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Heihei/Desktop/数据分析_陈和/拉钩数据分析/01 数据分析思维与业务流程/2.模块二/模块作业附件/"/>
    </mc:Choice>
  </mc:AlternateContent>
  <xr:revisionPtr revIDLastSave="0" documentId="13_ncr:1_{6B328BA2-7563-CD44-AC1E-08070175C7E3}" xr6:coauthVersionLast="45" xr6:coauthVersionMax="45" xr10:uidLastSave="{00000000-0000-0000-0000-000000000000}"/>
  <bookViews>
    <workbookView xWindow="9500" yWindow="2320" windowWidth="24080" windowHeight="14480" activeTab="3" xr2:uid="{00000000-000D-0000-FFFF-FFFF00000000}"/>
  </bookViews>
  <sheets>
    <sheet name="源数据" sheetId="1" r:id="rId1"/>
    <sheet name="数据处理" sheetId="6" r:id="rId2"/>
    <sheet name="高级筛选作业题" sheetId="4" r:id="rId3"/>
    <sheet name="分析问题" sheetId="5" r:id="rId4"/>
  </sheets>
  <definedNames>
    <definedName name="_xlnm._FilterDatabase" localSheetId="2" hidden="1">高级筛选作业题!$BK$16:$CD$1251</definedName>
    <definedName name="_xlnm._FilterDatabase" localSheetId="0" hidden="1">源数据!$B:$B</definedName>
    <definedName name="_xlnm.Criteria" localSheetId="2">高级筛选作业题!$BK$5:$BL$6</definedName>
    <definedName name="_xlnm.Extract" localSheetId="3">分析问题!$H$11</definedName>
    <definedName name="_xlnm.Extract" localSheetId="2">高级筛选作业题!$BK$16:$CC$16</definedName>
    <definedName name="_xlnm.Extract" localSheetId="1">数据处理!#REF!</definedName>
  </definedNames>
  <calcPr calcId="191029"/>
  <pivotCaches>
    <pivotCache cacheId="188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14" i="5" l="1"/>
  <c r="AH15" i="5"/>
  <c r="AH16" i="5"/>
  <c r="AH17" i="5"/>
  <c r="AH18" i="5"/>
  <c r="AH19" i="5"/>
  <c r="AH20" i="5"/>
  <c r="AH21" i="5"/>
  <c r="AH22" i="5"/>
  <c r="AH23" i="5"/>
  <c r="AH24" i="5"/>
  <c r="AH25" i="5"/>
  <c r="AH26" i="5"/>
  <c r="AH27" i="5"/>
  <c r="AH28" i="5"/>
  <c r="AH29" i="5"/>
  <c r="AH30" i="5"/>
  <c r="AH31" i="5"/>
  <c r="AH13" i="5"/>
  <c r="I13" i="5"/>
  <c r="I14" i="5"/>
  <c r="I15" i="5"/>
  <c r="I16" i="5"/>
  <c r="I17" i="5"/>
  <c r="I12" i="5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CD18" i="4"/>
  <c r="CD19" i="4"/>
  <c r="CD20" i="4"/>
  <c r="CD21" i="4"/>
  <c r="CD22" i="4"/>
  <c r="CD23" i="4"/>
  <c r="CD24" i="4"/>
  <c r="CD25" i="4"/>
  <c r="CD26" i="4"/>
  <c r="CD27" i="4"/>
  <c r="CD28" i="4"/>
  <c r="CD29" i="4"/>
  <c r="CD30" i="4"/>
  <c r="CD31" i="4"/>
  <c r="CD32" i="4"/>
  <c r="CD33" i="4"/>
  <c r="CD34" i="4"/>
  <c r="CD35" i="4"/>
  <c r="CD36" i="4"/>
  <c r="CD37" i="4"/>
  <c r="CD38" i="4"/>
  <c r="CD39" i="4"/>
  <c r="CD40" i="4"/>
  <c r="CD41" i="4"/>
  <c r="CD42" i="4"/>
  <c r="CD43" i="4"/>
  <c r="CD44" i="4"/>
  <c r="CD45" i="4"/>
  <c r="CD46" i="4"/>
  <c r="CD47" i="4"/>
  <c r="CD48" i="4"/>
  <c r="CD49" i="4"/>
  <c r="CD50" i="4"/>
  <c r="CD51" i="4"/>
  <c r="CD52" i="4"/>
  <c r="CD53" i="4"/>
  <c r="CD54" i="4"/>
  <c r="CD55" i="4"/>
  <c r="CD56" i="4"/>
  <c r="CD57" i="4"/>
  <c r="CD58" i="4"/>
  <c r="CD59" i="4"/>
  <c r="CD60" i="4"/>
  <c r="CD61" i="4"/>
  <c r="CD62" i="4"/>
  <c r="CD63" i="4"/>
  <c r="CD64" i="4"/>
  <c r="CD65" i="4"/>
  <c r="CD66" i="4"/>
  <c r="CD67" i="4"/>
  <c r="CD68" i="4"/>
  <c r="CD69" i="4"/>
  <c r="CD70" i="4"/>
  <c r="CD71" i="4"/>
  <c r="CD72" i="4"/>
  <c r="CD73" i="4"/>
  <c r="CD74" i="4"/>
  <c r="CD75" i="4"/>
  <c r="CD76" i="4"/>
  <c r="CD77" i="4"/>
  <c r="CD78" i="4"/>
  <c r="CD79" i="4"/>
  <c r="CD80" i="4"/>
  <c r="CD81" i="4"/>
  <c r="CD82" i="4"/>
  <c r="CD83" i="4"/>
  <c r="CD84" i="4"/>
  <c r="CD85" i="4"/>
  <c r="CD86" i="4"/>
  <c r="CD87" i="4"/>
  <c r="CD88" i="4"/>
  <c r="CD89" i="4"/>
  <c r="CD90" i="4"/>
  <c r="CD91" i="4"/>
  <c r="CD92" i="4"/>
  <c r="CD93" i="4"/>
  <c r="CD94" i="4"/>
  <c r="CD95" i="4"/>
  <c r="CD96" i="4"/>
  <c r="CD97" i="4"/>
  <c r="CD98" i="4"/>
  <c r="CD99" i="4"/>
  <c r="CD100" i="4"/>
  <c r="CD101" i="4"/>
  <c r="CD102" i="4"/>
  <c r="CD103" i="4"/>
  <c r="CD104" i="4"/>
  <c r="CD105" i="4"/>
  <c r="CD106" i="4"/>
  <c r="CD107" i="4"/>
  <c r="CD108" i="4"/>
  <c r="CD109" i="4"/>
  <c r="CD110" i="4"/>
  <c r="CD111" i="4"/>
  <c r="CD112" i="4"/>
  <c r="CD113" i="4"/>
  <c r="CD114" i="4"/>
  <c r="CD115" i="4"/>
  <c r="CD116" i="4"/>
  <c r="CD117" i="4"/>
  <c r="CD118" i="4"/>
  <c r="CD119" i="4"/>
  <c r="CD120" i="4"/>
  <c r="CD121" i="4"/>
  <c r="CD122" i="4"/>
  <c r="CD123" i="4"/>
  <c r="CD124" i="4"/>
  <c r="CD125" i="4"/>
  <c r="CD126" i="4"/>
  <c r="CD127" i="4"/>
  <c r="CD128" i="4"/>
  <c r="CD129" i="4"/>
  <c r="CD130" i="4"/>
  <c r="CD131" i="4"/>
  <c r="CD132" i="4"/>
  <c r="CD133" i="4"/>
  <c r="CD134" i="4"/>
  <c r="CD135" i="4"/>
  <c r="CD136" i="4"/>
  <c r="CD137" i="4"/>
  <c r="CD138" i="4"/>
  <c r="CD139" i="4"/>
  <c r="CD140" i="4"/>
  <c r="CD141" i="4"/>
  <c r="CD142" i="4"/>
  <c r="CD143" i="4"/>
  <c r="CD144" i="4"/>
  <c r="CD145" i="4"/>
  <c r="CD146" i="4"/>
  <c r="CD147" i="4"/>
  <c r="CD148" i="4"/>
  <c r="CD149" i="4"/>
  <c r="CD150" i="4"/>
  <c r="CD151" i="4"/>
  <c r="CD152" i="4"/>
  <c r="CD153" i="4"/>
  <c r="CD154" i="4"/>
  <c r="CD155" i="4"/>
  <c r="CD156" i="4"/>
  <c r="CD157" i="4"/>
  <c r="CD158" i="4"/>
  <c r="CD159" i="4"/>
  <c r="CD160" i="4"/>
  <c r="CD161" i="4"/>
  <c r="CD162" i="4"/>
  <c r="CD163" i="4"/>
  <c r="CD164" i="4"/>
  <c r="CD165" i="4"/>
  <c r="CD166" i="4"/>
  <c r="CD167" i="4"/>
  <c r="CD168" i="4"/>
  <c r="CD169" i="4"/>
  <c r="CD170" i="4"/>
  <c r="CD171" i="4"/>
  <c r="CD172" i="4"/>
  <c r="CD173" i="4"/>
  <c r="CD174" i="4"/>
  <c r="CD175" i="4"/>
  <c r="CD176" i="4"/>
  <c r="CD177" i="4"/>
  <c r="CD178" i="4"/>
  <c r="CD179" i="4"/>
  <c r="CD180" i="4"/>
  <c r="CD181" i="4"/>
  <c r="CD182" i="4"/>
  <c r="CD183" i="4"/>
  <c r="CD184" i="4"/>
  <c r="CD185" i="4"/>
  <c r="CD186" i="4"/>
  <c r="CD187" i="4"/>
  <c r="CD188" i="4"/>
  <c r="CD189" i="4"/>
  <c r="CD190" i="4"/>
  <c r="CD191" i="4"/>
  <c r="CD192" i="4"/>
  <c r="CD193" i="4"/>
  <c r="CD194" i="4"/>
  <c r="CD195" i="4"/>
  <c r="CD196" i="4"/>
  <c r="CD197" i="4"/>
  <c r="CD198" i="4"/>
  <c r="CD199" i="4"/>
  <c r="CD200" i="4"/>
  <c r="CD201" i="4"/>
  <c r="CD202" i="4"/>
  <c r="CD203" i="4"/>
  <c r="CD204" i="4"/>
  <c r="CD205" i="4"/>
  <c r="CD206" i="4"/>
  <c r="CD207" i="4"/>
  <c r="CD208" i="4"/>
  <c r="CD209" i="4"/>
  <c r="CD210" i="4"/>
  <c r="CD211" i="4"/>
  <c r="CD212" i="4"/>
  <c r="CD213" i="4"/>
  <c r="CD214" i="4"/>
  <c r="CD215" i="4"/>
  <c r="CD216" i="4"/>
  <c r="CD217" i="4"/>
  <c r="CD218" i="4"/>
  <c r="CD219" i="4"/>
  <c r="CD220" i="4"/>
  <c r="CD221" i="4"/>
  <c r="CD222" i="4"/>
  <c r="CD223" i="4"/>
  <c r="CD224" i="4"/>
  <c r="CD225" i="4"/>
  <c r="CD226" i="4"/>
  <c r="CD227" i="4"/>
  <c r="CD228" i="4"/>
  <c r="CD229" i="4"/>
  <c r="CD230" i="4"/>
  <c r="CD231" i="4"/>
  <c r="CD232" i="4"/>
  <c r="CD233" i="4"/>
  <c r="CD234" i="4"/>
  <c r="CD235" i="4"/>
  <c r="CD236" i="4"/>
  <c r="CD237" i="4"/>
  <c r="CD238" i="4"/>
  <c r="CD239" i="4"/>
  <c r="CD240" i="4"/>
  <c r="CD241" i="4"/>
  <c r="CD242" i="4"/>
  <c r="CD243" i="4"/>
  <c r="CD244" i="4"/>
  <c r="CD245" i="4"/>
  <c r="CD246" i="4"/>
  <c r="CD247" i="4"/>
  <c r="CD248" i="4"/>
  <c r="CD249" i="4"/>
  <c r="CD250" i="4"/>
  <c r="CD251" i="4"/>
  <c r="CD252" i="4"/>
  <c r="CD253" i="4"/>
  <c r="CD254" i="4"/>
  <c r="CD255" i="4"/>
  <c r="CD256" i="4"/>
  <c r="CD257" i="4"/>
  <c r="CD258" i="4"/>
  <c r="CD259" i="4"/>
  <c r="CD260" i="4"/>
  <c r="CD261" i="4"/>
  <c r="CD262" i="4"/>
  <c r="CD263" i="4"/>
  <c r="CD264" i="4"/>
  <c r="CD265" i="4"/>
  <c r="CD266" i="4"/>
  <c r="CD267" i="4"/>
  <c r="CD268" i="4"/>
  <c r="CD269" i="4"/>
  <c r="CD270" i="4"/>
  <c r="CD271" i="4"/>
  <c r="CD272" i="4"/>
  <c r="CD273" i="4"/>
  <c r="CD274" i="4"/>
  <c r="CD275" i="4"/>
  <c r="CD276" i="4"/>
  <c r="CD277" i="4"/>
  <c r="CD278" i="4"/>
  <c r="CD279" i="4"/>
  <c r="CD280" i="4"/>
  <c r="CD281" i="4"/>
  <c r="CD282" i="4"/>
  <c r="CD283" i="4"/>
  <c r="CD284" i="4"/>
  <c r="CD285" i="4"/>
  <c r="CD286" i="4"/>
  <c r="CD287" i="4"/>
  <c r="CD288" i="4"/>
  <c r="CD289" i="4"/>
  <c r="CD290" i="4"/>
  <c r="CD291" i="4"/>
  <c r="CD292" i="4"/>
  <c r="CD293" i="4"/>
  <c r="CD294" i="4"/>
  <c r="CD295" i="4"/>
  <c r="CD296" i="4"/>
  <c r="CD297" i="4"/>
  <c r="CD298" i="4"/>
  <c r="CD299" i="4"/>
  <c r="CD300" i="4"/>
  <c r="CD301" i="4"/>
  <c r="CD302" i="4"/>
  <c r="CD303" i="4"/>
  <c r="CD304" i="4"/>
  <c r="CD305" i="4"/>
  <c r="CD306" i="4"/>
  <c r="CD307" i="4"/>
  <c r="CD308" i="4"/>
  <c r="CD309" i="4"/>
  <c r="CD310" i="4"/>
  <c r="CD311" i="4"/>
  <c r="CD312" i="4"/>
  <c r="CD313" i="4"/>
  <c r="CD314" i="4"/>
  <c r="CD315" i="4"/>
  <c r="CD316" i="4"/>
  <c r="CD317" i="4"/>
  <c r="CD318" i="4"/>
  <c r="CD319" i="4"/>
  <c r="CD320" i="4"/>
  <c r="CD321" i="4"/>
  <c r="CD322" i="4"/>
  <c r="CD323" i="4"/>
  <c r="CD324" i="4"/>
  <c r="CD325" i="4"/>
  <c r="CD326" i="4"/>
  <c r="CD327" i="4"/>
  <c r="CD328" i="4"/>
  <c r="CD329" i="4"/>
  <c r="CD330" i="4"/>
  <c r="CD331" i="4"/>
  <c r="CD332" i="4"/>
  <c r="CD333" i="4"/>
  <c r="CD334" i="4"/>
  <c r="CD335" i="4"/>
  <c r="CD336" i="4"/>
  <c r="CD337" i="4"/>
  <c r="CD338" i="4"/>
  <c r="CD339" i="4"/>
  <c r="CD340" i="4"/>
  <c r="CD341" i="4"/>
  <c r="CD342" i="4"/>
  <c r="CD343" i="4"/>
  <c r="CD344" i="4"/>
  <c r="CD345" i="4"/>
  <c r="CD346" i="4"/>
  <c r="CD347" i="4"/>
  <c r="CD348" i="4"/>
  <c r="CD349" i="4"/>
  <c r="CD350" i="4"/>
  <c r="CD351" i="4"/>
  <c r="CD352" i="4"/>
  <c r="CD353" i="4"/>
  <c r="CD354" i="4"/>
  <c r="CD355" i="4"/>
  <c r="CD356" i="4"/>
  <c r="CD357" i="4"/>
  <c r="CD358" i="4"/>
  <c r="CD359" i="4"/>
  <c r="CD360" i="4"/>
  <c r="CD361" i="4"/>
  <c r="CD362" i="4"/>
  <c r="CD363" i="4"/>
  <c r="CD364" i="4"/>
  <c r="CD365" i="4"/>
  <c r="CD366" i="4"/>
  <c r="CD367" i="4"/>
  <c r="CD368" i="4"/>
  <c r="CD369" i="4"/>
  <c r="CD370" i="4"/>
  <c r="CD371" i="4"/>
  <c r="CD372" i="4"/>
  <c r="CD373" i="4"/>
  <c r="CD374" i="4"/>
  <c r="CD375" i="4"/>
  <c r="CD376" i="4"/>
  <c r="CD377" i="4"/>
  <c r="CD378" i="4"/>
  <c r="CD379" i="4"/>
  <c r="CD380" i="4"/>
  <c r="CD381" i="4"/>
  <c r="CD382" i="4"/>
  <c r="CD383" i="4"/>
  <c r="CD384" i="4"/>
  <c r="CD385" i="4"/>
  <c r="CD386" i="4"/>
  <c r="CD387" i="4"/>
  <c r="CD388" i="4"/>
  <c r="CD389" i="4"/>
  <c r="CD390" i="4"/>
  <c r="CD391" i="4"/>
  <c r="CD392" i="4"/>
  <c r="CD393" i="4"/>
  <c r="CD394" i="4"/>
  <c r="CD395" i="4"/>
  <c r="CD396" i="4"/>
  <c r="CD397" i="4"/>
  <c r="CD398" i="4"/>
  <c r="CD399" i="4"/>
  <c r="CD400" i="4"/>
  <c r="CD401" i="4"/>
  <c r="CD402" i="4"/>
  <c r="CD403" i="4"/>
  <c r="CD404" i="4"/>
  <c r="CD405" i="4"/>
  <c r="CD406" i="4"/>
  <c r="CD407" i="4"/>
  <c r="CD408" i="4"/>
  <c r="CD409" i="4"/>
  <c r="CD410" i="4"/>
  <c r="CD411" i="4"/>
  <c r="CD412" i="4"/>
  <c r="CD413" i="4"/>
  <c r="CD414" i="4"/>
  <c r="CD415" i="4"/>
  <c r="CD416" i="4"/>
  <c r="CD417" i="4"/>
  <c r="CD418" i="4"/>
  <c r="CD419" i="4"/>
  <c r="CD420" i="4"/>
  <c r="CD421" i="4"/>
  <c r="CD422" i="4"/>
  <c r="CD423" i="4"/>
  <c r="CD424" i="4"/>
  <c r="CD425" i="4"/>
  <c r="CD426" i="4"/>
  <c r="CD427" i="4"/>
  <c r="CD428" i="4"/>
  <c r="CD429" i="4"/>
  <c r="CD430" i="4"/>
  <c r="CD431" i="4"/>
  <c r="CD432" i="4"/>
  <c r="CD433" i="4"/>
  <c r="CD434" i="4"/>
  <c r="CD435" i="4"/>
  <c r="CD436" i="4"/>
  <c r="CD437" i="4"/>
  <c r="CD438" i="4"/>
  <c r="CD439" i="4"/>
  <c r="CD440" i="4"/>
  <c r="CD441" i="4"/>
  <c r="CD442" i="4"/>
  <c r="CD443" i="4"/>
  <c r="CD444" i="4"/>
  <c r="CD445" i="4"/>
  <c r="CD446" i="4"/>
  <c r="CD447" i="4"/>
  <c r="CD448" i="4"/>
  <c r="CD449" i="4"/>
  <c r="CD450" i="4"/>
  <c r="CD451" i="4"/>
  <c r="CD452" i="4"/>
  <c r="CD453" i="4"/>
  <c r="CD454" i="4"/>
  <c r="CD455" i="4"/>
  <c r="CD456" i="4"/>
  <c r="CD457" i="4"/>
  <c r="CD458" i="4"/>
  <c r="CD459" i="4"/>
  <c r="CD460" i="4"/>
  <c r="CD461" i="4"/>
  <c r="CD462" i="4"/>
  <c r="CD463" i="4"/>
  <c r="CD464" i="4"/>
  <c r="CD465" i="4"/>
  <c r="CD466" i="4"/>
  <c r="CD467" i="4"/>
  <c r="CD468" i="4"/>
  <c r="CD469" i="4"/>
  <c r="CD470" i="4"/>
  <c r="CD471" i="4"/>
  <c r="CD472" i="4"/>
  <c r="CD473" i="4"/>
  <c r="CD474" i="4"/>
  <c r="CD475" i="4"/>
  <c r="CD476" i="4"/>
  <c r="CD477" i="4"/>
  <c r="CD478" i="4"/>
  <c r="CD479" i="4"/>
  <c r="CD480" i="4"/>
  <c r="CD481" i="4"/>
  <c r="CD482" i="4"/>
  <c r="CD483" i="4"/>
  <c r="CD484" i="4"/>
  <c r="CD485" i="4"/>
  <c r="CD486" i="4"/>
  <c r="CD487" i="4"/>
  <c r="CD488" i="4"/>
  <c r="CD489" i="4"/>
  <c r="CD490" i="4"/>
  <c r="CD491" i="4"/>
  <c r="CD492" i="4"/>
  <c r="CD493" i="4"/>
  <c r="CD494" i="4"/>
  <c r="CD495" i="4"/>
  <c r="CD496" i="4"/>
  <c r="CD497" i="4"/>
  <c r="CD498" i="4"/>
  <c r="CD499" i="4"/>
  <c r="CD500" i="4"/>
  <c r="CD501" i="4"/>
  <c r="CD502" i="4"/>
  <c r="CD503" i="4"/>
  <c r="CD504" i="4"/>
  <c r="CD505" i="4"/>
  <c r="CD506" i="4"/>
  <c r="CD507" i="4"/>
  <c r="CD508" i="4"/>
  <c r="CD509" i="4"/>
  <c r="CD510" i="4"/>
  <c r="CD511" i="4"/>
  <c r="CD512" i="4"/>
  <c r="CD513" i="4"/>
  <c r="CD514" i="4"/>
  <c r="CD515" i="4"/>
  <c r="CD516" i="4"/>
  <c r="CD517" i="4"/>
  <c r="CD518" i="4"/>
  <c r="CD519" i="4"/>
  <c r="CD520" i="4"/>
  <c r="CD521" i="4"/>
  <c r="CD522" i="4"/>
  <c r="CD523" i="4"/>
  <c r="CD524" i="4"/>
  <c r="CD525" i="4"/>
  <c r="CD526" i="4"/>
  <c r="CD527" i="4"/>
  <c r="CD528" i="4"/>
  <c r="CD529" i="4"/>
  <c r="CD530" i="4"/>
  <c r="CD531" i="4"/>
  <c r="CD532" i="4"/>
  <c r="CD533" i="4"/>
  <c r="CD534" i="4"/>
  <c r="CD535" i="4"/>
  <c r="CD536" i="4"/>
  <c r="CD537" i="4"/>
  <c r="CD538" i="4"/>
  <c r="CD539" i="4"/>
  <c r="CD540" i="4"/>
  <c r="CD541" i="4"/>
  <c r="CD542" i="4"/>
  <c r="CD543" i="4"/>
  <c r="CD544" i="4"/>
  <c r="CD545" i="4"/>
  <c r="CD546" i="4"/>
  <c r="CD547" i="4"/>
  <c r="CD548" i="4"/>
  <c r="CD549" i="4"/>
  <c r="CD550" i="4"/>
  <c r="CD551" i="4"/>
  <c r="CD552" i="4"/>
  <c r="CD553" i="4"/>
  <c r="CD554" i="4"/>
  <c r="CD555" i="4"/>
  <c r="CD556" i="4"/>
  <c r="CD557" i="4"/>
  <c r="CD558" i="4"/>
  <c r="CD559" i="4"/>
  <c r="CD560" i="4"/>
  <c r="CD561" i="4"/>
  <c r="CD562" i="4"/>
  <c r="CD563" i="4"/>
  <c r="CD564" i="4"/>
  <c r="CD565" i="4"/>
  <c r="CD566" i="4"/>
  <c r="CD567" i="4"/>
  <c r="CD568" i="4"/>
  <c r="CD569" i="4"/>
  <c r="CD570" i="4"/>
  <c r="CD571" i="4"/>
  <c r="CD572" i="4"/>
  <c r="CD573" i="4"/>
  <c r="CD574" i="4"/>
  <c r="CD575" i="4"/>
  <c r="CD576" i="4"/>
  <c r="CD577" i="4"/>
  <c r="CD578" i="4"/>
  <c r="CD579" i="4"/>
  <c r="CD580" i="4"/>
  <c r="CD581" i="4"/>
  <c r="CD582" i="4"/>
  <c r="CD583" i="4"/>
  <c r="CD584" i="4"/>
  <c r="CD585" i="4"/>
  <c r="CD586" i="4"/>
  <c r="CD587" i="4"/>
  <c r="CD588" i="4"/>
  <c r="CD589" i="4"/>
  <c r="CD590" i="4"/>
  <c r="CD591" i="4"/>
  <c r="CD592" i="4"/>
  <c r="CD593" i="4"/>
  <c r="CD594" i="4"/>
  <c r="CD595" i="4"/>
  <c r="CD596" i="4"/>
  <c r="CD597" i="4"/>
  <c r="CD598" i="4"/>
  <c r="CD599" i="4"/>
  <c r="CD600" i="4"/>
  <c r="CD601" i="4"/>
  <c r="CD602" i="4"/>
  <c r="CD603" i="4"/>
  <c r="CD604" i="4"/>
  <c r="CD605" i="4"/>
  <c r="CD606" i="4"/>
  <c r="CD607" i="4"/>
  <c r="CD608" i="4"/>
  <c r="CD609" i="4"/>
  <c r="CD610" i="4"/>
  <c r="CD611" i="4"/>
  <c r="CD612" i="4"/>
  <c r="CD613" i="4"/>
  <c r="CD614" i="4"/>
  <c r="CD615" i="4"/>
  <c r="CD616" i="4"/>
  <c r="CD617" i="4"/>
  <c r="CD618" i="4"/>
  <c r="CD619" i="4"/>
  <c r="CD620" i="4"/>
  <c r="CD621" i="4"/>
  <c r="CD622" i="4"/>
  <c r="CD623" i="4"/>
  <c r="CD624" i="4"/>
  <c r="CD625" i="4"/>
  <c r="CD626" i="4"/>
  <c r="CD627" i="4"/>
  <c r="CD628" i="4"/>
  <c r="CD629" i="4"/>
  <c r="CD630" i="4"/>
  <c r="CD631" i="4"/>
  <c r="CD632" i="4"/>
  <c r="CD633" i="4"/>
  <c r="CD634" i="4"/>
  <c r="CD635" i="4"/>
  <c r="CD636" i="4"/>
  <c r="CD637" i="4"/>
  <c r="CD638" i="4"/>
  <c r="CD639" i="4"/>
  <c r="CD640" i="4"/>
  <c r="CD641" i="4"/>
  <c r="CD642" i="4"/>
  <c r="CD643" i="4"/>
  <c r="CD644" i="4"/>
  <c r="CD645" i="4"/>
  <c r="CD646" i="4"/>
  <c r="CD647" i="4"/>
  <c r="CD648" i="4"/>
  <c r="CD649" i="4"/>
  <c r="CD650" i="4"/>
  <c r="CD651" i="4"/>
  <c r="CD652" i="4"/>
  <c r="CD653" i="4"/>
  <c r="CD654" i="4"/>
  <c r="CD655" i="4"/>
  <c r="CD656" i="4"/>
  <c r="CD657" i="4"/>
  <c r="CD658" i="4"/>
  <c r="CD659" i="4"/>
  <c r="CD660" i="4"/>
  <c r="CD661" i="4"/>
  <c r="CD662" i="4"/>
  <c r="CD663" i="4"/>
  <c r="CD664" i="4"/>
  <c r="CD665" i="4"/>
  <c r="CD666" i="4"/>
  <c r="CD667" i="4"/>
  <c r="CD668" i="4"/>
  <c r="CD669" i="4"/>
  <c r="CD670" i="4"/>
  <c r="CD671" i="4"/>
  <c r="CD672" i="4"/>
  <c r="CD673" i="4"/>
  <c r="CD674" i="4"/>
  <c r="CD675" i="4"/>
  <c r="CD676" i="4"/>
  <c r="CD677" i="4"/>
  <c r="CD678" i="4"/>
  <c r="CD679" i="4"/>
  <c r="CD680" i="4"/>
  <c r="CD681" i="4"/>
  <c r="CD682" i="4"/>
  <c r="CD683" i="4"/>
  <c r="CD684" i="4"/>
  <c r="CD685" i="4"/>
  <c r="CD686" i="4"/>
  <c r="CD687" i="4"/>
  <c r="CD688" i="4"/>
  <c r="CD689" i="4"/>
  <c r="CD690" i="4"/>
  <c r="CD691" i="4"/>
  <c r="CD692" i="4"/>
  <c r="CD693" i="4"/>
  <c r="CD694" i="4"/>
  <c r="CD695" i="4"/>
  <c r="CD696" i="4"/>
  <c r="CD697" i="4"/>
  <c r="CD698" i="4"/>
  <c r="CD699" i="4"/>
  <c r="CD700" i="4"/>
  <c r="CD701" i="4"/>
  <c r="CD702" i="4"/>
  <c r="CD703" i="4"/>
  <c r="CD704" i="4"/>
  <c r="CD705" i="4"/>
  <c r="CD706" i="4"/>
  <c r="CD707" i="4"/>
  <c r="CD708" i="4"/>
  <c r="CD709" i="4"/>
  <c r="CD710" i="4"/>
  <c r="CD711" i="4"/>
  <c r="CD712" i="4"/>
  <c r="CD713" i="4"/>
  <c r="CD714" i="4"/>
  <c r="CD715" i="4"/>
  <c r="CD716" i="4"/>
  <c r="CD717" i="4"/>
  <c r="CD718" i="4"/>
  <c r="CD719" i="4"/>
  <c r="CD720" i="4"/>
  <c r="CD721" i="4"/>
  <c r="CD722" i="4"/>
  <c r="CD723" i="4"/>
  <c r="CD724" i="4"/>
  <c r="CD725" i="4"/>
  <c r="CD726" i="4"/>
  <c r="CD727" i="4"/>
  <c r="CD728" i="4"/>
  <c r="CD729" i="4"/>
  <c r="CD730" i="4"/>
  <c r="CD731" i="4"/>
  <c r="CD732" i="4"/>
  <c r="CD733" i="4"/>
  <c r="CD734" i="4"/>
  <c r="CD735" i="4"/>
  <c r="CD736" i="4"/>
  <c r="CD737" i="4"/>
  <c r="CD738" i="4"/>
  <c r="CD739" i="4"/>
  <c r="CD740" i="4"/>
  <c r="CD741" i="4"/>
  <c r="CD742" i="4"/>
  <c r="CD743" i="4"/>
  <c r="CD744" i="4"/>
  <c r="CD745" i="4"/>
  <c r="CD746" i="4"/>
  <c r="CD747" i="4"/>
  <c r="CD748" i="4"/>
  <c r="CD749" i="4"/>
  <c r="CD750" i="4"/>
  <c r="CD751" i="4"/>
  <c r="CD752" i="4"/>
  <c r="CD753" i="4"/>
  <c r="CD754" i="4"/>
  <c r="CD755" i="4"/>
  <c r="CD756" i="4"/>
  <c r="CD757" i="4"/>
  <c r="CD758" i="4"/>
  <c r="CD759" i="4"/>
  <c r="CD760" i="4"/>
  <c r="CD761" i="4"/>
  <c r="CD762" i="4"/>
  <c r="CD763" i="4"/>
  <c r="CD764" i="4"/>
  <c r="CD765" i="4"/>
  <c r="CD766" i="4"/>
  <c r="CD767" i="4"/>
  <c r="CD768" i="4"/>
  <c r="CD769" i="4"/>
  <c r="CD770" i="4"/>
  <c r="CD771" i="4"/>
  <c r="CD772" i="4"/>
  <c r="CD773" i="4"/>
  <c r="CD774" i="4"/>
  <c r="CD775" i="4"/>
  <c r="CD776" i="4"/>
  <c r="CD777" i="4"/>
  <c r="CD778" i="4"/>
  <c r="CD779" i="4"/>
  <c r="CD780" i="4"/>
  <c r="CD781" i="4"/>
  <c r="CD782" i="4"/>
  <c r="CD783" i="4"/>
  <c r="CD784" i="4"/>
  <c r="CD785" i="4"/>
  <c r="CD786" i="4"/>
  <c r="CD787" i="4"/>
  <c r="CD788" i="4"/>
  <c r="CD789" i="4"/>
  <c r="CD790" i="4"/>
  <c r="CD791" i="4"/>
  <c r="CD792" i="4"/>
  <c r="CD793" i="4"/>
  <c r="CD794" i="4"/>
  <c r="CD795" i="4"/>
  <c r="CD796" i="4"/>
  <c r="CD797" i="4"/>
  <c r="CD798" i="4"/>
  <c r="CD799" i="4"/>
  <c r="CD800" i="4"/>
  <c r="CD801" i="4"/>
  <c r="CD802" i="4"/>
  <c r="CD803" i="4"/>
  <c r="CD804" i="4"/>
  <c r="CD805" i="4"/>
  <c r="CD806" i="4"/>
  <c r="CD807" i="4"/>
  <c r="CD808" i="4"/>
  <c r="CD809" i="4"/>
  <c r="CD810" i="4"/>
  <c r="CD811" i="4"/>
  <c r="CD812" i="4"/>
  <c r="CD813" i="4"/>
  <c r="CD814" i="4"/>
  <c r="CD815" i="4"/>
  <c r="CD816" i="4"/>
  <c r="CD817" i="4"/>
  <c r="CD818" i="4"/>
  <c r="CD819" i="4"/>
  <c r="CD820" i="4"/>
  <c r="CD821" i="4"/>
  <c r="CD822" i="4"/>
  <c r="CD823" i="4"/>
  <c r="CD824" i="4"/>
  <c r="CD825" i="4"/>
  <c r="CD826" i="4"/>
  <c r="CD827" i="4"/>
  <c r="CD828" i="4"/>
  <c r="CD829" i="4"/>
  <c r="CD830" i="4"/>
  <c r="CD831" i="4"/>
  <c r="CD832" i="4"/>
  <c r="CD833" i="4"/>
  <c r="CD834" i="4"/>
  <c r="CD835" i="4"/>
  <c r="CD836" i="4"/>
  <c r="CD837" i="4"/>
  <c r="CD838" i="4"/>
  <c r="CD839" i="4"/>
  <c r="CD840" i="4"/>
  <c r="CD841" i="4"/>
  <c r="CD842" i="4"/>
  <c r="CD843" i="4"/>
  <c r="CD844" i="4"/>
  <c r="CD845" i="4"/>
  <c r="CD846" i="4"/>
  <c r="CD847" i="4"/>
  <c r="CD848" i="4"/>
  <c r="CD849" i="4"/>
  <c r="CD850" i="4"/>
  <c r="CD851" i="4"/>
  <c r="CD852" i="4"/>
  <c r="CD853" i="4"/>
  <c r="CD854" i="4"/>
  <c r="CD855" i="4"/>
  <c r="CD856" i="4"/>
  <c r="CD857" i="4"/>
  <c r="CD858" i="4"/>
  <c r="CD859" i="4"/>
  <c r="CD860" i="4"/>
  <c r="CD861" i="4"/>
  <c r="CD862" i="4"/>
  <c r="CD863" i="4"/>
  <c r="CD864" i="4"/>
  <c r="CD865" i="4"/>
  <c r="CD866" i="4"/>
  <c r="CD867" i="4"/>
  <c r="CD868" i="4"/>
  <c r="CD869" i="4"/>
  <c r="CD870" i="4"/>
  <c r="CD871" i="4"/>
  <c r="CD872" i="4"/>
  <c r="CD873" i="4"/>
  <c r="CD874" i="4"/>
  <c r="CD875" i="4"/>
  <c r="CD876" i="4"/>
  <c r="CD877" i="4"/>
  <c r="CD878" i="4"/>
  <c r="CD879" i="4"/>
  <c r="CD880" i="4"/>
  <c r="CD881" i="4"/>
  <c r="CD882" i="4"/>
  <c r="CD883" i="4"/>
  <c r="CD884" i="4"/>
  <c r="CD885" i="4"/>
  <c r="CD886" i="4"/>
  <c r="CD887" i="4"/>
  <c r="CD888" i="4"/>
  <c r="CD889" i="4"/>
  <c r="CD890" i="4"/>
  <c r="CD891" i="4"/>
  <c r="CD892" i="4"/>
  <c r="CD893" i="4"/>
  <c r="CD894" i="4"/>
  <c r="CD895" i="4"/>
  <c r="CD896" i="4"/>
  <c r="CD897" i="4"/>
  <c r="CD898" i="4"/>
  <c r="CD899" i="4"/>
  <c r="CD900" i="4"/>
  <c r="CD901" i="4"/>
  <c r="CD902" i="4"/>
  <c r="CD903" i="4"/>
  <c r="CD904" i="4"/>
  <c r="CD905" i="4"/>
  <c r="CD906" i="4"/>
  <c r="CD907" i="4"/>
  <c r="CD908" i="4"/>
  <c r="CD909" i="4"/>
  <c r="CD910" i="4"/>
  <c r="CD911" i="4"/>
  <c r="CD912" i="4"/>
  <c r="CD913" i="4"/>
  <c r="CD914" i="4"/>
  <c r="CD915" i="4"/>
  <c r="CD916" i="4"/>
  <c r="CD917" i="4"/>
  <c r="CD918" i="4"/>
  <c r="CD919" i="4"/>
  <c r="CD920" i="4"/>
  <c r="CD921" i="4"/>
  <c r="CD922" i="4"/>
  <c r="CD923" i="4"/>
  <c r="CD924" i="4"/>
  <c r="CD925" i="4"/>
  <c r="CD926" i="4"/>
  <c r="CD927" i="4"/>
  <c r="CD928" i="4"/>
  <c r="CD929" i="4"/>
  <c r="CD930" i="4"/>
  <c r="CD931" i="4"/>
  <c r="CD932" i="4"/>
  <c r="CD933" i="4"/>
  <c r="CD934" i="4"/>
  <c r="CD935" i="4"/>
  <c r="CD936" i="4"/>
  <c r="CD937" i="4"/>
  <c r="CD938" i="4"/>
  <c r="CD939" i="4"/>
  <c r="CD940" i="4"/>
  <c r="CD941" i="4"/>
  <c r="CD942" i="4"/>
  <c r="CD943" i="4"/>
  <c r="CD944" i="4"/>
  <c r="CD945" i="4"/>
  <c r="CD946" i="4"/>
  <c r="CD947" i="4"/>
  <c r="CD948" i="4"/>
  <c r="CD949" i="4"/>
  <c r="CD950" i="4"/>
  <c r="CD951" i="4"/>
  <c r="CD952" i="4"/>
  <c r="CD953" i="4"/>
  <c r="CD954" i="4"/>
  <c r="CD955" i="4"/>
  <c r="CD956" i="4"/>
  <c r="CD957" i="4"/>
  <c r="CD958" i="4"/>
  <c r="CD959" i="4"/>
  <c r="CD960" i="4"/>
  <c r="CD961" i="4"/>
  <c r="CD962" i="4"/>
  <c r="CD963" i="4"/>
  <c r="CD964" i="4"/>
  <c r="CD965" i="4"/>
  <c r="CD966" i="4"/>
  <c r="CD967" i="4"/>
  <c r="CD968" i="4"/>
  <c r="CD969" i="4"/>
  <c r="CD970" i="4"/>
  <c r="CD971" i="4"/>
  <c r="CD972" i="4"/>
  <c r="CD973" i="4"/>
  <c r="CD974" i="4"/>
  <c r="CD975" i="4"/>
  <c r="CD976" i="4"/>
  <c r="CD977" i="4"/>
  <c r="CD978" i="4"/>
  <c r="CD979" i="4"/>
  <c r="CD980" i="4"/>
  <c r="CD981" i="4"/>
  <c r="CD982" i="4"/>
  <c r="CD983" i="4"/>
  <c r="CD984" i="4"/>
  <c r="CD985" i="4"/>
  <c r="CD986" i="4"/>
  <c r="CD987" i="4"/>
  <c r="CD988" i="4"/>
  <c r="CD989" i="4"/>
  <c r="CD990" i="4"/>
  <c r="CD991" i="4"/>
  <c r="CD992" i="4"/>
  <c r="CD993" i="4"/>
  <c r="CD994" i="4"/>
  <c r="CD995" i="4"/>
  <c r="CD996" i="4"/>
  <c r="CD997" i="4"/>
  <c r="CD998" i="4"/>
  <c r="CD999" i="4"/>
  <c r="CD1000" i="4"/>
  <c r="CD1001" i="4"/>
  <c r="CD1002" i="4"/>
  <c r="CD1003" i="4"/>
  <c r="CD1004" i="4"/>
  <c r="CD1005" i="4"/>
  <c r="CD1006" i="4"/>
  <c r="CD1007" i="4"/>
  <c r="CD1008" i="4"/>
  <c r="CD1009" i="4"/>
  <c r="CD1010" i="4"/>
  <c r="CD1011" i="4"/>
  <c r="CD1012" i="4"/>
  <c r="CD1013" i="4"/>
  <c r="CD1014" i="4"/>
  <c r="CD1015" i="4"/>
  <c r="CD1016" i="4"/>
  <c r="CD1017" i="4"/>
  <c r="CD1018" i="4"/>
  <c r="CD1019" i="4"/>
  <c r="CD1020" i="4"/>
  <c r="CD1021" i="4"/>
  <c r="CD1022" i="4"/>
  <c r="CD1023" i="4"/>
  <c r="CD1024" i="4"/>
  <c r="CD1025" i="4"/>
  <c r="CD1026" i="4"/>
  <c r="CD1027" i="4"/>
  <c r="CD1028" i="4"/>
  <c r="CD1029" i="4"/>
  <c r="CD1030" i="4"/>
  <c r="CD1031" i="4"/>
  <c r="CD1032" i="4"/>
  <c r="CD1033" i="4"/>
  <c r="CD1034" i="4"/>
  <c r="CD1035" i="4"/>
  <c r="CD1036" i="4"/>
  <c r="CD1037" i="4"/>
  <c r="CD1038" i="4"/>
  <c r="CD1039" i="4"/>
  <c r="CD1040" i="4"/>
  <c r="CD1041" i="4"/>
  <c r="CD1042" i="4"/>
  <c r="CD1043" i="4"/>
  <c r="CD1044" i="4"/>
  <c r="CD1045" i="4"/>
  <c r="CD1046" i="4"/>
  <c r="CD1047" i="4"/>
  <c r="CD1048" i="4"/>
  <c r="CD1049" i="4"/>
  <c r="CD1050" i="4"/>
  <c r="CD1051" i="4"/>
  <c r="CD1052" i="4"/>
  <c r="CD1053" i="4"/>
  <c r="CD1054" i="4"/>
  <c r="CD1055" i="4"/>
  <c r="CD1056" i="4"/>
  <c r="CD1057" i="4"/>
  <c r="CD1058" i="4"/>
  <c r="CD1059" i="4"/>
  <c r="CD1060" i="4"/>
  <c r="CD1061" i="4"/>
  <c r="CD1062" i="4"/>
  <c r="CD1063" i="4"/>
  <c r="CD1064" i="4"/>
  <c r="CD1065" i="4"/>
  <c r="CD1066" i="4"/>
  <c r="CD1067" i="4"/>
  <c r="CD1068" i="4"/>
  <c r="CD1069" i="4"/>
  <c r="CD1070" i="4"/>
  <c r="CD1071" i="4"/>
  <c r="CD1072" i="4"/>
  <c r="CD1073" i="4"/>
  <c r="CD1074" i="4"/>
  <c r="CD1075" i="4"/>
  <c r="CD1076" i="4"/>
  <c r="CD1077" i="4"/>
  <c r="CD1078" i="4"/>
  <c r="CD1079" i="4"/>
  <c r="CD1080" i="4"/>
  <c r="CD1081" i="4"/>
  <c r="CD1082" i="4"/>
  <c r="CD1083" i="4"/>
  <c r="CD1084" i="4"/>
  <c r="CD1085" i="4"/>
  <c r="CD1086" i="4"/>
  <c r="CD1087" i="4"/>
  <c r="CD1088" i="4"/>
  <c r="CD1089" i="4"/>
  <c r="CD1090" i="4"/>
  <c r="CD1091" i="4"/>
  <c r="CD1092" i="4"/>
  <c r="CD1093" i="4"/>
  <c r="CD1094" i="4"/>
  <c r="CD1095" i="4"/>
  <c r="CD1096" i="4"/>
  <c r="CD1097" i="4"/>
  <c r="CD1098" i="4"/>
  <c r="CD1099" i="4"/>
  <c r="CD1100" i="4"/>
  <c r="CD1101" i="4"/>
  <c r="CD1102" i="4"/>
  <c r="CD1103" i="4"/>
  <c r="CD1104" i="4"/>
  <c r="CD1105" i="4"/>
  <c r="CD1106" i="4"/>
  <c r="CD1107" i="4"/>
  <c r="CD1108" i="4"/>
  <c r="CD1109" i="4"/>
  <c r="CD1110" i="4"/>
  <c r="CD1111" i="4"/>
  <c r="CD1112" i="4"/>
  <c r="CD1113" i="4"/>
  <c r="CD1114" i="4"/>
  <c r="CD1115" i="4"/>
  <c r="CD1116" i="4"/>
  <c r="CD1117" i="4"/>
  <c r="CD1118" i="4"/>
  <c r="CD1119" i="4"/>
  <c r="CD1120" i="4"/>
  <c r="CD1121" i="4"/>
  <c r="CD1122" i="4"/>
  <c r="CD1123" i="4"/>
  <c r="CD1124" i="4"/>
  <c r="CD1125" i="4"/>
  <c r="CD1126" i="4"/>
  <c r="CD1127" i="4"/>
  <c r="CD1128" i="4"/>
  <c r="CD1129" i="4"/>
  <c r="CD1130" i="4"/>
  <c r="CD1131" i="4"/>
  <c r="CD1132" i="4"/>
  <c r="CD1133" i="4"/>
  <c r="CD1134" i="4"/>
  <c r="CD1135" i="4"/>
  <c r="CD1136" i="4"/>
  <c r="CD1137" i="4"/>
  <c r="CD1138" i="4"/>
  <c r="CD1139" i="4"/>
  <c r="CD1140" i="4"/>
  <c r="CD1141" i="4"/>
  <c r="CD1142" i="4"/>
  <c r="CD1143" i="4"/>
  <c r="CD1144" i="4"/>
  <c r="CD1145" i="4"/>
  <c r="CD1146" i="4"/>
  <c r="CD1147" i="4"/>
  <c r="CD1148" i="4"/>
  <c r="CD1149" i="4"/>
  <c r="CD1150" i="4"/>
  <c r="CD1151" i="4"/>
  <c r="CD1152" i="4"/>
  <c r="CD1153" i="4"/>
  <c r="CD1154" i="4"/>
  <c r="CD1155" i="4"/>
  <c r="CD1156" i="4"/>
  <c r="CD1157" i="4"/>
  <c r="CD1158" i="4"/>
  <c r="CD1159" i="4"/>
  <c r="CD1160" i="4"/>
  <c r="CD1161" i="4"/>
  <c r="CD1162" i="4"/>
  <c r="CD1163" i="4"/>
  <c r="CD1164" i="4"/>
  <c r="CD1165" i="4"/>
  <c r="CD1166" i="4"/>
  <c r="CD1167" i="4"/>
  <c r="CD1168" i="4"/>
  <c r="CD1169" i="4"/>
  <c r="CD1170" i="4"/>
  <c r="CD1171" i="4"/>
  <c r="CD1172" i="4"/>
  <c r="CD1173" i="4"/>
  <c r="CD1174" i="4"/>
  <c r="CD1175" i="4"/>
  <c r="CD1176" i="4"/>
  <c r="CD1177" i="4"/>
  <c r="CD1178" i="4"/>
  <c r="CD1179" i="4"/>
  <c r="CD1180" i="4"/>
  <c r="CD1181" i="4"/>
  <c r="CD1182" i="4"/>
  <c r="CD1183" i="4"/>
  <c r="CD1184" i="4"/>
  <c r="CD1185" i="4"/>
  <c r="CD1186" i="4"/>
  <c r="CD1187" i="4"/>
  <c r="CD1188" i="4"/>
  <c r="CD1189" i="4"/>
  <c r="CD1190" i="4"/>
  <c r="CD1191" i="4"/>
  <c r="CD1192" i="4"/>
  <c r="CD1193" i="4"/>
  <c r="CD1194" i="4"/>
  <c r="CD1195" i="4"/>
  <c r="CD1196" i="4"/>
  <c r="CD1197" i="4"/>
  <c r="CD1198" i="4"/>
  <c r="CD1199" i="4"/>
  <c r="CD1200" i="4"/>
  <c r="CD1201" i="4"/>
  <c r="CD1202" i="4"/>
  <c r="CD1203" i="4"/>
  <c r="CD1204" i="4"/>
  <c r="CD1205" i="4"/>
  <c r="CD1206" i="4"/>
  <c r="CD1207" i="4"/>
  <c r="CD1208" i="4"/>
  <c r="CD1209" i="4"/>
  <c r="CD1210" i="4"/>
  <c r="CD1211" i="4"/>
  <c r="CD1212" i="4"/>
  <c r="CD1213" i="4"/>
  <c r="CD1214" i="4"/>
  <c r="CD1215" i="4"/>
  <c r="CD1216" i="4"/>
  <c r="CD1217" i="4"/>
  <c r="CD1218" i="4"/>
  <c r="CD1219" i="4"/>
  <c r="CD1220" i="4"/>
  <c r="CD1221" i="4"/>
  <c r="CD1222" i="4"/>
  <c r="CD1223" i="4"/>
  <c r="CD1224" i="4"/>
  <c r="CD1225" i="4"/>
  <c r="CD1226" i="4"/>
  <c r="CD1227" i="4"/>
  <c r="CD1228" i="4"/>
  <c r="CD1229" i="4"/>
  <c r="CD1230" i="4"/>
  <c r="CD1231" i="4"/>
  <c r="CD1232" i="4"/>
  <c r="CD1233" i="4"/>
  <c r="CD1234" i="4"/>
  <c r="CD1235" i="4"/>
  <c r="CD1236" i="4"/>
  <c r="CD1237" i="4"/>
  <c r="CD1238" i="4"/>
  <c r="CD1239" i="4"/>
  <c r="CD1240" i="4"/>
  <c r="CD1241" i="4"/>
  <c r="CD1242" i="4"/>
  <c r="CD1243" i="4"/>
  <c r="CD1244" i="4"/>
  <c r="CD1245" i="4"/>
  <c r="CD1246" i="4"/>
  <c r="CD1247" i="4"/>
  <c r="CD1248" i="4"/>
  <c r="CD1249" i="4"/>
  <c r="CD1250" i="4"/>
  <c r="CD1251" i="4"/>
  <c r="CD17" i="4"/>
  <c r="BL6" i="4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8357" i="1"/>
  <c r="C8358" i="1"/>
  <c r="C8359" i="1"/>
  <c r="C8360" i="1"/>
  <c r="C8361" i="1"/>
  <c r="C2" i="1"/>
  <c r="C3" i="1"/>
  <c r="C4" i="1"/>
  <c r="C5" i="1"/>
  <c r="C6" i="1"/>
  <c r="C7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8" i="1"/>
  <c r="C9" i="1"/>
  <c r="C10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8362" i="1"/>
  <c r="C8363" i="1"/>
  <c r="C8364" i="1"/>
  <c r="C8365" i="1"/>
  <c r="C8366" i="1"/>
  <c r="C8367" i="1"/>
  <c r="C11" i="1"/>
  <c r="C12" i="1"/>
  <c r="C13" i="1"/>
  <c r="C14" i="1"/>
  <c r="C15" i="1"/>
  <c r="C16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17" i="1"/>
  <c r="C18" i="1"/>
  <c r="C19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8368" i="1"/>
  <c r="C8369" i="1"/>
  <c r="C8370" i="1"/>
  <c r="C8371" i="1"/>
  <c r="C8372" i="1"/>
  <c r="C8373" i="1"/>
  <c r="C20" i="1"/>
  <c r="C21" i="1"/>
  <c r="C22" i="1"/>
  <c r="C23" i="1"/>
  <c r="C24" i="1"/>
  <c r="C25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26" i="1"/>
  <c r="C27" i="1"/>
  <c r="C28" i="1"/>
  <c r="C2633" i="1"/>
  <c r="C4271" i="1"/>
  <c r="C626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8374" i="1"/>
  <c r="C8375" i="1"/>
  <c r="C8376" i="1"/>
  <c r="C8377" i="1"/>
  <c r="C8378" i="1"/>
  <c r="C8379" i="1"/>
  <c r="C29" i="1"/>
  <c r="C30" i="1"/>
  <c r="C31" i="1"/>
  <c r="C32" i="1"/>
  <c r="C33" i="1"/>
  <c r="C34" i="1"/>
  <c r="C35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36" i="1"/>
  <c r="C37" i="1"/>
  <c r="C38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8380" i="1"/>
  <c r="C8381" i="1"/>
  <c r="C8382" i="1"/>
  <c r="C8383" i="1"/>
  <c r="C8384" i="1"/>
  <c r="C39" i="1"/>
  <c r="C40" i="1"/>
  <c r="C41" i="1"/>
  <c r="C42" i="1"/>
  <c r="C43" i="1"/>
  <c r="C44" i="1"/>
  <c r="C45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46" i="1"/>
  <c r="C47" i="1"/>
  <c r="C48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8385" i="1"/>
  <c r="C8386" i="1"/>
  <c r="C8387" i="1"/>
  <c r="C8388" i="1"/>
  <c r="C8389" i="1"/>
  <c r="C49" i="1"/>
  <c r="C50" i="1"/>
  <c r="C51" i="1"/>
  <c r="C52" i="1"/>
  <c r="C53" i="1"/>
  <c r="C54" i="1"/>
  <c r="C55" i="1"/>
  <c r="C56" i="1"/>
  <c r="C57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58" i="1"/>
  <c r="C59" i="1"/>
  <c r="C60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8390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61" i="1"/>
  <c r="C62" i="1"/>
  <c r="C63" i="1"/>
  <c r="C64" i="1"/>
  <c r="C65" i="1"/>
  <c r="C66" i="1"/>
  <c r="C8416" i="1"/>
  <c r="C8417" i="1"/>
  <c r="C841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419" i="1"/>
  <c r="C8420" i="1"/>
  <c r="C8421" i="1"/>
  <c r="C830" i="1"/>
  <c r="C8422" i="1"/>
  <c r="C8423" i="1"/>
  <c r="C8424" i="1"/>
  <c r="C8425" i="1"/>
  <c r="C8426" i="1"/>
  <c r="C8427" i="1"/>
  <c r="C8428" i="1"/>
  <c r="C8429" i="1"/>
  <c r="C67" i="1"/>
  <c r="C68" i="1"/>
  <c r="C69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8430" i="1"/>
  <c r="C8431" i="1"/>
  <c r="C8432" i="1"/>
  <c r="C8433" i="1"/>
  <c r="C8434" i="1"/>
  <c r="C70" i="1"/>
  <c r="C71" i="1"/>
  <c r="C72" i="1"/>
  <c r="C73" i="1"/>
  <c r="C74" i="1"/>
  <c r="C75" i="1"/>
  <c r="C76" i="1"/>
  <c r="C77" i="1"/>
  <c r="C78" i="1"/>
  <c r="C79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0" i="1"/>
  <c r="C81" i="1"/>
  <c r="C8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8435" i="1"/>
  <c r="C8436" i="1"/>
  <c r="C8437" i="1"/>
  <c r="C8438" i="1"/>
  <c r="C8439" i="1"/>
  <c r="C83" i="1"/>
  <c r="C84" i="1"/>
  <c r="C85" i="1"/>
  <c r="C86" i="1"/>
  <c r="C87" i="1"/>
  <c r="C88" i="1"/>
  <c r="C89" i="1"/>
  <c r="C90" i="1"/>
  <c r="C91" i="1"/>
  <c r="C9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" i="1"/>
  <c r="C94" i="1"/>
  <c r="C95" i="1"/>
  <c r="C2874" i="1"/>
  <c r="C936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8440" i="1"/>
  <c r="C8441" i="1"/>
  <c r="C8442" i="1"/>
  <c r="C8443" i="1"/>
  <c r="C8444" i="1"/>
  <c r="C8445" i="1"/>
  <c r="C8446" i="1"/>
  <c r="C96" i="1"/>
  <c r="C97" i="1"/>
  <c r="C98" i="1"/>
  <c r="C99" i="1"/>
  <c r="C100" i="1"/>
  <c r="C101" i="1"/>
  <c r="C102" i="1"/>
  <c r="C103" i="1"/>
  <c r="C104" i="1"/>
  <c r="C105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106" i="1"/>
  <c r="C107" i="1"/>
  <c r="C108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8447" i="1"/>
  <c r="C8448" i="1"/>
  <c r="C8449" i="1"/>
  <c r="C8450" i="1"/>
  <c r="C8451" i="1"/>
  <c r="C8452" i="1"/>
  <c r="C8453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64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8454" i="1"/>
  <c r="C8455" i="1"/>
  <c r="C8456" i="1"/>
  <c r="C8457" i="1"/>
  <c r="C8458" i="1"/>
  <c r="C8459" i="1"/>
  <c r="C165" i="1"/>
  <c r="C166" i="1"/>
  <c r="C167" i="1"/>
  <c r="C168" i="1"/>
  <c r="C169" i="1"/>
  <c r="C170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3001" i="1"/>
  <c r="C4749" i="1"/>
  <c r="C6937" i="1"/>
  <c r="C6938" i="1"/>
  <c r="C6939" i="1"/>
  <c r="C171" i="1"/>
  <c r="C172" i="1"/>
  <c r="C173" i="1"/>
  <c r="C174" i="1"/>
  <c r="C1046" i="1"/>
  <c r="C1047" i="1"/>
  <c r="C1048" i="1"/>
  <c r="C175" i="1"/>
  <c r="C176" i="1"/>
  <c r="C177" i="1"/>
  <c r="C3002" i="1"/>
  <c r="C3003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6940" i="1"/>
  <c r="C6941" i="1"/>
  <c r="C6942" i="1"/>
  <c r="C6943" i="1"/>
  <c r="C6944" i="1"/>
  <c r="C6945" i="1"/>
  <c r="C6946" i="1"/>
  <c r="C6947" i="1"/>
  <c r="C8460" i="1"/>
  <c r="C1049" i="1"/>
  <c r="C1050" i="1"/>
  <c r="C1051" i="1"/>
  <c r="C1052" i="1"/>
  <c r="C1053" i="1"/>
  <c r="C1054" i="1"/>
  <c r="C1055" i="1"/>
  <c r="C1056" i="1"/>
  <c r="C1057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8461" i="1"/>
  <c r="C8462" i="1"/>
  <c r="C8463" i="1"/>
  <c r="C8464" i="1"/>
  <c r="C8465" i="1"/>
  <c r="C8466" i="1"/>
  <c r="C178" i="1"/>
  <c r="C179" i="1"/>
  <c r="C180" i="1"/>
  <c r="C181" i="1"/>
  <c r="C182" i="1"/>
  <c r="C183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3044" i="1"/>
  <c r="C4806" i="1"/>
  <c r="C6993" i="1"/>
  <c r="C6994" i="1"/>
  <c r="C6995" i="1"/>
  <c r="C184" i="1"/>
  <c r="C185" i="1"/>
  <c r="C186" i="1"/>
  <c r="C187" i="1"/>
  <c r="C1100" i="1"/>
  <c r="C188" i="1"/>
  <c r="C189" i="1"/>
  <c r="C190" i="1"/>
  <c r="C3045" i="1"/>
  <c r="C304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6996" i="1"/>
  <c r="C6997" i="1"/>
  <c r="C6998" i="1"/>
  <c r="C6999" i="1"/>
  <c r="C7000" i="1"/>
  <c r="C7001" i="1"/>
  <c r="C7002" i="1"/>
  <c r="C7003" i="1"/>
  <c r="C8467" i="1"/>
  <c r="C1101" i="1"/>
  <c r="C1102" i="1"/>
  <c r="C1103" i="1"/>
  <c r="C1104" i="1"/>
  <c r="C1105" i="1"/>
  <c r="C1106" i="1"/>
  <c r="C1107" i="1"/>
  <c r="C1108" i="1"/>
  <c r="C1109" i="1"/>
  <c r="C1110" i="1"/>
  <c r="C1111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8468" i="1"/>
  <c r="C8469" i="1"/>
  <c r="C8470" i="1"/>
  <c r="C8471" i="1"/>
  <c r="C8472" i="1"/>
  <c r="C8473" i="1"/>
  <c r="C191" i="1"/>
  <c r="C192" i="1"/>
  <c r="C193" i="1"/>
  <c r="C194" i="1"/>
  <c r="C195" i="1"/>
  <c r="C196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3087" i="1"/>
  <c r="C4863" i="1"/>
  <c r="C7049" i="1"/>
  <c r="C7050" i="1"/>
  <c r="C7051" i="1"/>
  <c r="C197" i="1"/>
  <c r="C198" i="1"/>
  <c r="C199" i="1"/>
  <c r="C200" i="1"/>
  <c r="C1155" i="1"/>
  <c r="C201" i="1"/>
  <c r="C202" i="1"/>
  <c r="C203" i="1"/>
  <c r="C3088" i="1"/>
  <c r="C3089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7052" i="1"/>
  <c r="C7053" i="1"/>
  <c r="C7054" i="1"/>
  <c r="C7055" i="1"/>
  <c r="C7056" i="1"/>
  <c r="C7057" i="1"/>
  <c r="C7058" i="1"/>
  <c r="C7059" i="1"/>
  <c r="C8474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8475" i="1"/>
  <c r="C8476" i="1"/>
  <c r="C8477" i="1"/>
  <c r="C8478" i="1"/>
  <c r="C8479" i="1"/>
  <c r="C8480" i="1"/>
  <c r="C204" i="1"/>
  <c r="C205" i="1"/>
  <c r="C206" i="1"/>
  <c r="C207" i="1"/>
  <c r="C208" i="1"/>
  <c r="C209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3130" i="1"/>
  <c r="C4920" i="1"/>
  <c r="C7105" i="1"/>
  <c r="C7106" i="1"/>
  <c r="C7107" i="1"/>
  <c r="C210" i="1"/>
  <c r="C211" i="1"/>
  <c r="C212" i="1"/>
  <c r="C213" i="1"/>
  <c r="C1212" i="1"/>
  <c r="C214" i="1"/>
  <c r="C215" i="1"/>
  <c r="C216" i="1"/>
  <c r="C3131" i="1"/>
  <c r="C3132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7108" i="1"/>
  <c r="C7109" i="1"/>
  <c r="C7110" i="1"/>
  <c r="C7111" i="1"/>
  <c r="C7112" i="1"/>
  <c r="C7113" i="1"/>
  <c r="C7114" i="1"/>
  <c r="C7115" i="1"/>
  <c r="C8481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8482" i="1"/>
  <c r="C8483" i="1"/>
  <c r="C8484" i="1"/>
  <c r="C8485" i="1"/>
  <c r="C8486" i="1"/>
  <c r="C8487" i="1"/>
  <c r="C217" i="1"/>
  <c r="C218" i="1"/>
  <c r="C219" i="1"/>
  <c r="C220" i="1"/>
  <c r="C221" i="1"/>
  <c r="C222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3173" i="1"/>
  <c r="C4976" i="1"/>
  <c r="C7161" i="1"/>
  <c r="C7162" i="1"/>
  <c r="C7163" i="1"/>
  <c r="C223" i="1"/>
  <c r="C224" i="1"/>
  <c r="C225" i="1"/>
  <c r="C226" i="1"/>
  <c r="C1269" i="1"/>
  <c r="C1270" i="1"/>
  <c r="C227" i="1"/>
  <c r="C228" i="1"/>
  <c r="C3174" i="1"/>
  <c r="C3175" i="1"/>
  <c r="C31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7164" i="1"/>
  <c r="C7165" i="1"/>
  <c r="C7166" i="1"/>
  <c r="C7167" i="1"/>
  <c r="C7168" i="1"/>
  <c r="C7169" i="1"/>
  <c r="C7170" i="1"/>
  <c r="C7171" i="1"/>
  <c r="C8488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8489" i="1"/>
  <c r="C8490" i="1"/>
  <c r="C8491" i="1"/>
  <c r="C8492" i="1"/>
  <c r="C8493" i="1"/>
  <c r="C8494" i="1"/>
  <c r="C229" i="1"/>
  <c r="C230" i="1"/>
  <c r="C231" i="1"/>
  <c r="C232" i="1"/>
  <c r="C233" i="1"/>
  <c r="C234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3218" i="1"/>
  <c r="C5033" i="1"/>
  <c r="C7216" i="1"/>
  <c r="C7217" i="1"/>
  <c r="C7218" i="1"/>
  <c r="C235" i="1"/>
  <c r="C236" i="1"/>
  <c r="C237" i="1"/>
  <c r="C238" i="1"/>
  <c r="C1326" i="1"/>
  <c r="C1327" i="1"/>
  <c r="C239" i="1"/>
  <c r="C240" i="1"/>
  <c r="C3219" i="1"/>
  <c r="C3220" i="1"/>
  <c r="C3221" i="1"/>
  <c r="C3222" i="1"/>
  <c r="C3223" i="1"/>
  <c r="C3224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7219" i="1"/>
  <c r="C7220" i="1"/>
  <c r="C7221" i="1"/>
  <c r="C7222" i="1"/>
  <c r="C7223" i="1"/>
  <c r="C7224" i="1"/>
  <c r="C7225" i="1"/>
  <c r="C8495" i="1"/>
  <c r="C1328" i="1"/>
  <c r="C1329" i="1"/>
  <c r="C1330" i="1"/>
  <c r="C1331" i="1"/>
  <c r="C1332" i="1"/>
  <c r="C1333" i="1"/>
  <c r="C1334" i="1"/>
  <c r="C1335" i="1"/>
  <c r="C1336" i="1"/>
  <c r="C1337" i="1"/>
  <c r="C1338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8496" i="1"/>
  <c r="C8497" i="1"/>
  <c r="C8498" i="1"/>
  <c r="C8499" i="1"/>
  <c r="C8500" i="1"/>
  <c r="C8501" i="1"/>
  <c r="C8502" i="1"/>
  <c r="C241" i="1"/>
  <c r="C242" i="1"/>
  <c r="C243" i="1"/>
  <c r="C244" i="1"/>
  <c r="C245" i="1"/>
  <c r="C246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3266" i="1"/>
  <c r="C5089" i="1"/>
  <c r="C7266" i="1"/>
  <c r="C7267" i="1"/>
  <c r="C7268" i="1"/>
  <c r="C247" i="1"/>
  <c r="C248" i="1"/>
  <c r="C249" i="1"/>
  <c r="C1381" i="1"/>
  <c r="C1382" i="1"/>
  <c r="C250" i="1"/>
  <c r="C251" i="1"/>
  <c r="C3267" i="1"/>
  <c r="C3268" i="1"/>
  <c r="C3269" i="1"/>
  <c r="C3270" i="1"/>
  <c r="C3271" i="1"/>
  <c r="C3272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7269" i="1"/>
  <c r="C7270" i="1"/>
  <c r="C7271" i="1"/>
  <c r="C7272" i="1"/>
  <c r="C7273" i="1"/>
  <c r="C7274" i="1"/>
  <c r="C7275" i="1"/>
  <c r="C7276" i="1"/>
  <c r="C252" i="1"/>
  <c r="C1383" i="1"/>
  <c r="C1384" i="1"/>
  <c r="C1385" i="1"/>
  <c r="C1386" i="1"/>
  <c r="C1387" i="1"/>
  <c r="C1388" i="1"/>
  <c r="C1389" i="1"/>
  <c r="C1390" i="1"/>
  <c r="C1391" i="1"/>
  <c r="C139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8503" i="1"/>
  <c r="C8504" i="1"/>
  <c r="C8505" i="1"/>
  <c r="C8506" i="1"/>
  <c r="C8507" i="1"/>
  <c r="C8508" i="1"/>
  <c r="C8509" i="1"/>
  <c r="C253" i="1"/>
  <c r="C254" i="1"/>
  <c r="C255" i="1"/>
  <c r="C256" i="1"/>
  <c r="C257" i="1"/>
  <c r="C258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3314" i="1"/>
  <c r="C5151" i="1"/>
  <c r="C7323" i="1"/>
  <c r="C7324" i="1"/>
  <c r="C259" i="1"/>
  <c r="C260" i="1"/>
  <c r="C261" i="1"/>
  <c r="C1437" i="1"/>
  <c r="C1438" i="1"/>
  <c r="C262" i="1"/>
  <c r="C263" i="1"/>
  <c r="C3315" i="1"/>
  <c r="C3316" i="1"/>
  <c r="C3317" i="1"/>
  <c r="C3318" i="1"/>
  <c r="C3319" i="1"/>
  <c r="C3320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7325" i="1"/>
  <c r="C7326" i="1"/>
  <c r="C7327" i="1"/>
  <c r="C7328" i="1"/>
  <c r="C7329" i="1"/>
  <c r="C7330" i="1"/>
  <c r="C7331" i="1"/>
  <c r="C7332" i="1"/>
  <c r="C264" i="1"/>
  <c r="C1439" i="1"/>
  <c r="C1440" i="1"/>
  <c r="C1441" i="1"/>
  <c r="C1442" i="1"/>
  <c r="C1443" i="1"/>
  <c r="C1444" i="1"/>
  <c r="C1445" i="1"/>
  <c r="C1446" i="1"/>
  <c r="C1447" i="1"/>
  <c r="C1448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8510" i="1"/>
  <c r="C8511" i="1"/>
  <c r="C8512" i="1"/>
  <c r="C8513" i="1"/>
  <c r="C8514" i="1"/>
  <c r="C8515" i="1"/>
  <c r="C8516" i="1"/>
  <c r="C265" i="1"/>
  <c r="C266" i="1"/>
  <c r="C267" i="1"/>
  <c r="C268" i="1"/>
  <c r="C269" i="1"/>
  <c r="C270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3362" i="1"/>
  <c r="C5213" i="1"/>
  <c r="C7380" i="1"/>
  <c r="C7381" i="1"/>
  <c r="C7382" i="1"/>
  <c r="C271" i="1"/>
  <c r="C272" i="1"/>
  <c r="C273" i="1"/>
  <c r="C1495" i="1"/>
  <c r="C1496" i="1"/>
  <c r="C274" i="1"/>
  <c r="C275" i="1"/>
  <c r="C3363" i="1"/>
  <c r="C3364" i="1"/>
  <c r="C3365" i="1"/>
  <c r="C3366" i="1"/>
  <c r="C3367" i="1"/>
  <c r="C3368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7383" i="1"/>
  <c r="C7384" i="1"/>
  <c r="C7385" i="1"/>
  <c r="C7386" i="1"/>
  <c r="C7387" i="1"/>
  <c r="C7388" i="1"/>
  <c r="C7389" i="1"/>
  <c r="C27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8517" i="1"/>
  <c r="C8518" i="1"/>
  <c r="C8519" i="1"/>
  <c r="C8520" i="1"/>
  <c r="C8521" i="1"/>
  <c r="C8522" i="1"/>
  <c r="C8523" i="1"/>
  <c r="C277" i="1"/>
  <c r="C278" i="1"/>
  <c r="C279" i="1"/>
  <c r="C280" i="1"/>
  <c r="C281" i="1"/>
  <c r="C282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283" i="1"/>
  <c r="C1556" i="1"/>
  <c r="C284" i="1"/>
  <c r="C3411" i="1"/>
  <c r="C3412" i="1"/>
  <c r="C3413" i="1"/>
  <c r="C3414" i="1"/>
  <c r="C3415" i="1"/>
  <c r="C3416" i="1"/>
  <c r="C3417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7437" i="1"/>
  <c r="C7438" i="1"/>
  <c r="C7439" i="1"/>
  <c r="C7440" i="1"/>
  <c r="C7441" i="1"/>
  <c r="C7442" i="1"/>
  <c r="C7443" i="1"/>
  <c r="C7444" i="1"/>
  <c r="C7445" i="1"/>
  <c r="C7446" i="1"/>
  <c r="C7447" i="1"/>
  <c r="C285" i="1"/>
  <c r="C286" i="1"/>
  <c r="C287" i="1"/>
  <c r="C288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8524" i="1"/>
  <c r="C8525" i="1"/>
  <c r="C8526" i="1"/>
  <c r="C8527" i="1"/>
  <c r="C8528" i="1"/>
  <c r="C8529" i="1"/>
  <c r="C8530" i="1"/>
  <c r="C289" i="1"/>
  <c r="C290" i="1"/>
  <c r="C291" i="1"/>
  <c r="C292" i="1"/>
  <c r="C293" i="1"/>
  <c r="C294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295" i="1"/>
  <c r="C1614" i="1"/>
  <c r="C3460" i="1"/>
  <c r="C3461" i="1"/>
  <c r="C3462" i="1"/>
  <c r="C3463" i="1"/>
  <c r="C3464" i="1"/>
  <c r="C3465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7493" i="1"/>
  <c r="C7494" i="1"/>
  <c r="C7495" i="1"/>
  <c r="C7496" i="1"/>
  <c r="C7497" i="1"/>
  <c r="C7498" i="1"/>
  <c r="C7499" i="1"/>
  <c r="C7500" i="1"/>
  <c r="C7501" i="1"/>
  <c r="C7502" i="1"/>
  <c r="C7503" i="1"/>
  <c r="C296" i="1"/>
  <c r="C297" i="1"/>
  <c r="C298" i="1"/>
  <c r="C299" i="1"/>
  <c r="C300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8531" i="1"/>
  <c r="C8532" i="1"/>
  <c r="C8533" i="1"/>
  <c r="C8534" i="1"/>
  <c r="C8535" i="1"/>
  <c r="C8536" i="1"/>
  <c r="C8537" i="1"/>
  <c r="C301" i="1"/>
  <c r="C302" i="1"/>
  <c r="C303" i="1"/>
  <c r="C304" i="1"/>
  <c r="C305" i="1"/>
  <c r="C306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307" i="1"/>
  <c r="C1676" i="1"/>
  <c r="C3508" i="1"/>
  <c r="C3509" i="1"/>
  <c r="C3510" i="1"/>
  <c r="C3511" i="1"/>
  <c r="C3512" i="1"/>
  <c r="C3513" i="1"/>
  <c r="C3514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308" i="1"/>
  <c r="C309" i="1"/>
  <c r="C310" i="1"/>
  <c r="C311" i="1"/>
  <c r="C312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8538" i="1"/>
  <c r="C8539" i="1"/>
  <c r="C8540" i="1"/>
  <c r="C8541" i="1"/>
  <c r="C8542" i="1"/>
  <c r="C8543" i="1"/>
  <c r="C8544" i="1"/>
  <c r="C313" i="1"/>
  <c r="C314" i="1"/>
  <c r="C315" i="1"/>
  <c r="C316" i="1"/>
  <c r="C317" i="1"/>
  <c r="C318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319" i="1"/>
  <c r="C1740" i="1"/>
  <c r="C3557" i="1"/>
  <c r="C3558" i="1"/>
  <c r="C3559" i="1"/>
  <c r="C3560" i="1"/>
  <c r="C3561" i="1"/>
  <c r="C3562" i="1"/>
  <c r="C3563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7607" i="1"/>
  <c r="C7608" i="1"/>
  <c r="C7609" i="1"/>
  <c r="C7610" i="1"/>
  <c r="C7611" i="1"/>
  <c r="C7612" i="1"/>
  <c r="C7613" i="1"/>
  <c r="C7614" i="1"/>
  <c r="C7615" i="1"/>
  <c r="C7616" i="1"/>
  <c r="C7617" i="1"/>
  <c r="C320" i="1"/>
  <c r="C321" i="1"/>
  <c r="C322" i="1"/>
  <c r="C323" i="1"/>
  <c r="C324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8545" i="1"/>
  <c r="C8546" i="1"/>
  <c r="C8547" i="1"/>
  <c r="C8548" i="1"/>
  <c r="C8549" i="1"/>
  <c r="C8550" i="1"/>
  <c r="C8551" i="1"/>
  <c r="C325" i="1"/>
  <c r="C326" i="1"/>
  <c r="C327" i="1"/>
  <c r="C328" i="1"/>
  <c r="C329" i="1"/>
  <c r="C330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331" i="1"/>
  <c r="C1804" i="1"/>
  <c r="C3606" i="1"/>
  <c r="C3607" i="1"/>
  <c r="C3608" i="1"/>
  <c r="C3609" i="1"/>
  <c r="C3610" i="1"/>
  <c r="C3611" i="1"/>
  <c r="C3612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7664" i="1"/>
  <c r="C7665" i="1"/>
  <c r="C7666" i="1"/>
  <c r="C7667" i="1"/>
  <c r="C7668" i="1"/>
  <c r="C7669" i="1"/>
  <c r="C7670" i="1"/>
  <c r="C7671" i="1"/>
  <c r="C7672" i="1"/>
  <c r="C7673" i="1"/>
  <c r="C7674" i="1"/>
  <c r="C332" i="1"/>
  <c r="C333" i="1"/>
  <c r="C334" i="1"/>
  <c r="C335" i="1"/>
  <c r="C336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7675" i="1"/>
  <c r="C5554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8552" i="1"/>
  <c r="C8553" i="1"/>
  <c r="C8554" i="1"/>
  <c r="C8555" i="1"/>
  <c r="C8556" i="1"/>
  <c r="C8557" i="1"/>
  <c r="C8558" i="1"/>
  <c r="C337" i="1"/>
  <c r="C338" i="1"/>
  <c r="C339" i="1"/>
  <c r="C340" i="1"/>
  <c r="C341" i="1"/>
  <c r="C342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343" i="1"/>
  <c r="C1868" i="1"/>
  <c r="C3655" i="1"/>
  <c r="C3656" i="1"/>
  <c r="C3657" i="1"/>
  <c r="C3658" i="1"/>
  <c r="C3659" i="1"/>
  <c r="C3660" i="1"/>
  <c r="C3661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7722" i="1"/>
  <c r="C7723" i="1"/>
  <c r="C7724" i="1"/>
  <c r="C7725" i="1"/>
  <c r="C7726" i="1"/>
  <c r="C7727" i="1"/>
  <c r="C7728" i="1"/>
  <c r="C7729" i="1"/>
  <c r="C7730" i="1"/>
  <c r="C7731" i="1"/>
  <c r="C7732" i="1"/>
  <c r="C344" i="1"/>
  <c r="C345" i="1"/>
  <c r="C346" i="1"/>
  <c r="C347" i="1"/>
  <c r="C34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8559" i="1"/>
  <c r="C8560" i="1"/>
  <c r="C8561" i="1"/>
  <c r="C8562" i="1"/>
  <c r="C8563" i="1"/>
  <c r="C8564" i="1"/>
  <c r="C8565" i="1"/>
  <c r="C349" i="1"/>
  <c r="C350" i="1"/>
  <c r="C351" i="1"/>
  <c r="C352" i="1"/>
  <c r="C353" i="1"/>
  <c r="C354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355" i="1"/>
  <c r="C1931" i="1"/>
  <c r="C3703" i="1"/>
  <c r="C3704" i="1"/>
  <c r="C3705" i="1"/>
  <c r="C3706" i="1"/>
  <c r="C3707" i="1"/>
  <c r="C3708" i="1"/>
  <c r="C3709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7779" i="1"/>
  <c r="C7780" i="1"/>
  <c r="C7781" i="1"/>
  <c r="C7782" i="1"/>
  <c r="C7783" i="1"/>
  <c r="C7784" i="1"/>
  <c r="C7785" i="1"/>
  <c r="C7786" i="1"/>
  <c r="C7787" i="1"/>
  <c r="C7788" i="1"/>
  <c r="C7789" i="1"/>
  <c r="C356" i="1"/>
  <c r="C357" i="1"/>
  <c r="C358" i="1"/>
  <c r="C359" i="1"/>
  <c r="C360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8566" i="1"/>
  <c r="C8567" i="1"/>
  <c r="C8568" i="1"/>
  <c r="C8569" i="1"/>
  <c r="C8570" i="1"/>
  <c r="C8571" i="1"/>
  <c r="C8572" i="1"/>
  <c r="C361" i="1"/>
  <c r="C362" i="1"/>
  <c r="C363" i="1"/>
  <c r="C364" i="1"/>
  <c r="C365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366" i="1"/>
  <c r="C1993" i="1"/>
  <c r="C3752" i="1"/>
  <c r="C3753" i="1"/>
  <c r="C3754" i="1"/>
  <c r="C3755" i="1"/>
  <c r="C3756" i="1"/>
  <c r="C3757" i="1"/>
  <c r="C3758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367" i="1"/>
  <c r="C368" i="1"/>
  <c r="C369" i="1"/>
  <c r="C370" i="1"/>
  <c r="C371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8573" i="1"/>
  <c r="C8574" i="1"/>
  <c r="C8575" i="1"/>
  <c r="C8576" i="1"/>
  <c r="C8577" i="1"/>
  <c r="C8578" i="1"/>
  <c r="C8579" i="1"/>
  <c r="C372" i="1"/>
  <c r="C373" i="1"/>
  <c r="C374" i="1"/>
  <c r="C375" i="1"/>
  <c r="C376" i="1"/>
  <c r="C377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378" i="1"/>
  <c r="C2056" i="1"/>
  <c r="C3801" i="1"/>
  <c r="C3802" i="1"/>
  <c r="C3803" i="1"/>
  <c r="C3804" i="1"/>
  <c r="C3805" i="1"/>
  <c r="C3806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8580" i="1"/>
  <c r="C379" i="1"/>
  <c r="C380" i="1"/>
  <c r="C381" i="1"/>
  <c r="C382" i="1"/>
  <c r="C383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5833" i="1"/>
  <c r="C7907" i="1"/>
  <c r="C2072" i="1"/>
  <c r="C2073" i="1"/>
  <c r="C2074" i="1"/>
  <c r="C5834" i="1"/>
  <c r="C3807" i="1"/>
  <c r="C7908" i="1"/>
  <c r="C3808" i="1"/>
  <c r="C2075" i="1"/>
  <c r="C2076" i="1"/>
  <c r="C2077" i="1"/>
  <c r="C2078" i="1"/>
  <c r="C5835" i="1"/>
  <c r="C5836" i="1"/>
  <c r="C7909" i="1"/>
  <c r="C5837" i="1"/>
  <c r="C7910" i="1"/>
  <c r="C2079" i="1"/>
  <c r="C5838" i="1"/>
  <c r="C7911" i="1"/>
  <c r="C5839" i="1"/>
  <c r="C7912" i="1"/>
  <c r="C7913" i="1"/>
  <c r="C5840" i="1"/>
  <c r="C2080" i="1"/>
  <c r="C5841" i="1"/>
  <c r="C3809" i="1"/>
  <c r="C3810" i="1"/>
  <c r="C384" i="1"/>
  <c r="C385" i="1"/>
  <c r="C386" i="1"/>
  <c r="C2081" i="1"/>
  <c r="C2082" i="1"/>
  <c r="C2083" i="1"/>
  <c r="C2084" i="1"/>
  <c r="C2085" i="1"/>
  <c r="C2086" i="1"/>
  <c r="C3811" i="1"/>
  <c r="C3812" i="1"/>
  <c r="C387" i="1"/>
  <c r="C8581" i="1"/>
  <c r="C8582" i="1"/>
  <c r="C8583" i="1"/>
  <c r="C8584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2087" i="1"/>
  <c r="C2088" i="1"/>
  <c r="C2089" i="1"/>
  <c r="C2090" i="1"/>
  <c r="C7926" i="1"/>
  <c r="C7927" i="1"/>
  <c r="C5842" i="1"/>
  <c r="C5843" i="1"/>
  <c r="C5844" i="1"/>
  <c r="C5845" i="1"/>
  <c r="C5846" i="1"/>
  <c r="C5847" i="1"/>
  <c r="C5848" i="1"/>
  <c r="C5849" i="1"/>
  <c r="C5850" i="1"/>
  <c r="C5851" i="1"/>
  <c r="C5852" i="1"/>
  <c r="C3813" i="1"/>
  <c r="C3814" i="1"/>
  <c r="C3815" i="1"/>
  <c r="C3816" i="1"/>
  <c r="C3817" i="1"/>
  <c r="C388" i="1"/>
  <c r="C3818" i="1"/>
  <c r="C3819" i="1"/>
  <c r="C7928" i="1"/>
  <c r="C3820" i="1"/>
  <c r="C3821" i="1"/>
  <c r="C3822" i="1"/>
  <c r="C3823" i="1"/>
  <c r="C2091" i="1"/>
  <c r="C2092" i="1"/>
  <c r="C3824" i="1"/>
  <c r="C3825" i="1"/>
  <c r="C3826" i="1"/>
  <c r="C3827" i="1"/>
  <c r="C3828" i="1"/>
  <c r="C3829" i="1"/>
  <c r="C3830" i="1"/>
  <c r="C3831" i="1"/>
  <c r="C3832" i="1"/>
  <c r="C5853" i="1"/>
  <c r="C7929" i="1"/>
  <c r="C2093" i="1"/>
  <c r="C3833" i="1"/>
  <c r="C2094" i="1"/>
  <c r="C2095" i="1"/>
  <c r="C2096" i="1"/>
  <c r="C5854" i="1"/>
  <c r="C2097" i="1"/>
  <c r="C2098" i="1"/>
  <c r="C2099" i="1"/>
  <c r="C389" i="1"/>
  <c r="C5855" i="1"/>
  <c r="C5856" i="1"/>
  <c r="C5857" i="1"/>
  <c r="C5858" i="1"/>
  <c r="C7930" i="1"/>
  <c r="C2100" i="1"/>
  <c r="C3834" i="1"/>
  <c r="C390" i="1"/>
  <c r="C5859" i="1"/>
  <c r="C3835" i="1"/>
  <c r="C7931" i="1"/>
  <c r="C5860" i="1"/>
  <c r="C5861" i="1"/>
  <c r="C2101" i="1"/>
  <c r="C7932" i="1"/>
  <c r="C2102" i="1"/>
  <c r="C7933" i="1"/>
  <c r="C2103" i="1"/>
  <c r="C5862" i="1"/>
  <c r="C2104" i="1"/>
  <c r="C2105" i="1"/>
  <c r="C3836" i="1"/>
  <c r="C8585" i="1"/>
  <c r="C8586" i="1"/>
  <c r="C5863" i="1"/>
  <c r="C5864" i="1"/>
  <c r="C5865" i="1"/>
  <c r="C5866" i="1"/>
  <c r="C2106" i="1"/>
  <c r="C2107" i="1"/>
  <c r="C7934" i="1"/>
  <c r="C2108" i="1"/>
  <c r="C2109" i="1"/>
  <c r="C5867" i="1"/>
  <c r="C3837" i="1"/>
  <c r="C7935" i="1"/>
  <c r="C2110" i="1"/>
  <c r="C7936" i="1"/>
  <c r="C5868" i="1"/>
  <c r="C2111" i="1"/>
  <c r="C7937" i="1"/>
  <c r="C2112" i="1"/>
  <c r="C2113" i="1"/>
  <c r="C7938" i="1"/>
  <c r="C3838" i="1"/>
  <c r="C3839" i="1"/>
  <c r="C7939" i="1"/>
  <c r="C5869" i="1"/>
  <c r="C5870" i="1"/>
  <c r="C5871" i="1"/>
  <c r="C5872" i="1"/>
  <c r="C5873" i="1"/>
  <c r="C5874" i="1"/>
  <c r="C5875" i="1"/>
  <c r="C8587" i="1"/>
  <c r="C2114" i="1"/>
  <c r="C7940" i="1"/>
  <c r="C7941" i="1"/>
  <c r="C391" i="1"/>
  <c r="C7942" i="1"/>
  <c r="C2115" i="1"/>
  <c r="C7943" i="1"/>
  <c r="C7944" i="1"/>
  <c r="C5876" i="1"/>
  <c r="C2116" i="1"/>
  <c r="C7945" i="1"/>
  <c r="C7946" i="1"/>
  <c r="C7947" i="1"/>
  <c r="C5877" i="1"/>
  <c r="C7948" i="1"/>
  <c r="C5878" i="1"/>
  <c r="C5879" i="1"/>
  <c r="C2117" i="1"/>
  <c r="C7949" i="1"/>
  <c r="C5880" i="1"/>
  <c r="C2118" i="1"/>
  <c r="C2119" i="1"/>
  <c r="C5881" i="1"/>
  <c r="C2120" i="1"/>
  <c r="C5882" i="1"/>
  <c r="C2121" i="1"/>
  <c r="C7950" i="1"/>
  <c r="C2122" i="1"/>
  <c r="C2123" i="1"/>
  <c r="C2124" i="1"/>
  <c r="C3840" i="1"/>
  <c r="C3841" i="1"/>
  <c r="C5883" i="1"/>
  <c r="C392" i="1"/>
  <c r="C3842" i="1"/>
  <c r="C3843" i="1"/>
  <c r="C7951" i="1"/>
  <c r="C5884" i="1"/>
  <c r="C5885" i="1"/>
  <c r="C3844" i="1"/>
  <c r="C2125" i="1"/>
  <c r="C5886" i="1"/>
  <c r="C5887" i="1"/>
  <c r="C3845" i="1"/>
  <c r="C5888" i="1"/>
  <c r="C7952" i="1"/>
  <c r="C2126" i="1"/>
  <c r="C5889" i="1"/>
  <c r="C5890" i="1"/>
  <c r="C5891" i="1"/>
  <c r="C5892" i="1"/>
  <c r="C2127" i="1"/>
  <c r="C5893" i="1"/>
  <c r="C3846" i="1"/>
  <c r="C5894" i="1"/>
  <c r="C5895" i="1"/>
  <c r="C8588" i="1"/>
  <c r="C7953" i="1"/>
  <c r="C7954" i="1"/>
  <c r="C7955" i="1"/>
  <c r="C7956" i="1"/>
  <c r="C2128" i="1"/>
  <c r="C393" i="1"/>
  <c r="C7957" i="1"/>
  <c r="C5896" i="1"/>
  <c r="C2129" i="1"/>
  <c r="C2130" i="1"/>
  <c r="C7958" i="1"/>
  <c r="C7959" i="1"/>
  <c r="C7960" i="1"/>
  <c r="C7961" i="1"/>
  <c r="C7962" i="1"/>
  <c r="C3847" i="1"/>
  <c r="C7963" i="1"/>
  <c r="C3848" i="1"/>
  <c r="C2131" i="1"/>
  <c r="C7964" i="1"/>
  <c r="C5897" i="1"/>
  <c r="C7965" i="1"/>
  <c r="C7966" i="1"/>
  <c r="C394" i="1"/>
  <c r="C7967" i="1"/>
  <c r="C5898" i="1"/>
  <c r="C395" i="1"/>
  <c r="C7968" i="1"/>
  <c r="C7969" i="1"/>
  <c r="C5899" i="1"/>
  <c r="C5900" i="1"/>
  <c r="C2132" i="1"/>
  <c r="C3849" i="1"/>
  <c r="C2133" i="1"/>
  <c r="C2134" i="1"/>
  <c r="C2135" i="1"/>
  <c r="C5901" i="1"/>
  <c r="C3850" i="1"/>
  <c r="C7970" i="1"/>
  <c r="C2136" i="1"/>
  <c r="C2137" i="1"/>
  <c r="C2138" i="1"/>
  <c r="C2139" i="1"/>
  <c r="C5902" i="1"/>
  <c r="C5903" i="1"/>
  <c r="C7971" i="1"/>
  <c r="C7972" i="1"/>
  <c r="C2140" i="1"/>
  <c r="C5904" i="1"/>
  <c r="C7973" i="1"/>
  <c r="C5905" i="1"/>
  <c r="C7974" i="1"/>
  <c r="C7975" i="1"/>
  <c r="C5906" i="1"/>
  <c r="C2141" i="1"/>
  <c r="C5907" i="1"/>
  <c r="C3851" i="1"/>
  <c r="C3852" i="1"/>
  <c r="C396" i="1"/>
  <c r="C397" i="1"/>
  <c r="C398" i="1"/>
  <c r="C2142" i="1"/>
  <c r="C2143" i="1"/>
  <c r="C2144" i="1"/>
  <c r="C2145" i="1"/>
  <c r="C2146" i="1"/>
  <c r="C2147" i="1"/>
  <c r="C3853" i="1"/>
  <c r="C3854" i="1"/>
  <c r="C399" i="1"/>
  <c r="C8589" i="1"/>
  <c r="C8590" i="1"/>
  <c r="C8591" i="1"/>
  <c r="C8592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2148" i="1"/>
  <c r="C2149" i="1"/>
  <c r="C2150" i="1"/>
  <c r="C7988" i="1"/>
  <c r="C7989" i="1"/>
  <c r="C5908" i="1"/>
  <c r="C5909" i="1"/>
  <c r="C5910" i="1"/>
  <c r="C5911" i="1"/>
  <c r="C5912" i="1"/>
  <c r="C5913" i="1"/>
  <c r="C5914" i="1"/>
  <c r="C5915" i="1"/>
  <c r="C5916" i="1"/>
  <c r="C5917" i="1"/>
  <c r="C3855" i="1"/>
  <c r="C3856" i="1"/>
  <c r="C3857" i="1"/>
  <c r="C400" i="1"/>
  <c r="C3858" i="1"/>
  <c r="C3859" i="1"/>
  <c r="C7990" i="1"/>
  <c r="C3860" i="1"/>
  <c r="C3861" i="1"/>
  <c r="C3862" i="1"/>
  <c r="C3863" i="1"/>
  <c r="C2151" i="1"/>
  <c r="C2152" i="1"/>
  <c r="C3864" i="1"/>
  <c r="C3865" i="1"/>
  <c r="C3866" i="1"/>
  <c r="C3867" i="1"/>
  <c r="C3868" i="1"/>
  <c r="C3869" i="1"/>
  <c r="C3870" i="1"/>
  <c r="C3871" i="1"/>
  <c r="C3872" i="1"/>
  <c r="C5918" i="1"/>
  <c r="C7991" i="1"/>
  <c r="C2153" i="1"/>
  <c r="C3873" i="1"/>
  <c r="C2154" i="1"/>
  <c r="C2155" i="1"/>
  <c r="C5919" i="1"/>
  <c r="C2156" i="1"/>
  <c r="C2157" i="1"/>
  <c r="C2158" i="1"/>
  <c r="C401" i="1"/>
  <c r="C5920" i="1"/>
  <c r="C5921" i="1"/>
  <c r="C5922" i="1"/>
  <c r="C5923" i="1"/>
  <c r="C7992" i="1"/>
  <c r="C2159" i="1"/>
  <c r="C3874" i="1"/>
  <c r="C402" i="1"/>
  <c r="C3875" i="1"/>
  <c r="C7993" i="1"/>
  <c r="C5924" i="1"/>
  <c r="C5925" i="1"/>
  <c r="C2160" i="1"/>
  <c r="C7994" i="1"/>
  <c r="C2161" i="1"/>
  <c r="C7995" i="1"/>
  <c r="C2162" i="1"/>
  <c r="C5926" i="1"/>
  <c r="C2163" i="1"/>
  <c r="C2164" i="1"/>
  <c r="C3876" i="1"/>
  <c r="C8593" i="1"/>
  <c r="C8594" i="1"/>
  <c r="C5927" i="1"/>
  <c r="C5928" i="1"/>
  <c r="C5929" i="1"/>
  <c r="C5930" i="1"/>
  <c r="C2165" i="1"/>
  <c r="C2166" i="1"/>
  <c r="C7996" i="1"/>
  <c r="C2167" i="1"/>
  <c r="C2168" i="1"/>
  <c r="C5931" i="1"/>
  <c r="C3877" i="1"/>
  <c r="C7997" i="1"/>
  <c r="C2169" i="1"/>
  <c r="C7998" i="1"/>
  <c r="C5932" i="1"/>
  <c r="C2170" i="1"/>
  <c r="C7999" i="1"/>
  <c r="C2171" i="1"/>
  <c r="C2172" i="1"/>
  <c r="C8000" i="1"/>
  <c r="C3878" i="1"/>
  <c r="C3879" i="1"/>
  <c r="C8001" i="1"/>
  <c r="C5933" i="1"/>
  <c r="C5934" i="1"/>
  <c r="C5935" i="1"/>
  <c r="C5936" i="1"/>
  <c r="C5937" i="1"/>
  <c r="C5938" i="1"/>
  <c r="C5939" i="1"/>
  <c r="C8595" i="1"/>
  <c r="C2173" i="1"/>
  <c r="C8002" i="1"/>
  <c r="C8003" i="1"/>
  <c r="C403" i="1"/>
  <c r="C8004" i="1"/>
  <c r="C2174" i="1"/>
  <c r="C8005" i="1"/>
  <c r="C8006" i="1"/>
  <c r="C5940" i="1"/>
  <c r="C2175" i="1"/>
  <c r="C8007" i="1"/>
  <c r="C8008" i="1"/>
  <c r="C8009" i="1"/>
  <c r="C5941" i="1"/>
  <c r="C8010" i="1"/>
  <c r="C5942" i="1"/>
  <c r="C5943" i="1"/>
  <c r="C2176" i="1"/>
  <c r="C8011" i="1"/>
  <c r="C5944" i="1"/>
  <c r="C2177" i="1"/>
  <c r="C2178" i="1"/>
  <c r="C5945" i="1"/>
  <c r="C2179" i="1"/>
  <c r="C5946" i="1"/>
  <c r="C2180" i="1"/>
  <c r="C8012" i="1"/>
  <c r="C2181" i="1"/>
  <c r="C2182" i="1"/>
  <c r="C2183" i="1"/>
  <c r="C3880" i="1"/>
  <c r="C3881" i="1"/>
  <c r="C5947" i="1"/>
  <c r="C404" i="1"/>
  <c r="C3882" i="1"/>
  <c r="C8013" i="1"/>
  <c r="C5948" i="1"/>
  <c r="C5949" i="1"/>
  <c r="C3883" i="1"/>
  <c r="C2184" i="1"/>
  <c r="C5950" i="1"/>
  <c r="C5951" i="1"/>
  <c r="C3884" i="1"/>
  <c r="C5952" i="1"/>
  <c r="C8014" i="1"/>
  <c r="C2185" i="1"/>
  <c r="C5953" i="1"/>
  <c r="C5954" i="1"/>
  <c r="C5955" i="1"/>
  <c r="C5956" i="1"/>
  <c r="C2186" i="1"/>
  <c r="C5957" i="1"/>
  <c r="C3885" i="1"/>
  <c r="C5958" i="1"/>
  <c r="C5959" i="1"/>
  <c r="C8596" i="1"/>
  <c r="C8015" i="1"/>
  <c r="C8016" i="1"/>
  <c r="C8017" i="1"/>
  <c r="C8018" i="1"/>
  <c r="C2187" i="1"/>
  <c r="C405" i="1"/>
  <c r="C8019" i="1"/>
  <c r="C5960" i="1"/>
  <c r="C2188" i="1"/>
  <c r="C2189" i="1"/>
  <c r="C8020" i="1"/>
  <c r="C8021" i="1"/>
  <c r="C8022" i="1"/>
  <c r="C2190" i="1"/>
  <c r="C8023" i="1"/>
  <c r="C3886" i="1"/>
  <c r="C8024" i="1"/>
  <c r="C5961" i="1"/>
  <c r="C3887" i="1"/>
  <c r="C3888" i="1"/>
  <c r="C5962" i="1"/>
  <c r="C2191" i="1"/>
  <c r="C5963" i="1"/>
  <c r="C5964" i="1"/>
  <c r="C3889" i="1"/>
  <c r="C5965" i="1"/>
  <c r="C5966" i="1"/>
  <c r="C8025" i="1"/>
  <c r="C2192" i="1"/>
  <c r="C8026" i="1"/>
  <c r="C5967" i="1"/>
  <c r="C8027" i="1"/>
  <c r="C8028" i="1"/>
  <c r="C406" i="1"/>
  <c r="C8029" i="1"/>
  <c r="C5968" i="1"/>
  <c r="C407" i="1"/>
  <c r="C8030" i="1"/>
  <c r="C8031" i="1"/>
  <c r="C5969" i="1"/>
  <c r="C8032" i="1"/>
  <c r="C2193" i="1"/>
  <c r="C3890" i="1"/>
  <c r="C8033" i="1"/>
  <c r="C5970" i="1"/>
  <c r="C2194" i="1"/>
  <c r="C2195" i="1"/>
  <c r="C2196" i="1"/>
  <c r="C5971" i="1"/>
  <c r="C3891" i="1"/>
  <c r="C8034" i="1"/>
  <c r="C2197" i="1"/>
  <c r="C2198" i="1"/>
  <c r="C2199" i="1"/>
  <c r="C2200" i="1"/>
  <c r="C5972" i="1"/>
  <c r="C5973" i="1"/>
  <c r="C8035" i="1"/>
  <c r="C8036" i="1"/>
  <c r="C2201" i="1"/>
  <c r="C5974" i="1"/>
  <c r="C8037" i="1"/>
  <c r="C5975" i="1"/>
  <c r="C8038" i="1"/>
  <c r="C8039" i="1"/>
  <c r="C5976" i="1"/>
  <c r="C2202" i="1"/>
  <c r="C5977" i="1"/>
  <c r="C3892" i="1"/>
  <c r="C3893" i="1"/>
  <c r="C408" i="1"/>
  <c r="C409" i="1"/>
  <c r="C410" i="1"/>
  <c r="C2203" i="1"/>
  <c r="C2204" i="1"/>
  <c r="C2205" i="1"/>
  <c r="C2206" i="1"/>
  <c r="C2207" i="1"/>
  <c r="C2208" i="1"/>
  <c r="C3894" i="1"/>
  <c r="C3895" i="1"/>
  <c r="C411" i="1"/>
  <c r="C8597" i="1"/>
  <c r="C8598" i="1"/>
  <c r="C8599" i="1"/>
  <c r="C8600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2209" i="1"/>
  <c r="C2210" i="1"/>
  <c r="C2211" i="1"/>
  <c r="C8052" i="1"/>
  <c r="C8053" i="1"/>
  <c r="C5978" i="1"/>
  <c r="C5979" i="1"/>
  <c r="C5980" i="1"/>
  <c r="C5981" i="1"/>
  <c r="C5982" i="1"/>
  <c r="C5983" i="1"/>
  <c r="C5984" i="1"/>
  <c r="C5985" i="1"/>
  <c r="C5986" i="1"/>
  <c r="C5987" i="1"/>
  <c r="C3896" i="1"/>
  <c r="C3897" i="1"/>
  <c r="C3898" i="1"/>
  <c r="C412" i="1"/>
  <c r="C3899" i="1"/>
  <c r="C3900" i="1"/>
  <c r="C8054" i="1"/>
  <c r="C3901" i="1"/>
  <c r="C3902" i="1"/>
  <c r="C3903" i="1"/>
  <c r="C3904" i="1"/>
  <c r="C2212" i="1"/>
  <c r="C2213" i="1"/>
  <c r="C3905" i="1"/>
  <c r="C3906" i="1"/>
  <c r="C3907" i="1"/>
  <c r="C3908" i="1"/>
  <c r="C3909" i="1"/>
  <c r="C3910" i="1"/>
  <c r="C3911" i="1"/>
  <c r="C3912" i="1"/>
  <c r="C3913" i="1"/>
  <c r="C5988" i="1"/>
  <c r="C8055" i="1"/>
  <c r="C2214" i="1"/>
  <c r="C3914" i="1"/>
  <c r="C2215" i="1"/>
  <c r="C2216" i="1"/>
  <c r="C5989" i="1"/>
  <c r="C2217" i="1"/>
  <c r="C2218" i="1"/>
  <c r="C2219" i="1"/>
  <c r="C413" i="1"/>
  <c r="C5990" i="1"/>
  <c r="C5991" i="1"/>
  <c r="C5992" i="1"/>
  <c r="C5993" i="1"/>
  <c r="C8056" i="1"/>
  <c r="C2220" i="1"/>
  <c r="C3915" i="1"/>
  <c r="C414" i="1"/>
  <c r="C3916" i="1"/>
  <c r="C8057" i="1"/>
  <c r="C5994" i="1"/>
  <c r="C5995" i="1"/>
  <c r="C2221" i="1"/>
  <c r="C8058" i="1"/>
  <c r="C2222" i="1"/>
  <c r="C8059" i="1"/>
  <c r="C2223" i="1"/>
  <c r="C5996" i="1"/>
  <c r="C2224" i="1"/>
  <c r="C2225" i="1"/>
  <c r="C3917" i="1"/>
  <c r="C8601" i="1"/>
  <c r="C8602" i="1"/>
  <c r="C5997" i="1"/>
  <c r="C5998" i="1"/>
  <c r="C5999" i="1"/>
  <c r="C6000" i="1"/>
  <c r="C2226" i="1"/>
  <c r="C2227" i="1"/>
  <c r="C8060" i="1"/>
  <c r="C2228" i="1"/>
  <c r="C2229" i="1"/>
  <c r="C6001" i="1"/>
  <c r="C3918" i="1"/>
  <c r="C8061" i="1"/>
  <c r="C2230" i="1"/>
  <c r="C8062" i="1"/>
  <c r="C6002" i="1"/>
  <c r="C2231" i="1"/>
  <c r="C8063" i="1"/>
  <c r="C2232" i="1"/>
  <c r="C2233" i="1"/>
  <c r="C8064" i="1"/>
  <c r="C3919" i="1"/>
  <c r="C3920" i="1"/>
  <c r="C8065" i="1"/>
  <c r="C6003" i="1"/>
  <c r="C6004" i="1"/>
  <c r="C6005" i="1"/>
  <c r="C6006" i="1"/>
  <c r="C6007" i="1"/>
  <c r="C6008" i="1"/>
  <c r="C6009" i="1"/>
  <c r="C8603" i="1"/>
  <c r="C2234" i="1"/>
  <c r="C8066" i="1"/>
  <c r="C8067" i="1"/>
  <c r="C415" i="1"/>
  <c r="C8068" i="1"/>
  <c r="C2235" i="1"/>
  <c r="C8069" i="1"/>
  <c r="C8070" i="1"/>
  <c r="C6010" i="1"/>
  <c r="C2236" i="1"/>
  <c r="C8071" i="1"/>
  <c r="C8072" i="1"/>
  <c r="C8073" i="1"/>
  <c r="C6011" i="1"/>
  <c r="C8074" i="1"/>
  <c r="C6012" i="1"/>
  <c r="C2237" i="1"/>
  <c r="C8075" i="1"/>
  <c r="C6013" i="1"/>
  <c r="C2238" i="1"/>
  <c r="C2239" i="1"/>
  <c r="C6014" i="1"/>
  <c r="C2240" i="1"/>
  <c r="C6015" i="1"/>
  <c r="C2241" i="1"/>
  <c r="C8076" i="1"/>
  <c r="C2242" i="1"/>
  <c r="C2243" i="1"/>
  <c r="C2244" i="1"/>
  <c r="C3921" i="1"/>
  <c r="C3922" i="1"/>
  <c r="C6016" i="1"/>
  <c r="C416" i="1"/>
  <c r="C8077" i="1"/>
  <c r="C6017" i="1"/>
  <c r="C6018" i="1"/>
  <c r="C3923" i="1"/>
  <c r="C2245" i="1"/>
  <c r="C6019" i="1"/>
  <c r="C6020" i="1"/>
  <c r="C3924" i="1"/>
  <c r="C6021" i="1"/>
  <c r="C8078" i="1"/>
  <c r="C2246" i="1"/>
  <c r="C6022" i="1"/>
  <c r="C6023" i="1"/>
  <c r="C6024" i="1"/>
  <c r="C6025" i="1"/>
  <c r="C2247" i="1"/>
  <c r="C6026" i="1"/>
  <c r="C3925" i="1"/>
  <c r="C6027" i="1"/>
  <c r="C6028" i="1"/>
  <c r="C8604" i="1"/>
  <c r="C8079" i="1"/>
  <c r="C8080" i="1"/>
  <c r="C8081" i="1"/>
  <c r="C8082" i="1"/>
  <c r="C2248" i="1"/>
  <c r="C417" i="1"/>
  <c r="C8083" i="1"/>
  <c r="C6029" i="1"/>
  <c r="C2249" i="1"/>
  <c r="C2250" i="1"/>
  <c r="C8084" i="1"/>
  <c r="C8085" i="1"/>
  <c r="C8086" i="1"/>
  <c r="C2251" i="1"/>
  <c r="C8087" i="1"/>
  <c r="C3926" i="1"/>
  <c r="C8088" i="1"/>
  <c r="C6030" i="1"/>
  <c r="C3927" i="1"/>
  <c r="C3928" i="1"/>
  <c r="C6031" i="1"/>
  <c r="C2252" i="1"/>
  <c r="C6032" i="1"/>
  <c r="C6033" i="1"/>
  <c r="C3929" i="1"/>
  <c r="C6034" i="1"/>
  <c r="C6035" i="1"/>
  <c r="C8089" i="1"/>
  <c r="C6036" i="1"/>
  <c r="C6037" i="1"/>
  <c r="C6038" i="1"/>
  <c r="C6039" i="1"/>
  <c r="C2253" i="1"/>
  <c r="C2254" i="1"/>
  <c r="C2255" i="1"/>
  <c r="C3930" i="1"/>
  <c r="C6040" i="1"/>
  <c r="C6041" i="1"/>
  <c r="C3931" i="1"/>
  <c r="C2256" i="1"/>
  <c r="C2257" i="1"/>
  <c r="C6042" i="1"/>
  <c r="C8090" i="1"/>
  <c r="C2258" i="1"/>
  <c r="C8091" i="1"/>
  <c r="C3932" i="1"/>
  <c r="C6043" i="1"/>
  <c r="C8092" i="1"/>
  <c r="C8093" i="1"/>
  <c r="C418" i="1"/>
  <c r="C8094" i="1"/>
  <c r="C6044" i="1"/>
  <c r="C419" i="1"/>
  <c r="C8095" i="1"/>
  <c r="C8096" i="1"/>
  <c r="C6045" i="1"/>
  <c r="C8097" i="1"/>
  <c r="C3933" i="1"/>
  <c r="C2259" i="1"/>
  <c r="C2260" i="1"/>
  <c r="C2261" i="1"/>
  <c r="C2262" i="1"/>
  <c r="C2263" i="1"/>
  <c r="C6046" i="1"/>
  <c r="C3934" i="1"/>
  <c r="C8098" i="1"/>
  <c r="C2264" i="1"/>
  <c r="C2265" i="1"/>
  <c r="C2266" i="1"/>
  <c r="C2267" i="1"/>
  <c r="C6047" i="1"/>
  <c r="C6048" i="1"/>
  <c r="C8099" i="1"/>
  <c r="C8100" i="1"/>
  <c r="C2268" i="1"/>
  <c r="C6049" i="1"/>
  <c r="C8101" i="1"/>
  <c r="C6050" i="1"/>
  <c r="C8102" i="1"/>
  <c r="C8103" i="1"/>
  <c r="C6051" i="1"/>
  <c r="C2269" i="1"/>
  <c r="C6052" i="1"/>
  <c r="C3935" i="1"/>
  <c r="C3936" i="1"/>
  <c r="C420" i="1"/>
  <c r="C421" i="1"/>
  <c r="C422" i="1"/>
  <c r="C2270" i="1"/>
  <c r="C2271" i="1"/>
  <c r="C2272" i="1"/>
  <c r="C2273" i="1"/>
  <c r="C2274" i="1"/>
  <c r="C2275" i="1"/>
  <c r="C3937" i="1"/>
  <c r="C3938" i="1"/>
  <c r="C423" i="1"/>
  <c r="C8605" i="1"/>
  <c r="C8606" i="1"/>
  <c r="C8607" i="1"/>
  <c r="C8608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2276" i="1"/>
  <c r="C2277" i="1"/>
  <c r="C2278" i="1"/>
  <c r="C8116" i="1"/>
  <c r="C8117" i="1"/>
  <c r="C6053" i="1"/>
  <c r="C6054" i="1"/>
  <c r="C6055" i="1"/>
  <c r="C6056" i="1"/>
  <c r="C6057" i="1"/>
  <c r="C6058" i="1"/>
  <c r="C6059" i="1"/>
  <c r="C6060" i="1"/>
  <c r="C6061" i="1"/>
  <c r="C6062" i="1"/>
  <c r="C3939" i="1"/>
  <c r="C3940" i="1"/>
  <c r="C3941" i="1"/>
  <c r="C424" i="1"/>
  <c r="C3942" i="1"/>
  <c r="C3943" i="1"/>
  <c r="C8118" i="1"/>
  <c r="C3944" i="1"/>
  <c r="C3945" i="1"/>
  <c r="C3946" i="1"/>
  <c r="C3947" i="1"/>
  <c r="C2279" i="1"/>
  <c r="C2280" i="1"/>
  <c r="C3948" i="1"/>
  <c r="C3949" i="1"/>
  <c r="C3950" i="1"/>
  <c r="C3951" i="1"/>
  <c r="C3952" i="1"/>
  <c r="C3953" i="1"/>
  <c r="C3954" i="1"/>
  <c r="C3955" i="1"/>
  <c r="C3956" i="1"/>
  <c r="C6063" i="1"/>
  <c r="C8119" i="1"/>
  <c r="C2281" i="1"/>
  <c r="C3957" i="1"/>
  <c r="C2282" i="1"/>
  <c r="C6064" i="1"/>
  <c r="C2283" i="1"/>
  <c r="C2284" i="1"/>
  <c r="C2285" i="1"/>
  <c r="C425" i="1"/>
  <c r="C6065" i="1"/>
  <c r="C6066" i="1"/>
  <c r="C6067" i="1"/>
  <c r="C6068" i="1"/>
  <c r="C8120" i="1"/>
  <c r="C3958" i="1"/>
  <c r="C426" i="1"/>
  <c r="C3959" i="1"/>
  <c r="C8121" i="1"/>
  <c r="C6069" i="1"/>
  <c r="C6070" i="1"/>
  <c r="C2286" i="1"/>
  <c r="C8122" i="1"/>
  <c r="C2287" i="1"/>
  <c r="C8123" i="1"/>
  <c r="C2288" i="1"/>
  <c r="C6071" i="1"/>
  <c r="C2289" i="1"/>
  <c r="C2290" i="1"/>
  <c r="C3960" i="1"/>
  <c r="C8609" i="1"/>
  <c r="C8610" i="1"/>
  <c r="C6072" i="1"/>
  <c r="C6073" i="1"/>
  <c r="C6074" i="1"/>
  <c r="C6075" i="1"/>
  <c r="C2291" i="1"/>
  <c r="C2292" i="1"/>
  <c r="C8124" i="1"/>
  <c r="C2293" i="1"/>
  <c r="C2294" i="1"/>
  <c r="C6076" i="1"/>
  <c r="C3961" i="1"/>
  <c r="C8125" i="1"/>
  <c r="C2295" i="1"/>
  <c r="C8126" i="1"/>
  <c r="C6077" i="1"/>
  <c r="C2296" i="1"/>
  <c r="C8127" i="1"/>
  <c r="C2297" i="1"/>
  <c r="C2298" i="1"/>
  <c r="C8128" i="1"/>
  <c r="C3962" i="1"/>
  <c r="C3963" i="1"/>
  <c r="C8129" i="1"/>
  <c r="C6078" i="1"/>
  <c r="C6079" i="1"/>
  <c r="C6080" i="1"/>
  <c r="C6081" i="1"/>
  <c r="C6082" i="1"/>
  <c r="C6083" i="1"/>
  <c r="C6084" i="1"/>
  <c r="C8611" i="1"/>
  <c r="C2299" i="1"/>
  <c r="C8130" i="1"/>
  <c r="C8131" i="1"/>
  <c r="C427" i="1"/>
  <c r="C8132" i="1"/>
  <c r="C2300" i="1"/>
  <c r="C8133" i="1"/>
  <c r="C8134" i="1"/>
  <c r="C6085" i="1"/>
  <c r="C2301" i="1"/>
  <c r="C8135" i="1"/>
  <c r="C8136" i="1"/>
  <c r="C8137" i="1"/>
  <c r="C6086" i="1"/>
  <c r="C8138" i="1"/>
  <c r="C6087" i="1"/>
  <c r="C2302" i="1"/>
  <c r="C8139" i="1"/>
  <c r="C6088" i="1"/>
  <c r="C2303" i="1"/>
  <c r="C2304" i="1"/>
  <c r="C6089" i="1"/>
  <c r="C2305" i="1"/>
  <c r="C6090" i="1"/>
  <c r="C2306" i="1"/>
  <c r="C8140" i="1"/>
  <c r="C2307" i="1"/>
  <c r="C2308" i="1"/>
  <c r="C2309" i="1"/>
  <c r="C3964" i="1"/>
  <c r="C3965" i="1"/>
  <c r="C6091" i="1"/>
  <c r="C428" i="1"/>
  <c r="C8141" i="1"/>
  <c r="C6092" i="1"/>
  <c r="C3966" i="1"/>
  <c r="C2310" i="1"/>
  <c r="C6093" i="1"/>
  <c r="C6094" i="1"/>
  <c r="C3967" i="1"/>
  <c r="C6095" i="1"/>
  <c r="C8142" i="1"/>
  <c r="C2311" i="1"/>
  <c r="C6096" i="1"/>
  <c r="C6097" i="1"/>
  <c r="C6098" i="1"/>
  <c r="C6099" i="1"/>
  <c r="C2312" i="1"/>
  <c r="C6100" i="1"/>
  <c r="C3968" i="1"/>
  <c r="C6101" i="1"/>
  <c r="C6102" i="1"/>
  <c r="C8612" i="1"/>
  <c r="C8143" i="1"/>
  <c r="C8144" i="1"/>
  <c r="C8145" i="1"/>
  <c r="C8146" i="1"/>
  <c r="C2313" i="1"/>
  <c r="C429" i="1"/>
  <c r="C8147" i="1"/>
  <c r="C6103" i="1"/>
  <c r="C2314" i="1"/>
  <c r="C2315" i="1"/>
  <c r="C8148" i="1"/>
  <c r="C8149" i="1"/>
  <c r="C8150" i="1"/>
  <c r="C2316" i="1"/>
  <c r="C8151" i="1"/>
  <c r="C3969" i="1"/>
  <c r="C8152" i="1"/>
  <c r="C6104" i="1"/>
  <c r="C3970" i="1"/>
  <c r="C3971" i="1"/>
  <c r="C6105" i="1"/>
  <c r="C2317" i="1"/>
  <c r="C6106" i="1"/>
  <c r="C6107" i="1"/>
  <c r="C3972" i="1"/>
  <c r="C6108" i="1"/>
  <c r="C6109" i="1"/>
  <c r="C8153" i="1"/>
  <c r="C6110" i="1"/>
  <c r="C6111" i="1"/>
  <c r="C8154" i="1"/>
  <c r="C6112" i="1"/>
  <c r="C2318" i="1"/>
  <c r="C2319" i="1"/>
  <c r="C2320" i="1"/>
  <c r="C3973" i="1"/>
  <c r="C6113" i="1"/>
  <c r="C6114" i="1"/>
  <c r="C2321" i="1"/>
  <c r="C3974" i="1"/>
  <c r="C2322" i="1"/>
  <c r="C2323" i="1"/>
  <c r="C6115" i="1"/>
  <c r="C8155" i="1"/>
  <c r="C3975" i="1"/>
  <c r="C3976" i="1"/>
  <c r="C3977" i="1"/>
  <c r="C3978" i="1"/>
  <c r="C2324" i="1"/>
  <c r="C8156" i="1"/>
  <c r="C3979" i="1"/>
  <c r="C6116" i="1"/>
  <c r="C8157" i="1"/>
  <c r="C8158" i="1"/>
  <c r="C430" i="1"/>
  <c r="C8159" i="1"/>
  <c r="C6117" i="1"/>
  <c r="C431" i="1"/>
  <c r="C8160" i="1"/>
  <c r="C8161" i="1"/>
  <c r="C6118" i="1"/>
  <c r="C8162" i="1"/>
  <c r="C3980" i="1"/>
  <c r="C2325" i="1"/>
  <c r="C3981" i="1"/>
  <c r="C8163" i="1"/>
  <c r="C6119" i="1"/>
  <c r="C6120" i="1"/>
  <c r="C6121" i="1"/>
  <c r="C6122" i="1"/>
  <c r="C8164" i="1"/>
  <c r="C8165" i="1"/>
  <c r="C8166" i="1"/>
  <c r="C2326" i="1"/>
  <c r="C3982" i="1"/>
  <c r="C3983" i="1"/>
  <c r="C3984" i="1"/>
  <c r="C3985" i="1"/>
  <c r="C3986" i="1"/>
  <c r="C3987" i="1"/>
  <c r="C3988" i="1"/>
  <c r="C3989" i="1"/>
  <c r="C6123" i="1"/>
  <c r="C3990" i="1"/>
  <c r="C8613" i="1"/>
  <c r="C8614" i="1"/>
  <c r="C2327" i="1"/>
  <c r="C8167" i="1"/>
  <c r="C6124" i="1"/>
  <c r="C6125" i="1"/>
  <c r="C2328" i="1"/>
  <c r="C2329" i="1"/>
  <c r="C2330" i="1"/>
  <c r="C2331" i="1"/>
  <c r="C8168" i="1"/>
  <c r="C3991" i="1"/>
  <c r="C3992" i="1"/>
  <c r="C8169" i="1"/>
  <c r="C8170" i="1"/>
  <c r="C8171" i="1"/>
  <c r="C6126" i="1"/>
  <c r="C6127" i="1"/>
  <c r="C3993" i="1"/>
  <c r="C6128" i="1"/>
  <c r="C3994" i="1"/>
  <c r="C8172" i="1"/>
  <c r="C3995" i="1"/>
  <c r="C8173" i="1"/>
  <c r="C2332" i="1"/>
  <c r="C6129" i="1"/>
  <c r="C8174" i="1"/>
  <c r="C6130" i="1"/>
  <c r="C6131" i="1"/>
  <c r="C432" i="1"/>
  <c r="C6132" i="1"/>
  <c r="C3996" i="1"/>
  <c r="C2333" i="1"/>
  <c r="C3997" i="1"/>
  <c r="C8175" i="1"/>
  <c r="C6133" i="1"/>
  <c r="C8176" i="1"/>
  <c r="C2334" i="1"/>
  <c r="C8177" i="1"/>
  <c r="C6134" i="1"/>
  <c r="C8178" i="1"/>
  <c r="C8179" i="1"/>
  <c r="C6135" i="1"/>
  <c r="C6136" i="1"/>
  <c r="C6137" i="1"/>
  <c r="C2335" i="1"/>
  <c r="C3998" i="1"/>
  <c r="C3999" i="1"/>
  <c r="C4000" i="1"/>
  <c r="C2336" i="1"/>
  <c r="C4001" i="1"/>
  <c r="C2337" i="1"/>
  <c r="C2338" i="1"/>
  <c r="C2339" i="1"/>
  <c r="C2340" i="1"/>
  <c r="C2341" i="1"/>
  <c r="C4002" i="1"/>
  <c r="C6138" i="1"/>
  <c r="C6139" i="1"/>
  <c r="C8615" i="1"/>
  <c r="C8180" i="1"/>
  <c r="C2342" i="1"/>
  <c r="C2343" i="1"/>
  <c r="C8181" i="1"/>
  <c r="C6140" i="1"/>
  <c r="C6141" i="1"/>
  <c r="C4003" i="1"/>
  <c r="C4004" i="1"/>
  <c r="C4005" i="1"/>
  <c r="C4006" i="1"/>
  <c r="C4007" i="1"/>
  <c r="C2344" i="1"/>
  <c r="C2345" i="1"/>
  <c r="C2346" i="1"/>
  <c r="C4008" i="1"/>
  <c r="C8182" i="1"/>
  <c r="C4009" i="1"/>
  <c r="C8183" i="1"/>
  <c r="C6142" i="1"/>
  <c r="C6143" i="1"/>
  <c r="C6144" i="1"/>
  <c r="C6145" i="1"/>
  <c r="C6146" i="1"/>
  <c r="C2347" i="1"/>
  <c r="C2348" i="1"/>
  <c r="C8184" i="1"/>
  <c r="C8185" i="1"/>
  <c r="C8186" i="1"/>
  <c r="C6147" i="1"/>
  <c r="C6148" i="1"/>
  <c r="C6149" i="1"/>
  <c r="C4010" i="1"/>
  <c r="C8187" i="1"/>
  <c r="C433" i="1"/>
  <c r="C8188" i="1"/>
  <c r="C4011" i="1"/>
  <c r="C2349" i="1"/>
  <c r="C2350" i="1"/>
  <c r="C2351" i="1"/>
  <c r="C8189" i="1"/>
  <c r="C8190" i="1"/>
  <c r="C2352" i="1"/>
  <c r="C6150" i="1"/>
  <c r="C6151" i="1"/>
  <c r="C6152" i="1"/>
  <c r="C8191" i="1"/>
  <c r="C4012" i="1"/>
  <c r="C4013" i="1"/>
  <c r="C6153" i="1"/>
  <c r="C2353" i="1"/>
  <c r="C8192" i="1"/>
  <c r="C6154" i="1"/>
  <c r="C6155" i="1"/>
  <c r="C2354" i="1"/>
  <c r="C6156" i="1"/>
  <c r="C6157" i="1"/>
  <c r="C2355" i="1"/>
  <c r="C434" i="1"/>
  <c r="C6158" i="1"/>
  <c r="C8193" i="1"/>
  <c r="C6159" i="1"/>
  <c r="C8194" i="1"/>
  <c r="C6160" i="1"/>
  <c r="C2356" i="1"/>
  <c r="C2357" i="1"/>
  <c r="C4014" i="1"/>
  <c r="C435" i="1"/>
  <c r="C2358" i="1"/>
  <c r="C2359" i="1"/>
  <c r="C2360" i="1"/>
  <c r="C4015" i="1"/>
  <c r="C6161" i="1"/>
  <c r="C4016" i="1"/>
  <c r="C8195" i="1"/>
  <c r="C8196" i="1"/>
  <c r="C8616" i="1"/>
  <c r="C8197" i="1"/>
  <c r="C8198" i="1"/>
  <c r="C8199" i="1"/>
  <c r="C2361" i="1"/>
  <c r="C436" i="1"/>
  <c r="C6162" i="1"/>
  <c r="C6163" i="1"/>
  <c r="C4017" i="1"/>
  <c r="C6164" i="1"/>
  <c r="C6165" i="1"/>
  <c r="C6166" i="1"/>
  <c r="C2362" i="1"/>
  <c r="C2363" i="1"/>
  <c r="C8617" i="1"/>
  <c r="C2364" i="1"/>
  <c r="C8200" i="1"/>
  <c r="C2365" i="1"/>
  <c r="C2366" i="1"/>
  <c r="C4018" i="1"/>
  <c r="C6167" i="1"/>
  <c r="C8618" i="1"/>
  <c r="C8201" i="1"/>
  <c r="C8202" i="1"/>
  <c r="C4019" i="1"/>
  <c r="C2367" i="1"/>
  <c r="C2368" i="1"/>
  <c r="C437" i="1"/>
  <c r="C6168" i="1"/>
  <c r="C2369" i="1"/>
  <c r="C8203" i="1"/>
  <c r="C6169" i="1"/>
  <c r="C8204" i="1"/>
  <c r="C4020" i="1"/>
  <c r="C8205" i="1"/>
  <c r="C4021" i="1"/>
  <c r="C2370" i="1"/>
  <c r="C2371" i="1"/>
  <c r="C8206" i="1"/>
  <c r="C6170" i="1"/>
  <c r="C8207" i="1"/>
  <c r="C8208" i="1"/>
  <c r="C8619" i="1"/>
  <c r="C6171" i="1"/>
  <c r="C8209" i="1"/>
  <c r="C6172" i="1"/>
  <c r="C2372" i="1"/>
  <c r="C8210" i="1"/>
  <c r="C6173" i="1"/>
  <c r="C2373" i="1"/>
  <c r="C8211" i="1"/>
  <c r="C2374" i="1"/>
  <c r="C8620" i="1"/>
  <c r="C4022" i="1"/>
  <c r="C6174" i="1"/>
  <c r="C8212" i="1"/>
  <c r="C6175" i="1"/>
  <c r="C6176" i="1"/>
  <c r="C2375" i="1"/>
  <c r="C6177" i="1"/>
  <c r="C2376" i="1"/>
  <c r="C2377" i="1"/>
  <c r="C2378" i="1"/>
  <c r="C2379" i="1"/>
  <c r="C438" i="1"/>
  <c r="C6178" i="1"/>
  <c r="C4023" i="1"/>
  <c r="C2380" i="1"/>
  <c r="C6179" i="1"/>
  <c r="C2381" i="1"/>
  <c r="C8213" i="1"/>
  <c r="C2382" i="1"/>
  <c r="C6180" i="1"/>
  <c r="C8214" i="1"/>
  <c r="C2383" i="1"/>
  <c r="C2384" i="1"/>
  <c r="C6181" i="1"/>
  <c r="C2385" i="1"/>
  <c r="C6182" i="1"/>
  <c r="C8215" i="1"/>
  <c r="C8216" i="1"/>
  <c r="C8217" i="1"/>
  <c r="C2386" i="1"/>
  <c r="C439" i="1"/>
  <c r="C6183" i="1"/>
  <c r="C8218" i="1"/>
  <c r="C440" i="1"/>
  <c r="C4024" i="1"/>
  <c r="C4025" i="1"/>
  <c r="C441" i="1"/>
  <c r="C2387" i="1"/>
  <c r="C6184" i="1"/>
  <c r="C6185" i="1"/>
  <c r="C4026" i="1"/>
  <c r="C2388" i="1"/>
  <c r="C8219" i="1"/>
  <c r="C8220" i="1"/>
  <c r="C4027" i="1"/>
  <c r="C8221" i="1"/>
  <c r="C6186" i="1"/>
  <c r="C8222" i="1"/>
  <c r="C8223" i="1"/>
  <c r="C442" i="1"/>
  <c r="C8224" i="1"/>
  <c r="C6187" i="1"/>
  <c r="C8225" i="1"/>
  <c r="C2389" i="1"/>
  <c r="C2390" i="1"/>
  <c r="C2391" i="1"/>
  <c r="C2392" i="1"/>
  <c r="C6188" i="1"/>
  <c r="C8226" i="1"/>
  <c r="C2393" i="1"/>
  <c r="C2394" i="1"/>
  <c r="C2395" i="1"/>
  <c r="C2396" i="1"/>
  <c r="C6189" i="1"/>
  <c r="C6190" i="1"/>
  <c r="C8227" i="1"/>
  <c r="C2397" i="1"/>
  <c r="C6191" i="1"/>
  <c r="C8228" i="1"/>
  <c r="C6192" i="1"/>
  <c r="C8229" i="1"/>
  <c r="C8230" i="1"/>
  <c r="C6193" i="1"/>
  <c r="C2398" i="1"/>
  <c r="C6194" i="1"/>
  <c r="C4028" i="1"/>
  <c r="C4029" i="1"/>
  <c r="C443" i="1"/>
  <c r="C444" i="1"/>
  <c r="C445" i="1"/>
  <c r="C2399" i="1"/>
  <c r="C2400" i="1"/>
  <c r="C2401" i="1"/>
  <c r="C2402" i="1"/>
  <c r="C2403" i="1"/>
  <c r="C2404" i="1"/>
  <c r="C4030" i="1"/>
  <c r="C4031" i="1"/>
  <c r="C446" i="1"/>
  <c r="C8621" i="1"/>
  <c r="C8622" i="1"/>
  <c r="C8623" i="1"/>
  <c r="C8624" i="1"/>
  <c r="C8231" i="1"/>
  <c r="C8232" i="1"/>
  <c r="C8233" i="1"/>
  <c r="C8234" i="1"/>
  <c r="C8235" i="1"/>
  <c r="C8236" i="1"/>
  <c r="C8237" i="1"/>
  <c r="C8238" i="1"/>
  <c r="C8239" i="1"/>
  <c r="C8240" i="1"/>
  <c r="C8241" i="1"/>
  <c r="C2405" i="1"/>
  <c r="C2406" i="1"/>
  <c r="C2407" i="1"/>
  <c r="C8242" i="1"/>
  <c r="C8243" i="1"/>
  <c r="C6195" i="1"/>
  <c r="C6196" i="1"/>
  <c r="C6197" i="1"/>
  <c r="C6198" i="1"/>
  <c r="C6199" i="1"/>
  <c r="C6200" i="1"/>
  <c r="C6201" i="1"/>
  <c r="C6202" i="1"/>
  <c r="C4032" i="1"/>
  <c r="C4033" i="1"/>
  <c r="C4034" i="1"/>
  <c r="C447" i="1"/>
  <c r="C4035" i="1"/>
  <c r="C4036" i="1"/>
  <c r="C8244" i="1"/>
  <c r="C4037" i="1"/>
  <c r="C4038" i="1"/>
  <c r="C4039" i="1"/>
  <c r="C4040" i="1"/>
  <c r="C2408" i="1"/>
  <c r="C2409" i="1"/>
  <c r="C4041" i="1"/>
  <c r="C4042" i="1"/>
  <c r="C4043" i="1"/>
  <c r="C4044" i="1"/>
  <c r="C4045" i="1"/>
  <c r="C4046" i="1"/>
  <c r="C4047" i="1"/>
  <c r="C4048" i="1"/>
  <c r="C4049" i="1"/>
  <c r="C6203" i="1"/>
  <c r="C8245" i="1"/>
  <c r="C2410" i="1"/>
  <c r="C4050" i="1"/>
  <c r="C2411" i="1"/>
  <c r="C6204" i="1"/>
  <c r="C2412" i="1"/>
  <c r="C2413" i="1"/>
  <c r="C448" i="1"/>
  <c r="C6205" i="1"/>
  <c r="C6206" i="1"/>
  <c r="C6207" i="1"/>
  <c r="C6208" i="1"/>
  <c r="C8246" i="1"/>
  <c r="C4051" i="1"/>
  <c r="C449" i="1"/>
  <c r="C4052" i="1"/>
  <c r="C8247" i="1"/>
  <c r="C6209" i="1"/>
  <c r="C6210" i="1"/>
  <c r="C2414" i="1"/>
  <c r="C8248" i="1"/>
  <c r="C2415" i="1"/>
  <c r="C8249" i="1"/>
  <c r="C2416" i="1"/>
  <c r="C6211" i="1"/>
  <c r="C2417" i="1"/>
  <c r="C8625" i="1"/>
  <c r="C8626" i="1"/>
  <c r="C6212" i="1"/>
  <c r="C6213" i="1"/>
  <c r="C6214" i="1"/>
  <c r="C6215" i="1"/>
  <c r="C2418" i="1"/>
  <c r="C8250" i="1"/>
  <c r="C2419" i="1"/>
  <c r="C2420" i="1"/>
  <c r="C6216" i="1"/>
  <c r="C4053" i="1"/>
  <c r="C8251" i="1"/>
  <c r="C2421" i="1"/>
  <c r="C8252" i="1"/>
  <c r="C6217" i="1"/>
  <c r="C2422" i="1"/>
  <c r="C8253" i="1"/>
  <c r="C2423" i="1"/>
  <c r="C2424" i="1"/>
  <c r="C8254" i="1"/>
  <c r="C4054" i="1"/>
  <c r="C4055" i="1"/>
  <c r="C8255" i="1"/>
  <c r="C6218" i="1"/>
  <c r="C6219" i="1"/>
  <c r="C6220" i="1"/>
  <c r="C6221" i="1"/>
  <c r="C6222" i="1"/>
  <c r="C6223" i="1"/>
  <c r="C6224" i="1"/>
  <c r="C8627" i="1"/>
  <c r="C2425" i="1"/>
  <c r="C8256" i="1"/>
  <c r="C8257" i="1"/>
  <c r="C8258" i="1"/>
  <c r="C2426" i="1"/>
  <c r="C8259" i="1"/>
  <c r="C8260" i="1"/>
  <c r="C6225" i="1"/>
  <c r="C2427" i="1"/>
  <c r="C8261" i="1"/>
  <c r="C8262" i="1"/>
  <c r="C8263" i="1"/>
  <c r="C6226" i="1"/>
  <c r="C8264" i="1"/>
  <c r="C6227" i="1"/>
  <c r="C2428" i="1"/>
  <c r="C6228" i="1"/>
  <c r="C2429" i="1"/>
  <c r="C6229" i="1"/>
  <c r="C2430" i="1"/>
  <c r="C6230" i="1"/>
  <c r="C2431" i="1"/>
  <c r="C8265" i="1"/>
  <c r="C2432" i="1"/>
  <c r="C2433" i="1"/>
  <c r="C2434" i="1"/>
  <c r="C4056" i="1"/>
  <c r="C4057" i="1"/>
  <c r="C6231" i="1"/>
  <c r="C450" i="1"/>
  <c r="C8266" i="1"/>
  <c r="C6232" i="1"/>
  <c r="C4058" i="1"/>
  <c r="C2435" i="1"/>
  <c r="C6233" i="1"/>
  <c r="C4059" i="1"/>
  <c r="C6234" i="1"/>
  <c r="C8267" i="1"/>
  <c r="C2436" i="1"/>
  <c r="C6235" i="1"/>
  <c r="C6236" i="1"/>
  <c r="C6237" i="1"/>
  <c r="C6238" i="1"/>
  <c r="C2437" i="1"/>
  <c r="C6239" i="1"/>
  <c r="C4060" i="1"/>
  <c r="C6240" i="1"/>
  <c r="C6241" i="1"/>
  <c r="C8628" i="1"/>
  <c r="C8268" i="1"/>
  <c r="C8269" i="1"/>
  <c r="C8270" i="1"/>
  <c r="C2438" i="1"/>
  <c r="C451" i="1"/>
  <c r="C8271" i="1"/>
  <c r="C6242" i="1"/>
  <c r="C2439" i="1"/>
  <c r="C2440" i="1"/>
  <c r="C8272" i="1"/>
  <c r="C8273" i="1"/>
  <c r="C8274" i="1"/>
  <c r="C2441" i="1"/>
  <c r="C8275" i="1"/>
  <c r="C4061" i="1"/>
  <c r="C8276" i="1"/>
  <c r="C6243" i="1"/>
  <c r="C4062" i="1"/>
  <c r="C4063" i="1"/>
  <c r="C6244" i="1"/>
  <c r="C2442" i="1"/>
  <c r="C6245" i="1"/>
  <c r="C6246" i="1"/>
  <c r="C4064" i="1"/>
  <c r="C6247" i="1"/>
  <c r="C6248" i="1"/>
  <c r="C8277" i="1"/>
  <c r="C6249" i="1"/>
  <c r="C6250" i="1"/>
  <c r="C8278" i="1"/>
  <c r="C6251" i="1"/>
  <c r="C2443" i="1"/>
  <c r="C2444" i="1"/>
  <c r="C2445" i="1"/>
  <c r="C6252" i="1"/>
  <c r="C6253" i="1"/>
  <c r="C2446" i="1"/>
  <c r="C4065" i="1"/>
  <c r="C2447" i="1"/>
  <c r="C2448" i="1"/>
  <c r="C6254" i="1"/>
  <c r="C8279" i="1"/>
  <c r="C4066" i="1"/>
  <c r="C4067" i="1"/>
  <c r="C4068" i="1"/>
  <c r="C4069" i="1"/>
  <c r="C452" i="1"/>
  <c r="C4070" i="1"/>
  <c r="C4071" i="1"/>
  <c r="C2449" i="1"/>
  <c r="C2450" i="1"/>
  <c r="C2451" i="1"/>
  <c r="C6255" i="1"/>
  <c r="C8280" i="1"/>
  <c r="C2452" i="1"/>
  <c r="C8281" i="1"/>
  <c r="C2453" i="1"/>
  <c r="C453" i="1"/>
  <c r="C6256" i="1"/>
  <c r="C8282" i="1"/>
  <c r="C8283" i="1"/>
  <c r="C2454" i="1"/>
  <c r="C8284" i="1"/>
  <c r="C4072" i="1"/>
  <c r="C6257" i="1"/>
  <c r="C8285" i="1"/>
  <c r="C8286" i="1"/>
  <c r="C454" i="1"/>
  <c r="C8287" i="1"/>
  <c r="C8288" i="1"/>
  <c r="C8289" i="1"/>
  <c r="C6258" i="1"/>
  <c r="C8290" i="1"/>
  <c r="C4073" i="1"/>
  <c r="C6259" i="1"/>
  <c r="C455" i="1"/>
  <c r="C2455" i="1"/>
  <c r="C8291" i="1"/>
  <c r="C8292" i="1"/>
  <c r="C6260" i="1"/>
  <c r="C2456" i="1"/>
  <c r="C8293" i="1"/>
  <c r="C6261" i="1"/>
  <c r="C8294" i="1"/>
  <c r="C4074" i="1"/>
  <c r="C6262" i="1"/>
  <c r="C6263" i="1"/>
  <c r="C2457" i="1"/>
  <c r="C2458" i="1"/>
  <c r="C4075" i="1"/>
  <c r="C2459" i="1"/>
  <c r="C6264" i="1"/>
  <c r="C2460" i="1"/>
  <c r="C6265" i="1"/>
  <c r="C4076" i="1"/>
  <c r="C2461" i="1"/>
  <c r="C4077" i="1"/>
  <c r="C4078" i="1"/>
  <c r="C2462" i="1"/>
  <c r="C2463" i="1"/>
  <c r="C8295" i="1"/>
  <c r="C456" i="1"/>
  <c r="C4079" i="1"/>
  <c r="C4080" i="1"/>
  <c r="C2464" i="1"/>
  <c r="C4081" i="1"/>
  <c r="C4082" i="1"/>
  <c r="C4083" i="1"/>
  <c r="C2465" i="1"/>
  <c r="C8296" i="1"/>
  <c r="C6266" i="1"/>
  <c r="C6267" i="1"/>
  <c r="C2466" i="1"/>
  <c r="C6268" i="1"/>
  <c r="C6269" i="1"/>
  <c r="C8297" i="1"/>
  <c r="C4084" i="1"/>
  <c r="C6270" i="1"/>
  <c r="C4085" i="1"/>
  <c r="C6271" i="1"/>
  <c r="C6272" i="1"/>
  <c r="C6273" i="1"/>
  <c r="C4086" i="1"/>
  <c r="C6274" i="1"/>
  <c r="C8298" i="1"/>
  <c r="C8299" i="1"/>
  <c r="C6275" i="1"/>
  <c r="C8300" i="1"/>
  <c r="C6276" i="1"/>
  <c r="C6277" i="1"/>
  <c r="C457" i="1"/>
  <c r="C8301" i="1"/>
  <c r="C8302" i="1"/>
  <c r="C6278" i="1"/>
  <c r="C8303" i="1"/>
  <c r="C2467" i="1"/>
  <c r="C2468" i="1"/>
  <c r="C2469" i="1"/>
  <c r="C2470" i="1"/>
  <c r="C8304" i="1"/>
  <c r="C4087" i="1"/>
  <c r="C4088" i="1"/>
  <c r="C6279" i="1"/>
  <c r="C6280" i="1"/>
  <c r="C6281" i="1"/>
  <c r="C6282" i="1"/>
  <c r="C4089" i="1"/>
  <c r="C4090" i="1"/>
  <c r="C8305" i="1"/>
  <c r="C4091" i="1"/>
  <c r="C8306" i="1"/>
  <c r="C6283" i="1"/>
  <c r="C4092" i="1"/>
  <c r="C6284" i="1"/>
  <c r="C8307" i="1"/>
  <c r="C2471" i="1"/>
  <c r="C8308" i="1"/>
  <c r="C6285" i="1"/>
  <c r="C2472" i="1"/>
  <c r="C6286" i="1"/>
  <c r="C8309" i="1"/>
  <c r="C8310" i="1"/>
  <c r="C4093" i="1"/>
  <c r="C6287" i="1"/>
  <c r="C4094" i="1"/>
  <c r="C2473" i="1"/>
  <c r="C4095" i="1"/>
  <c r="C8311" i="1"/>
  <c r="C2474" i="1"/>
  <c r="C4096" i="1"/>
  <c r="C8312" i="1"/>
  <c r="C2475" i="1"/>
  <c r="C8313" i="1"/>
  <c r="C2476" i="1"/>
  <c r="C2477" i="1"/>
  <c r="C8314" i="1"/>
  <c r="C4097" i="1"/>
  <c r="C4098" i="1"/>
  <c r="C8315" i="1"/>
  <c r="C4099" i="1"/>
  <c r="C8316" i="1"/>
  <c r="C8317" i="1"/>
  <c r="C8318" i="1"/>
  <c r="C8319" i="1"/>
  <c r="C8320" i="1"/>
  <c r="C6288" i="1"/>
  <c r="C2478" i="1"/>
  <c r="C6289" i="1"/>
  <c r="C4100" i="1"/>
  <c r="C4101" i="1"/>
  <c r="C8321" i="1"/>
  <c r="C6290" i="1"/>
  <c r="C6291" i="1"/>
  <c r="C2479" i="1"/>
  <c r="C6292" i="1"/>
  <c r="C8322" i="1"/>
  <c r="C4102" i="1"/>
  <c r="C6293" i="1"/>
  <c r="C4103" i="1"/>
  <c r="C4104" i="1"/>
  <c r="C2480" i="1"/>
  <c r="C6294" i="1"/>
  <c r="C4105" i="1"/>
  <c r="C8323" i="1"/>
  <c r="C2481" i="1"/>
  <c r="C4106" i="1"/>
  <c r="C6295" i="1"/>
  <c r="C4107" i="1"/>
  <c r="C8324" i="1"/>
  <c r="C2482" i="1"/>
  <c r="C6296" i="1"/>
  <c r="C6297" i="1"/>
  <c r="C6298" i="1"/>
  <c r="C2483" i="1"/>
  <c r="C8325" i="1"/>
  <c r="C6299" i="1"/>
  <c r="C4108" i="1"/>
  <c r="C4109" i="1"/>
  <c r="C8326" i="1"/>
  <c r="C6300" i="1"/>
  <c r="C6301" i="1"/>
  <c r="C6302" i="1"/>
  <c r="C4110" i="1"/>
  <c r="C4111" i="1"/>
  <c r="C4112" i="1"/>
  <c r="C2484" i="1"/>
  <c r="C458" i="1"/>
  <c r="C6303" i="1"/>
  <c r="C8327" i="1"/>
  <c r="C4113" i="1"/>
  <c r="C4114" i="1"/>
  <c r="C6304" i="1"/>
  <c r="C6305" i="1"/>
  <c r="C6306" i="1"/>
  <c r="C2485" i="1"/>
  <c r="C8328" i="1"/>
  <c r="C8329" i="1"/>
  <c r="C6307" i="1"/>
  <c r="C6308" i="1"/>
  <c r="C6309" i="1"/>
  <c r="C6310" i="1"/>
  <c r="C2486" i="1"/>
  <c r="C8330" i="1"/>
  <c r="C8331" i="1"/>
  <c r="C2487" i="1"/>
  <c r="C2488" i="1"/>
  <c r="C4115" i="1"/>
  <c r="C4116" i="1"/>
  <c r="C8629" i="1"/>
  <c r="C8332" i="1"/>
  <c r="C8333" i="1"/>
  <c r="C6311" i="1"/>
  <c r="C6312" i="1"/>
  <c r="C8630" i="1"/>
  <c r="C8631" i="1"/>
  <c r="C2489" i="1"/>
  <c r="C459" i="1"/>
  <c r="C460" i="1"/>
  <c r="C8334" i="1"/>
  <c r="C8335" i="1"/>
  <c r="C8336" i="1"/>
  <c r="C2490" i="1"/>
  <c r="C8337" i="1"/>
  <c r="C2491" i="1"/>
  <c r="C6313" i="1"/>
  <c r="C461" i="1"/>
  <c r="C6314" i="1"/>
  <c r="C2492" i="1"/>
  <c r="C6315" i="1"/>
  <c r="C2493" i="1"/>
  <c r="C2494" i="1"/>
  <c r="C2495" i="1"/>
  <c r="C2496" i="1"/>
  <c r="C6316" i="1"/>
  <c r="C6317" i="1"/>
  <c r="C8338" i="1"/>
  <c r="C2497" i="1"/>
  <c r="C6318" i="1"/>
  <c r="C8632" i="1"/>
  <c r="C2498" i="1"/>
  <c r="C2499" i="1"/>
  <c r="C6319" i="1"/>
  <c r="C8339" i="1"/>
  <c r="C8340" i="1"/>
  <c r="C2500" i="1"/>
  <c r="C8341" i="1"/>
  <c r="C8633" i="1"/>
  <c r="C8342" i="1"/>
  <c r="C8343" i="1"/>
  <c r="C2501" i="1"/>
  <c r="C2502" i="1"/>
  <c r="C8344" i="1"/>
  <c r="C6320" i="1"/>
  <c r="C6321" i="1"/>
  <c r="C2503" i="1"/>
  <c r="C2504" i="1"/>
  <c r="C2505" i="1"/>
  <c r="C2506" i="1"/>
  <c r="C2507" i="1"/>
  <c r="C4117" i="1"/>
  <c r="C6322" i="1"/>
  <c r="C6323" i="1"/>
  <c r="C2508" i="1"/>
  <c r="C8634" i="1"/>
  <c r="C2509" i="1"/>
  <c r="C4118" i="1"/>
  <c r="C2510" i="1"/>
  <c r="C6324" i="1"/>
  <c r="C8345" i="1"/>
  <c r="C8346" i="1"/>
  <c r="C2511" i="1"/>
  <c r="C2512" i="1"/>
  <c r="C462" i="1"/>
  <c r="C463" i="1"/>
  <c r="C8347" i="1"/>
  <c r="C6325" i="1"/>
  <c r="C8635" i="1"/>
  <c r="C2513" i="1"/>
  <c r="C2514" i="1"/>
  <c r="C2515" i="1"/>
  <c r="C8348" i="1"/>
  <c r="C6326" i="1"/>
  <c r="C6327" i="1"/>
  <c r="C6328" i="1"/>
  <c r="C464" i="1"/>
  <c r="C8636" i="1"/>
  <c r="C2516" i="1"/>
  <c r="C465" i="1"/>
  <c r="C8349" i="1"/>
  <c r="C2517" i="1"/>
  <c r="C2518" i="1"/>
  <c r="C2519" i="1"/>
  <c r="C6329" i="1"/>
  <c r="C6330" i="1"/>
  <c r="C466" i="1"/>
  <c r="C8350" i="1"/>
  <c r="C8351" i="1"/>
  <c r="C2520" i="1"/>
  <c r="C8352" i="1"/>
  <c r="C4119" i="1"/>
  <c r="C4120" i="1"/>
  <c r="C6331" i="1"/>
  <c r="C8353" i="1"/>
  <c r="C8354" i="1"/>
  <c r="C467" i="1"/>
  <c r="C8355" i="1"/>
  <c r="C6332" i="1"/>
  <c r="C8356" i="1"/>
  <c r="C6333" i="1"/>
  <c r="C468" i="1"/>
  <c r="C2521" i="1"/>
  <c r="C2522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8357" i="1"/>
  <c r="R8358" i="1"/>
  <c r="R8359" i="1"/>
  <c r="R8360" i="1"/>
  <c r="R8361" i="1"/>
  <c r="R2" i="1"/>
  <c r="R3" i="1"/>
  <c r="R4" i="1"/>
  <c r="R5" i="1"/>
  <c r="R6" i="1"/>
  <c r="R7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8" i="1"/>
  <c r="R9" i="1"/>
  <c r="R10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8362" i="1"/>
  <c r="R8363" i="1"/>
  <c r="R8364" i="1"/>
  <c r="R8365" i="1"/>
  <c r="R8366" i="1"/>
  <c r="R8367" i="1"/>
  <c r="R11" i="1"/>
  <c r="R12" i="1"/>
  <c r="R13" i="1"/>
  <c r="R14" i="1"/>
  <c r="R15" i="1"/>
  <c r="R16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17" i="1"/>
  <c r="R18" i="1"/>
  <c r="R19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8368" i="1"/>
  <c r="R8369" i="1"/>
  <c r="R8370" i="1"/>
  <c r="R8371" i="1"/>
  <c r="R8372" i="1"/>
  <c r="R8373" i="1"/>
  <c r="R20" i="1"/>
  <c r="R21" i="1"/>
  <c r="R22" i="1"/>
  <c r="R23" i="1"/>
  <c r="R24" i="1"/>
  <c r="R25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26" i="1"/>
  <c r="R27" i="1"/>
  <c r="R28" i="1"/>
  <c r="R2633" i="1"/>
  <c r="R4271" i="1"/>
  <c r="R626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8374" i="1"/>
  <c r="R8375" i="1"/>
  <c r="R8376" i="1"/>
  <c r="R8377" i="1"/>
  <c r="R8378" i="1"/>
  <c r="R8379" i="1"/>
  <c r="R29" i="1"/>
  <c r="R30" i="1"/>
  <c r="R31" i="1"/>
  <c r="R32" i="1"/>
  <c r="R33" i="1"/>
  <c r="R34" i="1"/>
  <c r="R35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36" i="1"/>
  <c r="R37" i="1"/>
  <c r="R38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8380" i="1"/>
  <c r="R8381" i="1"/>
  <c r="R8382" i="1"/>
  <c r="R8383" i="1"/>
  <c r="R8384" i="1"/>
  <c r="R39" i="1"/>
  <c r="R40" i="1"/>
  <c r="R41" i="1"/>
  <c r="R42" i="1"/>
  <c r="R43" i="1"/>
  <c r="R44" i="1"/>
  <c r="R45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46" i="1"/>
  <c r="R47" i="1"/>
  <c r="R48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8385" i="1"/>
  <c r="R8386" i="1"/>
  <c r="R8387" i="1"/>
  <c r="R8388" i="1"/>
  <c r="R8389" i="1"/>
  <c r="R49" i="1"/>
  <c r="R50" i="1"/>
  <c r="R51" i="1"/>
  <c r="R52" i="1"/>
  <c r="R53" i="1"/>
  <c r="R54" i="1"/>
  <c r="R55" i="1"/>
  <c r="R56" i="1"/>
  <c r="R57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58" i="1"/>
  <c r="R59" i="1"/>
  <c r="R60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8390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61" i="1"/>
  <c r="R62" i="1"/>
  <c r="R63" i="1"/>
  <c r="R64" i="1"/>
  <c r="R65" i="1"/>
  <c r="R66" i="1"/>
  <c r="R8416" i="1"/>
  <c r="R8417" i="1"/>
  <c r="R841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419" i="1"/>
  <c r="R8420" i="1"/>
  <c r="R8421" i="1"/>
  <c r="R830" i="1"/>
  <c r="R8422" i="1"/>
  <c r="R8423" i="1"/>
  <c r="R8424" i="1"/>
  <c r="R8425" i="1"/>
  <c r="R8426" i="1"/>
  <c r="R8427" i="1"/>
  <c r="R8428" i="1"/>
  <c r="R8429" i="1"/>
  <c r="R67" i="1"/>
  <c r="R68" i="1"/>
  <c r="R69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8430" i="1"/>
  <c r="R8431" i="1"/>
  <c r="R8432" i="1"/>
  <c r="R8433" i="1"/>
  <c r="R8434" i="1"/>
  <c r="R70" i="1"/>
  <c r="R71" i="1"/>
  <c r="R72" i="1"/>
  <c r="R73" i="1"/>
  <c r="R74" i="1"/>
  <c r="R75" i="1"/>
  <c r="R76" i="1"/>
  <c r="R77" i="1"/>
  <c r="R78" i="1"/>
  <c r="R79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0" i="1"/>
  <c r="R81" i="1"/>
  <c r="R8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8435" i="1"/>
  <c r="R8436" i="1"/>
  <c r="R8437" i="1"/>
  <c r="R8438" i="1"/>
  <c r="R8439" i="1"/>
  <c r="R83" i="1"/>
  <c r="R84" i="1"/>
  <c r="R85" i="1"/>
  <c r="R86" i="1"/>
  <c r="R87" i="1"/>
  <c r="R88" i="1"/>
  <c r="R89" i="1"/>
  <c r="R90" i="1"/>
  <c r="R91" i="1"/>
  <c r="R9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" i="1"/>
  <c r="R94" i="1"/>
  <c r="R95" i="1"/>
  <c r="R2874" i="1"/>
  <c r="R936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8440" i="1"/>
  <c r="R8441" i="1"/>
  <c r="R8442" i="1"/>
  <c r="R8443" i="1"/>
  <c r="R8444" i="1"/>
  <c r="R8445" i="1"/>
  <c r="R8446" i="1"/>
  <c r="R96" i="1"/>
  <c r="R97" i="1"/>
  <c r="R98" i="1"/>
  <c r="R99" i="1"/>
  <c r="R100" i="1"/>
  <c r="R101" i="1"/>
  <c r="R102" i="1"/>
  <c r="R103" i="1"/>
  <c r="R104" i="1"/>
  <c r="R105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106" i="1"/>
  <c r="R107" i="1"/>
  <c r="R108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8447" i="1"/>
  <c r="R8448" i="1"/>
  <c r="R8449" i="1"/>
  <c r="R8450" i="1"/>
  <c r="R8451" i="1"/>
  <c r="R8452" i="1"/>
  <c r="R8453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64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8454" i="1"/>
  <c r="R8455" i="1"/>
  <c r="R8456" i="1"/>
  <c r="R8457" i="1"/>
  <c r="R8458" i="1"/>
  <c r="R8459" i="1"/>
  <c r="R165" i="1"/>
  <c r="R166" i="1"/>
  <c r="R167" i="1"/>
  <c r="R168" i="1"/>
  <c r="R169" i="1"/>
  <c r="R170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3001" i="1"/>
  <c r="R4749" i="1"/>
  <c r="R6937" i="1"/>
  <c r="R6938" i="1"/>
  <c r="R6939" i="1"/>
  <c r="R171" i="1"/>
  <c r="R172" i="1"/>
  <c r="R173" i="1"/>
  <c r="R174" i="1"/>
  <c r="R1046" i="1"/>
  <c r="R1047" i="1"/>
  <c r="R1048" i="1"/>
  <c r="R175" i="1"/>
  <c r="R176" i="1"/>
  <c r="R177" i="1"/>
  <c r="R3002" i="1"/>
  <c r="R3003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6940" i="1"/>
  <c r="R6941" i="1"/>
  <c r="R6942" i="1"/>
  <c r="R6943" i="1"/>
  <c r="R6944" i="1"/>
  <c r="R6945" i="1"/>
  <c r="R6946" i="1"/>
  <c r="R6947" i="1"/>
  <c r="R8460" i="1"/>
  <c r="R1049" i="1"/>
  <c r="R1050" i="1"/>
  <c r="R1051" i="1"/>
  <c r="R1052" i="1"/>
  <c r="R1053" i="1"/>
  <c r="R1054" i="1"/>
  <c r="R1055" i="1"/>
  <c r="R1056" i="1"/>
  <c r="R1057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8461" i="1"/>
  <c r="R8462" i="1"/>
  <c r="R8463" i="1"/>
  <c r="R8464" i="1"/>
  <c r="R8465" i="1"/>
  <c r="R8466" i="1"/>
  <c r="R178" i="1"/>
  <c r="R179" i="1"/>
  <c r="R180" i="1"/>
  <c r="R181" i="1"/>
  <c r="R182" i="1"/>
  <c r="R183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3044" i="1"/>
  <c r="R4806" i="1"/>
  <c r="R6993" i="1"/>
  <c r="R6994" i="1"/>
  <c r="R6995" i="1"/>
  <c r="R184" i="1"/>
  <c r="R185" i="1"/>
  <c r="R186" i="1"/>
  <c r="R187" i="1"/>
  <c r="R1100" i="1"/>
  <c r="R188" i="1"/>
  <c r="R189" i="1"/>
  <c r="R190" i="1"/>
  <c r="R3045" i="1"/>
  <c r="R304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6996" i="1"/>
  <c r="R6997" i="1"/>
  <c r="R6998" i="1"/>
  <c r="R6999" i="1"/>
  <c r="R7000" i="1"/>
  <c r="R7001" i="1"/>
  <c r="R7002" i="1"/>
  <c r="R7003" i="1"/>
  <c r="R8467" i="1"/>
  <c r="R1101" i="1"/>
  <c r="R1102" i="1"/>
  <c r="R1103" i="1"/>
  <c r="R1104" i="1"/>
  <c r="R1105" i="1"/>
  <c r="R1106" i="1"/>
  <c r="R1107" i="1"/>
  <c r="R1108" i="1"/>
  <c r="R1109" i="1"/>
  <c r="R1110" i="1"/>
  <c r="R1111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8468" i="1"/>
  <c r="R8469" i="1"/>
  <c r="R8470" i="1"/>
  <c r="R8471" i="1"/>
  <c r="R8472" i="1"/>
  <c r="R8473" i="1"/>
  <c r="R191" i="1"/>
  <c r="R192" i="1"/>
  <c r="R193" i="1"/>
  <c r="R194" i="1"/>
  <c r="R195" i="1"/>
  <c r="R196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3087" i="1"/>
  <c r="R4863" i="1"/>
  <c r="R7049" i="1"/>
  <c r="R7050" i="1"/>
  <c r="R7051" i="1"/>
  <c r="R197" i="1"/>
  <c r="R198" i="1"/>
  <c r="R199" i="1"/>
  <c r="R200" i="1"/>
  <c r="R1155" i="1"/>
  <c r="R201" i="1"/>
  <c r="R202" i="1"/>
  <c r="R203" i="1"/>
  <c r="R3088" i="1"/>
  <c r="R3089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7052" i="1"/>
  <c r="R7053" i="1"/>
  <c r="R7054" i="1"/>
  <c r="R7055" i="1"/>
  <c r="R7056" i="1"/>
  <c r="R7057" i="1"/>
  <c r="R7058" i="1"/>
  <c r="R7059" i="1"/>
  <c r="R8474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8475" i="1"/>
  <c r="R8476" i="1"/>
  <c r="R8477" i="1"/>
  <c r="R8478" i="1"/>
  <c r="R8479" i="1"/>
  <c r="R8480" i="1"/>
  <c r="R204" i="1"/>
  <c r="R205" i="1"/>
  <c r="R206" i="1"/>
  <c r="R207" i="1"/>
  <c r="R208" i="1"/>
  <c r="R209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3130" i="1"/>
  <c r="R4920" i="1"/>
  <c r="R7105" i="1"/>
  <c r="R7106" i="1"/>
  <c r="R7107" i="1"/>
  <c r="R210" i="1"/>
  <c r="R211" i="1"/>
  <c r="R212" i="1"/>
  <c r="R213" i="1"/>
  <c r="R1212" i="1"/>
  <c r="R214" i="1"/>
  <c r="R215" i="1"/>
  <c r="R216" i="1"/>
  <c r="R3131" i="1"/>
  <c r="R3132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7108" i="1"/>
  <c r="R7109" i="1"/>
  <c r="R7110" i="1"/>
  <c r="R7111" i="1"/>
  <c r="R7112" i="1"/>
  <c r="R7113" i="1"/>
  <c r="R7114" i="1"/>
  <c r="R7115" i="1"/>
  <c r="R8481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8482" i="1"/>
  <c r="R8483" i="1"/>
  <c r="R8484" i="1"/>
  <c r="R8485" i="1"/>
  <c r="R8486" i="1"/>
  <c r="R8487" i="1"/>
  <c r="R217" i="1"/>
  <c r="R218" i="1"/>
  <c r="R219" i="1"/>
  <c r="R220" i="1"/>
  <c r="R221" i="1"/>
  <c r="R222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3173" i="1"/>
  <c r="R4976" i="1"/>
  <c r="R7161" i="1"/>
  <c r="R7162" i="1"/>
  <c r="R7163" i="1"/>
  <c r="R223" i="1"/>
  <c r="R224" i="1"/>
  <c r="R225" i="1"/>
  <c r="R226" i="1"/>
  <c r="R1269" i="1"/>
  <c r="R1270" i="1"/>
  <c r="R227" i="1"/>
  <c r="R228" i="1"/>
  <c r="R3174" i="1"/>
  <c r="R3175" i="1"/>
  <c r="R31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7164" i="1"/>
  <c r="R7165" i="1"/>
  <c r="R7166" i="1"/>
  <c r="R7167" i="1"/>
  <c r="R7168" i="1"/>
  <c r="R7169" i="1"/>
  <c r="R7170" i="1"/>
  <c r="R7171" i="1"/>
  <c r="R8488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8489" i="1"/>
  <c r="R8490" i="1"/>
  <c r="R8491" i="1"/>
  <c r="R8492" i="1"/>
  <c r="R8493" i="1"/>
  <c r="R8494" i="1"/>
  <c r="R229" i="1"/>
  <c r="R230" i="1"/>
  <c r="R231" i="1"/>
  <c r="R232" i="1"/>
  <c r="R233" i="1"/>
  <c r="R234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3218" i="1"/>
  <c r="R5033" i="1"/>
  <c r="R7216" i="1"/>
  <c r="R7217" i="1"/>
  <c r="R7218" i="1"/>
  <c r="R235" i="1"/>
  <c r="R236" i="1"/>
  <c r="R237" i="1"/>
  <c r="R238" i="1"/>
  <c r="R1326" i="1"/>
  <c r="R1327" i="1"/>
  <c r="R239" i="1"/>
  <c r="R240" i="1"/>
  <c r="R3219" i="1"/>
  <c r="R3220" i="1"/>
  <c r="R3221" i="1"/>
  <c r="R3222" i="1"/>
  <c r="R3223" i="1"/>
  <c r="R3224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7219" i="1"/>
  <c r="R7220" i="1"/>
  <c r="R7221" i="1"/>
  <c r="R7222" i="1"/>
  <c r="R7223" i="1"/>
  <c r="R7224" i="1"/>
  <c r="R7225" i="1"/>
  <c r="R8495" i="1"/>
  <c r="R1328" i="1"/>
  <c r="R1329" i="1"/>
  <c r="R1330" i="1"/>
  <c r="R1331" i="1"/>
  <c r="R1332" i="1"/>
  <c r="R1333" i="1"/>
  <c r="R1334" i="1"/>
  <c r="R1335" i="1"/>
  <c r="R1336" i="1"/>
  <c r="R1337" i="1"/>
  <c r="R1338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8496" i="1"/>
  <c r="R8497" i="1"/>
  <c r="R8498" i="1"/>
  <c r="R8499" i="1"/>
  <c r="R8500" i="1"/>
  <c r="R8501" i="1"/>
  <c r="R8502" i="1"/>
  <c r="R241" i="1"/>
  <c r="R242" i="1"/>
  <c r="R243" i="1"/>
  <c r="R244" i="1"/>
  <c r="R245" i="1"/>
  <c r="R246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3266" i="1"/>
  <c r="R5089" i="1"/>
  <c r="R7266" i="1"/>
  <c r="R7267" i="1"/>
  <c r="R7268" i="1"/>
  <c r="R247" i="1"/>
  <c r="R248" i="1"/>
  <c r="R249" i="1"/>
  <c r="R1381" i="1"/>
  <c r="R1382" i="1"/>
  <c r="R250" i="1"/>
  <c r="R251" i="1"/>
  <c r="R3267" i="1"/>
  <c r="R3268" i="1"/>
  <c r="R3269" i="1"/>
  <c r="R3270" i="1"/>
  <c r="R3271" i="1"/>
  <c r="R3272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7269" i="1"/>
  <c r="R7270" i="1"/>
  <c r="R7271" i="1"/>
  <c r="R7272" i="1"/>
  <c r="R7273" i="1"/>
  <c r="R7274" i="1"/>
  <c r="R7275" i="1"/>
  <c r="R7276" i="1"/>
  <c r="R252" i="1"/>
  <c r="R1383" i="1"/>
  <c r="R1384" i="1"/>
  <c r="R1385" i="1"/>
  <c r="R1386" i="1"/>
  <c r="R1387" i="1"/>
  <c r="R1388" i="1"/>
  <c r="R1389" i="1"/>
  <c r="R1390" i="1"/>
  <c r="R1391" i="1"/>
  <c r="R139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8503" i="1"/>
  <c r="R8504" i="1"/>
  <c r="R8505" i="1"/>
  <c r="R8506" i="1"/>
  <c r="R8507" i="1"/>
  <c r="R8508" i="1"/>
  <c r="R8509" i="1"/>
  <c r="R253" i="1"/>
  <c r="R254" i="1"/>
  <c r="R255" i="1"/>
  <c r="R256" i="1"/>
  <c r="R257" i="1"/>
  <c r="R258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3314" i="1"/>
  <c r="R5151" i="1"/>
  <c r="R7323" i="1"/>
  <c r="R7324" i="1"/>
  <c r="R259" i="1"/>
  <c r="R260" i="1"/>
  <c r="R261" i="1"/>
  <c r="R1437" i="1"/>
  <c r="R1438" i="1"/>
  <c r="R262" i="1"/>
  <c r="R263" i="1"/>
  <c r="R3315" i="1"/>
  <c r="R3316" i="1"/>
  <c r="R3317" i="1"/>
  <c r="R3318" i="1"/>
  <c r="R3319" i="1"/>
  <c r="R3320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7325" i="1"/>
  <c r="R7326" i="1"/>
  <c r="R7327" i="1"/>
  <c r="R7328" i="1"/>
  <c r="R7329" i="1"/>
  <c r="R7330" i="1"/>
  <c r="R7331" i="1"/>
  <c r="R7332" i="1"/>
  <c r="R264" i="1"/>
  <c r="R1439" i="1"/>
  <c r="R1440" i="1"/>
  <c r="R1441" i="1"/>
  <c r="R1442" i="1"/>
  <c r="R1443" i="1"/>
  <c r="R1444" i="1"/>
  <c r="R1445" i="1"/>
  <c r="R1446" i="1"/>
  <c r="R1447" i="1"/>
  <c r="R1448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8510" i="1"/>
  <c r="R8511" i="1"/>
  <c r="R8512" i="1"/>
  <c r="R8513" i="1"/>
  <c r="R8514" i="1"/>
  <c r="R8515" i="1"/>
  <c r="R8516" i="1"/>
  <c r="R265" i="1"/>
  <c r="R266" i="1"/>
  <c r="R267" i="1"/>
  <c r="R268" i="1"/>
  <c r="R269" i="1"/>
  <c r="R270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3362" i="1"/>
  <c r="R5213" i="1"/>
  <c r="R7380" i="1"/>
  <c r="R7381" i="1"/>
  <c r="R7382" i="1"/>
  <c r="R271" i="1"/>
  <c r="R272" i="1"/>
  <c r="R273" i="1"/>
  <c r="R1495" i="1"/>
  <c r="R1496" i="1"/>
  <c r="R274" i="1"/>
  <c r="R275" i="1"/>
  <c r="R3363" i="1"/>
  <c r="R3364" i="1"/>
  <c r="R3365" i="1"/>
  <c r="R3366" i="1"/>
  <c r="R3367" i="1"/>
  <c r="R3368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7383" i="1"/>
  <c r="R7384" i="1"/>
  <c r="R7385" i="1"/>
  <c r="R7386" i="1"/>
  <c r="R7387" i="1"/>
  <c r="R7388" i="1"/>
  <c r="R7389" i="1"/>
  <c r="R27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8517" i="1"/>
  <c r="R8518" i="1"/>
  <c r="R8519" i="1"/>
  <c r="R8520" i="1"/>
  <c r="R8521" i="1"/>
  <c r="R8522" i="1"/>
  <c r="R8523" i="1"/>
  <c r="R277" i="1"/>
  <c r="R278" i="1"/>
  <c r="R279" i="1"/>
  <c r="R280" i="1"/>
  <c r="R281" i="1"/>
  <c r="R282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283" i="1"/>
  <c r="R1556" i="1"/>
  <c r="R284" i="1"/>
  <c r="R3411" i="1"/>
  <c r="R3412" i="1"/>
  <c r="R3413" i="1"/>
  <c r="R3414" i="1"/>
  <c r="R3415" i="1"/>
  <c r="R3416" i="1"/>
  <c r="R3417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7437" i="1"/>
  <c r="R7438" i="1"/>
  <c r="R7439" i="1"/>
  <c r="R7440" i="1"/>
  <c r="R7441" i="1"/>
  <c r="R7442" i="1"/>
  <c r="R7443" i="1"/>
  <c r="R7444" i="1"/>
  <c r="R7445" i="1"/>
  <c r="R7446" i="1"/>
  <c r="R7447" i="1"/>
  <c r="R285" i="1"/>
  <c r="R286" i="1"/>
  <c r="R287" i="1"/>
  <c r="R288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8524" i="1"/>
  <c r="R8525" i="1"/>
  <c r="R8526" i="1"/>
  <c r="R8527" i="1"/>
  <c r="R8528" i="1"/>
  <c r="R8529" i="1"/>
  <c r="R8530" i="1"/>
  <c r="R289" i="1"/>
  <c r="R290" i="1"/>
  <c r="R291" i="1"/>
  <c r="R292" i="1"/>
  <c r="R293" i="1"/>
  <c r="R294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295" i="1"/>
  <c r="R1614" i="1"/>
  <c r="R3460" i="1"/>
  <c r="R3461" i="1"/>
  <c r="R3462" i="1"/>
  <c r="R3463" i="1"/>
  <c r="R3464" i="1"/>
  <c r="R3465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7493" i="1"/>
  <c r="R7494" i="1"/>
  <c r="R7495" i="1"/>
  <c r="R7496" i="1"/>
  <c r="R7497" i="1"/>
  <c r="R7498" i="1"/>
  <c r="R7499" i="1"/>
  <c r="R7500" i="1"/>
  <c r="R7501" i="1"/>
  <c r="R7502" i="1"/>
  <c r="R7503" i="1"/>
  <c r="R296" i="1"/>
  <c r="R297" i="1"/>
  <c r="R298" i="1"/>
  <c r="R299" i="1"/>
  <c r="R300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8531" i="1"/>
  <c r="R8532" i="1"/>
  <c r="R8533" i="1"/>
  <c r="R8534" i="1"/>
  <c r="R8535" i="1"/>
  <c r="R8536" i="1"/>
  <c r="R8537" i="1"/>
  <c r="R301" i="1"/>
  <c r="R302" i="1"/>
  <c r="R303" i="1"/>
  <c r="R304" i="1"/>
  <c r="R305" i="1"/>
  <c r="R306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307" i="1"/>
  <c r="R1676" i="1"/>
  <c r="R3508" i="1"/>
  <c r="R3509" i="1"/>
  <c r="R3510" i="1"/>
  <c r="R3511" i="1"/>
  <c r="R3512" i="1"/>
  <c r="R3513" i="1"/>
  <c r="R3514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308" i="1"/>
  <c r="R309" i="1"/>
  <c r="R310" i="1"/>
  <c r="R311" i="1"/>
  <c r="R312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8538" i="1"/>
  <c r="R8539" i="1"/>
  <c r="R8540" i="1"/>
  <c r="R8541" i="1"/>
  <c r="R8542" i="1"/>
  <c r="R8543" i="1"/>
  <c r="R8544" i="1"/>
  <c r="R313" i="1"/>
  <c r="R314" i="1"/>
  <c r="R315" i="1"/>
  <c r="R316" i="1"/>
  <c r="R317" i="1"/>
  <c r="R318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319" i="1"/>
  <c r="R1740" i="1"/>
  <c r="R3557" i="1"/>
  <c r="R3558" i="1"/>
  <c r="R3559" i="1"/>
  <c r="R3560" i="1"/>
  <c r="R3561" i="1"/>
  <c r="R3562" i="1"/>
  <c r="R3563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7607" i="1"/>
  <c r="R7608" i="1"/>
  <c r="R7609" i="1"/>
  <c r="R7610" i="1"/>
  <c r="R7611" i="1"/>
  <c r="R7612" i="1"/>
  <c r="R7613" i="1"/>
  <c r="R7614" i="1"/>
  <c r="R7615" i="1"/>
  <c r="R7616" i="1"/>
  <c r="R7617" i="1"/>
  <c r="R320" i="1"/>
  <c r="R321" i="1"/>
  <c r="R322" i="1"/>
  <c r="R323" i="1"/>
  <c r="R324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8545" i="1"/>
  <c r="R8546" i="1"/>
  <c r="R8547" i="1"/>
  <c r="R8548" i="1"/>
  <c r="R8549" i="1"/>
  <c r="R8550" i="1"/>
  <c r="R8551" i="1"/>
  <c r="R325" i="1"/>
  <c r="R326" i="1"/>
  <c r="R327" i="1"/>
  <c r="R328" i="1"/>
  <c r="R329" i="1"/>
  <c r="R330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331" i="1"/>
  <c r="R1804" i="1"/>
  <c r="R3606" i="1"/>
  <c r="R3607" i="1"/>
  <c r="R3608" i="1"/>
  <c r="R3609" i="1"/>
  <c r="R3610" i="1"/>
  <c r="R3611" i="1"/>
  <c r="R3612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7664" i="1"/>
  <c r="R7665" i="1"/>
  <c r="R7666" i="1"/>
  <c r="R7667" i="1"/>
  <c r="R7668" i="1"/>
  <c r="R7669" i="1"/>
  <c r="R7670" i="1"/>
  <c r="R7671" i="1"/>
  <c r="R7672" i="1"/>
  <c r="R7673" i="1"/>
  <c r="R7674" i="1"/>
  <c r="R332" i="1"/>
  <c r="R333" i="1"/>
  <c r="R334" i="1"/>
  <c r="R335" i="1"/>
  <c r="R336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7675" i="1"/>
  <c r="R5554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8552" i="1"/>
  <c r="R8553" i="1"/>
  <c r="R8554" i="1"/>
  <c r="R8555" i="1"/>
  <c r="R8556" i="1"/>
  <c r="R8557" i="1"/>
  <c r="R8558" i="1"/>
  <c r="R337" i="1"/>
  <c r="R338" i="1"/>
  <c r="R339" i="1"/>
  <c r="R340" i="1"/>
  <c r="R341" i="1"/>
  <c r="R342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343" i="1"/>
  <c r="R1868" i="1"/>
  <c r="R3655" i="1"/>
  <c r="R3656" i="1"/>
  <c r="R3657" i="1"/>
  <c r="R3658" i="1"/>
  <c r="R3659" i="1"/>
  <c r="R3660" i="1"/>
  <c r="R3661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7722" i="1"/>
  <c r="R7723" i="1"/>
  <c r="R7724" i="1"/>
  <c r="R7725" i="1"/>
  <c r="R7726" i="1"/>
  <c r="R7727" i="1"/>
  <c r="R7728" i="1"/>
  <c r="R7729" i="1"/>
  <c r="R7730" i="1"/>
  <c r="R7731" i="1"/>
  <c r="R7732" i="1"/>
  <c r="R344" i="1"/>
  <c r="R345" i="1"/>
  <c r="R346" i="1"/>
  <c r="R347" i="1"/>
  <c r="R34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8559" i="1"/>
  <c r="R8560" i="1"/>
  <c r="R8561" i="1"/>
  <c r="R8562" i="1"/>
  <c r="R8563" i="1"/>
  <c r="R8564" i="1"/>
  <c r="R8565" i="1"/>
  <c r="R349" i="1"/>
  <c r="R350" i="1"/>
  <c r="R351" i="1"/>
  <c r="R352" i="1"/>
  <c r="R353" i="1"/>
  <c r="R354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355" i="1"/>
  <c r="R1931" i="1"/>
  <c r="R3703" i="1"/>
  <c r="R3704" i="1"/>
  <c r="R3705" i="1"/>
  <c r="R3706" i="1"/>
  <c r="R3707" i="1"/>
  <c r="R3708" i="1"/>
  <c r="R3709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7779" i="1"/>
  <c r="R7780" i="1"/>
  <c r="R7781" i="1"/>
  <c r="R7782" i="1"/>
  <c r="R7783" i="1"/>
  <c r="R7784" i="1"/>
  <c r="R7785" i="1"/>
  <c r="R7786" i="1"/>
  <c r="R7787" i="1"/>
  <c r="R7788" i="1"/>
  <c r="R7789" i="1"/>
  <c r="R356" i="1"/>
  <c r="R357" i="1"/>
  <c r="R358" i="1"/>
  <c r="R359" i="1"/>
  <c r="R360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8566" i="1"/>
  <c r="R8567" i="1"/>
  <c r="R8568" i="1"/>
  <c r="R8569" i="1"/>
  <c r="R8570" i="1"/>
  <c r="R8571" i="1"/>
  <c r="R8572" i="1"/>
  <c r="R361" i="1"/>
  <c r="R362" i="1"/>
  <c r="R363" i="1"/>
  <c r="R364" i="1"/>
  <c r="R365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366" i="1"/>
  <c r="R1993" i="1"/>
  <c r="R3752" i="1"/>
  <c r="R3753" i="1"/>
  <c r="R3754" i="1"/>
  <c r="R3755" i="1"/>
  <c r="R3756" i="1"/>
  <c r="R3757" i="1"/>
  <c r="R3758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367" i="1"/>
  <c r="R368" i="1"/>
  <c r="R369" i="1"/>
  <c r="R370" i="1"/>
  <c r="R371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8573" i="1"/>
  <c r="R8574" i="1"/>
  <c r="R8575" i="1"/>
  <c r="R8576" i="1"/>
  <c r="R8577" i="1"/>
  <c r="R8578" i="1"/>
  <c r="R8579" i="1"/>
  <c r="R372" i="1"/>
  <c r="R373" i="1"/>
  <c r="R374" i="1"/>
  <c r="R375" i="1"/>
  <c r="R376" i="1"/>
  <c r="R377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378" i="1"/>
  <c r="R2056" i="1"/>
  <c r="R3801" i="1"/>
  <c r="R3802" i="1"/>
  <c r="R3803" i="1"/>
  <c r="R3804" i="1"/>
  <c r="R3805" i="1"/>
  <c r="R3806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8580" i="1"/>
  <c r="R379" i="1"/>
  <c r="R380" i="1"/>
  <c r="R381" i="1"/>
  <c r="R382" i="1"/>
  <c r="R383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5833" i="1"/>
  <c r="R7907" i="1"/>
  <c r="R2072" i="1"/>
  <c r="R2073" i="1"/>
  <c r="R2074" i="1"/>
  <c r="R5834" i="1"/>
  <c r="R3807" i="1"/>
  <c r="R7908" i="1"/>
  <c r="R3808" i="1"/>
  <c r="R2075" i="1"/>
  <c r="R2076" i="1"/>
  <c r="R2077" i="1"/>
  <c r="R2078" i="1"/>
  <c r="R5835" i="1"/>
  <c r="R5836" i="1"/>
  <c r="R7909" i="1"/>
  <c r="R5837" i="1"/>
  <c r="R7910" i="1"/>
  <c r="R2079" i="1"/>
  <c r="R5838" i="1"/>
  <c r="R7911" i="1"/>
  <c r="R5839" i="1"/>
  <c r="R7912" i="1"/>
  <c r="R7913" i="1"/>
  <c r="R5840" i="1"/>
  <c r="R2080" i="1"/>
  <c r="R5841" i="1"/>
  <c r="R3809" i="1"/>
  <c r="R3810" i="1"/>
  <c r="R384" i="1"/>
  <c r="R385" i="1"/>
  <c r="R386" i="1"/>
  <c r="R2081" i="1"/>
  <c r="R2082" i="1"/>
  <c r="R2083" i="1"/>
  <c r="R2084" i="1"/>
  <c r="R2085" i="1"/>
  <c r="R2086" i="1"/>
  <c r="R3811" i="1"/>
  <c r="R3812" i="1"/>
  <c r="R387" i="1"/>
  <c r="R8581" i="1"/>
  <c r="R8582" i="1"/>
  <c r="R8583" i="1"/>
  <c r="R8584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2087" i="1"/>
  <c r="R2088" i="1"/>
  <c r="R2089" i="1"/>
  <c r="R2090" i="1"/>
  <c r="R7926" i="1"/>
  <c r="R7927" i="1"/>
  <c r="R5842" i="1"/>
  <c r="R5843" i="1"/>
  <c r="R5844" i="1"/>
  <c r="R5845" i="1"/>
  <c r="R5846" i="1"/>
  <c r="R5847" i="1"/>
  <c r="R5848" i="1"/>
  <c r="R5849" i="1"/>
  <c r="R5850" i="1"/>
  <c r="R5851" i="1"/>
  <c r="R5852" i="1"/>
  <c r="R3813" i="1"/>
  <c r="R3814" i="1"/>
  <c r="R3815" i="1"/>
  <c r="R3816" i="1"/>
  <c r="R3817" i="1"/>
  <c r="R388" i="1"/>
  <c r="R3818" i="1"/>
  <c r="R3819" i="1"/>
  <c r="R7928" i="1"/>
  <c r="R3820" i="1"/>
  <c r="R3821" i="1"/>
  <c r="R3822" i="1"/>
  <c r="R3823" i="1"/>
  <c r="R2091" i="1"/>
  <c r="R2092" i="1"/>
  <c r="R3824" i="1"/>
  <c r="R3825" i="1"/>
  <c r="R3826" i="1"/>
  <c r="R3827" i="1"/>
  <c r="R3828" i="1"/>
  <c r="R3829" i="1"/>
  <c r="R3830" i="1"/>
  <c r="R3831" i="1"/>
  <c r="R3832" i="1"/>
  <c r="R5853" i="1"/>
  <c r="R7929" i="1"/>
  <c r="R2093" i="1"/>
  <c r="R3833" i="1"/>
  <c r="R2094" i="1"/>
  <c r="R2095" i="1"/>
  <c r="R2096" i="1"/>
  <c r="R5854" i="1"/>
  <c r="R2097" i="1"/>
  <c r="R2098" i="1"/>
  <c r="R2099" i="1"/>
  <c r="R389" i="1"/>
  <c r="R5855" i="1"/>
  <c r="R5856" i="1"/>
  <c r="R5857" i="1"/>
  <c r="R5858" i="1"/>
  <c r="R7930" i="1"/>
  <c r="R2100" i="1"/>
  <c r="R3834" i="1"/>
  <c r="R390" i="1"/>
  <c r="R5859" i="1"/>
  <c r="R3835" i="1"/>
  <c r="R7931" i="1"/>
  <c r="R5860" i="1"/>
  <c r="R5861" i="1"/>
  <c r="R2101" i="1"/>
  <c r="R7932" i="1"/>
  <c r="R2102" i="1"/>
  <c r="R7933" i="1"/>
  <c r="R2103" i="1"/>
  <c r="R5862" i="1"/>
  <c r="R2104" i="1"/>
  <c r="R2105" i="1"/>
  <c r="R3836" i="1"/>
  <c r="R8585" i="1"/>
  <c r="R8586" i="1"/>
  <c r="R5863" i="1"/>
  <c r="R5864" i="1"/>
  <c r="R5865" i="1"/>
  <c r="R5866" i="1"/>
  <c r="R2106" i="1"/>
  <c r="R2107" i="1"/>
  <c r="R7934" i="1"/>
  <c r="R2108" i="1"/>
  <c r="R2109" i="1"/>
  <c r="R5867" i="1"/>
  <c r="R3837" i="1"/>
  <c r="R7935" i="1"/>
  <c r="R2110" i="1"/>
  <c r="R7936" i="1"/>
  <c r="R5868" i="1"/>
  <c r="R2111" i="1"/>
  <c r="R7937" i="1"/>
  <c r="R2112" i="1"/>
  <c r="R2113" i="1"/>
  <c r="R7938" i="1"/>
  <c r="R3838" i="1"/>
  <c r="R3839" i="1"/>
  <c r="R7939" i="1"/>
  <c r="R5869" i="1"/>
  <c r="R5870" i="1"/>
  <c r="R5871" i="1"/>
  <c r="R5872" i="1"/>
  <c r="R5873" i="1"/>
  <c r="R5874" i="1"/>
  <c r="R5875" i="1"/>
  <c r="R8587" i="1"/>
  <c r="R2114" i="1"/>
  <c r="R7940" i="1"/>
  <c r="R7941" i="1"/>
  <c r="R391" i="1"/>
  <c r="R7942" i="1"/>
  <c r="R2115" i="1"/>
  <c r="R7943" i="1"/>
  <c r="R7944" i="1"/>
  <c r="R5876" i="1"/>
  <c r="R2116" i="1"/>
  <c r="R7945" i="1"/>
  <c r="R7946" i="1"/>
  <c r="R7947" i="1"/>
  <c r="R5877" i="1"/>
  <c r="R7948" i="1"/>
  <c r="R5878" i="1"/>
  <c r="R5879" i="1"/>
  <c r="R2117" i="1"/>
  <c r="R7949" i="1"/>
  <c r="R5880" i="1"/>
  <c r="R2118" i="1"/>
  <c r="R2119" i="1"/>
  <c r="R5881" i="1"/>
  <c r="R2120" i="1"/>
  <c r="R5882" i="1"/>
  <c r="R2121" i="1"/>
  <c r="R7950" i="1"/>
  <c r="R2122" i="1"/>
  <c r="R2123" i="1"/>
  <c r="R2124" i="1"/>
  <c r="R3840" i="1"/>
  <c r="R3841" i="1"/>
  <c r="R5883" i="1"/>
  <c r="R392" i="1"/>
  <c r="R3842" i="1"/>
  <c r="R3843" i="1"/>
  <c r="R7951" i="1"/>
  <c r="R5884" i="1"/>
  <c r="R5885" i="1"/>
  <c r="R3844" i="1"/>
  <c r="R2125" i="1"/>
  <c r="R5886" i="1"/>
  <c r="R5887" i="1"/>
  <c r="R3845" i="1"/>
  <c r="R5888" i="1"/>
  <c r="R7952" i="1"/>
  <c r="R2126" i="1"/>
  <c r="R5889" i="1"/>
  <c r="R5890" i="1"/>
  <c r="R5891" i="1"/>
  <c r="R5892" i="1"/>
  <c r="R2127" i="1"/>
  <c r="R5893" i="1"/>
  <c r="R3846" i="1"/>
  <c r="R5894" i="1"/>
  <c r="R5895" i="1"/>
  <c r="R8588" i="1"/>
  <c r="R7953" i="1"/>
  <c r="R7954" i="1"/>
  <c r="R7955" i="1"/>
  <c r="R7956" i="1"/>
  <c r="R2128" i="1"/>
  <c r="R393" i="1"/>
  <c r="R7957" i="1"/>
  <c r="R5896" i="1"/>
  <c r="R2129" i="1"/>
  <c r="R2130" i="1"/>
  <c r="R7958" i="1"/>
  <c r="R7959" i="1"/>
  <c r="R7960" i="1"/>
  <c r="R7961" i="1"/>
  <c r="R7962" i="1"/>
  <c r="R3847" i="1"/>
  <c r="R7963" i="1"/>
  <c r="R3848" i="1"/>
  <c r="R2131" i="1"/>
  <c r="R7964" i="1"/>
  <c r="R5897" i="1"/>
  <c r="R7965" i="1"/>
  <c r="R7966" i="1"/>
  <c r="R394" i="1"/>
  <c r="R7967" i="1"/>
  <c r="R5898" i="1"/>
  <c r="R395" i="1"/>
  <c r="R7968" i="1"/>
  <c r="R7969" i="1"/>
  <c r="R5899" i="1"/>
  <c r="R5900" i="1"/>
  <c r="R2132" i="1"/>
  <c r="R3849" i="1"/>
  <c r="R2133" i="1"/>
  <c r="R2134" i="1"/>
  <c r="R2135" i="1"/>
  <c r="R5901" i="1"/>
  <c r="R3850" i="1"/>
  <c r="R7970" i="1"/>
  <c r="R2136" i="1"/>
  <c r="R2137" i="1"/>
  <c r="R2138" i="1"/>
  <c r="R2139" i="1"/>
  <c r="R5902" i="1"/>
  <c r="R5903" i="1"/>
  <c r="R7971" i="1"/>
  <c r="R7972" i="1"/>
  <c r="R2140" i="1"/>
  <c r="R5904" i="1"/>
  <c r="R7973" i="1"/>
  <c r="R5905" i="1"/>
  <c r="R7974" i="1"/>
  <c r="R7975" i="1"/>
  <c r="R5906" i="1"/>
  <c r="R2141" i="1"/>
  <c r="R5907" i="1"/>
  <c r="R3851" i="1"/>
  <c r="R3852" i="1"/>
  <c r="R396" i="1"/>
  <c r="R397" i="1"/>
  <c r="R398" i="1"/>
  <c r="R2142" i="1"/>
  <c r="R2143" i="1"/>
  <c r="R2144" i="1"/>
  <c r="R2145" i="1"/>
  <c r="R2146" i="1"/>
  <c r="R2147" i="1"/>
  <c r="R3853" i="1"/>
  <c r="R3854" i="1"/>
  <c r="R399" i="1"/>
  <c r="R8589" i="1"/>
  <c r="R8590" i="1"/>
  <c r="R8591" i="1"/>
  <c r="R8592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2148" i="1"/>
  <c r="R2149" i="1"/>
  <c r="R2150" i="1"/>
  <c r="R7988" i="1"/>
  <c r="R7989" i="1"/>
  <c r="R5908" i="1"/>
  <c r="R5909" i="1"/>
  <c r="R5910" i="1"/>
  <c r="R5911" i="1"/>
  <c r="R5912" i="1"/>
  <c r="R5913" i="1"/>
  <c r="R5914" i="1"/>
  <c r="R5915" i="1"/>
  <c r="R5916" i="1"/>
  <c r="R5917" i="1"/>
  <c r="R3855" i="1"/>
  <c r="R3856" i="1"/>
  <c r="R3857" i="1"/>
  <c r="R400" i="1"/>
  <c r="R3858" i="1"/>
  <c r="R3859" i="1"/>
  <c r="R7990" i="1"/>
  <c r="R3860" i="1"/>
  <c r="R3861" i="1"/>
  <c r="R3862" i="1"/>
  <c r="R3863" i="1"/>
  <c r="R2151" i="1"/>
  <c r="R2152" i="1"/>
  <c r="R3864" i="1"/>
  <c r="R3865" i="1"/>
  <c r="R3866" i="1"/>
  <c r="R3867" i="1"/>
  <c r="R3868" i="1"/>
  <c r="R3869" i="1"/>
  <c r="R3870" i="1"/>
  <c r="R3871" i="1"/>
  <c r="R3872" i="1"/>
  <c r="R5918" i="1"/>
  <c r="R7991" i="1"/>
  <c r="R2153" i="1"/>
  <c r="R3873" i="1"/>
  <c r="R2154" i="1"/>
  <c r="R2155" i="1"/>
  <c r="R5919" i="1"/>
  <c r="R2156" i="1"/>
  <c r="R2157" i="1"/>
  <c r="R2158" i="1"/>
  <c r="R401" i="1"/>
  <c r="R5920" i="1"/>
  <c r="R5921" i="1"/>
  <c r="R5922" i="1"/>
  <c r="R5923" i="1"/>
  <c r="R7992" i="1"/>
  <c r="R2159" i="1"/>
  <c r="R3874" i="1"/>
  <c r="R402" i="1"/>
  <c r="R3875" i="1"/>
  <c r="R7993" i="1"/>
  <c r="R5924" i="1"/>
  <c r="R5925" i="1"/>
  <c r="R2160" i="1"/>
  <c r="R7994" i="1"/>
  <c r="R2161" i="1"/>
  <c r="R7995" i="1"/>
  <c r="R2162" i="1"/>
  <c r="R5926" i="1"/>
  <c r="R2163" i="1"/>
  <c r="R2164" i="1"/>
  <c r="R3876" i="1"/>
  <c r="R8593" i="1"/>
  <c r="R8594" i="1"/>
  <c r="R5927" i="1"/>
  <c r="R5928" i="1"/>
  <c r="R5929" i="1"/>
  <c r="R5930" i="1"/>
  <c r="R2165" i="1"/>
  <c r="R2166" i="1"/>
  <c r="R7996" i="1"/>
  <c r="R2167" i="1"/>
  <c r="R2168" i="1"/>
  <c r="R5931" i="1"/>
  <c r="R3877" i="1"/>
  <c r="R7997" i="1"/>
  <c r="R2169" i="1"/>
  <c r="R7998" i="1"/>
  <c r="R5932" i="1"/>
  <c r="R2170" i="1"/>
  <c r="R7999" i="1"/>
  <c r="R2171" i="1"/>
  <c r="R2172" i="1"/>
  <c r="R8000" i="1"/>
  <c r="R3878" i="1"/>
  <c r="R3879" i="1"/>
  <c r="R8001" i="1"/>
  <c r="R5933" i="1"/>
  <c r="R5934" i="1"/>
  <c r="R5935" i="1"/>
  <c r="R5936" i="1"/>
  <c r="R5937" i="1"/>
  <c r="R5938" i="1"/>
  <c r="R5939" i="1"/>
  <c r="R8595" i="1"/>
  <c r="R2173" i="1"/>
  <c r="R8002" i="1"/>
  <c r="R8003" i="1"/>
  <c r="R403" i="1"/>
  <c r="R8004" i="1"/>
  <c r="R2174" i="1"/>
  <c r="R8005" i="1"/>
  <c r="R8006" i="1"/>
  <c r="R5940" i="1"/>
  <c r="R2175" i="1"/>
  <c r="R8007" i="1"/>
  <c r="R8008" i="1"/>
  <c r="R8009" i="1"/>
  <c r="R5941" i="1"/>
  <c r="R8010" i="1"/>
  <c r="R5942" i="1"/>
  <c r="R5943" i="1"/>
  <c r="R2176" i="1"/>
  <c r="R8011" i="1"/>
  <c r="R5944" i="1"/>
  <c r="R2177" i="1"/>
  <c r="R2178" i="1"/>
  <c r="R5945" i="1"/>
  <c r="R2179" i="1"/>
  <c r="R5946" i="1"/>
  <c r="R2180" i="1"/>
  <c r="R8012" i="1"/>
  <c r="R2181" i="1"/>
  <c r="R2182" i="1"/>
  <c r="R2183" i="1"/>
  <c r="R3880" i="1"/>
  <c r="R3881" i="1"/>
  <c r="R5947" i="1"/>
  <c r="R404" i="1"/>
  <c r="R3882" i="1"/>
  <c r="R8013" i="1"/>
  <c r="R5948" i="1"/>
  <c r="R5949" i="1"/>
  <c r="R3883" i="1"/>
  <c r="R2184" i="1"/>
  <c r="R5950" i="1"/>
  <c r="R5951" i="1"/>
  <c r="R3884" i="1"/>
  <c r="R5952" i="1"/>
  <c r="R8014" i="1"/>
  <c r="R2185" i="1"/>
  <c r="R5953" i="1"/>
  <c r="R5954" i="1"/>
  <c r="R5955" i="1"/>
  <c r="R5956" i="1"/>
  <c r="R2186" i="1"/>
  <c r="R5957" i="1"/>
  <c r="R3885" i="1"/>
  <c r="R5958" i="1"/>
  <c r="R5959" i="1"/>
  <c r="R8596" i="1"/>
  <c r="R8015" i="1"/>
  <c r="R8016" i="1"/>
  <c r="R8017" i="1"/>
  <c r="R8018" i="1"/>
  <c r="R2187" i="1"/>
  <c r="R405" i="1"/>
  <c r="R8019" i="1"/>
  <c r="R5960" i="1"/>
  <c r="R2188" i="1"/>
  <c r="R2189" i="1"/>
  <c r="R8020" i="1"/>
  <c r="R8021" i="1"/>
  <c r="R8022" i="1"/>
  <c r="R2190" i="1"/>
  <c r="R8023" i="1"/>
  <c r="R3886" i="1"/>
  <c r="R8024" i="1"/>
  <c r="R5961" i="1"/>
  <c r="R3887" i="1"/>
  <c r="R3888" i="1"/>
  <c r="R5962" i="1"/>
  <c r="R2191" i="1"/>
  <c r="R5963" i="1"/>
  <c r="R5964" i="1"/>
  <c r="R3889" i="1"/>
  <c r="R5965" i="1"/>
  <c r="R5966" i="1"/>
  <c r="R8025" i="1"/>
  <c r="R2192" i="1"/>
  <c r="R8026" i="1"/>
  <c r="R5967" i="1"/>
  <c r="R8027" i="1"/>
  <c r="R8028" i="1"/>
  <c r="R406" i="1"/>
  <c r="R8029" i="1"/>
  <c r="R5968" i="1"/>
  <c r="R407" i="1"/>
  <c r="R8030" i="1"/>
  <c r="R8031" i="1"/>
  <c r="R5969" i="1"/>
  <c r="R8032" i="1"/>
  <c r="R2193" i="1"/>
  <c r="R3890" i="1"/>
  <c r="R8033" i="1"/>
  <c r="R5970" i="1"/>
  <c r="R2194" i="1"/>
  <c r="R2195" i="1"/>
  <c r="R2196" i="1"/>
  <c r="R5971" i="1"/>
  <c r="R3891" i="1"/>
  <c r="R8034" i="1"/>
  <c r="R2197" i="1"/>
  <c r="R2198" i="1"/>
  <c r="R2199" i="1"/>
  <c r="R2200" i="1"/>
  <c r="R5972" i="1"/>
  <c r="R5973" i="1"/>
  <c r="R8035" i="1"/>
  <c r="R8036" i="1"/>
  <c r="R2201" i="1"/>
  <c r="R5974" i="1"/>
  <c r="R8037" i="1"/>
  <c r="R5975" i="1"/>
  <c r="R8038" i="1"/>
  <c r="R8039" i="1"/>
  <c r="R5976" i="1"/>
  <c r="R2202" i="1"/>
  <c r="R5977" i="1"/>
  <c r="R3892" i="1"/>
  <c r="R3893" i="1"/>
  <c r="R408" i="1"/>
  <c r="R409" i="1"/>
  <c r="R410" i="1"/>
  <c r="R2203" i="1"/>
  <c r="R2204" i="1"/>
  <c r="R2205" i="1"/>
  <c r="R2206" i="1"/>
  <c r="R2207" i="1"/>
  <c r="R2208" i="1"/>
  <c r="R3894" i="1"/>
  <c r="R3895" i="1"/>
  <c r="R411" i="1"/>
  <c r="R8597" i="1"/>
  <c r="R8598" i="1"/>
  <c r="R8599" i="1"/>
  <c r="R8600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2209" i="1"/>
  <c r="R2210" i="1"/>
  <c r="R2211" i="1"/>
  <c r="R8052" i="1"/>
  <c r="R8053" i="1"/>
  <c r="R5978" i="1"/>
  <c r="R5979" i="1"/>
  <c r="R5980" i="1"/>
  <c r="R5981" i="1"/>
  <c r="R5982" i="1"/>
  <c r="R5983" i="1"/>
  <c r="R5984" i="1"/>
  <c r="R5985" i="1"/>
  <c r="R5986" i="1"/>
  <c r="R5987" i="1"/>
  <c r="R3896" i="1"/>
  <c r="R3897" i="1"/>
  <c r="R3898" i="1"/>
  <c r="R412" i="1"/>
  <c r="R3899" i="1"/>
  <c r="R3900" i="1"/>
  <c r="R8054" i="1"/>
  <c r="R3901" i="1"/>
  <c r="R3902" i="1"/>
  <c r="R3903" i="1"/>
  <c r="R3904" i="1"/>
  <c r="R2212" i="1"/>
  <c r="R2213" i="1"/>
  <c r="R3905" i="1"/>
  <c r="R3906" i="1"/>
  <c r="R3907" i="1"/>
  <c r="R3908" i="1"/>
  <c r="R3909" i="1"/>
  <c r="R3910" i="1"/>
  <c r="R3911" i="1"/>
  <c r="R3912" i="1"/>
  <c r="R3913" i="1"/>
  <c r="R5988" i="1"/>
  <c r="R8055" i="1"/>
  <c r="R2214" i="1"/>
  <c r="R3914" i="1"/>
  <c r="R2215" i="1"/>
  <c r="R2216" i="1"/>
  <c r="R5989" i="1"/>
  <c r="R2217" i="1"/>
  <c r="R2218" i="1"/>
  <c r="R2219" i="1"/>
  <c r="R413" i="1"/>
  <c r="R5990" i="1"/>
  <c r="R5991" i="1"/>
  <c r="R5992" i="1"/>
  <c r="R5993" i="1"/>
  <c r="R8056" i="1"/>
  <c r="R2220" i="1"/>
  <c r="R3915" i="1"/>
  <c r="R414" i="1"/>
  <c r="R3916" i="1"/>
  <c r="R8057" i="1"/>
  <c r="R5994" i="1"/>
  <c r="R5995" i="1"/>
  <c r="R2221" i="1"/>
  <c r="R8058" i="1"/>
  <c r="R2222" i="1"/>
  <c r="R8059" i="1"/>
  <c r="R2223" i="1"/>
  <c r="R5996" i="1"/>
  <c r="R2224" i="1"/>
  <c r="R2225" i="1"/>
  <c r="R3917" i="1"/>
  <c r="R8601" i="1"/>
  <c r="R8602" i="1"/>
  <c r="R5997" i="1"/>
  <c r="R5998" i="1"/>
  <c r="R5999" i="1"/>
  <c r="R6000" i="1"/>
  <c r="R2226" i="1"/>
  <c r="R2227" i="1"/>
  <c r="R8060" i="1"/>
  <c r="R2228" i="1"/>
  <c r="R2229" i="1"/>
  <c r="R6001" i="1"/>
  <c r="R3918" i="1"/>
  <c r="R8061" i="1"/>
  <c r="R2230" i="1"/>
  <c r="R8062" i="1"/>
  <c r="R6002" i="1"/>
  <c r="R2231" i="1"/>
  <c r="R8063" i="1"/>
  <c r="R2232" i="1"/>
  <c r="R2233" i="1"/>
  <c r="R8064" i="1"/>
  <c r="R3919" i="1"/>
  <c r="R3920" i="1"/>
  <c r="R8065" i="1"/>
  <c r="R6003" i="1"/>
  <c r="R6004" i="1"/>
  <c r="R6005" i="1"/>
  <c r="R6006" i="1"/>
  <c r="R6007" i="1"/>
  <c r="R6008" i="1"/>
  <c r="R6009" i="1"/>
  <c r="R8603" i="1"/>
  <c r="R2234" i="1"/>
  <c r="R8066" i="1"/>
  <c r="R8067" i="1"/>
  <c r="R415" i="1"/>
  <c r="R8068" i="1"/>
  <c r="R2235" i="1"/>
  <c r="R8069" i="1"/>
  <c r="R8070" i="1"/>
  <c r="R6010" i="1"/>
  <c r="R2236" i="1"/>
  <c r="R8071" i="1"/>
  <c r="R8072" i="1"/>
  <c r="R8073" i="1"/>
  <c r="R6011" i="1"/>
  <c r="R8074" i="1"/>
  <c r="R6012" i="1"/>
  <c r="R2237" i="1"/>
  <c r="R8075" i="1"/>
  <c r="R6013" i="1"/>
  <c r="R2238" i="1"/>
  <c r="R2239" i="1"/>
  <c r="R6014" i="1"/>
  <c r="R2240" i="1"/>
  <c r="R6015" i="1"/>
  <c r="R2241" i="1"/>
  <c r="R8076" i="1"/>
  <c r="R2242" i="1"/>
  <c r="R2243" i="1"/>
  <c r="R2244" i="1"/>
  <c r="R3921" i="1"/>
  <c r="R3922" i="1"/>
  <c r="R6016" i="1"/>
  <c r="R416" i="1"/>
  <c r="R8077" i="1"/>
  <c r="R6017" i="1"/>
  <c r="R6018" i="1"/>
  <c r="R3923" i="1"/>
  <c r="R2245" i="1"/>
  <c r="R6019" i="1"/>
  <c r="R6020" i="1"/>
  <c r="R3924" i="1"/>
  <c r="R6021" i="1"/>
  <c r="R8078" i="1"/>
  <c r="R2246" i="1"/>
  <c r="R6022" i="1"/>
  <c r="R6023" i="1"/>
  <c r="R6024" i="1"/>
  <c r="R6025" i="1"/>
  <c r="R2247" i="1"/>
  <c r="R6026" i="1"/>
  <c r="R3925" i="1"/>
  <c r="R6027" i="1"/>
  <c r="R6028" i="1"/>
  <c r="R8604" i="1"/>
  <c r="R8079" i="1"/>
  <c r="R8080" i="1"/>
  <c r="R8081" i="1"/>
  <c r="R8082" i="1"/>
  <c r="R2248" i="1"/>
  <c r="R417" i="1"/>
  <c r="R8083" i="1"/>
  <c r="R6029" i="1"/>
  <c r="R2249" i="1"/>
  <c r="R2250" i="1"/>
  <c r="R8084" i="1"/>
  <c r="R8085" i="1"/>
  <c r="R8086" i="1"/>
  <c r="R2251" i="1"/>
  <c r="R8087" i="1"/>
  <c r="R3926" i="1"/>
  <c r="R8088" i="1"/>
  <c r="R6030" i="1"/>
  <c r="R3927" i="1"/>
  <c r="R3928" i="1"/>
  <c r="R6031" i="1"/>
  <c r="R2252" i="1"/>
  <c r="R6032" i="1"/>
  <c r="R6033" i="1"/>
  <c r="R3929" i="1"/>
  <c r="R6034" i="1"/>
  <c r="R6035" i="1"/>
  <c r="R8089" i="1"/>
  <c r="R6036" i="1"/>
  <c r="R6037" i="1"/>
  <c r="R6038" i="1"/>
  <c r="R6039" i="1"/>
  <c r="R2253" i="1"/>
  <c r="R2254" i="1"/>
  <c r="R2255" i="1"/>
  <c r="R3930" i="1"/>
  <c r="R6040" i="1"/>
  <c r="R6041" i="1"/>
  <c r="R3931" i="1"/>
  <c r="R2256" i="1"/>
  <c r="R2257" i="1"/>
  <c r="R6042" i="1"/>
  <c r="R8090" i="1"/>
  <c r="R2258" i="1"/>
  <c r="R8091" i="1"/>
  <c r="R3932" i="1"/>
  <c r="R6043" i="1"/>
  <c r="R8092" i="1"/>
  <c r="R8093" i="1"/>
  <c r="R418" i="1"/>
  <c r="R8094" i="1"/>
  <c r="R6044" i="1"/>
  <c r="R419" i="1"/>
  <c r="R8095" i="1"/>
  <c r="R8096" i="1"/>
  <c r="R6045" i="1"/>
  <c r="R8097" i="1"/>
  <c r="R3933" i="1"/>
  <c r="R2259" i="1"/>
  <c r="R2260" i="1"/>
  <c r="R2261" i="1"/>
  <c r="R2262" i="1"/>
  <c r="R2263" i="1"/>
  <c r="R6046" i="1"/>
  <c r="R3934" i="1"/>
  <c r="R8098" i="1"/>
  <c r="R2264" i="1"/>
  <c r="R2265" i="1"/>
  <c r="R2266" i="1"/>
  <c r="R2267" i="1"/>
  <c r="R6047" i="1"/>
  <c r="R6048" i="1"/>
  <c r="R8099" i="1"/>
  <c r="R8100" i="1"/>
  <c r="R2268" i="1"/>
  <c r="R6049" i="1"/>
  <c r="R8101" i="1"/>
  <c r="R6050" i="1"/>
  <c r="R8102" i="1"/>
  <c r="R8103" i="1"/>
  <c r="R6051" i="1"/>
  <c r="R2269" i="1"/>
  <c r="R6052" i="1"/>
  <c r="R3935" i="1"/>
  <c r="R3936" i="1"/>
  <c r="R420" i="1"/>
  <c r="R421" i="1"/>
  <c r="R422" i="1"/>
  <c r="R2270" i="1"/>
  <c r="R2271" i="1"/>
  <c r="R2272" i="1"/>
  <c r="R2273" i="1"/>
  <c r="R2274" i="1"/>
  <c r="R2275" i="1"/>
  <c r="R3937" i="1"/>
  <c r="R3938" i="1"/>
  <c r="R423" i="1"/>
  <c r="R8605" i="1"/>
  <c r="R8606" i="1"/>
  <c r="R8607" i="1"/>
  <c r="R8608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2276" i="1"/>
  <c r="R2277" i="1"/>
  <c r="R2278" i="1"/>
  <c r="R8116" i="1"/>
  <c r="R8117" i="1"/>
  <c r="R6053" i="1"/>
  <c r="R6054" i="1"/>
  <c r="R6055" i="1"/>
  <c r="R6056" i="1"/>
  <c r="R6057" i="1"/>
  <c r="R6058" i="1"/>
  <c r="R6059" i="1"/>
  <c r="R6060" i="1"/>
  <c r="R6061" i="1"/>
  <c r="R6062" i="1"/>
  <c r="R3939" i="1"/>
  <c r="R3940" i="1"/>
  <c r="R3941" i="1"/>
  <c r="R424" i="1"/>
  <c r="R3942" i="1"/>
  <c r="R3943" i="1"/>
  <c r="R8118" i="1"/>
  <c r="R3944" i="1"/>
  <c r="R3945" i="1"/>
  <c r="R3946" i="1"/>
  <c r="R3947" i="1"/>
  <c r="R2279" i="1"/>
  <c r="R2280" i="1"/>
  <c r="R3948" i="1"/>
  <c r="R3949" i="1"/>
  <c r="R3950" i="1"/>
  <c r="R3951" i="1"/>
  <c r="R3952" i="1"/>
  <c r="R3953" i="1"/>
  <c r="R3954" i="1"/>
  <c r="R3955" i="1"/>
  <c r="R3956" i="1"/>
  <c r="R6063" i="1"/>
  <c r="R8119" i="1"/>
  <c r="R2281" i="1"/>
  <c r="R3957" i="1"/>
  <c r="R2282" i="1"/>
  <c r="R6064" i="1"/>
  <c r="R2283" i="1"/>
  <c r="R2284" i="1"/>
  <c r="R2285" i="1"/>
  <c r="R425" i="1"/>
  <c r="R6065" i="1"/>
  <c r="R6066" i="1"/>
  <c r="R6067" i="1"/>
  <c r="R6068" i="1"/>
  <c r="R8120" i="1"/>
  <c r="R3958" i="1"/>
  <c r="R426" i="1"/>
  <c r="R3959" i="1"/>
  <c r="R8121" i="1"/>
  <c r="R6069" i="1"/>
  <c r="R6070" i="1"/>
  <c r="R2286" i="1"/>
  <c r="R8122" i="1"/>
  <c r="R2287" i="1"/>
  <c r="R8123" i="1"/>
  <c r="R2288" i="1"/>
  <c r="R6071" i="1"/>
  <c r="R2289" i="1"/>
  <c r="R2290" i="1"/>
  <c r="R3960" i="1"/>
  <c r="R8609" i="1"/>
  <c r="R8610" i="1"/>
  <c r="R6072" i="1"/>
  <c r="R6073" i="1"/>
  <c r="R6074" i="1"/>
  <c r="R6075" i="1"/>
  <c r="R2291" i="1"/>
  <c r="R2292" i="1"/>
  <c r="R8124" i="1"/>
  <c r="R2293" i="1"/>
  <c r="R2294" i="1"/>
  <c r="R6076" i="1"/>
  <c r="R3961" i="1"/>
  <c r="R8125" i="1"/>
  <c r="R2295" i="1"/>
  <c r="R8126" i="1"/>
  <c r="R6077" i="1"/>
  <c r="R2296" i="1"/>
  <c r="R8127" i="1"/>
  <c r="R2297" i="1"/>
  <c r="R2298" i="1"/>
  <c r="R8128" i="1"/>
  <c r="R3962" i="1"/>
  <c r="R3963" i="1"/>
  <c r="R8129" i="1"/>
  <c r="R6078" i="1"/>
  <c r="R6079" i="1"/>
  <c r="R6080" i="1"/>
  <c r="R6081" i="1"/>
  <c r="R6082" i="1"/>
  <c r="R6083" i="1"/>
  <c r="R6084" i="1"/>
  <c r="R8611" i="1"/>
  <c r="R2299" i="1"/>
  <c r="R8130" i="1"/>
  <c r="R8131" i="1"/>
  <c r="R427" i="1"/>
  <c r="R8132" i="1"/>
  <c r="R2300" i="1"/>
  <c r="R8133" i="1"/>
  <c r="R8134" i="1"/>
  <c r="R6085" i="1"/>
  <c r="R2301" i="1"/>
  <c r="R8135" i="1"/>
  <c r="R8136" i="1"/>
  <c r="R8137" i="1"/>
  <c r="R6086" i="1"/>
  <c r="R8138" i="1"/>
  <c r="R6087" i="1"/>
  <c r="R2302" i="1"/>
  <c r="R8139" i="1"/>
  <c r="R6088" i="1"/>
  <c r="R2303" i="1"/>
  <c r="R2304" i="1"/>
  <c r="R6089" i="1"/>
  <c r="R2305" i="1"/>
  <c r="R6090" i="1"/>
  <c r="R2306" i="1"/>
  <c r="R8140" i="1"/>
  <c r="R2307" i="1"/>
  <c r="R2308" i="1"/>
  <c r="R2309" i="1"/>
  <c r="R3964" i="1"/>
  <c r="R3965" i="1"/>
  <c r="R6091" i="1"/>
  <c r="R428" i="1"/>
  <c r="R8141" i="1"/>
  <c r="R6092" i="1"/>
  <c r="R3966" i="1"/>
  <c r="R2310" i="1"/>
  <c r="R6093" i="1"/>
  <c r="R6094" i="1"/>
  <c r="R3967" i="1"/>
  <c r="R6095" i="1"/>
  <c r="R8142" i="1"/>
  <c r="R2311" i="1"/>
  <c r="R6096" i="1"/>
  <c r="R6097" i="1"/>
  <c r="R6098" i="1"/>
  <c r="R6099" i="1"/>
  <c r="R2312" i="1"/>
  <c r="R6100" i="1"/>
  <c r="R3968" i="1"/>
  <c r="R6101" i="1"/>
  <c r="R6102" i="1"/>
  <c r="R8612" i="1"/>
  <c r="R8143" i="1"/>
  <c r="R8144" i="1"/>
  <c r="R8145" i="1"/>
  <c r="R8146" i="1"/>
  <c r="R2313" i="1"/>
  <c r="R429" i="1"/>
  <c r="R8147" i="1"/>
  <c r="R6103" i="1"/>
  <c r="R2314" i="1"/>
  <c r="R2315" i="1"/>
  <c r="R8148" i="1"/>
  <c r="R8149" i="1"/>
  <c r="R8150" i="1"/>
  <c r="R2316" i="1"/>
  <c r="R8151" i="1"/>
  <c r="R3969" i="1"/>
  <c r="R8152" i="1"/>
  <c r="R6104" i="1"/>
  <c r="R3970" i="1"/>
  <c r="R3971" i="1"/>
  <c r="R6105" i="1"/>
  <c r="R2317" i="1"/>
  <c r="R6106" i="1"/>
  <c r="R6107" i="1"/>
  <c r="R3972" i="1"/>
  <c r="R6108" i="1"/>
  <c r="R6109" i="1"/>
  <c r="R8153" i="1"/>
  <c r="R6110" i="1"/>
  <c r="R6111" i="1"/>
  <c r="R8154" i="1"/>
  <c r="R6112" i="1"/>
  <c r="R2318" i="1"/>
  <c r="R2319" i="1"/>
  <c r="R2320" i="1"/>
  <c r="R3973" i="1"/>
  <c r="R6113" i="1"/>
  <c r="R6114" i="1"/>
  <c r="R2321" i="1"/>
  <c r="R3974" i="1"/>
  <c r="R2322" i="1"/>
  <c r="R2323" i="1"/>
  <c r="R6115" i="1"/>
  <c r="R8155" i="1"/>
  <c r="R3975" i="1"/>
  <c r="R3976" i="1"/>
  <c r="R3977" i="1"/>
  <c r="R3978" i="1"/>
  <c r="R2324" i="1"/>
  <c r="R8156" i="1"/>
  <c r="R3979" i="1"/>
  <c r="R6116" i="1"/>
  <c r="R8157" i="1"/>
  <c r="R8158" i="1"/>
  <c r="R430" i="1"/>
  <c r="R8159" i="1"/>
  <c r="R6117" i="1"/>
  <c r="R431" i="1"/>
  <c r="R8160" i="1"/>
  <c r="R8161" i="1"/>
  <c r="R6118" i="1"/>
  <c r="R8162" i="1"/>
  <c r="R3980" i="1"/>
  <c r="R2325" i="1"/>
  <c r="R3981" i="1"/>
  <c r="R8163" i="1"/>
  <c r="R6119" i="1"/>
  <c r="R6120" i="1"/>
  <c r="R6121" i="1"/>
  <c r="R6122" i="1"/>
  <c r="R8164" i="1"/>
  <c r="R8165" i="1"/>
  <c r="R8166" i="1"/>
  <c r="R2326" i="1"/>
  <c r="R3982" i="1"/>
  <c r="R3983" i="1"/>
  <c r="R3984" i="1"/>
  <c r="R3985" i="1"/>
  <c r="R3986" i="1"/>
  <c r="R3987" i="1"/>
  <c r="R3988" i="1"/>
  <c r="R3989" i="1"/>
  <c r="R6123" i="1"/>
  <c r="R3990" i="1"/>
  <c r="R8613" i="1"/>
  <c r="R8614" i="1"/>
  <c r="R2327" i="1"/>
  <c r="R8167" i="1"/>
  <c r="R6124" i="1"/>
  <c r="R6125" i="1"/>
  <c r="R2328" i="1"/>
  <c r="R2329" i="1"/>
  <c r="R2330" i="1"/>
  <c r="R2331" i="1"/>
  <c r="R8168" i="1"/>
  <c r="R3991" i="1"/>
  <c r="R3992" i="1"/>
  <c r="R8169" i="1"/>
  <c r="R8170" i="1"/>
  <c r="R8171" i="1"/>
  <c r="R6126" i="1"/>
  <c r="R6127" i="1"/>
  <c r="R3993" i="1"/>
  <c r="R6128" i="1"/>
  <c r="R3994" i="1"/>
  <c r="R8172" i="1"/>
  <c r="R3995" i="1"/>
  <c r="R8173" i="1"/>
  <c r="R2332" i="1"/>
  <c r="R6129" i="1"/>
  <c r="R8174" i="1"/>
  <c r="R6130" i="1"/>
  <c r="R6131" i="1"/>
  <c r="R432" i="1"/>
  <c r="R6132" i="1"/>
  <c r="R3996" i="1"/>
  <c r="R2333" i="1"/>
  <c r="R3997" i="1"/>
  <c r="R8175" i="1"/>
  <c r="R6133" i="1"/>
  <c r="R8176" i="1"/>
  <c r="R2334" i="1"/>
  <c r="R8177" i="1"/>
  <c r="R6134" i="1"/>
  <c r="R8178" i="1"/>
  <c r="R8179" i="1"/>
  <c r="R6135" i="1"/>
  <c r="R6136" i="1"/>
  <c r="R6137" i="1"/>
  <c r="R2335" i="1"/>
  <c r="R3998" i="1"/>
  <c r="R3999" i="1"/>
  <c r="R4000" i="1"/>
  <c r="R2336" i="1"/>
  <c r="R4001" i="1"/>
  <c r="R2337" i="1"/>
  <c r="R2338" i="1"/>
  <c r="R2339" i="1"/>
  <c r="R2340" i="1"/>
  <c r="R2341" i="1"/>
  <c r="R4002" i="1"/>
  <c r="R6138" i="1"/>
  <c r="R6139" i="1"/>
  <c r="R8615" i="1"/>
  <c r="R8180" i="1"/>
  <c r="R2342" i="1"/>
  <c r="R2343" i="1"/>
  <c r="R8181" i="1"/>
  <c r="R6140" i="1"/>
  <c r="R6141" i="1"/>
  <c r="R4003" i="1"/>
  <c r="R4004" i="1"/>
  <c r="R4005" i="1"/>
  <c r="R4006" i="1"/>
  <c r="R4007" i="1"/>
  <c r="R2344" i="1"/>
  <c r="R2345" i="1"/>
  <c r="R2346" i="1"/>
  <c r="R4008" i="1"/>
  <c r="R8182" i="1"/>
  <c r="R4009" i="1"/>
  <c r="R8183" i="1"/>
  <c r="R6142" i="1"/>
  <c r="R6143" i="1"/>
  <c r="R6144" i="1"/>
  <c r="R6145" i="1"/>
  <c r="R6146" i="1"/>
  <c r="R2347" i="1"/>
  <c r="R2348" i="1"/>
  <c r="R8184" i="1"/>
  <c r="R8185" i="1"/>
  <c r="R8186" i="1"/>
  <c r="R6147" i="1"/>
  <c r="R6148" i="1"/>
  <c r="R6149" i="1"/>
  <c r="R4010" i="1"/>
  <c r="R8187" i="1"/>
  <c r="R433" i="1"/>
  <c r="R8188" i="1"/>
  <c r="R4011" i="1"/>
  <c r="R2349" i="1"/>
  <c r="R2350" i="1"/>
  <c r="R2351" i="1"/>
  <c r="R8189" i="1"/>
  <c r="R8190" i="1"/>
  <c r="R2352" i="1"/>
  <c r="R6150" i="1"/>
  <c r="R6151" i="1"/>
  <c r="R6152" i="1"/>
  <c r="R8191" i="1"/>
  <c r="R4012" i="1"/>
  <c r="R4013" i="1"/>
  <c r="R6153" i="1"/>
  <c r="R2353" i="1"/>
  <c r="R8192" i="1"/>
  <c r="R6154" i="1"/>
  <c r="R6155" i="1"/>
  <c r="R2354" i="1"/>
  <c r="R6156" i="1"/>
  <c r="R6157" i="1"/>
  <c r="R2355" i="1"/>
  <c r="R434" i="1"/>
  <c r="R6158" i="1"/>
  <c r="R8193" i="1"/>
  <c r="R6159" i="1"/>
  <c r="R8194" i="1"/>
  <c r="R6160" i="1"/>
  <c r="R2356" i="1"/>
  <c r="R2357" i="1"/>
  <c r="R4014" i="1"/>
  <c r="R435" i="1"/>
  <c r="R2358" i="1"/>
  <c r="R2359" i="1"/>
  <c r="R2360" i="1"/>
  <c r="R4015" i="1"/>
  <c r="R6161" i="1"/>
  <c r="R4016" i="1"/>
  <c r="R8195" i="1"/>
  <c r="R8196" i="1"/>
  <c r="R8616" i="1"/>
  <c r="R8197" i="1"/>
  <c r="R8198" i="1"/>
  <c r="R8199" i="1"/>
  <c r="R2361" i="1"/>
  <c r="R436" i="1"/>
  <c r="R6162" i="1"/>
  <c r="R6163" i="1"/>
  <c r="R4017" i="1"/>
  <c r="R6164" i="1"/>
  <c r="R6165" i="1"/>
  <c r="R6166" i="1"/>
  <c r="R2362" i="1"/>
  <c r="R2363" i="1"/>
  <c r="R8617" i="1"/>
  <c r="R2364" i="1"/>
  <c r="R8200" i="1"/>
  <c r="R2365" i="1"/>
  <c r="R2366" i="1"/>
  <c r="R4018" i="1"/>
  <c r="R6167" i="1"/>
  <c r="R8618" i="1"/>
  <c r="R8201" i="1"/>
  <c r="R8202" i="1"/>
  <c r="R4019" i="1"/>
  <c r="R2367" i="1"/>
  <c r="R2368" i="1"/>
  <c r="R437" i="1"/>
  <c r="R6168" i="1"/>
  <c r="R2369" i="1"/>
  <c r="R8203" i="1"/>
  <c r="R6169" i="1"/>
  <c r="R8204" i="1"/>
  <c r="R4020" i="1"/>
  <c r="R8205" i="1"/>
  <c r="R4021" i="1"/>
  <c r="R2370" i="1"/>
  <c r="R2371" i="1"/>
  <c r="R8206" i="1"/>
  <c r="R6170" i="1"/>
  <c r="R8207" i="1"/>
  <c r="R8208" i="1"/>
  <c r="R8619" i="1"/>
  <c r="R6171" i="1"/>
  <c r="R8209" i="1"/>
  <c r="R6172" i="1"/>
  <c r="R2372" i="1"/>
  <c r="R8210" i="1"/>
  <c r="R6173" i="1"/>
  <c r="R2373" i="1"/>
  <c r="R8211" i="1"/>
  <c r="R2374" i="1"/>
  <c r="R8620" i="1"/>
  <c r="R4022" i="1"/>
  <c r="R6174" i="1"/>
  <c r="R8212" i="1"/>
  <c r="R6175" i="1"/>
  <c r="R6176" i="1"/>
  <c r="R2375" i="1"/>
  <c r="R6177" i="1"/>
  <c r="R2376" i="1"/>
  <c r="R2377" i="1"/>
  <c r="R2378" i="1"/>
  <c r="R2379" i="1"/>
  <c r="R438" i="1"/>
  <c r="R6178" i="1"/>
  <c r="R4023" i="1"/>
  <c r="R2380" i="1"/>
  <c r="R6179" i="1"/>
  <c r="R2381" i="1"/>
  <c r="R8213" i="1"/>
  <c r="R2382" i="1"/>
  <c r="R6180" i="1"/>
  <c r="R8214" i="1"/>
  <c r="R2383" i="1"/>
  <c r="R2384" i="1"/>
  <c r="R6181" i="1"/>
  <c r="R2385" i="1"/>
  <c r="R6182" i="1"/>
  <c r="R8215" i="1"/>
  <c r="R8216" i="1"/>
  <c r="R8217" i="1"/>
  <c r="R2386" i="1"/>
  <c r="R439" i="1"/>
  <c r="R6183" i="1"/>
  <c r="R8218" i="1"/>
  <c r="R440" i="1"/>
  <c r="R4024" i="1"/>
  <c r="R4025" i="1"/>
  <c r="R441" i="1"/>
  <c r="R2387" i="1"/>
  <c r="R6184" i="1"/>
  <c r="R6185" i="1"/>
  <c r="R4026" i="1"/>
  <c r="R2388" i="1"/>
  <c r="R8219" i="1"/>
  <c r="R8220" i="1"/>
  <c r="R4027" i="1"/>
  <c r="R8221" i="1"/>
  <c r="R6186" i="1"/>
  <c r="R8222" i="1"/>
  <c r="R8223" i="1"/>
  <c r="R442" i="1"/>
  <c r="R8224" i="1"/>
  <c r="R6187" i="1"/>
  <c r="R8225" i="1"/>
  <c r="R2389" i="1"/>
  <c r="R2390" i="1"/>
  <c r="R2391" i="1"/>
  <c r="R2392" i="1"/>
  <c r="R6188" i="1"/>
  <c r="R8226" i="1"/>
  <c r="R2393" i="1"/>
  <c r="R2394" i="1"/>
  <c r="R2395" i="1"/>
  <c r="R2396" i="1"/>
  <c r="R6189" i="1"/>
  <c r="R6190" i="1"/>
  <c r="R8227" i="1"/>
  <c r="R2397" i="1"/>
  <c r="R6191" i="1"/>
  <c r="R8228" i="1"/>
  <c r="R6192" i="1"/>
  <c r="R8229" i="1"/>
  <c r="R8230" i="1"/>
  <c r="R6193" i="1"/>
  <c r="R2398" i="1"/>
  <c r="R6194" i="1"/>
  <c r="R4028" i="1"/>
  <c r="R4029" i="1"/>
  <c r="R443" i="1"/>
  <c r="R444" i="1"/>
  <c r="R445" i="1"/>
  <c r="R2399" i="1"/>
  <c r="R2400" i="1"/>
  <c r="R2401" i="1"/>
  <c r="R2402" i="1"/>
  <c r="R2403" i="1"/>
  <c r="R2404" i="1"/>
  <c r="R4030" i="1"/>
  <c r="R4031" i="1"/>
  <c r="R446" i="1"/>
  <c r="R8621" i="1"/>
  <c r="R8622" i="1"/>
  <c r="R8623" i="1"/>
  <c r="R8624" i="1"/>
  <c r="R8231" i="1"/>
  <c r="R8232" i="1"/>
  <c r="R8233" i="1"/>
  <c r="R8234" i="1"/>
  <c r="R8235" i="1"/>
  <c r="R8236" i="1"/>
  <c r="R8237" i="1"/>
  <c r="R8238" i="1"/>
  <c r="R8239" i="1"/>
  <c r="R8240" i="1"/>
  <c r="R8241" i="1"/>
  <c r="R2405" i="1"/>
  <c r="R2406" i="1"/>
  <c r="R2407" i="1"/>
  <c r="R8242" i="1"/>
  <c r="R8243" i="1"/>
  <c r="R6195" i="1"/>
  <c r="R6196" i="1"/>
  <c r="R6197" i="1"/>
  <c r="R6198" i="1"/>
  <c r="R6199" i="1"/>
  <c r="R6200" i="1"/>
  <c r="R6201" i="1"/>
  <c r="R6202" i="1"/>
  <c r="R4032" i="1"/>
  <c r="R4033" i="1"/>
  <c r="R4034" i="1"/>
  <c r="R447" i="1"/>
  <c r="R4035" i="1"/>
  <c r="R4036" i="1"/>
  <c r="R8244" i="1"/>
  <c r="R4037" i="1"/>
  <c r="R4038" i="1"/>
  <c r="R4039" i="1"/>
  <c r="R4040" i="1"/>
  <c r="R2408" i="1"/>
  <c r="R2409" i="1"/>
  <c r="R4041" i="1"/>
  <c r="R4042" i="1"/>
  <c r="R4043" i="1"/>
  <c r="R4044" i="1"/>
  <c r="R4045" i="1"/>
  <c r="R4046" i="1"/>
  <c r="R4047" i="1"/>
  <c r="R4048" i="1"/>
  <c r="R4049" i="1"/>
  <c r="R6203" i="1"/>
  <c r="R8245" i="1"/>
  <c r="R2410" i="1"/>
  <c r="R4050" i="1"/>
  <c r="R2411" i="1"/>
  <c r="R6204" i="1"/>
  <c r="R2412" i="1"/>
  <c r="R2413" i="1"/>
  <c r="R448" i="1"/>
  <c r="R6205" i="1"/>
  <c r="R6206" i="1"/>
  <c r="R6207" i="1"/>
  <c r="R6208" i="1"/>
  <c r="R8246" i="1"/>
  <c r="R4051" i="1"/>
  <c r="R449" i="1"/>
  <c r="R4052" i="1"/>
  <c r="R8247" i="1"/>
  <c r="R6209" i="1"/>
  <c r="R6210" i="1"/>
  <c r="R2414" i="1"/>
  <c r="R8248" i="1"/>
  <c r="R2415" i="1"/>
  <c r="R8249" i="1"/>
  <c r="R2416" i="1"/>
  <c r="R6211" i="1"/>
  <c r="R2417" i="1"/>
  <c r="R8625" i="1"/>
  <c r="R8626" i="1"/>
  <c r="R6212" i="1"/>
  <c r="R6213" i="1"/>
  <c r="R6214" i="1"/>
  <c r="R6215" i="1"/>
  <c r="R2418" i="1"/>
  <c r="R8250" i="1"/>
  <c r="R2419" i="1"/>
  <c r="R2420" i="1"/>
  <c r="R6216" i="1"/>
  <c r="R4053" i="1"/>
  <c r="R8251" i="1"/>
  <c r="R2421" i="1"/>
  <c r="R8252" i="1"/>
  <c r="R6217" i="1"/>
  <c r="R2422" i="1"/>
  <c r="R8253" i="1"/>
  <c r="R2423" i="1"/>
  <c r="R2424" i="1"/>
  <c r="R8254" i="1"/>
  <c r="R4054" i="1"/>
  <c r="R4055" i="1"/>
  <c r="R8255" i="1"/>
  <c r="R6218" i="1"/>
  <c r="R6219" i="1"/>
  <c r="R6220" i="1"/>
  <c r="R6221" i="1"/>
  <c r="R6222" i="1"/>
  <c r="R6223" i="1"/>
  <c r="R6224" i="1"/>
  <c r="R8627" i="1"/>
  <c r="R2425" i="1"/>
  <c r="R8256" i="1"/>
  <c r="R8257" i="1"/>
  <c r="R8258" i="1"/>
  <c r="R2426" i="1"/>
  <c r="R8259" i="1"/>
  <c r="R8260" i="1"/>
  <c r="R6225" i="1"/>
  <c r="R2427" i="1"/>
  <c r="R8261" i="1"/>
  <c r="R8262" i="1"/>
  <c r="R8263" i="1"/>
  <c r="R6226" i="1"/>
  <c r="R8264" i="1"/>
  <c r="R6227" i="1"/>
  <c r="R2428" i="1"/>
  <c r="R6228" i="1"/>
  <c r="R2429" i="1"/>
  <c r="R6229" i="1"/>
  <c r="R2430" i="1"/>
  <c r="R6230" i="1"/>
  <c r="R2431" i="1"/>
  <c r="R8265" i="1"/>
  <c r="R2432" i="1"/>
  <c r="R2433" i="1"/>
  <c r="R2434" i="1"/>
  <c r="R4056" i="1"/>
  <c r="R4057" i="1"/>
  <c r="R6231" i="1"/>
  <c r="R450" i="1"/>
  <c r="R8266" i="1"/>
  <c r="R6232" i="1"/>
  <c r="R4058" i="1"/>
  <c r="R2435" i="1"/>
  <c r="R6233" i="1"/>
  <c r="R4059" i="1"/>
  <c r="R6234" i="1"/>
  <c r="R8267" i="1"/>
  <c r="R2436" i="1"/>
  <c r="R6235" i="1"/>
  <c r="R6236" i="1"/>
  <c r="R6237" i="1"/>
  <c r="R6238" i="1"/>
  <c r="R2437" i="1"/>
  <c r="R6239" i="1"/>
  <c r="R4060" i="1"/>
  <c r="R6240" i="1"/>
  <c r="R6241" i="1"/>
  <c r="R8628" i="1"/>
  <c r="R8268" i="1"/>
  <c r="R8269" i="1"/>
  <c r="R8270" i="1"/>
  <c r="R2438" i="1"/>
  <c r="R451" i="1"/>
  <c r="R8271" i="1"/>
  <c r="R6242" i="1"/>
  <c r="R2439" i="1"/>
  <c r="R2440" i="1"/>
  <c r="R8272" i="1"/>
  <c r="R8273" i="1"/>
  <c r="R8274" i="1"/>
  <c r="R2441" i="1"/>
  <c r="R8275" i="1"/>
  <c r="R4061" i="1"/>
  <c r="R8276" i="1"/>
  <c r="R6243" i="1"/>
  <c r="R4062" i="1"/>
  <c r="R4063" i="1"/>
  <c r="R6244" i="1"/>
  <c r="R2442" i="1"/>
  <c r="R6245" i="1"/>
  <c r="R6246" i="1"/>
  <c r="R4064" i="1"/>
  <c r="R6247" i="1"/>
  <c r="R6248" i="1"/>
  <c r="R8277" i="1"/>
  <c r="R6249" i="1"/>
  <c r="R6250" i="1"/>
  <c r="R8278" i="1"/>
  <c r="R6251" i="1"/>
  <c r="R2443" i="1"/>
  <c r="R2444" i="1"/>
  <c r="R2445" i="1"/>
  <c r="R6252" i="1"/>
  <c r="R6253" i="1"/>
  <c r="R2446" i="1"/>
  <c r="R4065" i="1"/>
  <c r="R2447" i="1"/>
  <c r="R2448" i="1"/>
  <c r="R6254" i="1"/>
  <c r="R8279" i="1"/>
  <c r="R4066" i="1"/>
  <c r="R4067" i="1"/>
  <c r="R4068" i="1"/>
  <c r="R4069" i="1"/>
  <c r="R452" i="1"/>
  <c r="R4070" i="1"/>
  <c r="R4071" i="1"/>
  <c r="R2449" i="1"/>
  <c r="R2450" i="1"/>
  <c r="R2451" i="1"/>
  <c r="R6255" i="1"/>
  <c r="R8280" i="1"/>
  <c r="R2452" i="1"/>
  <c r="R8281" i="1"/>
  <c r="R2453" i="1"/>
  <c r="R453" i="1"/>
  <c r="R6256" i="1"/>
  <c r="R8282" i="1"/>
  <c r="R8283" i="1"/>
  <c r="R2454" i="1"/>
  <c r="R8284" i="1"/>
  <c r="R4072" i="1"/>
  <c r="R6257" i="1"/>
  <c r="R8285" i="1"/>
  <c r="R8286" i="1"/>
  <c r="R454" i="1"/>
  <c r="R8287" i="1"/>
  <c r="R8288" i="1"/>
  <c r="R8289" i="1"/>
  <c r="R6258" i="1"/>
  <c r="R8290" i="1"/>
  <c r="R4073" i="1"/>
  <c r="R6259" i="1"/>
  <c r="R455" i="1"/>
  <c r="R2455" i="1"/>
  <c r="R8291" i="1"/>
  <c r="R8292" i="1"/>
  <c r="R6260" i="1"/>
  <c r="R2456" i="1"/>
  <c r="R8293" i="1"/>
  <c r="R6261" i="1"/>
  <c r="R8294" i="1"/>
  <c r="R4074" i="1"/>
  <c r="R6262" i="1"/>
  <c r="R6263" i="1"/>
  <c r="R2457" i="1"/>
  <c r="R2458" i="1"/>
  <c r="R4075" i="1"/>
  <c r="R2459" i="1"/>
  <c r="R6264" i="1"/>
  <c r="R2460" i="1"/>
  <c r="R6265" i="1"/>
  <c r="R4076" i="1"/>
  <c r="R2461" i="1"/>
  <c r="R4077" i="1"/>
  <c r="R4078" i="1"/>
  <c r="R2462" i="1"/>
  <c r="R2463" i="1"/>
  <c r="R8295" i="1"/>
  <c r="R456" i="1"/>
  <c r="R4079" i="1"/>
  <c r="R4080" i="1"/>
  <c r="R2464" i="1"/>
  <c r="R4081" i="1"/>
  <c r="R4082" i="1"/>
  <c r="R4083" i="1"/>
  <c r="R2465" i="1"/>
  <c r="R8296" i="1"/>
  <c r="R6266" i="1"/>
  <c r="R6267" i="1"/>
  <c r="R2466" i="1"/>
  <c r="R6268" i="1"/>
  <c r="R6269" i="1"/>
  <c r="R8297" i="1"/>
  <c r="R4084" i="1"/>
  <c r="R6270" i="1"/>
  <c r="R4085" i="1"/>
  <c r="R6271" i="1"/>
  <c r="R6272" i="1"/>
  <c r="R6273" i="1"/>
  <c r="R4086" i="1"/>
  <c r="R6274" i="1"/>
  <c r="R8298" i="1"/>
  <c r="R8299" i="1"/>
  <c r="R6275" i="1"/>
  <c r="R8300" i="1"/>
  <c r="R6276" i="1"/>
  <c r="R6277" i="1"/>
  <c r="R457" i="1"/>
  <c r="R8301" i="1"/>
  <c r="R8302" i="1"/>
  <c r="R6278" i="1"/>
  <c r="R8303" i="1"/>
  <c r="R2467" i="1"/>
  <c r="R2468" i="1"/>
  <c r="R2469" i="1"/>
  <c r="R2470" i="1"/>
  <c r="R8304" i="1"/>
  <c r="R4087" i="1"/>
  <c r="R4088" i="1"/>
  <c r="R6279" i="1"/>
  <c r="R6280" i="1"/>
  <c r="R6281" i="1"/>
  <c r="R6282" i="1"/>
  <c r="R4089" i="1"/>
  <c r="R4090" i="1"/>
  <c r="R8305" i="1"/>
  <c r="R4091" i="1"/>
  <c r="R8306" i="1"/>
  <c r="R6283" i="1"/>
  <c r="R4092" i="1"/>
  <c r="R6284" i="1"/>
  <c r="R8307" i="1"/>
  <c r="R2471" i="1"/>
  <c r="R8308" i="1"/>
  <c r="R6285" i="1"/>
  <c r="R2472" i="1"/>
  <c r="R6286" i="1"/>
  <c r="R8309" i="1"/>
  <c r="R8310" i="1"/>
  <c r="R4093" i="1"/>
  <c r="R6287" i="1"/>
  <c r="R4094" i="1"/>
  <c r="R2473" i="1"/>
  <c r="R4095" i="1"/>
  <c r="R8311" i="1"/>
  <c r="R2474" i="1"/>
  <c r="R4096" i="1"/>
  <c r="R8312" i="1"/>
  <c r="R2475" i="1"/>
  <c r="R8313" i="1"/>
  <c r="R2476" i="1"/>
  <c r="R2477" i="1"/>
  <c r="R8314" i="1"/>
  <c r="R4097" i="1"/>
  <c r="R4098" i="1"/>
  <c r="R8315" i="1"/>
  <c r="R4099" i="1"/>
  <c r="R8316" i="1"/>
  <c r="R8317" i="1"/>
  <c r="R8318" i="1"/>
  <c r="R8319" i="1"/>
  <c r="R8320" i="1"/>
  <c r="R6288" i="1"/>
  <c r="R2478" i="1"/>
  <c r="R6289" i="1"/>
  <c r="R4100" i="1"/>
  <c r="R4101" i="1"/>
  <c r="R8321" i="1"/>
  <c r="R6290" i="1"/>
  <c r="R6291" i="1"/>
  <c r="R2479" i="1"/>
  <c r="R6292" i="1"/>
  <c r="R8322" i="1"/>
  <c r="R4102" i="1"/>
  <c r="R6293" i="1"/>
  <c r="R4103" i="1"/>
  <c r="R4104" i="1"/>
  <c r="R2480" i="1"/>
  <c r="R6294" i="1"/>
  <c r="R4105" i="1"/>
  <c r="R8323" i="1"/>
  <c r="R2481" i="1"/>
  <c r="R4106" i="1"/>
  <c r="R6295" i="1"/>
  <c r="R4107" i="1"/>
  <c r="R8324" i="1"/>
  <c r="R2482" i="1"/>
  <c r="R6296" i="1"/>
  <c r="R6297" i="1"/>
  <c r="R6298" i="1"/>
  <c r="R2483" i="1"/>
  <c r="R8325" i="1"/>
  <c r="R6299" i="1"/>
  <c r="R4108" i="1"/>
  <c r="R4109" i="1"/>
  <c r="R8326" i="1"/>
  <c r="R6300" i="1"/>
  <c r="R6301" i="1"/>
  <c r="R6302" i="1"/>
  <c r="R4110" i="1"/>
  <c r="R4111" i="1"/>
  <c r="R4112" i="1"/>
  <c r="R2484" i="1"/>
  <c r="R458" i="1"/>
  <c r="R6303" i="1"/>
  <c r="R8327" i="1"/>
  <c r="R4113" i="1"/>
  <c r="R4114" i="1"/>
  <c r="R6304" i="1"/>
  <c r="R6305" i="1"/>
  <c r="R6306" i="1"/>
  <c r="R2485" i="1"/>
  <c r="R8328" i="1"/>
  <c r="R8329" i="1"/>
  <c r="R6307" i="1"/>
  <c r="R6308" i="1"/>
  <c r="R6309" i="1"/>
  <c r="R6310" i="1"/>
  <c r="R2486" i="1"/>
  <c r="R8330" i="1"/>
  <c r="R8331" i="1"/>
  <c r="R2487" i="1"/>
  <c r="R2488" i="1"/>
  <c r="R4115" i="1"/>
  <c r="R4116" i="1"/>
  <c r="R8629" i="1"/>
  <c r="R8332" i="1"/>
  <c r="R8333" i="1"/>
  <c r="R6311" i="1"/>
  <c r="R6312" i="1"/>
  <c r="R8630" i="1"/>
  <c r="R8631" i="1"/>
  <c r="R2489" i="1"/>
  <c r="R459" i="1"/>
  <c r="R460" i="1"/>
  <c r="R8334" i="1"/>
  <c r="R8335" i="1"/>
  <c r="R8336" i="1"/>
  <c r="R2490" i="1"/>
  <c r="R8337" i="1"/>
  <c r="R2491" i="1"/>
  <c r="R6313" i="1"/>
  <c r="R461" i="1"/>
  <c r="R6314" i="1"/>
  <c r="R2492" i="1"/>
  <c r="R6315" i="1"/>
  <c r="R2493" i="1"/>
  <c r="R2494" i="1"/>
  <c r="R2495" i="1"/>
  <c r="R2496" i="1"/>
  <c r="R6316" i="1"/>
  <c r="R6317" i="1"/>
  <c r="R8338" i="1"/>
  <c r="R2497" i="1"/>
  <c r="R6318" i="1"/>
  <c r="R8632" i="1"/>
  <c r="R2498" i="1"/>
  <c r="R2499" i="1"/>
  <c r="R6319" i="1"/>
  <c r="R8339" i="1"/>
  <c r="R8340" i="1"/>
  <c r="R2500" i="1"/>
  <c r="R8341" i="1"/>
  <c r="R8633" i="1"/>
  <c r="R8342" i="1"/>
  <c r="R8343" i="1"/>
  <c r="R2501" i="1"/>
  <c r="R2502" i="1"/>
  <c r="R8344" i="1"/>
  <c r="R6320" i="1"/>
  <c r="R6321" i="1"/>
  <c r="R2503" i="1"/>
  <c r="R2504" i="1"/>
  <c r="R2505" i="1"/>
  <c r="R2506" i="1"/>
  <c r="R2507" i="1"/>
  <c r="R4117" i="1"/>
  <c r="R6322" i="1"/>
  <c r="R6323" i="1"/>
  <c r="R2508" i="1"/>
  <c r="R8634" i="1"/>
  <c r="R2509" i="1"/>
  <c r="R4118" i="1"/>
  <c r="R2510" i="1"/>
  <c r="R6324" i="1"/>
  <c r="R8345" i="1"/>
  <c r="R8346" i="1"/>
  <c r="R2511" i="1"/>
  <c r="R2512" i="1"/>
  <c r="R462" i="1"/>
  <c r="R463" i="1"/>
  <c r="R8347" i="1"/>
  <c r="R6325" i="1"/>
  <c r="R8635" i="1"/>
  <c r="R2513" i="1"/>
  <c r="R2514" i="1"/>
  <c r="R2515" i="1"/>
  <c r="R8348" i="1"/>
  <c r="R6326" i="1"/>
  <c r="R6327" i="1"/>
  <c r="R6328" i="1"/>
  <c r="R464" i="1"/>
  <c r="R8636" i="1"/>
  <c r="R2516" i="1"/>
  <c r="R465" i="1"/>
  <c r="R8349" i="1"/>
  <c r="R2517" i="1"/>
  <c r="R2518" i="1"/>
  <c r="R2519" i="1"/>
  <c r="R6329" i="1"/>
  <c r="R6330" i="1"/>
  <c r="R466" i="1"/>
  <c r="R8350" i="1"/>
  <c r="R8351" i="1"/>
  <c r="R2520" i="1"/>
  <c r="R8352" i="1"/>
  <c r="R4119" i="1"/>
  <c r="R4120" i="1"/>
  <c r="R6331" i="1"/>
  <c r="R8353" i="1"/>
  <c r="R8354" i="1"/>
  <c r="R467" i="1"/>
  <c r="R8355" i="1"/>
  <c r="R6332" i="1"/>
  <c r="R8356" i="1"/>
  <c r="R6333" i="1"/>
  <c r="R468" i="1"/>
  <c r="R2521" i="1"/>
  <c r="R2530" i="1"/>
  <c r="R2531" i="1"/>
  <c r="R2523" i="1"/>
  <c r="R2524" i="1"/>
  <c r="R2525" i="1"/>
  <c r="R2526" i="1"/>
  <c r="R2527" i="1"/>
  <c r="R2528" i="1"/>
  <c r="R2529" i="1"/>
  <c r="R2522" i="1"/>
</calcChain>
</file>

<file path=xl/sharedStrings.xml><?xml version="1.0" encoding="utf-8"?>
<sst xmlns="http://schemas.openxmlformats.org/spreadsheetml/2006/main" count="73208" uniqueCount="638">
  <si>
    <t>层数</t>
  </si>
  <si>
    <t>商铺名称</t>
  </si>
  <si>
    <t>销售额</t>
  </si>
  <si>
    <t>合同起始日期</t>
  </si>
  <si>
    <t>合同结束日期</t>
  </si>
  <si>
    <t>扣点方式</t>
  </si>
  <si>
    <t>扣率</t>
  </si>
  <si>
    <t>一层</t>
  </si>
  <si>
    <t>迪卡侬</t>
  </si>
  <si>
    <t/>
  </si>
  <si>
    <t>生活特性店</t>
  </si>
  <si>
    <t>普通服饰</t>
  </si>
  <si>
    <t>服饰其它相关</t>
  </si>
  <si>
    <t>综合服饰</t>
  </si>
  <si>
    <t>纯保底</t>
  </si>
  <si>
    <t>0.,0.</t>
  </si>
  <si>
    <t>Mothercare</t>
  </si>
  <si>
    <t>母婴用品</t>
  </si>
  <si>
    <t>保底(含物管费)与流水两者取高</t>
  </si>
  <si>
    <t>0.1</t>
  </si>
  <si>
    <t>儿童</t>
  </si>
  <si>
    <t>儿童零售</t>
  </si>
  <si>
    <t>Ochirly 欧时力</t>
  </si>
  <si>
    <t>女装</t>
  </si>
  <si>
    <t>保底与流水两者取高</t>
  </si>
  <si>
    <t>0.15</t>
  </si>
  <si>
    <t>LEE</t>
  </si>
  <si>
    <t>中性服装/休闲服饰</t>
  </si>
  <si>
    <t>0.13</t>
  </si>
  <si>
    <t>Less</t>
  </si>
  <si>
    <t>0.18</t>
  </si>
  <si>
    <t>J.Linderberg</t>
  </si>
  <si>
    <t>0.13,0.07</t>
  </si>
  <si>
    <t>CK Underwear</t>
  </si>
  <si>
    <t>内衣裤/保暖内衣</t>
  </si>
  <si>
    <t>0.06</t>
  </si>
  <si>
    <t>CK jeans</t>
  </si>
  <si>
    <t>0.</t>
  </si>
  <si>
    <t>Tommy Hilfiger</t>
  </si>
  <si>
    <t>纯扣</t>
  </si>
  <si>
    <t>MUJI 无印良品</t>
  </si>
  <si>
    <t>快时尚</t>
  </si>
  <si>
    <t>0.08</t>
  </si>
  <si>
    <t>Starbucks 星巴克（01-38）</t>
  </si>
  <si>
    <t>餐饮</t>
  </si>
  <si>
    <t>咖啡店/面包店/冰激凌</t>
  </si>
  <si>
    <t>轻餐</t>
  </si>
  <si>
    <t>Dazzle 地素</t>
  </si>
  <si>
    <t>0.11</t>
  </si>
  <si>
    <t>Adidas Originals 三叶草</t>
  </si>
  <si>
    <t>运动服饰/运动配饰</t>
  </si>
  <si>
    <t>运动服饰</t>
  </si>
  <si>
    <t>Clarks 其乐</t>
  </si>
  <si>
    <t>鞋</t>
  </si>
  <si>
    <t>暇步士</t>
  </si>
  <si>
    <t>Mo&amp;Co 摩安珂</t>
  </si>
  <si>
    <t>0.17</t>
  </si>
  <si>
    <t>Lenscrafters 亮视点</t>
  </si>
  <si>
    <t>眼镜</t>
  </si>
  <si>
    <t>0.16</t>
  </si>
  <si>
    <t>其它</t>
  </si>
  <si>
    <t>其它的其它</t>
  </si>
  <si>
    <t>egg</t>
  </si>
  <si>
    <t>City Chain 时间廊</t>
  </si>
  <si>
    <t>钟表</t>
  </si>
  <si>
    <t>0.12</t>
  </si>
  <si>
    <t>珠宝</t>
  </si>
  <si>
    <t>Amass 阿玛施</t>
  </si>
  <si>
    <t>Springfield</t>
  </si>
  <si>
    <t>二层</t>
  </si>
  <si>
    <t>新发现餐厅</t>
  </si>
  <si>
    <t>餐馆/饭店</t>
  </si>
  <si>
    <t>正餐</t>
  </si>
  <si>
    <t>张功馆</t>
  </si>
  <si>
    <t>侨治</t>
  </si>
  <si>
    <t>美容/美发/美甲</t>
  </si>
  <si>
    <t>美容</t>
  </si>
  <si>
    <t>巴蜀江南</t>
  </si>
  <si>
    <t>0.07</t>
  </si>
  <si>
    <t>Aimer 爱慕一家人</t>
  </si>
  <si>
    <t>真情告白</t>
  </si>
  <si>
    <t>Zolle</t>
  </si>
  <si>
    <t>WSFM 五色风马</t>
  </si>
  <si>
    <t>0.14</t>
  </si>
  <si>
    <t>Suphier</t>
  </si>
  <si>
    <t>KBNE</t>
  </si>
  <si>
    <t>Donoratico 达衣岩</t>
  </si>
  <si>
    <t>Eland 依恋</t>
  </si>
  <si>
    <t>Teenie Weenie</t>
  </si>
  <si>
    <t>Key Wear 奇威</t>
  </si>
  <si>
    <t>Peace Bird 太平鸟女装</t>
  </si>
  <si>
    <t>Peace Bird 太平鸟男装</t>
  </si>
  <si>
    <t>男装</t>
  </si>
  <si>
    <t>gxg.jeans</t>
  </si>
  <si>
    <t>Honeys</t>
  </si>
  <si>
    <t>La Chapelle 拉夏贝尔</t>
  </si>
  <si>
    <t>Girdear 哥弟</t>
  </si>
  <si>
    <t>Esprit</t>
  </si>
  <si>
    <t>PAGE ONE</t>
  </si>
  <si>
    <t>伊芙丽éifini</t>
  </si>
  <si>
    <t>AVVN 飞鸟和新酒</t>
  </si>
  <si>
    <t>Plory</t>
  </si>
  <si>
    <t>Croquis 速写</t>
  </si>
  <si>
    <t>JNBY 江南布衣</t>
  </si>
  <si>
    <t>ROEM</t>
  </si>
  <si>
    <t>百合新娘</t>
  </si>
  <si>
    <t>婚纱店/婚纱摄影</t>
  </si>
  <si>
    <t>配套服务</t>
  </si>
  <si>
    <t>15mins</t>
  </si>
  <si>
    <t>AJIDOU 阿吉豆</t>
  </si>
  <si>
    <t>流行配饰/人造珠宝佩饰</t>
  </si>
  <si>
    <t>One More</t>
  </si>
  <si>
    <t>GXG</t>
  </si>
  <si>
    <t>H.S</t>
  </si>
  <si>
    <t>Harbor House</t>
  </si>
  <si>
    <t>家具/厨房/卫浴/灯</t>
  </si>
  <si>
    <t>家居</t>
  </si>
  <si>
    <t>一锅两吃</t>
  </si>
  <si>
    <t>釜山料理</t>
  </si>
  <si>
    <t>味氏家族</t>
  </si>
  <si>
    <t>澳门豆捞</t>
  </si>
  <si>
    <t>三层</t>
  </si>
  <si>
    <t>Caffe Bene 咖啡陪你</t>
  </si>
  <si>
    <t>0.09</t>
  </si>
  <si>
    <t>青花瓷</t>
  </si>
  <si>
    <t>菲滋比萨</t>
  </si>
  <si>
    <t>快餐</t>
  </si>
  <si>
    <t>Grandma's Home 外婆家</t>
  </si>
  <si>
    <t>Mentor Salon 曼都沙龙</t>
  </si>
  <si>
    <t>Balabala 巴拉巴拉</t>
  </si>
  <si>
    <t>童装/童鞋</t>
  </si>
  <si>
    <t>aimerfeel</t>
  </si>
  <si>
    <t>Jeep&amp;Barbie</t>
  </si>
  <si>
    <t>孩之宝</t>
  </si>
  <si>
    <t>儿童玩具</t>
  </si>
  <si>
    <t>Han Lin BBQ 韩林炭烤</t>
  </si>
  <si>
    <t>云蝶</t>
  </si>
  <si>
    <t>粉壹仟</t>
  </si>
  <si>
    <t>Skull Candy</t>
  </si>
  <si>
    <t>音像视觉设备/照相器材</t>
  </si>
  <si>
    <t>电器</t>
  </si>
  <si>
    <t>木棉堂</t>
  </si>
  <si>
    <t>新华书店</t>
  </si>
  <si>
    <t>书店/漫画/杂志</t>
  </si>
  <si>
    <t>Storchenmuehle</t>
  </si>
  <si>
    <t>家居家饰/日杂</t>
  </si>
  <si>
    <t>New Balance 新百伦</t>
  </si>
  <si>
    <t>避风塘</t>
  </si>
  <si>
    <t>Subway 赛百味</t>
  </si>
  <si>
    <t>中影影院</t>
  </si>
  <si>
    <t>电影院</t>
  </si>
  <si>
    <t>休闲娱乐</t>
  </si>
  <si>
    <t>The Little Gym</t>
  </si>
  <si>
    <t>保龄球馆</t>
  </si>
  <si>
    <t>休闲娱乐其它</t>
  </si>
  <si>
    <t>雅戈尔</t>
  </si>
  <si>
    <t>Eurolook</t>
  </si>
  <si>
    <t>100km 集合店</t>
  </si>
  <si>
    <t>I Love Choc</t>
  </si>
  <si>
    <t>Pureland</t>
  </si>
  <si>
    <t>Mini Peace 太平鸟童装</t>
  </si>
  <si>
    <t>Les Enphants 丽婴房</t>
  </si>
  <si>
    <t>WATER FLOWER 水中花</t>
  </si>
  <si>
    <t>新世家族</t>
  </si>
  <si>
    <t>Embry Form 安莉芳</t>
  </si>
  <si>
    <t>JOJO童装</t>
  </si>
  <si>
    <t>M·latin 马拉丁</t>
  </si>
  <si>
    <t>jnby by JNBY</t>
  </si>
  <si>
    <t>大光明眼镜</t>
  </si>
  <si>
    <t>康贝</t>
  </si>
  <si>
    <t>0.2</t>
  </si>
  <si>
    <t>悠游堂</t>
  </si>
  <si>
    <t>儿童主题乐园</t>
  </si>
  <si>
    <t>儿童娱乐</t>
  </si>
  <si>
    <t>娇莉芙</t>
  </si>
  <si>
    <t>木马王国</t>
  </si>
  <si>
    <t>负一层</t>
  </si>
  <si>
    <t>曼诺莎</t>
  </si>
  <si>
    <t>尊和名品</t>
  </si>
  <si>
    <t>烟/酒/茶</t>
  </si>
  <si>
    <t>0.03</t>
  </si>
  <si>
    <t>一席地</t>
  </si>
  <si>
    <t>casa miel</t>
  </si>
  <si>
    <t>0.08,0.04</t>
  </si>
  <si>
    <t>厚道青转小火锅</t>
  </si>
  <si>
    <t>负一夹层</t>
  </si>
  <si>
    <t>Coco 都可茶饮</t>
  </si>
  <si>
    <t>小吃/冷饮/果汁吧</t>
  </si>
  <si>
    <t>mumu teapresso</t>
  </si>
  <si>
    <t>AYSH</t>
  </si>
  <si>
    <t>Iceason 爱茜茜里</t>
  </si>
  <si>
    <t>LEXON乐尚</t>
  </si>
  <si>
    <t>LNO</t>
  </si>
  <si>
    <t>流行配饰/人造珠宝佩</t>
  </si>
  <si>
    <t>周大生</t>
  </si>
  <si>
    <t>0.09,0.</t>
  </si>
  <si>
    <t>酷乐潮玩</t>
  </si>
  <si>
    <t>礼品/精品/手工艺品</t>
  </si>
  <si>
    <t>义源珠宝</t>
  </si>
  <si>
    <t>美珍香</t>
  </si>
  <si>
    <t>Ajiichiban 优之良品</t>
  </si>
  <si>
    <t>渔火东海面点</t>
  </si>
  <si>
    <t>Dairy Queen 冰雪皇后</t>
  </si>
  <si>
    <t>西树泡芙</t>
  </si>
  <si>
    <t>干锅居</t>
  </si>
  <si>
    <t>老娘舅</t>
  </si>
  <si>
    <t>玩转烤肉餐厅</t>
  </si>
  <si>
    <t>Pizza Hut 必胜客</t>
  </si>
  <si>
    <t>0.05</t>
  </si>
  <si>
    <t>Ani plaza</t>
  </si>
  <si>
    <t>音乐/音像商店</t>
  </si>
  <si>
    <t>7°银匠</t>
  </si>
  <si>
    <t>花店</t>
  </si>
  <si>
    <t>启路生活馆</t>
  </si>
  <si>
    <t>文具</t>
  </si>
  <si>
    <t>Laofengxiang 老凤祥</t>
  </si>
  <si>
    <t>中国黄金</t>
  </si>
  <si>
    <t>黛拉美甲</t>
  </si>
  <si>
    <t>海伦美甲</t>
  </si>
  <si>
    <t>Bao Dao 宝岛眼镜</t>
  </si>
  <si>
    <t>Bread Talk 面包新语</t>
  </si>
  <si>
    <t>阿香米线</t>
  </si>
  <si>
    <t>Sukiya 食其家</t>
  </si>
  <si>
    <t>Ajisen Ramen 味千拉面</t>
  </si>
  <si>
    <t>Desigual</t>
  </si>
  <si>
    <t>KFC Select 肯德基精选</t>
  </si>
  <si>
    <t>O-Land</t>
  </si>
  <si>
    <t>四层</t>
  </si>
  <si>
    <t>正格运动馆</t>
  </si>
  <si>
    <t>正格健身会所</t>
  </si>
  <si>
    <t>健身中心</t>
  </si>
  <si>
    <t>太兴</t>
  </si>
  <si>
    <t>KFC 肯德基</t>
  </si>
  <si>
    <t>藏鼎堂</t>
  </si>
  <si>
    <t>药房/保健品</t>
  </si>
  <si>
    <t>Jack&amp;Jones 杰克琼斯</t>
  </si>
  <si>
    <t>0.12,0.05</t>
  </si>
  <si>
    <t>Vero Moda</t>
  </si>
  <si>
    <t>Selected 思莱德</t>
  </si>
  <si>
    <t>Only</t>
  </si>
  <si>
    <t>Casio 卡西欧</t>
  </si>
  <si>
    <t>鹿港之春</t>
  </si>
  <si>
    <t>银乐迪</t>
  </si>
  <si>
    <t>KTV</t>
  </si>
  <si>
    <t>Skechers 斯凯奇</t>
  </si>
  <si>
    <t>姗娜娜足浴SPA</t>
  </si>
  <si>
    <t>桑拿</t>
  </si>
  <si>
    <t>秋悦塬</t>
  </si>
  <si>
    <t>西旺茶餐厅</t>
  </si>
  <si>
    <t>咬不得</t>
  </si>
  <si>
    <t>博洋家纺</t>
  </si>
  <si>
    <t>窗帘/床品</t>
  </si>
  <si>
    <t>糖印</t>
  </si>
  <si>
    <t xml:space="preserve">万仟堂	</t>
  </si>
  <si>
    <t>Hui Lau Shan 许留山</t>
  </si>
  <si>
    <t>淘果乐&amp;冰期时代</t>
  </si>
  <si>
    <t>Belvio</t>
  </si>
  <si>
    <t>Massimo Dutti</t>
  </si>
  <si>
    <t>快时尚其它</t>
  </si>
  <si>
    <t>ZARA Home</t>
  </si>
  <si>
    <t>Oysho</t>
  </si>
  <si>
    <t>Uniqlo 优衣库</t>
  </si>
  <si>
    <t>Bershka</t>
  </si>
  <si>
    <t>STACCATO 思加图</t>
  </si>
  <si>
    <t>Joy&amp;Peace 真美诗</t>
  </si>
  <si>
    <t>Pull&amp;Bear</t>
  </si>
  <si>
    <t>Stradivarius</t>
  </si>
  <si>
    <t>黛</t>
  </si>
  <si>
    <t>New Balance Kids</t>
  </si>
  <si>
    <t>Watsons 屈臣氏</t>
  </si>
  <si>
    <t>Joysocks</t>
  </si>
  <si>
    <t>I+</t>
  </si>
  <si>
    <t>谭木匠</t>
  </si>
  <si>
    <t>鲜芋仙</t>
  </si>
  <si>
    <t>永坤黄金</t>
  </si>
  <si>
    <t>韩雅</t>
  </si>
  <si>
    <t>化妆品/护肤品/香水</t>
  </si>
  <si>
    <t>Italina</t>
  </si>
  <si>
    <t>银时代</t>
  </si>
  <si>
    <t>罗西尼表</t>
  </si>
  <si>
    <t>大地之神</t>
  </si>
  <si>
    <t>Puredown</t>
  </si>
  <si>
    <t>JUST US</t>
  </si>
  <si>
    <t>布歌东京</t>
  </si>
  <si>
    <t>珀莱雅</t>
  </si>
  <si>
    <t>Koomee</t>
  </si>
  <si>
    <t>新西兰小站</t>
  </si>
  <si>
    <t>牛品堂皮具</t>
  </si>
  <si>
    <t>手袋/钱包/旅行箱包</t>
  </si>
  <si>
    <t>碰碰车船儿童游</t>
  </si>
  <si>
    <t>马赛皂</t>
  </si>
  <si>
    <t>臻世海参</t>
  </si>
  <si>
    <t>ZARA</t>
  </si>
  <si>
    <t>张生记</t>
  </si>
  <si>
    <t>Lactina</t>
  </si>
  <si>
    <t>Car's Home 卡士通</t>
  </si>
  <si>
    <t>炉鱼</t>
  </si>
  <si>
    <t>Zippo</t>
  </si>
  <si>
    <t>弄堂里</t>
  </si>
  <si>
    <t>汽车美容</t>
  </si>
  <si>
    <t>名表维修中心</t>
  </si>
  <si>
    <t>改衣间</t>
  </si>
  <si>
    <t>衣裤织补服务</t>
  </si>
  <si>
    <t>修鞋/修锁服务</t>
  </si>
  <si>
    <t>靡尔</t>
  </si>
  <si>
    <t>个人嗜好/收藏品</t>
  </si>
  <si>
    <t>The Second Movement 第二乐章</t>
  </si>
  <si>
    <t>MING's Jewellery 明牌珠宝</t>
  </si>
  <si>
    <t>T-world</t>
  </si>
  <si>
    <t>电器/家用电器/IT器材</t>
  </si>
  <si>
    <t>iwell 爱享屋</t>
  </si>
  <si>
    <t>保底与流水两者取和</t>
  </si>
  <si>
    <t>山葵家</t>
  </si>
  <si>
    <t>泰兰尼斯</t>
  </si>
  <si>
    <t>A+（化妆品）</t>
  </si>
  <si>
    <t>Dr. Martens</t>
  </si>
  <si>
    <t>维果部落(02-K10)</t>
  </si>
  <si>
    <t>PH7</t>
  </si>
  <si>
    <t>卡士通（2楼）</t>
  </si>
  <si>
    <t>Dr. Kong 江博士</t>
  </si>
  <si>
    <t>维果部落(03-K11)</t>
  </si>
  <si>
    <t>维果部落(03-K12)</t>
  </si>
  <si>
    <t>Xiang Wang 象王洗衣</t>
  </si>
  <si>
    <t>洗衣店</t>
  </si>
  <si>
    <t>Bose</t>
  </si>
  <si>
    <t>Earth Music&amp;Ecology</t>
  </si>
  <si>
    <t>0.21</t>
  </si>
  <si>
    <t>Carrera 卡雷拉</t>
  </si>
  <si>
    <t>华数</t>
  </si>
  <si>
    <t>通讯服务</t>
  </si>
  <si>
    <t>爱茜茜里(冰车)</t>
  </si>
  <si>
    <t>中国旅行社</t>
  </si>
  <si>
    <t>旅行社</t>
  </si>
  <si>
    <t>维果部落(B1-K07)</t>
  </si>
  <si>
    <t>Eplaza</t>
  </si>
  <si>
    <t>0.15,0.05</t>
  </si>
  <si>
    <t>西堤厚牛排</t>
  </si>
  <si>
    <t>2平米</t>
  </si>
  <si>
    <t>星角</t>
  </si>
  <si>
    <t>咔卟咔卟</t>
  </si>
  <si>
    <t>Cold Stone 酷圣石</t>
  </si>
  <si>
    <t>杜佰瑞</t>
  </si>
  <si>
    <t>Candy Lab 糖果研究室</t>
  </si>
  <si>
    <t>Binca Vidou 卞卡</t>
  </si>
  <si>
    <t>檀品</t>
  </si>
  <si>
    <t>三星</t>
  </si>
  <si>
    <t>锅内锅外</t>
  </si>
  <si>
    <t>印象IN酒</t>
  </si>
  <si>
    <t>酒吧</t>
  </si>
  <si>
    <t>AFU 阿芙精油</t>
  </si>
  <si>
    <t>skinfood</t>
  </si>
  <si>
    <t>颂拓(SUUNTO)</t>
  </si>
  <si>
    <t>英孚教育</t>
  </si>
  <si>
    <t>儿童早教</t>
  </si>
  <si>
    <t>儿童配套</t>
  </si>
  <si>
    <t>扬基香氛</t>
  </si>
  <si>
    <t>泰澜</t>
  </si>
  <si>
    <t>0.05,0.05</t>
  </si>
  <si>
    <t>跑酷</t>
  </si>
  <si>
    <t>保健运动器材</t>
  </si>
  <si>
    <t>0.,0.12</t>
  </si>
  <si>
    <t>Forest Cabin 林清轩</t>
  </si>
  <si>
    <t>0.,0.15</t>
  </si>
  <si>
    <t>MISSHA 谜尚</t>
  </si>
  <si>
    <t>0.14,0.14</t>
  </si>
  <si>
    <t>Reemoor</t>
  </si>
  <si>
    <t>0.09,0.,0.09,0.</t>
  </si>
  <si>
    <t>Nike 耐克</t>
  </si>
  <si>
    <t>禾绿回转寿司</t>
  </si>
  <si>
    <t>Office 欧菲姿</t>
  </si>
  <si>
    <t>网鱼网咖</t>
  </si>
  <si>
    <t>电玩城/网络游戏</t>
  </si>
  <si>
    <t>0.03,0.03</t>
  </si>
  <si>
    <t>0.16,0.16</t>
  </si>
  <si>
    <t>0.1,0.11</t>
  </si>
  <si>
    <t>Hope show</t>
  </si>
  <si>
    <t>西贝</t>
  </si>
  <si>
    <t>0.,0.05</t>
  </si>
  <si>
    <t>0.09,0.1</t>
  </si>
  <si>
    <t>Fandecie芬狄诗</t>
  </si>
  <si>
    <t>gxg kids</t>
  </si>
  <si>
    <t>0.,0.16</t>
  </si>
  <si>
    <t>Hello spring</t>
  </si>
  <si>
    <t>Calvin Klein</t>
  </si>
  <si>
    <t>CASIO</t>
  </si>
  <si>
    <t>0.15,0.16</t>
  </si>
  <si>
    <t>Five Plus 5+</t>
  </si>
  <si>
    <t>0.13,0.14</t>
  </si>
  <si>
    <t>0.18,0.18</t>
  </si>
  <si>
    <t>0.13,0.07,0.14,0.07</t>
  </si>
  <si>
    <t>0.06,0.06</t>
  </si>
  <si>
    <t>0.08,0.08</t>
  </si>
  <si>
    <t>0.12,0.13</t>
  </si>
  <si>
    <t>0.17,0.18</t>
  </si>
  <si>
    <t>0.12,0.12</t>
  </si>
  <si>
    <t>0.07,0.07</t>
  </si>
  <si>
    <t>0.15,0.15</t>
  </si>
  <si>
    <t>0.17,0.17</t>
  </si>
  <si>
    <t>0.18,0.19</t>
  </si>
  <si>
    <t>0.11,0.12</t>
  </si>
  <si>
    <t>0.15,0.18</t>
  </si>
  <si>
    <t>0.13,0.15</t>
  </si>
  <si>
    <t>Adidas Kids</t>
  </si>
  <si>
    <t>0.07,0.08</t>
  </si>
  <si>
    <t>0.16,0.18</t>
  </si>
  <si>
    <t>0.16,0.17</t>
  </si>
  <si>
    <t>0.2,0.2</t>
  </si>
  <si>
    <t>0.21,0.22</t>
  </si>
  <si>
    <t>0.08,0.09</t>
  </si>
  <si>
    <t>0.08,0.04,0.09,0.04</t>
  </si>
  <si>
    <t>0.1,0.</t>
  </si>
  <si>
    <t>0.14,0.15</t>
  </si>
  <si>
    <t>Salvafove Fevagawo</t>
  </si>
  <si>
    <t>BVLGARI</t>
  </si>
  <si>
    <t>0.14,0.07</t>
  </si>
  <si>
    <t>TATA</t>
  </si>
  <si>
    <t>0.,0.13</t>
  </si>
  <si>
    <t>Teenmix 天美意</t>
  </si>
  <si>
    <t>Belle 百丽</t>
  </si>
  <si>
    <t>Eifini 伊芙丽</t>
  </si>
  <si>
    <t>0.19</t>
  </si>
  <si>
    <t>Tutuanna 趣趣安娜</t>
  </si>
  <si>
    <t>0.,0.17</t>
  </si>
  <si>
    <t>木九十</t>
  </si>
  <si>
    <t>Kids Station 好孩子星站</t>
  </si>
  <si>
    <t>兰芳园</t>
  </si>
  <si>
    <t>Jasonwood 坚持我的</t>
  </si>
  <si>
    <t>0.16,0.</t>
  </si>
  <si>
    <t>MQD</t>
  </si>
  <si>
    <t>0.22</t>
  </si>
  <si>
    <t>东书房</t>
  </si>
  <si>
    <t>语言中心/音乐中心/舞蹈学院</t>
  </si>
  <si>
    <t>Puff</t>
  </si>
  <si>
    <t>0.09,0.04</t>
  </si>
  <si>
    <t>0.,0.2</t>
  </si>
  <si>
    <t>0.1,0.1</t>
  </si>
  <si>
    <t>0.,0.1,0.,0.</t>
  </si>
  <si>
    <t>H.T皮具护理</t>
  </si>
  <si>
    <t>0.15,0.05,0.15,0.05</t>
  </si>
  <si>
    <t>Gillive 嘉里奥</t>
  </si>
  <si>
    <t>it Michaa</t>
  </si>
  <si>
    <t>Seasonwind 季候风</t>
  </si>
  <si>
    <t>爱尚内衣</t>
  </si>
  <si>
    <t>Lenovo 联想</t>
  </si>
  <si>
    <t>0.,0.14</t>
  </si>
  <si>
    <t>MLB</t>
  </si>
  <si>
    <t>0.,0.18</t>
  </si>
  <si>
    <t>Adidas 阿迪达斯</t>
  </si>
  <si>
    <t>happyland</t>
  </si>
  <si>
    <t>全棉时代</t>
  </si>
  <si>
    <t>Look Optical</t>
  </si>
  <si>
    <t>周大福</t>
  </si>
  <si>
    <t>阪织屋</t>
  </si>
  <si>
    <t>0.05,0.07</t>
  </si>
  <si>
    <t>Hotwind 热风</t>
  </si>
  <si>
    <t>0.13,0.13</t>
  </si>
  <si>
    <t>雅漾</t>
  </si>
  <si>
    <t>周黑鸭</t>
  </si>
  <si>
    <t>Herborist 佰草集</t>
  </si>
  <si>
    <t>Rabeanco</t>
  </si>
  <si>
    <t>Ecco 爱步</t>
  </si>
  <si>
    <t>煮火</t>
  </si>
  <si>
    <t>Bestgold</t>
  </si>
  <si>
    <t>Innisfree 悦诗风吟</t>
  </si>
  <si>
    <t>牛胜</t>
  </si>
  <si>
    <t>0.,0.1</t>
  </si>
  <si>
    <t>0.,0.04</t>
  </si>
  <si>
    <t>0.11,0.</t>
  </si>
  <si>
    <t>瑞蜜可</t>
  </si>
  <si>
    <t>Tissot 天梭</t>
  </si>
  <si>
    <t>白井(SHIRAI)品牌饰品</t>
  </si>
  <si>
    <t>优特L2</t>
  </si>
  <si>
    <t>优特B1</t>
  </si>
  <si>
    <t>Mad Meit Choco</t>
  </si>
  <si>
    <t>久留米</t>
  </si>
  <si>
    <t>0.04</t>
  </si>
  <si>
    <t>0.,0.11</t>
  </si>
  <si>
    <t>雪冰冰</t>
  </si>
  <si>
    <t>潘娜蕾娜</t>
  </si>
  <si>
    <t>德茶理</t>
  </si>
  <si>
    <t>Miomi 米欧米</t>
  </si>
  <si>
    <t>热气球</t>
  </si>
  <si>
    <t>ZUEE</t>
  </si>
  <si>
    <t>Trendiano</t>
  </si>
  <si>
    <t>胖哥俩</t>
  </si>
  <si>
    <t>Fellala 翡拉拉</t>
  </si>
  <si>
    <t>雅淇</t>
  </si>
  <si>
    <t>Balabala 巴拉巴拉（03-32）</t>
  </si>
  <si>
    <t>热气球（P1-02-K22）</t>
  </si>
  <si>
    <t>三星（智能锁）</t>
  </si>
  <si>
    <t>DW</t>
  </si>
  <si>
    <t>Boy London</t>
  </si>
  <si>
    <t>J.D.V</t>
  </si>
  <si>
    <t>Youngor 雅戈尔</t>
  </si>
  <si>
    <t>Crocs 卡洛驰</t>
  </si>
  <si>
    <t>0.11,0.11</t>
  </si>
  <si>
    <t>0.14,0.07,0.16,0.07</t>
  </si>
  <si>
    <t>IN'S</t>
  </si>
  <si>
    <t>hcw</t>
  </si>
  <si>
    <t>0.09,0.09</t>
  </si>
  <si>
    <t>绿味</t>
  </si>
  <si>
    <t>0.09,0.04,0.09,0.04</t>
  </si>
  <si>
    <t>0.1,0.,0.1,0.</t>
  </si>
  <si>
    <t>米芝莲</t>
  </si>
  <si>
    <t>0.16,0.1</t>
  </si>
  <si>
    <t>哈泥天空农场</t>
  </si>
  <si>
    <t>0.16,0.07</t>
  </si>
  <si>
    <t>0.1,0.1,0.,0.</t>
  </si>
  <si>
    <t>0.19,0.19</t>
  </si>
  <si>
    <t>希多蜜美瞳</t>
  </si>
  <si>
    <t>Thank u mom</t>
  </si>
  <si>
    <t>The Green Party</t>
  </si>
  <si>
    <t>艾蜜雪</t>
  </si>
  <si>
    <t>G'RSAGA</t>
  </si>
  <si>
    <t>NBA</t>
  </si>
  <si>
    <t>创想乐高</t>
  </si>
  <si>
    <t>四条小鱼</t>
  </si>
  <si>
    <t>Jeans.co</t>
  </si>
  <si>
    <t>0.11,0.12,0.12</t>
  </si>
  <si>
    <t>Miss Candy</t>
  </si>
  <si>
    <t>Initial</t>
  </si>
  <si>
    <t>单农</t>
  </si>
  <si>
    <t>蔓楼兰</t>
  </si>
  <si>
    <t>美宝莲</t>
  </si>
  <si>
    <t>Levi's</t>
  </si>
  <si>
    <t>Yatlas</t>
  </si>
  <si>
    <t>琢翰轩</t>
  </si>
  <si>
    <t>香妃酥后</t>
  </si>
  <si>
    <t>UCHEER 友好</t>
  </si>
  <si>
    <t>曼卡龙</t>
  </si>
  <si>
    <t>热气球（03-38B）</t>
  </si>
  <si>
    <t>Starbucks 星巴克（01-65）</t>
  </si>
  <si>
    <t>O2</t>
  </si>
  <si>
    <t>Trenta</t>
  </si>
  <si>
    <t>美地亚</t>
  </si>
  <si>
    <t>Love&amp;Love</t>
  </si>
  <si>
    <t>AOJO</t>
  </si>
  <si>
    <t>大通冰室</t>
  </si>
  <si>
    <t>L'occitane 欧舒丹</t>
  </si>
  <si>
    <t>GANT</t>
  </si>
  <si>
    <t>Charles&amp;Keith</t>
  </si>
  <si>
    <t>0.05,0.06</t>
  </si>
  <si>
    <t>Toys R Us 玩具反斗城</t>
  </si>
  <si>
    <t>0.04,0.04</t>
  </si>
  <si>
    <t>猎人和酒</t>
  </si>
  <si>
    <t>太芒</t>
  </si>
  <si>
    <t>Ray Ban 雷朋</t>
  </si>
  <si>
    <t>优禾生活</t>
  </si>
  <si>
    <t>AGATHA</t>
  </si>
  <si>
    <t>杭州宏佰珈贸易有限公司</t>
  </si>
  <si>
    <t>青檬恋茶</t>
  </si>
  <si>
    <t>优侍L2</t>
  </si>
  <si>
    <t>优侍B1</t>
  </si>
  <si>
    <t>四云奶盖贡茶</t>
  </si>
  <si>
    <t>Paul Frank 大嘴猴</t>
  </si>
  <si>
    <t>吴文杰</t>
  </si>
  <si>
    <t>其他</t>
  </si>
  <si>
    <t>马迭尔冰棍</t>
  </si>
  <si>
    <t>艦匠</t>
  </si>
  <si>
    <t>月份</t>
    <phoneticPr fontId="1" type="noConversion"/>
  </si>
  <si>
    <t>一级业态</t>
    <phoneticPr fontId="1" type="noConversion"/>
  </si>
  <si>
    <t>二级业态</t>
    <phoneticPr fontId="1" type="noConversion"/>
  </si>
  <si>
    <t>三级业态</t>
    <phoneticPr fontId="1" type="noConversion"/>
  </si>
  <si>
    <t>总租金</t>
    <phoneticPr fontId="1" type="noConversion"/>
  </si>
  <si>
    <t>纯保底</t>
    <phoneticPr fontId="1" type="noConversion"/>
  </si>
  <si>
    <t>租售比</t>
    <phoneticPr fontId="1" type="noConversion"/>
  </si>
  <si>
    <t>销售坪效</t>
    <phoneticPr fontId="1" type="noConversion"/>
  </si>
  <si>
    <t>平均租金</t>
    <phoneticPr fontId="1" type="noConversion"/>
  </si>
  <si>
    <t>保底(含物管费)与流水两者取高</t>
    <phoneticPr fontId="1" type="noConversion"/>
  </si>
  <si>
    <t>保底(含物管费)与流水两者取高</t>
    <phoneticPr fontId="1" type="noConversion"/>
  </si>
  <si>
    <t>保底与流水两者取高</t>
    <phoneticPr fontId="1" type="noConversion"/>
  </si>
  <si>
    <t>纯扣</t>
    <phoneticPr fontId="1" type="noConversion"/>
  </si>
  <si>
    <t>保底与流水两者取和</t>
    <phoneticPr fontId="1" type="noConversion"/>
  </si>
  <si>
    <t>商铺面积</t>
    <phoneticPr fontId="1" type="noConversion"/>
  </si>
  <si>
    <t>1.店铺在一层的或者 商铺面积大于200平的男装</t>
    <phoneticPr fontId="1" type="noConversion"/>
  </si>
  <si>
    <t>2.筛选出店铺是自家购买的而非租赁的</t>
    <phoneticPr fontId="1" type="noConversion"/>
  </si>
  <si>
    <t>母婴用品</t>
    <phoneticPr fontId="1" type="noConversion"/>
  </si>
  <si>
    <t>保底与流水两者取高</t>
    <phoneticPr fontId="1" type="noConversion"/>
  </si>
  <si>
    <t>3 三级业态为母婴用品 并且 扣点方式为 "保底与流水两者取高"</t>
    <phoneticPr fontId="1" type="noConversion"/>
  </si>
  <si>
    <t>4. 合同期限大于8年的 并且 店铺面积大于300平的</t>
    <phoneticPr fontId="1" type="noConversion"/>
  </si>
  <si>
    <t>1.二级业态各类平均租赁年限，平均租售比 ,平均销售坪效</t>
    <phoneticPr fontId="1" type="noConversion"/>
  </si>
  <si>
    <t>2.分析楼层是否影响租售比,</t>
    <phoneticPr fontId="1" type="noConversion"/>
  </si>
  <si>
    <t>3.分析面积是否会影响平均租金（提问 是否进行楼层分析？）</t>
    <phoneticPr fontId="1" type="noConversion"/>
  </si>
  <si>
    <t>4.理解并验证租售的计算公式，你认为租售比高好还是低好</t>
    <phoneticPr fontId="1" type="noConversion"/>
  </si>
  <si>
    <t>1. 把折扣率分为两个字段</t>
    <phoneticPr fontId="1" type="noConversion"/>
  </si>
  <si>
    <t>2.销售坪效不要千位分隔符</t>
    <phoneticPr fontId="1" type="noConversion"/>
  </si>
  <si>
    <t>3 合同开始与结束日期，后部分格式不对，请更改</t>
    <phoneticPr fontId="1" type="noConversion"/>
  </si>
  <si>
    <t>4 源数据按楼层进行排序从低到高（负一层,负一夹层,一层,二层，三层，四层）</t>
    <phoneticPr fontId="1" type="noConversion"/>
  </si>
  <si>
    <t>数据处理</t>
    <phoneticPr fontId="1" type="noConversion"/>
  </si>
  <si>
    <t>实现下列问题</t>
    <phoneticPr fontId="1" type="noConversion"/>
  </si>
  <si>
    <t>0.12,0.05</t>
    <phoneticPr fontId="1" type="noConversion"/>
  </si>
  <si>
    <t>扣率一</t>
    <phoneticPr fontId="1" type="noConversion"/>
  </si>
  <si>
    <t>扣率二</t>
    <phoneticPr fontId="1" type="noConversion"/>
  </si>
  <si>
    <t>√</t>
    <phoneticPr fontId="1" type="noConversion"/>
  </si>
  <si>
    <t>楼层排序</t>
    <phoneticPr fontId="1" type="noConversion"/>
  </si>
  <si>
    <t>以下问题高级筛选实现</t>
    <phoneticPr fontId="1" type="noConversion"/>
  </si>
  <si>
    <t>层数</t>
    <phoneticPr fontId="1" type="noConversion"/>
  </si>
  <si>
    <t>男装</t>
    <phoneticPr fontId="1" type="noConversion"/>
  </si>
  <si>
    <t>0.05,0.15,0.05</t>
  </si>
  <si>
    <t>商铺面积</t>
  </si>
  <si>
    <t>&gt;200</t>
    <phoneticPr fontId="1" type="noConversion"/>
  </si>
  <si>
    <t>一层</t>
    <phoneticPr fontId="1" type="noConversion"/>
  </si>
  <si>
    <t>题目2-4右滑可见</t>
    <phoneticPr fontId="1" type="noConversion"/>
  </si>
  <si>
    <t xml:space="preserve">题目一：店铺在一层的或者 商铺面积大于200平的男装			</t>
    <phoneticPr fontId="1" type="noConversion"/>
  </si>
  <si>
    <t>题目二：筛选出店铺是自家购买的而非租赁的</t>
    <phoneticPr fontId="1" type="noConversion"/>
  </si>
  <si>
    <t>总租金</t>
  </si>
  <si>
    <t>租售比</t>
  </si>
  <si>
    <t>筛选出总租金为0的数据</t>
    <phoneticPr fontId="1" type="noConversion"/>
  </si>
  <si>
    <t>题目3： 三级业态为母婴用品 并且 扣点方式为 "保底与流水两者取高"</t>
    <phoneticPr fontId="1" type="noConversion"/>
  </si>
  <si>
    <t>扣点方式</t>
    <phoneticPr fontId="1" type="noConversion"/>
  </si>
  <si>
    <t>题目4: 合同期限大于8年的 并且 店铺面积大于300平的</t>
    <phoneticPr fontId="1" type="noConversion"/>
  </si>
  <si>
    <t>合同期间</t>
    <phoneticPr fontId="1" type="noConversion"/>
  </si>
  <si>
    <t>&gt;300</t>
    <phoneticPr fontId="1" type="noConversion"/>
  </si>
  <si>
    <t>快餐</t>
    <phoneticPr fontId="1" type="noConversion"/>
  </si>
  <si>
    <t>合同时长</t>
    <phoneticPr fontId="1" type="noConversion"/>
  </si>
  <si>
    <t>总计</t>
  </si>
  <si>
    <t>租赁期限</t>
    <phoneticPr fontId="1" type="noConversion"/>
  </si>
  <si>
    <t>二级类目</t>
  </si>
  <si>
    <t>已删除源数据中商铺名称为空，以及合同期间为空的数据。总计删除行数&lt;100</t>
    <phoneticPr fontId="1" type="noConversion"/>
  </si>
  <si>
    <t>平均租赁年限</t>
  </si>
  <si>
    <t>平均租售比</t>
  </si>
  <si>
    <t>平均销售坪效</t>
  </si>
  <si>
    <t>2.分析楼层是否影响租售比</t>
    <phoneticPr fontId="1" type="noConversion"/>
  </si>
  <si>
    <t>汇总</t>
  </si>
  <si>
    <t>二层 汇总</t>
  </si>
  <si>
    <t>负一层 汇总</t>
  </si>
  <si>
    <t>负一夹层 汇总</t>
  </si>
  <si>
    <t>三层 汇总</t>
  </si>
  <si>
    <t>四层 汇总</t>
  </si>
  <si>
    <t>一层 汇总</t>
  </si>
  <si>
    <t>平均租售比</t>
    <phoneticPr fontId="1" type="noConversion"/>
  </si>
  <si>
    <t>结论:  楼层会影响租售比。一层的租售比最低，四层的租售比最高。一层开始，租售比有逐步上升的趋势。</t>
    <phoneticPr fontId="1" type="noConversion"/>
  </si>
  <si>
    <t>3.分析面积是否会影响平均租金（提问 是否进行楼层分析？）</t>
  </si>
  <si>
    <t>总平均租金</t>
  </si>
  <si>
    <t>取前20位数据验证</t>
    <phoneticPr fontId="1" type="noConversion"/>
  </si>
  <si>
    <t>总租金/总销售额</t>
    <phoneticPr fontId="1" type="noConversion"/>
  </si>
  <si>
    <t>由上图可以知道，无论对于哪个楼层，商铺面积与平均租金间呈现负相关关系（横坐标轴已按商铺面积进行排序）。即商铺的面积越大，其平均租金越低。这一趋势在楼层三与楼层四较为明显。</t>
    <phoneticPr fontId="1" type="noConversion"/>
  </si>
  <si>
    <t>由上表可知，租售比=总租金/总销售额，租售比越低越好。如果将租金看出抽成而非一次性固定支出，那么租售比可以理解为在总销售额中要拿出多少百分比来交租，因此，该比例越低越好。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</si>
</sst>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&quot;年&quot;m&quot;月&quot;;@"/>
    <numFmt numFmtId="177" formatCode="#,##0_ "/>
    <numFmt numFmtId="178" formatCode="0.00_ "/>
    <numFmt numFmtId="179" formatCode="0.00_);[Red]\(0.00\)"/>
    <numFmt numFmtId="180" formatCode="0_);[Red]\(0\)"/>
  </numFmts>
  <fonts count="12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name val="Arial"/>
      <family val="2"/>
    </font>
    <font>
      <sz val="10"/>
      <name val="MS Sans Serif"/>
      <family val="2"/>
    </font>
    <font>
      <b/>
      <sz val="11"/>
      <color theme="0"/>
      <name val="等线"/>
      <family val="2"/>
      <charset val="134"/>
      <scheme val="minor"/>
    </font>
    <font>
      <b/>
      <sz val="11"/>
      <color theme="1"/>
      <name val="等线"/>
      <family val="4"/>
      <charset val="134"/>
      <scheme val="minor"/>
    </font>
    <font>
      <b/>
      <sz val="11"/>
      <color rgb="FF00B050"/>
      <name val="等线"/>
      <family val="4"/>
      <charset val="134"/>
      <scheme val="minor"/>
    </font>
    <font>
      <sz val="11"/>
      <color rgb="FF000000"/>
      <name val="等线"/>
      <family val="4"/>
      <charset val="134"/>
      <scheme val="minor"/>
    </font>
    <font>
      <sz val="11"/>
      <color theme="1"/>
      <name val="等线"/>
      <family val="4"/>
      <charset val="134"/>
      <scheme val="minor"/>
    </font>
    <font>
      <sz val="11"/>
      <color theme="0"/>
      <name val="等线"/>
      <family val="2"/>
      <charset val="134"/>
      <scheme val="minor"/>
    </font>
    <font>
      <b/>
      <sz val="11"/>
      <color rgb="FFFFFFFF"/>
      <name val="等线"/>
      <family val="4"/>
      <charset val="134"/>
      <scheme val="minor"/>
    </font>
    <font>
      <b/>
      <sz val="14"/>
      <color theme="1"/>
      <name val="华文宋体"/>
      <family val="1"/>
      <charset val="134"/>
    </font>
  </fonts>
  <fills count="7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4472C4"/>
        <bgColor rgb="FF4472C4"/>
      </patternFill>
    </fill>
    <fill>
      <patternFill patternType="solid">
        <fgColor rgb="FFD9E1F2"/>
        <bgColor rgb="FFD9E1F2"/>
      </patternFill>
    </fill>
  </fills>
  <borders count="2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medium">
        <color indexed="64"/>
      </right>
      <top/>
      <bottom style="thick">
        <color theme="0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medium">
        <color indexed="64"/>
      </bottom>
      <diagonal/>
    </border>
    <border>
      <left style="thin">
        <color rgb="FFFFFFFF"/>
      </left>
      <right style="thin">
        <color rgb="FFFFFFFF"/>
      </right>
      <top/>
      <bottom style="thick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 count="3">
    <xf numFmtId="0" fontId="0" fillId="0" borderId="0">
      <alignment vertical="center"/>
    </xf>
    <xf numFmtId="0" fontId="2" fillId="0" borderId="0"/>
    <xf numFmtId="3" fontId="3" fillId="0" borderId="1"/>
  </cellStyleXfs>
  <cellXfs count="92">
    <xf numFmtId="0" fontId="0" fillId="0" borderId="0" xfId="0">
      <alignment vertical="center"/>
    </xf>
    <xf numFmtId="176" fontId="0" fillId="0" borderId="0" xfId="0" applyNumberFormat="1" applyAlignment="1">
      <alignment horizontal="center" vertical="center"/>
    </xf>
    <xf numFmtId="14" fontId="0" fillId="0" borderId="0" xfId="0" applyNumberFormat="1">
      <alignment vertical="center"/>
    </xf>
    <xf numFmtId="9" fontId="0" fillId="0" borderId="0" xfId="0" applyNumberFormat="1">
      <alignment vertical="center"/>
    </xf>
    <xf numFmtId="177" fontId="0" fillId="0" borderId="0" xfId="0" applyNumberFormat="1">
      <alignment vertical="center"/>
    </xf>
    <xf numFmtId="178" fontId="0" fillId="0" borderId="0" xfId="0" applyNumberFormat="1">
      <alignment vertical="center"/>
    </xf>
    <xf numFmtId="179" fontId="0" fillId="0" borderId="0" xfId="0" applyNumberFormat="1">
      <alignment vertical="center"/>
    </xf>
    <xf numFmtId="180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176" fontId="0" fillId="0" borderId="7" xfId="0" applyNumberFormat="1" applyBorder="1" applyAlignment="1">
      <alignment horizontal="center"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5" fillId="4" borderId="2" xfId="0" applyFont="1" applyFill="1" applyBorder="1">
      <alignment vertical="center"/>
    </xf>
    <xf numFmtId="0" fontId="5" fillId="4" borderId="3" xfId="0" applyFont="1" applyFill="1" applyBorder="1">
      <alignment vertical="center"/>
    </xf>
    <xf numFmtId="0" fontId="5" fillId="4" borderId="4" xfId="0" applyFont="1" applyFill="1" applyBorder="1">
      <alignment vertical="center"/>
    </xf>
    <xf numFmtId="0" fontId="6" fillId="0" borderId="0" xfId="0" applyFont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176" fontId="0" fillId="0" borderId="13" xfId="0" applyNumberFormat="1" applyBorder="1" applyAlignment="1">
      <alignment horizontal="center" vertical="center"/>
    </xf>
    <xf numFmtId="177" fontId="0" fillId="0" borderId="0" xfId="0" applyNumberFormat="1" applyBorder="1">
      <alignment vertical="center"/>
    </xf>
    <xf numFmtId="9" fontId="0" fillId="0" borderId="0" xfId="0" applyNumberFormat="1" applyBorder="1">
      <alignment vertical="center"/>
    </xf>
    <xf numFmtId="180" fontId="0" fillId="0" borderId="0" xfId="0" applyNumberFormat="1" applyBorder="1">
      <alignment vertical="center"/>
    </xf>
    <xf numFmtId="14" fontId="0" fillId="0" borderId="0" xfId="0" applyNumberFormat="1" applyBorder="1">
      <alignment vertical="center"/>
    </xf>
    <xf numFmtId="178" fontId="0" fillId="0" borderId="0" xfId="0" applyNumberFormat="1" applyBorder="1">
      <alignment vertical="center"/>
    </xf>
    <xf numFmtId="179" fontId="0" fillId="0" borderId="14" xfId="0" applyNumberFormat="1" applyBorder="1">
      <alignment vertical="center"/>
    </xf>
    <xf numFmtId="176" fontId="0" fillId="0" borderId="15" xfId="0" applyNumberFormat="1" applyBorder="1" applyAlignment="1">
      <alignment horizontal="center" vertical="center"/>
    </xf>
    <xf numFmtId="0" fontId="0" fillId="0" borderId="16" xfId="0" applyBorder="1">
      <alignment vertical="center"/>
    </xf>
    <xf numFmtId="177" fontId="0" fillId="0" borderId="16" xfId="0" applyNumberFormat="1" applyBorder="1">
      <alignment vertical="center"/>
    </xf>
    <xf numFmtId="9" fontId="0" fillId="0" borderId="16" xfId="0" applyNumberFormat="1" applyBorder="1">
      <alignment vertical="center"/>
    </xf>
    <xf numFmtId="180" fontId="0" fillId="0" borderId="16" xfId="0" applyNumberFormat="1" applyBorder="1">
      <alignment vertical="center"/>
    </xf>
    <xf numFmtId="14" fontId="0" fillId="0" borderId="16" xfId="0" applyNumberFormat="1" applyBorder="1">
      <alignment vertical="center"/>
    </xf>
    <xf numFmtId="178" fontId="0" fillId="0" borderId="16" xfId="0" applyNumberFormat="1" applyBorder="1">
      <alignment vertical="center"/>
    </xf>
    <xf numFmtId="179" fontId="0" fillId="0" borderId="17" xfId="0" applyNumberFormat="1" applyBorder="1">
      <alignment vertical="center"/>
    </xf>
    <xf numFmtId="0" fontId="7" fillId="0" borderId="0" xfId="0" applyFont="1" applyBorder="1">
      <alignment vertical="center"/>
    </xf>
    <xf numFmtId="177" fontId="7" fillId="0" borderId="0" xfId="0" applyNumberFormat="1" applyFont="1" applyBorder="1">
      <alignment vertical="center"/>
    </xf>
    <xf numFmtId="9" fontId="7" fillId="0" borderId="0" xfId="0" applyNumberFormat="1" applyFont="1" applyBorder="1">
      <alignment vertical="center"/>
    </xf>
    <xf numFmtId="180" fontId="7" fillId="0" borderId="0" xfId="0" applyNumberFormat="1" applyFont="1" applyBorder="1">
      <alignment vertical="center"/>
    </xf>
    <xf numFmtId="14" fontId="7" fillId="0" borderId="0" xfId="0" applyNumberFormat="1" applyFont="1" applyBorder="1">
      <alignment vertical="center"/>
    </xf>
    <xf numFmtId="178" fontId="7" fillId="0" borderId="0" xfId="0" applyNumberFormat="1" applyFont="1" applyBorder="1">
      <alignment vertical="center"/>
    </xf>
    <xf numFmtId="0" fontId="0" fillId="0" borderId="15" xfId="0" applyBorder="1">
      <alignment vertical="center"/>
    </xf>
    <xf numFmtId="0" fontId="0" fillId="0" borderId="17" xfId="0" applyBorder="1">
      <alignment vertical="center"/>
    </xf>
    <xf numFmtId="0" fontId="8" fillId="0" borderId="10" xfId="0" applyFont="1" applyBorder="1">
      <alignment vertical="center"/>
    </xf>
    <xf numFmtId="0" fontId="8" fillId="0" borderId="12" xfId="0" applyFont="1" applyBorder="1">
      <alignment vertical="center"/>
    </xf>
    <xf numFmtId="0" fontId="8" fillId="0" borderId="15" xfId="0" applyFont="1" applyBorder="1">
      <alignment vertical="center"/>
    </xf>
    <xf numFmtId="0" fontId="8" fillId="0" borderId="17" xfId="0" applyFont="1" applyBorder="1">
      <alignment vertical="center"/>
    </xf>
    <xf numFmtId="0" fontId="4" fillId="2" borderId="18" xfId="0" applyFont="1" applyFill="1" applyBorder="1">
      <alignment vertical="center"/>
    </xf>
    <xf numFmtId="0" fontId="0" fillId="3" borderId="19" xfId="0" applyFont="1" applyFill="1" applyBorder="1">
      <alignment vertical="center"/>
    </xf>
    <xf numFmtId="180" fontId="9" fillId="0" borderId="0" xfId="0" applyNumberFormat="1" applyFont="1">
      <alignment vertical="center"/>
    </xf>
    <xf numFmtId="179" fontId="9" fillId="0" borderId="0" xfId="0" applyNumberFormat="1" applyFon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177" fontId="0" fillId="3" borderId="19" xfId="0" applyNumberFormat="1" applyFont="1" applyFill="1" applyBorder="1">
      <alignment vertical="center"/>
    </xf>
    <xf numFmtId="9" fontId="0" fillId="3" borderId="19" xfId="0" applyNumberFormat="1" applyFont="1" applyFill="1" applyBorder="1">
      <alignment vertical="center"/>
    </xf>
    <xf numFmtId="180" fontId="0" fillId="3" borderId="19" xfId="0" applyNumberFormat="1" applyFont="1" applyFill="1" applyBorder="1">
      <alignment vertical="center"/>
    </xf>
    <xf numFmtId="14" fontId="0" fillId="3" borderId="19" xfId="0" applyNumberFormat="1" applyFont="1" applyFill="1" applyBorder="1">
      <alignment vertical="center"/>
    </xf>
    <xf numFmtId="178" fontId="0" fillId="3" borderId="19" xfId="0" applyNumberFormat="1" applyFont="1" applyFill="1" applyBorder="1">
      <alignment vertical="center"/>
    </xf>
    <xf numFmtId="179" fontId="0" fillId="3" borderId="19" xfId="0" applyNumberFormat="1" applyFont="1" applyFill="1" applyBorder="1">
      <alignment vertical="center"/>
    </xf>
    <xf numFmtId="177" fontId="4" fillId="2" borderId="18" xfId="0" applyNumberFormat="1" applyFont="1" applyFill="1" applyBorder="1">
      <alignment vertical="center"/>
    </xf>
    <xf numFmtId="9" fontId="4" fillId="2" borderId="18" xfId="0" applyNumberFormat="1" applyFont="1" applyFill="1" applyBorder="1">
      <alignment vertical="center"/>
    </xf>
    <xf numFmtId="180" fontId="4" fillId="2" borderId="18" xfId="0" applyNumberFormat="1" applyFont="1" applyFill="1" applyBorder="1">
      <alignment vertical="center"/>
    </xf>
    <xf numFmtId="14" fontId="4" fillId="2" borderId="18" xfId="0" applyNumberFormat="1" applyFont="1" applyFill="1" applyBorder="1">
      <alignment vertical="center"/>
    </xf>
    <xf numFmtId="178" fontId="4" fillId="2" borderId="18" xfId="0" applyNumberFormat="1" applyFont="1" applyFill="1" applyBorder="1">
      <alignment vertical="center"/>
    </xf>
    <xf numFmtId="179" fontId="4" fillId="2" borderId="18" xfId="0" applyNumberFormat="1" applyFont="1" applyFill="1" applyBorder="1">
      <alignment vertical="center"/>
    </xf>
    <xf numFmtId="176" fontId="7" fillId="0" borderId="0" xfId="0" applyNumberFormat="1" applyFont="1" applyBorder="1" applyAlignment="1">
      <alignment horizontal="center" vertical="center"/>
    </xf>
    <xf numFmtId="179" fontId="7" fillId="0" borderId="0" xfId="0" applyNumberFormat="1" applyFont="1" applyBorder="1">
      <alignment vertical="center"/>
    </xf>
    <xf numFmtId="176" fontId="4" fillId="2" borderId="20" xfId="0" applyNumberFormat="1" applyFont="1" applyFill="1" applyBorder="1" applyAlignment="1">
      <alignment horizontal="center" vertical="center"/>
    </xf>
    <xf numFmtId="0" fontId="4" fillId="2" borderId="21" xfId="0" applyFont="1" applyFill="1" applyBorder="1">
      <alignment vertical="center"/>
    </xf>
    <xf numFmtId="176" fontId="0" fillId="3" borderId="22" xfId="0" applyNumberFormat="1" applyFont="1" applyFill="1" applyBorder="1" applyAlignment="1">
      <alignment horizontal="center" vertical="center"/>
    </xf>
    <xf numFmtId="0" fontId="0" fillId="3" borderId="23" xfId="0" applyFont="1" applyFill="1" applyBorder="1">
      <alignment vertical="center"/>
    </xf>
    <xf numFmtId="176" fontId="0" fillId="3" borderId="24" xfId="0" applyNumberFormat="1" applyFont="1" applyFill="1" applyBorder="1" applyAlignment="1">
      <alignment horizontal="center" vertical="center"/>
    </xf>
    <xf numFmtId="0" fontId="0" fillId="3" borderId="25" xfId="0" applyFont="1" applyFill="1" applyBorder="1">
      <alignment vertical="center"/>
    </xf>
    <xf numFmtId="177" fontId="0" fillId="3" borderId="25" xfId="0" applyNumberFormat="1" applyFont="1" applyFill="1" applyBorder="1">
      <alignment vertical="center"/>
    </xf>
    <xf numFmtId="9" fontId="0" fillId="3" borderId="25" xfId="0" applyNumberFormat="1" applyFont="1" applyFill="1" applyBorder="1">
      <alignment vertical="center"/>
    </xf>
    <xf numFmtId="180" fontId="0" fillId="3" borderId="25" xfId="0" applyNumberFormat="1" applyFont="1" applyFill="1" applyBorder="1">
      <alignment vertical="center"/>
    </xf>
    <xf numFmtId="14" fontId="0" fillId="3" borderId="25" xfId="0" applyNumberFormat="1" applyFont="1" applyFill="1" applyBorder="1">
      <alignment vertical="center"/>
    </xf>
    <xf numFmtId="178" fontId="0" fillId="3" borderId="25" xfId="0" applyNumberFormat="1" applyFont="1" applyFill="1" applyBorder="1">
      <alignment vertical="center"/>
    </xf>
    <xf numFmtId="179" fontId="0" fillId="3" borderId="25" xfId="0" applyNumberFormat="1" applyFont="1" applyFill="1" applyBorder="1">
      <alignment vertical="center"/>
    </xf>
    <xf numFmtId="0" fontId="0" fillId="3" borderId="26" xfId="0" applyFont="1" applyFill="1" applyBorder="1">
      <alignment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177" fontId="10" fillId="5" borderId="27" xfId="0" applyNumberFormat="1" applyFont="1" applyFill="1" applyBorder="1">
      <alignment vertical="center"/>
    </xf>
    <xf numFmtId="9" fontId="10" fillId="5" borderId="27" xfId="0" applyNumberFormat="1" applyFont="1" applyFill="1" applyBorder="1">
      <alignment vertical="center"/>
    </xf>
    <xf numFmtId="177" fontId="7" fillId="6" borderId="28" xfId="0" applyNumberFormat="1" applyFont="1" applyFill="1" applyBorder="1">
      <alignment vertical="center"/>
    </xf>
    <xf numFmtId="9" fontId="7" fillId="6" borderId="28" xfId="0" applyNumberFormat="1" applyFont="1" applyFill="1" applyBorder="1">
      <alignment vertical="center"/>
    </xf>
    <xf numFmtId="0" fontId="11" fillId="0" borderId="0" xfId="0" applyFont="1" applyAlignment="1">
      <alignment horizontal="left" vertical="center" wrapText="1"/>
    </xf>
  </cellXfs>
  <cellStyles count="3">
    <cellStyle name="Change A&amp;ll" xfId="2" xr:uid="{00000000-0005-0000-0000-000000000000}"/>
    <cellStyle name="Normal_Marcom - Sales, Shoppers &amp; Vehicular Traffic" xfId="1" xr:uid="{00000000-0005-0000-0000-000001000000}"/>
    <cellStyle name="常规" xfId="0" builtinId="0"/>
  </cellStyles>
  <dxfs count="13">
    <dxf>
      <numFmt numFmtId="178" formatCode="0.00_ "/>
    </dxf>
    <dxf>
      <numFmt numFmtId="179" formatCode="0.00_);[Red]\(0.00\)"/>
    </dxf>
    <dxf>
      <numFmt numFmtId="0" formatCode="General"/>
    </dxf>
    <dxf>
      <numFmt numFmtId="179" formatCode="0.00_);[Red]\(0.00\)"/>
    </dxf>
    <dxf>
      <numFmt numFmtId="178" formatCode="0.00_ "/>
    </dxf>
    <dxf>
      <numFmt numFmtId="19" formatCode="yyyy/m/d"/>
    </dxf>
    <dxf>
      <numFmt numFmtId="19" formatCode="yyyy/m/d"/>
    </dxf>
    <dxf>
      <numFmt numFmtId="177" formatCode="#,##0_ "/>
    </dxf>
    <dxf>
      <numFmt numFmtId="180" formatCode="0_);[Red]\(0\)"/>
    </dxf>
    <dxf>
      <numFmt numFmtId="13" formatCode="0%"/>
    </dxf>
    <dxf>
      <numFmt numFmtId="177" formatCode="#,##0_ "/>
    </dxf>
    <dxf>
      <numFmt numFmtId="177" formatCode="#,##0_ "/>
    </dxf>
    <dxf>
      <numFmt numFmtId="176" formatCode="yyyy&quot;年&quot;m&quot;月&quot;;@"/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各楼层平均租售比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分析问题!$I$11</c:f>
              <c:strCache>
                <c:ptCount val="1"/>
                <c:pt idx="0">
                  <c:v>平均租售比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分析问题!$H$12:$H$17</c:f>
              <c:strCache>
                <c:ptCount val="6"/>
                <c:pt idx="0">
                  <c:v>负一层</c:v>
                </c:pt>
                <c:pt idx="1">
                  <c:v>负一夹层</c:v>
                </c:pt>
                <c:pt idx="2">
                  <c:v>一层</c:v>
                </c:pt>
                <c:pt idx="3">
                  <c:v>二层</c:v>
                </c:pt>
                <c:pt idx="4">
                  <c:v>三层</c:v>
                </c:pt>
                <c:pt idx="5">
                  <c:v>四层</c:v>
                </c:pt>
              </c:strCache>
            </c:strRef>
          </c:cat>
          <c:val>
            <c:numRef>
              <c:f>分析问题!$I$12:$I$17</c:f>
              <c:numCache>
                <c:formatCode>0.00_ </c:formatCode>
                <c:ptCount val="6"/>
                <c:pt idx="0" formatCode="0%">
                  <c:v>0.22415552930023711</c:v>
                </c:pt>
                <c:pt idx="1">
                  <c:v>0.20838191101494855</c:v>
                </c:pt>
                <c:pt idx="2">
                  <c:v>0.16002754680721079</c:v>
                </c:pt>
                <c:pt idx="3">
                  <c:v>0.22275684769838719</c:v>
                </c:pt>
                <c:pt idx="4">
                  <c:v>0.20284173922218671</c:v>
                </c:pt>
                <c:pt idx="5">
                  <c:v>0.28096178571428582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EA5-5040-BFC4-CFE8563E1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7422720"/>
        <c:axId val="1766010976"/>
      </c:lineChart>
      <c:catAx>
        <c:axId val="178742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66010976"/>
        <c:crosses val="autoZero"/>
        <c:auto val="1"/>
        <c:lblAlgn val="ctr"/>
        <c:lblOffset val="100"/>
        <c:noMultiLvlLbl val="0"/>
      </c:catAx>
      <c:valAx>
        <c:axId val="1766010976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87422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[巩固练习数据.xlsx]分析问题!数据透视表28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不同楼层各面积商铺的平均租金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分析问题!$R$11:$R$12</c:f>
              <c:strCache>
                <c:ptCount val="1"/>
                <c:pt idx="0">
                  <c:v>汇总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分析问题!$P$13:$Q$345</c:f>
              <c:multiLvlStrCache>
                <c:ptCount val="327"/>
                <c:lvl>
                  <c:pt idx="0">
                    <c:v>14.4</c:v>
                  </c:pt>
                  <c:pt idx="1">
                    <c:v>18</c:v>
                  </c:pt>
                  <c:pt idx="2">
                    <c:v>28.8</c:v>
                  </c:pt>
                  <c:pt idx="3">
                    <c:v>31.2</c:v>
                  </c:pt>
                  <c:pt idx="4">
                    <c:v>37.2</c:v>
                  </c:pt>
                  <c:pt idx="5">
                    <c:v>45.6</c:v>
                  </c:pt>
                  <c:pt idx="6">
                    <c:v>46.8</c:v>
                  </c:pt>
                  <c:pt idx="7">
                    <c:v>55.2</c:v>
                  </c:pt>
                  <c:pt idx="8">
                    <c:v>56.4</c:v>
                  </c:pt>
                  <c:pt idx="9">
                    <c:v>60</c:v>
                  </c:pt>
                  <c:pt idx="10">
                    <c:v>63.6</c:v>
                  </c:pt>
                  <c:pt idx="11">
                    <c:v>64.8</c:v>
                  </c:pt>
                  <c:pt idx="12">
                    <c:v>70.8</c:v>
                  </c:pt>
                  <c:pt idx="13">
                    <c:v>99.6</c:v>
                  </c:pt>
                  <c:pt idx="14">
                    <c:v>106.8</c:v>
                  </c:pt>
                  <c:pt idx="15">
                    <c:v>110.4</c:v>
                  </c:pt>
                  <c:pt idx="16">
                    <c:v>111.6</c:v>
                  </c:pt>
                  <c:pt idx="17">
                    <c:v>116.4</c:v>
                  </c:pt>
                  <c:pt idx="18">
                    <c:v>118.8</c:v>
                  </c:pt>
                  <c:pt idx="19">
                    <c:v>120</c:v>
                  </c:pt>
                  <c:pt idx="20">
                    <c:v>130.8</c:v>
                  </c:pt>
                  <c:pt idx="21">
                    <c:v>138</c:v>
                  </c:pt>
                  <c:pt idx="22">
                    <c:v>159.6</c:v>
                  </c:pt>
                  <c:pt idx="23">
                    <c:v>182.4</c:v>
                  </c:pt>
                  <c:pt idx="24">
                    <c:v>183.6</c:v>
                  </c:pt>
                  <c:pt idx="25">
                    <c:v>187.2</c:v>
                  </c:pt>
                  <c:pt idx="26">
                    <c:v>190.8</c:v>
                  </c:pt>
                  <c:pt idx="27">
                    <c:v>212.4</c:v>
                  </c:pt>
                  <c:pt idx="28">
                    <c:v>248.4</c:v>
                  </c:pt>
                  <c:pt idx="29">
                    <c:v>261.6</c:v>
                  </c:pt>
                  <c:pt idx="30">
                    <c:v>285.6</c:v>
                  </c:pt>
                  <c:pt idx="31">
                    <c:v>319.2</c:v>
                  </c:pt>
                  <c:pt idx="32">
                    <c:v>360</c:v>
                  </c:pt>
                  <c:pt idx="33">
                    <c:v>363.36</c:v>
                  </c:pt>
                  <c:pt idx="34">
                    <c:v>374.04</c:v>
                  </c:pt>
                  <c:pt idx="35">
                    <c:v>375</c:v>
                  </c:pt>
                  <c:pt idx="36">
                    <c:v>384</c:v>
                  </c:pt>
                  <c:pt idx="37">
                    <c:v>424.8</c:v>
                  </c:pt>
                  <c:pt idx="38">
                    <c:v>447.6</c:v>
                  </c:pt>
                  <c:pt idx="39">
                    <c:v>476.4</c:v>
                  </c:pt>
                  <c:pt idx="40">
                    <c:v>489.6</c:v>
                  </c:pt>
                  <c:pt idx="41">
                    <c:v>536.4</c:v>
                  </c:pt>
                  <c:pt idx="42">
                    <c:v>612</c:v>
                  </c:pt>
                  <c:pt idx="43">
                    <c:v>673.2</c:v>
                  </c:pt>
                  <c:pt idx="44">
                    <c:v>692.4</c:v>
                  </c:pt>
                  <c:pt idx="45">
                    <c:v>696</c:v>
                  </c:pt>
                  <c:pt idx="46">
                    <c:v>942.72</c:v>
                  </c:pt>
                  <c:pt idx="47">
                    <c:v>1243.2</c:v>
                  </c:pt>
                  <c:pt idx="48">
                    <c:v>2487.6</c:v>
                  </c:pt>
                  <c:pt idx="49">
                    <c:v>3570</c:v>
                  </c:pt>
                  <c:pt idx="50">
                    <c:v>2.4</c:v>
                  </c:pt>
                  <c:pt idx="51">
                    <c:v>7.2</c:v>
                  </c:pt>
                  <c:pt idx="52">
                    <c:v>9.6</c:v>
                  </c:pt>
                  <c:pt idx="53">
                    <c:v>12</c:v>
                  </c:pt>
                  <c:pt idx="54">
                    <c:v>14.4</c:v>
                  </c:pt>
                  <c:pt idx="55">
                    <c:v>15.6</c:v>
                  </c:pt>
                  <c:pt idx="56">
                    <c:v>16.8</c:v>
                  </c:pt>
                  <c:pt idx="57">
                    <c:v>18</c:v>
                  </c:pt>
                  <c:pt idx="58">
                    <c:v>28.8</c:v>
                  </c:pt>
                  <c:pt idx="59">
                    <c:v>30</c:v>
                  </c:pt>
                  <c:pt idx="60">
                    <c:v>43.2</c:v>
                  </c:pt>
                  <c:pt idx="61">
                    <c:v>54</c:v>
                  </c:pt>
                  <c:pt idx="62">
                    <c:v>67.2</c:v>
                  </c:pt>
                  <c:pt idx="63">
                    <c:v>84</c:v>
                  </c:pt>
                  <c:pt idx="64">
                    <c:v>496.8</c:v>
                  </c:pt>
                  <c:pt idx="65">
                    <c:v>511.2</c:v>
                  </c:pt>
                  <c:pt idx="66">
                    <c:v>637.2</c:v>
                  </c:pt>
                  <c:pt idx="67">
                    <c:v>751.2</c:v>
                  </c:pt>
                  <c:pt idx="68">
                    <c:v>856.8</c:v>
                  </c:pt>
                  <c:pt idx="69">
                    <c:v>908.4</c:v>
                  </c:pt>
                  <c:pt idx="70">
                    <c:v>1226.4</c:v>
                  </c:pt>
                  <c:pt idx="71">
                    <c:v>1290</c:v>
                  </c:pt>
                  <c:pt idx="72">
                    <c:v>2373.6</c:v>
                  </c:pt>
                  <c:pt idx="73">
                    <c:v>2.4</c:v>
                  </c:pt>
                  <c:pt idx="74">
                    <c:v>4.8</c:v>
                  </c:pt>
                  <c:pt idx="75">
                    <c:v>10.8</c:v>
                  </c:pt>
                  <c:pt idx="76">
                    <c:v>14.4</c:v>
                  </c:pt>
                  <c:pt idx="77">
                    <c:v>16.8</c:v>
                  </c:pt>
                  <c:pt idx="78">
                    <c:v>18</c:v>
                  </c:pt>
                  <c:pt idx="79">
                    <c:v>25.2</c:v>
                  </c:pt>
                  <c:pt idx="80">
                    <c:v>28.8</c:v>
                  </c:pt>
                  <c:pt idx="81">
                    <c:v>30</c:v>
                  </c:pt>
                  <c:pt idx="82">
                    <c:v>37.2</c:v>
                  </c:pt>
                  <c:pt idx="83">
                    <c:v>40.8</c:v>
                  </c:pt>
                  <c:pt idx="84">
                    <c:v>45.6</c:v>
                  </c:pt>
                  <c:pt idx="85">
                    <c:v>51.6</c:v>
                  </c:pt>
                  <c:pt idx="86">
                    <c:v>55.2</c:v>
                  </c:pt>
                  <c:pt idx="87">
                    <c:v>58.8</c:v>
                  </c:pt>
                  <c:pt idx="88">
                    <c:v>61.2</c:v>
                  </c:pt>
                  <c:pt idx="89">
                    <c:v>62.4</c:v>
                  </c:pt>
                  <c:pt idx="90">
                    <c:v>63.6</c:v>
                  </c:pt>
                  <c:pt idx="91">
                    <c:v>67.2</c:v>
                  </c:pt>
                  <c:pt idx="92">
                    <c:v>68.4</c:v>
                  </c:pt>
                  <c:pt idx="93">
                    <c:v>73.2</c:v>
                  </c:pt>
                  <c:pt idx="94">
                    <c:v>74.4</c:v>
                  </c:pt>
                  <c:pt idx="95">
                    <c:v>78</c:v>
                  </c:pt>
                  <c:pt idx="96">
                    <c:v>84</c:v>
                  </c:pt>
                  <c:pt idx="97">
                    <c:v>90</c:v>
                  </c:pt>
                  <c:pt idx="98">
                    <c:v>91.2</c:v>
                  </c:pt>
                  <c:pt idx="99">
                    <c:v>92.4</c:v>
                  </c:pt>
                  <c:pt idx="100">
                    <c:v>99.6</c:v>
                  </c:pt>
                  <c:pt idx="101">
                    <c:v>106.8</c:v>
                  </c:pt>
                  <c:pt idx="102">
                    <c:v>115.2</c:v>
                  </c:pt>
                  <c:pt idx="103">
                    <c:v>120</c:v>
                  </c:pt>
                  <c:pt idx="104">
                    <c:v>122.4</c:v>
                  </c:pt>
                  <c:pt idx="105">
                    <c:v>128.4</c:v>
                  </c:pt>
                  <c:pt idx="106">
                    <c:v>144</c:v>
                  </c:pt>
                  <c:pt idx="107">
                    <c:v>146.4</c:v>
                  </c:pt>
                  <c:pt idx="108">
                    <c:v>163.2</c:v>
                  </c:pt>
                  <c:pt idx="109">
                    <c:v>177.6</c:v>
                  </c:pt>
                  <c:pt idx="110">
                    <c:v>180.516</c:v>
                  </c:pt>
                  <c:pt idx="111">
                    <c:v>181.2</c:v>
                  </c:pt>
                  <c:pt idx="112">
                    <c:v>186</c:v>
                  </c:pt>
                  <c:pt idx="113">
                    <c:v>194.4</c:v>
                  </c:pt>
                  <c:pt idx="114">
                    <c:v>202.8</c:v>
                  </c:pt>
                  <c:pt idx="115">
                    <c:v>211.2</c:v>
                  </c:pt>
                  <c:pt idx="116">
                    <c:v>246</c:v>
                  </c:pt>
                  <c:pt idx="117">
                    <c:v>264</c:v>
                  </c:pt>
                  <c:pt idx="118">
                    <c:v>298.8</c:v>
                  </c:pt>
                  <c:pt idx="119">
                    <c:v>308.4</c:v>
                  </c:pt>
                  <c:pt idx="120">
                    <c:v>333.6</c:v>
                  </c:pt>
                  <c:pt idx="121">
                    <c:v>399.6</c:v>
                  </c:pt>
                  <c:pt idx="122">
                    <c:v>414</c:v>
                  </c:pt>
                  <c:pt idx="123">
                    <c:v>466.8</c:v>
                  </c:pt>
                  <c:pt idx="124">
                    <c:v>504</c:v>
                  </c:pt>
                  <c:pt idx="125">
                    <c:v>514.8</c:v>
                  </c:pt>
                  <c:pt idx="126">
                    <c:v>517.2</c:v>
                  </c:pt>
                  <c:pt idx="127">
                    <c:v>561.6</c:v>
                  </c:pt>
                  <c:pt idx="128">
                    <c:v>600</c:v>
                  </c:pt>
                  <c:pt idx="129">
                    <c:v>654</c:v>
                  </c:pt>
                  <c:pt idx="130">
                    <c:v>656.4</c:v>
                  </c:pt>
                  <c:pt idx="131">
                    <c:v>708</c:v>
                  </c:pt>
                  <c:pt idx="132">
                    <c:v>811.2</c:v>
                  </c:pt>
                  <c:pt idx="133">
                    <c:v>1234.8</c:v>
                  </c:pt>
                  <c:pt idx="134">
                    <c:v>1310.4</c:v>
                  </c:pt>
                  <c:pt idx="135">
                    <c:v>1966.8</c:v>
                  </c:pt>
                  <c:pt idx="136">
                    <c:v>2280</c:v>
                  </c:pt>
                  <c:pt idx="137">
                    <c:v>4461.6</c:v>
                  </c:pt>
                  <c:pt idx="138">
                    <c:v>7.2</c:v>
                  </c:pt>
                  <c:pt idx="139">
                    <c:v>9.6</c:v>
                  </c:pt>
                  <c:pt idx="140">
                    <c:v>12</c:v>
                  </c:pt>
                  <c:pt idx="141">
                    <c:v>14.4</c:v>
                  </c:pt>
                  <c:pt idx="142">
                    <c:v>16.8</c:v>
                  </c:pt>
                  <c:pt idx="143">
                    <c:v>18</c:v>
                  </c:pt>
                  <c:pt idx="144">
                    <c:v>22.8</c:v>
                  </c:pt>
                  <c:pt idx="145">
                    <c:v>27.6</c:v>
                  </c:pt>
                  <c:pt idx="146">
                    <c:v>28.8</c:v>
                  </c:pt>
                  <c:pt idx="147">
                    <c:v>30</c:v>
                  </c:pt>
                  <c:pt idx="148">
                    <c:v>31.2</c:v>
                  </c:pt>
                  <c:pt idx="149">
                    <c:v>36</c:v>
                  </c:pt>
                  <c:pt idx="150">
                    <c:v>38.4</c:v>
                  </c:pt>
                  <c:pt idx="151">
                    <c:v>39.6</c:v>
                  </c:pt>
                  <c:pt idx="152">
                    <c:v>40.8</c:v>
                  </c:pt>
                  <c:pt idx="153">
                    <c:v>43.2</c:v>
                  </c:pt>
                  <c:pt idx="154">
                    <c:v>48</c:v>
                  </c:pt>
                  <c:pt idx="155">
                    <c:v>50.4</c:v>
                  </c:pt>
                  <c:pt idx="156">
                    <c:v>52.8</c:v>
                  </c:pt>
                  <c:pt idx="157">
                    <c:v>55.2</c:v>
                  </c:pt>
                  <c:pt idx="158">
                    <c:v>61.2</c:v>
                  </c:pt>
                  <c:pt idx="159">
                    <c:v>64.8</c:v>
                  </c:pt>
                  <c:pt idx="160">
                    <c:v>66</c:v>
                  </c:pt>
                  <c:pt idx="161">
                    <c:v>72</c:v>
                  </c:pt>
                  <c:pt idx="162">
                    <c:v>76.8</c:v>
                  </c:pt>
                  <c:pt idx="163">
                    <c:v>78</c:v>
                  </c:pt>
                  <c:pt idx="164">
                    <c:v>80.4</c:v>
                  </c:pt>
                  <c:pt idx="165">
                    <c:v>84</c:v>
                  </c:pt>
                  <c:pt idx="166">
                    <c:v>86.4</c:v>
                  </c:pt>
                  <c:pt idx="167">
                    <c:v>88.8</c:v>
                  </c:pt>
                  <c:pt idx="168">
                    <c:v>103.2</c:v>
                  </c:pt>
                  <c:pt idx="169">
                    <c:v>106.8</c:v>
                  </c:pt>
                  <c:pt idx="170">
                    <c:v>110.4</c:v>
                  </c:pt>
                  <c:pt idx="171">
                    <c:v>112.8</c:v>
                  </c:pt>
                  <c:pt idx="172">
                    <c:v>113.28</c:v>
                  </c:pt>
                  <c:pt idx="173">
                    <c:v>114</c:v>
                  </c:pt>
                  <c:pt idx="174">
                    <c:v>120</c:v>
                  </c:pt>
                  <c:pt idx="175">
                    <c:v>134.4</c:v>
                  </c:pt>
                  <c:pt idx="176">
                    <c:v>144</c:v>
                  </c:pt>
                  <c:pt idx="177">
                    <c:v>146.4</c:v>
                  </c:pt>
                  <c:pt idx="178">
                    <c:v>153.6</c:v>
                  </c:pt>
                  <c:pt idx="179">
                    <c:v>171.6</c:v>
                  </c:pt>
                  <c:pt idx="180">
                    <c:v>172.8</c:v>
                  </c:pt>
                  <c:pt idx="181">
                    <c:v>181.2</c:v>
                  </c:pt>
                  <c:pt idx="182">
                    <c:v>188.4</c:v>
                  </c:pt>
                  <c:pt idx="183">
                    <c:v>192</c:v>
                  </c:pt>
                  <c:pt idx="184">
                    <c:v>200.4</c:v>
                  </c:pt>
                  <c:pt idx="185">
                    <c:v>206.4</c:v>
                  </c:pt>
                  <c:pt idx="186">
                    <c:v>212.4</c:v>
                  </c:pt>
                  <c:pt idx="187">
                    <c:v>217.2</c:v>
                  </c:pt>
                  <c:pt idx="188">
                    <c:v>224.4</c:v>
                  </c:pt>
                  <c:pt idx="189">
                    <c:v>242.4</c:v>
                  </c:pt>
                  <c:pt idx="190">
                    <c:v>289.212</c:v>
                  </c:pt>
                  <c:pt idx="191">
                    <c:v>371.904</c:v>
                  </c:pt>
                  <c:pt idx="192">
                    <c:v>376.8</c:v>
                  </c:pt>
                  <c:pt idx="193">
                    <c:v>399.6</c:v>
                  </c:pt>
                  <c:pt idx="194">
                    <c:v>429.6</c:v>
                  </c:pt>
                  <c:pt idx="195">
                    <c:v>436.32</c:v>
                  </c:pt>
                  <c:pt idx="196">
                    <c:v>535.2</c:v>
                  </c:pt>
                  <c:pt idx="197">
                    <c:v>566.4</c:v>
                  </c:pt>
                  <c:pt idx="198">
                    <c:v>828</c:v>
                  </c:pt>
                  <c:pt idx="199">
                    <c:v>2.4</c:v>
                  </c:pt>
                  <c:pt idx="200">
                    <c:v>14.4</c:v>
                  </c:pt>
                  <c:pt idx="201">
                    <c:v>18</c:v>
                  </c:pt>
                  <c:pt idx="202">
                    <c:v>20.4</c:v>
                  </c:pt>
                  <c:pt idx="203">
                    <c:v>21</c:v>
                  </c:pt>
                  <c:pt idx="204">
                    <c:v>28.8</c:v>
                  </c:pt>
                  <c:pt idx="205">
                    <c:v>30</c:v>
                  </c:pt>
                  <c:pt idx="206">
                    <c:v>36</c:v>
                  </c:pt>
                  <c:pt idx="207">
                    <c:v>39.6</c:v>
                  </c:pt>
                  <c:pt idx="208">
                    <c:v>40.8</c:v>
                  </c:pt>
                  <c:pt idx="209">
                    <c:v>48</c:v>
                  </c:pt>
                  <c:pt idx="210">
                    <c:v>49.2</c:v>
                  </c:pt>
                  <c:pt idx="211">
                    <c:v>50.4</c:v>
                  </c:pt>
                  <c:pt idx="212">
                    <c:v>55.2</c:v>
                  </c:pt>
                  <c:pt idx="213">
                    <c:v>57.6</c:v>
                  </c:pt>
                  <c:pt idx="214">
                    <c:v>61.2</c:v>
                  </c:pt>
                  <c:pt idx="215">
                    <c:v>64.8</c:v>
                  </c:pt>
                  <c:pt idx="216">
                    <c:v>66</c:v>
                  </c:pt>
                  <c:pt idx="217">
                    <c:v>78</c:v>
                  </c:pt>
                  <c:pt idx="218">
                    <c:v>80.4</c:v>
                  </c:pt>
                  <c:pt idx="219">
                    <c:v>86.4</c:v>
                  </c:pt>
                  <c:pt idx="220">
                    <c:v>88.8</c:v>
                  </c:pt>
                  <c:pt idx="221">
                    <c:v>112.8</c:v>
                  </c:pt>
                  <c:pt idx="222">
                    <c:v>113.28</c:v>
                  </c:pt>
                  <c:pt idx="223">
                    <c:v>114</c:v>
                  </c:pt>
                  <c:pt idx="224">
                    <c:v>134.4</c:v>
                  </c:pt>
                  <c:pt idx="225">
                    <c:v>144</c:v>
                  </c:pt>
                  <c:pt idx="226">
                    <c:v>146.4</c:v>
                  </c:pt>
                  <c:pt idx="227">
                    <c:v>150</c:v>
                  </c:pt>
                  <c:pt idx="228">
                    <c:v>153.6</c:v>
                  </c:pt>
                  <c:pt idx="229">
                    <c:v>171.6</c:v>
                  </c:pt>
                  <c:pt idx="230">
                    <c:v>172.8</c:v>
                  </c:pt>
                  <c:pt idx="231">
                    <c:v>181.2</c:v>
                  </c:pt>
                  <c:pt idx="232">
                    <c:v>186</c:v>
                  </c:pt>
                  <c:pt idx="233">
                    <c:v>188.4</c:v>
                  </c:pt>
                  <c:pt idx="234">
                    <c:v>192</c:v>
                  </c:pt>
                  <c:pt idx="235">
                    <c:v>200.4</c:v>
                  </c:pt>
                  <c:pt idx="236">
                    <c:v>206.4</c:v>
                  </c:pt>
                  <c:pt idx="237">
                    <c:v>217.2</c:v>
                  </c:pt>
                  <c:pt idx="238">
                    <c:v>218.4</c:v>
                  </c:pt>
                  <c:pt idx="239">
                    <c:v>224.4</c:v>
                  </c:pt>
                  <c:pt idx="240">
                    <c:v>242.4</c:v>
                  </c:pt>
                  <c:pt idx="241">
                    <c:v>252.552</c:v>
                  </c:pt>
                  <c:pt idx="242">
                    <c:v>289.212</c:v>
                  </c:pt>
                  <c:pt idx="243">
                    <c:v>327.6</c:v>
                  </c:pt>
                  <c:pt idx="244">
                    <c:v>371.904</c:v>
                  </c:pt>
                  <c:pt idx="245">
                    <c:v>376.8</c:v>
                  </c:pt>
                  <c:pt idx="246">
                    <c:v>399.6</c:v>
                  </c:pt>
                  <c:pt idx="247">
                    <c:v>436.32</c:v>
                  </c:pt>
                  <c:pt idx="248">
                    <c:v>566.4</c:v>
                  </c:pt>
                  <c:pt idx="249">
                    <c:v>828</c:v>
                  </c:pt>
                  <c:pt idx="250">
                    <c:v>2.4</c:v>
                  </c:pt>
                  <c:pt idx="251">
                    <c:v>7.2</c:v>
                  </c:pt>
                  <c:pt idx="252">
                    <c:v>9.6</c:v>
                  </c:pt>
                  <c:pt idx="253">
                    <c:v>12</c:v>
                  </c:pt>
                  <c:pt idx="254">
                    <c:v>13.2</c:v>
                  </c:pt>
                  <c:pt idx="255">
                    <c:v>14.4</c:v>
                  </c:pt>
                  <c:pt idx="256">
                    <c:v>15.6</c:v>
                  </c:pt>
                  <c:pt idx="257">
                    <c:v>18</c:v>
                  </c:pt>
                  <c:pt idx="258">
                    <c:v>24</c:v>
                  </c:pt>
                  <c:pt idx="259">
                    <c:v>46.8</c:v>
                  </c:pt>
                  <c:pt idx="260">
                    <c:v>48</c:v>
                  </c:pt>
                  <c:pt idx="261">
                    <c:v>50.4</c:v>
                  </c:pt>
                  <c:pt idx="262">
                    <c:v>51.6</c:v>
                  </c:pt>
                  <c:pt idx="263">
                    <c:v>62.4</c:v>
                  </c:pt>
                  <c:pt idx="264">
                    <c:v>66</c:v>
                  </c:pt>
                  <c:pt idx="265">
                    <c:v>67.2</c:v>
                  </c:pt>
                  <c:pt idx="266">
                    <c:v>68.4</c:v>
                  </c:pt>
                  <c:pt idx="267">
                    <c:v>72</c:v>
                  </c:pt>
                  <c:pt idx="268">
                    <c:v>90</c:v>
                  </c:pt>
                  <c:pt idx="269">
                    <c:v>99.6</c:v>
                  </c:pt>
                  <c:pt idx="270">
                    <c:v>103.2</c:v>
                  </c:pt>
                  <c:pt idx="271">
                    <c:v>106.8</c:v>
                  </c:pt>
                  <c:pt idx="272">
                    <c:v>108</c:v>
                  </c:pt>
                  <c:pt idx="273">
                    <c:v>120</c:v>
                  </c:pt>
                  <c:pt idx="274">
                    <c:v>123.6</c:v>
                  </c:pt>
                  <c:pt idx="275">
                    <c:v>127.2</c:v>
                  </c:pt>
                  <c:pt idx="276">
                    <c:v>128.4</c:v>
                  </c:pt>
                  <c:pt idx="277">
                    <c:v>135.6</c:v>
                  </c:pt>
                  <c:pt idx="278">
                    <c:v>136.8</c:v>
                  </c:pt>
                  <c:pt idx="279">
                    <c:v>139.2</c:v>
                  </c:pt>
                  <c:pt idx="280">
                    <c:v>141.6</c:v>
                  </c:pt>
                  <c:pt idx="281">
                    <c:v>142.8</c:v>
                  </c:pt>
                  <c:pt idx="282">
                    <c:v>144</c:v>
                  </c:pt>
                  <c:pt idx="283">
                    <c:v>153.6</c:v>
                  </c:pt>
                  <c:pt idx="284">
                    <c:v>154.8</c:v>
                  </c:pt>
                  <c:pt idx="285">
                    <c:v>158.4</c:v>
                  </c:pt>
                  <c:pt idx="286">
                    <c:v>170.4</c:v>
                  </c:pt>
                  <c:pt idx="287">
                    <c:v>177.6</c:v>
                  </c:pt>
                  <c:pt idx="288">
                    <c:v>180</c:v>
                  </c:pt>
                  <c:pt idx="289">
                    <c:v>181.2</c:v>
                  </c:pt>
                  <c:pt idx="290">
                    <c:v>188.4</c:v>
                  </c:pt>
                  <c:pt idx="291">
                    <c:v>195.6</c:v>
                  </c:pt>
                  <c:pt idx="292">
                    <c:v>204</c:v>
                  </c:pt>
                  <c:pt idx="293">
                    <c:v>210</c:v>
                  </c:pt>
                  <c:pt idx="294">
                    <c:v>211.2</c:v>
                  </c:pt>
                  <c:pt idx="295">
                    <c:v>232.8</c:v>
                  </c:pt>
                  <c:pt idx="296">
                    <c:v>248.4</c:v>
                  </c:pt>
                  <c:pt idx="297">
                    <c:v>250.8</c:v>
                  </c:pt>
                  <c:pt idx="298">
                    <c:v>258</c:v>
                  </c:pt>
                  <c:pt idx="299">
                    <c:v>259.2</c:v>
                  </c:pt>
                  <c:pt idx="300">
                    <c:v>261.6</c:v>
                  </c:pt>
                  <c:pt idx="301">
                    <c:v>270</c:v>
                  </c:pt>
                  <c:pt idx="302">
                    <c:v>291.6</c:v>
                  </c:pt>
                  <c:pt idx="303">
                    <c:v>308.4</c:v>
                  </c:pt>
                  <c:pt idx="304">
                    <c:v>328.8</c:v>
                  </c:pt>
                  <c:pt idx="305">
                    <c:v>332.4</c:v>
                  </c:pt>
                  <c:pt idx="306">
                    <c:v>374.4</c:v>
                  </c:pt>
                  <c:pt idx="307">
                    <c:v>391.2</c:v>
                  </c:pt>
                  <c:pt idx="308">
                    <c:v>475.2</c:v>
                  </c:pt>
                  <c:pt idx="309">
                    <c:v>490.8</c:v>
                  </c:pt>
                  <c:pt idx="310">
                    <c:v>493.2</c:v>
                  </c:pt>
                  <c:pt idx="311">
                    <c:v>495.6</c:v>
                  </c:pt>
                  <c:pt idx="312">
                    <c:v>534</c:v>
                  </c:pt>
                  <c:pt idx="313">
                    <c:v>535.2</c:v>
                  </c:pt>
                  <c:pt idx="314">
                    <c:v>540</c:v>
                  </c:pt>
                  <c:pt idx="315">
                    <c:v>558</c:v>
                  </c:pt>
                  <c:pt idx="316">
                    <c:v>561.6</c:v>
                  </c:pt>
                  <c:pt idx="317">
                    <c:v>630</c:v>
                  </c:pt>
                  <c:pt idx="318">
                    <c:v>699.6</c:v>
                  </c:pt>
                  <c:pt idx="319">
                    <c:v>774</c:v>
                  </c:pt>
                  <c:pt idx="320">
                    <c:v>854.4</c:v>
                  </c:pt>
                  <c:pt idx="321">
                    <c:v>1002</c:v>
                  </c:pt>
                  <c:pt idx="322">
                    <c:v>1167.6</c:v>
                  </c:pt>
                  <c:pt idx="323">
                    <c:v>1204.8</c:v>
                  </c:pt>
                  <c:pt idx="324">
                    <c:v>1303.2</c:v>
                  </c:pt>
                  <c:pt idx="325">
                    <c:v>1551.6</c:v>
                  </c:pt>
                  <c:pt idx="326">
                    <c:v>1650</c:v>
                  </c:pt>
                </c:lvl>
                <c:lvl>
                  <c:pt idx="0">
                    <c:v>一层</c:v>
                  </c:pt>
                  <c:pt idx="50">
                    <c:v>四层</c:v>
                  </c:pt>
                  <c:pt idx="73">
                    <c:v>三层</c:v>
                  </c:pt>
                  <c:pt idx="138">
                    <c:v>负一夹层</c:v>
                  </c:pt>
                  <c:pt idx="199">
                    <c:v>负一层</c:v>
                  </c:pt>
                  <c:pt idx="250">
                    <c:v>二层</c:v>
                  </c:pt>
                </c:lvl>
              </c:multiLvlStrCache>
            </c:multiLvlStrRef>
          </c:cat>
          <c:val>
            <c:numRef>
              <c:f>分析问题!$R$13:$R$345</c:f>
              <c:numCache>
                <c:formatCode>General</c:formatCode>
                <c:ptCount val="327"/>
                <c:pt idx="0">
                  <c:v>608.39792276402625</c:v>
                </c:pt>
                <c:pt idx="1">
                  <c:v>436.86666666666662</c:v>
                </c:pt>
                <c:pt idx="2">
                  <c:v>408.57834826388904</c:v>
                </c:pt>
                <c:pt idx="3">
                  <c:v>500.77674019230767</c:v>
                </c:pt>
                <c:pt idx="4">
                  <c:v>104.51316129032259</c:v>
                </c:pt>
                <c:pt idx="5">
                  <c:v>540.68564339546788</c:v>
                </c:pt>
                <c:pt idx="6">
                  <c:v>745.0195281481482</c:v>
                </c:pt>
                <c:pt idx="7">
                  <c:v>418.27812680306914</c:v>
                </c:pt>
                <c:pt idx="8">
                  <c:v>436.53000071124632</c:v>
                </c:pt>
                <c:pt idx="9">
                  <c:v>776.55982992399981</c:v>
                </c:pt>
                <c:pt idx="10">
                  <c:v>405.7153406215316</c:v>
                </c:pt>
                <c:pt idx="11">
                  <c:v>346.65731813465595</c:v>
                </c:pt>
                <c:pt idx="12">
                  <c:v>837.15927997820836</c:v>
                </c:pt>
                <c:pt idx="13">
                  <c:v>516.22230354752355</c:v>
                </c:pt>
                <c:pt idx="14">
                  <c:v>334.23546407704657</c:v>
                </c:pt>
                <c:pt idx="15">
                  <c:v>304.58772650771391</c:v>
                </c:pt>
                <c:pt idx="16">
                  <c:v>338.93250815412193</c:v>
                </c:pt>
                <c:pt idx="17">
                  <c:v>334.30421250030327</c:v>
                </c:pt>
                <c:pt idx="18">
                  <c:v>510.01407246145669</c:v>
                </c:pt>
                <c:pt idx="19">
                  <c:v>305.6993730625</c:v>
                </c:pt>
                <c:pt idx="20">
                  <c:v>550.21539850851912</c:v>
                </c:pt>
                <c:pt idx="21">
                  <c:v>412.19419811167688</c:v>
                </c:pt>
                <c:pt idx="22">
                  <c:v>337.34928743316635</c:v>
                </c:pt>
                <c:pt idx="23">
                  <c:v>326.64413202461793</c:v>
                </c:pt>
                <c:pt idx="24">
                  <c:v>327.3301886197616</c:v>
                </c:pt>
                <c:pt idx="25">
                  <c:v>322.94015775819076</c:v>
                </c:pt>
                <c:pt idx="26">
                  <c:v>268.31121450878339</c:v>
                </c:pt>
                <c:pt idx="27">
                  <c:v>215.1023578140302</c:v>
                </c:pt>
                <c:pt idx="28">
                  <c:v>175.76239516908214</c:v>
                </c:pt>
                <c:pt idx="29">
                  <c:v>334.90977521954648</c:v>
                </c:pt>
                <c:pt idx="30">
                  <c:v>118.19961839285718</c:v>
                </c:pt>
                <c:pt idx="31">
                  <c:v>204.12608491019219</c:v>
                </c:pt>
                <c:pt idx="32">
                  <c:v>167.99475677222225</c:v>
                </c:pt>
                <c:pt idx="33">
                  <c:v>168.06425736734914</c:v>
                </c:pt>
                <c:pt idx="34">
                  <c:v>168.19690445139557</c:v>
                </c:pt>
                <c:pt idx="35">
                  <c:v>167.95880614488885</c:v>
                </c:pt>
                <c:pt idx="36">
                  <c:v>219.88365364583333</c:v>
                </c:pt>
                <c:pt idx="37">
                  <c:v>26.613025223085376</c:v>
                </c:pt>
                <c:pt idx="38">
                  <c:v>223.37795139998516</c:v>
                </c:pt>
                <c:pt idx="39">
                  <c:v>54.365358985026596</c:v>
                </c:pt>
                <c:pt idx="40">
                  <c:v>253.11850645424835</c:v>
                </c:pt>
                <c:pt idx="41">
                  <c:v>46.846915782935611</c:v>
                </c:pt>
                <c:pt idx="42">
                  <c:v>50.001242730283245</c:v>
                </c:pt>
                <c:pt idx="43">
                  <c:v>255.87489515626859</c:v>
                </c:pt>
                <c:pt idx="44">
                  <c:v>63.158484872568842</c:v>
                </c:pt>
                <c:pt idx="45">
                  <c:v>133.02427643457855</c:v>
                </c:pt>
                <c:pt idx="46">
                  <c:v>194.16645519065406</c:v>
                </c:pt>
                <c:pt idx="47">
                  <c:v>217.48182922417951</c:v>
                </c:pt>
                <c:pt idx="48">
                  <c:v>61.708680610802908</c:v>
                </c:pt>
                <c:pt idx="49">
                  <c:v>81.643056272862083</c:v>
                </c:pt>
                <c:pt idx="50">
                  <c:v>1850</c:v>
                </c:pt>
                <c:pt idx="51">
                  <c:v>808.29471666666677</c:v>
                </c:pt>
                <c:pt idx="52">
                  <c:v>784.00532499999986</c:v>
                </c:pt>
                <c:pt idx="53">
                  <c:v>432.20555806666664</c:v>
                </c:pt>
                <c:pt idx="54">
                  <c:v>434.22423179901961</c:v>
                </c:pt>
                <c:pt idx="55">
                  <c:v>153.8573076923077</c:v>
                </c:pt>
                <c:pt idx="56">
                  <c:v>643.04966000000002</c:v>
                </c:pt>
                <c:pt idx="57">
                  <c:v>353.70906733333334</c:v>
                </c:pt>
                <c:pt idx="58">
                  <c:v>333.26162500000004</c:v>
                </c:pt>
                <c:pt idx="59">
                  <c:v>180.02520000000001</c:v>
                </c:pt>
                <c:pt idx="60">
                  <c:v>361.10137777777788</c:v>
                </c:pt>
                <c:pt idx="61">
                  <c:v>44.964573933333327</c:v>
                </c:pt>
                <c:pt idx="62">
                  <c:v>178.57888749999998</c:v>
                </c:pt>
                <c:pt idx="63">
                  <c:v>223.44814285714281</c:v>
                </c:pt>
                <c:pt idx="64">
                  <c:v>152.3538785138571</c:v>
                </c:pt>
                <c:pt idx="65">
                  <c:v>81.332767514345349</c:v>
                </c:pt>
                <c:pt idx="66">
                  <c:v>155.67326159587083</c:v>
                </c:pt>
                <c:pt idx="67">
                  <c:v>113.35434762158327</c:v>
                </c:pt>
                <c:pt idx="68">
                  <c:v>68.145077295362597</c:v>
                </c:pt>
                <c:pt idx="69">
                  <c:v>70.098927082782936</c:v>
                </c:pt>
                <c:pt idx="70">
                  <c:v>47.998843558382255</c:v>
                </c:pt>
                <c:pt idx="71">
                  <c:v>76.841710332472019</c:v>
                </c:pt>
                <c:pt idx="72">
                  <c:v>35.324928811931244</c:v>
                </c:pt>
                <c:pt idx="73">
                  <c:v>2095.9818660326087</c:v>
                </c:pt>
                <c:pt idx="74">
                  <c:v>2657.7584124999998</c:v>
                </c:pt>
                <c:pt idx="75">
                  <c:v>694.37747083333329</c:v>
                </c:pt>
                <c:pt idx="76">
                  <c:v>847.4073270109127</c:v>
                </c:pt>
                <c:pt idx="77">
                  <c:v>1486.738821129032</c:v>
                </c:pt>
                <c:pt idx="78">
                  <c:v>799.16289915897437</c:v>
                </c:pt>
                <c:pt idx="79">
                  <c:v>580.52008947619049</c:v>
                </c:pt>
                <c:pt idx="80">
                  <c:v>328.79248588888885</c:v>
                </c:pt>
                <c:pt idx="81">
                  <c:v>728.32860479999988</c:v>
                </c:pt>
                <c:pt idx="82">
                  <c:v>386.19039944022779</c:v>
                </c:pt>
                <c:pt idx="83">
                  <c:v>628.0318990620915</c:v>
                </c:pt>
                <c:pt idx="84">
                  <c:v>602.94331404417301</c:v>
                </c:pt>
                <c:pt idx="85">
                  <c:v>330.3384377002584</c:v>
                </c:pt>
                <c:pt idx="86">
                  <c:v>318.99892544021742</c:v>
                </c:pt>
                <c:pt idx="87">
                  <c:v>318.11261078717206</c:v>
                </c:pt>
                <c:pt idx="88">
                  <c:v>360.18637200000006</c:v>
                </c:pt>
                <c:pt idx="89">
                  <c:v>306.12033187362641</c:v>
                </c:pt>
                <c:pt idx="90">
                  <c:v>294.18454293530993</c:v>
                </c:pt>
                <c:pt idx="91">
                  <c:v>338.46986400768844</c:v>
                </c:pt>
                <c:pt idx="92">
                  <c:v>226.59060970072241</c:v>
                </c:pt>
                <c:pt idx="93">
                  <c:v>629.17740036429893</c:v>
                </c:pt>
                <c:pt idx="94">
                  <c:v>297.00426990725811</c:v>
                </c:pt>
                <c:pt idx="95">
                  <c:v>184.86004678733028</c:v>
                </c:pt>
                <c:pt idx="96">
                  <c:v>436.38292267460321</c:v>
                </c:pt>
                <c:pt idx="97">
                  <c:v>358.83806357435901</c:v>
                </c:pt>
                <c:pt idx="98">
                  <c:v>374.17764490398292</c:v>
                </c:pt>
                <c:pt idx="99">
                  <c:v>335.51833322510828</c:v>
                </c:pt>
                <c:pt idx="100">
                  <c:v>469.77750285714285</c:v>
                </c:pt>
                <c:pt idx="101">
                  <c:v>300.1687927902621</c:v>
                </c:pt>
                <c:pt idx="102">
                  <c:v>175.50517062775737</c:v>
                </c:pt>
                <c:pt idx="103">
                  <c:v>598.48943689213468</c:v>
                </c:pt>
                <c:pt idx="104">
                  <c:v>573.8940540763673</c:v>
                </c:pt>
                <c:pt idx="105">
                  <c:v>275.9021238433948</c:v>
                </c:pt>
                <c:pt idx="106">
                  <c:v>368.66636838095235</c:v>
                </c:pt>
                <c:pt idx="107">
                  <c:v>323.00649831511845</c:v>
                </c:pt>
                <c:pt idx="108">
                  <c:v>498.28704212158999</c:v>
                </c:pt>
                <c:pt idx="109">
                  <c:v>320.29573628775836</c:v>
                </c:pt>
                <c:pt idx="110">
                  <c:v>226.33372942010678</c:v>
                </c:pt>
                <c:pt idx="111">
                  <c:v>234.30302406958313</c:v>
                </c:pt>
                <c:pt idx="112">
                  <c:v>365.08076404121852</c:v>
                </c:pt>
                <c:pt idx="113">
                  <c:v>330.80944535939648</c:v>
                </c:pt>
                <c:pt idx="114">
                  <c:v>281.89157761341227</c:v>
                </c:pt>
                <c:pt idx="115">
                  <c:v>248.76994697526735</c:v>
                </c:pt>
                <c:pt idx="116">
                  <c:v>156.61146042046073</c:v>
                </c:pt>
                <c:pt idx="117">
                  <c:v>169.36769429166668</c:v>
                </c:pt>
                <c:pt idx="118">
                  <c:v>162.81239557541275</c:v>
                </c:pt>
                <c:pt idx="119">
                  <c:v>247.15427251945519</c:v>
                </c:pt>
                <c:pt idx="120">
                  <c:v>184.54936325796504</c:v>
                </c:pt>
                <c:pt idx="121">
                  <c:v>223.73722380952384</c:v>
                </c:pt>
                <c:pt idx="122">
                  <c:v>234.42237747826084</c:v>
                </c:pt>
                <c:pt idx="123">
                  <c:v>178.73981698086266</c:v>
                </c:pt>
                <c:pt idx="124">
                  <c:v>211.38957873015872</c:v>
                </c:pt>
                <c:pt idx="125">
                  <c:v>116.2564717038517</c:v>
                </c:pt>
                <c:pt idx="126">
                  <c:v>311.73668246970868</c:v>
                </c:pt>
                <c:pt idx="127">
                  <c:v>119.11782624643875</c:v>
                </c:pt>
                <c:pt idx="128">
                  <c:v>111.82950757777778</c:v>
                </c:pt>
                <c:pt idx="129">
                  <c:v>118.14968398486238</c:v>
                </c:pt>
                <c:pt idx="130">
                  <c:v>165.59519942543744</c:v>
                </c:pt>
                <c:pt idx="131">
                  <c:v>155.82196153711277</c:v>
                </c:pt>
                <c:pt idx="132">
                  <c:v>108.81184486070022</c:v>
                </c:pt>
                <c:pt idx="133">
                  <c:v>89.805722541113269</c:v>
                </c:pt>
                <c:pt idx="134">
                  <c:v>58.807660211178714</c:v>
                </c:pt>
                <c:pt idx="135">
                  <c:v>115.75178938716019</c:v>
                </c:pt>
                <c:pt idx="136">
                  <c:v>80.890266937134513</c:v>
                </c:pt>
                <c:pt idx="137">
                  <c:v>93.671599086907634</c:v>
                </c:pt>
                <c:pt idx="138">
                  <c:v>1318.4509527777777</c:v>
                </c:pt>
                <c:pt idx="139">
                  <c:v>812.18185718085113</c:v>
                </c:pt>
                <c:pt idx="140">
                  <c:v>454.76735911111115</c:v>
                </c:pt>
                <c:pt idx="141">
                  <c:v>630.43940363160107</c:v>
                </c:pt>
                <c:pt idx="142">
                  <c:v>656.18511142857119</c:v>
                </c:pt>
                <c:pt idx="143">
                  <c:v>425.22317128248591</c:v>
                </c:pt>
                <c:pt idx="144">
                  <c:v>331.82893625730992</c:v>
                </c:pt>
                <c:pt idx="145">
                  <c:v>333.4677695652174</c:v>
                </c:pt>
                <c:pt idx="146">
                  <c:v>400.31139854166679</c:v>
                </c:pt>
                <c:pt idx="147">
                  <c:v>1497.0118413899997</c:v>
                </c:pt>
                <c:pt idx="148">
                  <c:v>385.61938538461544</c:v>
                </c:pt>
                <c:pt idx="149">
                  <c:v>500.19122380136054</c:v>
                </c:pt>
                <c:pt idx="150">
                  <c:v>409.95700682091353</c:v>
                </c:pt>
                <c:pt idx="151">
                  <c:v>425.69456644774277</c:v>
                </c:pt>
                <c:pt idx="152">
                  <c:v>375.17303646167557</c:v>
                </c:pt>
                <c:pt idx="153">
                  <c:v>371.37744841269841</c:v>
                </c:pt>
                <c:pt idx="154">
                  <c:v>383.89948550136359</c:v>
                </c:pt>
                <c:pt idx="155">
                  <c:v>429.74251939583331</c:v>
                </c:pt>
                <c:pt idx="156">
                  <c:v>479.16711327751199</c:v>
                </c:pt>
                <c:pt idx="157">
                  <c:v>405.42712919875777</c:v>
                </c:pt>
                <c:pt idx="158">
                  <c:v>219.31509438375355</c:v>
                </c:pt>
                <c:pt idx="159">
                  <c:v>319.67650498201067</c:v>
                </c:pt>
                <c:pt idx="160">
                  <c:v>365.34871851948054</c:v>
                </c:pt>
                <c:pt idx="161">
                  <c:v>247.69692768518519</c:v>
                </c:pt>
                <c:pt idx="162">
                  <c:v>399.51352187499998</c:v>
                </c:pt>
                <c:pt idx="163">
                  <c:v>341.32070874292083</c:v>
                </c:pt>
                <c:pt idx="164">
                  <c:v>351.55959564179102</c:v>
                </c:pt>
                <c:pt idx="165">
                  <c:v>211.82566753246758</c:v>
                </c:pt>
                <c:pt idx="166">
                  <c:v>337.07247680952389</c:v>
                </c:pt>
                <c:pt idx="167">
                  <c:v>267.19041737027044</c:v>
                </c:pt>
                <c:pt idx="168">
                  <c:v>587.40737334455298</c:v>
                </c:pt>
                <c:pt idx="169">
                  <c:v>367.50565761548069</c:v>
                </c:pt>
                <c:pt idx="170">
                  <c:v>362.07500264705885</c:v>
                </c:pt>
                <c:pt idx="171">
                  <c:v>270.39583593191497</c:v>
                </c:pt>
                <c:pt idx="172">
                  <c:v>323.39348614769972</c:v>
                </c:pt>
                <c:pt idx="173">
                  <c:v>352.60703918699681</c:v>
                </c:pt>
                <c:pt idx="174">
                  <c:v>0</c:v>
                </c:pt>
                <c:pt idx="175">
                  <c:v>475.91534555898266</c:v>
                </c:pt>
                <c:pt idx="176">
                  <c:v>374.77812021428559</c:v>
                </c:pt>
                <c:pt idx="177">
                  <c:v>713.30016831077285</c:v>
                </c:pt>
                <c:pt idx="178">
                  <c:v>229.33343190580356</c:v>
                </c:pt>
                <c:pt idx="179">
                  <c:v>287.33409033175644</c:v>
                </c:pt>
                <c:pt idx="180">
                  <c:v>343.50465850630133</c:v>
                </c:pt>
                <c:pt idx="181">
                  <c:v>204.78230236896877</c:v>
                </c:pt>
                <c:pt idx="182">
                  <c:v>378.13381912647856</c:v>
                </c:pt>
                <c:pt idx="183">
                  <c:v>364.49822183928563</c:v>
                </c:pt>
                <c:pt idx="184">
                  <c:v>257.89774816390076</c:v>
                </c:pt>
                <c:pt idx="185">
                  <c:v>152.68921869331393</c:v>
                </c:pt>
                <c:pt idx="186">
                  <c:v>415.17572677288138</c:v>
                </c:pt>
                <c:pt idx="187">
                  <c:v>242.01943508459948</c:v>
                </c:pt>
                <c:pt idx="188">
                  <c:v>244.02510250730839</c:v>
                </c:pt>
                <c:pt idx="189">
                  <c:v>234.71533438755307</c:v>
                </c:pt>
                <c:pt idx="190">
                  <c:v>257.84277989295049</c:v>
                </c:pt>
                <c:pt idx="191">
                  <c:v>146.21752236521866</c:v>
                </c:pt>
                <c:pt idx="192">
                  <c:v>291.65355785595995</c:v>
                </c:pt>
                <c:pt idx="193">
                  <c:v>134.67220942942942</c:v>
                </c:pt>
                <c:pt idx="194">
                  <c:v>206.95574643317579</c:v>
                </c:pt>
                <c:pt idx="195">
                  <c:v>148.53053152404527</c:v>
                </c:pt>
                <c:pt idx="196">
                  <c:v>111.84564427911404</c:v>
                </c:pt>
                <c:pt idx="197">
                  <c:v>134.79325776592015</c:v>
                </c:pt>
                <c:pt idx="198">
                  <c:v>135.09919741394927</c:v>
                </c:pt>
                <c:pt idx="199">
                  <c:v>1601.6670517241378</c:v>
                </c:pt>
                <c:pt idx="200">
                  <c:v>397.89386189772739</c:v>
                </c:pt>
                <c:pt idx="201">
                  <c:v>279.81666000000001</c:v>
                </c:pt>
                <c:pt idx="202">
                  <c:v>259.04694313725491</c:v>
                </c:pt>
                <c:pt idx="203">
                  <c:v>319.93254714285729</c:v>
                </c:pt>
                <c:pt idx="204">
                  <c:v>377.01338333333337</c:v>
                </c:pt>
                <c:pt idx="205">
                  <c:v>230.68452412121212</c:v>
                </c:pt>
                <c:pt idx="206">
                  <c:v>247.51390733333329</c:v>
                </c:pt>
                <c:pt idx="207">
                  <c:v>663.37633333333315</c:v>
                </c:pt>
                <c:pt idx="208">
                  <c:v>319.92464705882355</c:v>
                </c:pt>
                <c:pt idx="209">
                  <c:v>351.32576953749998</c:v>
                </c:pt>
                <c:pt idx="210">
                  <c:v>409.94410853658542</c:v>
                </c:pt>
                <c:pt idx="211">
                  <c:v>0</c:v>
                </c:pt>
                <c:pt idx="212">
                  <c:v>344.50386977085782</c:v>
                </c:pt>
                <c:pt idx="213">
                  <c:v>367.2922000892857</c:v>
                </c:pt>
                <c:pt idx="214">
                  <c:v>220.03399215686278</c:v>
                </c:pt>
                <c:pt idx="215">
                  <c:v>299.95574074074079</c:v>
                </c:pt>
                <c:pt idx="216">
                  <c:v>290.01140000000004</c:v>
                </c:pt>
                <c:pt idx="217">
                  <c:v>255.03379492307693</c:v>
                </c:pt>
                <c:pt idx="218">
                  <c:v>259.90382388059709</c:v>
                </c:pt>
                <c:pt idx="219">
                  <c:v>295.03308749999997</c:v>
                </c:pt>
                <c:pt idx="220">
                  <c:v>214.96202594594595</c:v>
                </c:pt>
                <c:pt idx="221">
                  <c:v>280.11939893617023</c:v>
                </c:pt>
                <c:pt idx="222">
                  <c:v>296.55396403601696</c:v>
                </c:pt>
                <c:pt idx="223">
                  <c:v>329.27475473684211</c:v>
                </c:pt>
                <c:pt idx="224">
                  <c:v>354.29704553571423</c:v>
                </c:pt>
                <c:pt idx="225">
                  <c:v>320.0090633333333</c:v>
                </c:pt>
                <c:pt idx="226">
                  <c:v>662.10283196721309</c:v>
                </c:pt>
                <c:pt idx="227">
                  <c:v>188.50082962600001</c:v>
                </c:pt>
                <c:pt idx="228">
                  <c:v>199.98381906250006</c:v>
                </c:pt>
                <c:pt idx="229">
                  <c:v>190.03773776223775</c:v>
                </c:pt>
                <c:pt idx="230">
                  <c:v>266.90265416666665</c:v>
                </c:pt>
                <c:pt idx="231">
                  <c:v>180.02670000000003</c:v>
                </c:pt>
                <c:pt idx="232">
                  <c:v>233.06956985412182</c:v>
                </c:pt>
                <c:pt idx="233">
                  <c:v>339.82414012738855</c:v>
                </c:pt>
                <c:pt idx="234">
                  <c:v>350.10846749999996</c:v>
                </c:pt>
                <c:pt idx="235">
                  <c:v>213.82185628742516</c:v>
                </c:pt>
                <c:pt idx="236">
                  <c:v>165.01846418604649</c:v>
                </c:pt>
                <c:pt idx="237">
                  <c:v>249.94226674033152</c:v>
                </c:pt>
                <c:pt idx="238">
                  <c:v>68.968209923409916</c:v>
                </c:pt>
                <c:pt idx="239">
                  <c:v>219.97944417112302</c:v>
                </c:pt>
                <c:pt idx="240">
                  <c:v>219.94844158415845</c:v>
                </c:pt>
                <c:pt idx="241">
                  <c:v>167.75413099084545</c:v>
                </c:pt>
                <c:pt idx="242">
                  <c:v>269.95579726982288</c:v>
                </c:pt>
                <c:pt idx="243">
                  <c:v>214.10132836487594</c:v>
                </c:pt>
                <c:pt idx="244">
                  <c:v>135.01022586473928</c:v>
                </c:pt>
                <c:pt idx="245">
                  <c:v>225.063011544586</c:v>
                </c:pt>
                <c:pt idx="246">
                  <c:v>150.0207193693694</c:v>
                </c:pt>
                <c:pt idx="247">
                  <c:v>93.148777502750292</c:v>
                </c:pt>
                <c:pt idx="248">
                  <c:v>129.99723716949154</c:v>
                </c:pt>
                <c:pt idx="249">
                  <c:v>124.94891304347826</c:v>
                </c:pt>
                <c:pt idx="250">
                  <c:v>1521.9030572500001</c:v>
                </c:pt>
                <c:pt idx="251">
                  <c:v>436.28469957446799</c:v>
                </c:pt>
                <c:pt idx="252">
                  <c:v>689.57944697580649</c:v>
                </c:pt>
                <c:pt idx="253">
                  <c:v>1176.5100820833334</c:v>
                </c:pt>
                <c:pt idx="254">
                  <c:v>648.93552727272731</c:v>
                </c:pt>
                <c:pt idx="255">
                  <c:v>571.80072296292212</c:v>
                </c:pt>
                <c:pt idx="256">
                  <c:v>163.59905824175826</c:v>
                </c:pt>
                <c:pt idx="257">
                  <c:v>424.31548558333333</c:v>
                </c:pt>
                <c:pt idx="258">
                  <c:v>349.92443697500005</c:v>
                </c:pt>
                <c:pt idx="259">
                  <c:v>441.71477179487181</c:v>
                </c:pt>
                <c:pt idx="260">
                  <c:v>517.91164012500008</c:v>
                </c:pt>
                <c:pt idx="261">
                  <c:v>380.48560187969923</c:v>
                </c:pt>
                <c:pt idx="262">
                  <c:v>566.74668711692493</c:v>
                </c:pt>
                <c:pt idx="263">
                  <c:v>689.01502419871804</c:v>
                </c:pt>
                <c:pt idx="264">
                  <c:v>437.75660248803825</c:v>
                </c:pt>
                <c:pt idx="265">
                  <c:v>154.61854390394089</c:v>
                </c:pt>
                <c:pt idx="266">
                  <c:v>434.69272971375807</c:v>
                </c:pt>
                <c:pt idx="267">
                  <c:v>471.30176752777766</c:v>
                </c:pt>
                <c:pt idx="268">
                  <c:v>459.26880172307699</c:v>
                </c:pt>
                <c:pt idx="269">
                  <c:v>427.1179350324374</c:v>
                </c:pt>
                <c:pt idx="270">
                  <c:v>651.11909056847549</c:v>
                </c:pt>
                <c:pt idx="271">
                  <c:v>318.8574225374532</c:v>
                </c:pt>
                <c:pt idx="272">
                  <c:v>353.40781377777785</c:v>
                </c:pt>
                <c:pt idx="273">
                  <c:v>383.10131971951216</c:v>
                </c:pt>
                <c:pt idx="274">
                  <c:v>173.37888521143475</c:v>
                </c:pt>
                <c:pt idx="275">
                  <c:v>611.98382646750531</c:v>
                </c:pt>
                <c:pt idx="276">
                  <c:v>812.32479943925227</c:v>
                </c:pt>
                <c:pt idx="277">
                  <c:v>277.28570378678739</c:v>
                </c:pt>
                <c:pt idx="278">
                  <c:v>340.69985263157901</c:v>
                </c:pt>
                <c:pt idx="279">
                  <c:v>478.43498376436787</c:v>
                </c:pt>
                <c:pt idx="280">
                  <c:v>360.1304409180791</c:v>
                </c:pt>
                <c:pt idx="281">
                  <c:v>300.43631052623221</c:v>
                </c:pt>
                <c:pt idx="282">
                  <c:v>436.86241249358983</c:v>
                </c:pt>
                <c:pt idx="283">
                  <c:v>386.33935554687497</c:v>
                </c:pt>
                <c:pt idx="284">
                  <c:v>451.72909661129569</c:v>
                </c:pt>
                <c:pt idx="285">
                  <c:v>156.57625245721923</c:v>
                </c:pt>
                <c:pt idx="286">
                  <c:v>662.4922394366198</c:v>
                </c:pt>
                <c:pt idx="287">
                  <c:v>353.182657545045</c:v>
                </c:pt>
                <c:pt idx="288">
                  <c:v>221.59852246666668</c:v>
                </c:pt>
                <c:pt idx="289">
                  <c:v>328.84405742667923</c:v>
                </c:pt>
                <c:pt idx="290">
                  <c:v>294.93173594176523</c:v>
                </c:pt>
                <c:pt idx="291">
                  <c:v>280.91154448203326</c:v>
                </c:pt>
                <c:pt idx="292">
                  <c:v>150.02189774427245</c:v>
                </c:pt>
                <c:pt idx="293">
                  <c:v>358.29680722222224</c:v>
                </c:pt>
                <c:pt idx="294">
                  <c:v>295.3695566510695</c:v>
                </c:pt>
                <c:pt idx="295">
                  <c:v>206.689439282568</c:v>
                </c:pt>
                <c:pt idx="296">
                  <c:v>318.99173046698877</c:v>
                </c:pt>
                <c:pt idx="297">
                  <c:v>107.40797587998408</c:v>
                </c:pt>
                <c:pt idx="298">
                  <c:v>309.79737343521595</c:v>
                </c:pt>
                <c:pt idx="299">
                  <c:v>186.28787971643521</c:v>
                </c:pt>
                <c:pt idx="300">
                  <c:v>237.288338137105</c:v>
                </c:pt>
                <c:pt idx="301">
                  <c:v>262.77906862098769</c:v>
                </c:pt>
                <c:pt idx="302">
                  <c:v>117.9588853647854</c:v>
                </c:pt>
                <c:pt idx="303">
                  <c:v>263.29511827878235</c:v>
                </c:pt>
                <c:pt idx="304">
                  <c:v>304.619407831074</c:v>
                </c:pt>
                <c:pt idx="305">
                  <c:v>249.40552018222456</c:v>
                </c:pt>
                <c:pt idx="306">
                  <c:v>346.90881536680911</c:v>
                </c:pt>
                <c:pt idx="307">
                  <c:v>261.43851203135654</c:v>
                </c:pt>
                <c:pt idx="308">
                  <c:v>108.32588994276092</c:v>
                </c:pt>
                <c:pt idx="309">
                  <c:v>192.76803452866071</c:v>
                </c:pt>
                <c:pt idx="310">
                  <c:v>342.07412226831582</c:v>
                </c:pt>
                <c:pt idx="311">
                  <c:v>265.25615258388103</c:v>
                </c:pt>
                <c:pt idx="312">
                  <c:v>160.13142169163547</c:v>
                </c:pt>
                <c:pt idx="313">
                  <c:v>254.46461073160609</c:v>
                </c:pt>
                <c:pt idx="314">
                  <c:v>134.70138588372549</c:v>
                </c:pt>
                <c:pt idx="315">
                  <c:v>99.999060683111935</c:v>
                </c:pt>
                <c:pt idx="316">
                  <c:v>169.96097573917837</c:v>
                </c:pt>
                <c:pt idx="317">
                  <c:v>127.33111490334871</c:v>
                </c:pt>
                <c:pt idx="318">
                  <c:v>245.82544474556889</c:v>
                </c:pt>
                <c:pt idx="319">
                  <c:v>196.36140518470992</c:v>
                </c:pt>
                <c:pt idx="320">
                  <c:v>112.06332370084272</c:v>
                </c:pt>
                <c:pt idx="321">
                  <c:v>95.682711227185621</c:v>
                </c:pt>
                <c:pt idx="322">
                  <c:v>74.018870092497437</c:v>
                </c:pt>
                <c:pt idx="323">
                  <c:v>107.091517438579</c:v>
                </c:pt>
                <c:pt idx="324">
                  <c:v>82.992627714548789</c:v>
                </c:pt>
                <c:pt idx="325">
                  <c:v>139.29509994199535</c:v>
                </c:pt>
                <c:pt idx="326">
                  <c:v>43.565651233676768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E9F-F942-B24A-F7DC8B3DD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5009824"/>
        <c:axId val="1794542032"/>
      </c:lineChart>
      <c:catAx>
        <c:axId val="179500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94542032"/>
        <c:crosses val="autoZero"/>
        <c:auto val="1"/>
        <c:lblAlgn val="ctr"/>
        <c:lblOffset val="100"/>
        <c:noMultiLvlLbl val="0"/>
      </c:catAx>
      <c:valAx>
        <c:axId val="17945420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95009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603250</xdr:colOff>
      <xdr:row>17</xdr:row>
      <xdr:rowOff>69850</xdr:rowOff>
    </xdr:from>
    <xdr:to>
      <xdr:col>12</xdr:col>
      <xdr:colOff>400050</xdr:colOff>
      <xdr:row>31</xdr:row>
      <xdr:rowOff>146050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41CD86A5-9019-714D-92B9-B8150F10F2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82550</xdr:colOff>
      <xdr:row>10</xdr:row>
      <xdr:rowOff>0</xdr:rowOff>
    </xdr:from>
    <xdr:to>
      <xdr:col>26</xdr:col>
      <xdr:colOff>304800</xdr:colOff>
      <xdr:row>30</xdr:row>
      <xdr:rowOff>69850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9E65B49E-719D-974F-8724-9A4777238F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MMx 2000" refreshedDate="44059.334587152778" createdVersion="6" refreshedVersion="6" minRefreshableVersion="3" recordCount="8635" xr:uid="{3DBC9A3B-9A3D-144A-8E57-C33B9B224BF6}">
  <cacheSource type="worksheet">
    <worksheetSource name="表1"/>
  </cacheSource>
  <cacheFields count="20">
    <cacheField name="月份" numFmtId="176">
      <sharedItems containsSemiMixedTypes="0" containsNonDate="0" containsDate="1" containsString="0" minDate="2014-01-01T00:00:00" maxDate="2016-12-02T00:00:00"/>
    </cacheField>
    <cacheField name="层数" numFmtId="0">
      <sharedItems count="6">
        <s v="负一层"/>
        <s v="负一夹层"/>
        <s v="一层"/>
        <s v="二层"/>
        <s v="三层"/>
        <s v="四层"/>
      </sharedItems>
    </cacheField>
    <cacheField name="楼层排序" numFmtId="0">
      <sharedItems containsSemiMixedTypes="0" containsString="0" containsNumber="1" containsInteger="1" minValue="-1" maxValue="4" count="6">
        <n v="-1"/>
        <n v="0"/>
        <n v="1"/>
        <n v="2"/>
        <n v="3"/>
        <n v="4"/>
      </sharedItems>
    </cacheField>
    <cacheField name="商铺名称" numFmtId="0">
      <sharedItems/>
    </cacheField>
    <cacheField name="销售额" numFmtId="177">
      <sharedItems containsSemiMixedTypes="0" containsString="0" containsNumber="1" minValue="451.2" maxValue="10202107.199999999"/>
    </cacheField>
    <cacheField name="总租金" numFmtId="177">
      <sharedItems containsSemiMixedTypes="0" containsString="0" containsNumber="1" minValue="0" maxValue="1078213.9502399999"/>
    </cacheField>
    <cacheField name="租售比" numFmtId="9">
      <sharedItems containsSemiMixedTypes="0" containsString="0" containsNumber="1" minValue="0" maxValue="30.448300000000003" count="5011">
        <n v="0.22999999999999998"/>
        <n v="3.0000000000000002E-2"/>
        <n v="0.12"/>
        <n v="7.0000000000000007E-2"/>
        <n v="0.1"/>
        <n v="9.9999999999999992E-2"/>
        <n v="4.9999999999999996E-2"/>
        <n v="0.09"/>
        <n v="0.66"/>
        <n v="0.2853"/>
        <n v="0.20219999999999999"/>
        <n v="9.9500000000000019E-2"/>
        <n v="0.1172"/>
        <n v="0.14410000000000001"/>
        <n v="0.11189999999999999"/>
        <n v="0.17660000000000003"/>
        <n v="1.7403999999999999"/>
        <n v="0.28690000000000004"/>
        <n v="6.6600000000000006E-2"/>
        <n v="0.12920000000000001"/>
        <n v="8.9200000000000002E-2"/>
        <n v="0.1181"/>
        <n v="0.13429999999999997"/>
        <n v="0.41"/>
        <n v="0.13669999999999999"/>
        <n v="0.66849999999999987"/>
        <n v="0.28250000000000003"/>
        <n v="5.7499999999999996E-2"/>
        <n v="0.13489999999999999"/>
        <n v="0.10339999999999996"/>
        <n v="0.12720000000000001"/>
        <n v="0.1391"/>
        <n v="0.15049999999999997"/>
        <n v="1.0927"/>
        <n v="0.1048"/>
        <n v="0.88670000000000004"/>
        <n v="0.2893"/>
        <n v="5.4600000000000003E-2"/>
        <n v="0.14200000000000002"/>
        <n v="8.8800000000000004E-2"/>
        <n v="0.12120000000000002"/>
        <n v="0.13790000000000005"/>
        <n v="0.11779999999999997"/>
        <n v="0.25869999999999999"/>
        <n v="0.12890000000000001"/>
        <n v="0.64710000000000012"/>
        <n v="0.2960000000000001"/>
        <n v="5.91E-2"/>
        <n v="0.13170000000000001"/>
        <n v="9.6799999999999997E-2"/>
        <n v="0.11979999999999999"/>
        <n v="0.1333"/>
        <n v="0.15200000000000002"/>
        <n v="5.8600000000000006E-2"/>
        <n v="2.7500000000000004E-2"/>
        <n v="6.2600000000000003E-2"/>
        <n v="0.1149"/>
        <n v="1.1599000000000002"/>
        <n v="0.29240000000000005"/>
        <n v="5.6900000000000013E-2"/>
        <n v="0.14679999999999999"/>
        <n v="9.3099999999999988E-2"/>
        <n v="0.10800000000000003"/>
        <n v="0.1313"/>
        <n v="0.40399999999999997"/>
        <n v="0.15009999999999998"/>
        <n v="0.64430000000000009"/>
        <n v="0.29070000000000001"/>
        <n v="4.9400000000000006E-2"/>
        <n v="0.1406"/>
        <n v="8.9300000000000004E-2"/>
        <n v="0.10689999999999998"/>
        <n v="0.1236"/>
        <n v="0.4178"/>
        <n v="4.8300000000000003E-2"/>
        <n v="1.9599999999999996E-2"/>
        <n v="0.20700000000000002"/>
        <n v="0.1401"/>
        <n v="0.29469999999999996"/>
        <n v="0.2949"/>
        <n v="4.4199999999999989E-2"/>
        <n v="0.17040000000000002"/>
        <n v="9.0500000000000025E-2"/>
        <n v="0.10990000000000001"/>
        <n v="0.12770000000000001"/>
        <n v="0.54910000000000003"/>
        <n v="3.5500000000000004E-2"/>
        <n v="2.8799999999999999E-2"/>
        <n v="0.13739999999999999"/>
        <n v="0.16479999999999997"/>
        <n v="0.28370000000000001"/>
        <n v="0.29289999999999999"/>
        <n v="5.1899999999999995E-2"/>
        <n v="0.15590000000000001"/>
        <n v="9.11E-2"/>
        <n v="0.1081"/>
        <n v="0.1229"/>
        <n v="0.20129999999999998"/>
        <n v="3.1899999999999998E-2"/>
        <n v="5.0499999999999996E-2"/>
        <n v="0"/>
        <n v="0.17199999999999999"/>
        <n v="0.18659999999999999"/>
        <n v="0.30720000000000003"/>
        <n v="5.3699999999999991E-2"/>
        <n v="0.1421"/>
        <n v="9.1600000000000001E-2"/>
        <n v="0.10940000000000001"/>
        <n v="0.1255"/>
        <n v="0.29619999999999996"/>
        <n v="0.18340000000000001"/>
        <n v="0.14710000000000001"/>
        <n v="3.5799999999999998E-2"/>
        <n v="3.8099999999999995E-2"/>
        <n v="0.15640000000000001"/>
        <n v="0.1694"/>
        <n v="0.1663"/>
        <n v="0.35680000000000001"/>
        <n v="0.19049999999999997"/>
        <n v="0.22720000000000001"/>
        <n v="0.19419999999999996"/>
        <n v="0.3131000000000001"/>
        <n v="1.2866"/>
        <n v="0.21179999999999996"/>
        <n v="0.18859999999999993"/>
        <n v="0.10630000000000001"/>
        <n v="0.17650000000000002"/>
        <n v="0.70700000000000007"/>
        <n v="9.6400000000000013E-2"/>
        <n v="0.1721"/>
        <n v="0.14530000000000001"/>
        <n v="0.1434"/>
        <n v="0.1525"/>
        <n v="0.29650000000000015"/>
        <n v="0.16080000000000005"/>
        <n v="5.0000000000000024E-2"/>
        <n v="8.2699999999999996E-2"/>
        <n v="0.1913"/>
        <n v="0.12979999999999997"/>
        <n v="0.27900000000000008"/>
        <n v="4.2000000000000003E-2"/>
        <n v="3.5899999999999994E-2"/>
        <n v="5.7500000000000002E-2"/>
        <n v="8.3800000000000013E-2"/>
        <n v="0.1555"/>
        <n v="0.2329"/>
        <n v="9.8399999619590173E-2"/>
        <n v="0.11900000000000001"/>
        <n v="0.11750000000000001"/>
        <n v="0.10360000000000001"/>
        <n v="0.13497538451612903"/>
        <n v="8.6699999999999999E-2"/>
        <n v="0.1203"/>
        <n v="0.1268"/>
        <n v="0.30159999999999992"/>
        <n v="0.16059999999999999"/>
        <n v="0.30590000000000001"/>
        <n v="0.29580000000000001"/>
        <n v="4.4900000000000002E-2"/>
        <n v="0.1216"/>
        <n v="8.7500000000000008E-2"/>
        <n v="0.1076"/>
        <n v="0.1245"/>
        <n v="0.18379999999999996"/>
        <n v="3.3400000000000006E-2"/>
        <n v="1.83E-2"/>
        <n v="0.24390000000000001"/>
        <n v="0.11299999999999999"/>
        <n v="0.1764"/>
        <n v="0.29846360538295069"/>
        <n v="4.9600000000000005E-2"/>
        <n v="0.122"/>
        <n v="8.72E-2"/>
        <n v="0.10660000000000001"/>
        <n v="0.1323"/>
        <n v="0.1308"/>
        <n v="2.35E-2"/>
        <n v="1.6400000000000001E-2"/>
        <n v="0.3427"/>
        <n v="8.7399999999999992E-2"/>
        <n v="0.38170000000000009"/>
        <n v="0.30699999999999994"/>
        <n v="3.5300000000000005E-2"/>
        <n v="0.15490000000000001"/>
        <n v="0.10040000000000003"/>
        <n v="0.15329999999999999"/>
        <n v="0.22719999999999999"/>
        <n v="4.2800000000000019E-2"/>
        <n v="2.2200000000000004E-2"/>
        <n v="0.31409999999999999"/>
        <n v="7.6200000000000018E-2"/>
        <n v="0.56679999999999997"/>
        <n v="0.30230000000000001"/>
        <n v="5.6000000000000015E-2"/>
        <n v="8.8399999999999992E-2"/>
        <n v="0.13290000000000002"/>
        <n v="9.6600000000000005E-2"/>
        <n v="1.9900000000000004E-2"/>
        <n v="0.60670000000000002"/>
        <n v="0.19170000000000004"/>
        <n v="0.33619999999999994"/>
        <n v="0.30620000000000003"/>
        <n v="4.9399999999999999E-2"/>
        <n v="0.13880000000000003"/>
        <n v="8.790000000000002E-2"/>
        <n v="0.12970000000000001"/>
        <n v="4.4400000000000002E-2"/>
        <n v="3.2000000000000001E-2"/>
        <n v="0.12670000000000001"/>
        <n v="0.58140000000000003"/>
        <n v="0.41110000000000002"/>
        <n v="4.58E-2"/>
        <n v="0.1162"/>
        <n v="9.1799999999999993E-2"/>
        <n v="0.10640000000000002"/>
        <n v="0.1411"/>
        <n v="0.20710000000000001"/>
        <n v="5.2800000000000007E-2"/>
        <n v="1.66E-2"/>
        <n v="0.10450000000000001"/>
        <n v="0.67559999999999998"/>
        <n v="0.5455000000000001"/>
        <n v="5.0399999999999993E-2"/>
        <n v="0.1188"/>
        <n v="9.6099999999999991E-2"/>
        <n v="0.11590000000000002"/>
        <n v="0.1467"/>
        <n v="0.28150000000000003"/>
        <n v="1.7100000000000004E-2"/>
        <n v="0.11439999999999999"/>
        <n v="0.1046"/>
        <n v="0.64570000000000005"/>
        <n v="4.875"/>
        <n v="0.39790000000000003"/>
        <n v="5.6299999999999996E-2"/>
        <n v="0.10929999999999999"/>
        <n v="9.5400000000000013E-2"/>
        <n v="0.11340000000000001"/>
        <n v="0.13930000000000001"/>
        <n v="0.3523"/>
        <n v="9.4399999999999998E-2"/>
        <n v="0.2409"/>
        <n v="1.2744"/>
        <n v="0.39700000000000002"/>
        <n v="5.2799999999999993E-2"/>
        <n v="0.12839999999999999"/>
        <n v="9.3600000000000003E-2"/>
        <n v="0.1133"/>
        <n v="0.13779999999999998"/>
        <n v="0.82779999999999987"/>
        <n v="4.5393193692140489E-2"/>
        <n v="9.8399999999999987E-2"/>
        <n v="0.9355"/>
        <n v="1.3568999999999998"/>
        <n v="0.40719999999999995"/>
        <n v="4.9899999999999993E-2"/>
        <n v="0.13939999999999997"/>
        <n v="9.7300000000000011E-2"/>
        <n v="0.11609999999999999"/>
        <n v="7.640000000000001E-2"/>
        <n v="0.43329999999999991"/>
        <n v="2.3900000000000001E-2"/>
        <n v="0.64890000000000003"/>
        <n v="0.42800000000000005"/>
        <n v="6.6199999999999995E-2"/>
        <n v="0.13070000000000001"/>
        <n v="9.2600000000000002E-2"/>
        <n v="0.11620000000000003"/>
        <n v="0.13659999999999997"/>
        <n v="0.12400000000000001"/>
        <n v="0.1641"/>
        <n v="0.24009999999999998"/>
        <n v="3.6499999999999998E-2"/>
        <n v="0.54630000000000001"/>
        <n v="0.59640000000000015"/>
        <n v="5.7899999999999993E-2"/>
        <n v="0.14899999999999999"/>
        <n v="0.13470000000000001"/>
        <n v="0.10460000000000001"/>
        <n v="0.17150000000000001"/>
        <n v="0.14269999999999997"/>
        <n v="4.0500000000000001E-2"/>
        <n v="0.47809999999999997"/>
        <n v="0.47170000000000006"/>
        <n v="5.1600000000000007E-2"/>
        <n v="0.15460000000000004"/>
        <n v="8.9099999999999999E-2"/>
        <n v="0.11489999999999999"/>
        <n v="0.13290000000000005"/>
        <n v="0.14820000000000003"/>
        <n v="0.12079999999999999"/>
        <n v="0.1368"/>
        <n v="6.5200000000000008E-2"/>
        <n v="0.31280000000000002"/>
        <n v="0.47039999999999998"/>
        <n v="4.7300000000000002E-2"/>
        <n v="0.16270000000000001"/>
        <n v="0.11410000000000001"/>
        <n v="0.1328"/>
        <n v="8.7000000000000008E-2"/>
        <n v="0.14150000000000001"/>
        <n v="0.16399999999999998"/>
        <n v="5.6499999999999995E-2"/>
        <n v="0.55740000000000012"/>
        <n v="0.55980000000000019"/>
        <n v="0.17809999999999998"/>
        <n v="9.4500000000000015E-2"/>
        <n v="0.1157"/>
        <n v="0.14240000000000003"/>
        <n v="8.6500000000000007E-2"/>
        <n v="0.16250000000000001"/>
        <n v="0.13859999999999997"/>
        <n v="1.84E-2"/>
        <n v="0.53790000000000004"/>
        <n v="0.49589999999999995"/>
        <n v="5.4800000000000001E-2"/>
        <n v="0.1956"/>
        <n v="9.1499999999999998E-2"/>
        <n v="0.11580000000000001"/>
        <n v="0.14319999999999997"/>
        <n v="9.6699999999999994E-2"/>
        <n v="0.15229999999999996"/>
        <n v="0.11940000000000001"/>
        <n v="0.1231"/>
        <n v="0.54789999999999994"/>
        <n v="6.3799999999999996E-2"/>
        <n v="0.18850000000000003"/>
        <n v="7.8299999999999995E-2"/>
        <n v="0.11630000000000001"/>
        <n v="0.14330000000000004"/>
        <n v="0.10229999999999999"/>
        <n v="0.15350000000000003"/>
        <n v="0.19270000000000001"/>
        <n v="0.10039999999999999"/>
        <n v="3.5599999999999993E-2"/>
        <n v="0.63309999999999989"/>
        <n v="0.1618"/>
        <n v="6.3899999999999998E-2"/>
        <n v="0.23500000000000001"/>
        <n v="7.5800000000000006E-2"/>
        <n v="0.11550000000000002"/>
        <n v="0.14010000000000003"/>
        <n v="0.10249999999999999"/>
        <n v="0.1176"/>
        <n v="0.12359999999999999"/>
        <n v="2.7800000000000002E-2"/>
        <n v="0.58939999999999992"/>
        <n v="0.17069999999999999"/>
        <n v="7.0099999999999982E-2"/>
        <n v="7.2000000000000008E-2"/>
        <n v="0.14169999999999999"/>
        <n v="0.11939999999999999"/>
        <n v="0.21379999999999999"/>
        <n v="0.2954"/>
        <n v="1.6999999999999999E-3"/>
        <n v="0.15880000000000002"/>
        <n v="0.10900000000000001"/>
        <n v="0.11919999999999999"/>
        <n v="0.1125"/>
        <n v="7.3200000000000001E-2"/>
        <n v="7.1599999999999997E-2"/>
        <n v="0.13790000000000002"/>
        <n v="0.1171"/>
        <n v="0.12120000000000003"/>
        <n v="0.2505"/>
        <n v="0.44459999999999994"/>
        <n v="2.3099999999999999E-2"/>
        <n v="0.15810000000000002"/>
        <n v="0.11660000000000001"/>
        <n v="0.1101"/>
        <n v="0.11249999999999999"/>
        <n v="6.1900000000000011E-2"/>
        <n v="6.8500000000000005E-2"/>
        <n v="0.13540000000000002"/>
        <n v="0.1173"/>
        <n v="0.20610000000000003"/>
        <n v="0.72989999999999988"/>
        <n v="0.185"/>
        <n v="2.2199999999999998E-2"/>
        <n v="0.15720000000000001"/>
        <n v="0.11770000000000001"/>
        <n v="8.3599999999999994E-2"/>
        <n v="0.12040000000000002"/>
        <n v="6.4500000000000002E-2"/>
        <n v="6.9699999999999998E-2"/>
        <n v="0.1351"/>
        <n v="0.11849999999999998"/>
        <n v="0.14120000000000002"/>
        <n v="0.57090000000000007"/>
        <n v="9.2500000000000013E-2"/>
        <n v="0.15999999999999998"/>
        <n v="0.12030000000000002"/>
        <n v="7.9399999999999998E-2"/>
        <n v="0.11880000000000002"/>
        <n v="0.10840000000000001"/>
        <n v="0.16029999999999997"/>
        <n v="0.13100000000000001"/>
        <n v="7.2899999999999993E-2"/>
        <n v="3.7000000000000005E-2"/>
        <n v="1.028"/>
        <n v="0.17400000000000002"/>
        <n v="0.10429999999999999"/>
        <n v="0.1193"/>
        <n v="0.10950000000000001"/>
        <n v="7.5600000000000001E-2"/>
        <n v="7.060000000000001E-2"/>
        <n v="0.13039999999999999"/>
        <n v="0.11899999999999999"/>
        <n v="0.12990000000000002"/>
        <n v="0.10469999999999999"/>
        <n v="0.15390000000000001"/>
        <n v="0.16149999999999998"/>
        <n v="1.2815000000000001"/>
        <n v="0.34029999999999999"/>
        <n v="0.1234"/>
        <n v="0.15650000000000003"/>
        <n v="6.6000000000000003E-2"/>
        <n v="0.40079999999999993"/>
        <n v="0.15049999999999999"/>
        <n v="14.011100000000001"/>
        <n v="0.1293"/>
        <n v="0.11749999999999998"/>
        <n v="0.1024"/>
        <n v="8.1600000000000006E-2"/>
        <n v="6.2899999999999998E-2"/>
        <n v="0.12439999999999998"/>
        <n v="0.28109999999999996"/>
        <n v="0.15"/>
        <n v="0.18"/>
        <n v="0.12000000000000002"/>
        <n v="0.21999999999999997"/>
        <n v="0.3"/>
        <n v="0.48000000000000004"/>
        <n v="0.17"/>
        <n v="0.66999999999999993"/>
        <n v="0.18000000000000002"/>
        <n v="0.21"/>
        <n v="0.38"/>
        <n v="0.08"/>
        <n v="0.14000000000000004"/>
        <n v="0.16999999999999998"/>
        <n v="0.12999999999999998"/>
        <n v="0.28000000000000003"/>
        <n v="0.33"/>
        <n v="0.31"/>
        <n v="0.14000000000000001"/>
        <n v="0.05"/>
        <n v="0.18999999999999995"/>
        <n v="0.26"/>
        <n v="1.26"/>
        <n v="0.24000000000000007"/>
        <n v="1.9999999999999997E-2"/>
        <n v="0.03"/>
        <n v="0.20000000000000004"/>
        <n v="0.13497312903225805"/>
        <n v="9.9999999999999936E-2"/>
        <n v="0.11"/>
        <n v="0.47"/>
        <n v="0.13"/>
        <n v="0.21000000000000005"/>
        <n v="0.77"/>
        <n v="0.16"/>
        <n v="0.23000000000000004"/>
        <n v="1.2800000000000002"/>
        <n v="0.1583"/>
        <n v="0.26349999999999996"/>
        <n v="0.15820000000000004"/>
        <n v="0.24139999999999998"/>
        <n v="0.58169999999999999"/>
        <n v="0.19019999999999998"/>
        <n v="1.0012999999999994"/>
        <n v="0.25069999999999998"/>
        <n v="0.8590000000000001"/>
        <n v="0.21980000000000005"/>
        <n v="9.35E-2"/>
        <n v="0.27299999999999996"/>
        <n v="0.2666"/>
        <n v="0.12530000000000002"/>
        <n v="0.16440000000000002"/>
        <n v="0.23120000000000004"/>
        <n v="0.16800000000000004"/>
        <n v="0.36609999999999998"/>
        <n v="0.54059999999999997"/>
        <n v="0.40539999999999998"/>
        <n v="0.16969999999999996"/>
        <n v="5.0000000000000017E-2"/>
        <n v="0.24560000000000001"/>
        <n v="0.30280000000000001"/>
        <n v="0.59399999999999997"/>
        <n v="0.24050000000000002"/>
        <n v="3.4200000000000001E-2"/>
        <n v="5.1799999999999999E-2"/>
        <n v="6.0000000000000005E-2"/>
        <n v="0.15060000000000004"/>
        <n v="0.1285"/>
        <n v="0.22740000000000002"/>
        <n v="0.10509999999999999"/>
        <n v="0.11040000000000004"/>
        <n v="0.16109999999999999"/>
        <n v="0.10620000000000002"/>
        <n v="9.74E-2"/>
        <n v="0.11710000000000001"/>
        <n v="0.121"/>
        <n v="0.54189999999999994"/>
        <n v="0.1457"/>
        <n v="0.22320000000000001"/>
        <n v="0.82239999999999991"/>
        <n v="0.16140000000000004"/>
        <n v="0.11450000000000002"/>
        <n v="0.20920000000000005"/>
        <n v="0.17519999999999999"/>
        <n v="0.2046"/>
        <n v="0.93210000000000004"/>
        <n v="0.15759999999999999"/>
        <n v="0.21660000000000001"/>
        <n v="0.14760000000000001"/>
        <n v="0.22499999999999998"/>
        <n v="0.51490000000000002"/>
        <n v="0.18480000000000002"/>
        <n v="0.8307000000000001"/>
        <n v="0.32590000000000002"/>
        <n v="0.72549999999999981"/>
        <n v="0.19359999999999999"/>
        <n v="6.7299999999999985E-2"/>
        <n v="0.20480000000000001"/>
        <n v="0.46769999999999995"/>
        <n v="0.10630000000000002"/>
        <n v="0.16400000000000001"/>
        <n v="0.24850000000000003"/>
        <n v="0.26780000000000009"/>
        <n v="0.52229999999999988"/>
        <n v="0.12710000000000002"/>
        <n v="4.9999999999999989E-2"/>
        <n v="0.33350000000000002"/>
        <n v="0.21549999999999997"/>
        <n v="1.2865"/>
        <n v="0.25110000000000005"/>
        <n v="4.6899999999999997E-2"/>
        <n v="7.6499999999999999E-2"/>
        <n v="5.8700000000000002E-2"/>
        <n v="0.15280000000000005"/>
        <n v="0.16510000000000002"/>
        <n v="0.21889999999999998"/>
        <n v="0.1042"/>
        <n v="0.1091"/>
        <n v="0.13019999999999995"/>
        <n v="0.10430000000000002"/>
        <n v="0.32339999999999997"/>
        <n v="0.11680000000000001"/>
        <n v="0.12140000000000001"/>
        <n v="0.39660000000000006"/>
        <n v="0.14510000000000001"/>
        <n v="0.20549999999999999"/>
        <n v="0.23129999999999998"/>
        <n v="0.63919999999999999"/>
        <n v="0.16420000000000004"/>
        <n v="0.17420000000000002"/>
        <n v="0.17270000000000002"/>
        <n v="0.18539999999999998"/>
        <n v="0.62639999999999996"/>
        <n v="0.158"/>
        <n v="0.26720000000000005"/>
        <n v="0.15670000000000001"/>
        <n v="0.28199999999999997"/>
        <n v="0.5222"/>
        <n v="0.2384"/>
        <n v="0.56620000000000015"/>
        <n v="0.27049999999999996"/>
        <n v="0.68389999999999984"/>
        <n v="0.20309999999999995"/>
        <n v="0.1452"/>
        <n v="0.23340000000000002"/>
        <n v="0.28870000000000001"/>
        <n v="0.10899999999999999"/>
        <n v="0.1661"/>
        <n v="0.1565"/>
        <n v="0.13669999999999996"/>
        <n v="0.26069999999999999"/>
        <n v="0.29510000000000003"/>
        <n v="0.1371"/>
        <n v="4.9999999999999982E-2"/>
        <n v="1.3881999999999999"/>
        <n v="0.31620000000000009"/>
        <n v="0.1797"/>
        <n v="0.54849999999999999"/>
        <n v="0.29939999999999994"/>
        <n v="5.8100000000000006E-2"/>
        <n v="7.7499999999999999E-2"/>
        <n v="5.9400000000000001E-2"/>
        <n v="0.13329999999999997"/>
        <n v="0.18809999999999999"/>
        <n v="0.21280000000000004"/>
        <n v="0.10839999999999998"/>
        <n v="0.10950000000000006"/>
        <n v="0.13830000000000001"/>
        <n v="0.10570000000000004"/>
        <n v="0.20039999999999999"/>
        <n v="0.11680000000000003"/>
        <n v="0.12540000000000001"/>
        <n v="0.46920000000000006"/>
        <n v="0.14690000000000003"/>
        <n v="0.29339999999999999"/>
        <n v="0.159"/>
        <n v="0.21659999999999999"/>
        <n v="0.86199999999999999"/>
        <n v="0.17629999999999996"/>
        <n v="0.125"/>
        <n v="0.26380000000000003"/>
        <n v="0.17200000000000001"/>
        <n v="0.2417"/>
        <n v="0.88859999999999995"/>
        <n v="0.15659999999999999"/>
        <n v="0.23619999999999999"/>
        <n v="0.16929999999999998"/>
        <n v="0.23470000000000002"/>
        <n v="0.77290000000000003"/>
        <n v="0.23589999999999994"/>
        <n v="0.60280000000000011"/>
        <n v="0.2445"/>
        <n v="0.73799999999999988"/>
        <n v="0.2167"/>
        <n v="9.849999999999999E-2"/>
        <n v="0.16830000000000001"/>
        <n v="0.28270000000000001"/>
        <n v="0.11050000000000003"/>
        <n v="0.17269999999999999"/>
        <n v="0.13250000000000001"/>
        <n v="0.26819999999999999"/>
        <n v="0.28300000000000003"/>
        <n v="0.1384"/>
        <n v="7.4999999999999997E-2"/>
        <n v="0.21800000000000003"/>
        <n v="0.19800000000000001"/>
        <n v="0.38440000000000002"/>
        <n v="0.25230000000000002"/>
        <n v="4.0200000000000007E-2"/>
        <n v="0.12609999999999999"/>
        <n v="0.21330000000000002"/>
        <n v="0.10490000000000001"/>
        <n v="0.1159"/>
        <n v="0.1038"/>
        <n v="0.12679505818181819"/>
        <n v="0.11599999999999999"/>
        <n v="0.12450000000000001"/>
        <n v="0.57940000000000014"/>
        <n v="0.27050000000000002"/>
        <n v="0.14930000000000002"/>
        <n v="0.15010000000000001"/>
        <n v="0.62830000000000008"/>
        <n v="0.20850000000000002"/>
        <n v="0.10340000000000001"/>
        <n v="0.37890000000000007"/>
        <n v="0.15510000000000002"/>
        <n v="0.21080000000000002"/>
        <n v="9.0000000000000011E-2"/>
        <n v="0.5504"/>
        <n v="0.24019999999999997"/>
        <n v="0.16019999999999998"/>
        <n v="0.24269999999999997"/>
        <n v="0.65900000000000003"/>
        <n v="0.21000000000000002"/>
        <n v="0.68230000000000013"/>
        <n v="0.30719999999999997"/>
        <n v="0.79780000000000006"/>
        <n v="0.19070000000000004"/>
        <n v="0.18959999999999999"/>
        <n v="0.20460000000000014"/>
        <n v="0.10150000000000002"/>
        <n v="0.14910000000000001"/>
        <n v="0.13370000000000004"/>
        <n v="0.22570000000000001"/>
        <n v="0.31629999999999997"/>
        <n v="0.1249"/>
        <n v="0.15550000000000003"/>
        <n v="0.23719999999999999"/>
        <n v="0.22269999999999998"/>
        <n v="0.37040000000000006"/>
        <n v="0.22980000000000003"/>
        <n v="6.7799999999999999E-2"/>
        <n v="5.1699999999999996E-2"/>
        <n v="5.889999999999998E-2"/>
        <n v="8.9900000000000008E-2"/>
        <n v="0.22120000000000001"/>
        <n v="0.10379999999999999"/>
        <n v="0.10290000000000002"/>
        <n v="0.11650000000000001"/>
        <n v="0.39980000000000004"/>
        <n v="0.14560000000000001"/>
        <n v="0.52579999999999993"/>
        <n v="0.1492"/>
        <n v="0.1326"/>
        <n v="0.45380000000000004"/>
        <n v="0.34310000000000007"/>
        <n v="0.251"/>
        <n v="0.42510000000000003"/>
        <n v="0.1502"/>
        <n v="0.20679999999999998"/>
        <n v="8.9999999999999983E-2"/>
        <n v="0.63859999999999995"/>
        <n v="0.15560000000000002"/>
        <n v="0.19400000000000003"/>
        <n v="0.16449999999999995"/>
        <n v="0.26910000000000001"/>
        <n v="0.38709999999999994"/>
        <n v="0.21409999999999996"/>
        <n v="0.51170000000000027"/>
        <n v="0.26890000000000008"/>
        <n v="0.73120000000000007"/>
        <n v="0.19930000000000003"/>
        <n v="0.14070000000000002"/>
        <n v="0.21820000000000006"/>
        <n v="0.23519999999999999"/>
        <n v="0.10199999999999999"/>
        <n v="0.17350000000000004"/>
        <n v="0.1479"/>
        <n v="0.13540000000000005"/>
        <n v="0.28220000000000001"/>
        <n v="0.38410000000000005"/>
        <n v="0.1439"/>
        <n v="0.247"/>
        <n v="0.32219999999999993"/>
        <n v="0.24340000000000001"/>
        <n v="4.9299999999999997E-2"/>
        <n v="6.7199999999999996E-2"/>
        <n v="5.9800000000000006E-2"/>
        <n v="7.1300000000000016E-2"/>
        <n v="8.7900000000000006E-2"/>
        <n v="0.21979999999999997"/>
        <n v="0.11860000000000001"/>
        <n v="0.1013"/>
        <n v="0.1711"/>
        <n v="0.11539999999999997"/>
        <n v="0.42740000000000006"/>
        <n v="0.1462"/>
        <n v="0.16469999999999999"/>
        <n v="0.15569999999999998"/>
        <n v="0.19120000000000001"/>
        <n v="0.15950000000000003"/>
        <n v="0.26719999999999999"/>
        <n v="0.2923"/>
        <n v="0.19409999999999997"/>
        <n v="0.47160000000000007"/>
        <n v="0.36980000000000007"/>
        <n v="0.49209999999999998"/>
        <n v="0.16269999999999998"/>
        <n v="0.23779999999999998"/>
        <n v="0.38840000000000002"/>
        <n v="0.17259999999999998"/>
        <n v="0.13720000000000002"/>
        <n v="0.40570000000000001"/>
        <n v="0.1318"/>
        <n v="0.22469999999999996"/>
        <n v="0.13339999999999999"/>
        <n v="0.47829999999999989"/>
        <n v="0.17150000000000004"/>
        <n v="3.8100000000000002E-2"/>
        <n v="4.1200000000000001E-2"/>
        <n v="0.26179999999999992"/>
        <n v="0.1115"/>
        <n v="0.13970000000000002"/>
        <n v="0.22180000000000002"/>
        <n v="0.1004"/>
        <n v="0.11829999999999999"/>
        <n v="0.11490000000000002"/>
        <n v="0.10200000000000001"/>
        <n v="0.1628"/>
        <n v="0.11600000000000002"/>
        <n v="0.12610000000000002"/>
        <n v="0.42370000000000002"/>
        <n v="0.14700000000000002"/>
        <n v="0.33480000000000004"/>
        <n v="0.1016"/>
        <n v="0.20240000000000005"/>
        <n v="0.20100000000000001"/>
        <n v="0.15939999999999999"/>
        <n v="0.21579999999999999"/>
        <n v="0.57469999999999999"/>
        <n v="0.22490000000000002"/>
        <n v="0.17530000000000004"/>
        <n v="0.36959999999999998"/>
        <n v="0.25390000000000001"/>
        <n v="0.67059999999999997"/>
        <n v="0.31950000000000006"/>
        <n v="0.82590000000000008"/>
        <n v="0.2024"/>
        <n v="0.1232"/>
        <n v="0.2606"/>
        <n v="0.36569999999999997"/>
        <n v="0.17659999999999998"/>
        <n v="0.14179999999999998"/>
        <n v="0.19289999999999999"/>
        <n v="0.4919"/>
        <n v="0.20230000000000001"/>
        <n v="0.15229999999999999"/>
        <n v="8.1299999999999997E-2"/>
        <n v="0.23740000000000003"/>
        <n v="2.5043999999999995"/>
        <n v="0.21380000000000002"/>
        <n v="3.6499999999999991E-2"/>
        <n v="4.5100000000000001E-2"/>
        <n v="5.7800000000000011E-2"/>
        <n v="9.01E-2"/>
        <n v="0.17249999999999999"/>
        <n v="0.2293"/>
        <n v="0.1183"/>
        <n v="0.1056"/>
        <n v="0.1547"/>
        <n v="0.12240000000000002"/>
        <n v="0.127"/>
        <n v="0.31720000000000004"/>
        <n v="0.17350000000000002"/>
        <n v="0.3281"/>
        <n v="0.1033"/>
        <n v="0.28160000000000002"/>
        <n v="0.15990000000000001"/>
        <n v="0.20030000000000001"/>
        <n v="0.1782"/>
        <n v="0.19309999999999999"/>
        <n v="0.43269999999999997"/>
        <n v="0.15509999999999999"/>
        <n v="0.1444"/>
        <n v="0.15109999999999998"/>
        <n v="0.21109999999999995"/>
        <n v="0.18630000000000002"/>
        <n v="0.15380000000000002"/>
        <n v="0.31069999999999998"/>
        <n v="0.30050000000000004"/>
        <n v="0.18999999999999997"/>
        <n v="0.23969999999999997"/>
        <n v="0.32950000000000002"/>
        <n v="7.9199999999999965E-2"/>
        <n v="0.16620000000000004"/>
        <n v="0.1258"/>
        <n v="0.14700000000000005"/>
        <n v="0.38160000000000005"/>
        <n v="0.248"/>
        <n v="0.11070000000000002"/>
        <n v="0.1794"/>
        <n v="0.12590000000000001"/>
        <n v="3.7687000000000004"/>
        <n v="0.22700000000000004"/>
        <n v="2.7600000000000006E-2"/>
        <n v="5.6500000000000009E-2"/>
        <n v="0.10170000000000001"/>
        <n v="0.14480000000000001"/>
        <n v="0.22840000000000002"/>
        <n v="9.6200000000000008E-2"/>
        <n v="0.11810000000000002"/>
        <n v="0.1106"/>
        <n v="9.890000000000003E-2"/>
        <n v="0.1018"/>
        <n v="0.11539999999999999"/>
        <n v="0.12329999999999999"/>
        <n v="0.23530000000000001"/>
        <n v="0.14610000000000001"/>
        <n v="0.19089999999999996"/>
        <n v="0.16159999999999999"/>
        <n v="0.33280000000000004"/>
        <n v="8.7200000000000014E-2"/>
        <n v="0.17190000000000003"/>
        <n v="0.29570000000000002"/>
        <n v="0.20530000000000001"/>
        <n v="0.15770000000000001"/>
        <n v="0.20309999999999997"/>
        <n v="0.2102"/>
        <n v="0.29430000000000001"/>
        <n v="0.28170000000000006"/>
        <n v="0.17219999999999999"/>
        <n v="0.25950000000000001"/>
        <n v="0.27620000000000006"/>
        <n v="0.16119999999999998"/>
        <n v="0.28179999999999999"/>
        <n v="0.12359999999999996"/>
        <n v="0.20459999999999998"/>
        <n v="0.4975"/>
        <n v="0.3657999999999999"/>
        <n v="0.15870000000000004"/>
        <n v="0.16760000000000003"/>
        <n v="0.16940000000000002"/>
        <n v="0.38350000000000006"/>
        <n v="0.19870000000000002"/>
        <n v="0.24210000000000004"/>
        <n v="0.31470000000000004"/>
        <n v="0.28430000000000005"/>
        <n v="0.35220000000000001"/>
        <n v="0.16970000000000002"/>
        <n v="0.18559999999999999"/>
        <n v="8.2299999999999998E-2"/>
        <n v="0.15210000000000001"/>
        <n v="0.38520000000000004"/>
        <n v="7.9600000000000004E-2"/>
        <n v="0.17120000000000002"/>
        <n v="0.14269999999999999"/>
        <n v="0.46609999999999996"/>
        <n v="0.15090000000000003"/>
        <n v="5.000000000000001E-2"/>
        <n v="8.2300000000000012E-2"/>
        <n v="0.18389999999999998"/>
        <n v="0.12840000000000001"/>
        <n v="4.9599999999999998E-2"/>
        <n v="3.1200000000000002E-2"/>
        <n v="5.0499999999999982E-2"/>
        <n v="0.10779999999999999"/>
        <n v="0.14080000000000001"/>
        <n v="0.23280000000000001"/>
        <n v="0.11890000000000001"/>
        <n v="0.11839999999999999"/>
        <n v="0.10400000000000002"/>
        <n v="0.19089999999999999"/>
        <n v="0.30990000000000001"/>
        <n v="0.15610000000000002"/>
        <n v="1.0880000000000001"/>
        <n v="0.17600000000000002"/>
        <n v="0.25040000000000001"/>
        <n v="0.16250000000000003"/>
        <n v="0.16130000000000003"/>
        <n v="0.12249999999999998"/>
        <n v="0.17629999999999998"/>
        <n v="0.35130000000000006"/>
        <n v="0.26769999999999999"/>
        <n v="0.15890000000000004"/>
        <n v="0.156"/>
        <n v="0.19010000000000002"/>
        <n v="0.17850000000000002"/>
        <n v="0.3135"/>
        <n v="0.24530000000000002"/>
        <n v="0.2258"/>
        <n v="0.2137"/>
        <n v="0.33229999999999998"/>
        <n v="0.22440000000000002"/>
        <n v="0.26100000000000001"/>
        <n v="0.20510000000000003"/>
        <n v="7.0300000000000001E-2"/>
        <n v="0.57879999999999987"/>
        <n v="7.4400000000000008E-2"/>
        <n v="0.16870000000000002"/>
        <n v="0.1186"/>
        <n v="0.14110000000000003"/>
        <n v="0.1512"/>
        <n v="5.0200000000000009E-2"/>
        <n v="8.77E-2"/>
        <n v="0.19920000000000004"/>
        <n v="0.1331"/>
        <n v="6.7353999999999994"/>
        <n v="0.28749999999999998"/>
        <n v="2.7400000000000004E-2"/>
        <n v="5.8200000000000002E-2"/>
        <n v="0.15140000000000001"/>
        <n v="0.23579999999999998"/>
        <n v="9.7599999999999992E-2"/>
        <n v="0.11890000000000002"/>
        <n v="0.11700000000000001"/>
        <n v="0.10300000000000001"/>
        <n v="0.12326519133893062"/>
        <n v="0.12129999999999998"/>
        <n v="0.1265"/>
        <n v="0.28800000000000003"/>
        <n v="0.15259999999999999"/>
        <n v="0.30980000000000008"/>
        <n v="0.19620000000000001"/>
        <n v="0.18259999999999998"/>
        <n v="0.18490000000000001"/>
        <n v="0.16089999999999999"/>
        <n v="0.21539999999999998"/>
        <n v="0.13109999999999999"/>
        <n v="0.19260000000000002"/>
        <n v="0.39020000000000005"/>
        <n v="0.48520000000000008"/>
        <n v="0.15989999999999999"/>
        <n v="0.22210000000000002"/>
        <n v="0.15860000000000002"/>
        <n v="0.23100000000000001"/>
        <n v="0.42559999999999998"/>
        <n v="0.19839999999999997"/>
        <n v="0.22969999999999996"/>
        <n v="0.1981"/>
        <n v="0.27360000000000001"/>
        <n v="0.1918"/>
        <n v="0.15369999999999998"/>
        <n v="0.35310000000000002"/>
        <n v="0.16719999999999996"/>
        <n v="0.1363"/>
        <n v="0.15530000000000002"/>
        <n v="1.2964000000000004"/>
        <n v="8.0599999999999991E-2"/>
        <n v="0.18279999999999999"/>
        <n v="0.1303"/>
        <n v="0.29830000000000001"/>
        <n v="0.22140000000000001"/>
        <n v="2.4E-2"/>
        <n v="5.8799999999999991E-2"/>
        <n v="7.7800000000000008E-2"/>
        <n v="5.0900000000000008E-2"/>
        <n v="0.23099999999999998"/>
        <n v="0.10140000000000002"/>
        <n v="0.10150000000000001"/>
        <n v="0.11819999999999999"/>
        <n v="0.1235"/>
        <n v="0.27210000000000001"/>
        <n v="0.14810000000000001"/>
        <n v="9.4200000000000006E-2"/>
        <n v="0.28240000000000004"/>
        <n v="0.16259999999999999"/>
        <n v="0.16740000000000002"/>
        <n v="0.18990000000000001"/>
        <n v="0.21370000000000003"/>
        <n v="0.16020000000000004"/>
        <n v="0.13750000000000001"/>
        <n v="0.17910000000000001"/>
        <n v="0.25409999999999999"/>
        <n v="0.21359999999999998"/>
        <n v="0.16300000000000003"/>
        <n v="0.15599999999999997"/>
        <n v="0.15540000000000001"/>
        <n v="0.23769999999999999"/>
        <n v="0.24789999999999998"/>
        <n v="0.2006"/>
        <n v="0.41039999999999999"/>
        <n v="0.3291"/>
        <n v="0.2732"/>
        <n v="0.21829999999999999"/>
        <n v="0.19139999999999999"/>
        <n v="8.48E-2"/>
        <n v="0.15740000000000001"/>
        <n v="0.39050000000000007"/>
        <n v="8.019999999999998E-2"/>
        <n v="0.16899999999999998"/>
        <n v="0.11790000000000002"/>
        <n v="0.14550000000000002"/>
        <n v="0.3795"/>
        <n v="0.29769999999999996"/>
        <n v="0.13359999999999997"/>
        <n v="0.19219999999999995"/>
        <n v="0.13419999999999999"/>
        <n v="0.23309999999999995"/>
        <n v="0.2185"/>
        <n v="4.48E-2"/>
        <n v="4.2099999999999999E-2"/>
        <n v="5.6799999999999989E-2"/>
        <n v="9.1200000000000003E-2"/>
        <n v="0.1202"/>
        <n v="0.2215"/>
        <n v="9.7099999999999992E-2"/>
        <n v="0.11830000000000002"/>
        <n v="0.11269999999999999"/>
        <n v="9.9900000000000017E-2"/>
        <n v="0.1411218958118525"/>
        <n v="0.1179"/>
        <n v="0.12460000000000003"/>
        <n v="0.24"/>
        <n v="0.14949999999999999"/>
        <n v="0.31579999999999997"/>
        <n v="0.17550000000000002"/>
        <n v="0.16699999999999998"/>
        <n v="0.16160000000000002"/>
        <n v="0.27240000000000003"/>
        <n v="0.1777"/>
        <n v="0.28289999999999998"/>
        <n v="0.43049999999999999"/>
        <n v="0.1605"/>
        <n v="0.15570000000000001"/>
        <n v="0.1603"/>
        <n v="0.15890000000000001"/>
        <n v="0.25720000000000004"/>
        <n v="0.54410000000000003"/>
        <n v="0.33279999999999998"/>
        <n v="0.39090000000000003"/>
        <n v="0.22389999999999999"/>
        <n v="0.19150000000000003"/>
        <n v="8.0199999999999994E-2"/>
        <n v="0.20809999999999998"/>
        <n v="8.5800000000000001E-2"/>
        <n v="0.17030000000000003"/>
        <n v="0.13119999999999998"/>
        <n v="0.3024"/>
        <n v="0.34139999999999998"/>
        <n v="0.15609999999999999"/>
        <n v="8.3299999999999999E-2"/>
        <n v="0.23139999999999994"/>
        <n v="0.30109999999999992"/>
        <n v="0.26219999999999999"/>
        <n v="4.8400000000000006E-2"/>
        <n v="5.1100000000000007E-2"/>
        <n v="0.1051"/>
        <n v="0.22060000000000002"/>
        <n v="0.11509999999999999"/>
        <n v="0.14115670447292192"/>
        <n v="0.1678"/>
        <n v="0.12740000000000001"/>
        <n v="0.25679999999999992"/>
        <n v="0.15079999999999999"/>
        <n v="0.25690000000000002"/>
        <n v="0.28759999999999997"/>
        <n v="0.1769"/>
        <n v="0.18590000000000001"/>
        <n v="0.16330000000000006"/>
        <n v="0.16170000000000004"/>
        <n v="0.31159999999999999"/>
        <n v="0.23760000000000001"/>
        <n v="0.42509999999999998"/>
        <n v="0.66349999999999998"/>
        <n v="0.1613"/>
        <n v="0.15479999999999999"/>
        <n v="0.1671"/>
        <n v="0.24499999999999997"/>
        <n v="0.16179999999999997"/>
        <n v="0.33529999999999999"/>
        <n v="0.25459999999999999"/>
        <n v="0.30420000000000003"/>
        <n v="0.17580000000000001"/>
        <n v="0.18659999999999996"/>
        <n v="6.2473802988716069E-2"/>
        <n v="8.0900000000000014E-2"/>
        <n v="0.157"/>
        <n v="0.1386"/>
        <n v="0.14749999999999999"/>
        <n v="0.26629999999999998"/>
        <n v="0.34049999999999997"/>
        <n v="0.1338"/>
        <n v="0.17370000000000002"/>
        <n v="0.27560000000000001"/>
        <n v="0.18100000000000002"/>
        <n v="3.5400000000000001E-2"/>
        <n v="3.44E-2"/>
        <n v="0.11280000000000001"/>
        <n v="0.25090000000000001"/>
        <n v="0.20289999999999997"/>
        <n v="9.5899999999999999E-2"/>
        <n v="0.1017"/>
        <n v="0.13257447995941149"/>
        <n v="0.1166"/>
        <n v="0.129"/>
        <n v="0.21950000000000003"/>
        <n v="0.14880000000000002"/>
        <n v="0.16080000000000003"/>
        <n v="0.2631"/>
        <n v="0.17710000000000004"/>
        <n v="0.1215"/>
        <n v="0.188"/>
        <n v="0.24249999999999999"/>
        <n v="0.1656"/>
        <n v="0.1759"/>
        <n v="0.17100000000000001"/>
        <n v="0.3034"/>
        <n v="0.74600000000000022"/>
        <n v="0.25428526859355949"/>
        <n v="0.83641486647038576"/>
        <n v="0.29249999999999998"/>
        <n v="0.48719999999999997"/>
        <n v="0.24659999999999999"/>
        <n v="8.8700000000000001E-2"/>
        <n v="0.63540535189387592"/>
        <n v="0.7410000000000001"/>
        <n v="0.18069999999999997"/>
        <n v="0.1346"/>
        <n v="0.1449"/>
        <n v="0.15970000000000001"/>
        <n v="0.28260000000000002"/>
        <n v="0.69519999999999993"/>
        <n v="0.15109999999999996"/>
        <n v="5.5099999999999996E-2"/>
        <n v="8.3499999999999991E-2"/>
        <n v="8.8599999999999998E-2"/>
        <n v="0.36989999999999995"/>
        <n v="0.20040000000000002"/>
        <n v="5.7200000000000008E-2"/>
        <n v="5.4100000000000002E-2"/>
        <n v="5.7999999999999996E-2"/>
        <n v="0.11390000000000002"/>
        <n v="0.48840000000000006"/>
        <n v="9.9600000000000022E-2"/>
        <n v="0.12380000000000001"/>
        <n v="0.10339999999999999"/>
        <n v="0.17990000000000006"/>
        <n v="0.11850000000000001"/>
        <n v="0.13169999999999998"/>
        <n v="0.31569999999999998"/>
        <n v="0.15280000000000002"/>
        <n v="0.31390000000000007"/>
        <n v="0.2974"/>
        <n v="0.20080000000000001"/>
        <n v="0.16789999999999999"/>
        <n v="0.2321"/>
        <n v="0.16539999999999996"/>
        <n v="0.25850000000000001"/>
        <n v="0.24850000000000005"/>
        <n v="0.38179999999999997"/>
        <n v="0.16070000000000001"/>
        <n v="0.1648"/>
        <n v="0.17019999999999999"/>
        <n v="0.27860000000000001"/>
        <n v="0.21510000000000004"/>
        <n v="0.42380866529304029"/>
        <n v="1.2011715688296687"/>
        <n v="0.23120000000000002"/>
        <n v="0.58709999999999996"/>
        <n v="0.24779999999999999"/>
        <n v="9.290000000000001E-2"/>
        <n v="0.54408946204693054"/>
        <n v="0.44720000000000004"/>
        <n v="9.0899999999999995E-2"/>
        <n v="0.23"/>
        <n v="0.34980000000000006"/>
        <n v="0.43359999999999999"/>
        <n v="0.45279999999999998"/>
        <n v="0.21900000000000003"/>
        <n v="5.67E-2"/>
        <n v="5.3200000000000011E-2"/>
        <n v="5.8500000000000003E-2"/>
        <n v="0.20769999999999997"/>
        <n v="9.5899999999999985E-2"/>
        <n v="0.12050000000000001"/>
        <n v="0.10009999999999999"/>
        <n v="0.17749999999999996"/>
        <n v="0.12350000000000001"/>
        <n v="0.27710000000000001"/>
        <n v="0.16930000000000001"/>
        <n v="0.31580000000000003"/>
        <n v="0.35960000000000003"/>
        <n v="0.17830000000000001"/>
        <n v="0.20569999999999999"/>
        <n v="0.18440000000000001"/>
        <n v="0.1681"/>
        <n v="0.26150000000000001"/>
        <n v="0.1754"/>
        <n v="0.29560000000000003"/>
        <n v="0.1643"/>
        <n v="0.16459999999999997"/>
        <n v="0.18479999999999999"/>
        <n v="0.17280000000000001"/>
        <n v="0.18129999999999999"/>
        <n v="0.21260000000000001"/>
        <n v="0.13549999999999998"/>
        <n v="0.21609999999999999"/>
        <n v="0.25159999999999999"/>
        <n v="0.28789999999999999"/>
        <n v="0.2611"/>
        <n v="0.21280000000000002"/>
        <n v="6.1900000000000004E-2"/>
        <n v="3.3599999999999998E-2"/>
        <n v="7.8200000000000006E-2"/>
        <n v="0.15810000000000005"/>
        <n v="8.950000000000001E-2"/>
        <n v="0.1812"/>
        <n v="0.12790000000000004"/>
        <n v="0.1464"/>
        <n v="0.16560000000000002"/>
        <n v="0.19780000000000003"/>
        <n v="0.1588"/>
        <n v="5.1299999999999991E-2"/>
        <n v="8.2400000000000001E-2"/>
        <n v="0.30510000000000004"/>
        <n v="0.57729999999999992"/>
        <n v="4.3100000000000006E-2"/>
        <n v="3.0200000000000008E-2"/>
        <n v="7.1099999999999983E-2"/>
        <n v="0.17670000000000002"/>
        <n v="0.13500000000000001"/>
        <n v="0.12669999999999998"/>
        <n v="0.11950000000000002"/>
        <n v="9.9799999999999986E-2"/>
        <n v="0.11920000000000001"/>
        <n v="0.12650000000000003"/>
        <n v="0.13040000000000004"/>
        <n v="0.28720000000000001"/>
        <n v="0.17449999999999996"/>
        <n v="0.17780000000000001"/>
        <n v="9.4899999999999984E-2"/>
        <n v="6.8499999999999991E-2"/>
        <n v="0.16190000000000002"/>
        <n v="0.1716"/>
        <n v="0.18030000000000004"/>
        <n v="0.1852"/>
        <n v="0.1237"/>
        <n v="0.17240000000000005"/>
        <n v="0.15070000000000003"/>
        <n v="0.17500000000000002"/>
        <n v="0.16339999999999999"/>
        <n v="0.29279999999999995"/>
        <n v="0.17010000000000006"/>
        <n v="0.18809999999999996"/>
        <n v="0.42909999999999998"/>
        <n v="0.22159999999999999"/>
        <n v="0.31679999999999997"/>
        <n v="0.48230000000000006"/>
        <n v="0.23810000000000001"/>
        <n v="0.20860000000000001"/>
        <n v="7.6800000000000007E-2"/>
        <n v="0.10259999999999998"/>
        <n v="0.16109999999999997"/>
        <n v="0.60980000000000001"/>
        <n v="0.10599999999999998"/>
        <n v="0.1827"/>
        <n v="0.15019999999999997"/>
        <n v="0.18370000000000003"/>
        <n v="0.18699999999999997"/>
        <n v="7.0699999999999999E-2"/>
        <n v="0.10859999999999999"/>
        <n v="0.26340000000000002"/>
        <n v="0.14879999999999999"/>
        <n v="0.69239999999999979"/>
        <n v="0.19490000000000002"/>
        <n v="5.5500000000000008E-2"/>
        <n v="5.3200000000000004E-2"/>
        <n v="0.37969999999999998"/>
        <n v="0.1595"/>
        <n v="0.12660000000000002"/>
        <n v="9.7200000000000009E-2"/>
        <n v="0.1295"/>
        <n v="0.1221"/>
        <n v="0.14585192795535262"/>
        <n v="0.22639999999999999"/>
        <n v="0.13320000000000004"/>
        <n v="0.33020000000000005"/>
        <n v="0.44890000000000002"/>
        <n v="0.29120000000000001"/>
        <n v="0.3367"/>
        <n v="0.16200000000000001"/>
        <n v="0.13059999999999999"/>
        <n v="0.16690000000000002"/>
        <n v="3.15E-2"/>
        <n v="0.20570000000000002"/>
        <n v="0.1242"/>
        <n v="0.17660000000000001"/>
        <n v="3.0200000000000001E-2"/>
        <n v="0.31879999999999997"/>
        <n v="0.16420000000000001"/>
        <n v="0.17330000000000004"/>
        <n v="0.36599999999999999"/>
        <n v="0.14059999999999997"/>
        <n v="0.22019999999999998"/>
        <n v="0.13439999999999999"/>
        <n v="0.19170000000000001"/>
        <n v="0.31950000000000001"/>
        <n v="0.38939999999999997"/>
        <n v="0.37869999999999998"/>
        <n v="0.2019"/>
        <n v="5.0300000000000011E-2"/>
        <n v="6.9000000000000006E-2"/>
        <n v="9.7800000000000012E-2"/>
        <n v="0.15820000000000001"/>
        <n v="0.6923999999999999"/>
        <n v="8.6399999999999991E-2"/>
        <n v="0.18079999999999999"/>
        <n v="0.1275"/>
        <n v="0.14890000000000003"/>
        <n v="0.15740000000000004"/>
        <n v="0.21509999999999999"/>
        <n v="0.1744"/>
        <n v="6.13E-2"/>
        <n v="0.10580000000000002"/>
        <n v="0.18059999999999996"/>
        <n v="0.13800000000000001"/>
        <n v="0.21809999999999999"/>
        <n v="4.8000000000000001E-2"/>
        <n v="4.370000000000001E-2"/>
        <n v="6.9900000000000004E-2"/>
        <n v="0.1978"/>
        <n v="0.22359999999999999"/>
        <n v="0.1263"/>
        <n v="0.10249999999999998"/>
        <n v="0.16629999999999998"/>
        <n v="0.32319999999999999"/>
        <n v="0.40789999999999998"/>
        <n v="0.17149999999999999"/>
        <n v="0.17960000000000001"/>
        <n v="0.16979999999999998"/>
        <n v="0.12429999999999999"/>
        <n v="0.19000000000000003"/>
        <n v="0.23469999999999999"/>
        <n v="0.15429999999999999"/>
        <n v="0.16399999999999995"/>
        <n v="0.30959999999999999"/>
        <n v="0.18850719952269968"/>
        <n v="0.16930000000000003"/>
        <n v="0.16289999999999999"/>
        <n v="0.4199"/>
        <n v="0.1515"/>
        <n v="0.22179999999999997"/>
        <n v="0.17240000000000003"/>
        <n v="0.24520000000000003"/>
        <n v="0.49550000000000005"/>
        <n v="0.2661"/>
        <n v="0.26530000000000004"/>
        <n v="5.1800000000000006E-2"/>
        <n v="0.13550000000000004"/>
        <n v="0.61509999999999998"/>
        <n v="6.8400000000000002E-2"/>
        <n v="0.13019999999999998"/>
        <n v="0.15449999999999997"/>
        <n v="0.16769999999999999"/>
        <n v="0.19179999999999997"/>
        <n v="0.17480000000000001"/>
        <n v="0.84230000000000016"/>
        <n v="0.23949999999999996"/>
        <n v="5.1000000000000004E-2"/>
        <n v="0.41859999999999997"/>
        <n v="0.20949999999999999"/>
        <n v="0.12559999999999999"/>
        <n v="9.5500000000000002E-2"/>
        <n v="0.12960000000000002"/>
        <n v="0.12330000000000002"/>
        <n v="0.10200000000000004"/>
        <n v="0.1358"/>
        <n v="0.65849999999999997"/>
        <n v="0.10240000000000002"/>
        <n v="0.27359999999999995"/>
        <n v="0.43630000000000002"/>
        <n v="0.19890000000000002"/>
        <n v="0.19690000000000005"/>
        <n v="0.17309999999999998"/>
        <n v="0.30349999999999999"/>
        <n v="0.27190000000000009"/>
        <n v="0.2021"/>
        <n v="0.31840000000000002"/>
        <n v="0.28810000000000002"/>
        <n v="0.16300000000000001"/>
        <n v="0.18179999999999999"/>
        <n v="0.16071989847452797"/>
        <n v="0.16500000000000001"/>
        <n v="0.16550000000000001"/>
        <n v="0.18190000000000003"/>
        <n v="0.36060000000000003"/>
        <n v="0.16319999999999998"/>
        <n v="0.2155"/>
        <n v="0.16909999999999997"/>
        <n v="0.2482"/>
        <n v="0.33710000000000001"/>
        <n v="0.38230000000000008"/>
        <n v="0.28859999999999997"/>
        <n v="4.5900000000000003E-2"/>
        <n v="6.9500000000000006E-2"/>
        <n v="8.2200000000000009E-2"/>
        <n v="0.153"/>
        <n v="6.5700000000000008E-2"/>
        <n v="0.12809999999999999"/>
        <n v="0.1489"/>
        <n v="0.15839999999999999"/>
        <n v="0.16750000000000004"/>
        <n v="0.73100000000000021"/>
        <n v="0.15759999999999996"/>
        <n v="0.10590000000000001"/>
        <n v="0.17699999999999999"/>
        <n v="0.13390000000000002"/>
        <n v="0.93160000000000009"/>
        <n v="0.17770000000000002"/>
        <n v="6.8699999999999997E-2"/>
        <n v="4.9199999999999994E-2"/>
        <n v="7.0499999999999993E-2"/>
        <n v="0.12620000000000001"/>
        <n v="9.4100000000000003E-2"/>
        <n v="0.1227"/>
        <n v="0.10059999999999999"/>
        <n v="0.19949999999999998"/>
        <n v="0.19769999999999996"/>
        <n v="0.28050000000000003"/>
        <n v="0.1704"/>
        <n v="0.33289999999999997"/>
        <n v="0.26129999999999998"/>
        <n v="0.17300000000000004"/>
        <n v="0.17499999999999999"/>
        <n v="0.27759999999999996"/>
        <n v="0.18819999999999998"/>
        <n v="0.24379999999999999"/>
        <n v="0.24489999999999998"/>
        <n v="0.2757"/>
        <n v="0.154"/>
        <n v="0.17230000000000004"/>
        <n v="0.17177743529449147"/>
        <n v="0.17369999999999999"/>
        <n v="0.18889999999999998"/>
        <n v="0.37380000000000002"/>
        <n v="0.21289999999999995"/>
        <n v="0.13140000000000002"/>
        <n v="0.18930000000000002"/>
        <n v="0.3407"/>
        <n v="0.53700000000000014"/>
        <n v="0.26519999999999999"/>
        <n v="2.6900000000000004E-2"/>
        <n v="9.0999999999999998E-2"/>
        <n v="7.2999999999999995E-2"/>
        <n v="0.15620000000000001"/>
        <n v="0.58170000000000011"/>
        <n v="5.7599999999999998E-2"/>
        <n v="0.128"/>
        <n v="0.14300000000000002"/>
        <n v="0.1993"/>
        <n v="0.15980000000000003"/>
        <n v="0.11049999999999997"/>
        <n v="0.18260000000000001"/>
        <n v="0.17319999999999999"/>
        <n v="1.1758"/>
        <n v="0.1946"/>
        <n v="3.910000000000001E-2"/>
        <n v="7.1099999999999997E-2"/>
        <n v="0.18410000000000004"/>
        <n v="0.10099999999999998"/>
        <n v="9.5299999999999982E-2"/>
        <n v="0.12160000000000001"/>
        <n v="0.10050000000000001"/>
        <n v="0.13269999999999998"/>
        <n v="0.38450000000000001"/>
        <n v="0.17530000000000001"/>
        <n v="0.27519999999999994"/>
        <n v="0.35399999999999993"/>
        <n v="0.5544"/>
        <n v="0.16199999999999998"/>
        <n v="0.24909999999999996"/>
        <n v="0.17260000000000003"/>
        <n v="0.22"/>
        <n v="0.1837"/>
        <n v="0.28259999999999996"/>
        <n v="0.22519999999999998"/>
        <n v="0.27350000000000002"/>
        <n v="0.16120000000000004"/>
        <n v="0.19969999999999999"/>
        <n v="0.16888379788723432"/>
        <n v="0.21900000000000006"/>
        <n v="0.18510000000000004"/>
        <n v="0.25890000000000002"/>
        <n v="0.21240000000000003"/>
        <n v="0.13360000000000002"/>
        <n v="0.36469999999999997"/>
        <n v="0.2369"/>
        <n v="0.73370000000000002"/>
        <n v="0.25860000000000005"/>
        <n v="2.6600000000000006E-2"/>
        <n v="7.0400000000000004E-2"/>
        <n v="5.9899999999999995E-2"/>
        <n v="0.15460000000000002"/>
        <n v="0.46860000000000002"/>
        <n v="6.08E-2"/>
        <n v="0.17980000000000002"/>
        <n v="0.1283"/>
        <n v="0.40559999999999996"/>
        <n v="0.17120000000000005"/>
        <n v="5.4000000000000013E-2"/>
        <n v="0.1043"/>
        <n v="0.21700000000000003"/>
        <n v="0.18629999999999997"/>
        <n v="1.1729000000000001"/>
        <n v="0.19590000000000002"/>
        <n v="0.1376"/>
        <n v="0.12820000000000001"/>
        <n v="0.12200000000000001"/>
        <n v="0.1011"/>
        <n v="0.1508297853356427"/>
        <n v="0.2039"/>
        <n v="0.12939999999999999"/>
        <n v="0.34869999999999995"/>
        <n v="0.24240000000000003"/>
        <n v="0.21100000000000005"/>
        <n v="0.10290000000000001"/>
        <n v="0.14119999999999999"/>
        <n v="0.20199999999999996"/>
        <n v="0.1938"/>
        <n v="0.22219999999999998"/>
        <n v="0.18100000000000005"/>
        <n v="0.12440000000000002"/>
        <n v="0.16990000000000002"/>
        <n v="0.24340000000000006"/>
        <n v="0.19599999999999998"/>
        <n v="0.1653"/>
        <n v="0.19249999999999998"/>
        <n v="0.15533427379784098"/>
        <n v="0.19229999999999997"/>
        <n v="0.19539999999999996"/>
        <n v="0.14180000000000001"/>
        <n v="0.13570000000000002"/>
        <n v="0.67789999999999995"/>
        <n v="0.1857"/>
        <n v="0.3735"/>
        <n v="0.63120000000000009"/>
        <n v="0.2676"/>
        <n v="4.4500000000000005E-2"/>
        <n v="9.3900000000000025E-2"/>
        <n v="0.1111"/>
        <n v="0.16239999999999999"/>
        <n v="0.66550000000000009"/>
        <n v="0.19789999999999996"/>
        <n v="0.14419999999999999"/>
        <n v="0.13899999999999998"/>
        <n v="5.74E-2"/>
        <n v="0.11230000000000001"/>
        <n v="0.25780000000000003"/>
        <n v="0.18739999999999998"/>
        <n v="0.76719999999999999"/>
        <n v="0.2326"/>
        <n v="5.8899999999999994E-2"/>
        <n v="6.8600000000000008E-2"/>
        <n v="0.18859999999999999"/>
        <n v="0.12919999999999998"/>
        <n v="9.5100000000000004E-2"/>
        <n v="0.12179999999999999"/>
        <n v="0.12330000000000001"/>
        <n v="0.13080000000000003"/>
        <n v="0.4143"/>
        <n v="0.35119999999999996"/>
        <n v="0.28820000000000001"/>
        <n v="0.17639999999999997"/>
        <n v="0.22550000000000003"/>
        <n v="0.17059999999999997"/>
        <n v="0.22020000000000001"/>
        <n v="0.19070000000000001"/>
        <n v="0.12450000000000003"/>
        <n v="0.1825"/>
        <n v="0.25490000000000002"/>
        <n v="0.29199999999999998"/>
        <n v="0.1553183015746584"/>
        <n v="0.17080000000000004"/>
        <n v="0.17289999999999997"/>
        <n v="0.21749999999999997"/>
        <n v="0.26250000000000001"/>
        <n v="0.14200000000000004"/>
        <n v="0.21729999999999999"/>
        <n v="0.4854"/>
        <n v="0.1865"/>
        <n v="0.37099999999999994"/>
        <n v="0.314"/>
        <n v="0.40220000000000006"/>
        <n v="4.1599999999999998E-2"/>
        <n v="0.11250000000000002"/>
        <n v="8.6899999999999991E-2"/>
        <n v="0.16229999999999997"/>
        <n v="0.5958"/>
        <n v="6.5500000000000003E-2"/>
        <n v="0.18099999999999999"/>
        <n v="0.2207585163223077"/>
        <n v="0.15879999999999997"/>
        <n v="0.11370000000000002"/>
        <n v="0.14849999999999999"/>
        <n v="5.5100000000000003E-2"/>
        <n v="0.1142"/>
        <n v="0.2011"/>
        <n v="0.19030000000000002"/>
        <n v="0.94510000000000016"/>
        <n v="0.20300000000000001"/>
        <n v="7.9100000000000004E-2"/>
        <n v="7.400000000000001E-2"/>
        <n v="0.17460000000000001"/>
        <n v="0.23080000000000001"/>
        <n v="0.12640000000000001"/>
        <n v="0.1341"/>
        <n v="0.12340000000000001"/>
        <n v="0.10439999999999999"/>
        <n v="0.49469999999999992"/>
        <n v="0.34399999999999997"/>
        <n v="0.24980000000000002"/>
        <n v="0.10179999999999999"/>
        <n v="0.14670000000000002"/>
        <n v="0.18530000000000002"/>
        <n v="0.44950000000000001"/>
        <n v="0.20409999999999998"/>
        <n v="0.37090000000000001"/>
        <n v="0.25710000000000005"/>
        <n v="0.1273"/>
        <n v="0.2888"/>
        <n v="0.20610000000000001"/>
        <n v="0.15850224918211561"/>
        <n v="0.17760000000000001"/>
        <n v="0.79320000000000024"/>
        <n v="0.31209999999999999"/>
        <n v="0.21590000000000004"/>
        <n v="0.13470000000000004"/>
        <n v="0.3649"/>
        <n v="0.18280000000000005"/>
        <n v="0.37969999999999993"/>
        <n v="0.27269999999999994"/>
        <n v="0.36120000000000002"/>
        <n v="3.1199999999999999E-2"/>
        <n v="6.83E-2"/>
        <n v="0.62749999999999995"/>
        <n v="7.2700000000000001E-2"/>
        <n v="0.14940000000000003"/>
        <n v="0.16370000000000001"/>
        <n v="0.16320000000000001"/>
        <n v="0.11349999999999999"/>
        <n v="0.14580000000000004"/>
        <n v="5.0899999999999994E-2"/>
        <n v="9.9800000000000014E-2"/>
        <n v="0.2253"/>
        <n v="0.14610000000000004"/>
        <n v="1.5864"/>
        <n v="5.5899999999999998E-2"/>
        <n v="6.1300000000000007E-2"/>
        <n v="1.7399999999999995E-2"/>
        <n v="7.0199999999999999E-2"/>
        <n v="0.15639999999999998"/>
        <n v="0.10159999999999998"/>
        <n v="0.14049999999999999"/>
        <n v="0.1207"/>
        <n v="0.10910000000000002"/>
        <n v="0.40480000000000005"/>
        <n v="0.13040000000000002"/>
        <n v="0.29139999999999999"/>
        <n v="0.13570000000000004"/>
        <n v="0.25379999999999997"/>
        <n v="0.10189999999999998"/>
        <n v="0.15679999999999999"/>
        <n v="0.17509999999999998"/>
        <n v="0.18159999999999998"/>
        <n v="0.31609999999999999"/>
        <n v="0.12719999999999998"/>
        <n v="0.18610000000000002"/>
        <n v="0.15777809710846064"/>
        <n v="0.1517"/>
        <n v="0.11759999999999998"/>
        <n v="0.18890000000000001"/>
        <n v="0.17300000000000001"/>
        <n v="8.4000000000000005E-2"/>
        <n v="0.12059999999999998"/>
        <n v="0.15220000000000003"/>
        <n v="0.14630000000000001"/>
        <n v="0.15949999999999998"/>
        <n v="0.11259999999999998"/>
        <n v="0.106"/>
        <n v="0.10489999999999999"/>
        <n v="5.4000000000000006E-2"/>
        <n v="0.36599999999999994"/>
        <n v="0.13090000000000002"/>
        <n v="0.2319"/>
        <n v="7.1000000000000021E-2"/>
        <n v="0.21520000000000003"/>
        <n v="0.21740000000000001"/>
        <n v="0.1052"/>
        <n v="0.45069999999999993"/>
        <n v="0.182"/>
        <n v="0.45169999999999999"/>
        <n v="0.23370000000000002"/>
        <n v="0.15920000000000001"/>
        <n v="0.41829999999999995"/>
        <n v="0.1714"/>
        <n v="0.13350000000000001"/>
        <n v="4.5700000000000005E-2"/>
        <n v="0.22050000000000003"/>
        <n v="0.35290000000000005"/>
        <n v="0.19219999999999998"/>
        <n v="0.42009999999999992"/>
        <n v="0.24129999999999996"/>
        <n v="0.12970000000000004"/>
        <n v="0.12800000000000003"/>
        <n v="0.14580000000000001"/>
        <n v="0.31319999999999998"/>
        <n v="0.24719999999999995"/>
        <n v="0.11170000000000001"/>
        <n v="0.29389999999999999"/>
        <n v="0.17531666056530704"/>
        <n v="0.17869999999999997"/>
        <n v="0.11590000000000003"/>
        <n v="8.6300000000000016E-2"/>
        <n v="0.18670000000000006"/>
        <n v="0.1148"/>
        <n v="0.11670000000000001"/>
        <n v="1.4249000000000001"/>
        <n v="0.1454"/>
        <n v="0.12449999999999999"/>
        <n v="0.14990000000000001"/>
        <n v="0.10939999999999998"/>
        <n v="9.530000000000001E-2"/>
        <n v="0.1032"/>
        <n v="8.2313432835820891E-2"/>
        <n v="4.5200000000000004E-2"/>
        <n v="0.37719999999999998"/>
        <n v="0.12459999999999999"/>
        <n v="2.8399999999999998E-2"/>
        <n v="7.0699999999999985E-2"/>
        <n v="0.12509999999999999"/>
        <n v="0.2084"/>
        <n v="0.44500000000000006"/>
        <n v="0.18199999999999997"/>
        <n v="0.22940000000000005"/>
        <n v="0.63690000000000002"/>
        <n v="0.1767"/>
        <n v="0.17069999999999996"/>
        <n v="0.18840000000000001"/>
        <n v="0.11380000000000001"/>
        <n v="0.17389999999999997"/>
        <n v="5.33E-2"/>
        <n v="0.21680000000000002"/>
        <n v="0.2928"/>
        <n v="0.1867"/>
        <n v="0.21200000000000002"/>
        <n v="0.24540000000000003"/>
        <n v="0.2064"/>
        <n v="8.1200000000000008E-2"/>
        <n v="0.13370000000000001"/>
        <n v="0.14459999999999998"/>
        <n v="0.24280000000000004"/>
        <n v="0.13150000000000001"/>
        <n v="0.20469999999999999"/>
        <n v="0.16209999999999999"/>
        <n v="0.17859999999999998"/>
        <n v="0.11409999999999999"/>
        <n v="0.32770000000000005"/>
        <n v="0.15870000000000001"/>
        <n v="0.23629999999999998"/>
        <n v="0.17721762320128898"/>
        <n v="0.1585"/>
        <n v="0.18780000000000002"/>
        <n v="8.199999999999999E-2"/>
        <n v="8.3300000000000013E-2"/>
        <n v="0.18210000000000004"/>
        <n v="0.58650000000000002"/>
        <n v="0.14519999999999997"/>
        <n v="0.12519999999999998"/>
        <n v="0.1113"/>
        <n v="0.10609999999999999"/>
        <n v="8.2672413793103444E-2"/>
        <n v="5.4699999999999992E-2"/>
        <n v="0.3715"/>
        <n v="0.1288"/>
        <n v="7.0500000000000007E-2"/>
        <n v="0.23550000000000004"/>
        <n v="5.4299999999999994E-2"/>
        <n v="0.23070000000000002"/>
        <n v="0.24480000000000002"/>
        <n v="0.17430000000000001"/>
        <n v="0.37130000000000002"/>
        <n v="0.18179999999999996"/>
        <n v="0.34439999999999993"/>
        <n v="0.45179999999999998"/>
        <n v="0.1787"/>
        <n v="0.15750000000000003"/>
        <n v="0.11099999999999999"/>
        <n v="0.223"/>
        <n v="0.1399"/>
        <n v="3.7100000000000001E-2"/>
        <n v="0.29010000000000002"/>
        <n v="0.1875"/>
        <n v="0.29609999999999997"/>
        <n v="0.23939999999999997"/>
        <n v="0.14319999999999999"/>
        <n v="0.1459"/>
        <n v="0.31399999999999995"/>
        <n v="0.1404"/>
        <n v="0.26300000000000001"/>
        <n v="0.18400000000000002"/>
        <n v="0.11500000000000002"/>
        <n v="0.35210000000000002"/>
        <n v="0.15800000000000003"/>
        <n v="0.1598"/>
        <n v="0.10230000000000002"/>
        <n v="0.41759999999999997"/>
        <n v="0.20180000000000001"/>
        <n v="0.27840000000000004"/>
        <n v="0.1959754740448188"/>
        <n v="0.25102688060291362"/>
        <n v="0.20070000000000002"/>
        <n v="0.10830000000000001"/>
        <n v="0.23589999999999997"/>
        <n v="7.5899999999999995E-2"/>
        <n v="8.4399999999999989E-2"/>
        <n v="0.11969999999999999"/>
        <n v="0.18269999999999997"/>
        <n v="1.9006000000000003"/>
        <n v="0.14620000000000002"/>
        <n v="0.12699999999999997"/>
        <n v="0.18180000000000002"/>
        <n v="0.11400000000000002"/>
        <n v="0.1394"/>
        <n v="8.2870370370370372E-2"/>
        <n v="7.0800000000000002E-2"/>
        <n v="0.46700000000000003"/>
        <n v="0.14019999999999999"/>
        <n v="3.5099999999999999E-2"/>
        <n v="0.1002"/>
        <n v="0.17980000000000004"/>
        <n v="0.23809999999999998"/>
        <n v="0.31830000000000003"/>
        <n v="0.19940000000000002"/>
        <n v="0.15939999999999996"/>
        <n v="2.0689000000000002"/>
        <n v="0.1772"/>
        <n v="0.183"/>
        <n v="0.39370000000000005"/>
        <n v="0.19280000000000003"/>
        <n v="0.20400000000000001"/>
        <n v="6.2599999999999989E-2"/>
        <n v="0.17499999999999996"/>
        <n v="0.14030000000000001"/>
        <n v="0.1409"/>
        <n v="0.14499999999999996"/>
        <n v="0.35179999999999995"/>
        <n v="0.16449999999999998"/>
        <n v="0.45189999999999997"/>
        <n v="0.1638"/>
        <n v="0.1673"/>
        <n v="0.90360000000000007"/>
        <n v="0.19519999999999996"/>
        <n v="0.20250000000000001"/>
        <n v="0.37319999999999998"/>
        <n v="0.21415823031246953"/>
        <n v="6.9800000000000001E-2"/>
        <n v="8.1699999999999995E-2"/>
        <n v="0.18240000000000001"/>
        <n v="3.9E-2"/>
        <n v="0.21290000000000001"/>
        <n v="0.24979999999999999"/>
        <n v="0.16009999999999999"/>
        <n v="0.11040000000000003"/>
        <n v="0.252"/>
        <n v="8.2718071578947353E-2"/>
        <n v="0.1108"/>
        <n v="0.42160000000000003"/>
        <n v="0.1709"/>
        <n v="0.11659999999999998"/>
        <n v="0.11849999999999999"/>
        <n v="0.11200000000000003"/>
        <n v="0.12520000000000001"/>
        <n v="0.18760000000000002"/>
        <n v="0.83450000000000002"/>
        <n v="0.15380000000000005"/>
        <n v="0.19699999999999998"/>
        <n v="0.27179999999999999"/>
        <n v="7.290000000000002E-2"/>
        <n v="6.3600000000000004E-2"/>
        <n v="0.14589999999999997"/>
        <n v="0.22070000000000001"/>
        <n v="0.18620000000000003"/>
        <n v="0.18090000000000003"/>
        <n v="5.2700000000000004E-2"/>
        <n v="0.16260000000000002"/>
        <n v="0.48050000000000009"/>
        <n v="0.23710000000000001"/>
        <n v="0.16240000000000002"/>
        <n v="0.17999999999999997"/>
        <n v="0.17900000000000005"/>
        <n v="0.3518"/>
        <n v="0.19660000000000002"/>
        <n v="0.16039999999999996"/>
        <n v="0.35509999999999997"/>
        <n v="0.29749999999999999"/>
        <n v="0.17327331031080412"/>
        <n v="0.21309999999999996"/>
        <n v="9.8100000000000007E-2"/>
        <n v="0.21510000000000001"/>
        <n v="9.9700000000000025E-2"/>
        <n v="0.1729"/>
        <n v="8.8700000000000015E-2"/>
        <n v="0.12130000000000001"/>
        <n v="0.18289999999999995"/>
        <n v="0.16809999999999997"/>
        <n v="0.14660000000000001"/>
        <n v="0.11290000000000003"/>
        <n v="0.1298"/>
        <n v="0.11019999999999999"/>
        <n v="8.2625933559322032E-2"/>
        <n v="0.45900000000000002"/>
        <n v="0.3357"/>
        <n v="0.29670000000000007"/>
        <n v="0.23369999999999999"/>
        <n v="0.19140000000000004"/>
        <n v="0.1804"/>
        <n v="0.19820000000000002"/>
        <n v="0.17879999999999999"/>
        <n v="0.1426"/>
        <n v="0.78029999999999999"/>
        <n v="4.5499999999999999E-2"/>
        <n v="0.22059999999999996"/>
        <n v="0.18420000000000006"/>
        <n v="0.2049"/>
        <n v="0.19190000000000002"/>
        <n v="0.17549999999999999"/>
        <n v="0.13919999999999996"/>
        <n v="0.12759999999999999"/>
        <n v="0.35230000000000006"/>
        <n v="0.16269999999999996"/>
        <n v="0.1888"/>
        <n v="0.11689999999999999"/>
        <n v="0.55740000000000001"/>
        <n v="0.16159999999999997"/>
        <n v="0.17409999999999998"/>
        <n v="5.9000000000000004E-2"/>
        <n v="0.1023"/>
        <n v="0.3125"/>
        <n v="0.20330000000000001"/>
        <n v="0.27940000000000004"/>
        <n v="0.17589999999999997"/>
        <n v="0.39979999999999999"/>
        <n v="0.20412817427920768"/>
        <n v="0.18429999999999999"/>
        <n v="0.11030000000000001"/>
        <n v="0.21199999999999999"/>
        <n v="0.16539999999999999"/>
        <n v="0.26640000000000003"/>
        <n v="0.13159999999999999"/>
        <n v="8.2312389253731341E-2"/>
        <n v="5.5600000000000004E-2"/>
        <n v="0.19479999999999997"/>
        <n v="0.16240000000000004"/>
        <n v="0.59219999999999995"/>
        <n v="0.16800000000000001"/>
        <n v="0.42670000000000002"/>
        <n v="0.1691"/>
        <n v="5.4400000000000011E-2"/>
        <n v="0.11460000000000002"/>
        <n v="0.1198"/>
        <n v="0.18600000000000005"/>
        <n v="0.20339999999999997"/>
        <n v="0.1779"/>
        <n v="0.17099999999999999"/>
        <n v="0.17640000000000003"/>
        <n v="0.2334"/>
        <n v="4.4600000000000001E-2"/>
        <n v="0.1389"/>
        <n v="8.2200000000000023E-2"/>
        <n v="0.16090000000000002"/>
        <n v="0.10850000000000001"/>
        <n v="0.191"/>
        <n v="0.14599999999999996"/>
        <n v="0.17390000000000003"/>
        <n v="0.12210000000000001"/>
        <n v="0.16820000000000002"/>
        <n v="0.39829999999999999"/>
        <n v="0.2145"/>
        <n v="0.17010000000000003"/>
        <n v="0.1636"/>
        <n v="0.30829999999999996"/>
        <n v="0.38309999999999994"/>
        <n v="0.35020000000000001"/>
        <n v="3.0600000000000002E-2"/>
        <n v="8.0500000000000002E-2"/>
        <n v="0.13980000000000001"/>
        <n v="0.32469999999999993"/>
        <n v="0.19820645213749927"/>
        <n v="6.0000000000000032E-2"/>
        <n v="6.0000000000000012E-2"/>
        <n v="0.15000000000000002"/>
        <n v="0.13000000000000003"/>
        <n v="0.06"/>
        <n v="0.10000000000000002"/>
        <n v="8.0000000000000016E-2"/>
        <n v="0.13000000000000006"/>
        <n v="0.10000000000000003"/>
        <n v="0.70000000000000007"/>
        <n v="0.12000000000000001"/>
        <n v="0.3276"/>
        <n v="0.53480000000000005"/>
        <n v="0.5694999999999999"/>
        <n v="0.18709999999999999"/>
        <n v="0.44760000000000011"/>
        <n v="0.36700000000000005"/>
        <n v="0.46190000000000003"/>
        <n v="0.22380000000000003"/>
        <n v="0.53060000000000007"/>
        <n v="0.1152"/>
        <n v="0.21479999999999999"/>
        <n v="0.14360000000000003"/>
        <n v="0.11390000000000003"/>
        <n v="0.12340000000000004"/>
        <n v="0.224"/>
        <n v="0.70620000000000016"/>
        <n v="0.26429999999999998"/>
        <n v="0.29109999999999997"/>
        <n v="0.39649999999999996"/>
        <n v="0.27490000000000003"/>
        <n v="0.3101000000000001"/>
        <n v="0.20550000000000004"/>
        <n v="0.10759999999999999"/>
        <n v="0.32259999999999994"/>
        <n v="0.21710000000000002"/>
        <n v="0.55360000000000009"/>
        <n v="0.11870000000000003"/>
        <n v="0.28129999999999999"/>
        <n v="0.11800000000000002"/>
        <n v="9.1300000000000006E-2"/>
        <n v="0.2671"/>
        <n v="0.1532"/>
        <n v="0.11210000000000002"/>
        <n v="0.11850000000000002"/>
        <n v="0.2457"/>
        <n v="0.49859999999999993"/>
        <n v="0.24490000000000001"/>
        <n v="0.22069999999999998"/>
        <n v="0.3362"/>
        <n v="6.0999999999999999E-2"/>
        <n v="1.7899999999999999E-2"/>
        <n v="0.17620000000000005"/>
        <n v="0.32140000000000002"/>
        <n v="0.34130000000000005"/>
        <n v="0.10210000000000005"/>
        <n v="0.38539999999999996"/>
        <n v="0.70960000000000023"/>
        <n v="0.16310000000000002"/>
        <n v="0.4124000000000001"/>
        <n v="0.10780000000000001"/>
        <n v="4.540000000000001E-2"/>
        <n v="9.1700000000000018E-2"/>
        <n v="0.1144"/>
        <n v="0.11199999999999997"/>
        <n v="0.11520000000000001"/>
        <n v="0.26570000000000005"/>
        <n v="0.38890000000000002"/>
        <n v="0.33200000000000002"/>
        <n v="0.14500000000000002"/>
        <n v="0.24710000000000001"/>
        <n v="0.33039999999999997"/>
        <n v="7.5399999999999995E-2"/>
        <n v="4.2699999999999995E-2"/>
        <n v="0.15860000000000005"/>
        <n v="0.2359"/>
        <n v="0.26030000000000003"/>
        <n v="0.16519999999999999"/>
        <n v="0.30640000000000001"/>
        <n v="0.48810000000000009"/>
        <n v="0.12469999999999998"/>
        <n v="0.83650000000000002"/>
        <n v="8.5500000000000007E-2"/>
        <n v="9.5600000000000004E-2"/>
        <n v="3.56E-2"/>
        <n v="9.0400000000000008E-2"/>
        <n v="0.1762"/>
        <n v="0.11359999999999999"/>
        <n v="0.10750000000000001"/>
        <n v="0.1094"/>
        <n v="0.23019999999999999"/>
        <n v="0.19379999999999997"/>
        <n v="0.42790000000000006"/>
        <n v="0.25259999999999999"/>
        <n v="0.14099999999999999"/>
        <n v="0.2697"/>
        <n v="0.26200000000000001"/>
        <n v="5.3800000000000001E-2"/>
        <n v="4.4000000000000011E-2"/>
        <n v="0.20080000000000006"/>
        <n v="0.30230000000000012"/>
        <n v="0.29320000000000007"/>
        <n v="0.10310000000000002"/>
        <n v="0.2944"/>
        <n v="0.16620000000000001"/>
        <n v="0.36759999999999998"/>
        <n v="0.1212"/>
        <n v="0.39460000000000001"/>
        <n v="7.8E-2"/>
        <n v="0.11159999999999999"/>
        <n v="3.5200000000000002E-2"/>
        <n v="3.7699999999999984E-2"/>
        <n v="3.27E-2"/>
        <n v="2.8300000000000009E-2"/>
        <n v="0.11450000000000003"/>
        <n v="2.8100000000000007E-2"/>
        <n v="0.10639999999999999"/>
        <n v="0.10859999999999997"/>
        <n v="2.8599999999999987E-2"/>
        <n v="0.21349999999999991"/>
        <n v="0.19589999999999999"/>
        <n v="0.17679999999999998"/>
        <n v="0.36950000000000011"/>
        <n v="0.31220000000000003"/>
        <n v="0.25629999999999992"/>
        <n v="6.0400000000000002E-2"/>
        <n v="2.4799999999999989E-2"/>
        <n v="4.0999999999999995E-2"/>
        <n v="0.23169999999999996"/>
        <n v="0.28420000000000001"/>
        <n v="0.10550000000000001"/>
        <n v="0.2617000000000001"/>
        <n v="0.23480000000000004"/>
        <n v="0.32730000000000009"/>
        <n v="0.11870000000000001"/>
        <n v="0.50490000000000002"/>
        <n v="8.3000000000000018E-2"/>
        <n v="0.1066"/>
        <n v="7.9999999999999988E-2"/>
        <n v="3.6000000000000004E-2"/>
        <n v="5.5E-2"/>
        <n v="5.5000000000000035E-2"/>
        <n v="5.5000000000000028E-2"/>
        <n v="0.10920000000000001"/>
        <n v="5.5000000000000042E-2"/>
        <n v="0.14499999999999999"/>
        <n v="0.14829999999999999"/>
        <n v="5.5000000000000007E-2"/>
        <n v="0.29070000000000007"/>
        <n v="0.21240000000000001"/>
        <n v="0.36380000000000007"/>
        <n v="0.21150000000000002"/>
        <n v="0.34039999999999998"/>
        <n v="0.31370000000000003"/>
        <n v="4.4999999999999971E-2"/>
        <n v="4.469999999999999E-2"/>
        <n v="0.2772"/>
        <n v="0.3921"/>
        <n v="0.22139999999999999"/>
        <n v="0.10580000000000001"/>
        <n v="0.25519999999999998"/>
        <n v="0.21920000000000001"/>
        <n v="0.60850000000000004"/>
        <n v="7.6799999999999993E-2"/>
        <n v="0.11620000000000001"/>
        <n v="0.11270000000000001"/>
        <n v="5.4999999999999959E-2"/>
        <n v="5.5000000000000021E-2"/>
        <n v="9.5000000000000015E-2"/>
        <n v="0.11120000000000003"/>
        <n v="0.14370000000000002"/>
        <n v="0.11080000000000002"/>
        <n v="5.4999999999999986E-2"/>
        <n v="0.21619999999999998"/>
        <n v="0.19400000000000001"/>
        <n v="0.17490000000000006"/>
        <n v="0.34470000000000001"/>
        <n v="0.36280000000000007"/>
        <n v="0.13300000000000001"/>
        <n v="0.21600000000000003"/>
        <n v="0.37430000000000002"/>
        <n v="4.4999999999999978E-2"/>
        <n v="0.30109999999999998"/>
        <n v="0.20890000000000003"/>
        <n v="0.23139999999999997"/>
        <n v="0.15959999999999999"/>
        <n v="0.26170000000000004"/>
        <n v="0.11960000000000003"/>
        <n v="0.44669999999999999"/>
        <n v="7.9199999999999993E-2"/>
        <n v="0.13460000000000003"/>
        <n v="0.13450000000000001"/>
        <n v="9.1400000000000009E-2"/>
        <n v="5.5000000000000014E-2"/>
        <n v="0.1139"/>
        <n v="0.14880000000000004"/>
        <n v="0.14379999999999998"/>
        <n v="0.11120000000000002"/>
        <n v="0.11290000000000001"/>
        <n v="0.24750000000000003"/>
        <n v="0.1757"/>
        <n v="0.37230000000000002"/>
        <n v="0.17049999999999998"/>
        <n v="0.3009"/>
        <n v="0.3957"/>
        <n v="9.1200000000000017E-2"/>
        <n v="0.17050000000000004"/>
        <n v="0.15629999999999999"/>
        <n v="0.23749999999999999"/>
        <n v="0.24759999999999999"/>
        <n v="7.85E-2"/>
        <n v="0.1158"/>
        <n v="3.2400000000000012E-2"/>
        <n v="8.7799999999999989E-2"/>
        <n v="0.11210000000000003"/>
        <n v="0.1431"/>
        <n v="0.1419"/>
        <n v="0.1099"/>
        <n v="0.11020000000000002"/>
        <n v="0.21199999999999997"/>
        <n v="0.2787"/>
        <n v="0.12410000000000002"/>
        <n v="0.44920000000000004"/>
        <n v="0.48960000000000004"/>
        <n v="0.2205"/>
        <n v="0.28889999999999999"/>
        <n v="9.470000000000002E-2"/>
        <n v="0.12269999999999998"/>
        <n v="4.0899999999999999E-2"/>
        <n v="8.7599999999999997E-2"/>
        <n v="0.26319999999999999"/>
        <n v="0.12599999999999997"/>
        <n v="0.20760000000000001"/>
        <n v="0.11960000000000001"/>
        <n v="0.22820000000000004"/>
        <n v="7.8000000000000014E-2"/>
        <n v="8.000000019925306E-2"/>
        <n v="0.14599999999999999"/>
        <n v="5.4999999999999979E-2"/>
        <n v="8.539999999999999E-2"/>
        <n v="0.13819999999999996"/>
        <n v="0.10980000000000001"/>
        <n v="0.14100000000000001"/>
        <n v="0.11349999999999995"/>
        <n v="5.4999999999999993E-2"/>
        <n v="0.20869999999999997"/>
        <n v="0.19409999999999999"/>
        <n v="0.56370000000000009"/>
        <n v="0.56310000000000004"/>
        <n v="0.14169999999999996"/>
        <n v="0.31940000000000007"/>
        <n v="0.14420000000000002"/>
        <n v="0.2303"/>
        <n v="4.4999999999999991E-2"/>
        <n v="4.7700000000000006E-2"/>
        <n v="6.8100000000000008E-2"/>
        <n v="0.2069"/>
        <n v="0.1174"/>
        <n v="0.13800000000000004"/>
        <n v="0.14450000000000005"/>
        <n v="0.15600000000000003"/>
        <n v="0.20719999999999997"/>
        <n v="0.25700000000000001"/>
        <n v="7.669999999999999E-2"/>
        <n v="9.0700000000000003E-2"/>
        <n v="4.4999999999999998E-2"/>
        <n v="0.16600000000000001"/>
        <n v="3.2200000000000006E-2"/>
        <n v="8.5900000000000004E-2"/>
        <n v="0.10980000000000002"/>
        <n v="0.14380000000000004"/>
        <n v="0.113"/>
        <n v="0.20580000000000004"/>
        <n v="0.19570000000000001"/>
        <n v="0.1225"/>
        <n v="0.66939999999999988"/>
        <n v="1.1335000000000002"/>
        <n v="0.34689999999999999"/>
        <n v="9.3800000000000022E-2"/>
        <n v="1.4245000000000001"/>
        <n v="5.5300000000000002E-2"/>
        <n v="8.9600000000000013E-2"/>
        <n v="0.24500000000000002"/>
        <n v="0.1429"/>
        <n v="0.2203"/>
        <n v="0.22190000000000004"/>
        <n v="0.1195"/>
        <n v="9.9999999999999978E-2"/>
        <n v="3.2799999999999996E-2"/>
        <n v="8.8899999999999993E-2"/>
        <n v="0.13910000000000003"/>
        <n v="0.14349999999999999"/>
        <n v="0.11100000000000003"/>
        <n v="0.1128"/>
        <n v="0.20770000000000002"/>
        <n v="0.18740000000000001"/>
        <n v="0.22339999999999999"/>
        <n v="0.21210000000000001"/>
        <n v="0.1396"/>
        <n v="0.24820000000000003"/>
        <n v="8.4600000000000009E-2"/>
        <n v="0.26379999999999998"/>
        <n v="0.19050000000000003"/>
        <n v="0.10530000000000002"/>
        <n v="0.14480000000000004"/>
        <n v="7.3099999999999998E-2"/>
        <n v="6.1200000000000004E-2"/>
        <n v="4.5000000000000005E-2"/>
        <n v="3.2300000000000002E-2"/>
        <n v="8.8300000000000003E-2"/>
        <n v="0.13819999999999999"/>
        <n v="0.10790000000000002"/>
        <n v="0.10500000000000001"/>
        <n v="0.10610000000000003"/>
        <n v="0.2097"/>
        <n v="0.19159999999999999"/>
        <n v="0.1154"/>
        <n v="0.43380000000000002"/>
        <n v="0.22170000000000001"/>
        <n v="0.1961"/>
        <n v="9.7000000000000017E-2"/>
        <n v="0.20660000000000001"/>
        <n v="4.4299999999999999E-2"/>
        <n v="0.11330000000000001"/>
        <n v="0.21360000000000001"/>
        <n v="0.32549999999999996"/>
        <n v="0.23039999999999999"/>
        <n v="0.1135"/>
        <n v="0.3271"/>
        <n v="7.5499999999999984E-2"/>
        <n v="0.10320000000000001"/>
        <n v="3.3099999999999997E-2"/>
        <n v="0.19929999999999998"/>
        <n v="0.14520000000000002"/>
        <n v="0.14020000000000002"/>
        <n v="0.11310000000000002"/>
        <n v="0.21369999999999997"/>
        <n v="0.255"/>
        <n v="0.29220000000000002"/>
        <n v="0.2044"/>
        <n v="0.45490000000000008"/>
        <n v="0.13620000000000002"/>
        <n v="5.5556000000000001"/>
        <n v="0.10440000000000001"/>
        <n v="0.20809999999999995"/>
        <n v="0.20159999999999997"/>
        <n v="0.1545"/>
        <n v="0.32660000000000006"/>
        <n v="0.11320000000000001"/>
        <n v="0.22620000000000001"/>
        <n v="0.16798094734056629"/>
        <n v="3.32E-2"/>
        <n v="8.8399999999999979E-2"/>
        <n v="0.14669999999999997"/>
        <n v="0.13950000000000001"/>
        <n v="0.10880000000000001"/>
        <n v="0.24479999999999999"/>
        <n v="0.23670000000000005"/>
        <n v="0.18960000000000002"/>
        <n v="0.1222"/>
        <n v="0.6492"/>
        <n v="3.5199999999999995E-2"/>
        <n v="0.11040000000000001"/>
        <n v="0.14959999999999998"/>
        <n v="0.10690000000000001"/>
        <n v="0.16520000000000001"/>
        <n v="0.15780000000000002"/>
        <n v="0.22779999999999997"/>
        <n v="0.20870000000000002"/>
        <n v="7.4200000000000002E-2"/>
        <n v="8.6400000000000005E-2"/>
        <n v="0.10710000000000001"/>
        <n v="3.2800000000000003E-2"/>
        <n v="8.7800000000000003E-2"/>
        <n v="0.18909999999999996"/>
        <n v="0.10829999999999999"/>
        <n v="0.1447"/>
        <n v="0.11220000000000001"/>
        <n v="0.1177"/>
        <n v="0.20960000000000001"/>
        <n v="0.19670000000000004"/>
        <n v="0.2087"/>
        <n v="0.10120000000000001"/>
        <n v="0.311"/>
        <n v="5.8300000000000012E-2"/>
        <n v="0.28249999999999997"/>
        <n v="0.3145"/>
        <n v="0.15809999999999999"/>
        <n v="5.3999999999999999E-2"/>
        <n v="4.2800000000000005E-2"/>
        <n v="0.1075"/>
        <n v="0.17900000000000002"/>
        <n v="0.13569999999999999"/>
        <n v="0.11000000000000001"/>
        <n v="0.17749999999999999"/>
        <n v="0.16330000000000003"/>
        <n v="0.29719999999999996"/>
        <n v="0.11240000000000001"/>
        <n v="0.20180000000000003"/>
        <n v="7.3900000000000007E-2"/>
        <n v="0.1109"/>
        <n v="3.3000000000000002E-2"/>
        <n v="0.20900000000000005"/>
        <n v="0.1103"/>
        <n v="0.1535"/>
        <n v="0.17047742605085625"/>
        <n v="0.1862393734670694"/>
        <n v="0.21969999999999998"/>
        <n v="0.25370000000000004"/>
        <n v="0.19900000000000004"/>
        <n v="0.31660000000000005"/>
        <n v="0.29060000000000002"/>
        <n v="0.14980000000000002"/>
        <n v="0.12789999999999999"/>
        <n v="0.38970000000000005"/>
        <n v="0.13929999999999998"/>
        <n v="8.5099999999999981E-2"/>
        <n v="0.2278"/>
        <n v="0.36090000000000005"/>
        <n v="0.1623"/>
        <n v="0.33030000000000004"/>
        <n v="3.7600000000000001E-2"/>
        <n v="0.12390000000000002"/>
        <n v="0.2412"/>
        <n v="0.30499999999999999"/>
        <n v="0.29049999999999998"/>
        <n v="0.19110000000000002"/>
        <n v="0.39280000000000004"/>
        <n v="0.11779999999999999"/>
        <n v="0.2621"/>
        <n v="8.3499999999999977E-2"/>
        <n v="3.3799999999999997E-2"/>
        <n v="9.1999999999999998E-2"/>
        <n v="3.7899999999999996E-2"/>
        <n v="6.3100000000000003E-2"/>
        <n v="0.15780000000000005"/>
        <n v="0.19197090710640607"/>
        <n v="0.20325541139354103"/>
        <n v="0.31470000000000009"/>
        <n v="0.1973"/>
        <n v="0.29630000000000006"/>
        <n v="0.2389"/>
        <n v="0.15769999999999998"/>
        <n v="0.51060000000000005"/>
        <n v="0.11769999999999999"/>
        <n v="9.5000000000000001E-2"/>
        <n v="0.2228"/>
        <n v="0.46750000000000003"/>
        <n v="0.23039999999999997"/>
        <n v="4.1300000000000003E-2"/>
        <n v="0.15030000000000002"/>
        <n v="0.28929999999999995"/>
        <n v="0.17229999999999998"/>
        <n v="0.10999999999999999"/>
        <n v="0.33560000000000001"/>
        <n v="0.2525"/>
        <n v="0.31060000000000004"/>
        <n v="0.25390000000000007"/>
        <n v="7.4800000000000005E-2"/>
        <n v="9.9000000000000019E-2"/>
        <n v="0.33529999999999993"/>
        <n v="3.3500000000000002E-2"/>
        <n v="0.2465"/>
        <n v="0.17649999999999999"/>
        <n v="0.13890000000000002"/>
        <n v="0.217"/>
        <n v="0.30599999999999999"/>
        <n v="0.27550000000000002"/>
        <n v="0.27889999999999998"/>
        <n v="0.1348"/>
        <n v="0.11889999999999999"/>
        <n v="0.56640000000000001"/>
        <n v="9.3200000000000005E-2"/>
        <n v="0.30469999999999997"/>
        <n v="0.20910000000000004"/>
        <n v="6.4699999999999994E-2"/>
        <n v="4.6099999999999995E-2"/>
        <n v="0.10220000000000001"/>
        <n v="0.2281"/>
        <n v="0.17449999999999999"/>
        <n v="0.1537"/>
        <n v="0.34889999999999993"/>
        <n v="0.3553"/>
        <n v="0.12269999999999999"/>
        <n v="0.28389999999999999"/>
        <n v="8.5999999999999979E-2"/>
        <n v="0.2999"/>
        <n v="3.2600000000000004E-2"/>
        <n v="9.0999999999999984E-2"/>
        <n v="0.33390000000000003"/>
        <n v="0.18330000000000002"/>
        <n v="0.13919999999999999"/>
        <n v="0.48899999999999999"/>
        <n v="0.55559999999999998"/>
        <n v="0.13870000000000002"/>
        <n v="0.4597"/>
        <n v="6.4000000000000001E-2"/>
        <n v="0.19859999999999997"/>
        <n v="0.10730000000000002"/>
        <n v="0.27069999999999994"/>
        <n v="0.17689999999999997"/>
        <n v="8.2500000000000004E-2"/>
        <n v="3.9499999999999993E-2"/>
        <n v="0.21810000000000002"/>
        <n v="0.15850000000000003"/>
        <n v="0.11470000000000001"/>
        <n v="0.31929999999999997"/>
        <n v="0.29009999999999997"/>
        <n v="0.12409999999999999"/>
        <n v="0.17799999999999999"/>
        <n v="7.6600000000000001E-2"/>
        <n v="9.580000000000001E-2"/>
        <n v="0.24380000000000002"/>
        <n v="0.18309999999999996"/>
        <n v="0.17420000000000005"/>
        <n v="0.21249999999999999"/>
        <n v="0.50880000000000014"/>
        <n v="0.43759999999999999"/>
        <n v="0.14219999999999999"/>
        <n v="7.690000000000001E-2"/>
        <n v="0.3196"/>
        <n v="0.25640000000000002"/>
        <n v="3.95E-2"/>
        <n v="7.8600000000000003E-2"/>
        <n v="1.0175000000000001"/>
        <n v="0.1305"/>
        <n v="0.19879999999999998"/>
        <n v="0.37209999999999999"/>
        <n v="0.16480000000000003"/>
        <n v="0.24060000000000004"/>
        <n v="8.4899999999999989E-2"/>
        <n v="0.12659999999999999"/>
        <n v="8.1000000000000003E-2"/>
        <n v="3.2899999999999999E-2"/>
        <n v="0.14050000000000001"/>
        <n v="0.14230000000000001"/>
        <n v="0.1855"/>
        <n v="0.20859999999999998"/>
        <n v="0.24600000000000005"/>
        <n v="0.44180000000000003"/>
        <n v="0.49489999999999995"/>
        <n v="7.6899999999999996E-2"/>
        <n v="0.12229999999999999"/>
        <n v="0.18719999999999998"/>
        <n v="0.29420000000000002"/>
        <n v="0.10069999999999998"/>
        <n v="0.10810000000000002"/>
        <n v="0.13009999999999999"/>
        <n v="0.25800000000000001"/>
        <n v="0.16589999999999999"/>
        <n v="0.21090000000000003"/>
        <n v="0.1963"/>
        <n v="3.3300000000000003E-2"/>
        <n v="8.5800000000000015E-2"/>
        <n v="0.15130000000000005"/>
        <n v="0.22530000000000003"/>
        <n v="0.28350000000000003"/>
        <n v="0.12689999999999999"/>
        <n v="0.57889999999999997"/>
        <n v="0.52559999999999996"/>
        <n v="0.14929999999999999"/>
        <n v="9.06E-2"/>
        <n v="0.38140000000000007"/>
        <n v="0.21340000000000001"/>
        <n v="0.24310000000000004"/>
        <n v="0.43140000000000001"/>
        <n v="9.9300000000000013E-2"/>
        <n v="6.4899999999999999E-2"/>
        <n v="4.4200000000000003E-2"/>
        <n v="6.6799999999999998E-2"/>
        <n v="0.12009999999999998"/>
        <n v="0.15960000000000005"/>
        <n v="0.14470000000000002"/>
        <n v="0.22650000000000001"/>
        <n v="0.14279999999999998"/>
        <n v="0.15790000000000001"/>
        <n v="0.12490000000000002"/>
        <n v="0.1007"/>
        <n v="8.3100000000000007E-2"/>
        <n v="3.3200000000000007E-2"/>
        <n v="0.15139999999999998"/>
        <n v="0.14950000000000005"/>
        <n v="0.17890000000000003"/>
        <n v="0.1862"/>
        <n v="0.13769999999999996"/>
        <n v="0.21059999999999995"/>
        <n v="0.20720000000000002"/>
        <n v="0.56720000000000004"/>
        <n v="0.39839999999999992"/>
        <n v="0.26269999999999999"/>
        <n v="0.2707"/>
        <n v="0.27129999999999999"/>
        <n v="0.1923"/>
        <n v="9.4299999999999995E-2"/>
        <n v="4.4800000000000013E-2"/>
        <n v="0.1696"/>
        <n v="0.1211"/>
        <n v="0.44829999999999998"/>
        <n v="0.2177"/>
        <n v="0.1244"/>
        <n v="0.1163"/>
        <n v="7.5200000000000003E-2"/>
        <n v="8.2900000000000015E-2"/>
        <n v="0.14280000000000004"/>
        <n v="0.15020000000000003"/>
        <n v="0.16990000000000005"/>
        <n v="0.38340000000000007"/>
        <n v="0.3806000000000001"/>
        <n v="0.35569999999999996"/>
        <n v="8.8999999999999996E-2"/>
        <n v="0.4098"/>
        <n v="9.7900000000000001E-2"/>
        <n v="0.18190000000000001"/>
        <n v="0.13700000000000004"/>
        <n v="9.329999999999998E-2"/>
        <n v="6.770000000000001E-2"/>
        <n v="4.1400000000000006E-2"/>
        <n v="0.11810000000000001"/>
        <n v="0.2117"/>
        <n v="0.17090000000000002"/>
        <n v="0.14730000000000001"/>
        <n v="0.49510000000000004"/>
        <n v="0.28999999999999998"/>
        <n v="0.12390000000000001"/>
        <n v="3.4099999999999998E-2"/>
        <n v="8.9800000000000005E-2"/>
        <n v="0.47939999999999994"/>
        <n v="0.19669999999999999"/>
        <n v="0.14400000000000002"/>
        <n v="0.21780000000000005"/>
        <n v="0.37800000000000006"/>
        <n v="0.30320000000000003"/>
        <n v="7.6200000000000004E-2"/>
        <n v="0.55079999999999996"/>
        <n v="0.29170000000000001"/>
        <n v="0.2581"/>
        <n v="0.14099999999999996"/>
        <n v="0.20440000000000003"/>
        <n v="9.5500000000000015E-2"/>
        <n v="0.1072"/>
        <n v="3.9300000000000002E-2"/>
        <n v="0.1069"/>
        <n v="0.22740000000000005"/>
        <n v="0.18030000000000002"/>
        <n v="0.14249999999999999"/>
        <n v="0.42450000000000004"/>
        <n v="0.30609999999999993"/>
        <n v="0.16390000000000002"/>
        <n v="0.21989999999999998"/>
        <n v="0.16819999999999999"/>
        <n v="4.7200000000000006E-2"/>
        <n v="0.1343"/>
        <n v="8.3199999999999996E-2"/>
        <n v="5.7799999999999997E-2"/>
        <n v="9.1399999999999995E-2"/>
        <n v="5.7700000000000001E-2"/>
        <n v="0.32430000000000003"/>
        <n v="0.16490000000000002"/>
        <n v="5.7700000000000008E-2"/>
        <n v="0.26310000000000006"/>
        <n v="0.1726"/>
        <n v="5.7800000000000004E-2"/>
        <n v="0.19370000000000001"/>
        <n v="0.41460000000000002"/>
        <n v="0.46229999999999999"/>
        <n v="0.31940000000000002"/>
        <n v="0.23640000000000003"/>
        <n v="6.0700000000000004E-2"/>
        <n v="3.9100000000000003E-2"/>
        <n v="0.12280000000000001"/>
        <n v="0.21279999999999999"/>
        <n v="0.15340000000000004"/>
        <n v="0.30310000000000009"/>
        <n v="0.30449999999999999"/>
        <n v="0.16309999999999999"/>
        <n v="0.23449999999999999"/>
        <n v="0.2616"/>
        <n v="0.10520000000000002"/>
        <n v="3.5000000000000003E-2"/>
        <n v="0.21580000000000005"/>
        <n v="3.4500000000000003E-2"/>
        <n v="8.5699999999999998E-2"/>
        <n v="8.7100000000000025E-2"/>
        <n v="0.15130000000000002"/>
        <n v="0.18209999999999998"/>
        <n v="0.13780000000000001"/>
        <n v="0.14130000000000001"/>
        <n v="0.28210000000000002"/>
        <n v="0.1487"/>
        <n v="0.75859999999999994"/>
        <n v="0.35720000000000002"/>
        <n v="9.8899999999999974E-2"/>
        <n v="0.42619999999999997"/>
        <n v="0.13320000000000001"/>
        <n v="0.26479999999999998"/>
        <n v="0.42439999999999994"/>
        <n v="0.2414"/>
        <n v="9.6199999999999994E-2"/>
        <n v="0.29020000000000007"/>
        <n v="4.179999999999999E-2"/>
        <n v="0.42710000000000004"/>
        <n v="0.11370000000000001"/>
        <n v="0.22030000000000002"/>
        <n v="0.32480000000000003"/>
        <n v="0.16709999999999997"/>
        <n v="8.8400000000000006E-2"/>
        <n v="6.9699999999999984E-2"/>
        <n v="0.14450000000000002"/>
        <n v="3.6400000000000002E-2"/>
        <n v="0.12780000000000005"/>
        <n v="0.17190000000000005"/>
        <n v="0.13730000000000001"/>
        <n v="0.17979999999999999"/>
        <n v="0.18529999999999999"/>
        <n v="0.14939999999999998"/>
        <n v="0.14250000000000002"/>
        <n v="9.8899999999999988E-2"/>
        <n v="0.21070000000000003"/>
        <n v="0.20620000000000008"/>
        <n v="0.93700000000000006"/>
        <n v="0.16692327917126779"/>
        <n v="0.18379999999999999"/>
        <n v="3.1400000000000004E-2"/>
        <n v="0.3595000000000001"/>
        <n v="0.29680000000000006"/>
        <n v="0.34449999999999997"/>
        <n v="9.4300000000000009E-2"/>
        <n v="8.0299999999999996E-2"/>
        <n v="3.6600000000000008E-2"/>
        <n v="9.5299999999999996E-2"/>
        <n v="0.19500000000000001"/>
        <n v="0.18679999999999999"/>
        <n v="9.8800000000000013E-2"/>
        <n v="0.20319999999999996"/>
        <n v="0.2107"/>
        <n v="0.20060000000000003"/>
        <n v="0.38129999999999997"/>
        <n v="0.21600000000000005"/>
        <n v="0.41889999999999999"/>
        <n v="0.12579999999999997"/>
        <n v="9.2000000000000012E-2"/>
        <n v="0.38060000000000005"/>
        <n v="0.29270000000000002"/>
        <n v="0.26419999999999999"/>
        <n v="0.12909999999999999"/>
        <n v="0.1497"/>
        <n v="7.2800000000000004E-2"/>
        <n v="4.1600000000000005E-2"/>
        <n v="0.2419"/>
        <n v="9.7399999999999987E-2"/>
        <n v="0.24799999999999997"/>
        <n v="0.25730000000000003"/>
        <n v="0.61460000000000004"/>
        <n v="0.20929999999999999"/>
        <n v="0.24960000000000002"/>
        <n v="0.31480000000000002"/>
        <n v="4.9500000000000002E-2"/>
        <n v="0.54320000000000002"/>
        <n v="0.10070000000000001"/>
        <n v="0.33189999999999997"/>
        <n v="0.44"/>
        <n v="0.2175"/>
        <n v="0.18129999999999996"/>
        <n v="0.11349999999999998"/>
        <n v="4.5299999999999993E-2"/>
        <n v="5.5700000000000006E-2"/>
        <n v="5.1799999999999992E-2"/>
        <n v="5.5499999999999994E-2"/>
        <n v="5.5399999999999998E-2"/>
        <n v="5.4199999999999998E-2"/>
        <n v="5.5299999999999995E-2"/>
        <n v="3.4000000000000002E-2"/>
        <n v="0.13700000000000001"/>
        <n v="0.13050000000000003"/>
        <n v="9.8900000000000002E-2"/>
        <n v="0.24060000000000001"/>
        <n v="0.20630000000000001"/>
        <n v="0.53449999999999998"/>
        <n v="0.21039999999999998"/>
        <n v="0.25670000000000004"/>
        <n v="0.26960000000000001"/>
        <n v="0.36130000000000001"/>
        <n v="0.1137"/>
        <n v="8.5000000000000006E-2"/>
        <n v="0.193"/>
        <n v="3.8300000000000008E-2"/>
        <n v="0.23089999999999999"/>
        <n v="0.14730000000000004"/>
        <n v="0.20419999999999999"/>
        <n v="0.20080000000000003"/>
        <n v="0.14859999999999998"/>
        <n v="0.1008"/>
        <n v="0.19999999999999998"/>
        <n v="0.13600000000000001"/>
        <n v="0.48210000000000008"/>
        <n v="9.1499999999999984E-2"/>
        <n v="0.19889999999999997"/>
        <n v="0.11570000000000001"/>
        <n v="0.23800000000000004"/>
        <n v="0.1845"/>
        <n v="0.20519999999999999"/>
        <n v="0.14380000000000001"/>
        <n v="9.9000000000000005E-2"/>
        <n v="0.2009"/>
        <n v="0.21980000000000002"/>
        <n v="0.11799999999999999"/>
        <n v="0.53029999999999999"/>
        <n v="9.0899999999999981E-2"/>
        <n v="8.4100000000000008E-2"/>
        <n v="0.21909999999999999"/>
        <n v="0.24600000000000002"/>
        <n v="0.10319999999999999"/>
        <n v="0.18410000000000001"/>
        <n v="0.19080000000000005"/>
        <n v="0.17630000000000001"/>
        <n v="0.27589999999999998"/>
        <n v="9.9600000000000008E-2"/>
        <n v="0.24690000000000004"/>
        <n v="0.2059"/>
        <n v="0.40200000000000002"/>
        <n v="0.20660000000000003"/>
        <n v="0.11449999999999999"/>
        <n v="0.55390000000000006"/>
        <n v="0.21430000000000002"/>
        <n v="9.1299999999999992E-2"/>
        <n v="0.1986"/>
        <n v="9.3000000000000013E-2"/>
        <n v="0.23769999999999997"/>
        <n v="0.11460000000000001"/>
        <n v="9.3700000000000006E-2"/>
        <n v="0.13650000000000001"/>
        <n v="0.14069999999999999"/>
        <n v="0.20140000000000002"/>
        <n v="0.24879999999999999"/>
        <n v="0.31190000000000001"/>
        <n v="0.25019999999999998"/>
        <n v="0.2147"/>
        <n v="0.11339999999999999"/>
        <n v="0.11140000000000001"/>
        <n v="0.20690000000000003"/>
        <n v="0.10289999999999999"/>
        <n v="0.37990000000000002"/>
        <n v="0.54200000000000004"/>
        <n v="0.75790000000000002"/>
        <n v="9.9299999999999999E-2"/>
        <n v="0.14299999999999999"/>
        <n v="7.4700000000000003E-2"/>
        <n v="0.19499999999999998"/>
        <n v="0.20079999999999998"/>
        <n v="0.1414"/>
        <n v="0.27"/>
        <n v="9.9999999999999964E-2"/>
        <n v="0.19"/>
        <n v="0.32"/>
        <n v="0.04"/>
        <n v="0.11000000000000003"/>
        <n v="7.0000000000000021E-2"/>
        <n v="0.45"/>
        <n v="0.24000000000000002"/>
        <n v="0.86999999999999988"/>
        <n v="0.16699999999999995"/>
        <n v="0.14479999999999998"/>
        <n v="0.23070000000000004"/>
        <n v="0.29689999999999994"/>
        <n v="0.6432000000000001"/>
        <n v="0.43170000000000003"/>
        <n v="0.41770000000000002"/>
        <n v="0.83519999999999983"/>
        <n v="0.22970000000000002"/>
        <n v="0.46639999999999993"/>
        <n v="0.15820000000000006"/>
        <n v="0.34250000000000003"/>
        <n v="0.4209"/>
        <n v="0.26879999999999998"/>
        <n v="0.43880000000000002"/>
        <n v="0.49669999999999997"/>
        <n v="0.31230000000000002"/>
        <n v="6.7500000000000004E-2"/>
        <n v="0.15629999999999997"/>
        <n v="0.30839999999999995"/>
        <n v="0.60640000000000016"/>
        <n v="0.24990000000000001"/>
        <n v="0.42149999999999993"/>
        <n v="0.28320000000000001"/>
        <n v="0.51230000000000009"/>
        <n v="0.32809999999999995"/>
        <n v="0.46679999999999999"/>
        <n v="0.12930000000000003"/>
        <n v="0.15540000000000004"/>
        <n v="0.18810000000000002"/>
        <n v="0.20209999999999997"/>
        <n v="8.1900000000000001E-2"/>
        <n v="0.1552"/>
        <n v="0.57719999999999994"/>
        <n v="0.37530000000000002"/>
        <n v="0.11910000000000001"/>
        <n v="0.12859999999999999"/>
        <n v="0.13200000000000003"/>
        <n v="0.20780000000000007"/>
        <n v="0.20520000000000005"/>
        <n v="0.35689999999999994"/>
        <n v="0.18520000000000003"/>
        <n v="0.37119999999999992"/>
        <n v="0.22349999999999998"/>
        <n v="0.41139999999999999"/>
        <n v="0.23929999999999998"/>
        <n v="0.40460000000000002"/>
        <n v="0.24970000000000001"/>
        <n v="0.189"/>
        <n v="0.31080000000000002"/>
        <n v="0.30709999999999998"/>
        <n v="9.2000000000000026E-2"/>
        <n v="7.9000000000000001E-2"/>
        <n v="0.22300000000000003"/>
        <n v="0.47289999999999999"/>
        <n v="0.18010000000000001"/>
        <n v="0.21299999999999997"/>
        <n v="0.29659999999999992"/>
        <n v="0.16649999999999998"/>
        <n v="0.30430000000000001"/>
        <n v="0.25190000000000007"/>
        <n v="0.14510000000000003"/>
        <n v="0.12030000000000005"/>
        <n v="0.14019999999999996"/>
        <n v="0.37310000000000004"/>
        <n v="0.16830000000000003"/>
        <n v="9.9199999999999997E-2"/>
        <n v="0.27140000000000009"/>
        <n v="0.45099999999999996"/>
        <n v="0.16850000000000001"/>
        <n v="0.13369999999999999"/>
        <n v="0.2833"/>
        <n v="0.4492000000000001"/>
        <n v="0.1903"/>
        <n v="0.52070000000000005"/>
        <n v="0.32969999999999999"/>
        <n v="0.20269999999999999"/>
        <n v="0.27410000000000001"/>
        <n v="0.15730000000000005"/>
        <n v="0.22260000000000005"/>
        <n v="0.41579999999999995"/>
        <n v="0.23069999999999999"/>
        <n v="0.31759999999999999"/>
        <n v="0.28039999999999998"/>
        <n v="8.5499999999999993E-2"/>
        <n v="7.9000000000000015E-2"/>
        <n v="0.39440000000000003"/>
        <n v="0.21410000000000001"/>
        <n v="0.30879999999999991"/>
        <n v="0.30159999999999998"/>
        <n v="0.22059999999999999"/>
        <n v="0.31139999999999995"/>
        <n v="0.17080000000000001"/>
        <n v="0.2752"/>
        <n v="0.2077"/>
        <n v="0.12090000000000001"/>
        <n v="0.11510000000000001"/>
        <n v="0.161"/>
        <n v="0.22750000000000001"/>
        <n v="0.50309999999999999"/>
        <n v="0.39230000000000009"/>
        <n v="0.19650000000000001"/>
        <n v="0.35869999999999991"/>
        <n v="0.26190000000000002"/>
        <n v="0.30219999999999997"/>
        <n v="0.1898"/>
        <n v="0.22540000000000002"/>
        <n v="0.2349"/>
        <n v="0.4047"/>
        <n v="0.21469999999999997"/>
        <n v="0.27610000000000001"/>
        <n v="0.23570000000000002"/>
        <n v="8.3900000000000016E-2"/>
        <n v="8.1099999999999992E-2"/>
        <n v="0.36510000000000004"/>
        <n v="0.17180000000000004"/>
        <n v="0.22259999999999999"/>
        <n v="0.21500000000000002"/>
        <n v="0.34770000000000001"/>
        <n v="0.26679999999999998"/>
        <n v="0.21030000000000007"/>
        <n v="0.16210000000000005"/>
        <n v="0.108"/>
        <n v="0.3216"/>
        <n v="2.8835000000000006"/>
        <n v="0.17709999999999998"/>
        <n v="0.15640000000000004"/>
        <n v="0.1226"/>
        <n v="0.45819999999999994"/>
        <n v="0.30579999999999996"/>
        <n v="0.12969999999999998"/>
        <n v="0.13900000000000004"/>
        <n v="0.20089999999999997"/>
        <n v="0.21180000000000002"/>
        <n v="0.40820000000000006"/>
        <n v="0.20349999999999999"/>
        <n v="0.32680000000000003"/>
        <n v="0.43579999999999997"/>
        <n v="0.2354"/>
        <n v="0.26729999999999998"/>
        <n v="0.33220000000000005"/>
        <n v="0.33380000000000004"/>
        <n v="0.33329999999999999"/>
        <n v="0.32400000000000007"/>
        <n v="0.24320000000000003"/>
        <n v="0.38619999999999999"/>
        <n v="0.17929999999999999"/>
        <n v="0.15240000000000001"/>
        <n v="0.21530000000000002"/>
        <n v="0.21719999999999998"/>
        <n v="0.25740000000000002"/>
        <n v="0.42939999999999995"/>
        <n v="0.17299999999999999"/>
        <n v="0.27350000000000013"/>
        <n v="0.25580000000000003"/>
        <n v="0.31770000000000004"/>
        <n v="0.4009999999999998"/>
        <n v="0.11560000000000001"/>
        <n v="0.13350000000000004"/>
        <n v="0.15119999999999997"/>
        <n v="0.38080000000000003"/>
        <n v="0.25190000000000001"/>
        <n v="1.5994999999999999"/>
        <n v="0.21559999999999999"/>
        <n v="0.16650000000000001"/>
        <n v="0.25189999999999996"/>
        <n v="0.20990000000000014"/>
        <n v="0.19279999999999997"/>
        <n v="0.25629999999999997"/>
        <n v="0.31010000000000004"/>
        <n v="0.40550000000000003"/>
        <n v="0.40829999999999994"/>
        <n v="0.29099999999999998"/>
        <n v="0.35710000000000008"/>
        <n v="0.5181"/>
        <n v="0.33700000000000008"/>
        <n v="0.40710000000000002"/>
        <n v="0.40329999999999999"/>
        <n v="0.24719999999999998"/>
        <n v="9.1099999999999987E-2"/>
        <n v="9.3800000000000008E-2"/>
        <n v="0.16119999999999995"/>
        <n v="0.37139999999999995"/>
        <n v="0.2777"/>
        <n v="0.24789999999999995"/>
        <n v="0.22620000000000004"/>
        <n v="0.24580000000000005"/>
        <n v="0.39130000000000004"/>
        <n v="0.17459999999999998"/>
        <n v="0.31990000000000002"/>
        <n v="0.30909999999999999"/>
        <n v="0.37450000000000011"/>
        <n v="0.12570000000000001"/>
        <n v="0.1361"/>
        <n v="0.19140000000000001"/>
        <n v="0.19269999999999998"/>
        <n v="0.23629999999999995"/>
        <n v="0.18769999999999998"/>
        <n v="0.26860000000000001"/>
        <n v="0.35450000000000009"/>
        <n v="0.38780000000000003"/>
        <n v="0.24610000000000001"/>
        <n v="0.16949999999999998"/>
        <n v="0.30140000000000006"/>
        <n v="0.31330000000000008"/>
        <n v="0.27129999999999993"/>
        <n v="0.39100000000000001"/>
        <n v="0.39750000000000002"/>
        <n v="0.24449999999999994"/>
        <n v="0.21709999999999996"/>
        <n v="0.41100000000000003"/>
        <n v="0.21130000000000002"/>
        <n v="0.18290000000000001"/>
        <n v="0.2571"/>
        <n v="0.49840000000000001"/>
        <n v="0.20370000000000002"/>
        <n v="0.2848"/>
        <n v="0.1123"/>
        <n v="0.11169999999999998"/>
        <n v="0.10310000000000001"/>
        <n v="0.12280000000000002"/>
        <n v="0.35780000000000001"/>
        <n v="0.20499999999999996"/>
        <n v="0.7995000000000001"/>
        <n v="0.28070000000000006"/>
        <n v="0.2379"/>
        <n v="0.6079"/>
        <n v="9.6799999999999983E-2"/>
        <n v="0.19109999999999996"/>
        <n v="0.16719999999999999"/>
        <n v="0.22949999999999998"/>
        <n v="0.18950000000000003"/>
        <n v="0.39189999999999997"/>
        <n v="0.46559999999999996"/>
        <n v="0.3926"/>
        <n v="0.18660000000000004"/>
        <n v="0.2016"/>
        <n v="0.2339"/>
        <n v="0.3670000000000001"/>
        <n v="0.22690000000000002"/>
        <n v="0.30530000000000002"/>
        <n v="0.23850000000000002"/>
        <n v="8.4700000000000011E-2"/>
        <n v="0.24900000000000003"/>
        <n v="0.62020000000000008"/>
        <n v="0.17839999999999998"/>
        <n v="0.21870000000000001"/>
        <n v="0.2213"/>
        <n v="0.23319999999999999"/>
        <n v="0.15909999999999999"/>
        <n v="0.112"/>
        <n v="0.13520000000000001"/>
        <n v="0.28489999999999999"/>
        <n v="0.20780000000000004"/>
        <n v="1.4237"/>
        <n v="0.45300000000000001"/>
        <n v="0.22390000000000004"/>
        <n v="0.1817"/>
        <n v="0.22989999999999999"/>
        <n v="0.58059999999999989"/>
        <n v="0.11820000000000001"/>
        <n v="0.12070000000000002"/>
        <n v="8.2900000000000029E-2"/>
        <n v="0.18409999999999999"/>
        <n v="0.23099999999999996"/>
        <n v="0.27960000000000002"/>
        <n v="0.24890000000000001"/>
        <n v="0.30170000000000002"/>
        <n v="0.22080000000000002"/>
        <n v="0.25059999999999999"/>
        <n v="0.30299999999999999"/>
        <n v="0.18020000000000003"/>
        <n v="0.15710000000000005"/>
        <n v="0.2702"/>
        <n v="0.22559999999999999"/>
        <n v="7.1199999999999999E-2"/>
        <n v="6.9599999999999995E-2"/>
        <n v="7.5300000000000006E-2"/>
        <n v="0.40959999999999996"/>
        <n v="0.17469999999999997"/>
        <n v="0.2104"/>
        <n v="0.21790000000000001"/>
        <n v="0.16489999999999999"/>
        <n v="0.16879999999999998"/>
        <n v="0.14090000000000003"/>
        <n v="0.23730000000000001"/>
        <n v="0.10559999999999999"/>
        <n v="0.1217"/>
        <n v="0.16010000000000005"/>
        <n v="0.37790000000000001"/>
        <n v="0.34290000000000004"/>
        <n v="0.18469999999999998"/>
        <n v="0.18309999999999998"/>
        <n v="0.17570000000000002"/>
        <n v="0.58479999999999999"/>
        <n v="0.24579999999999999"/>
        <n v="0.14649999999999999"/>
        <n v="9.0799999999999992E-2"/>
        <n v="0.10919999999999999"/>
        <n v="0.16019999999999993"/>
        <n v="0.16450000000000001"/>
        <n v="0.20710000000000006"/>
        <n v="0.18499999999999997"/>
        <n v="0.2344"/>
        <n v="0.32189999999999991"/>
        <n v="0.18690000000000001"/>
        <n v="0.28169999999999995"/>
        <n v="0.17590000000000003"/>
        <n v="0.23360000000000003"/>
        <n v="7.3199999999999987E-2"/>
        <n v="0.16760000000000005"/>
        <n v="0.17969999999999997"/>
        <n v="0.19500000000000003"/>
        <n v="0.20780000000000001"/>
        <n v="0.36740000000000012"/>
        <n v="0.14449999999999999"/>
        <n v="0.11479999999999999"/>
        <n v="0.12420000000000003"/>
        <n v="0.15900000000000003"/>
        <n v="0.22969999999999999"/>
        <n v="0.34380000000000005"/>
        <n v="0.26550000000000001"/>
        <n v="0.48070000000000002"/>
        <n v="0.39119999999999999"/>
        <n v="0.21379999999999996"/>
        <n v="0.10370000000000001"/>
        <n v="0.86989999999999978"/>
        <n v="0.21940000000000001"/>
        <n v="0.42739999999999995"/>
        <n v="0.56020000000000003"/>
        <n v="8.4699999999999998E-2"/>
        <n v="0.27060000000000001"/>
        <n v="0.28079999999999999"/>
        <n v="0.21440000000000001"/>
        <n v="0.18640000000000001"/>
        <n v="0.1802"/>
        <n v="0.45609999999999995"/>
        <n v="9.1400000000000023E-2"/>
        <n v="7.4799999999999991E-2"/>
        <n v="0.31289999999999996"/>
        <n v="0.19310000000000002"/>
        <n v="0.20740000000000003"/>
        <n v="0.26710000000000006"/>
        <n v="0.26039999999999996"/>
        <n v="0.1789"/>
        <n v="0.1416"/>
        <n v="0.16249999999999998"/>
        <n v="0.16339999999999996"/>
        <n v="0.1741"/>
        <n v="0.31240000000000001"/>
        <n v="0.22010000000000005"/>
        <n v="0.34619999999999995"/>
        <n v="0.18609999999999999"/>
        <n v="0.52039999999999997"/>
        <n v="0.1246"/>
        <n v="0.11149999999999999"/>
        <n v="9.6899999999999986E-2"/>
        <n v="0.19400000000000006"/>
        <n v="0.22940000000000002"/>
        <n v="0.41429999999999995"/>
        <n v="0.25319999999999998"/>
        <n v="0.27160000000000001"/>
        <n v="0.31640000000000007"/>
        <n v="0.17000000000000004"/>
        <n v="0.39779999999999999"/>
        <n v="0.2225"/>
        <n v="7.6299999999999993E-2"/>
        <n v="9.4700000000000006E-2"/>
        <n v="0.19199999999999998"/>
        <n v="0.16850000000000004"/>
        <n v="0.19810000000000003"/>
        <n v="0.21110000000000001"/>
        <n v="0.15040000000000001"/>
        <n v="0.1593"/>
        <n v="0.18059999999999998"/>
        <n v="0.25180000000000002"/>
        <n v="0.12589999999999998"/>
        <n v="0.13530000000000003"/>
        <n v="0.26799999999999996"/>
        <n v="0.16169999999999998"/>
        <n v="0.30199999999999994"/>
        <n v="0.62390000000000012"/>
        <n v="0.18580000000000002"/>
        <n v="0.23219999999999999"/>
        <n v="0.38919999999999993"/>
        <n v="9.2499999999999999E-2"/>
        <n v="0.10529999999999998"/>
        <n v="0.19439999999999999"/>
        <n v="0.13769999999999999"/>
        <n v="0.17769999999999997"/>
        <n v="0.27740000000000004"/>
        <n v="0.30970000000000003"/>
        <n v="0.2296"/>
        <n v="0.26230000000000003"/>
        <n v="0.33840000000000003"/>
        <n v="5.5300000000000009E-2"/>
        <n v="9.5900000000000013E-2"/>
        <n v="7.7100000000000002E-2"/>
        <n v="0.1356"/>
        <n v="0.18160000000000001"/>
        <n v="0.16510000000000005"/>
        <n v="0.20030000000000003"/>
        <n v="0.44209999999999994"/>
        <n v="0.18280000000000002"/>
        <n v="0.1953"/>
        <n v="0.14780000000000001"/>
        <n v="0.13760000000000003"/>
        <n v="0.16040000000000001"/>
        <n v="0.37339999999999995"/>
        <n v="0.18369999999999997"/>
        <n v="0.45890000000000003"/>
        <n v="0.18390000000000001"/>
        <n v="0.16729999999999998"/>
        <n v="0.1734"/>
        <n v="0.18049999999999999"/>
        <n v="0.51160000000000005"/>
        <n v="8.8000000000000009E-2"/>
        <n v="0.19549999999999998"/>
        <n v="0.18139999999999998"/>
        <n v="0.18500000000000003"/>
        <n v="0.36820000000000003"/>
        <n v="0.62560000000000004"/>
        <n v="0.19740000000000005"/>
        <n v="0.77070000000000005"/>
        <n v="0.21949999999999997"/>
        <n v="0.21330000000000005"/>
        <n v="0.26990000000000003"/>
        <n v="7.6700000000000004E-2"/>
        <n v="0.16120000000000001"/>
        <n v="0.40290000000000004"/>
        <n v="0.21350000000000002"/>
        <n v="0.25569999999999998"/>
        <n v="0.18300000000000002"/>
        <n v="0.2596"/>
        <n v="0.13400000000000001"/>
        <n v="0.1105"/>
        <n v="0.23670000000000002"/>
        <n v="0.16219999999999998"/>
        <n v="0.25639999999999996"/>
        <n v="0.23649999999999999"/>
        <n v="1.0074000000000001"/>
        <n v="0.18420000000000003"/>
        <n v="0.18940000000000001"/>
        <n v="0.21739999999999998"/>
        <n v="0.52629999999999999"/>
        <n v="9.2100000000000001E-2"/>
        <n v="0.27150000000000002"/>
        <n v="0.19790000000000002"/>
        <n v="0.13689999999999999"/>
        <n v="0.38789999999999997"/>
        <n v="0.63410000000000011"/>
        <n v="0.27260000000000001"/>
        <n v="0.22249999999999998"/>
        <n v="0.35800000000000004"/>
        <n v="0.31479999999999997"/>
        <n v="0.22009999999999999"/>
        <n v="8.0899999999999986E-2"/>
        <n v="6.4399999999999999E-2"/>
        <n v="0.43450000000000005"/>
        <n v="0.20299999999999999"/>
        <n v="0.23420000000000002"/>
        <n v="0.10680000000000001"/>
        <n v="0.23650000000000002"/>
        <n v="0.18860000000000002"/>
        <n v="0.1208"/>
        <n v="6.0299999999999992E-2"/>
        <n v="0.31279999999999997"/>
        <n v="0.20449999999999999"/>
        <n v="0.1991"/>
        <n v="0.2112"/>
        <n v="0.92379999999999995"/>
        <n v="0.18439999999999998"/>
        <n v="0.21029999999999999"/>
        <n v="0.52400000000000002"/>
        <n v="9.2799999999999994E-2"/>
        <n v="9.1799999999999979E-2"/>
        <n v="0.23150000000000001"/>
        <n v="0.27219846795654457"/>
        <n v="0.18359999999999999"/>
        <n v="0.2054"/>
        <n v="0.49969999999999998"/>
        <n v="0.55319999999999991"/>
        <n v="0.25750000000000001"/>
        <n v="0.23199999999999996"/>
        <n v="0.1739"/>
        <n v="0.2029"/>
        <n v="0.22589999999999996"/>
        <n v="7.0400000000000018E-2"/>
        <n v="6.0199999999999997E-2"/>
        <n v="7.4899999999999994E-2"/>
        <n v="0.22450000000000001"/>
        <n v="0.18800000000000003"/>
        <n v="0.13690000000000002"/>
        <n v="0.20199999999999999"/>
        <n v="0.2336"/>
        <n v="0.23119999999999999"/>
        <n v="0.15379999999999999"/>
        <n v="0.18289999999999998"/>
        <n v="0.15310000000000001"/>
        <n v="0.17170000000000002"/>
        <n v="0.1608"/>
        <n v="5.3600000000000002E-2"/>
        <n v="0.17140000000000002"/>
        <n v="0.20170000000000005"/>
        <n v="0.43030000000000002"/>
        <n v="0.10669999999999999"/>
        <n v="0.19350000000000001"/>
        <n v="0.21270000000000003"/>
        <n v="0.20550000000000002"/>
        <n v="0.22140000000000004"/>
        <n v="0.2268"/>
        <n v="0.23400000000000001"/>
        <n v="0.30049999999999999"/>
        <n v="0.22189999999999999"/>
        <n v="8.2600000000000007E-2"/>
        <n v="6.6900000000000015E-2"/>
        <n v="7.9499999999999987E-2"/>
        <n v="0.20499999999999999"/>
        <n v="0.21590000000000001"/>
        <n v="0.20849999999999999"/>
        <n v="0.16170000000000001"/>
        <n v="0.19450000000000003"/>
        <n v="0.18170000000000003"/>
        <n v="0.13710000000000003"/>
        <n v="5.9299999999999992E-2"/>
        <n v="0.36990000000000006"/>
        <n v="0.25990000000000002"/>
        <n v="0.17949999999999999"/>
        <n v="0.21609999999999996"/>
        <n v="0.29260000000000003"/>
        <n v="0.16960000000000003"/>
        <n v="0.19719999999999999"/>
        <n v="0.51090000000000002"/>
        <n v="0.24580000000000002"/>
        <n v="0.13730000000000003"/>
        <n v="0.2026"/>
        <n v="0.42969999999999992"/>
        <n v="0.25719999999999998"/>
        <n v="0.23909999999999998"/>
        <n v="0.19610000000000002"/>
        <n v="0.39929999999999993"/>
        <n v="0.31690000000000002"/>
        <n v="0.24629999999999999"/>
        <n v="8.1599999999999992E-2"/>
        <n v="5.7000000000000009E-2"/>
        <n v="0.18230000000000002"/>
        <n v="0.46059999999999995"/>
        <n v="0.38439999999999991"/>
        <n v="0.19320000000000001"/>
        <n v="0.35669999999999996"/>
        <n v="0.20910000000000001"/>
        <n v="0.36809999999999993"/>
        <n v="0.17379999999999998"/>
        <n v="0.1996"/>
        <n v="0.24089999999999998"/>
        <n v="0.19959999999999997"/>
        <n v="0.14640000000000003"/>
        <n v="5.850000000000001E-2"/>
        <n v="0.1522"/>
        <n v="0.33040000000000003"/>
        <n v="0.17829999999999999"/>
        <n v="0.2556000000000001"/>
        <n v="0.19670000000000001"/>
        <n v="0.18890000000000004"/>
        <n v="0.17920000000000003"/>
        <n v="0.34720000000000001"/>
        <n v="0.18109999999999998"/>
        <n v="0.4625999999999999"/>
        <n v="0.12990000000000004"/>
        <n v="0.17840000000000003"/>
        <n v="0.13529999999999998"/>
        <n v="0.21770000000000003"/>
        <n v="0.18460000000000001"/>
        <n v="0.36509999999999998"/>
        <n v="0.22080000000000005"/>
        <n v="0.2157"/>
        <n v="0.2475"/>
        <n v="0.3332"/>
        <n v="0.23950000000000002"/>
        <n v="0.47490000000000004"/>
        <n v="0.22709999999999997"/>
        <n v="0.31890000000000002"/>
        <n v="0.20980000000000004"/>
        <n v="0.25790000000000002"/>
        <n v="0.29160000000000003"/>
        <n v="0.16030000000000003"/>
        <n v="0.24539999999999998"/>
        <n v="0.22889999999999999"/>
        <n v="0.22879999999999998"/>
        <n v="9.8299999999999985E-2"/>
        <n v="0.18880000000000002"/>
        <n v="4.4400000000000009E-2"/>
        <n v="1.6667000000000001"/>
        <n v="0.17030000000000001"/>
        <n v="0.53920000000000001"/>
        <n v="0.11259999999999999"/>
        <n v="0.12170000000000002"/>
        <n v="0.19760000000000003"/>
        <n v="0.2427"/>
        <n v="0.20959999999999998"/>
        <n v="0.21760000000000004"/>
        <n v="0.15160000000000004"/>
        <n v="0.27200000000000002"/>
        <n v="0.28100000000000003"/>
        <n v="0.19440000000000004"/>
        <n v="0.25950000000000006"/>
        <n v="0.23079999999999998"/>
        <n v="7.4900000000000008E-2"/>
        <n v="0.23740000000000006"/>
        <n v="0.42749999999999994"/>
        <n v="0.26889999999999997"/>
        <n v="0.14360000000000001"/>
        <n v="0.18510000000000001"/>
        <n v="0.39019999999999999"/>
        <n v="0.253"/>
        <n v="0.22230000000000003"/>
        <n v="0.2717"/>
        <n v="0.17539999999999997"/>
        <n v="0.16099999999999998"/>
        <n v="0.17399999999999999"/>
        <n v="0.19649999999999998"/>
        <n v="0.1053"/>
        <n v="6.0099999999999994E-2"/>
        <n v="0.17910000000000004"/>
        <n v="0.1842"/>
        <n v="0.21190000000000001"/>
        <n v="0.4416000000000001"/>
        <n v="0.27029999999999998"/>
        <n v="0.26350000000000001"/>
        <n v="0.74629999999999996"/>
        <n v="0.2127"/>
        <n v="0.11059999999999999"/>
        <n v="0.15060000000000001"/>
        <n v="0.23370000000000005"/>
        <n v="0.14429999999999996"/>
        <n v="0.22220000000000001"/>
        <n v="0.19059999999999999"/>
        <n v="0.22169999999999998"/>
        <n v="0.14570000000000002"/>
        <n v="0.23569999999999999"/>
        <n v="0.3352"/>
        <n v="0.19539999999999999"/>
        <n v="0.21080000000000004"/>
        <n v="0.15330000000000002"/>
        <n v="0.20710000000000003"/>
        <n v="9.9100000000000008E-2"/>
        <n v="5.9699999999999989E-2"/>
        <n v="0.15059999999999998"/>
        <n v="0.18350000000000002"/>
        <n v="0.31180000000000002"/>
        <n v="0.42210000000000009"/>
        <n v="0.3458"/>
        <n v="9.4800000000000023E-2"/>
        <n v="0.1164"/>
        <n v="0.1041"/>
        <n v="0.10029999999999999"/>
        <n v="0.20559999999999998"/>
        <n v="0.18740000000000004"/>
        <n v="0.13960000000000003"/>
        <n v="0.2341"/>
        <n v="0.19380000000000003"/>
        <n v="0.2235"/>
        <n v="0.20539999999999997"/>
        <n v="0.22589999999999999"/>
        <n v="0.16750000000000001"/>
        <n v="0.33420000000000005"/>
        <n v="0.2356"/>
        <n v="9.7000000000000003E-2"/>
        <n v="6.9400000000000003E-2"/>
        <n v="0.23350000000000001"/>
        <n v="0.14389999999999997"/>
        <n v="0.13999999999999999"/>
        <n v="0.20069999999999996"/>
        <n v="0.19269999999999995"/>
        <n v="0.14539999999999997"/>
        <n v="9.7500000000000017E-2"/>
        <n v="6.0300000000000006E-2"/>
        <n v="0.13289999999999999"/>
        <n v="0.2298"/>
        <n v="0.24679999999999999"/>
        <n v="0.5323"/>
        <n v="0.21990000000000001"/>
        <n v="0.39140000000000008"/>
        <n v="0.48429999999999995"/>
        <n v="0.18170000000000006"/>
        <n v="0.16059999999999997"/>
        <n v="9.7299999999999984E-2"/>
        <n v="9.8000000000000004E-2"/>
        <n v="0.25060000000000004"/>
        <n v="0.14649999999999996"/>
        <n v="0.22409999999999997"/>
        <n v="0.21930000000000002"/>
        <n v="0.16639999999999999"/>
        <n v="0.17510000000000001"/>
        <n v="0.3624"/>
        <n v="0.10820000000000002"/>
        <n v="6.3900000000000012E-2"/>
        <n v="7.8100000000000003E-2"/>
        <n v="0.20279999999999998"/>
        <n v="0.31419999999999998"/>
        <n v="0.39579999999999999"/>
        <n v="0.1971"/>
        <n v="0.19980000000000001"/>
        <n v="0.18449999999999997"/>
        <n v="0.19510000000000002"/>
        <n v="0.16140000000000002"/>
        <n v="0.19819999999999999"/>
        <n v="0.14919999999999997"/>
        <n v="0.28720000000000007"/>
        <n v="0.14680000000000001"/>
        <n v="9.7599999999999978E-2"/>
        <n v="0.13589999999999999"/>
        <n v="0.19020000000000001"/>
        <n v="0.1948"/>
        <n v="0.3741000000000001"/>
        <n v="0.2072"/>
        <n v="0.39639999999999997"/>
        <n v="0.19529999999999997"/>
        <n v="0.19580000000000006"/>
        <n v="0.17930000000000001"/>
        <n v="9.5799999999999996E-2"/>
        <n v="9.6500000000000002E-2"/>
        <n v="0.1071"/>
        <n v="7.6600000000000015E-2"/>
        <n v="9.7400000000000014E-2"/>
        <n v="0.13670000000000002"/>
        <n v="0.23550000000000001"/>
        <n v="0.14180000000000004"/>
        <n v="0.15579999999999999"/>
        <n v="0.29870000000000002"/>
        <n v="0.20650000000000002"/>
        <n v="0.16000000000000003"/>
        <n v="0.30509999999999998"/>
        <n v="0.18969999999999998"/>
        <n v="8.210000000000002E-2"/>
        <n v="6.2300000000000001E-2"/>
        <n v="7.5700000000000003E-2"/>
        <n v="0.29960000000000009"/>
        <n v="0.20069999999999999"/>
        <n v="0.15400000000000003"/>
        <n v="0.23509999999999998"/>
        <n v="5.9200000000000003E-2"/>
        <n v="0.20620000000000002"/>
        <n v="0.2586"/>
        <n v="0.19040000000000001"/>
        <n v="0.16739999999999999"/>
        <n v="0.20200000000000001"/>
        <n v="0.23870000000000002"/>
        <n v="0.20059999999999997"/>
        <n v="0.23090000000000002"/>
        <n v="7.3166521006700375E-2"/>
        <n v="0.13330000000000003"/>
        <n v="0.1022"/>
        <n v="0.13770000000000002"/>
        <n v="0.29059999999999997"/>
        <n v="0.21890000000000001"/>
        <n v="0.28400000000000003"/>
        <n v="0.34210000000000002"/>
        <n v="6.4100000000000004E-2"/>
        <n v="6.7099999999999979E-2"/>
        <n v="0.15789999999999998"/>
        <n v="0.19960000000000003"/>
        <n v="0.19899999999999998"/>
        <n v="0.25830000000000003"/>
        <n v="0.25330000000000003"/>
        <n v="0.21249999999999997"/>
        <n v="0.21789999999999998"/>
        <n v="0.23269999999999999"/>
        <n v="0.17100000000000004"/>
        <n v="0.2346"/>
        <n v="0.16180000000000003"/>
        <n v="0.16570000000000001"/>
        <n v="0.18310000000000001"/>
        <n v="0.32600000000000007"/>
        <n v="0.58509999999999984"/>
        <n v="0.2742"/>
        <n v="0.66489999999999994"/>
        <n v="0.1928"/>
        <n v="0.18080000000000002"/>
        <n v="0.28900000000000003"/>
        <n v="7.1900000000000006E-2"/>
        <n v="6.2400000000000004E-2"/>
        <n v="0.13809999999999997"/>
        <n v="0.11120000000000001"/>
        <n v="9.7600000000000006E-2"/>
        <n v="8.2500000000000018E-2"/>
        <n v="0.151"/>
        <n v="0.41500000000000004"/>
        <n v="0.19370000000000004"/>
        <n v="0.28699999999999998"/>
        <n v="0.29200000000000004"/>
        <n v="0.21780000000000002"/>
        <n v="0.17970000000000003"/>
        <n v="6.1899999999999997E-2"/>
        <n v="0.30120000000000002"/>
        <n v="0.14160000000000003"/>
        <n v="0.19039999999999999"/>
        <n v="0.41810000000000008"/>
        <n v="0.2165"/>
        <n v="0.20670000000000002"/>
        <n v="0.20440000000000005"/>
        <n v="0.10360000000000003"/>
        <n v="5.9500000000000004E-2"/>
        <n v="0.28819999999999996"/>
        <n v="0.6460999999999999"/>
        <n v="0.26569999999999994"/>
        <n v="0.10800000000000001"/>
        <n v="0.19519999999999998"/>
        <n v="0.31490000000000001"/>
        <n v="0.1968"/>
        <n v="0.22800000000000001"/>
        <n v="0.10649999999999998"/>
        <n v="0.11739999999999999"/>
        <n v="0.11220000000000002"/>
        <n v="0.19550000000000003"/>
        <n v="0.33509999999999995"/>
        <n v="0.21490000000000001"/>
        <n v="0.2271"/>
        <n v="5.11E-2"/>
        <n v="7.46E-2"/>
        <n v="0.35060000000000002"/>
        <n v="0.35270000000000001"/>
        <n v="0.25609999999999999"/>
        <n v="0.19230000000000003"/>
        <n v="0.43439999999999995"/>
        <n v="0.2041"/>
        <n v="0.21650000000000003"/>
        <n v="0.3004"/>
        <n v="0.15859999999999999"/>
        <n v="0.10279999999999999"/>
        <n v="0.13729999999999998"/>
        <n v="0.17710000000000001"/>
        <n v="0.1799"/>
        <n v="0.1905"/>
        <n v="0.85629999999999995"/>
        <n v="0.26940000000000003"/>
        <n v="0.68969999999999998"/>
        <n v="0.19570000000000004"/>
        <n v="0.184"/>
        <n v="0.16350000000000001"/>
        <n v="0.2646"/>
        <n v="0.14359999999999998"/>
        <n v="7.51E-2"/>
        <n v="9.9399999999999988E-2"/>
        <n v="9.1899999999999982E-2"/>
        <n v="8.0600000000000005E-2"/>
        <n v="5.2500000000000005E-2"/>
        <n v="0.18260000000000004"/>
        <n v="0.14280000000000001"/>
        <n v="0.2843"/>
        <n v="0.59480000000000011"/>
        <n v="0.28009999999999996"/>
        <n v="0.43110000000000004"/>
        <n v="0.30730000000000002"/>
        <n v="0.20659999999999998"/>
        <n v="0.26929999999999998"/>
        <n v="0.43310000000000004"/>
        <n v="0.2291"/>
        <n v="5.9799999999999999E-2"/>
        <n v="0.19820000000000004"/>
        <n v="0.42180000000000001"/>
        <n v="0.45489999999999992"/>
        <n v="0.2288"/>
        <n v="0.14089999999999997"/>
        <n v="0.18940000000000004"/>
        <n v="0.29039999999999999"/>
        <n v="0.192"/>
        <n v="0.19900000000000001"/>
        <n v="0.17540000000000003"/>
        <n v="8.43E-2"/>
        <n v="0.19290000000000002"/>
        <n v="0.20730000000000001"/>
        <n v="0.27210000000000006"/>
        <n v="0.19150000000000006"/>
        <n v="0.60439999999999983"/>
        <n v="0.11549999999999999"/>
        <n v="0.19489999999999999"/>
        <n v="0.20390000000000003"/>
        <n v="0.11840000000000001"/>
        <n v="0.19752981716993684"/>
        <n v="0.29760000000000003"/>
        <n v="0.15539999999999998"/>
        <n v="0.21640000000000001"/>
        <n v="0.20540000000000003"/>
        <n v="0.10010000000000001"/>
        <n v="0.22570000000000004"/>
        <n v="0.1118"/>
        <n v="0.22290000000000001"/>
        <n v="0.16980000000000001"/>
        <n v="0.18910000000000002"/>
        <n v="0.62990000000000002"/>
        <n v="0.25969999999999999"/>
        <n v="0.19180000000000003"/>
        <n v="0.2712"/>
        <n v="0.30499999999999994"/>
        <n v="0.2074"/>
        <n v="0.19510000000000005"/>
        <n v="0.21439999999999998"/>
        <n v="0.13849999999999998"/>
        <n v="0.25900000000000001"/>
        <n v="0.28520000000000001"/>
        <n v="0.31870000000000004"/>
        <n v="0.35909999999999997"/>
        <n v="0.17330000000000001"/>
        <n v="8.4199999999999997E-2"/>
        <n v="0.17730000000000001"/>
        <n v="0.28470000000000001"/>
        <n v="0.20990000000000003"/>
        <n v="0.42759999999999998"/>
        <n v="0.3422"/>
        <n v="0.5999000000000001"/>
        <n v="0.34329999999999994"/>
        <n v="0.21679999999999999"/>
        <n v="7.5299999999999992E-2"/>
        <n v="0.353507594528293"/>
        <n v="0.1573"/>
        <n v="0.1908"/>
        <n v="0.2152"/>
        <n v="0.20740000000000006"/>
        <n v="0.10950000000000003"/>
        <n v="0.24080000000000001"/>
        <n v="0.20850000000000007"/>
        <n v="0.17559999999999998"/>
        <n v="0.24129999999999999"/>
        <n v="0.13810000000000003"/>
        <n v="0.14940000000000001"/>
        <n v="8.7299999999999989E-2"/>
        <n v="0.1966"/>
        <n v="0.61159999999999992"/>
        <n v="5.6500000000000002E-2"/>
        <n v="0.19069999999999995"/>
        <n v="8.9400000000000007E-2"/>
        <n v="0.25689999999999996"/>
        <n v="0.22780000000000003"/>
        <n v="6.0100000000000015E-2"/>
        <n v="0.29409999999999997"/>
        <n v="0.40189999999999998"/>
        <n v="0.26839999999999992"/>
        <n v="0.84549999999999992"/>
        <n v="0.15589999999999998"/>
        <n v="9.3699999999999992E-2"/>
        <n v="0.24979999999999997"/>
        <n v="0.46119999999999994"/>
        <n v="0.3246"/>
        <n v="0.6715000000000001"/>
        <n v="0.11649999999999999"/>
        <n v="0.21190000000000003"/>
        <n v="7.5499999999999998E-2"/>
        <n v="0.96270155586987283"/>
        <n v="0.19010000000000005"/>
        <n v="0.21389999999999998"/>
        <n v="9.3599999999999989E-2"/>
        <n v="9.4600000000000017E-2"/>
        <n v="0.4385"/>
        <n v="0.24569999999999997"/>
        <n v="0.10790000000000001"/>
        <n v="0.60129999999999995"/>
        <n v="0.21339999999999998"/>
        <n v="9.7500000000000003E-2"/>
        <n v="0.33679999999999999"/>
        <n v="0.22289999999999999"/>
        <n v="6.0799999999999993E-2"/>
        <n v="0.2462"/>
        <n v="0.14800000000000002"/>
        <n v="0.31670000000000004"/>
        <n v="0.42680000000000001"/>
        <n v="0.25940000000000002"/>
        <n v="0.10479999999999999"/>
        <n v="9.69E-2"/>
        <n v="0.17620000000000002"/>
        <n v="0.1477"/>
        <n v="0.4214"/>
        <n v="0.61470000000000002"/>
        <n v="0.20379999999999998"/>
        <n v="0.70579999999999998"/>
        <n v="0.25870000000000004"/>
        <n v="0.27679999999999999"/>
        <n v="0.30210000000000004"/>
        <n v="0.48710000000000009"/>
        <n v="0.49149999999999999"/>
        <n v="0.22260000000000002"/>
        <n v="0.74670000000000014"/>
        <n v="0.52929999999999999"/>
        <n v="0.2918"/>
        <n v="0.222"/>
        <n v="0.22039999999999993"/>
        <n v="3.4803000000000002"/>
        <n v="7.5600000000000014E-2"/>
        <n v="0.24050000000000005"/>
        <n v="0.27949999999999997"/>
        <n v="0.30649999999999999"/>
        <n v="0.24500000000000005"/>
        <n v="0.10220000000000003"/>
        <n v="0.24179999999999999"/>
        <n v="8.929999999999999E-2"/>
        <n v="0.40589999999999998"/>
        <n v="0.4108"/>
        <n v="0.24210000000000001"/>
        <n v="0.19189999999999999"/>
        <n v="0.28970000000000007"/>
        <n v="0.13640000000000002"/>
        <n v="0.22510000000000005"/>
        <n v="0.14849999999999997"/>
        <n v="0.18830000000000002"/>
        <n v="0.19300000000000003"/>
        <n v="0.40389999999999998"/>
        <n v="0.34179999999999999"/>
        <n v="0.2218"/>
        <n v="0.18049999999999997"/>
        <n v="0.10930000000000001"/>
        <n v="0.20139999999999997"/>
        <n v="0.33759999999999996"/>
        <n v="0.59709999999999996"/>
        <n v="0.47879999999999995"/>
        <n v="0.52379999999999993"/>
        <n v="0.80260000000000009"/>
        <n v="0.24150000000000002"/>
        <n v="0.49610000000000004"/>
        <n v="0.32550000000000001"/>
        <n v="0.34819999999999995"/>
        <n v="0.31190000000000007"/>
        <n v="0.5230999999999999"/>
        <n v="0.42970000000000003"/>
        <n v="0.21760000000000002"/>
        <n v="30.448300000000003"/>
        <n v="0.12129999999999999"/>
        <n v="7.6100000000000001E-2"/>
        <n v="0.2122"/>
        <n v="0.14460000000000001"/>
        <n v="0.14330000000000001"/>
        <n v="0.45829999999999999"/>
        <n v="0.21690000000000001"/>
        <n v="9.7299999999999998E-2"/>
        <n v="0.34800000000000003"/>
        <n v="6.3299999999999995E-2"/>
        <n v="7.4600000000000014E-2"/>
        <n v="0.22930000000000003"/>
        <n v="0.216"/>
        <n v="0.21059999999999998"/>
        <n v="0.2051"/>
        <n v="0.21160000000000004"/>
        <n v="0.22550000000000001"/>
        <n v="0.38239999999999996"/>
        <n v="0.21010000000000004"/>
        <n v="0.18949999999999997"/>
        <n v="0.16879999999999995"/>
        <n v="0.20169999999999999"/>
        <n v="0.45450000000000002"/>
        <n v="0.10480000000000002"/>
        <n v="0.308"/>
        <n v="0.16820000000000004"/>
        <n v="0.96799999999999986"/>
        <n v="0.25920000000000004"/>
        <n v="0.18909999999999999"/>
        <n v="7.5500000000000012E-2"/>
        <n v="0.14750000000000002"/>
        <n v="0.21299999999999999"/>
        <n v="0.10700000000000003"/>
        <n v="8.1799999999999998E-2"/>
        <n v="0.17850000000000005"/>
        <n v="0.17819999999999997"/>
        <n v="0.13719999999999999"/>
        <n v="0.19429999999999997"/>
        <n v="0.34529999999999994"/>
        <n v="0.13720000000000004"/>
        <n v="0.35850000000000004"/>
        <n v="0.17520000000000002"/>
        <n v="0.18090000000000001"/>
        <n v="0.19130000000000003"/>
        <n v="0.19339999999999999"/>
        <n v="0.14960000000000004"/>
        <n v="0.18820000000000003"/>
        <n v="0.23250000000000004"/>
        <n v="0.29100000000000009"/>
        <n v="0.20779999999999998"/>
        <n v="0.14079999999999998"/>
        <n v="0.17740000000000003"/>
        <n v="0.11540000000000002"/>
        <n v="0.26500000000000001"/>
        <n v="1.7394000000000003"/>
        <n v="0.68799999999999994"/>
        <n v="0.35499999999999998"/>
        <n v="0.20320000000000002"/>
        <n v="0.21160000000000001"/>
        <n v="0.19530000000000003"/>
        <n v="0.24990000000000004"/>
        <n v="0.20450000000000002"/>
        <n v="0.20889999999999997"/>
        <n v="0.44160000000000005"/>
        <n v="0.1784"/>
        <n v="0.33360000000000001"/>
        <n v="7.5900000000000009E-2"/>
        <n v="0.20929999999999996"/>
        <n v="0.18820000000000001"/>
        <n v="0.16740000000000005"/>
        <n v="0.18789999999999998"/>
        <n v="2.4579999999999997"/>
        <n v="0.26569999999999999"/>
        <n v="0.20749999999999996"/>
        <n v="0.63730000000000009"/>
        <n v="0.24939999999999998"/>
        <n v="0.19469999999999998"/>
        <n v="0.23230000000000001"/>
        <n v="0.34749999999999998"/>
        <n v="0.25369999999999998"/>
        <n v="0.17960000000000004"/>
        <n v="0.18089999999999998"/>
        <n v="0.20699999999999996"/>
        <n v="0.18350000000000005"/>
        <n v="0.14650000000000002"/>
        <n v="7.1500000000000008E-2"/>
        <n v="0.37030000000000002"/>
        <n v="0.21139999999999998"/>
        <n v="0.13230000000000003"/>
        <n v="0.2374"/>
        <n v="0.55959999999999999"/>
        <n v="0.32249999999999995"/>
        <n v="0.10060000000000002"/>
        <n v="0.13390000000000005"/>
        <n v="6.0899999999999989E-2"/>
        <n v="9.669999999999998E-2"/>
        <n v="0.10470000000000002"/>
        <n v="0.11169999999999999"/>
        <n v="0.2014"/>
        <n v="0.11999999999999998"/>
        <n v="0.14999999999999997"/>
        <n v="0.25"/>
        <n v="0.12970545845699302"/>
        <n v="0.35"/>
        <n v="0.14999999999999994"/>
        <n v="0.43999999999999995"/>
        <n v="0.57999999999999996"/>
        <n v="0.21550000000000002"/>
        <n v="0.13580000000000003"/>
        <n v="0.10349999999999999"/>
        <n v="6.1299999999999993E-2"/>
        <n v="0.23790000000000003"/>
        <n v="0.40060000000000007"/>
        <n v="0.34630000000000005"/>
        <n v="0.29150000000000004"/>
        <n v="0.1527"/>
        <n v="0.12210000000000003"/>
        <n v="0.34469999999999995"/>
        <n v="0.12622701407163656"/>
        <n v="0.40489999999999998"/>
        <n v="0.59350000000000003"/>
        <n v="0.5262"/>
        <n v="0.19580000000000003"/>
        <n v="0.20379999999999993"/>
        <n v="0.20629999999999998"/>
        <n v="0.32400000000000001"/>
        <n v="0.36219999999999997"/>
        <n v="0.39670000000000005"/>
        <n v="0.45150000000000007"/>
        <n v="0.43749999999999994"/>
        <n v="0.43670000000000003"/>
        <n v="0.32780000000000004"/>
        <n v="0.35350000000000004"/>
        <n v="0.50439999999999996"/>
        <n v="0.73680000000000023"/>
        <n v="0.52849999999999997"/>
        <n v="0.12140000000000002"/>
        <n v="0.16880000000000001"/>
        <n v="0.10100000000000001"/>
        <n v="9.4999999999999987E-2"/>
        <n v="0.24109999999999998"/>
        <n v="0.33350000000000007"/>
        <n v="0.13149999999999998"/>
        <n v="0.11059065632106266"/>
        <n v="0.27310000000000001"/>
        <n v="0.43719999999999998"/>
        <n v="0.36170000000000008"/>
        <n v="0.74480000000000002"/>
        <n v="0.16870000000000004"/>
        <n v="0.17949999999999997"/>
        <n v="0.25980000000000003"/>
        <n v="0.38030000000000008"/>
        <n v="0.27949999999999992"/>
        <n v="0.23400000000000004"/>
        <n v="0.42219999999999996"/>
        <n v="0.69119999999999993"/>
        <n v="0.27170000000000005"/>
        <n v="0.13900000000000001"/>
        <n v="0.15709999999999999"/>
        <n v="5.2500000000000012E-2"/>
        <n v="0.18250000000000002"/>
        <n v="0.23389999999999997"/>
        <n v="0.34649999999999997"/>
        <n v="0.24729999999999996"/>
        <n v="0.23029999999999998"/>
        <n v="0.14040000000000002"/>
        <n v="0.13610000000000003"/>
        <n v="0.2437"/>
        <n v="0.12765063658188611"/>
        <n v="0.19920000000000002"/>
        <n v="0.23849999999999999"/>
        <n v="0.49060000000000004"/>
        <n v="0.26959999999999995"/>
        <n v="0.63660000000000005"/>
        <n v="0.2056"/>
        <n v="0.21569999999999998"/>
        <n v="0.51219999999999988"/>
        <n v="0.31970000000000004"/>
        <n v="0.313"/>
        <n v="0.2273"/>
        <n v="0.35899999999999999"/>
        <n v="0.4012"/>
        <n v="0.70299999999999996"/>
        <n v="0.3044"/>
        <n v="0.16889999999999997"/>
        <n v="0.18830000000000005"/>
        <n v="0.13820000000000002"/>
        <n v="0.10060000000000001"/>
        <n v="4.7599999999999996E-2"/>
        <n v="0.23350000000000004"/>
        <n v="0.17219999999999996"/>
        <n v="0.16959999999999997"/>
        <n v="0.23830000000000001"/>
        <n v="0.1260588036141839"/>
        <n v="0.18340000000000004"/>
        <n v="0.58700000000000019"/>
        <n v="0.16149999999999995"/>
        <n v="0.24039999999999997"/>
        <n v="0.43540000000000006"/>
        <n v="0.38650000000000001"/>
        <n v="0.19889999999999999"/>
        <n v="0.19299999999999998"/>
        <n v="0.29319999999999996"/>
        <n v="0.621"/>
        <n v="0.28120000000000001"/>
        <n v="0.16660000000000003"/>
        <n v="9.8599999999999993E-2"/>
        <n v="0.16010000000000002"/>
        <n v="0.2109"/>
        <n v="0.40769999999999995"/>
        <n v="0.20109999999999997"/>
        <n v="0.12989999999999999"/>
        <n v="0.13199999999999998"/>
        <n v="0.18360000000000001"/>
        <n v="0.1174113292272093"/>
        <n v="0.23490000000000003"/>
        <n v="0.21969999999999995"/>
        <n v="0.53900000000000003"/>
        <n v="0.28589999999999999"/>
        <n v="0.19730000000000003"/>
        <n v="0.44550000000000006"/>
        <n v="0.19160000000000002"/>
        <n v="0.21220000000000011"/>
        <n v="0.44689999999999996"/>
        <n v="0.32880000000000009"/>
        <n v="0.34730000000000011"/>
        <n v="0.27330000000000004"/>
        <n v="0.23620000000000005"/>
        <n v="0.50409999999999999"/>
        <n v="0.5302"/>
        <n v="0.3019"/>
        <n v="0.13120000000000001"/>
        <n v="0.27250000000000013"/>
        <n v="0.16519999999999996"/>
        <n v="0.12780000000000002"/>
        <n v="9.7700000000000009E-2"/>
        <n v="4.3500000000000011E-2"/>
        <n v="0.17879999999999996"/>
        <n v="0.23530000000000004"/>
        <n v="0.36160000000000003"/>
        <n v="0.70979999999999988"/>
        <n v="0.19629999999999997"/>
        <n v="0.13100000000000003"/>
        <n v="0.31449999999999995"/>
        <n v="7.0200000000000012E-2"/>
        <n v="0.13509999999999997"/>
        <n v="0.11718077427633462"/>
        <n v="0.22000000000000003"/>
        <n v="0.51290000000000002"/>
        <n v="0.19830000000000003"/>
        <n v="0.72919999999999996"/>
        <n v="0.20680000000000001"/>
        <n v="0.17339999999999997"/>
        <n v="0.20110000000000006"/>
        <n v="0.42520000000000008"/>
        <n v="0.39419999999999994"/>
        <n v="0.24860000000000004"/>
        <n v="0.32679999999999992"/>
        <n v="0.51259999999999994"/>
        <n v="0.48560000000000003"/>
        <n v="0.29669999999999996"/>
        <n v="0.13989999999999997"/>
        <n v="0.16039999999999999"/>
        <n v="3.9399999999999998E-2"/>
        <n v="0.16220000000000001"/>
        <n v="0.30570000000000003"/>
        <n v="0.19700000000000001"/>
        <n v="0.13099999999999998"/>
        <n v="0.25269999999999998"/>
        <n v="0.11996759297763122"/>
        <n v="0.33500000000000002"/>
        <n v="0.46880000000000005"/>
        <n v="0.24650000000000002"/>
        <n v="0.58200000000000007"/>
        <n v="0.19780000000000009"/>
        <n v="0.48770000000000008"/>
        <n v="0.38980000000000004"/>
        <n v="0.3664"/>
        <n v="0.29680000000000001"/>
        <n v="0.28060000000000002"/>
        <n v="0.32439999999999997"/>
        <n v="0.60360000000000014"/>
        <n v="0.2868"/>
        <n v="0.12549999999999997"/>
        <n v="0.19289999999999996"/>
        <n v="0.15869999999999998"/>
        <n v="0.10099999999999999"/>
        <n v="4.8700000000000007E-2"/>
        <n v="0.23860000000000003"/>
        <n v="0.36929999999999996"/>
        <n v="0.3962"/>
        <n v="0.21140000000000003"/>
        <n v="0.19330000000000003"/>
        <n v="0.187"/>
        <n v="0.13519999999999999"/>
        <n v="0.20819999999999997"/>
        <n v="0.12528429799406438"/>
        <n v="0.31359999999999999"/>
        <n v="0.24179999999999993"/>
        <n v="0.7340000000000001"/>
        <n v="0.6885"/>
        <n v="0.20629999999999996"/>
        <n v="0.19559999999999997"/>
        <n v="0.61130000000000018"/>
        <n v="0.88370000000000004"/>
        <n v="0.85260000000000014"/>
        <n v="0.37400000000000005"/>
        <n v="0.30359999999999998"/>
        <n v="0.32689999999999997"/>
        <n v="0.48880000000000001"/>
        <n v="0.64729999999999999"/>
        <n v="0.29239999999999999"/>
        <n v="0.8306"/>
        <n v="0.19410000000000002"/>
        <n v="0.11579999999999999"/>
        <n v="9.820000000000001E-2"/>
        <n v="0.38119999999999998"/>
        <n v="0.12100000000000001"/>
        <n v="0.13200000000000001"/>
        <n v="0.155"/>
        <n v="0.27910000000000001"/>
        <n v="0.11795066638006964"/>
        <n v="0.36210000000000003"/>
        <n v="0.20120000000000002"/>
        <n v="0.55279999999999985"/>
        <n v="0.5666000000000001"/>
        <n v="0.20259999999999997"/>
        <n v="0.46710000000000007"/>
        <n v="0.59489999999999998"/>
        <n v="0.26080000000000003"/>
        <n v="0.19850000000000001"/>
        <n v="0.2898"/>
        <n v="0.37930000000000003"/>
        <n v="0.68650000000000011"/>
        <n v="0.28070000000000001"/>
        <n v="0.15190000000000001"/>
        <n v="0.12070000000000003"/>
        <n v="0.27100000000000002"/>
        <n v="0.15289999999999995"/>
        <n v="0.17269999999999996"/>
        <n v="0.16369999999999998"/>
        <n v="0.13880000000000001"/>
        <n v="0.17720000000000002"/>
        <n v="0.14489999999999997"/>
        <n v="0.13380000000000003"/>
        <n v="0.13459999999999997"/>
        <n v="4.7400000000000005E-2"/>
        <n v="0.12040000000000001"/>
        <n v="0.17180000000000001"/>
        <n v="0.37469999999999992"/>
        <n v="0.4269"/>
        <n v="0.29549999999999993"/>
        <n v="0.44380000000000003"/>
        <n v="7.5699997610942718E-2"/>
        <n v="0.13189999999999999"/>
        <n v="0.11861959289703669"/>
        <n v="0.1736"/>
        <n v="0.53550000000000009"/>
        <n v="0.18459999999999999"/>
        <n v="0.32869999999999999"/>
        <n v="0.18560000000000004"/>
        <n v="0.48920000000000008"/>
        <n v="0.33800000000000002"/>
        <n v="0.88640000000000008"/>
        <n v="0.23140000000000002"/>
        <n v="0.37709999999999999"/>
        <n v="0.63230000000000008"/>
        <n v="0.18050000000000002"/>
        <n v="0.39340000000000003"/>
        <n v="0.14150000000000004"/>
        <n v="5.3299999999999993E-2"/>
        <n v="0.13220000000000004"/>
        <n v="4.6699999999999998E-2"/>
        <n v="0.24110000000000001"/>
        <n v="0.36670000000000008"/>
        <n v="0.40280000000000005"/>
        <n v="0.24840000000000001"/>
        <n v="0.15770000000000003"/>
        <n v="0.14609999999999998"/>
        <n v="0.41330000000000006"/>
        <n v="7.7899999999999997E-2"/>
        <n v="0.21410000000000004"/>
        <n v="0.11956861495824715"/>
        <n v="0.24760000000000001"/>
        <n v="0.50639999999999996"/>
        <n v="0.18530000000000005"/>
        <n v="0.20980000000000001"/>
        <n v="0.34189999999999993"/>
        <n v="0.61850000000000005"/>
        <n v="0.40259999999999996"/>
        <n v="0.50560000000000016"/>
        <n v="0.4168"/>
        <n v="0.18920000000000001"/>
        <n v="0.1706"/>
        <n v="0.56009999999999993"/>
        <n v="0.12739999999999999"/>
        <n v="9.7200000000000022E-2"/>
        <n v="4.36E-2"/>
        <n v="9.4899999999999998E-2"/>
        <n v="0.29359999999999997"/>
        <n v="0.14329999999999998"/>
        <n v="0.19080000000000003"/>
        <n v="0.23110000000000003"/>
        <n v="0.22370000000000001"/>
        <n v="0.11873729251180209"/>
        <n v="0.17249999999999996"/>
        <n v="0.17559999999999995"/>
        <n v="0.37569999999999998"/>
        <n v="0.18570000000000003"/>
        <n v="0.30940000000000001"/>
        <n v="0.20939999999999995"/>
        <n v="0.30930000000000002"/>
        <n v="0.38480000000000009"/>
        <n v="0.1792"/>
        <n v="0.20500000000000002"/>
        <n v="0.28920000000000001"/>
        <n v="0.53870000000000007"/>
        <n v="0.39920000000000005"/>
        <n v="0.28689999999999999"/>
        <n v="0.14509999999999998"/>
        <n v="0.24969999999999995"/>
        <n v="0.15920000000000004"/>
        <n v="0.13930000000000003"/>
        <n v="0.16490000000000005"/>
        <n v="0.11800000000000001"/>
        <n v="0.1167"/>
        <n v="7.7600000000000016E-2"/>
        <n v="0.34"/>
        <n v="0.17610000000000001"/>
        <n v="0.20830000000000001"/>
        <n v="0.28539999999999999"/>
        <n v="0.13419999999999996"/>
        <n v="0.15559999999999999"/>
        <n v="0.11774808618937871"/>
        <n v="6.6473707467962898E-2"/>
        <n v="0.92980000000000007"/>
        <n v="0.33279999999999993"/>
        <n v="0.18450000000000003"/>
        <n v="0.59560000000000013"/>
        <n v="0.17370000000000005"/>
        <n v="0.28439999999999999"/>
        <n v="0.27810000000000001"/>
        <n v="0.20329999999999998"/>
        <n v="0.25290000000000001"/>
        <n v="0.37819999999999998"/>
        <n v="0.32640000000000002"/>
        <n v="0.5179999999999999"/>
        <n v="0.4592"/>
        <n v="0.11960000000000004"/>
        <n v="0.16670000000000004"/>
        <n v="0.126"/>
        <n v="0.32530000000000003"/>
        <n v="9.7900000000000015E-2"/>
        <n v="4.1100000000000005E-2"/>
        <n v="0.36710000000000004"/>
        <n v="0.29349999999999998"/>
        <n v="0.1096"/>
        <n v="0.19979999999999998"/>
        <n v="0.11702687814150058"/>
        <n v="0.11938017819088782"/>
        <n v="0.12239999999999999"/>
        <n v="0.55870000000000009"/>
        <n v="0.80240000000000011"/>
        <n v="0.18299999999999997"/>
        <n v="0.16390000000000005"/>
        <n v="0.18329999999999999"/>
        <n v="0.39210000000000006"/>
        <n v="0.55010000000000003"/>
        <n v="0.27589999999999992"/>
        <n v="0.24400000000000002"/>
        <n v="0.42969999999999997"/>
        <n v="0.16460000000000002"/>
        <n v="0.1027"/>
        <n v="3.9500000000000007E-2"/>
        <n v="0.2802"/>
        <n v="0.29659999999999997"/>
        <n v="0.11467280830558545"/>
        <n v="0.8005000000000001"/>
        <n v="0.17789999999999997"/>
        <n v="0.18579999999999999"/>
        <n v="0.36149999999999999"/>
        <n v="0.61160000000000003"/>
        <n v="0.87890000000000001"/>
        <n v="0.29529999999999995"/>
        <n v="0.27800000000000002"/>
        <n v="0.24640000000000001"/>
        <n v="0.4637"/>
        <n v="0.1646"/>
        <n v="2.0400000000000005E-2"/>
        <n v="0.1381"/>
        <n v="9.509999999999999E-2"/>
        <n v="0.1187"/>
        <n v="0.34434139246730672"/>
        <n v="0.50560000000000005"/>
        <n v="0.2681"/>
        <n v="0.12300000000000003"/>
        <n v="7.3400000000000007E-2"/>
        <n v="0.15249999999999997"/>
        <n v="0.11772280569331367"/>
        <n v="0.13110928277199177"/>
        <n v="0.10120000000000003"/>
        <n v="0.38469999999999999"/>
        <n v="0.27429999999999993"/>
        <n v="0.16840000000000002"/>
        <n v="0.28029999999999999"/>
        <n v="0.22789999999999996"/>
        <n v="0.17959999999999998"/>
        <n v="0.22839999999999999"/>
        <n v="0.27779999999999994"/>
        <n v="0.27409999999999995"/>
        <n v="0.46940000000000004"/>
        <n v="0.26229999999999998"/>
        <n v="0.50130000000000008"/>
        <n v="0.16419999999999998"/>
        <n v="0.13029999999999997"/>
        <n v="0.10570000000000002"/>
        <n v="0.1885"/>
        <n v="9.5700000000000007E-2"/>
        <n v="3.7499999999999999E-2"/>
        <n v="0.19369999999999998"/>
        <n v="0.28360000000000002"/>
        <n v="0.20600000000000002"/>
        <n v="0.28939999999999999"/>
        <n v="0.16200000000000003"/>
        <n v="0.1223663418769354"/>
        <n v="0.21529999999999999"/>
        <n v="0.17490000000000003"/>
        <n v="0.18539999999999995"/>
        <n v="0.20150000000000001"/>
        <n v="0.35869999999999996"/>
        <n v="0.32880000000000004"/>
        <n v="0.3075"/>
        <n v="0.41949999999999998"/>
        <n v="0.19210000000000005"/>
        <n v="0.21719999999999995"/>
        <n v="0.10640000000000001"/>
        <n v="9.3900000000000011E-2"/>
        <n v="3.6300000000000006E-2"/>
        <n v="0.13089999999999999"/>
        <n v="0.28410000000000002"/>
        <n v="0.13240000000000002"/>
        <n v="0.23539999999999997"/>
        <n v="0.16020000000000001"/>
        <n v="0.12109363451311413"/>
        <n v="0.39439999999999997"/>
        <n v="0.17050000000000001"/>
        <n v="0.18060000000000001"/>
        <n v="0.73640000000000005"/>
        <n v="0.20029999999999998"/>
        <n v="0.34549999999999997"/>
        <n v="0.23580000000000004"/>
        <n v="0.38470000000000004"/>
        <n v="0.45340000000000008"/>
        <n v="0.70489999999999997"/>
        <n v="0.14059685663877386"/>
        <n v="0.13339999999999996"/>
        <n v="0.14980000000000004"/>
        <n v="0.20820000000000002"/>
        <n v="0.10830000000000002"/>
        <n v="0.13639999999999999"/>
        <n v="0.16670000000000001"/>
        <n v="0.1832"/>
        <n v="0.55480000000000007"/>
        <n v="0.19980000000000003"/>
        <n v="0.12413336784068649"/>
        <n v="0.18979999999999997"/>
        <n v="0.31799999999999995"/>
        <n v="0.38829999999999998"/>
        <n v="0.25009999999999999"/>
        <n v="0.23440000000000003"/>
        <n v="0.43740000000000001"/>
        <n v="0.33549999999999996"/>
        <n v="0.3619"/>
        <n v="0.2266"/>
        <n v="0.19680000000000003"/>
        <n v="0.21319999999999997"/>
        <n v="4.1200000000000007E-2"/>
        <n v="0.1086"/>
        <n v="0.16900000000000001"/>
        <n v="0.29799999999999993"/>
        <n v="8.4900000000000003E-2"/>
        <n v="0.15080000000000002"/>
        <n v="0.16389999999999999"/>
        <n v="0.40679999999999999"/>
        <n v="0.1223945055572081"/>
        <n v="0.11292917067128067"/>
        <n v="0.21119999999999997"/>
        <n v="0.21209999999999998"/>
        <n v="0.43810000000000004"/>
        <n v="0.56759999999999999"/>
        <n v="0.39730000000000004"/>
        <n v="0.29549999999999998"/>
        <n v="0.8929999999999999"/>
        <n v="0.46129999999999999"/>
        <n v="0.47500000000000003"/>
        <n v="0.18650000000000003"/>
        <n v="0.218"/>
        <n v="3.8800000000000001E-2"/>
        <n v="0.23990000000000003"/>
        <n v="8.6699999999999985E-2"/>
        <n v="0.12223983877966801"/>
        <n v="0.17255914416525811"/>
        <n v="0.31089999999999995"/>
        <n v="0.21240000000000006"/>
        <n v="0.16889999999999999"/>
        <n v="0.19740000000000002"/>
        <n v="0.18900000000000006"/>
        <n v="0.21109999999999998"/>
        <n v="0.43130000000000002"/>
        <n v="0.4345"/>
        <n v="0.1951"/>
        <n v="0.52110000000000001"/>
        <n v="0.42530000000000001"/>
        <n v="0.1472"/>
        <n v="0.18140000000000001"/>
        <n v="0.17349999999999999"/>
        <n v="0.19430000000000003"/>
        <n v="9.8500000000000004E-2"/>
        <n v="0.1147"/>
        <n v="0.30409999999999998"/>
        <n v="0.15849999999999997"/>
        <n v="9.3700000000000019E-2"/>
        <n v="0.12409994609250316"/>
        <n v="0.16788076884479664"/>
        <n v="0.18039999999999998"/>
        <n v="0.17210000000000003"/>
        <n v="0.18150000000000002"/>
        <n v="0.16069999999999998"/>
        <n v="0.43300000000000011"/>
        <n v="0.22860000000000003"/>
        <n v="0.21229999999999999"/>
        <n v="0.54330000000000001"/>
        <n v="0.34009999999999996"/>
        <n v="0.19469999999999996"/>
        <n v="0.14339999999999997"/>
        <n v="0.21170000000000005"/>
        <n v="4.2599999999999992E-2"/>
        <n v="0.18679999999999997"/>
        <n v="0.2382"/>
        <n v="0.14769999999999997"/>
        <n v="0.15790000000000004"/>
        <n v="8.5400000000000004E-2"/>
        <n v="0.12216248002992214"/>
        <n v="0.17469999999999999"/>
        <n v="0.17020000000000002"/>
        <n v="0.21710000000000004"/>
        <n v="0.20260000000000003"/>
        <n v="0.16410000000000002"/>
        <n v="0.4355"/>
        <n v="0.19739999999999999"/>
        <n v="0.1933"/>
        <n v="0.20430000000000004"/>
        <n v="0.78820000000000023"/>
        <n v="0.33210000000000001"/>
        <n v="0.21390000000000001"/>
        <n v="0.1893"/>
        <n v="7.1400000000000005E-2"/>
        <n v="0.19240000000000002"/>
        <n v="0.14789999999999998"/>
        <n v="0.21050000000000002"/>
        <n v="0.14560000000000003"/>
        <n v="0.19800000000000004"/>
        <n v="0.12267488888464242"/>
        <n v="0.27440000000000003"/>
        <n v="0.16920000000000002"/>
        <n v="0.20909999999999998"/>
        <n v="0.16590000000000002"/>
        <n v="0.1883"/>
        <n v="0.41149999999999998"/>
        <n v="0.20190000000000002"/>
        <n v="0.23160000000000003"/>
        <n v="0.27990000000000004"/>
        <n v="0.21170000000000003"/>
        <n v="6.6500000000000004E-2"/>
        <n v="0.19719170561045993"/>
        <n v="0.2361"/>
        <n v="0.15689999999999998"/>
        <n v="3.8000000000000006E-2"/>
        <n v="0.19860000000000005"/>
        <n v="0.15700000000000003"/>
        <n v="7.8799999999999981E-2"/>
        <n v="0.12175334242858273"/>
        <n v="0.10599287874077942"/>
        <n v="0.5282"/>
        <n v="0.21420000000000003"/>
        <n v="0.18939999999999999"/>
        <n v="0.23559999999999998"/>
        <n v="0.21309999999999998"/>
        <n v="0.22819999999999999"/>
        <n v="0.25610000000000005"/>
        <n v="0.44219999999999993"/>
        <n v="0.39539999999999997"/>
        <n v="0.64279999999999993"/>
        <n v="0.21629999999999999"/>
        <n v="0.17860000000000001"/>
        <n v="0.27770000000000006"/>
        <n v="6.4600000000000005E-2"/>
        <n v="0.14660000000000004"/>
        <n v="4.07E-2"/>
        <n v="0.19450000000000001"/>
        <n v="0.19909999999999997"/>
        <n v="0.1336"/>
        <n v="7.959999999999999E-2"/>
        <n v="9.3000000000000027E-2"/>
        <n v="0.1424"/>
        <n v="0.12236534150511258"/>
        <n v="0.17110000000000003"/>
        <n v="0.36619999999999997"/>
        <n v="0.24150000000000005"/>
        <n v="0.37"/>
        <n v="0.23299999999999998"/>
        <n v="0.21189999999999998"/>
        <n v="0.31980000000000003"/>
        <n v="0.43469999999999986"/>
        <n v="0.20150000000000004"/>
        <n v="0.16599999999999998"/>
        <n v="0.1575"/>
        <n v="0.1484"/>
        <n v="0.10729999999999999"/>
        <n v="0.19449999999999998"/>
        <n v="6.5299999999999997E-2"/>
        <n v="0.11640000000000002"/>
        <n v="0.12230000000000001"/>
        <n v="0.10300000000000002"/>
        <n v="0.17809999999999995"/>
        <n v="0.4667"/>
        <n v="7.3599999999999999E-2"/>
        <n v="0.28500000000000003"/>
        <n v="9.3100000000000002E-2"/>
        <n v="0.14239999999999997"/>
        <n v="0.12407529068983039"/>
        <n v="0.26140000000000002"/>
        <n v="0.21349999999999997"/>
        <n v="0.18710000000000002"/>
        <n v="0.17159999999999997"/>
        <n v="0.25359999999999999"/>
        <n v="0.19640000000000002"/>
        <n v="0.26490000000000002"/>
        <n v="0.23819999999999997"/>
        <n v="0.24179999999999996"/>
        <n v="0.57672290501494139"/>
        <n v="0.16190000000000004"/>
        <n v="0.14859999999999995"/>
        <n v="0.5376224974337388"/>
        <n v="0.18750000000000003"/>
        <n v="0.11429999999999998"/>
        <n v="0.1026"/>
        <n v="4.2300000000000004E-2"/>
        <n v="0.11559999999999999"/>
        <n v="0.27529999999999999"/>
        <n v="0.18509999999999999"/>
        <n v="8.7999999999999995E-2"/>
        <n v="0.12365621248880078"/>
        <n v="0.13317896597437029"/>
        <n v="0.17100000000000007"/>
        <n v="0.17870000000000003"/>
        <n v="0.19480000000000003"/>
        <n v="0.31129999999999997"/>
        <n v="0.33520000000000005"/>
        <n v="0.20810000000000001"/>
        <n v="0.1807"/>
        <n v="0.26727215877299804"/>
        <n v="0.32221408259648515"/>
        <n v="0.11419999999999998"/>
        <n v="0.30871496580172286"/>
        <n v="4.3299999999999998E-2"/>
        <n v="0.36869999999999997"/>
        <n v="0.21879999999999999"/>
        <n v="0.11700000000000003"/>
        <n v="0.13539999999999999"/>
        <n v="8.7300000000000003E-2"/>
        <n v="0.13889999999999997"/>
        <n v="0.12532086302473969"/>
        <n v="0.30820000000000008"/>
        <n v="0.14035899543378993"/>
        <n v="0.18759999999999999"/>
        <n v="0.11049999999999999"/>
        <n v="0.15299999999999997"/>
        <n v="0.34570000000000001"/>
        <n v="0.16580000000000003"/>
        <n v="7.9500000000000001E-2"/>
        <n v="0.24550000000000002"/>
        <n v="0.44469999999999993"/>
        <n v="0.20399999999999999"/>
        <n v="0.24869999999999998"/>
        <n v="0.18210000000000001"/>
        <n v="0.25959999999999994"/>
        <n v="0.53890000000000005"/>
        <n v="0.35060000000000008"/>
        <n v="0.2198"/>
        <n v="1.8700000000000001E-2"/>
        <n v="0.1153"/>
        <n v="0.11420000000000001"/>
        <n v="0.23359999999999997"/>
        <n v="0.42950000000000005"/>
        <n v="0.22120000000000004"/>
        <n v="0.16299999999999998"/>
        <n v="9.6600000000000019E-2"/>
        <n v="0.1321"/>
        <n v="7.9300000000000009E-2"/>
        <n v="0.12542143515036955"/>
        <n v="8.1367545454545456E-2"/>
        <n v="0.25500000000000006"/>
        <n v="0.1676"/>
        <n v="0.21289999999999992"/>
        <n v="0.2404"/>
        <n v="0.45499999999999996"/>
        <n v="0.22319999999999998"/>
        <n v="0.35249999999999998"/>
        <n v="0.2858"/>
        <n v="0.17340000000000003"/>
        <n v="0.16679999999999998"/>
        <n v="0.42290000000000005"/>
        <n v="0.38400000000000001"/>
        <n v="0.41320000000000001"/>
        <n v="0.34810000000000008"/>
        <n v="0.30980465473023183"/>
        <n v="4.2500000000000003E-2"/>
        <n v="0.38039999999999996"/>
        <n v="0.20860000000000004"/>
        <n v="0.32220000000000004"/>
        <n v="0.11100000000000002"/>
        <n v="0.10779999999999998"/>
        <n v="9.3199999999999991E-2"/>
        <n v="0.12687764388321529"/>
        <n v="8.1834512195121945E-2"/>
        <n v="0.10510000000000001"/>
        <n v="0.1542"/>
        <n v="0.19769999999999999"/>
        <n v="0.20879999999999999"/>
        <n v="0.22420000000000001"/>
        <n v="0.18900000000000003"/>
        <n v="0.33780000000000004"/>
        <n v="0.38439999999999996"/>
        <n v="0.22950000000000001"/>
        <n v="0.20750000000000002"/>
        <n v="0.54520000000000002"/>
        <n v="0.33340000000000009"/>
        <n v="0.48740000000000006"/>
        <n v="0.40149999999999997"/>
        <n v="0.48620000000000002"/>
        <n v="0.115"/>
        <n v="0.21629999999999996"/>
        <n v="0.11029999999999998"/>
        <n v="0.20839999999999997"/>
        <n v="0.32240000000000002"/>
        <n v="0.16769999999999996"/>
        <n v="0.20170000000000002"/>
        <n v="0.13103249979441992"/>
        <n v="0.20840000000000003"/>
        <n v="8.2426290322580628E-2"/>
        <n v="0.25440000000000002"/>
        <n v="0.19970000000000002"/>
        <n v="0.16799999999999998"/>
        <n v="0.22089999999999996"/>
        <n v="0.18140000000000003"/>
        <n v="0.15329999999999996"/>
        <n v="0.28839999999999999"/>
        <n v="0.22500000000000001"/>
        <n v="0.46399999999999991"/>
        <n v="0.2082"/>
        <n v="0.24299999999999999"/>
        <n v="0.23690000000000003"/>
        <n v="0.26780000000000004"/>
        <n v="0.20850000000000005"/>
        <n v="0.19950000000000001"/>
        <n v="0.57659999999999989"/>
        <n v="0.24399999999999999"/>
        <n v="7.3399999999999993E-2"/>
        <n v="0.24609999999999999"/>
        <n v="0.20400000000000004"/>
        <n v="0.18119999999999997"/>
        <n v="0.14860000000000001"/>
        <n v="0.51919999999999988"/>
        <n v="0.19440000000000002"/>
        <n v="0.1822"/>
        <n v="0.16839999999999999"/>
        <n v="0.52170000000000005"/>
        <n v="4.0399999999999998E-2"/>
        <n v="7.7600000000000002E-2"/>
        <n v="0.15630000000000002"/>
        <n v="0.1835"/>
        <n v="9.9599999999999994E-2"/>
        <n v="0.19020000000000004"/>
        <n v="0.21069999999999997"/>
        <n v="0.34730000000000005"/>
        <n v="0.25140000000000001"/>
        <n v="0.22089999999999999"/>
        <n v="0.12662710837510308"/>
        <n v="8.4099999999999994E-2"/>
        <n v="0.21830000000000002"/>
        <n v="8.1749186046511615E-2"/>
        <n v="0.10210000000000001"/>
        <n v="0.2132"/>
        <n v="0.18690000000000004"/>
        <n v="0.21750000000000003"/>
        <n v="0.17220000000000002"/>
        <n v="0.17309999999999995"/>
        <n v="0.10970000000000001"/>
        <n v="0.20609999999999998"/>
        <n v="0.14710000000000004"/>
        <n v="0.12690270101879311"/>
        <n v="8.1880374999999991E-2"/>
        <n v="0.19210000000000002"/>
        <n v="0.23019999999999996"/>
        <n v="0.16910000000000003"/>
        <n v="0.19350000000000003"/>
        <n v="0.18469999999999995"/>
        <n v="0.2031"/>
        <n v="0.21819999999999995"/>
        <n v="0.21120000000000003"/>
        <n v="0.32990000000000003"/>
        <n v="0.30790000000000001"/>
        <n v="9.9700000000000011E-2"/>
        <n v="0.32090000000000002"/>
        <n v="0.12189999999999998"/>
        <n v="0.11959999999999998"/>
        <n v="0.21409999999999998"/>
        <n v="8.5099999999999995E-2"/>
        <n v="0.27019999999999994"/>
        <n v="0.20829999999999999"/>
        <n v="0.24280000000000002"/>
        <n v="0.15180000000000002"/>
        <n v="0.18229999999999999"/>
        <n v="4.4900000000000009E-2"/>
        <n v="0.20270000000000002"/>
        <n v="0.19250000000000003"/>
        <n v="0.2838"/>
        <n v="0.22040000000000001"/>
        <n v="0.19809999999999997"/>
        <n v="0.17419999999999999"/>
        <n v="0.15749999999999997"/>
        <n v="0.8347"/>
        <n v="0.20430000000000001"/>
        <n v="0.20280000000000001"/>
        <n v="0.1651"/>
        <n v="0.76580000000000004"/>
        <n v="0.18029999999999999"/>
        <n v="0.27209999999999995"/>
        <n v="0.1719"/>
        <n v="0.19600000000000004"/>
        <n v="0.13279999999999997"/>
        <n v="0.12556686339412043"/>
        <n v="0.8"/>
        <n v="0.02"/>
        <n v="0.38190000000000007"/>
        <n v="0.7994"/>
        <n v="0.42319999999999997"/>
        <n v="8.6300000000000002E-2"/>
        <n v="3.1400000000000011E-2"/>
        <n v="0.32020000000000004"/>
        <n v="0.60960000000000003"/>
        <n v="0.3397"/>
        <n v="9.2699999999999991E-2"/>
        <n v="3.570000000000001E-2"/>
        <n v="0.38670000000000004"/>
        <n v="0.87719999999999998"/>
        <n v="0.34880000000000005"/>
        <n v="0.23379999999999998"/>
        <n v="3.4400000000000007E-2"/>
        <n v="0.77500000000000002"/>
        <n v="0.47139999999999999"/>
        <n v="3.0899999999999997E-2"/>
        <n v="0.43369999999999997"/>
        <n v="0.44219999999999998"/>
        <n v="3.2400000000000005E-2"/>
        <n v="5.2700000000000011E-2"/>
        <n v="0.40160000000000001"/>
        <n v="0.88789999999999991"/>
        <n v="0.18490000000000004"/>
        <n v="0.62019999999999997"/>
        <n v="0.22309999999999997"/>
        <n v="0.33200000000000007"/>
        <n v="0.17669999999999997"/>
        <n v="0.33799999999999997"/>
        <n v="3.4799999999999998E-2"/>
        <n v="0.25320000000000004"/>
        <n v="4.1299999999999996E-2"/>
        <n v="2.8199999999999999E-2"/>
        <n v="0.34480000000000005"/>
        <n v="0.10420000000000003"/>
        <n v="0.75460000000000016"/>
        <n v="0.35319999999999996"/>
        <n v="0.30070000000000002"/>
        <n v="0.15300000000000002"/>
        <n v="0.20380000000000001"/>
        <n v="0.65170000000000017"/>
        <n v="0.42910000000000004"/>
        <n v="0.36810000000000004"/>
        <n v="8.1499999999999989E-2"/>
        <n v="0.38750000000000001"/>
        <n v="0.4466"/>
        <n v="0.32250000000000001"/>
        <n v="3.6299999999999999E-2"/>
        <n v="0.111"/>
        <n v="0.15520000000000003"/>
        <n v="0.39319999999999994"/>
        <n v="8.14E-2"/>
        <n v="0.59179999999999999"/>
        <n v="0.40450000000000003"/>
        <n v="3.6399999999999995E-2"/>
        <n v="9.169999999999999E-2"/>
        <n v="0.13430000000000003"/>
        <n v="0.89090000000000003"/>
        <n v="0.55380000000000007"/>
        <n v="8.2299999999999984E-2"/>
        <n v="3.1300000000000001E-2"/>
        <n v="0.23860000000000001"/>
        <n v="0.43950000000000006"/>
        <n v="1.1621000000000001"/>
        <n v="7.8094000000000001"/>
        <n v="3.0500000000000006E-2"/>
        <n v="0.3693999999999999"/>
        <n v="8.7400000000000005E-2"/>
        <n v="7.530000000000002E-2"/>
        <n v="0.74890000000000001"/>
        <n v="0.22400000000000003"/>
        <n v="2.86E-2"/>
        <n v="0.11720000000000001"/>
        <n v="0.74470000000000003"/>
        <n v="0.41649999999999998"/>
        <n v="0.48400000000000004"/>
        <n v="8.160000000000002E-2"/>
        <n v="0.36180000000000007"/>
        <n v="0.11749999999999999"/>
        <n v="0.75549999999999995"/>
        <n v="0.2366"/>
        <n v="0.34550000000000003"/>
        <n v="0.91010000000000002"/>
        <n v="0.44069999999999998"/>
        <n v="0.77129999999999999"/>
        <n v="0.75100000000000022"/>
        <n v="0.23729999999999998"/>
        <n v="9.98E-2"/>
        <n v="0.78859999999999997"/>
        <n v="0.13909999999999997"/>
        <n v="9.2800000000000007E-2"/>
        <n v="0.75950000000000006"/>
        <n v="0.39899999999999991"/>
        <n v="3.3100000000000004E-2"/>
        <n v="8.7499999999999994E-2"/>
        <n v="0.94100000000000006"/>
        <n v="0.45539999999999997"/>
        <n v="4.2700000000000002E-2"/>
        <n v="8.5999999999999993E-2"/>
        <n v="0.52739999999999998"/>
        <n v="0.38559999999999994"/>
        <n v="4.2199999999999994E-2"/>
        <n v="9.2399999999999996E-2"/>
        <n v="0.80580000000000007"/>
        <n v="0.4052"/>
        <n v="9.2899999999999996E-2"/>
        <n v="4.1500000000000002E-2"/>
        <n v="0.10400000000000001"/>
        <n v="1.2042999999999999"/>
        <n v="2.3588"/>
        <n v="0.12080000000000002"/>
        <n v="3.4700000000000002E-2"/>
        <n v="0.75360000000000005"/>
        <n v="0.39689999999999998"/>
        <n v="9.1500000000000012E-2"/>
        <n v="3.5700000000000003E-2"/>
        <n v="0.12189999999999999"/>
        <n v="1.1893"/>
        <n v="0.9396000000000001"/>
        <n v="3.39E-2"/>
        <n v="0.11710000000000002"/>
        <n v="0.88939999999999997"/>
        <n v="0.88290000000000002"/>
        <n v="3.3999999999999996E-2"/>
        <n v="0.85540000000000016"/>
        <n v="9.420000000000002E-2"/>
        <n v="0.12089999999999998"/>
        <n v="0.16499999999999998"/>
        <n v="0.10749999999999998"/>
        <n v="0.7793000000000001"/>
        <n v="0.23300000000000001"/>
        <n v="3.280000000000001E-2"/>
        <n v="9.5199999999999993E-2"/>
        <n v="0.10239999999999999"/>
        <n v="0.11139999999999999"/>
        <n v="0.34820000000000001"/>
        <n v="1.0422"/>
        <n v="0.25069999999999992"/>
        <n v="3.7200000000000011E-2"/>
        <n v="0.11109999999999999"/>
        <n v="9.9400000000000002E-2"/>
        <n v="0.19520000000000001"/>
        <n v="0.28620000000000007"/>
        <n v="0.84140000000000004"/>
        <n v="0.30240000000000006"/>
        <n v="0.17209999999999998"/>
        <n v="0.2601"/>
        <n v="0.10960000000000002"/>
        <n v="9.9199999999999983E-2"/>
        <n v="0.20410000000000003"/>
        <n v="4.0899999999999992E-2"/>
        <n v="0.1085"/>
        <n v="0.10519999999999999"/>
        <n v="3.7900000000000003E-2"/>
        <n v="0.10579999999999999"/>
      </sharedItems>
    </cacheField>
    <cacheField name="销售坪效" numFmtId="180">
      <sharedItems containsSemiMixedTypes="0" containsString="0" containsNumber="1" minValue="8.9635854341736696" maxValue="54037.25" count="8573">
        <n v="843.06250000000011"/>
        <n v="9817.532608695652"/>
        <n v="1052.4185118312266"/>
        <n v="1957.6776"/>
        <n v="1334.03663003663"/>
        <n v="1250.9225806451614"/>
        <n v="5813.9333333333334"/>
        <n v="2815.0857142857139"/>
        <n v="95.384615384615387"/>
        <n v="841.29166666666674"/>
        <n v="4431.597826086957"/>
        <n v="791.20973106528561"/>
        <n v="1808.7559999999999"/>
        <n v="1364.6794871794873"/>
        <n v="1248.741935483871"/>
        <n v="2979.8666666666668"/>
        <n v="1617.4285714285713"/>
        <n v="37.884615384615387"/>
        <n v="836.62500000000011"/>
        <n v="4651.271739130435"/>
        <n v="1238.5251354176567"/>
        <n v="2018.9929599999998"/>
        <n v="1354.7032967032967"/>
        <n v="1456.3548387096773"/>
        <n v="813"/>
        <n v="2089.8857142857141"/>
        <n v="98.626373626373621"/>
        <n v="849.66666666666663"/>
        <n v="5393.967391304348"/>
        <n v="1185.9593271880642"/>
        <n v="1740.4057600000003"/>
        <n v="1258.2326007326008"/>
        <n v="1294.1612903225807"/>
        <n v="1903"/>
        <n v="305.06666666666666"/>
        <n v="2727.485714285714"/>
        <n v="74.362637362637358"/>
        <n v="854.00000000000011"/>
        <n v="5869.597826086957"/>
        <n v="1151.8198232443219"/>
        <n v="2066.7647999999999"/>
        <n v="1319.6849816849817"/>
        <n v="1331.5419354838709"/>
        <n v="1527.6"/>
        <n v="1288.4000000000001"/>
        <n v="2216.1142857142859"/>
        <n v="101.89560439560439"/>
        <n v="844.60416666666674"/>
        <n v="5501.336956521739"/>
        <n v="1252.9079159935379"/>
        <n v="1910.6024"/>
        <n v="1392.1373626373629"/>
        <n v="1502.4193548387098"/>
        <n v="1184.5999999999999"/>
        <n v="6395.416666666667"/>
        <n v="12735.666666666668"/>
        <n v="1597.0666666666666"/>
        <n v="2486.9142857142856"/>
        <n v="56.84615384615384"/>
        <n v="854.91666666666674"/>
        <n v="5707.108695652174"/>
        <n v="1123.9000285089803"/>
        <n v="1988.0512000000003"/>
        <n v="1665.4065934065934"/>
        <n v="1596.2774193548387"/>
        <n v="825.06666666666661"/>
        <n v="1904"/>
        <n v="102.34065934065934"/>
        <n v="860.08333333333337"/>
        <n v="6580.9565217391309"/>
        <n v="1173.4628908106051"/>
        <n v="2071.9167199999997"/>
        <n v="1776.8772893772896"/>
        <n v="2119.6387096774192"/>
        <n v="430.8"/>
        <n v="7764"/>
        <n v="19171.666666666668"/>
        <n v="15445"/>
        <n v="1610.4666666666665"/>
        <n v="2038.742857142857"/>
        <n v="223.7307692307692"/>
        <n v="847.64583333333348"/>
        <n v="7359.4782608695659"/>
        <n v="968.22198992682695"/>
        <n v="2043.1135999999999"/>
        <n v="1507.8882783882784"/>
        <n v="1805.6064516129031"/>
        <n v="327.8"/>
        <n v="10558.583333333334"/>
        <n v="13019.166666666668"/>
        <n v="11760"/>
        <n v="2426"/>
        <n v="1737.257142857143"/>
        <n v="240.54945054945054"/>
        <n v="853.60416666666674"/>
        <n v="6262.3043478260879"/>
        <n v="1058.3103677658462"/>
        <n v="2030.4703999999999"/>
        <n v="1660.6593406593408"/>
        <n v="2183.6"/>
        <n v="894"/>
        <n v="11766.333333333334"/>
        <n v="7420.8333333333339"/>
        <n v="9475"/>
        <n v="1264.9333333333334"/>
        <n v="1760.5714285714287"/>
        <n v="387.14285714285711"/>
        <n v="813.83333333333337"/>
        <n v="6050.6195652173919"/>
        <n v="1161.0757388577401"/>
        <n v="2019.5616"/>
        <n v="1544.5512820512822"/>
        <n v="1958.0967741935483"/>
        <n v="1125.2666666666667"/>
        <n v="1651.4285714285713"/>
        <n v="1223.28"/>
        <n v="10478.466666666669"/>
        <n v="9846"/>
        <n v="9280"/>
        <n v="7819.8"/>
        <n v="1298.9019607843138"/>
        <n v="1563.8055555555557"/>
        <n v="924.90277777777771"/>
        <n v="997.57342657342667"/>
        <n v="726.31366279069755"/>
        <n v="1287.0353591160226"/>
        <n v="638.72187499999995"/>
        <n v="186.53333333333333"/>
        <n v="1204.1266666666668"/>
        <n v="1745.889473684211"/>
        <n v="3010.4333333333329"/>
        <n v="1246.3424598930483"/>
        <n v="410.2"/>
        <n v="3111.5740740740744"/>
        <n v="2266.9007499999998"/>
        <n v="1239"/>
        <n v="1499.037837837838"/>
        <n v="2227.108695652174"/>
        <n v="505.97207207207191"/>
        <n v="808.44052966101685"/>
        <n v="1862.975550055005"/>
        <n v="1510.8695652173913"/>
        <n v="1306.7969230769231"/>
        <n v="5110.757575757576"/>
        <n v="43.464285714285715"/>
        <n v="967.58350275922169"/>
        <n v="8091.0509554140126"/>
        <n v="9752.3249999999989"/>
        <n v="3914.1393312101909"/>
        <n v="3101.4776119402986"/>
        <n v="1672.5230769230768"/>
        <n v="1521.2410714285713"/>
        <n v="2712.4253577083327"/>
        <n v="5563.8893442622948"/>
        <n v="1819.7604790419161"/>
        <n v="2123.0544554455446"/>
        <n v="1000.2581311306144"/>
        <n v="3230.9042553191489"/>
        <n v="2465.1202330508477"/>
        <n v="2973.291666666667"/>
        <n v="1036.2"/>
        <n v="1992.0588235294119"/>
        <n v="236.18131868131869"/>
        <n v="845.06250000000011"/>
        <n v="7242.79347826087"/>
        <n v="1357.0892331084292"/>
        <n v="2115.4359999999997"/>
        <n v="1701.5934065934068"/>
        <n v="2037.5840000000001"/>
        <n v="979.21999999999991"/>
        <n v="11232.110833333332"/>
        <n v="20515.25"/>
        <n v="9000"/>
        <n v="1366.8666666666666"/>
        <n v="2680.4"/>
        <n v="409.62087912087912"/>
        <n v="837.52083333333337"/>
        <n v="6547.673913043478"/>
        <n v="1352.4232633279485"/>
        <n v="2121.1143999999999"/>
        <n v="1802.1014652014653"/>
        <n v="1548.0387096774193"/>
        <n v="1376.3"/>
        <n v="15958.750000000002"/>
        <n v="22888.5"/>
        <n v="11985"/>
        <n v="972.5333333333333"/>
        <n v="3465.3714285714286"/>
        <n v="189.29120879120876"/>
        <n v="814.20833333333348"/>
        <n v="9385.8152173913059"/>
        <n v="1065.1620260382019"/>
        <n v="1842.8759999999997"/>
        <n v="1658.2399267399269"/>
        <n v="1174.1419354838708"/>
        <n v="792.3"/>
        <n v="8762.8666666666668"/>
        <n v="16896.833333333336"/>
        <n v="10245"/>
        <n v="1061.3333333333333"/>
        <n v="4590.7428571428563"/>
        <n v="127.47252747252747"/>
        <n v="827.08333333333337"/>
        <n v="5798.869565217391"/>
        <n v="1185.7835218093701"/>
        <n v="2092.5983999999999"/>
        <n v="1841.6959706959708"/>
        <n v="1518.741935483871"/>
        <n v="1863.48"/>
        <n v="8925.6666666666661"/>
        <n v="18817.416666666668"/>
        <n v="11490"/>
        <n v="230.39999999999998"/>
        <n v="1580.2285714285713"/>
        <n v="214.8901098901099"/>
        <n v="816.375"/>
        <n v="6578.934782608696"/>
        <n v="1188.8387342012734"/>
        <n v="2105.2136"/>
        <n v="1709.1483516483518"/>
        <n v="1337.4064516129031"/>
        <n v="1527.0800000000002"/>
        <n v="8452.9625000000015"/>
        <n v="11735.75"/>
        <n v="15100"/>
        <n v="2390.5142857142855"/>
        <n v="124.28021978021977"/>
        <n v="176.54166666666669"/>
        <n v="7475.413043478261"/>
        <n v="1450.4894041623111"/>
        <n v="2107.2791999999999"/>
        <n v="1824.4468864468863"/>
        <n v="1469.6193548387098"/>
        <n v="956.18"/>
        <n v="6186.6916666666675"/>
        <n v="22534.250000000004"/>
        <n v="17300"/>
        <n v="2898.2057142857138"/>
        <n v="106.95054945054945"/>
        <n v="641.56250000000011"/>
        <n v="6948.3695652173919"/>
        <n v="1430.8087047419938"/>
        <n v="1976.6992"/>
        <n v="1791.0384615384617"/>
        <n v="1364.0645161290322"/>
        <n v="703.36"/>
        <n v="26426.916666666668"/>
        <n v="15055"/>
        <n v="2895.1428571428573"/>
        <n v="111.90659340659339"/>
        <n v="22.117647058823529"/>
        <n v="879.66666666666663"/>
        <n v="6216.5"/>
        <n v="1557.4598498527037"/>
        <n v="1991.2159999999997"/>
        <n v="2232.8901098901101"/>
        <n v="1707.5935483870967"/>
        <n v="562"/>
        <n v="19764.250000000004"/>
        <n v="16905"/>
        <n v="3207.485714285714"/>
        <n v="299.95604395604391"/>
        <n v="230.79411764705884"/>
        <n v="881.60416666666674"/>
        <n v="6633.3913043478269"/>
        <n v="1324.2944027368621"/>
        <n v="2029.0103999999999"/>
        <n v="2249.0293040293041"/>
        <n v="1800.4064516129031"/>
        <n v="239.2"/>
        <n v="19092.583333333336"/>
        <n v="18065"/>
        <n v="3078"/>
        <n v="77.230769230769226"/>
        <n v="216.76470588235296"/>
        <n v="859.42708333333337"/>
        <n v="7009.3695652173919"/>
        <n v="1219.9277772498338"/>
        <n v="1953.6159999999998"/>
        <n v="1861.2106227106228"/>
        <n v="1575.741935483871"/>
        <n v="15865"/>
        <n v="292.76923076923072"/>
        <n v="4649.9428571428571"/>
        <n v="457"/>
        <n v="17091.25"/>
        <n v="453.23529411764707"/>
        <n v="817.71875"/>
        <n v="5288.413043478261"/>
        <n v="1300.6937185213342"/>
        <n v="2051.0895999999998"/>
        <n v="1846.4981684981685"/>
        <n v="1876.483870967742"/>
        <n v="15800"/>
        <n v="2673.1428571428573"/>
        <n v="502.31868131868129"/>
        <n v="824.6"/>
        <n v="11190.666666666668"/>
        <n v="538.35294117647061"/>
        <n v="586.89583333333337"/>
        <n v="6041.8695652173919"/>
        <n v="1140.7678418701892"/>
        <n v="2050.8544000000002"/>
        <n v="1740.9743589743591"/>
        <n v="2021.0193548387097"/>
        <n v="12695"/>
        <n v="3167.4285714285716"/>
        <n v="480.69230769230768"/>
        <n v="1387.68"/>
        <n v="10090.833333333334"/>
        <n v="615.17647058823536"/>
        <n v="741.98125000000005"/>
        <n v="6787.869565217391"/>
        <n v="1099.8146916278627"/>
        <n v="2132.3856000000001"/>
        <n v="2019.985347985348"/>
        <n v="2186.197419354839"/>
        <n v="14380"/>
        <n v="2236.3428571428572"/>
        <n v="682.49450549450546"/>
        <n v="1446.9"/>
        <n v="6260.8333333333339"/>
        <n v="940.41176470588232"/>
        <n v="743.99375000000009"/>
        <n v="7399.163043478261"/>
        <n v="1044.7686021096645"/>
        <n v="2068.9256"/>
        <n v="2134.4798534798538"/>
        <n v="2188.5612903225806"/>
        <n v="14025"/>
        <n v="4062.4571428571426"/>
        <n v="582.35714285714278"/>
        <n v="1207"/>
        <n v="7229.0833333333339"/>
        <n v="527.70588235294122"/>
        <n v="625.23958333333337"/>
        <n v="7091.945652173913"/>
        <n v="954.40463746080013"/>
        <n v="2011.5128"/>
        <n v="1916.0073260073261"/>
        <n v="1543.3483870967741"/>
        <n v="12720"/>
        <n v="4409.7142857142853"/>
        <n v="507.15934065934061"/>
        <n v="1429"/>
        <n v="22164.416666666668"/>
        <n v="546.76470588235293"/>
        <n v="705.85416666666674"/>
        <n v="6384.9130434782619"/>
        <n v="869.09626532357697"/>
        <n v="2206.1263999999996"/>
        <n v="1898.2454212454213"/>
        <n v="1504.6516129032259"/>
        <n v="15930"/>
        <n v="3426.1142857142854"/>
        <n v="541.02197802197804"/>
        <n v="1658.56"/>
        <n v="3315.916666666667"/>
        <n v="536.82352941176464"/>
        <n v="5489.271739130435"/>
        <n v="901.66302385251356"/>
        <n v="2425.7143999999998"/>
        <n v="2026.8901098901099"/>
        <n v="1547.7873548387095"/>
        <n v="18235"/>
        <n v="2158.7999999999997"/>
        <n v="427.80769230769226"/>
        <n v="2051.4"/>
        <n v="11460.666666666668"/>
        <n v="464.58823529411768"/>
        <n v="3588.416666666667"/>
        <n v="5702.0326086956529"/>
        <n v="738.43960847667017"/>
        <n v="2571.4836800000003"/>
        <n v="2184.9047619047619"/>
        <n v="1658.6763870967741"/>
        <n v="19912.5"/>
        <n v="3619.3142857142852"/>
        <n v="700.72527472527463"/>
        <n v="1666"/>
        <n v="14670.833333333334"/>
        <n v="499.00000000000006"/>
        <n v="1025.2969685450917"/>
        <n v="5548.858695652174"/>
        <n v="2709.7888000000003"/>
        <n v="1579.3999999999999"/>
        <n v="2215.9175824175827"/>
        <n v="2712.1142857142859"/>
        <n v="1012.6"/>
        <n v="662.85294117647061"/>
        <n v="16427.083333333336"/>
        <n v="4481.1854166666662"/>
        <n v="20088"/>
        <n v="726.5"/>
        <n v="1555.7160505559252"/>
        <n v="5311.902173913044"/>
        <n v="2721.7287999999999"/>
        <n v="1790.2709677419352"/>
        <n v="2636.666666666667"/>
        <n v="2872.7999999999997"/>
        <n v="864.2"/>
        <n v="695.23529411764707"/>
        <n v="19739.166666666668"/>
        <n v="4792.4125000000013"/>
        <n v="22897.5"/>
        <n v="786.40659340659329"/>
        <n v="1556.2102062149577"/>
        <n v="6285.489130434783"/>
        <n v="2931.0639999999999"/>
        <n v="1966.6645161290321"/>
        <n v="2595.4725274725274"/>
        <n v="1689.9428571428568"/>
        <n v="296.60000000000002"/>
        <n v="862.35294117647061"/>
        <n v="20492.416666666668"/>
        <n v="5189.875"/>
        <n v="20790"/>
        <n v="668.36813186813185"/>
        <n v="1453.5446165542146"/>
        <n v="6027.4673913043489"/>
        <n v="2896.86"/>
        <n v="1995.8574193548388"/>
        <n v="2348.8007326007328"/>
        <n v="2470.1142857142859"/>
        <n v="379.2"/>
        <n v="902.58823529411768"/>
        <n v="4922.333333333333"/>
        <n v="4064.6250000000005"/>
        <n v="17325"/>
        <n v="357.93956043956041"/>
        <n v="4900.489130434783"/>
        <n v="2298.9597069597071"/>
        <n v="1633.4837973961799"/>
        <n v="3999.166666666667"/>
        <n v="2380.0703225806451"/>
        <n v="2747.9176000000002"/>
        <n v="12302.25"/>
        <n v="511.08333333333337"/>
        <n v="1244.2"/>
        <n v="3512.514285714286"/>
        <n v="18487.5"/>
        <n v="1597.8475719851754"/>
        <n v="5146.532608695652"/>
        <n v="2871.6111999999998"/>
        <n v="2447.7741935483873"/>
        <n v="2275.4835164835167"/>
        <n v="2818.7999999999997"/>
        <n v="2066.9"/>
        <n v="2959.416666666667"/>
        <n v="3646.125"/>
        <n v="410.00000000000006"/>
        <n v="962.70588235294133"/>
        <n v="14385"/>
        <n v="2619.8292682926831"/>
        <n v="3101.9567999999999"/>
        <n v="817.41176470588243"/>
        <n v="1438.12"/>
        <n v="37.500000000000007"/>
        <n v="2596.9612903225807"/>
        <n v="3896.1875000000005"/>
        <n v="2550.9523809523812"/>
        <n v="1776.731920554975"/>
        <n v="3856.8"/>
        <n v="5583.7500000000009"/>
        <n v="6189.163043478261"/>
        <n v="13680"/>
        <n v="1458.1463414634147"/>
        <n v="6821"/>
        <n v="902.92156862745094"/>
        <n v="1692.5138888888889"/>
        <n v="1162.6388888888889"/>
        <n v="437.53146853146853"/>
        <n v="700.38662790697686"/>
        <n v="399.1453038674033"/>
        <n v="808.509765625"/>
        <n v="313.75"/>
        <n v="1309.4810526315787"/>
        <n v="5181.7700000000004"/>
        <n v="767.29374331550798"/>
        <n v="603.29090909090905"/>
        <n v="2855.3777777777777"/>
        <n v="2242.0664999999995"/>
        <n v="820.52980132450341"/>
        <n v="1143.9621621621623"/>
        <n v="822.73913043478262"/>
        <n v="228.62331838565024"/>
        <n v="392.72372372372377"/>
        <n v="728.63559322033905"/>
        <n v="1901.7198019801983"/>
        <n v="1014.9030769230772"/>
        <n v="966.75757575757564"/>
        <n v="221.71428571428572"/>
        <n v="878.99755196879778"/>
        <n v="13004.171974522293"/>
        <n v="9190.625"/>
        <n v="2376.8239171974519"/>
        <n v="1915.7910447761196"/>
        <n v="4244.6784615384613"/>
        <n v="2102.5267857142853"/>
        <n v="2091.1440277777779"/>
        <n v="5022.2606557377048"/>
        <n v="1460.7425149700598"/>
        <n v="1944.8267326732675"/>
        <n v="2995.2680851063828"/>
        <n v="2770.7322033898322"/>
        <n v="4618.708333333333"/>
        <n v="534.72500000000002"/>
        <n v="3222.7058823529414"/>
        <n v="1827.6666666666667"/>
        <n v="1615.3333333333335"/>
        <n v="5162.1500000000005"/>
        <n v="2138.4583333333335"/>
        <n v="1826.9333333333332"/>
        <n v="3799.5833333333335"/>
        <n v="2169.3999999999996"/>
        <n v="31.5"/>
        <n v="2220.6428571428573"/>
        <n v="358.83333333333337"/>
        <n v="6010.36"/>
        <n v="797.05882352941182"/>
        <n v="1579.8194444444446"/>
        <n v="1284.4305555555557"/>
        <n v="309.41258741258741"/>
        <n v="841.39970930232562"/>
        <n v="239.68011049723762"/>
        <n v="757.7578125"/>
        <n v="302.68333333333334"/>
        <n v="1273.6431578947368"/>
        <n v="3313.9916666666668"/>
        <n v="769.28743315508029"/>
        <n v="1050.2"/>
        <n v="2315.0435185185188"/>
        <n v="2050.60275"/>
        <n v="735.17152317880789"/>
        <n v="1160.6702702702703"/>
        <n v="764.8478260869565"/>
        <n v="194.22197309417041"/>
        <n v="369.97597597597598"/>
        <n v="766.10169491525426"/>
        <n v="1749.852722772277"/>
        <n v="977.21384615384602"/>
        <n v="990.78787878787864"/>
        <n v="555.59523809523807"/>
        <n v="1081.2215260777562"/>
        <n v="9648.5796178343935"/>
        <n v="6566.1875"/>
        <n v="2679.4958598726116"/>
        <n v="1659.9104477611941"/>
        <n v="1945.3999999999999"/>
        <n v="1827.4732142857142"/>
        <n v="1989.411875"/>
        <n v="4795.9836065573763"/>
        <n v="1241.1976047904191"/>
        <n v="1907.0297029702972"/>
        <n v="2772.4351063829786"/>
        <n v="2925.9851694915251"/>
        <n v="4564.291666666667"/>
        <n v="553.65"/>
        <n v="3178.6764705882356"/>
        <n v="1866.4166666666667"/>
        <n v="1621.3333333333335"/>
        <n v="3658.7416666666659"/>
        <n v="3273.7500000000005"/>
        <n v="2190.6166666666668"/>
        <n v="2615.416666666667"/>
        <n v="1629.1999999999998"/>
        <n v="45.1"/>
        <n v="1836.8285714285714"/>
        <n v="536.41666666666674"/>
        <n v="6605.5599999999995"/>
        <n v="969.52941176470586"/>
        <n v="1811.5000000000002"/>
        <n v="1377.8472222222224"/>
        <n v="349.55244755244757"/>
        <n v="866.02151162790699"/>
        <n v="288.90552486187846"/>
        <n v="583.08906249999995"/>
        <n v="358.35"/>
        <n v="1487.6863157894738"/>
        <n v="4607.5166666666664"/>
        <n v="1025.4497326203209"/>
        <n v="598.67272727272734"/>
        <n v="2727.9388888888889"/>
        <n v="2081.4857499999998"/>
        <n v="1128.9139072847681"/>
        <n v="1661.7229729729731"/>
        <n v="1126.5652173913043"/>
        <n v="392.0986547085202"/>
        <n v="287.2072072072072"/>
        <n v="1022.9004237288135"/>
        <n v="1918.714686468647"/>
        <n v="719.58923076923077"/>
        <n v="1391.9242424242423"/>
        <n v="256.5"/>
        <n v="1035.5877349487573"/>
        <n v="7043.1210191082801"/>
        <n v="4446.55"/>
        <n v="3165.827866242038"/>
        <n v="1636.6268656716418"/>
        <n v="1514.0307692307692"/>
        <n v="2644.375"/>
        <n v="2066.5407638888892"/>
        <n v="5521.45"/>
        <n v="1536.4970059880238"/>
        <n v="2055.599504950495"/>
        <n v="834.843085106383"/>
        <n v="2977.1153601694914"/>
        <n v="4376.666666666667"/>
        <n v="756.375"/>
        <n v="3321.2941176470586"/>
        <n v="1757.4722222222224"/>
        <n v="1801.1666666666667"/>
        <n v="2086"/>
        <n v="2932.7250000000004"/>
        <n v="3566.416666666667"/>
        <n v="2630.9666666666667"/>
        <n v="2654.416666666667"/>
        <n v="1798.1333333333332"/>
        <n v="86"/>
        <n v="2354.7142857142858"/>
        <n v="798.25"/>
        <n v="309.15999999999997"/>
        <n v="6232.5599999999995"/>
        <n v="785.9019607843137"/>
        <n v="1595.8472222222222"/>
        <n v="1099.2083333333333"/>
        <n v="344.66433566433562"/>
        <n v="671.17988372093021"/>
        <n v="423.85580110497239"/>
        <n v="702.53203125000016"/>
        <n v="380.16666666666669"/>
        <n v="1378.4568421052634"/>
        <n v="2135.375"/>
        <n v="899.55165775401065"/>
        <n v="969.89090909090908"/>
        <n v="2661.6944444444448"/>
        <n v="1915.6665"/>
        <n v="1086.1920529801325"/>
        <n v="1872.1567567567574"/>
        <n v="1073.891304347826"/>
        <n v="355.75336322869958"/>
        <n v="948.32203389830511"/>
        <n v="1899.9580033003306"/>
        <n v="90.042028985507244"/>
        <n v="759.1076923076921"/>
        <n v="1682.5757575757575"/>
        <n v="601.59523809523807"/>
        <n v="868.2905273640099"/>
        <n v="5675.8407643312094"/>
        <n v="4387.6437500000002"/>
        <n v="2886.0750000000003"/>
        <n v="1875.4925373134331"/>
        <n v="1329.2307692307693"/>
        <n v="3914.1874999999991"/>
        <n v="1761.8643750000001"/>
        <n v="5259.3532786885226"/>
        <n v="1445.9161676646704"/>
        <n v="1941.8272277227716"/>
        <n v="1347.1062765957447"/>
        <n v="2981.8082627118638"/>
        <n v="3242.791666666667"/>
        <n v="639.375"/>
        <n v="2960.1176470588234"/>
        <n v="1230.8333333333335"/>
        <n v="2305.373333333333"/>
        <n v="1923.8333333333335"/>
        <n v="1546.8333333333333"/>
        <n v="2599.2175000000007"/>
        <n v="3000.666666666667"/>
        <n v="1737.6833333333332"/>
        <n v="2664.5"/>
        <n v="1379.3333333333333"/>
        <n v="73.8"/>
        <n v="2142.3571428571427"/>
        <n v="562.66666666666674"/>
        <n v="7530.16"/>
        <n v="919.21568627450984"/>
        <n v="1519.0277777777778"/>
        <n v="1381.3055555555557"/>
        <n v="232.87412587412587"/>
        <n v="678.38267441860467"/>
        <n v="398.14309392265193"/>
        <n v="777.14187500000003"/>
        <n v="361.93333333333334"/>
        <n v="1593.5614736842106"/>
        <n v="3220.625"/>
        <n v="1347.2174331550802"/>
        <n v="1015.5999999999999"/>
        <n v="2689.7648148148146"/>
        <n v="1951.94175"/>
        <n v="1118.9735099337749"/>
        <n v="2223.0770270270273"/>
        <n v="1096.7173913043478"/>
        <n v="408.58071748878928"/>
        <n v="939.5656779661017"/>
        <n v="2010.7641089108909"/>
        <n v="1769.4985507246377"/>
        <n v="1133.4007692307691"/>
        <n v="1607.6363636363635"/>
        <n v="858.46428571428567"/>
        <n v="1058.546118418323"/>
        <n v="8377.0254777070058"/>
        <n v="6359.4812499999998"/>
        <n v="3514.6187898089174"/>
        <n v="1981.8059701492537"/>
        <n v="2039.6307692307689"/>
        <n v="3767.6249999999995"/>
        <n v="2007.7738194444446"/>
        <n v="5675.6844262295081"/>
        <n v="1529.2874251497005"/>
        <n v="2100.7896039603961"/>
        <n v="1064.7909137842023"/>
        <n v="2536.9704255319148"/>
        <n v="3130.1223516949149"/>
        <n v="3446.0833333333335"/>
        <n v="517.79999999999995"/>
        <n v="3261.0294117647063"/>
        <n v="1335.0000000000002"/>
        <n v="3599.313333333333"/>
        <n v="2775.75"/>
        <n v="2122.1666666666665"/>
        <n v="2198.0250000000001"/>
        <n v="3627"/>
        <n v="1209.75"/>
        <n v="2954.666666666667"/>
        <n v="1581.3333333333333"/>
        <n v="58.9"/>
        <n v="2441.0142857142855"/>
        <n v="908.50000000000011"/>
        <n v="7678.36"/>
        <n v="915.80392156862752"/>
        <n v="1654.3472222222224"/>
        <n v="1359.5416666666667"/>
        <n v="274.65734265734267"/>
        <n v="761.98895348837198"/>
        <n v="351.77458563535907"/>
        <n v="618.50234375000002"/>
        <n v="338.41666666666669"/>
        <n v="1630.0515789473682"/>
        <n v="1687.3833333333332"/>
        <n v="1075.248235294117"/>
        <n v="959.23636363636365"/>
        <n v="2956.390740740741"/>
        <n v="2201.8992499999999"/>
        <n v="1207.5099337748345"/>
        <n v="2108.155405405405"/>
        <n v="1328.9782608695652"/>
        <n v="379.44394618834082"/>
        <n v="1041.2097457627119"/>
        <n v="2019.2289053905388"/>
        <n v="1790.3739130434781"/>
        <n v="1053.9338461538462"/>
        <n v="750"/>
        <n v="890.90476190476193"/>
        <n v="1174.9105846230448"/>
        <n v="5018.0636942675155"/>
        <n v="6772.5625"/>
        <n v="3091.2781210191088"/>
        <n v="2891.4776119402986"/>
        <n v="2278.6615384615384"/>
        <n v="2359.3214285714284"/>
        <n v="2097.4759027777782"/>
        <n v="5712.1803278688521"/>
        <n v="1576.6706586826347"/>
        <n v="2184.2158415841582"/>
        <n v="2114.1382978723404"/>
        <n v="3039.3458686440677"/>
        <n v="3114.0833333333335"/>
        <n v="750.4"/>
        <n v="3208.2647058823532"/>
        <n v="686.77777777777783"/>
        <n v="3613.08"/>
        <n v="3142.2500000000005"/>
        <n v="2938.3333333333335"/>
        <n v="1335.9083333333333"/>
        <n v="1493.8333333333335"/>
        <n v="1078.0833333333333"/>
        <n v="3050.8333333333335"/>
        <n v="1611.9333333333334"/>
        <n v="31.4"/>
        <n v="2588.5428571428574"/>
        <n v="783"/>
        <n v="8943.3599999999988"/>
        <n v="1134.1764705882351"/>
        <n v="1580.8750000000002"/>
        <n v="1226.1527777777778"/>
        <n v="490.86713286713291"/>
        <n v="760.78023255813969"/>
        <n v="469.05524861878439"/>
        <n v="706.47499999999991"/>
        <n v="369.25833333333333"/>
        <n v="1505.4221052631576"/>
        <n v="2274.3083333333329"/>
        <n v="1008.1008556149731"/>
        <n v="1233.1090909090908"/>
        <n v="2942.4925925925936"/>
        <n v="2126.8724999999999"/>
        <n v="1217.2251655629138"/>
        <n v="1965.9135135135132"/>
        <n v="1062.9130434782608"/>
        <n v="312.43497757847535"/>
        <n v="903.2309322033899"/>
        <n v="1877.8841309130908"/>
        <n v="1732.2579710144926"/>
        <n v="1011.9990769230769"/>
        <n v="1024.2738095238096"/>
        <n v="1109.4834239243185"/>
        <n v="6899.4713375796173"/>
        <n v="5206.3187499999995"/>
        <n v="2747.2847770700637"/>
        <n v="3646.9701492537315"/>
        <n v="2957.3076923076924"/>
        <n v="2529.7410714285716"/>
        <n v="2227.0803472222224"/>
        <n v="5833.75"/>
        <n v="1814.8443113772455"/>
        <n v="2349.9059405940593"/>
        <n v="1577.754255319149"/>
        <n v="3246.9959745762717"/>
        <n v="3276.6250000000005"/>
        <n v="701.9"/>
        <n v="3083.205882352941"/>
        <n v="2529.25"/>
        <n v="8831.5199999999986"/>
        <n v="1150.686274509804"/>
        <n v="1692.9444444444446"/>
        <n v="1234.875"/>
        <n v="649.99300699300704"/>
        <n v="849.91802325581398"/>
        <n v="510.26740331491715"/>
        <n v="527.78281249999998"/>
        <n v="548.625"/>
        <n v="1465.0673684210524"/>
        <n v="1967.1916666666666"/>
        <n v="925.17754010695205"/>
        <n v="746.70909090909083"/>
        <n v="3209.0277777777774"/>
        <n v="2207.9569999999999"/>
        <n v="1311.476821192053"/>
        <n v="1863.6398648648649"/>
        <n v="1285.217391304348"/>
        <n v="295.8004484304933"/>
        <n v="986.1122881355933"/>
        <n v="1882.651292629263"/>
        <n v="1867.6057971014491"/>
        <n v="1112.4815384615385"/>
        <n v="3735"/>
        <n v="689.92857142857144"/>
        <n v="1584.9226173187833"/>
        <n v="8931.1910828025466"/>
        <n v="8485.3624999999993"/>
        <n v="3008.4821656050958"/>
        <n v="2332.6119402985078"/>
        <n v="1861.5538461538458"/>
        <n v="2294.1964285714284"/>
        <n v="2451.6227083333333"/>
        <n v="6013.8975409836057"/>
        <n v="2008.8443113772453"/>
        <n v="2269.6163366336636"/>
        <n v="1658.1914893617022"/>
        <n v="3125.8882415254229"/>
        <n v="3096.125"/>
        <n v="708.125"/>
        <n v="2942"/>
        <n v="1078.5277777777778"/>
        <n v="3607.8399999999997"/>
        <n v="2229.98"/>
        <n v="2436.5"/>
        <n v="2280.65"/>
        <n v="2352.75"/>
        <n v="2437.5000000000005"/>
        <n v="1544.4"/>
        <n v="2366.8285714285716"/>
        <n v="870.03333333333342"/>
        <n v="7650.96"/>
        <n v="978.03921568627459"/>
        <n v="1483.1666666666667"/>
        <n v="892.91666666666674"/>
        <n v="851.11888111888118"/>
        <n v="649.83779069767445"/>
        <n v="372.81160220994474"/>
        <n v="625.91406249999989"/>
        <n v="196.14999999999998"/>
        <n v="1481.9757894736847"/>
        <n v="2597.125"/>
        <n v="844.29572192513376"/>
        <n v="793.09090909090912"/>
        <n v="2863.5444444444443"/>
        <n v="1880.7655000000002"/>
        <n v="1097.3245033112582"/>
        <n v="1573.8952702702707"/>
        <n v="1555.4565217391305"/>
        <n v="243.93946188340809"/>
        <n v="123.58558558558559"/>
        <n v="853.44915254237287"/>
        <n v="1610.4737348734875"/>
        <n v="1536.8681159420291"/>
        <n v="1053.0646153846153"/>
        <n v="4558.484848484848"/>
        <n v="133.89761904761903"/>
        <n v="1262.577901331895"/>
        <n v="9309.9044585987267"/>
        <n v="7760.75"/>
        <n v="3659.0087261146491"/>
        <n v="2884.2686567164178"/>
        <n v="1506.9692307692308"/>
        <n v="1704.0714285714284"/>
        <n v="2228.1750000000002"/>
        <n v="5549.938524590164"/>
        <n v="1766.2814371257484"/>
        <n v="1953.7821782178219"/>
        <n v="1745.244680851064"/>
        <n v="2236.0747881355928"/>
        <n v="2933.5000000000005"/>
        <n v="945.77499999999998"/>
        <n v="1844.0882352941178"/>
        <n v="1100.5277777777778"/>
        <n v="3549.2200000000003"/>
        <n v="5221.75"/>
        <n v="1286.2666666666667"/>
        <n v="2453.2999999999997"/>
        <n v="6285.5"/>
        <n v="2205.3333333333335"/>
        <n v="857.42500000000007"/>
        <n v="2301.25"/>
        <n v="2102.7714285714283"/>
        <n v="847.33333333333337"/>
        <n v="9846.6799999999985"/>
        <n v="2047.2352941176471"/>
        <n v="2370.2777777777778"/>
        <n v="1563.4305555555557"/>
        <n v="1079.3146853146852"/>
        <n v="1072.842441860465"/>
        <n v="804.56933701657476"/>
        <n v="665.45546874999991"/>
        <n v="1665.4905263157896"/>
        <n v="2756.25"/>
        <n v="918.00262032085573"/>
        <n v="880"/>
        <n v="3785.4981481481491"/>
        <n v="3094.5762499999996"/>
        <n v="1431.2913907284769"/>
        <n v="2289.3589189189188"/>
        <n v="2942.8478260869565"/>
        <n v="314.43721973094171"/>
        <n v="604.77357357357357"/>
        <n v="1173.9491525423728"/>
        <n v="2184.1798954895485"/>
        <n v="1900.6536231884058"/>
        <n v="1698.1453846153845"/>
        <n v="8437.545454545454"/>
        <n v="92.869047619047606"/>
        <n v="1189.4286544126796"/>
        <n v="9582.0445859872598"/>
        <n v="12659.506249999999"/>
        <n v="4738.7440445859875"/>
        <n v="2557.7910447761196"/>
        <n v="1795.3230769230768"/>
        <n v="1759.3839285714284"/>
        <n v="3082.0321527777778"/>
        <n v="6181.9098360655735"/>
        <n v="2432.7784431137725"/>
        <n v="2641.8430693069304"/>
        <n v="2696.9574468085107"/>
        <n v="3239.8258474576273"/>
        <n v="3760.791666666667"/>
        <n v="1326.6499999999999"/>
        <n v="3106.7352941176468"/>
        <n v="1813.4461538461539"/>
        <n v="3584.0833333333335"/>
        <n v="5170.583333333333"/>
        <n v="1085.1111111111111"/>
        <n v="4608.0733333333328"/>
        <n v="5235.375"/>
        <n v="1240.1999999999998"/>
        <n v="2191.4"/>
        <n v="8153.25"/>
        <n v="2174.5833333333335"/>
        <n v="2180.75"/>
        <n v="2897.7142857142858"/>
        <n v="1557.5000000000002"/>
        <n v="1229"/>
        <n v="2903"/>
        <n v="1413.1333333333332"/>
        <n v="1598.9166666666667"/>
        <n v="3731.3333333333335"/>
        <n v="1281.5833333333335"/>
        <n v="2965.626666666667"/>
        <n v="3054.375"/>
        <n v="737"/>
        <n v="1230.2"/>
        <n v="7167.2499999999991"/>
        <n v="2072.4142857142856"/>
        <n v="8403.7999999999993"/>
        <n v="1312.8039215686274"/>
        <n v="1534.8472222222222"/>
        <n v="860.38888888888891"/>
        <n v="956.19580419580416"/>
        <n v="681.66831395348834"/>
        <n v="794.52817679558007"/>
        <n v="703.56406249999998"/>
        <n v="1277.6999999999998"/>
        <n v="2651.4346666666661"/>
        <n v="1952.5713684210525"/>
        <n v="3886.6000000000004"/>
        <n v="2258.6962566844918"/>
        <n v="752.8"/>
        <n v="3768.1574074074074"/>
        <n v="2360.3492499999998"/>
        <n v="1494.4834437086092"/>
        <n v="1527.6178378378379"/>
        <n v="2246.6195652173915"/>
        <n v="321.80780780780782"/>
        <n v="861.5905720338983"/>
        <n v="2005.7036303630362"/>
        <n v="1518.7797101449273"/>
        <n v="1476.4384615384615"/>
        <n v="5958.6666666666661"/>
        <n v="1347.7828305879425"/>
        <n v="6854.1528662420378"/>
        <n v="11219.21875"/>
        <n v="4197.0509554140126"/>
        <n v="2411.6059701492541"/>
        <n v="1846.3538461538462"/>
        <n v="1523.0267857142856"/>
        <n v="3086.3910416666668"/>
        <n v="5641.2827868852455"/>
        <n v="1762.7305389221558"/>
        <n v="2079.6480198019804"/>
        <n v="1467.0851063829787"/>
        <n v="2397.5559322033896"/>
        <n v="3273"/>
        <n v="1008.4749999999999"/>
        <n v="2050.0882352941176"/>
        <n v="421.25000000000006"/>
        <n v="2603.7500000000005"/>
        <n v="2292.5714285714284"/>
        <n v="1382.6076923076923"/>
        <n v="3338.6666666666665"/>
        <n v="3688.5833333333335"/>
        <n v="1893.2777777777778"/>
        <n v="2992.4066666666668"/>
        <n v="3826"/>
        <n v="1043.8"/>
        <n v="1680.8"/>
        <n v="6988.4999999999991"/>
        <n v="8304.92"/>
        <n v="1157.4901960784314"/>
        <n v="1456.7361111111113"/>
        <n v="1052.5555555555557"/>
        <n v="774.47552447552448"/>
        <n v="730.85901162790685"/>
        <n v="1169.756906077348"/>
        <n v="601.85546875"/>
        <n v="2005.2333333333331"/>
        <n v="1723.9833333333331"/>
        <n v="1462.5113684210523"/>
        <n v="4551.6583333333328"/>
        <n v="1609.6366310160427"/>
        <n v="501"/>
        <n v="4032.1962962962966"/>
        <n v="2676.2917499999999"/>
        <n v="1614.3973509933776"/>
        <n v="1606.7891891891891"/>
        <n v="2356.434782608696"/>
        <n v="821.125"/>
        <n v="2223.6072332233221"/>
        <n v="1424.572463768116"/>
        <n v="1254.7461538461539"/>
        <n v="3813.939393939394"/>
        <n v="51.964285714285715"/>
        <n v="939.11601178374349"/>
        <n v="9636.248407643312"/>
        <n v="12781.74375"/>
        <n v="3453.3246496815282"/>
        <n v="2220.7164179104479"/>
        <n v="1717.7384615384617"/>
        <n v="1395.6517857142858"/>
        <n v="2848.7524305555553"/>
        <n v="5601.442622950819"/>
        <n v="1848.9041916167662"/>
        <n v="2175.6584158415844"/>
        <n v="1095.2826535880226"/>
        <n v="2416.2765957446809"/>
        <n v="2351.9595338983054"/>
        <n v="3025.291666666667"/>
        <n v="1085.05"/>
        <n v="2210.8529411764707"/>
        <n v="2271.0714285714284"/>
        <n v="1117.2076923076922"/>
        <n v="2548.5833333333335"/>
        <n v="2069.1333333333332"/>
        <n v="2703.7000000000003"/>
        <n v="3839.5"/>
        <n v="1805.4166666666667"/>
        <n v="2797.1933333333336"/>
        <n v="3244.75"/>
        <n v="939.66666666666663"/>
        <n v="927.5"/>
        <n v="6342.25"/>
        <n v="7707.8399999999992"/>
        <n v="990.47058823529414"/>
        <n v="1746.9305555555557"/>
        <n v="1428.6944444444446"/>
        <n v="446.39160839160843"/>
        <n v="831.53139534883712"/>
        <n v="683.66906077348074"/>
        <n v="870.56484375000014"/>
        <n v="2271.4666666666667"/>
        <n v="1644.6866666666665"/>
        <n v="1570.3852631578948"/>
        <n v="4563.2666666666664"/>
        <n v="2108.9387700534758"/>
        <n v="821.21818181818185"/>
        <n v="4465.7759259259255"/>
        <n v="2902.7487500000002"/>
        <n v="1752.019867549669"/>
        <n v="1898.7804054054052"/>
        <n v="1977.4456521739132"/>
        <n v="84.849775784753376"/>
        <n v="723.25211864406788"/>
        <n v="2418.3881738173814"/>
        <n v="1550.7304347826087"/>
        <n v="1522.4323076923076"/>
        <n v="4849.30303030303"/>
        <n v="1173.4166666666667"/>
        <n v="1219.6000165968217"/>
        <n v="10639.891719745221"/>
        <n v="14582.262499999999"/>
        <n v="3157.5013694267518"/>
        <n v="3340.4328358208959"/>
        <n v="5108.6046153846155"/>
        <n v="1614.9732142857142"/>
        <n v="2701.2010416666667"/>
        <n v="5395.4508196721308"/>
        <n v="1883.455089820359"/>
        <n v="2338.109900990099"/>
        <n v="2759.4627659574467"/>
        <n v="2741.3310381355932"/>
        <n v="3695.416666666667"/>
        <n v="1148.2749999999999"/>
        <n v="2765.3529411764707"/>
        <n v="1645.8142857142857"/>
        <n v="1225.6538461538462"/>
        <n v="3316.8333333333339"/>
        <n v="2986.666666666667"/>
        <n v="1931.2666666666664"/>
        <n v="2339.6"/>
        <n v="4075.3333333333335"/>
        <n v="1805.7777777777778"/>
        <n v="2665.7733333333331"/>
        <n v="3489.5"/>
        <n v="1442.8666666666666"/>
        <n v="2107.1999999999998"/>
        <n v="4813.875"/>
        <n v="8320.3599999999988"/>
        <n v="1340.294117647059"/>
        <n v="1970.2777777777781"/>
        <n v="1388.0138888888889"/>
        <n v="766.34265734265739"/>
        <n v="822.71133720930231"/>
        <n v="609.22265193370174"/>
        <n v="607.69609375000005"/>
        <n v="1647.3666666666666"/>
        <n v="2061.5500000000002"/>
        <n v="1591.9526315789474"/>
        <n v="3772.0833333333335"/>
        <n v="1822.654652406417"/>
        <n v="742.58181818181822"/>
        <n v="3739.1981481481484"/>
        <n v="2633.2919999999999"/>
        <n v="1678.6225165562912"/>
        <n v="2610.5405405405404"/>
        <n v="3218.141304347826"/>
        <n v="289.85650224215249"/>
        <n v="503.8438438438439"/>
        <n v="973.07627118644075"/>
        <n v="2371.5584708470847"/>
        <n v="1749.2840579710144"/>
        <n v="1300.7707692307692"/>
        <n v="3513.030303030303"/>
        <n v="1501.4880952380952"/>
        <n v="1235.6198912908178"/>
        <n v="7587.0700636942674"/>
        <n v="8312.6812499999996"/>
        <n v="4482.8625796178349"/>
        <n v="2849.7611940298507"/>
        <n v="2163.0307692307692"/>
        <n v="2326.4375"/>
        <n v="2928.193541666667"/>
        <n v="6051.9918032786882"/>
        <n v="2198.4131736526947"/>
        <n v="2507.3094059405939"/>
        <n v="2225.0319148936169"/>
        <n v="2796.00688559322"/>
        <n v="3423.2083333333335"/>
        <n v="1302.075"/>
        <n v="2566.3235294117649"/>
        <n v="2435.3571428571427"/>
        <n v="1096.1846153846154"/>
        <n v="3346.666666666667"/>
        <n v="3040.666666666667"/>
        <n v="2088.8000000000002"/>
        <n v="5969.0583333333334"/>
        <n v="3606.3333333333335"/>
        <n v="1427.6111111111111"/>
        <n v="2379.06"/>
        <n v="3529.125"/>
        <n v="1296.1333333333332"/>
        <n v="1045.2"/>
        <n v="5924.375"/>
        <n v="8729.4040000000005"/>
        <n v="1372.5686274509803"/>
        <n v="1730.3333333333333"/>
        <n v="1264.1388888888889"/>
        <n v="738.69230769230762"/>
        <n v="750.0933139534884"/>
        <n v="459.47900552486186"/>
        <n v="601.04296875"/>
        <n v="1151.1999999999998"/>
        <n v="2009.48"/>
        <n v="1586.1"/>
        <n v="3988.9583333333335"/>
        <n v="2143.4835294117647"/>
        <n v="1393.2727272727273"/>
        <n v="3496.9500000000003"/>
        <n v="2466.2497499999999"/>
        <n v="1659.9867549668875"/>
        <n v="2363.3447297297298"/>
        <n v="2569.8913043478265"/>
        <n v="363.80493273542606"/>
        <n v="439.39339339339347"/>
        <n v="832.63771186440681"/>
        <n v="2193.9281078107811"/>
        <n v="1500.231884057971"/>
        <n v="1080.3200000000002"/>
        <n v="2866.393939393939"/>
        <n v="1162.4285714285716"/>
        <n v="1029.5576947014647"/>
        <n v="7031.8280254777064"/>
        <n v="6850.9562499999993"/>
        <n v="3866.2213694267516"/>
        <n v="2474.8059701492539"/>
        <n v="2204.6923076923076"/>
        <n v="2426.133928571428"/>
        <n v="2447.7639583333339"/>
        <n v="5627.8852459016389"/>
        <n v="1989.8023952095807"/>
        <n v="2246.7475247524753"/>
        <n v="1668.372340425532"/>
        <n v="2663.0040254237288"/>
        <n v="2866.9583333333335"/>
        <n v="1216.8"/>
        <n v="2401.3823529411766"/>
        <n v="778.54166666666674"/>
        <n v="2448.7857142857142"/>
        <n v="1203.5384615384617"/>
        <n v="2827.0833333333335"/>
        <n v="2705.0833333333335"/>
        <n v="1972.2666666666664"/>
        <n v="12515.175000000001"/>
        <n v="3552"/>
        <n v="1248.1944444444446"/>
        <n v="2337.1133333333332"/>
        <n v="2630.25"/>
        <n v="862.59999999999991"/>
        <n v="678.19999999999993"/>
        <n v="5521.25"/>
        <n v="9091.24"/>
        <n v="1363.7941176470588"/>
        <n v="1621.4444444444446"/>
        <n v="1404.9305555555557"/>
        <n v="2297.4195804195806"/>
        <n v="323.37587209302325"/>
        <n v="745.68121546961322"/>
        <n v="785.66546875000006"/>
        <n v="1479.2333333333333"/>
        <n v="2559.8466666666668"/>
        <n v="1878.098947368421"/>
        <n v="6831.25"/>
        <n v="1198.2"/>
        <n v="3796.437037037037"/>
        <n v="2704.2449999999999"/>
        <n v="1562.3443708609273"/>
        <n v="2299.5355405405408"/>
        <n v="2858.3695652173915"/>
        <n v="413.0650224215247"/>
        <n v="440.54654654654655"/>
        <n v="1016.2235169491526"/>
        <n v="2402.3013751375138"/>
        <n v="1613.6666666666667"/>
        <n v="2110.4830769230766"/>
        <n v="3533.3151515151512"/>
        <n v="1270.1190476190477"/>
        <n v="1611.2536409277623"/>
        <n v="10815.738853503184"/>
        <n v="11216.849999999999"/>
        <n v="4398.5565605095535"/>
        <n v="3184.4925373134329"/>
        <n v="1403.7846153846153"/>
        <n v="2558.5357142857142"/>
        <n v="3144.4276388888893"/>
        <n v="5648.8893442622948"/>
        <n v="2280.2095808383233"/>
        <n v="2300.6034653465349"/>
        <n v="1165.9460505937016"/>
        <n v="2402.1170212765956"/>
        <n v="3139.1650423728811"/>
        <n v="2630.5"/>
        <n v="1423.9499999999998"/>
        <n v="2653.9411764705883"/>
        <n v="3109.416666666667"/>
        <n v="2832.4428571428571"/>
        <n v="1315.4615384615386"/>
        <n v="2823.5833333333335"/>
        <n v="4888.7500000000009"/>
        <n v="2586.4666666666667"/>
        <n v="16413.808333333334"/>
        <n v="4827.75"/>
        <n v="3615.8055555555557"/>
        <n v="3291.1733333333332"/>
        <n v="3323.75"/>
        <n v="1511.9333333333334"/>
        <n v="6653.625"/>
        <n v="8883.3599999999988"/>
        <n v="1307.6666666666667"/>
        <n v="1611.1805555555557"/>
        <n v="1153.5"/>
        <n v="229.23776223776224"/>
        <n v="3242.5581395348836"/>
        <n v="592.60872093023249"/>
        <n v="683.71265625000001"/>
        <n v="923.59999999999991"/>
        <n v="1824.9166666666667"/>
        <n v="4511.3916666666664"/>
        <n v="1492.2500000000002"/>
        <n v="3229.9861111111113"/>
        <n v="539.81818181818187"/>
        <n v="3553.4796296296295"/>
        <n v="2420.2255"/>
        <n v="1411.6754966887418"/>
        <n v="2006.8247297297298"/>
        <n v="2533.6956521739135"/>
        <n v="389.24887892376688"/>
        <n v="215.75375375375376"/>
        <n v="926.61546610169501"/>
        <n v="2449.0633388338838"/>
        <n v="1496.5971014492752"/>
        <n v="2954.0333333333333"/>
        <n v="946.29761904761915"/>
        <n v="1397.4323886975644"/>
        <n v="6993.5477707006366"/>
        <n v="7389.59375"/>
        <n v="3572.7163057324838"/>
        <n v="3512.5671641791046"/>
        <n v="798.49230769230758"/>
        <n v="2551.5559722222224"/>
        <n v="5395.5122950819668"/>
        <n v="2102.9850299401196"/>
        <n v="2139.2054455445545"/>
        <n v="1556.81914893617"/>
        <n v="2696.2788135593219"/>
        <n v="2309.3333333333335"/>
        <n v="989.92500000000007"/>
        <n v="2191.1176470588234"/>
        <n v="1593.0833333333333"/>
        <n v="2720.7999999999997"/>
        <n v="1164.1153846153848"/>
        <n v="2490.3333333333335"/>
        <n v="2977.916666666667"/>
        <n v="1579.8"/>
        <n v="7669.1166666666686"/>
        <n v="1934"/>
        <n v="1969.8866666666665"/>
        <n v="2514.875"/>
        <n v="960.33333333333337"/>
        <n v="5826.3125"/>
        <n v="10435.44"/>
        <n v="1336.2549019607845"/>
        <n v="1654.4861111111113"/>
        <n v="1256.3611111111111"/>
        <n v="3313.1627906976742"/>
        <n v="1218.9767441860465"/>
        <n v="658.72282608695662"/>
        <n v="937.77528089887642"/>
        <n v="681.65468750000002"/>
        <n v="766.43333333333328"/>
        <n v="1815.6999999999998"/>
        <n v="4481.7231578947367"/>
        <n v="4307.1749999999993"/>
        <n v="1963.25"/>
        <n v="2879.3135416666669"/>
        <n v="894.5090909090909"/>
        <n v="3410.364814814815"/>
        <n v="2375.5662500000003"/>
        <n v="1550.4569536423842"/>
        <n v="1868.7532432432429"/>
        <n v="2294.3695652173915"/>
        <n v="478.25560538116599"/>
        <n v="1034.0105932203389"/>
        <n v="2534.4817656765676"/>
        <n v="1546.3898550724639"/>
        <n v="761.04615384615386"/>
        <n v="2322.4242424242425"/>
        <n v="772.90476190476193"/>
        <n v="1278.797892203643"/>
        <n v="7048.6560509554138"/>
        <n v="7523.375"/>
        <n v="3471.5056050955409"/>
        <n v="2757.5223880597018"/>
        <n v="1878.0692307692307"/>
        <n v="3136.0402777777781"/>
        <n v="5869.2049180327867"/>
        <n v="2444.5329341317365"/>
        <n v="2492.5836633663371"/>
        <n v="1577.0425531914893"/>
        <n v="2868.4542372881356"/>
        <n v="2167.4583333333335"/>
        <n v="1127.85175"/>
        <n v="2183.5588235294117"/>
        <n v="1583.3333333333335"/>
        <n v="2700.2"/>
        <n v="962.61538461538464"/>
        <n v="2804.6666666666665"/>
        <n v="2431.2500000000005"/>
        <n v="1988.9333333333332"/>
        <n v="5161.833333333333"/>
        <n v="1912.3333333333335"/>
        <n v="2875.3666666666668"/>
        <n v="4064.125"/>
        <n v="1240.5999999999999"/>
        <n v="4364.3125"/>
        <n v="10892.8"/>
        <n v="1244.8235294117646"/>
        <n v="1562.8611111111111"/>
        <n v="1243.1527777777778"/>
        <n v="1765.2602797202796"/>
        <n v="3965.4883720930229"/>
        <n v="1407.1569767441861"/>
        <n v="1156.7684782608696"/>
        <n v="1272.1123595505619"/>
        <n v="784.41093750000005"/>
        <n v="1723.3"/>
        <n v="2115.09"/>
        <n v="6137.2873684210526"/>
        <n v="11901.025"/>
        <n v="5112.454545454545"/>
        <n v="2758.7677083333333"/>
        <n v="1401.9818181818182"/>
        <n v="3464.4333333333334"/>
        <n v="2362.20075"/>
        <n v="1674.3841059602648"/>
        <n v="1892.2044594594595"/>
        <n v="2174.282608695652"/>
        <n v="556.13901345291481"/>
        <n v="881.74152542372883"/>
        <n v="2633.4644664466446"/>
        <n v="1698.304347826087"/>
        <n v="1081.7076923076922"/>
        <n v="2492.4242424242425"/>
        <n v="606.32142857142856"/>
        <n v="1613.0604124310196"/>
        <n v="9270.6560509554129"/>
        <n v="13263.974999999999"/>
        <n v="3525.8431847133756"/>
        <n v="2263.9850746268658"/>
        <n v="2889.6553846153847"/>
        <n v="2995.3767857142857"/>
        <n v="3253.4144444444446"/>
        <n v="5887.0901639344256"/>
        <n v="2559.6167664670656"/>
        <n v="2522.573267326733"/>
        <n v="2349.9148936170209"/>
        <n v="3035.9085805084746"/>
        <n v="2447.2083333333335"/>
        <n v="1088.0777499999999"/>
        <n v="2039.8235294117649"/>
        <n v="2812.625"/>
        <n v="2652.2714285714283"/>
        <n v="978.53846153846155"/>
        <n v="3500.0000000000005"/>
        <n v="3036.666666666667"/>
        <n v="1999.1999999999998"/>
        <n v="5897.6750000000011"/>
        <n v="2773.4166666666665"/>
        <n v="2879.3333333333335"/>
        <n v="11323.283333333335"/>
        <n v="2319.5466666666666"/>
        <n v="3342.375"/>
        <n v="2224.9333333333329"/>
        <n v="4657.375"/>
        <n v="1594"/>
        <n v="8964.7119999999995"/>
        <n v="1351.8999999999999"/>
        <n v="1435.4305555555557"/>
        <n v="815.6111111111112"/>
        <n v="1422.4713286713286"/>
        <n v="2310.9999999999995"/>
        <n v="1304.763953488372"/>
        <n v="1024.7489130434785"/>
        <n v="1020.6966292134831"/>
        <n v="518.29765625000005"/>
        <n v="1890.0666666666666"/>
        <n v="2157.1383333333333"/>
        <n v="7026.7410526315789"/>
        <n v="5206.1333333333332"/>
        <n v="3897.159090909091"/>
        <n v="2364.6970833333335"/>
        <n v="655.9636363636364"/>
        <n v="2923.7111111111108"/>
        <n v="2199.3834999999999"/>
        <n v="1552.814569536424"/>
        <n v="1656.3360810810811"/>
        <n v="2326.2391304347825"/>
        <n v="598.67040358744396"/>
        <n v="748.51906779661022"/>
        <n v="1909.2136413641363"/>
        <n v="1288.8855072463768"/>
        <n v="1252.9230769230769"/>
        <n v="2553.560606060606"/>
        <n v="505.47619047619048"/>
        <n v="1436.9190904941704"/>
        <n v="7212.4012738853498"/>
        <n v="7511.9187499999998"/>
        <n v="4150.1552229299359"/>
        <n v="2318.2238805970151"/>
        <n v="2445.3076923076924"/>
        <n v="3009.5276785714286"/>
        <n v="2902.9227083333335"/>
        <n v="5269.8852459016389"/>
        <n v="2258.0748502994011"/>
        <n v="2170.0757425742577"/>
        <n v="1059.9509550851833"/>
        <n v="1236.8404255319149"/>
        <n v="2152.6898305084746"/>
        <n v="1925.7916666666667"/>
        <n v="946.45349999999996"/>
        <n v="757.40882352941173"/>
        <n v="2072.9285714285716"/>
        <n v="1716.9166666666667"/>
        <n v="1142.3461538461538"/>
        <n v="3482"/>
        <n v="3080.166666666667"/>
        <n v="2045.6333333333334"/>
        <n v="6072.4916666666677"/>
        <n v="2644.166666666667"/>
        <n v="2592.3999999999996"/>
        <n v="9826.6666666666679"/>
        <n v="2735.7366666666667"/>
        <n v="3761.875"/>
        <n v="1630.4666666666665"/>
        <n v="6437.5"/>
        <n v="1463.6666666666667"/>
        <n v="8924.9599999999991"/>
        <n v="1463.4470588235297"/>
        <n v="1557.5555555555557"/>
        <n v="956.27777777777783"/>
        <n v="2429.2356643356648"/>
        <n v="2478.7209302325582"/>
        <n v="1455.0767441860467"/>
        <n v="1721.4934782608696"/>
        <n v="1001.4831460674156"/>
        <n v="641.94453125000007"/>
        <n v="1188.29"/>
        <n v="2228.7633333333333"/>
        <n v="7558.5357894736835"/>
        <n v="5797.5"/>
        <n v="4088.1136363636365"/>
        <n v="2745.1735416666666"/>
        <n v="577.72727272727275"/>
        <n v="3587.7259259259263"/>
        <n v="2403.36825"/>
        <n v="1712.4370860927152"/>
        <n v="1728.9856756756756"/>
        <n v="2872.5217391304345"/>
        <n v="511.32286995515699"/>
        <n v="802.88813559322045"/>
        <n v="2201.7707370737071"/>
        <n v="1323.3594202898548"/>
        <n v="2430.9230769230771"/>
        <n v="2771.454545454545"/>
        <n v="1284.0407037052407"/>
        <n v="8324.6624203821648"/>
        <n v="9154.8624999999993"/>
        <n v="4312.2828662420388"/>
        <n v="2021.7611940298511"/>
        <n v="1744.1076923076923"/>
        <n v="3059.6776785714283"/>
        <n v="3015.3747916666671"/>
        <n v="5569.9467213114749"/>
        <n v="2384.3053892215567"/>
        <n v="2343.5603960396043"/>
        <n v="1497.436170212766"/>
        <n v="2461.2782838983048"/>
        <n v="3072.0588235294122"/>
        <n v="2045.1857142857143"/>
        <n v="1547.0250000000001"/>
        <n v="942.84615384615381"/>
        <n v="3620.75"/>
        <n v="3549.166666666667"/>
        <n v="2485"/>
        <n v="3635.3750000000005"/>
        <n v="2923.6666666666665"/>
        <n v="3401.3333333333335"/>
        <n v="9595.75"/>
        <n v="2802.5066666666662"/>
        <n v="3486.625"/>
        <n v="1704.2666666666667"/>
        <n v="3496.1690909090908"/>
        <n v="4464.625"/>
        <n v="1507.3333333333333"/>
        <n v="2945.1357142857141"/>
        <n v="5347.9839999999995"/>
        <n v="1518.2784313725492"/>
        <n v="1341.125"/>
        <n v="833.5"/>
        <n v="2112.8283916083919"/>
        <n v="2290.3372093023254"/>
        <n v="1195.289534883721"/>
        <n v="2236.9576086956522"/>
        <n v="1305.2471910112358"/>
        <n v="504.49375000000003"/>
        <n v="1791.5"/>
        <n v="1760.048"/>
        <n v="7342.6747368421047"/>
        <n v="4837.1833333333334"/>
        <n v="2952.8863636363635"/>
        <n v="2641.3779861111111"/>
        <n v="650.32727272727266"/>
        <n v="4530.3666666666668"/>
        <n v="2076.0717499999996"/>
        <n v="1487.0609271523181"/>
        <n v="1447.4631081081081"/>
        <n v="2146.9347826086955"/>
        <n v="449.93946188340806"/>
        <n v="730.01400423728808"/>
        <n v="2114.9726347634764"/>
        <n v="1209.9869565217391"/>
        <n v="3388.8153846153841"/>
        <n v="2313.8848484848481"/>
        <n v="652.95238095238085"/>
        <n v="1168.863864569935"/>
        <n v="6951.3248407643305"/>
        <n v="7850.0374999999995"/>
        <n v="3492.1616242038217"/>
        <n v="955.67164179104486"/>
        <n v="1861.3384615384614"/>
        <n v="3211.1723214285712"/>
        <n v="3216.0327777777784"/>
        <n v="5232.2663934426218"/>
        <n v="2143.131736526946"/>
        <n v="2277.8524752475246"/>
        <n v="1045.1157446808511"/>
        <n v="1934.4797669491527"/>
        <n v="531.5"/>
        <n v="1177.5588235294119"/>
        <n v="1610.7714285714285"/>
        <n v="1827.5000000000002"/>
        <n v="881.5"/>
        <n v="2513.6666666666665"/>
        <n v="3086.0833333333335"/>
        <n v="1963.9333333333332"/>
        <n v="3171.4916666666672"/>
        <n v="1729.625"/>
        <n v="1961.1999999999998"/>
        <n v="9227"/>
        <n v="1979.0066666666669"/>
        <n v="2080.625"/>
        <n v="1388.3333333333333"/>
        <n v="4385.424242424242"/>
        <n v="4813.5"/>
        <n v="2567.1999999999998"/>
        <n v="6894.8214285714284"/>
        <n v="10073.776"/>
        <n v="1409.8882352941177"/>
        <n v="1483.9444444444443"/>
        <n v="970.69374999999991"/>
        <n v="1960.4372027972031"/>
        <n v="3235.5232558139533"/>
        <n v="1479.2279069767442"/>
        <n v="2623.271739130435"/>
        <n v="1289.3483146067415"/>
        <n v="741.62765624999997"/>
        <n v="1307.8"/>
        <n v="1663.2786666666666"/>
        <n v="8287.5021052631582"/>
        <n v="5751.45"/>
        <n v="4864.5"/>
        <n v="3836.7108333333335"/>
        <n v="602.87272727272727"/>
        <n v="4715.7479629629634"/>
        <n v="2533.9212499999999"/>
        <n v="1659.6291390728477"/>
        <n v="1731.1191891891892"/>
        <n v="2715.3891304347831"/>
        <n v="656.6973094170404"/>
        <n v="273.6117318435754"/>
        <n v="888.34883474576282"/>
        <n v="2329.4208195819583"/>
        <n v="1322.3231884057968"/>
        <n v="2937.2307692307691"/>
        <n v="3609.151515151515"/>
        <n v="590.35714285714289"/>
        <n v="1801.8088046139164"/>
        <n v="5819.3312101910824"/>
        <n v="8126.1187500000005"/>
        <n v="3901.3950318471339"/>
        <n v="2483.4179104477612"/>
        <n v="2707.3384615384616"/>
        <n v="3079.0562499999996"/>
        <n v="3533.6459722222226"/>
        <n v="5629.5778688524588"/>
        <n v="2199.3143712574847"/>
        <n v="2430.8405940594062"/>
        <n v="1503.5158510638298"/>
        <n v="2093.3376059322031"/>
        <n v="645.84375"/>
        <n v="1770.0359375000003"/>
        <n v="1212"/>
        <n v="1724.6714285714286"/>
        <n v="2933.7083333333339"/>
        <n v="1155.1923076923076"/>
        <n v="2897.75"/>
        <n v="2009.4166666666667"/>
        <n v="2234.7333333333331"/>
        <n v="4834.5166666666673"/>
        <n v="1890.916666666667"/>
        <n v="2833.2"/>
        <n v="10039.416666666668"/>
        <n v="1640.9266666666667"/>
        <n v="2705.125"/>
        <n v="1450.6"/>
        <n v="3559.22"/>
        <n v="5626.625"/>
        <n v="2718.2"/>
        <n v="4495.6428571428569"/>
        <n v="9749.6440000000002"/>
        <n v="1323.7745098039218"/>
        <n v="1429.25"/>
        <n v="936.29166666666663"/>
        <n v="2112.334265734266"/>
        <n v="3875.8255813953488"/>
        <n v="1590.7906976744187"/>
        <n v="1961.6782608695653"/>
        <n v="1709.067415730337"/>
        <n v="733.87812500000007"/>
        <n v="931.13333333333321"/>
        <n v="1809.7233333333334"/>
        <n v="14144.903157894736"/>
        <n v="4394.5166666666664"/>
        <n v="5477.704545454546"/>
        <n v="3080.3679861111113"/>
        <n v="687.61818181818171"/>
        <n v="5383.6312962962966"/>
        <n v="2506.1469999999999"/>
        <n v="1665.6291390728477"/>
        <n v="1624.6802702702701"/>
        <n v="2506.152173913044"/>
        <n v="769.35650224215249"/>
        <n v="1003.4804469273744"/>
        <n v="875.8940677966101"/>
        <n v="2535.4416941694167"/>
        <n v="1266.9115942028986"/>
        <n v="2215.4646153846156"/>
        <n v="2193.6090909090908"/>
        <n v="467.78571428571428"/>
        <n v="1438.9303763329322"/>
        <n v="9283.496815286624"/>
        <n v="10242.2125"/>
        <n v="3524.888089171975"/>
        <n v="2173.2985074626868"/>
        <n v="3860.0615384615385"/>
        <n v="3466.2133928571429"/>
        <n v="3271.9938888888892"/>
        <n v="6232.8196721311469"/>
        <n v="2314.1497005988022"/>
        <n v="2435.0128712871287"/>
        <n v="1908.3510638297873"/>
        <n v="2198.9460805084746"/>
        <n v="910.15625"/>
        <n v="1996.71875"/>
        <n v="1235.3529411764707"/>
        <n v="1237.0714285714287"/>
        <n v="1412.3750000000002"/>
        <n v="693.73076923076917"/>
        <n v="2489.3333333333335"/>
        <n v="2107.9833333333336"/>
        <n v="2720.1333333333332"/>
        <n v="3313.5083333333332"/>
        <n v="2386.0833333333335"/>
        <n v="2903.2666666666664"/>
        <n v="9911.0833333333339"/>
        <n v="1415.46"/>
        <n v="2942.25"/>
        <n v="1462.5333333333333"/>
        <n v="2711.9630303030299"/>
        <n v="5586.125"/>
        <n v="2336.3999999999996"/>
        <n v="4489.7142857142853"/>
        <n v="8979.3559999999998"/>
        <n v="1050.2549019607843"/>
        <n v="1458.8472222222224"/>
        <n v="1351.9305555555557"/>
        <n v="2052.6417482517486"/>
        <n v="4043.3720930232557"/>
        <n v="1490.0813953488371"/>
        <n v="904.89130434782612"/>
        <n v="2049.2134831460676"/>
        <n v="1055.4867187499999"/>
        <n v="681.5"/>
        <n v="1856.1319999999998"/>
        <n v="14295.362105263157"/>
        <n v="5679.7583333333332"/>
        <n v="6682.340909090909"/>
        <n v="3426.9638194444447"/>
        <n v="853.6"/>
        <n v="5101.5296296296292"/>
        <n v="2526.8642500000001"/>
        <n v="1636.5298013245035"/>
        <n v="2362.747702702703"/>
        <n v="2405.782608695652"/>
        <n v="654.3856502242154"/>
        <n v="493.07821229050285"/>
        <n v="817.82838983050851"/>
        <n v="2499.8025027502749"/>
        <n v="1341.7898550724638"/>
        <n v="1520.4030769230767"/>
        <n v="2039.2166666666665"/>
        <n v="468.90476190476193"/>
        <n v="1429.0951827724989"/>
        <n v="6356.0382165605088"/>
        <n v="7830.28125"/>
        <n v="3805.5464331210187"/>
        <n v="2924.1641791044776"/>
        <n v="3959.0246153846151"/>
        <n v="2543.8187499999999"/>
        <n v="3079.9918750000006"/>
        <n v="6098.8524590163934"/>
        <n v="2269.4670658682635"/>
        <n v="2369.5757425742572"/>
        <n v="1024.619256582344"/>
        <n v="1471.6609574468087"/>
        <n v="2581.4166313559322"/>
        <n v="1003.75"/>
        <n v="1444.190625"/>
        <n v="1611.0882352941176"/>
        <n v="1604.2714285714285"/>
        <n v="3726.0000000000005"/>
        <n v="2537.916666666667"/>
        <n v="2599.166666666667"/>
        <n v="1994.8000000000002"/>
        <n v="2159"/>
        <n v="2362.75"/>
        <n v="2947.2666666666664"/>
        <n v="9415.0833333333339"/>
        <n v="2354.9133333333334"/>
        <n v="2722.125"/>
        <n v="2040.3333333333333"/>
        <n v="2317.4603030303028"/>
        <n v="4158.5"/>
        <n v="2423.7333333333331"/>
        <n v="4658.2857142857138"/>
        <n v="9086.82"/>
        <n v="1196.0784313725492"/>
        <n v="1381.6111111111113"/>
        <n v="1260.8888888888891"/>
        <n v="2288.9433566433568"/>
        <n v="4027.5232558139533"/>
        <n v="1399.1360465116279"/>
        <n v="486.80326086956529"/>
        <n v="1942.629213483146"/>
        <n v="669.36484374999998"/>
        <n v="792.13333333333333"/>
        <n v="1793.6519999999998"/>
        <n v="8539.6831578947367"/>
        <n v="4260.95"/>
        <n v="3600.022727272727"/>
        <n v="2233.5640972222222"/>
        <n v="601.07272727272721"/>
        <n v="4495.1000000000004"/>
        <n v="2021.3217499999998"/>
        <n v="1530.0596026490066"/>
        <n v="2064.0366216216216"/>
        <n v="2758.391304347826"/>
        <n v="791.14349775784763"/>
        <n v="1081.1424581005588"/>
        <n v="897.89618644067798"/>
        <n v="2352.4626787678772"/>
        <n v="1246.4014492753622"/>
        <n v="1279.9199999999998"/>
        <n v="2027.6136363636363"/>
        <n v="716.92142857142858"/>
        <n v="1203.9940251441849"/>
        <n v="6789.3248407643314"/>
        <n v="5830.2312499999998"/>
        <n v="4271.5563375796173"/>
        <n v="2066.2985074626868"/>
        <n v="2067.9846153846152"/>
        <n v="2709.1187500000001"/>
        <n v="3315.1427083333333"/>
        <n v="5638.7336065573763"/>
        <n v="2292.2035928143709"/>
        <n v="2318.4465346534653"/>
        <n v="2304.9893617021276"/>
        <n v="2403.8983050847455"/>
        <n v="844.84375"/>
        <n v="996.58125000000007"/>
        <n v="1179.8823529411766"/>
        <n v="2178.9714285714285"/>
        <n v="3736.75"/>
        <n v="2626.666666666667"/>
        <n v="2976.666666666667"/>
        <n v="1714.3999999999999"/>
        <n v="3917.1000000000008"/>
        <n v="2384.166666666667"/>
        <n v="2797.0666666666666"/>
        <n v="9293.0333333333347"/>
        <n v="2202.8066666666664"/>
        <n v="2599.375"/>
        <n v="1370"/>
        <n v="2024.5418181818181"/>
        <n v="5236"/>
        <n v="2500.8666666666668"/>
        <n v="4663.1428571428569"/>
        <n v="9851.0239999999994"/>
        <n v="1330.0784313725492"/>
        <n v="1241.5972222222224"/>
        <n v="1333.3333333333335"/>
        <n v="2286.3125874125876"/>
        <n v="4464.3255813953483"/>
        <n v="1580.7906976744187"/>
        <n v="679.90543478260872"/>
        <n v="1973.8764044943821"/>
        <n v="673.92890625000007"/>
        <n v="1592.3666666666666"/>
        <n v="1193.5633333333333"/>
        <n v="9140.3484210526312"/>
        <n v="3556.5083333333332"/>
        <n v="4604.3863636363631"/>
        <n v="2347.8127777777777"/>
        <n v="671.38181818181818"/>
        <n v="4731.1611111111115"/>
        <n v="2508.4519999999998"/>
        <n v="1715.4437086092714"/>
        <n v="2365.985810810811"/>
        <n v="2913.217391304348"/>
        <n v="655.68161434977583"/>
        <n v="1759.2150837988827"/>
        <n v="942.44703389830511"/>
        <n v="2451.5279152915291"/>
        <n v="1226.2478260869564"/>
        <n v="1641.1430769230769"/>
        <n v="1996.5469696969694"/>
        <n v="581.97142857142853"/>
        <n v="1379.2266710924857"/>
        <n v="5057.8662420382161"/>
        <n v="5229.90625"/>
        <n v="3696.1621337579609"/>
        <n v="2291.1940298507466"/>
        <n v="1689.6"/>
        <n v="3221.641964285714"/>
        <n v="3034.928263888889"/>
        <n v="5307.9631147540977"/>
        <n v="2279.1754491017959"/>
        <n v="2193.2054455445545"/>
        <n v="606.372340425532"/>
        <n v="2417.2437499999996"/>
        <n v="1017.4375"/>
        <n v="1360.9117647058824"/>
        <n v="2582.0142857142855"/>
        <n v="3276.75"/>
        <n v="1901.894736842105"/>
        <n v="2833.25"/>
        <n v="1168.0833333333333"/>
        <n v="1894.4666666666667"/>
        <n v="5583.2500000000009"/>
        <n v="1415.5833333333333"/>
        <n v="2074.3999999999996"/>
        <n v="9421.9333333333343"/>
        <n v="2376.8999999999996"/>
        <n v="1385"/>
        <n v="1839.1257575757577"/>
        <n v="4653.75"/>
        <n v="2264.1333333333332"/>
        <n v="4191.9999999999991"/>
        <n v="11218.244000000001"/>
        <n v="322.47058823529414"/>
        <n v="98.819444444444457"/>
        <n v="1167.0069444444446"/>
        <n v="3063.6258741258739"/>
        <n v="5489.9302325581384"/>
        <n v="1474.9651162790697"/>
        <n v="904.42717391304348"/>
        <n v="2467.393258426966"/>
        <n v="658.48187500000006"/>
        <n v="1833.5"/>
        <n v="1328.7466666666667"/>
        <n v="12168.622105263159"/>
        <n v="5619.4249999999993"/>
        <n v="5853.1818181818189"/>
        <n v="2987.1817361111111"/>
        <n v="720.0545454545454"/>
        <n v="4851.8870370370369"/>
        <n v="2529.28125"/>
        <n v="1649.5894039735099"/>
        <n v="2203.6648648648647"/>
        <n v="3556.282608695652"/>
        <n v="673.98878923766824"/>
        <n v="1762.0893854748604"/>
        <n v="959.91737288135585"/>
        <n v="2654.4101210121012"/>
        <n v="1402.1260869565217"/>
        <n v="1464.6323076923077"/>
        <n v="2601.1636363636362"/>
        <n v="346.6904761904762"/>
        <n v="1676.7194307290156"/>
        <n v="6695.0191082802539"/>
        <n v="6686.2249999999995"/>
        <n v="4110.4192038216561"/>
        <n v="2783.6865671641795"/>
        <n v="2670.9599999999996"/>
        <n v="4326.5723214285717"/>
        <n v="3397.5078472222226"/>
        <n v="5416.8459016393444"/>
        <n v="2416.2227544910179"/>
        <n v="2213.731683168317"/>
        <n v="741.14893617021266"/>
        <n v="2452.0173728813556"/>
        <n v="1201.0625"/>
        <n v="3198.1875"/>
        <n v="1339.8529411764707"/>
        <n v="2649.7571428571428"/>
        <n v="4529.333333333333"/>
        <n v="1928.578947368421"/>
        <n v="2941.666666666667"/>
        <n v="3086.8333333333339"/>
        <n v="2129.1333333333332"/>
        <n v="9515.6666666666679"/>
        <n v="1661"/>
        <n v="3940.1333333333332"/>
        <n v="10580.583333333334"/>
        <n v="2619.6"/>
        <n v="2149.1999999999998"/>
        <n v="2034.4496969696968"/>
        <n v="6267.625"/>
        <n v="2686"/>
        <n v="4473.6428571428569"/>
        <n v="2702.0597014925379"/>
        <n v="2911.1846153846154"/>
        <n v="3710.0445859872611"/>
        <n v="2530.8677499999999"/>
        <n v="4820.4562500000002"/>
        <n v="3428.434782608696"/>
        <n v="4632.4018518518524"/>
        <n v="2427.770838323353"/>
        <n v="12457.484"/>
        <n v="793.89090909090908"/>
        <n v="2255.0022972972974"/>
        <n v="5415.3803278688529"/>
        <n v="1843.9139072847684"/>
        <n v="877.48728813559319"/>
        <n v="2211.2861386138616"/>
        <n v="1320.8782608695651"/>
        <n v="187.38558566034607"/>
        <n v="3365.2107638888897"/>
        <n v="2591.3809405940592"/>
        <n v="718.53859375000002"/>
        <n v="2390.3236228813557"/>
        <n v="1541.7647058823532"/>
        <n v="3534.4445222929935"/>
        <n v="1887.9333333333332"/>
        <n v="1933.3333333333333"/>
        <n v="2718.2142857142858"/>
        <n v="699.98936170212767"/>
        <n v="2731.66"/>
        <n v="2512.2757575757578"/>
        <n v="5320.625"/>
        <n v="1989.2631578947367"/>
        <n v="1221.3333333333335"/>
        <n v="2360.416666666667"/>
        <n v="727.48542600896872"/>
        <n v="1256.4000000000001"/>
        <n v="7122.75"/>
        <n v="3218.6666666666665"/>
        <n v="2904.8333333333335"/>
        <n v="3386.2749999999996"/>
        <n v="3649.2086805555559"/>
        <n v="2581.340909090909"/>
        <n v="1555.332558139535"/>
        <n v="8889.1389473684212"/>
        <n v="5059.7441860465115"/>
        <n v="995.27692307692291"/>
        <n v="2187.7977528089887"/>
        <n v="826.07173913043493"/>
        <n v="2031.8666666666666"/>
        <n v="2747.8"/>
        <n v="11816"/>
        <n v="4238.1812499999996"/>
        <n v="2670.8062937062937"/>
        <n v="1717.5951515151514"/>
        <n v="1668.6033519553073"/>
        <n v="1174.9625000000001"/>
        <n v="2609.4375"/>
        <n v="2479.3333333333335"/>
        <n v="7893.0972222222226"/>
        <n v="1258.7708333333335"/>
        <n v="3707.2142857142853"/>
        <n v="2646.9850746268662"/>
        <n v="3809.6135384615382"/>
        <n v="5057.2292993630572"/>
        <n v="2830.3109999999997"/>
        <n v="3937.7374999999997"/>
        <n v="2548.630434782609"/>
        <n v="5189.2240740740735"/>
        <n v="2992.7011976047907"/>
        <n v="15983.179999999998"/>
        <n v="331.94545454545454"/>
        <n v="2241.0279729729732"/>
        <n v="5942.7459016393441"/>
        <n v="2072.6887417218545"/>
        <n v="933.65466101694915"/>
        <n v="2581.8440594059407"/>
        <n v="1468.8884057971013"/>
        <n v="3780.7843055555563"/>
        <n v="2161.8482188951989"/>
        <n v="3099.7493949394934"/>
        <n v="697.27593750000005"/>
        <n v="3414.8531779661021"/>
        <n v="2061.5588235294117"/>
        <n v="3772.081305732484"/>
        <n v="1678.1333333333332"/>
        <n v="3260.5571428571429"/>
        <n v="1257.3297872340424"/>
        <n v="3678.7866666666669"/>
        <n v="2017.9560606060604"/>
        <n v="4596.875"/>
        <n v="1657.4736842105262"/>
        <n v="1239.75"/>
        <n v="3165.416666666667"/>
        <n v="504.84753363228697"/>
        <n v="825.0333333333333"/>
        <n v="5047.8333333333339"/>
        <n v="3334.3333333333339"/>
        <n v="2927.5833333333335"/>
        <n v="3970.6499999999996"/>
        <n v="3223.4914583333339"/>
        <n v="1799.7272727272727"/>
        <n v="1927.3999999999999"/>
        <n v="7883.1789473684212"/>
        <n v="7825.6162790697672"/>
        <n v="1256.8400000000001"/>
        <n v="2834.5168539325841"/>
        <n v="1636.4413043478262"/>
        <n v="2038.2666666666664"/>
        <n v="2748.5333333333333"/>
        <n v="11725.250000000002"/>
        <n v="3801.0535714285711"/>
        <n v="2844.6153846153848"/>
        <n v="1299.2778787878785"/>
        <n v="1600.3016759776538"/>
        <n v="1798.0937500000002"/>
        <n v="3499.6250000000005"/>
        <n v="4149.333333333333"/>
        <n v="5807.291666666667"/>
        <n v="1791.2638095238094"/>
        <n v="4515.6426666666666"/>
        <n v="1566.0208333333333"/>
        <n v="3856.9285714285711"/>
        <n v="3085.7313432835822"/>
        <n v="2784.8923076923079"/>
        <n v="6554.2356687898091"/>
        <n v="2672.47975"/>
        <n v="5513.6875"/>
        <n v="2273.2608695652175"/>
        <n v="4669.5314814814819"/>
        <n v="2918.9784431137723"/>
        <n v="14926.579999999998"/>
        <n v="806.5272727272727"/>
        <n v="1588.9991891891891"/>
        <n v="6057.7254098360654"/>
        <n v="1972.5562913907286"/>
        <n v="855.33898305084745"/>
        <n v="2344.9712871287134"/>
        <n v="1223.1217391304347"/>
        <n v="3102.2813888888895"/>
        <n v="1871.4506969540528"/>
        <n v="2559.3392189218921"/>
        <n v="780.895625"/>
        <n v="2655.6670550847457"/>
        <n v="1101.3529411764705"/>
        <n v="3847.5897133757953"/>
        <n v="1784.7333333333331"/>
        <n v="2552.3857142857141"/>
        <n v="1367.563829787234"/>
        <n v="3370.2"/>
        <n v="1718.030303030303"/>
        <n v="4658.125"/>
        <n v="1502.9473684210525"/>
        <n v="1485.6666666666667"/>
        <n v="3202.916666666667"/>
        <n v="336.27914798206285"/>
        <n v="1163.0333333333333"/>
        <n v="4278.6333333333332"/>
        <n v="3087.0833333333335"/>
        <n v="4203.083333333333"/>
        <n v="4070.8583333333331"/>
        <n v="2549.7679861111114"/>
        <n v="1980.0909090909092"/>
        <n v="1516.8953488372092"/>
        <n v="11327.117894736841"/>
        <n v="7136.6162790697663"/>
        <n v="1268.5338461538461"/>
        <n v="2716"/>
        <n v="1172.0619565217391"/>
        <n v="2106.8000000000002"/>
        <n v="3987.5333333333328"/>
        <n v="12281.583333333334"/>
        <n v="3081.0553571428572"/>
        <n v="2664.6643356643353"/>
        <n v="1004.7878787878788"/>
        <n v="1499.5810055865923"/>
        <n v="1399.46875"/>
        <n v="3096.9375"/>
        <n v="3330.5833333333339"/>
        <n v="5291.791666666667"/>
        <n v="1641.5333333333331"/>
        <n v="4826.5319999999992"/>
        <n v="4133.6153846153848"/>
        <n v="4104.25"/>
        <n v="4860.9285714285706"/>
        <n v="956.71875"/>
        <n v="4154.1539999999995"/>
        <n v="1329.1944444444446"/>
        <n v="3273.4999999999995"/>
        <n v="1984.1875706214689"/>
        <n v="2356.8507462686566"/>
        <n v="2457.3353846153846"/>
        <n v="4029.0382165605092"/>
        <n v="2005.4244999999999"/>
        <n v="5952.2374999999993"/>
        <n v="2507.108695652174"/>
        <n v="4606.9333333333334"/>
        <n v="2535.8083832335328"/>
        <n v="12738.140000000001"/>
        <n v="248.87272727272725"/>
        <n v="1207.5308108108106"/>
        <n v="5443.5168032786878"/>
        <n v="1767.6887417218545"/>
        <n v="770.21822033898309"/>
        <n v="2083.4787128712874"/>
        <n v="1004.6521739130435"/>
        <n v="2349.0855555555559"/>
        <n v="1742.3851316468767"/>
        <n v="1977.8057205720572"/>
        <n v="675.63578125000004"/>
        <n v="1658.1379237288136"/>
        <n v="4051.5873885350311"/>
        <n v="1597.4"/>
        <n v="1723.242857142857"/>
        <n v="1533.6382978723404"/>
        <n v="1818.772727272727"/>
        <n v="4384.125"/>
        <n v="1463.2631578947369"/>
        <n v="1733.0000000000002"/>
        <n v="3118.5000000000005"/>
        <n v="726.33071748878933"/>
        <n v="254"/>
        <n v="4826.833333333333"/>
        <n v="3490.666666666667"/>
        <n v="3031.8333333333339"/>
        <n v="3803.4666666666662"/>
        <n v="2081.9869444444444"/>
        <n v="1121.4318181818182"/>
        <n v="1111.8604651162791"/>
        <n v="8469.7884210526317"/>
        <n v="4722.5581395348836"/>
        <n v="2140.0353846153844"/>
        <n v="1752.2134831460673"/>
        <n v="369.35869565217394"/>
        <n v="2270.3999999999996"/>
        <n v="5076.6000000000004"/>
        <n v="11601.833333333334"/>
        <n v="3318.7241071428571"/>
        <n v="3548.4937062937065"/>
        <n v="3270.9999999999995"/>
        <n v="1459.1117318435756"/>
        <n v="1046.15625"/>
        <n v="3032.25"/>
        <n v="3300.0000000000005"/>
        <n v="4396.5972222222226"/>
        <n v="1278.9535714285714"/>
        <n v="4165.2773333333334"/>
        <n v="3157.5384615384614"/>
        <n v="3925.3333333333335"/>
        <n v="523.28571428571422"/>
        <n v="1948.0490960451975"/>
        <n v="1680.921875"/>
        <n v="3915.9040000000005"/>
        <n v="991.40277777777783"/>
        <n v="2935.1428571428569"/>
        <n v="4427.1734076433122"/>
        <n v="5532.8125"/>
        <n v="13627.364000000001"/>
        <n v="1540.6452513966481"/>
        <n v="10770.003157894738"/>
        <n v="5203.5116279069771"/>
        <n v="1876.2656249999998"/>
        <n v="3764.1000000000004"/>
        <n v="1431.3370786516853"/>
        <n v="2293.4672669491524"/>
        <n v="2756.6923076923076"/>
        <n v="4050.92"/>
        <n v="4092.7583333333332"/>
        <n v="2476.4153846153845"/>
        <n v="1898.7314124293787"/>
        <n v="1876.7154545454546"/>
        <n v="3977.7705357142854"/>
        <n v="1652.174418604651"/>
        <n v="1839.1843056272587"/>
        <n v="2408.0168316831687"/>
        <n v="748.42015624999999"/>
        <n v="3948.630434782609"/>
        <n v="4567.3472222222226"/>
        <n v="2710.0053892215565"/>
        <n v="1249.4521739130435"/>
        <n v="1967.3509933774835"/>
        <n v="2702.9074999999998"/>
        <n v="4422.8489510489517"/>
        <n v="529.09090909090912"/>
        <n v="909.98887711864404"/>
        <n v="2400.8059701492539"/>
        <n v="1354.15625"/>
        <n v="5334.3962962962969"/>
        <n v="6860.6815286624196"/>
        <n v="5646.728114754098"/>
        <n v="3173.473958333333"/>
        <n v="4655.4907999999996"/>
        <n v="1242.4148936170213"/>
        <n v="524.68609865470853"/>
        <n v="2905.2107692307691"/>
        <n v="2265.4950000000003"/>
        <n v="2654.4804730473047"/>
        <n v="1531.6718918918921"/>
        <n v="4019.96875"/>
        <n v="1202.9942857142858"/>
        <n v="2761.7439393939394"/>
        <n v="2127.5333333333333"/>
        <n v="1919.7142857142858"/>
        <n v="3189.166666666667"/>
        <n v="5675"/>
        <n v="5003"/>
        <n v="3136.1666666666665"/>
        <n v="3445.1212121212116"/>
        <n v="3679.25"/>
        <n v="4006.916666666667"/>
        <n v="3277.8333333333335"/>
        <n v="12505.583333333334"/>
        <n v="1254.3333333333333"/>
        <n v="1772.3157894736839"/>
        <n v="4093.3333333333339"/>
        <n v="751.61666666666667"/>
        <n v="4780.4999999999991"/>
        <n v="1243.8222222222223"/>
        <n v="4053.9999999999995"/>
        <n v="2219.2089552238808"/>
        <n v="2491.9230769230771"/>
        <n v="4445.5987261146493"/>
        <n v="2198.4747499999999"/>
        <n v="4531.8812499999995"/>
        <n v="3438.0652173913045"/>
        <n v="4386.8148148148148"/>
        <n v="2352.3173652694609"/>
        <n v="12130.407999999999"/>
        <n v="2168.5363636363636"/>
        <n v="1312.0264864864866"/>
        <n v="5238.7956557377047"/>
        <n v="1642.8741721854306"/>
        <n v="762.04449152542372"/>
        <n v="2186.6148514851484"/>
        <n v="1078.855072463768"/>
        <n v="2479.517638888889"/>
        <n v="1903.7170882808466"/>
        <n v="2193.7042904290429"/>
        <n v="687.34468749999996"/>
        <n v="2149.4381355932201"/>
        <n v="4204.8985350318471"/>
        <n v="1314.6666666666667"/>
        <n v="1063.2340425531913"/>
        <n v="1799.45"/>
        <n v="5635.625"/>
        <n v="1820.6842105263156"/>
        <n v="3559.9166666666665"/>
        <n v="584.12443946188341"/>
        <n v="4213.8333333333339"/>
        <n v="3369.7500000000005"/>
        <n v="3085.5416666666665"/>
        <n v="3170.1499999999996"/>
        <n v="2012.2703472222224"/>
        <n v="565.77272727272725"/>
        <n v="1525.2325581395348"/>
        <n v="9243.119999999999"/>
        <n v="5000.6976744186049"/>
        <n v="3269.14"/>
        <n v="1744.6629213483147"/>
        <n v="2628.4866666666667"/>
        <n v="4732.6000000000004"/>
        <n v="10877.966666666667"/>
        <n v="4005.6866071428572"/>
        <n v="3179.253146853147"/>
        <n v="3475.2636363636361"/>
        <n v="1690.6871508379888"/>
        <n v="1044.46875"/>
        <n v="3374.53125"/>
        <n v="3246.8333333333339"/>
        <n v="4447.6111111111113"/>
        <n v="1036.9880952380952"/>
        <n v="3620.19"/>
        <n v="2717.4615384615386"/>
        <n v="11124.416666666668"/>
        <n v="4870.7857142857138"/>
        <n v="1587.9727118644066"/>
        <n v="1278.375"/>
        <n v="3705.6672000000003"/>
        <n v="1880.5666666666666"/>
        <n v="1412.604347826087"/>
        <n v="2874.794117647059"/>
        <n v="5111.5"/>
        <n v="2457.6521739130435"/>
        <n v="925.4722222222224"/>
        <n v="3324.7142857142853"/>
        <n v="2274.4347826086955"/>
        <n v="3250.0427500000001"/>
        <n v="2460.018316831683"/>
        <n v="1498.640625"/>
        <n v="3687.3023255813951"/>
        <n v="1643.578947368421"/>
        <n v="3016.4506944444447"/>
        <n v="2360.5848484848484"/>
        <n v="3626.5333333333333"/>
        <n v="12825.484"/>
        <n v="1413.2455405405406"/>
        <n v="3850.666666666667"/>
        <n v="1893.0666666666666"/>
        <n v="4033.5326785714287"/>
        <n v="2314.4502118644068"/>
        <n v="7850.3503184713372"/>
        <n v="1978.7191011235955"/>
        <n v="3447.5090909090904"/>
        <n v="745.50000000000011"/>
        <n v="4687.916666666667"/>
        <n v="1354.5621428571428"/>
        <n v="3808.8333333333335"/>
        <n v="2572.5002750275025"/>
        <n v="5079.75"/>
        <n v="4167.416666666667"/>
        <n v="2526.8035928143713"/>
        <n v="4827.7083333333339"/>
        <n v="4417.5152547770695"/>
        <n v="5713.383278688525"/>
        <n v="2945.1492307692311"/>
        <n v="3687.2067999999999"/>
        <n v="2658.2835820895525"/>
        <n v="2582.2736923076923"/>
        <n v="2801.6190972222225"/>
        <n v="2026.909090909091"/>
        <n v="14739.5"/>
        <n v="4099.7266666666665"/>
        <n v="3403.1428571428569"/>
        <n v="4731.2698148148147"/>
        <n v="3805.78125"/>
        <n v="2172.8000000000002"/>
        <n v="1989.3575418994415"/>
        <n v="2306.5192090395481"/>
        <n v="2647.2993006993006"/>
        <n v="3238.7941176470586"/>
        <n v="1146.6478260869565"/>
        <n v="6187.25"/>
        <n v="1607.4767441860465"/>
        <n v="976.39194915254245"/>
        <n v="792.15046875000007"/>
        <n v="606.29372197309419"/>
        <n v="4204.586956521739"/>
        <n v="3381.0000000000005"/>
        <n v="3193.5769230769229"/>
        <n v="1193.5"/>
        <n v="4965.666666666667"/>
        <n v="823.60638297872345"/>
        <n v="1290.8543478260872"/>
        <n v="1658.4503311258279"/>
        <n v="6783.2312499999998"/>
        <n v="13753.79052631579"/>
        <n v="5613.7166666666662"/>
        <n v="13322.366666666667"/>
        <n v="1139.5833333333335"/>
        <n v="3513.7857142857142"/>
        <n v="2074.2941931344244"/>
        <n v="741.4899999999999"/>
        <n v="1584.5811199999991"/>
        <n v="1233.381109643329"/>
        <n v="1219.1714482758618"/>
        <n v="1540.3320855614973"/>
        <n v="2456.8195488721803"/>
        <n v="951.17948717948718"/>
        <n v="2448.9677966101704"/>
        <n v="1619.5391304347825"/>
        <n v="2408.4814814814818"/>
        <n v="2535.9491525423728"/>
        <n v="3109.9391025641025"/>
        <n v="1583.9360616089612"/>
        <n v="525.19806763285033"/>
        <n v="3270.7615596330279"/>
        <n v="1049.9223137254894"/>
        <n v="901.40370277078136"/>
        <n v="1748.8063025210085"/>
        <n v="2256.5901061776058"/>
        <n v="1488.9598786828417"/>
        <n v="2278.8247422680415"/>
        <n v="3607.3287037037039"/>
        <n v="3266.7297872340423"/>
        <n v="959.3474496644294"/>
        <n v="2808.0404040404042"/>
        <n v="7746.4017948717956"/>
        <n v="5733.7184210526311"/>
        <n v="441.23189265536718"/>
        <n v="1879.9647798742142"/>
        <n v="638.54216867469881"/>
        <n v="838.14606741573039"/>
        <n v="2552.1505376344089"/>
        <n v="536.5037593984963"/>
        <n v="893.99731903485269"/>
        <n v="6523.791666666667"/>
        <n v="1258.7265171249392"/>
        <n v="457.87937119024701"/>
        <n v="280.476"/>
        <n v="263.39104000000003"/>
        <n v="446.17701453104365"/>
        <n v="641.48758620689659"/>
        <n v="558.48957219251338"/>
        <n v="681.11278195488717"/>
        <n v="541.20512820512818"/>
        <n v="1251.2813559322035"/>
        <n v="489.99130434782609"/>
        <n v="1735.5925925925926"/>
        <n v="975.12994350282486"/>
        <n v="1339.3910256410256"/>
        <n v="1170.8411659877802"/>
        <n v="1000.8067632850242"/>
        <n v="3027.9273853211012"/>
        <n v="586.3219215686272"/>
        <n v="743.71317380352662"/>
        <n v="1442.7880252100845"/>
        <n v="1301.6714382239379"/>
        <n v="810.92783362218415"/>
        <n v="1115.6391752577319"/>
        <n v="1949.8314814814814"/>
        <n v="1648.8170212765961"/>
        <n v="751.7127293064874"/>
        <n v="1776.5050505050503"/>
        <n v="3591.2769230769222"/>
        <n v="2134.8421052631575"/>
        <n v="494.32237288135593"/>
        <n v="925.95408805031457"/>
        <n v="707.97590361445782"/>
        <n v="1021.6292134831461"/>
        <n v="2534.1935483870971"/>
        <n v="584.02255639097746"/>
        <n v="504.36729222520108"/>
        <n v="8622.4583333333339"/>
        <n v="884.63335262904002"/>
        <n v="1628.8904201680671"/>
        <n v="798.60923965351299"/>
        <n v="545.65499999999997"/>
        <n v="483.76319999999993"/>
        <n v="729.94385733157185"/>
        <n v="1115.5368965517241"/>
        <n v="774.86631016042793"/>
        <n v="1151.6842105263158"/>
        <n v="451.55769230769226"/>
        <n v="2679.2474576271188"/>
        <n v="924.43530434782599"/>
        <n v="1401.6388888888889"/>
        <n v="1695.4067796610168"/>
        <n v="2467.729487179487"/>
        <n v="1612.7789587576372"/>
        <n v="456.7217391304348"/>
        <n v="3499.8520183486239"/>
        <n v="778.60562745098036"/>
        <n v="651.43314861460954"/>
        <n v="1835.2158403361345"/>
        <n v="1769.0979440154438"/>
        <n v="1022.9202253032928"/>
        <n v="1048.1134020618556"/>
        <n v="3175.1666666666665"/>
        <n v="2158.0978723404255"/>
        <n v="904.18440715883662"/>
        <n v="3290.1616161616162"/>
        <n v="4148.3923076923074"/>
        <n v="2701.7342105263156"/>
        <n v="465.08610169491527"/>
        <n v="660.47169811320759"/>
        <n v="1002.8313253012049"/>
        <n v="1102.370786516854"/>
        <n v="1574.3333333333335"/>
        <n v="770.20676691729329"/>
        <n v="594.83914209115289"/>
        <n v="6834.5000000000009"/>
        <n v="1221.9748769898697"/>
        <n v="1731.2352941176471"/>
        <n v="851.38915623997434"/>
        <n v="466.67666666666668"/>
        <n v="439.5136"/>
        <n v="877.14993394980183"/>
        <n v="1175.2913793103444"/>
        <n v="648.66488413547245"/>
        <n v="1280.4360902255639"/>
        <n v="352.29487179487177"/>
        <n v="1716.2847457627117"/>
        <n v="630.48773913043476"/>
        <n v="1855.3555555555556"/>
        <n v="1536.5423728813557"/>
        <n v="2424.998717948718"/>
        <n v="1594.1335030549899"/>
        <n v="6611.3826086956515"/>
        <n v="3427.2874770642206"/>
        <n v="625.53125490196101"/>
        <n v="706.39609571788412"/>
        <n v="1609.5137815126045"/>
        <n v="1709.282075289575"/>
        <n v="817.33476603119618"/>
        <n v="1570.3505154639176"/>
        <n v="3473.3407407407408"/>
        <n v="2341.7936170212765"/>
        <n v="743.25778523489942"/>
        <n v="3298.9494949494951"/>
        <n v="4169.4987179487198"/>
        <n v="3286.2973684210519"/>
        <n v="361.58364406779634"/>
        <n v="522.55408805031448"/>
        <n v="1285.7228915662652"/>
        <n v="813.21348314606746"/>
        <n v="1998.8279569892472"/>
        <n v="687.96992481203006"/>
        <n v="605.40214477211805"/>
        <n v="5523.3333333333339"/>
        <n v="1047.2583453931504"/>
        <n v="1815.341512605042"/>
        <n v="945.97561758100744"/>
        <n v="635.93999999999994"/>
        <n v="576.17279999999994"/>
        <n v="907.94583883751648"/>
        <n v="1433.7522413793104"/>
        <n v="839.17825311942954"/>
        <n v="1554.4436090225563"/>
        <n v="526.71794871794873"/>
        <n v="2244.9661016949153"/>
        <n v="321.85217391304349"/>
        <n v="2338.4481481481484"/>
        <n v="2091.9774011299432"/>
        <n v="3273.1589743589743"/>
        <n v="1971.8175025458249"/>
        <n v="8950.391304347826"/>
        <n v="3749.8978899082572"/>
        <n v="546.55462745098032"/>
        <n v="774.45083123425695"/>
        <n v="2043.1657142857146"/>
        <n v="1914.9696428571426"/>
        <n v="913.7045927209706"/>
        <n v="1622.1340206185569"/>
        <n v="3667.0759259259257"/>
        <n v="2984.5127659574468"/>
        <n v="729.25194630872488"/>
        <n v="3296.9191919191921"/>
        <n v="6659.6538461538466"/>
        <n v="5340.886842105263"/>
        <n v="314.04757062146894"/>
        <n v="934.73396226415116"/>
        <n v="1479.1118421052631"/>
        <n v="1444.78"/>
        <n v="1193.301204819277"/>
        <n v="1125.0224719101122"/>
        <n v="2376.7956989247309"/>
        <n v="656.52255639097746"/>
        <n v="795.8632707774799"/>
        <n v="7738.8333333333339"/>
        <n v="1068.9538639652676"/>
        <n v="1826.9926050420167"/>
        <n v="747.15206929740134"/>
        <n v="496.22266666666661"/>
        <n v="511.5747199999999"/>
        <n v="852.21928665785981"/>
        <n v="1212.747068965517"/>
        <n v="883.02852049910871"/>
        <n v="1564.6842105263156"/>
        <n v="707.33333333333326"/>
        <n v="2356.3423728813564"/>
        <n v="691.81739130434789"/>
        <n v="2780.4444444444443"/>
        <n v="1792.3751412429383"/>
        <n v="3421.8621794871797"/>
        <n v="1676.5377163951118"/>
        <n v="2284.021739130435"/>
        <n v="9576.9739130434773"/>
        <n v="3814.6911926605512"/>
        <n v="821.56707843137258"/>
        <n v="1167.368816120907"/>
        <n v="2504.4284033613449"/>
        <n v="1729.2520559845559"/>
        <n v="1077.385857885615"/>
        <n v="1756.1030927835052"/>
        <n v="3438.2944444444433"/>
        <n v="2949.4872340425527"/>
        <n v="776.84366890380295"/>
        <n v="2651.9595959595958"/>
        <n v="7755.4641025641049"/>
        <n v="5829.8289473684208"/>
        <n v="321.75398305084758"/>
        <n v="1148.4182389937112"/>
        <n v="1394.0986842105262"/>
        <n v="1187.95"/>
        <n v="1393.8433734939758"/>
        <n v="928.96629213483141"/>
        <n v="2154.6989247311831"/>
        <n v="702.23684210526324"/>
        <n v="802.17962466487938"/>
        <n v="6900.8333333333339"/>
        <n v="1031.2676989869758"/>
        <n v="2041.6944537815127"/>
        <n v="843.81296118062244"/>
        <n v="647.45400000000006"/>
        <n v="527.81919999999991"/>
        <n v="956.64464993394972"/>
        <n v="1185.0596551724136"/>
        <n v="993.50089126559715"/>
        <n v="1107.1503759398495"/>
        <n v="794.41666666666663"/>
        <n v="2666.8847457627121"/>
        <n v="540.6521739130435"/>
        <n v="2410.1111111111109"/>
        <n v="1875.7129943502828"/>
        <n v="2093.5224358974356"/>
        <n v="1577.6879073319756"/>
        <n v="2304.8913043478265"/>
        <n v="8395.518260869565"/>
        <n v="3863.4429357798172"/>
        <n v="755.81023529411755"/>
        <n v="979.43748110831177"/>
        <n v="2148.1657142857134"/>
        <n v="1370.7446428571427"/>
        <n v="1027.6931542460998"/>
        <n v="2140.2474226804125"/>
        <n v="3354.2759259259255"/>
        <n v="3343.263829787234"/>
        <n v="753.20966442953033"/>
        <n v="2727.5050505050503"/>
        <n v="5906.5948717948713"/>
        <n v="4331.8842105263157"/>
        <n v="450.00384180790957"/>
        <n v="791.07484276729565"/>
        <n v="1271.4802631578948"/>
        <n v="982.71999999999991"/>
        <n v="1415.4939759036145"/>
        <n v="1371.3370786516853"/>
        <n v="1955.3333333333333"/>
        <n v="528.81578947368428"/>
        <n v="675.85388739946393"/>
        <n v="1058.9061263868796"/>
        <n v="1871.3852100840336"/>
        <n v="541.1148540263074"/>
        <n v="635.05833333333328"/>
        <n v="382.51519999999994"/>
        <n v="677.41050198150583"/>
        <n v="1181.7565517241378"/>
        <n v="1018.9429590017827"/>
        <n v="1186.3533834586467"/>
        <n v="804.37179487179492"/>
        <n v="2425.0440677966103"/>
        <n v="448.60869565217394"/>
        <n v="2976.6518518518519"/>
        <n v="1721.0666666666666"/>
        <n v="1787.551282051282"/>
        <n v="1815.0860870672097"/>
        <n v="2573.5108695652175"/>
        <n v="9675.434782608696"/>
        <n v="3671.0368348623861"/>
        <n v="615.68217647058782"/>
        <n v="1087.5986901763233"/>
        <n v="1873.9613865546212"/>
        <n v="1335.3908880308879"/>
        <n v="1199.7515771230499"/>
        <n v="1825.4639175257732"/>
        <n v="4464.4296296296288"/>
        <n v="3310.9978723404256"/>
        <n v="812.59715883668889"/>
        <n v="3651.3535353535353"/>
        <n v="5911.3102564102555"/>
        <n v="4645.6657894736836"/>
        <n v="568.85432203389837"/>
        <n v="1081.5477987421384"/>
        <n v="1469.9013157894735"/>
        <n v="1200.47"/>
        <n v="1493.8433734939758"/>
        <n v="799.35955056179773"/>
        <n v="3852.505376344086"/>
        <n v="833.25187969924821"/>
        <n v="566.32439678284186"/>
        <n v="14605.5"/>
        <n v="1090.3024457308254"/>
        <n v="1641.5095798319328"/>
        <n v="1153.7439846005775"/>
        <n v="498.22500000000002"/>
        <n v="718.12959999999998"/>
        <n v="785.92800528401574"/>
        <n v="1323.0660344827581"/>
        <n v="1123.4884135472373"/>
        <n v="1690.2142857142858"/>
        <n v="993.56410256410254"/>
        <n v="2547.6898305084742"/>
        <n v="611.1391304347826"/>
        <n v="2603.1851851851852"/>
        <n v="1485.7338983050847"/>
        <n v="2638.7307692307691"/>
        <n v="1867.1775712830956"/>
        <n v="2156.413043478261"/>
        <n v="9624.296521739132"/>
        <n v="3629.3647247706422"/>
        <n v="800.14962745098023"/>
        <n v="886.10992443324915"/>
        <n v="1903.5851260504207"/>
        <n v="1757.5380115830117"/>
        <n v="1290.9546620450603"/>
        <n v="1596.1443298969073"/>
        <n v="3600.8240740740744"/>
        <n v="2662.3595744680852"/>
        <n v="986.54827740492181"/>
        <n v="3614.7070707070707"/>
        <n v="4466.0717948717947"/>
        <n v="3879.7868421052631"/>
        <n v="468.30937853107343"/>
        <n v="929.20754716981139"/>
        <n v="1249.5328947368421"/>
        <n v="1194.97"/>
        <n v="869.63855421686753"/>
        <n v="778.91011235955045"/>
        <n v="1700.8064516129034"/>
        <n v="598.27067669172936"/>
        <n v="535.8176943699732"/>
        <n v="9312.8333333333339"/>
        <n v="1279.2328268210329"/>
        <n v="2079.1391596638655"/>
        <n v="1650.8918832210459"/>
        <n v="661.87"/>
        <n v="802.94079999999997"/>
        <n v="882.99867899603692"/>
        <n v="1514.8591379310344"/>
        <n v="1153.9982174688057"/>
        <n v="1903.3007518796992"/>
        <n v="1094.9166666666667"/>
        <n v="2837.7169491525424"/>
        <n v="1102.6869565217391"/>
        <n v="2698.9703703703703"/>
        <n v="1727.2881355932202"/>
        <n v="3057.5121794871798"/>
        <n v="2445.2473650712827"/>
        <n v="2392.4891304347825"/>
        <n v="20747.773913043478"/>
        <n v="4662.9099541284404"/>
        <n v="1131.4047058823526"/>
        <n v="1080.2985894206547"/>
        <n v="2466.3370168067213"/>
        <n v="2564.0340926640924"/>
        <n v="1652.8112478336213"/>
        <n v="2110.8659793814431"/>
        <n v="4129.7648148148146"/>
        <n v="3826.2765957446804"/>
        <n v="1235.8162863534667"/>
        <n v="4190.1717171717173"/>
        <n v="5046.7410256410258"/>
        <n v="4902.4421052631569"/>
        <n v="707.39514124293748"/>
        <n v="1189.0603773584908"/>
        <n v="968.8026315789474"/>
        <n v="2078.75"/>
        <n v="1146.6024096385543"/>
        <n v="592.3483146067415"/>
        <n v="2372.4086021505377"/>
        <n v="816.44736842105272"/>
        <n v="733.7721179624665"/>
        <n v="4402.041666666667"/>
        <n v="3734.05"/>
        <n v="9398.5416666666679"/>
        <n v="1497.6674336710089"/>
        <n v="2045.9680672268908"/>
        <n v="1808.2139878087905"/>
        <n v="601.85333333333324"/>
        <n v="892.0895999999999"/>
        <n v="901.2450462351386"/>
        <n v="992.31120689655188"/>
        <n v="1164.9197860962568"/>
        <n v="2006.2857142857144"/>
        <n v="1812.6730769230769"/>
        <n v="2545.2152542372887"/>
        <n v="1196.0608695652174"/>
        <n v="2779.5657407407407"/>
        <n v="1831.1581920903955"/>
        <n v="3101.9230769230771"/>
        <n v="2620.8907775862967"/>
        <n v="1986.0869565217392"/>
        <n v="24402.686956521738"/>
        <n v="4683.2220642201837"/>
        <n v="1354.6327843137253"/>
        <n v="809.2517128463478"/>
        <n v="2415.6075630252099"/>
        <n v="3707.1412065637069"/>
        <n v="1232.5025129982669"/>
        <n v="2742.1237113402067"/>
        <n v="5094.5518518518511"/>
        <n v="4550.461702127659"/>
        <n v="1083.0503803131994"/>
        <n v="3462.9292929292928"/>
        <n v="4430.376923076924"/>
        <n v="3715.7894736842118"/>
        <n v="479.49305084745765"/>
        <n v="1292.4459119496855"/>
        <n v="1465.473684210526"/>
        <n v="2147.02"/>
        <n v="913.60240963855426"/>
        <n v="515.02247191011236"/>
        <n v="2299.7311827956992"/>
        <n v="1532.0676691729325"/>
        <n v="663.83914209115278"/>
        <n v="2890.291666666667"/>
        <n v="7367.166666666667"/>
        <n v="1989.75"/>
        <n v="1477.7795417269663"/>
        <n v="1752.2309243697478"/>
        <n v="2203.1376323387876"/>
        <n v="725.02266666666662"/>
        <n v="1277.61024"/>
        <n v="1086.7308454425361"/>
        <n v="864.99775862068952"/>
        <n v="1308.5169340463458"/>
        <n v="1923.3684210526314"/>
        <n v="1835.3141025641025"/>
        <n v="2251.7508474576271"/>
        <n v="1062.3217391304347"/>
        <n v="2990.4518518518521"/>
        <n v="2204.0621468926552"/>
        <n v="3294.0576923076924"/>
        <n v="2262.6508146639512"/>
        <n v="1487.1533767486735"/>
        <n v="1746.5978260869565"/>
        <n v="22309.09565217391"/>
        <n v="4554.8784862385328"/>
        <n v="1405.9546274509803"/>
        <n v="1492.2764735516373"/>
        <n v="3212.5188235294117"/>
        <n v="3370.4105212355207"/>
        <n v="1283.6779722703639"/>
        <n v="3169.9278350515465"/>
        <n v="5082.594444444444"/>
        <n v="3630.0702127659574"/>
        <n v="971.84442953020141"/>
        <n v="3093.3333333333335"/>
        <n v="3598.3410256410257"/>
        <n v="3852.8578947368424"/>
        <n v="377.48875706214687"/>
        <n v="1398.4603773584906"/>
        <n v="1400.9473684210525"/>
        <n v="2221.14"/>
        <n v="769.3373493975904"/>
        <n v="255.84269662921349"/>
        <n v="2305"/>
        <n v="1797.6315789473686"/>
        <n v="611.15013404825743"/>
        <n v="3462.2083333333335"/>
        <n v="4442.208333333333"/>
        <n v="321.75"/>
        <n v="1513.8420168067228"/>
        <n v="1673.8723131215913"/>
        <n v="612.24766666666665"/>
        <n v="1371.45344"/>
        <n v="881.93262879788631"/>
        <n v="874.88862068965511"/>
        <n v="1180.2067736185384"/>
        <n v="2176.5488721804513"/>
        <n v="1194.147435897436"/>
        <n v="2558.8237288135592"/>
        <n v="1025.8782608695651"/>
        <n v="2781.396296296296"/>
        <n v="2306.380790960452"/>
        <n v="2511.6570512820513"/>
        <n v="2090.8000127291239"/>
        <n v="1346.9565074770865"/>
        <n v="1971.1847826086957"/>
        <n v="17998.973913043479"/>
        <n v="4021.645321100918"/>
        <n v="943.45980392156866"/>
        <n v="957.62554156171291"/>
        <n v="2779.7055462184876"/>
        <n v="2243.5591988416986"/>
        <n v="1495.8700866551126"/>
        <n v="2621.3092783505153"/>
        <n v="5089.9962962962954"/>
        <n v="3045.6063829787231"/>
        <n v="916.32941834451901"/>
        <n v="3702.636363636364"/>
        <n v="4556.6487179487176"/>
        <n v="3896.523684210526"/>
        <n v="465.04497175141245"/>
        <n v="1325.0742138364781"/>
        <n v="1826.1052631578946"/>
        <n v="2295.1299999999997"/>
        <n v="1269.5783132530121"/>
        <n v="1298.314606741573"/>
        <n v="1901.7311827956989"/>
        <n v="1513.8345864661655"/>
        <n v="999.50670241286878"/>
        <n v="4318.3333333333339"/>
        <n v="2971.666666666667"/>
        <n v="1846.4166666666667"/>
        <n v="1768.5663865546219"/>
        <n v="2287.7301892845685"/>
        <n v="734.04233333333332"/>
        <n v="1636.6895999999999"/>
        <n v="1016.7876486129456"/>
        <n v="1187.5899999999999"/>
        <n v="1325.3137254901962"/>
        <n v="3372.0225563909771"/>
        <n v="1560.8269230769231"/>
        <n v="3521.5881355932206"/>
        <n v="1728.3217391304347"/>
        <n v="3812.2222222222222"/>
        <n v="3270.1079096045191"/>
        <n v="4212.0634615384615"/>
        <n v="2501.8658732179224"/>
        <n v="1721.2035745296669"/>
        <n v="1823.5652173913045"/>
        <n v="21708.808695652173"/>
        <n v="3861.4873853211016"/>
        <n v="989.31025490196066"/>
        <n v="1083.9603022670026"/>
        <n v="2237.2715126050421"/>
        <n v="2420.0203088803087"/>
        <n v="1562.2864298093589"/>
        <n v="2751.7265979381441"/>
        <n v="6365.6425925925932"/>
        <n v="4540.2127659574471"/>
        <n v="1220.8659507829977"/>
        <n v="6229.5555555555557"/>
        <n v="9958.4"/>
        <n v="8202.8842105263138"/>
        <n v="701.56748587570621"/>
        <n v="1258.010062893082"/>
        <n v="1579.8684210526314"/>
        <n v="3257.1299999999997"/>
        <n v="1187.0963855421687"/>
        <n v="1307.8314606741574"/>
        <n v="2879.4086021505377"/>
        <n v="1395.5451127819549"/>
        <n v="1081.1126005361932"/>
        <n v="9917.5000000000018"/>
        <n v="4295.8333333333339"/>
        <n v="2218.5"/>
        <n v="1887.3532773109243"/>
        <n v="1324.1241578440809"/>
        <n v="746.4133333333333"/>
        <n v="702.13695999999993"/>
        <n v="1035.4474900924702"/>
        <n v="1035.2486206896551"/>
        <n v="798.75757575757575"/>
        <n v="1563.3984962406016"/>
        <n v="1128.3461538461538"/>
        <n v="3692.8186440677969"/>
        <n v="834.50434782608693"/>
        <n v="3220.0925925925926"/>
        <n v="1938.5853107344633"/>
        <n v="2728.5160256410254"/>
        <n v="2298.7090249490834"/>
        <n v="1517.1155812831644"/>
        <n v="2449.8913043478265"/>
        <n v="16176.22608695652"/>
        <n v="4534.103256880735"/>
        <n v="1005.7673333333333"/>
        <n v="912.59901763224173"/>
        <n v="2279.9059663865546"/>
        <n v="1910.7250096525095"/>
        <n v="1501.6122530329289"/>
        <n v="1480.1546391752579"/>
        <n v="3867.0666666666666"/>
        <n v="3296.5021276595744"/>
        <n v="978.53337807606272"/>
        <n v="4920.333333333333"/>
        <n v="3802.6384615384613"/>
        <n v="3289.9842105263156"/>
        <n v="735.17615819209038"/>
        <n v="1143.3075471698114"/>
        <n v="1059.0065789473683"/>
        <n v="1761.1399999999999"/>
        <n v="1762.3855421686749"/>
        <n v="1419.0337078651685"/>
        <n v="1495.0322580645163"/>
        <n v="1885.093984962406"/>
        <n v="466.02949061662201"/>
        <n v="6666.7916666666679"/>
        <n v="3493.166666666667"/>
        <n v="82.500000000000014"/>
        <n v="2263.247394957983"/>
        <n v="1436.9403272377285"/>
        <n v="720.77"/>
        <n v="786.60159999999996"/>
        <n v="1040.4062087186262"/>
        <n v="1225.2277586206894"/>
        <n v="1289.5833333333335"/>
        <n v="2041.7593984962407"/>
        <n v="796.10897435897448"/>
        <n v="3791.1898305084746"/>
        <n v="1207.0434782608695"/>
        <n v="2426.25"/>
        <n v="2091.1412429378529"/>
        <n v="3568.4102564102568"/>
        <n v="2494.7799898167"/>
        <n v="1365.8178726483359"/>
        <n v="2053.804347826087"/>
        <n v="15663.078260869564"/>
        <n v="4513.1349541284408"/>
        <n v="733.60654901960788"/>
        <n v="869.0647607052897"/>
        <n v="2266.5130672268911"/>
        <n v="2382.9001930501931"/>
        <n v="1222.2895147313693"/>
        <n v="1562.6391752577319"/>
        <n v="3726.3203703703707"/>
        <n v="2990.3553191489364"/>
        <n v="857.05418344519023"/>
        <n v="5236.6868686868693"/>
        <n v="5690.7384615384617"/>
        <n v="4628.2526315789473"/>
        <n v="584.64827683615817"/>
        <n v="1190.308176100629"/>
        <n v="1139.4736842105262"/>
        <n v="908.36"/>
        <n v="1836.0000000000002"/>
        <n v="1733.6741573033707"/>
        <n v="1529.6451612903227"/>
        <n v="1670.3796992481202"/>
        <n v="562.0455764075067"/>
        <n v="4414.166666666667"/>
        <n v="3410.8750000000005"/>
        <n v="7867.041666666667"/>
        <n v="706"/>
        <n v="2375.136806722689"/>
        <n v="1398.4728905999359"/>
        <n v="875.95999999999992"/>
        <n v="804.94720000000007"/>
        <n v="1031.6248348745046"/>
        <n v="1480.7183793103447"/>
        <n v="1100.063725490196"/>
        <n v="1616.3529411764705"/>
        <n v="2395.0150375939847"/>
        <n v="1352.2564102564104"/>
        <n v="5019.0898305084747"/>
        <n v="1355.5130434782609"/>
        <n v="3528.2037037037039"/>
        <n v="2561.1943502824861"/>
        <n v="4468.5602564102564"/>
        <n v="3067.6014256619142"/>
        <n v="1476.2097636275928"/>
        <n v="1693.4782608695652"/>
        <n v="17766.634782608697"/>
        <n v="5036.1383944954123"/>
        <n v="664.37001960784312"/>
        <n v="870.10644836272047"/>
        <n v="2794.4114705882357"/>
        <n v="2579.8213127413123"/>
        <n v="1309.126533795494"/>
        <n v="1590.7113402061857"/>
        <n v="6046.0870370370376"/>
        <n v="3408.9063829787237"/>
        <n v="885.55612975391512"/>
        <n v="5186.848484848485"/>
        <n v="8742.258974358976"/>
        <n v="3760.1605263157894"/>
        <n v="733.07053672316385"/>
        <n v="1556.5880503144656"/>
        <n v="1618.8355263157894"/>
        <n v="1118.22"/>
        <n v="2052"/>
        <n v="1465.370786516854"/>
        <n v="2026.2903225806454"/>
        <n v="1848.0451127819549"/>
        <n v="722.8284182305631"/>
        <n v="4376.375"/>
        <n v="7152.125"/>
        <n v="2316.0000000000005"/>
        <n v="1622.5833333333335"/>
        <n v="1457.5000000000002"/>
        <n v="2899.7500000000005"/>
        <n v="8634.5333333333328"/>
        <n v="1997.564369747899"/>
        <n v="1395.6153352582612"/>
        <n v="838.18799999999999"/>
        <n v="618.87936000000002"/>
        <n v="1105.4081902245707"/>
        <n v="1537.2995862068963"/>
        <n v="1077.0269607843138"/>
        <n v="1521.3006535947711"/>
        <n v="2145.218045112782"/>
        <n v="908.3782051282052"/>
        <n v="4045.2432203389826"/>
        <n v="1422.0086956521739"/>
        <n v="3591.0925925925926"/>
        <n v="2073.9553672316388"/>
        <n v="3145.4852564102566"/>
        <n v="2299.1507128309572"/>
        <n v="1273.0981427882296"/>
        <n v="1926.717391304348"/>
        <n v="16786.339130434782"/>
        <n v="4540.3394954128444"/>
        <n v="959.92964705882355"/>
        <n v="1437.3920151133502"/>
        <n v="3022.0174789915973"/>
        <n v="2017.8455791505789"/>
        <n v="1201.5943500866554"/>
        <n v="1482.9484536082473"/>
        <n v="4843.1648148148142"/>
        <n v="3786.9446808510638"/>
        <n v="865.9768680089486"/>
        <n v="3704.3434343434346"/>
        <n v="7164.4871794871797"/>
        <n v="5156.531578947368"/>
        <n v="618.86576271186436"/>
        <n v="1260.0836477987423"/>
        <n v="1103.75"/>
        <n v="1105.31"/>
        <n v="1674.2891566265059"/>
        <n v="1066.6404494382023"/>
        <n v="2069.5698924731182"/>
        <n v="1485.921052631579"/>
        <n v="590.24664879356567"/>
        <n v="4478.375"/>
        <n v="4898.041666666667"/>
        <n v="2011.666666666667"/>
        <n v="1270.125"/>
        <n v="2823.3333333333335"/>
        <n v="1387.5000000000002"/>
        <n v="8102.5999999999995"/>
        <n v="2307.9485714285711"/>
        <n v="1236.273660571062"/>
        <n v="634.94033333333334"/>
        <n v="502.17887999999999"/>
        <n v="922.37351387054161"/>
        <n v="1054.1090862068966"/>
        <n v="929.45343137254906"/>
        <n v="1354.6209150326797"/>
        <n v="1569.9699248120301"/>
        <n v="687.44230769230774"/>
        <n v="2814.8932203389832"/>
        <n v="1095.2"/>
        <n v="2755.5185185185187"/>
        <n v="2545.015254237288"/>
        <n v="2370.8230769230772"/>
        <n v="2120.7754582484722"/>
        <n v="1202.5086541244573"/>
        <n v="2503.2608695652175"/>
        <n v="13148.782608695652"/>
        <n v="3957.0218348623857"/>
        <n v="751.44823529411769"/>
        <n v="918.10151133501267"/>
        <n v="2534.4176890756307"/>
        <n v="1663.8979826254827"/>
        <n v="1197.8264991334488"/>
        <n v="1927.7010309278351"/>
        <n v="3998.1166666666672"/>
        <n v="2443.3361702127659"/>
        <n v="860.29953020134235"/>
        <n v="815.17171717171709"/>
        <n v="4679.6166666666677"/>
        <n v="3958.7526315789473"/>
        <n v="756.89225988700559"/>
        <n v="794.38742138364785"/>
        <n v="1372.7171052631577"/>
        <n v="1115.1500000000001"/>
        <n v="1788.6265060240962"/>
        <n v="1297.61797752809"/>
        <n v="1816.1182795698924"/>
        <n v="1204.718045112782"/>
        <n v="450.47184986595175"/>
        <n v="3420.041666666667"/>
        <n v="4384.291666666667"/>
        <n v="2056.8333333333335"/>
        <n v="980.33333333333337"/>
        <n v="3590.916666666667"/>
        <n v="1989.2500000000002"/>
        <n v="8061.666666666667"/>
        <n v="2100.4231932773109"/>
        <n v="1048.0176451716395"/>
        <n v="709.8506666666666"/>
        <n v="544.34208000000001"/>
        <n v="914.13044914134741"/>
        <n v="1232.6646379310346"/>
        <n v="804.62990196078431"/>
        <n v="1069.4117647058824"/>
        <n v="1736.8984962406016"/>
        <n v="869.40384615384619"/>
        <n v="1130.4086956521739"/>
        <n v="3375.3518518518517"/>
        <n v="2323.3305084745762"/>
        <n v="2071.1653846153845"/>
        <n v="2412.0570137474538"/>
        <n v="1312.8652918475639"/>
        <n v="894.67391304347836"/>
        <n v="14477.260869565218"/>
        <n v="3903.0929357798168"/>
        <n v="526.93015686274509"/>
        <n v="881.54594458438282"/>
        <n v="1900.7844957983195"/>
        <n v="1384.7003667953668"/>
        <n v="1050.7362564991336"/>
        <n v="1257.7525773195878"/>
        <n v="3796.8092592592593"/>
        <n v="2267.695744680851"/>
        <n v="768.9874049217002"/>
        <n v="3038.1934782608696"/>
        <n v="1623.5094339622642"/>
        <n v="5647.5153846153844"/>
        <n v="3106.1421052631581"/>
        <n v="753.82327683615813"/>
        <n v="1351.8088050314466"/>
        <n v="915.09868421052624"/>
        <n v="2165.66"/>
        <n v="1924.0602409638554"/>
        <n v="1111.4606741573034"/>
        <n v="3370.8387096774195"/>
        <n v="1597.6691729323309"/>
        <n v="406.04021447721186"/>
        <n v="5183.791666666667"/>
        <n v="2484.166666666667"/>
        <n v="3429.0833333333335"/>
        <n v="1504.1666666666667"/>
        <n v="2192.3333333333335"/>
        <n v="3240.0000000000005"/>
        <n v="7215.5999999999995"/>
        <n v="1879.2803361344538"/>
        <n v="1541.2556945781203"/>
        <n v="690.59"/>
        <n v="902.51808000000005"/>
        <n v="1024.7291941875824"/>
        <n v="1394.289"/>
        <n v="773.86029411764707"/>
        <n v="1310.3006535947711"/>
        <n v="2133.4887218045114"/>
        <n v="759.85256410256409"/>
        <n v="8030.3872881355937"/>
        <n v="1010.7826086956521"/>
        <n v="2673.8518518518522"/>
        <n v="2094.5"/>
        <n v="2401.9554487179489"/>
        <n v="2509.0202647657838"/>
        <n v="1650.3386927158706"/>
        <n v="1000.2826086956522"/>
        <n v="18942.426086956519"/>
        <n v="3944.6098165137614"/>
        <n v="861.21282352941159"/>
        <n v="890.68105793450889"/>
        <n v="1822.1607142857144"/>
        <n v="1824.6831949806949"/>
        <n v="1233.1630675909878"/>
        <n v="928.28350515463922"/>
        <n v="3058.7388888888891"/>
        <n v="1666.7489361702128"/>
        <n v="966.70053691275177"/>
        <n v="2142.4000000000005"/>
        <n v="1803.4528301886792"/>
        <n v="5411.0871794871791"/>
        <n v="2734.8447368421052"/>
        <n v="745.40740112994342"/>
        <n v="1484.1540880503144"/>
        <n v="886.79605263157896"/>
        <n v="1866.34"/>
        <n v="1083.8072289156628"/>
        <n v="557.95505617977528"/>
        <n v="2675.0322580645161"/>
        <n v="2745.4135338345864"/>
        <n v="500.35120643431634"/>
        <n v="4126.041666666667"/>
        <n v="2307.8750000000005"/>
        <n v="1574.5166666666669"/>
        <n v="4503.5"/>
        <n v="1693.0000000000002"/>
        <n v="950.25000000000011"/>
        <n v="5657.4"/>
        <n v="2197.238319327731"/>
        <n v="1949.5893487327562"/>
        <n v="860.52666666666664"/>
        <n v="1184.09952"/>
        <n v="987.69484808454422"/>
        <n v="1133.7164482758621"/>
        <n v="845.56862745098033"/>
        <n v="1559.0065359477123"/>
        <n v="2707.4511278195491"/>
        <n v="930.66025641025647"/>
        <n v="12334.439830508476"/>
        <n v="1612.304347826087"/>
        <n v="3014.718518518519"/>
        <n v="2399.8796610169493"/>
        <n v="3532.7756410256411"/>
        <n v="3179.7635310590631"/>
        <n v="2025.2293921852388"/>
        <n v="2149.4565217391305"/>
        <n v="25470.495652173911"/>
        <n v="4880.0608256880741"/>
        <n v="1250.8916078431373"/>
        <n v="978.13352644836277"/>
        <n v="2501.9848739495801"/>
        <n v="2796.6925772200775"/>
        <n v="1451.7960311958407"/>
        <n v="1271.3793814432991"/>
        <n v="3973.551851851852"/>
        <n v="3726.8957446808513"/>
        <n v="1024.122393736018"/>
        <n v="2166.3891304347831"/>
        <n v="2066.1132075471696"/>
        <n v="6077.1692307692319"/>
        <n v="3971.2842105263162"/>
        <n v="793.99316384180793"/>
        <n v="2225.4427672955981"/>
        <n v="1317.6447368421052"/>
        <n v="2351.04"/>
        <n v="1041.6626506024097"/>
        <n v="708.37078651685397"/>
        <n v="2250.6989247311831"/>
        <n v="2959.1954887218044"/>
        <n v="719.65415549597867"/>
        <n v="2360.4583333333335"/>
        <n v="1787.3333333333335"/>
        <n v="1189.1666666666667"/>
        <n v="4636.833333333333"/>
        <n v="1677.5000000000002"/>
        <n v="5208.8666666666659"/>
        <n v="2195.7979831932771"/>
        <n v="2252.5162014757784"/>
        <n v="173.90333333333334"/>
        <n v="1355.6105599999999"/>
        <n v="890.0990752972258"/>
        <n v="754.26246551724137"/>
        <n v="725.54656862745094"/>
        <n v="1638.4836601307188"/>
        <n v="2181.300751879699"/>
        <n v="1122.0320512820513"/>
        <n v="9141.0974576271183"/>
        <n v="1925.7652173913041"/>
        <n v="2709.3351851851853"/>
        <n v="1816.9491525423728"/>
        <n v="4498.9839743589746"/>
        <n v="3087.5339231160897"/>
        <n v="1794.7249589966229"/>
        <n v="2496.6195652173915"/>
        <n v="17040.304347826088"/>
        <n v="5009.4852293577987"/>
        <n v="1606.6848039215686"/>
        <n v="1184.9269521410579"/>
        <n v="2639.6024789915969"/>
        <n v="4089.803822393822"/>
        <n v="1157.0795320623918"/>
        <n v="2457.3917525773195"/>
        <n v="4744.5037037037046"/>
        <n v="4080.7829787234045"/>
        <n v="972.04733780760637"/>
        <n v="1962.5934782608697"/>
        <n v="1590.6603773584907"/>
        <n v="5350.879487179488"/>
        <n v="3942.2368421052629"/>
        <n v="552.96918079096042"/>
        <n v="1749.9433962264154"/>
        <n v="1138.171052631579"/>
        <n v="2992.35"/>
        <n v="1199.5060240963855"/>
        <n v="626.39325842696633"/>
        <n v="1927.1075268817203"/>
        <n v="2954.7368421052633"/>
        <n v="589.4879356568365"/>
        <n v="3748.3333333333335"/>
        <n v="2448.375"/>
        <n v="1557.791666666667"/>
        <n v="4151.833333333333"/>
        <n v="3137.625"/>
        <n v="7543.2500000000009"/>
        <n v="4636.2666666666664"/>
        <n v="1604.1912605042016"/>
        <n v="2786.0186076355471"/>
        <n v="1345.4726666666666"/>
        <n v="1568.0377599999997"/>
        <n v="1215.2357992073976"/>
        <n v="998.9767413793104"/>
        <n v="1106.8259803921569"/>
        <n v="2447.2091503267975"/>
        <n v="1929.718045112782"/>
        <n v="1618.1282051282051"/>
        <n v="9658.6042372881366"/>
        <n v="2422.9478260869564"/>
        <n v="2992.0959259259257"/>
        <n v="1964.0597740112996"/>
        <n v="2495.477564102564"/>
        <n v="2752.3728615071282"/>
        <n v="1784.3307139411481"/>
        <n v="1528.3695652173915"/>
        <n v="15008.747826086956"/>
        <n v="4844.3280275229363"/>
        <n v="1562.0893921568625"/>
        <n v="1370.4966246851388"/>
        <n v="2939.9398319327734"/>
        <n v="3471.3947490347487"/>
        <n v="1150.8054939341423"/>
        <n v="2343.4226804123709"/>
        <n v="3527.5907407407403"/>
        <n v="2981.2042553191491"/>
        <n v="973.67089485458609"/>
        <n v="1553.6652173913046"/>
        <n v="1615.8301886792456"/>
        <n v="4907.7358974358976"/>
        <n v="4497.1149999999998"/>
        <n v="416.6637005649718"/>
        <n v="1518.4641509433964"/>
        <n v="987.65131578947364"/>
        <n v="2953.64"/>
        <n v="915.51807228915663"/>
        <n v="589.77528089887642"/>
        <n v="2076.4731182795699"/>
        <n v="2096.729323308271"/>
        <n v="603.10187667560319"/>
        <n v="2147.5833333333335"/>
        <n v="3953.25"/>
        <n v="1885.7500000000002"/>
        <n v="3967.0833333333339"/>
        <n v="1062.5"/>
        <n v="5034.833333333333"/>
        <n v="7188.7999999999993"/>
        <n v="1960.7586554621846"/>
        <n v="3636.8238691049087"/>
        <n v="1940.4853333333333"/>
        <n v="2023.4073599999999"/>
        <n v="1522.9336195508583"/>
        <n v="898.13993103448274"/>
        <n v="1223.2647058823532"/>
        <n v="1940.3267973856209"/>
        <n v="2787.1812030075193"/>
        <n v="1533.2564102564102"/>
        <n v="10178.912711864406"/>
        <n v="3224.521739130435"/>
        <n v="3172.0981481481485"/>
        <n v="2769.2971751412429"/>
        <n v="3567.3076923076924"/>
        <n v="2652.7320646639514"/>
        <n v="1846.0545634346356"/>
        <n v="2908.1304347826085"/>
        <n v="15552.747826086954"/>
        <n v="4299.5836697247714"/>
        <n v="1216.5116470588237"/>
        <n v="1043.4126700251888"/>
        <n v="2635.108361344538"/>
        <n v="3398.5818146718148"/>
        <n v="1712.6561525129982"/>
        <n v="2333.3608247422685"/>
        <n v="4925.6592592592588"/>
        <n v="2559.0893617021275"/>
        <n v="1162.0948098434005"/>
        <n v="2639.0108695652175"/>
        <n v="1879.2075471698113"/>
        <n v="7487.3743589743608"/>
        <n v="6521.6063157894741"/>
        <n v="519.51573446327689"/>
        <n v="1634.7704402515726"/>
        <n v="1351.2565789473683"/>
        <n v="4839.8200000000006"/>
        <n v="934.38554216867476"/>
        <n v="778.02247191011236"/>
        <n v="2584.7956989247314"/>
        <n v="2318.4210526315792"/>
        <n v="875.51742627345845"/>
        <n v="3086.541666666667"/>
        <n v="1693.1666666666667"/>
        <n v="1689.2500000000002"/>
        <n v="4219.041666666667"/>
        <n v="2383.166666666667"/>
        <n v="9776.6666666666679"/>
        <n v="5892.4666666666662"/>
        <n v="1936.3526050420166"/>
        <n v="1832.4639076034648"/>
        <n v="1370.5196666666668"/>
        <n v="1035.9260800000002"/>
        <n v="1081.569352708058"/>
        <n v="1073.7954827586207"/>
        <n v="602.29656862745094"/>
        <n v="1088.8366013071895"/>
        <n v="3050.3015037593987"/>
        <n v="1327.596153846154"/>
        <n v="11322.68813559322"/>
        <n v="2876.1304347826085"/>
        <n v="3290.6037037037036"/>
        <n v="2774.0617514124292"/>
        <n v="3948.0929487179492"/>
        <n v="2613.6906568228101"/>
        <n v="1791.4721080559575"/>
        <n v="1825.9673913043478"/>
        <n v="15664.817391304347"/>
        <n v="4455.8264678899086"/>
        <n v="1247.8035686274511"/>
        <n v="1102.5346347607053"/>
        <n v="2349.4177310924374"/>
        <n v="2278.781805019305"/>
        <n v="1497.3166551126515"/>
        <n v="1302.0515463917525"/>
        <n v="3898.7833333333338"/>
        <n v="2470.3404255319147"/>
        <n v="1302.9607382550337"/>
        <n v="2048.2239130434787"/>
        <n v="2508.7169811320755"/>
        <n v="7086.7384615384617"/>
        <n v="4772.2473684210518"/>
        <n v="671.66468926553682"/>
        <n v="1389.0408805031448"/>
        <n v="730.36842105263145"/>
        <n v="3160.8399999999997"/>
        <n v="1392.4698795180723"/>
        <n v="871.47191011235952"/>
        <n v="2449.333333333333"/>
        <n v="2134.6616541353383"/>
        <n v="561.23324396782846"/>
        <n v="4681.041666666667"/>
        <n v="2614"/>
        <n v="2579"/>
        <n v="5920.375"/>
        <n v="1767.3333333333335"/>
        <n v="12467.750000000002"/>
        <n v="6895.5333333333328"/>
        <n v="2095.8174789915965"/>
        <n v="1543.2338787295478"/>
        <n v="1394.1699999999998"/>
        <n v="861.11104"/>
        <n v="1067.014531043593"/>
        <n v="882.67499999999995"/>
        <n v="545.29901960784309"/>
        <n v="930.98039215686276"/>
        <n v="1978.3082706766918"/>
        <n v="1026.6794871794873"/>
        <n v="12930.731355932205"/>
        <n v="1596.391304347826"/>
        <n v="2334.5037037037036"/>
        <n v="1566.9180790960449"/>
        <n v="2622.0185897435899"/>
        <n v="2642.3986507128307"/>
        <n v="1851.959194404245"/>
        <n v="2214.8478260869565"/>
        <n v="12320.4"/>
        <n v="4629.4284403669726"/>
        <n v="1252.2234901960783"/>
        <n v="982.1319395465996"/>
        <n v="2201.4842857142862"/>
        <n v="2045.038445945946"/>
        <n v="1431.447677642981"/>
        <n v="646.63917525773206"/>
        <n v="2479.5055555555555"/>
        <n v="1628.8510638297873"/>
        <n v="1109.8704250559285"/>
        <n v="1779.5108695652175"/>
        <n v="1841.5283018867926"/>
        <n v="3567.3410256410252"/>
        <n v="3518.2473684210522"/>
        <n v="602.85754237288131"/>
        <n v="1321.662893081761"/>
        <n v="1606.48"/>
        <n v="1401.9759036144578"/>
        <n v="1022.3483146067416"/>
        <n v="1722.5053763440862"/>
        <n v="3078.1390977443612"/>
        <n v="417.56032171581774"/>
        <n v="5835.8333333333339"/>
        <n v="1666.6666666666667"/>
        <n v="1883.0833333333333"/>
        <n v="3790.5833333333339"/>
        <n v="2377.8333333333335"/>
        <n v="7555.5000000000009"/>
        <n v="4352.4666666666662"/>
        <n v="2203.3149579831929"/>
        <n v="1881.4382418992625"/>
        <n v="1424.74"/>
        <n v="884.37759999999992"/>
        <n v="1115.5680317040951"/>
        <n v="912.30837931034478"/>
        <n v="635.99264705882354"/>
        <n v="882.03921568627447"/>
        <n v="2217.8947368421054"/>
        <n v="1260.6891025641025"/>
        <n v="12458.499152542376"/>
        <n v="1796.4782608695652"/>
        <n v="2435.4888888888891"/>
        <n v="2261.3881355932203"/>
        <n v="3360.0384615384614"/>
        <n v="2977.059292260692"/>
        <n v="1845.0241726965749"/>
        <n v="2271.0326086956525"/>
        <n v="13462.968695652173"/>
        <n v="4397.9716055045874"/>
        <n v="1268.1037843137256"/>
        <n v="1066.4921158690177"/>
        <n v="2424.309285714286"/>
        <n v="2711.4782335907335"/>
        <n v="1416.0274350086656"/>
        <n v="955.85567010309273"/>
        <n v="2934.1500000000005"/>
        <n v="1760.0787234042552"/>
        <n v="1114.6091946308725"/>
        <n v="1330.2673913043479"/>
        <n v="2314.2830188679245"/>
        <n v="5096.7974358974361"/>
        <n v="3864.1394736842108"/>
        <n v="522.66977401129941"/>
        <n v="1619.6138364779877"/>
        <n v="2011.6381578947367"/>
        <n v="1601.87"/>
        <n v="1649.132530120482"/>
        <n v="747.79775280898878"/>
        <n v="1755.6989247311828"/>
        <n v="2152.8195488721803"/>
        <n v="497.47890080428959"/>
        <n v="3213.1250000000005"/>
        <n v="1329.1666666666667"/>
        <n v="1522.0833333333335"/>
        <n v="4765.291666666667"/>
        <n v="2056.166666666667"/>
        <n v="8495"/>
        <n v="1793"/>
        <n v="2216.3778151260503"/>
        <n v="1497.263394289381"/>
        <n v="1554.2333333333333"/>
        <n v="896.70911999999998"/>
        <n v="1148.9299867899604"/>
        <n v="928.85331034482761"/>
        <n v="914.18382352941171"/>
        <n v="910.01960784313735"/>
        <n v="2162.593984962406"/>
        <n v="1707.9423076923076"/>
        <n v="12730.35"/>
        <n v="1403.4782608695652"/>
        <n v="2977.9205555555554"/>
        <n v="2186.7649717514123"/>
        <n v="3950.648076923077"/>
        <n v="3023.3922097759673"/>
        <n v="1722.3434442836469"/>
        <n v="1436.4239130434783"/>
        <n v="12151.688434782609"/>
        <n v="4706.2677064220188"/>
        <n v="927.95643137254899"/>
        <n v="1057.0271284634762"/>
        <n v="2813.8489075630255"/>
        <n v="2811.2563127413123"/>
        <n v="1226.754055459272"/>
        <n v="1217.5257731958764"/>
        <n v="3868.4500000000003"/>
        <n v="2345.6638297872341"/>
        <n v="839.08044742729317"/>
        <n v="2481.9717391304348"/>
        <n v="2748.4716981132078"/>
        <n v="6395.0025641025641"/>
        <n v="4426.2473684210518"/>
        <n v="508.52209039548023"/>
        <n v="257.32389937106922"/>
        <n v="2543.7763157894738"/>
        <n v="1804.6899999999998"/>
        <n v="1839.9277108433735"/>
        <n v="118.64044943820224"/>
        <n v="251.93548387096774"/>
        <n v="2513.3157894736842"/>
        <n v="572.96514745308309"/>
        <n v="3441.375"/>
        <n v="1835.6666666666667"/>
        <n v="1145.4166666666667"/>
        <n v="4249.541666666667"/>
        <n v="2013.3333333333335"/>
        <n v="11288.166666666668"/>
        <n v="1826.5542168674699"/>
        <n v="1121.4117647058824"/>
        <n v="1389.5391551724135"/>
        <n v="2134.8534453781513"/>
        <n v="585.36461126005361"/>
        <n v="2313.8909774436092"/>
        <n v="3669.8076923076924"/>
        <n v="2701.2887983706719"/>
        <n v="4589.5918348623854"/>
        <n v="2581.4605791505792"/>
        <n v="1407.3814432989691"/>
        <n v="1342.5641025641025"/>
        <n v="1294.5869565217392"/>
        <n v="1156.8114266842799"/>
        <n v="953.52"/>
        <n v="1802.1466666666665"/>
        <n v="2286.5960859801094"/>
        <n v="3246.3296296296298"/>
        <n v="1956.1943502824859"/>
        <n v="1533.8928847081525"/>
        <n v="1222.6843529411765"/>
        <n v="1784.6571284634761"/>
        <n v="3653.0005882352943"/>
        <n v="1376.6699480069324"/>
        <n v="874.72319910514557"/>
        <n v="488.53632768361587"/>
        <n v="5504.041666666667"/>
        <n v="10863.391304347826"/>
        <n v="1839.27"/>
        <n v="3767.8333333333335"/>
        <n v="1896.586956521739"/>
        <n v="4454.8999999999996"/>
        <n v="6813.6641025641038"/>
        <n v="2375.8113207547171"/>
        <n v="3055.5565217391309"/>
        <n v="2575.4"/>
        <n v="3993.9481481481484"/>
        <n v="11636.842372881358"/>
        <n v="10014.166666666668"/>
        <n v="1996.1644736842102"/>
        <n v="2029.1926605504586"/>
        <n v="54.161290322580648"/>
        <n v="1286.8646616541355"/>
        <n v="2884.3132530120483"/>
        <n v="1269.5954137931033"/>
        <n v="2857.7331092436971"/>
        <n v="695.45576407506712"/>
        <n v="2023.890977443609"/>
        <n v="2948.9320512820514"/>
        <n v="2567.2598268839101"/>
        <n v="2091.3820366795367"/>
        <n v="1417.0160256410256"/>
        <n v="1220.5478260869565"/>
        <n v="758.66687999999988"/>
        <n v="1768.5983333333334"/>
        <n v="1669.8796920115497"/>
        <n v="1124.3708718626156"/>
        <n v="2863.7259259259263"/>
        <n v="2232.928813559322"/>
        <n v="1556.9532995658467"/>
        <n v="895.32174509803929"/>
        <n v="1271.8214609571787"/>
        <n v="3296.4456302521016"/>
        <n v="1379.4167071057193"/>
        <n v="1182.5813646532438"/>
        <n v="689.09115819209035"/>
        <n v="5616.8750000000009"/>
        <n v="10347.660869565218"/>
        <n v="2604.31"/>
        <n v="5053.541666666667"/>
        <n v="1671.9347826086957"/>
        <n v="3579.9184210526314"/>
        <n v="6026.1205128205129"/>
        <n v="2122.4905660377358"/>
        <n v="2893.0478260869572"/>
        <n v="707.54680851063813"/>
        <n v="11141.069491525424"/>
        <n v="10315.75"/>
        <n v="2144.8881578947367"/>
        <n v="922.06015037593977"/>
        <n v="2260.76404494382"/>
        <n v="1240.4086021505377"/>
        <n v="1963.2082568807343"/>
        <n v="4149.8311009174322"/>
        <n v="1969.867469879518"/>
        <n v="1260.5123620689656"/>
        <n v="2565.1847529411766"/>
        <n v="596.84718498659515"/>
        <n v="2090.6015037593984"/>
        <n v="2075.9108974358978"/>
        <n v="2349.7756237270873"/>
        <n v="1668.1714864864864"/>
        <n v="1104.7788461538462"/>
        <n v="1436.8260869565217"/>
        <n v="598.56992000000002"/>
        <n v="1460.2650000000001"/>
        <n v="1224.8764837985243"/>
        <n v="1056.1393659180976"/>
        <n v="3901.462962962963"/>
        <n v="2214.9401129943503"/>
        <n v="1401.6494886637724"/>
        <n v="612.40098039215684"/>
        <n v="1330.8750881612091"/>
        <n v="2484.0981932773111"/>
        <n v="1300.3122010398613"/>
        <n v="982.73935123042497"/>
        <n v="481.13847457627111"/>
        <n v="6405.791666666667"/>
        <n v="8087.3382608695647"/>
        <n v="2203.81"/>
        <n v="3659.5833333333335"/>
        <n v="1713.8369565217392"/>
        <n v="2527.7973684210524"/>
        <n v="4135.0794871794878"/>
        <n v="1849.3207547169814"/>
        <n v="1608.195652173913"/>
        <n v="11063.802542372881"/>
        <n v="15044.833333333336"/>
        <n v="1695.8815789473683"/>
        <n v="1756.8646616541353"/>
        <n v="2023.4382022471909"/>
        <n v="769.5913978494624"/>
        <n v="2605.5719266055053"/>
        <n v="1137.890625"/>
        <n v="2033.0769230769231"/>
        <n v="3269.8483486238538"/>
        <n v="6363.3171999999995"/>
        <n v="785.59036144578317"/>
        <n v="1321.3792758620689"/>
        <n v="1811.4302521008403"/>
        <n v="460.24664879356573"/>
        <n v="2611.2406015037595"/>
        <n v="2033.8942307692309"/>
        <n v="2823.8778767820772"/>
        <n v="2333.1666891891887"/>
        <n v="1266.9551282051282"/>
        <n v="955.6521739130435"/>
        <n v="858.23808000000008"/>
        <n v="1506.4466666666665"/>
        <n v="1587.8206608918833"/>
        <n v="1029.6763540290622"/>
        <n v="2025.6703703703704"/>
        <n v="1883.6977401129941"/>
        <n v="2046.414245055475"/>
        <n v="984.18562745098029"/>
        <n v="1485.9315617128466"/>
        <n v="2054.2112605042021"/>
        <n v="1281.9207972270365"/>
        <n v="1067.2530201342283"/>
        <n v="451.28895480225992"/>
        <n v="5250.2083333333339"/>
        <n v="21477.878260869562"/>
        <n v="3426.8399999999997"/>
        <n v="2137"/>
        <n v="2379.2282608695655"/>
        <n v="2524.0815789473686"/>
        <n v="5096.3820512820512"/>
        <n v="2357.566037735849"/>
        <n v="1802.3130434782611"/>
        <n v="11863.361864406779"/>
        <n v="9951.5833333333339"/>
        <n v="1747.7302631578946"/>
        <n v="1477.5563909774437"/>
        <n v="2339.7303370786517"/>
        <n v="885.02150537634407"/>
        <n v="2475.8055045871561"/>
        <n v="1106.453125"/>
        <n v="3539.8076923076924"/>
        <n v="4404.4680851063831"/>
        <n v="3233.6143790849674"/>
        <n v="1483.6444444444446"/>
        <n v="1250.979381443299"/>
        <n v="3423.2829816513758"/>
        <n v="6107.444199999999"/>
        <n v="3606.2641509433965"/>
        <n v="594.66782485875706"/>
        <n v="1411.780850111857"/>
        <n v="1323.0911083123428"/>
        <n v="3999.346602316602"/>
        <n v="2606.125"/>
        <n v="3436.9244653767814"/>
        <n v="1615.6855294117647"/>
        <n v="2645.5946068499761"/>
        <n v="1783.5800173310226"/>
        <n v="3164.86"/>
        <n v="26672.718260869566"/>
        <n v="1435.9230689655174"/>
        <n v="3665.8202247191011"/>
        <n v="4492.4038461538466"/>
        <n v="2343.7616806722685"/>
        <n v="1777.2115384615386"/>
        <n v="2885.1666666666665"/>
        <n v="1706.6774193548385"/>
        <n v="2377.812030075188"/>
        <n v="3480.0064220183494"/>
        <n v="3227.1503267973853"/>
        <n v="929.61662198391423"/>
        <n v="1274.8671999999999"/>
        <n v="1722.9133333333332"/>
        <n v="2539.1751684311839"/>
        <n v="1280.1221928665786"/>
        <n v="8394.5153846153844"/>
        <n v="1177.1445783132531"/>
        <n v="2299.1739130434785"/>
        <n v="2514.2435028248592"/>
        <n v="2596.3917525773199"/>
        <n v="4946.1063829787226"/>
        <n v="384.90312499999999"/>
        <n v="3220.7391304347825"/>
        <n v="1982.1434782608699"/>
        <n v="3631.7263157894736"/>
        <n v="13405.056779661016"/>
        <n v="2322.5037037037036"/>
        <n v="3380.1409774436092"/>
        <n v="2362.4736842105262"/>
        <n v="2392.3461538461538"/>
        <n v="2188.5"/>
        <n v="5088.625"/>
        <n v="11554.840399999999"/>
        <n v="1085.0340366972478"/>
        <n v="1144.2180344827586"/>
        <n v="2019.2134453781512"/>
        <n v="471.46380697050938"/>
        <n v="3048.9624060150377"/>
        <n v="3977.6858974358975"/>
        <n v="3324.7177825865579"/>
        <n v="4854.8666795366798"/>
        <n v="2120.5897435897436"/>
        <n v="3156.1043478260867"/>
        <n v="967.28512000000012"/>
        <n v="1925.7293333333334"/>
        <n v="2306.3830606352262"/>
        <n v="1292.6532364597094"/>
        <n v="2437.3148148148148"/>
        <n v="2601.8672316384177"/>
        <n v="1952.9839604438012"/>
        <n v="1202.1953529411765"/>
        <n v="1897.6374811083124"/>
        <n v="2248.5807563025214"/>
        <n v="1451.316897746967"/>
        <n v="1012.324586129754"/>
        <n v="376.8524293785311"/>
        <n v="3624.875"/>
        <n v="19459.847826086956"/>
        <n v="2943.15"/>
        <n v="1709.0108695652175"/>
        <n v="3380.8552631578946"/>
        <n v="7466.4333333333343"/>
        <n v="2820.7735849056603"/>
        <n v="1409.7282608695652"/>
        <n v="10171.675423728813"/>
        <n v="8726.5"/>
        <n v="1702.8157894736839"/>
        <n v="2195.4511278195491"/>
        <n v="3052.7865168539324"/>
        <n v="1176.5483870967741"/>
        <n v="3005.7743119266061"/>
        <n v="3224.6153846153848"/>
        <n v="5599.3404255319147"/>
        <n v="2197.8888888888887"/>
        <n v="2365.1537037037037"/>
        <n v="1882.6288659793815"/>
        <n v="1024.4698795180723"/>
        <n v="2453.5846153846155"/>
        <n v="3694.3714678899082"/>
        <n v="7816.2485999999999"/>
        <n v="2666.8653846153848"/>
        <n v="2827.8571428571431"/>
        <n v="1627.9023396880418"/>
        <n v="2694.934782608696"/>
        <n v="1769.1842105263158"/>
        <n v="2939.666666666667"/>
        <n v="2422.5816993464055"/>
        <n v="2007.6890395480225"/>
        <n v="2453.6120370370368"/>
        <n v="7749.9923076923087"/>
        <n v="3600.86"/>
        <n v="1983.2641509433963"/>
        <n v="1816.6701030927836"/>
        <n v="1723.593984962406"/>
        <n v="11571.959322033897"/>
        <n v="3228.1739130434785"/>
        <n v="3330.5681745267889"/>
        <n v="1516.7204301075269"/>
        <n v="1598.9722222222222"/>
        <n v="2565.4006410256411"/>
        <n v="6313.9361702127662"/>
        <n v="4719.3846153846152"/>
        <n v="1681.622725490196"/>
        <n v="2953.9357798165142"/>
        <n v="1028.4522413793104"/>
        <n v="3099.719093686354"/>
        <n v="1882.2387714663143"/>
        <n v="3230.4116386554624"/>
        <n v="1034.1175838926176"/>
        <n v="1023.8434782608697"/>
        <n v="1047.1204819277109"/>
        <n v="1555.6576"/>
        <n v="329.84450402144773"/>
        <n v="406.58073446327688"/>
        <n v="9267.9166666666679"/>
        <n v="3120.0480769230771"/>
        <n v="17950.106086956519"/>
        <n v="4384.2423938223938"/>
        <n v="2591.2306666666668"/>
        <n v="2138.9745923781957"/>
        <n v="1781.3615113350127"/>
        <n v="3219.932584269663"/>
        <n v="1559.1734453781512"/>
        <n v="520.48387096774195"/>
        <n v="4391.4973684210527"/>
        <n v="3928.6132110091748"/>
        <n v="8140.3778000000002"/>
        <n v="979.17828685258962"/>
        <n v="783.53511235955057"/>
        <n v="725.33111111111111"/>
        <n v="296.99047619047622"/>
        <n v="592.22966507177034"/>
        <n v="499.58011049723751"/>
        <n v="1013.496625766871"/>
        <n v="1202.2450331125829"/>
        <n v="1288.7599999999998"/>
        <n v="809.87610619469024"/>
        <n v="1298.55"/>
        <n v="1007.5350318471337"/>
        <n v="3070.1142857142859"/>
        <n v="867.93415637860085"/>
        <n v="1572.248823529412"/>
        <n v="1054.747899159664"/>
        <n v="1157.5547445255474"/>
        <n v="2531.3493589743589"/>
        <n v="1282.9875555555557"/>
        <n v="655.06511627906968"/>
        <n v="845.10208816705335"/>
        <n v="1036.5621788283659"/>
        <n v="1518.4786516853933"/>
        <n v="1278.5779816513764"/>
        <n v="1777.0635658914725"/>
        <n v="1161.7039711191335"/>
        <n v="2387.635135135135"/>
        <n v="1341.2102272727273"/>
        <n v="3080.6689320388346"/>
        <n v="1690.7674418604652"/>
        <n v="1335.1207729468599"/>
        <n v="1339.7681818181818"/>
        <n v="931.23595505617982"/>
        <n v="3051.4883720930229"/>
        <n v="4561.5769230769229"/>
        <n v="1063.2466666666667"/>
        <n v="1258.6674816625919"/>
        <n v="1888.296740994854"/>
        <n v="2103.7671532846716"/>
        <n v="1092.8608247422681"/>
        <n v="612.39141414141409"/>
        <n v="513.4316239316239"/>
        <n v="364.16261818181817"/>
        <n v="2691.916666666667"/>
        <n v="2884"/>
        <n v="4203.5"/>
        <n v="2993.8333333333335"/>
        <n v="824.41666666666674"/>
        <n v="486.46153846153845"/>
        <n v="230.00000000000003"/>
        <n v="855.16434262948212"/>
        <n v="658.86657303370782"/>
        <n v="690.82444444444445"/>
        <n v="533.66421052631597"/>
        <n v="368.49723756906076"/>
        <n v="841.98036809815949"/>
        <n v="404.25165562913907"/>
        <n v="1017.6"/>
        <n v="555.97345132743362"/>
        <n v="550.58333333333337"/>
        <n v="299.31210191082801"/>
        <n v="1131.7485714285713"/>
        <n v="235.84032921810706"/>
        <n v="695.46764705882333"/>
        <n v="730.01260504201696"/>
        <n v="546.39781021897807"/>
        <n v="855.8012820512821"/>
        <n v="501.39111111111112"/>
        <n v="523.41860465116281"/>
        <n v="290.15467904098995"/>
        <n v="899.6639260020554"/>
        <n v="1481.4112359550561"/>
        <n v="1087.3623853211011"/>
        <n v="583.59147286821701"/>
        <n v="395.80144404332128"/>
        <n v="960.22972972972968"/>
        <n v="640.49431818181824"/>
        <n v="999.97087378640754"/>
        <n v="882.66279069767438"/>
        <n v="598.54106280193241"/>
        <n v="608.58787878787882"/>
        <n v="2306.6573033707864"/>
        <n v="1656.953488372093"/>
        <n v="4192.5192307692305"/>
        <n v="480.21000000000004"/>
        <n v="579.03667481662603"/>
        <n v="589.46312178387643"/>
        <n v="535.56155717761567"/>
        <n v="1237.7474226804125"/>
        <n v="643.35606060606062"/>
        <n v="584.66239316239307"/>
        <n v="359.08858181818175"/>
        <n v="2267.5"/>
        <n v="4067.1250000000005"/>
        <n v="5090.166666666667"/>
        <n v="2684.0833333333335"/>
        <n v="1450.5833333333333"/>
        <n v="266.53846153846155"/>
        <n v="755.00000000000011"/>
        <n v="901.24601593625493"/>
        <n v="923.43117977528095"/>
        <n v="777.76222222222214"/>
        <n v="757.29990430622013"/>
        <n v="408.96777163904227"/>
        <n v="1218.5907975460123"/>
        <n v="728.59602649006627"/>
        <n v="1422.1399999999999"/>
        <n v="646.62831858407083"/>
        <n v="1029.0833333333333"/>
        <n v="607.68789808917188"/>
        <n v="1086.5142857142857"/>
        <n v="271.8625514403293"/>
        <n v="499.96482352941183"/>
        <n v="1001.1470588235295"/>
        <n v="999.80656934306558"/>
        <n v="1280.8653846153848"/>
        <n v="1231.7777777777778"/>
        <n v="836.53953488372088"/>
        <n v="299.15854601701471"/>
        <n v="760.48406988694762"/>
        <n v="2407.0159550561798"/>
        <n v="1265.7118279569891"/>
        <n v="2628.7155963302757"/>
        <n v="807.07503875968985"/>
        <n v="507.5018050541517"/>
        <n v="1660.4797297297298"/>
        <n v="1118.4147727272727"/>
        <n v="837.0959223300971"/>
        <n v="1517.4263565891474"/>
        <n v="842.81642512077303"/>
        <n v="885.37424242424242"/>
        <n v="1621.3595505617977"/>
        <n v="3023.6744186046512"/>
        <n v="4822.7692307692305"/>
        <n v="808.39333333333332"/>
        <n v="1013.6210268948655"/>
        <n v="873.42024013722119"/>
        <n v="1988.1586374695862"/>
        <n v="1395.5824742268042"/>
        <n v="831.00252525252517"/>
        <n v="642.83547008546998"/>
        <n v="313.60610909090911"/>
        <n v="380.58333333333337"/>
        <n v="2724.0666666666666"/>
        <n v="4635.0833333333339"/>
        <n v="4199.916666666667"/>
        <n v="2768.5833333333335"/>
        <n v="1535.4166666666667"/>
        <n v="341.15384615384619"/>
        <n v="759.16666666666674"/>
        <n v="374.0333333333333"/>
        <n v="843.50298804780869"/>
        <n v="652.84691011235964"/>
        <n v="608.23111111111109"/>
        <n v="747.95928229665083"/>
        <n v="507.0718232044199"/>
        <n v="882.52147239263797"/>
        <n v="578.76158940397352"/>
        <n v="1239.43"/>
        <n v="460.93805309734512"/>
        <n v="882.58333333333337"/>
        <n v="758.24203821656045"/>
        <n v="1282.5999999999999"/>
        <n v="401.37695473251034"/>
        <n v="699.20858823529397"/>
        <n v="1123.0336134453783"/>
        <n v="553.09489051094886"/>
        <n v="997.08333333333337"/>
        <n v="798.4177777777777"/>
        <n v="818.64186046511634"/>
        <n v="356.24516627996911"/>
        <n v="756.26310380267216"/>
        <n v="2522.2044943820224"/>
        <n v="1169.7462365591398"/>
        <n v="2631.7155963302753"/>
        <n v="620.20868217054249"/>
        <n v="608.5956678700361"/>
        <n v="1118.6824324324325"/>
        <n v="977.4204545454545"/>
        <n v="810.48718446601936"/>
        <n v="1466.7286821705429"/>
        <n v="809.67632850241557"/>
        <n v="703.10727272727263"/>
        <n v="1901.3426966292134"/>
        <n v="2805.4651162790697"/>
        <n v="4058.4807692307691"/>
        <n v="815.69333333333327"/>
        <n v="861.10024449877756"/>
        <n v="706.4408233276157"/>
        <n v="4799.0408759124084"/>
        <n v="1379.6649484536083"/>
        <n v="707.41161616161617"/>
        <n v="643.87393162393153"/>
        <n v="233.45393454545456"/>
        <n v="1817.0833333333335"/>
        <n v="12415"/>
        <n v="416.625"/>
        <n v="2206.666666666667"/>
        <n v="3791.5000000000005"/>
        <n v="3621.416666666667"/>
        <n v="2587.4166666666665"/>
        <n v="1831.5"/>
        <n v="305.76923076923077"/>
        <n v="722.16666666666663"/>
        <n v="796.82171314741038"/>
        <n v="715.2893258426966"/>
        <n v="759.89777777777772"/>
        <n v="737.42583732057415"/>
        <n v="576.89963167587473"/>
        <n v="1369.7552147239264"/>
        <n v="744.65562913907297"/>
        <n v="1451.1899999999998"/>
        <n v="943.51327433628319"/>
        <n v="970.11666666666656"/>
        <n v="850.73248407643314"/>
        <n v="1448.0457142857142"/>
        <n v="519.50699588477369"/>
        <n v="531.76611764705888"/>
        <n v="1127.5546218487395"/>
        <n v="585.91240875912411"/>
        <n v="1111.1410256410256"/>
        <n v="822.36888888888893"/>
        <n v="992.81395348837214"/>
        <n v="522.19953596287701"/>
        <n v="851.47584789311406"/>
        <n v="2792.885393258427"/>
        <n v="1191.7505376344084"/>
        <n v="2368.6880733944954"/>
        <n v="995.93240310077522"/>
        <n v="676.70036101083031"/>
        <n v="2297.9256756756754"/>
        <n v="1256.3068181818182"/>
        <n v="1037.9563106796118"/>
        <n v="1426.7751937984497"/>
        <n v="739.3429951690822"/>
        <n v="743.58818181818185"/>
        <n v="1037.056179775281"/>
        <n v="4604.697674418604"/>
        <n v="4681.1923076923076"/>
        <n v="886.1"/>
        <n v="953.62591687041572"/>
        <n v="851.06346483704976"/>
        <n v="1665.3435523114354"/>
        <n v="1233.8711340206187"/>
        <n v="638.96969696969688"/>
        <n v="1018.2158119658119"/>
        <n v="276.62245818181816"/>
        <n v="1554.666666666667"/>
        <n v="10920"/>
        <n v="4515"/>
        <n v="61.928571428571416"/>
        <n v="2588.0833333333335"/>
        <n v="4014.3333333333339"/>
        <n v="4166.416666666667"/>
        <n v="2664.8333333333335"/>
        <n v="3399.0000000000005"/>
        <n v="335.76923076923077"/>
        <n v="926.66666666666674"/>
        <n v="809.81872509960158"/>
        <n v="769.59410112359546"/>
        <n v="719.31999999999994"/>
        <n v="522.71382775119628"/>
        <n v="547.75598526703493"/>
        <n v="1227.3546012269937"/>
        <n v="661.50993377483439"/>
        <n v="1130.28"/>
        <n v="765.07079646017701"/>
        <n v="869.31666666666661"/>
        <n v="596.5414012738853"/>
        <n v="1735.4857142857143"/>
        <n v="509.83473251028806"/>
        <n v="448.9723529411765"/>
        <n v="782.54621848739498"/>
        <n v="719.09854014598534"/>
        <n v="941.21474358974365"/>
        <n v="690.13333333333333"/>
        <n v="895.06511627906968"/>
        <n v="484.48569218870847"/>
        <n v="809.11510791366902"/>
        <n v="2513.4269662921347"/>
        <n v="1312.4860215053764"/>
        <n v="1800.7568807339451"/>
        <n v="918.57922480620164"/>
        <n v="647.26714801444052"/>
        <n v="1704.2972972972975"/>
        <n v="1085.3352272727273"/>
        <n v="787.21126213592231"/>
        <n v="1415.3953488372094"/>
        <n v="1344.6183574879228"/>
        <n v="466.160909090909"/>
        <n v="652.12359550561803"/>
        <n v="3859.953488372093"/>
        <n v="3922.0961538461538"/>
        <n v="943.44199999999978"/>
        <n v="777.97310513447439"/>
        <n v="723.92109777015423"/>
        <n v="648.45523114355251"/>
        <n v="1403.9072164948454"/>
        <n v="786.76010101010093"/>
        <n v="1052.8974358974358"/>
        <n v="271.0118981818182"/>
        <n v="1203.5"/>
        <n v="9375"/>
        <n v="2728.75"/>
        <n v="111.64285714285714"/>
        <n v="2125.75"/>
        <n v="3273.916666666667"/>
        <n v="3247.0833333333335"/>
        <n v="2502.8333333333335"/>
        <n v="1967.25"/>
        <n v="264.61538461538464"/>
        <n v="1125"/>
        <n v="809.94721115537845"/>
        <n v="750.47752808988764"/>
        <n v="625.21555555555551"/>
        <n v="1858.5104761904759"/>
        <n v="500.21167464114819"/>
        <n v="585.44198895027625"/>
        <n v="1522.3018404907978"/>
        <n v="1053.317880794702"/>
        <n v="1234.3300000000002"/>
        <n v="806.06194690265488"/>
        <n v="591.83333333333337"/>
        <n v="636.8535031847133"/>
        <n v="1747.6571428571428"/>
        <n v="412.36543209876544"/>
        <n v="968.03823529411773"/>
        <n v="728.1260504201681"/>
        <n v="463.18978102189777"/>
        <n v="712.06410256410254"/>
        <n v="565.00888888888892"/>
        <n v="719.01395348837207"/>
        <n v="466.6047950502707"/>
        <n v="849.15005138746153"/>
        <n v="2600.1865168539325"/>
        <n v="1097.6817204301076"/>
        <n v="1918.3256880733948"/>
        <n v="1116.2807751937987"/>
        <n v="673.10469314079432"/>
        <n v="1757.033783783784"/>
        <n v="1008.3295454545454"/>
        <n v="933.52970873786398"/>
        <n v="1048.8139534883721"/>
        <n v="1149.3816425120772"/>
        <n v="488.15454545454537"/>
        <n v="715.51685393258424"/>
        <n v="3418.7906976744184"/>
        <n v="4569.6346153846152"/>
        <n v="1016.3333333333334"/>
        <n v="622.11002444987776"/>
        <n v="744.08747855917659"/>
        <n v="694.25255474452547"/>
        <n v="1325.8247422680413"/>
        <n v="705.75505050505046"/>
        <n v="1065.386752136752"/>
        <n v="308.8829090909091"/>
        <n v="835.56474103585651"/>
        <n v="808.31741573033707"/>
        <n v="101.11111111111111"/>
        <n v="1691.5885714285714"/>
        <n v="573.76114832535893"/>
        <n v="662.66298342541438"/>
        <n v="1527.3993865030675"/>
        <n v="1142.6423841059602"/>
        <n v="1326.78"/>
        <n v="930.68141592920358"/>
        <n v="677.01666666666665"/>
        <n v="670.43312101910817"/>
        <n v="2131.2114285714283"/>
        <n v="487.62551440329219"/>
        <n v="708.06647058823523"/>
        <n v="862.76470588235293"/>
        <n v="766.13503649635027"/>
        <n v="884.51923076923083"/>
        <n v="588.29333333333329"/>
        <n v="729.60930232558133"/>
        <n v="478.5204949729312"/>
        <n v="1003.0606372045221"/>
        <n v="2874.4943820224721"/>
        <n v="1375.8344086021505"/>
        <n v="2239.4724770642206"/>
        <n v="829.03038759689935"/>
        <n v="608.27978339350182"/>
        <n v="1788.0472972972975"/>
        <n v="1325.4090909090908"/>
        <n v="794.03708737864099"/>
        <n v="1274.937984496124"/>
        <n v="1174.8115942028987"/>
        <n v="656.1212121212119"/>
        <n v="1089.0449438202247"/>
        <n v="2557.4418604651164"/>
        <n v="4639.25"/>
        <n v="517.70000000000005"/>
        <n v="976.74083129584358"/>
        <n v="807.64493996569468"/>
        <n v="2944.9871046228714"/>
        <n v="1548.4123711340205"/>
        <n v="945.60858585858591"/>
        <n v="1066.7863247863247"/>
        <n v="416.81631999999996"/>
        <n v="1280.9166666666667"/>
        <n v="10880"/>
        <n v="3354.25"/>
        <n v="223.35714285714283"/>
        <n v="819.47499999999991"/>
        <n v="2601.125"/>
        <n v="1926.9166666666667"/>
        <n v="3686.1666666666665"/>
        <n v="2718"/>
        <n v="2779"/>
        <n v="253.07692307692309"/>
        <n v="1098.3333333333335"/>
        <n v="812.97908366533864"/>
        <n v="774.66292134831463"/>
        <n v="1291.2647619047618"/>
        <n v="549.44880382775125"/>
        <n v="508.26887661141802"/>
        <n v="1132.6552147239263"/>
        <n v="1099.4503311258279"/>
        <n v="1264.29"/>
        <n v="637.88495575221236"/>
        <n v="515.5"/>
        <n v="662.29936305732485"/>
        <n v="1347.56"/>
        <n v="643.17613168724279"/>
        <n v="595.14882352941174"/>
        <n v="1111.621848739496"/>
        <n v="653.90145985401455"/>
        <n v="1323.846153846154"/>
        <n v="1013.5733333333333"/>
        <n v="949.87906976744182"/>
        <n v="507.56225831399848"/>
        <n v="824.8386433710175"/>
        <n v="2656.7348314606738"/>
        <n v="1180.4193548387098"/>
        <n v="2554.220183486239"/>
        <n v="722.84108527131787"/>
        <n v="403.0974729241878"/>
        <n v="1763.3513513513515"/>
        <n v="1280.221590909091"/>
        <n v="1182.5566990291263"/>
        <n v="1486.2015503875971"/>
        <n v="1210.5314009661836"/>
        <n v="1003.7606060606058"/>
        <n v="1633.0112359550562"/>
        <n v="2583.5348837209299"/>
        <n v="3942.6153846153843"/>
        <n v="843.39333333333332"/>
        <n v="1216.0146699266504"/>
        <n v="986.26586620926241"/>
        <n v="1634.5727493917275"/>
        <n v="1560.1340206185569"/>
        <n v="776.81060606060601"/>
        <n v="842.7692307692306"/>
        <n v="388.84727272727275"/>
        <n v="1120.49"/>
        <n v="1608.7500000000002"/>
        <n v="6485"/>
        <n v="3309.125"/>
        <n v="125.42857142857142"/>
        <n v="507.72499999999997"/>
        <n v="2579.166666666667"/>
        <n v="1802.9166666666667"/>
        <n v="2683"/>
        <n v="1972.3333333333335"/>
        <n v="2385.416666666667"/>
        <n v="2263.75"/>
        <n v="265"/>
        <n v="1016.6666666666667"/>
        <n v="888.60756972111551"/>
        <n v="911.00983146067415"/>
        <n v="1508.6647619047617"/>
        <n v="570.25741626794263"/>
        <n v="666.0349907918968"/>
        <n v="1125.5993865030678"/>
        <n v="1295.682119205298"/>
        <n v="1331.32"/>
        <n v="894.00884955752213"/>
        <n v="964.33333333333337"/>
        <n v="861.64968152866231"/>
        <n v="1605.9485714285715"/>
        <n v="543.55654320987662"/>
        <n v="958.0682352941177"/>
        <n v="1037.5882352941178"/>
        <n v="792.07664233576634"/>
        <n v="1654.3557692307691"/>
        <n v="1845.1897777777776"/>
        <n v="1073.1953488372092"/>
        <n v="584.35421500386701"/>
        <n v="983.50154162384376"/>
        <n v="3184.3146067415732"/>
        <n v="1436.316129032258"/>
        <n v="3266.1284403669729"/>
        <n v="1000.2438759689923"/>
        <n v="610.35018050541521"/>
        <n v="2028.3175675675677"/>
        <n v="1330.7840909090908"/>
        <n v="1412.3417475728154"/>
        <n v="2260.1782945736436"/>
        <n v="1319.0483091787439"/>
        <n v="727.60636363636365"/>
        <n v="1658.5112359550562"/>
        <n v="3280.348837209302"/>
        <n v="4599.3846153846152"/>
        <n v="867.42666666666662"/>
        <n v="1869.8565022421526"/>
        <n v="969.35162950257291"/>
        <n v="2356.8457420924569"/>
        <n v="1955.2371134020621"/>
        <n v="926.52020202020196"/>
        <n v="904.00641025641016"/>
        <n v="354.61436363636363"/>
        <n v="2475.8279999999995"/>
        <n v="2933.0833333333339"/>
        <n v="2392.5000000000005"/>
        <n v="10125"/>
        <n v="4943.5"/>
        <n v="472.57142857142856"/>
        <n v="670.77499999999998"/>
        <n v="2835.75"/>
        <n v="3076.5833333333335"/>
        <n v="3188"/>
        <n v="2436.2500000000005"/>
        <n v="2653.8333333333335"/>
        <n v="263.07692307692309"/>
        <n v="1152.5"/>
        <n v="673.35258964143429"/>
        <n v="751.01685393258424"/>
        <n v="1596.9488888888889"/>
        <n v="1144.7180952380952"/>
        <n v="655.59473684210559"/>
        <n v="516.8499079189686"/>
        <n v="1255.7073619631901"/>
        <n v="1466.993377483444"/>
        <n v="1428.63"/>
        <n v="1066.4601769911505"/>
        <n v="1261.0333333333333"/>
        <n v="807.77070063694271"/>
        <n v="1503.0971428571427"/>
        <n v="587.89794238683135"/>
        <n v="949.7017647058824"/>
        <n v="1256.6974789915967"/>
        <n v="852.01094890510944"/>
        <n v="1929.6346153846155"/>
        <n v="1201.7866666666666"/>
        <n v="1008.5209302325582"/>
        <n v="533.99303944315545"/>
        <n v="911.09660842754363"/>
        <n v="2998.2629213483146"/>
        <n v="951.60860215053765"/>
        <n v="3776.9036697247711"/>
        <n v="1073.8958139534882"/>
        <n v="658.35018050541521"/>
        <n v="2366.864864864865"/>
        <n v="1684.8068181818182"/>
        <n v="1553.3058252427186"/>
        <n v="3334.5968992248063"/>
        <n v="1797.8647342995171"/>
        <n v="326.65909090909076"/>
        <n v="895.15730337078662"/>
        <n v="3334.8837209302324"/>
        <n v="4166.3846153846152"/>
        <n v="1065.9115044247787"/>
        <n v="1457.6210762331839"/>
        <n v="1428.8765008576329"/>
        <n v="2042.4333333333336"/>
        <n v="1437.4948453608249"/>
        <n v="728.63383838383834"/>
        <n v="405.73995636363634"/>
        <n v="2765.0699999999997"/>
        <n v="2067.6666666666665"/>
        <n v="1454.1666666666667"/>
        <n v="1663.416666666667"/>
        <n v="953.50000000000011"/>
        <n v="1107.5833333333333"/>
        <n v="2979.166666666667"/>
        <n v="1325.0000000000002"/>
        <n v="8195"/>
        <n v="2858.75"/>
        <n v="205.28571428571425"/>
        <n v="390.75"/>
        <n v="2089.25"/>
        <n v="390"/>
        <n v="274.61538461538464"/>
        <n v="646.63844621513942"/>
        <n v="909.20224719101134"/>
        <n v="1711.3044444444445"/>
        <n v="1340.0114285714285"/>
        <n v="635.08444976076555"/>
        <n v="431.71178637200728"/>
        <n v="1189.6638036809818"/>
        <n v="1928.3311258278145"/>
        <n v="1185.3699999999999"/>
        <n v="923.73451327433622"/>
        <n v="854.83333333333337"/>
        <n v="1212.5732484076432"/>
        <n v="1820.4857142857143"/>
        <n v="643.89711934156389"/>
        <n v="1101.1561176470589"/>
        <n v="1160.9764705882355"/>
        <n v="1657.956204379562"/>
        <n v="2765.8269230769233"/>
        <n v="1289"/>
        <n v="635.85116279069769"/>
        <n v="778.52204176334112"/>
        <n v="765.8972250770812"/>
        <n v="3097.0629213483144"/>
        <n v="1010.7978494623655"/>
        <n v="3373.3577981651383"/>
        <n v="1214.7311627906977"/>
        <n v="798.9747292418773"/>
        <n v="2401.3243243243246"/>
        <n v="1750.221590909091"/>
        <n v="1873.5174757281552"/>
        <n v="3817.3333333333335"/>
        <n v="1827.5652173913045"/>
        <n v="449.32075757575751"/>
        <n v="1075.1910112359551"/>
        <n v="2642.6744186046512"/>
        <n v="4327.0961538461534"/>
        <n v="1587.9911504424779"/>
        <n v="1495.7780269058298"/>
        <n v="1741.1612349914235"/>
        <n v="1493.6593673965936"/>
        <n v="1398.0103092783506"/>
        <n v="884.13888888888891"/>
        <n v="486.60731636363641"/>
        <n v="1387"/>
        <n v="3289.84"/>
        <n v="3174"/>
        <n v="3759.5833333333335"/>
        <n v="943.33333333333337"/>
        <n v="9645"/>
        <n v="3123.25"/>
        <n v="515.82142857142856"/>
        <n v="2582.916666666667"/>
        <n v="3030"/>
        <n v="1637.9166666666667"/>
        <n v="2291.916666666667"/>
        <n v="1712.5833333333335"/>
        <n v="310.38461538461542"/>
        <n v="842.94920318725099"/>
        <n v="986.92696629213492"/>
        <n v="1491.2515111111111"/>
        <n v="1289.607619047619"/>
        <n v="670.49894736842111"/>
        <n v="438.06077348066293"/>
        <n v="1133.3815950920246"/>
        <n v="2480.8211920529802"/>
        <n v="1726.72"/>
        <n v="603.36283185840705"/>
        <n v="948.0333333333333"/>
        <n v="957.45222929936301"/>
        <n v="2436.5828571428569"/>
        <n v="688.21481481481487"/>
        <n v="1038.2495294117648"/>
        <n v="1057.5882352941178"/>
        <n v="758.58759124087578"/>
        <n v="2502.3205128205127"/>
        <n v="1276.6622222222222"/>
        <n v="729.06976744186045"/>
        <n v="606.41453982985308"/>
        <n v="917.68756423432694"/>
        <n v="3277.6247191011234"/>
        <n v="1056.3978494623657"/>
        <n v="2582.371559633028"/>
        <n v="1662.0848062015502"/>
        <n v="1301.9675090252708"/>
        <n v="2702.8175675675675"/>
        <n v="1960.8238636363637"/>
        <n v="1385.9980582524272"/>
        <n v="2755.1782945736436"/>
        <n v="1608.985507246377"/>
        <n v="609.01363636363635"/>
        <n v="1105.7752808988764"/>
        <n v="2275.9302325581393"/>
        <n v="2453.5384615384614"/>
        <n v="1513.5398230088497"/>
        <n v="1706.20269058296"/>
        <n v="1634.3619210977699"/>
        <n v="1032.3800486618004"/>
        <n v="1270.5721649484537"/>
        <n v="832.90404040404042"/>
        <n v="336.7119127272727"/>
        <n v="1617.166666666667"/>
        <n v="2142.48"/>
        <n v="2193"/>
        <n v="3360.0000000000005"/>
        <n v="993.33333333333348"/>
        <n v="12070"/>
        <n v="2674.375"/>
        <n v="286.21428571428567"/>
        <n v="2631.8333333333335"/>
        <n v="2270"/>
        <n v="3218.7500000000005"/>
        <n v="2204"/>
        <n v="1974"/>
        <n v="415"/>
        <n v="712.03685258964151"/>
        <n v="1112.0589887640449"/>
        <n v="1567.3997777777779"/>
        <n v="1186.7638095238094"/>
        <n v="850.91913875598084"/>
        <n v="526.82587476979734"/>
        <n v="1452.9509202453989"/>
        <n v="1960.4039735099338"/>
        <n v="1805.45"/>
        <n v="901.3451327433628"/>
        <n v="1252.9333333333334"/>
        <n v="839.56687898089172"/>
        <n v="2278.5314285714285"/>
        <n v="647.3481481481482"/>
        <n v="1169.8739999999998"/>
        <n v="1132.4537815126052"/>
        <n v="915.00729927007285"/>
        <n v="3094.6506410256411"/>
        <n v="1756.1102222222221"/>
        <n v="856.95813953488368"/>
        <n v="727.5684454756381"/>
        <n v="1266.6341212744092"/>
        <n v="2650.7887640449439"/>
        <n v="1042.8408602150537"/>
        <n v="2916.100917431193"/>
        <n v="1955.731472868217"/>
        <n v="1582.884476534296"/>
        <n v="3302.2364864864862"/>
        <n v="2039.6875"/>
        <n v="1540.6194174757279"/>
        <n v="2461.1472868217056"/>
        <n v="2562.3333333333335"/>
        <n v="1003.4280303030303"/>
        <n v="633.37078651685397"/>
        <n v="2188.7906976744184"/>
        <n v="5724.3653846153838"/>
        <n v="1715.8761061946902"/>
        <n v="2359.0201793721972"/>
        <n v="1442.3893653516295"/>
        <n v="1331.5442822384427"/>
        <n v="1082.8350515463919"/>
        <n v="812.89646464646455"/>
        <n v="325.66879999999992"/>
        <n v="1720.5833333333333"/>
        <n v="2000.8950000000002"/>
        <n v="4007.416666666667"/>
        <n v="3397.916666666667"/>
        <n v="803.33333333333337"/>
        <n v="9465"/>
        <n v="4570.875"/>
        <n v="389.08928571428567"/>
        <n v="2998.8333333333335"/>
        <n v="2989"/>
        <n v="3105.8333333333335"/>
        <n v="2287.2500000000005"/>
        <n v="2539.7500000000005"/>
        <n v="315.76923076923077"/>
        <n v="872.52490039840643"/>
        <n v="1250.6137640449438"/>
        <n v="1897.4760000000001"/>
        <n v="1439.1219047619047"/>
        <n v="913.91435406698577"/>
        <n v="426.41436464088395"/>
        <n v="1406.6319018404909"/>
        <n v="1488.5099337748345"/>
        <n v="1430.11"/>
        <n v="678.9646017699115"/>
        <n v="911.79999999999984"/>
        <n v="415.63057324840764"/>
        <n v="1423.36"/>
        <n v="155.71193415637862"/>
        <n v="546.78623529411766"/>
        <n v="1219.0210084033613"/>
        <n v="656.01459854014593"/>
        <n v="1427.8108974358977"/>
        <n v="852.11111111111109"/>
        <n v="1232.4186046511627"/>
        <n v="610.29930394431551"/>
        <n v="913.13771839671119"/>
        <n v="3634.9348314606741"/>
        <n v="1589.0258064516129"/>
        <n v="3197.4357798165138"/>
        <n v="1116.3793798449612"/>
        <n v="620.5415162454874"/>
        <n v="2482.2567567567567"/>
        <n v="1880.2954545454545"/>
        <n v="922.75689320388358"/>
        <n v="1494.7674418604652"/>
        <n v="1016.8937198067633"/>
        <n v="715.52909090909077"/>
        <n v="1723.9887640449438"/>
        <n v="2620.7441860465115"/>
        <n v="5322.8846153846152"/>
        <n v="1208.1858407079646"/>
        <n v="1114.9865470852019"/>
        <n v="885.95540308747854"/>
        <n v="3560.572749391727"/>
        <n v="1379.5876288659795"/>
        <n v="984.07323232323233"/>
        <n v="258.62976727272724"/>
        <n v="1830.8333333333335"/>
        <n v="2159.8850000000002"/>
        <n v="3416.8333333333339"/>
        <n v="2464.166666666667"/>
        <n v="1170.0000000000002"/>
        <n v="10700"/>
        <n v="2906.6750000000002"/>
        <n v="177.26785714285714"/>
        <n v="2925.166666666667"/>
        <n v="2639.7999999999997"/>
        <n v="3197.3333333333335"/>
        <n v="2318"/>
        <n v="2107.916666666667"/>
        <n v="306.92307692307691"/>
        <n v="892.43824701195206"/>
        <n v="977.75702247191009"/>
        <n v="1574.66"/>
        <n v="1228.2419047619048"/>
        <n v="386.70430622009565"/>
        <n v="1318.3987730061349"/>
        <n v="1972.364238410596"/>
        <n v="2123.89"/>
        <n v="1185.7699115044247"/>
        <n v="618.73333333333323"/>
        <n v="410.05095541401266"/>
        <n v="1417.6742857142856"/>
        <n v="440.20894117647055"/>
        <n v="1168.2773109243699"/>
        <n v="670.45985401459848"/>
        <n v="1308.3942307692307"/>
        <n v="730.68000000000006"/>
        <n v="1120.9302325581396"/>
        <n v="624.50966744006189"/>
        <n v="865.12641315519022"/>
        <n v="3577.0966292134831"/>
        <n v="1552.6623655913977"/>
        <n v="3282.2935779816517"/>
        <n v="875.78170542635667"/>
        <n v="575.39350180505414"/>
        <n v="1876.4256756756758"/>
        <n v="1857.6988636363637"/>
        <n v="803.64951456310689"/>
        <n v="2174.9612403100778"/>
        <n v="1110.0676328502416"/>
        <n v="413.55984848484843"/>
        <n v="2621.4269662921347"/>
        <n v="3590.3023255813955"/>
        <n v="3923.5769230769229"/>
        <n v="1090.8318584070796"/>
        <n v="1081.5986547085204"/>
        <n v="1904.6963190184049"/>
        <n v="1561.3119221411193"/>
        <n v="1101.4536082474228"/>
        <n v="814.54545454545462"/>
        <n v="1546.0646581196581"/>
        <n v="185.5313090909091"/>
        <n v="1385.4166666666667"/>
        <n v="1540.47"/>
        <n v="3163.25"/>
        <n v="2918.5000000000005"/>
        <n v="1506.6666666666667"/>
        <n v="11865"/>
        <n v="3147"/>
        <n v="141.75"/>
        <n v="2901.8333333333339"/>
        <n v="2378"/>
        <n v="2410.416666666667"/>
        <n v="2583.8333333333335"/>
        <n v="2420.9166666666665"/>
        <n v="308.30769230769226"/>
        <n v="1093.4342629482071"/>
        <n v="1174.564606741573"/>
        <n v="1561.84"/>
        <n v="1361.8247619047618"/>
        <n v="468.9899521531101"/>
        <n v="748.40359281437134"/>
        <n v="2114.2331288343557"/>
        <n v="2725.75"/>
        <n v="1217"/>
        <n v="480.25"/>
        <n v="469.96178343949043"/>
        <n v="1709.6514285714286"/>
        <n v="493.54806584362149"/>
        <n v="534.37564705882357"/>
        <n v="1218.7142857142858"/>
        <n v="411.24452554744516"/>
        <n v="1690.0641025641028"/>
        <n v="1168.2697777777778"/>
        <n v="1399.6651162790697"/>
        <n v="723.12064965197214"/>
        <n v="994.97225077081191"/>
        <n v="3937.9258426966289"/>
        <n v="1660.683870967742"/>
        <n v="3366.5366972477068"/>
        <n v="864.97534883720925"/>
        <n v="1054.2129963898917"/>
        <n v="2876.1689189189187"/>
        <n v="1874.4431818181818"/>
        <n v="1309.4489320388348"/>
        <n v="2268.9069767441861"/>
        <n v="1177.217391304348"/>
        <n v="549.7409090909091"/>
        <n v="2350.651685393258"/>
        <n v="4562.7441860465115"/>
        <n v="4982.7884615384619"/>
        <n v="1565.7345132743365"/>
        <n v="1186.9455156950671"/>
        <n v="1188.4447852760736"/>
        <n v="1430.8093385214008"/>
        <n v="1908.0326034063262"/>
        <n v="958.71717171717171"/>
        <n v="3333.6530128205127"/>
        <n v="249.2017381818182"/>
        <n v="3562.666666666667"/>
        <n v="1749.8150000000003"/>
        <n v="3855.416666666667"/>
        <n v="3347.5000000000005"/>
        <n v="1806.6666666666667"/>
        <n v="15350"/>
        <n v="4336.5625"/>
        <n v="145.35714285714286"/>
        <n v="5098.583333333333"/>
        <n v="2908.7999999999997"/>
        <n v="3642.0083333333337"/>
        <n v="3696.1666666666665"/>
        <n v="2272.5833333333335"/>
        <n v="375.38461538461542"/>
        <n v="1131.6294820717133"/>
        <n v="1077.9143258426966"/>
        <n v="1428.2177777777777"/>
        <n v="1214.1809523809525"/>
        <n v="468.74976076555021"/>
        <n v="632.85508982035924"/>
        <n v="1492.7668711656443"/>
        <n v="1457.7417218543046"/>
        <n v="2117.54"/>
        <n v="768.0545454545454"/>
        <n v="569.01754385964909"/>
        <n v="1295.5416666666667"/>
        <n v="1630.9599999999998"/>
        <n v="486.74205761316875"/>
        <n v="632.66529411764702"/>
        <n v="1318.6302521008404"/>
        <n v="1124.4519230769231"/>
        <n v="1025.5506666666665"/>
        <n v="1031.6976744186047"/>
        <n v="687.61407579273009"/>
        <n v="847.32990750256931"/>
        <n v="3565.6"/>
        <n v="1495.443010752688"/>
        <n v="2562.5229357798166"/>
        <n v="974.68217054263562"/>
        <n v="758.73285198555959"/>
        <n v="521.83108108108104"/>
        <n v="957.93300970873793"/>
        <n v="1999.6821705426357"/>
        <n v="1392.4106280193237"/>
        <n v="490.030303030303"/>
        <n v="580.28089887640454"/>
        <n v="1593.8962790697676"/>
        <n v="4262.6730769230771"/>
        <n v="1530.2566371681417"/>
        <n v="1100.0461883408072"/>
        <n v="1103.3865030674847"/>
        <n v="1337.8326848249028"/>
        <n v="1574.5591240875915"/>
        <n v="802.56818181818176"/>
        <n v="3232.8242948717948"/>
        <n v="236.07836363636363"/>
        <n v="1171.5"/>
        <n v="1212.145"/>
        <n v="2646.5833333333335"/>
        <n v="2107.0833333333335"/>
        <n v="1388.3333333333335"/>
        <n v="13755"/>
        <n v="3086.5"/>
        <n v="210.625"/>
        <n v="4875.9749999999995"/>
        <n v="4657.8333333333339"/>
        <n v="1708.8999999999999"/>
        <n v="4333.166666666667"/>
        <n v="3957.416666666667"/>
        <n v="2324.3333333333335"/>
        <n v="316.15384615384619"/>
        <n v="1165.6205179282867"/>
        <n v="1180.3651685393259"/>
        <n v="1197.4444444444443"/>
        <n v="1228.9009523809523"/>
        <n v="447.45933014354074"/>
        <n v="655.38802395209575"/>
        <n v="1332.9938650306747"/>
        <n v="1123.4437086092717"/>
        <n v="1628.05"/>
        <n v="2886.2727272727275"/>
        <n v="2445.052631578948"/>
        <n v="4088.7933333333331"/>
        <n v="698.22929936305729"/>
        <n v="1394.0857142857142"/>
        <n v="505.3648559670782"/>
        <n v="543.80494117647061"/>
        <n v="1488.8655462184877"/>
        <n v="1520.4817518248174"/>
        <n v="1037.4358974358975"/>
        <n v="601.09244444444437"/>
        <n v="978.18139534883721"/>
        <n v="519.18329466357307"/>
        <n v="857.37204522096613"/>
        <n v="3533.4292134831458"/>
        <n v="1755.1677419354837"/>
        <n v="1885.0458715596333"/>
        <n v="1097.0916279069766"/>
        <n v="564.4332129963899"/>
        <n v="765.28571428571433"/>
        <n v="1785.1415094339625"/>
        <n v="2159.8023255813955"/>
        <n v="775.89333333333332"/>
        <n v="1000.0974757281555"/>
        <n v="1717.3062015503879"/>
        <n v="1217.8067632850243"/>
        <n v="353.17272727272729"/>
        <n v="1189.4123595505616"/>
        <n v="3621.7825581395346"/>
        <n v="4285.9807692307695"/>
        <n v="1352.9380530973451"/>
        <n v="801.23991031390142"/>
        <n v="996.33435582822085"/>
        <n v="1202.513618677043"/>
        <n v="1043.8109489051094"/>
        <n v="751.39393939393938"/>
        <n v="3535.8749786324784"/>
        <n v="267.72734545454551"/>
        <n v="1311.4166666666667"/>
        <n v="1766.875"/>
        <n v="1858.2500000000002"/>
        <n v="1525.0000000000002"/>
        <n v="14970"/>
        <n v="5547.75"/>
        <n v="535.23214285714278"/>
        <n v="5587.4249999999993"/>
        <n v="4526.75"/>
        <n v="1440"/>
        <n v="3740.166666666667"/>
        <n v="3745.0833333333335"/>
        <n v="1985.5833333333335"/>
        <n v="349.23076923076923"/>
        <n v="1189.0776892430279"/>
        <n v="1220.3497191011236"/>
        <n v="1115.9866666666665"/>
        <n v="1425.712380952381"/>
        <n v="616.55980861244018"/>
        <n v="665.11017964071857"/>
        <n v="1240.20245398773"/>
        <n v="1730.0529801324503"/>
        <n v="2032.7099999999998"/>
        <n v="3274.5636363636363"/>
        <n v="2244.8245614035091"/>
        <n v="4418.7283333333335"/>
        <n v="821.73248407643302"/>
        <n v="2053.2228571428573"/>
        <n v="594.90534979423876"/>
        <n v="429.84988235294111"/>
        <n v="1322.1848739495799"/>
        <n v="1400.4671532846714"/>
        <n v="1030.323717948718"/>
        <n v="752.76444444444439"/>
        <n v="930.36279069767431"/>
        <n v="558.53286929621038"/>
        <n v="922.37101747173688"/>
        <n v="3645.4584269662919"/>
        <n v="1858.9634408602151"/>
        <n v="2143.9449541284407"/>
        <n v="987.3694573643412"/>
        <n v="547.48375451263541"/>
        <n v="1844.6428571428571"/>
        <n v="3195.4339622641514"/>
        <n v="3248.7093023255811"/>
        <n v="1034.6788888888889"/>
        <n v="714.55825242718447"/>
        <n v="1675.1627906976744"/>
        <n v="1140.7004830917876"/>
        <n v="504.1310606060606"/>
        <n v="1131.7842696629214"/>
        <n v="3859.0953488372093"/>
        <n v="4874.4615384615381"/>
        <n v="1394.1946902654868"/>
        <n v="871.93946188340817"/>
        <n v="1048.6963190184049"/>
        <n v="1049.0622568093386"/>
        <n v="3227.8206812652065"/>
        <n v="2305.8563402061859"/>
        <n v="812.40656565656559"/>
        <n v="3695.3559401709399"/>
        <n v="297.0595127272727"/>
        <n v="2094.8333333333335"/>
        <n v="1657.7749999999999"/>
        <n v="2733.916666666667"/>
        <n v="1695.0000000000002"/>
        <n v="16195"/>
        <n v="7631.1250000000009"/>
        <n v="134.5"/>
        <n v="5673.1749999999993"/>
        <n v="5026.083333333333"/>
        <n v="300"/>
        <n v="4208.318181818182"/>
        <n v="3546.8333333333339"/>
        <n v="3747.916666666667"/>
        <n v="2691.75"/>
        <n v="299.61538461538464"/>
        <n v="976.9541832669322"/>
        <n v="985.88342696629206"/>
        <n v="864.81333333333339"/>
        <n v="1026.7409523809522"/>
        <n v="664.84688995215322"/>
        <n v="911.08796296296305"/>
        <n v="521.57724550898195"/>
        <n v="1112.6687116564417"/>
        <n v="1478.8807947019868"/>
        <n v="1378.82"/>
        <n v="2657.4"/>
        <n v="2316.7368421052633"/>
        <n v="4064.1833333333334"/>
        <n v="1103.1210191082803"/>
        <n v="1637.782857142857"/>
        <n v="418.01588477366261"/>
        <n v="462.59176470588238"/>
        <n v="1322.4033613445379"/>
        <n v="1318.2189781021896"/>
        <n v="1738.221153846154"/>
        <n v="1234.8186666666666"/>
        <n v="1194.5488372093023"/>
        <n v="618.9087393658159"/>
        <n v="849.34635149023643"/>
        <n v="3518.256179775281"/>
        <n v="1615.2215053763441"/>
        <n v="3365.4587155963309"/>
        <n v="842.42"/>
        <n v="608.23826714801442"/>
        <n v="1413.3095238095239"/>
        <n v="3668"/>
        <n v="3301.7558139534885"/>
        <n v="845.78222222222234"/>
        <n v="707.59708737864082"/>
        <n v="2160.0503875968993"/>
        <n v="1067.2995169082128"/>
        <n v="584.72303030303021"/>
        <n v="1214.6033707865167"/>
        <n v="3255.2662790697677"/>
        <n v="4526.2692307692314"/>
        <n v="1404.1061946902655"/>
        <n v="1472.6069506726462"/>
        <n v="1194.4785276073619"/>
        <n v="1131.8093385214008"/>
        <n v="1374.1194647201946"/>
        <n v="1979.6663917525775"/>
        <n v="664.70202020202009"/>
        <n v="2970.4157905982906"/>
        <n v="237.42418181818181"/>
        <n v="1494.84"/>
        <n v="2858.5000000000005"/>
        <n v="2995.666666666667"/>
        <n v="2936.0000000000005"/>
        <n v="1728.1666666666667"/>
        <n v="1568.0833333333333"/>
        <n v="365.76923076923077"/>
        <n v="1110"/>
        <n v="12160"/>
        <n v="2846.625"/>
        <n v="2617.6999999999998"/>
        <n v="3621.2500000000005"/>
        <n v="670"/>
        <n v="5163.590909090909"/>
        <n v="3917.166666666667"/>
        <n v="994.39641434262955"/>
        <n v="1064.317415730337"/>
        <n v="904.87999999999988"/>
        <n v="1072.1733333333332"/>
        <n v="710.48229665071779"/>
        <n v="2030.0462962962963"/>
        <n v="597.68263473053889"/>
        <n v="1155.3803680981596"/>
        <n v="1942.17880794702"/>
        <n v="1587.34"/>
        <n v="3493.5090909090909"/>
        <n v="2991.5614035087719"/>
        <n v="5501.8166666666666"/>
        <n v="1551.7388535031846"/>
        <n v="1594.7542857142855"/>
        <n v="697.482633744856"/>
        <n v="789.41635294117646"/>
        <n v="1317.247899159664"/>
        <n v="1503.7591240875911"/>
        <n v="2514.4102564102564"/>
        <n v="2018.3177777777776"/>
        <n v="1301.8651162790698"/>
        <n v="583.10750193348804"/>
        <n v="916.31140801644403"/>
        <n v="3631.4044943820227"/>
        <n v="1755.9784946236559"/>
        <n v="3926.0321100917436"/>
        <n v="1085.5806201550388"/>
        <n v="1133.5714285714287"/>
        <n v="3878.3207547169814"/>
        <n v="3590.3372093023254"/>
        <n v="1641.6377777777775"/>
        <n v="1167.4730097087379"/>
        <n v="3240.2403100775196"/>
        <n v="1625.0289855072465"/>
        <n v="552.38590909090908"/>
        <n v="1831.5561797752807"/>
        <n v="2937.3930232558141"/>
        <n v="4452.3076923076924"/>
        <n v="2113.1238938053098"/>
        <n v="1820.7513452914798"/>
        <n v="1349.751533742331"/>
        <n v="1541.9377431906614"/>
        <n v="2623.939902676399"/>
        <n v="2623.8857731958765"/>
        <n v="678.37121212121212"/>
        <n v="3087.9433333333332"/>
        <n v="273.06033454545457"/>
        <n v="2736.0850000000005"/>
        <n v="2594.5833333333335"/>
        <n v="3093.416666666667"/>
        <n v="1523.416666666667"/>
        <n v="382.69230769230768"/>
        <n v="1485.0000000000002"/>
        <n v="13745"/>
        <n v="2993.875"/>
        <n v="568.08928571428567"/>
        <n v="3016.625"/>
        <n v="3949.0000000000005"/>
        <n v="4963.272727272727"/>
        <n v="8794.8333333333339"/>
        <n v="775.05179282868528"/>
        <n v="987.59971910112358"/>
        <n v="781.03777777777771"/>
        <n v="1085.4514285714286"/>
        <n v="1056.9679425837321"/>
        <n v="1794.8842592592594"/>
        <n v="505.39760479041911"/>
        <n v="1312.920245398773"/>
        <n v="1691.1192052980132"/>
        <n v="1824.99"/>
        <n v="3398.6909090909094"/>
        <n v="3088.5789473684213"/>
        <n v="5204.7583333333332"/>
        <n v="1281.4140127388534"/>
        <n v="1568.6399999999999"/>
        <n v="581.64658436213995"/>
        <n v="632.8356470588235"/>
        <n v="1292.8235294117646"/>
        <n v="1496.4708029197079"/>
        <n v="2850.5288461538462"/>
        <n v="1389.7733333333333"/>
        <n v="927.47906976744173"/>
        <n v="584.10518174787319"/>
        <n v="845.53751284686541"/>
        <n v="3392.8696629213482"/>
        <n v="1441.7290322580643"/>
        <n v="3909.6330275229361"/>
        <n v="1285.429457364341"/>
        <n v="1627.1666666666667"/>
        <n v="3587.0094339622642"/>
        <n v="4925.4534883720926"/>
        <n v="1946.8677777777777"/>
        <n v="1339.4019417475727"/>
        <n v="3556.9728682170548"/>
        <n v="2411.6570048309181"/>
        <n v="809.08515151515155"/>
        <n v="2204.4730337078654"/>
        <n v="2259.9360465116279"/>
        <n v="3818.6730769230767"/>
        <n v="1190.0176991150443"/>
        <n v="1562.0831838565023"/>
        <n v="1872.064417177914"/>
        <n v="1350.9455252918287"/>
        <n v="3244.7593673965939"/>
        <n v="2858.6862886597937"/>
        <n v="632.03282828282829"/>
        <n v="2923.3465598290595"/>
        <n v="349.84489454545457"/>
        <n v="2706.9349999999999"/>
        <n v="2248.5833333333335"/>
        <n v="2195.0833333333335"/>
        <n v="2745.8333333333335"/>
        <n v="4115.25"/>
        <n v="892.33333333333348"/>
        <n v="2273.4166666666665"/>
        <n v="412.69230769230768"/>
        <n v="1466.6666666666667"/>
        <n v="2792.5"/>
        <n v="405.58928571428567"/>
        <n v="2765.125"/>
        <n v="3559.666666666667"/>
        <n v="4282.454545454546"/>
        <n v="4055.5"/>
        <n v="847.89741035856571"/>
        <n v="1104.3469101123596"/>
        <n v="1016.1407777777778"/>
        <n v="1285.32"/>
        <n v="1122.4009569377993"/>
        <n v="2030.8888888888891"/>
        <n v="498.30059880239514"/>
        <n v="1332.1349693251534"/>
        <n v="2139.2649006622519"/>
        <n v="1197.29"/>
        <n v="3032.4436363636364"/>
        <n v="2422.9122807017543"/>
        <n v="4769.13"/>
        <n v="1823.3694267515923"/>
        <n v="2071.2742857142857"/>
        <n v="580.12650205761315"/>
        <n v="1024.1034117647059"/>
        <n v="1512.1008403361345"/>
        <n v="1273.1861313868612"/>
        <n v="3046.3653846153848"/>
        <n v="1422.8666666666666"/>
        <n v="855.37209302325584"/>
        <n v="892.02938901778816"/>
        <n v="757.95375128468652"/>
        <n v="3588.6449438202244"/>
        <n v="1566.0043010752688"/>
        <n v="2769.9770642201838"/>
        <n v="1201.5831007751938"/>
        <n v="1605.1166666666666"/>
        <n v="1496.3333333333333"/>
        <n v="1029.9397590361446"/>
        <n v="959.97619047619037"/>
        <n v="3706.7264150943397"/>
        <n v="3963.8604651162786"/>
        <n v="1844.7"/>
        <n v="1984.9844660194174"/>
        <n v="4474.937984496125"/>
        <n v="2525.3816425120772"/>
        <n v="704.65151515151513"/>
        <n v="1928.5247191011238"/>
        <n v="1793.93488372093"/>
        <n v="4388"/>
        <n v="1362.1061946902655"/>
        <n v="1816.8282511210764"/>
        <n v="2164.8680981595094"/>
        <n v="1124.7256809338521"/>
        <n v="2969.1667639902676"/>
        <n v="2843.3124226804125"/>
        <n v="809.47727272727275"/>
        <n v="3199.5041880341878"/>
        <n v="453.56524363636356"/>
        <n v="2026.22"/>
        <n v="2716.0000000000005"/>
        <n v="2780.5"/>
        <n v="4171.5"/>
        <n v="4614.166666666667"/>
        <n v="942.08333333333337"/>
        <n v="2413.5000000000005"/>
        <n v="426.92307692307691"/>
        <n v="1445.0000000000002"/>
        <n v="17050"/>
        <n v="4082.875"/>
        <n v="585.76785714285711"/>
        <n v="3167.85"/>
        <n v="4494.666666666667"/>
        <n v="4074.545454545455"/>
        <n v="8702.1666666666679"/>
        <n v="3346.94"/>
        <n v="1018.569721115538"/>
        <n v="1192.1558988764045"/>
        <n v="1130.6883333333333"/>
        <n v="1167.3904761904762"/>
        <n v="1435.6095693779905"/>
        <n v="1848.898148148148"/>
        <n v="658.56361676646702"/>
        <n v="1146.7300613496932"/>
        <n v="2499.1589403973512"/>
        <n v="2130.48"/>
        <n v="4309.9454545454537"/>
        <n v="4252.9649122807023"/>
        <n v="7936.5"/>
        <n v="1846.5668789808917"/>
        <n v="2722.1542857142858"/>
        <n v="834.44411522633754"/>
        <n v="1367.7547058823529"/>
        <n v="977.71428571428589"/>
        <n v="1887.1569343065692"/>
        <n v="4222.75"/>
        <n v="2498.88"/>
        <n v="1016.1627906976744"/>
        <n v="1259.7455529775716"/>
        <n v="998.3833504624871"/>
        <n v="3575.6898876404493"/>
        <n v="1604.6408602150536"/>
        <n v="3184.8853211009177"/>
        <n v="2088.9496124031007"/>
        <n v="3125.4833333333331"/>
        <n v="4649.6480000000001"/>
        <n v="3075.6987951807228"/>
        <n v="1268.3095238095239"/>
        <n v="4771.1792452830196"/>
        <n v="4739.7209302325573"/>
        <n v="2411.5"/>
        <n v="1708.0819417475727"/>
        <n v="3966.0232558139542"/>
        <n v="759.94696969696963"/>
        <n v="1870.6303370786518"/>
        <n v="2831.8302325581394"/>
        <n v="4712.0384615384619"/>
        <n v="3100.5398230088499"/>
        <n v="2829.5688340807178"/>
        <n v="2730.3159509202451"/>
        <n v="1788.5354085603117"/>
        <n v="1893.2160583941607"/>
        <n v="2781.1525773195876"/>
        <n v="770.97727272727263"/>
        <n v="3252.6508333333336"/>
        <n v="453.50218909090904"/>
        <n v="2203.875"/>
        <n v="2505.0833333333335"/>
        <n v="2539.0833333333335"/>
        <n v="5593.8333333333339"/>
        <n v="2888.416666666667"/>
        <n v="2094.3333333333335"/>
        <n v="466.92307692307691"/>
        <n v="1578.3333333333335"/>
        <n v="19395"/>
        <n v="3109.5"/>
        <n v="850.60714285714278"/>
        <n v="3892.125"/>
        <n v="4182.25"/>
        <n v="4235"/>
        <n v="6254.833333333333"/>
        <n v="3679.58"/>
        <n v="7895.0999999999995"/>
        <n v="1179.6354581673309"/>
        <n v="1395.7162921348315"/>
        <n v="1113.731111111111"/>
        <n v="1222.584761904762"/>
        <n v="1014.1344497607655"/>
        <n v="1774.1574074074074"/>
        <n v="488.21077844311372"/>
        <n v="1250.1288343558281"/>
        <n v="1854.4900662251655"/>
        <n v="1306.6599999999999"/>
        <n v="3324.4545454545455"/>
        <n v="3472.0000000000005"/>
        <n v="6471.45"/>
        <n v="1032.343949044586"/>
        <n v="1691.0285714285715"/>
        <n v="594.00584362139932"/>
        <n v="940.98082352941174"/>
        <n v="1287.0336134453783"/>
        <n v="915.39781021897807"/>
        <n v="2850.6346153846152"/>
        <n v="1438.1479999999999"/>
        <n v="906.26976744186049"/>
        <n v="539.26218097447793"/>
        <n v="1279.1418293936281"/>
        <n v="3095.1483146067417"/>
        <n v="1489.552688172043"/>
        <n v="2748.3486238532114"/>
        <n v="1318.2786046511628"/>
        <n v="1687.1499999999999"/>
        <n v="2637.7599999999998"/>
        <n v="1548.3253012048192"/>
        <n v="1554.1904761904761"/>
        <n v="5408.8584905660373"/>
        <n v="2982.5"/>
        <n v="1302.9666666666667"/>
        <n v="1345.2947572815535"/>
        <n v="2882.7713178294575"/>
        <n v="1539.3478260869567"/>
        <n v="596.70712121212114"/>
        <n v="1418.0191011235956"/>
        <n v="4561.2558139534876"/>
        <n v="5288.6346153846152"/>
        <n v="1697.3097345132742"/>
        <n v="1673.6300448430495"/>
        <n v="1477.6042944785274"/>
        <n v="1110.7937743190662"/>
        <n v="2970.1873479318733"/>
        <n v="2214.1254123711342"/>
        <n v="819.88989898989894"/>
        <n v="3198.0459829059828"/>
        <n v="344.05631272727271"/>
        <n v="2115.81"/>
        <n v="3249.5833333333335"/>
        <n v="4167.5"/>
        <n v="7290.166666666667"/>
        <n v="3186.5833333333335"/>
        <n v="1533.7500000000002"/>
        <n v="289.23076923076923"/>
        <n v="1155.0000000000002"/>
        <n v="15645"/>
        <n v="4843.875"/>
        <n v="295.41071428571428"/>
        <n v="3917.35"/>
        <n v="3867.8333333333335"/>
        <n v="2075.7999999999997"/>
        <n v="3637.727272727273"/>
        <n v="12843.824999999999"/>
        <n v="13352.2"/>
        <n v="4096.7733333333335"/>
        <n v="989.57071713147423"/>
        <n v="1177.9101123595506"/>
        <n v="1132.0442222222223"/>
        <n v="1142.5771428571429"/>
        <n v="1333.4143540669854"/>
        <n v="2205.7175925925926"/>
        <n v="502.98562874251496"/>
        <n v="1330.7423312883436"/>
        <n v="1759.1721854304637"/>
        <n v="1487.75"/>
        <n v="2383.0181818181813"/>
        <n v="2669.5964912280706"/>
        <n v="3677.1833333333334"/>
        <n v="722.82802547770689"/>
        <n v="1569.6742857142856"/>
        <n v="452.99193415637865"/>
        <n v="445.16882352941172"/>
        <n v="1372.4285714285716"/>
        <n v="1324.2518248175181"/>
        <n v="1680.8301282051282"/>
        <n v="881.10222222222217"/>
        <n v="648.05259087393654"/>
        <n v="900.20657759506685"/>
        <n v="3679.7640449438204"/>
        <n v="1615.4086021505377"/>
        <n v="3910.4082568807344"/>
        <n v="747.10837209302326"/>
        <n v="1026.7333333333333"/>
        <n v="1327.9733333333331"/>
        <n v="1375.7710843373493"/>
        <n v="1477.4761904761906"/>
        <n v="4314.9622641509432"/>
        <n v="2453.1395348837209"/>
        <n v="789.34444444444443"/>
        <n v="600.54951456310675"/>
        <n v="2032.2131782945737"/>
        <n v="1872.3212560386473"/>
        <n v="476.2141666666667"/>
        <n v="1127.8865168539326"/>
        <n v="4104.0546511627908"/>
        <n v="4859.2115384615381"/>
        <n v="1329.4513274336284"/>
        <n v="1126.3591928251121"/>
        <n v="1383.9907975460121"/>
        <n v="1547.2645914396887"/>
        <n v="3292.0107055961071"/>
        <n v="2122.203298969072"/>
        <n v="804.36527777777781"/>
        <n v="3161.5333333333333"/>
        <n v="239.76610909090911"/>
        <n v="1416.3100000000002"/>
        <n v="2670.5"/>
        <n v="4171.666666666667"/>
        <n v="3732.666666666667"/>
        <n v="2023.8333333333335"/>
        <n v="1772.791666666667"/>
        <n v="261.92307692307691"/>
        <n v="1191.6666666666667"/>
        <n v="4109.5"/>
        <n v="623.85714285714278"/>
        <n v="2970"/>
        <n v="3570.3333333333335"/>
        <n v="2631.5"/>
        <n v="3111.3636363636365"/>
        <n v="8398"/>
        <n v="4418.7999999999993"/>
        <n v="45889.899999999994"/>
        <n v="1033.0318725099603"/>
        <n v="1132.7359550561798"/>
        <n v="1264.5999999999999"/>
        <n v="1113.8342857142857"/>
        <n v="1256.8788516746411"/>
        <n v="2072.3981481481483"/>
        <n v="578.67065868263478"/>
        <n v="1419.5214723926379"/>
        <n v="1671.4503311258279"/>
        <n v="1446.82"/>
        <n v="2687.6727272727271"/>
        <n v="2903.2245614035096"/>
        <n v="4965.7166666666662"/>
        <n v="1039.312101910828"/>
        <n v="2153.1771428571428"/>
        <n v="387.96576131687249"/>
        <n v="516.63105882352932"/>
        <n v="1284.1176470588236"/>
        <n v="1527.4416058394161"/>
        <n v="1747.4871794871794"/>
        <n v="963.68444444444435"/>
        <n v="993.55813953488371"/>
        <n v="674.88321732405257"/>
        <n v="907.5745118191162"/>
        <n v="3606.1910112359551"/>
        <n v="1632.8989247311827"/>
        <n v="3716.720183486239"/>
        <n v="788.28279069767439"/>
        <n v="1601.1083333333333"/>
        <n v="1140.8399999999999"/>
        <n v="1134.1686746987953"/>
        <n v="1483.6190476190475"/>
        <n v="5772.8018867924538"/>
        <n v="2636.0697674418602"/>
        <n v="759.67777777777781"/>
        <n v="636.14951456310689"/>
        <n v="2574.6744186046512"/>
        <n v="1415.8888888888889"/>
        <n v="673.35712121212111"/>
        <n v="1098.5044943820226"/>
        <n v="4103.3116279069764"/>
        <n v="5358.3076923076915"/>
        <n v="1466.5044247787612"/>
        <n v="1156.6479820627803"/>
        <n v="1322.4570552147238"/>
        <n v="1061.964980544747"/>
        <n v="1765.98199513382"/>
        <n v="2258.0019587628867"/>
        <n v="801.10457070707082"/>
        <n v="3387.8517521367521"/>
        <n v="212.2914109090909"/>
        <n v="1774.82"/>
        <n v="3025.0833333333335"/>
        <n v="9139.0041666666675"/>
        <n v="2536.666666666667"/>
        <n v="681.25000000000011"/>
        <n v="1393.4583333333335"/>
        <n v="1855.916666666667"/>
        <n v="245.38461538461539"/>
        <n v="1010.0000000000001"/>
        <n v="19685"/>
        <n v="4208.625"/>
        <n v="648.26785714285711"/>
        <n v="2306.2750000000001"/>
        <n v="3403.0833333333339"/>
        <n v="2278.1"/>
        <n v="3417.727272727273"/>
        <n v="1511.7825"/>
        <n v="7024.166666666667"/>
        <n v="3018.0266666666666"/>
        <n v="30585.600000000002"/>
        <n v="1200.3555776892431"/>
        <n v="1216.9199438202247"/>
        <n v="1361.7888888888888"/>
        <n v="1256.9885714285713"/>
        <n v="1235.8129186602871"/>
        <n v="2234.5231481481483"/>
        <n v="595.93532934131736"/>
        <n v="1790.9460122699386"/>
        <n v="2528.7350993377486"/>
        <n v="1870.7"/>
        <n v="3916.0181818181813"/>
        <n v="3696.5438596491231"/>
        <n v="5736.5499999999993"/>
        <n v="1055.1783439490446"/>
        <n v="1949.777142857143"/>
        <n v="63.45078189300412"/>
        <n v="514.74223529411768"/>
        <n v="196.6512605042017"/>
        <n v="215.72268907563026"/>
        <n v="2240.8686131386858"/>
        <n v="1774.3397435897434"/>
        <n v="951.85777777777764"/>
        <n v="808.0744186046511"/>
        <n v="631.76952822892497"/>
        <n v="927.30421377183961"/>
        <n v="3645.1820224719099"/>
        <n v="1671.8602150537633"/>
        <n v="3469.3577981651379"/>
        <n v="1828.3083333333332"/>
        <n v="948.28"/>
        <n v="879.3373493975904"/>
        <n v="1783.3571428571429"/>
        <n v="4596.4245283018872"/>
        <n v="3336.9069767441861"/>
        <n v="1136.3888888888889"/>
        <n v="778.9376699029126"/>
        <n v="2627.7209302325587"/>
        <n v="1570.5942028985507"/>
        <n v="344.00106060606055"/>
        <n v="1440.5078651685392"/>
        <n v="4729"/>
        <n v="4966.6923076923076"/>
        <n v="1659.8407079646017"/>
        <n v="1267.2531390134532"/>
        <n v="1398.8834355828219"/>
        <n v="1137.626459143969"/>
        <n v="1857.6214111922141"/>
        <n v="2415.8160824742267"/>
        <n v="883.63131313131305"/>
        <n v="3509.7305769230766"/>
        <n v="230.98836363636363"/>
        <n v="1684.3799999999999"/>
        <n v="2647.3333333333335"/>
        <n v="12818.783333333333"/>
        <n v="2540.666666666667"/>
        <n v="2814.0833333333335"/>
        <n v="2144.1083333333331"/>
        <n v="2611.3333333333335"/>
        <n v="280"/>
        <n v="1368.3333333333335"/>
        <n v="19477.5"/>
        <n v="4751.5"/>
        <n v="1422.8928571428569"/>
        <n v="2569.75"/>
        <n v="4050.5833333333339"/>
        <n v="3393.1818181818185"/>
        <n v="1962.0124999999998"/>
        <n v="7036"/>
        <n v="3284.6266666666666"/>
        <n v="31975.600000000002"/>
        <n v="748.93116279069761"/>
        <n v="3958.0384615384614"/>
        <n v="883.68444444444435"/>
        <n v="1966.5335766423357"/>
        <n v="1252.9227053140098"/>
        <n v="641.74364705882351"/>
        <n v="975.30349514563113"/>
        <n v="1933.4628571428573"/>
        <n v="1972.2799999999997"/>
        <n v="1204.6733067729083"/>
        <n v="1149.2008426966293"/>
        <n v="1051.4320574162682"/>
        <n v="660.87935034802786"/>
        <n v="2351.5596330275234"/>
        <n v="2589.0930232558139"/>
        <n v="1501.1284046692608"/>
        <n v="1168.6564417177913"/>
        <n v="1511.5833333333333"/>
        <n v="809.46631313131331"/>
        <n v="232.13349090909088"/>
        <n v="841.24974306269269"/>
        <n v="4169.333333333333"/>
        <n v="3771.3213483146064"/>
        <n v="282.69230769230768"/>
        <n v="1283.3333333333335"/>
        <n v="1647.6236559139784"/>
        <n v="2794.75"/>
        <n v="3332"/>
        <n v="1260.6666666666667"/>
        <n v="1259.0350000000001"/>
        <n v="1780.0833333333335"/>
        <n v="1304.3177777777778"/>
        <n v="1532.3008849557523"/>
        <n v="1268.3201793721976"/>
        <n v="3617.0889957264949"/>
        <n v="551.11017964071857"/>
        <n v="1952.3178807947022"/>
        <n v="2301.8249999999998"/>
        <n v="3679.7272727272725"/>
        <n v="3475.1228070175443"/>
        <n v="5874.3666666666659"/>
        <n v="4290.2837209302324"/>
        <n v="1369.5005617977529"/>
        <n v="2718.6976744186045"/>
        <n v="1130.6942675159235"/>
        <n v="1088.8"/>
        <n v="1112.4761904761904"/>
        <n v="2221.4270072992699"/>
        <n v="3735.0283018867926"/>
        <n v="2603.1818181818185"/>
        <n v="2214.4479896907219"/>
        <n v="5053.8333333333339"/>
        <n v="2282.7175925925926"/>
        <n v="4766.75"/>
        <n v="1845.5833333333333"/>
        <n v="3365.46"/>
        <n v="1687.1416666666667"/>
        <n v="983.29333333333329"/>
        <n v="1528.1566265060242"/>
        <n v="1791.0833333333335"/>
        <n v="613.44651162790694"/>
        <n v="10373.063333333334"/>
        <n v="2614.59"/>
        <n v="1377.714285714286"/>
        <n v="18375.03"/>
        <n v="951.53571428571422"/>
        <n v="30199.5"/>
        <n v="1458.1193704600487"/>
        <n v="3975.8653846153848"/>
        <n v="1257.6666666666667"/>
        <n v="1834.2664233576643"/>
        <n v="594.49705882352941"/>
        <n v="958.8213592233011"/>
        <n v="2024.977142857143"/>
        <n v="1831.6699999999998"/>
        <n v="1417.3814741035856"/>
        <n v="1429.6390449438202"/>
        <n v="1049.977033492823"/>
        <n v="550.79659706109828"/>
        <n v="2074.8623853211011"/>
        <n v="1417.1441717791411"/>
        <n v="1683.1478599221791"/>
        <n v="1133.4391025641025"/>
        <n v="832.99512626262629"/>
        <n v="295.56249454545451"/>
        <n v="938.83247687564244"/>
        <n v="2584.0833333333335"/>
        <n v="3746.3685393258424"/>
        <n v="291.15384615384619"/>
        <n v="1356.6666666666667"/>
        <n v="1770.879569892473"/>
        <n v="3622.666666666667"/>
        <n v="1591.9161904761904"/>
        <n v="1329.48"/>
        <n v="2383.4166666666665"/>
        <n v="1533.8232888888888"/>
        <n v="1649.6725663716816"/>
        <n v="1042.5358744394618"/>
        <n v="4206.9868589743583"/>
        <n v="730.57844311377244"/>
        <n v="2365.9867549668875"/>
        <n v="2077.375"/>
        <n v="2809.3636363636365"/>
        <n v="3618.9649122807018"/>
        <n v="4091.2666666666669"/>
        <n v="4679.0441860465116"/>
        <n v="1251.3966292134833"/>
        <n v="3211.1046511627906"/>
        <n v="837.32484076433116"/>
        <n v="1365.0333333333333"/>
        <n v="501.35714285714283"/>
        <n v="2081.8394160583939"/>
        <n v="3812"/>
        <n v="3252.2727272727275"/>
        <n v="2322.1734536082477"/>
        <n v="5619.5000000000009"/>
        <n v="2072.5833333333335"/>
        <n v="5715.5833333333339"/>
        <n v="2103.5"/>
        <n v="3519.7066666666665"/>
        <n v="2102.5225"/>
        <n v="911.8"/>
        <n v="1295.5301204819277"/>
        <n v="2347.5833333333335"/>
        <n v="547.98604651162793"/>
        <n v="9042.1583333333347"/>
        <n v="3040.4775000000004"/>
        <n v="1350.7142857142858"/>
        <n v="1654.015625"/>
        <n v="524.47368421052636"/>
        <n v="621.80338983050854"/>
        <n v="1442.4601226993866"/>
        <n v="1588.3423728813559"/>
        <n v="1068.9655172413793"/>
        <n v="23115"/>
        <n v="973.73214285714278"/>
        <n v="26756.699999999997"/>
        <n v="50.5"/>
        <n v="4022.3846153846152"/>
        <n v="1401.751111111111"/>
        <n v="1862.525790754258"/>
        <n v="520.44988235294113"/>
        <n v="704.4693203883495"/>
        <n v="2109.7542857142857"/>
        <n v="1236.82"/>
        <n v="1174.7360557768925"/>
        <n v="1216.2303370786517"/>
        <n v="701.58851674641153"/>
        <n v="473.2250580046404"/>
        <n v="2377.7752293577983"/>
        <n v="1333.4969325153374"/>
        <n v="547.37743190661479"/>
        <n v="1112.9839743589744"/>
        <n v="666.04070707070707"/>
        <n v="263.31619636363638"/>
        <n v="759.96197327852008"/>
        <n v="2609.5833333333335"/>
        <n v="3383.4943820224721"/>
        <n v="296.15384615384619"/>
        <n v="1561.6666666666667"/>
        <n v="1544.8451612903225"/>
        <n v="3979.166666666667"/>
        <n v="1403.6685714285713"/>
        <n v="1013.915"/>
        <n v="2497.4166666666665"/>
        <n v="1379.4557555555552"/>
        <n v="1943.9823008849557"/>
        <n v="1179.7255605381167"/>
        <n v="3818.8394230769231"/>
        <n v="560.27700598802392"/>
        <n v="2399.5430463576163"/>
        <n v="1814.8249999999998"/>
        <n v="2520.2545454545452"/>
        <n v="2776.6491228070176"/>
        <n v="3799"/>
        <n v="5465.4767441860458"/>
        <n v="1161.9640449438202"/>
        <n v="2354.3837209302324"/>
        <n v="788.47770700636931"/>
        <n v="1418.7"/>
        <n v="1643.5729927007296"/>
        <n v="4875.5283018867922"/>
        <n v="2963.3636363636365"/>
        <n v="2018.6868041237115"/>
        <n v="6502.8333333333339"/>
        <n v="2010.0833333333333"/>
        <n v="5410.0833333333339"/>
        <n v="3003.2666666666669"/>
        <n v="3159.7266666666669"/>
        <n v="1697.5"/>
        <n v="997.97333333333324"/>
        <n v="684.03614457831327"/>
        <n v="3006.916666666667"/>
        <n v="521.35813953488366"/>
        <n v="16181.270833333334"/>
        <n v="1625.2624999999998"/>
        <n v="1708.6050420168069"/>
        <n v="1252.7265625"/>
        <n v="755.42105263157896"/>
        <n v="791.47881355932202"/>
        <n v="1136.1153374233129"/>
        <n v="943.43946731234871"/>
        <n v="1237.3189655172414"/>
        <n v="2160.181818181818"/>
        <n v="516.06666666666661"/>
        <n v="754.77519379844966"/>
        <n v="2836"/>
        <n v="2359.3271028037379"/>
        <n v="2539.86"/>
        <n v="123.5952380952381"/>
        <n v="18510"/>
        <n v="780.17857142857144"/>
        <n v="24702.199999999997"/>
        <n v="4057.25"/>
        <n v="1889.1955555555555"/>
        <n v="1164.4493917274938"/>
        <n v="536.68423529411768"/>
        <n v="489.4328155339806"/>
        <n v="2231.12"/>
        <n v="1373.34"/>
        <n v="921.08964143426306"/>
        <n v="1125.0589887640449"/>
        <n v="701.39569377990438"/>
        <n v="544.46945088940447"/>
        <n v="3360.8027522935786"/>
        <n v="772.57055214723925"/>
        <n v="597.56809338521407"/>
        <n v="1390.3525641025642"/>
        <n v="655.72376262626267"/>
        <n v="266.48739636363632"/>
        <n v="835.91675231243573"/>
        <n v="2769.166666666667"/>
        <n v="3306.1730337078652"/>
        <n v="433.46153846153845"/>
        <n v="1376.6666666666667"/>
        <n v="1423.8322580645163"/>
        <n v="3290.8333333333335"/>
        <n v="990.19809523809511"/>
        <n v="1215.155"/>
        <n v="2417.3333333333335"/>
        <n v="1144.6188444444444"/>
        <n v="2162.6991150442477"/>
        <n v="1854.1383408071754"/>
        <n v="3233.810064102564"/>
        <n v="483.24311377245505"/>
        <n v="1699.185430463576"/>
        <n v="1985.0749999999998"/>
        <n v="2522.1090909090908"/>
        <n v="2700.9649122807023"/>
        <n v="4584.0166666666664"/>
        <n v="2614.2162790697676"/>
        <n v="1214.3224719101122"/>
        <n v="3655.895348837209"/>
        <n v="833.2229299363056"/>
        <n v="1076.7222222222222"/>
        <n v="1615.5583941605837"/>
        <n v="5254.933962264151"/>
        <n v="3859.727272727273"/>
        <n v="2253.2298969072167"/>
        <n v="1781.1574074074074"/>
        <n v="4631.5833333333339"/>
        <n v="2661.416666666667"/>
        <n v="3467.7333333333331"/>
        <n v="2189.8999999999996"/>
        <n v="1245.5466666666666"/>
        <n v="704.19277108433732"/>
        <n v="1280.0000000000002"/>
        <n v="702.55813953488371"/>
        <n v="9533.9333333333325"/>
        <n v="523.92499999999995"/>
        <n v="2286.0672268907565"/>
        <n v="1567.0625"/>
        <n v="741.77192982456143"/>
        <n v="1194.9491525423728"/>
        <n v="1026.5889570552147"/>
        <n v="673.2803874092009"/>
        <n v="1397.4310344827586"/>
        <n v="1856.735606060606"/>
        <n v="763.68217054263573"/>
        <n v="1925.6875"/>
        <n v="2931.3364485981306"/>
        <n v="2972.5149999999999"/>
        <n v="14.5"/>
        <n v="16290"/>
        <n v="725.21428571428567"/>
        <n v="20235.599999999999"/>
        <n v="3254.2534883720928"/>
        <n v="4189.67"/>
        <n v="795.14641414141408"/>
        <n v="3750.6909090909089"/>
        <n v="310.44294545454545"/>
        <n v="2852.8687628865982"/>
        <n v="871.78294573643416"/>
        <n v="747.64191802010828"/>
        <n v="1130.2649402390439"/>
        <n v="1057.3859649122808"/>
        <n v="5707.2452830188686"/>
        <n v="2899.1982758620688"/>
        <n v="2085.7466367713005"/>
        <n v="2672.1089743589746"/>
        <n v="4118.0348837209303"/>
        <n v="798.84746411483252"/>
        <n v="3411.5369829683696"/>
        <n v="1580.7827956989247"/>
        <n v="1099.9208633093524"/>
        <n v="892.24905882352937"/>
        <n v="2577.3416666666667"/>
        <n v="3590.8808988764044"/>
        <n v="611.87209580838316"/>
        <n v="2532.6248888888886"/>
        <n v="1387.6038740920098"/>
        <n v="1696.7118644067798"/>
        <n v="4091.9158878504672"/>
        <n v="2366.8046875"/>
        <n v="3839.6136324786321"/>
        <n v="1961.023595505618"/>
        <n v="2451.8795620437954"/>
        <n v="2424.3613636363639"/>
        <n v="2306.4550420168071"/>
        <n v="4347.5688073394504"/>
        <n v="2343.6342857142854"/>
        <n v="1280.8152866242037"/>
        <n v="1631.9333333333332"/>
        <n v="1295.6416888888889"/>
        <n v="1358.8384831460673"/>
        <n v="4271.2982456140353"/>
        <n v="1099.7469879518073"/>
        <n v="1678.84"/>
        <n v="2466.695364238411"/>
        <n v="5215.7"/>
        <n v="1323.7857142857144"/>
        <n v="4706.461538461539"/>
        <n v="1861.3987730061349"/>
        <n v="809.70232558139526"/>
        <n v="1858.4537037037037"/>
        <n v="1202.728932038835"/>
        <n v="2548.8849557522126"/>
        <n v="1900.9466666666665"/>
        <n v="1092.0682666666664"/>
        <n v="1904.666666666667"/>
        <n v="2206.916666666667"/>
        <n v="11197.783333333333"/>
        <n v="4125.0833333333339"/>
        <n v="5304.727272727273"/>
        <n v="3867.166666666667"/>
        <n v="605.38461538461536"/>
        <n v="1727.37"/>
        <n v="434.40000000000003"/>
        <n v="2240.4749999999999"/>
        <n v="3742"/>
        <n v="3192.625"/>
        <n v="4176"/>
        <n v="1451.6666666666667"/>
        <n v="27019.8"/>
        <n v="16837.5"/>
        <n v="4477.9038461538466"/>
        <n v="2131.8488888888887"/>
        <n v="2849.4613138686132"/>
        <n v="947.59"/>
        <n v="1736.8650485436892"/>
        <n v="1919.6571428571428"/>
        <n v="1579.95"/>
        <n v="964.27788844621523"/>
        <n v="1074.7387640449438"/>
        <n v="1405.0258373205745"/>
        <n v="653.19025522041773"/>
        <n v="3366.0963302752293"/>
        <n v="3054.0737179487178"/>
        <n v="645.44737373737371"/>
        <n v="353.44365090909088"/>
        <n v="784.14799588900314"/>
        <n v="2794.7500000000005"/>
        <n v="3165.0516853932581"/>
        <n v="515.76923076923083"/>
        <n v="1185.0000000000002"/>
        <n v="1256.5397849462365"/>
        <n v="3835.2500000000005"/>
        <n v="997.055238095238"/>
        <n v="1919.47"/>
        <n v="1636.4166666666667"/>
        <n v="912.69555555555553"/>
        <n v="1847.0176991150443"/>
        <n v="1784.7488789237671"/>
        <n v="3376.6449999999995"/>
        <n v="470.48826347305391"/>
        <n v="2086.993377483444"/>
        <n v="1947.1499999999999"/>
        <n v="2547.2545454545452"/>
        <n v="3362.5789473684213"/>
        <n v="5628.2366666666667"/>
        <n v="2620.6255813953489"/>
        <n v="2266.5606741573033"/>
        <n v="4129.4418604651155"/>
        <n v="1607.7515923566878"/>
        <n v="1264.3999999999999"/>
        <n v="2811.9343065693429"/>
        <n v="4641.3867924528304"/>
        <n v="5120.7272727272721"/>
        <n v="3019.9345360824746"/>
        <n v="1687.6805555555557"/>
        <n v="5064.333333333333"/>
        <n v="3235.1266666666666"/>
        <n v="2599.3999999999996"/>
        <n v="2110.8799999999997"/>
        <n v="1379.5180722891566"/>
        <n v="2877.5833333333335"/>
        <n v="1388.5255813953488"/>
        <n v="6761.4666666666681"/>
        <n v="241.745"/>
        <n v="1821.4496638655464"/>
        <n v="1810.9249999999997"/>
        <n v="534.91228070175441"/>
        <n v="1095.8728813559323"/>
        <n v="1770.6932515337423"/>
        <n v="992.39806295399524"/>
        <n v="3146.8793103448279"/>
        <n v="2434.3280303030301"/>
        <n v="1598.341085271318"/>
        <n v="4280.75"/>
        <n v="4946.0093457943922"/>
        <n v="5651.85"/>
        <n v="999.88095238095241"/>
        <n v="2598.5641025641025"/>
        <n v="1039.9529411764706"/>
        <n v="13147.5"/>
        <n v="21770.799999999999"/>
        <n v="1075.5357142857142"/>
        <n v="4547.5833333333339"/>
        <n v="5188.8773584905657"/>
        <n v="1610.2638036809815"/>
        <n v="5369.0769230769229"/>
        <n v="2661.1456953642382"/>
        <n v="5219.2166666666662"/>
        <n v="171.07500000000002"/>
        <n v="6390.46"/>
        <n v="1503.7596899224807"/>
        <n v="2862.2971428571432"/>
        <n v="8411.4966666666678"/>
        <n v="2244.7919708029194"/>
        <n v="1701.7370460048428"/>
        <n v="713.58333333333348"/>
        <n v="2782.1100917431195"/>
        <n v="2305.9973094170405"/>
        <n v="2612.8844444444444"/>
        <n v="3414.9084507042253"/>
        <n v="3274.3815085158149"/>
        <n v="2823.6457983193286"/>
        <n v="4588.3255813953483"/>
        <n v="4634.090909090909"/>
        <n v="1475.6139534883719"/>
        <n v="5099.467289719626"/>
        <n v="1741.7849999999999"/>
        <n v="1117.6187161639598"/>
        <n v="1629.0640625000001"/>
        <n v="1119.4830508474577"/>
        <n v="1574.4176470588236"/>
        <n v="2977.7787610619471"/>
        <n v="3272.6858974358975"/>
        <n v="1796.0254777070063"/>
        <n v="1323.2333980582525"/>
        <n v="2320.8717948717949"/>
        <n v="1858.6111111111111"/>
        <n v="1659.2371212121213"/>
        <n v="2938.9272727272723"/>
        <n v="1148.6590588235294"/>
        <n v="3036.6842105263158"/>
        <n v="1399.2709677419355"/>
        <n v="2324.9397590361446"/>
        <n v="1192.4285714285713"/>
        <n v="2268.1314606741576"/>
        <n v="3542.2413793103451"/>
        <n v="4033.6266666666666"/>
        <n v="1560.0800000000002"/>
        <n v="2367.8933333333334"/>
        <n v="383.96621090909093"/>
        <n v="441.40682634730541"/>
        <n v="2744.9166666666665"/>
        <n v="1881.8999999999999"/>
        <n v="825.18838383838386"/>
        <n v="586.92307692307691"/>
        <n v="3531.0157303370784"/>
        <n v="3333.6666666666665"/>
        <n v="657.64912280701753"/>
        <n v="1476.6666666666667"/>
        <n v="2352.0604651162789"/>
        <n v="1936.5648148148148"/>
        <n v="1534.9224880382776"/>
        <n v="1194.268911111111"/>
        <n v="2010.416666666667"/>
        <n v="3781.4514529914527"/>
        <n v="1414.2704761904763"/>
        <n v="1050.211155378486"/>
        <n v="4166.833333333333"/>
        <n v="1342.5210674157304"/>
        <n v="734.39054470709152"/>
        <n v="3978.5833333333335"/>
        <n v="3083.4224742268043"/>
        <n v="5335.75"/>
        <n v="14842.5"/>
        <n v="24818.3"/>
        <n v="715.67857142857133"/>
        <n v="533.83736842105259"/>
        <n v="1057.2302083333334"/>
        <n v="642.94799999999998"/>
        <n v="1193.2519280205656"/>
        <n v="1486.2837706511177"/>
        <n v="1484.5033112582782"/>
        <n v="4462.8150000000005"/>
        <n v="589.92452830188677"/>
        <n v="1009.7719298245614"/>
        <n v="536.53846153846155"/>
        <n v="632.73095238095232"/>
        <n v="1004.2128514056224"/>
        <n v="934.819512195122"/>
        <n v="1764.591836734694"/>
        <n v="647.65268065268071"/>
        <n v="1501.4558181818181"/>
        <n v="1233.6470588235293"/>
        <n v="4656.8753676470596"/>
        <n v="1447.5425887573965"/>
        <n v="1946.4354838709683"/>
        <n v="2327.4193548387098"/>
        <n v="412.13921194190425"/>
        <n v="2060.7591570830286"/>
        <n v="372.33812949640293"/>
        <n v="1100.7094594594596"/>
        <n v="1593.0852272727273"/>
        <n v="653.64"/>
        <n v="1802.3607142857147"/>
        <n v="908.19642857142844"/>
        <n v="1367.3935483870969"/>
        <n v="4784.3934426229507"/>
        <n v="1956.7099999999998"/>
        <n v="923.75280898876406"/>
        <n v="898.06976744186045"/>
        <n v="810.94230769230762"/>
        <n v="1939.1710526315787"/>
        <n v="1098.5562130177516"/>
        <n v="1894.6556291390727"/>
        <n v="1000.3487654320987"/>
        <n v="77.155677655677664"/>
        <n v="455.15887850467288"/>
        <n v="171.82745762711863"/>
        <n v="272.46794871794873"/>
        <n v="398.9444783404515"/>
        <n v="8933.5"/>
        <n v="3242.0583333333343"/>
        <n v="371.18736842105261"/>
        <n v="1214.7364583333333"/>
        <n v="493.36599999999999"/>
        <n v="1277.6426735218511"/>
        <n v="1467.3372206025267"/>
        <n v="832.45695364238406"/>
        <n v="1011.6239999999999"/>
        <n v="1008.867924528302"/>
        <n v="549.21052631578959"/>
        <n v="534.26153846153852"/>
        <n v="720.39761904761895"/>
        <n v="1040.3333333333333"/>
        <n v="777.22439024390235"/>
        <n v="1702.795918367347"/>
        <n v="681.29137529137529"/>
        <n v="1228.0736363636361"/>
        <n v="812.35294117647061"/>
        <n v="3327.1503676470588"/>
        <n v="1406.4878106508877"/>
        <n v="1847.5295161290321"/>
        <n v="2008.1935483870971"/>
        <n v="642.36244755244763"/>
        <n v="1927.8069534002527"/>
        <n v="444.53237410071949"/>
        <n v="1055.0067567567567"/>
        <n v="404.35795454545456"/>
        <n v="418.08"/>
        <n v="1276.8982142857142"/>
        <n v="892.82142857142856"/>
        <n v="929.31806451612931"/>
        <n v="1484.5409836065573"/>
        <n v="1079.25"/>
        <n v="679.01123595505612"/>
        <n v="607.37209302325573"/>
        <n v="554.59615384615381"/>
        <n v="553.75"/>
        <n v="480.0532544378699"/>
        <n v="572.51655629139077"/>
        <n v="732.23148148148141"/>
        <n v="134.21062271062272"/>
        <n v="495.62149532710276"/>
        <n v="203.57966101694913"/>
        <n v="189.2136752136752"/>
        <n v="454.04758999389867"/>
        <n v="5416.666666666667"/>
        <n v="4117.333333333333"/>
        <n v="473.80947368421045"/>
        <n v="1252.5514583333334"/>
        <n v="781.85399999999993"/>
        <n v="1425.7352185089974"/>
        <n v="1635.924198250729"/>
        <n v="2030.3676470588236"/>
        <n v="1105.0463576158941"/>
        <n v="2138.386"/>
        <n v="995.64150943396226"/>
        <n v="1028.9473684210527"/>
        <n v="554.7538461538461"/>
        <n v="899.37857142857138"/>
        <n v="1201.2771084337348"/>
        <n v="973.72195121951211"/>
        <n v="1531.2653061224489"/>
        <n v="610.48951048951051"/>
        <n v="1141.0681818181818"/>
        <n v="842.7941176470589"/>
        <n v="5013.5880882352949"/>
        <n v="1574.6428254437872"/>
        <n v="2078.3774193548388"/>
        <n v="1492.5161290322583"/>
        <n v="497.94727810650892"/>
        <n v="1422.4244604316548"/>
        <n v="878.6554054054053"/>
        <n v="548.93181818181813"/>
        <n v="746.46999999999991"/>
        <n v="1396.1821428571427"/>
        <n v="362.51785714285711"/>
        <n v="1169.8870967741937"/>
        <n v="2674.3606557377047"/>
        <n v="1278.9685714285715"/>
        <n v="1694.9662921348315"/>
        <n v="846.8372093023255"/>
        <n v="1136.0961538461538"/>
        <n v="657.46052631578937"/>
        <n v="780.83431952662716"/>
        <n v="894.30463576158945"/>
        <n v="1025.537037037037"/>
        <n v="102.66712454212455"/>
        <n v="457.64953271028031"/>
        <n v="217.0135593220339"/>
        <n v="417.53418803418799"/>
        <n v="349.68456375838923"/>
        <n v="6098.166666666667"/>
        <n v="3596.5250000000001"/>
        <n v="427.94157894736838"/>
        <n v="1050.244791666667"/>
        <n v="688.11199999999997"/>
        <n v="1335.305912596401"/>
        <n v="1713.0038872691932"/>
        <n v="2595.1470588235297"/>
        <n v="920.15894039735099"/>
        <n v="1536.1699999999996"/>
        <n v="1026.9622641509434"/>
        <n v="940.52631578947376"/>
        <n v="533.93846153846152"/>
        <n v="849.01190476190482"/>
        <n v="1044.1285140562247"/>
        <n v="704.41463414634143"/>
        <n v="1171"/>
        <n v="499.32867132867136"/>
        <n v="933.62772727272738"/>
        <n v="1262.2647058823532"/>
        <n v="4797.0972794117642"/>
        <n v="1542.0671597633136"/>
        <n v="1913.191935483871"/>
        <n v="1272.0322580645163"/>
        <n v="522.83231038192582"/>
        <n v="903.69784172661878"/>
        <n v="1006.472972972973"/>
        <n v="489.2045454545455"/>
        <n v="816.05"/>
        <n v="1427.910714285714"/>
        <n v="424.10714285714283"/>
        <n v="1191.4283870967743"/>
        <n v="2954.6885245901635"/>
        <n v="1095.5342857142857"/>
        <n v="1019.7415730337078"/>
        <n v="429.53488372093022"/>
        <n v="699.55769230769238"/>
        <n v="782.06578947368416"/>
        <n v="923.51479289940835"/>
        <n v="798.64238410596033"/>
        <n v="1057.506172839506"/>
        <n v="130.97710622710625"/>
        <n v="623.15887850467277"/>
        <n v="213.36610169491522"/>
        <n v="358.74786324786322"/>
        <n v="312.11409395973158"/>
        <n v="2124.4759999999997"/>
        <n v="1736.1785714285713"/>
        <n v="19745"/>
        <n v="28060"/>
        <n v="4947.25"/>
        <n v="2654.7249999999999"/>
        <n v="478.48368421052635"/>
        <n v="1120.4554166666667"/>
        <n v="795.95199999999988"/>
        <n v="1457.1028277634962"/>
        <n v="1891.0874635568512"/>
        <n v="2678.3382352941176"/>
        <n v="1029.4635761589404"/>
        <n v="2708.6869999999999"/>
        <n v="1118.867924528302"/>
        <n v="972.77192982456143"/>
        <n v="526.80000000000007"/>
        <n v="1162.05"/>
        <n v="988.75903614457832"/>
        <n v="871.13658536585365"/>
        <n v="1574.795918367347"/>
        <n v="587.33566433566432"/>
        <n v="1093.0313636363635"/>
        <n v="1234.3529411764707"/>
        <n v="4643.5779411764706"/>
        <n v="1616.2018786982248"/>
        <n v="2113.1806451612902"/>
        <n v="1633.1935483870968"/>
        <n v="660.19634480903721"/>
        <n v="2193.7113607658048"/>
        <n v="1645.453237410072"/>
        <n v="1136.114864864865"/>
        <n v="755.47159090909099"/>
        <n v="925.42"/>
        <n v="1498.2678571428569"/>
        <n v="478.06249999999994"/>
        <n v="1248.7587096774193"/>
        <n v="4330.8360655737706"/>
        <n v="1094.7371428571428"/>
        <n v="944.71910112359558"/>
        <n v="521.62790697674416"/>
        <n v="587.51923076923072"/>
        <n v="1315.3947368421052"/>
        <n v="1241.8165680473373"/>
        <n v="1325.7417218543046"/>
        <n v="1441.8271604938273"/>
        <n v="183.81501831501831"/>
        <n v="792.80841121495314"/>
        <n v="243.19152542372882"/>
        <n v="368.22222222222223"/>
        <n v="357.86394142769979"/>
        <n v="2182.1333333333332"/>
        <n v="5143.8785714285714"/>
        <n v="19840"/>
        <n v="27555"/>
        <n v="6156.916666666667"/>
        <n v="3569.0250000000001"/>
        <n v="480.2305263157894"/>
        <n v="1287.1822916666667"/>
        <n v="816.3119999999999"/>
        <n v="1615.7326478149103"/>
        <n v="1888.4518950437318"/>
        <n v="3038.3014705882356"/>
        <n v="999.66225165562912"/>
        <n v="1878.7350000000004"/>
        <n v="1062.2830188679245"/>
        <n v="1090.7017543859652"/>
        <n v="478.30769230769232"/>
        <n v="1069.2142857142858"/>
        <n v="1140.5863453815261"/>
        <n v="1003.8634146341464"/>
        <n v="1405.1224489795918"/>
        <n v="616.87412587412587"/>
        <n v="1231.6204545454548"/>
        <n v="1283.5294117647061"/>
        <n v="3623.6965441176476"/>
        <n v="1562.2814644970415"/>
        <n v="2275.3870967741941"/>
        <n v="1688.1290322580646"/>
        <n v="796.75633942980107"/>
        <n v="787.43884892086328"/>
        <n v="1137.6621621621621"/>
        <n v="463.85227272727269"/>
        <n v="804.57999999999993"/>
        <n v="1317.9999999999998"/>
        <n v="639.73214285714278"/>
        <n v="1201.0064516129032"/>
        <n v="2910.9836065573768"/>
        <n v="989.47285714285681"/>
        <n v="849.82022471910113"/>
        <n v="514.69767441860461"/>
        <n v="699.59615384615381"/>
        <n v="748.65789473684197"/>
        <n v="804.91124260355036"/>
        <n v="738.96026490066231"/>
        <n v="881.87345679012333"/>
        <n v="282.48580586080584"/>
        <n v="515.77570093457939"/>
        <n v="297.98644067796607"/>
        <n v="347.85042735042731"/>
        <n v="489.42037827943869"/>
        <n v="2541.4583333333335"/>
        <n v="1345.633333333333"/>
        <n v="4832.1857142857143"/>
        <n v="17320"/>
        <n v="24375"/>
        <n v="2809"/>
        <n v="3521.9583333333335"/>
        <n v="484.29736842105262"/>
        <n v="1058.1145833333333"/>
        <n v="860.86199999999997"/>
        <n v="1695.3624678663239"/>
        <n v="2069.3984450923226"/>
        <n v="2668.8897058823532"/>
        <n v="999.89403973509934"/>
        <n v="1734.8550000000002"/>
        <n v="1062.3773584905662"/>
        <n v="636.01754385964921"/>
        <n v="274.7076923076923"/>
        <n v="992.26428571428562"/>
        <n v="1111.3373493975903"/>
        <n v="901.32195121951213"/>
        <n v="1416.8367346938776"/>
        <n v="585.85081585081593"/>
        <n v="1221.6154545454542"/>
        <n v="953.88235294117658"/>
        <n v="3859.6063235294127"/>
        <n v="1495.7892307692307"/>
        <n v="1994.11935483871"/>
        <n v="2281.2903225806454"/>
        <n v="811.85329747175911"/>
        <n v="840.94244604316543"/>
        <n v="832.22297297297291"/>
        <n v="487.46875"/>
        <n v="849.51"/>
        <n v="1311.2892857142856"/>
        <n v="390.82142857142856"/>
        <n v="943.07096774193542"/>
        <n v="2135.2131147540986"/>
        <n v="1215.7642857142853"/>
        <n v="683.10112359550556"/>
        <n v="540.86046511627899"/>
        <n v="583.5"/>
        <n v="1045.9605263157894"/>
        <n v="766.66863905325442"/>
        <n v="795.61589403973517"/>
        <n v="1038.0740740740741"/>
        <n v="284.44551282051282"/>
        <n v="507.19626168224295"/>
        <n v="325.35254237288137"/>
        <n v="353.87820512820514"/>
        <n v="679.00915192190359"/>
        <n v="498.61210526315784"/>
        <n v="1229.0625000000002"/>
        <n v="937.08400000000006"/>
        <n v="1820.0334190231363"/>
        <n v="2286.4645286686105"/>
        <n v="2818.4558823529414"/>
        <n v="986.48344370860923"/>
        <n v="3110.0449999999996"/>
        <n v="1069.5283018867926"/>
        <n v="752.40350877192998"/>
        <n v="457.58461538461535"/>
        <n v="1091.4785714285713"/>
        <n v="1183.5140562248996"/>
        <n v="995.69268292682921"/>
        <n v="1891.918367346939"/>
        <n v="650.59673659673672"/>
        <n v="1253.3563636363638"/>
        <n v="1187.1176470588236"/>
        <n v="4958.2905147058837"/>
        <n v="1648.6767011834318"/>
        <n v="1833.109677419355"/>
        <n v="2894.0322580645166"/>
        <n v="660.56261699838626"/>
        <n v="552.26978417266184"/>
        <n v="1000.418918918919"/>
        <n v="533.22159090909088"/>
        <n v="933.19"/>
        <n v="1198.8089285714286"/>
        <n v="489.69642857142856"/>
        <n v="961.76774193548385"/>
        <n v="3609.8852459016389"/>
        <n v="1323.5299999999997"/>
        <n v="644.76404494382029"/>
        <n v="471.60465116279067"/>
        <n v="590.03846153846155"/>
        <n v="709.53947368421052"/>
        <n v="1233.7041420118344"/>
        <n v="1176.0066225165563"/>
        <n v="842.27160493827159"/>
        <n v="199.15155677655679"/>
        <n v="801.44859813084111"/>
        <n v="261.7803389830508"/>
        <n v="366.11324786324781"/>
        <n v="708.8743136058572"/>
        <n v="2655.5366666666673"/>
        <n v="2580.1333333333332"/>
        <n v="2887.3099999999995"/>
        <n v="8189.0499999999984"/>
        <n v="18955"/>
        <n v="27495"/>
        <n v="13899.833333333336"/>
        <n v="3421.3833333333337"/>
        <n v="503.99684210526317"/>
        <n v="966.96875000000011"/>
        <n v="791.53800000000001"/>
        <n v="1425.3753213367609"/>
        <n v="1849.6375121477163"/>
        <n v="2508.8676470588239"/>
        <n v="1168.9536423841059"/>
        <n v="2170.6579999999999"/>
        <n v="1047.6981132075471"/>
        <n v="622.71929824561414"/>
        <n v="492.23076923076923"/>
        <n v="1017.0023809523808"/>
        <n v="1087.2851405622489"/>
        <n v="776.16097560975606"/>
        <n v="1443.8775510204082"/>
        <n v="710.20279720279723"/>
        <n v="1183.6490909090908"/>
        <n v="1441.1764705882354"/>
        <n v="5013.5488970588231"/>
        <n v="1368.8940088757395"/>
        <n v="1858.2903225806451"/>
        <n v="2495.677419354839"/>
        <n v="487.31176976869284"/>
        <n v="589.85611510791375"/>
        <n v="1034.0743243243244"/>
        <n v="340.60795454545456"/>
        <n v="598.36"/>
        <n v="1247.8249999999998"/>
        <n v="413.95892857142854"/>
        <n v="1080.5935483870967"/>
        <n v="3549.0491803278687"/>
        <n v="1402.6285714285716"/>
        <n v="376.22471910112358"/>
        <n v="260.27906976744185"/>
        <n v="269.76923076923077"/>
        <n v="695.1447368421052"/>
        <n v="1095.189349112426"/>
        <n v="1325.2384105960264"/>
        <n v="823.41975308641963"/>
        <n v="152.39789377289378"/>
        <n v="531.94392523364479"/>
        <n v="244.09322033898306"/>
        <n v="359.03846153846155"/>
        <n v="440.90787065283712"/>
        <n v="2217.0416666666665"/>
        <n v="481.59999999999997"/>
        <n v="2762.0666666666666"/>
        <n v="2288.9666666666667"/>
        <n v="7334.7571428571428"/>
        <n v="3662.394736842105"/>
        <n v="10285"/>
        <n v="16465"/>
        <n v="7326.5"/>
        <n v="10504.5"/>
        <n v="3645.5916666666662"/>
        <n v="509.16210526315786"/>
        <n v="1425.2343750000002"/>
        <n v="972.46799999999985"/>
        <n v="1645.1953727506427"/>
        <n v="2198.4878522837707"/>
        <n v="3149.6617647058824"/>
        <n v="1167.7748344370862"/>
        <n v="2276.377"/>
        <n v="1066.0754716981132"/>
        <n v="816.68421052631584"/>
        <n v="511.59999999999997"/>
        <n v="1258.9642857142858"/>
        <n v="1426.1325301204818"/>
        <n v="1136.7087804878049"/>
        <n v="1638.2244897959183"/>
        <n v="872.23776223776235"/>
        <n v="1032.085"/>
        <n v="1075.0588235294119"/>
        <n v="6231.4899264705882"/>
        <n v="1850.7819378698225"/>
        <n v="2770.6451612903229"/>
        <n v="2921.516129032258"/>
        <n v="763.54162721893499"/>
        <n v="510.91366906474821"/>
        <n v="1242.4527027027027"/>
        <n v="452.23863636363637"/>
        <n v="652.20000000000005"/>
        <n v="1408.6607142857142"/>
        <n v="503.01785714285705"/>
        <n v="1172.6645161290323"/>
        <n v="3933.3606557377047"/>
        <n v="2110.4800000000005"/>
        <n v="492.34831460674155"/>
        <n v="686.37209302325573"/>
        <n v="386.63461538461542"/>
        <n v="996.76315789473688"/>
        <n v="1108.0473372781066"/>
        <n v="1452.317880794702"/>
        <n v="862.74074074074065"/>
        <n v="156.72390109890111"/>
        <n v="685.3925233644859"/>
        <n v="230.15254237288136"/>
        <n v="374.01495726495722"/>
        <n v="625.44478340451496"/>
        <n v="2760.75"/>
        <n v="1475.8666666666666"/>
        <n v="3225.2166666666681"/>
        <n v="2633.1453333333334"/>
        <n v="9571.8071428571438"/>
        <n v="5669.0526315789466"/>
        <n v="13740"/>
        <n v="22550"/>
        <n v="14536.999999999998"/>
        <n v="8497.0833333333339"/>
        <n v="4256.8249999999998"/>
        <n v="494.39315789473682"/>
        <n v="1232.8270833333333"/>
        <n v="816.94799999999998"/>
        <n v="1430.1388174807198"/>
        <n v="1898.0058309037902"/>
        <n v="3184.3308823529414"/>
        <n v="1328.8211920529802"/>
        <n v="2295.5919999999996"/>
        <n v="1085.1886792452831"/>
        <n v="613.77192982456143"/>
        <n v="456.83076923076919"/>
        <n v="1121.8333333333333"/>
        <n v="1087.9317269076305"/>
        <n v="836.60048780487807"/>
        <n v="913.81632653061229"/>
        <n v="1056.2843822843822"/>
        <n v="995.0454545454545"/>
        <n v="676"/>
        <n v="4844.7492647058834"/>
        <n v="1387.4403692307685"/>
        <n v="2278.7580645161293"/>
        <n v="1948.7096774193551"/>
        <n v="726.00453684776789"/>
        <n v="1065.9712230215828"/>
        <n v="2629.9594594594596"/>
        <n v="466.86363636363637"/>
        <n v="378.03999999999996"/>
        <n v="1443.1553571428569"/>
        <n v="866.95535714285711"/>
        <n v="946.66451612903234"/>
        <n v="6411.2131147540977"/>
        <n v="1951.3314285714278"/>
        <n v="470.15730337078651"/>
        <n v="680.44186046511618"/>
        <n v="259.48076923076923"/>
        <n v="1123.5131578947367"/>
        <n v="1229.3609467455622"/>
        <n v="1297.8940397350993"/>
        <n v="662.8888888888888"/>
        <n v="146.30906593406596"/>
        <n v="480.92523364485976"/>
        <n v="249.86440677966101"/>
        <n v="423.45940170940167"/>
        <n v="526.32763880414882"/>
        <n v="2531.2500000000005"/>
        <n v="1016.8666666666666"/>
        <n v="2811.1833333333329"/>
        <n v="8998.4166666666679"/>
        <n v="2222.7533333333336"/>
        <n v="7042.7"/>
        <n v="4346.9999999999991"/>
        <n v="3105.7000000000003"/>
        <n v="14360"/>
        <n v="20295"/>
        <n v="9388"/>
        <n v="549.93263157894728"/>
        <n v="1247.796875"/>
        <n v="847.91"/>
        <n v="1554.4370179948587"/>
        <n v="1928.1768707482993"/>
        <n v="2971.9485294117649"/>
        <n v="1564.0132450331128"/>
        <n v="2739.04"/>
        <n v="1036.7547169811321"/>
        <n v="627.26315789473688"/>
        <n v="484.09230769230766"/>
        <n v="1279.5738095238094"/>
        <n v="1227.9598393574295"/>
        <n v="837.83951219512187"/>
        <n v="1086.7755102040817"/>
        <n v="729.0965034965036"/>
        <n v="1095.0713636363637"/>
        <n v="725.82352941176475"/>
        <n v="4158.2365441176471"/>
        <n v="1347.6294082840238"/>
        <n v="2022.5322580645163"/>
        <n v="1480.9354838709678"/>
        <n v="678.66905056481983"/>
        <n v="747.23741007194246"/>
        <n v="2723.2162162162163"/>
        <n v="493.71590909090912"/>
        <n v="1416.9160714285713"/>
        <n v="992.98214285714278"/>
        <n v="1004.7483870967741"/>
        <n v="4722.9508196721308"/>
        <n v="2623.56"/>
        <n v="672.75280898876406"/>
        <n v="795.93023255813955"/>
        <n v="371.84615384615387"/>
        <n v="1681.2763157894735"/>
        <n v="1452.1360946745565"/>
        <n v="1962.4437086092717"/>
        <n v="621.01234567901224"/>
        <n v="133.16941391941393"/>
        <n v="514.28037383177559"/>
        <n v="379.11694915254236"/>
        <n v="357.29487179487177"/>
        <n v="502.20256253813301"/>
        <n v="3130.6133333333328"/>
        <n v="5058.8666666666668"/>
        <n v="7207.8333333333339"/>
        <n v="2200.0833333333335"/>
        <n v="714.2"/>
        <n v="2849.5833333333335"/>
        <n v="9381.4571428571417"/>
        <n v="4691.394736842105"/>
        <n v="17805"/>
        <n v="24785"/>
        <n v="9385"/>
        <n v="542.52842105263164"/>
        <n v="1293.2395833333333"/>
        <n v="863.65800000000002"/>
        <n v="1746.0874035989718"/>
        <n v="2066.2137998056364"/>
        <n v="3072.5367647058824"/>
        <n v="1685.2582781456954"/>
        <n v="3385.7869999999998"/>
        <n v="990.24528301886801"/>
        <n v="641.52631578947376"/>
        <n v="664.10769230769233"/>
        <n v="1240.0023809523809"/>
        <n v="1081.2891566265059"/>
        <n v="786.23414634146343"/>
        <n v="1024.7346938775511"/>
        <n v="497.63636363636363"/>
        <n v="1278.9468181818181"/>
        <n v="1341.0588235294117"/>
        <n v="5160.4136764705881"/>
        <n v="1399.1297485207101"/>
        <n v="2095.9516129032259"/>
        <n v="3140.8387096774195"/>
        <n v="719.77816568047342"/>
        <n v="2256.5312770059163"/>
        <n v="1072.7553956834533"/>
        <n v="3206.5540540540542"/>
        <n v="665.36363636363637"/>
        <n v="1948.7599999999998"/>
        <n v="1396.7803571428572"/>
        <n v="921.03571428571422"/>
        <n v="1012.1612903225806"/>
        <n v="5268.9344262295081"/>
        <n v="2927.3885714285716"/>
        <n v="771.12359550561803"/>
        <n v="743.51162790697663"/>
        <n v="597.76923076923072"/>
        <n v="1713.5921052631579"/>
        <n v="1424.8343195266273"/>
        <n v="2000.4834437086092"/>
        <n v="864.52469135802471"/>
        <n v="166.80695970695973"/>
        <n v="482.61682242990651"/>
        <n v="395.81864406779658"/>
        <n v="365.98717948717945"/>
        <n v="577.43197071384986"/>
        <n v="2707.1933333333336"/>
        <n v="4139.4916666666668"/>
        <n v="8159.1666666666679"/>
        <n v="2524.5"/>
        <n v="1602"/>
        <n v="2879.1416666666664"/>
        <n v="7530.0785714285712"/>
        <n v="5367.394736842105"/>
        <n v="21390"/>
        <n v="26905"/>
        <n v="9118"/>
        <n v="484.998947368421"/>
        <n v="1398.8958333333333"/>
        <n v="942.33"/>
        <n v="1448.2442159383036"/>
        <n v="2139.5432458697765"/>
        <n v="3804.9852941176473"/>
        <n v="2062.8344370860927"/>
        <n v="4485.1190000000006"/>
        <n v="1048.2641509433961"/>
        <n v="676.54385964912285"/>
        <n v="1107.4923076923076"/>
        <n v="941.15952380952376"/>
        <n v="855.22489959839345"/>
        <n v="825.94634146341457"/>
        <n v="1296.4081632653063"/>
        <n v="402.95804195804197"/>
        <n v="1590.590909090909"/>
        <n v="1812.1764705882356"/>
        <n v="8961.0374264705879"/>
        <n v="1584.2164644970414"/>
        <n v="2070.0483870967746"/>
        <n v="3197.9677419354839"/>
        <n v="775.68749058633682"/>
        <n v="198.95683453237413"/>
        <n v="4357.6756756756758"/>
        <n v="751.13636363636363"/>
        <n v="4672.95"/>
        <n v="1447.8428571428569"/>
        <n v="478.53749999999997"/>
        <n v="2066.4064516129033"/>
        <n v="6392.0983606557375"/>
        <n v="3648.0242857142853"/>
        <n v="808.71910112359546"/>
        <n v="1055.9302325581396"/>
        <n v="826.92307692307691"/>
        <n v="1927.671052631579"/>
        <n v="1208.4615384615386"/>
        <n v="2150.1125827814567"/>
        <n v="988.69753086419746"/>
        <n v="120.87939560439561"/>
        <n v="796.66355140186909"/>
        <n v="305.0220338983051"/>
        <n v="228.65384615384613"/>
        <n v="794.48322147651004"/>
        <n v="4958.3266666666659"/>
        <n v="6907.1583333333328"/>
        <n v="14709.25"/>
        <n v="3163.9583333333335"/>
        <n v="1229.5999999999999"/>
        <n v="2541.5"/>
        <n v="12296.514285714286"/>
        <n v="7475.3157894736833"/>
        <n v="16660"/>
        <n v="23485"/>
        <n v="18751"/>
        <n v="511.77315789473687"/>
        <n v="1380.375"/>
        <n v="1112.4259999999999"/>
        <n v="1679.9177377892031"/>
        <n v="2188.1127308066084"/>
        <n v="4587.0220588235297"/>
        <n v="1304.1721854304637"/>
        <n v="1742.9970000000001"/>
        <n v="1066.2452830188679"/>
        <n v="626.47368421052636"/>
        <n v="664.49230769230769"/>
        <n v="1202.6976190476189"/>
        <n v="1049.305220883534"/>
        <n v="1076.4829268292683"/>
        <n v="1458.204081632653"/>
        <n v="602.23076923076917"/>
        <n v="1460.2950000000001"/>
        <n v="1501.7058823529412"/>
        <n v="5244.7303676470583"/>
        <n v="1602.1798372781066"/>
        <n v="2467.7096774193551"/>
        <n v="2243.4516129032259"/>
        <n v="822.25304195804199"/>
        <n v="1511.3309352517988"/>
        <n v="1479.3581081081081"/>
        <n v="447.48863636363637"/>
        <n v="3694.24"/>
        <n v="1058.1374999999998"/>
        <n v="355.16964285714283"/>
        <n v="2173.5806451612902"/>
        <n v="3604.131147540983"/>
        <n v="2150.4242857142858"/>
        <n v="737.68539325842698"/>
        <n v="586.60465116279067"/>
        <n v="920.15384615384619"/>
        <n v="472.6710526315789"/>
        <n v="999.79289940828414"/>
        <n v="942.49668874172187"/>
        <n v="1024.7901234567901"/>
        <n v="268.45421245421244"/>
        <n v="694.58878504672896"/>
        <n v="367.72033898305085"/>
        <n v="372.89316239316236"/>
        <n v="656.25869432580839"/>
        <n v="2990.3999999999996"/>
        <n v="4890.7750000000005"/>
        <n v="5365.0000000000009"/>
        <n v="2648.25"/>
        <n v="1639.7333333333331"/>
        <n v="3402.4166666666665"/>
        <n v="7706.6642857142851"/>
        <n v="6867"/>
        <n v="18855"/>
        <n v="26375"/>
        <n v="12986"/>
        <n v="501.91105263157891"/>
        <n v="1130.9802083333334"/>
        <n v="960.89199999999994"/>
        <n v="1729.3856041131105"/>
        <n v="2277.488824101069"/>
        <n v="4539.4779411764703"/>
        <n v="1364.5099337748345"/>
        <n v="2215.9760000000001"/>
        <n v="906.67924528301887"/>
        <n v="820.98245614035091"/>
        <n v="657.4"/>
        <n v="1169.0160642570281"/>
        <n v="944.85853658536575"/>
        <n v="996.16326530612253"/>
        <n v="392.58508158508158"/>
        <n v="1112.6836363636362"/>
        <n v="1441.7058823529412"/>
        <n v="5487.5055147058829"/>
        <n v="1491.8065236686389"/>
        <n v="2540.5322580645166"/>
        <n v="2540.8709677419356"/>
        <n v="1022.6342980096827"/>
        <n v="938.95683453237416"/>
        <n v="1746.1013513513512"/>
        <n v="312.28977272727269"/>
        <n v="4769.3999999999996"/>
        <n v="1795.2196428571426"/>
        <n v="1420.3048214285716"/>
        <n v="3161.4451612903222"/>
        <n v="3694.1967213114754"/>
        <n v="1940.3285714285714"/>
        <n v="636.32584269662914"/>
        <n v="376.04651162790697"/>
        <n v="595.01923076923072"/>
        <n v="482.12499999999994"/>
        <n v="88.75"/>
        <n v="1107.1775147928995"/>
        <n v="880.33112582781462"/>
        <n v="1186.4629629629628"/>
        <n v="202.74413919413919"/>
        <n v="1078.6168224299065"/>
        <n v="340.73220338983049"/>
        <n v="475.6816239316239"/>
        <n v="531.23123856009761"/>
        <n v="5239.6533333333327"/>
        <n v="4304.4083333333338"/>
        <n v="8825.1666666666679"/>
        <n v="2205.75"/>
        <n v="1331.6666666666667"/>
        <n v="2784.9333333333329"/>
        <n v="11893.185714285713"/>
        <n v="6180.9999999999991"/>
        <n v="21450"/>
        <n v="29000"/>
        <n v="10666"/>
        <n v="507.91210526315786"/>
        <n v="1208.2895833333334"/>
        <n v="973.61599999999999"/>
        <n v="1985.2339331619539"/>
        <n v="2510.6277939747324"/>
        <n v="4857.2647058823532"/>
        <n v="1407.3973509933776"/>
        <n v="3931.8870000000002"/>
        <n v="1420.6491228070176"/>
        <n v="770.93846153846152"/>
        <n v="1397.0405797101448"/>
        <n v="1570.2730923694778"/>
        <n v="900.76097560975597"/>
        <n v="632.24489795918373"/>
        <n v="455.48951048951051"/>
        <n v="1360.0804545454546"/>
        <n v="1813.8823529411764"/>
        <n v="5279.663529411765"/>
        <n v="1638.060473372781"/>
        <n v="2468.8209677419359"/>
        <n v="3987.4838709677424"/>
        <n v="852.06160570199029"/>
        <n v="2402.1139400385564"/>
        <n v="1863.3597122302158"/>
        <n v="1016.8918918918919"/>
        <n v="668.31818181818176"/>
        <n v="5077.12"/>
        <n v="2267.5892857142858"/>
        <n v="1039.1839285714286"/>
        <n v="3359.3483870967739"/>
        <n v="5573.0163934426228"/>
        <n v="2818.6685714285713"/>
        <n v="1239.943820224719"/>
        <n v="1023.2558139534883"/>
        <n v="1258.0576923076924"/>
        <n v="2547.6515789473683"/>
        <n v="1527.8757396449705"/>
        <n v="1242.1986754966888"/>
        <n v="944.21604938271605"/>
        <n v="211.05125457875462"/>
        <n v="1143.3457943925234"/>
        <n v="349.62305084745765"/>
        <n v="468.02136752136749"/>
        <n v="719.80353874313596"/>
        <n v="7888.5733333333337"/>
        <n v="4027.6833333333343"/>
        <n v="4651.416666666667"/>
        <n v="2746.916666666667"/>
        <n v="3905.8666666666663"/>
        <n v="3168.0833333333339"/>
        <n v="5933.28947368421"/>
        <n v="20425"/>
        <n v="32270"/>
        <n v="10070"/>
        <n v="488.59631578947364"/>
        <n v="949.52083333333348"/>
        <n v="995.14599999999996"/>
        <n v="1915.2647814910026"/>
        <n v="2398.8014285714285"/>
        <n v="4147.8970588235288"/>
        <n v="1277.337748344371"/>
        <n v="1549"/>
        <n v="1057.8084905660378"/>
        <n v="1559.7466666666664"/>
        <n v="1261.3739130434783"/>
        <n v="1362.0337349397589"/>
        <n v="776.69268292682921"/>
        <n v="431.98601398601403"/>
        <n v="1329.304090909091"/>
        <n v="3087.8088235294117"/>
        <n v="3977.118676470589"/>
        <n v="1433.6773668639055"/>
        <n v="2309.5951612903227"/>
        <n v="2269.2903225806454"/>
        <n v="899.21208445400748"/>
        <n v="882.37410071942452"/>
        <n v="448.05196078431379"/>
        <n v="4397.88"/>
        <n v="2297.3589285714284"/>
        <n v="1310.0714285714287"/>
        <n v="2206.2903225806454"/>
        <n v="2931.1967213114754"/>
        <n v="1587.732857142857"/>
        <n v="367.96629213483141"/>
        <n v="1845.4307894736839"/>
        <n v="1109.9467455621302"/>
        <n v="1033.9735099337749"/>
        <n v="871.55555555555554"/>
        <n v="158.91620879120879"/>
        <n v="878.07476635514013"/>
        <n v="398.06101694915253"/>
        <n v="486.70512820512812"/>
        <n v="757.59487492373398"/>
        <n v="5631.2"/>
        <n v="4350.1916666666675"/>
        <n v="3033.916666666667"/>
        <n v="2664.5833333333335"/>
        <n v="2755.2666666666664"/>
        <n v="4208.75"/>
        <n v="8459.2464285714286"/>
        <n v="4694.9473684210525"/>
        <n v="17785"/>
        <n v="30570"/>
        <n v="7352"/>
        <n v="383.21947368421053"/>
        <n v="963.50572916666681"/>
        <n v="1080.662"/>
        <n v="2159.4550128534706"/>
        <n v="2477.2460641399416"/>
        <n v="4218.9779411764703"/>
        <n v="1298.635761589404"/>
        <n v="2001.5920000000001"/>
        <n v="1055.7962264150945"/>
        <n v="584.25409836065569"/>
        <n v="1165.9333333333334"/>
        <n v="1347.0115942028983"/>
        <n v="1340.5702811244978"/>
        <n v="1307.5902439024392"/>
        <n v="3104.8367346938776"/>
        <n v="531.10722610722621"/>
        <n v="1358.51"/>
        <n v="4527.5294117647054"/>
        <n v="1482.5609319526627"/>
        <n v="2273.0870967741939"/>
        <n v="2472.8387096774195"/>
        <n v="1071.5521436256051"/>
        <n v="1045.31654676259"/>
        <n v="523.52173913043475"/>
        <n v="2018.3588235294119"/>
        <n v="1046.4207792207794"/>
        <n v="1913.73"/>
        <n v="4780.0700000000006"/>
        <n v="2430.3196428571423"/>
        <n v="2540.2499999999995"/>
        <n v="2164.1496774193552"/>
        <n v="3139.344262295082"/>
        <n v="1398.6871428571428"/>
        <n v="773.32584269662925"/>
        <n v="1062.1162790697674"/>
        <n v="475.28461538461539"/>
        <n v="1999.1813157894735"/>
        <n v="1241.6272189349113"/>
        <n v="781.47682119205308"/>
        <n v="1102.648148148148"/>
        <n v="122.60210622710623"/>
        <n v="595.49532710280369"/>
        <n v="364.42542372881354"/>
        <n v="184.43376068376068"/>
        <n v="861.45820622330689"/>
        <n v="3177.6416666666669"/>
        <n v="44464.027500000004"/>
        <n v="2654.5833333333335"/>
        <n v="1863.3333333333333"/>
        <n v="4236.583333333333"/>
        <n v="5571.0714285714284"/>
        <n v="4926.3902631578949"/>
        <n v="19790"/>
        <n v="32805"/>
        <n v="6097.5"/>
        <n v="399.82315789473682"/>
        <n v="1131.7644791666667"/>
        <n v="1061.732"/>
        <n v="2164.2210796915169"/>
        <n v="2574.0505344995145"/>
        <n v="4568.3602941176478"/>
        <n v="1246.0066225165563"/>
        <n v="3001.6169999999997"/>
        <n v="1637.1867924528303"/>
        <n v="558.77868852459017"/>
        <n v="1501.2919999999999"/>
        <n v="1374.4492753623188"/>
        <n v="1400.9518072289154"/>
        <n v="1382.3707317073172"/>
        <n v="4241.2653061224491"/>
        <n v="574.49883449883453"/>
        <n v="1126.3445454545456"/>
        <n v="3998.0294117647063"/>
        <n v="4285.4099264705883"/>
        <n v="1610.0167159763316"/>
        <n v="1940.6225806451616"/>
        <n v="1212.8709677419356"/>
        <n v="735.07121839698777"/>
        <n v="1085.359712230216"/>
        <n v="1422.717391304348"/>
        <n v="2163.6784313725493"/>
        <n v="1402.9142857142858"/>
        <n v="2521.4199999999996"/>
        <n v="4772.6499999999996"/>
        <n v="2049.6642857142856"/>
        <n v="1489.5714285714284"/>
        <n v="2527.7883870967744"/>
        <n v="4486.4918032786882"/>
        <n v="3137.5785714285712"/>
        <n v="1037.5730337078653"/>
        <n v="1023.1860465116279"/>
        <n v="901.3384615384615"/>
        <n v="2428.2986842105261"/>
        <n v="1596.8579881656806"/>
        <n v="1079.476821192053"/>
        <n v="1125.7592592592594"/>
        <n v="100.86199633699634"/>
        <n v="804.83177570093449"/>
        <n v="461.45762711864404"/>
        <n v="573.6303418803418"/>
        <n v="856.69127516778519"/>
        <n v="4354"/>
        <n v="3853.9766666666674"/>
        <n v="9803.7500000000018"/>
        <n v="2457.0833333333335"/>
        <n v="4247.916666666667"/>
        <n v="7702.5357142857138"/>
        <n v="4374.4210526315792"/>
        <n v="18030"/>
        <n v="32135"/>
        <n v="6799"/>
        <n v="390.50105263157894"/>
        <n v="846.45593750000012"/>
        <n v="809.43"/>
        <n v="1582"/>
        <n v="2185.1224489795918"/>
        <n v="3916.4558823529414"/>
        <n v="1565.6092715231787"/>
        <n v="2636.7329999999997"/>
        <n v="1484.6547169811322"/>
        <n v="1040.3524590163934"/>
        <n v="1342.5466666666666"/>
        <n v="1183.7130434782607"/>
        <n v="1013.6064257028112"/>
        <n v="1100.4097560975608"/>
        <n v="4123.7755102040819"/>
        <n v="590.96503496503499"/>
        <n v="1224.6781818181817"/>
        <n v="3606.7647058823532"/>
        <n v="4389.0722794117646"/>
        <n v="1323.301849112426"/>
        <n v="2108.3161290322582"/>
        <n v="811.29032258064524"/>
        <n v="896.02309575040351"/>
        <n v="2183.7399454895967"/>
        <n v="899.49640287769796"/>
        <n v="1497.0869565217392"/>
        <n v="2861.6333333333337"/>
        <n v="1556.2129870129872"/>
        <n v="2609.62"/>
        <n v="4685.5899999999992"/>
        <n v="2179.5553571428568"/>
        <n v="1578.375"/>
        <n v="2489.0387096774193"/>
        <n v="3575.4262295081962"/>
        <n v="2764.0485714285714"/>
        <n v="1121"/>
        <n v="798.86046511627899"/>
        <n v="616.5846153846154"/>
        <n v="2940.9539473684208"/>
        <n v="376.04733727810651"/>
        <n v="679.65562913907286"/>
        <n v="880.01234567901224"/>
        <n v="39.838095238095242"/>
        <n v="585.36448598130846"/>
        <n v="351.60152542372879"/>
        <n v="798.89102564102564"/>
        <n v="509.40451494813908"/>
        <n v="1859.75"/>
        <n v="4414.333333333333"/>
        <n v="3342.5000000000005"/>
        <n v="9020.25"/>
        <n v="10870.828571428572"/>
        <n v="3150.8157894736837"/>
        <n v="2718.9583333333335"/>
        <n v="13135"/>
        <n v="25095"/>
        <n v="4307"/>
        <n v="4135.1111111111113"/>
        <n v="338.96263157894731"/>
        <n v="983.36645833333353"/>
        <n v="888.28599999999994"/>
        <n v="1780.2185089974296"/>
        <n v="2320.2186588921286"/>
        <n v="4131"/>
        <n v="1649.2417218543046"/>
        <n v="2464.2980000000002"/>
        <n v="1572.4905660377358"/>
        <n v="1239.1639344262294"/>
        <n v="1250.4146666666668"/>
        <n v="1284.1246376811594"/>
        <n v="998.33212851405619"/>
        <n v="1176.2097560975608"/>
        <n v="4036.3061224489797"/>
        <n v="619.33545454545447"/>
        <n v="6141.4411764705883"/>
        <n v="4483.7971323529418"/>
        <n v="1449.0318639053255"/>
        <n v="2193.3225806451615"/>
        <n v="913.820613232921"/>
        <n v="611.04316546762595"/>
        <n v="1422.8695652173913"/>
        <n v="3327.1980392156865"/>
        <n v="1543.1025974025974"/>
        <n v="3828.56"/>
        <n v="5630.25"/>
        <n v="2230.1178571428572"/>
        <n v="1519.9821428571429"/>
        <n v="2630.264516129032"/>
        <n v="4219.9016393442616"/>
        <n v="3174.812857142857"/>
        <n v="1562.8764044943819"/>
        <n v="811.53488372093011"/>
        <n v="805.44038461538469"/>
        <n v="3734.7532894736842"/>
        <n v="1426.0414201183435"/>
        <n v="896.5298013245033"/>
        <n v="971.76543209876536"/>
        <n v="531.40989010989006"/>
        <n v="518.14485981308417"/>
        <n v="392.6786440677966"/>
        <n v="1027.2200854700852"/>
        <n v="645.33129957291021"/>
        <n v="1952.6666666666667"/>
        <n v="5345.3933333333334"/>
        <n v="3412.166666666667"/>
        <n v="10869.166666666668"/>
        <n v="10096.864285714286"/>
        <n v="4704.7026315789471"/>
        <n v="4277.854166666667"/>
        <n v="15235"/>
        <n v="23085"/>
        <n v="7294"/>
        <n v="3795.1111111111113"/>
        <n v="398.9652631578947"/>
        <n v="947.3572916666667"/>
        <n v="773.92599999999993"/>
        <n v="1624.521850899743"/>
        <n v="2006.4567541302235"/>
        <n v="3931.6500000000005"/>
        <n v="1482.4503311258279"/>
        <n v="2897.2820000000002"/>
        <n v="1043.3037735849057"/>
        <n v="1601.5983606557377"/>
        <n v="986.64533333333338"/>
        <n v="1163.4521739130435"/>
        <n v="983.27726907630529"/>
        <n v="960.39804878048778"/>
        <n v="4612.5510204081638"/>
        <n v="686.16954545454553"/>
        <n v="5887.2647058823532"/>
        <n v="4195.47"/>
        <n v="1161.1376331360948"/>
        <n v="1940.5322580645163"/>
        <n v="737.61788596019358"/>
        <n v="1322.517985611511"/>
        <n v="1469.217391304348"/>
        <n v="3045.5558823529414"/>
        <n v="1391.0493506493508"/>
        <n v="2448.31"/>
        <n v="4139.33"/>
        <n v="2327.0232142857139"/>
        <n v="1540.0535714285713"/>
        <n v="1609.4580645161291"/>
        <n v="4654.9180327868853"/>
        <n v="3744.1085714285714"/>
        <n v="1755.5730337078651"/>
        <n v="808.25581395348831"/>
        <n v="1530.9846153846152"/>
        <n v="2918.9223684210524"/>
        <n v="1506.6863905325445"/>
        <n v="1547.35761589404"/>
        <n v="1040.9629629629628"/>
        <n v="473.70054945054949"/>
        <n v="496.98130841121491"/>
        <n v="491.05254237288136"/>
        <n v="519.64316239316236"/>
        <n v="488.04758999389873"/>
        <n v="1925.0833333333335"/>
        <n v="8320.9"/>
        <n v="4402.833333333333"/>
        <n v="10617.833333333334"/>
        <n v="10002.749999999998"/>
        <n v="3717.9736842105262"/>
        <n v="4737.7416666666668"/>
        <n v="16150"/>
        <n v="21170"/>
        <n v="7133.0000000000009"/>
        <n v="2886.2222222222222"/>
        <n v="37852.75"/>
        <n v="549.96315789473681"/>
        <n v="1008.6845833333334"/>
        <n v="850.66399999999999"/>
        <n v="1770.4498714652957"/>
        <n v="2114.1933916423714"/>
        <n v="4227.150735294118"/>
        <n v="1795.3841059602648"/>
        <n v="3036.0579999999995"/>
        <n v="1019.401886792453"/>
        <n v="1659.295081967213"/>
        <n v="1259.3906666666667"/>
        <n v="1251.8028985507246"/>
        <n v="1228.5903614457829"/>
        <n v="1083.5190243902439"/>
        <n v="3882.8571428571431"/>
        <n v="782.25636363636363"/>
        <n v="6341.3529411764703"/>
        <n v="3323.616985294118"/>
        <n v="1273.5466715976333"/>
        <n v="2066.0935483870967"/>
        <n v="1976.8064516129034"/>
        <n v="922.99019903173757"/>
        <n v="1016.223021582734"/>
        <n v="1788.0434782608697"/>
        <n v="3403.8019607843139"/>
        <n v="1497.953246753247"/>
        <n v="2104.39"/>
        <n v="4910.9399999999996"/>
        <n v="2043.7946428571427"/>
        <n v="1381.9285714285713"/>
        <n v="1534.9225806451611"/>
        <n v="3547.2459016393441"/>
        <n v="2615.6785714285716"/>
        <n v="2107.0786516853932"/>
        <n v="803.67441860465112"/>
        <n v="1827.4519230769231"/>
        <n v="3423.8565789473682"/>
        <n v="1502.5207100591717"/>
        <n v="2060.8807947019868"/>
        <n v="1138.9012345679012"/>
        <n v="468.73241758241761"/>
        <n v="342.56074766355135"/>
        <n v="502.82203389830511"/>
        <n v="537.60683760683753"/>
        <n v="590.63575350823669"/>
        <n v="1655.5833333333333"/>
        <n v="5210.38"/>
        <n v="3222.75"/>
        <n v="7696.1666666666679"/>
        <n v="9571.9285714285706"/>
        <n v="4518"/>
        <n v="19740"/>
        <n v="26600"/>
        <n v="8540"/>
        <n v="2533.5555555555557"/>
        <n v="48439.5"/>
        <n v="492.53999999999996"/>
        <n v="1095.9760416666666"/>
        <n v="935.08199999999988"/>
        <n v="1932.2853470437019"/>
        <n v="2196.1516034985425"/>
        <n v="4400.5477941176478"/>
        <n v="2382.019867549669"/>
        <n v="6510.0700000000006"/>
        <n v="2408.8320754716983"/>
        <n v="2057.6721311475408"/>
        <n v="1559.44"/>
        <n v="1224.855072463768"/>
        <n v="1213.0281124497992"/>
        <n v="1081.5346341463414"/>
        <n v="4192.3469387755104"/>
        <n v="857.99681818181818"/>
        <n v="6548.911764705882"/>
        <n v="5401.4769117647065"/>
        <n v="1189.7564497041419"/>
        <n v="1953.9209677419358"/>
        <n v="1767.8387096774193"/>
        <n v="865.46657342657352"/>
        <n v="692.30215827338134"/>
        <n v="1901.0869565217392"/>
        <n v="5408.4862745098044"/>
        <n v="1718.4480519480521"/>
        <n v="3962.4199999999996"/>
        <n v="8460.42"/>
        <n v="3003.860714285714"/>
        <n v="2778.9285714285711"/>
        <n v="2184.6516129032257"/>
        <n v="6448.8360655737697"/>
        <n v="3465.4242857142858"/>
        <n v="2727.5730337078653"/>
        <n v="850.49999999999989"/>
        <n v="2289.3846153846157"/>
        <n v="5118.1302631578947"/>
        <n v="3467.8875739644973"/>
        <n v="2286.2450331125829"/>
        <n v="1202.4012345679012"/>
        <n v="396.42518315018316"/>
        <n v="964.73831775700921"/>
        <n v="498.02542372881356"/>
        <n v="514.80555555555554"/>
        <n v="697.86577181208054"/>
        <n v="1672.75"/>
        <n v="8556.746666666666"/>
        <n v="4172.75"/>
        <n v="13117.333333333336"/>
        <n v="13123.714285714284"/>
        <n v="3826.3684210526312"/>
        <n v="23275"/>
        <n v="31350"/>
        <n v="8694.5"/>
        <n v="2663.7777777777778"/>
        <n v="38448"/>
        <n v="910.67441860465101"/>
        <n v="352.64368421052632"/>
        <n v="1147.4781250000001"/>
        <n v="896.154"/>
        <n v="1737.7609254498716"/>
        <n v="2367.3683187560737"/>
        <n v="4438.5734558823533"/>
        <n v="1787.2052980132451"/>
        <n v="2802.7699999999995"/>
        <n v="2578.0094339622642"/>
        <n v="1718.4180327868851"/>
        <n v="1480.0546666666669"/>
        <n v="1126.9971014492753"/>
        <n v="1294.5582329317269"/>
        <n v="1025.8048780487804"/>
        <n v="4244.8979591836733"/>
        <n v="909.4618181818181"/>
        <n v="7114.1764705882351"/>
        <n v="6531.5438970588239"/>
        <n v="1380.2599704142012"/>
        <n v="2044.9209677419356"/>
        <n v="2295.9677419354844"/>
        <n v="974.7184642280796"/>
        <n v="2110.9486139732767"/>
        <n v="359.71223021582739"/>
        <n v="2155.282608695652"/>
        <n v="3879.6127450980393"/>
        <n v="1461.3220779220781"/>
        <n v="5657.6799999999994"/>
        <n v="9469.09"/>
        <n v="2048.6999999999998"/>
        <n v="1699.5535714285713"/>
        <n v="2778.7225806451611"/>
        <n v="3796.8196721311474"/>
        <n v="2631.83"/>
        <n v="1400.6404494382023"/>
        <n v="2516.7906976744184"/>
        <n v="1642.7692307692309"/>
        <n v="2440.2047368421049"/>
        <n v="1442.7396449704142"/>
        <n v="1227.6556291390727"/>
        <n v="1310.2777777777778"/>
        <n v="257.89184981684986"/>
        <n v="1054.3177570093458"/>
        <n v="377.69661016949152"/>
        <n v="328.80341880341877"/>
        <n v="852.84258694325808"/>
        <n v="1637.4166666666667"/>
        <n v="6446.1866666666665"/>
        <n v="2734.166666666667"/>
        <n v="7392.25"/>
        <n v="6840.0571428571429"/>
        <n v="3619.6842105263158"/>
        <n v="17975"/>
        <n v="13413"/>
        <n v="2200.4444444444448"/>
        <n v="54037.25"/>
        <n v="412.9405263157895"/>
        <n v="1227.44"/>
        <n v="883.51400000000001"/>
        <n v="1815.9948586118255"/>
        <n v="2211.848396501458"/>
        <n v="4739.613970588236"/>
        <n v="1518.2185430463578"/>
        <n v="1352.56"/>
        <n v="1542.124528301887"/>
        <n v="1097.8737704918033"/>
        <n v="1506.8306666666667"/>
        <n v="1112.2985507246376"/>
        <n v="1268.8433734939758"/>
        <n v="952.61268292682928"/>
        <n v="4398.7755102040819"/>
        <n v="777.30227272727268"/>
        <n v="6715.8235294117649"/>
        <n v="4224.3690441176477"/>
        <n v="1168.7866272189349"/>
        <n v="2233.6403225806453"/>
        <n v="2292.9677419354839"/>
        <n v="899.3257746100054"/>
        <n v="1145.1079136690648"/>
        <n v="1870.5869565217392"/>
        <n v="2520.7137254901963"/>
        <n v="1753.1428571428573"/>
        <n v="3188.2"/>
        <n v="7660.2899999999991"/>
        <n v="1842.5285714285712"/>
        <n v="1613.8392857142856"/>
        <n v="2007.1677419354839"/>
        <n v="2466.1147540983607"/>
        <n v="1917.16"/>
        <n v="901.10112359550556"/>
        <n v="1856.0232558139535"/>
        <n v="1449.3461538461538"/>
        <n v="1795.6115789473686"/>
        <n v="1315.6508875739646"/>
        <n v="729.70860927152307"/>
        <n v="1162.0617283950617"/>
        <n v="417.44038461538469"/>
        <n v="844.24299065420564"/>
        <n v="384.12881355932205"/>
        <n v="763.01495726495727"/>
        <n v="471.39292251372785"/>
        <n v="1697.4166666666667"/>
        <n v="5570.64"/>
        <n v="5576.2500000000009"/>
        <n v="6076.7357142857145"/>
        <n v="2719.3052631578948"/>
        <n v="19775"/>
        <n v="27270"/>
        <n v="8015.9999999999991"/>
        <n v="3830.2222222222226"/>
        <n v="46915"/>
        <n v="409.87894736842105"/>
        <n v="1997.4888541666667"/>
        <n v="940.19599999999991"/>
        <n v="2022.0616966580976"/>
        <n v="2249.0126336248786"/>
        <n v="4886.9705882352946"/>
        <n v="1544.3973509933776"/>
        <n v="1818.1"/>
        <n v="1902.1886792452831"/>
        <n v="664.20491803278685"/>
        <n v="1635.748"/>
        <n v="1097.5942028985507"/>
        <n v="1295.2397590361445"/>
        <n v="1034.6780487804879"/>
        <n v="4756.6938775510198"/>
        <n v="947.47331786542929"/>
        <n v="834.20327272727263"/>
        <n v="6138.5588235294117"/>
        <n v="3733.7980147058825"/>
        <n v="1168.1893934911243"/>
        <n v="2433.6241935483877"/>
        <n v="1937.7096774193551"/>
        <n v="739.50791554599266"/>
        <n v="726.90647482014401"/>
        <n v="1682.891304347826"/>
        <n v="2834.4009803921572"/>
        <n v="1528.1883116883118"/>
        <n v="4832.1000000000004"/>
        <n v="7785.02"/>
        <n v="1871.0571428571427"/>
        <n v="1933.5892857142856"/>
        <n v="2416.8516129032255"/>
        <n v="2820.2950819672133"/>
        <n v="1810.2285714285713"/>
        <n v="1530.2808988764045"/>
        <n v="2112.348837209302"/>
        <n v="1380.0769230769231"/>
        <n v="2014.4355263157893"/>
        <n v="1444.6331360946745"/>
        <n v="1019.225165562914"/>
        <n v="1091.6851851851852"/>
        <n v="249.84304029304027"/>
        <n v="1226.9906542056074"/>
        <n v="374.86101694915249"/>
        <n v="674.25854700854688"/>
        <n v="592.29347162904219"/>
        <n v="1991.9166666666667"/>
        <n v="7535.7799999999988"/>
        <n v="2866.7666666666664"/>
        <n v="4291.416666666667"/>
        <n v="10776.457142857142"/>
        <n v="3306.1315789473683"/>
        <n v="1289.6285714285714"/>
        <n v="23605"/>
        <n v="30680"/>
        <n v="8809.5"/>
        <n v="2957.1111111111113"/>
        <n v="48583.75"/>
        <n v="443.98210526315785"/>
        <n v="2090.646666666667"/>
        <n v="936.54199999999992"/>
        <n v="2194.0102827763499"/>
        <n v="2179.927385811467"/>
        <n v="5324.9301470588234"/>
        <n v="1532.3774834437086"/>
        <n v="2803.46"/>
        <n v="2267.8245283018869"/>
        <n v="1125.9114754098359"/>
        <n v="2748.1373333333336"/>
        <n v="1188.5652173913043"/>
        <n v="1279.1526104417669"/>
        <n v="1132.7980487804878"/>
        <n v="4589.9795918367345"/>
        <n v="1095.3201856148494"/>
        <n v="912.45045454545448"/>
        <n v="6396.176470588236"/>
        <n v="3329.1180882352937"/>
        <n v="1236.1712130177516"/>
        <n v="2611.2903225806454"/>
        <n v="2163.0322580645166"/>
        <n v="769.77340505648203"/>
        <n v="1985.608695652174"/>
        <n v="3394.1049019607844"/>
        <n v="1426.1207792207792"/>
        <n v="4562.8399999999992"/>
        <n v="6957.5399999999991"/>
        <n v="2447.3303571428573"/>
        <n v="2733.1071428571427"/>
        <n v="2728.0451612903225"/>
        <n v="3625.786885245901"/>
        <n v="2692.8385714285714"/>
        <n v="1640.4494382022472"/>
        <n v="2735.7441860465115"/>
        <n v="2142.4807692307691"/>
        <n v="2899.3855263157898"/>
        <n v="1659.165680473373"/>
        <n v="1004.1920529801325"/>
        <n v="476.91358024691357"/>
        <n v="233.84112149532706"/>
        <n v="962.50915887850454"/>
        <n v="641.78846153846143"/>
        <n v="848.18181818181824"/>
        <n v="2462"/>
        <n v="10109.313333333334"/>
        <n v="3814.9933333333338"/>
        <n v="2872.916666666667"/>
        <n v="5063.8333333333339"/>
        <n v="17021.2"/>
        <n v="2921.9999999999995"/>
        <n v="3243.652380952381"/>
        <n v="22222.5"/>
        <n v="30082.5"/>
        <n v="7872.5"/>
        <n v="2791.1111111111113"/>
        <n v="52676"/>
        <n v="255.98474576271184"/>
        <n v="1439.6423841059602"/>
        <n v="2148.114120505345"/>
        <n v="895.12582781456956"/>
        <n v="2853.7110294117651"/>
        <n v="1779.8542857142859"/>
        <n v="2230.1639344262294"/>
        <n v="367.78263157894736"/>
        <n v="1021.3493750000001"/>
        <n v="983.2879999999999"/>
        <n v="2333.8483290488434"/>
        <n v="1218.7188755020081"/>
        <n v="1077.7278048780488"/>
        <n v="1245.8231952662723"/>
        <n v="1094.9945454545455"/>
        <n v="2649.1806451612906"/>
        <n v="928.42081764389468"/>
        <n v="1126.0295857988167"/>
        <n v="719.767094017094"/>
        <n v="904.82855399633922"/>
        <n v="2277.7857142857138"/>
        <n v="987.09677419354841"/>
        <n v="5036.6838235294117"/>
        <n v="2147.6666666666665"/>
        <n v="2725.666666666667"/>
        <n v="3221.7631578947367"/>
        <n v="6738.67"/>
        <n v="1616.1182894736844"/>
        <n v="1130.6695652173914"/>
        <n v="9761.5714285714275"/>
        <n v="1573.5453333333335"/>
        <n v="2476.6405660377359"/>
        <n v="2824.0535714285711"/>
        <n v="1027.9325842696628"/>
        <n v="6394.4117647058829"/>
        <n v="4719.591836734694"/>
        <n v="2709.0627450980396"/>
        <n v="1285.1038961038962"/>
        <n v="756.67213114754099"/>
        <n v="1584.1538461538462"/>
        <n v="4302.8099999999995"/>
        <n v="1649.5652173913045"/>
        <n v="8637.2866666666669"/>
        <n v="3126.4444444444448"/>
        <n v="2593.4919354838712"/>
        <n v="1085.6983758700696"/>
        <n v="2875.373333333333"/>
        <n v="2021.0285714285715"/>
        <n v="3843.416666666667"/>
        <n v="1336.4971962616823"/>
        <n v="3749.8796296296296"/>
        <n v="656.46933333333334"/>
        <n v="428.97499999999997"/>
        <n v="1973.5626506024098"/>
        <n v="727.80255941499081"/>
        <n v="281.35435435435437"/>
        <n v="1942.59"/>
        <n v="25626.33"/>
        <n v="28716.03"/>
        <n v="8684.5"/>
        <n v="46127.25"/>
        <n v="1498.2558139534883"/>
        <n v="1438.4635761589404"/>
        <n v="2380.0429057337219"/>
        <n v="768.37748344370868"/>
        <n v="2269.8160294117647"/>
        <n v="1663.8514285714284"/>
        <n v="1789.6065573770491"/>
        <n v="281.61947368421056"/>
        <n v="1104.1258333333335"/>
        <n v="1190.0419999999999"/>
        <n v="2664.8303341902315"/>
        <n v="1355.1726907630521"/>
        <n v="1273.631219512195"/>
        <n v="1370.7025147928994"/>
        <n v="1420.5715909090907"/>
        <n v="2478.2080645161291"/>
        <n v="911.19784023668637"/>
        <n v="1228.905325443787"/>
        <n v="3656.1856012763415"/>
        <n v="529.4487179487179"/>
        <n v="1233.4984746796827"/>
        <n v="2959.6375000000003"/>
        <n v="2377.3161290322578"/>
        <n v="5440.453676470589"/>
        <n v="2702.4166666666665"/>
        <n v="4217.75"/>
        <n v="3544.4473684210525"/>
        <n v="6591.0690000000004"/>
        <n v="1777.6955263157897"/>
        <n v="1411.7217391304346"/>
        <n v="6744.3571428571422"/>
        <n v="1356.0933333333332"/>
        <n v="1719.0245283018871"/>
        <n v="2569.3214285714284"/>
        <n v="808.86516853932585"/>
        <n v="6117.2058823529414"/>
        <n v="5198.5510204081629"/>
        <n v="3061.7049019607844"/>
        <n v="1548.3675324675326"/>
        <n v="954.48360655737702"/>
        <n v="1361.2115384615383"/>
        <n v="4473.4799999999996"/>
        <n v="1408.304347826087"/>
        <n v="6604.0453333333335"/>
        <n v="4445.7777777777783"/>
        <n v="2677.11935483871"/>
        <n v="750.93503480278423"/>
        <n v="2715.08"/>
        <n v="2909.4399999999996"/>
        <n v="3101.3333333333335"/>
        <n v="1190.2570093457944"/>
        <n v="4430.781481481481"/>
        <n v="894.98799999999994"/>
        <n v="958.34999999999991"/>
        <n v="3019.398795180723"/>
        <n v="725.84095063985376"/>
        <n v="585.68468468468473"/>
        <n v="2077.2199999999998"/>
        <n v="31425"/>
        <n v="34252.5"/>
        <n v="8464.5"/>
        <n v="39420.5"/>
        <n v="1057.1627906976744"/>
        <n v="1691.4046692607003"/>
        <n v="3337.68"/>
        <n v="1428.1986754966888"/>
        <n v="2188.418862973761"/>
        <n v="867.5695364238411"/>
        <n v="2758.8341911764705"/>
        <n v="2706.0699999999997"/>
        <n v="2515.3442622950815"/>
        <n v="258.35210526315785"/>
        <n v="733.71395833333349"/>
        <n v="1036.0179999999998"/>
        <n v="2383.7506426735222"/>
        <n v="1023.7228915662649"/>
        <n v="1087.8117073170731"/>
        <n v="1167.1554585798817"/>
        <n v="1226.8490909090908"/>
        <n v="1923.1129032258068"/>
        <n v="718.26923345884893"/>
        <n v="1327.0769230769233"/>
        <n v="2725.5201754969089"/>
        <n v="556.8205128205127"/>
        <n v="985.11043319097007"/>
        <n v="2137.6785714285716"/>
        <n v="2389.1870967741934"/>
        <n v="5052.6691176470595"/>
        <n v="1919.8333333333335"/>
        <n v="2609"/>
        <n v="2986.3421052631575"/>
        <n v="7374.5120000000006"/>
        <n v="2298.4197368421051"/>
        <n v="1169.9362318840579"/>
        <n v="6018.8928571428569"/>
        <n v="1561.6093333333333"/>
        <n v="1453.8000000000002"/>
        <n v="1721.5892857142858"/>
        <n v="1089.5280898876404"/>
        <n v="5401.5500000000011"/>
        <n v="3800.8775510204086"/>
        <n v="2963.9392156862746"/>
        <n v="1394.3506493506495"/>
        <n v="875.30327868852453"/>
        <n v="1210.153846153846"/>
        <n v="3455.7799999999997"/>
        <n v="1511.804347826087"/>
        <n v="5779.9466666666667"/>
        <n v="3263.7777777777778"/>
        <n v="2161.3870967741937"/>
        <n v="520.93271461716938"/>
        <n v="2939.0666666666666"/>
        <n v="2554.6619047619047"/>
        <n v="5637.8333333333339"/>
        <n v="1040.8850467289717"/>
        <n v="3561.346913580247"/>
        <n v="776.57333333333327"/>
        <n v="916.45833333333337"/>
        <n v="2708.4421686746991"/>
        <n v="732.34369287020104"/>
        <n v="497.74774774774778"/>
        <n v="3588.8799999999997"/>
        <n v="2452.5710000000004"/>
        <n v="26542.5"/>
        <n v="23137.5"/>
        <n v="5491.5"/>
        <n v="29425.5"/>
        <n v="1817.0441860465119"/>
        <n v="1343.63813229572"/>
        <n v="1632.1258278145697"/>
        <n v="2084.6957240038873"/>
        <n v="274.78807947019868"/>
        <n v="2851.7568382352943"/>
        <n v="2737.7142857142858"/>
        <n v="3317.7704918032782"/>
        <n v="319.73"/>
        <n v="558.37958333333336"/>
        <n v="896.65"/>
        <n v="1740.1568123393317"/>
        <n v="983.67871485943772"/>
        <n v="834.51990243902446"/>
        <n v="1042.4565532544379"/>
        <n v="1026.3459090909091"/>
        <n v="1583.0145161290327"/>
        <n v="447.76796664873592"/>
        <n v="1775.4852071005917"/>
        <n v="530.69444444444446"/>
        <n v="572.35204392922515"/>
        <n v="2251.8214285714284"/>
        <n v="2499.690322580645"/>
        <n v="4209.107352941176"/>
        <n v="2588.7500000000005"/>
        <n v="2042.2894736842104"/>
        <n v="6250.3730000000005"/>
        <n v="1798.6526315789472"/>
        <n v="1047.0028985507247"/>
        <n v="13136.357142857141"/>
        <n v="1983.6360000000002"/>
        <n v="3150.1509433962269"/>
        <n v="1709.0535714285713"/>
        <n v="1275.8988764044943"/>
        <n v="5066.3294117647065"/>
        <n v="5132.8367346938776"/>
        <n v="3308.3960784313726"/>
        <n v="1495.2519480519481"/>
        <n v="725.15573770491801"/>
        <n v="1962.75"/>
        <n v="3967.5899999999997"/>
        <n v="1239.7608695652175"/>
        <n v="9484.3666666666668"/>
        <n v="3253.1111111111113"/>
        <n v="1514.3548387096776"/>
        <n v="914.45475638051062"/>
        <n v="3226.1933333333336"/>
        <n v="2232.02"/>
        <n v="10397.916666666668"/>
        <n v="1464.844859813084"/>
        <n v="3118.754320987654"/>
        <n v="1413.2266666666667"/>
        <n v="1767.0916666666665"/>
        <n v="2525.7036144578315"/>
        <n v="723.76782449725772"/>
        <n v="419.70870870870874"/>
        <n v="558.38677064220178"/>
        <n v="2981.9199999999996"/>
        <n v="2941.4769999999999"/>
        <n v="17715"/>
        <n v="19282.5"/>
        <n v="4098.5"/>
        <n v="25310"/>
        <n v="3183.8418604651165"/>
        <n v="1015.9143968871596"/>
        <n v="5003.3200000000006"/>
        <n v="2104.0359897172239"/>
        <n v="2878.9378947368418"/>
        <n v="2050.9464285714284"/>
        <n v="2075.2189349112427"/>
        <n v="1276.6289855072464"/>
        <n v="818.93044539353264"/>
        <n v="1110.4096385542166"/>
        <n v="346.67812500000002"/>
        <n v="969.89031078610606"/>
        <n v="3323.38064516129"/>
        <n v="3738.8020987654322"/>
        <n v="1335.9511926605503"/>
        <n v="2482.4354838709678"/>
        <n v="1118.5703902439025"/>
        <n v="2023.2903225806451"/>
        <n v="388.37526315789472"/>
        <n v="665.17391304347825"/>
        <n v="2304.7472108843535"/>
        <n v="3534.8257142857142"/>
        <n v="2581.5833333333335"/>
        <n v="695.38738738738743"/>
        <n v="5010.3877551020405"/>
        <n v="2672.0867924528307"/>
        <n v="1093.2631818181817"/>
        <n v="1806.814569536424"/>
        <n v="1886.5060240963855"/>
        <n v="1890.6733333333334"/>
        <n v="3827.4590163934427"/>
        <n v="4517.9980392156867"/>
        <n v="1647.218097447796"/>
        <n v="968.93442622950818"/>
        <n v="2011.6153846153845"/>
        <n v="1464.0786516853934"/>
        <n v="611.13247863247864"/>
        <n v="745.62932221624533"/>
        <n v="1293.7383136094677"/>
        <n v="1810.6545454545453"/>
        <n v="2858.472379179685"/>
        <n v="1125.836"/>
        <n v="7822.9229999999998"/>
        <n v="2194.5149532710279"/>
        <n v="2802.5624999999995"/>
        <n v="3501.1436764705886"/>
        <n v="6654.6370588235295"/>
        <n v="1834.002666666667"/>
        <n v="4982.0363970588242"/>
        <n v="1812.4166666666667"/>
        <n v="11226.357142857141"/>
        <n v="4464.4444444444453"/>
        <n v="4779.416666666667"/>
        <n v="3121.7631578947367"/>
        <n v="8492.0199999999986"/>
        <n v="4805.2960000000003"/>
        <n v="2857.78"/>
        <n v="8642.5"/>
        <n v="3763.341860465116"/>
        <n v="1284.9727626459144"/>
        <n v="2852.453"/>
        <n v="36818.75"/>
        <n v="7914"/>
        <n v="20835"/>
        <n v="20242.5"/>
        <n v="1640.2185430463576"/>
        <n v="1879.8448785228379"/>
        <n v="2725.1559558823533"/>
        <n v="3092.96"/>
        <n v="5062.2131147540986"/>
        <n v="426.24315789473678"/>
        <n v="847.08799999999997"/>
        <n v="1722.5449871465298"/>
        <n v="1049.8152610441766"/>
        <n v="833.90443902439029"/>
        <n v="1036.5540384615385"/>
        <n v="859.07636363636368"/>
        <n v="1843.0290322580645"/>
        <n v="715.85982248520713"/>
        <n v="1776.544378698225"/>
        <n v="2659.0440736555211"/>
        <n v="702.75641025641028"/>
        <n v="515.47223917022575"/>
        <n v="2323.0803571428569"/>
        <n v="2135.1354838709676"/>
        <n v="4476.2783823529417"/>
        <n v="1712.5000000000002"/>
        <n v="4238.75"/>
        <n v="2679.5"/>
        <n v="5494.1980000000003"/>
        <n v="2619.1660526315786"/>
        <n v="974.95072463768111"/>
        <n v="10064.785714285714"/>
        <n v="1649.3066666666668"/>
        <n v="1651.1641509433962"/>
        <n v="2024.3214285714284"/>
        <n v="2152.8314606741574"/>
        <n v="4994.7241176470588"/>
        <n v="5092.6530612244896"/>
        <n v="3012.3117647058821"/>
        <n v="1817.7805194805198"/>
        <n v="1013.8524590163934"/>
        <n v="2036.8076923076922"/>
        <n v="3182.5299999999997"/>
        <n v="14767.977999999999"/>
        <n v="3194.5555555555557"/>
        <n v="2538.8709677419356"/>
        <n v="1766.2343387471001"/>
        <n v="2653.6133333333332"/>
        <n v="6577.333333333333"/>
        <n v="1699.7532710280373"/>
        <n v="3142.1161728395059"/>
        <n v="1835.1466666666665"/>
        <n v="1115.4566666666665"/>
        <n v="1867.3975903614457"/>
        <n v="755.84277879341857"/>
        <n v="785.94294294294298"/>
        <n v="1003.0979449541284"/>
        <n v="4838.8559999999998"/>
        <n v="3837.6428571428569"/>
        <n v="1896.1192052980134"/>
        <n v="1185.3576086956523"/>
        <n v="771.71739130434776"/>
        <n v="2717.8329999999996"/>
        <n v="18120"/>
        <n v="5749.5"/>
        <n v="33930.5"/>
        <n v="3533.2418604651161"/>
        <n v="925.31517509727632"/>
        <n v="1509.0535714285713"/>
        <n v="3251.3333333333339"/>
        <n v="3044.1013333333331"/>
        <n v="4000.1599999999994"/>
        <n v="1623.7500000000002"/>
        <n v="3453.1842105263154"/>
        <n v="9863.5714285714275"/>
        <n v="2070.4118270165209"/>
        <n v="2191.1133333333328"/>
        <n v="2614.1657894736841"/>
        <n v="1201.2492753623187"/>
        <n v="2154.9615384615386"/>
        <n v="1222.9046728971962"/>
        <n v="2521.1517857142853"/>
        <n v="4678.9666666666672"/>
        <n v="2313.7682119205297"/>
        <n v="1703.3500000000001"/>
        <n v="4692.6530612244896"/>
        <n v="3316.0557142857142"/>
        <n v="2078.8757396449705"/>
        <n v="2160.6953642384105"/>
        <n v="4348.7213114754095"/>
        <n v="1686.4714285714285"/>
        <n v="2705.7415730337079"/>
        <n v="1582.8385542168676"/>
        <n v="7171.666666666667"/>
        <n v="2852.2474264705884"/>
        <n v="6790.9740000000002"/>
        <n v="4075.08"/>
        <n v="483.76086956521738"/>
        <n v="2886.3166666666666"/>
        <n v="2051.6451612903224"/>
        <n v="2112.1451612903229"/>
        <n v="4003.5530864197526"/>
        <n v="1697.5681467889908"/>
        <n v="2180.3921113689098"/>
        <n v="4447.6266666666661"/>
        <n v="1013.1721311475409"/>
        <n v="1208.2887130177517"/>
        <n v="726.86288848263257"/>
        <n v="2035.3161953727508"/>
        <n v="1019.4050731707316"/>
        <n v="470.34000000000003"/>
        <n v="814.03846153846155"/>
        <n v="3583.5000000000005"/>
        <n v="7452.8352941176472"/>
        <n v="713.05064063453324"/>
        <n v="998.73199999999997"/>
        <n v="4649.333333333333"/>
        <n v="5275.2055147058827"/>
        <n v="1289.5945945945948"/>
        <n v="2203.0782608695654"/>
        <n v="9151.4666666666672"/>
        <n v="1023.8154545454545"/>
        <n v="3124.5903225806455"/>
        <n v="512.74578947368423"/>
        <n v="1318.0361445783133"/>
        <n v="887.63922807961274"/>
        <n v="3896.4760000000006"/>
        <n v="3821.7046511627909"/>
        <n v="3551"/>
        <n v="20400"/>
        <n v="21030"/>
        <n v="39239"/>
        <n v="1201.5612840466927"/>
        <n v="235.84236602628917"/>
        <n v="50.269484808454422"/>
        <n v="147.85294117647058"/>
        <n v="1262.7252396166134"/>
        <n v="1972.4577464788731"/>
        <n v="102.76688574317491"/>
        <n v="87.561426684280065"/>
        <n v="165.42436974789916"/>
        <n v="102.0440313111546"/>
        <n v="1274.4233226837061"/>
        <n v="2231.7652582159621"/>
        <n v="130.33139534883719"/>
        <n v="114.82562747688242"/>
        <n v="206.05602240896357"/>
        <n v="517.80430528375734"/>
        <n v="1438.8498402555913"/>
        <n v="2240.6384976525819"/>
        <n v="101.09934277047522"/>
        <n v="79.79656538969617"/>
        <n v="200.70168067226891"/>
        <n v="205.3145792563601"/>
        <n v="1420.4840255591055"/>
        <n v="2323.0938967136149"/>
        <n v="90.324966974900917"/>
        <n v="148.49159663865547"/>
        <n v="213.32681017612526"/>
        <n v="1472.1357827476038"/>
        <n v="2591.2230046948357"/>
        <n v="161.41611624834874"/>
        <n v="158.28291316526611"/>
        <n v="255.56653620352253"/>
        <n v="1426.535143769968"/>
        <n v="2471.8474178403753"/>
        <n v="6380.8333333333339"/>
        <n v="1141.25"/>
        <n v="10110"/>
        <n v="4244.75"/>
        <n v="201.125"/>
        <n v="2793.6666666666665"/>
        <n v="2178.25"/>
        <n v="3447"/>
        <n v="2242.5"/>
        <n v="2123.75"/>
        <n v="2168.5833333333335"/>
        <n v="248.07692307692309"/>
        <n v="1270.0000000000002"/>
        <n v="1591.2666666666667"/>
        <n v="1104.2599999999998"/>
        <n v="3796.042857142857"/>
        <n v="19030"/>
        <n v="26360"/>
        <n v="3969.7500000000005"/>
        <n v="2829.8833333333341"/>
        <n v="177.91545574636723"/>
        <n v="207.10224089635852"/>
        <n v="280.67025440313114"/>
        <n v="1441.6469648562302"/>
        <n v="2298.4718309859159"/>
        <n v="711"/>
        <n v="9089.25"/>
        <n v="13300.083333333334"/>
        <n v="1047.2777777777778"/>
        <n v="3517.313333333333"/>
        <n v="2300.39"/>
        <n v="1766.8333333333333"/>
        <n v="1297.7966666666669"/>
        <n v="1247.0833333333335"/>
        <n v="2962.5208333333335"/>
        <n v="2996.5833333333335"/>
        <n v="1635.8666666666666"/>
        <n v="2482.7571428571428"/>
        <n v="767.25"/>
        <n v="163.13210039630118"/>
        <n v="190.1792717086835"/>
        <n v="1349.2332268370608"/>
        <n v="2386.262910798122"/>
        <n v="114.70444444444445"/>
        <n v="156.74372523117569"/>
        <n v="217.0672268907563"/>
        <n v="1187.5734824281151"/>
        <n v="2205.2934272300472"/>
        <n v="180.93333333333334"/>
        <n v="675.58139534883719"/>
        <n v="966.75894538606406"/>
        <n v="178.01585204755617"/>
        <n v="113.86834733893558"/>
        <n v="1351.538338658147"/>
        <n v="2612.9084507042253"/>
        <n v="275.29111111111109"/>
        <n v="836.72651162790692"/>
        <n v="1361.542372881356"/>
        <n v="161.34742404227214"/>
        <n v="118.27731092436976"/>
        <n v="1224.4840255591055"/>
        <n v="2101.7769953051643"/>
        <n v="195.42222222222222"/>
        <n v="832.57209302325577"/>
        <n v="1153.942561205273"/>
        <n v="173.04755614266841"/>
        <n v="284.94677871148463"/>
        <n v="1351.4584664536742"/>
        <n v="2196.4084507042253"/>
        <n v="183.83333333333334"/>
        <n v="818.13395348837219"/>
        <n v="1117.190207156309"/>
        <n v="78.575957727873174"/>
        <n v="126.40686274509804"/>
        <n v="1336.8035143769969"/>
        <n v="2557.2323943661972"/>
        <n v="186.25777777777779"/>
        <n v="707.4"/>
        <n v="341.31261770244822"/>
        <n v="60.236459709379126"/>
        <n v="8.9635854341736696"/>
        <n v="1352.3130990415336"/>
        <n v="2624.9530516431923"/>
        <n v="120.31111111111112"/>
        <n v="858.34883720930236"/>
        <n v="1993.2354048964219"/>
        <n v="93.467635402906211"/>
        <n v="312.44677871148457"/>
        <n v="1495.3753993610226"/>
        <n v="2793.2863849765258"/>
        <n v="216.76888888888891"/>
        <n v="640.01953488372089"/>
        <n v="1352.1638418079096"/>
        <n v="94.001321003963014"/>
        <n v="168.0672268907563"/>
        <n v="1384.535143769968"/>
        <n v="2500.3544600938967"/>
        <n v="143.08222222222221"/>
        <n v="650.33767441860459"/>
        <n v="1409.783427495292"/>
        <n v="101.28005284015853"/>
        <n v="144.62605042016807"/>
        <n v="1388.3801916932907"/>
        <n v="2701.0586854460093"/>
        <n v="122.84444444444443"/>
        <n v="638.55906976744177"/>
        <n v="1276.0960451977403"/>
        <n v="92.655217965653904"/>
        <n v="295.92016806722688"/>
        <n v="303.86473429951695"/>
        <n v="1240.0223642172525"/>
        <n v="2390.5516431924884"/>
        <n v="789.63906976744181"/>
        <n v="1667.3370998116761"/>
        <n v="76.916776750330243"/>
        <n v="158.83473389355743"/>
        <n v="483.9227053140097"/>
        <n v="1317.5495207667732"/>
        <n v="2415.0164319248825"/>
        <n v="783.77953488372088"/>
        <n v="1708.0847457627119"/>
        <n v="90.760898282694853"/>
        <n v="93.204481792717075"/>
        <n v="632.12560386473433"/>
        <n v="1520.7252396166136"/>
        <n v="2711.4835680751171"/>
        <n v="751.1655813953488"/>
        <n v="933.32956685499062"/>
        <n v="88.768824306472908"/>
        <n v="326.86414565826334"/>
        <n v="1078.2850241545896"/>
        <n v="1238.9552715654952"/>
        <n v="2417.5704225352115"/>
        <n v="867.14604651162779"/>
        <n v="1215.0659133709983"/>
        <n v="92.167767503302514"/>
        <n v="175.42436974789916"/>
        <n v="1239.3961352657007"/>
        <n v="1405.7579872204474"/>
        <n v="2564.7370892018776"/>
        <n v="857.26046511627908"/>
        <n v="1224.4821092278721"/>
        <n v="74.388375165125495"/>
        <n v="153.70308123249299"/>
        <n v="842.86231884057975"/>
        <n v="1221.0447284345048"/>
        <n v="1990.4553990610327"/>
        <n v="872.5125581395348"/>
        <n v="1646.3502824858758"/>
        <n v="132.71466314398944"/>
        <n v="181.5448179271709"/>
        <n v="1502.8236714975844"/>
        <n v="1328.8226837060704"/>
        <n v="2015.2417840375588"/>
        <n v="811.7432558139534"/>
        <n v="1045.5047080979284"/>
        <n v="86.871862615587844"/>
        <n v="172.75770308123248"/>
        <n v="1536.6062801932369"/>
        <n v="1238.0479233226838"/>
        <n v="2045.8638497652582"/>
        <n v="721.25023255813949"/>
        <n v="877.23163841807923"/>
        <n v="58.124174372523122"/>
        <n v="29.676470588235293"/>
        <n v="997.15458937198071"/>
        <n v="952.18849840255598"/>
        <n v="2448.8661971830984"/>
        <n v="631.99069767441858"/>
        <n v="1360.1563088512241"/>
        <n v="92.887714663143996"/>
        <n v="176.37254901960785"/>
        <n v="1060.3763285024154"/>
        <n v="1256.6022364217254"/>
        <n v="2380.5657276995303"/>
        <n v="574.46046511627912"/>
        <n v="1271.4312617702449"/>
        <n v="58.858652575957727"/>
        <n v="74.497198879551817"/>
        <n v="1058.3374396135268"/>
        <n v="1182.4440894568691"/>
        <n v="2508.1197183098593"/>
        <n v="640.21953488372094"/>
        <n v="1739.5969868173258"/>
        <n v="78.706737120211358"/>
        <n v="82.935574229691881"/>
        <n v="1036.1111111111113"/>
        <n v="1320.9169329073484"/>
        <n v="2497.262910798122"/>
        <n v="2873.5"/>
        <n v="200.54481792717087"/>
        <n v="85.733157199471606"/>
        <n v="2451.5657276995303"/>
        <n v="1220.7492012779553"/>
        <n v="653.66697674418606"/>
        <n v="2122.5951035781545"/>
        <n v="978.55072463768124"/>
        <n v="3721"/>
        <n v="96.242296918767508"/>
        <n v="321.87186261558782"/>
        <n v="2593.5281690140841"/>
        <n v="1207.7364217252398"/>
        <n v="771.63255813953492"/>
        <n v="1463.1544256120528"/>
        <n v="988.98309178743966"/>
        <n v="1207.5999999999999"/>
        <n v="71.964985994397765"/>
        <n v="299.18890356671074"/>
        <n v="2287.4953051643192"/>
        <n v="1035.5319488817893"/>
        <n v="795.6427906976744"/>
        <n v="994.5310734463277"/>
        <n v="835.5"/>
        <n v="1469.1999999999998"/>
        <n v="89.141456582633054"/>
        <n v="248.03038309114928"/>
        <n v="2220.2276995305165"/>
        <n v="747.77316293929709"/>
        <n v="742.50511627906974"/>
        <n v="2329.5047080979284"/>
        <n v="947.19806763285033"/>
        <n v="1616.7700000000002"/>
        <n v="2712.3661971830984"/>
        <n v="1202.7619808306708"/>
        <n v="1536.2561205273071"/>
        <n v="266.17305151915451"/>
        <n v="879.34883720930236"/>
        <n v="405.69747899159665"/>
        <n v="1013.0845410628019"/>
        <n v="3883.7999999999997"/>
        <n v="627.32913165266109"/>
        <n v="367.44861294583882"/>
        <n v="2078.5187793427231"/>
        <n v="950.40575079872201"/>
        <n v="780.33767441860459"/>
        <n v="1894.5122410546142"/>
        <n v="1022.3574879227053"/>
        <n v="3661.0740000000001"/>
        <n v="1020.3381642512078"/>
        <n v="777.09302325581393"/>
        <n v="4972.3999999999996"/>
        <n v="2242.3450704225352"/>
        <n v="197.52972258916776"/>
        <n v="1086.6246006389777"/>
        <n v="2041.8681732580039"/>
        <n v="513.3459383753501"/>
      </sharedItems>
    </cacheField>
    <cacheField name="平均租金" numFmtId="177">
      <sharedItems containsSemiMixedTypes="0" containsString="0" containsNumber="1" minValue="0" maxValue="6251.5024999999996" count="8499">
        <n v="193.90437500000002"/>
        <n v="294.52597826086958"/>
        <n v="126.2902214197472"/>
        <n v="137.03743200000002"/>
        <n v="133.40366300366301"/>
        <n v="125.09225806451613"/>
        <n v="290.69666666666666"/>
        <n v="253.35771428571428"/>
        <n v="62.953846153846158"/>
        <n v="240.02051250000002"/>
        <n v="310.21184782608697"/>
        <n v="159.98260762140075"/>
        <n v="179.97122200000001"/>
        <n v="159.94043589743592"/>
        <n v="179.94371290322579"/>
        <n v="333.44707999999997"/>
        <n v="285.63788571428574"/>
        <n v="65.934384615384602"/>
        <n v="240.02771250000004"/>
        <n v="309.77469782608699"/>
        <n v="160.01744749596125"/>
        <n v="180.09417203199999"/>
        <n v="159.99045934065936"/>
        <n v="195.58845483870965"/>
        <n v="333.33"/>
        <n v="285.68737714285714"/>
        <n v="65.931730769230754"/>
        <n v="240.03083333333336"/>
        <n v="310.15312499999999"/>
        <n v="159.98591323766985"/>
        <n v="179.95795558399999"/>
        <n v="160.04718681318684"/>
        <n v="180.01783548387095"/>
        <n v="286.40149999999994"/>
        <n v="333.34634666666665"/>
        <n v="285.84050285714284"/>
        <n v="65.937350549450557"/>
        <n v="247.06220000000002"/>
        <n v="320.48004130434782"/>
        <n v="163.55841490069372"/>
        <n v="183.52871424"/>
        <n v="159.94581978021981"/>
        <n v="183.61963290322583"/>
        <n v="179.95127999999994"/>
        <n v="333.30907999999999"/>
        <n v="285.65713142857146"/>
        <n v="65.936645604395622"/>
        <n v="250.0028333333334"/>
        <n v="325.12901413043477"/>
        <n v="165.00797253634897"/>
        <n v="184.94631232"/>
        <n v="166.77805604395604"/>
        <n v="200.27249999999998"/>
        <n v="180.05920000000003"/>
        <n v="374.77141666666671"/>
        <n v="350.23083333333341"/>
        <n v="99.976373333333342"/>
        <n v="285.74645142857145"/>
        <n v="65.935853846153847"/>
        <n v="249.97763333333336"/>
        <n v="324.73448478260872"/>
        <n v="164.98852418511831"/>
        <n v="185.08756672000001"/>
        <n v="179.86391208791213"/>
        <n v="209.59122516129031"/>
        <n v="333.32693333333327"/>
        <n v="285.79039999999998"/>
        <n v="65.938086813186814"/>
        <n v="250.02622500000004"/>
        <n v="325.0992521739131"/>
        <n v="164.98888244797112"/>
        <n v="185.02216309599999"/>
        <n v="189.94818223443224"/>
        <n v="261.98734451612904"/>
        <n v="179.98824000000002"/>
        <n v="375.00120000000004"/>
        <n v="375.76466666666664"/>
        <n v="1544.5"/>
        <n v="333.36660000000001"/>
        <n v="285.62787428571426"/>
        <n v="65.933457692307684"/>
        <n v="249.97075625000002"/>
        <n v="325.28893913043476"/>
        <n v="164.98502708353132"/>
        <n v="184.90178080000004"/>
        <n v="165.71692179487181"/>
        <n v="230.57594387096773"/>
        <n v="179.99498"/>
        <n v="374.82970833333337"/>
        <n v="374.952"/>
        <n v="1176"/>
        <n v="333.33240000000001"/>
        <n v="286.29997714285713"/>
        <n v="68.243879120879114"/>
        <n v="250.02066041666669"/>
        <n v="325.01359565217393"/>
        <n v="164.99058633469542"/>
        <n v="184.97585343999998"/>
        <n v="179.51727472527475"/>
        <n v="268.36444"/>
        <n v="179.96219999999997"/>
        <n v="375.34603333333337"/>
        <n v="374.7520833333333"/>
        <n v="947.5"/>
        <n v="0"/>
        <n v="302.81828571428571"/>
        <n v="72.240857142857138"/>
        <n v="250.00960000000001"/>
        <n v="324.91827065217393"/>
        <n v="164.9888624916849"/>
        <n v="184.99184256000001"/>
        <n v="168.97391025641028"/>
        <n v="245.74114516129035"/>
        <n v="333.30398666666662"/>
        <n v="302.87200000000001"/>
        <n v="179.94448800000001"/>
        <n v="375.1291066666667"/>
        <n v="375.13260000000002"/>
        <n v="928"/>
        <n v="1223.0167200000001"/>
        <n v="220.03399215686278"/>
        <n v="260.06086388888889"/>
        <n v="330.0053111111111"/>
        <n v="190.03773776223775"/>
        <n v="165.01846418604649"/>
        <n v="249.94226674033152"/>
        <n v="199.98381906250006"/>
        <n v="239.99378666666664"/>
        <n v="255.03402799999998"/>
        <n v="329.27475473684211"/>
        <n v="320.0090633333333"/>
        <n v="219.97944417112302"/>
        <n v="290.01140000000004"/>
        <n v="299.95574074074079"/>
        <n v="390.13361907500001"/>
        <n v="180.02670000000003"/>
        <n v="214.96202594594595"/>
        <n v="339.63407608695655"/>
        <n v="150.0207193693694"/>
        <n v="129.99723716949154"/>
        <n v="93.148777502750292"/>
        <n v="124.94891304347826"/>
        <n v="249.99025138461539"/>
        <n v="663.37633333333315"/>
        <n v="269.95579726982288"/>
        <n v="339.82414012738855"/>
        <n v="350.10846749999996"/>
        <n v="225.063011544586"/>
        <n v="259.90382388059709"/>
        <n v="260.07733846153843"/>
        <n v="354.29704553571423"/>
        <n v="266.90265416666665"/>
        <n v="662.10283196721309"/>
        <n v="213.82185628742516"/>
        <n v="219.94844158415845"/>
        <n v="135.01022586473928"/>
        <n v="280.11939893617023"/>
        <n v="296.55396403601696"/>
        <n v="377.01338333333337"/>
        <n v="312.51791999999995"/>
        <n v="319.92464705882355"/>
        <n v="72.24786538461538"/>
        <n v="249.96948750000004"/>
        <n v="325.20142717391309"/>
        <n v="165.02205074598498"/>
        <n v="185.10065"/>
        <n v="183.09145054945057"/>
        <n v="253.67920800000002"/>
        <n v="179.98063599999995"/>
        <n v="375.15250183333336"/>
        <n v="375.42907500000001"/>
        <n v="900"/>
        <n v="333.37878000000001"/>
        <n v="302.8852"/>
        <n v="72.257123076923065"/>
        <n v="324.76462608695653"/>
        <n v="164.99563812600971"/>
        <n v="184.96117568"/>
        <n v="192.10401619047622"/>
        <n v="204.80552129032256"/>
        <n v="180.02003999999999"/>
        <n v="375.03062500000004"/>
        <n v="375.37139999999999"/>
        <n v="1198.5"/>
        <n v="333.28717333333333"/>
        <n v="302.87346285714284"/>
        <n v="72.252454395604403"/>
        <n v="249.96195833333334"/>
        <n v="331.31927717391312"/>
        <n v="164.99359783331749"/>
        <n v="185.02475040000002"/>
        <n v="179.2557360805861"/>
        <n v="179.99595870967741"/>
        <n v="180.01056"/>
        <n v="375.05069333333347"/>
        <n v="375.10970000000009"/>
        <n v="1024.5"/>
        <n v="333.3648"/>
        <n v="349.81460571428573"/>
        <n v="72.251428571428562"/>
        <n v="250.02729166666671"/>
        <n v="324.73669565217398"/>
        <n v="164.94248788368338"/>
        <n v="184.98569856"/>
        <n v="195.77228168498169"/>
        <n v="201.8408032258065"/>
        <n v="180.01216800000003"/>
        <n v="374.87800000000004"/>
        <n v="374.46659166666677"/>
        <n v="1149"/>
        <n v="139.78368"/>
        <n v="302.92981714285713"/>
        <n v="72.246054945054937"/>
        <n v="249.97402500000004"/>
        <n v="324.99937826086961"/>
        <n v="165.01081630713676"/>
        <n v="185.04827544000003"/>
        <n v="183.90436263736265"/>
        <n v="183.75964645161287"/>
        <n v="198.06227600000003"/>
        <n v="375.31153500000005"/>
        <n v="375.54400000000004"/>
        <n v="1510"/>
        <n v="302.87815999999998"/>
        <n v="72.256519780219776"/>
        <n v="72.57627916666668"/>
        <n v="342.37391739130436"/>
        <n v="168.54686876366057"/>
        <n v="193.44823055999998"/>
        <n v="194.12114871794876"/>
        <n v="207.36329096774196"/>
        <n v="198.024878"/>
        <n v="326.65732000000008"/>
        <n v="374.06855000000007"/>
        <n v="1730"/>
        <n v="302.86249714285714"/>
        <n v="72.255791208791194"/>
        <n v="349.97234375000011"/>
        <n v="350.19782608695652"/>
        <n v="169.98007412334886"/>
        <n v="189.96079312000001"/>
        <n v="207.58135769230773"/>
        <n v="200.10826451612903"/>
        <n v="197.99584000000002"/>
        <n v="451.90027500000008"/>
        <n v="1722.2919999999999"/>
        <n v="302.83194285714285"/>
        <n v="72.258087362637355"/>
        <n v="107.82352941176471"/>
        <n v="350.01936666666671"/>
        <n v="349.98894999999999"/>
        <n v="170.23036158890051"/>
        <n v="189.96200640000001"/>
        <n v="253.20973846153848"/>
        <n v="237.86778129032257"/>
        <n v="197.99260000000001"/>
        <n v="1690.5"/>
        <n v="302.78665142857142"/>
        <n v="72.259410989010973"/>
        <n v="294.12402352941177"/>
        <n v="349.99685416666671"/>
        <n v="350.24306086956523"/>
        <n v="170.03940131141309"/>
        <n v="189.91537344"/>
        <n v="254.81502014652014"/>
        <n v="248.09600903225802"/>
        <n v="198.00975999999997"/>
        <n v="866.6733333333334"/>
        <n v="1806.4999999999998"/>
        <n v="302.87519999999995"/>
        <n v="72.249384615384614"/>
        <n v="294.12802941176466"/>
        <n v="349.95870833333333"/>
        <n v="349.76754130434784"/>
        <n v="170.0579321486268"/>
        <n v="190.08683679999999"/>
        <n v="216.0865532967033"/>
        <n v="219.65842580645156"/>
        <n v="1586.5"/>
        <n v="355.25563428571434"/>
        <n v="198.01809999999995"/>
        <n v="408.48087500000003"/>
        <n v="294.10438235294123"/>
        <n v="349.98362500000007"/>
        <n v="350.09294347826085"/>
        <n v="170.00066901073842"/>
        <n v="189.93089696000001"/>
        <n v="214.56308717948721"/>
        <n v="256.3276967741935"/>
        <n v="1580"/>
        <n v="331.4697142857143"/>
        <n v="82.430495604395588"/>
        <n v="197.98645999999999"/>
        <n v="408.45933333333335"/>
        <n v="294.10221176470588"/>
        <n v="350.02467500000006"/>
        <n v="349.82424782608695"/>
        <n v="169.97440843865817"/>
        <n v="189.90911744000002"/>
        <n v="204.04219487179489"/>
        <n v="272.23130709677423"/>
        <n v="1269.5"/>
        <n v="331.31302857142862"/>
        <n v="82.438730769230773"/>
        <n v="198.02193599999998"/>
        <n v="408.67875000000004"/>
        <n v="294.11587058823528"/>
        <n v="349.99255562500002"/>
        <n v="350.25406956521743"/>
        <n v="170.0313513256676"/>
        <n v="189.99555696000002"/>
        <n v="232.09631648351649"/>
        <n v="290.54563703225818"/>
        <n v="1438"/>
        <n v="331.42601142857143"/>
        <n v="82.445336263736252"/>
        <n v="197.93591999999998"/>
        <n v="408.20633333333342"/>
        <n v="294.16080000000005"/>
        <n v="349.97466000000003"/>
        <n v="349.98041195652178"/>
        <n v="169.98385156324241"/>
        <n v="189.92737007999997"/>
        <n v="243.5441512820513"/>
        <n v="290.64093935483868"/>
        <n v="1402.5"/>
        <n v="353.43377142857145"/>
        <n v="82.403535714285709"/>
        <n v="197.94799999999998"/>
        <n v="408.44320833333336"/>
        <n v="294.14325882352944"/>
        <n v="350.00911875000008"/>
        <n v="350.34211521739132"/>
        <n v="169.97946593176849"/>
        <n v="190.08795960000003"/>
        <n v="221.68204761904764"/>
        <n v="219.77281032258065"/>
        <n v="1272"/>
        <n v="381.44028571428578"/>
        <n v="82.413392857142853"/>
        <n v="198.05939999999998"/>
        <n v="407.82526666666666"/>
        <n v="294.10473529411775"/>
        <n v="350.03308125000001"/>
        <n v="349.89323478260872"/>
        <n v="169.99522949729163"/>
        <n v="201.86056559999997"/>
        <n v="219.81681978021982"/>
        <n v="215.46611096774191"/>
        <n v="1593"/>
        <n v="331.30525142857141"/>
        <n v="82.397647252747234"/>
        <n v="198.03206399999999"/>
        <n v="408.18934166666668"/>
        <n v="294.12561176470587"/>
        <n v="350.21553695652176"/>
        <n v="169.96347999619883"/>
        <n v="189.93343751999998"/>
        <n v="235.72731978021983"/>
        <n v="221.79792794838713"/>
        <n v="1865.4404999999997"/>
        <n v="331.37580000000003"/>
        <n v="82.438542307692302"/>
        <n v="205.96055999999999"/>
        <n v="407.99973333333332"/>
        <n v="294.13081176470587"/>
        <n v="580.60581666666667"/>
        <n v="364.35988369565223"/>
        <n v="173.53330799201748"/>
        <n v="194.91846294400003"/>
        <n v="252.35650000000004"/>
        <n v="232.38056183225805"/>
        <n v="2041.0312499999998"/>
        <n v="331.52918857142856"/>
        <n v="82.405292307692307"/>
        <n v="205.91759999999996"/>
        <n v="407.84916666666675"/>
        <n v="294.11059999999998"/>
        <n v="175.01819253064716"/>
        <n v="388.97499456521734"/>
        <n v="195.10479360000002"/>
        <n v="223.80097999999998"/>
        <n v="264.58055934065936"/>
        <n v="348.2354742857143"/>
        <n v="216.49387999999999"/>
        <n v="195.80675882352944"/>
        <n v="27.92604166666667"/>
        <n v="711.61224416666676"/>
        <n v="2189.5920000000001"/>
        <n v="86.598799999999983"/>
        <n v="175.01805568754159"/>
        <n v="388.83123913043482"/>
        <n v="194.87578207999999"/>
        <n v="246.87836645161295"/>
        <n v="308.75366666666667"/>
        <n v="348.18336000000011"/>
        <n v="216.4821"/>
        <n v="309.10161176470586"/>
        <n v="455.97475000000003"/>
        <n v="757.68041625000023"/>
        <n v="2669.8485000000001"/>
        <n v="86.583365934065924"/>
        <n v="175.07364819918274"/>
        <n v="389.07177717391312"/>
        <n v="200.777884"/>
        <n v="266.28637548387098"/>
        <n v="304.44892747252749"/>
        <n v="348.29722285714286"/>
        <n v="216.48833999999997"/>
        <n v="159.53529411764706"/>
        <n v="454.93164999999999"/>
        <n v="815.8483500000001"/>
        <n v="2446.9830000000002"/>
        <n v="55.875575824175819"/>
        <n v="175.00677183312746"/>
        <n v="388.77164673913052"/>
        <n v="201.91114199999998"/>
        <n v="269.64033735483872"/>
        <n v="278.3328868131868"/>
        <n v="348.7801371428572"/>
        <n v="216.48528000000002"/>
        <n v="455.31583333333339"/>
        <n v="650.34"/>
        <n v="2084.1975000000002"/>
        <n v="389.09883695652172"/>
        <n v="273.11641318681325"/>
        <n v="177.06964363774588"/>
        <n v="641.06641666666667"/>
        <n v="311.78921225806454"/>
        <n v="200.32319304000001"/>
        <n v="455.1832500000001"/>
        <n v="525.39366666666672"/>
        <n v="216.49080000000001"/>
        <n v="366.35523999999998"/>
        <n v="2205.5587500000001"/>
        <n v="174.96430913237671"/>
        <n v="389.07786521739132"/>
        <n v="202.73575072000003"/>
        <n v="319.18975483870969"/>
        <n v="270.78253846153848"/>
        <n v="366.16212000000002"/>
        <n v="216.40442999999999"/>
        <n v="455.45422500000006"/>
        <n v="588.84918749999986"/>
        <n v="525.41500000000008"/>
        <n v="327.60881176470588"/>
        <n v="1775.1089999999999"/>
        <n v="410.00328048780494"/>
        <n v="204.72914880000002"/>
        <n v="327.61863529411761"/>
        <n v="216.43706"/>
        <n v="525.4162500000001"/>
        <n v="335.78709483870966"/>
        <n v="625.72771250000005"/>
        <n v="299.73690476190473"/>
        <n v="189.93264230732677"/>
        <n v="394.93632000000002"/>
        <n v="455.63400000000007"/>
        <n v="389.29835543478259"/>
        <n v="1701.7919999999999"/>
        <n v="409.88493658536589"/>
        <n v="1023.15"/>
        <n v="162.52588235294118"/>
        <n v="203.10166666666669"/>
        <n v="255.78055555555557"/>
        <n v="131.25944055944055"/>
        <n v="112.06186046511627"/>
        <n v="191.58974585635357"/>
        <n v="137.44666015625"/>
        <n v="210.21249999999998"/>
        <n v="235.7065894736842"/>
        <n v="259.08850000000001"/>
        <n v="161.13168609625666"/>
        <n v="229.25054545454546"/>
        <n v="228.43022222222223"/>
        <n v="313.88931000000002"/>
        <n v="139.49006622516558"/>
        <n v="148.71508108108105"/>
        <n v="230.36695652173918"/>
        <n v="75.44569506726458"/>
        <n v="121.74435435435437"/>
        <n v="102.00898305084748"/>
        <n v="95.085990099009905"/>
        <n v="192.8315846153846"/>
        <n v="251.35696969696971"/>
        <n v="279.36"/>
        <n v="210.95941247251153"/>
        <n v="260.08343949044581"/>
        <n v="275.71875"/>
        <n v="118.84119585987258"/>
        <n v="191.57910447761196"/>
        <n v="212.23392307692308"/>
        <n v="420.50535714285718"/>
        <n v="167.29152222222223"/>
        <n v="502.22606557377054"/>
        <n v="146.074251497006"/>
        <n v="155.58613861386141"/>
        <n v="135.00796979865771"/>
        <n v="209.66876595744682"/>
        <n v="277.07322033898299"/>
        <n v="508.0579166666667"/>
        <n v="251.32074999999998"/>
        <n v="418.9517647058824"/>
        <n v="383.81000000000006"/>
        <n v="1243.8066666666666"/>
        <n v="774.3225000000001"/>
        <n v="342.15333333333336"/>
        <n v="420.19466666666671"/>
        <n v="417.95416666666671"/>
        <n v="303.71600000000007"/>
        <n v="155.44500000000002"/>
        <n v="459.30666666666673"/>
        <n v="951.43998799999997"/>
        <n v="210.02500000000001"/>
        <n v="249.92743611111115"/>
        <n v="310.06153611111114"/>
        <n v="179.98530209790209"/>
        <n v="160.03422470930232"/>
        <n v="239.99169464088394"/>
        <n v="189.96988359374998"/>
        <n v="260.00498333333337"/>
        <n v="279.94676610526318"/>
        <n v="309.85822083333335"/>
        <n v="210.01546925133692"/>
        <n v="279.98331999999999"/>
        <n v="290.07495287037045"/>
        <n v="337.11909210000005"/>
        <n v="169.97165615894042"/>
        <n v="194.99260540540544"/>
        <n v="280.01078913043477"/>
        <n v="104.99639865470851"/>
        <n v="149.98826066066067"/>
        <n v="130.00745762711864"/>
        <n v="87.492636138613875"/>
        <n v="240.00372061538459"/>
        <n v="300.0105696969697"/>
        <n v="330.02357142857142"/>
        <n v="260.03377702170036"/>
        <n v="329.98142292993629"/>
        <n v="340.1285125"/>
        <n v="160.7697515923567"/>
        <n v="249.98251343283587"/>
        <n v="249.98389999999998"/>
        <n v="415.56740892857141"/>
        <n v="209.08718806249999"/>
        <n v="529.47659016393447"/>
        <n v="199.95693413173652"/>
        <n v="202.52655445544562"/>
        <n v="270.03517936170215"/>
        <n v="342.6328633474576"/>
        <n v="552.27929166666672"/>
        <n v="300.02293499999996"/>
        <n v="463.1331617647059"/>
        <n v="416.58420000000001"/>
        <n v="1333.3845333333334"/>
        <n v="590.52090500000008"/>
        <n v="374.84437500000013"/>
        <n v="458.27700666666681"/>
        <n v="458.221"/>
        <n v="333.33431999999999"/>
        <n v="165.31457142857144"/>
        <n v="499.99397500000003"/>
        <n v="1041.0362559999999"/>
        <n v="210.0000705882353"/>
        <n v="267.37740000000002"/>
        <n v="310.015625"/>
        <n v="179.98455524475526"/>
        <n v="160.0407753488372"/>
        <n v="239.99381950276248"/>
        <n v="190.02872546875003"/>
        <n v="259.98292499999997"/>
        <n v="288.0160707368421"/>
        <n v="310.08587166666661"/>
        <n v="210.01210524064172"/>
        <n v="279.99923454545456"/>
        <n v="289.97990388888894"/>
        <n v="341.36366300000003"/>
        <n v="170.01443443708612"/>
        <n v="232.80738851351356"/>
        <n v="279.95145652173915"/>
        <n v="105.00401973094174"/>
        <n v="150.00832432432432"/>
        <n v="130.01064385593222"/>
        <n v="95.935734323432342"/>
        <n v="239.98300846153847"/>
        <n v="299.95967424242417"/>
        <n v="329.98725000000002"/>
        <n v="260.03608024563295"/>
        <n v="330.32237579617833"/>
        <n v="340.16107499999998"/>
        <n v="185.83409574840763"/>
        <n v="250.07658507462693"/>
        <n v="249.96648000000002"/>
        <n v="578.85368749999998"/>
        <n v="215.33354759722226"/>
        <n v="602.39019500000006"/>
        <n v="200.05191017964066"/>
        <n v="214.39902836633667"/>
        <n v="269.98825372340423"/>
        <n v="347.72707406779665"/>
        <n v="531.3273333333334"/>
        <n v="299.97832500000004"/>
        <n v="481.91977647058826"/>
        <n v="361.16054166666669"/>
        <n v="416.60984999999999"/>
        <n v="1333.3712"/>
        <n v="481.55344500000012"/>
        <n v="374.83039166666663"/>
        <n v="458.31439333333344"/>
        <n v="458.41775833333338"/>
        <n v="333.37391999999994"/>
        <n v="211.9242857142857"/>
        <n v="500.02379999999994"/>
        <n v="984.74447999999995"/>
        <n v="209.99300392156866"/>
        <n v="250.06925972222223"/>
        <n v="309.97674999999998"/>
        <n v="179.98371608391608"/>
        <n v="160.00928427906976"/>
        <n v="239.98715458563544"/>
        <n v="190.03491445312503"/>
        <n v="259.9959833333333"/>
        <n v="279.96458463157893"/>
        <n v="310.05644999999998"/>
        <n v="209.95535691978611"/>
        <n v="280.00750545454548"/>
        <n v="290.12469444444446"/>
        <n v="318.19220565000001"/>
        <n v="169.98905629139074"/>
        <n v="255.92382864864865"/>
        <n v="279.96346304347827"/>
        <n v="104.98281748878925"/>
        <n v="130.01495084745761"/>
        <n v="94.997900165016489"/>
        <n v="124.99634463768115"/>
        <n v="240.02985230769232"/>
        <n v="302.35886363636365"/>
        <n v="329.97498809523807"/>
        <n v="259.96618389278456"/>
        <n v="329.76634840764331"/>
        <n v="340.042390625"/>
        <n v="171.43285499999999"/>
        <n v="250.00315522388061"/>
        <n v="250.02830769230766"/>
        <n v="832.93910000000005"/>
        <n v="190.98609825"/>
        <n v="575.89918401639352"/>
        <n v="199.97020598802396"/>
        <n v="205.25113797029707"/>
        <n v="269.96009782978723"/>
        <n v="348.27520508474578"/>
        <n v="406.64607500000005"/>
        <n v="299.99475000000001"/>
        <n v="434.84128235294122"/>
        <n v="361.12650000000002"/>
        <n v="366.55435999999992"/>
        <n v="416.70230000000004"/>
        <n v="1333.3703333333333"/>
        <n v="458.24204524999999"/>
        <n v="375.08333333333337"/>
        <n v="458.40086333333335"/>
        <n v="458.29399999999998"/>
        <n v="333.38486666666665"/>
        <n v="192.81214285714285"/>
        <n v="499.98560000000003"/>
        <n v="1179.2230559999998"/>
        <n v="217.11874509803923"/>
        <n v="257.17140277777781"/>
        <n v="324.19241388888889"/>
        <n v="179.98841188811187"/>
        <n v="160.03047289534882"/>
        <n v="240.00065701657462"/>
        <n v="190.01118843750001"/>
        <n v="267.10679999999996"/>
        <n v="345.32477134736843"/>
        <n v="317.23156249999994"/>
        <n v="226.736694"/>
        <n v="287.11011999999999"/>
        <n v="297.21901203703709"/>
        <n v="337.10034022499997"/>
        <n v="177.13350662251656"/>
        <n v="294.55770608108111"/>
        <n v="294.13960434782609"/>
        <n v="115.62834304932737"/>
        <n v="130.03588983050847"/>
        <n v="100.53820544554455"/>
        <n v="132.71239130434782"/>
        <n v="247.08136769230774"/>
        <n v="318.31199999999995"/>
        <n v="329.99367142857142"/>
        <n v="267.07118567694295"/>
        <n v="336.75642420382172"/>
        <n v="347.22767625"/>
        <n v="204.19935168789812"/>
        <n v="257.04023432835822"/>
        <n v="257.19743999999997"/>
        <n v="803.63441250000005"/>
        <n v="210.61547365972226"/>
        <n v="657.811825"/>
        <n v="200.03079520958084"/>
        <n v="218.06196089108911"/>
        <n v="269.93365327659575"/>
        <n v="363.09419279661012"/>
        <n v="429.03737500000005"/>
        <n v="300.01332000000002"/>
        <n v="473.82757352941184"/>
        <n v="361.11750000000006"/>
        <n v="537.37748066666666"/>
        <n v="416.64007500000002"/>
        <n v="1333.3573166666667"/>
        <n v="458.28821250000004"/>
        <n v="375.03180000000003"/>
        <n v="458.37427500000007"/>
        <n v="458.2688"/>
        <n v="333.3450666666667"/>
        <n v="219.6912857142857"/>
        <n v="500.03840000000002"/>
        <n v="1201.6633399999998"/>
        <n v="219.97610196078429"/>
        <n v="265.02642500000002"/>
        <n v="329.96076249999999"/>
        <n v="180.99918881118882"/>
        <n v="160.01768023255812"/>
        <n v="240.01579977900556"/>
        <n v="190.00391999999999"/>
        <n v="269.98881666666671"/>
        <n v="310.85083610526317"/>
        <n v="319.92787999999996"/>
        <n v="219.99578894117647"/>
        <n v="289.97715272727271"/>
        <n v="300.07366018518525"/>
        <n v="380.26800047500001"/>
        <n v="180.03973112582784"/>
        <n v="281.86037770270275"/>
        <n v="299.95039347826088"/>
        <n v="120.01812017937219"/>
        <n v="130.0470972457627"/>
        <n v="313.99009478822882"/>
        <n v="134.27804347826086"/>
        <n v="249.9931083076923"/>
        <n v="167.02499999999998"/>
        <n v="329.99112380952386"/>
        <n v="269.99445234637568"/>
        <n v="340.22471847133755"/>
        <n v="350.14148124999997"/>
        <n v="182.07628132802543"/>
        <n v="259.94383731343288"/>
        <n v="259.9952815384616"/>
        <n v="521.88189999999997"/>
        <n v="217.71799870833334"/>
        <n v="678.60702295081967"/>
        <n v="199.92183952095809"/>
        <n v="224.75581009900995"/>
        <n v="269.97546063829787"/>
        <n v="354.08379369703391"/>
        <n v="392.68590833333332"/>
        <n v="300.00992000000002"/>
        <n v="467.12334117647066"/>
        <n v="361.10775555555551"/>
        <n v="539.07153599999992"/>
        <n v="416.66235"/>
        <n v="1333.4156666666668"/>
        <n v="458.35014916666671"/>
        <n v="374.9521666666667"/>
        <n v="458.29322500000001"/>
        <n v="458.23516666666671"/>
        <n v="333.34781333333331"/>
        <n v="232.96885714285713"/>
        <n v="1391.586816"/>
        <n v="220.03023529411769"/>
        <n v="260.05393749999996"/>
        <n v="329.95771250000001"/>
        <n v="190.01466713286712"/>
        <n v="162.88304779069767"/>
        <n v="240.01557071823208"/>
        <n v="189.97112750000002"/>
        <n v="270.00169333333338"/>
        <n v="300.03062557894737"/>
        <n v="319.9951825"/>
        <n v="219.96760669518719"/>
        <n v="290.02725818181813"/>
        <n v="300.13424444444451"/>
        <n v="369.0123787500001"/>
        <n v="180.02760198675497"/>
        <n v="266.18468972972977"/>
        <n v="299.95406086956524"/>
        <n v="120.0062748878924"/>
        <n v="129.97493114406782"/>
        <n v="93.894206545654583"/>
        <n v="129.91934782608695"/>
        <n v="249.96377200000001"/>
        <n v="330.02102142857137"/>
        <n v="270.04826538317911"/>
        <n v="340.14393694267511"/>
        <n v="349.86462"/>
        <n v="164.2876296687898"/>
        <n v="260.02897164179109"/>
        <n v="259.94734615384613"/>
        <n v="556.03708749999987"/>
        <n v="228.2757355902778"/>
        <n v="691.88274999999999"/>
        <n v="213.42569101796406"/>
        <n v="238.0454717821782"/>
        <n v="269.95375308510637"/>
        <n v="374.70333546610169"/>
        <n v="410.56111250000015"/>
        <n v="299.99205999999998"/>
        <n v="450.7647"/>
        <n v="416.567475"/>
        <n v="1375.0676639999997"/>
        <n v="220.01121568627454"/>
        <n v="270.02463888888894"/>
        <n v="329.95859999999999"/>
        <n v="189.99295594405595"/>
        <n v="164.96908831395345"/>
        <n v="240.64210740331498"/>
        <n v="195.17408406250001"/>
        <n v="269.9783625"/>
        <n v="300.04579705263154"/>
        <n v="320.06208416666664"/>
        <n v="220.00721903743317"/>
        <n v="290.0218109090909"/>
        <n v="300.04409722222221"/>
        <n v="381.09337819999996"/>
        <n v="179.93461986754969"/>
        <n v="254.94593351351355"/>
        <n v="299.96973913043485"/>
        <n v="120.00624192825114"/>
        <n v="129.96959957627118"/>
        <n v="94.13256463146314"/>
        <n v="140.07043478260869"/>
        <n v="249.97460169230769"/>
        <n v="498.24900000000002"/>
        <n v="329.99283571428566"/>
        <n v="271.81422887017141"/>
        <n v="340.27838025477706"/>
        <n v="349.59693499999997"/>
        <n v="787.62063095541384"/>
        <n v="260.0862313432836"/>
        <n v="260.0590723076923"/>
        <n v="508.85276785714285"/>
        <n v="246.14291991666667"/>
        <n v="711.44407909836059"/>
        <n v="230.81621137724551"/>
        <n v="231.50086633663369"/>
        <n v="269.95357446808509"/>
        <n v="362.60303601694915"/>
        <n v="390.42136250000004"/>
        <n v="300.03256249999998"/>
        <n v="432.47400000000005"/>
        <n v="361.0911000000001"/>
        <n v="366.55654399999997"/>
        <n v="451.34795200000008"/>
        <n v="419.32165000000003"/>
        <n v="458.41065000000009"/>
        <n v="375.02835000000005"/>
        <n v="325.16249999999997"/>
        <n v="333.28152"/>
        <n v="213.0145714285714"/>
        <n v="500.00815666666665"/>
        <n v="1197.3752400000001"/>
        <n v="219.96101960784316"/>
        <n v="259.99911666666674"/>
        <n v="330.02200000000005"/>
        <n v="189.96973426573427"/>
        <n v="164.99381505813955"/>
        <n v="250.00746044198894"/>
        <n v="199.97954296875"/>
        <n v="162.00028499999999"/>
        <n v="299.95189978947377"/>
        <n v="319.9658"/>
        <n v="220.02346513368985"/>
        <n v="290.03334545454544"/>
        <n v="300.09945777777779"/>
        <n v="332.14318729999997"/>
        <n v="179.96121854304636"/>
        <n v="223.17834932432436"/>
        <n v="300.04756304347825"/>
        <n v="119.99382130044843"/>
        <n v="25.001363963963964"/>
        <n v="129.98030593220338"/>
        <n v="80.523686743674375"/>
        <n v="124.94737782608696"/>
        <n v="249.9975396923077"/>
        <n v="597.16151515151512"/>
        <n v="335.3331971428571"/>
        <n v="269.93915530475914"/>
        <n v="339.81151273885342"/>
        <n v="350.00982500000003"/>
        <n v="211.49070436942677"/>
        <n v="259.87260597014927"/>
        <n v="259.95219230769226"/>
        <n v="390.74357857142854"/>
        <n v="228.16512000000003"/>
        <n v="660.44268442622956"/>
        <n v="208.95109401197604"/>
        <n v="206.31939801980198"/>
        <n v="269.98935212765957"/>
        <n v="273.69555406779665"/>
        <n v="372.55450000000008"/>
        <n v="299.99983000000003"/>
        <n v="319.94930882352946"/>
        <n v="361.08316388888892"/>
        <n v="366.63442600000002"/>
        <n v="898.14099999999996"/>
        <n v="362.21269333333333"/>
        <n v="491.64131999999995"/>
        <n v="1005.0514500000002"/>
        <n v="441.72826666666668"/>
        <n v="152.79313500000004"/>
        <n v="444.37137500000006"/>
        <n v="189.24942857142855"/>
        <n v="366.6411333333333"/>
        <n v="1527.2200679999996"/>
        <n v="295.62077647058823"/>
        <n v="358.14897222222226"/>
        <n v="330.04019027777775"/>
        <n v="201.0763258741259"/>
        <n v="165.00316755813955"/>
        <n v="249.97969301104973"/>
        <n v="199.96936835937501"/>
        <n v="316.44319999999999"/>
        <n v="320.00062499999996"/>
        <n v="220.04522809090909"/>
        <n v="289.96000000000004"/>
        <n v="299.8114533333333"/>
        <n v="514.31857275000004"/>
        <n v="180.05645695364237"/>
        <n v="301.7375055135135"/>
        <n v="432.59863043478271"/>
        <n v="119.98924304932738"/>
        <n v="149.98384624624626"/>
        <n v="129.95617118644068"/>
        <n v="109.20899477447746"/>
        <n v="142.54902173913044"/>
        <n v="304.64728200000002"/>
        <n v="1062.2869727272728"/>
        <n v="349.99557976190476"/>
        <n v="270.00030455167831"/>
        <n v="340.16258280254777"/>
        <n v="349.40237250000001"/>
        <n v="267.73903851910831"/>
        <n v="260.12734925373138"/>
        <n v="259.96278153846151"/>
        <n v="401.84328928571426"/>
        <n v="296.49149309722225"/>
        <n v="730.08355163934436"/>
        <n v="269.06529580838321"/>
        <n v="261.27827955445548"/>
        <n v="274.55026808510638"/>
        <n v="373.87590279661015"/>
        <n v="463.70561250000003"/>
        <n v="312.16074499999996"/>
        <n v="453.8940264705883"/>
        <n v="346.18687076923072"/>
        <n v="579.18786666666665"/>
        <n v="817.46922500000016"/>
        <n v="361.12497777777781"/>
        <n v="401.82399466666669"/>
        <n v="899.96096250000016"/>
        <n v="366.72714000000002"/>
        <n v="449.89442000000003"/>
        <n v="1285.767525"/>
        <n v="441.65787499999999"/>
        <n v="458.39365000000004"/>
        <n v="260.79428571428571"/>
        <n v="458.37225000000007"/>
        <n v="346.20930000000004"/>
        <n v="499.89660000000003"/>
        <n v="366.7081"/>
        <n v="441.62078333333341"/>
        <n v="601.49093333333337"/>
        <n v="361.15018333333336"/>
        <n v="366.55145599999992"/>
        <n v="624.92512499999998"/>
        <n v="366.65750000000003"/>
        <n v="450.00715999999989"/>
        <n v="1137.442575"/>
        <n v="186.51728571428569"/>
        <n v="1310.1524199999999"/>
        <n v="220.025937254902"/>
        <n v="260.00311944444451"/>
        <n v="329.9591388888889"/>
        <n v="189.9961062937063"/>
        <n v="165.03189880813954"/>
        <n v="250.03801723756911"/>
        <n v="200.02326296875"/>
        <n v="450.00594000000001"/>
        <n v="449.9484629333333"/>
        <n v="362.39724597894735"/>
        <n v="319.86717999999996"/>
        <n v="343.54770064171123"/>
        <n v="289.97856000000002"/>
        <n v="299.94532962962967"/>
        <n v="404.09179160000002"/>
        <n v="179.93580662251657"/>
        <n v="217.99106545945943"/>
        <n v="342.16015978260873"/>
        <n v="149.99461921921923"/>
        <n v="130.01401731991527"/>
        <n v="100.28518151815183"/>
        <n v="124.99557014492754"/>
        <n v="271.51703307692304"/>
        <n v="765.0927999999999"/>
        <n v="269.96090096676488"/>
        <n v="339.96598216560506"/>
        <n v="350.03962500000006"/>
        <n v="211.9510732484076"/>
        <n v="259.97112358208955"/>
        <n v="259.9666215384616"/>
        <n v="354.5606357142857"/>
        <n v="296.91081820833335"/>
        <n v="670.74852336065567"/>
        <n v="208.70729580838324"/>
        <n v="216.28339405940599"/>
        <n v="280.06654680851062"/>
        <n v="283.15135559322033"/>
        <n v="410.10690000000011"/>
        <n v="312.52640249999996"/>
        <n v="320.01877352941182"/>
        <n v="458.32000000000005"/>
        <n v="458.26000000000005"/>
        <n v="206.33142857142852"/>
        <n v="346.20496615384616"/>
        <n v="542.53333333333342"/>
        <n v="594.96849166666675"/>
        <n v="365.59193888888888"/>
        <n v="366.56981666666661"/>
        <n v="674.52379999999994"/>
        <n v="366.68693999999999"/>
        <n v="449.95015999999993"/>
        <n v="1110.4726500000002"/>
        <n v="1295.5675199999998"/>
        <n v="220.03888627450982"/>
        <n v="260.0273958333334"/>
        <n v="329.9761666666667"/>
        <n v="189.97884615384618"/>
        <n v="165.02796482558139"/>
        <n v="249.97705082872926"/>
        <n v="199.99657226562502"/>
        <n v="449.97435999999999"/>
        <n v="449.95965000000001"/>
        <n v="299.96108166315793"/>
        <n v="319.98158083333334"/>
        <n v="259.31246125668446"/>
        <n v="289.97879999999992"/>
        <n v="299.99540444444449"/>
        <n v="451.49041822499998"/>
        <n v="191.46752582781457"/>
        <n v="226.7179545945946"/>
        <n v="356.29293913043483"/>
        <n v="129.98408750000002"/>
        <n v="111.6250831078108"/>
        <n v="124.93500507246377"/>
        <n v="249.94543384615389"/>
        <n v="507.63533333333328"/>
        <n v="350.00024999999999"/>
        <n v="269.99585338782623"/>
        <n v="340.15956878980893"/>
        <n v="350.21977874999999"/>
        <n v="200.98349461146495"/>
        <n v="260.04589253731348"/>
        <n v="260.06560307692308"/>
        <n v="329.09469107142854"/>
        <n v="278.03823722222222"/>
        <n v="666.01152786885257"/>
        <n v="216.32179041916166"/>
        <n v="224.09281683168319"/>
        <n v="280.04645744680852"/>
        <n v="285.29269146186437"/>
        <n v="382.69939583333337"/>
        <n v="312.49440000000004"/>
        <n v="337.37615882352941"/>
        <n v="204.39642857142857"/>
        <n v="346.11094307692315"/>
        <n v="500.03205000000003"/>
        <n v="377.82374666666669"/>
        <n v="499.91413000000011"/>
        <n v="617.77554999999995"/>
        <n v="388.88675000000001"/>
        <n v="366.71204599999999"/>
        <n v="624.93885000000012"/>
        <n v="366.65793333333335"/>
        <n v="450.02300000000008"/>
        <n v="1014.125775"/>
        <n v="1206.2769599999999"/>
        <n v="219.98351764705885"/>
        <n v="277.06318611111118"/>
        <n v="330.02841666666671"/>
        <n v="189.98426853146853"/>
        <n v="164.97582883720926"/>
        <n v="250.01777552486189"/>
        <n v="199.96874460937499"/>
        <n v="449.97754666666668"/>
        <n v="449.98627199999993"/>
        <n v="301.19989347368426"/>
        <n v="319.88499333333328"/>
        <n v="324.14388895721919"/>
        <n v="289.97214000000002"/>
        <n v="300.10014222222219"/>
        <n v="485.33959099999993"/>
        <n v="205.16152649006625"/>
        <n v="258.80376925675677"/>
        <n v="307.09730978260876"/>
        <n v="109.99924932735431"/>
        <n v="129.96840572033898"/>
        <n v="120.9194086908691"/>
        <n v="124.98887304347826"/>
        <n v="278.30062584615382"/>
        <n v="631.8641848484848"/>
        <n v="350.03019166666667"/>
        <n v="270.01944367453632"/>
        <n v="340.47653503184711"/>
        <n v="349.97430000000003"/>
        <n v="185.66108052229299"/>
        <n v="259.88567462686575"/>
        <n v="260.02797492307695"/>
        <n v="373.05881249999993"/>
        <n v="266.06830260416666"/>
        <n v="643.67728278688526"/>
        <n v="219.42251796407183"/>
        <n v="237.0843439603961"/>
        <n v="280.08547074468089"/>
        <n v="324.02532870762707"/>
        <n v="456.3839583333334"/>
        <n v="312.4456275"/>
        <n v="409.54877058823536"/>
        <n v="155.03570571428571"/>
        <n v="346.12464615384619"/>
        <n v="539.3171000000001"/>
        <n v="499.96800000000013"/>
        <n v="366.74754000000001"/>
        <n v="499.97252000000009"/>
        <n v="652.86840000000018"/>
        <n v="388.96453333333329"/>
        <n v="366.54383333333334"/>
        <n v="624.96945000000005"/>
        <n v="366.63241999999997"/>
        <n v="450.09791999999993"/>
        <n v="784.66162500000007"/>
        <n v="1297.9761599999997"/>
        <n v="219.94226470588237"/>
        <n v="306.18116666666668"/>
        <n v="329.93090138888891"/>
        <n v="189.97634475524475"/>
        <n v="165.03589424418604"/>
        <n v="250.02497635359117"/>
        <n v="199.99278445312504"/>
        <n v="450.06057333333331"/>
        <n v="450.03636500000005"/>
        <n v="304.69973368421051"/>
        <n v="319.87266666666665"/>
        <n v="286.88584228877005"/>
        <n v="289.97820000000007"/>
        <n v="299.88369148148143"/>
        <n v="445.02634799999993"/>
        <n v="197.90959470198678"/>
        <n v="337.28183783783788"/>
        <n v="468.23955978260881"/>
        <n v="110.00054260089688"/>
        <n v="149.9943123123123"/>
        <n v="130.00298983050845"/>
        <n v="118.57792354235424"/>
        <n v="131.19630434782607"/>
        <n v="250.00814184615382"/>
        <n v="471.44866666666655"/>
        <n v="349.99687499999993"/>
        <n v="269.98294624704369"/>
        <n v="339.90073885350319"/>
        <n v="349.963880625"/>
        <n v="254.62659452229295"/>
        <n v="259.8982208955224"/>
        <n v="259.99629846153846"/>
        <n v="515.30590625000002"/>
        <n v="284.32759289583333"/>
        <n v="715.95063032786891"/>
        <n v="247.76116467065867"/>
        <n v="250.48020965346538"/>
        <n v="154.56836452417829"/>
        <n v="279.90901489361698"/>
        <n v="329.64921181144064"/>
        <n v="426.53175833333341"/>
        <n v="312.49799999999999"/>
        <n v="383.66536764705887"/>
        <n v="219.18214285714285"/>
        <n v="346.17510153846149"/>
        <n v="543.83333333333337"/>
        <n v="499.88560000000012"/>
        <n v="366.58440000000002"/>
        <n v="996.83274166666649"/>
        <n v="582.78346666666675"/>
        <n v="388.88126666666676"/>
        <n v="369.94382999999999"/>
        <n v="627.12551250000001"/>
        <n v="366.67611999999991"/>
        <n v="449.95859999999999"/>
        <n v="950.8621875"/>
        <n v="1359.1682028"/>
        <n v="220.02275098039217"/>
        <n v="274.94996666666668"/>
        <n v="329.94024999999999"/>
        <n v="189.99166153846156"/>
        <n v="165.02052906976741"/>
        <n v="250.00252690607738"/>
        <n v="200.02709999999999"/>
        <n v="450.00407999999999"/>
        <n v="449.922572"/>
        <n v="303.73815000000002"/>
        <n v="319.9144583333333"/>
        <n v="328.5960250588235"/>
        <n v="289.94005454545453"/>
        <n v="300.03831000000002"/>
        <n v="420.00233242500008"/>
        <n v="196.04443576158945"/>
        <n v="310.07082854054056"/>
        <n v="384.19875000000002"/>
        <n v="110.01461165919284"/>
        <n v="150.0089045045045"/>
        <n v="129.97474682203389"/>
        <n v="109.69640539053907"/>
        <n v="124.96931594202897"/>
        <n v="249.98604799999995"/>
        <n v="393.84252727272724"/>
        <n v="350.00724285714278"/>
        <n v="269.95002755072403"/>
        <n v="340.34047643312101"/>
        <n v="350.08386437500002"/>
        <n v="222.30772874203822"/>
        <n v="260.1021074626866"/>
        <n v="259.93322307692313"/>
        <n v="535.20514464285714"/>
        <n v="245.7555014166667"/>
        <n v="669.15555573770496"/>
        <n v="229.02625568862271"/>
        <n v="229.84227178217822"/>
        <n v="154.60648984684224"/>
        <n v="279.95287872340424"/>
        <n v="316.36487822033905"/>
        <n v="365.25049166666668"/>
        <n v="312.47423999999995"/>
        <n v="362.1284588235294"/>
        <n v="200.00735416666669"/>
        <n v="220.39071428571424"/>
        <n v="346.13766153846154"/>
        <n v="500.11104166666672"/>
        <n v="499.89940000000007"/>
        <n v="366.64437333333331"/>
        <n v="2043.7280775000006"/>
        <n v="574.35840000000019"/>
        <n v="388.9373888888889"/>
        <n v="400.11380266666674"/>
        <n v="624.94740000000002"/>
        <n v="366.69125999999994"/>
        <n v="449.98569999999995"/>
        <n v="890.57762500000013"/>
        <n v="1407.323952"/>
        <n v="227.88999705882352"/>
        <n v="272.0783777777778"/>
        <n v="344.2079861111111"/>
        <n v="371.72248811188808"/>
        <n v="47.891966656976741"/>
        <n v="250.02691154696132"/>
        <n v="200.03042834375"/>
        <n v="449.98278000000005"/>
        <n v="450.02104400000007"/>
        <n v="350.45326357894731"/>
        <n v="426.77416666666664"/>
        <n v="368.08703999999994"/>
        <n v="307.13175629629637"/>
        <n v="424.56646499999994"/>
        <n v="196.69915629139075"/>
        <n v="318.71562591891893"/>
        <n v="421.60951086956521"/>
        <n v="109.99921547085204"/>
        <n v="150.00609909909909"/>
        <n v="135.97070656779661"/>
        <n v="120.11506875687571"/>
        <n v="125.05916666666666"/>
        <n v="366.5909104615385"/>
        <n v="474.17089333333325"/>
        <n v="350.04480952380959"/>
        <n v="291.63690900792506"/>
        <n v="382.87715541401269"/>
        <n v="385.85963999999996"/>
        <n v="250.27786829299367"/>
        <n v="359.21075820895527"/>
        <n v="352.20955999999995"/>
        <n v="519.12689642857129"/>
        <n v="301.55061056944447"/>
        <n v="710.63027950819662"/>
        <n v="270.88889820359282"/>
        <n v="233.9713724257426"/>
        <n v="154.57469131818968"/>
        <n v="280.08684468085102"/>
        <n v="363.82922841101697"/>
        <n v="339.33450000000005"/>
        <n v="312.55702500000001"/>
        <n v="394.90644705882357"/>
        <n v="499.99420000000009"/>
        <n v="254.91985714285715"/>
        <n v="346.0979307692308"/>
        <n v="500.05660833333343"/>
        <n v="777.3112500000002"/>
        <n v="366.76097333333331"/>
        <n v="2667.243854166667"/>
        <n v="765.68115"/>
        <n v="389.06067777777781"/>
        <n v="399.87755999999996"/>
        <n v="624.86500000000001"/>
        <n v="366.6438333333333"/>
        <n v="1060.5878249999998"/>
        <n v="1471.0844159999999"/>
        <n v="230.01856666666669"/>
        <n v="275.51187500000003"/>
        <n v="349.97190000000001"/>
        <n v="171.01137062937067"/>
        <n v="824.53476744186037"/>
        <n v="495.66674418604646"/>
        <n v="199.98595195312498"/>
        <n v="449.97791999999998"/>
        <n v="450.02445"/>
        <n v="400.16044083333338"/>
        <n v="948.18363636363642"/>
        <n v="502.26284027777785"/>
        <n v="400.00527272727282"/>
        <n v="309.86342370370375"/>
        <n v="437.33474784999999"/>
        <n v="190.01152185430462"/>
        <n v="290.78890333783784"/>
        <n v="404.63119565217391"/>
        <n v="110.00173318385652"/>
        <n v="149.9920096096096"/>
        <n v="140.01159692796608"/>
        <n v="134.94338996974699"/>
        <n v="124.96585797101447"/>
        <n v="261.72735333333333"/>
        <n v="350.03548928571428"/>
        <n v="280.04545069499193"/>
        <n v="400.03093248407646"/>
        <n v="399.777021875"/>
        <n v="207.21754573248404"/>
        <n v="400.08140000000003"/>
        <n v="389.9836430769231"/>
        <n v="254.13497483333339"/>
        <n v="697.63973975409829"/>
        <n v="260.34954670658681"/>
        <n v="221.19384306930692"/>
        <n v="280.07176489361706"/>
        <n v="319.50903940677966"/>
        <n v="304.13920000000002"/>
        <n v="312.51932249999999"/>
        <n v="334.80277647058824"/>
        <n v="500.06885833333342"/>
        <n v="244.87199999999999"/>
        <n v="346.20791538461543"/>
        <n v="500.05893333333336"/>
        <n v="499.99220833333334"/>
        <n v="366.67157999999995"/>
        <n v="1268.4718966666667"/>
        <n v="499.93900000000002"/>
        <n v="400.08398199999988"/>
        <n v="624.94643750000012"/>
        <n v="366.65526666666665"/>
        <n v="936.28841875000001"/>
        <n v="1719.7605120000001"/>
        <n v="229.96946862745099"/>
        <n v="281.59353611111112"/>
        <n v="350.02220555555556"/>
        <n v="712.66131627906975"/>
        <n v="516.61290697674417"/>
        <n v="791.23913043478274"/>
        <n v="216.81364494382024"/>
        <n v="199.9974853125"/>
        <n v="449.97300999999993"/>
        <n v="449.93045999999998"/>
        <n v="380.05012378947367"/>
        <n v="400.13655750000004"/>
        <n v="1068.1836363636364"/>
        <n v="453.20395145833339"/>
        <n v="400.02446545454546"/>
        <n v="310.00216166666667"/>
        <n v="429.97749125000013"/>
        <n v="200.47408410596029"/>
        <n v="274.33297610810808"/>
        <n v="371.22899565217398"/>
        <n v="109.99878923766818"/>
        <n v="140.00503432203394"/>
        <n v="886.56172163366352"/>
        <n v="132.68024956521739"/>
        <n v="329.98961230769225"/>
        <n v="349.9712761904762"/>
        <n v="280.05673839259788"/>
        <n v="399.65879808917197"/>
        <n v="400.24355000000008"/>
        <n v="203.08307789808916"/>
        <n v="400.11649850746272"/>
        <n v="390.0749792307692"/>
        <n v="300.74626263888888"/>
        <n v="754.19283196721312"/>
        <n v="294.56621856287427"/>
        <n v="249.5076247029703"/>
        <n v="279.92505319148933"/>
        <n v="354.25409830508477"/>
        <n v="288.48870416666665"/>
        <n v="312.52771992499999"/>
        <n v="369.67650882352945"/>
        <n v="500.01666666666677"/>
        <n v="243.01799999999997"/>
        <n v="346.15649230769236"/>
        <n v="500.07206666666673"/>
        <n v="500.10812500000003"/>
        <n v="366.75930666666665"/>
        <n v="867.70418333333328"/>
        <n v="500.07516666666675"/>
        <n v="399.96350333333334"/>
        <n v="712.84752500000002"/>
        <n v="366.72136"/>
        <n v="717.05654375000006"/>
        <n v="1792.9548799999998"/>
        <n v="230.04338823529412"/>
        <n v="270.06240000000003"/>
        <n v="349.94750694444451"/>
        <n v="320.0416887132867"/>
        <n v="843.06282790697662"/>
        <n v="190.6697703488372"/>
        <n v="249.97766815217392"/>
        <n v="320.06346966292136"/>
        <n v="225.83190890625002"/>
        <n v="449.95362999999998"/>
        <n v="450.09115200000008"/>
        <n v="379.89808810526318"/>
        <n v="399.87443999999994"/>
        <n v="399.79394545454545"/>
        <n v="436.16117468750008"/>
        <n v="399.98541272727277"/>
        <n v="310.06678333333338"/>
        <n v="428.03077589999998"/>
        <n v="214.15372715231791"/>
        <n v="277.01873286486489"/>
        <n v="360.06120000000004"/>
        <n v="110.00429686098657"/>
        <n v="140.02055423728814"/>
        <n v="135.09672712871287"/>
        <n v="139.94027826086955"/>
        <n v="330.02901692307694"/>
        <n v="380.09469696969694"/>
        <n v="350.0293607142857"/>
        <n v="291.96393465001455"/>
        <n v="399.56527579617835"/>
        <n v="400.57204500000006"/>
        <n v="250.68745043312097"/>
        <n v="400.04616268656724"/>
        <n v="390.10347692307693"/>
        <n v="379.51423874999995"/>
        <n v="310.37573800000007"/>
        <n v="756.49108606557377"/>
        <n v="305.87420359281441"/>
        <n v="251.75281207920793"/>
        <n v="280.10985531914895"/>
        <n v="384.04243543432204"/>
        <n v="319.11596666666674"/>
        <n v="312.4959298"/>
        <n v="355.94920588235294"/>
        <n v="500.08472500000005"/>
        <n v="251.70055857142853"/>
        <n v="67.029884615384603"/>
        <n v="566.65000000000009"/>
        <n v="500.13900000000001"/>
        <n v="343.06272000000001"/>
        <n v="985.50149250000015"/>
        <n v="500.04702500000013"/>
        <n v="533.2525333333333"/>
        <n v="1400.6901483333336"/>
        <n v="399.88984533333337"/>
        <n v="503.69591250000008"/>
        <n v="389.36333333333334"/>
        <n v="761.01507499999991"/>
        <n v="466.72319999999996"/>
        <n v="1484.5563072000002"/>
        <n v="229.95819000000003"/>
        <n v="270.00448749999998"/>
        <n v="349.97872777777781"/>
        <n v="320.05604895104892"/>
        <n v="512.11759999999992"/>
        <n v="180.44885476744184"/>
        <n v="324.6404556521739"/>
        <n v="319.98839325842698"/>
        <n v="249.97495960937505"/>
        <n v="450.02487333333329"/>
        <n v="449.97905633333335"/>
        <n v="380.14669094736843"/>
        <n v="399.83103999999997"/>
        <n v="399.84852272727267"/>
        <n v="380.95270012499998"/>
        <n v="400.00662545454543"/>
        <n v="309.91337777777773"/>
        <n v="401.82736544999995"/>
        <n v="200.77892384105959"/>
        <n v="248.78167937837836"/>
        <n v="375.6876195652174"/>
        <n v="109.97575313901348"/>
        <n v="139.9730656779661"/>
        <n v="134.98140444444442"/>
        <n v="139.97296608695649"/>
        <n v="330.01993846153852"/>
        <n v="379.96981818181814"/>
        <n v="349.99171428571424"/>
        <n v="280.0555307373138"/>
        <n v="400.28827070063699"/>
        <n v="399.63407750000005"/>
        <n v="1575.8139381464966"/>
        <n v="399.89361940298505"/>
        <n v="390.0265769230769"/>
        <n v="381.00620410714288"/>
        <n v="282.16408725000002"/>
        <n v="682.45013934426231"/>
        <n v="275.71093922155688"/>
        <n v="223.51780148514854"/>
        <n v="154.59589033729134"/>
        <n v="280.02067234042551"/>
        <n v="286.73828542372888"/>
        <n v="256.90060833333337"/>
        <n v="312.51894570000002"/>
        <n v="340.00082088235297"/>
        <n v="207.29285714285712"/>
        <n v="499.96613333333335"/>
        <n v="384.62795"/>
        <n v="564.08400000000006"/>
        <n v="402.26976666666667"/>
        <n v="1013.498859166667"/>
        <n v="83.291250000000005"/>
        <n v="533.25667999999996"/>
        <n v="1220.4720000000002"/>
        <n v="399.96470066666666"/>
        <n v="664.34712500000001"/>
        <n v="49.240093333333334"/>
        <n v="1028.0687500000001"/>
        <n v="466.61693333333329"/>
        <n v="1477.9733760000001"/>
        <n v="240.2980070588236"/>
        <n v="269.92437777777781"/>
        <n v="349.99766666666665"/>
        <n v="341.55053440559436"/>
        <n v="545.8143488372092"/>
        <n v="195.56231441860464"/>
        <n v="330.01029978260868"/>
        <n v="319.97386516853936"/>
        <n v="249.97320046875001"/>
        <n v="450.00542300000001"/>
        <n v="449.98731699999996"/>
        <n v="380.19435021052635"/>
        <n v="400.02749999999997"/>
        <n v="399.81751363636369"/>
        <n v="434.28645429166664"/>
        <n v="400.01836363636357"/>
        <n v="309.97952000000004"/>
        <n v="434.52897959999996"/>
        <n v="218.3357284768212"/>
        <n v="257.44596710810816"/>
        <n v="452.1349217391305"/>
        <n v="109.98554932735426"/>
        <n v="140.02369084745763"/>
        <n v="134.96854618261824"/>
        <n v="140.01142666666667"/>
        <n v="439.02470769230757"/>
        <n v="382.4607272727273"/>
        <n v="280.04927747811297"/>
        <n v="399.5837961783439"/>
        <n v="400.06749125000005"/>
        <n v="301.42857235031852"/>
        <n v="399.9043641791045"/>
        <n v="389.98247999999995"/>
        <n v="386.43729080357139"/>
        <n v="291.28520487500009"/>
        <n v="718.52312704918029"/>
        <n v="288.50095209580837"/>
        <n v="237.4026681188119"/>
        <n v="153.48720744680847"/>
        <n v="320.70456039194914"/>
        <n v="510.88338235294117"/>
        <n v="204.51857142857145"/>
        <n v="499.99848000000003"/>
        <n v="384.58694615384616"/>
        <n v="584.75112499999989"/>
        <n v="386.666"/>
        <n v="623.46681250000006"/>
        <n v="525.09053333333338"/>
        <n v="577.54639999999995"/>
        <n v="1192.7517249999999"/>
        <n v="399.9177013333333"/>
        <n v="662.45875000000001"/>
        <n v="399.99138666666664"/>
        <n v="539.45889072727266"/>
        <n v="732.19849999999985"/>
        <n v="466.67039999999997"/>
        <n v="555.1792857142857"/>
        <n v="905.41369120000002"/>
        <n v="247.32755647058821"/>
        <n v="269.96846249999999"/>
        <n v="349.98665"/>
        <n v="320.09350132867138"/>
        <n v="507.99679302325575"/>
        <n v="174.99038790697676"/>
        <n v="385.65149173913051"/>
        <n v="320.04661123595508"/>
        <n v="249.97665312500004"/>
        <n v="476.71814999999998"/>
        <n v="466.94073440000011"/>
        <n v="380.35055136842107"/>
        <n v="400.03506166666665"/>
        <n v="400.11610227272735"/>
        <n v="419.71496199305557"/>
        <n v="400.01630545454543"/>
        <n v="309.87707999999998"/>
        <n v="400.05902622499997"/>
        <n v="193.61533271523177"/>
        <n v="223.63305020270269"/>
        <n v="360.04096304347826"/>
        <n v="110.01019843049328"/>
        <n v="140.01668601271183"/>
        <n v="134.93525409790979"/>
        <n v="139.9954908695652"/>
        <n v="592.36492923076923"/>
        <n v="379.93989212121215"/>
        <n v="549.98179047619055"/>
        <n v="279.94289556449939"/>
        <n v="399.70117834394898"/>
        <n v="400.35191250000003"/>
        <n v="248.29269148089165"/>
        <n v="400.04414925373135"/>
        <n v="389.95040769230769"/>
        <n v="403.32324357142858"/>
        <n v="307.1311302777778"/>
        <n v="678.10172459016394"/>
        <n v="264.24814311377247"/>
        <n v="232.34095247524758"/>
        <n v="262.70235235169491"/>
        <n v="349.99275"/>
        <n v="339.96123235294118"/>
        <n v="164.94299428571429"/>
        <n v="500.00400000000002"/>
        <n v="384.59845000000001"/>
        <n v="499.96830000000006"/>
        <n v="535.43545833333337"/>
        <n v="386.69847333333337"/>
        <n v="548.9852075"/>
        <n v="524.94118750000007"/>
        <n v="533.25028000000009"/>
        <n v="1148.7615000000001"/>
        <n v="399.95724733333338"/>
        <n v="662.471"/>
        <n v="399.97883333333334"/>
        <n v="663.9532303030303"/>
        <n v="784.60050000000001"/>
        <n v="466.71695999999997"/>
        <n v="1108.1349999999998"/>
        <n v="1662.1730400000001"/>
        <n v="233.33650294117652"/>
        <n v="269.92949444444452"/>
        <n v="350.03216625000005"/>
        <n v="319.94335149650351"/>
        <n v="697.25526162790698"/>
        <n v="197.92069395348838"/>
        <n v="443.59525108695652"/>
        <n v="320.01625168539323"/>
        <n v="250.00268292187499"/>
        <n v="499.97194000000007"/>
        <n v="480.02222319999993"/>
        <n v="380.39634663157898"/>
        <n v="399.725775"/>
        <n v="399.86190000000005"/>
        <n v="587.01675750000004"/>
        <n v="400.0060545454545"/>
        <n v="309.82464116666671"/>
        <n v="455.34564862499997"/>
        <n v="212.5984927152318"/>
        <n v="257.76364727027027"/>
        <n v="430.11763826086957"/>
        <n v="109.99679932735428"/>
        <n v="200.01017597765369"/>
        <n v="140.00377635593219"/>
        <n v="135.10640753575356"/>
        <n v="140.03402565217391"/>
        <n v="519.88984615384607"/>
        <n v="483.26538787878792"/>
        <n v="549.97671428571437"/>
        <n v="320.18142457989296"/>
        <n v="399.78805414012731"/>
        <n v="399.80504249999996"/>
        <n v="275.04834974522294"/>
        <n v="400.07862537313434"/>
        <n v="390.1274723076923"/>
        <n v="388.57689875"/>
        <n v="332.51608598611114"/>
        <n v="725.65258729508196"/>
        <n v="269.85587335329342"/>
        <n v="244.54256376237626"/>
        <n v="299.95141228723401"/>
        <n v="280.29790543432205"/>
        <n v="349.98272812499994"/>
        <n v="349.93610484375"/>
        <n v="339.96600000000007"/>
        <n v="172.46714285714285"/>
        <n v="499.90390000000008"/>
        <n v="384.5635192307692"/>
        <n v="499.861875"/>
        <n v="525.06057499999997"/>
        <n v="386.6088666666667"/>
        <n v="846.04041666666672"/>
        <n v="524.91846666666663"/>
        <n v="533.20823999999993"/>
        <n v="1246.8955500000002"/>
        <n v="400.0579213333333"/>
        <n v="662.48511250000001"/>
        <n v="399.93041999999997"/>
        <n v="548.11987999999997"/>
        <n v="906.44928750000008"/>
        <n v="468.34586000000007"/>
        <n v="772.24999999999989"/>
        <n v="1609.6662244000004"/>
        <n v="229.9396323529412"/>
        <n v="269.98532499999999"/>
        <n v="349.98582500000003"/>
        <n v="320.01864125874124"/>
        <n v="825.1632662790696"/>
        <n v="209.02989767441861"/>
        <n v="344.27453478260873"/>
        <n v="323.5264617977528"/>
        <n v="250.03227718750003"/>
        <n v="500.01860000000005"/>
        <n v="479.93862799999999"/>
        <n v="380.49789494736842"/>
        <n v="399.90101666666664"/>
        <n v="399.87243181818178"/>
        <n v="481.15347943055565"/>
        <n v="399.98749636363641"/>
        <n v="310.09716266666669"/>
        <n v="451.10645999999997"/>
        <n v="213.20052980132454"/>
        <n v="245.00178475675671"/>
        <n v="400.984347826087"/>
        <n v="110.01797982062783"/>
        <n v="199.99365307262573"/>
        <n v="139.96787203389832"/>
        <n v="134.88549812981299"/>
        <n v="139.99373115942026"/>
        <n v="404.54383876923083"/>
        <n v="379.93309454545448"/>
        <n v="550.02244285714289"/>
        <n v="280.01585123438861"/>
        <n v="400.11871273885356"/>
        <n v="400.47050875000008"/>
        <n v="250.6195431401274"/>
        <n v="400.10425522388067"/>
        <n v="389.86621538461532"/>
        <n v="431.1969460714285"/>
        <n v="311.82101761111107"/>
        <n v="797.80091803278685"/>
        <n v="281.40060359281438"/>
        <n v="244.71879356435645"/>
        <n v="299.99278723404257"/>
        <n v="291.8001448834745"/>
        <n v="349.955078125"/>
        <n v="350.02479687500005"/>
        <n v="339.9691294117647"/>
        <n v="165.02532857142856"/>
        <n v="499.98074999999994"/>
        <n v="384.60433846153842"/>
        <n v="403.27200000000005"/>
        <n v="525.09864833333324"/>
        <n v="386.53094666666669"/>
        <n v="571.9115383333334"/>
        <n v="524.93833333333339"/>
        <n v="533.3300866666666"/>
        <n v="1230.9565500000001"/>
        <n v="400.00899600000002"/>
        <n v="662.59469999999999"/>
        <n v="400.0028666666667"/>
        <n v="429.5749439999999"/>
        <n v="900.48335000000009"/>
        <n v="466.57907999999992"/>
        <n v="758.24"/>
        <n v="1486.9813535999999"/>
        <n v="230.00582352941183"/>
        <n v="270.0326208333334"/>
        <n v="350.01482083333337"/>
        <n v="320.00684855244759"/>
        <n v="858.81223255813961"/>
        <n v="199.07487441860465"/>
        <n v="330.01385869565217"/>
        <n v="377.87496629213484"/>
        <n v="250.04480367187497"/>
        <n v="500.01655"/>
        <n v="479.99573520000001"/>
        <n v="380.25663200000002"/>
        <n v="399.85498666666666"/>
        <n v="400.27222045454545"/>
        <n v="529.80860648611122"/>
        <n v="399.99696"/>
        <n v="310.17300148148144"/>
        <n v="454.33019215000007"/>
        <n v="209.96677350993377"/>
        <n v="333.61997562162168"/>
        <n v="386.84984347826094"/>
        <n v="110.0022278026906"/>
        <n v="199.99252290502793"/>
        <n v="140.0122203389831"/>
        <n v="134.98933514851487"/>
        <n v="139.94868188405798"/>
        <n v="329.92746769230769"/>
        <n v="379.9060649999999"/>
        <n v="549.97839523809523"/>
        <n v="279.95974630513257"/>
        <n v="399.79480382165593"/>
        <n v="400.12737187500005"/>
        <n v="268.67157817834396"/>
        <n v="400.02565970149254"/>
        <n v="389.96392461538454"/>
        <n v="350.02945999999997"/>
        <n v="296.29521837500005"/>
        <n v="781.87288524590167"/>
        <n v="276.87498203592816"/>
        <n v="239.56410757425741"/>
        <n v="154.54310252108073"/>
        <n v="300.07166922340429"/>
        <n v="334.03531209745756"/>
        <n v="350.00762499999996"/>
        <n v="350.07180750000003"/>
        <n v="339.93961764705892"/>
        <n v="165.07953000000001"/>
        <n v="526.11120000000005"/>
        <n v="525.03166666666664"/>
        <n v="386.59224"/>
        <n v="541.69310000000007"/>
        <n v="525.00305000000003"/>
        <n v="533.45526666666672"/>
        <n v="1171.2363666666668"/>
        <n v="400.09977533333341"/>
        <n v="662.56522500000005"/>
        <n v="399.90533333333332"/>
        <n v="374.50158496969698"/>
        <n v="687.40004999999996"/>
        <n v="466.56866666666662"/>
        <n v="723.59142857142842"/>
        <n v="1503.86871"/>
        <n v="230.00588235294117"/>
        <n v="269.9668111111111"/>
        <n v="350.02275555555559"/>
        <n v="324.57216797202801"/>
        <n v="855.44593953488379"/>
        <n v="189.86276151162792"/>
        <n v="330.0039305434783"/>
        <n v="360.74624494382027"/>
        <n v="250.00776914062499"/>
        <n v="499.99456000000009"/>
        <n v="479.98127520000003"/>
        <n v="380.01590052631582"/>
        <n v="400.10320500000006"/>
        <n v="399.96252500000003"/>
        <n v="362.73080938888893"/>
        <n v="400.01390000000004"/>
        <n v="310.16190000000006"/>
        <n v="400.01957432499989"/>
        <n v="198.29572450331131"/>
        <n v="297.63408083783781"/>
        <n v="436.10166521739143"/>
        <n v="109.96894618834082"/>
        <n v="200.01135474860337"/>
        <n v="139.9820154661017"/>
        <n v="135.03135776127613"/>
        <n v="139.97088275362319"/>
        <n v="329.96337600000004"/>
        <n v="379.97479545454541"/>
        <n v="550.02211999999997"/>
        <n v="280.0490102485374"/>
        <n v="399.89123312101907"/>
        <n v="399.95386374999998"/>
        <n v="299.00894363057324"/>
        <n v="400.03539104477613"/>
        <n v="390.0218984615384"/>
        <n v="350.01814249999995"/>
        <n v="315.27007156249999"/>
        <n v="726.83276188524587"/>
        <n v="279.19039760479041"/>
        <n v="235.55416792079208"/>
        <n v="135.04835118740323"/>
        <n v="300.10961489361699"/>
        <n v="314.42989830508475"/>
        <n v="350.01876562500001"/>
        <n v="349.99933499999997"/>
        <n v="340.04209411764708"/>
        <n v="217.89714285714285"/>
        <n v="527.62910000000011"/>
        <n v="525.08399999999995"/>
        <n v="386.59719999999999"/>
        <n v="668.25725999999997"/>
        <n v="524.99350000000004"/>
        <n v="533.40061333333335"/>
        <n v="1156.9826500000004"/>
        <n v="402.01221666666663"/>
        <n v="662.58068750000007"/>
        <n v="400.03999999999996"/>
        <n v="333.44203745454541"/>
        <n v="847.7084000000001"/>
        <n v="466.66171999999995"/>
        <n v="724.27142857142849"/>
        <n v="1682.5548992000001"/>
        <n v="229.9705607843137"/>
        <n v="270.04739583333333"/>
        <n v="350.00000000000006"/>
        <n v="324.65638741258749"/>
        <n v="970.09794883720917"/>
        <n v="209.77092558139532"/>
        <n v="330.02609804347827"/>
        <n v="368.12794943820228"/>
        <n v="250.02762421875002"/>
        <n v="500.00313333333332"/>
        <n v="480.05117266666667"/>
        <n v="380.23849431578947"/>
        <n v="400.10718750000001"/>
        <n v="400.12117499999994"/>
        <n v="381.05001383333331"/>
        <n v="400.00928727272725"/>
        <n v="309.89105277777782"/>
        <n v="454.02981199999999"/>
        <n v="378.69880794701993"/>
        <n v="340.4653581756757"/>
        <n v="462.61892173913043"/>
        <n v="110.02337488789239"/>
        <n v="200.02275502793299"/>
        <n v="139.95338453389829"/>
        <n v="135.07918813256325"/>
        <n v="140.03750173913042"/>
        <n v="330.03387276923075"/>
        <n v="379.94288833333337"/>
        <n v="550.0211971428572"/>
        <n v="279.98301423177463"/>
        <n v="400.07721974522292"/>
        <n v="400.08782812499999"/>
        <n v="273.51599789808915"/>
        <n v="400.04247761194034"/>
        <n v="389.95967999999999"/>
        <n v="407.21554428571426"/>
        <n v="298.94043399305554"/>
        <n v="711.79785368852447"/>
        <n v="281.25025041916166"/>
        <n v="228.97064851485149"/>
        <n v="135.03775167785236"/>
        <n v="299.97239680851061"/>
        <n v="324.15238687499999"/>
        <n v="349.99849999999998"/>
        <n v="339.95575882352944"/>
        <n v="262.84905428571426"/>
        <n v="300.15030000000002"/>
        <n v="279.00795789473682"/>
        <n v="525.00122500000009"/>
        <n v="525.05345833333331"/>
        <n v="386.66064666666665"/>
        <n v="954.73575000000017"/>
        <n v="525.03985833333331"/>
        <n v="533.32824000000005"/>
        <n v="1199.4121133333335"/>
        <n v="419.99822999999998"/>
        <n v="399.988"/>
        <n v="307.86965181818186"/>
        <n v="764.14575000000002"/>
        <n v="466.63788"/>
        <n v="664.44142857142856"/>
        <n v="1992.3601344000003"/>
        <n v="66.783658823529422"/>
        <n v="78.383583333333362"/>
        <n v="364.22286736111107"/>
        <n v="422.47400804195809"/>
        <n v="1185.2759372093024"/>
        <n v="198.67780116279073"/>
        <n v="330.0254757608696"/>
        <n v="451.03948764044952"/>
        <n v="250.0255679375"/>
        <n v="499.99544999999995"/>
        <n v="479.94329599999998"/>
        <n v="379.66100968421057"/>
        <n v="421.45687499999997"/>
        <n v="399.77231818181821"/>
        <n v="490.19652289583331"/>
        <n v="451.83422727272722"/>
        <n v="352.7321875925926"/>
        <n v="463.87018125000003"/>
        <n v="211.47736158940398"/>
        <n v="329.22753081081089"/>
        <n v="582.16346304347837"/>
        <n v="109.99497040358746"/>
        <n v="199.99714525139663"/>
        <n v="139.95595296610173"/>
        <n v="135.10947515951594"/>
        <n v="139.93218347826087"/>
        <n v="329.98165892307696"/>
        <n v="380.03000727272735"/>
        <n v="549.98977142857154"/>
        <n v="93.72861617775196"/>
        <n v="410.4046713375796"/>
        <n v="116.34031499999998"/>
        <n v="288.55142810828028"/>
        <n v="435.36857910447765"/>
        <n v="411.32783999999998"/>
        <n v="534.76433892857142"/>
        <n v="345.18679727777777"/>
        <n v="761.06684918032795"/>
        <n v="291.63808646706588"/>
        <n v="241.5181266336634"/>
        <n v="300.01708936170212"/>
        <n v="319.74306542372881"/>
        <n v="349.98961249999996"/>
        <n v="433.99404375000012"/>
        <n v="340.05467647058822"/>
        <n v="270.0102528571428"/>
        <n v="710.19946666666669"/>
        <n v="337.69417368421051"/>
        <n v="525.08750000000009"/>
        <n v="536.18295000000012"/>
        <n v="386.65061333333335"/>
        <n v="1615.7602000000002"/>
        <n v="525.0421"/>
        <n v="670.21668000000011"/>
        <n v="1345.8502000000001"/>
        <n v="419.92187999999999"/>
        <n v="399.96611999999999"/>
        <n v="336.49797987878776"/>
        <n v="1018.4890625000002"/>
        <n v="466.5582"/>
        <n v="705.84285714285704"/>
        <n v="473.13065373134333"/>
        <n v="441.62670615384616"/>
        <n v="436.30124331210186"/>
        <n v="478.08091797500009"/>
        <n v="593.11921739130446"/>
        <n v="389.12175555555564"/>
        <n v="292.78916310179636"/>
        <n v="2277.2280752000006"/>
        <n v="473.00020363636361"/>
        <n v="343.21134964864871"/>
        <n v="792.27014196721325"/>
        <n v="232.88632649006624"/>
        <n v="139.95922245762711"/>
        <n v="248.99081920792077"/>
        <n v="140.01309565217389"/>
        <n v="353.01060913194448"/>
        <n v="137.79362416107384"/>
        <n v="139.93457079207923"/>
        <n v="262.98512531249997"/>
        <n v="312.89336223516949"/>
        <n v="357.53523529411763"/>
        <n v="250.94556108280258"/>
        <n v="406.28325333333333"/>
        <n v="420.30666666666667"/>
        <n v="285.95614285714282"/>
        <n v="315.48520531914892"/>
        <n v="441.43625600000001"/>
        <n v="421.30864454545457"/>
        <n v="904.50625000000002"/>
        <n v="362.04589473684206"/>
        <n v="551.67626666666672"/>
        <n v="551.6293750000001"/>
        <n v="115.81567982062782"/>
        <n v="525.55211999999995"/>
        <n v="1240.7830500000002"/>
        <n v="551.67946666666671"/>
        <n v="551.62785000000008"/>
        <n v="452.06771249999997"/>
        <n v="627.6638930555556"/>
        <n v="439.34422272727272"/>
        <n v="216.34675883720928"/>
        <n v="406.23364989473691"/>
        <n v="1115.6735930232558"/>
        <n v="351.23322615384615"/>
        <n v="420.49472808988759"/>
        <n v="347.03273760869564"/>
        <n v="490.28942666666654"/>
        <n v="466.85122000000007"/>
        <n v="1532.5352000000005"/>
        <n v="542.48720000000003"/>
        <n v="389.4035576223776"/>
        <n v="315.52222933333331"/>
        <n v="210.57774301675983"/>
        <n v="367.99825500000003"/>
        <n v="419.07566249999996"/>
        <n v="612.89119999999991"/>
        <n v="881.65895972222233"/>
        <n v="369.95274791666668"/>
        <n v="649.93642857142856"/>
        <n v="473.01623283582086"/>
        <n v="441.53420910769233"/>
        <n v="436.43888853503188"/>
        <n v="528.41906370000004"/>
        <n v="452.05226499999998"/>
        <n v="454.42080652173917"/>
        <n v="389.1918055555555"/>
        <n v="349.24822976047909"/>
        <n v="2905.7421239999994"/>
        <n v="472.98907818181817"/>
        <n v="341.30856028378372"/>
        <n v="864.07525409836057"/>
        <n v="258.04974834437087"/>
        <n v="139.95483368644071"/>
        <n v="282.45374009900991"/>
        <n v="139.98506507246375"/>
        <n v="390.17694033333339"/>
        <n v="177.94914816726899"/>
        <n v="140.10867265126512"/>
        <n v="263.01248362500002"/>
        <n v="425.49070597457626"/>
        <n v="58.54827058823529"/>
        <n v="266.68614831528657"/>
        <n v="420.37239999999997"/>
        <n v="343.01061142857139"/>
        <n v="315.46404361702128"/>
        <n v="460.21621199999998"/>
        <n v="420.54204303030303"/>
        <n v="790.20281250000016"/>
        <n v="306.30113684210522"/>
        <n v="551.68875000000003"/>
        <n v="576.10583333333329"/>
        <n v="115.81202421524667"/>
        <n v="525.46372999999994"/>
        <n v="891.95215000000007"/>
        <n v="569.17070000000001"/>
        <n v="551.55670000000009"/>
        <n v="451.85997000000003"/>
        <n v="560.56516460416663"/>
        <n v="441.47310000000004"/>
        <n v="255.38050000000001"/>
        <n v="420.17343789473682"/>
        <n v="1696.5936093023256"/>
        <n v="368.00275200000004"/>
        <n v="529.20429662921345"/>
        <n v="346.92555652173917"/>
        <n v="500.19064000000003"/>
        <n v="567.29728"/>
        <n v="952.09030000000018"/>
        <n v="508.20086249999997"/>
        <n v="411.33138461538459"/>
        <n v="315.46466896969696"/>
        <n v="210.43967039106147"/>
        <n v="368.069790625"/>
        <n v="567.28921250000008"/>
        <n v="741.0709333333333"/>
        <n v="662.61197916666663"/>
        <n v="586.99715038095246"/>
        <n v="716.6324912"/>
        <n v="370.05072291666664"/>
        <n v="683.51571428571424"/>
        <n v="473.04261492537313"/>
        <n v="441.40543076923075"/>
        <n v="436.51209554140127"/>
        <n v="501.89169705"/>
        <n v="452.12237499999992"/>
        <n v="411.00556521739134"/>
        <n v="388.97197240740746"/>
        <n v="341.81237568862281"/>
        <n v="2718.1302180000002"/>
        <n v="473.02824545454547"/>
        <n v="256.62336905405402"/>
        <n v="879.58172950819653"/>
        <n v="246.9640476821192"/>
        <n v="140.01899152542373"/>
        <n v="260.9953042574258"/>
        <n v="140.04743913043478"/>
        <n v="329.15205536111114"/>
        <n v="154.71734641197727"/>
        <n v="139.99585527502748"/>
        <n v="290.10272468749997"/>
        <n v="342.04991669491523"/>
        <n v="271.25507479299358"/>
        <n v="420.30470000000003"/>
        <n v="138.59454428571428"/>
        <n v="315.49697553191487"/>
        <n v="441.49619999999999"/>
        <n v="420.57381818181818"/>
        <n v="811.9111875000001"/>
        <n v="307.65332631578946"/>
        <n v="551.62803333333329"/>
        <n v="582.29025000000001"/>
        <n v="115.81453856502242"/>
        <n v="525.45845999999995"/>
        <n v="762.88032333333331"/>
        <n v="551.66179166666666"/>
        <n v="661.98562500000014"/>
        <n v="451.86527499999994"/>
        <n v="454.62363192361119"/>
        <n v="441.56027272727277"/>
        <n v="212.21365930232557"/>
        <n v="420.23607389473688"/>
        <n v="1551.5003790697674"/>
        <n v="368.00166876923078"/>
        <n v="509.25"/>
        <n v="347.04754532608695"/>
        <n v="504.36791999999997"/>
        <n v="705.39464666666663"/>
        <n v="1720.6498250000004"/>
        <n v="441.20712714285708"/>
        <n v="388.77452657342656"/>
        <n v="315.5033939393939"/>
        <n v="210.54117318435755"/>
        <n v="368.06028125"/>
        <n v="508.20744374999998"/>
        <n v="612.82733333333351"/>
        <n v="608.55604166666683"/>
        <n v="577.98388666666665"/>
        <n v="762.59205599999996"/>
        <n v="660.55173846153843"/>
        <n v="656.68"/>
        <n v="497.27299285714281"/>
        <n v="399.52574999999996"/>
        <n v="838.30827720000002"/>
        <n v="370.04773333333338"/>
        <n v="641.52571428571423"/>
        <n v="498.08441638418066"/>
        <n v="473.01994477611947"/>
        <n v="441.58316861538464"/>
        <n v="436.34483885350318"/>
        <n v="473.07963954999991"/>
        <n v="451.77482624999993"/>
        <n v="447.76961304347822"/>
        <n v="388.82517333333328"/>
        <n v="303.53626347305385"/>
        <n v="2327.2581779999996"/>
        <n v="473.00750545454548"/>
        <n v="206.97078097297296"/>
        <n v="795.84215663934435"/>
        <n v="224.49647019867547"/>
        <n v="140.02567245762714"/>
        <n v="237.51657326732678"/>
        <n v="140.04851304347827"/>
        <n v="261.45322233333331"/>
        <n v="144.3921011874032"/>
        <n v="140.02864501650166"/>
        <n v="315.52190984375005"/>
        <n v="232.47093690677963"/>
        <n v="284.82659341401273"/>
        <n v="56.068739999999998"/>
        <n v="172.66893428571427"/>
        <n v="315.46939787234044"/>
        <n v="420.50025454545454"/>
        <n v="788.2656750000001"/>
        <n v="348.4029578947368"/>
        <n v="551.61390000000006"/>
        <n v="621.82890000000009"/>
        <n v="115.77711636771299"/>
        <n v="525.50059999999996"/>
        <n v="855.31486666666672"/>
        <n v="594.11146666666662"/>
        <n v="551.7936666666667"/>
        <n v="451.85184000000004"/>
        <n v="381.00361083333337"/>
        <n v="441.50770681818187"/>
        <n v="194.79795348837209"/>
        <n v="420.10150568421057"/>
        <n v="1044.6298604651163"/>
        <n v="412.59882215384613"/>
        <n v="357.45155056179777"/>
        <n v="23.121854347826083"/>
        <n v="504.25584000000003"/>
        <n v="888.40499999999986"/>
        <n v="1627.7372166666669"/>
        <n v="471.25882321428571"/>
        <n v="499.98276321678321"/>
        <n v="533.82720000000006"/>
        <n v="211.57120111731842"/>
        <n v="368.03776875"/>
        <n v="498.80512499999992"/>
        <n v="612.81000000000006"/>
        <n v="514.84153472222226"/>
        <n v="577.95911892857146"/>
        <n v="665.19479013333341"/>
        <n v="517.20479999999998"/>
        <n v="656.70826666666665"/>
        <n v="472.84097142857138"/>
        <n v="380.25918354802252"/>
        <n v="399.55512968749997"/>
        <n v="792.97056000000009"/>
        <n v="369.99151666666666"/>
        <n v="628.58499999999981"/>
        <n v="309.01670385350315"/>
        <n v="452.03078124999996"/>
        <n v="2485.6311936000002"/>
        <n v="215.69033519553076"/>
        <n v="420.03012315789476"/>
        <n v="1145.8132604651162"/>
        <n v="399.45695156249997"/>
        <n v="577.03652999999997"/>
        <n v="357.54800224719099"/>
        <n v="302.27898578389824"/>
        <n v="473.04840000000002"/>
        <n v="648.55229199999997"/>
        <n v="451.84052000000003"/>
        <n v="441.54486307692309"/>
        <n v="378.41717049717516"/>
        <n v="472.93229454545451"/>
        <n v="554.10343562499997"/>
        <n v="226.51311279069768"/>
        <n v="152.13377903975217"/>
        <n v="266.80826495049507"/>
        <n v="315.53393787499999"/>
        <n v="674.8209413043478"/>
        <n v="532.55268611111114"/>
        <n v="321.13563862275447"/>
        <n v="139.9386434782609"/>
        <n v="246.31234437086096"/>
        <n v="507.06544700000001"/>
        <n v="610.35315524475538"/>
        <n v="441.52636363636367"/>
        <n v="139.95628930084749"/>
        <n v="472.95877611940296"/>
        <n v="368.05966874999996"/>
        <n v="388.87749000000008"/>
        <n v="436.33934522292986"/>
        <n v="823.85763194262279"/>
        <n v="335.75354479166668"/>
        <n v="932.96035631999996"/>
        <n v="173.06839468085107"/>
        <n v="115.79822197309419"/>
        <n v="540.95024523076927"/>
        <n v="409.82804550000009"/>
        <n v="139.89112092959297"/>
        <n v="249.04984962162166"/>
        <n v="643.99899375000007"/>
        <n v="578.03875428571439"/>
        <n v="430.00353136363634"/>
        <n v="504.43815333333328"/>
        <n v="192.35537142857143"/>
        <n v="579.79049999999995"/>
        <n v="988.58500000000015"/>
        <n v="854.01209999999992"/>
        <n v="551.65171666666674"/>
        <n v="559.48768484848483"/>
        <n v="662.26499999999999"/>
        <n v="717.23808333333352"/>
        <n v="560.5095"/>
        <n v="1750.781666666667"/>
        <n v="441.27446666666663"/>
        <n v="348.43728421052629"/>
        <n v="656.57066666666663"/>
        <n v="266.89907833333331"/>
        <n v="489.52319999999997"/>
        <n v="370.03711111111107"/>
        <n v="702.44999999999982"/>
        <n v="472.91342835820893"/>
        <n v="441.56876923076925"/>
        <n v="436.11323503184707"/>
        <n v="472.89191872500004"/>
        <n v="451.82856062500008"/>
        <n v="594.44147608695653"/>
        <n v="389.11047407407415"/>
        <n v="285.33609640718561"/>
        <n v="2218.6516231999994"/>
        <n v="472.95778090909084"/>
        <n v="220.55165237837838"/>
        <n v="768.00744313114762"/>
        <n v="210.78075629139073"/>
        <n v="139.98757309322033"/>
        <n v="246.86881673267331"/>
        <n v="140.03538840579711"/>
        <n v="273.24284380555554"/>
        <n v="157.29640165203921"/>
        <n v="139.95833372937292"/>
        <n v="315.49121156249998"/>
        <n v="286.52010347457627"/>
        <n v="294.76338730573241"/>
        <n v="441.33359999999999"/>
        <n v="315.46154042553195"/>
        <n v="420.53146499999997"/>
        <n v="954.11131250000005"/>
        <n v="348.47895789473688"/>
        <n v="642.2089666666667"/>
        <n v="115.77346390134531"/>
        <n v="752.16925000000015"/>
        <n v="574.87934999999993"/>
        <n v="551.69484999999997"/>
        <n v="452.06339000000003"/>
        <n v="369.85528981944441"/>
        <n v="441.47245909090913"/>
        <n v="213.07498837209306"/>
        <n v="420.56196"/>
        <n v="1103.1539069767441"/>
        <n v="602.17558800000006"/>
        <n v="357.48143258426967"/>
        <n v="504.40659133333338"/>
        <n v="830.57130000000006"/>
        <n v="1529.4421133333335"/>
        <n v="557.59157571428557"/>
        <n v="453.67942405594403"/>
        <n v="564.03528818181803"/>
        <n v="215.73168044692736"/>
        <n v="367.96634062500004"/>
        <n v="549.03623437499994"/>
        <n v="613.0021333333334"/>
        <n v="519.92573888888887"/>
        <n v="578.01716428571433"/>
        <n v="585.02270399999986"/>
        <n v="473.11005384615379"/>
        <n v="656.34058333333348"/>
        <n v="498.28137857142855"/>
        <n v="378.57269450847457"/>
        <n v="399.4921875"/>
        <n v="753.3621417600001"/>
        <n v="525.4303266666667"/>
        <n v="449.63196391304353"/>
        <n v="505.67628529411758"/>
        <n v="858.7320000000002"/>
        <n v="333.5034"/>
        <n v="370.00379444444451"/>
        <n v="678.6678571428572"/>
        <n v="333.43213913043479"/>
        <n v="598.98287882499994"/>
        <n v="271.34002034653469"/>
        <n v="399.53759062500001"/>
        <n v="827.43064186046513"/>
        <n v="348.43873684210524"/>
        <n v="321.55364402777786"/>
        <n v="420.42016151515145"/>
        <n v="547.96918666666659"/>
        <n v="2341.9333784"/>
        <n v="233.75081240540538"/>
        <n v="610.33066666666673"/>
        <n v="504.31295999999998"/>
        <n v="561.06439558928582"/>
        <n v="304.58164788135588"/>
        <n v="177.94689210118739"/>
        <n v="436.47947770700637"/>
        <n v="385.45448089887634"/>
        <n v="559.87547636363649"/>
        <n v="441.48509999999999"/>
        <n v="787.57"/>
        <n v="577.99166635714289"/>
        <n v="644.07371666666666"/>
        <n v="139.94401496149615"/>
        <n v="582.13935000000015"/>
        <n v="302.71107041916167"/>
        <n v="560.01416666666671"/>
        <n v="308.34256478343946"/>
        <n v="833.01128203278688"/>
        <n v="547.79775692307703"/>
        <n v="749.97786311999994"/>
        <n v="472.90864925373143"/>
        <n v="441.56880138461537"/>
        <n v="494.20560875000012"/>
        <n v="473.08058181818183"/>
        <n v="657.38170000000002"/>
        <n v="655.5462940000001"/>
        <n v="472.69654285714279"/>
        <n v="388.91037877777785"/>
        <n v="612.35020312500001"/>
        <n v="441.29567999999995"/>
        <n v="215.84529329608941"/>
        <n v="440.54516892655363"/>
        <n v="386.50569790209784"/>
        <n v="563.22629705882355"/>
        <n v="140.00569956521741"/>
        <n v="1040.6954500000002"/>
        <n v="221.83179069767445"/>
        <n v="140.01460550847457"/>
        <n v="315.51353170312501"/>
        <n v="130.05000336322871"/>
        <n v="715.20024130434797"/>
        <n v="612.97530000000006"/>
        <n v="522.46918461538462"/>
        <n v="367.95605"/>
        <n v="869.48823333333326"/>
        <n v="315.52360531914888"/>
        <n v="452.05719260869569"/>
        <n v="212.44748741721855"/>
        <n v="451.76320125000001"/>
        <n v="420.86599010526322"/>
        <n v="451.90419166666669"/>
        <n v="1862.4668600000002"/>
        <n v="370.0227083333333"/>
        <n v="696.45500000000004"/>
        <n v="103.71470965672121"/>
        <n v="96.393699999999995"/>
        <n v="95.0748672"/>
        <n v="98.67048877146631"/>
        <n v="73.150286896551719"/>
        <n v="231.04981283422461"/>
        <n v="319.38654135338351"/>
        <n v="199.74769230769229"/>
        <n v="244.89677966101701"/>
        <n v="210.54008695652175"/>
        <n v="144.50888888888889"/>
        <n v="152.15694915254235"/>
        <n v="310.99391025641029"/>
        <n v="126.7148849287169"/>
        <n v="136.55149758454107"/>
        <n v="261.66092477064228"/>
        <n v="180.52720849420851"/>
        <n v="250.67072164948456"/>
        <n v="360.73287037037039"/>
        <n v="424.67487234042562"/>
        <n v="365.04525252525258"/>
        <n v="774.64017948717958"/>
        <n v="573.37184210526323"/>
        <n v="319.59401257861646"/>
        <n v="446.97951807228924"/>
        <n v="217.91797752808989"/>
        <n v="306.25806451612908"/>
        <n v="118.03082706766918"/>
        <n v="151.97954423592492"/>
        <n v="391.42750000000001"/>
        <n v="150.00128200192492"/>
        <n v="149.99856480000003"/>
        <n v="150.00119727999999"/>
        <n v="150.00471228533684"/>
        <n v="120.02232737931035"/>
        <n v="249.97993251336902"/>
        <n v="249.96839097744365"/>
        <n v="249.98264871794871"/>
        <n v="280.03676745762715"/>
        <n v="259.98938608695653"/>
        <n v="199.94026666666667"/>
        <n v="199.9991514124294"/>
        <n v="133.93910256410257"/>
        <n v="93.667293279022417"/>
        <n v="214.97329275362318"/>
        <n v="242.23419082568813"/>
        <n v="124.1794552065637"/>
        <n v="280.02543298969073"/>
        <n v="279.99580074074078"/>
        <n v="264.30536851063835"/>
        <n v="280.86544848484851"/>
        <n v="409.04644153846158"/>
        <n v="263.43951578947372"/>
        <n v="207.41371572327049"/>
        <n v="499.97258313253025"/>
        <n v="270.01660112359548"/>
        <n v="354.02683870967752"/>
        <n v="170.00896616541351"/>
        <n v="199.98163136729221"/>
        <n v="416.46473750000007"/>
        <n v="149.97881520692977"/>
        <n v="150.00055950000001"/>
        <n v="150.01496832000004"/>
        <n v="150.00346268163804"/>
        <n v="120.03177006896551"/>
        <n v="249.97187165775401"/>
        <n v="250.03064210526318"/>
        <n v="249.98233846153849"/>
        <n v="318.02667322033903"/>
        <n v="260.04365111304344"/>
        <n v="200.01386944444442"/>
        <n v="200.05800000000002"/>
        <n v="246.77294871794874"/>
        <n v="129.02231670061099"/>
        <n v="279.98816146788994"/>
        <n v="161.51864228861004"/>
        <n v="279.95108969072169"/>
        <n v="367.36678333333333"/>
        <n v="330.62059404255319"/>
        <n v="477.73146666666662"/>
        <n v="465.03477769230778"/>
        <n v="320.1555039473684"/>
        <n v="162.27789622641509"/>
        <n v="500.01169879518073"/>
        <n v="269.97060561797753"/>
        <n v="269.99816666666669"/>
        <n v="169.98463345864661"/>
        <n v="199.98491957104559"/>
        <n v="416.90450000000004"/>
        <n v="30.989111764705882"/>
        <n v="150.01476932948353"/>
        <n v="149.98988066666666"/>
        <n v="150.00599168000002"/>
        <n v="149.99263870541611"/>
        <n v="119.99724982758623"/>
        <n v="249.99544634581108"/>
        <n v="249.94112481203001"/>
        <n v="249.98844102564107"/>
        <n v="279.92604203389834"/>
        <n v="260.01314361739134"/>
        <n v="200.00732888888891"/>
        <n v="200.05781694915248"/>
        <n v="242.49987179487184"/>
        <n v="127.53068024439918"/>
        <n v="300.15677043478263"/>
        <n v="274.18299816513769"/>
        <n v="156.74116630405405"/>
        <n v="279.99349690721652"/>
        <n v="397.35018074074071"/>
        <n v="354.54755361702132"/>
        <n v="479.00746666666663"/>
        <n v="466.98385641025652"/>
        <n v="378.58145684210524"/>
        <n v="138.84262119496856"/>
        <n v="500.01763253012052"/>
        <n v="269.98687640449441"/>
        <n v="289.83005376344084"/>
        <n v="169.99736842105264"/>
        <n v="200.02486863270778"/>
        <n v="416.45933333333329"/>
        <n v="77.515082588235288"/>
        <n v="150.03173294834784"/>
        <n v="150.018246"/>
        <n v="149.97777984000001"/>
        <n v="149.99265257595772"/>
        <n v="143.37522413793104"/>
        <n v="257.12421675579321"/>
        <n v="283.99684736842102"/>
        <n v="257.09103076923083"/>
        <n v="279.9472728813559"/>
        <n v="269.22934347826089"/>
        <n v="199.93731666666667"/>
        <n v="199.99303954802258"/>
        <n v="327.3158974358974"/>
        <n v="157.74540020366601"/>
        <n v="318.6339304347826"/>
        <n v="299.99183119266058"/>
        <n v="173.11325571428571"/>
        <n v="285.82001443298969"/>
        <n v="416.57982518518514"/>
        <n v="438.12647404255318"/>
        <n v="478.71266666666662"/>
        <n v="715.91278846153853"/>
        <n v="584.29302052631579"/>
        <n v="215.17575811320756"/>
        <n v="286.65187499999996"/>
        <n v="210.071012"/>
        <n v="510.61358554216872"/>
        <n v="284.18067640449442"/>
        <n v="335.12819354838706"/>
        <n v="177.06413345864661"/>
        <n v="208.51617694369972"/>
        <n v="416.34923333333342"/>
        <n v="80.387674621848745"/>
        <n v="150.02813551491823"/>
        <n v="150.00811213333338"/>
        <n v="149.99370790400002"/>
        <n v="149.99059445178335"/>
        <n v="125.03422281034483"/>
        <n v="259.96359643493759"/>
        <n v="260.05051578947365"/>
        <n v="260.01573333333329"/>
        <n v="285.58869559322039"/>
        <n v="272.99114260869567"/>
        <n v="216.87466666666668"/>
        <n v="200.02906576271189"/>
        <n v="342.18621794871797"/>
        <n v="134.12301731160895"/>
        <n v="290.07076086956528"/>
        <n v="337.10948173913044"/>
        <n v="305.17529541284409"/>
        <n v="33.273466676470591"/>
        <n v="44.009804367758179"/>
        <n v="81.89480878991597"/>
        <n v="158.39948832818533"/>
        <n v="30.490019778162917"/>
        <n v="295.02531958762893"/>
        <n v="393.68471388888889"/>
        <n v="433.57462340425531"/>
        <n v="21.829307096196871"/>
        <n v="394.8767838383838"/>
        <n v="825.18138051282074"/>
        <n v="633.11942368421046"/>
        <n v="9.2021639152542374"/>
        <n v="245.18729402515723"/>
        <n v="273.10393223684207"/>
        <n v="210.02955999999998"/>
        <n v="515.02512650602421"/>
        <n v="290.02327640449442"/>
        <n v="308.5528860215054"/>
        <n v="179.98330263157891"/>
        <n v="212.0160747989276"/>
        <n v="416.8103333333334"/>
        <n v="25.575438934876985"/>
        <n v="83.709472605042009"/>
        <n v="150.02994449791467"/>
        <n v="150.01509179999999"/>
        <n v="150.00621663999999"/>
        <n v="150.00188110964331"/>
        <n v="125.02379362068966"/>
        <n v="259.99918324420685"/>
        <n v="259.95890827067672"/>
        <n v="260.01257500000003"/>
        <n v="316.55921932203393"/>
        <n v="272.97528260869564"/>
        <n v="200.03922222222224"/>
        <n v="199.95100519774013"/>
        <n v="209.35224358974358"/>
        <n v="126.21503258655804"/>
        <n v="289.95532608695652"/>
        <n v="302.2386573913044"/>
        <n v="309.07543486238541"/>
        <n v="41.569562941176464"/>
        <n v="53.869061460957184"/>
        <n v="118.1491142857143"/>
        <n v="149.685315"/>
        <n v="56.523123483535535"/>
        <n v="306.91148041237113"/>
        <n v="385.40630388888889"/>
        <n v="484.77325531914886"/>
        <n v="41.426531543624172"/>
        <n v="404.48899898989896"/>
        <n v="640.86554358974354"/>
        <n v="483.00508947368422"/>
        <n v="24.750211299435026"/>
        <n v="229.9654567924529"/>
        <n v="270.06240789473685"/>
        <n v="210.00726399999999"/>
        <n v="514.956708433735"/>
        <n v="290.03779213483148"/>
        <n v="289.97593333333327"/>
        <n v="180.00889473684211"/>
        <n v="212.01536447721182"/>
        <n v="47.650775687409549"/>
        <n v="83.650918890756287"/>
        <n v="149.99703753609242"/>
        <n v="150.00077833333333"/>
        <n v="149.98420991999998"/>
        <n v="149.9786851387054"/>
        <n v="125.02984317241379"/>
        <n v="260.03424313725492"/>
        <n v="260.04866165413534"/>
        <n v="259.97296410256411"/>
        <n v="310.89064949152549"/>
        <n v="272.97839130434784"/>
        <n v="228.60686222222222"/>
        <n v="199.98794666666669"/>
        <n v="178.75512820512822"/>
        <n v="145.20688696537678"/>
        <n v="290.03467499999999"/>
        <n v="340.57530434782609"/>
        <n v="293.68294678899088"/>
        <n v="33.862519705882349"/>
        <n v="59.817927959697741"/>
        <n v="103.06787626050421"/>
        <n v="126.86213436293437"/>
        <n v="65.986336741767758"/>
        <n v="294.99496907216491"/>
        <n v="496.44457481481487"/>
        <n v="480.42579127659576"/>
        <n v="44.692843736017899"/>
        <n v="524.69950303030316"/>
        <n v="641.37716282051281"/>
        <n v="514.73976947368431"/>
        <n v="31.286987711864402"/>
        <n v="233.83063408805032"/>
        <n v="285.16085526315788"/>
        <n v="209.96220300000004"/>
        <n v="514.92781084337355"/>
        <n v="290.00764494382025"/>
        <n v="512.38321505376348"/>
        <n v="179.98240601503761"/>
        <n v="211.97522171581772"/>
        <n v="1941.0709500000005"/>
        <n v="49.063610057887118"/>
        <n v="83.716988571428587"/>
        <n v="149.98671799807508"/>
        <n v="150.01554749999997"/>
        <n v="150.01727344"/>
        <n v="150.03365620871858"/>
        <n v="132.30660344827587"/>
        <n v="259.97521889483068"/>
        <n v="269.75819999999999"/>
        <n v="260.01572564102565"/>
        <n v="304.70370372881359"/>
        <n v="272.99584956521738"/>
        <n v="206.17226666666664"/>
        <n v="199.97978271186443"/>
        <n v="263.87307692307695"/>
        <n v="149.37420570264763"/>
        <n v="290.03755434782613"/>
        <n v="338.77523756521742"/>
        <n v="290.34917798165139"/>
        <n v="44.008229509803918"/>
        <n v="48.73604584382872"/>
        <n v="104.69718193277312"/>
        <n v="160.63897425868728"/>
        <n v="71.00250641247834"/>
        <n v="294.96747216494845"/>
        <n v="410.13386203703703"/>
        <n v="396.15910468085121"/>
        <n v="54.260155257270696"/>
        <n v="519.79487676767678"/>
        <n v="496.62718358974365"/>
        <n v="438.02793447368424"/>
        <n v="25.757015819209037"/>
        <n v="229.97886792452832"/>
        <n v="270.02405855263152"/>
        <n v="209.95622899999998"/>
        <n v="514.99995180722897"/>
        <n v="289.98823483146066"/>
        <n v="289.98750000000001"/>
        <n v="180.01964661654137"/>
        <n v="212.02306166219842"/>
        <n v="1252.5760833333336"/>
        <n v="57.565477206946454"/>
        <n v="83.581394218487404"/>
        <n v="150.56133974975941"/>
        <n v="150.50923800000001"/>
        <n v="150.5514"/>
        <n v="150.5512747688243"/>
        <n v="151.48591379310346"/>
        <n v="259.99579839572192"/>
        <n v="297.48590751879698"/>
        <n v="260.04270833333334"/>
        <n v="333.71551322033895"/>
        <n v="273.02529043478256"/>
        <n v="211.8691740740741"/>
        <n v="200.01996610169491"/>
        <n v="305.75121794871797"/>
        <n v="195.61978920570263"/>
        <n v="289.96968260869568"/>
        <n v="672.22787478260886"/>
        <n v="373.03279633027529"/>
        <n v="62.227258823529411"/>
        <n v="59.41642241813603"/>
        <n v="135.64853592436975"/>
        <n v="225.1221933359073"/>
        <n v="90.904618630849228"/>
        <n v="303.33144123711344"/>
        <n v="462.94663574074082"/>
        <n v="547.54018085106384"/>
        <n v="67.96989574944071"/>
        <n v="594.58536666666669"/>
        <n v="554.63683871794876"/>
        <n v="540.24911999999995"/>
        <n v="38.906732768361579"/>
        <n v="252.08079999999998"/>
        <n v="270.00529342105267"/>
        <n v="257.97287500000004"/>
        <n v="515.05380240963859"/>
        <n v="290.01373483146068"/>
        <n v="334.74685376344087"/>
        <n v="180.02664473684212"/>
        <n v="211.98676487935654"/>
        <n v="416.87334583333342"/>
        <n v="458.16793499999994"/>
        <n v="1263.164"/>
        <n v="67.395034515195363"/>
        <n v="83.680093949579842"/>
        <n v="158.39954533205005"/>
        <n v="158.40779733333332"/>
        <n v="158.43511296"/>
        <n v="158.43887912813739"/>
        <n v="125.03121206896552"/>
        <n v="260.01009625668456"/>
        <n v="310.77365714285719"/>
        <n v="376.31093076923077"/>
        <n v="304.40774440677973"/>
        <n v="272.94109043478267"/>
        <n v="216.80612777777782"/>
        <n v="199.96247457627118"/>
        <n v="310.19230769230774"/>
        <n v="209.67126272912424"/>
        <n v="289.96869565217389"/>
        <n v="780.8859826086956"/>
        <n v="374.65776513761472"/>
        <n v="74.504803137254896"/>
        <n v="44.508844206549114"/>
        <n v="132.85841596638656"/>
        <n v="316.58985904054055"/>
        <n v="67.787638214904675"/>
        <n v="378.96149690721643"/>
        <n v="559.38179333333335"/>
        <n v="641.61509999999998"/>
        <n v="59.567770917225957"/>
        <n v="500.04698989898992"/>
        <n v="493.10095153846163"/>
        <n v="421.74210526315784"/>
        <n v="26.372117796610169"/>
        <n v="269.73346182389935"/>
        <n v="284.4484421052631"/>
        <n v="264.72756599999997"/>
        <n v="514.99767831325312"/>
        <n v="290.0091539325843"/>
        <n v="325.87190860215048"/>
        <n v="180.01795112781952"/>
        <n v="212.03022198391423"/>
        <n v="416.78005833333339"/>
        <n v="999.72451666666689"/>
        <n v="458.23942500000004"/>
        <n v="66.500079377713462"/>
        <n v="83.581415092436984"/>
        <n v="150.03367276227144"/>
        <n v="150.00718973333332"/>
        <n v="149.99144217599999"/>
        <n v="149.96885667107006"/>
        <n v="124.99217612068968"/>
        <n v="260.00231479500894"/>
        <n v="300.04547368421055"/>
        <n v="380.27708205128198"/>
        <n v="290.02550915254238"/>
        <n v="273.01668695652171"/>
        <n v="229.36765703703702"/>
        <n v="199.90843672316382"/>
        <n v="329.40576923076924"/>
        <n v="181.01206517311607"/>
        <n v="66.921901953690309"/>
        <n v="289.93523913043481"/>
        <n v="718.35288000000003"/>
        <n v="364.3902788990826"/>
        <n v="77.32750450980393"/>
        <n v="82.075206045340053"/>
        <n v="176.68853529411766"/>
        <n v="289.51826377413124"/>
        <n v="70.602288474870022"/>
        <n v="430.47620000000006"/>
        <n v="558.06887000000006"/>
        <n v="522.00409659574473"/>
        <n v="53.45144362416108"/>
        <n v="452.24533333333335"/>
        <n v="409.85104282051287"/>
        <n v="435.37294210526318"/>
        <n v="20.761881638418075"/>
        <n v="287.80314566037742"/>
        <n v="274.16539999999998"/>
        <n v="272.08965000000001"/>
        <n v="514.99442168674693"/>
        <n v="289.99769662921352"/>
        <n v="326.61849999999998"/>
        <n v="179.94292105263156"/>
        <n v="212.00798150134051"/>
        <n v="491.63358333333349"/>
        <n v="416.67914166666679"/>
        <n v="458.33287500000006"/>
        <n v="83.715463529411764"/>
        <n v="149.9789592556946"/>
        <n v="150.00067833333333"/>
        <n v="150.03700633599999"/>
        <n v="150.01674015852052"/>
        <n v="125.02158389655172"/>
        <n v="259.99955222816402"/>
        <n v="333.01197744360906"/>
        <n v="264.98131602564109"/>
        <n v="305.77943559322034"/>
        <n v="272.98620521739127"/>
        <n v="216.94891111111113"/>
        <n v="199.96321457627118"/>
        <n v="251.1657051282051"/>
        <n v="167.26400101832994"/>
        <n v="60.613042836468878"/>
        <n v="289.96128152173918"/>
        <n v="590.36634434782604"/>
        <n v="321.73162568807345"/>
        <n v="51.890289215686273"/>
        <n v="52.669404785894208"/>
        <n v="152.8838050420168"/>
        <n v="199.45241277702701"/>
        <n v="82.272854766031202"/>
        <n v="364.62412061855673"/>
        <n v="558.88159333333329"/>
        <n v="445.8767744680851"/>
        <n v="50.398118008948551"/>
        <n v="531.32831818181819"/>
        <n v="505.78800769230781"/>
        <n v="439.52787157894727"/>
        <n v="25.57747344632768"/>
        <n v="275.21791421383648"/>
        <n v="342.21212631578948"/>
        <n v="279.54683399999993"/>
        <n v="514.94096385542161"/>
        <n v="290.04348314606739"/>
        <n v="290.01400537634407"/>
        <n v="179.99493233082708"/>
        <n v="211.99537158176946"/>
        <n v="602.83933333333334"/>
        <n v="416.62766666666664"/>
        <n v="458.28061666666673"/>
        <n v="83.653190084033611"/>
        <n v="193.54197401347452"/>
        <n v="193.64036753333332"/>
        <n v="193.62037968000001"/>
        <n v="193.69804706076619"/>
        <n v="125.05322699999999"/>
        <n v="260.02655294117648"/>
        <n v="488.26886616541361"/>
        <n v="330.89530769230771"/>
        <n v="402.16536508474576"/>
        <n v="273.07483478260872"/>
        <n v="278.67344444444444"/>
        <n v="200.13060406779661"/>
        <n v="421.20634615384614"/>
        <n v="200.14926985743381"/>
        <n v="77.45416085383502"/>
        <n v="289.94686956521741"/>
        <n v="701.19452086956517"/>
        <n v="308.91899082568813"/>
        <n v="54.41206401960784"/>
        <n v="59.61781662468514"/>
        <n v="123.04993319327731"/>
        <n v="213.68779327413128"/>
        <n v="85.925753639514738"/>
        <n v="380.28861583505153"/>
        <n v="686.85283574074094"/>
        <n v="640.16999999999996"/>
        <n v="67.147627293064872"/>
        <n v="859.6786666666668"/>
        <n v="1045.6320000000001"/>
        <n v="870.32601473684224"/>
        <n v="38.586211723163842"/>
        <n v="263.80471018867928"/>
        <n v="302.70278947368422"/>
        <n v="375.87280199999998"/>
        <n v="514.96241204819273"/>
        <n v="289.94623483146069"/>
        <n v="395.63074193548391"/>
        <n v="180.0253195488722"/>
        <n v="212.00618096514748"/>
        <n v="1330.9284999999998"/>
        <n v="416.69583333333344"/>
        <n v="458.34210000000002"/>
        <n v="83.60975018487396"/>
        <n v="150.02326708373437"/>
        <n v="150.02907999999999"/>
        <n v="149.97645465599999"/>
        <n v="150.03634131439895"/>
        <n v="124.95450851724139"/>
        <n v="259.99559090909088"/>
        <n v="259.99316992481204"/>
        <n v="259.97095384615386"/>
        <n v="419.1349161016949"/>
        <n v="272.96637217391299"/>
        <n v="243.11699074074073"/>
        <n v="200.06200406779664"/>
        <n v="272.85160256410262"/>
        <n v="183.89672199592667"/>
        <n v="68.270201157742406"/>
        <n v="290.0671304347826"/>
        <n v="535.43308347826076"/>
        <n v="362.7282605504588"/>
        <n v="55.317203333333332"/>
        <n v="50.192945969773298"/>
        <n v="125.3948281512605"/>
        <n v="172.92061337355216"/>
        <n v="82.588673916811089"/>
        <n v="294.99481958762885"/>
        <n v="436.5918266666668"/>
        <n v="478.65210893617024"/>
        <n v="53.819335794183445"/>
        <n v="689.83073333333334"/>
        <n v="430.07841000000002"/>
        <n v="379.00618105263158"/>
        <n v="40.434688700564976"/>
        <n v="244.32482283018865"/>
        <n v="270.04667763157897"/>
        <n v="226.13037599999996"/>
        <n v="514.96905542168679"/>
        <n v="290.05048988764042"/>
        <n v="290.03625806451618"/>
        <n v="180.02647556390977"/>
        <n v="211.99681528150137"/>
        <n v="908.01702500000022"/>
        <n v="416.73478333333338"/>
        <n v="458.33700000000005"/>
        <n v="83.740153613445386"/>
        <n v="150.01657016361887"/>
        <n v="149.99223699999996"/>
        <n v="150.00492512"/>
        <n v="150.02657529722589"/>
        <n v="124.97323137931033"/>
        <n v="259.97999999999996"/>
        <n v="315.45182706766917"/>
        <n v="260.00919102564109"/>
        <n v="429.16268881355938"/>
        <n v="273.0332347826087"/>
        <n v="199.92300000000003"/>
        <n v="199.91310282485873"/>
        <n v="356.84102564102568"/>
        <n v="199.58239918533604"/>
        <n v="61.461804269175111"/>
        <n v="345"/>
        <n v="520.01419826086953"/>
        <n v="361.05079633027526"/>
        <n v="40.348360196078431"/>
        <n v="47.798561838790938"/>
        <n v="124.65821869747899"/>
        <n v="210.64837706563702"/>
        <n v="67.225923310225298"/>
        <n v="295.0262762886598"/>
        <n v="422.56473000000005"/>
        <n v="438.68512531914894"/>
        <n v="47.13798008948546"/>
        <n v="730.51781818181826"/>
        <n v="619.15234461538466"/>
        <n v="512.81039157894736"/>
        <n v="32.155655225988703"/>
        <n v="252.34533333333331"/>
        <n v="278.94315789473683"/>
        <n v="215.00881200000003"/>
        <n v="514.99800000000005"/>
        <n v="327.3176808988764"/>
        <n v="290.02072258064516"/>
        <n v="180.06693157894736"/>
        <n v="212.0035914209115"/>
        <n v="615.33483333333334"/>
        <n v="416.80892500000004"/>
        <n v="461.00864166666673"/>
        <n v="458.33519999999999"/>
        <n v="83.604815596638659"/>
        <n v="154.39140712223295"/>
        <n v="154.34415200000004"/>
        <n v="154.38887295999999"/>
        <n v="154.33107529722588"/>
        <n v="158.28879474827588"/>
        <n v="267.09547254901963"/>
        <n v="267.02150588235293"/>
        <n v="377.93337293233088"/>
        <n v="308.04401025641022"/>
        <n v="552.09988135593221"/>
        <n v="282.89557217391302"/>
        <n v="261.79271481481481"/>
        <n v="221.28719186440682"/>
        <n v="478.58280346153856"/>
        <n v="245.40811405295318"/>
        <n v="66.429439363241684"/>
        <n v="300.08434782608697"/>
        <n v="582.74562086956519"/>
        <n v="402.89107155963308"/>
        <n v="36.540351078431371"/>
        <n v="47.855854659949628"/>
        <n v="153.69263088235297"/>
        <n v="226.50831125868723"/>
        <n v="72.001959358752174"/>
        <n v="300.80351443298963"/>
        <n v="654.79122611111109"/>
        <n v="493.26875361702133"/>
        <n v="48.705587136465326"/>
        <n v="709.56087272727279"/>
        <n v="980.88145692307705"/>
        <n v="442.5708939473684"/>
        <n v="40.318879519774008"/>
        <n v="326.26085534591198"/>
        <n v="309.03570197368418"/>
        <n v="219.95387400000001"/>
        <n v="561.42720000000008"/>
        <n v="305.82288314606745"/>
        <n v="304.14617741935484"/>
        <n v="187.02216541353386"/>
        <n v="224.79963806970511"/>
        <n v="610.50431250000008"/>
        <n v="416.96888750000005"/>
        <n v="458.33640000000003"/>
        <n v="458.37979166666668"/>
        <n v="458.38375000000008"/>
        <n v="458.45047500000004"/>
        <n v="466.26480000000004"/>
        <n v="85.495755025210087"/>
        <n v="150.02864854026308"/>
        <n v="150.03565200000003"/>
        <n v="150.01635686400002"/>
        <n v="150.00389141347426"/>
        <n v="169.10295448275861"/>
        <n v="270.01065906862743"/>
        <n v="270.03086601307189"/>
        <n v="350.31410676691735"/>
        <n v="269.97000256410257"/>
        <n v="454.68533796610171"/>
        <n v="286.96135478260874"/>
        <n v="265.38174259259262"/>
        <n v="230.0016502259887"/>
        <n v="346.00337820512823"/>
        <n v="183.93205702647657"/>
        <n v="57.289416425470328"/>
        <n v="299.98989782608692"/>
        <n v="553.94919130434789"/>
        <n v="363.22715963302755"/>
        <n v="52.796130588235293"/>
        <n v="79.05656083123425"/>
        <n v="166.21096134453782"/>
        <n v="181.40431756563706"/>
        <n v="66.087689254766033"/>
        <n v="309.93622680412375"/>
        <n v="534.20107907407396"/>
        <n v="542.29047829787226"/>
        <n v="47.628727740492174"/>
        <n v="568.61671717171714"/>
        <n v="1221.3833333333334"/>
        <n v="960.34921052631591"/>
        <n v="34.037616949152543"/>
        <n v="276.84037742138366"/>
        <n v="280.02137499999998"/>
        <n v="219.95669000000001"/>
        <n v="530.07994698795187"/>
        <n v="309.96571460674159"/>
        <n v="310.02156989247317"/>
        <n v="190.04930263157894"/>
        <n v="230.01911903485257"/>
        <n v="623.83763750000003"/>
        <n v="416.82334583333335"/>
        <n v="458.25766666666669"/>
        <n v="458.38811250000009"/>
        <n v="458.22700000000003"/>
        <n v="458.2912500000001"/>
        <n v="466.70975999999996"/>
        <n v="86.778866285714287"/>
        <n v="153.17430654475461"/>
        <n v="153.1476084"/>
        <n v="153.16455839999998"/>
        <n v="153.11400330250993"/>
        <n v="129.97165032931034"/>
        <n v="270.00622181372546"/>
        <n v="269.97594836601314"/>
        <n v="300.02125263157899"/>
        <n v="270.02733846153848"/>
        <n v="331.59442135593218"/>
        <n v="287.05192"/>
        <n v="230.08579629629625"/>
        <n v="230.06937898305085"/>
        <n v="260.79053846153846"/>
        <n v="169.66203665987777"/>
        <n v="54.112889435600579"/>
        <n v="299.89065217391305"/>
        <n v="444.42885217391296"/>
        <n v="316.56174678899089"/>
        <n v="41.329652941176477"/>
        <n v="50.495583123425696"/>
        <n v="139.39297289915967"/>
        <n v="153.0786144015444"/>
        <n v="65.880457452339684"/>
        <n v="309.97432577319597"/>
        <n v="151.52862166666668"/>
        <n v="154.17451234042557"/>
        <n v="47.316474161073828"/>
        <n v="128.634096969697"/>
        <n v="898.35025641025652"/>
        <n v="804.63789473684199"/>
        <n v="41.629074293785301"/>
        <n v="249.99372150943404"/>
        <n v="280.03428947368417"/>
        <n v="220.01909500000002"/>
        <n v="529.97003373493988"/>
        <n v="310.00093483146071"/>
        <n v="310.01139032258061"/>
        <n v="189.98403571428571"/>
        <n v="230.01092654155499"/>
        <n v="402.53890416666667"/>
        <n v="416.50770833333331"/>
        <n v="458.26246666666668"/>
        <n v="458.3058333333334"/>
        <n v="458.20096666666666"/>
        <n v="458.32319999999999"/>
        <n v="466.77049999999991"/>
        <n v="86.747477882352939"/>
        <n v="157.51705206929745"/>
        <n v="157.51586293333335"/>
        <n v="157.47816374399997"/>
        <n v="157.50467638705413"/>
        <n v="135.59311017241379"/>
        <n v="270.03379509803921"/>
        <n v="270.02647058823533"/>
        <n v="299.9623703007519"/>
        <n v="270.03683461538469"/>
        <n v="287.01076782608698"/>
        <n v="252.47631851851855"/>
        <n v="230.00972033898307"/>
        <n v="227.82819230769232"/>
        <n v="192.96456109979636"/>
        <n v="59.078938133140376"/>
        <n v="299.98416304347825"/>
        <n v="484.98823913043486"/>
        <n v="312.24743486238532"/>
        <n v="28.981158627450977"/>
        <n v="48.485026952141062"/>
        <n v="104.54314726890757"/>
        <n v="130.71571462548263"/>
        <n v="57.790494107452346"/>
        <n v="310.03601030927837"/>
        <n v="543.70308592592585"/>
        <n v="344.68975319148939"/>
        <n v="42.294307270693508"/>
        <n v="536.2411489130435"/>
        <n v="338.66406792452835"/>
        <n v="784.43988692307698"/>
        <n v="453.80736157894739"/>
        <n v="41.460280225988697"/>
        <n v="293.34251069182392"/>
        <n v="280.02019736842107"/>
        <n v="288.24934599999995"/>
        <n v="530.07859638554226"/>
        <n v="309.9863820224719"/>
        <n v="454.38905806451612"/>
        <n v="189.96286466165412"/>
        <n v="229.98117747989278"/>
        <n v="483.12938333333335"/>
        <n v="416.59475000000003"/>
        <n v="458.46844166666676"/>
        <n v="458.3195833333333"/>
        <n v="458.41690000000006"/>
        <n v="458.46000000000009"/>
        <n v="466.84931999999998"/>
        <n v="86.634823495798315"/>
        <n v="157.51633198588391"/>
        <n v="157.52357900000001"/>
        <n v="157.48940496"/>
        <n v="157.50087714663144"/>
        <n v="153.37178999999998"/>
        <n v="269.99985661764703"/>
        <n v="270.05296470588235"/>
        <n v="348.61205714285711"/>
        <n v="269.97561602564105"/>
        <n v="985.32852025423733"/>
        <n v="286.96118260869565"/>
        <n v="229.95125925925925"/>
        <n v="229.9761"/>
        <n v="264.21509935897438"/>
        <n v="200.72162118126272"/>
        <n v="74.265241172214175"/>
        <n v="299.98475434782608"/>
        <n v="617.5230904347826"/>
        <n v="366.45425195412849"/>
        <n v="47.366705294117651"/>
        <n v="48.98745818639798"/>
        <n v="100.21883928571431"/>
        <n v="166.04617074324321"/>
        <n v="67.823968717504329"/>
        <n v="309.95386237113405"/>
        <n v="447.49349944444447"/>
        <n v="266.67982978723404"/>
        <n v="53.168529530201347"/>
        <n v="392.70192000000009"/>
        <n v="350.05019433962264"/>
        <n v="753.22333538461532"/>
        <n v="405.57747447368416"/>
        <n v="40.997407062146884"/>
        <n v="317.16372861635227"/>
        <n v="279.96151381578949"/>
        <n v="255.31531200000001"/>
        <n v="529.98173493975901"/>
        <n v="309.99982921348311"/>
        <n v="371.02697419354843"/>
        <n v="214.69133834586466"/>
        <n v="230.01144959785523"/>
        <n v="264.06666666666666"/>
        <n v="458.343975"/>
        <n v="458.3418016666667"/>
        <n v="483.22555000000011"/>
        <n v="458.29509999999999"/>
        <n v="168.09922500000002"/>
        <n v="466.7355"/>
        <n v="86.790913613445369"/>
        <n v="187.55049534809115"/>
        <n v="187.68086600000001"/>
        <n v="187.67977392000003"/>
        <n v="187.66202113606337"/>
        <n v="130.03727661724142"/>
        <n v="269.99006274509799"/>
        <n v="270.01993202614375"/>
        <n v="429.13100375939848"/>
        <n v="269.9845403846154"/>
        <n v="1530.7039829661019"/>
        <n v="286.99017391304346"/>
        <n v="230.92743851851853"/>
        <n v="229.90847152542375"/>
        <n v="388.60532051282053"/>
        <n v="254.38108248472503"/>
        <n v="91.135322648335745"/>
        <n v="300.06413043478267"/>
        <n v="815.05586086956521"/>
        <n v="390.40486605504594"/>
        <n v="68.799038431372537"/>
        <n v="53.797343954659951"/>
        <n v="137.6091680672269"/>
        <n v="243.87159273359072"/>
        <n v="79.848781715771239"/>
        <n v="309.96229319587633"/>
        <n v="566.62849407407407"/>
        <n v="534.436849787234"/>
        <n v="56.326731655480984"/>
        <n v="396.66584978260863"/>
        <n v="359.91692075471707"/>
        <n v="839.86478769230769"/>
        <n v="566.3051284210527"/>
        <n v="43.669624011299433"/>
        <n v="450.6521603773586"/>
        <n v="279.99950657894732"/>
        <n v="308.691552"/>
        <n v="529.99795662650615"/>
        <n v="309.9830561797753"/>
        <n v="320.04938709677418"/>
        <n v="227.56213308270679"/>
        <n v="230.00146809651477"/>
        <n v="458.27226666666672"/>
        <n v="458.30483333333331"/>
        <n v="483.15803333333338"/>
        <n v="458.29300000000001"/>
        <n v="466.71445333333332"/>
        <n v="86.734020336134463"/>
        <n v="177.04777343599619"/>
        <n v="176.94664166666666"/>
        <n v="176.90717807999999"/>
        <n v="176.95169616908845"/>
        <n v="130.03484905517243"/>
        <n v="269.97587818627449"/>
        <n v="270.02210718954251"/>
        <n v="355.33389248120295"/>
        <n v="269.96091153846157"/>
        <n v="1147.2077309322035"/>
        <n v="319.67702608695652"/>
        <n v="230.02255722222222"/>
        <n v="230.02576271186436"/>
        <n v="364.41770192307695"/>
        <n v="247.00271384928715"/>
        <n v="80.762623154848043"/>
        <n v="300.09367173913046"/>
        <n v="560.62601304347822"/>
        <n v="400.75881834862395"/>
        <n v="88.367664215686275"/>
        <n v="65.170982367758185"/>
        <n v="145.17813634453782"/>
        <n v="347.22434452123548"/>
        <n v="63.639374263431542"/>
        <n v="369.34598041237115"/>
        <n v="666.60277037037054"/>
        <n v="580.6954178723405"/>
        <n v="53.462603579418349"/>
        <n v="364.06109021739138"/>
        <n v="349.94528301886788"/>
        <n v="745.37751256410274"/>
        <n v="562.55719736842104"/>
        <n v="30.413304943502823"/>
        <n v="365.03819245283017"/>
        <n v="279.99007894736843"/>
        <n v="379.13074500000005"/>
        <n v="529.94176144578319"/>
        <n v="310.00202359550559"/>
        <n v="310.0716010752688"/>
        <n v="227.21926315789474"/>
        <n v="230.01819249329762"/>
        <n v="458.42116666666669"/>
        <n v="458.33579999999995"/>
        <n v="458.30230833333337"/>
        <n v="581.25666666666677"/>
        <n v="458.40701250000001"/>
        <n v="720.38037500000007"/>
        <n v="466.87205333333327"/>
        <n v="86.626328067226908"/>
        <n v="169.38993134424126"/>
        <n v="169.39500873333336"/>
        <n v="169.504881856"/>
        <n v="169.40387040951123"/>
        <n v="129.96687405344827"/>
        <n v="285.5611029411765"/>
        <n v="285.58930784313725"/>
        <n v="320.14022368421053"/>
        <n v="341.26323846153849"/>
        <n v="1209.2572505084747"/>
        <n v="287.11931739130432"/>
        <n v="230.0921767037037"/>
        <n v="229.99139953672315"/>
        <n v="274.50253205128206"/>
        <n v="220.18982892057028"/>
        <n v="80.294882127351656"/>
        <n v="300.01894565217395"/>
        <n v="499.79130260869567"/>
        <n v="387.5462422018349"/>
        <n v="85.914916568627433"/>
        <n v="75.377314357682621"/>
        <n v="161.69669075630253"/>
        <n v="297.84566946718149"/>
        <n v="63.294302166377811"/>
        <n v="354.55985154639183"/>
        <n v="508.67858481481488"/>
        <n v="437.64078468085103"/>
        <n v="53.551899217002237"/>
        <n v="350.04077347826097"/>
        <n v="349.98881886792458"/>
        <n v="688.06457282051281"/>
        <n v="634.54292649999991"/>
        <n v="22.916503531073449"/>
        <n v="323.28101773584905"/>
        <n v="279.99914802631582"/>
        <n v="374.81691599999994"/>
        <n v="529.99341204819279"/>
        <n v="309.98588764044945"/>
        <n v="310.01743655913981"/>
        <n v="189.96367669172932"/>
        <n v="230.02305576407511"/>
        <n v="458.2942833333334"/>
        <n v="458.1816750000001"/>
        <n v="458.42582500000009"/>
        <n v="557.37520833333338"/>
        <n v="458.36250000000007"/>
        <n v="499.95895000000007"/>
        <n v="466.55311999999998"/>
        <n v="86.665532571428571"/>
        <n v="242.9398344562079"/>
        <n v="242.94876373333329"/>
        <n v="243.01122393599999"/>
        <n v="243.06020568031707"/>
        <n v="129.96084802068967"/>
        <n v="277.069455882353"/>
        <n v="277.07866666666666"/>
        <n v="440.0959119548873"/>
        <n v="325.97031282051285"/>
        <n v="1271.3461977118645"/>
        <n v="324.70933913043478"/>
        <n v="240.44503962962969"/>
        <n v="230.1285952542373"/>
        <n v="392.40384615384619"/>
        <n v="212.2185651731161"/>
        <n v="83.072455354558599"/>
        <n v="300.11906086956526"/>
        <n v="516.35122782608698"/>
        <n v="343.96669357798163"/>
        <n v="66.908140588235298"/>
        <n v="57.3876968513854"/>
        <n v="144.93095987394958"/>
        <n v="291.9381778803089"/>
        <n v="94.196088388214889"/>
        <n v="353.27082886597941"/>
        <n v="690.5774281481481"/>
        <n v="382.58385957446819"/>
        <n v="63.915214541387023"/>
        <n v="472.11904456521745"/>
        <n v="349.90844528301892"/>
        <n v="1023.5240748717949"/>
        <n v="898.02518968421043"/>
        <n v="28.573365395480224"/>
        <n v="344.28265471698114"/>
        <n v="279.98036315789471"/>
        <n v="582.23034600000005"/>
        <n v="529.98347951807239"/>
        <n v="309.96415280898873"/>
        <n v="360.06204086021506"/>
        <n v="190.11052631578946"/>
        <n v="229.99842788203753"/>
        <n v="458.35143750000003"/>
        <n v="458.34021666666672"/>
        <n v="458.29352499999999"/>
        <n v="590.24392916666659"/>
        <n v="458.28295000000003"/>
        <n v="921.93966666666665"/>
        <n v="466.68335999999988"/>
        <n v="86.748596705882377"/>
        <n v="175.73328873917225"/>
        <n v="175.70062126666667"/>
        <n v="175.69306316800001"/>
        <n v="175.64686287978864"/>
        <n v="130.03663296206895"/>
        <n v="270.00955171568626"/>
        <n v="270.03147712418303"/>
        <n v="477.06715518797"/>
        <n v="289.01768269230774"/>
        <n v="1408.5424040677965"/>
        <n v="334.49396956521741"/>
        <n v="247.45339851851855"/>
        <n v="229.96971919209042"/>
        <n v="434.29022435897434"/>
        <n v="209.09525254582485"/>
        <n v="80.616244862518101"/>
        <n v="300.00644239130435"/>
        <n v="520.07193739130435"/>
        <n v="356.46611743119274"/>
        <n v="68.629196274509809"/>
        <n v="60.639404911838795"/>
        <n v="129.21797521008406"/>
        <n v="202.35582428571431"/>
        <n v="82.352416031195844"/>
        <n v="310.01847319587625"/>
        <n v="556.74626000000012"/>
        <n v="371.0451319148936"/>
        <n v="71.662840604026854"/>
        <n v="377.69248956521744"/>
        <n v="426.23101509433974"/>
        <n v="971.59184307692317"/>
        <n v="670.50075526315788"/>
        <n v="36.941557909604519"/>
        <n v="300.03283018867933"/>
        <n v="280.02325263157894"/>
        <n v="397.63367199999999"/>
        <n v="529.97403614457846"/>
        <n v="309.98255842696625"/>
        <n v="343.88639999999998"/>
        <n v="189.98488721804512"/>
        <n v="229.99338337801612"/>
        <n v="458.27397916666672"/>
        <n v="475.48660000000007"/>
        <n v="475.56760000000003"/>
        <n v="811.0913750000002"/>
        <n v="475.58940000000007"/>
        <n v="1163.2410749999999"/>
        <n v="466.82760666666672"/>
        <n v="86.766843630252112"/>
        <n v="182.25592107795958"/>
        <n v="182.35743599999998"/>
        <n v="182.297207168"/>
        <n v="182.35278335535006"/>
        <n v="130.01802749999999"/>
        <n v="269.97754460784313"/>
        <n v="269.98431372549015"/>
        <n v="327.01435714285714"/>
        <n v="270.0167051282051"/>
        <n v="1602.1176150000003"/>
        <n v="287.03115652173915"/>
        <n v="229.94861481481479"/>
        <n v="230.02357401129942"/>
        <n v="288.42204487179492"/>
        <n v="211.39189205702647"/>
        <n v="83.338163748191022"/>
        <n v="299.89039565217394"/>
        <n v="420.12563999999998"/>
        <n v="370.35427522935788"/>
        <n v="68.87229196078431"/>
        <n v="54.017256675062981"/>
        <n v="121.08163571428572"/>
        <n v="183.64445244594594"/>
        <n v="78.729622270363961"/>
        <n v="309.99882061855669"/>
        <n v="372.42173444444444"/>
        <n v="261.7563659574468"/>
        <n v="61.042873378076067"/>
        <n v="350.02978804347828"/>
        <n v="350.07453018867932"/>
        <n v="513.69710769230767"/>
        <n v="507.33127052631579"/>
        <n v="33.157164830508478"/>
        <n v="287.8581781132076"/>
        <n v="226.67432800000003"/>
        <n v="529.94689156626509"/>
        <n v="309.97600898876408"/>
        <n v="310.05096774193544"/>
        <n v="234.55419924812031"/>
        <n v="229.99222520107239"/>
        <n v="458.11291666666671"/>
        <n v="486.16666666666674"/>
        <n v="486.02380833333336"/>
        <n v="534.47224999999992"/>
        <n v="486.02913333333339"/>
        <n v="721.55025000000023"/>
        <n v="466.58442666666662"/>
        <n v="86.59027784873949"/>
        <n v="201.12574805903114"/>
        <n v="201.03081399999999"/>
        <n v="201.10746624000001"/>
        <n v="201.13691611624836"/>
        <n v="130.00394405172412"/>
        <n v="269.97887867647063"/>
        <n v="269.9922039215686"/>
        <n v="363.51294736842112"/>
        <n v="277.22553365384618"/>
        <n v="1599.6712911864406"/>
        <n v="302.16764347826086"/>
        <n v="229.91015111111111"/>
        <n v="229.98317338983051"/>
        <n v="388.08444230769237"/>
        <n v="250.07298054989815"/>
        <n v="87.085140951278333"/>
        <n v="304.99967934782609"/>
        <n v="460.43352939130432"/>
        <n v="365.91123757798169"/>
        <n v="73.296398733333334"/>
        <n v="61.643244297229224"/>
        <n v="140.12507671428574"/>
        <n v="247.82911055019306"/>
        <n v="81.704783000000006"/>
        <n v="309.98399381443301"/>
        <n v="438.06859499999996"/>
        <n v="290.23698148936171"/>
        <n v="64.312950530201348"/>
        <n v="349.99335065217394"/>
        <n v="399.44524905660381"/>
        <n v="735.97754974358975"/>
        <n v="568.02850263157916"/>
        <n v="30.210312937853107"/>
        <n v="346.11147685534598"/>
        <n v="389.65431118421054"/>
        <n v="236.43601200000001"/>
        <n v="530.03119518072299"/>
        <n v="310.03694831460678"/>
        <n v="310.05643010752686"/>
        <n v="190.09396616541355"/>
        <n v="229.98449584182308"/>
        <n v="458.19162500000004"/>
        <n v="486.07625000000002"/>
        <n v="486.15341666666671"/>
        <n v="670.00000833333343"/>
        <n v="486.07780000000008"/>
        <n v="821.4665"/>
        <n v="108.83510000000001"/>
        <n v="86.660372571428567"/>
        <n v="190.90108277189609"/>
        <n v="190.85985333333335"/>
        <n v="190.81970073599996"/>
        <n v="190.83727080581241"/>
        <n v="142.48609780689657"/>
        <n v="277.08911691176479"/>
        <n v="277.10097058823533"/>
        <n v="352.71907894736842"/>
        <n v="400.51247115384615"/>
        <n v="1634.5769399999999"/>
        <n v="367.14991304347825"/>
        <n v="244.78506966666669"/>
        <n v="230.04767502824862"/>
        <n v="138.27268269230771"/>
        <n v="241.87137678207736"/>
        <n v="77.505454992764101"/>
        <n v="309.98028043478269"/>
        <n v="419.233251"/>
        <n v="403.32714244036697"/>
        <n v="51.0376037254902"/>
        <n v="58.136492065491183"/>
        <n v="154.7616899159664"/>
        <n v="244.86042483976837"/>
        <n v="67.471473050259959"/>
        <n v="309.98206185567011"/>
        <n v="552.80150500000002"/>
        <n v="354.89893744680853"/>
        <n v="46.149424608501121"/>
        <n v="451.96705369565217"/>
        <n v="467.78988301886795"/>
        <n v="881.23135333333335"/>
        <n v="625.42875315789479"/>
        <n v="27.96871497175141"/>
        <n v="72.591072012578636"/>
        <n v="486.62440921052627"/>
        <n v="268.35740300000003"/>
        <n v="530.08317349397601"/>
        <n v="90.00064494382022"/>
        <n v="89.991354838709682"/>
        <n v="248.56693157894733"/>
        <n v="244.197745844504"/>
        <n v="458.3911500000001"/>
        <n v="486.0845333333333"/>
        <n v="486.11483333333331"/>
        <n v="599.6103291666667"/>
        <n v="486.01866666666672"/>
        <n v="1085.9216333333334"/>
        <n v="530.06603373493988"/>
        <n v="152.84930706896552"/>
        <n v="89.236874016806695"/>
        <n v="250.00922546916894"/>
        <n v="263.08940413533838"/>
        <n v="515.24099999999999"/>
        <n v="216.10310386965375"/>
        <n v="413.06326513761468"/>
        <n v="226.39409279150576"/>
        <n v="310.04613195876294"/>
        <n v="420.49107692307689"/>
        <n v="420.48184347826088"/>
        <n v="159.40861459709379"/>
        <n v="159.33319199999997"/>
        <n v="159.3097653333333"/>
        <n v="159.37574719281361"/>
        <n v="244.77325407407409"/>
        <n v="230.04845559322032"/>
        <n v="69.025179811866863"/>
        <n v="67.247639411764709"/>
        <n v="98.156142065491196"/>
        <n v="200.91503235294121"/>
        <n v="75.71684714038129"/>
        <n v="48.109775950782996"/>
        <n v="26.869498022598872"/>
        <n v="795.3340208333334"/>
        <n v="395.4274434782609"/>
        <n v="284.71899599999995"/>
        <n v="481.5291000000002"/>
        <n v="326.02329782608706"/>
        <n v="629.03188000000011"/>
        <n v="935.51608128205157"/>
        <n v="427.17087547169814"/>
        <n v="566.19462347826095"/>
        <n v="384.76475999999997"/>
        <n v="569.13761111111114"/>
        <n v="1519.7716138983053"/>
        <n v="990.40108333333342"/>
        <n v="420.59185460526317"/>
        <n v="418.4195266055047"/>
        <n v="50.749129032258061"/>
        <n v="214.80766917293232"/>
        <n v="530.13677590361442"/>
        <n v="139.65549551724138"/>
        <n v="89.732819630252109"/>
        <n v="250.01634718498667"/>
        <n v="262.90343796992482"/>
        <n v="424.64621538461546"/>
        <n v="205.38078615071282"/>
        <n v="187.38783048648651"/>
        <n v="420.57035641025647"/>
        <n v="420.4787260869565"/>
        <n v="157.499244288"/>
        <n v="157.5821115"/>
        <n v="157.46965495668914"/>
        <n v="157.52435914795245"/>
        <n v="229.95719185185183"/>
        <n v="229.99166779661019"/>
        <n v="70.06289848046309"/>
        <n v="49.242695980392156"/>
        <n v="69.950180352644836"/>
        <n v="181.30450966386559"/>
        <n v="75.867918890814565"/>
        <n v="65.041975055928404"/>
        <n v="37.900013700564969"/>
        <n v="811.07675000000006"/>
        <n v="378.72438782608697"/>
        <n v="381.270984"/>
        <n v="481.60252083333336"/>
        <n v="326.02728260869571"/>
        <n v="515.50825263157901"/>
        <n v="833.41246692307698"/>
        <n v="387.35452830188683"/>
        <n v="540.42133391304355"/>
        <n v="112.92447063829788"/>
        <n v="1457.2518894915254"/>
        <n v="1019.1961000000002"/>
        <n v="435.84127368421042"/>
        <n v="194.27807368421051"/>
        <n v="453.50926741573033"/>
        <n v="472.96780000000001"/>
        <n v="424.0529834862387"/>
        <n v="373.48479908256883"/>
        <n v="530.09133614457835"/>
        <n v="138.65635982758619"/>
        <n v="89.78146635294118"/>
        <n v="250.01928579088471"/>
        <n v="262.99766917293232"/>
        <n v="314.50050096153848"/>
        <n v="187.98204989816699"/>
        <n v="153.47177675675678"/>
        <n v="420.47882884615393"/>
        <n v="420.55899565217391"/>
        <n v="158.142172864"/>
        <n v="158.14669950000001"/>
        <n v="158.1315540583895"/>
        <n v="158.10406307793923"/>
        <n v="284.02650370370372"/>
        <n v="229.91078372881356"/>
        <n v="63.074226989869757"/>
        <n v="33.682053921568624"/>
        <n v="73.198129848866515"/>
        <n v="136.6254006302521"/>
        <n v="71.517171057192385"/>
        <n v="54.050664317673373"/>
        <n v="26.462616101694913"/>
        <n v="918.59052500000007"/>
        <n v="336.43327165217391"/>
        <n v="330.57150000000001"/>
        <n v="481.6011666666667"/>
        <n v="325.97178913043479"/>
        <n v="399.89754368421058"/>
        <n v="587.59479512820519"/>
        <n v="398.52862264150946"/>
        <n v="389.02252826086954"/>
        <n v="1447.1453725423728"/>
        <n v="1465.3667666666668"/>
        <n v="420.5786315789473"/>
        <n v="452.04127744360903"/>
        <n v="483.39938651685395"/>
        <n v="472.99087311827958"/>
        <n v="545.34620423853221"/>
        <n v="284.01749999999998"/>
        <n v="322.24269230769232"/>
        <n v="294.28635137614685"/>
        <n v="572.69854799999996"/>
        <n v="247.30384578313257"/>
        <n v="145.35172034482758"/>
        <n v="89.665797478991593"/>
        <n v="250.00597962466489"/>
        <n v="262.9519285714286"/>
        <n v="309.35531250000008"/>
        <n v="225.91023014256618"/>
        <n v="206.01861865540539"/>
        <n v="420.50240705128203"/>
        <n v="420.4869565217391"/>
        <n v="186.66678240000002"/>
        <n v="186.648742"/>
        <n v="186.72770972088546"/>
        <n v="186.68032298546893"/>
        <n v="229.91358703703702"/>
        <n v="229.9994940677966"/>
        <n v="92.70256530101301"/>
        <n v="54.819139449019609"/>
        <n v="76.971254896725441"/>
        <n v="114.0087249579832"/>
        <n v="71.018412166377828"/>
        <n v="57.845113691275174"/>
        <n v="24.956279200564971"/>
        <n v="760.75518750000015"/>
        <n v="730.24786086956522"/>
        <n v="484.89786000000004"/>
        <n v="304.94990000000001"/>
        <n v="325.95427173913049"/>
        <n v="400.06693026315793"/>
        <n v="712.47421076923081"/>
        <n v="424.36188679245288"/>
        <n v="388.93915478260885"/>
        <n v="1548.1687233050848"/>
        <n v="984.21159166666666"/>
        <n v="420.50390131578951"/>
        <n v="451.98450000000003"/>
        <n v="482.68636853932583"/>
        <n v="473.04399462365586"/>
        <n v="520.90947816513767"/>
        <n v="284.02651718750002"/>
        <n v="525.66144230769225"/>
        <n v="515.3227659574469"/>
        <n v="562.32554052287583"/>
        <n v="399.99054222222225"/>
        <n v="451.97885051546393"/>
        <n v="389.22727501376147"/>
        <n v="803.73965671999986"/>
        <n v="620.99868679245287"/>
        <n v="32.706730367231636"/>
        <n v="77.647946756152123"/>
        <n v="72.770010957178854"/>
        <n v="339.94446119691122"/>
        <n v="143.33687499999999"/>
        <n v="274.95395723014252"/>
        <n v="88.862704117647041"/>
        <n v="119.05175730824892"/>
        <n v="98.09690095320623"/>
        <n v="451.62552199999999"/>
        <n v="893.53606173913056"/>
        <n v="157.95153758620691"/>
        <n v="707.50330337078651"/>
        <n v="619.05325000000005"/>
        <n v="89.766072369747903"/>
        <n v="410.3581442307692"/>
        <n v="424.98505000000006"/>
        <n v="472.92031290322586"/>
        <n v="477.46465563909771"/>
        <n v="710.61731137614686"/>
        <n v="561.20144183006539"/>
        <n v="249.97390965147457"/>
        <n v="255.99333376000004"/>
        <n v="256.02492133333328"/>
        <n v="255.94885697786336"/>
        <n v="256.02443857331571"/>
        <n v="1141.6540923076925"/>
        <n v="567.50140120481933"/>
        <n v="326.02286086956525"/>
        <n v="230.05328050847459"/>
        <n v="516.42231958762886"/>
        <n v="572.26450851063828"/>
        <n v="91.606943750000013"/>
        <n v="594.2263695652174"/>
        <n v="406.73584173913048"/>
        <n v="522.24224421052634"/>
        <n v="1742.6573813559321"/>
        <n v="229.92786666666666"/>
        <n v="301.50857518796994"/>
        <n v="474.62096315789472"/>
        <n v="525.83768461538466"/>
        <n v="525.67769999999996"/>
        <n v="738.86835000000019"/>
        <n v="1050.3349923600001"/>
        <n v="97.653063302752301"/>
        <n v="135.01772806896551"/>
        <n v="89.653076974789926"/>
        <n v="250.01725683646114"/>
        <n v="277.15068270676687"/>
        <n v="554.09164551282061"/>
        <n v="265.97742260692462"/>
        <n v="408.29428774903477"/>
        <n v="464.62121282051277"/>
        <n v="583.24808347826081"/>
        <n v="237.95213952000003"/>
        <n v="238.02014560000001"/>
        <n v="238.01873185755531"/>
        <n v="237.97746083223254"/>
        <n v="230.08251851851853"/>
        <n v="230.00506327683613"/>
        <n v="87.884278219971051"/>
        <n v="66.120744411764704"/>
        <n v="104.37006146095717"/>
        <n v="123.67194159663867"/>
        <n v="79.822429376083178"/>
        <n v="55.67785223713647"/>
        <n v="20.726883615819208"/>
        <n v="539.01891250000006"/>
        <n v="665.52679565217386"/>
        <n v="423.81360000000006"/>
        <n v="326.07927391304355"/>
        <n v="489.54784210526321"/>
        <n v="1020.6614366666666"/>
        <n v="497.30238301886794"/>
        <n v="388.94402717391307"/>
        <n v="1290.7856112711863"/>
        <n v="869.15940000000012"/>
        <n v="420.42521842105265"/>
        <n v="452.0433872180451"/>
        <n v="598.04087865168538"/>
        <n v="472.97245161290323"/>
        <n v="620.9929728440369"/>
        <n v="525.6123076923077"/>
        <n v="641.1244787234042"/>
        <n v="452.10574444444444"/>
        <n v="399.94749129629633"/>
        <n v="452.01919072164952"/>
        <n v="567.45386626506036"/>
        <n v="525.80318307692312"/>
        <n v="332.49343211009176"/>
        <n v="713.62349717999996"/>
        <n v="529.63946538461539"/>
        <n v="262.99071428571432"/>
        <n v="89.534628682842282"/>
        <n v="326.0871086956522"/>
        <n v="420.53508684210522"/>
        <n v="525.31843333333336"/>
        <n v="452.0537450980392"/>
        <n v="230.0811639322034"/>
        <n v="229.90344787037034"/>
        <n v="1057.8739500000001"/>
        <n v="506.64100199999996"/>
        <n v="399.42940000000004"/>
        <n v="451.98752164948451"/>
        <n v="451.92634285714286"/>
        <n v="1462.6956583050849"/>
        <n v="420.6310608695652"/>
        <n v="193.50601094000646"/>
        <n v="473.06510215053765"/>
        <n v="400.06284999999997"/>
        <n v="550.79151762820516"/>
        <n v="716.00036170212763"/>
        <n v="525.73944615384619"/>
        <n v="92.489249901960775"/>
        <n v="611.16931284403688"/>
        <n v="135.03577929310345"/>
        <n v="247.97752749490834"/>
        <n v="193.68236958388374"/>
        <n v="177.67264012605042"/>
        <n v="56.876467114093956"/>
        <n v="388.95813739130443"/>
        <n v="567.53930120481937"/>
        <n v="193.67937120000002"/>
        <n v="249.98914959785526"/>
        <n v="22.361940395480229"/>
        <n v="920.30412500000011"/>
        <n v="446.166875"/>
        <n v="619.27865999999995"/>
        <n v="370.90690651737458"/>
        <n v="193.56493080000001"/>
        <n v="96.253856657018815"/>
        <n v="97.974883123425684"/>
        <n v="627.88685393258424"/>
        <n v="89.652473109243687"/>
        <n v="104.51316129032259"/>
        <n v="620.95772789473676"/>
        <n v="353.57518899082567"/>
        <n v="742.40245535999998"/>
        <n v="78.334262948207183"/>
        <n v="78.353511235955068"/>
        <n v="72.533111111111111"/>
        <n v="80.187428571428569"/>
        <n v="71.067559808612444"/>
        <n v="54.953812154696131"/>
        <n v="202.69932515337428"/>
        <n v="204.38165562913909"/>
        <n v="193.31399999999996"/>
        <n v="186.27150442477878"/>
        <n v="194.78249999999997"/>
        <n v="201.50700636942673"/>
        <n v="491.21828571428568"/>
        <n v="60.755390946502068"/>
        <n v="157.22488235294117"/>
        <n v="200.40210084033615"/>
        <n v="185.20875912408758"/>
        <n v="379.70240384615386"/>
        <n v="166.78838222222225"/>
        <n v="209.62083720930232"/>
        <n v="118.31429234338748"/>
        <n v="41.462487153134639"/>
        <n v="75.923932584269664"/>
        <n v="115.07201834862387"/>
        <n v="195.47699224806203"/>
        <n v="185.87263537906139"/>
        <n v="358.14527027027026"/>
        <n v="214.59363636363636"/>
        <n v="338.87358252427185"/>
        <n v="304.33813953488374"/>
        <n v="240.32173913043479"/>
        <n v="120.57913636363634"/>
        <n v="223.49662921348315"/>
        <n v="488.23813953488371"/>
        <n v="593.00500000000011"/>
        <n v="191.38439999999997"/>
        <n v="163.62677261613695"/>
        <n v="283.24451114922812"/>
        <n v="252.45205839416056"/>
        <n v="109.2860824742268"/>
        <n v="67.363055555555562"/>
        <n v="82.149059829059837"/>
        <n v="25.49138327272728"/>
        <n v="403.78750000000002"/>
        <n v="403.7600000000001"/>
        <n v="378.31500000000005"/>
        <n v="389.19833333333338"/>
        <n v="370.98750000000007"/>
        <n v="116.75076923076922"/>
        <n v="200.1"/>
        <n v="105.01418127490041"/>
        <n v="110.03071769662918"/>
        <n v="100.03137955555556"/>
        <n v="100.00867305263159"/>
        <n v="85.012312707182332"/>
        <n v="249.98397128834353"/>
        <n v="260.0146649006623"/>
        <n v="220.00511999999998"/>
        <n v="240.01373893805311"/>
        <n v="229.97865833333333"/>
        <n v="249.98546751592352"/>
        <n v="259.96264685714283"/>
        <n v="109.99592954732512"/>
        <n v="110.02298176470589"/>
        <n v="250.02931722689081"/>
        <n v="229.97883832116787"/>
        <n v="230.03938461538462"/>
        <n v="220.01041955555556"/>
        <n v="259.98202093023252"/>
        <n v="90.615306264501172"/>
        <n v="69.993853442959917"/>
        <n v="99.995258426966288"/>
        <n v="169.95474082568805"/>
        <n v="179.97961023255812"/>
        <n v="240.01399566787009"/>
        <n v="239.96140945945947"/>
        <n v="269.96835511363633"/>
        <n v="129.996213592233"/>
        <n v="249.97010232558142"/>
        <n v="250.01060193236719"/>
        <n v="109.97182969696969"/>
        <n v="270.10957022471911"/>
        <n v="315.15255348837206"/>
        <n v="594.91847884615379"/>
        <n v="246.01158300000003"/>
        <n v="189.98193300733496"/>
        <n v="219.98763704974269"/>
        <n v="250.00013489051096"/>
        <n v="160.04074175257733"/>
        <n v="99.977531818181845"/>
        <n v="109.97499615384613"/>
        <n v="47.148330792727265"/>
        <n v="458.26175000000001"/>
        <n v="458.36498749999998"/>
        <n v="416.88465000000002"/>
        <n v="416.56973333333337"/>
        <n v="416.60753333333338"/>
        <n v="153.84599999999998"/>
        <n v="283.35150000000004"/>
        <n v="104.99516085657372"/>
        <n v="109.98065351123597"/>
        <n v="100.02022177777778"/>
        <n v="99.963587368421074"/>
        <n v="84.983502946593006"/>
        <n v="250.05483165644176"/>
        <n v="260.03592185430466"/>
        <n v="263.38032800000002"/>
        <n v="240.02843185840706"/>
        <n v="230.00012499999997"/>
        <n v="250.00280127388532"/>
        <n v="260.00286857142856"/>
        <n v="109.99558831275723"/>
        <n v="109.99226117647061"/>
        <n v="249.98642058823532"/>
        <n v="229.9555109489051"/>
        <n v="242.08355769230772"/>
        <n v="219.99551111111109"/>
        <n v="259.99648744186049"/>
        <n v="91.871589481825211"/>
        <n v="69.964534429599198"/>
        <n v="120.350797752809"/>
        <n v="99.991234408602139"/>
        <n v="207.66853211009175"/>
        <n v="179.97773364341086"/>
        <n v="239.99760361010831"/>
        <n v="299.05239932432437"/>
        <n v="269.9853261363636"/>
        <n v="109.99440419417478"/>
        <n v="323.21181395348839"/>
        <n v="249.97935169082123"/>
        <n v="115.09865151515152"/>
        <n v="269.95636516853926"/>
        <n v="533.678534883721"/>
        <n v="677.1167999999999"/>
        <n v="245.99409133333333"/>
        <n v="189.95258044009782"/>
        <n v="220.01455849056603"/>
        <n v="288.48181829683705"/>
        <n v="161.60845051546394"/>
        <n v="99.96960378787881"/>
        <n v="109.98914893162392"/>
        <n v="43.967576494545447"/>
        <n v="141.9956416666667"/>
        <n v="458.46042000000011"/>
        <n v="458.40974166666666"/>
        <n v="416.63173333333333"/>
        <n v="416.67179166666665"/>
        <n v="416.71208333333345"/>
        <n v="153.86038461538459"/>
        <n v="283.32099999999997"/>
        <n v="105.01612201195221"/>
        <n v="110.0047043539326"/>
        <n v="99.993194666666668"/>
        <n v="100.0021560430622"/>
        <n v="84.985237569060786"/>
        <n v="250.01833312883434"/>
        <n v="259.97970596026494"/>
        <n v="235.86352900000003"/>
        <n v="240.01044424778763"/>
        <n v="230.00121666666666"/>
        <n v="249.99239999999998"/>
        <n v="259.98301999999995"/>
        <n v="110.01742329218109"/>
        <n v="109.98551092941176"/>
        <n v="249.98728235294124"/>
        <n v="229.97685547445255"/>
        <n v="230.02712500000001"/>
        <n v="219.96409777777779"/>
        <n v="260.00065488372093"/>
        <n v="99.891144624903319"/>
        <n v="70.029963412127444"/>
        <n v="126.11022471910113"/>
        <n v="100.01330322580645"/>
        <n v="207.90553211009177"/>
        <n v="179.98455956589149"/>
        <n v="240.03013140794224"/>
        <n v="239.95738175675675"/>
        <n v="269.96352954545455"/>
        <n v="109.98311093203885"/>
        <n v="314.02661085271325"/>
        <n v="250.02805024154586"/>
        <n v="109.96597745454545"/>
        <n v="269.99066292134836"/>
        <n v="498.81169767441861"/>
        <n v="577.5218134615385"/>
        <n v="246.01310933333329"/>
        <n v="189.95871393643034"/>
        <n v="219.98567238421953"/>
        <n v="625.79493021897815"/>
        <n v="160.3170670103093"/>
        <n v="130.02225505050504"/>
        <n v="109.97366752136752"/>
        <n v="38.333136052363642"/>
        <n v="500.06133333333332"/>
        <n v="1241.5"/>
        <n v="72.909374999999997"/>
        <n v="458.3246666666667"/>
        <n v="458.39235000000002"/>
        <n v="416.8250583333334"/>
        <n v="416.57408333333336"/>
        <n v="416.66625000000005"/>
        <n v="153.83249999999998"/>
        <n v="283.30598333333336"/>
        <n v="105.02110179282867"/>
        <n v="110.01149831460675"/>
        <n v="100.00254755555555"/>
        <n v="103.53458755980861"/>
        <n v="84.977315745856359"/>
        <n v="269.15689969325155"/>
        <n v="267.10797417218538"/>
        <n v="267.74455499999999"/>
        <n v="247.10612654867256"/>
        <n v="239.23076999999998"/>
        <n v="257.09135668789804"/>
        <n v="274.83907657142856"/>
        <n v="117.096876872428"/>
        <n v="117.09489910588236"/>
        <n v="264.8625806722689"/>
        <n v="237.11875182481751"/>
        <n v="238.56197820512818"/>
        <n v="227.05605022222224"/>
        <n v="281.26419302325581"/>
        <n v="123.08243062645012"/>
        <n v="69.991314696813987"/>
        <n v="139.64426966292137"/>
        <n v="99.987870107526888"/>
        <n v="192.10060275229355"/>
        <n v="182.3552230077519"/>
        <n v="247.06330180505418"/>
        <n v="394.78363108108113"/>
        <n v="279.65389772727275"/>
        <n v="139.50132815533979"/>
        <n v="306.75666666666672"/>
        <n v="257.06955942028986"/>
        <n v="117.71000918181818"/>
        <n v="277.10141123595508"/>
        <n v="786.94283255813946"/>
        <n v="658.64375769230753"/>
        <n v="254.48792000000003"/>
        <n v="196.35157628361861"/>
        <n v="227.06373241852486"/>
        <n v="350.221749051095"/>
        <n v="160.03308608247426"/>
        <n v="103.57698787878789"/>
        <n v="109.96730769230768"/>
        <n v="41.355057498181829"/>
        <n v="499.9808000000001"/>
        <n v="1092"/>
        <n v="829.85699999999997"/>
        <n v="178.57103571428573"/>
        <n v="458.34955833333333"/>
        <n v="458.43686666666673"/>
        <n v="416.64166666666671"/>
        <n v="416.77993333333347"/>
        <n v="416.71740000000005"/>
        <n v="153.84946153846153"/>
        <n v="283.37466666666666"/>
        <n v="105.03348864541832"/>
        <n v="109.97499705056178"/>
        <n v="99.985480000000024"/>
        <n v="105.01320799521532"/>
        <n v="85.011728913443832"/>
        <n v="259.95370453987732"/>
        <n v="270.02835496688743"/>
        <n v="230.01198000000002"/>
        <n v="250.02513628318584"/>
        <n v="240.01833166666665"/>
        <n v="259.97274267515917"/>
        <n v="312.38742857142853"/>
        <n v="120.01509603292182"/>
        <n v="120.01030994117647"/>
        <n v="259.96185378151262"/>
        <n v="240.03509270072993"/>
        <n v="240.00975961538461"/>
        <n v="230.02143999999998"/>
        <n v="290.00109767441865"/>
        <n v="117.82692034029391"/>
        <n v="69.988456834532386"/>
        <n v="125.67134831460675"/>
        <n v="100.01143483870969"/>
        <n v="180.0756880733945"/>
        <n v="180.04152806201552"/>
        <n v="249.97457256317691"/>
        <n v="305.5805054054054"/>
        <n v="280.01648863636365"/>
        <n v="119.97099634951456"/>
        <n v="304.73461860465119"/>
        <n v="292.05110724637683"/>
        <n v="119.989818"/>
        <n v="280.02187191011234"/>
        <n v="667.77195348837211"/>
        <n v="559.68312115384617"/>
        <n v="258.03138700000005"/>
        <n v="199.00552029339858"/>
        <n v="229.98973276157804"/>
        <n v="260.03054768856447"/>
        <n v="162.29167422680413"/>
        <n v="105.03247348484851"/>
        <n v="110.02778205128206"/>
        <n v="40.976999005090903"/>
        <n v="458.2928"/>
        <n v="937.5"/>
        <n v="687.37212499999998"/>
        <n v="178.57274999999998"/>
        <n v="458.31170000000003"/>
        <n v="458.34833333333341"/>
        <n v="416.60079166666668"/>
        <n v="416.72174999999999"/>
        <n v="416.66355000000004"/>
        <n v="153.84738461538464"/>
        <n v="283.38749999999999"/>
        <n v="104.96915856573706"/>
        <n v="110.02000561797753"/>
        <n v="99.971967333333325"/>
        <n v="148.6808380952381"/>
        <n v="104.99443050717707"/>
        <n v="85.006176795580103"/>
        <n v="293.49979484662578"/>
        <n v="269.96537284768209"/>
        <n v="235.13986499999999"/>
        <n v="249.95980973451333"/>
        <n v="239.98841666666669"/>
        <n v="260.02728535031844"/>
        <n v="314.57828571428564"/>
        <n v="119.99834074074076"/>
        <n v="125.8449705882353"/>
        <n v="260.01381260504206"/>
        <n v="239.97862554744523"/>
        <n v="239.96560256410262"/>
        <n v="230.01511866666667"/>
        <n v="289.97832744186047"/>
        <n v="115.34470533642691"/>
        <n v="69.969964234326838"/>
        <n v="130.00932584269663"/>
        <n v="99.998804731182787"/>
        <n v="179.93894954128444"/>
        <n v="179.94446096124031"/>
        <n v="249.99108303249096"/>
        <n v="313.63053040540547"/>
        <n v="280.01311477272725"/>
        <n v="121.35886213592232"/>
        <n v="260.00097906976742"/>
        <n v="259.99012753623191"/>
        <n v="119.98838727272728"/>
        <n v="279.98174494382022"/>
        <n v="596.92085581395338"/>
        <n v="643.86151730769234"/>
        <n v="258.04703333333333"/>
        <n v="199.01299682151591"/>
        <n v="229.99743962264148"/>
        <n v="259.99758175182484"/>
        <n v="160.02704639175258"/>
        <n v="105.01635151515151"/>
        <n v="109.94791282051281"/>
        <n v="43.614266763636365"/>
        <n v="105.03048794820718"/>
        <n v="110.01200028089887"/>
        <n v="19.352666666666668"/>
        <n v="135.32708571428572"/>
        <n v="104.99829014354067"/>
        <n v="85.019660773480652"/>
        <n v="294.32986177914108"/>
        <n v="270.00639536423836"/>
        <n v="249.03660599999998"/>
        <n v="249.98102831858407"/>
        <n v="240.00240833333339"/>
        <n v="259.99396433121018"/>
        <n v="383.61805714285714"/>
        <n v="120.0046390946502"/>
        <n v="120.01726676470587"/>
        <n v="260.03728235294125"/>
        <n v="240.03010693430662"/>
        <n v="239.97006730769229"/>
        <n v="230.02269333333331"/>
        <n v="290.01969767441858"/>
        <n v="116.99826102088166"/>
        <n v="70.013632476875642"/>
        <n v="143.72471910112358"/>
        <n v="100.02316150537635"/>
        <n v="184.30858486238535"/>
        <n v="179.98249714728681"/>
        <n v="250.00299097472927"/>
        <n v="318.27241891891896"/>
        <n v="280.05894090909089"/>
        <n v="119.97900390291261"/>
        <n v="279.46640620155046"/>
        <n v="261.51306086956527"/>
        <n v="120.00456969696967"/>
        <n v="279.99345505617976"/>
        <n v="459.31655813953489"/>
        <n v="653.20640000000003"/>
        <n v="258.02168"/>
        <n v="198.96210733496335"/>
        <n v="230.01727890222986"/>
        <n v="403.46323333333339"/>
        <n v="173.88670927835051"/>
        <n v="105.62447904040403"/>
        <n v="109.98567008547009"/>
        <n v="51.185044096000006"/>
        <n v="458.31198333333339"/>
        <n v="1088"/>
        <n v="687.62124999999992"/>
        <n v="178.57403571428571"/>
        <n v="230.02663250000001"/>
        <n v="483.80925000000013"/>
        <n v="458.41347500000001"/>
        <n v="458.19051666666667"/>
        <n v="416.66000000000014"/>
        <n v="416.66940000000005"/>
        <n v="416.57210000000003"/>
        <n v="153.84546153846154"/>
        <n v="283.37"/>
        <n v="105.03689760956176"/>
        <n v="110.00213483146068"/>
        <n v="124.99442895238093"/>
        <n v="104.99966641148326"/>
        <n v="84.982556169429088"/>
        <n v="259.94437177914108"/>
        <n v="270.02500132450331"/>
        <n v="239.582955"/>
        <n v="249.98711415929202"/>
        <n v="240.01679999999999"/>
        <n v="260.01872993630576"/>
        <n v="280.96626000000003"/>
        <n v="120.01666617283954"/>
        <n v="119.98200282352941"/>
        <n v="260.00835042016809"/>
        <n v="239.98183576642339"/>
        <n v="248.61830769230772"/>
        <n v="229.97978933333334"/>
        <n v="289.99808000000002"/>
        <n v="121.05359860788865"/>
        <n v="70.028800822199372"/>
        <n v="132.83674157303372"/>
        <n v="99.981519354838724"/>
        <n v="203.31592660550461"/>
        <n v="179.98743023255815"/>
        <n v="250.00105270758127"/>
        <n v="314.58188108108106"/>
        <n v="279.9844619318182"/>
        <n v="153.73237087378641"/>
        <n v="317.45265116279069"/>
        <n v="267.89059903381644"/>
        <n v="130.48887878787878"/>
        <n v="280.06142696629212"/>
        <n v="463.48615813953489"/>
        <n v="562.61121538461543"/>
        <n v="257.99402066666664"/>
        <n v="208.0601100244499"/>
        <n v="229.99719999999996"/>
        <n v="260.06052442822386"/>
        <n v="174.73501030927838"/>
        <n v="105.02479393939393"/>
        <n v="109.98138461538461"/>
        <n v="49.228064727272724"/>
        <n v="209.979826"/>
        <n v="850.18349999999998"/>
        <n v="687.63617500000009"/>
        <n v="178.57265714285711"/>
        <n v="229.999425"/>
        <n v="480.2408333333334"/>
        <n v="213.82591666666667"/>
        <n v="479.18379999999996"/>
        <n v="441.60543333333345"/>
        <n v="433.43020833333338"/>
        <n v="520.43612500000006"/>
        <n v="153.85899999999998"/>
        <n v="283.34500000000003"/>
        <n v="105.03341474103586"/>
        <n v="109.95888665730337"/>
        <n v="125.06830876190479"/>
        <n v="104.98439033492824"/>
        <n v="84.986064825046029"/>
        <n v="260.0134582822086"/>
        <n v="270.02015364238412"/>
        <n v="249.75563199999999"/>
        <n v="249.9648743362832"/>
        <n v="240.02256666666668"/>
        <n v="259.95970891719747"/>
        <n v="289.07074285714282"/>
        <n v="120.01728474074076"/>
        <n v="124.54887058823529"/>
        <n v="260.01961176470593"/>
        <n v="239.9992226277372"/>
        <n v="298.11490961538465"/>
        <n v="289.87931408888892"/>
        <n v="289.97738325581395"/>
        <n v="131.83031090487239"/>
        <n v="70.02530976361767"/>
        <n v="159.21573033707864"/>
        <n v="99.967602580645163"/>
        <n v="245.93947155963306"/>
        <n v="180.04389767441862"/>
        <n v="249.99943393501806"/>
        <n v="354.34707905405401"/>
        <n v="279.99697272727275"/>
        <n v="183.60442718446603"/>
        <n v="456.78203333333329"/>
        <n v="287.42062657004828"/>
        <n v="119.98228936363637"/>
        <n v="279.95669662921347"/>
        <n v="574.71711627906973"/>
        <n v="648.05329230769235"/>
        <n v="230.02714168096054"/>
        <n v="332.78661878345497"/>
        <n v="206.47303917525772"/>
        <n v="104.97473888888888"/>
        <n v="110.01758012820513"/>
        <n v="46.809096000000004"/>
        <n v="396.38006280000008"/>
        <n v="481.61228333333344"/>
        <n v="458.40300000000008"/>
        <n v="1012.5"/>
        <n v="902.68310000000008"/>
        <n v="178.58474285714286"/>
        <n v="230.0087475"/>
        <n v="523.76302499999997"/>
        <n v="533.78720833333341"/>
        <n v="583.72280000000001"/>
        <n v="458.25862499999994"/>
        <n v="466.27851666666669"/>
        <n v="153.84738461538461"/>
        <n v="283.28450000000004"/>
        <n v="104.9756687250996"/>
        <n v="110.02396910112358"/>
        <n v="145.00295911111112"/>
        <n v="125.00321599999999"/>
        <n v="105.02627684210526"/>
        <n v="85.021809852670344"/>
        <n v="260.05699466257676"/>
        <n v="269.92678145695368"/>
        <n v="264.29654999999997"/>
        <n v="249.97826548672566"/>
        <n v="239.97464333333335"/>
        <n v="260.02138853503175"/>
        <n v="280.928856"/>
        <n v="119.98997004115228"/>
        <n v="123.46122941176472"/>
        <n v="260.01070840336138"/>
        <n v="240.01148430656932"/>
        <n v="339.42272884615386"/>
        <n v="230.02196800000002"/>
        <n v="289.94976744186044"/>
        <n v="124.74077401392114"/>
        <n v="69.972219527235353"/>
        <n v="149.91314606741574"/>
        <n v="100.01406408602151"/>
        <n v="276.46934862385319"/>
        <n v="179.98493841860468"/>
        <n v="249.97556353790611"/>
        <n v="404.97057837837838"/>
        <n v="302.75978522727269"/>
        <n v="201.92975728155341"/>
        <n v="650.24639534883738"/>
        <n v="373.59629178743967"/>
        <n v="120.01455"/>
        <n v="280.00520449438204"/>
        <n v="583.60465116279067"/>
        <n v="591.62661538461543"/>
        <n v="264.34215265866209"/>
        <n v="295.13161666666667"/>
        <n v="165.02440824742266"/>
        <n v="104.99613611111111"/>
        <n v="50.392902580363646"/>
        <n v="439.64613000000003"/>
        <n v="474.94303333333335"/>
        <n v="499.94250000000017"/>
        <n v="441.63712500000008"/>
        <n v="458.34745000000004"/>
        <n v="433.28659999999996"/>
        <n v="458.79166666666669"/>
        <n v="283.28499999999997"/>
        <n v="849.82150000000013"/>
        <n v="687.52937500000007"/>
        <n v="178.5780428571428"/>
        <n v="458.38145000000003"/>
        <n v="166.68599999999998"/>
        <n v="153.83953846153847"/>
        <n v="105.01408366533866"/>
        <n v="110.01347191011236"/>
        <n v="144.94748644444445"/>
        <n v="125.02306628571426"/>
        <n v="104.97945954545455"/>
        <n v="85.004050736648253"/>
        <n v="259.94154110429452"/>
        <n v="269.96635761589408"/>
        <n v="229.96178000000003"/>
        <n v="249.96255929203542"/>
        <n v="240.03720000000001"/>
        <n v="259.97570445859873"/>
        <n v="327.68742857142848"/>
        <n v="120.0224230452675"/>
        <n v="143.15029529411765"/>
        <n v="259.94263176470599"/>
        <n v="298.76370802919706"/>
        <n v="464.93550576923076"/>
        <n v="229.95759999999999"/>
        <n v="290.01171534883719"/>
        <n v="158.97420092807425"/>
        <n v="70.003006372045235"/>
        <n v="154.85314606741574"/>
        <n v="99.967907311827958"/>
        <n v="252.3271633027523"/>
        <n v="183.66735181395347"/>
        <n v="249.99919277978341"/>
        <n v="410.14619459459465"/>
        <n v="312.58957613636363"/>
        <n v="243.55727184466025"/>
        <n v="737.12706666666679"/>
        <n v="379.03702608695659"/>
        <n v="120.01357434848485"/>
        <n v="279.97973932584267"/>
        <n v="472.7744534883721"/>
        <n v="612.71681538461542"/>
        <n v="258.04856194690262"/>
        <n v="244.41012959641256"/>
        <n v="311.14551269296737"/>
        <n v="260.04609586374693"/>
        <n v="161.889593814433"/>
        <n v="105.03570000000001"/>
        <n v="56.057162845090915"/>
        <n v="433.29880000000009"/>
        <n v="518.47878400000002"/>
        <n v="517.67939999999999"/>
        <n v="568.07304166666665"/>
        <n v="295.73500000000001"/>
        <n v="964.49999999999989"/>
        <n v="687.42732500000011"/>
        <n v="178.57737857142854"/>
        <n v="480.68079166666672"/>
        <n v="504.49499999999995"/>
        <n v="500.05595833333336"/>
        <n v="441.6523416666667"/>
        <n v="458.28730000000007"/>
        <n v="161.52415384615384"/>
        <n v="105.03147071713148"/>
        <n v="110.04235674157303"/>
        <n v="144.94964688000002"/>
        <n v="124.96297828571426"/>
        <n v="105.00013515789473"/>
        <n v="84.983790055248633"/>
        <n v="259.99773791411047"/>
        <n v="323.00291920529799"/>
        <n v="309.08288000000005"/>
        <n v="249.97322123893804"/>
        <n v="240.04203999999996"/>
        <n v="260.04402547770701"/>
        <n v="438.58491428571426"/>
        <n v="120.02466370370372"/>
        <n v="134.97243882352942"/>
        <n v="259.95518823529414"/>
        <n v="240.01711386861314"/>
        <n v="425.39448717948727"/>
        <n v="230.05453244444445"/>
        <n v="290.02395348837206"/>
        <n v="134.92723511214231"/>
        <n v="70.019561151079131"/>
        <n v="163.88123595505618"/>
        <n v="100.04087634408603"/>
        <n v="205.04030183486242"/>
        <n v="232.8580813488372"/>
        <n v="249.97776173285197"/>
        <n v="455.42476013513522"/>
        <n v="344.12458806818182"/>
        <n v="180.17974757281556"/>
        <n v="545.80082015503888"/>
        <n v="339.65684057971021"/>
        <n v="119.97568636363634"/>
        <n v="279.98230112359545"/>
        <n v="414.2193023255814"/>
        <n v="369.01218461538463"/>
        <n v="258.05853982300886"/>
        <n v="271.79808860986554"/>
        <n v="295.16576295025726"/>
        <n v="259.9532962530414"/>
        <n v="159.96503556701032"/>
        <n v="105.02919949494948"/>
        <n v="45.557121792000004"/>
        <n v="433.40066666666667"/>
        <n v="346.43901599999998"/>
        <n v="475.00380000000007"/>
        <n v="512.06400000000008"/>
        <n v="299.98666666666662"/>
        <n v="1207"/>
        <n v="687.58181249999996"/>
        <n v="178.56909285714286"/>
        <n v="488.99463333333347"/>
        <n v="500.08100000000007"/>
        <n v="556.52187500000002"/>
        <n v="441.6816"/>
        <n v="458.36279999999999"/>
        <n v="161.51799999999997"/>
        <n v="105.0254357569721"/>
        <n v="109.98263398876405"/>
        <n v="144.98447944444445"/>
        <n v="124.9662291428571"/>
        <n v="105.00342172248804"/>
        <n v="84.977013600368323"/>
        <n v="282.45365889570553"/>
        <n v="269.94762715231786"/>
        <n v="320.82846499999994"/>
        <n v="250.0331398230089"/>
        <n v="240.06202666666664"/>
        <n v="260.01386242038217"/>
        <n v="410.13565714285704"/>
        <n v="120.01834666666667"/>
        <n v="152.08362000000002"/>
        <n v="260.01138823529413"/>
        <n v="240.00641459854012"/>
        <n v="514.33093653846163"/>
        <n v="278.34347022222221"/>
        <n v="289.99463441860468"/>
        <n v="151.84353457076566"/>
        <n v="70.044866906474837"/>
        <n v="132.5394382022472"/>
        <n v="100.00843849462366"/>
        <n v="224.83138073394497"/>
        <n v="265.19718772093023"/>
        <n v="287.45182093862815"/>
        <n v="545.19924391891902"/>
        <n v="355.92546874999994"/>
        <n v="200.28052427184471"/>
        <n v="492.96780155038766"/>
        <n v="511.18549999999999"/>
        <n v="130.44564393939393"/>
        <n v="280.01322471910112"/>
        <n v="400.1109395348837"/>
        <n v="793.96947884615395"/>
        <n v="272.99588849557517"/>
        <n v="356.68385112107626"/>
        <n v="266.40931578044592"/>
        <n v="260.05059832116785"/>
        <n v="160.04302061855671"/>
        <n v="105.02622323232325"/>
        <n v="44.812026879999998"/>
        <n v="433.41494166666672"/>
        <n v="325.14543750000001"/>
        <n v="642.78963333333343"/>
        <n v="517.50270833333332"/>
        <n v="299.96466666666669"/>
        <n v="946.5"/>
        <n v="839.6697375"/>
        <n v="178.55307321428572"/>
        <n v="551.48545000000001"/>
        <n v="500.05969999999996"/>
        <n v="538.55150000000003"/>
        <n v="441.66797500000001"/>
        <n v="458.42487500000004"/>
        <n v="161.54753846153849"/>
        <n v="104.96474551792831"/>
        <n v="110.05401123595507"/>
        <n v="151.79808000000003"/>
        <n v="125.05969352380951"/>
        <n v="105.00875928229668"/>
        <n v="84.984382872928165"/>
        <n v="274.99653680981595"/>
        <n v="270.01570198675495"/>
        <n v="264.57035000000002"/>
        <n v="249.99476637168144"/>
        <n v="239.98575999999997"/>
        <n v="260.01848662420383"/>
        <n v="280.97126400000002"/>
        <n v="120.007187654321"/>
        <n v="120.01957864705882"/>
        <n v="260.01718109243706"/>
        <n v="239.97014014598534"/>
        <n v="264.14501602564098"/>
        <n v="229.98478888888891"/>
        <n v="289.98809767441861"/>
        <n v="135.42541554524365"/>
        <n v="70.037663001027752"/>
        <n v="181.74674157303369"/>
        <n v="99.949723225806451"/>
        <n v="241.72614495412844"/>
        <n v="179.96035603100779"/>
        <n v="250.01617689530687"/>
        <n v="422.23187432432439"/>
        <n v="332.06017727272729"/>
        <n v="119.95839611650487"/>
        <n v="319.13284883720939"/>
        <n v="260.01972415458937"/>
        <n v="119.99422854545453"/>
        <n v="279.97577528089886"/>
        <n v="469.37528372093027"/>
        <n v="742.01011538461535"/>
        <n v="257.94767699115044"/>
        <n v="204.04253811659194"/>
        <n v="229.99402264150942"/>
        <n v="477.11674841849151"/>
        <n v="160.30808247422684"/>
        <n v="108.74009217171717"/>
        <n v="40.113476903999995"/>
        <n v="433.35825000000011"/>
        <n v="349.03741600000006"/>
        <n v="554.21036666666669"/>
        <n v="369.625"/>
        <n v="299.988"/>
        <n v="1247.6199999999999"/>
        <n v="687.42863750000004"/>
        <n v="178.57963928571428"/>
        <n v="538.81570000000011"/>
        <n v="499.97811999999999"/>
        <n v="553.13866666666672"/>
        <n v="441.57900000000006"/>
        <n v="458.26108333333332"/>
        <n v="161.53361538461539"/>
        <n v="105.03998167330678"/>
        <n v="109.9976650280899"/>
        <n v="145.026186"/>
        <n v="125.03502590476189"/>
        <n v="104.99021913875599"/>
        <n v="260.91111717791415"/>
        <n v="270.01666423841056"/>
        <n v="368.49491500000005"/>
        <n v="249.96029734513277"/>
        <n v="240.00665999999995"/>
        <n v="260.01331082802545"/>
        <n v="280.98304342857142"/>
        <n v="120.00095736470588"/>
        <n v="259.94170168067228"/>
        <n v="240.0246277372263"/>
        <n v="246.23979423076921"/>
        <n v="230.01806400000001"/>
        <n v="289.98465116279067"/>
        <n v="137.45457780355761"/>
        <n v="69.988726824254883"/>
        <n v="178.85483146067418"/>
        <n v="99.991456344086018"/>
        <n v="246.82847706422021"/>
        <n v="179.97314046511627"/>
        <n v="250.00847653429608"/>
        <n v="331.37677432432434"/>
        <n v="328.62692897727277"/>
        <n v="119.98487252427185"/>
        <n v="441.5171317829458"/>
        <n v="259.97783961352661"/>
        <n v="120.01506803030304"/>
        <n v="279.96839999999997"/>
        <n v="624.35357441860458"/>
        <n v="559.89442692307694"/>
        <n v="257.98173451327432"/>
        <n v="203.98950627802694"/>
        <n v="230.08731533742332"/>
        <n v="259.95843503649633"/>
        <n v="160.04120927835055"/>
        <n v="104.9949090909091"/>
        <n v="93.227698884615378"/>
        <n v="34.991204894545454"/>
        <n v="433.35833333333335"/>
        <n v="315.02611499999995"/>
        <n v="516.24240000000009"/>
        <n v="299.97733333333338"/>
        <n v="1186.5"/>
        <n v="664.64639999999997"/>
        <n v="130.94864999999999"/>
        <n v="535.09806666666668"/>
        <n v="500.09339999999997"/>
        <n v="499.92041666666682"/>
        <n v="480.85138333333333"/>
        <n v="458.27952500000004"/>
        <n v="161.55323076923077"/>
        <n v="108.57802231075696"/>
        <n v="113.58039747191012"/>
        <n v="144.93875199999999"/>
        <n v="125.01551314285712"/>
        <n v="108.57117392344499"/>
        <n v="203.71431137724548"/>
        <n v="388.1732024539877"/>
        <n v="478.91427499999998"/>
        <n v="249.9718"/>
        <n v="239.98092499999998"/>
        <n v="259.98285859872607"/>
        <n v="325.00473657142857"/>
        <n v="127.08862695473253"/>
        <n v="127.07452887058822"/>
        <n v="282.74171428571424"/>
        <n v="69.664822627737223"/>
        <n v="293.90214743589746"/>
        <n v="237.04193791111112"/>
        <n v="316.1843497674418"/>
        <n v="151.20452784222741"/>
        <n v="70.046046454265181"/>
        <n v="196.89629213483147"/>
        <n v="99.973169032258056"/>
        <n v="252.15359862385324"/>
        <n v="194.18696581395346"/>
        <n v="257.12254981949457"/>
        <n v="540.71975675675674"/>
        <n v="340.96121477272732"/>
        <n v="179.26355879611651"/>
        <n v="458.31920930232559"/>
        <n v="274.99798260869568"/>
        <n v="127.10009818181818"/>
        <n v="279.96261573033706"/>
        <n v="459.46833953488368"/>
        <n v="766.35286538461537"/>
        <n v="276.82186194690263"/>
        <n v="217.09233482062777"/>
        <n v="253.49527269938656"/>
        <n v="253.53941478599222"/>
        <n v="292.11979158150854"/>
        <n v="110.25247474747475"/>
        <n v="196.68552775641029"/>
        <n v="39.448635154181822"/>
        <n v="611.70986666666681"/>
        <n v="314.9667"/>
        <n v="619.95100000000014"/>
        <n v="300.08733333333333"/>
        <n v="1535"/>
        <n v="273.28406666666666"/>
        <n v="500.02272000000011"/>
        <n v="624.24022833333345"/>
        <n v="670.11501666666663"/>
        <n v="458.38005833333347"/>
        <n v="161.52800000000002"/>
        <n v="109.99438565737053"/>
        <n v="115.01345856741573"/>
        <n v="144.96410444444444"/>
        <n v="125.0606380952381"/>
        <n v="110.01556885167464"/>
        <n v="89.991993772455089"/>
        <n v="288.85038957055218"/>
        <n v="310.06166423841063"/>
        <n v="388.78034399999996"/>
        <n v="116.51387454545454"/>
        <n v="106.69078947368422"/>
        <n v="181.76449583333334"/>
        <n v="304.01094399999999"/>
        <n v="130.00880358847741"/>
        <n v="130.01271794117648"/>
        <n v="291.94473781512613"/>
        <n v="255.02569615384616"/>
        <n v="239.97885600000001"/>
        <n v="310.02515116279068"/>
        <n v="152.5815634184068"/>
        <n v="69.989450359712237"/>
        <n v="178.28"/>
        <n v="100.04513741935484"/>
        <n v="203.72057339449543"/>
        <n v="200.00478139534883"/>
        <n v="260.01774837545128"/>
        <n v="108.90614662162162"/>
        <n v="134.11062135922333"/>
        <n v="409.93484496124029"/>
        <n v="300.62145458937198"/>
        <n v="130.00503939393943"/>
        <n v="120.98856741573034"/>
        <n v="283.39475841860468"/>
        <n v="689.27423653846154"/>
        <n v="269.93727079646021"/>
        <n v="213.95898363228704"/>
        <n v="243.07604662576688"/>
        <n v="243.08419883268485"/>
        <n v="270.0368897810219"/>
        <n v="110.03209772727273"/>
        <n v="191.70648068589742"/>
        <n v="38.527988945454553"/>
        <n v="433.33785000000006"/>
        <n v="315.03648550000003"/>
        <n v="475.06170833333334"/>
        <n v="300.0188333333333"/>
        <n v="1375.5"/>
        <n v="710.42955749999999"/>
        <n v="500.02414000000005"/>
        <n v="734.90506666666681"/>
        <n v="714.31370833333335"/>
        <n v="458.35853333333336"/>
        <n v="161.523"/>
        <n v="110.03457689243028"/>
        <n v="114.96756741573033"/>
        <n v="145.01052222222222"/>
        <n v="124.97922685714286"/>
        <n v="109.98550334928231"/>
        <n v="89.984775688622761"/>
        <n v="270.06455705521472"/>
        <n v="309.95811920529803"/>
        <n v="310.46913500000005"/>
        <n v="425.14797272727276"/>
        <n v="367.73591578947372"/>
        <n v="581.42641200000003"/>
        <n v="300.02912993630565"/>
        <n v="304.05009428571424"/>
        <n v="129.97984095473251"/>
        <n v="130.02376143529409"/>
        <n v="291.96653361344545"/>
        <n v="323.7105649635036"/>
        <n v="255.00174358974363"/>
        <n v="240.01621306666664"/>
        <n v="309.98568418604651"/>
        <n v="127.87484547563804"/>
        <n v="69.96155889003083"/>
        <n v="176.67146067415729"/>
        <n v="100.04456129032259"/>
        <n v="190.01262385321104"/>
        <n v="199.99980376744188"/>
        <n v="259.97793790613719"/>
        <n v="294.1758285714285"/>
        <n v="270.80596698113209"/>
        <n v="417.27380930232562"/>
        <n v="276.76115199999998"/>
        <n v="140.01364660194176"/>
        <n v="359.08872674418609"/>
        <n v="269.98775942028988"/>
        <n v="130.00288090909089"/>
        <n v="329.94298853932588"/>
        <n v="629.4658086046511"/>
        <n v="693.04309038461543"/>
        <n v="270.04643539823013"/>
        <n v="214.01118004484306"/>
        <n v="240.01694631901839"/>
        <n v="240.02171828793774"/>
        <n v="270.03389248175176"/>
        <n v="110.00407272727274"/>
        <n v="206.84868624999999"/>
        <n v="40.748101978181822"/>
        <n v="433.2920666666667"/>
        <n v="315.03381250000001"/>
        <n v="474.96870000000018"/>
        <n v="299.96750000000003"/>
        <n v="1497"/>
        <n v="1055.4645825"/>
        <n v="811.19360000000006"/>
        <n v="499.96800000000002"/>
        <n v="639.94251666666673"/>
        <n v="678.23459166666657"/>
        <n v="458.27263333333332"/>
        <n v="161.55415384615381"/>
        <n v="109.98968625498007"/>
        <n v="114.95694353932585"/>
        <n v="144.96666800000003"/>
        <n v="125.0349758095238"/>
        <n v="109.99426985645934"/>
        <n v="89.989407305389221"/>
        <n v="269.99207423312885"/>
        <n v="326.80700794701988"/>
        <n v="375.23826600000001"/>
        <n v="475.79409636363641"/>
        <n v="341.88678070175439"/>
        <n v="624.36631350000005"/>
        <n v="300.01452993630573"/>
        <n v="369.58011428571427"/>
        <n v="129.98681893004115"/>
        <n v="129.9866044235294"/>
        <n v="291.9384201680673"/>
        <n v="302.08076496350367"/>
        <n v="255.00512019230771"/>
        <n v="239.98130488888887"/>
        <n v="309.99688186046507"/>
        <n v="133.76862219644241"/>
        <n v="70.007960226104828"/>
        <n v="182.27292134831461"/>
        <n v="100.01223311827957"/>
        <n v="189.95352293577983"/>
        <n v="200.04105206201552"/>
        <n v="260.0000350180506"/>
        <n v="418.91839285714281"/>
        <n v="465.25518490566043"/>
        <n v="602.31070465116272"/>
        <n v="329.95909766666671"/>
        <n v="129.97814611650486"/>
        <n v="351.44915348837219"/>
        <n v="270.00380434782613"/>
        <n v="130.01540053030305"/>
        <n v="330.02829303370788"/>
        <n v="667.6234953488372"/>
        <n v="781.37618461538466"/>
        <n v="270.05551150442477"/>
        <n v="213.97394394618834"/>
        <n v="240.04658742331287"/>
        <n v="240.02544435797665"/>
        <n v="469.64790912408768"/>
        <n v="234.50558979896908"/>
        <n v="109.99984898989899"/>
        <n v="214.70018012393163"/>
        <n v="42.806275784000007"/>
        <n v="433.42101666666673"/>
        <n v="314.97724999999997"/>
        <n v="474.88132500000012"/>
        <n v="300.01499999999999"/>
        <n v="1619.5"/>
        <n v="750.13958749999995"/>
        <n v="1071.0954400000001"/>
        <n v="223.15810000000005"/>
        <n v="500.01"/>
        <n v="676.69756363636384"/>
        <n v="608.9912833333334"/>
        <n v="678.74770833333332"/>
        <n v="458.40502500000008"/>
        <n v="161.55261538461539"/>
        <n v="110.00504103585656"/>
        <n v="114.95400758426966"/>
        <n v="145.02919599999998"/>
        <n v="124.95437390476191"/>
        <n v="110.03216028708135"/>
        <n v="180.03098148148149"/>
        <n v="90.024232574850302"/>
        <n v="270.04469631901839"/>
        <n v="309.97341456953643"/>
        <n v="300.03123200000005"/>
        <n v="395.42112000000003"/>
        <n v="351.21730526315798"/>
        <n v="578.33328833333337"/>
        <n v="300.04891719745223"/>
        <n v="303.97249828571421"/>
        <n v="130.00294016460907"/>
        <n v="129.98828588235295"/>
        <n v="291.98666218487404"/>
        <n v="287.23991532846713"/>
        <n v="310.7939423076923"/>
        <n v="240.04874880000006"/>
        <n v="309.985423255814"/>
        <n v="142.8441370456303"/>
        <n v="69.986139362795484"/>
        <n v="175.91280898876403"/>
        <n v="99.982211182795709"/>
        <n v="252.07285779816519"/>
        <n v="199.99050800000003"/>
        <n v="260.02185920577614"/>
        <n v="380.03893095238095"/>
        <n v="526.72480000000007"/>
        <n v="611.15500116279077"/>
        <n v="330.02422311111116"/>
        <n v="129.98558495145633"/>
        <n v="438.70623372093019"/>
        <n v="270.0267777777778"/>
        <n v="129.98392963636365"/>
        <n v="330.0077358426966"/>
        <n v="570.97370534883714"/>
        <n v="728.72934615384611"/>
        <n v="270.00962123893805"/>
        <n v="256.23360941704038"/>
        <n v="239.97073619631897"/>
        <n v="239.94357976653694"/>
        <n v="270.01447481751825"/>
        <n v="208.4588710515464"/>
        <n v="110.00818434343434"/>
        <n v="178.52198901495726"/>
        <n v="38.628914381818177"/>
        <n v="321.68956800000001"/>
        <n v="330.44260000000003"/>
        <n v="536.52390000000014"/>
        <n v="540.8112000000001"/>
        <n v="274.95131666666668"/>
        <n v="332.27685833333334"/>
        <n v="161.52369230769236"/>
        <n v="300.03300000000002"/>
        <n v="1216"/>
        <n v="750.08568750000006"/>
        <n v="521.18406999999991"/>
        <n v="500.02099999999996"/>
        <n v="819.97823636363637"/>
        <n v="833.18135000000007"/>
        <n v="109.98024342629482"/>
        <n v="115.05271264044946"/>
        <n v="145.77616799999998"/>
        <n v="125.01541066666665"/>
        <n v="109.9826595215311"/>
        <n v="180.06510648148151"/>
        <n v="90.011004790419165"/>
        <n v="270.01239202453991"/>
        <n v="360.66260463576162"/>
        <n v="303.97561000000007"/>
        <n v="504.11336181818172"/>
        <n v="438.86205789473684"/>
        <n v="765.3026983333333"/>
        <n v="344.79637324840763"/>
        <n v="303.96016685714284"/>
        <n v="130.01076293004118"/>
        <n v="130.01687332941174"/>
        <n v="292.03385924369746"/>
        <n v="320.75182116788324"/>
        <n v="427.19830256410262"/>
        <n v="294.06890022222223"/>
        <n v="309.97408418604647"/>
        <n v="137.43843820572312"/>
        <n v="75.045904316546768"/>
        <n v="181.57022471910113"/>
        <n v="99.915176344086035"/>
        <n v="285.42253440366977"/>
        <n v="199.96395023255818"/>
        <n v="379.97314285714288"/>
        <n v="554.21203584905663"/>
        <n v="660.26301279069764"/>
        <n v="329.96919333333329"/>
        <n v="163.4462213592233"/>
        <n v="633.14295658914727"/>
        <n v="342.55611014492763"/>
        <n v="129.97640440909092"/>
        <n v="361.36603426966286"/>
        <n v="519.91856511627907"/>
        <n v="717.7120000000001"/>
        <n v="345.91838141592922"/>
        <n v="279.1211812331839"/>
        <n v="279.53354263803681"/>
        <n v="279.5533128404669"/>
        <n v="391.22943948905112"/>
        <n v="260.02708012371141"/>
        <n v="110.03181060606059"/>
        <n v="184.35021699999996"/>
        <n v="41.122886382545452"/>
        <n v="435.31112350000006"/>
        <n v="541.60291666666672"/>
        <n v="567.64195833333338"/>
        <n v="475.00131666666675"/>
        <n v="161.5344230769231"/>
        <n v="299.96999999999997"/>
        <n v="1374.5"/>
        <n v="749.96568749999994"/>
        <n v="196.44527499999998"/>
        <n v="593.06847500000003"/>
        <n v="713.18939999999998"/>
        <n v="790.15301818181831"/>
        <n v="833.75020000000018"/>
        <n v="109.97984940239044"/>
        <n v="114.95660730337079"/>
        <n v="148.47528155555557"/>
        <n v="125.04400457142857"/>
        <n v="110.03036282296651"/>
        <n v="180.02689120370368"/>
        <n v="90.011313413173639"/>
        <n v="269.93640245398768"/>
        <n v="320.6362013245033"/>
        <n v="342.00312600000001"/>
        <n v="491.79057454545455"/>
        <n v="451.55024210526318"/>
        <n v="726.58426333333341"/>
        <n v="299.97902038216563"/>
        <n v="304.002432"/>
        <n v="129.99801160493828"/>
        <n v="129.98444190588233"/>
        <n v="292.04883529411762"/>
        <n v="319.34686934306569"/>
        <n v="477.46358173076931"/>
        <n v="244.60010666666668"/>
        <n v="309.96350511627912"/>
        <n v="137.61518081979892"/>
        <n v="82.017138746145946"/>
        <n v="169.64348314606744"/>
        <n v="100.05599483870968"/>
        <n v="284.62128440366973"/>
        <n v="204.2547407751938"/>
        <n v="379.94341666666668"/>
        <n v="516.17065754716975"/>
        <n v="887.5667186046511"/>
        <n v="381.0020241111111"/>
        <n v="187.51627184466017"/>
        <n v="690.40843372093025"/>
        <n v="484.01956086956517"/>
        <n v="130.01998384848486"/>
        <n v="424.80195359550555"/>
        <n v="411.53435406976752"/>
        <n v="622.8255788461538"/>
        <n v="270.01501592920357"/>
        <n v="268.67830762331835"/>
        <n v="312.82196411042946"/>
        <n v="312.74388910505837"/>
        <n v="471.7880120194647"/>
        <n v="278.72191314432996"/>
        <n v="109.97371212121213"/>
        <n v="176.27779755769231"/>
        <n v="46.494386485090907"/>
        <n v="430.94405200000006"/>
        <n v="516.72445000000005"/>
        <n v="541.74656666666669"/>
        <n v="508.52833333333336"/>
        <n v="700.00402500000018"/>
        <n v="474.9890333333334"/>
        <n v="499.92432500000007"/>
        <n v="161.52776923076925"/>
        <n v="299.93333333333334"/>
        <n v="750.06550000000004"/>
        <n v="196.42689107142854"/>
        <n v="547.77126250000003"/>
        <n v="646.79143333333354"/>
        <n v="687.76219999999989"/>
        <n v="833.40525000000014"/>
        <n v="109.97229412350599"/>
        <n v="114.96251334269662"/>
        <n v="148.45816763333335"/>
        <n v="125.06163599999998"/>
        <n v="109.99529377990433"/>
        <n v="179.93675555555558"/>
        <n v="89.993088143712555"/>
        <n v="270.02375828220858"/>
        <n v="392.34118278145701"/>
        <n v="300.04087400000003"/>
        <n v="444.25299272727261"/>
        <n v="364.89058947368432"/>
        <n v="670.06276500000013"/>
        <n v="396.40051337579615"/>
        <n v="372.82937142857139"/>
        <n v="130.00634911111109"/>
        <n v="143.37447764705885"/>
        <n v="291.98667226890757"/>
        <n v="279.2097186131387"/>
        <n v="506.91520000000003"/>
        <n v="249.14395333333334"/>
        <n v="309.9868465116279"/>
        <n v="183.84725707656614"/>
        <n v="82.010595889003099"/>
        <n v="179.43224719101124"/>
        <n v="100.06767483870969"/>
        <n v="216.33520871559637"/>
        <n v="199.94342796899224"/>
        <n v="306.89830666666671"/>
        <n v="303.45639999999997"/>
        <n v="323.60707228915663"/>
        <n v="379.95857619047615"/>
        <n v="531.91524056603771"/>
        <n v="723.80092093023256"/>
        <n v="363.59037000000001"/>
        <n v="277.89782524271851"/>
        <n v="855.60814263565896"/>
        <n v="504.57125217391308"/>
        <n v="130.00820454545453"/>
        <n v="377.79799247191016"/>
        <n v="349.99669581395352"/>
        <n v="708.22320000000013"/>
        <n v="269.96944778761065"/>
        <n v="304.31873206278033"/>
        <n v="322.99832024539876"/>
        <n v="323.02121556420235"/>
        <n v="435.87368095377127"/>
        <n v="277.50729245360822"/>
        <n v="110.00796136363635"/>
        <n v="190.05054876923077"/>
        <n v="53.747481370909078"/>
        <n v="328.85550599999999"/>
        <n v="516.58320000000003"/>
        <n v="541.64139999999998"/>
        <n v="750.87000000000012"/>
        <n v="779.79416666666657"/>
        <n v="352.43337500000013"/>
        <n v="500.07720000000006"/>
        <n v="169.2323076923077"/>
        <n v="312.40899999999999"/>
        <n v="1705"/>
        <n v="797.38548749999995"/>
        <n v="196.4079625"/>
        <n v="620.26503000000014"/>
        <n v="805.89373333333333"/>
        <n v="656.81672727272723"/>
        <n v="833.66756666666674"/>
        <n v="468.57159999999999"/>
        <n v="110.00552988047809"/>
        <n v="115.04304424157304"/>
        <n v="148.45937816666665"/>
        <n v="125.02752"/>
        <n v="109.9676930143541"/>
        <n v="180.08267962962964"/>
        <n v="90.025646411976041"/>
        <n v="270.05492944785277"/>
        <n v="449.84860927152323"/>
        <n v="390.94308000000001"/>
        <n v="610.28827636363633"/>
        <n v="603.07042456140368"/>
        <n v="1081.74495"/>
        <n v="400.88966942675165"/>
        <n v="489.98777142857142"/>
        <n v="130.00639315226337"/>
        <n v="191.48565882352943"/>
        <n v="292.04325714285721"/>
        <n v="389.69790693430656"/>
        <n v="683.24095"/>
        <n v="399.82080000000002"/>
        <n v="310.03126744186045"/>
        <n v="238.97373139984529"/>
        <n v="81.967273072970215"/>
        <n v="178.78449438202247"/>
        <n v="99.969125591397855"/>
        <n v="241.09581880733947"/>
        <n v="300.59984922480623"/>
        <n v="581.33990000000017"/>
        <n v="887.15283840000029"/>
        <n v="603.75967349397592"/>
        <n v="379.98553333333342"/>
        <n v="670.35068396226427"/>
        <n v="855.51962790697655"/>
        <n v="459.87305000000003"/>
        <n v="239.13147184466024"/>
        <n v="763.85607906976759"/>
        <n v="484.38945000000001"/>
        <n v="130.0269265151515"/>
        <n v="367.95298730337083"/>
        <n v="503.21623232558136"/>
        <n v="756.75337692307687"/>
        <n v="483.99426637168148"/>
        <n v="446.22300513452916"/>
        <n v="420.46865644171783"/>
        <n v="420.48467455252921"/>
        <n v="296.09899153284675"/>
        <n v="272.55295257731962"/>
        <n v="110.0184568181818"/>
        <n v="192.55692933333336"/>
        <n v="53.740009407272723"/>
        <n v="355.48503750000003"/>
        <n v="516.54818333333344"/>
        <n v="541.6377"/>
        <n v="483.44146666666666"/>
        <n v="936.40770000000009"/>
        <n v="583.46016666666674"/>
        <n v="499.91736666666674"/>
        <n v="169.21292307692306"/>
        <n v="316.61366666666669"/>
        <n v="1939.5000000000002"/>
        <n v="750.01139999999998"/>
        <n v="196.40518928571427"/>
        <n v="750.40169999999989"/>
        <n v="752.80500000000006"/>
        <n v="680.56450000000007"/>
        <n v="833.14380000000028"/>
        <n v="511.82957800000008"/>
        <n v="577.65700000000004"/>
        <n v="109.94202470119524"/>
        <n v="115.00702247191012"/>
        <n v="148.46035711111114"/>
        <n v="124.94816266666668"/>
        <n v="110.03358779904308"/>
        <n v="180.07697685185187"/>
        <n v="89.977246467065854"/>
        <n v="270.02782822085896"/>
        <n v="346.78964238410595"/>
        <n v="300.00913599999996"/>
        <n v="482.04590909090899"/>
        <n v="501.35680000000002"/>
        <n v="891.11866499999996"/>
        <n v="299.99915159235667"/>
        <n v="304.38514285714285"/>
        <n v="130.02787916872433"/>
        <n v="131.73731529411765"/>
        <n v="292.02792689075636"/>
        <n v="259.97297810218976"/>
        <n v="477.48129807692311"/>
        <n v="251.38827040000001"/>
        <n v="310.03488744186046"/>
        <n v="130.87893132250579"/>
        <n v="81.992991264131561"/>
        <n v="154.7574157303371"/>
        <n v="99.948985376344069"/>
        <n v="214.92086238532116"/>
        <n v="208.15619167441861"/>
        <n v="336.75513999999998"/>
        <n v="524.91423999999995"/>
        <n v="399.93242530120483"/>
        <n v="379.99957142857141"/>
        <n v="752.91310188679245"/>
        <n v="557.13099999999997"/>
        <n v="330.0414566666667"/>
        <n v="188.3412660194175"/>
        <n v="568.77078100775202"/>
        <n v="327.11141304347825"/>
        <n v="130.02248171212119"/>
        <n v="329.97304483146064"/>
        <n v="779.97474418604656"/>
        <n v="843.53722115384619"/>
        <n v="287.69399999999996"/>
        <n v="284.34974461883417"/>
        <n v="260.50163711656438"/>
        <n v="260.59221945525292"/>
        <n v="436.02350267639895"/>
        <n v="227.16926730927835"/>
        <n v="110.02922444444444"/>
        <n v="189.96393138461539"/>
        <n v="46.069140274181819"/>
        <n v="342.33805800000005"/>
        <n v="561.52800000000002"/>
        <n v="750.15"/>
        <n v="1207.9806166666669"/>
        <n v="583.4634083333334"/>
        <n v="500.00250000000011"/>
        <n v="169.22892307692305"/>
        <n v="316.70100000000002"/>
        <n v="1564.5"/>
        <n v="934.38348749999989"/>
        <n v="196.41858392857139"/>
        <n v="755.26508000000001"/>
        <n v="699.30426666666665"/>
        <n v="599.90620000000001"/>
        <n v="591.13068181818176"/>
        <n v="923.47101750000002"/>
        <n v="833.17728000000011"/>
        <n v="565.76439733333325"/>
        <n v="110.04026374501994"/>
        <n v="114.96402696629212"/>
        <n v="148.41099753333333"/>
        <n v="124.99793942857141"/>
        <n v="110.00668421052633"/>
        <n v="179.98655555555558"/>
        <n v="89.984128982035926"/>
        <n v="270.00761901840491"/>
        <n v="331.42803973509939"/>
        <n v="299.93040000000002"/>
        <n v="359.83574545454542"/>
        <n v="396.96899824561405"/>
        <n v="528.04352666666671"/>
        <n v="299.97363057324839"/>
        <n v="304.04590914285717"/>
        <n v="130.00868510288066"/>
        <n v="129.98929647058822"/>
        <n v="292.05280000000005"/>
        <n v="288.42204744525549"/>
        <n v="302.04517403846154"/>
        <n v="240.01224533333334"/>
        <n v="147.23754864655839"/>
        <n v="82.008819218910588"/>
        <n v="183.988202247191"/>
        <n v="99.993792473118276"/>
        <n v="284.67772110091744"/>
        <n v="200.00091120930233"/>
        <n v="329.99209333333334"/>
        <n v="399.985568"/>
        <n v="399.93665421686745"/>
        <n v="380.00687619047619"/>
        <n v="610.99865660377372"/>
        <n v="467.07776744186043"/>
        <n v="330.02491222222227"/>
        <n v="130.01896990291263"/>
        <n v="415.79081627906982"/>
        <n v="387.00880362318844"/>
        <n v="130.00646750000001"/>
        <n v="330.01959483146072"/>
        <n v="706.71821093023254"/>
        <n v="778.93160961538445"/>
        <n v="270.01156460176986"/>
        <n v="214.00824663677133"/>
        <n v="282.88771901840494"/>
        <n v="282.99469377431905"/>
        <n v="477.99995445255468"/>
        <n v="219.8602617731959"/>
        <n v="110.03717000000002"/>
        <n v="188.11123333333333"/>
        <n v="38.794156450909092"/>
        <n v="325.04314499999998"/>
        <n v="516.74175000000002"/>
        <n v="750.9"/>
        <n v="639.0325333333335"/>
        <n v="583.26876666666669"/>
        <n v="499.92725000000002"/>
        <n v="169.2285"/>
        <n v="316.62583333333333"/>
        <n v="1969.3800000000003"/>
        <n v="802.17439999999999"/>
        <n v="196.45261428571428"/>
        <n v="584.49599999999998"/>
        <n v="648.72956666666676"/>
        <n v="599.98200000000008"/>
        <n v="545.42204545454558"/>
        <n v="833.08159999999998"/>
        <n v="607.58500000000004"/>
        <n v="3299.4838099999997"/>
        <n v="110.01789442231075"/>
        <n v="114.97269943820226"/>
        <n v="148.46403999999998"/>
        <n v="124.97220685714288"/>
        <n v="109.97689952153111"/>
        <n v="180.09139907407405"/>
        <n v="89.983287425149697"/>
        <n v="277.51644785276079"/>
        <n v="317.74270794701994"/>
        <n v="300.07046800000001"/>
        <n v="403.41967636363637"/>
        <n v="432.87078210526329"/>
        <n v="714.56662833333337"/>
        <n v="300.04940382165603"/>
        <n v="391.66292228571427"/>
        <n v="130.00732661728395"/>
        <n v="129.98437439999998"/>
        <n v="292.00835294117655"/>
        <n v="328.2472010948905"/>
        <n v="314.89718974358976"/>
        <n v="239.95742666666669"/>
        <n v="350.03053255813956"/>
        <n v="153.26597865429235"/>
        <n v="82.044735868448115"/>
        <n v="184.2763606741573"/>
        <n v="99.933414193548401"/>
        <n v="277.26732568807341"/>
        <n v="199.98734400000004"/>
        <n v="329.98842750000006"/>
        <n v="399.97850399999999"/>
        <n v="400.02129156626512"/>
        <n v="379.95483809523807"/>
        <n v="825.51066981132089"/>
        <n v="506.91621627906972"/>
        <n v="330.00402666666662"/>
        <n v="130.02896077669905"/>
        <n v="525.49104883720941"/>
        <n v="306.53994444444447"/>
        <n v="130.02526010606059"/>
        <n v="329.99075011235959"/>
        <n v="724.23450232558139"/>
        <n v="878.76246153846148"/>
        <n v="269.98346460176992"/>
        <n v="213.97987668161434"/>
        <n v="245.58027515337423"/>
        <n v="245.52630350194556"/>
        <n v="280.08474442822381"/>
        <n v="232.12260136082475"/>
        <n v="109.99165755808082"/>
        <n v="203.27110512820511"/>
        <n v="37.596808871999997"/>
        <n v="324.96954199999999"/>
        <n v="526.0619916666667"/>
        <n v="1644.1068495833338"/>
        <n v="483.23500000000001"/>
        <n v="583.354375"/>
        <n v="583.30165833333331"/>
        <n v="499.98395000000011"/>
        <n v="169.24176923076925"/>
        <n v="316.63500000000005"/>
        <n v="2271.6489999999999"/>
        <n v="823.62791250000009"/>
        <n v="196.42516071428568"/>
        <n v="468.40445249999993"/>
        <n v="626.16733333333343"/>
        <n v="600.05154000000005"/>
        <n v="558.7984090909091"/>
        <n v="400.0176495"/>
        <n v="833.06616666666673"/>
        <n v="433.38862933333331"/>
        <n v="2296.97856"/>
        <n v="109.95257091633466"/>
        <n v="115.24231867977529"/>
        <n v="148.43498888888885"/>
        <n v="124.94466399999997"/>
        <n v="113.57120722488037"/>
        <n v="180.10256574074077"/>
        <n v="89.986234730538911"/>
        <n v="94.02466564417179"/>
        <n v="461.74702913907294"/>
        <n v="388.54438999999996"/>
        <n v="559.20739636363635"/>
        <n v="530.45404385964912"/>
        <n v="795.65948500000013"/>
        <n v="299.98720318471334"/>
        <n v="388.98053999999996"/>
        <n v="37.740525069958856"/>
        <n v="144.17930010588236"/>
        <n v="84.776358403361357"/>
        <n v="66.291582352941177"/>
        <n v="462.96345547445247"/>
        <n v="330.55949423076925"/>
        <n v="256.33529955555554"/>
        <n v="349.97703069767442"/>
        <n v="144.73839891724671"/>
        <n v="81.973692497430633"/>
        <n v="182.25910112359551"/>
        <n v="99.977240860215048"/>
        <n v="291.77299082568811"/>
        <n v="362.37071166666669"/>
        <n v="399.98450400000002"/>
        <n v="400.0105602409638"/>
        <n v="408.03211428571427"/>
        <n v="647.63621603773584"/>
        <n v="632.01018139534892"/>
        <n v="330.00733333333335"/>
        <n v="149.55603262135924"/>
        <n v="522.91646511627914"/>
        <n v="332.65185217391303"/>
        <n v="129.99800080303029"/>
        <n v="330.02035191011231"/>
        <n v="829.46660000000008"/>
        <n v="815.5308769230769"/>
        <n v="299.1032955752213"/>
        <n v="243.56605331838566"/>
        <n v="95.823515337423316"/>
        <n v="95.901910505836582"/>
        <n v="302.23500360097319"/>
        <n v="243.27267950515466"/>
        <n v="113.81171313131313"/>
        <n v="209.53091544230764"/>
        <n v="38.713649745454553"/>
        <n v="324.91690199999999"/>
        <n v="516.75946666666664"/>
        <n v="2300.9716083333333"/>
        <n v="483.23480000000006"/>
        <n v="583.35947500000009"/>
        <n v="583.41187750000006"/>
        <n v="500.07033333333345"/>
        <n v="169.23199999999997"/>
        <n v="316.63233333333335"/>
        <n v="2249.6512499999999"/>
        <n v="926.06735000000003"/>
        <n v="196.3592142857143"/>
        <n v="518.0616"/>
        <n v="741.6618083333334"/>
        <n v="554.7852272727273"/>
        <n v="400.05434874999997"/>
        <n v="833.06240000000014"/>
        <n v="461.8185093333334"/>
        <n v="2398.17"/>
        <n v="147.93623565891471"/>
        <n v="676.42877307692299"/>
        <n v="262.98449066666672"/>
        <n v="305.59931781021896"/>
        <n v="275.51770289855074"/>
        <n v="149.97549031764706"/>
        <n v="196.32859357281552"/>
        <n v="418.4013622857143"/>
        <n v="405.106312"/>
        <n v="109.98667290836654"/>
        <n v="115.03500435393259"/>
        <n v="115.02666708133972"/>
        <n v="149.16046937354992"/>
        <n v="262.90436697247708"/>
        <n v="516.00623953488378"/>
        <n v="260.44577821011677"/>
        <n v="260.49352085889569"/>
        <n v="307.00257499999998"/>
        <n v="115.02516309595961"/>
        <n v="39.416266756363633"/>
        <n v="82.021849948612555"/>
        <n v="788.42093333333344"/>
        <n v="188.56606741573037"/>
        <n v="178.06788461538463"/>
        <n v="333.28166666666664"/>
        <n v="100.0107559139785"/>
        <n v="788.1194999999999"/>
        <n v="639.07760000000007"/>
        <n v="131.48753333333332"/>
        <n v="341.45029199999999"/>
        <n v="542.92541666666671"/>
        <n v="156.12683799999996"/>
        <n v="299.71805309734509"/>
        <n v="263.04960520179378"/>
        <n v="221.72755543803413"/>
        <n v="89.996292335329358"/>
        <n v="380.89721854304645"/>
        <n v="493.51127999999994"/>
        <n v="528.4088363636364"/>
        <n v="501.80773333333337"/>
        <n v="813.59978333333322"/>
        <n v="773.96718325581401"/>
        <n v="354.70064550561801"/>
        <n v="543.73953488372092"/>
        <n v="322.47400509554137"/>
        <n v="347.00056000000001"/>
        <n v="399.49019999999996"/>
        <n v="472.94180985401454"/>
        <n v="510.5783688679245"/>
        <n v="477.6838636363637"/>
        <n v="226.53802934536085"/>
        <n v="875.82931666666684"/>
        <n v="192.2048212962963"/>
        <n v="845.1447750000001"/>
        <n v="525.43757500000004"/>
        <n v="494.72262000000006"/>
        <n v="354.13103583333339"/>
        <n v="420.45622933333328"/>
        <n v="420.54870361445779"/>
        <n v="612.90871666666669"/>
        <n v="368.0065623255814"/>
        <n v="1896.195977333334"/>
        <n v="519.78049199999998"/>
        <n v="472.96931428571429"/>
        <n v="2193.9785819999997"/>
        <n v="206.29294285714283"/>
        <n v="2274.0223499999997"/>
        <n v="515.45627118644074"/>
        <n v="679.07780769230772"/>
        <n v="262.97809999999998"/>
        <n v="288.53010839416055"/>
        <n v="149.99160794117648"/>
        <n v="182.94311533980584"/>
        <n v="435.77508114285718"/>
        <n v="379.8883580000001"/>
        <n v="113.39051792828687"/>
        <n v="121.51931882022473"/>
        <n v="114.97248516746414"/>
        <n v="132.63182057231248"/>
        <n v="263.09255045871561"/>
        <n v="295.47455981595095"/>
        <n v="295.56076420233461"/>
        <n v="273.49885544871796"/>
        <n v="115.0366269368687"/>
        <n v="44.157036685090908"/>
        <n v="81.960075231243579"/>
        <n v="508.03078333333332"/>
        <n v="187.31842696629215"/>
        <n v="178.06969230769229"/>
        <n v="333.33300000000003"/>
        <n v="100.05469569892473"/>
        <n v="690.84253333333334"/>
        <n v="142.31730742857144"/>
        <n v="341.54341199999999"/>
        <n v="542.94231666666678"/>
        <n v="156.14321080888888"/>
        <n v="304.19962123893805"/>
        <n v="263.03180112107628"/>
        <n v="252.83991022435899"/>
        <n v="90.00726419161677"/>
        <n v="450.48387814569537"/>
        <n v="446.84336250000001"/>
        <n v="415.22394545454551"/>
        <n v="520.40715438596499"/>
        <n v="581.77811999999994"/>
        <n v="838.95262255813941"/>
        <n v="368.03574865168542"/>
        <n v="626.16540697674418"/>
        <n v="336.52085350318464"/>
        <n v="366.37494666666657"/>
        <n v="423.89746428571419"/>
        <n v="446.55455474452549"/>
        <n v="545.49720000000002"/>
        <n v="235.70060554123714"/>
        <n v="876.08005000000003"/>
        <n v="194.20105833333332"/>
        <n v="1004.2279916666668"/>
        <n v="525.45429999999999"/>
        <n v="515.63702666666666"/>
        <n v="428.28383325000004"/>
        <n v="420.52215999999993"/>
        <n v="420.52907710843368"/>
        <n v="612.95400833333326"/>
        <n v="367.97263023255817"/>
        <n v="1658.3318383333337"/>
        <n v="595.62954224999999"/>
        <n v="473.02014285714296"/>
        <n v="378.43877500000002"/>
        <n v="204.23005263157896"/>
        <n v="215.70359593220337"/>
        <n v="357.44161840490801"/>
        <n v="240.63386949152545"/>
        <n v="300.7"/>
        <n v="2692.8975"/>
        <n v="206.33384107142857"/>
        <n v="2020.1308499999998"/>
        <n v="48.616428571428571"/>
        <n v="686.62105384615381"/>
        <n v="266.47288622222226"/>
        <n v="292.04404399026765"/>
        <n v="149.99365609411765"/>
        <n v="150.68598763106795"/>
        <n v="451.6983925714286"/>
        <n v="336.53872200000001"/>
        <n v="109.95529482071711"/>
        <n v="115.05538988764046"/>
        <n v="114.99035789473686"/>
        <n v="121.00364733178652"/>
        <n v="262.98194036697248"/>
        <n v="240.02944785276071"/>
        <n v="240.02500389105057"/>
        <n v="273.46016249999997"/>
        <n v="115.02523011111111"/>
        <n v="41.735617123636359"/>
        <n v="81.999896916752334"/>
        <n v="509.91258333333337"/>
        <n v="169.1747191011236"/>
        <n v="178.0773076923077"/>
        <n v="333.2596666666667"/>
        <n v="99.951481935483855"/>
        <n v="754.45000000000016"/>
        <n v="136.85768571428571"/>
        <n v="341.48657199999997"/>
        <n v="542.93838333333338"/>
        <n v="156.15439152888888"/>
        <n v="348.94482300884954"/>
        <n v="262.96082744394619"/>
        <n v="232.18543692307691"/>
        <n v="89.980487161676635"/>
        <n v="456.15313311258285"/>
        <n v="446.80991499999999"/>
        <n v="377.53413090909095"/>
        <n v="410.94407017543864"/>
        <n v="544.01679999999988"/>
        <n v="971.21521744186055"/>
        <n v="367.99401303370792"/>
        <n v="473.23112790697672"/>
        <n v="336.52228535031844"/>
        <n v="368.01078000000007"/>
        <n v="363.55834598540144"/>
        <n v="684.03662075471698"/>
        <n v="620.82468181818183"/>
        <n v="211.55837707216494"/>
        <n v="536.4837500000001"/>
        <n v="194.777075"/>
        <n v="953.25668333333351"/>
        <n v="525.27134000000024"/>
        <n v="466.6916286666667"/>
        <n v="355.96575000000001"/>
        <n v="420.54596266666664"/>
        <n v="420.47701807228918"/>
        <n v="612.80961666666667"/>
        <n v="367.97457488372089"/>
        <n v="2932.0462750000002"/>
        <n v="420.45540875"/>
        <n v="472.94187563025213"/>
        <n v="378.44869453125006"/>
        <n v="367.96559473684221"/>
        <n v="389.0118368644068"/>
        <n v="357.53549668711668"/>
        <n v="210.00962542372883"/>
        <n v="357.46144913793097"/>
        <n v="330.72383636363639"/>
        <n v="385.34698000000003"/>
        <n v="399.50251007751939"/>
        <n v="827.54480000000001"/>
        <n v="523.77061682242982"/>
        <n v="559.78514399999983"/>
        <n v="430.14850714285717"/>
        <n v="2208.2429999999999"/>
        <n v="133.09846428571424"/>
        <n v="1867.48632"/>
        <n v="692.16684999999984"/>
        <n v="340.62195866666667"/>
        <n v="280.05007871046234"/>
        <n v="150.00324376470587"/>
        <n v="150.01115796116505"/>
        <n v="474.78233600000004"/>
        <n v="336.46830000000006"/>
        <n v="109.97810318725099"/>
        <n v="114.98102865168542"/>
        <n v="115.02889377990429"/>
        <n v="131.65271322505799"/>
        <n v="300.11968577981651"/>
        <n v="242.58715337423311"/>
        <n v="242.5528891050584"/>
        <n v="286.55166346153851"/>
        <n v="115.01394796464648"/>
        <n v="41.99841366690908"/>
        <n v="82.003433401849946"/>
        <n v="543.03358333333335"/>
        <n v="165.30865168539327"/>
        <n v="178.066"/>
        <n v="333.29100000000005"/>
        <n v="99.953024516129034"/>
        <n v="631.51091666666673"/>
        <n v="136.84537676190476"/>
        <n v="352.03040350000009"/>
        <n v="343.7448"/>
        <n v="156.12601038222223"/>
        <n v="382.36520353982303"/>
        <n v="335.22821201793732"/>
        <n v="201.46636699358973"/>
        <n v="89.979867784431136"/>
        <n v="338.4777377483444"/>
        <n v="446.84038250000003"/>
        <n v="377.81194181818182"/>
        <n v="401.09328947368419"/>
        <n v="645.88794833333327"/>
        <n v="492.25692534883729"/>
        <n v="367.93970898876404"/>
        <n v="705.58780232558138"/>
        <n v="336.53874140127385"/>
        <n v="368.02365555555554"/>
        <n v="358.3308518248175"/>
        <n v="733.06328773584914"/>
        <n v="696.6807727272726"/>
        <n v="230.2800954639176"/>
        <n v="194.68050462962964"/>
        <n v="822.10604166666667"/>
        <n v="536.00931666666668"/>
        <n v="508.71647999999993"/>
        <n v="443.89272999999997"/>
        <n v="420.49655466666661"/>
        <n v="420.4735036144578"/>
        <n v="612.86400000000003"/>
        <n v="367.99995348837206"/>
        <n v="1745.6631933333333"/>
        <n v="420.502205"/>
        <n v="472.9873092436975"/>
        <n v="378.44559375000006"/>
        <n v="367.99305438596497"/>
        <n v="388.95594915254236"/>
        <n v="357.45827484662573"/>
        <n v="209.99615283292982"/>
        <n v="357.4628586206897"/>
        <n v="329.94191719696965"/>
        <n v="399.4821434108527"/>
        <n v="827.46791874999997"/>
        <n v="637.85881121495322"/>
        <n v="645.92750949999993"/>
        <n v="441.50035000000003"/>
        <n v="1975.9770000000001"/>
        <n v="1539.9291599999999"/>
        <n v="599.75891790697665"/>
        <n v="889.04797399999984"/>
        <n v="114.97817148484849"/>
        <n v="537.47400727272725"/>
        <n v="45.293625741818175"/>
        <n v="278.15470438144331"/>
        <n v="399.53812403100778"/>
        <n v="162.16353201856148"/>
        <n v="109.97477868525895"/>
        <n v="367.97031578947377"/>
        <n v="792.1656452830191"/>
        <n v="570.56222068965519"/>
        <n v="370.63717735426013"/>
        <n v="484.18614615384615"/>
        <n v="788.19187674418617"/>
        <n v="115.03403483253589"/>
        <n v="493.64940143552303"/>
        <n v="100.06355096774192"/>
        <n v="82.054096402877704"/>
        <n v="174.88081552941173"/>
        <n v="513.14872583333329"/>
        <n v="179.54404494382024"/>
        <n v="90.00638529341316"/>
        <n v="438.65063075555548"/>
        <n v="216.46620435835354"/>
        <n v="389.05603050847463"/>
        <n v="841.70709813084102"/>
        <n v="425.78816328125009"/>
        <n v="233.44850885470083"/>
        <n v="423.5810966292135"/>
        <n v="516.36583576642329"/>
        <n v="365.10882136363637"/>
        <n v="473.05392911764716"/>
        <n v="372.58664678899083"/>
        <n v="495.91301485714285"/>
        <n v="336.4701757961783"/>
        <n v="368.00096666666661"/>
        <n v="157.03177269333335"/>
        <n v="115.50127106741573"/>
        <n v="605.24296140350873"/>
        <n v="420.5432481927711"/>
        <n v="352.72428400000001"/>
        <n v="467.43877152317879"/>
        <n v="728.1117200000001"/>
        <n v="441.4825357142858"/>
        <n v="794.45070769230756"/>
        <n v="375.4441325153374"/>
        <n v="368.00970697674416"/>
        <n v="194.76594814814817"/>
        <n v="230.44286337864077"/>
        <n v="440.95709734513275"/>
        <n v="420.48940266666665"/>
        <n v="136.83615381333334"/>
        <n v="586.63733333333346"/>
        <n v="612.86075833333337"/>
        <n v="2042.47568"/>
        <n v="693.83901666666679"/>
        <n v="939.46720000000005"/>
        <n v="734.37495000000013"/>
        <n v="178.10415384615388"/>
        <n v="357.22011599999996"/>
        <n v="420.49919999999997"/>
        <n v="476.54903250000001"/>
        <n v="545.95780000000002"/>
        <n v="827.52840000000015"/>
        <n v="789.68159999999989"/>
        <n v="333.30266666666671"/>
        <n v="2039.9948999999999"/>
        <n v="2032.2862500000001"/>
        <n v="758.1091211538461"/>
        <n v="377.55043822222223"/>
        <n v="420.29554379562052"/>
        <n v="182.600593"/>
        <n v="310.55147067961161"/>
        <n v="415.79773714285716"/>
        <n v="336.52934999999997"/>
        <n v="110.02410707171316"/>
        <n v="114.99704775280901"/>
        <n v="114.93111349282299"/>
        <n v="147.9475928074246"/>
        <n v="300.25579266055047"/>
        <n v="545.1521586538463"/>
        <n v="115.01872199999998"/>
        <n v="48.492468904727268"/>
        <n v="82.021880369989731"/>
        <n v="543.01992500000006"/>
        <n v="158.25258426966292"/>
        <n v="178.09511538461538"/>
        <n v="333.34050000000002"/>
        <n v="100.02056688172043"/>
        <n v="728.6975000000001"/>
        <n v="136.79597866666668"/>
        <n v="357.21336700000001"/>
        <n v="586.65537500000005"/>
        <n v="159.90426133333335"/>
        <n v="334.12550176991152"/>
        <n v="324.64582107623323"/>
        <n v="209.01432550000001"/>
        <n v="90.004404802395214"/>
        <n v="403.62451920529799"/>
        <n v="446.67621000000008"/>
        <n v="381.06928000000005"/>
        <n v="487.23768947368427"/>
        <n v="781.76207299999999"/>
        <n v="493.2017344186047"/>
        <n v="481.41748719101128"/>
        <n v="789.96222790697675"/>
        <n v="373.80224522292997"/>
        <n v="367.94040000000001"/>
        <n v="584.31994890510941"/>
        <n v="653.50726037735853"/>
        <n v="908.41701818181832"/>
        <n v="291.72567618556707"/>
        <n v="194.75833611111113"/>
        <n v="841.69220000000018"/>
        <n v="297.63165333333336"/>
        <n v="531.57729999999992"/>
        <n v="451.93940799999996"/>
        <n v="430.27168674698805"/>
        <n v="612.92525000000001"/>
        <n v="367.95927906976749"/>
        <n v="1250.8713333333335"/>
        <n v="420.49125300000009"/>
        <n v="473.03047770588239"/>
        <n v="378.48332500000004"/>
        <n v="368.01964912280704"/>
        <n v="389.03487288135591"/>
        <n v="359.80486871165647"/>
        <n v="209.99143012106541"/>
        <n v="614.5855293103449"/>
        <n v="366.36636856060602"/>
        <n v="399.4254372093024"/>
        <n v="875.41337499999997"/>
        <n v="1014.4265168224298"/>
        <n v="1180.6714649999999"/>
        <n v="441.54742857142861"/>
        <n v="463.5838358974359"/>
        <n v="346.92830117647054"/>
        <n v="1646.067"/>
        <n v="1652.40372"/>
        <n v="225.10962499999997"/>
        <n v="855.85518333333346"/>
        <n v="724.36727924528304"/>
        <n v="357.47856441717789"/>
        <n v="898.78347692307705"/>
        <n v="500.02927615894032"/>
        <n v="728.6026466666666"/>
        <n v="420.50234999999998"/>
        <n v="1327.937588"/>
        <n v="399.54894961240313"/>
        <n v="593.92665714285704"/>
        <n v="1546.0330873333335"/>
        <n v="477.24277299270074"/>
        <n v="254.23951467312352"/>
        <n v="454.7666583333334"/>
        <n v="262.90940366972484"/>
        <n v="400.55173264574"/>
        <n v="446.2806631111111"/>
        <n v="662.4922394366198"/>
        <n v="475.767633187348"/>
        <n v="557.10531600840352"/>
        <n v="872.24069302325586"/>
        <n v="826.72181818181832"/>
        <n v="368.01811999999995"/>
        <n v="1043.8609542056074"/>
        <n v="357.24010349999998"/>
        <n v="217.60036403712297"/>
        <n v="378.43158171875001"/>
        <n v="389.02036016949154"/>
        <n v="399.42975705882355"/>
        <n v="501.1601654867257"/>
        <n v="587.77438717948723"/>
        <n v="409.49380891719744"/>
        <n v="248.50323215533987"/>
        <n v="419.84570769230771"/>
        <n v="384.73249999999996"/>
        <n v="330.0222634090909"/>
        <n v="432.02230909090912"/>
        <n v="210.7789372941177"/>
        <n v="444.87423684210529"/>
        <n v="100.0478741935484"/>
        <n v="492.42224096385536"/>
        <n v="441.55630000000002"/>
        <n v="481.75112224719106"/>
        <n v="669.83784482758631"/>
        <n v="336.50925600000005"/>
        <n v="500.57265066666662"/>
        <n v="50.798729703272734"/>
        <n v="90.002851892215574"/>
        <n v="409.26707500000003"/>
        <n v="446.76306"/>
        <n v="115.03126070707071"/>
        <n v="202.31238461538464"/>
        <n v="176.55078651685395"/>
        <n v="525.38586666666663"/>
        <n v="368.02044912280701"/>
        <n v="476.22500000000002"/>
        <n v="448.06751860465118"/>
        <n v="194.8184203703704"/>
        <n v="114.965694354067"/>
        <n v="159.91260719777782"/>
        <n v="586.63958333333346"/>
        <n v="230.29039348717944"/>
        <n v="136.75995504761903"/>
        <n v="109.9571079681275"/>
        <n v="787.9481833333333"/>
        <n v="115.0540554775281"/>
        <n v="82.031423843782122"/>
        <n v="804.8674083333334"/>
        <n v="296.6252420206186"/>
        <n v="1074.62005"/>
        <n v="1824.1432500000001"/>
        <n v="1876.2634799999998"/>
        <n v="225.08091071428572"/>
        <n v="48.045363157894734"/>
        <n v="137.43992708333334"/>
        <n v="77.153759999999991"/>
        <n v="95.460154241645242"/>
        <n v="59.45135082604471"/>
        <n v="118.76026490066224"/>
        <n v="669.42224999999985"/>
        <n v="188.77584905660379"/>
        <n v="171.66122807017547"/>
        <n v="134.13461538461539"/>
        <n v="177.16466666666668"/>
        <n v="120.50554216867468"/>
        <n v="121.52653658536586"/>
        <n v="211.75102040816327"/>
        <n v="84.194848484848492"/>
        <n v="105.10190727272729"/>
        <n v="234.3929411764706"/>
        <n v="558.82504411764705"/>
        <n v="72.37712943786984"/>
        <n v="214.1079032258065"/>
        <n v="325.83870967741944"/>
        <n v="53.456705433028503"/>
        <n v="164.8607325666423"/>
        <n v="130.318345323741"/>
        <n v="187.12060810810812"/>
        <n v="254.89363636363638"/>
        <n v="169.94639999999998"/>
        <n v="270.35410714285712"/>
        <n v="217.96714285714285"/>
        <n v="205.1090322580645"/>
        <n v="717.65901639344247"/>
        <n v="313.0736"/>
        <n v="166.27550561797753"/>
        <n v="170.63325581395347"/>
        <n v="170.29788461538462"/>
        <n v="290.87565789473678"/>
        <n v="164.78343195266271"/>
        <n v="341.03801324503308"/>
        <n v="190.06626543209876"/>
        <n v="10.030238095238095"/>
        <n v="200.26990654205605"/>
        <n v="99.659925423728808"/>
        <n v="49.044230769230772"/>
        <n v="63.831116534472237"/>
        <n v="1161.355"/>
        <n v="453.88816666666685"/>
        <n v="79.99087789473684"/>
        <n v="164.9612110416667"/>
        <n v="110.02061800000001"/>
        <n v="132.23601670951157"/>
        <n v="89.94777162293488"/>
        <n v="150.00874304635761"/>
        <n v="230.04329760000005"/>
        <n v="240.00967924528305"/>
        <n v="220.01373684210532"/>
        <n v="185.01477076923081"/>
        <n v="209.99590595238095"/>
        <n v="150.01606666666666"/>
        <n v="150.00430731707317"/>
        <n v="260.0169367346939"/>
        <n v="115.00198414918412"/>
        <n v="149.94779100000002"/>
        <n v="280.01805882352937"/>
        <n v="432.52954779411772"/>
        <n v="105.06463945562132"/>
        <n v="253.29629666129034"/>
        <n v="331.15111612903229"/>
        <n v="81.083493706293694"/>
        <n v="154.22455627202021"/>
        <n v="179.9911582733813"/>
        <n v="240.01403716216214"/>
        <n v="239.98644602272728"/>
        <n v="219.993696"/>
        <n v="250.01667035714289"/>
        <n v="269.98919999999998"/>
        <n v="189.39502154838709"/>
        <n v="272.71017868852454"/>
        <n v="222.64927499999999"/>
        <n v="219.9996404494382"/>
        <n v="219.9901720930232"/>
        <n v="220.00829423076925"/>
        <n v="250.01812500000003"/>
        <n v="210.02329881656806"/>
        <n v="250.01798013245036"/>
        <n v="240.02547962962964"/>
        <n v="47.443455128205137"/>
        <n v="249.99148224299063"/>
        <n v="149.99749423728818"/>
        <n v="99.999427350427339"/>
        <n v="94.986755826723638"/>
        <n v="745.87500000000011"/>
        <n v="499.84426666666673"/>
        <n v="79.979039157894732"/>
        <n v="164.96102706250002"/>
        <n v="110.00685779999999"/>
        <n v="143.99925706940874"/>
        <n v="89.975830903790097"/>
        <n v="192.88492647058823"/>
        <n v="149.95479072847684"/>
        <n v="370.79613239999998"/>
        <n v="240.04916792452829"/>
        <n v="219.98894736842107"/>
        <n v="185.01040769230772"/>
        <n v="210.00489642857141"/>
        <n v="150.15963855421685"/>
        <n v="149.95318048780484"/>
        <n v="260.00884897959185"/>
        <n v="115.0162237762238"/>
        <n v="150.05046590909089"/>
        <n v="279.97620588235299"/>
        <n v="651.76645147058821"/>
        <n v="110.2249977810651"/>
        <n v="278.71041193548388"/>
        <n v="309.99560000000002"/>
        <n v="55.068316299085531"/>
        <n v="179.93669424460433"/>
        <n v="239.96079121621619"/>
        <n v="239.99299090909091"/>
        <n v="269.998199"/>
        <n v="259.41064214285717"/>
        <n v="270.00329999999997"/>
        <n v="225.43724354838707"/>
        <n v="451.16464262295085"/>
        <n v="254.64264257142855"/>
        <n v="304.24644943820221"/>
        <n v="220.00830697674419"/>
        <n v="220.40265384615387"/>
        <n v="250.03223815789477"/>
        <n v="209.96634852071011"/>
        <n v="249.95814569536421"/>
        <n v="239.97566666666668"/>
        <n v="43.346059981684981"/>
        <n v="250.01393971962614"/>
        <n v="149.99977220338982"/>
        <n v="99.999438034188032"/>
        <n v="95.00929597315438"/>
        <n v="834.22920000000011"/>
        <n v="499.91697500000009"/>
        <n v="79.982281105263155"/>
        <n v="164.99345677083335"/>
        <n v="110.0291088"/>
        <n v="136.8688560411311"/>
        <n v="89.932704081632664"/>
        <n v="246.53897058823534"/>
        <n v="149.98590728476822"/>
        <n v="280.35102499999999"/>
        <n v="240.00108113207548"/>
        <n v="219.98910526315791"/>
        <n v="185.00967692307691"/>
        <n v="209.96064404761901"/>
        <n v="150.04126746987953"/>
        <n v="149.96987560975606"/>
        <n v="259.96200000000005"/>
        <n v="114.99539300699301"/>
        <n v="150.0339757727273"/>
        <n v="279.97031176470585"/>
        <n v="673.51245802941185"/>
        <n v="107.94470118343196"/>
        <n v="260.38542241935488"/>
        <n v="309.99426129032258"/>
        <n v="66.739877245831096"/>
        <n v="180.01661007194247"/>
        <n v="240.04380405405408"/>
        <n v="240.00375000000003"/>
        <n v="220.00707999999997"/>
        <n v="264.16348214285711"/>
        <n v="269.98660714285717"/>
        <n v="228.75425032258062"/>
        <n v="493.13751475409839"/>
        <n v="225.24184914285715"/>
        <n v="219.95825730337077"/>
        <n v="220.00776744186041"/>
        <n v="220.01089423076922"/>
        <n v="250.02643289473684"/>
        <n v="210.00726390532546"/>
        <n v="249.97506622516556"/>
        <n v="240.37115308641972"/>
        <n v="47.020781135531138"/>
        <n v="250.01134205607474"/>
        <n v="149.9963694915254"/>
        <n v="99.983029487179493"/>
        <n v="95.007530201342277"/>
        <n v="373.27043320000001"/>
        <n v="293.24056071428566"/>
        <n v="1974.5000000000002"/>
        <n v="2806"/>
        <n v="684.69939999999997"/>
        <n v="499.88471750000008"/>
        <n v="80.002471999999983"/>
        <n v="165.04308287500001"/>
        <n v="110.0005664"/>
        <n v="146.58454447300772"/>
        <n v="90.015763265306106"/>
        <n v="254.44213235294117"/>
        <n v="157.09614172185428"/>
        <n v="456.41375950000003"/>
        <n v="247.04603773584913"/>
        <n v="227.14224561403512"/>
        <n v="188.85780000000003"/>
        <n v="213.58479"/>
        <n v="153.55427831325304"/>
        <n v="150.00971999999996"/>
        <n v="267.08538775510203"/>
        <n v="115.0003230769231"/>
        <n v="154.22672540909088"/>
        <n v="294.14630588235298"/>
        <n v="635.2414623529412"/>
        <n v="113.13413150887575"/>
        <n v="282.53225225806455"/>
        <n v="309.98013548387098"/>
        <n v="83.223561377084465"/>
        <n v="175.49690886126439"/>
        <n v="183.46803597122303"/>
        <n v="249.83165878378378"/>
        <n v="247.11475738636366"/>
        <n v="227.09806799999996"/>
        <n v="274.78232500000001"/>
        <n v="280.62268750000004"/>
        <n v="237.26415483870969"/>
        <n v="699.43002459016373"/>
        <n v="225.1874302857143"/>
        <n v="227.11047191011235"/>
        <n v="227.11679069767445"/>
        <n v="227.0761826923077"/>
        <n v="261.63201315789473"/>
        <n v="239.67059763313608"/>
        <n v="288.61397284768213"/>
        <n v="309.5602913580247"/>
        <n v="53.894563369963372"/>
        <n v="257.10776775700936"/>
        <n v="151.0219372881356"/>
        <n v="103.54408888888888"/>
        <n v="95.012876449054303"/>
        <n v="382.52797333333336"/>
        <n v="858.51333357142869"/>
        <n v="1983.9999999999998"/>
        <n v="2755.5"/>
        <n v="842.26620000000014"/>
        <n v="500.0204025000001"/>
        <n v="80.00640568421052"/>
        <n v="165.01676979166669"/>
        <n v="110.0388576"/>
        <n v="159.31123907455014"/>
        <n v="90.079155393586021"/>
        <n v="288.63863970588238"/>
        <n v="160.04592649006625"/>
        <n v="331.78460100000007"/>
        <n v="249.95519433962266"/>
        <n v="230.02900000000002"/>
        <n v="195.00604615384614"/>
        <n v="215.01899285714285"/>
        <n v="155.00568433734938"/>
        <n v="149.97719414634145"/>
        <n v="270.06453469387753"/>
        <n v="114.98533706293708"/>
        <n v="159.98749704545455"/>
        <n v="299.96082352941181"/>
        <n v="471.08055073529408"/>
        <n v="109.35970251479291"/>
        <n v="300.35109677419354"/>
        <n v="309.94049032258067"/>
        <n v="93.548220882658484"/>
        <n v="184.96938561151083"/>
        <n v="249.94437702702697"/>
        <n v="250.01637500000004"/>
        <n v="230.02942199999998"/>
        <n v="260.04140000000001"/>
        <n v="285.00066964285713"/>
        <n v="230.11283612903227"/>
        <n v="486.71645901639334"/>
        <n v="209.96614028571432"/>
        <n v="229.96135280898878"/>
        <n v="230.01839069767436"/>
        <n v="230.0272153846154"/>
        <n v="260.00888684210531"/>
        <n v="219.98224260355033"/>
        <n v="259.96622119205301"/>
        <n v="250.01112499999999"/>
        <n v="66.723147344322356"/>
        <n v="260.00253084112148"/>
        <n v="157.99241084745762"/>
        <n v="105.01604401709402"/>
        <n v="94.996495424039054"/>
        <n v="333.43933333333342"/>
        <n v="366.68508333333341"/>
        <n v="808.90788857142866"/>
        <n v="1732.0000000000002"/>
        <n v="2437.5"/>
        <n v="416.57470000000001"/>
        <n v="500.1180833333334"/>
        <n v="80.005925263157877"/>
        <n v="164.9600635416667"/>
        <n v="110.01816360000002"/>
        <n v="165.63691311053987"/>
        <n v="90.018832361516047"/>
        <n v="253.54452205882356"/>
        <n v="159.98304635761588"/>
        <n v="310.19207399999993"/>
        <n v="249.97739245283023"/>
        <n v="229.98394385964917"/>
        <n v="194.98751999999999"/>
        <n v="215.02367071428569"/>
        <n v="155.03156024096387"/>
        <n v="149.97997268292681"/>
        <n v="270.04908163265304"/>
        <n v="115.00251515151515"/>
        <n v="160.03162454545458"/>
        <n v="299.99599999999998"/>
        <n v="501.74882205882358"/>
        <n v="105.00440400000002"/>
        <n v="269.40552483870971"/>
        <n v="369.34090322580653"/>
        <n v="95.133597996536139"/>
        <n v="185.00733812949642"/>
        <n v="249.9997810810811"/>
        <n v="250.022721875"/>
        <n v="229.962357"/>
        <n v="260.02866535714287"/>
        <n v="284.98698571428571"/>
        <n v="195.02707612903222"/>
        <n v="370.24595409836058"/>
        <n v="244.49019785714285"/>
        <n v="230.00014831460675"/>
        <n v="229.97386976744187"/>
        <n v="230.01569999999998"/>
        <n v="260.02578684210528"/>
        <n v="220.03389940828404"/>
        <n v="260.00727417218542"/>
        <n v="249.96823703703706"/>
        <n v="66.98691826923077"/>
        <n v="259.9888037383177"/>
        <n v="157.9911945762712"/>
        <n v="104.99566346153846"/>
        <n v="94.993380353874301"/>
        <n v="79.977381684210513"/>
        <n v="164.94018749999998"/>
        <n v="110.01366160000001"/>
        <n v="175.63322493573267"/>
        <n v="90.086702429543237"/>
        <n v="267.75330882352944"/>
        <n v="160.00761456953643"/>
        <n v="516.57847449999997"/>
        <n v="249.94876415094342"/>
        <n v="230.009752631579"/>
        <n v="195.02256307692306"/>
        <n v="215.02127857142855"/>
        <n v="155.04034136546184"/>
        <n v="149.95131804878048"/>
        <n v="295.89603265306124"/>
        <n v="115.02550303030303"/>
        <n v="160.05360763636367"/>
        <n v="299.98462941176473"/>
        <n v="644.5777669117648"/>
        <n v="115.40736908284025"/>
        <n v="251.68595870967744"/>
        <n v="455.23127419354842"/>
        <n v="79.246107172301308"/>
        <n v="185.01037769784173"/>
        <n v="250.00468783783785"/>
        <n v="249.97428181818185"/>
        <n v="230.03133500000004"/>
        <n v="260.02165660714286"/>
        <n v="285.00332142857144"/>
        <n v="203.89476129032255"/>
        <n v="591.66019180327874"/>
        <n v="261.79423400000007"/>
        <n v="229.98733483146066"/>
        <n v="230.00158837209304"/>
        <n v="229.99699230769235"/>
        <n v="259.97526315789469"/>
        <n v="235.02063905325446"/>
        <n v="261.66147350993378"/>
        <n v="249.98621234567901"/>
        <n v="55.881926831501836"/>
        <n v="259.98992523364484"/>
        <n v="158.01061261016949"/>
        <n v="105.00127948717947"/>
        <n v="94.989158023184871"/>
        <n v="333.26985166666668"/>
        <n v="497.70771999999994"/>
        <n v="495.17366500000003"/>
        <n v="1346.27982"/>
        <n v="1895.5"/>
        <n v="2749.5"/>
        <n v="1987.6761666666671"/>
        <n v="499.86410500000005"/>
        <n v="79.984298842105247"/>
        <n v="164.96486874999999"/>
        <n v="110.023782"/>
        <n v="143.96290745501284"/>
        <n v="90.077346841593794"/>
        <n v="238.34242647058824"/>
        <n v="160.02975364238409"/>
        <n v="375.52383400000002"/>
        <n v="249.98076981132078"/>
        <n v="229.97023684210527"/>
        <n v="195.02183076923075"/>
        <n v="214.99430333333333"/>
        <n v="155.04686104417669"/>
        <n v="150.03191658536588"/>
        <n v="270.00510204081633"/>
        <n v="114.98183286713288"/>
        <n v="160.02935709090909"/>
        <n v="300.05294117647054"/>
        <n v="651.76135661764704"/>
        <n v="104.99417048076924"/>
        <n v="254.39994516129033"/>
        <n v="399.3083870967742"/>
        <n v="61.052512979715807"/>
        <n v="184.97887769784174"/>
        <n v="250.03917162162156"/>
        <n v="250.00623863636366"/>
        <n v="230.00958399999999"/>
        <n v="260.04672999999997"/>
        <n v="285.0107223214286"/>
        <n v="222.92644903225801"/>
        <n v="582.3989704918032"/>
        <n v="274.35414857142854"/>
        <n v="229.98617078651691"/>
        <n v="230.00861395348838"/>
        <n v="230.00524615384617"/>
        <n v="259.98413157894737"/>
        <n v="220.02354023668642"/>
        <n v="288.504401986755"/>
        <n v="249.99023703703696"/>
        <n v="49.818871474358971"/>
        <n v="260.01419065420561"/>
        <n v="158.0015415254237"/>
        <n v="104.98284615384615"/>
        <n v="95.015646125686402"/>
        <n v="333.44306666666665"/>
        <n v="400.01695999999998"/>
        <n v="458.22685999999999"/>
        <n v="399.65357999999998"/>
        <n v="1209.501452857143"/>
        <n v="526.28612368421057"/>
        <n v="1028.5"/>
        <n v="1646.5"/>
        <n v="1422.07365"/>
        <n v="1512.6480000000001"/>
        <n v="500.17517666666674"/>
        <n v="79.989366736842115"/>
        <n v="165.042140625"/>
        <n v="109.9861308"/>
        <n v="161.55818560411313"/>
        <n v="89.918153158406213"/>
        <n v="299.21786764705882"/>
        <n v="159.98515231788082"/>
        <n v="391.53684399999997"/>
        <n v="249.99469811320753"/>
        <n v="229.97827368421056"/>
        <n v="195.02191999999997"/>
        <n v="215.03110000000001"/>
        <n v="172.56203614457829"/>
        <n v="150.04555902439026"/>
        <n v="269.97939591836735"/>
        <n v="114.96093706293706"/>
        <n v="159.973175"/>
        <n v="300.04891764705889"/>
        <n v="810.09369044117659"/>
        <n v="129.55473565088761"/>
        <n v="354.64258064516133"/>
        <n v="458.97018387096779"/>
        <n v="90.0602437393961"/>
        <n v="185.00183956834536"/>
        <n v="249.98148378378383"/>
        <n v="249.99751818181815"/>
        <n v="230.03094000000002"/>
        <n v="261.30656249999998"/>
        <n v="285.00991785714285"/>
        <n v="237.58183096774189"/>
        <n v="639.9577786885244"/>
        <n v="387.69517600000006"/>
        <n v="229.975897752809"/>
        <n v="230.00328837209295"/>
        <n v="230.0089326923077"/>
        <n v="259.95583157894737"/>
        <n v="219.94739644970417"/>
        <n v="311.37695364238408"/>
        <n v="250.02226666666667"/>
        <n v="50.37106181318682"/>
        <n v="259.9693841121495"/>
        <n v="157.99972033898308"/>
        <n v="104.9859985042735"/>
        <n v="95.00506259914583"/>
        <n v="333.22252500000008"/>
        <n v="399.9598666666667"/>
        <n v="493.13562833333339"/>
        <n v="454.74419906666662"/>
        <n v="1566.9048292857142"/>
        <n v="786.86450526315775"/>
        <n v="1374"/>
        <n v="2255"/>
        <n v="2575.9564"/>
        <n v="1231.2273749999999"/>
        <n v="500.17693750000001"/>
        <n v="79.992812947368421"/>
        <n v="164.95226375000004"/>
        <n v="109.96120079999999"/>
        <n v="144.44402056555268"/>
        <n v="89.965476384839661"/>
        <n v="302.51143382352944"/>
        <n v="159.99007152317884"/>
        <n v="394.38270560000001"/>
        <n v="250.02747169811323"/>
        <n v="229.98034210526316"/>
        <n v="195.02105538461538"/>
        <n v="215.05545000000001"/>
        <n v="155.03027108433733"/>
        <n v="150.0024674634146"/>
        <n v="270.0327244897959"/>
        <n v="125.06407086247087"/>
        <n v="160.00330909090908"/>
        <n v="300.00880000000006"/>
        <n v="629.81740441176476"/>
        <n v="105.02923263609468"/>
        <n v="300.56818870967743"/>
        <n v="322.9011935483872"/>
        <n v="86.118362602283895"/>
        <n v="185.05260431654679"/>
        <n v="470.76274324324334"/>
        <n v="250.00547727272732"/>
        <n v="266.4064789285714"/>
        <n v="284.96822589285711"/>
        <n v="201.4502090322581"/>
        <n v="1011.6894295081968"/>
        <n v="362.16711314285709"/>
        <n v="230.00095280898879"/>
        <n v="229.98934883720929"/>
        <n v="230.00375384615384"/>
        <n v="259.9809447368421"/>
        <n v="234.43913254437871"/>
        <n v="283.58984768211923"/>
        <n v="249.97539999999995"/>
        <n v="49.013537087912091"/>
        <n v="259.98818130841119"/>
        <n v="157.98926440677968"/>
        <n v="105.01793162393162"/>
        <n v="95.002138804148871"/>
        <n v="333.36562500000002"/>
        <n v="400.03534666666667"/>
        <n v="458.2228833333333"/>
        <n v="1301.1710500000002"/>
        <n v="388.98183333333333"/>
        <n v="1162.7497700000001"/>
        <n v="615.10050000000001"/>
        <n v="512.12993000000006"/>
        <n v="1436"/>
        <n v="2029.5000000000002"/>
        <n v="500.38039999999995"/>
        <n v="80.015197894736858"/>
        <n v="164.95874687500003"/>
        <n v="109.97392700000002"/>
        <n v="154.35559588688949"/>
        <n v="90.045859863945566"/>
        <n v="282.33511029411767"/>
        <n v="159.99855496688744"/>
        <n v="460.98043200000001"/>
        <n v="249.96156226415093"/>
        <n v="230.01740000000007"/>
        <n v="194.99238153846153"/>
        <n v="214.9684"/>
        <n v="154.96853172690763"/>
        <n v="149.97327268292682"/>
        <n v="269.95503673469386"/>
        <n v="114.97851860139863"/>
        <n v="159.98992622727272"/>
        <n v="299.98286470588238"/>
        <n v="540.57075073529427"/>
        <n v="104.98033090532545"/>
        <n v="272.43509516129035"/>
        <n v="317.06828709677427"/>
        <n v="81.147518391064111"/>
        <n v="185.01598273381296"/>
        <n v="485.82177297297301"/>
        <n v="250.01773636363635"/>
        <n v="262.55454803571433"/>
        <n v="284.98587499999996"/>
        <n v="210.79621161290322"/>
        <n v="758.50590163934419"/>
        <n v="469.87959600000005"/>
        <n v="230.0141853932584"/>
        <n v="230.02383720930234"/>
        <n v="229.98684615384616"/>
        <n v="302.12535394736841"/>
        <n v="267.77389585798824"/>
        <n v="403.28218211920534"/>
        <n v="250.01957037037033"/>
        <n v="47.315092765567762"/>
        <n v="260.02015700934584"/>
        <n v="158.01594440677965"/>
        <n v="105.00896282051281"/>
        <n v="95.016724832214777"/>
        <n v="534.08263466666665"/>
        <n v="648.54670666666675"/>
        <n v="1050.9021000000002"/>
        <n v="333.31262500000003"/>
        <n v="400.02341999999993"/>
        <n v="458.21300000000008"/>
        <n v="1536.6826799999999"/>
        <n v="660.07923947368408"/>
        <n v="1780.5"/>
        <n v="2478.5"/>
        <n v="1751.241"/>
        <n v="80.022942105263155"/>
        <n v="165.01737083333333"/>
        <n v="110.03002919999999"/>
        <n v="169.71969562982008"/>
        <n v="90.086921671525758"/>
        <n v="291.89099264705885"/>
        <n v="159.93101059602648"/>
        <n v="557.97769759999994"/>
        <n v="250.03693396226419"/>
        <n v="229.98718421052638"/>
        <n v="194.98201846153844"/>
        <n v="215.01641285714285"/>
        <n v="154.94873614457831"/>
        <n v="150.01347512195125"/>
        <n v="270.01759183673471"/>
        <n v="115.00376363636364"/>
        <n v="159.99624695454543"/>
        <n v="299.99485882352946"/>
        <n v="670.85377794117653"/>
        <n v="104.93473113905324"/>
        <n v="280.64792096774204"/>
        <n v="489.65675483870973"/>
        <n v="85.464510602010733"/>
        <n v="180.52250216047329"/>
        <n v="185.05030575539567"/>
        <n v="563.07089189189173"/>
        <n v="249.97711818181816"/>
        <n v="361.88473200000004"/>
        <n v="259.9408244642857"/>
        <n v="284.96845000000002"/>
        <n v="211.94657419354834"/>
        <n v="840.39504098360658"/>
        <n v="518.440516"/>
        <n v="230.02616853932585"/>
        <n v="229.96814651162791"/>
        <n v="230.02160000000003"/>
        <n v="307.07570526315794"/>
        <n v="263.73683254437873"/>
        <n v="410.09910596026492"/>
        <n v="250.02054074074076"/>
        <n v="51.676796117216128"/>
        <n v="259.98568224299072"/>
        <n v="158.01080271186441"/>
        <n v="105.00172179487177"/>
        <n v="94.987559182428299"/>
        <n v="466.44941133333333"/>
        <n v="538.54786583333339"/>
        <n v="1183.8950833333333"/>
        <n v="333.23400000000004"/>
        <n v="400.01939999999991"/>
        <n v="458.35935333333339"/>
        <n v="1240.2039407142856"/>
        <n v="747.67808684210536"/>
        <n v="2139"/>
        <n v="2690.5"/>
        <n v="1708.7132000000001"/>
        <n v="79.976326421052647"/>
        <n v="165.06970833333335"/>
        <n v="109.969911"/>
        <n v="145.83819254498715"/>
        <n v="90.074770651117589"/>
        <n v="361.47360294117647"/>
        <n v="160.07595231788082"/>
        <n v="722.55267089999995"/>
        <n v="250.01100000000002"/>
        <n v="230.02491228070178"/>
        <n v="195.02939538461538"/>
        <n v="214.96083523809523"/>
        <n v="154.96675180722892"/>
        <n v="149.9918556097561"/>
        <n v="270.04182040816329"/>
        <n v="115.00422517482517"/>
        <n v="160.01344545454549"/>
        <n v="303.72077647058831"/>
        <n v="1164.9348654411765"/>
        <n v="110.89515251479291"/>
        <n v="277.80049354838707"/>
        <n v="497.60378064516129"/>
        <n v="91.335717497582863"/>
        <n v="150.00000000000006"/>
        <n v="184.99006474820146"/>
        <n v="747.34137837837829"/>
        <n v="249.97818181818181"/>
        <n v="797.67256499999996"/>
        <n v="267.12700714285717"/>
        <n v="285.01693500000005"/>
        <n v="380.63206838709681"/>
        <n v="1008.6731213114755"/>
        <n v="633.66181842857156"/>
        <n v="229.99971235955056"/>
        <n v="229.9816046511628"/>
        <n v="229.96730769230771"/>
        <n v="339.07733815789476"/>
        <n v="231.29953846153848"/>
        <n v="437.11788807947016"/>
        <n v="250.04160555555555"/>
        <n v="45.716587417582417"/>
        <n v="260.03098317757008"/>
        <n v="158.00141355932203"/>
        <n v="104.99784615384614"/>
        <n v="95.020193288590633"/>
        <n v="826.55305533333342"/>
        <n v="870.30195000000003"/>
        <n v="2100.4809"/>
        <n v="358.16008333333343"/>
        <n v="399.98888000000005"/>
        <n v="458.23245000000009"/>
        <n v="2003.102177142857"/>
        <n v="1021.8756684210525"/>
        <n v="1666"/>
        <n v="2348.5"/>
        <n v="3249.5483000000004"/>
        <n v="79.990144578947366"/>
        <n v="164.95481250000003"/>
        <n v="110.0189314"/>
        <n v="164.46394652956303"/>
        <n v="89.931433236151619"/>
        <n v="435.76709558823524"/>
        <n v="160.02192715231789"/>
        <n v="311.47356389999999"/>
        <n v="250.03451886792453"/>
        <n v="229.97848947368422"/>
        <n v="195.02849230769232"/>
        <n v="215.04233428571425"/>
        <n v="154.98238112449798"/>
        <n v="149.95407170731707"/>
        <n v="270.05939591836739"/>
        <n v="115.02607692307693"/>
        <n v="160.04833199999999"/>
        <n v="300.04083529411764"/>
        <n v="681.81494779411764"/>
        <n v="112.1525886094675"/>
        <n v="321.54257096774199"/>
        <n v="364.11219677419359"/>
        <n v="96.225706542701943"/>
        <n v="269.38510594227796"/>
        <n v="184.98690647482016"/>
        <n v="286.69960135135136"/>
        <n v="250.01190113636366"/>
        <n v="640.95064000000013"/>
        <n v="259.98438375000001"/>
        <n v="284.98812142857139"/>
        <n v="397.76525806451605"/>
        <n v="590.71709508196727"/>
        <n v="394.1727715714286"/>
        <n v="230.01030561797754"/>
        <n v="230.00768372093026"/>
        <n v="230.03846153846155"/>
        <n v="260.0163460526316"/>
        <n v="219.95443786982253"/>
        <n v="260.034836423841"/>
        <n v="250.04879012345677"/>
        <n v="64.912228571428571"/>
        <n v="259.98458224299065"/>
        <n v="158.00942966101692"/>
        <n v="105.00671452991453"/>
        <n v="95.026258938377069"/>
        <n v="511.65743999999995"/>
        <n v="628.46458749999999"/>
        <n v="792.94700000000012"/>
        <n v="333.41467500000005"/>
        <n v="399.93095999999997"/>
        <n v="517.84781666666674"/>
        <n v="1268.5169414285713"/>
        <n v="942.83910000000003"/>
        <n v="1936.4085"/>
        <n v="2637.5"/>
        <n v="2328.3897999999999"/>
        <n v="80.004621789473674"/>
        <n v="168.51605104166669"/>
        <n v="110.02213400000001"/>
        <n v="168.26921928020568"/>
        <n v="89.96080855199223"/>
        <n v="431.25040441176469"/>
        <n v="160.05701523178809"/>
        <n v="382.47745760000004"/>
        <n v="249.97146792452833"/>
        <n v="230.03928421052632"/>
        <n v="194.98483999999996"/>
        <n v="155.01153012048189"/>
        <n v="150.04353560975608"/>
        <n v="269.96024489795923"/>
        <n v="114.98817039627041"/>
        <n v="160.00390690909094"/>
        <n v="300.01899411764703"/>
        <n v="713.37571691176481"/>
        <n v="105.02317926627219"/>
        <n v="329.5070338709678"/>
        <n v="405.77709354838714"/>
        <n v="117.26834682238128"/>
        <n v="184.97449640287769"/>
        <n v="329.31471486486487"/>
        <n v="249.98796306818181"/>
        <n v="813.18269999999995"/>
        <n v="319.36957446428568"/>
        <n v="285.05517766071432"/>
        <n v="555.78205935483868"/>
        <n v="604.00116393442624"/>
        <n v="360.51304857142856"/>
        <n v="230.03179213483145"/>
        <n v="229.9900465116279"/>
        <n v="229.97493269230768"/>
        <n v="77.188212500000006"/>
        <n v="78.002375000000001"/>
        <n v="219.99617218934915"/>
        <n v="259.96178145695364"/>
        <n v="263.51342407407407"/>
        <n v="56.362870695970706"/>
        <n v="265.77118504672899"/>
        <n v="157.99752271186441"/>
        <n v="104.9829344017094"/>
        <n v="116.28651812080537"/>
        <n v="871.8783146666666"/>
        <n v="558.28176083333335"/>
        <n v="1277.0016166666667"/>
        <n v="333.28882499999997"/>
        <n v="400.03266666666667"/>
        <n v="458.40002666666663"/>
        <n v="242.6209885714286"/>
        <n v="853.59609999999998"/>
        <n v="2145"/>
        <n v="2900"/>
        <n v="1956.1444000000004"/>
        <n v="82.28176105263158"/>
        <n v="180.03514791666666"/>
        <n v="113.52362559999999"/>
        <n v="188.79574704370179"/>
        <n v="89.880475024295421"/>
        <n v="461.44014705882353"/>
        <n v="167.05806556291392"/>
        <n v="598.43320139999992"/>
        <n v="263.24628245614042"/>
        <n v="119.49546153846153"/>
        <n v="481.05889855072462"/>
        <n v="198.16846425702809"/>
        <n v="157.09271414634145"/>
        <n v="319.66302040816328"/>
        <n v="122.11673776223778"/>
        <n v="167.28989590909094"/>
        <n v="319.96884705882354"/>
        <n v="722.7859371764705"/>
        <n v="120.23363874556212"/>
        <n v="338.9691188709678"/>
        <n v="608.09129032258056"/>
        <n v="100.30708284678826"/>
        <n v="314.93943581505835"/>
        <n v="188.57200287769788"/>
        <n v="155.07601351351352"/>
        <n v="257.10200454545452"/>
        <n v="862.09497599999997"/>
        <n v="364.62835714285711"/>
        <n v="285.04815160714281"/>
        <n v="565.71426838709669"/>
        <n v="810.3165836065574"/>
        <n v="519.4806177142857"/>
        <n v="295.72660112359551"/>
        <n v="286.81860465116273"/>
        <n v="286.71134807692306"/>
        <n v="457.55822357894732"/>
        <n v="289.53245266272188"/>
        <n v="283.7181774834437"/>
        <n v="262.30321851851846"/>
        <n v="57.84914888003663"/>
        <n v="278.63337009345793"/>
        <n v="164.11306006779662"/>
        <n v="122.76200470085469"/>
        <n v="360.83751397193419"/>
        <n v="1295.3037413333334"/>
        <n v="524.80713833333334"/>
        <n v="693.06108333333339"/>
        <n v="290.34909166666671"/>
        <n v="736.25586666666663"/>
        <n v="485.35036666666673"/>
        <n v="821.16726315789469"/>
        <n v="2042.5"/>
        <n v="3227"/>
        <n v="1860.9360000000001"/>
        <n v="83.25681221052632"/>
        <n v="180.02915000000004"/>
        <n v="115.03887760000001"/>
        <n v="183.29083958868898"/>
        <n v="89.955053571428564"/>
        <n v="394.05022058823533"/>
        <n v="170.01365430463576"/>
        <n v="300.04129999999998"/>
        <n v="299.9944879245283"/>
        <n v="299.93928399999999"/>
        <n v="214.93811478260869"/>
        <n v="179.78845301204819"/>
        <n v="159.99869268292684"/>
        <n v="125.01675244755245"/>
        <n v="196.20528381818184"/>
        <n v="494.97575441176474"/>
        <n v="556.79661470588246"/>
        <n v="108.81611214497043"/>
        <n v="327.03867483870971"/>
        <n v="367.62503225806455"/>
        <n v="110.03329334617079"/>
        <n v="189.97514388489211"/>
        <n v="78.364287941176499"/>
        <n v="753.79663199999993"/>
        <n v="417.65985321428565"/>
        <n v="242.88724285714281"/>
        <n v="403.08924193548387"/>
        <n v="489.8029721311475"/>
        <n v="319.92817071428573"/>
        <n v="131.98950898876402"/>
        <n v="350.07822076315779"/>
        <n v="229.98096568047336"/>
        <n v="269.97048344370859"/>
        <n v="259.98502222222226"/>
        <n v="52.251649450549458"/>
        <n v="270.00799065420557"/>
        <n v="166.9865966101695"/>
        <n v="129.99893974358972"/>
        <n v="95.002397315436255"/>
        <n v="934.21607999999992"/>
        <n v="563.78484000000014"/>
        <n v="466.31299166666673"/>
        <n v="529.28672666666671"/>
        <n v="630.89162500000009"/>
        <n v="1473.6007278571431"/>
        <n v="660.1096"/>
        <n v="1778.5"/>
        <n v="3057"/>
        <n v="83.235269684210508"/>
        <n v="179.98287020833334"/>
        <n v="114.9824368"/>
        <n v="202.77282570694092"/>
        <n v="89.92403212827989"/>
        <n v="400.80290441176476"/>
        <n v="169.99142119205297"/>
        <n v="350.27859999999998"/>
        <n v="299.95170792452831"/>
        <n v="310.005224590164"/>
        <n v="299.99464666666671"/>
        <n v="214.98305043478263"/>
        <n v="177.49150522088351"/>
        <n v="160.70284097560975"/>
        <n v="349.9151"/>
        <n v="125.02264102564102"/>
        <n v="199.42926800000001"/>
        <n v="728.93223529411773"/>
        <n v="111.19206989644969"/>
        <n v="322.77836774193554"/>
        <n v="396.14876129032257"/>
        <n v="129.75814364194301"/>
        <n v="190.03854820143886"/>
        <n v="206.47697391304345"/>
        <n v="372.9927105882353"/>
        <n v="290.27712415584421"/>
        <n v="354.61416900000006"/>
        <n v="815.00193500000012"/>
        <n v="438.91572749999995"/>
        <n v="456.48292499999997"/>
        <n v="403.61391483870972"/>
        <n v="520.81721311475405"/>
        <n v="300.01839214285712"/>
        <n v="329.97813707865168"/>
        <n v="349.96731395348837"/>
        <n v="349.99959076923074"/>
        <n v="369.84854342105263"/>
        <n v="248.69793195266271"/>
        <n v="270.00024172185431"/>
        <n v="260.00443333333334"/>
        <n v="47.165030265567772"/>
        <n v="269.99758130841121"/>
        <n v="167.01617169491524"/>
        <n v="130.0073579059829"/>
        <n v="95.018840146430747"/>
        <n v="516.6845350000001"/>
        <n v="6251.5024999999996"/>
        <n v="354.12141666666662"/>
        <n v="180.55699999999999"/>
        <n v="634.64018333333354"/>
        <n v="982.73699999999985"/>
        <n v="690.18727586842101"/>
        <n v="1978.9999999999998"/>
        <n v="3280.5"/>
        <n v="83.243181473684217"/>
        <n v="179.95055218750002"/>
        <n v="114.9855756"/>
        <n v="203.22035938303344"/>
        <n v="90.091768707482998"/>
        <n v="433.99422794117652"/>
        <n v="169.95530331125826"/>
        <n v="500.36955390000003"/>
        <n v="299.93262037735855"/>
        <n v="310.01041639344265"/>
        <n v="299.95814160000003"/>
        <n v="214.96386666666666"/>
        <n v="184.08506746987953"/>
        <n v="168.2345180487805"/>
        <n v="349.90438775510205"/>
        <n v="125.0109463869464"/>
        <n v="180.55303063636364"/>
        <n v="649.67977941176468"/>
        <n v="599.95738970588241"/>
        <n v="120.75125369822486"/>
        <n v="282.94277225806462"/>
        <n v="330.02219032258074"/>
        <n v="91.246865942374868"/>
        <n v="190.0464856115108"/>
        <n v="319.96914130434789"/>
        <n v="396.16952078431376"/>
        <n v="302.46832000000001"/>
        <n v="453.351316"/>
        <n v="813.73682500000007"/>
        <n v="377.9580942857142"/>
        <n v="299.9996857142857"/>
        <n v="479.77423587096769"/>
        <n v="722.77382950819674"/>
        <n v="583.27585642857139"/>
        <n v="329.94822471910112"/>
        <n v="350.03194651162789"/>
        <n v="349.98972461538455"/>
        <n v="438.55074236842097"/>
        <n v="305.47893313609467"/>
        <n v="269.97715298013247"/>
        <n v="263.87797037037041"/>
        <n v="44.117037197802205"/>
        <n v="270.02106074766351"/>
        <n v="167.00151525423729"/>
        <n v="129.98463547008546"/>
        <n v="95.007062416107374"/>
        <n v="730.16579999999999"/>
        <n v="516.8182710000001"/>
        <n v="354.06570833333342"/>
        <n v="663.09979166666676"/>
        <n v="1344.8627357142857"/>
        <n v="618.54313684210524"/>
        <n v="1803"/>
        <n v="3213.5"/>
        <n v="1338.0432000000001"/>
        <n v="83.254824421052618"/>
        <n v="180.04117790625006"/>
        <n v="115.020003"/>
        <n v="156.61799999999999"/>
        <n v="90.027044897959186"/>
        <n v="372.06330882352944"/>
        <n v="170.02516688741721"/>
        <n v="445.60787699999997"/>
        <n v="300.04871830188677"/>
        <n v="310.02503278688516"/>
        <n v="300.05917999999997"/>
        <n v="214.96228869565218"/>
        <n v="160.0484546184739"/>
        <n v="159.99957853658537"/>
        <n v="350.10854081632652"/>
        <n v="124.98910489510492"/>
        <n v="184.68146981818182"/>
        <n v="591.14873529411773"/>
        <n v="614.47011911764707"/>
        <n v="108.77541199704145"/>
        <n v="302.96502774193556"/>
        <n v="330.03290322580648"/>
        <n v="109.66830377220957"/>
        <n v="246.60794100588777"/>
        <n v="189.9736402877698"/>
        <n v="319.92748260869564"/>
        <n v="507.93991666666665"/>
        <n v="330.07277454545459"/>
        <n v="467.64390400000008"/>
        <n v="799.83021299999984"/>
        <n v="398.64067482142849"/>
        <n v="302.57448750000003"/>
        <n v="473.16625870967749"/>
        <n v="586.36990163934422"/>
        <n v="519.91753628571428"/>
        <n v="330.0224"/>
        <n v="349.98076976744187"/>
        <n v="349.97342769230767"/>
        <n v="520.5488486842105"/>
        <n v="229.99055147928996"/>
        <n v="270.02718145695366"/>
        <n v="260.04364814814812"/>
        <n v="35.57541904761905"/>
        <n v="270.02863738317757"/>
        <n v="167.01072457627117"/>
        <n v="137.88859102564103"/>
        <n v="95.003942037827954"/>
        <n v="354.09640000000002"/>
        <n v="739.84226666666677"/>
        <n v="543.15625"/>
        <n v="1394.5306500000002"/>
        <n v="1883.9145914285714"/>
        <n v="459.70402368421048"/>
        <n v="516.60208333333333"/>
        <n v="1313.5"/>
        <n v="2509.5"/>
        <n v="938.92600000000004"/>
        <n v="799.73048888888877"/>
        <n v="83.249222315789481"/>
        <n v="179.95606187500002"/>
        <n v="115.03303699999999"/>
        <n v="172.50317352185093"/>
        <n v="90.024483965014582"/>
        <n v="392.44500000000005"/>
        <n v="170.03682152317884"/>
        <n v="419.66994940000006"/>
        <n v="300.03120000000001"/>
        <n v="310.03881639344257"/>
        <n v="299.97447853333341"/>
        <n v="214.96246434782611"/>
        <n v="160.0326402008032"/>
        <n v="159.96452682926829"/>
        <n v="349.94774081632647"/>
        <n v="68.622368363636355"/>
        <n v="970.96185000000014"/>
        <n v="627.73159852941183"/>
        <n v="108.82229297928995"/>
        <n v="313.20646451612907"/>
        <n v="111.70528443512963"/>
        <n v="389.3851059422779"/>
        <n v="189.97332014388491"/>
        <n v="320.00336521739132"/>
        <n v="582.25965686274515"/>
        <n v="327.7549916883118"/>
        <n v="662.72373599999992"/>
        <n v="950.94922499999996"/>
        <n v="406.7734971428572"/>
        <n v="300.04447499999998"/>
        <n v="497.11999354838724"/>
        <n v="682.78008524590166"/>
        <n v="589.56274757142864"/>
        <n v="329.92320898876397"/>
        <n v="350.0149953488372"/>
        <n v="349.96384711538462"/>
        <n v="647.60622039473685"/>
        <n v="278.2206810650888"/>
        <n v="270.03477615894042"/>
        <n v="260.04442962962963"/>
        <n v="104.4220434065934"/>
        <n v="270.00528644859816"/>
        <n v="167.00622732203388"/>
        <n v="163.01982756410257"/>
        <n v="94.992767297132389"/>
        <n v="354.21373333333332"/>
        <n v="888.40437200000008"/>
        <n v="553.45343333333335"/>
        <n v="1671.6778333333336"/>
        <n v="1751.8059535714285"/>
        <n v="661.48118999999997"/>
        <n v="554.83768541666666"/>
        <n v="1523.5"/>
        <n v="2308.5"/>
        <n v="1417.2242000000001"/>
        <n v="738.52862222222222"/>
        <n v="83.26405042105263"/>
        <n v="179.99788541666669"/>
        <n v="115.00540359999999"/>
        <n v="160.01540231362469"/>
        <n v="90.089908260447032"/>
        <n v="373.50675000000007"/>
        <n v="170.03705298013247"/>
        <n v="484.71527859999998"/>
        <n v="299.94983490566034"/>
        <n v="310.06944262295082"/>
        <n v="300.03884586666663"/>
        <n v="215.00596173913041"/>
        <n v="159.97921167871485"/>
        <n v="160.00231492682929"/>
        <n v="350.09262244897957"/>
        <n v="122.06956213636364"/>
        <n v="933.13145588235295"/>
        <n v="587.36580000000015"/>
        <n v="108.79859622485209"/>
        <n v="282.92960322580649"/>
        <n v="91.538339884526167"/>
        <n v="366.60794100588777"/>
        <n v="190.04583453237413"/>
        <n v="319.99554782608703"/>
        <n v="537.23605764705894"/>
        <n v="300.32755480519484"/>
        <n v="441.67512399999998"/>
        <n v="712.37869300000011"/>
        <n v="422.35471339285721"/>
        <n v="300.0024357142857"/>
        <n v="323.66201677419355"/>
        <n v="748.04532786885238"/>
        <n v="686.66951200000005"/>
        <n v="348.48124719101128"/>
        <n v="349.97476744186054"/>
        <n v="349.98308307692304"/>
        <n v="516.94115144736838"/>
        <n v="291.09181065088762"/>
        <n v="328.50402185430465"/>
        <n v="260.03254814814812"/>
        <n v="96.303321703296717"/>
        <n v="270.00994485981306"/>
        <n v="167.00696966101691"/>
        <n v="130.0147192307692"/>
        <n v="95.022865771812064"/>
        <n v="354.21533333333343"/>
        <n v="1364.6275999999998"/>
        <n v="702.25191666666683"/>
        <n v="1634.0845500000003"/>
        <n v="1736.4773999999998"/>
        <n v="533.15742631578939"/>
        <n v="175.77021583333337"/>
        <n v="1615"/>
        <n v="2117"/>
        <n v="1390.9349999999999"/>
        <n v="611.01324444444458"/>
        <n v="2396.0790749999996"/>
        <n v="83.264422105263165"/>
        <n v="180.05019812500004"/>
        <n v="115.00977279999999"/>
        <n v="171.55659254498718"/>
        <n v="90.064638483965012"/>
        <n v="401.57931985294118"/>
        <n v="170.02287483443712"/>
        <n v="505.50365699999992"/>
        <n v="300.00997528301889"/>
        <n v="309.95632131147534"/>
        <n v="299.9868568"/>
        <n v="215.05973797101453"/>
        <n v="165.12254457831324"/>
        <n v="160.035759902439"/>
        <n v="349.84542857142856"/>
        <n v="180.62299436363637"/>
        <n v="1001.2996294117648"/>
        <n v="465.30637794117655"/>
        <n v="108.76088575443788"/>
        <n v="297.93068967741937"/>
        <n v="350.09242258064523"/>
        <n v="112.75477175702849"/>
        <n v="190.03370503597125"/>
        <n v="320.05978260869574"/>
        <n v="594.64420254901961"/>
        <n v="319.6632228571429"/>
        <n v="386.78688199999999"/>
        <n v="835.84198800000001"/>
        <n v="377.08011160714278"/>
        <n v="300.01669285714286"/>
        <n v="310.97531483870972"/>
        <n v="582.10305245901645"/>
        <n v="494.62481785714277"/>
        <n v="408.1411348314607"/>
        <n v="350.00020930232557"/>
        <n v="360.73900961538465"/>
        <n v="597.80535868421055"/>
        <n v="290.43725325443791"/>
        <n v="421.03794635761597"/>
        <n v="266.38899876543206"/>
        <n v="95.6214131868132"/>
        <n v="270.00638130841128"/>
        <n v="166.98719745762713"/>
        <n v="129.99333333333331"/>
        <n v="94.97422916412448"/>
        <n v="354.12927500000001"/>
        <n v="867.00723199999993"/>
        <n v="524.98597500000005"/>
        <n v="1195.9843000000003"/>
        <n v="1662.6439928571431"/>
        <n v="637.48980000000006"/>
        <n v="1973.9999999999998"/>
        <n v="2660"/>
        <n v="1616.6220000000001"/>
        <n v="611.09359999999992"/>
        <n v="3158.2554000000005"/>
        <n v="83.239259999999987"/>
        <n v="179.95926604166669"/>
        <n v="115.01508600000001"/>
        <n v="184.53325064267355"/>
        <n v="90.042215743440224"/>
        <n v="418.05204044117647"/>
        <n v="170.07621854304637"/>
        <n v="1026.6380389999999"/>
        <n v="363.25187698113211"/>
        <n v="358.65225245901638"/>
        <n v="300.03625600000004"/>
        <n v="214.96206521739131"/>
        <n v="163.39488674698796"/>
        <n v="159.9589723902439"/>
        <n v="350.06096938775511"/>
        <n v="180.60833022727275"/>
        <n v="1032.1084941176468"/>
        <n v="756.20676764705888"/>
        <n v="108.7437395029586"/>
        <n v="284.49089290322587"/>
        <n v="350.03206451612908"/>
        <n v="106.17101572847713"/>
        <n v="189.96771223021585"/>
        <n v="319.95293478260874"/>
        <n v="915.11587764705894"/>
        <n v="359.32748766233766"/>
        <n v="683.91369199999997"/>
        <n v="1403.583678"/>
        <n v="530.48180214285708"/>
        <n v="494.64928571428572"/>
        <n v="421.41929612903226"/>
        <n v="1017.626331147541"/>
        <n v="639.02423828571432"/>
        <n v="513.60200224719108"/>
        <n v="349.98074999999994"/>
        <n v="439.10396923076922"/>
        <n v="869.05851868421064"/>
        <n v="604.79959289940825"/>
        <n v="461.59287218543051"/>
        <n v="278.47612592592594"/>
        <n v="85.508912005494508"/>
        <n v="270.03025514018691"/>
        <n v="166.98792457627115"/>
        <n v="129.98840277777776"/>
        <n v="94.979531543624148"/>
        <n v="354.12117500000005"/>
        <n v="1402.4507786666668"/>
        <n v="667.64"/>
        <n v="2009.5754666666671"/>
        <n v="2266.4654571428568"/>
        <n v="547.55332105263153"/>
        <n v="2327.5"/>
        <n v="3135"/>
        <n v="1641.5216"/>
        <n v="611.07062222222237"/>
        <n v="2556.7919999999999"/>
        <n v="179.57744186046511"/>
        <n v="83.25917384210527"/>
        <n v="180.03931781250003"/>
        <n v="114.9765582"/>
        <n v="169.0841380462725"/>
        <n v="89.959996112730821"/>
        <n v="421.6644783088235"/>
        <n v="169.9632238410596"/>
        <n v="427.70270199999993"/>
        <n v="385.15460943396226"/>
        <n v="310.00261311475407"/>
        <n v="300.00708093333333"/>
        <n v="215.03104695652175"/>
        <n v="172.43515662650603"/>
        <n v="160.02556097560972"/>
        <n v="350.20408163265307"/>
        <n v="180.61911709090913"/>
        <n v="1116.925705882353"/>
        <n v="914.41614558823539"/>
        <n v="108.76448566863905"/>
        <n v="295.49107983870977"/>
        <n v="371.4875806451613"/>
        <n v="118.67523094662364"/>
        <n v="223.7455204688859"/>
        <n v="190.00000000000003"/>
        <n v="351.74212173913048"/>
        <n v="670.78504362745093"/>
        <n v="313.01518909090919"/>
        <n v="955.01638399999979"/>
        <n v="1565.240577"/>
        <n v="377.78027999999995"/>
        <n v="321.8954464285714"/>
        <n v="522.39984516129027"/>
        <n v="619.64097049180327"/>
        <n v="497.4158700000001"/>
        <n v="329.99088988764038"/>
        <n v="452.770646511628"/>
        <n v="350.07412307692312"/>
        <n v="440.45695499999988"/>
        <n v="280.90140887573961"/>
        <n v="270.9435973509934"/>
        <n v="299.00538888888889"/>
        <n v="66.097681108058609"/>
        <n v="270.01077757009347"/>
        <n v="167.01744101694914"/>
        <n v="130.00887179487177"/>
        <n v="548.20721488712627"/>
        <n v="354.173225"/>
        <n v="1064.9100373333331"/>
        <n v="500.07908333333336"/>
        <n v="1150.2341000000001"/>
        <n v="1198.3780114285714"/>
        <n v="520.51058947368426"/>
        <n v="1797.5"/>
        <n v="2395.5617999999999"/>
        <n v="611.06342222222236"/>
        <n v="3490.8063500000003"/>
        <n v="83.248810105263161"/>
        <n v="179.94270400000005"/>
        <n v="115.03352279999999"/>
        <n v="175.24350385604114"/>
        <n v="90.022229737609337"/>
        <n v="473.96139705882354"/>
        <n v="170.04047682119207"/>
        <n v="299.99780800000002"/>
        <n v="299.94322075471706"/>
        <n v="310.03955278688528"/>
        <n v="300.00998573333334"/>
        <n v="215.00730985507246"/>
        <n v="169.51747469879516"/>
        <n v="160.03893073170735"/>
        <n v="350.14253061224491"/>
        <n v="180.56731795454544"/>
        <n v="1057.0706235294117"/>
        <n v="591.41166617647082"/>
        <n v="108.69715633136097"/>
        <n v="318.07038193548391"/>
        <n v="371.00218064516133"/>
        <n v="110.04630553450322"/>
        <n v="189.97340287769785"/>
        <n v="320.05742826086959"/>
        <n v="453.22432784313736"/>
        <n v="365.53028571428581"/>
        <n v="560.16674"/>
        <n v="1275.438285"/>
        <n v="350.08042857142857"/>
        <n v="308.24330357142856"/>
        <n v="391.19699290322581"/>
        <n v="419.97934262295081"/>
        <n v="375.95507600000002"/>
        <n v="329.98323146067412"/>
        <n v="350.04598604651159"/>
        <n v="350.01709615384624"/>
        <n v="349.96469673684214"/>
        <n v="260.49887573964503"/>
        <n v="269.99218543046356"/>
        <n v="270.76038271604938"/>
        <n v="88.455617500000002"/>
        <n v="269.98890841121499"/>
        <n v="166.98079525423725"/>
        <n v="133.90912499999999"/>
        <n v="94.985673886516182"/>
        <n v="354.25085833333333"/>
        <n v="924.72623999999996"/>
        <n v="500.01052500000014"/>
        <n v="878.25937500000009"/>
        <n v="1068.897812142857"/>
        <n v="403.54490105263164"/>
        <n v="2121.8575000000001"/>
        <n v="2871.5309999999999"/>
        <n v="1532.6592000000001"/>
        <n v="744.97822222222226"/>
        <n v="3063.5495000000001"/>
        <n v="83.246414210526297"/>
        <n v="232.50770262500004"/>
        <n v="114.98597079999999"/>
        <n v="195.12895372750643"/>
        <n v="89.960505344995141"/>
        <n v="503.35797058823539"/>
        <n v="170.03814834437085"/>
        <n v="323.80360999999994"/>
        <n v="299.97515471698119"/>
        <n v="309.98443524590158"/>
        <n v="299.99618320000002"/>
        <n v="218.53100579710144"/>
        <n v="173.04403180722892"/>
        <n v="159.96122634146343"/>
        <n v="350.09266938775511"/>
        <n v="270.02989559164735"/>
        <n v="180.60500854545455"/>
        <n v="1000.5850882352943"/>
        <n v="542.52085153676489"/>
        <n v="108.75843253402368"/>
        <n v="346.54808516129037"/>
        <n v="349.95036774193545"/>
        <n v="91.754659588799584"/>
        <n v="174.69919563916773"/>
        <n v="190.01335251798565"/>
        <n v="319.91763695652179"/>
        <n v="513.59345764705881"/>
        <n v="326.26820454545458"/>
        <n v="849.48317999999995"/>
        <n v="1344.4729540000001"/>
        <n v="350.07479142857142"/>
        <n v="362.3546321428571"/>
        <n v="471.52774967741931"/>
        <n v="483.96263606557369"/>
        <n v="360.59753142857141"/>
        <n v="329.92856179775282"/>
        <n v="389.93959534883726"/>
        <n v="349.9875076923077"/>
        <n v="375.49078210526312"/>
        <n v="283.72594792899412"/>
        <n v="269.99274635761594"/>
        <n v="260.03941111111106"/>
        <n v="66.733076062271053"/>
        <n v="296.68634018691586"/>
        <n v="167.00058305084747"/>
        <n v="129.99704786324787"/>
        <n v="95.003872849298347"/>
        <n v="354.16278333333338"/>
        <n v="1281.0826000000002"/>
        <n v="1653.33"/>
        <n v="694.78035833333342"/>
        <n v="1937.6069942857143"/>
        <n v="491.29115263157877"/>
        <n v="693.33333333333337"/>
        <n v="2683.8885"/>
        <n v="3426.9559999999997"/>
        <n v="1694.9478000000001"/>
        <n v="611.23486666666679"/>
        <n v="3308.5533750000004"/>
        <n v="83.246644736842114"/>
        <n v="238.960914"/>
        <n v="115.00735760000001"/>
        <n v="225.1054550128535"/>
        <n v="92.210928419825066"/>
        <n v="549.00029816176482"/>
        <n v="177.1428370860927"/>
        <n v="496.21241999999995"/>
        <n v="346.97715283018869"/>
        <n v="309.96342918032781"/>
        <n v="412.22059999999999"/>
        <n v="220.00342173913043"/>
        <n v="172.17394136546181"/>
        <n v="162.44324019512197"/>
        <n v="350.21544285714282"/>
        <n v="269.99642575406034"/>
        <n v="184.77121704545456"/>
        <n v="1040.6579117647059"/>
        <n v="501.69809589705886"/>
        <n v="108.78306674556214"/>
        <n v="363.23048387096782"/>
        <n v="353.0068645161291"/>
        <n v="95.187263743892046"/>
        <n v="300.52250216047327"/>
        <n v="328.41967826086955"/>
        <n v="607.54477745098052"/>
        <n v="307.04380376623385"/>
        <n v="780.24564000000021"/>
        <n v="1163.3006879999998"/>
        <n v="444.43519285714285"/>
        <n v="487.31300357142851"/>
        <n v="527.05832516129033"/>
        <n v="647.92811639344256"/>
        <n v="534.52845642857153"/>
        <n v="330.05842696629219"/>
        <n v="494.62254883720931"/>
        <n v="417.35525384615386"/>
        <n v="536.67626092105263"/>
        <n v="339.46529822485206"/>
        <n v="312.60498609271525"/>
        <n v="106.59018518518519"/>
        <n v="78.383543925233653"/>
        <n v="204.24444351401866"/>
        <n v="133.55617884615384"/>
        <n v="97.880181818181825"/>
        <n v="308.48860000000008"/>
        <n v="1713.5286100000001"/>
        <n v="689.36929533333341"/>
        <n v="499.88750000000005"/>
        <n v="1353.4216666666666"/>
        <n v="3051.9011599999999"/>
        <n v="438.88439999999997"/>
        <n v="1045.1504761904762"/>
        <n v="2537.8094999999998"/>
        <n v="3363.2235000000001"/>
        <n v="1537.4992500000001"/>
        <n v="610.97422222222224"/>
        <n v="3566.1652000000004"/>
        <n v="79.026322033898296"/>
        <n v="179.95529801324503"/>
        <n v="93.013341417881435"/>
        <n v="330.03289271523175"/>
        <n v="449.45948713235299"/>
        <n v="389.43211771428571"/>
        <n v="427.7454426229508"/>
        <n v="83.265987789473684"/>
        <n v="179.96175987500001"/>
        <n v="115.04469600000002"/>
        <n v="252.28900437017995"/>
        <n v="165.01453574297187"/>
        <n v="168.34108312195121"/>
        <n v="108.76036494674557"/>
        <n v="200.7125001818182"/>
        <n v="367.97119161290323"/>
        <n v="116.35049811726734"/>
        <n v="347.04231834319535"/>
        <n v="306.50754503755894"/>
        <n v="135.02830683760683"/>
        <n v="99.983555216595477"/>
        <n v="435.74040714285712"/>
        <n v="262.96258064516127"/>
        <n v="529.35546985294116"/>
        <n v="525.50853333333339"/>
        <n v="492.92976315789463"/>
        <n v="1079.534934"/>
        <n v="378.49490339473687"/>
        <n v="231.33499304347828"/>
        <n v="1780.5106285714287"/>
        <n v="326.03859306666669"/>
        <n v="391.06154537735853"/>
        <n v="499.01026607142859"/>
        <n v="355.35629438202244"/>
        <n v="1060.1934705882356"/>
        <n v="375.20755102040823"/>
        <n v="510.92923372549023"/>
        <n v="315.49300649350653"/>
        <n v="336.49209672131144"/>
        <n v="374.96921538461544"/>
        <n v="712.11505499999998"/>
        <n v="336.51130434782607"/>
        <n v="1486.4770353333333"/>
        <n v="649.67515555555565"/>
        <n v="434.15055000000007"/>
        <n v="270.01318607888629"/>
        <n v="560.41026266666665"/>
        <n v="368.02930285714291"/>
        <n v="622.24915833333341"/>
        <n v="346.95467214953271"/>
        <n v="604.4805962962962"/>
        <n v="353.77132373333336"/>
        <n v="150.39863500000001"/>
        <n v="394.31781759036153"/>
        <n v="159.97100255941498"/>
        <n v="5.2613264264264279"/>
        <n v="379.38782700000007"/>
        <n v="2954.7158490000002"/>
        <n v="3279.3706259999999"/>
        <n v="1723.8732500000001"/>
        <n v="3168.9420749999999"/>
        <n v="349.99255813953482"/>
        <n v="179.95179337748343"/>
        <n v="93.05967761418853"/>
        <n v="330.01812913907287"/>
        <n v="357.72300623529412"/>
        <n v="368.04393600000003"/>
        <n v="367.94310819672125"/>
        <n v="83.246716421052639"/>
        <n v="179.97251083333333"/>
        <n v="114.95805720000001"/>
        <n v="283.53794755784065"/>
        <n v="179.01831244979917"/>
        <n v="168.24668409756097"/>
        <n v="108.69670942307694"/>
        <n v="217.06333909090912"/>
        <n v="347.44477064516133"/>
        <n v="114.28374082840236"/>
        <n v="347.04286390532553"/>
        <n v="297.49484810210731"/>
        <n v="135.00942307692307"/>
        <n v="100.03672629652225"/>
        <n v="550.19661125000005"/>
        <n v="477.36507870967745"/>
        <n v="571.79168139705894"/>
        <n v="394.28259166666669"/>
        <n v="708.58200000000011"/>
        <n v="536.98377631578944"/>
        <n v="1104.6631644000001"/>
        <n v="378.47137755263151"/>
        <n v="231.24002086956517"/>
        <n v="1241.63615"/>
        <n v="326.00483733333334"/>
        <n v="325.92705056603779"/>
        <n v="461.19319642857141"/>
        <n v="368.03365168539324"/>
        <n v="1016.679617647059"/>
        <n v="388.85161632653063"/>
        <n v="599.48181980392167"/>
        <n v="345.59563324675327"/>
        <n v="336.45547131147538"/>
        <n v="389.03425769230768"/>
        <n v="765.85977600000001"/>
        <n v="343.34460000000001"/>
        <n v="1145.1414608000002"/>
        <n v="898.93626666666671"/>
        <n v="446.54350838709672"/>
        <n v="270.03623851508127"/>
        <n v="560.39251200000001"/>
        <n v="480.63948799999991"/>
        <n v="569.09466666666685"/>
        <n v="346.95991822429909"/>
        <n v="797.54066666666654"/>
        <n v="378.4904252"/>
        <n v="368.00639999999999"/>
        <n v="592.10410373493983"/>
        <n v="159.68500914076782"/>
        <n v="242.00491171171174"/>
        <n v="401.94207"/>
        <n v="3563.5949999999998"/>
        <n v="3860.2567500000005"/>
        <n v="1686.9748500000001"/>
        <n v="2747.6088500000001"/>
        <n v="367.99836744186052"/>
        <n v="232.73728249027241"/>
        <n v="1034.0288"/>
        <n v="179.95303311258277"/>
        <n v="93.007801676384844"/>
        <n v="330.02345165562917"/>
        <n v="426.23988253676475"/>
        <n v="564.48620200000005"/>
        <n v="475.65159999999992"/>
        <n v="83.24104831578947"/>
        <n v="179.98003397916671"/>
        <n v="114.99799800000001"/>
        <n v="256.96831928020561"/>
        <n v="165.02413012048194"/>
        <n v="168.28447112195121"/>
        <n v="108.77888873964497"/>
        <n v="200.71251127272726"/>
        <n v="280.77448387096774"/>
        <n v="91.132308015061867"/>
        <n v="347.03061538461543"/>
        <n v="223.04161403975269"/>
        <n v="134.9732923076923"/>
        <n v="99.988708968883472"/>
        <n v="420.48137500000001"/>
        <n v="479.50985032258058"/>
        <n v="531.03552426470594"/>
        <n v="394.14178333333336"/>
        <n v="541.62840000000006"/>
        <n v="460.49395263157891"/>
        <n v="1230.0686016"/>
        <n v="451.1797943421052"/>
        <n v="231.29639304347822"/>
        <n v="1112.2913999999998"/>
        <n v="326.06402880000002"/>
        <n v="325.94196000000011"/>
        <n v="325.38037500000002"/>
        <n v="368.04258876404492"/>
        <n v="903.67931499999997"/>
        <n v="388.82977346938782"/>
        <n v="582.1176619607844"/>
        <n v="336.45681168831163"/>
        <n v="336.46658032786877"/>
        <n v="388.94344615384614"/>
        <n v="603.03360999999995"/>
        <n v="346.95909782608697"/>
        <n v="1006.2887146666666"/>
        <n v="677.23388888888894"/>
        <n v="370.67788709677427"/>
        <n v="284.01251600928077"/>
        <n v="560.48001333333332"/>
        <n v="428.41680142857138"/>
        <n v="967.45220000000018"/>
        <n v="347.03107457943929"/>
        <n v="651.37035049382712"/>
        <n v="378.50184266666668"/>
        <n v="367.95802083333331"/>
        <n v="536.54239361445786"/>
        <n v="160.67620621572212"/>
        <n v="242.004954954955"/>
        <n v="586.42299199999991"/>
        <n v="465.0074616"/>
        <n v="3052.3875000000003"/>
        <n v="2695.5187500000002"/>
        <n v="1187.8114499999999"/>
        <n v="2118.6360000000004"/>
        <n v="367.95144767441866"/>
        <n v="250.05105642023344"/>
        <n v="180.02347880794701"/>
        <n v="92.977429290573369"/>
        <n v="449.15170202205883"/>
        <n v="570.5396571428571"/>
        <n v="610.46977049180327"/>
        <n v="83.257691999999992"/>
        <n v="180.0215776666667"/>
        <n v="115.040195"/>
        <n v="196.28968843187661"/>
        <n v="164.96292048192768"/>
        <n v="168.32266432195124"/>
        <n v="108.72821850443789"/>
        <n v="200.65062522727271"/>
        <n v="249.95799209677426"/>
        <n v="58.672155997848314"/>
        <n v="370.01111715976333"/>
        <n v="169.86073256664227"/>
        <n v="135.00866666666667"/>
        <n v="99.989902074435633"/>
        <n v="431.22380357142862"/>
        <n v="499.18815741935481"/>
        <n v="442.37718279411769"/>
        <n v="394.14736666666676"/>
        <n v="551.66262499999993"/>
        <n v="331.8720394736842"/>
        <n v="1050.062664"/>
        <n v="378.43651368421047"/>
        <n v="231.28294028985502"/>
        <n v="2382.935185714286"/>
        <n v="325.91139480000004"/>
        <n v="482.91813962264149"/>
        <n v="323.52384107142854"/>
        <n v="367.96923595505615"/>
        <n v="851.1433411764707"/>
        <n v="389.06902448979594"/>
        <n v="643.48303725490211"/>
        <n v="336.43168831168833"/>
        <n v="336.47226229508192"/>
        <n v="403.34512500000005"/>
        <n v="684.80603399999995"/>
        <n v="347.00906739130443"/>
        <n v="1628.4657566666669"/>
        <n v="677.29773333333333"/>
        <n v="367.98822580645168"/>
        <n v="284.02964733178663"/>
        <n v="611.36363666666659"/>
        <n v="381.00581399999999"/>
        <n v="1790.52125"/>
        <n v="347.0217472897196"/>
        <n v="576.96954938271597"/>
        <n v="378.46210133333341"/>
        <n v="368.43861250000003"/>
        <n v="503.87787108433736"/>
        <n v="159.37367495429618"/>
        <n v="242.00404144144144"/>
        <n v="100.00707062201835"/>
        <n v="525.11611199999993"/>
        <n v="547.11472200000014"/>
        <n v="2125.7999999999997"/>
        <n v="2288.8327500000005"/>
        <n v="1000.034"/>
        <n v="1857.7539999999999"/>
        <n v="587.73720744186051"/>
        <n v="250.01653307392996"/>
        <n v="850.56439999999998"/>
        <n v="230.60234447300775"/>
        <n v="551.89239442105259"/>
        <n v="378.19452142857148"/>
        <n v="423.34466272189354"/>
        <n v="231.32517217391302"/>
        <n v="99.991407382550349"/>
        <n v="165.0068722891566"/>
        <n v="179.9952825"/>
        <n v="195.52988665447899"/>
        <n v="646.06519741935483"/>
        <n v="681.20974239506177"/>
        <n v="121.8387487706422"/>
        <n v="418.04213548387094"/>
        <n v="168.34484373170727"/>
        <n v="292.77010967741938"/>
        <n v="83.267656421052635"/>
        <n v="347.02123043478269"/>
        <n v="93.111787319727881"/>
        <n v="721.10444571428582"/>
        <n v="513.73508333333336"/>
        <n v="241.99481081081086"/>
        <n v="388.80608979591841"/>
        <n v="417.64716566037742"/>
        <n v="200.61379386363635"/>
        <n v="179.95873112582782"/>
        <n v="420.50219277108437"/>
        <n v="410.27611333333334"/>
        <n v="670.95356557377045"/>
        <n v="859.3232270588237"/>
        <n v="347.06885313225058"/>
        <n v="336.51092622950824"/>
        <n v="411.97883076923074"/>
        <n v="368.06937303370785"/>
        <n v="134.99916452991451"/>
        <n v="94.416884991931141"/>
        <n v="108.80339217455622"/>
        <n v="395.2658872727273"/>
        <n v="233.67779033437478"/>
        <n v="114.94785560000001"/>
        <n v="1301.7343871999999"/>
        <n v="467.87058803738313"/>
        <n v="523.79893125000001"/>
        <n v="539.87635491176479"/>
        <n v="1101.3424332352943"/>
        <n v="326.08567413333338"/>
        <n v="523.61202533088249"/>
        <n v="394.20062500000006"/>
        <n v="2042.0743642857142"/>
        <n v="902.71066666666673"/>
        <n v="846.91263333333336"/>
        <n v="479.1906447368421"/>
        <n v="1462.325844"/>
        <n v="777.97742240000002"/>
        <n v="560.41065800000013"/>
        <n v="1496.0167499999998"/>
        <n v="685.3045527906977"/>
        <n v="250.05569961089492"/>
        <n v="532.26772979999998"/>
        <n v="1594.671"/>
        <n v="2452.2795000000001"/>
        <n v="2390.6392500000002"/>
        <n v="179.93197417218545"/>
        <n v="93.052321486880487"/>
        <n v="431.39218781617649"/>
        <n v="637.45905599999992"/>
        <n v="882.34374590163929"/>
        <n v="83.245288736842099"/>
        <n v="115.0345504"/>
        <n v="194.64758354755784"/>
        <n v="165.03095903614457"/>
        <n v="168.28191579512196"/>
        <n v="108.73451863461541"/>
        <n v="200.68023854545456"/>
        <n v="271.1095706451614"/>
        <n v="90.844545024206553"/>
        <n v="370.0541940828403"/>
        <n v="217.72352589244164"/>
        <n v="134.9995064102564"/>
        <n v="100.00161439902381"/>
        <n v="443.2437321428572"/>
        <n v="434.07304387096775"/>
        <n v="470.45685798529411"/>
        <n v="394.21749999999997"/>
        <n v="756.1930000000001"/>
        <n v="418.80584999999991"/>
        <n v="929.0688818000001"/>
        <n v="506.80863118421058"/>
        <n v="231.25831188405795"/>
        <n v="1834.8104357142856"/>
        <n v="326.06792799999994"/>
        <n v="325.93980339622647"/>
        <n v="373.89216785714274"/>
        <n v="437.24006966292131"/>
        <n v="839.61312417647059"/>
        <n v="389.07869387755107"/>
        <n v="590.7143370588235"/>
        <n v="396.63970935064935"/>
        <n v="336.49763114754091"/>
        <n v="416.52717307692313"/>
        <n v="559.17052100000001"/>
        <n v="2516.4634511999998"/>
        <n v="677.24577777777779"/>
        <n v="426.27643548387101"/>
        <n v="368.25985962877036"/>
        <n v="560.4431360000001"/>
        <n v="1149.0601333333334"/>
        <n v="374.28567028037378"/>
        <n v="580.97728035802459"/>
        <n v="399.87845866666663"/>
        <n v="367.98915433333332"/>
        <n v="420.53793734939757"/>
        <n v="164.0934672760512"/>
        <n v="241.99183213213215"/>
        <n v="100.00886511192661"/>
        <n v="783.41078640000001"/>
        <n v="564.13350000000003"/>
        <n v="411.45786754966883"/>
        <n v="223.43990923913049"/>
        <n v="247.64411086956522"/>
        <n v="509.59368749999993"/>
        <n v="1907.1254999999996"/>
        <n v="2167.152"/>
        <n v="1230.96795"/>
        <n v="2887.4855499999999"/>
        <n v="646.58326046511627"/>
        <n v="250.02016031128403"/>
        <n v="309.95960357142854"/>
        <n v="677.25273333333337"/>
        <n v="468.48719520000003"/>
        <n v="690.02759999999989"/>
        <n v="394.24650000000008"/>
        <n v="524.19336315789474"/>
        <n v="1798.1290714285713"/>
        <n v="92.961491033041796"/>
        <n v="444.13867266666665"/>
        <n v="502.70408131578938"/>
        <n v="231.24048550724638"/>
        <n v="437.67268846153843"/>
        <n v="347.06034616822427"/>
        <n v="476.49768750000004"/>
        <n v="888.06787333333341"/>
        <n v="490.28748410596029"/>
        <n v="326.02119000000005"/>
        <n v="389.02093877551033"/>
        <n v="679.79142142857143"/>
        <n v="424.09065088757399"/>
        <n v="179.98592384105959"/>
        <n v="764.07033442622946"/>
        <n v="371.69830285714289"/>
        <n v="536.0074056179775"/>
        <n v="420.56020385542166"/>
        <n v="1249.3043333333335"/>
        <n v="449.22896966911765"/>
        <n v="458.39074499999998"/>
        <n v="663.01551599999982"/>
        <n v="403.79519782608696"/>
        <n v="560.23406499999999"/>
        <n v="419.15110645161292"/>
        <n v="303.51525967741946"/>
        <n v="725.44381925925927"/>
        <n v="150.74405143486237"/>
        <n v="442.1835201856149"/>
        <n v="893.5281973333332"/>
        <n v="336.47446475409839"/>
        <n v="108.74598417159764"/>
        <n v="159.83714917733087"/>
        <n v="224.08831311053987"/>
        <n v="168.3037775804878"/>
        <n v="360.18637200000006"/>
        <n v="139.5261923076923"/>
        <n v="646.10505000000012"/>
        <n v="1226.7366894117647"/>
        <n v="99.969699816961551"/>
        <n v="114.95405319999998"/>
        <n v="683.45200000000011"/>
        <n v="554.42409959558836"/>
        <n v="350.89868918918921"/>
        <n v="337.7318973913043"/>
        <n v="1573.1371200000001"/>
        <n v="200.66782909090909"/>
        <n v="512.43281290322579"/>
        <n v="83.269916210526318"/>
        <n v="175.03519999999997"/>
        <n v="111.45807369553525"/>
        <n v="707.60004160000017"/>
        <n v="695.16807604651171"/>
        <n v="2407.2000000000003"/>
        <n v="2473.1279999999997"/>
        <n v="2887.9904000000001"/>
        <n v="250.04490321011673"/>
        <n v="21.225812942366026"/>
        <n v="40.21558784676354"/>
        <n v="39.92029411764706"/>
        <n v="75.76351437699681"/>
        <n v="39.449154929577467"/>
        <n v="39.246673665318504"/>
        <n v="69.996604491413478"/>
        <n v="70.007593277310917"/>
        <n v="48.00151232876712"/>
        <n v="109.98273274760385"/>
        <n v="70.077429107981231"/>
        <n v="41.732112790697677"/>
        <n v="69.997702509907526"/>
        <n v="69.997230812324929"/>
        <n v="48.000459099804303"/>
        <n v="115.10798722044731"/>
        <n v="79.990794366197193"/>
        <n v="39.095115849342768"/>
        <n v="69.997547159841474"/>
        <n v="70.004746218487398"/>
        <n v="48.002548630136985"/>
        <n v="113.63872204472844"/>
        <n v="79.914430046948354"/>
        <n v="70.001849405548214"/>
        <n v="69.998938655462183"/>
        <n v="47.998532289628187"/>
        <n v="117.77086261980831"/>
        <n v="80.06879084507041"/>
        <n v="70.006169616908849"/>
        <n v="69.992704201680667"/>
        <n v="47.995395499021534"/>
        <n v="114.12281150159745"/>
        <n v="80.087856338028189"/>
        <n v="336.26991666666675"/>
        <n v="458.32600000000008"/>
        <n v="1011.0000000000001"/>
        <n v="784.00532499999986"/>
        <n v="178.57888749999998"/>
        <n v="516.54896666666673"/>
        <n v="458.30380000000002"/>
        <n v="458.45100000000008"/>
        <n v="416.65650000000005"/>
        <n v="416.67975000000007"/>
        <n v="416.58485833333339"/>
        <n v="153.8573076923077"/>
        <n v="283.33699999999999"/>
        <n v="333.26162500000004"/>
        <n v="348.3282733333333"/>
        <n v="366.61432000000002"/>
        <n v="643.04966000000002"/>
        <n v="1903"/>
        <n v="2636"/>
        <n v="403.32659999999998"/>
        <n v="500.04038500000001"/>
        <n v="69.991940290620875"/>
        <n v="70.00055742296918"/>
        <n v="47.994613502935429"/>
        <n v="115.33175718849841"/>
        <n v="79.98681971830986"/>
        <n v="180.02520000000001"/>
        <n v="375.38602499999996"/>
        <n v="375.06235000000004"/>
        <n v="361.10137777777788"/>
        <n v="366.50404933333334"/>
        <n v="463.98866300000009"/>
        <n v="1333.2524333333336"/>
        <n v="458.38178266666671"/>
        <n v="374.99795833333343"/>
        <n v="458.30197291666667"/>
        <n v="458.47725000000003"/>
        <n v="333.38962666666669"/>
        <n v="223.44814285714281"/>
        <n v="500.01682500000015"/>
        <n v="69.999984280052843"/>
        <n v="70.004989915966405"/>
        <n v="109.96250798722045"/>
        <n v="79.939807511737087"/>
        <n v="44.447972222222226"/>
        <n v="70.001747688243071"/>
        <n v="70.004180672268902"/>
        <n v="109.96930447284345"/>
        <n v="80.052151408450712"/>
        <n v="44.437226666666668"/>
        <n v="74.989534883720935"/>
        <n v="150.04098832391716"/>
        <n v="69.995833025099074"/>
        <n v="69.994873109243699"/>
        <n v="110.01522076677317"/>
        <n v="79.954998591549298"/>
        <n v="49.662516444444435"/>
        <n v="74.970695441860471"/>
        <n v="150.04196949152544"/>
        <n v="69.992512549537651"/>
        <n v="69.996512605042028"/>
        <n v="109.9586654952077"/>
        <n v="80.077703521126764"/>
        <n v="44.439013333333335"/>
        <n v="75.014745581395346"/>
        <n v="150.0125329566855"/>
        <n v="69.997736459709387"/>
        <n v="70.011423529411758"/>
        <n v="110.00871916932907"/>
        <n v="79.949267605633793"/>
        <n v="44.450899999999997"/>
        <n v="75.022883534883718"/>
        <n v="150.0386448210923"/>
        <n v="70.003320739762216"/>
        <n v="70.00412058823531"/>
        <n v="110.01892923322683"/>
        <n v="80.041373943661966"/>
        <n v="44.441105777777778"/>
        <n v="74.984399999999994"/>
        <n v="150.00689548022601"/>
        <n v="70.00078982826949"/>
        <n v="70.000224089635864"/>
        <n v="109.94305495207669"/>
        <n v="80.06106807511739"/>
        <n v="44.442924444444436"/>
        <n v="75.019688372093029"/>
        <n v="150.09062598870059"/>
        <n v="69.997912153236456"/>
        <n v="69.988078431372557"/>
        <n v="119.63003194888181"/>
        <n v="79.887990610328643"/>
        <n v="44.437622222222217"/>
        <n v="75.010289488372095"/>
        <n v="149.95497005649716"/>
        <n v="70.002783751651265"/>
        <n v="70"/>
        <n v="110.76281150159745"/>
        <n v="80.011342723004702"/>
        <n v="44.441338222222221"/>
        <n v="74.983933860465115"/>
        <n v="150.00095668549906"/>
        <n v="70.004772523117566"/>
        <n v="69.999008403361344"/>
        <n v="113.29182364217256"/>
        <n v="83.462713380281684"/>
        <n v="44.445120000000003"/>
        <n v="75.030690697674402"/>
        <n v="149.94128531073446"/>
        <n v="70.001017173051508"/>
        <n v="70.014711764705893"/>
        <n v="104.9852657004831"/>
        <n v="114.95007316293929"/>
        <n v="85.103638497652597"/>
        <n v="75.015711627906967"/>
        <n v="150.06033898305085"/>
        <n v="70.001958520475569"/>
        <n v="69.998467226890753"/>
        <n v="150.01603864734301"/>
        <n v="115.02207316293931"/>
        <n v="85.008578403755862"/>
        <n v="75.007701488372092"/>
        <n v="149.96984067796609"/>
        <n v="70.003880845442538"/>
        <n v="69.996565826330539"/>
        <n v="150.00340579710146"/>
        <n v="129.26164536741217"/>
        <n v="84.869435680751167"/>
        <n v="74.96632502325582"/>
        <n v="152.97271600753299"/>
        <n v="70.003094848084544"/>
        <n v="70.01430000000002"/>
        <n v="149.98944685990338"/>
        <n v="114.97504920127797"/>
        <n v="85.098478873239443"/>
        <n v="75.008133023255809"/>
        <n v="155.04241054613937"/>
        <n v="70.00141941875826"/>
        <n v="69.994323529411758"/>
        <n v="149.96693236714978"/>
        <n v="119.48942891373804"/>
        <n v="84.892797652582161"/>
        <n v="75.010290697674421"/>
        <n v="155.01943502824858"/>
        <n v="69.999461030383088"/>
        <n v="69.996383193277296"/>
        <n v="150.0294927536232"/>
        <n v="115.02241341853036"/>
        <n v="84.992445539906115"/>
        <n v="75.036079999999984"/>
        <n v="154.92156158192091"/>
        <n v="69.993713342140026"/>
        <n v="70.003681792717089"/>
        <n v="149.98180241545896"/>
        <n v="114.9431621405751"/>
        <n v="85.043203286384966"/>
        <n v="75.005076837209302"/>
        <n v="155.0483482109228"/>
        <n v="70.001346895640694"/>
        <n v="70.001421288515402"/>
        <n v="149.97277294685992"/>
        <n v="115.01465207667732"/>
        <n v="84.903349765258227"/>
        <n v="75.010024186046522"/>
        <n v="155.00683050847459"/>
        <n v="69.9989431968296"/>
        <n v="70.000858823529413"/>
        <n v="149.9720502415459"/>
        <n v="115.02437060702877"/>
        <n v="84.975657042253516"/>
        <n v="75.017295813953496"/>
        <n v="155.05781920903956"/>
        <n v="70.000181770145304"/>
        <n v="70.002264705882354"/>
        <n v="150.04325048309181"/>
        <n v="114.97910463258788"/>
        <n v="84.986196478873254"/>
        <n v="75.024536744186037"/>
        <n v="154.98747080979285"/>
        <n v="70.000595508586528"/>
        <n v="69.997568067226894"/>
        <n v="149.96641519323671"/>
        <n v="115.05180990415337"/>
        <n v="85.025258450704229"/>
        <n v="74.969707534883739"/>
        <n v="154.99809152542375"/>
        <n v="70.00177199471598"/>
        <n v="73.223818487394965"/>
        <n v="150.0288888888889"/>
        <n v="116.76905686900957"/>
        <n v="84.906938967136142"/>
        <n v="399.99119999999994"/>
        <n v="75.003761904761916"/>
        <n v="73.336142668428025"/>
        <n v="85.069330751173709"/>
        <n v="114.99457476038341"/>
        <n v="79.028337488372074"/>
        <n v="163.01530395480228"/>
        <n v="161.46086956521739"/>
        <n v="400.00749999999994"/>
        <n v="75.001621988795534"/>
        <n v="74.996143989431971"/>
        <n v="85.067723943661989"/>
        <n v="114.97650734824281"/>
        <n v="79.015173953488372"/>
        <n v="162.99540301318268"/>
        <n v="163.08331183574882"/>
        <n v="420.48631999999998"/>
        <n v="75.001908403361341"/>
        <n v="75.006658124174365"/>
        <n v="85.094825352112693"/>
        <n v="115.04759952076677"/>
        <n v="79.086893395348838"/>
        <n v="163.00364293785313"/>
        <n v="163.08959999999999"/>
        <n v="420.48504000000003"/>
        <n v="75.003621568627452"/>
        <n v="75.004387846763549"/>
        <n v="85.034720892018782"/>
        <n v="115.00751246006394"/>
        <n v="81.675562790697668"/>
        <n v="166.09368568738233"/>
        <n v="163.0127874396135"/>
        <n v="420.52187700000007"/>
        <n v="84.897061971830979"/>
        <n v="114.98404536741215"/>
        <n v="168.37367080979288"/>
        <n v="75.007565918097754"/>
        <n v="87.231404651162777"/>
        <n v="75.013463865546214"/>
        <n v="163.00530265700482"/>
        <n v="420.61554000000001"/>
        <n v="75.028564145658265"/>
        <n v="74.996261902245706"/>
        <n v="85.011418075117362"/>
        <n v="114.99909584664536"/>
        <n v="84.276468837209308"/>
        <n v="168.23268700564972"/>
        <n v="163.0660193236715"/>
        <n v="420.65740260000001"/>
        <n v="163.050038647343"/>
        <n v="84.31459302325581"/>
        <n v="523.09647999999993"/>
        <n v="84.984878169014095"/>
        <n v="75.002035667106995"/>
        <n v="114.96488274760384"/>
        <n v="168.24993747645954"/>
      </sharedItems>
    </cacheField>
    <cacheField name="商铺面积" numFmtId="0">
      <sharedItems containsSemiMixedTypes="0" containsString="0" containsNumber="1" minValue="2.4" maxValue="4461.5999999999995" count="209">
        <n v="57.599999999999994"/>
        <n v="55.199999999999996"/>
        <n v="252.55199999999999"/>
        <n v="150"/>
        <n v="327.59999999999997"/>
        <n v="186"/>
        <n v="18"/>
        <n v="21"/>
        <n v="218.4"/>
        <n v="30"/>
        <n v="14.399999999999999"/>
        <n v="2.4"/>
        <n v="61.199999999999996"/>
        <n v="86.399999999999991"/>
        <n v="171.6"/>
        <n v="206.4"/>
        <n v="217.2"/>
        <n v="153.6"/>
        <n v="36"/>
        <n v="114"/>
        <n v="144"/>
        <n v="224.4"/>
        <n v="66"/>
        <n v="64.8"/>
        <n v="48"/>
        <n v="181.2"/>
        <n v="88.8"/>
        <n v="399.59999999999997"/>
        <n v="566.4"/>
        <n v="436.32"/>
        <n v="828"/>
        <n v="78"/>
        <n v="39.6"/>
        <n v="50.4"/>
        <n v="289.21199999999999"/>
        <n v="188.4"/>
        <n v="192"/>
        <n v="376.8"/>
        <n v="80.399999999999991"/>
        <n v="134.4"/>
        <n v="172.79999999999998"/>
        <n v="146.4"/>
        <n v="200.4"/>
        <n v="242.39999999999998"/>
        <n v="371.904"/>
        <n v="112.8"/>
        <n v="113.28"/>
        <n v="28.799999999999997"/>
        <n v="40.799999999999997"/>
        <n v="20.399999999999999"/>
        <n v="49.199999999999996"/>
        <n v="72"/>
        <n v="535.19999999999993"/>
        <n v="7.1999999999999993"/>
        <n v="120"/>
        <n v="84"/>
        <n v="43.199999999999996"/>
        <n v="12"/>
        <n v="9.6"/>
        <n v="31.2"/>
        <n v="103.2"/>
        <n v="52.8"/>
        <n v="110.39999999999999"/>
        <n v="106.8"/>
        <n v="16.8"/>
        <n v="38.4"/>
        <n v="429.59999999999997"/>
        <n v="22.8"/>
        <n v="76.8"/>
        <n v="212.4"/>
        <n v="27.599999999999998"/>
        <n v="374.03999999999996"/>
        <n v="360"/>
        <n v="375"/>
        <n v="363.36"/>
        <n v="696"/>
        <n v="673.19999999999993"/>
        <n v="159.6"/>
        <n v="187.2"/>
        <n v="70.8"/>
        <n v="138"/>
        <n v="942.72"/>
        <n v="248.39999999999998"/>
        <n v="261.59999999999997"/>
        <n v="612"/>
        <n v="476.4"/>
        <n v="285.59999999999997"/>
        <n v="1243.2"/>
        <n v="692.4"/>
        <n v="116.39999999999999"/>
        <n v="56.4"/>
        <n v="536.4"/>
        <n v="118.8"/>
        <n v="46.8"/>
        <n v="45.6"/>
        <n v="424.8"/>
        <n v="190.79999999999998"/>
        <n v="99.6"/>
        <n v="111.6"/>
        <n v="319.2"/>
        <n v="447.59999999999997"/>
        <n v="2487.6"/>
        <n v="3570"/>
        <n v="182.4"/>
        <n v="489.59999999999997"/>
        <n v="183.6"/>
        <n v="63.599999999999994"/>
        <n v="130.79999999999998"/>
        <n v="384"/>
        <n v="60"/>
        <n v="37.199999999999996"/>
        <n v="1204.8"/>
        <n v="854.4"/>
        <n v="540"/>
        <n v="630"/>
        <n v="250.79999999999998"/>
        <n v="1303.2"/>
        <n v="195.6"/>
        <n v="135.6"/>
        <n v="210"/>
        <n v="291.59999999999997"/>
        <n v="204"/>
        <n v="142.79999999999998"/>
        <n v="328.8"/>
        <n v="374.4"/>
        <n v="270"/>
        <n v="258"/>
        <n v="1551.6"/>
        <n v="1167.5999999999999"/>
        <n v="534"/>
        <n v="774"/>
        <n v="332.4"/>
        <n v="177.6"/>
        <n v="211.2"/>
        <n v="123.6"/>
        <n v="154.79999999999998"/>
        <n v="158.4"/>
        <n v="51.6"/>
        <n v="62.4"/>
        <n v="180"/>
        <n v="490.79999999999995"/>
        <n v="699.6"/>
        <n v="493.2"/>
        <n v="232.79999999999998"/>
        <n v="475.2"/>
        <n v="561.6"/>
        <n v="1650"/>
        <n v="15.6"/>
        <n v="558"/>
        <n v="67.2"/>
        <n v="24"/>
        <n v="391.2"/>
        <n v="1002"/>
        <n v="308.39999999999998"/>
        <n v="68.399999999999991"/>
        <n v="127.19999999999999"/>
        <n v="108"/>
        <n v="13.2"/>
        <n v="259.2"/>
        <n v="90"/>
        <n v="495.59999999999997"/>
        <n v="136.79999999999998"/>
        <n v="141.6"/>
        <n v="139.19999999999999"/>
        <n v="128.4"/>
        <n v="170.4"/>
        <n v="2280"/>
        <n v="115.19999999999999"/>
        <n v="600"/>
        <n v="466.79999999999995"/>
        <n v="1234.8"/>
        <n v="504"/>
        <n v="298.8"/>
        <n v="246"/>
        <n v="58.8"/>
        <n v="514.79999999999995"/>
        <n v="264"/>
        <n v="163.19999999999999"/>
        <n v="811.19999999999993"/>
        <n v="74.399999999999991"/>
        <n v="4461.5999999999995"/>
        <n v="180.51599999999999"/>
        <n v="333.59999999999997"/>
        <n v="73.2"/>
        <n v="91.2"/>
        <n v="202.79999999999998"/>
        <n v="194.4"/>
        <n v="1310.3999999999999"/>
        <n v="708"/>
        <n v="1966.8"/>
        <n v="414"/>
        <n v="122.39999999999999"/>
        <n v="92.399999999999991"/>
        <n v="10.799999999999999"/>
        <n v="4.8"/>
        <n v="517.19999999999993"/>
        <n v="25.2"/>
        <n v="656.4"/>
        <n v="654"/>
        <n v="2373.6"/>
        <n v="908.4"/>
        <n v="856.8"/>
        <n v="751.19999999999993"/>
        <n v="511.2"/>
        <n v="1226.3999999999999"/>
        <n v="54"/>
        <n v="1290"/>
        <n v="637.19999999999993"/>
        <n v="496.79999999999995"/>
      </sharedItems>
    </cacheField>
    <cacheField name="一级业态" numFmtId="0">
      <sharedItems/>
    </cacheField>
    <cacheField name="二级业态" numFmtId="0">
      <sharedItems count="28">
        <s v="轻餐"/>
        <s v="其它的其它"/>
        <s v="正餐"/>
        <s v="配套服务"/>
        <s v="家居"/>
        <s v="化妆品/护肤品/香水"/>
        <s v="服饰其它相关"/>
        <s v="珠宝"/>
        <s v="美容/美发/美甲"/>
        <s v="综合服饰"/>
        <s v="休闲娱乐其它"/>
        <s v="钟表"/>
        <s v="男装"/>
        <s v="女装"/>
        <s v="儿童零售"/>
        <s v="MUJI 无印良品"/>
        <s v="快时尚其它"/>
        <s v="Uniqlo 优衣库"/>
        <s v="运动服饰"/>
        <s v="ZARA"/>
        <s v="电器/家用电器/IT器材"/>
        <s v="La Chapelle 拉夏贝尔"/>
        <s v="儿童娱乐"/>
        <s v="KTV"/>
        <s v="音像视觉设备/照相器材"/>
        <s v="电影院"/>
        <s v="儿童配套"/>
        <s v="健身中心"/>
      </sharedItems>
    </cacheField>
    <cacheField name="三级业态" numFmtId="0">
      <sharedItems/>
    </cacheField>
    <cacheField name="合同起始日期" numFmtId="14">
      <sharedItems containsSemiMixedTypes="0" containsNonDate="0" containsDate="1" containsString="0" minDate="2012-08-29T00:00:00" maxDate="2016-11-21T00:00:00"/>
    </cacheField>
    <cacheField name="合同结束日期" numFmtId="14">
      <sharedItems containsSemiMixedTypes="0" containsNonDate="0" containsDate="1" containsString="0" minDate="2013-05-28T00:00:00" maxDate="2043-04-01T00:00:00"/>
    </cacheField>
    <cacheField name="扣点方式" numFmtId="0">
      <sharedItems/>
    </cacheField>
    <cacheField name="扣率" numFmtId="0">
      <sharedItems containsMixedTypes="1" containsNumber="1" minValue="0" maxValue="0.3"/>
    </cacheField>
    <cacheField name="扣率一" numFmtId="178">
      <sharedItems containsMixedTypes="1" containsNumber="1" minValue="0" maxValue="0.3"/>
    </cacheField>
    <cacheField name="扣率二" numFmtId="179">
      <sharedItems/>
    </cacheField>
    <cacheField name="租赁期限" numFmtId="0">
      <sharedItems containsSemiMixedTypes="0" containsString="0" containsNumber="1" minValue="0.1" maxValue="3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635">
  <r>
    <d v="2014-01-01T00:00:00"/>
    <x v="0"/>
    <x v="0"/>
    <s v="曼诺莎"/>
    <n v="48560.4"/>
    <n v="11168.892"/>
    <x v="0"/>
    <x v="0"/>
    <x v="0"/>
    <x v="0"/>
    <s v="餐饮"/>
    <x v="0"/>
    <s v="咖啡店/面包店/冰激凌"/>
    <d v="2013-03-22T00:00:00"/>
    <d v="2015-05-09T00:00:00"/>
    <s v="纯保底"/>
    <s v="0.15"/>
    <s v="0.15"/>
    <s v=""/>
    <n v="2.1"/>
  </r>
  <r>
    <d v="2014-01-01T00:00:00"/>
    <x v="0"/>
    <x v="0"/>
    <s v="尊和名品"/>
    <n v="541927.79999999993"/>
    <n v="16257.833999999999"/>
    <x v="1"/>
    <x v="1"/>
    <x v="1"/>
    <x v="1"/>
    <s v="其它"/>
    <x v="1"/>
    <s v="烟/酒/茶"/>
    <d v="2012-12-12T00:00:00"/>
    <d v="2014-05-09T00:00:00"/>
    <s v="保底与流水两者取高"/>
    <s v="0.03"/>
    <s v="0.03"/>
    <s v=""/>
    <n v="1.4"/>
  </r>
  <r>
    <d v="2014-01-01T00:00:00"/>
    <x v="0"/>
    <x v="0"/>
    <s v="一席地"/>
    <n v="265790.39999999997"/>
    <n v="31894.847999999994"/>
    <x v="2"/>
    <x v="2"/>
    <x v="2"/>
    <x v="2"/>
    <s v="餐饮"/>
    <x v="2"/>
    <s v="餐馆/饭店"/>
    <d v="2012-12-25T00:00:00"/>
    <d v="2018-05-09T00:00:00"/>
    <s v="保底与流水两者取高"/>
    <s v="0.08"/>
    <s v="0.08"/>
    <s v=""/>
    <n v="5.4"/>
  </r>
  <r>
    <d v="2014-01-01T00:00:00"/>
    <x v="0"/>
    <x v="0"/>
    <s v="casa miel"/>
    <n v="293651.64"/>
    <n v="20555.614800000003"/>
    <x v="3"/>
    <x v="3"/>
    <x v="3"/>
    <x v="3"/>
    <s v="餐饮"/>
    <x v="2"/>
    <s v="餐馆/饭店"/>
    <d v="2013-01-25T00:00:00"/>
    <d v="2018-05-09T00:00:00"/>
    <s v="保底与流水两者取高"/>
    <s v="0.08,0.04"/>
    <s v="0.08"/>
    <s v="0.04"/>
    <n v="5.3"/>
  </r>
  <r>
    <d v="2014-01-01T00:00:00"/>
    <x v="0"/>
    <x v="0"/>
    <s v="咬不得"/>
    <n v="437030.39999999997"/>
    <n v="43703.040000000001"/>
    <x v="4"/>
    <x v="4"/>
    <x v="4"/>
    <x v="4"/>
    <s v="餐饮"/>
    <x v="2"/>
    <s v="快餐"/>
    <d v="2013-04-05T00:00:00"/>
    <d v="2018-06-03T00:00:00"/>
    <s v="保底与流水两者取高"/>
    <s v="0.09"/>
    <s v="0.09"/>
    <s v=""/>
    <n v="5.2"/>
  </r>
  <r>
    <d v="2014-01-01T00:00:00"/>
    <x v="0"/>
    <x v="0"/>
    <s v="厚道青转小火锅"/>
    <n v="232671.6"/>
    <n v="23267.16"/>
    <x v="5"/>
    <x v="5"/>
    <x v="5"/>
    <x v="5"/>
    <s v="餐饮"/>
    <x v="2"/>
    <s v="餐馆/饭店"/>
    <d v="2013-03-01T00:00:00"/>
    <d v="2018-05-09T00:00:00"/>
    <s v="保底与流水两者取高"/>
    <s v="0.1"/>
    <s v="0.1"/>
    <s v=""/>
    <n v="5.2"/>
  </r>
  <r>
    <d v="2014-01-01T00:00:00"/>
    <x v="0"/>
    <x v="0"/>
    <s v="藏鼎堂"/>
    <n v="104650.8"/>
    <n v="5232.54"/>
    <x v="6"/>
    <x v="6"/>
    <x v="6"/>
    <x v="6"/>
    <s v="其它"/>
    <x v="1"/>
    <s v="药房/保健品"/>
    <d v="2013-06-10T00:00:00"/>
    <d v="2014-06-09T00:00:00"/>
    <s v="纯保底"/>
    <s v="0."/>
    <s v="0."/>
    <s v=""/>
    <n v="1"/>
  </r>
  <r>
    <d v="2014-01-01T00:00:00"/>
    <x v="0"/>
    <x v="0"/>
    <s v="臻世海参"/>
    <n v="59116.799999999996"/>
    <n v="5320.5119999999997"/>
    <x v="7"/>
    <x v="7"/>
    <x v="7"/>
    <x v="7"/>
    <s v="其它"/>
    <x v="1"/>
    <s v="药房/保健品"/>
    <d v="2013-09-30T00:00:00"/>
    <d v="2014-09-29T00:00:00"/>
    <s v="保底(含物管费)与流水两者取高"/>
    <s v="0.07"/>
    <s v="0.07"/>
    <s v=""/>
    <n v="1"/>
  </r>
  <r>
    <d v="2014-01-01T00:00:00"/>
    <x v="0"/>
    <x v="0"/>
    <s v="Car's Home 卡士通"/>
    <n v="20832"/>
    <n v="13749.12"/>
    <x v="8"/>
    <x v="8"/>
    <x v="8"/>
    <x v="8"/>
    <s v="其它"/>
    <x v="3"/>
    <s v="汽车美容"/>
    <d v="2013-09-20T00:00:00"/>
    <d v="2016-09-19T00:00:00"/>
    <s v="纯保底"/>
    <s v="0."/>
    <s v="0."/>
    <s v=""/>
    <n v="3"/>
  </r>
  <r>
    <d v="2014-02-01T00:00:00"/>
    <x v="0"/>
    <x v="0"/>
    <s v="曼诺莎"/>
    <n v="48458.400000000001"/>
    <n v="13825.18152"/>
    <x v="9"/>
    <x v="9"/>
    <x v="9"/>
    <x v="0"/>
    <s v="餐饮"/>
    <x v="0"/>
    <s v="咖啡店/面包店/冰激凌"/>
    <d v="2013-03-22T00:00:00"/>
    <d v="2015-05-09T00:00:00"/>
    <s v="纯保底"/>
    <s v="0.15"/>
    <s v="0.15"/>
    <s v=""/>
    <n v="2.1"/>
  </r>
  <r>
    <d v="2014-02-01T00:00:00"/>
    <x v="0"/>
    <x v="0"/>
    <s v="尊和名品"/>
    <n v="244624.19999999998"/>
    <n v="17123.694"/>
    <x v="3"/>
    <x v="10"/>
    <x v="10"/>
    <x v="1"/>
    <s v="其它"/>
    <x v="1"/>
    <s v="烟/酒/茶"/>
    <d v="2012-12-12T00:00:00"/>
    <d v="2014-05-09T00:00:00"/>
    <s v="保底与流水两者取高"/>
    <s v="0.03"/>
    <s v="0.03"/>
    <s v=""/>
    <n v="1.4"/>
  </r>
  <r>
    <d v="2014-02-01T00:00:00"/>
    <x v="0"/>
    <x v="0"/>
    <s v="一席地"/>
    <n v="199821.6"/>
    <n v="40403.927519999997"/>
    <x v="10"/>
    <x v="11"/>
    <x v="11"/>
    <x v="2"/>
    <s v="餐饮"/>
    <x v="2"/>
    <s v="餐馆/饭店"/>
    <d v="2012-12-25T00:00:00"/>
    <d v="2018-05-09T00:00:00"/>
    <s v="保底与流水两者取高"/>
    <s v="0.08"/>
    <s v="0.08"/>
    <s v=""/>
    <n v="5.4"/>
  </r>
  <r>
    <d v="2014-02-01T00:00:00"/>
    <x v="0"/>
    <x v="0"/>
    <s v="casa miel"/>
    <n v="271313.39999999997"/>
    <n v="26995.683300000001"/>
    <x v="11"/>
    <x v="12"/>
    <x v="12"/>
    <x v="3"/>
    <s v="餐饮"/>
    <x v="2"/>
    <s v="餐馆/饭店"/>
    <d v="2013-01-25T00:00:00"/>
    <d v="2018-05-09T00:00:00"/>
    <s v="保底与流水两者取高"/>
    <s v="0.08,0.04"/>
    <s v="0.08"/>
    <s v="0.04"/>
    <n v="5.3"/>
  </r>
  <r>
    <d v="2014-02-01T00:00:00"/>
    <x v="0"/>
    <x v="0"/>
    <s v="咬不得"/>
    <n v="447069"/>
    <n v="52396.486799999999"/>
    <x v="12"/>
    <x v="13"/>
    <x v="13"/>
    <x v="4"/>
    <s v="餐饮"/>
    <x v="2"/>
    <s v="快餐"/>
    <d v="2013-04-05T00:00:00"/>
    <d v="2018-06-03T00:00:00"/>
    <s v="保底与流水两者取高"/>
    <s v="0.09"/>
    <s v="0.09"/>
    <s v=""/>
    <n v="5.2"/>
  </r>
  <r>
    <d v="2014-02-01T00:00:00"/>
    <x v="0"/>
    <x v="0"/>
    <s v="厚道青转小火锅"/>
    <n v="232266"/>
    <n v="33469.530599999998"/>
    <x v="13"/>
    <x v="14"/>
    <x v="14"/>
    <x v="5"/>
    <s v="餐饮"/>
    <x v="2"/>
    <s v="餐馆/饭店"/>
    <d v="2013-03-01T00:00:00"/>
    <d v="2018-05-09T00:00:00"/>
    <s v="保底与流水两者取高"/>
    <s v="0.1"/>
    <s v="0.1"/>
    <s v=""/>
    <n v="5.2"/>
  </r>
  <r>
    <d v="2014-02-01T00:00:00"/>
    <x v="0"/>
    <x v="0"/>
    <s v="藏鼎堂"/>
    <n v="53637.599999999999"/>
    <n v="6002.0474399999994"/>
    <x v="14"/>
    <x v="15"/>
    <x v="15"/>
    <x v="6"/>
    <s v="其它"/>
    <x v="1"/>
    <s v="药房/保健品"/>
    <d v="2013-06-10T00:00:00"/>
    <d v="2014-06-09T00:00:00"/>
    <s v="纯保底"/>
    <s v="0."/>
    <s v="0."/>
    <s v=""/>
    <n v="1"/>
  </r>
  <r>
    <d v="2014-02-01T00:00:00"/>
    <x v="0"/>
    <x v="0"/>
    <s v="臻世海参"/>
    <n v="33966"/>
    <n v="5998.3956000000007"/>
    <x v="15"/>
    <x v="16"/>
    <x v="16"/>
    <x v="7"/>
    <s v="其它"/>
    <x v="1"/>
    <s v="药房/保健品"/>
    <d v="2013-09-30T00:00:00"/>
    <d v="2014-09-29T00:00:00"/>
    <s v="保底(含物管费)与流水两者取高"/>
    <s v="0.07"/>
    <s v="0.07"/>
    <s v=""/>
    <n v="1"/>
  </r>
  <r>
    <d v="2014-02-01T00:00:00"/>
    <x v="0"/>
    <x v="0"/>
    <s v="Car's Home 卡士通"/>
    <n v="8274"/>
    <n v="14400.069599999999"/>
    <x v="16"/>
    <x v="17"/>
    <x v="17"/>
    <x v="8"/>
    <s v="其它"/>
    <x v="3"/>
    <s v="汽车美容"/>
    <d v="2013-09-20T00:00:00"/>
    <d v="2016-09-19T00:00:00"/>
    <s v="纯保底"/>
    <s v="0."/>
    <s v="0."/>
    <s v=""/>
    <n v="3"/>
  </r>
  <r>
    <d v="2014-03-01T00:00:00"/>
    <x v="0"/>
    <x v="0"/>
    <s v="曼诺莎"/>
    <n v="48189.599999999999"/>
    <n v="13825.596240000001"/>
    <x v="17"/>
    <x v="18"/>
    <x v="18"/>
    <x v="0"/>
    <s v="餐饮"/>
    <x v="0"/>
    <s v="咖啡店/面包店/冰激凌"/>
    <d v="2013-03-22T00:00:00"/>
    <d v="2015-05-09T00:00:00"/>
    <s v="纯保底"/>
    <s v="0.15"/>
    <s v="0.15"/>
    <s v=""/>
    <n v="2.1"/>
  </r>
  <r>
    <d v="2014-03-01T00:00:00"/>
    <x v="0"/>
    <x v="0"/>
    <s v="尊和名品"/>
    <n v="256750.19999999998"/>
    <n v="17099.563320000001"/>
    <x v="18"/>
    <x v="19"/>
    <x v="19"/>
    <x v="1"/>
    <s v="其它"/>
    <x v="1"/>
    <s v="烟/酒/茶"/>
    <d v="2012-12-12T00:00:00"/>
    <d v="2014-05-09T00:00:00"/>
    <s v="保底与流水两者取高"/>
    <s v="0.03"/>
    <s v="0.03"/>
    <s v=""/>
    <n v="1.4"/>
  </r>
  <r>
    <d v="2014-03-01T00:00:00"/>
    <x v="0"/>
    <x v="0"/>
    <s v="一席地"/>
    <n v="312792"/>
    <n v="40412.726400000007"/>
    <x v="19"/>
    <x v="20"/>
    <x v="20"/>
    <x v="2"/>
    <s v="餐饮"/>
    <x v="2"/>
    <s v="餐馆/饭店"/>
    <d v="2012-12-25T00:00:00"/>
    <d v="2018-05-09T00:00:00"/>
    <s v="保底与流水两者取高"/>
    <s v="0.08"/>
    <s v="0.08"/>
    <s v=""/>
    <n v="5.4"/>
  </r>
  <r>
    <d v="2014-03-01T00:00:00"/>
    <x v="0"/>
    <x v="0"/>
    <s v="casa miel"/>
    <n v="302848.94399999996"/>
    <n v="27014.125804799998"/>
    <x v="20"/>
    <x v="21"/>
    <x v="21"/>
    <x v="3"/>
    <s v="餐饮"/>
    <x v="2"/>
    <s v="餐馆/饭店"/>
    <d v="2013-01-25T00:00:00"/>
    <d v="2018-05-09T00:00:00"/>
    <s v="保底与流水两者取高"/>
    <s v="0.08,0.04"/>
    <s v="0.08"/>
    <s v="0.04"/>
    <n v="5.3"/>
  </r>
  <r>
    <d v="2014-03-01T00:00:00"/>
    <x v="0"/>
    <x v="0"/>
    <s v="咬不得"/>
    <n v="443800.8"/>
    <n v="52412.874479999999"/>
    <x v="21"/>
    <x v="22"/>
    <x v="22"/>
    <x v="4"/>
    <s v="餐饮"/>
    <x v="2"/>
    <s v="快餐"/>
    <d v="2013-04-05T00:00:00"/>
    <d v="2018-06-03T00:00:00"/>
    <s v="保底与流水两者取高"/>
    <s v="0.09"/>
    <s v="0.09"/>
    <s v=""/>
    <n v="5.2"/>
  </r>
  <r>
    <d v="2014-03-01T00:00:00"/>
    <x v="0"/>
    <x v="0"/>
    <s v="厚道青转小火锅"/>
    <n v="270882"/>
    <n v="36379.452599999997"/>
    <x v="22"/>
    <x v="23"/>
    <x v="23"/>
    <x v="5"/>
    <s v="餐饮"/>
    <x v="2"/>
    <s v="餐馆/饭店"/>
    <d v="2013-03-01T00:00:00"/>
    <d v="2018-05-09T00:00:00"/>
    <s v="保底与流水两者取高"/>
    <s v="0.1"/>
    <s v="0.1"/>
    <s v=""/>
    <n v="5.2"/>
  </r>
  <r>
    <d v="2014-03-01T00:00:00"/>
    <x v="0"/>
    <x v="0"/>
    <s v="藏鼎堂"/>
    <n v="14634"/>
    <n v="5999.94"/>
    <x v="23"/>
    <x v="24"/>
    <x v="24"/>
    <x v="6"/>
    <s v="其它"/>
    <x v="1"/>
    <s v="药房/保健品"/>
    <d v="2013-06-10T00:00:00"/>
    <d v="2014-06-09T00:00:00"/>
    <s v="纯保底"/>
    <s v="0."/>
    <s v="0."/>
    <s v=""/>
    <n v="1"/>
  </r>
  <r>
    <d v="2014-03-01T00:00:00"/>
    <x v="0"/>
    <x v="0"/>
    <s v="臻世海参"/>
    <n v="43887.6"/>
    <n v="5999.4349199999997"/>
    <x v="24"/>
    <x v="25"/>
    <x v="25"/>
    <x v="7"/>
    <s v="其它"/>
    <x v="1"/>
    <s v="药房/保健品"/>
    <d v="2013-09-30T00:00:00"/>
    <d v="2014-09-29T00:00:00"/>
    <s v="保底(含物管费)与流水两者取高"/>
    <s v="0.07"/>
    <s v="0.07"/>
    <s v=""/>
    <n v="1"/>
  </r>
  <r>
    <d v="2014-03-01T00:00:00"/>
    <x v="0"/>
    <x v="0"/>
    <s v="Car's Home 卡士通"/>
    <n v="21540"/>
    <n v="14399.489999999998"/>
    <x v="25"/>
    <x v="26"/>
    <x v="26"/>
    <x v="8"/>
    <s v="其它"/>
    <x v="3"/>
    <s v="汽车美容"/>
    <d v="2013-09-20T00:00:00"/>
    <d v="2016-09-19T00:00:00"/>
    <s v="纯保底"/>
    <s v="0."/>
    <s v="0."/>
    <s v=""/>
    <n v="3"/>
  </r>
  <r>
    <d v="2014-04-01T00:00:00"/>
    <x v="0"/>
    <x v="0"/>
    <s v="曼诺莎"/>
    <n v="48940.799999999996"/>
    <n v="13825.776"/>
    <x v="26"/>
    <x v="27"/>
    <x v="27"/>
    <x v="0"/>
    <s v="餐饮"/>
    <x v="0"/>
    <s v="咖啡店/面包店/冰激凌"/>
    <d v="2013-03-22T00:00:00"/>
    <d v="2015-05-09T00:00:00"/>
    <s v="纯保底"/>
    <s v="0.15"/>
    <s v="0.15"/>
    <s v=""/>
    <n v="2.1"/>
  </r>
  <r>
    <d v="2014-04-01T00:00:00"/>
    <x v="0"/>
    <x v="0"/>
    <s v="尊和名品"/>
    <n v="297747"/>
    <n v="17120.452499999999"/>
    <x v="27"/>
    <x v="28"/>
    <x v="28"/>
    <x v="1"/>
    <s v="其它"/>
    <x v="1"/>
    <s v="烟/酒/茶"/>
    <d v="2012-12-12T00:00:00"/>
    <d v="2015-05-09T00:00:00"/>
    <s v="保底与流水两者取高"/>
    <s v="0.03"/>
    <s v="0.03"/>
    <s v=""/>
    <n v="2.4"/>
  </r>
  <r>
    <d v="2014-04-01T00:00:00"/>
    <x v="0"/>
    <x v="0"/>
    <s v="一席地"/>
    <n v="299516.39999999997"/>
    <n v="40404.762359999993"/>
    <x v="28"/>
    <x v="29"/>
    <x v="29"/>
    <x v="2"/>
    <s v="餐饮"/>
    <x v="2"/>
    <s v="餐馆/饭店"/>
    <d v="2012-12-25T00:00:00"/>
    <d v="2018-05-09T00:00:00"/>
    <s v="保底与流水两者取高"/>
    <s v="0.08"/>
    <s v="0.08"/>
    <s v=""/>
    <n v="5.4"/>
  </r>
  <r>
    <d v="2014-04-01T00:00:00"/>
    <x v="0"/>
    <x v="0"/>
    <s v="casa miel"/>
    <n v="261060.86400000006"/>
    <n v="26993.693337599998"/>
    <x v="29"/>
    <x v="30"/>
    <x v="30"/>
    <x v="3"/>
    <s v="餐饮"/>
    <x v="2"/>
    <s v="餐馆/饭店"/>
    <d v="2013-01-25T00:00:00"/>
    <d v="2018-05-09T00:00:00"/>
    <s v="保底与流水两者取高"/>
    <s v="0.08,0.04"/>
    <s v="0.08"/>
    <s v="0.04"/>
    <n v="5.3"/>
  </r>
  <r>
    <d v="2014-04-01T00:00:00"/>
    <x v="0"/>
    <x v="0"/>
    <s v="咬不得"/>
    <n v="412197"/>
    <n v="52431.458400000003"/>
    <x v="30"/>
    <x v="31"/>
    <x v="31"/>
    <x v="4"/>
    <s v="餐饮"/>
    <x v="2"/>
    <s v="快餐"/>
    <d v="2013-04-05T00:00:00"/>
    <d v="2018-06-03T00:00:00"/>
    <s v="保底与流水两者取高"/>
    <s v="0.09"/>
    <s v="0.09"/>
    <s v=""/>
    <n v="5.2"/>
  </r>
  <r>
    <d v="2014-04-01T00:00:00"/>
    <x v="0"/>
    <x v="0"/>
    <s v="厚道青转小火锅"/>
    <n v="240714"/>
    <n v="33483.3174"/>
    <x v="31"/>
    <x v="32"/>
    <x v="32"/>
    <x v="5"/>
    <s v="餐饮"/>
    <x v="2"/>
    <s v="餐馆/饭店"/>
    <d v="2013-03-01T00:00:00"/>
    <d v="2018-05-09T00:00:00"/>
    <s v="保底与流水两者取高"/>
    <s v="0.1"/>
    <s v="0.1"/>
    <s v=""/>
    <n v="5.2"/>
  </r>
  <r>
    <d v="2014-04-01T00:00:00"/>
    <x v="0"/>
    <x v="0"/>
    <s v="Xiang Wang 象王洗衣"/>
    <n v="57090"/>
    <n v="8592.0449999999983"/>
    <x v="32"/>
    <x v="33"/>
    <x v="33"/>
    <x v="9"/>
    <s v="其它"/>
    <x v="3"/>
    <s v="洗衣店"/>
    <d v="2014-04-01T00:00:00"/>
    <d v="2015-03-31T00:00:00"/>
    <s v="保底与流水两者取高"/>
    <s v="0.14"/>
    <s v="0.14"/>
    <s v=""/>
    <n v="1"/>
  </r>
  <r>
    <d v="2014-04-01T00:00:00"/>
    <x v="0"/>
    <x v="0"/>
    <s v="藏鼎堂"/>
    <n v="5491.2"/>
    <n v="6000.2342399999998"/>
    <x v="33"/>
    <x v="34"/>
    <x v="34"/>
    <x v="6"/>
    <s v="其它"/>
    <x v="1"/>
    <s v="药房/保健品"/>
    <d v="2013-06-10T00:00:00"/>
    <d v="2014-06-09T00:00:00"/>
    <s v="纯保底"/>
    <s v="0."/>
    <s v="0."/>
    <s v=""/>
    <n v="1"/>
  </r>
  <r>
    <d v="2014-04-01T00:00:00"/>
    <x v="0"/>
    <x v="0"/>
    <s v="臻世海参"/>
    <n v="57277.2"/>
    <n v="6002.65056"/>
    <x v="34"/>
    <x v="35"/>
    <x v="35"/>
    <x v="7"/>
    <s v="其它"/>
    <x v="1"/>
    <s v="药房/保健品"/>
    <d v="2013-09-30T00:00:00"/>
    <d v="2014-09-29T00:00:00"/>
    <s v="保底(含物管费)与流水两者取高"/>
    <s v="0.07"/>
    <s v="0.07"/>
    <s v=""/>
    <n v="1"/>
  </r>
  <r>
    <d v="2014-04-01T00:00:00"/>
    <x v="0"/>
    <x v="0"/>
    <s v="Car's Home 卡士通"/>
    <n v="16240.8"/>
    <n v="14400.717360000001"/>
    <x v="35"/>
    <x v="36"/>
    <x v="36"/>
    <x v="8"/>
    <s v="其它"/>
    <x v="3"/>
    <s v="汽车美容"/>
    <d v="2013-09-20T00:00:00"/>
    <d v="2016-09-19T00:00:00"/>
    <s v="纯保底"/>
    <s v="0."/>
    <s v="0."/>
    <s v=""/>
    <n v="3"/>
  </r>
  <r>
    <d v="2014-05-01T00:00:00"/>
    <x v="0"/>
    <x v="0"/>
    <s v="曼诺莎"/>
    <n v="49190.400000000001"/>
    <n v="14230.782719999999"/>
    <x v="36"/>
    <x v="37"/>
    <x v="37"/>
    <x v="0"/>
    <s v="餐饮"/>
    <x v="0"/>
    <s v="咖啡店/面包店/冰激凌"/>
    <d v="2013-03-22T00:00:00"/>
    <d v="2015-05-09T00:00:00"/>
    <s v="纯保底"/>
    <s v="0.15"/>
    <s v="0.15"/>
    <s v=""/>
    <n v="2.1"/>
  </r>
  <r>
    <d v="2014-05-01T00:00:00"/>
    <x v="0"/>
    <x v="0"/>
    <s v="尊和名品"/>
    <n v="324001.8"/>
    <n v="17690.49828"/>
    <x v="37"/>
    <x v="38"/>
    <x v="38"/>
    <x v="1"/>
    <s v="其它"/>
    <x v="1"/>
    <s v="烟/酒/茶"/>
    <d v="2012-12-12T00:00:00"/>
    <d v="2015-05-09T00:00:00"/>
    <s v="保底与流水两者取高"/>
    <s v="0.03"/>
    <s v="0.03"/>
    <s v=""/>
    <n v="2.4"/>
  </r>
  <r>
    <d v="2014-05-01T00:00:00"/>
    <x v="0"/>
    <x v="0"/>
    <s v="一席地"/>
    <n v="290894.39999999997"/>
    <n v="41307.004800000002"/>
    <x v="38"/>
    <x v="39"/>
    <x v="39"/>
    <x v="2"/>
    <s v="餐饮"/>
    <x v="2"/>
    <s v="餐馆/饭店"/>
    <d v="2012-12-25T00:00:00"/>
    <d v="2018-05-09T00:00:00"/>
    <s v="保底与流水两者取高"/>
    <s v="0.08"/>
    <s v="0.08"/>
    <s v=""/>
    <n v="5.4"/>
  </r>
  <r>
    <d v="2014-05-01T00:00:00"/>
    <x v="0"/>
    <x v="0"/>
    <s v="casa miel"/>
    <n v="310014.71999999997"/>
    <n v="27529.307135999999"/>
    <x v="39"/>
    <x v="40"/>
    <x v="40"/>
    <x v="3"/>
    <s v="餐饮"/>
    <x v="2"/>
    <s v="餐馆/饭店"/>
    <d v="2013-01-25T00:00:00"/>
    <d v="2018-05-09T00:00:00"/>
    <s v="保底与流水两者取高"/>
    <s v="0.08,0.04"/>
    <s v="0.08"/>
    <s v="0.04"/>
    <n v="5.3"/>
  </r>
  <r>
    <d v="2014-05-01T00:00:00"/>
    <x v="0"/>
    <x v="0"/>
    <s v="咬不得"/>
    <n v="432328.8"/>
    <n v="52398.250560000008"/>
    <x v="40"/>
    <x v="41"/>
    <x v="41"/>
    <x v="4"/>
    <s v="餐饮"/>
    <x v="2"/>
    <s v="快餐"/>
    <d v="2013-04-05T00:00:00"/>
    <d v="2018-06-03T00:00:00"/>
    <s v="保底与流水两者取高"/>
    <s v="0.09"/>
    <s v="0.09"/>
    <s v=""/>
    <n v="5.2"/>
  </r>
  <r>
    <d v="2014-05-01T00:00:00"/>
    <x v="0"/>
    <x v="0"/>
    <s v="厚道青转小火锅"/>
    <n v="247666.8"/>
    <n v="34153.251720000007"/>
    <x v="41"/>
    <x v="42"/>
    <x v="42"/>
    <x v="5"/>
    <s v="餐饮"/>
    <x v="2"/>
    <s v="餐馆/饭店"/>
    <d v="2013-03-01T00:00:00"/>
    <d v="2018-05-09T00:00:00"/>
    <s v="保底与流水两者取高"/>
    <s v="0.1"/>
    <s v="0.1"/>
    <s v=""/>
    <n v="5.2"/>
  </r>
  <r>
    <d v="2014-05-01T00:00:00"/>
    <x v="0"/>
    <x v="0"/>
    <s v="Xiang Wang 象王洗衣"/>
    <n v="45828"/>
    <n v="5398.5383999999985"/>
    <x v="42"/>
    <x v="43"/>
    <x v="43"/>
    <x v="9"/>
    <s v="其它"/>
    <x v="3"/>
    <s v="洗衣店"/>
    <d v="2014-04-01T00:00:00"/>
    <d v="2015-03-31T00:00:00"/>
    <s v="纯保底"/>
    <s v=""/>
    <s v=""/>
    <s v=""/>
    <n v="1"/>
  </r>
  <r>
    <d v="2014-05-01T00:00:00"/>
    <x v="0"/>
    <x v="0"/>
    <s v="藏鼎堂"/>
    <n v="23191.200000000001"/>
    <n v="5999.5634399999999"/>
    <x v="43"/>
    <x v="44"/>
    <x v="44"/>
    <x v="6"/>
    <s v="其它"/>
    <x v="1"/>
    <s v="药房/保健品"/>
    <d v="2013-06-10T00:00:00"/>
    <d v="2014-06-09T00:00:00"/>
    <s v="纯保底"/>
    <s v="0."/>
    <s v="0."/>
    <s v=""/>
    <n v="1"/>
  </r>
  <r>
    <d v="2014-05-01T00:00:00"/>
    <x v="0"/>
    <x v="0"/>
    <s v="臻世海参"/>
    <n v="46538.400000000001"/>
    <n v="5998.7997600000008"/>
    <x v="44"/>
    <x v="45"/>
    <x v="45"/>
    <x v="7"/>
    <s v="其它"/>
    <x v="1"/>
    <s v="药房/保健品"/>
    <d v="2013-09-30T00:00:00"/>
    <d v="2014-09-29T00:00:00"/>
    <s v="保底(含物管费)与流水两者取高"/>
    <s v="0.07"/>
    <s v="0.07"/>
    <s v=""/>
    <n v="1"/>
  </r>
  <r>
    <d v="2014-05-01T00:00:00"/>
    <x v="0"/>
    <x v="0"/>
    <s v="Car's Home 卡士通"/>
    <n v="22254"/>
    <n v="14400.563400000003"/>
    <x v="45"/>
    <x v="46"/>
    <x v="46"/>
    <x v="8"/>
    <s v="其它"/>
    <x v="3"/>
    <s v="汽车美容"/>
    <d v="2013-09-20T00:00:00"/>
    <d v="2016-09-19T00:00:00"/>
    <s v="纯保底"/>
    <s v="0."/>
    <s v="0."/>
    <s v=""/>
    <n v="3"/>
  </r>
  <r>
    <d v="2014-06-01T00:00:00"/>
    <x v="0"/>
    <x v="0"/>
    <s v="曼诺莎"/>
    <n v="48649.2"/>
    <n v="14400.163200000003"/>
    <x v="46"/>
    <x v="47"/>
    <x v="47"/>
    <x v="0"/>
    <s v="餐饮"/>
    <x v="0"/>
    <s v="咖啡店/面包店/冰激凌"/>
    <d v="2013-03-22T00:00:00"/>
    <d v="2015-05-09T00:00:00"/>
    <s v="纯保底"/>
    <s v="0.15"/>
    <s v="0.15"/>
    <s v=""/>
    <n v="2.1"/>
  </r>
  <r>
    <d v="2014-06-01T00:00:00"/>
    <x v="0"/>
    <x v="0"/>
    <s v="尊和名品"/>
    <n v="303673.8"/>
    <n v="17947.121579999999"/>
    <x v="47"/>
    <x v="48"/>
    <x v="48"/>
    <x v="1"/>
    <s v="其它"/>
    <x v="1"/>
    <s v="烟/酒/茶"/>
    <d v="2012-12-12T00:00:00"/>
    <d v="2015-05-09T00:00:00"/>
    <s v="保底与流水两者取高"/>
    <s v="0.03"/>
    <s v="0.03"/>
    <s v=""/>
    <n v="2.4"/>
  </r>
  <r>
    <d v="2014-06-01T00:00:00"/>
    <x v="0"/>
    <x v="0"/>
    <s v="一席地"/>
    <n v="316424.39999999997"/>
    <n v="41673.093480000003"/>
    <x v="48"/>
    <x v="49"/>
    <x v="49"/>
    <x v="2"/>
    <s v="餐饮"/>
    <x v="2"/>
    <s v="餐馆/饭店"/>
    <d v="2012-12-25T00:00:00"/>
    <d v="2018-05-09T00:00:00"/>
    <s v="保底与流水两者取高"/>
    <s v="0.08"/>
    <s v="0.08"/>
    <s v=""/>
    <n v="5.4"/>
  </r>
  <r>
    <d v="2014-06-01T00:00:00"/>
    <x v="0"/>
    <x v="0"/>
    <s v="casa miel"/>
    <n v="286590.36"/>
    <n v="27741.946848"/>
    <x v="49"/>
    <x v="50"/>
    <x v="50"/>
    <x v="3"/>
    <s v="餐饮"/>
    <x v="2"/>
    <s v="餐馆/饭店"/>
    <d v="2013-01-25T00:00:00"/>
    <d v="2018-05-09T00:00:00"/>
    <s v="保底与流水两者取高"/>
    <s v="0.08,0.04"/>
    <s v="0.08"/>
    <s v="0.04"/>
    <n v="5.3"/>
  </r>
  <r>
    <d v="2014-06-01T00:00:00"/>
    <x v="0"/>
    <x v="0"/>
    <s v="咬不得"/>
    <n v="456064.2"/>
    <n v="54636.491159999998"/>
    <x v="50"/>
    <x v="51"/>
    <x v="51"/>
    <x v="4"/>
    <s v="餐饮"/>
    <x v="2"/>
    <s v="快餐"/>
    <d v="2013-04-05T00:00:00"/>
    <d v="2018-06-03T00:00:00"/>
    <s v="保底与流水两者取高"/>
    <s v="0.09"/>
    <s v="0.09"/>
    <s v=""/>
    <n v="5.2"/>
  </r>
  <r>
    <d v="2014-06-01T00:00:00"/>
    <x v="0"/>
    <x v="0"/>
    <s v="厚道青转小火锅"/>
    <n v="279450"/>
    <n v="37250.684999999998"/>
    <x v="51"/>
    <x v="52"/>
    <x v="52"/>
    <x v="5"/>
    <s v="餐饮"/>
    <x v="2"/>
    <s v="餐馆/饭店"/>
    <d v="2013-03-01T00:00:00"/>
    <d v="2018-05-09T00:00:00"/>
    <s v="保底与流水两者取高"/>
    <s v="0.1"/>
    <s v="0.1"/>
    <s v=""/>
    <n v="5.2"/>
  </r>
  <r>
    <d v="2014-06-01T00:00:00"/>
    <x v="0"/>
    <x v="0"/>
    <s v="Xiang Wang 象王洗衣"/>
    <n v="35538"/>
    <n v="5401.7760000000007"/>
    <x v="52"/>
    <x v="53"/>
    <x v="53"/>
    <x v="9"/>
    <s v="其它"/>
    <x v="3"/>
    <s v="洗衣店"/>
    <d v="2014-04-01T00:00:00"/>
    <d v="2015-03-31T00:00:00"/>
    <s v="纯保底"/>
    <s v=""/>
    <s v=""/>
    <s v=""/>
    <n v="1"/>
  </r>
  <r>
    <d v="2014-06-01T00:00:00"/>
    <x v="0"/>
    <x v="0"/>
    <s v="华数"/>
    <n v="92094"/>
    <n v="5396.7084000000004"/>
    <x v="53"/>
    <x v="54"/>
    <x v="54"/>
    <x v="10"/>
    <s v="其它"/>
    <x v="3"/>
    <s v="通讯服务"/>
    <d v="2014-05-28T00:00:00"/>
    <d v="2015-05-27T00:00:00"/>
    <s v="纯保底"/>
    <s v=""/>
    <s v=""/>
    <s v=""/>
    <n v="1"/>
  </r>
  <r>
    <d v="2014-06-01T00:00:00"/>
    <x v="0"/>
    <x v="0"/>
    <s v="中国旅行社"/>
    <n v="183393.6"/>
    <n v="5043.3240000000005"/>
    <x v="54"/>
    <x v="55"/>
    <x v="55"/>
    <x v="10"/>
    <s v="其它"/>
    <x v="3"/>
    <s v="旅行社"/>
    <d v="2014-06-03T00:00:00"/>
    <d v="2015-06-02T00:00:00"/>
    <s v="纯保底"/>
    <s v=""/>
    <s v=""/>
    <s v=""/>
    <n v="1"/>
  </r>
  <r>
    <d v="2014-06-01T00:00:00"/>
    <x v="0"/>
    <x v="0"/>
    <s v="藏鼎堂"/>
    <n v="28747.200000000001"/>
    <n v="1799.5747200000001"/>
    <x v="55"/>
    <x v="56"/>
    <x v="56"/>
    <x v="6"/>
    <s v="其它"/>
    <x v="1"/>
    <s v="药房/保健品"/>
    <d v="2013-06-10T00:00:00"/>
    <d v="2014-06-09T00:00:00"/>
    <s v="纯保底"/>
    <s v="0."/>
    <s v="0."/>
    <s v=""/>
    <n v="1"/>
  </r>
  <r>
    <d v="2014-06-01T00:00:00"/>
    <x v="0"/>
    <x v="0"/>
    <s v="臻世海参"/>
    <n v="52225.2"/>
    <n v="6000.6754799999999"/>
    <x v="56"/>
    <x v="57"/>
    <x v="57"/>
    <x v="7"/>
    <s v="其它"/>
    <x v="1"/>
    <s v="药房/保健品"/>
    <d v="2013-09-30T00:00:00"/>
    <d v="2014-09-29T00:00:00"/>
    <s v="保底(含物管费)与流水两者取高"/>
    <s v="0.07"/>
    <s v="0.07"/>
    <s v=""/>
    <n v="1"/>
  </r>
  <r>
    <d v="2014-06-01T00:00:00"/>
    <x v="0"/>
    <x v="0"/>
    <s v="Car's Home 卡士通"/>
    <n v="12415.199999999999"/>
    <n v="14400.390480000002"/>
    <x v="57"/>
    <x v="58"/>
    <x v="58"/>
    <x v="8"/>
    <s v="其它"/>
    <x v="3"/>
    <s v="汽车美容"/>
    <d v="2013-09-20T00:00:00"/>
    <d v="2016-09-19T00:00:00"/>
    <s v="纯保底"/>
    <s v="0."/>
    <s v="0."/>
    <s v=""/>
    <n v="3"/>
  </r>
  <r>
    <d v="2014-07-01T00:00:00"/>
    <x v="0"/>
    <x v="0"/>
    <s v="曼诺莎"/>
    <n v="49243.199999999997"/>
    <n v="14398.71168"/>
    <x v="58"/>
    <x v="59"/>
    <x v="59"/>
    <x v="0"/>
    <s v="餐饮"/>
    <x v="0"/>
    <s v="咖啡店/面包店/冰激凌"/>
    <d v="2013-03-22T00:00:00"/>
    <d v="2015-05-09T00:00:00"/>
    <s v="纯保底"/>
    <s v="0.15"/>
    <s v="0.15"/>
    <s v=""/>
    <n v="2.1"/>
  </r>
  <r>
    <d v="2014-07-01T00:00:00"/>
    <x v="0"/>
    <x v="0"/>
    <s v="尊和名品"/>
    <n v="315032.39999999997"/>
    <n v="17925.343560000001"/>
    <x v="59"/>
    <x v="60"/>
    <x v="60"/>
    <x v="1"/>
    <s v="其它"/>
    <x v="1"/>
    <s v="烟/酒/茶"/>
    <d v="2012-12-12T00:00:00"/>
    <d v="2015-05-09T00:00:00"/>
    <s v="保底与流水两者取高"/>
    <s v="0.03"/>
    <s v="0.03"/>
    <s v=""/>
    <n v="2.4"/>
  </r>
  <r>
    <d v="2014-07-01T00:00:00"/>
    <x v="0"/>
    <x v="0"/>
    <s v="一席地"/>
    <n v="283843.20000000001"/>
    <n v="41668.181759999999"/>
    <x v="60"/>
    <x v="61"/>
    <x v="61"/>
    <x v="2"/>
    <s v="餐饮"/>
    <x v="2"/>
    <s v="餐馆/饭店"/>
    <d v="2012-12-25T00:00:00"/>
    <d v="2018-05-09T00:00:00"/>
    <s v="保底与流水两者取高"/>
    <s v="0.08"/>
    <s v="0.08"/>
    <s v=""/>
    <n v="5.4"/>
  </r>
  <r>
    <d v="2014-07-01T00:00:00"/>
    <x v="0"/>
    <x v="0"/>
    <s v="casa miel"/>
    <n v="298207.68000000005"/>
    <n v="27763.135008000001"/>
    <x v="61"/>
    <x v="62"/>
    <x v="62"/>
    <x v="3"/>
    <s v="餐饮"/>
    <x v="2"/>
    <s v="餐馆/饭店"/>
    <d v="2013-01-25T00:00:00"/>
    <d v="2018-05-09T00:00:00"/>
    <s v="保底与流水两者取高"/>
    <s v="0.08,0.04"/>
    <s v="0.08"/>
    <s v="0.04"/>
    <n v="5.3"/>
  </r>
  <r>
    <d v="2014-07-01T00:00:00"/>
    <x v="0"/>
    <x v="0"/>
    <s v="咬不得"/>
    <n v="545587.19999999995"/>
    <n v="58923.417600000008"/>
    <x v="62"/>
    <x v="63"/>
    <x v="63"/>
    <x v="4"/>
    <s v="餐饮"/>
    <x v="2"/>
    <s v="快餐"/>
    <d v="2013-04-05T00:00:00"/>
    <d v="2018-06-03T00:00:00"/>
    <s v="保底与流水两者取高"/>
    <s v="0.09"/>
    <s v="0.09"/>
    <s v=""/>
    <n v="5.2"/>
  </r>
  <r>
    <d v="2014-07-01T00:00:00"/>
    <x v="0"/>
    <x v="0"/>
    <s v="厚道青转小火锅"/>
    <n v="296907.59999999998"/>
    <n v="38983.967879999997"/>
    <x v="63"/>
    <x v="64"/>
    <x v="64"/>
    <x v="5"/>
    <s v="餐饮"/>
    <x v="2"/>
    <s v="餐馆/饭店"/>
    <d v="2013-03-01T00:00:00"/>
    <d v="2018-05-09T00:00:00"/>
    <s v="保底与流水两者取高"/>
    <s v="0.1"/>
    <s v="0.1"/>
    <s v=""/>
    <n v="5.2"/>
  </r>
  <r>
    <d v="2014-07-01T00:00:00"/>
    <x v="0"/>
    <x v="0"/>
    <s v="藏鼎堂"/>
    <n v="14851.199999999999"/>
    <n v="5999.8847999999989"/>
    <x v="64"/>
    <x v="65"/>
    <x v="65"/>
    <x v="6"/>
    <s v="其它"/>
    <x v="1"/>
    <s v="药房/保健品"/>
    <d v="2013-06-10T00:00:00"/>
    <d v="2014-06-09T00:00:00"/>
    <s v="纯保底"/>
    <s v="0."/>
    <s v="0."/>
    <s v=""/>
    <n v="1"/>
  </r>
  <r>
    <d v="2014-07-01T00:00:00"/>
    <x v="0"/>
    <x v="0"/>
    <s v="臻世海参"/>
    <n v="39984"/>
    <n v="6001.5983999999999"/>
    <x v="65"/>
    <x v="66"/>
    <x v="66"/>
    <x v="7"/>
    <s v="其它"/>
    <x v="1"/>
    <s v="药房/保健品"/>
    <d v="2013-09-30T00:00:00"/>
    <d v="2014-09-29T00:00:00"/>
    <s v="保底(含物管费)与流水两者取高"/>
    <s v="0.07"/>
    <s v="0.07"/>
    <s v=""/>
    <n v="1"/>
  </r>
  <r>
    <d v="2014-07-01T00:00:00"/>
    <x v="0"/>
    <x v="0"/>
    <s v="Car's Home 卡士通"/>
    <n v="22351.200000000001"/>
    <n v="14400.878160000002"/>
    <x v="66"/>
    <x v="67"/>
    <x v="67"/>
    <x v="8"/>
    <s v="其它"/>
    <x v="3"/>
    <s v="汽车美容"/>
    <d v="2013-09-20T00:00:00"/>
    <d v="2016-09-19T00:00:00"/>
    <s v="纯保底"/>
    <s v="0."/>
    <s v="0."/>
    <s v=""/>
    <n v="3"/>
  </r>
  <r>
    <d v="2014-08-01T00:00:00"/>
    <x v="0"/>
    <x v="0"/>
    <s v="曼诺莎"/>
    <n v="49540.799999999996"/>
    <n v="14401.510560000001"/>
    <x v="67"/>
    <x v="68"/>
    <x v="68"/>
    <x v="0"/>
    <s v="餐饮"/>
    <x v="0"/>
    <s v="咖啡店/面包店/冰激凌"/>
    <d v="2013-03-22T00:00:00"/>
    <d v="2015-05-09T00:00:00"/>
    <s v="纯保底"/>
    <s v="0.15"/>
    <s v="0.15"/>
    <s v=""/>
    <n v="2.1"/>
  </r>
  <r>
    <d v="2014-08-01T00:00:00"/>
    <x v="0"/>
    <x v="0"/>
    <s v="尊和名品"/>
    <n v="363268.8"/>
    <n v="17945.478720000003"/>
    <x v="68"/>
    <x v="69"/>
    <x v="69"/>
    <x v="1"/>
    <s v="其它"/>
    <x v="1"/>
    <s v="烟/酒/茶"/>
    <d v="2012-12-12T00:00:00"/>
    <d v="2015-05-09T00:00:00"/>
    <s v="保底与流水两者取高"/>
    <s v="0.03"/>
    <s v="0.03"/>
    <s v=""/>
    <n v="2.4"/>
  </r>
  <r>
    <d v="2014-08-01T00:00:00"/>
    <x v="0"/>
    <x v="0"/>
    <s v="一席地"/>
    <n v="296360.39999999997"/>
    <n v="41668.272239999998"/>
    <x v="69"/>
    <x v="70"/>
    <x v="70"/>
    <x v="2"/>
    <s v="餐饮"/>
    <x v="2"/>
    <s v="餐馆/饭店"/>
    <d v="2012-12-25T00:00:00"/>
    <d v="2018-05-09T00:00:00"/>
    <s v="保底与流水两者取高"/>
    <s v="0.08"/>
    <s v="0.08"/>
    <s v=""/>
    <n v="5.4"/>
  </r>
  <r>
    <d v="2014-08-01T00:00:00"/>
    <x v="0"/>
    <x v="0"/>
    <s v="casa miel"/>
    <n v="310787.50799999997"/>
    <n v="27753.324464399997"/>
    <x v="70"/>
    <x v="71"/>
    <x v="71"/>
    <x v="3"/>
    <s v="餐饮"/>
    <x v="2"/>
    <s v="餐馆/饭店"/>
    <d v="2013-01-25T00:00:00"/>
    <d v="2018-05-09T00:00:00"/>
    <s v="保底与流水两者取高"/>
    <s v="0.08,0.04"/>
    <s v="0.08"/>
    <s v="0.04"/>
    <n v="5.3"/>
  </r>
  <r>
    <d v="2014-08-01T00:00:00"/>
    <x v="0"/>
    <x v="0"/>
    <s v="咬不得"/>
    <n v="582105"/>
    <n v="62227.024499999992"/>
    <x v="71"/>
    <x v="72"/>
    <x v="72"/>
    <x v="4"/>
    <s v="餐饮"/>
    <x v="2"/>
    <s v="快餐"/>
    <d v="2013-04-05T00:00:00"/>
    <d v="2018-06-03T00:00:00"/>
    <s v="保底与流水两者取高"/>
    <s v="0.09"/>
    <s v="0.09"/>
    <s v=""/>
    <n v="5.2"/>
  </r>
  <r>
    <d v="2014-08-01T00:00:00"/>
    <x v="0"/>
    <x v="0"/>
    <s v="厚道青转小火锅"/>
    <n v="394252.79999999999"/>
    <n v="48729.646079999999"/>
    <x v="72"/>
    <x v="73"/>
    <x v="73"/>
    <x v="5"/>
    <s v="餐饮"/>
    <x v="2"/>
    <s v="餐馆/饭店"/>
    <d v="2013-03-01T00:00:00"/>
    <d v="2018-05-09T00:00:00"/>
    <s v="保底与流水两者取高"/>
    <s v="0.1"/>
    <s v="0.1"/>
    <s v=""/>
    <n v="5.2"/>
  </r>
  <r>
    <d v="2014-08-01T00:00:00"/>
    <x v="0"/>
    <x v="0"/>
    <s v="Xiang Wang 象王洗衣"/>
    <n v="12924"/>
    <n v="5399.6472000000003"/>
    <x v="73"/>
    <x v="74"/>
    <x v="74"/>
    <x v="9"/>
    <s v="其它"/>
    <x v="3"/>
    <s v="洗衣店"/>
    <d v="2014-04-01T00:00:00"/>
    <d v="2015-03-31T00:00:00"/>
    <s v="纯保底"/>
    <s v=""/>
    <s v=""/>
    <s v=""/>
    <n v="1"/>
  </r>
  <r>
    <d v="2014-08-01T00:00:00"/>
    <x v="0"/>
    <x v="0"/>
    <s v="华数"/>
    <n v="111801.59999999999"/>
    <n v="5400.01728"/>
    <x v="74"/>
    <x v="75"/>
    <x v="75"/>
    <x v="10"/>
    <s v="其它"/>
    <x v="3"/>
    <s v="通讯服务"/>
    <d v="2014-05-28T00:00:00"/>
    <d v="2015-05-27T00:00:00"/>
    <s v="纯保底"/>
    <s v=""/>
    <s v=""/>
    <s v=""/>
    <n v="1"/>
  </r>
  <r>
    <d v="2014-08-01T00:00:00"/>
    <x v="0"/>
    <x v="0"/>
    <s v="中国旅行社"/>
    <n v="276072"/>
    <n v="5411.011199999999"/>
    <x v="75"/>
    <x v="76"/>
    <x v="76"/>
    <x v="10"/>
    <s v="其它"/>
    <x v="3"/>
    <s v="旅行社"/>
    <d v="2014-06-03T00:00:00"/>
    <d v="2015-06-02T00:00:00"/>
    <s v="纯保底"/>
    <s v=""/>
    <s v=""/>
    <s v=""/>
    <n v="1"/>
  </r>
  <r>
    <d v="2014-08-01T00:00:00"/>
    <x v="0"/>
    <x v="0"/>
    <s v="维果部落(B1-K07)"/>
    <n v="37068"/>
    <n v="3706.7999999999997"/>
    <x v="5"/>
    <x v="77"/>
    <x v="77"/>
    <x v="11"/>
    <s v="餐饮"/>
    <x v="0"/>
    <s v="小吃/冷饮/果汁吧"/>
    <d v="2014-06-22T00:00:00"/>
    <d v="2015-06-21T00:00:00"/>
    <s v="保底(含物管费)与流水两者取高"/>
    <s v="0.1"/>
    <s v="0.1"/>
    <s v=""/>
    <n v="1"/>
  </r>
  <r>
    <d v="2014-08-01T00:00:00"/>
    <x v="0"/>
    <x v="0"/>
    <s v="藏鼎堂"/>
    <n v="28988.399999999998"/>
    <n v="6000.5987999999998"/>
    <x v="76"/>
    <x v="78"/>
    <x v="78"/>
    <x v="6"/>
    <s v="其它"/>
    <x v="1"/>
    <s v="药房/保健品"/>
    <d v="2013-06-10T00:00:00"/>
    <d v="2014-08-31T00:00:00"/>
    <s v="纯保底"/>
    <s v=""/>
    <s v=""/>
    <s v=""/>
    <n v="1.2"/>
  </r>
  <r>
    <d v="2014-08-01T00:00:00"/>
    <x v="0"/>
    <x v="0"/>
    <s v="臻世海参"/>
    <n v="42813.599999999999"/>
    <n v="5998.1853599999995"/>
    <x v="77"/>
    <x v="79"/>
    <x v="79"/>
    <x v="7"/>
    <s v="其它"/>
    <x v="1"/>
    <s v="药房/保健品"/>
    <d v="2013-09-30T00:00:00"/>
    <d v="2014-09-29T00:00:00"/>
    <s v="保底(含物管费)与流水两者取高"/>
    <s v="0.07"/>
    <s v="0.07"/>
    <s v=""/>
    <n v="1"/>
  </r>
  <r>
    <d v="2014-08-01T00:00:00"/>
    <x v="0"/>
    <x v="0"/>
    <s v="Car's Home 卡士通"/>
    <n v="48862.799999999996"/>
    <n v="14399.867159999998"/>
    <x v="78"/>
    <x v="80"/>
    <x v="80"/>
    <x v="8"/>
    <s v="其它"/>
    <x v="3"/>
    <s v="汽车美容"/>
    <d v="2013-09-20T00:00:00"/>
    <d v="2016-09-19T00:00:00"/>
    <s v="纯保底"/>
    <s v="0."/>
    <s v="0."/>
    <s v=""/>
    <n v="3"/>
  </r>
  <r>
    <d v="2014-09-01T00:00:00"/>
    <x v="0"/>
    <x v="0"/>
    <s v="曼诺莎"/>
    <n v="48824.4"/>
    <n v="14398.315559999999"/>
    <x v="79"/>
    <x v="81"/>
    <x v="81"/>
    <x v="0"/>
    <s v="餐饮"/>
    <x v="0"/>
    <s v="咖啡店/面包店/冰激凌"/>
    <d v="2013-03-22T00:00:00"/>
    <d v="2015-05-09T00:00:00"/>
    <s v="纯保底"/>
    <s v="0.15"/>
    <s v="0.15"/>
    <s v=""/>
    <n v="2.1"/>
  </r>
  <r>
    <d v="2014-09-01T00:00:00"/>
    <x v="0"/>
    <x v="0"/>
    <s v="尊和名品"/>
    <n v="406243.2"/>
    <n v="17955.949439999997"/>
    <x v="80"/>
    <x v="82"/>
    <x v="82"/>
    <x v="1"/>
    <s v="其它"/>
    <x v="1"/>
    <s v="烟/酒/茶"/>
    <d v="2012-12-12T00:00:00"/>
    <d v="2015-05-09T00:00:00"/>
    <s v="保底与流水两者取高"/>
    <s v="0.03"/>
    <s v="0.03"/>
    <s v=""/>
    <n v="2.4"/>
  </r>
  <r>
    <d v="2014-09-01T00:00:00"/>
    <x v="0"/>
    <x v="0"/>
    <s v="一席地"/>
    <n v="244526.4"/>
    <n v="41667.298560000003"/>
    <x v="81"/>
    <x v="83"/>
    <x v="83"/>
    <x v="2"/>
    <s v="餐饮"/>
    <x v="2"/>
    <s v="餐馆/饭店"/>
    <d v="2012-12-25T00:00:00"/>
    <d v="2018-05-09T00:00:00"/>
    <s v="保底与流水两者取高"/>
    <s v="0.08"/>
    <s v="0.08"/>
    <s v=""/>
    <n v="5.4"/>
  </r>
  <r>
    <d v="2014-09-01T00:00:00"/>
    <x v="0"/>
    <x v="0"/>
    <s v="casa miel"/>
    <n v="306467.03999999998"/>
    <n v="27735.267120000004"/>
    <x v="82"/>
    <x v="84"/>
    <x v="84"/>
    <x v="3"/>
    <s v="餐饮"/>
    <x v="2"/>
    <s v="餐馆/饭店"/>
    <d v="2013-01-25T00:00:00"/>
    <d v="2018-05-09T00:00:00"/>
    <s v="保底与流水两者取高"/>
    <s v="0.08,0.04"/>
    <s v="0.08"/>
    <s v="0.04"/>
    <n v="5.3"/>
  </r>
  <r>
    <d v="2014-09-01T00:00:00"/>
    <x v="0"/>
    <x v="0"/>
    <s v="咬不得"/>
    <n v="493984.19999999995"/>
    <n v="54288.863579999997"/>
    <x v="83"/>
    <x v="85"/>
    <x v="85"/>
    <x v="4"/>
    <s v="餐饮"/>
    <x v="2"/>
    <s v="快餐"/>
    <d v="2013-04-05T00:00:00"/>
    <d v="2018-06-03T00:00:00"/>
    <s v="保底与流水两者取高"/>
    <s v="0.09"/>
    <s v="0.09"/>
    <s v=""/>
    <n v="5.2"/>
  </r>
  <r>
    <d v="2014-09-01T00:00:00"/>
    <x v="0"/>
    <x v="0"/>
    <s v="厚道青转小火锅"/>
    <n v="335842.8"/>
    <n v="42887.12556"/>
    <x v="84"/>
    <x v="86"/>
    <x v="86"/>
    <x v="5"/>
    <s v="餐饮"/>
    <x v="2"/>
    <s v="餐馆/饭店"/>
    <d v="2013-03-01T00:00:00"/>
    <d v="2018-05-09T00:00:00"/>
    <s v="保底与流水两者取高"/>
    <s v="0.1"/>
    <s v="0.1"/>
    <s v=""/>
    <n v="5.2"/>
  </r>
  <r>
    <d v="2014-09-01T00:00:00"/>
    <x v="0"/>
    <x v="0"/>
    <s v="Xiang Wang 象王洗衣"/>
    <n v="9834"/>
    <n v="5399.8494000000001"/>
    <x v="85"/>
    <x v="87"/>
    <x v="87"/>
    <x v="9"/>
    <s v="其它"/>
    <x v="3"/>
    <s v="洗衣店"/>
    <d v="2014-04-01T00:00:00"/>
    <d v="2015-03-31T00:00:00"/>
    <s v="纯保底"/>
    <s v=""/>
    <s v=""/>
    <s v=""/>
    <n v="1"/>
  </r>
  <r>
    <d v="2014-09-01T00:00:00"/>
    <x v="0"/>
    <x v="0"/>
    <s v="华数"/>
    <n v="152043.6"/>
    <n v="5397.5478000000003"/>
    <x v="86"/>
    <x v="88"/>
    <x v="88"/>
    <x v="10"/>
    <s v="其它"/>
    <x v="3"/>
    <s v="通讯服务"/>
    <d v="2014-05-28T00:00:00"/>
    <d v="2015-05-27T00:00:00"/>
    <s v="纯保底"/>
    <s v=""/>
    <s v=""/>
    <s v=""/>
    <n v="1"/>
  </r>
  <r>
    <d v="2014-09-01T00:00:00"/>
    <x v="0"/>
    <x v="0"/>
    <s v="中国旅行社"/>
    <n v="187476"/>
    <n v="5399.3087999999998"/>
    <x v="87"/>
    <x v="89"/>
    <x v="89"/>
    <x v="10"/>
    <s v="其它"/>
    <x v="3"/>
    <s v="旅行社"/>
    <d v="2014-06-03T00:00:00"/>
    <d v="2015-06-02T00:00:00"/>
    <s v="纯保底"/>
    <s v=""/>
    <s v=""/>
    <s v=""/>
    <n v="1"/>
  </r>
  <r>
    <d v="2014-09-01T00:00:00"/>
    <x v="0"/>
    <x v="0"/>
    <s v="维果部落(B1-K07)"/>
    <n v="28224"/>
    <n v="2822.4"/>
    <x v="4"/>
    <x v="90"/>
    <x v="90"/>
    <x v="11"/>
    <s v="餐饮"/>
    <x v="0"/>
    <s v="小吃/冷饮/果汁吧"/>
    <d v="2014-06-22T00:00:00"/>
    <d v="2015-06-21T00:00:00"/>
    <s v="保底(含物管费)与流水两者取高"/>
    <s v="0.1"/>
    <s v="0.1"/>
    <s v=""/>
    <n v="1"/>
  </r>
  <r>
    <d v="2014-09-01T00:00:00"/>
    <x v="0"/>
    <x v="0"/>
    <s v="藏鼎堂"/>
    <n v="43668"/>
    <n v="5999.9831999999997"/>
    <x v="88"/>
    <x v="91"/>
    <x v="91"/>
    <x v="6"/>
    <s v="其它"/>
    <x v="1"/>
    <s v="药房/保健品"/>
    <d v="2013-06-10T00:00:00"/>
    <d v="2014-09-30T00:00:00"/>
    <s v="纯保底"/>
    <s v=""/>
    <s v=""/>
    <s v=""/>
    <n v="1.3"/>
  </r>
  <r>
    <d v="2014-09-01T00:00:00"/>
    <x v="0"/>
    <x v="0"/>
    <s v="臻世海参"/>
    <n v="36482.400000000001"/>
    <n v="6012.2995199999996"/>
    <x v="89"/>
    <x v="92"/>
    <x v="92"/>
    <x v="7"/>
    <s v="其它"/>
    <x v="1"/>
    <s v="药房/保健品"/>
    <d v="2013-09-30T00:00:00"/>
    <d v="2015-09-29T00:00:00"/>
    <s v="保底与流水两者取高"/>
    <s v="0.07"/>
    <s v="0.07"/>
    <s v=""/>
    <n v="2"/>
  </r>
  <r>
    <d v="2014-09-01T00:00:00"/>
    <x v="0"/>
    <x v="0"/>
    <s v="Car's Home 卡士通"/>
    <n v="52536"/>
    <n v="14904.4632"/>
    <x v="90"/>
    <x v="93"/>
    <x v="93"/>
    <x v="8"/>
    <s v="其它"/>
    <x v="3"/>
    <s v="汽车美容"/>
    <d v="2013-09-20T00:00:00"/>
    <d v="2016-09-19T00:00:00"/>
    <s v="纯保底"/>
    <s v="0."/>
    <s v="0."/>
    <s v=""/>
    <n v="3"/>
  </r>
  <r>
    <d v="2014-10-01T00:00:00"/>
    <x v="0"/>
    <x v="0"/>
    <s v="曼诺莎"/>
    <n v="49167.6"/>
    <n v="14401.190039999999"/>
    <x v="91"/>
    <x v="94"/>
    <x v="94"/>
    <x v="0"/>
    <s v="餐饮"/>
    <x v="0"/>
    <s v="咖啡店/面包店/冰激凌"/>
    <d v="2013-03-22T00:00:00"/>
    <d v="2015-05-09T00:00:00"/>
    <s v="纯保底"/>
    <s v="0.15"/>
    <s v="0.15"/>
    <s v=""/>
    <n v="2.1"/>
  </r>
  <r>
    <d v="2014-10-01T00:00:00"/>
    <x v="0"/>
    <x v="0"/>
    <s v="尊和名品"/>
    <n v="345679.2"/>
    <n v="17940.750479999999"/>
    <x v="92"/>
    <x v="95"/>
    <x v="95"/>
    <x v="1"/>
    <s v="其它"/>
    <x v="1"/>
    <s v="烟/酒/茶"/>
    <d v="2012-12-12T00:00:00"/>
    <d v="2015-05-09T00:00:00"/>
    <s v="保底与流水两者取高"/>
    <s v="0.03"/>
    <s v="0.03"/>
    <s v=""/>
    <n v="2.4"/>
  </r>
  <r>
    <d v="2014-10-01T00:00:00"/>
    <x v="0"/>
    <x v="0"/>
    <s v="一席地"/>
    <n v="267278.39999999997"/>
    <n v="41668.702559999998"/>
    <x v="93"/>
    <x v="96"/>
    <x v="96"/>
    <x v="2"/>
    <s v="餐饮"/>
    <x v="2"/>
    <s v="餐馆/饭店"/>
    <d v="2012-12-25T00:00:00"/>
    <d v="2018-05-09T00:00:00"/>
    <s v="保底与流水两者取高"/>
    <s v="0.08"/>
    <s v="0.08"/>
    <s v=""/>
    <n v="5.4"/>
  </r>
  <r>
    <d v="2014-10-01T00:00:00"/>
    <x v="0"/>
    <x v="0"/>
    <s v="casa miel"/>
    <n v="304570.56"/>
    <n v="27746.378015999999"/>
    <x v="94"/>
    <x v="97"/>
    <x v="97"/>
    <x v="3"/>
    <s v="餐饮"/>
    <x v="2"/>
    <s v="餐馆/饭店"/>
    <d v="2013-01-25T00:00:00"/>
    <d v="2018-05-09T00:00:00"/>
    <s v="保底与流水两者取高"/>
    <s v="0.08,0.04"/>
    <s v="0.08"/>
    <s v="0.04"/>
    <n v="5.3"/>
  </r>
  <r>
    <d v="2014-10-01T00:00:00"/>
    <x v="0"/>
    <x v="0"/>
    <s v="咬不得"/>
    <n v="544032"/>
    <n v="58809.859199999999"/>
    <x v="95"/>
    <x v="98"/>
    <x v="98"/>
    <x v="4"/>
    <s v="餐饮"/>
    <x v="2"/>
    <s v="快餐"/>
    <d v="2013-04-05T00:00:00"/>
    <d v="2018-06-03T00:00:00"/>
    <s v="保底与流水两者取高"/>
    <s v="0.09"/>
    <s v="0.09"/>
    <s v=""/>
    <n v="5.2"/>
  </r>
  <r>
    <d v="2014-10-01T00:00:00"/>
    <x v="0"/>
    <x v="0"/>
    <s v="厚道青转小火锅"/>
    <n v="406149.6"/>
    <n v="49915.785839999997"/>
    <x v="96"/>
    <x v="99"/>
    <x v="99"/>
    <x v="5"/>
    <s v="餐饮"/>
    <x v="2"/>
    <s v="餐馆/饭店"/>
    <d v="2013-03-01T00:00:00"/>
    <d v="2018-05-09T00:00:00"/>
    <s v="保底与流水两者取高"/>
    <s v="0.1"/>
    <s v="0.1"/>
    <s v=""/>
    <n v="5.2"/>
  </r>
  <r>
    <d v="2014-10-01T00:00:00"/>
    <x v="0"/>
    <x v="0"/>
    <s v="Xiang Wang 象王洗衣"/>
    <n v="26820"/>
    <n v="5398.8659999999991"/>
    <x v="97"/>
    <x v="100"/>
    <x v="100"/>
    <x v="9"/>
    <s v="其它"/>
    <x v="3"/>
    <s v="洗衣店"/>
    <d v="2014-04-01T00:00:00"/>
    <d v="2015-03-31T00:00:00"/>
    <s v="纯保底"/>
    <s v=""/>
    <s v=""/>
    <s v=""/>
    <n v="1"/>
  </r>
  <r>
    <d v="2014-10-01T00:00:00"/>
    <x v="0"/>
    <x v="0"/>
    <s v="华数"/>
    <n v="169435.19999999998"/>
    <n v="5404.9828799999996"/>
    <x v="98"/>
    <x v="101"/>
    <x v="101"/>
    <x v="10"/>
    <s v="其它"/>
    <x v="3"/>
    <s v="通讯服务"/>
    <d v="2014-05-28T00:00:00"/>
    <d v="2015-05-27T00:00:00"/>
    <s v="纯保底"/>
    <s v=""/>
    <s v=""/>
    <s v=""/>
    <n v="1"/>
  </r>
  <r>
    <d v="2014-10-01T00:00:00"/>
    <x v="0"/>
    <x v="0"/>
    <s v="中国旅行社"/>
    <n v="106860"/>
    <n v="5396.4299999999994"/>
    <x v="99"/>
    <x v="102"/>
    <x v="102"/>
    <x v="10"/>
    <s v="其它"/>
    <x v="3"/>
    <s v="旅行社"/>
    <d v="2014-06-03T00:00:00"/>
    <d v="2015-06-02T00:00:00"/>
    <s v="纯保底"/>
    <s v=""/>
    <s v=""/>
    <s v=""/>
    <n v="1"/>
  </r>
  <r>
    <d v="2014-10-01T00:00:00"/>
    <x v="0"/>
    <x v="0"/>
    <s v="维果部落(B1-K07)"/>
    <n v="22740"/>
    <n v="2274"/>
    <x v="4"/>
    <x v="103"/>
    <x v="103"/>
    <x v="11"/>
    <s v="餐饮"/>
    <x v="0"/>
    <s v="小吃/冷饮/果汁吧"/>
    <d v="2014-06-22T00:00:00"/>
    <d v="2015-06-21T00:00:00"/>
    <s v="保底(含物管费)与流水两者取高"/>
    <s v="0.1"/>
    <s v="0.1"/>
    <s v=""/>
    <n v="1"/>
  </r>
  <r>
    <d v="2014-10-01T00:00:00"/>
    <x v="0"/>
    <x v="0"/>
    <s v="藏鼎堂"/>
    <n v="22768.799999999999"/>
    <n v="0"/>
    <x v="100"/>
    <x v="104"/>
    <x v="104"/>
    <x v="6"/>
    <s v="其它"/>
    <x v="1"/>
    <s v="药房/保健品"/>
    <d v="2013-06-10T00:00:00"/>
    <d v="2014-09-30T00:00:00"/>
    <s v="纯保底"/>
    <s v=""/>
    <s v=""/>
    <s v=""/>
    <n v="1.3"/>
  </r>
  <r>
    <d v="2014-10-01T00:00:00"/>
    <x v="0"/>
    <x v="0"/>
    <s v="臻世海参"/>
    <n v="36972"/>
    <n v="6359.1839999999993"/>
    <x v="101"/>
    <x v="105"/>
    <x v="105"/>
    <x v="7"/>
    <s v="其它"/>
    <x v="1"/>
    <s v="药房/保健品"/>
    <d v="2013-09-30T00:00:00"/>
    <d v="2015-09-29T00:00:00"/>
    <s v="保底与流水两者取高"/>
    <s v="0.07"/>
    <s v="0.07"/>
    <s v=""/>
    <n v="2"/>
  </r>
  <r>
    <d v="2014-10-01T00:00:00"/>
    <x v="0"/>
    <x v="0"/>
    <s v="Car's Home 卡士通"/>
    <n v="84552"/>
    <n v="15777.403199999999"/>
    <x v="102"/>
    <x v="106"/>
    <x v="106"/>
    <x v="8"/>
    <s v="其它"/>
    <x v="3"/>
    <s v="汽车美容"/>
    <d v="2013-09-20T00:00:00"/>
    <d v="2016-09-19T00:00:00"/>
    <s v="纯保底"/>
    <s v="0."/>
    <s v="0."/>
    <s v=""/>
    <n v="3"/>
  </r>
  <r>
    <d v="2014-11-01T00:00:00"/>
    <x v="0"/>
    <x v="0"/>
    <s v="曼诺莎"/>
    <n v="46876.799999999996"/>
    <n v="14400.552959999999"/>
    <x v="103"/>
    <x v="107"/>
    <x v="107"/>
    <x v="0"/>
    <s v="餐饮"/>
    <x v="0"/>
    <s v="咖啡店/面包店/冰激凌"/>
    <d v="2013-03-22T00:00:00"/>
    <d v="2015-05-09T00:00:00"/>
    <s v="纯保底"/>
    <s v="0.15"/>
    <s v="0.15"/>
    <s v=""/>
    <n v="2.1"/>
  </r>
  <r>
    <d v="2014-11-01T00:00:00"/>
    <x v="0"/>
    <x v="0"/>
    <s v="尊和名品"/>
    <n v="333994.2"/>
    <n v="17935.488539999998"/>
    <x v="104"/>
    <x v="108"/>
    <x v="108"/>
    <x v="1"/>
    <s v="其它"/>
    <x v="1"/>
    <s v="烟/酒/茶"/>
    <d v="2012-12-12T00:00:00"/>
    <d v="2015-05-09T00:00:00"/>
    <s v="保底与流水两者取高"/>
    <s v="0.03"/>
    <s v="0.03"/>
    <s v=""/>
    <n v="2.4"/>
  </r>
  <r>
    <d v="2014-11-01T00:00:00"/>
    <x v="0"/>
    <x v="0"/>
    <s v="一席地"/>
    <n v="293232"/>
    <n v="41668.267200000002"/>
    <x v="105"/>
    <x v="109"/>
    <x v="109"/>
    <x v="2"/>
    <s v="餐饮"/>
    <x v="2"/>
    <s v="餐馆/饭店"/>
    <d v="2012-12-25T00:00:00"/>
    <d v="2018-05-09T00:00:00"/>
    <s v="保底与流水两者取高"/>
    <s v="0.08"/>
    <s v="0.08"/>
    <s v=""/>
    <n v="5.4"/>
  </r>
  <r>
    <d v="2014-11-01T00:00:00"/>
    <x v="0"/>
    <x v="0"/>
    <s v="casa miel"/>
    <n v="302934.24"/>
    <n v="27748.776384000001"/>
    <x v="106"/>
    <x v="110"/>
    <x v="110"/>
    <x v="3"/>
    <s v="餐饮"/>
    <x v="2"/>
    <s v="餐馆/饭店"/>
    <d v="2013-01-25T00:00:00"/>
    <d v="2018-05-09T00:00:00"/>
    <s v="保底与流水两者取高"/>
    <s v="0.08,0.04"/>
    <s v="0.08"/>
    <s v="0.04"/>
    <n v="5.3"/>
  </r>
  <r>
    <d v="2014-11-01T00:00:00"/>
    <x v="0"/>
    <x v="0"/>
    <s v="咬不得"/>
    <n v="505995"/>
    <n v="55355.853000000003"/>
    <x v="107"/>
    <x v="111"/>
    <x v="111"/>
    <x v="4"/>
    <s v="餐饮"/>
    <x v="2"/>
    <s v="快餐"/>
    <d v="2013-04-05T00:00:00"/>
    <d v="2018-06-03T00:00:00"/>
    <s v="保底与流水两者取高"/>
    <s v="0.09"/>
    <s v="0.09"/>
    <s v=""/>
    <n v="5.2"/>
  </r>
  <r>
    <d v="2014-11-01T00:00:00"/>
    <x v="0"/>
    <x v="0"/>
    <s v="厚道青转小火锅"/>
    <n v="364206"/>
    <n v="45707.853000000003"/>
    <x v="108"/>
    <x v="112"/>
    <x v="112"/>
    <x v="5"/>
    <s v="餐饮"/>
    <x v="2"/>
    <s v="餐馆/饭店"/>
    <d v="2013-03-01T00:00:00"/>
    <d v="2018-05-09T00:00:00"/>
    <s v="保底与流水两者取高"/>
    <s v="0.1"/>
    <s v="0.1"/>
    <s v=""/>
    <n v="5.2"/>
  </r>
  <r>
    <d v="2014-11-01T00:00:00"/>
    <x v="0"/>
    <x v="0"/>
    <s v="藏鼎堂"/>
    <n v="20254.8"/>
    <n v="5999.4717599999994"/>
    <x v="109"/>
    <x v="113"/>
    <x v="113"/>
    <x v="6"/>
    <s v="其它"/>
    <x v="1"/>
    <s v="药房/保健品"/>
    <d v="2013-06-10T00:00:00"/>
    <d v="2014-09-30T00:00:00"/>
    <s v="纯保底"/>
    <n v="0"/>
    <n v="0"/>
    <s v=""/>
    <n v="1.3"/>
  </r>
  <r>
    <d v="2014-11-01T00:00:00"/>
    <x v="0"/>
    <x v="0"/>
    <s v="臻世海参"/>
    <n v="34680"/>
    <n v="6360.3119999999999"/>
    <x v="110"/>
    <x v="114"/>
    <x v="114"/>
    <x v="7"/>
    <s v="其它"/>
    <x v="1"/>
    <s v="药房/保健品"/>
    <d v="2013-09-30T00:00:00"/>
    <d v="2015-09-29T00:00:00"/>
    <s v="保底与流水两者取高"/>
    <s v="0.07"/>
    <s v="0.07"/>
    <s v=""/>
    <n v="2"/>
  </r>
  <r>
    <d v="2014-11-01T00:00:00"/>
    <x v="0"/>
    <x v="0"/>
    <s v="Xiang Wang 象王洗衣"/>
    <n v="36698.400000000001"/>
    <n v="5398.33464"/>
    <x v="111"/>
    <x v="115"/>
    <x v="115"/>
    <x v="9"/>
    <s v="其它"/>
    <x v="3"/>
    <s v="洗衣店"/>
    <d v="2014-04-01T00:00:00"/>
    <d v="2015-03-31T00:00:00"/>
    <s v="纯保底"/>
    <n v="0"/>
    <n v="0"/>
    <s v=""/>
    <n v="1"/>
  </r>
  <r>
    <d v="2014-11-01T00:00:00"/>
    <x v="0"/>
    <x v="0"/>
    <s v="华数"/>
    <n v="150889.92000000001"/>
    <n v="5401.859136"/>
    <x v="112"/>
    <x v="116"/>
    <x v="116"/>
    <x v="10"/>
    <s v="其它"/>
    <x v="3"/>
    <s v="通讯服务"/>
    <d v="2014-05-28T00:00:00"/>
    <d v="2015-05-27T00:00:00"/>
    <s v="纯保底"/>
    <n v="0"/>
    <n v="0"/>
    <s v=""/>
    <n v="1"/>
  </r>
  <r>
    <d v="2014-11-01T00:00:00"/>
    <x v="0"/>
    <x v="0"/>
    <s v="中国旅行社"/>
    <n v="141782.39999999999"/>
    <n v="5401.9094399999994"/>
    <x v="113"/>
    <x v="117"/>
    <x v="117"/>
    <x v="10"/>
    <s v="其它"/>
    <x v="3"/>
    <s v="旅行社"/>
    <d v="2014-06-03T00:00:00"/>
    <d v="2015-06-02T00:00:00"/>
    <s v="纯保底"/>
    <n v="0"/>
    <n v="0"/>
    <s v=""/>
    <n v="1"/>
  </r>
  <r>
    <d v="2014-11-01T00:00:00"/>
    <x v="0"/>
    <x v="0"/>
    <s v="维果部落(B1-K07)"/>
    <n v="22272"/>
    <n v="2227.1999999999998"/>
    <x v="5"/>
    <x v="118"/>
    <x v="118"/>
    <x v="11"/>
    <s v="餐饮"/>
    <x v="0"/>
    <s v="小吃/冷饮/果汁吧"/>
    <d v="2014-06-22T00:00:00"/>
    <d v="2015-06-21T00:00:00"/>
    <s v="保底(含物管费)与流水两者取高"/>
    <s v="0.1"/>
    <s v="0.1"/>
    <s v=""/>
    <n v="1"/>
  </r>
  <r>
    <d v="2014-11-01T00:00:00"/>
    <x v="0"/>
    <x v="0"/>
    <s v="Coco 都可茶饮"/>
    <n v="234594"/>
    <n v="36690.501600000003"/>
    <x v="114"/>
    <x v="119"/>
    <x v="119"/>
    <x v="9"/>
    <s v="餐饮"/>
    <x v="0"/>
    <s v="小吃/冷饮/果汁吧"/>
    <d v="2013-02-22T00:00:00"/>
    <d v="2015-05-09T00:00:00"/>
    <s v="保底与流水两者取高"/>
    <s v="0.15"/>
    <s v="0.15"/>
    <s v=""/>
    <n v="2.2000000000000002"/>
  </r>
  <r>
    <d v="2014-11-01T00:00:00"/>
    <x v="0"/>
    <x v="0"/>
    <s v="mumu teapresso"/>
    <n v="79492.800000000003"/>
    <n v="13466.080320000001"/>
    <x v="115"/>
    <x v="120"/>
    <x v="120"/>
    <x v="12"/>
    <s v="餐饮"/>
    <x v="0"/>
    <s v="小吃/冷饮/果汁吧"/>
    <d v="2013-03-04T00:00:00"/>
    <d v="2016-05-09T00:00:00"/>
    <s v="保底与流水两者取高"/>
    <s v="0.12"/>
    <s v="0.12"/>
    <s v=""/>
    <n v="3.2"/>
  </r>
  <r>
    <d v="2014-11-01T00:00:00"/>
    <x v="0"/>
    <x v="0"/>
    <s v="AYSH"/>
    <n v="135112.79999999999"/>
    <n v="22469.25864"/>
    <x v="116"/>
    <x v="121"/>
    <x v="121"/>
    <x v="13"/>
    <s v="餐饮"/>
    <x v="0"/>
    <s v="小吃/冷饮/果汁吧"/>
    <d v="2013-01-24T00:00:00"/>
    <d v="2016-05-09T00:00:00"/>
    <s v="保底与流水两者取高"/>
    <s v="0.13"/>
    <s v="0.13"/>
    <s v=""/>
    <n v="3.3"/>
  </r>
  <r>
    <d v="2014-11-01T00:00:00"/>
    <x v="0"/>
    <x v="0"/>
    <s v="Iceason 爱茜茜里"/>
    <n v="79911.599999999991"/>
    <n v="28512.458879999998"/>
    <x v="117"/>
    <x v="122"/>
    <x v="122"/>
    <x v="13"/>
    <s v="餐饮"/>
    <x v="0"/>
    <s v="咖啡店/面包店/冰激凌"/>
    <d v="2013-01-08T00:00:00"/>
    <d v="2018-05-09T00:00:00"/>
    <s v="保底与流水两者取高"/>
    <s v="0.16"/>
    <s v="0.16"/>
    <s v=""/>
    <n v="5.3"/>
  </r>
  <r>
    <d v="2014-11-01T00:00:00"/>
    <x v="0"/>
    <x v="0"/>
    <s v="博洋家纺"/>
    <n v="171183.6"/>
    <n v="32610.475799999997"/>
    <x v="118"/>
    <x v="123"/>
    <x v="123"/>
    <x v="14"/>
    <s v="其它"/>
    <x v="4"/>
    <s v="窗帘/床品"/>
    <d v="2013-05-29T00:00:00"/>
    <d v="2015-06-27T00:00:00"/>
    <s v="保底与流水两者取高"/>
    <s v="0.14"/>
    <s v="0.14"/>
    <s v=""/>
    <n v="2.1"/>
  </r>
  <r>
    <d v="2014-11-01T00:00:00"/>
    <x v="0"/>
    <x v="0"/>
    <s v="糖印"/>
    <n v="149911.13999999998"/>
    <n v="34059.811007999997"/>
    <x v="119"/>
    <x v="124"/>
    <x v="124"/>
    <x v="15"/>
    <s v="餐饮"/>
    <x v="0"/>
    <s v="咖啡店/面包店/冰激凌"/>
    <d v="2013-05-15T00:00:00"/>
    <d v="2017-07-13T00:00:00"/>
    <s v="保底与流水两者取高"/>
    <s v="0.1"/>
    <s v="0.1"/>
    <s v=""/>
    <n v="4.2"/>
  </r>
  <r>
    <d v="2014-11-01T00:00:00"/>
    <x v="0"/>
    <x v="0"/>
    <s v="Puredown"/>
    <n v="279544.08000000007"/>
    <n v="54287.460336000004"/>
    <x v="120"/>
    <x v="125"/>
    <x v="125"/>
    <x v="16"/>
    <s v="其它"/>
    <x v="4"/>
    <s v="家居家饰/日杂"/>
    <d v="2013-07-01T00:00:00"/>
    <d v="2015-08-29T00:00:00"/>
    <s v="保底与流水两者取高"/>
    <s v="0.14"/>
    <s v="0.14"/>
    <s v=""/>
    <n v="2.2000000000000002"/>
  </r>
  <r>
    <d v="2014-11-01T00:00:00"/>
    <x v="0"/>
    <x v="0"/>
    <s v="万仟堂_x0009_"/>
    <n v="98107.68"/>
    <n v="30717.514608000009"/>
    <x v="121"/>
    <x v="126"/>
    <x v="126"/>
    <x v="17"/>
    <s v="其它"/>
    <x v="4"/>
    <s v="家居家饰/日杂"/>
    <d v="2013-07-01T00:00:00"/>
    <d v="2015-08-15T00:00:00"/>
    <s v="保底(含物管费)与流水两者取高"/>
    <s v="0.15"/>
    <s v="0.15"/>
    <s v=""/>
    <n v="2.1"/>
  </r>
  <r>
    <d v="2014-11-01T00:00:00"/>
    <x v="0"/>
    <x v="0"/>
    <s v="Forest Cabin 林清轩"/>
    <n v="6715.2"/>
    <n v="8639.776319999999"/>
    <x v="122"/>
    <x v="127"/>
    <x v="127"/>
    <x v="18"/>
    <s v="美容"/>
    <x v="5"/>
    <s v="化妆品/护肤品/香水"/>
    <d v="2014-10-31T00:00:00"/>
    <d v="2016-10-30T00:00:00"/>
    <s v="纯保底"/>
    <s v="0.,0.15"/>
    <s v="0."/>
    <s v="0.15"/>
    <n v="2"/>
  </r>
  <r>
    <d v="2014-11-01T00:00:00"/>
    <x v="0"/>
    <x v="0"/>
    <s v="MISSHA 谜尚"/>
    <n v="43348.560000000005"/>
    <n v="9181.2250079999994"/>
    <x v="123"/>
    <x v="128"/>
    <x v="128"/>
    <x v="18"/>
    <s v="美容"/>
    <x v="5"/>
    <s v="化妆品/护肤品/香水"/>
    <d v="2014-10-30T00:00:00"/>
    <d v="2016-10-29T00:00:00"/>
    <s v="纯保底"/>
    <s v="0.,0.15"/>
    <s v="0."/>
    <s v="0.15"/>
    <n v="2"/>
  </r>
  <r>
    <d v="2014-11-01T00:00:00"/>
    <x v="0"/>
    <x v="0"/>
    <s v="LNO"/>
    <n v="199031.40000000005"/>
    <n v="37537.322039999999"/>
    <x v="124"/>
    <x v="129"/>
    <x v="129"/>
    <x v="19"/>
    <s v="普通服饰"/>
    <x v="6"/>
    <s v="流行配饰/人造珠宝佩"/>
    <d v="2013-03-25T00:00:00"/>
    <d v="2015-05-09T00:00:00"/>
    <s v="保底与流水两者取高"/>
    <s v="0.16"/>
    <s v="0.16"/>
    <s v=""/>
    <n v="2.1"/>
  </r>
  <r>
    <d v="2014-11-01T00:00:00"/>
    <x v="0"/>
    <x v="0"/>
    <s v="周大生"/>
    <n v="433502.39999999997"/>
    <n v="46081.305119999997"/>
    <x v="125"/>
    <x v="130"/>
    <x v="130"/>
    <x v="20"/>
    <s v="珠宝"/>
    <x v="7"/>
    <s v="珠宝"/>
    <d v="2013-03-14T00:00:00"/>
    <d v="2015-05-09T00:00:00"/>
    <s v="保底与流水两者取高"/>
    <s v="0.09,0."/>
    <s v="0.09"/>
    <s v="0."/>
    <n v="2.2000000000000002"/>
  </r>
  <r>
    <d v="2014-11-01T00:00:00"/>
    <x v="0"/>
    <x v="0"/>
    <s v="酷乐潮玩"/>
    <n v="279679.24800000002"/>
    <n v="49363.387272000007"/>
    <x v="126"/>
    <x v="131"/>
    <x v="131"/>
    <x v="21"/>
    <s v="其它"/>
    <x v="1"/>
    <s v="礼品/精品/手工艺品"/>
    <d v="2013-01-10T00:00:00"/>
    <d v="2016-05-09T00:00:00"/>
    <s v="保底与流水两者取高"/>
    <s v="0.13"/>
    <s v="0.13"/>
    <s v=""/>
    <n v="3.3"/>
  </r>
  <r>
    <d v="2014-11-01T00:00:00"/>
    <x v="0"/>
    <x v="0"/>
    <s v="义源珠宝"/>
    <n v="27073.200000000001"/>
    <n v="19140.752400000001"/>
    <x v="127"/>
    <x v="132"/>
    <x v="132"/>
    <x v="22"/>
    <s v="珠宝"/>
    <x v="7"/>
    <s v="珠宝"/>
    <d v="2013-01-09T00:00:00"/>
    <d v="2015-05-09T00:00:00"/>
    <s v="保底与流水两者取高"/>
    <s v="0.15"/>
    <s v="0.15"/>
    <s v=""/>
    <n v="2.2999999999999998"/>
  </r>
  <r>
    <d v="2014-11-01T00:00:00"/>
    <x v="0"/>
    <x v="0"/>
    <s v="美珍香"/>
    <n v="201630"/>
    <n v="19437.132000000001"/>
    <x v="128"/>
    <x v="133"/>
    <x v="133"/>
    <x v="23"/>
    <s v="餐饮"/>
    <x v="0"/>
    <s v="小吃/冷饮/果汁吧"/>
    <d v="2013-02-27T00:00:00"/>
    <d v="2016-05-09T00:00:00"/>
    <s v="纯保底"/>
    <s v="0."/>
    <s v="0."/>
    <s v=""/>
    <n v="3.2"/>
  </r>
  <r>
    <d v="2014-11-01T00:00:00"/>
    <x v="0"/>
    <x v="0"/>
    <s v="Ajiichiban 优之良品"/>
    <n v="108811.23599999999"/>
    <n v="18726.4137156"/>
    <x v="129"/>
    <x v="134"/>
    <x v="134"/>
    <x v="24"/>
    <s v="餐饮"/>
    <x v="0"/>
    <s v="小吃/冷饮/果汁吧"/>
    <d v="2013-01-07T00:00:00"/>
    <d v="2015-05-09T00:00:00"/>
    <s v="保底与流水两者取高"/>
    <s v="0.15"/>
    <s v="0.15"/>
    <s v=""/>
    <n v="2.2999999999999998"/>
  </r>
  <r>
    <d v="2014-11-01T00:00:00"/>
    <x v="0"/>
    <x v="0"/>
    <s v="渔火东海面点"/>
    <n v="224506.8"/>
    <n v="32620.838040000002"/>
    <x v="130"/>
    <x v="135"/>
    <x v="135"/>
    <x v="25"/>
    <s v="餐饮"/>
    <x v="2"/>
    <s v="餐馆/饭店"/>
    <d v="2013-02-24T00:00:00"/>
    <d v="2018-05-09T00:00:00"/>
    <s v="保底与流水两者取高"/>
    <s v="0.1"/>
    <s v="0.1"/>
    <s v=""/>
    <n v="5.2"/>
  </r>
  <r>
    <d v="2014-11-01T00:00:00"/>
    <x v="0"/>
    <x v="0"/>
    <s v="Dairy Queen 冰雪皇后"/>
    <n v="133114.56"/>
    <n v="19088.627904000001"/>
    <x v="131"/>
    <x v="136"/>
    <x v="136"/>
    <x v="26"/>
    <s v="餐饮"/>
    <x v="0"/>
    <s v="咖啡店/面包店/冰激凌"/>
    <d v="2013-03-02T00:00:00"/>
    <d v="2018-05-09T00:00:00"/>
    <s v="保底与流水两者取高"/>
    <s v="0.11"/>
    <s v="0.11"/>
    <s v=""/>
    <n v="5.2"/>
  </r>
  <r>
    <d v="2014-11-01T00:00:00"/>
    <x v="0"/>
    <x v="0"/>
    <s v="西树泡芙"/>
    <n v="122936.4"/>
    <n v="18747.800999999999"/>
    <x v="132"/>
    <x v="137"/>
    <x v="137"/>
    <x v="1"/>
    <s v="餐饮"/>
    <x v="0"/>
    <s v="小吃/冷饮/果汁吧"/>
    <d v="2013-01-30T00:00:00"/>
    <d v="2015-05-09T00:00:00"/>
    <s v="保底与流水两者取高"/>
    <s v="0.13"/>
    <s v="0.13"/>
    <s v=""/>
    <n v="2.2999999999999998"/>
  </r>
  <r>
    <d v="2014-11-01T00:00:00"/>
    <x v="0"/>
    <x v="0"/>
    <s v="印象IN酒"/>
    <n v="202186.43999999992"/>
    <n v="59948.279460000005"/>
    <x v="133"/>
    <x v="138"/>
    <x v="138"/>
    <x v="27"/>
    <s v="餐饮"/>
    <x v="0"/>
    <s v="酒吧"/>
    <d v="2014-07-18T00:00:00"/>
    <d v="2017-07-17T00:00:00"/>
    <s v="保底(含物管费)与流水两者取高"/>
    <s v="0.09"/>
    <s v="0.09"/>
    <s v=""/>
    <n v="3"/>
  </r>
  <r>
    <d v="2014-11-01T00:00:00"/>
    <x v="0"/>
    <x v="0"/>
    <s v="玩转烤肉餐厅"/>
    <n v="457900.7159999999"/>
    <n v="73630.435132800005"/>
    <x v="134"/>
    <x v="139"/>
    <x v="139"/>
    <x v="28"/>
    <s v="餐饮"/>
    <x v="2"/>
    <s v="餐馆/饭店"/>
    <d v="2013-03-01T00:00:00"/>
    <d v="2018-05-29T00:00:00"/>
    <s v="保底与流水两者取高"/>
    <s v="0.08"/>
    <s v="0.08"/>
    <s v=""/>
    <n v="5.2"/>
  </r>
  <r>
    <d v="2014-11-01T00:00:00"/>
    <x v="0"/>
    <x v="0"/>
    <s v="Pizza Hut 必胜客"/>
    <n v="812853.49199999974"/>
    <n v="40642.674600000006"/>
    <x v="135"/>
    <x v="140"/>
    <x v="140"/>
    <x v="29"/>
    <s v="餐饮"/>
    <x v="2"/>
    <s v="快餐"/>
    <d v="2013-04-15T00:00:00"/>
    <d v="2028-07-13T00:00:00"/>
    <s v="保底(含物管费)与流水两者取高"/>
    <s v="0.05"/>
    <s v="0.05"/>
    <s v=""/>
    <n v="15.3"/>
  </r>
  <r>
    <d v="2014-11-01T00:00:00"/>
    <x v="0"/>
    <x v="0"/>
    <s v="太兴"/>
    <n v="1251000"/>
    <n v="103457.7"/>
    <x v="136"/>
    <x v="141"/>
    <x v="141"/>
    <x v="30"/>
    <s v="餐饮"/>
    <x v="2"/>
    <s v="餐馆/饭店"/>
    <d v="2013-03-18T00:00:00"/>
    <d v="2023-07-15T00:00:00"/>
    <s v="保底(含物管费)与流水两者取高"/>
    <s v="0.08"/>
    <s v="0.08"/>
    <s v=""/>
    <n v="10.3"/>
  </r>
  <r>
    <d v="2014-11-01T00:00:00"/>
    <x v="0"/>
    <x v="0"/>
    <s v="Ani plaza"/>
    <n v="101930.16"/>
    <n v="19499.239608"/>
    <x v="137"/>
    <x v="142"/>
    <x v="142"/>
    <x v="31"/>
    <s v="其它"/>
    <x v="1"/>
    <s v="音乐/音像商店"/>
    <d v="2013-01-06T00:00:00"/>
    <d v="2015-05-09T00:00:00"/>
    <s v="保底与流水两者取高"/>
    <s v="0.15"/>
    <s v="0.15"/>
    <s v=""/>
    <n v="2.2999999999999998"/>
  </r>
  <r>
    <d v="2014-11-01T00:00:00"/>
    <x v="0"/>
    <x v="0"/>
    <s v="Candy Lab 糖果研究室"/>
    <n v="202386"/>
    <n v="26269.702799999995"/>
    <x v="138"/>
    <x v="143"/>
    <x v="143"/>
    <x v="32"/>
    <s v="餐饮"/>
    <x v="0"/>
    <s v="小吃/冷饮/果汁吧"/>
    <d v="2014-06-20T00:00:00"/>
    <d v="2015-06-19T00:00:00"/>
    <s v="保底与流水两者取高"/>
    <s v="0.12"/>
    <s v="0.12"/>
    <s v=""/>
    <n v="1"/>
  </r>
  <r>
    <d v="2014-11-01T00:00:00"/>
    <x v="0"/>
    <x v="0"/>
    <s v="JUST US"/>
    <n v="2190.6"/>
    <n v="0"/>
    <x v="100"/>
    <x v="144"/>
    <x v="104"/>
    <x v="33"/>
    <s v="普通服饰"/>
    <x v="6"/>
    <s v="流行配饰/人造珠宝佩"/>
    <d v="2013-09-03T00:00:00"/>
    <d v="2015-09-22T00:00:00"/>
    <s v="保底与流水两者取高"/>
    <s v="0.16"/>
    <s v="0.16"/>
    <s v=""/>
    <n v="2.1"/>
  </r>
  <r>
    <d v="2014-11-01T00:00:00"/>
    <x v="0"/>
    <x v="0"/>
    <s v="启路生活馆"/>
    <n v="279836.76"/>
    <n v="78074.456040000019"/>
    <x v="139"/>
    <x v="145"/>
    <x v="144"/>
    <x v="34"/>
    <s v="其它"/>
    <x v="1"/>
    <s v="文具"/>
    <d v="2012-12-20T00:00:00"/>
    <d v="2016-05-09T00:00:00"/>
    <s v="保底与流水两者取高"/>
    <s v="0.14"/>
    <s v="0.14"/>
    <s v=""/>
    <n v="3.4"/>
  </r>
  <r>
    <d v="2014-11-01T00:00:00"/>
    <x v="0"/>
    <x v="0"/>
    <s v="Laofengxiang 老凤祥"/>
    <n v="1524354"/>
    <n v="64022.868000000002"/>
    <x v="140"/>
    <x v="146"/>
    <x v="145"/>
    <x v="35"/>
    <s v="珠宝"/>
    <x v="7"/>
    <s v="珠宝"/>
    <d v="2013-01-10T00:00:00"/>
    <d v="2015-05-09T00:00:00"/>
    <s v="保底与流水两者取高"/>
    <s v="0.09,0."/>
    <s v="0.09"/>
    <s v="0."/>
    <n v="2.2999999999999998"/>
  </r>
  <r>
    <d v="2014-11-01T00:00:00"/>
    <x v="0"/>
    <x v="0"/>
    <s v="中国黄金"/>
    <n v="1872446.4"/>
    <n v="67220.825759999992"/>
    <x v="141"/>
    <x v="147"/>
    <x v="146"/>
    <x v="36"/>
    <s v="珠宝"/>
    <x v="7"/>
    <s v="珠宝"/>
    <d v="2013-01-05T00:00:00"/>
    <d v="2015-05-09T00:00:00"/>
    <s v="保底与流水两者取高"/>
    <s v="0.09,0."/>
    <s v="0.09"/>
    <s v="0."/>
    <n v="2.2999999999999998"/>
  </r>
  <r>
    <d v="2014-11-01T00:00:00"/>
    <x v="0"/>
    <x v="0"/>
    <s v="Watsons 屈臣氏"/>
    <n v="1474847.7"/>
    <n v="84803.742750000005"/>
    <x v="142"/>
    <x v="148"/>
    <x v="147"/>
    <x v="37"/>
    <s v="其它"/>
    <x v="1"/>
    <s v="药房/保健品"/>
    <d v="2013-01-17T00:00:00"/>
    <d v="2021-07-30T00:00:00"/>
    <s v="纯扣"/>
    <s v="0.05"/>
    <s v="0.05"/>
    <s v=""/>
    <n v="8.5"/>
  </r>
  <r>
    <d v="2014-11-01T00:00:00"/>
    <x v="0"/>
    <x v="0"/>
    <s v="黛拉美甲"/>
    <n v="249358.8"/>
    <n v="20896.267440000003"/>
    <x v="143"/>
    <x v="149"/>
    <x v="148"/>
    <x v="38"/>
    <s v="美容"/>
    <x v="8"/>
    <s v="美容/美发/美甲"/>
    <d v="2013-01-10T00:00:00"/>
    <d v="2015-05-09T00:00:00"/>
    <s v="纯保底"/>
    <s v="0."/>
    <s v="0."/>
    <s v=""/>
    <n v="2.2999999999999998"/>
  </r>
  <r>
    <d v="2014-11-01T00:00:00"/>
    <x v="0"/>
    <x v="0"/>
    <s v="海伦美甲"/>
    <n v="130456.79999999999"/>
    <n v="20286.032399999996"/>
    <x v="144"/>
    <x v="150"/>
    <x v="149"/>
    <x v="31"/>
    <s v="美容"/>
    <x v="8"/>
    <s v="美容/美发/美甲"/>
    <d v="2013-01-13T00:00:00"/>
    <d v="2015-05-09T00:00:00"/>
    <s v="纯保底"/>
    <s v="0."/>
    <s v="0."/>
    <s v=""/>
    <n v="2.2999999999999998"/>
  </r>
  <r>
    <d v="2014-11-01T00:00:00"/>
    <x v="0"/>
    <x v="0"/>
    <s v="Bao Dao 宝岛眼镜"/>
    <n v="204454.8"/>
    <n v="47617.522919999996"/>
    <x v="145"/>
    <x v="151"/>
    <x v="150"/>
    <x v="39"/>
    <s v="其它"/>
    <x v="1"/>
    <s v="眼镜"/>
    <d v="2013-01-25T00:00:00"/>
    <d v="2016-05-09T00:00:00"/>
    <s v="保底与流水两者取高"/>
    <s v="0.2"/>
    <s v="0.2"/>
    <s v=""/>
    <n v="3.3"/>
  </r>
  <r>
    <d v="2014-11-01T00:00:00"/>
    <x v="0"/>
    <x v="0"/>
    <s v="Bread Talk 面包新语"/>
    <n v="468707.10181199986"/>
    <n v="46120.778639999997"/>
    <x v="146"/>
    <x v="152"/>
    <x v="151"/>
    <x v="40"/>
    <s v="餐饮"/>
    <x v="0"/>
    <s v="咖啡店/面包店/冰激凌"/>
    <d v="2013-02-28T00:00:00"/>
    <d v="2021-05-09T00:00:00"/>
    <s v="保底与流水两者取高"/>
    <s v="0.08"/>
    <s v="0.08"/>
    <s v=""/>
    <n v="8.1999999999999993"/>
  </r>
  <r>
    <d v="2014-11-01T00:00:00"/>
    <x v="0"/>
    <x v="0"/>
    <s v="阿香米线"/>
    <n v="814553.4"/>
    <n v="96931.854600000006"/>
    <x v="147"/>
    <x v="153"/>
    <x v="152"/>
    <x v="41"/>
    <s v="餐饮"/>
    <x v="2"/>
    <s v="快餐"/>
    <d v="2013-02-28T00:00:00"/>
    <d v="2016-05-09T00:00:00"/>
    <s v="保底与流水两者取高"/>
    <s v="0.11"/>
    <s v="0.11"/>
    <s v=""/>
    <n v="3.2"/>
  </r>
  <r>
    <d v="2014-11-01T00:00:00"/>
    <x v="0"/>
    <x v="0"/>
    <s v="Sukiya 食其家"/>
    <n v="364680"/>
    <n v="42849.9"/>
    <x v="148"/>
    <x v="154"/>
    <x v="153"/>
    <x v="42"/>
    <s v="餐饮"/>
    <x v="2"/>
    <s v="快餐"/>
    <d v="2012-12-20T00:00:00"/>
    <d v="2018-05-09T00:00:00"/>
    <s v="保底与流水两者取高"/>
    <s v="0.09"/>
    <s v="0.09"/>
    <s v=""/>
    <n v="5.4"/>
  </r>
  <r>
    <d v="2014-11-01T00:00:00"/>
    <x v="0"/>
    <x v="0"/>
    <s v="Ajisen Ramen 味千拉面"/>
    <n v="514628.39999999997"/>
    <n v="53315.502240000002"/>
    <x v="149"/>
    <x v="155"/>
    <x v="154"/>
    <x v="43"/>
    <s v="餐饮"/>
    <x v="2"/>
    <s v="快餐"/>
    <d v="2013-02-26T00:00:00"/>
    <d v="2021-05-09T00:00:00"/>
    <s v="保底与流水两者取高"/>
    <s v="0.08"/>
    <s v="0.08"/>
    <s v=""/>
    <n v="8.1999999999999993"/>
  </r>
  <r>
    <d v="2014-11-01T00:00:00"/>
    <x v="0"/>
    <x v="0"/>
    <s v="KFC 肯德基"/>
    <n v="372000"/>
    <n v="50210.84304"/>
    <x v="150"/>
    <x v="156"/>
    <x v="155"/>
    <x v="44"/>
    <s v="餐饮"/>
    <x v="2"/>
    <s v="快餐"/>
    <d v="2013-03-04T00:00:00"/>
    <d v="2028-06-13T00:00:00"/>
    <s v="保底与流水两者取高"/>
    <n v="0.08"/>
    <n v="0.08"/>
    <s v=""/>
    <n v="15.3"/>
  </r>
  <r>
    <d v="2014-11-01T00:00:00"/>
    <x v="0"/>
    <x v="0"/>
    <s v="永坤黄金"/>
    <n v="364446"/>
    <n v="31597.468199999999"/>
    <x v="151"/>
    <x v="157"/>
    <x v="156"/>
    <x v="45"/>
    <s v="珠宝"/>
    <x v="7"/>
    <s v="珠宝"/>
    <d v="2013-09-03T00:00:00"/>
    <d v="2015-10-17T00:00:00"/>
    <s v="保底与流水两者取高"/>
    <s v="0.09,0."/>
    <s v="0.09"/>
    <s v="0."/>
    <n v="2.1"/>
  </r>
  <r>
    <d v="2014-11-01T00:00:00"/>
    <x v="0"/>
    <x v="0"/>
    <s v="Hui Lau Shan 许留山"/>
    <n v="279248.82"/>
    <n v="33593.633046000003"/>
    <x v="152"/>
    <x v="158"/>
    <x v="157"/>
    <x v="46"/>
    <s v="餐饮"/>
    <x v="0"/>
    <s v="咖啡店/面包店/冰激凌"/>
    <d v="2013-06-18T00:00:00"/>
    <d v="2018-07-17T00:00:00"/>
    <s v="保底与流水两者取高"/>
    <s v="0.1"/>
    <s v="0.1"/>
    <s v=""/>
    <n v="5.0999999999999996"/>
  </r>
  <r>
    <d v="2014-11-01T00:00:00"/>
    <x v="0"/>
    <x v="0"/>
    <s v="布歌东京"/>
    <n v="85630.8"/>
    <n v="10857.98544"/>
    <x v="153"/>
    <x v="159"/>
    <x v="158"/>
    <x v="47"/>
    <s v="餐饮"/>
    <x v="0"/>
    <s v="咖啡店/面包店/冰激凌"/>
    <d v="2013-09-28T00:00:00"/>
    <d v="2015-09-27T00:00:00"/>
    <s v="保底与流水两者取高"/>
    <s v="0.11"/>
    <s v="0.11"/>
    <s v=""/>
    <n v="2"/>
  </r>
  <r>
    <d v="2014-11-01T00:00:00"/>
    <x v="0"/>
    <x v="0"/>
    <s v="Lactina"/>
    <n v="49737.599999999999"/>
    <n v="15000.860159999997"/>
    <x v="154"/>
    <x v="160"/>
    <x v="159"/>
    <x v="24"/>
    <s v="餐饮"/>
    <x v="0"/>
    <s v="咖啡店/面包店/冰激凌"/>
    <d v="2013-10-02T00:00:00"/>
    <d v="2015-10-01T00:00:00"/>
    <s v="纯保底"/>
    <s v="0."/>
    <s v="0."/>
    <s v=""/>
    <n v="2"/>
  </r>
  <r>
    <d v="2014-11-01T00:00:00"/>
    <x v="0"/>
    <x v="0"/>
    <s v="淘果乐&amp;冰期时代"/>
    <n v="81276"/>
    <n v="13052.9256"/>
    <x v="155"/>
    <x v="161"/>
    <x v="160"/>
    <x v="48"/>
    <s v="餐饮"/>
    <x v="0"/>
    <s v="小吃/冷饮/果汁吧"/>
    <d v="2013-07-01T00:00:00"/>
    <d v="2015-07-05T00:00:00"/>
    <s v="保底与流水两者取高"/>
    <s v="0.13"/>
    <s v="0.13"/>
    <s v=""/>
    <n v="2"/>
  </r>
  <r>
    <d v="2014-11-01T00:00:00"/>
    <x v="0"/>
    <x v="0"/>
    <s v="Car's Home 卡士通"/>
    <n v="51582"/>
    <n v="15778.933800000001"/>
    <x v="156"/>
    <x v="162"/>
    <x v="161"/>
    <x v="8"/>
    <s v="其它"/>
    <x v="3"/>
    <s v="汽车美容"/>
    <d v="2013-09-20T00:00:00"/>
    <d v="2016-09-19T00:00:00"/>
    <s v="纯保底"/>
    <s v="0."/>
    <s v="0."/>
    <s v=""/>
    <n v="3"/>
  </r>
  <r>
    <d v="2014-12-01T00:00:00"/>
    <x v="0"/>
    <x v="0"/>
    <s v="曼诺莎"/>
    <n v="48675.6"/>
    <n v="14398.242480000001"/>
    <x v="157"/>
    <x v="163"/>
    <x v="162"/>
    <x v="0"/>
    <s v="餐饮"/>
    <x v="0"/>
    <s v="咖啡店/面包店/冰激凌"/>
    <d v="2013-03-22T00:00:00"/>
    <d v="2015-05-09T00:00:00"/>
    <s v="纯保底"/>
    <s v="0.15"/>
    <s v="0.15"/>
    <s v=""/>
    <n v="2.1"/>
  </r>
  <r>
    <d v="2014-12-01T00:00:00"/>
    <x v="0"/>
    <x v="0"/>
    <s v="尊和名品"/>
    <n v="399802.2"/>
    <n v="17951.118780000001"/>
    <x v="158"/>
    <x v="164"/>
    <x v="163"/>
    <x v="1"/>
    <s v="其它"/>
    <x v="1"/>
    <s v="烟/酒/茶"/>
    <d v="2012-12-12T00:00:00"/>
    <d v="2015-05-09T00:00:00"/>
    <s v="保底与流水两者取高"/>
    <s v="0.03"/>
    <s v="0.03"/>
    <s v=""/>
    <n v="2.4"/>
  </r>
  <r>
    <d v="2014-12-01T00:00:00"/>
    <x v="0"/>
    <x v="0"/>
    <s v="一席地"/>
    <n v="342735.6"/>
    <n v="41676.648959999999"/>
    <x v="159"/>
    <x v="165"/>
    <x v="164"/>
    <x v="2"/>
    <s v="餐饮"/>
    <x v="2"/>
    <s v="餐馆/饭店"/>
    <d v="2012-12-25T00:00:00"/>
    <d v="2018-05-09T00:00:00"/>
    <s v="保底与流水两者取高"/>
    <s v="0.08"/>
    <s v="0.08"/>
    <s v=""/>
    <n v="5.4"/>
  </r>
  <r>
    <d v="2014-12-01T00:00:00"/>
    <x v="0"/>
    <x v="0"/>
    <s v="casa miel"/>
    <n v="317315.39999999997"/>
    <n v="27765.0975"/>
    <x v="160"/>
    <x v="166"/>
    <x v="165"/>
    <x v="3"/>
    <s v="餐饮"/>
    <x v="2"/>
    <s v="餐馆/饭店"/>
    <d v="2013-01-25T00:00:00"/>
    <d v="2018-05-09T00:00:00"/>
    <s v="保底与流水两者取高"/>
    <s v="0.08,0.04"/>
    <s v="0.08"/>
    <s v="0.04"/>
    <n v="5.3"/>
  </r>
  <r>
    <d v="2014-12-01T00:00:00"/>
    <x v="0"/>
    <x v="0"/>
    <s v="咬不得"/>
    <n v="557442"/>
    <n v="59980.7592"/>
    <x v="161"/>
    <x v="167"/>
    <x v="166"/>
    <x v="4"/>
    <s v="餐饮"/>
    <x v="2"/>
    <s v="快餐"/>
    <d v="2013-04-05T00:00:00"/>
    <d v="2018-06-03T00:00:00"/>
    <s v="保底与流水两者取高"/>
    <s v="0.09"/>
    <s v="0.09"/>
    <s v=""/>
    <n v="5.2"/>
  </r>
  <r>
    <d v="2014-12-01T00:00:00"/>
    <x v="0"/>
    <x v="0"/>
    <s v="厚道青转小火锅"/>
    <n v="378990.62400000001"/>
    <n v="47184.332688000002"/>
    <x v="162"/>
    <x v="168"/>
    <x v="167"/>
    <x v="5"/>
    <s v="餐饮"/>
    <x v="2"/>
    <s v="餐馆/饭店"/>
    <d v="2013-03-01T00:00:00"/>
    <d v="2018-05-09T00:00:00"/>
    <s v="保底与流水两者取高"/>
    <s v="0.1"/>
    <s v="0.1"/>
    <s v=""/>
    <n v="5.2"/>
  </r>
  <r>
    <d v="2014-12-01T00:00:00"/>
    <x v="0"/>
    <x v="0"/>
    <s v="Xiang Wang 象王洗衣"/>
    <n v="29376.6"/>
    <n v="5399.4190799999988"/>
    <x v="163"/>
    <x v="169"/>
    <x v="168"/>
    <x v="9"/>
    <s v="其它"/>
    <x v="3"/>
    <s v="洗衣店"/>
    <d v="2014-04-01T00:00:00"/>
    <d v="2015-03-31T00:00:00"/>
    <s v="纯保底"/>
    <n v="0"/>
    <n v="0"/>
    <s v=""/>
    <n v="1"/>
  </r>
  <r>
    <d v="2014-12-01T00:00:00"/>
    <x v="0"/>
    <x v="0"/>
    <s v="华数"/>
    <n v="161742.39599999998"/>
    <n v="5402.1960263999999"/>
    <x v="164"/>
    <x v="170"/>
    <x v="169"/>
    <x v="10"/>
    <s v="其它"/>
    <x v="3"/>
    <s v="通讯服务"/>
    <d v="2014-05-28T00:00:00"/>
    <d v="2015-05-27T00:00:00"/>
    <s v="纯保底"/>
    <n v="0"/>
    <n v="0"/>
    <s v=""/>
    <n v="1"/>
  </r>
  <r>
    <d v="2014-12-01T00:00:00"/>
    <x v="0"/>
    <x v="0"/>
    <s v="中国旅行社"/>
    <n v="295419.59999999998"/>
    <n v="5406.17868"/>
    <x v="165"/>
    <x v="171"/>
    <x v="170"/>
    <x v="10"/>
    <s v="其它"/>
    <x v="3"/>
    <s v="旅行社"/>
    <d v="2014-06-03T00:00:00"/>
    <d v="2015-06-02T00:00:00"/>
    <s v="纯保底"/>
    <n v="0"/>
    <n v="0"/>
    <s v=""/>
    <n v="1"/>
  </r>
  <r>
    <d v="2014-12-01T00:00:00"/>
    <x v="0"/>
    <x v="0"/>
    <s v="维果部落(B1-K07)"/>
    <n v="21600"/>
    <n v="2160"/>
    <x v="4"/>
    <x v="172"/>
    <x v="171"/>
    <x v="11"/>
    <s v="餐饮"/>
    <x v="0"/>
    <s v="小吃/冷饮/果汁吧"/>
    <d v="2014-06-22T00:00:00"/>
    <d v="2015-06-21T00:00:00"/>
    <s v="保底(含物管费)与流水两者取高"/>
    <s v="0.1"/>
    <s v="0.1"/>
    <s v=""/>
    <n v="1"/>
  </r>
  <r>
    <d v="2014-12-01T00:00:00"/>
    <x v="0"/>
    <x v="0"/>
    <s v="藏鼎堂"/>
    <n v="24603.599999999999"/>
    <n v="6000.8180400000001"/>
    <x v="166"/>
    <x v="173"/>
    <x v="172"/>
    <x v="6"/>
    <s v="其它"/>
    <x v="1"/>
    <s v="药房/保健品"/>
    <d v="2013-06-10T00:00:00"/>
    <d v="2015-09-30T00:00:00"/>
    <s v="纯保底"/>
    <n v="0"/>
    <n v="0"/>
    <s v=""/>
    <n v="2.2999999999999998"/>
  </r>
  <r>
    <d v="2014-12-01T00:00:00"/>
    <x v="0"/>
    <x v="0"/>
    <s v="臻世海参"/>
    <n v="56288.4"/>
    <n v="6360.5891999999994"/>
    <x v="167"/>
    <x v="174"/>
    <x v="173"/>
    <x v="7"/>
    <s v="其它"/>
    <x v="1"/>
    <s v="药房/保健品"/>
    <d v="2013-09-30T00:00:00"/>
    <d v="2015-09-29T00:00:00"/>
    <s v="保底与流水两者取高"/>
    <s v="0.07"/>
    <s v="0.07"/>
    <s v=""/>
    <n v="2"/>
  </r>
  <r>
    <d v="2014-12-01T00:00:00"/>
    <x v="0"/>
    <x v="0"/>
    <s v="Car's Home 卡士通"/>
    <n v="89461.2"/>
    <n v="15780.955679999999"/>
    <x v="168"/>
    <x v="175"/>
    <x v="174"/>
    <x v="8"/>
    <s v="其它"/>
    <x v="3"/>
    <s v="汽车美容"/>
    <d v="2013-09-20T00:00:00"/>
    <d v="2016-09-19T00:00:00"/>
    <s v="纯保底"/>
    <s v="0."/>
    <s v="0."/>
    <s v=""/>
    <n v="3"/>
  </r>
  <r>
    <d v="2015-01-01T00:00:00"/>
    <x v="0"/>
    <x v="0"/>
    <s v="曼诺莎"/>
    <n v="48241.2"/>
    <n v="14398.242480000001"/>
    <x v="169"/>
    <x v="176"/>
    <x v="162"/>
    <x v="0"/>
    <s v="餐饮"/>
    <x v="0"/>
    <s v="咖啡店/面包店/冰激凌"/>
    <d v="2013-03-22T00:00:00"/>
    <d v="2015-05-09T00:00:00"/>
    <s v="纯保底"/>
    <s v="0.15"/>
    <s v="0.15"/>
    <s v=""/>
    <n v="2.1"/>
  </r>
  <r>
    <d v="2015-01-01T00:00:00"/>
    <x v="0"/>
    <x v="0"/>
    <s v="尊和名品"/>
    <n v="361431.6"/>
    <n v="17927.00736"/>
    <x v="170"/>
    <x v="177"/>
    <x v="175"/>
    <x v="1"/>
    <s v="其它"/>
    <x v="1"/>
    <s v="烟/酒/茶"/>
    <d v="2012-12-12T00:00:00"/>
    <d v="2015-05-09T00:00:00"/>
    <s v="保底与流水两者取高"/>
    <s v="0.03"/>
    <s v="0.03"/>
    <s v=""/>
    <n v="2.4"/>
  </r>
  <r>
    <d v="2015-01-01T00:00:00"/>
    <x v="0"/>
    <x v="0"/>
    <s v="一席地"/>
    <n v="341557.2"/>
    <n v="41669.9784"/>
    <x v="171"/>
    <x v="178"/>
    <x v="176"/>
    <x v="2"/>
    <s v="餐饮"/>
    <x v="2"/>
    <s v="餐馆/饭店"/>
    <d v="2012-12-25T00:00:00"/>
    <d v="2018-05-09T00:00:00"/>
    <s v="保底与流水两者取高"/>
    <s v="0.08"/>
    <s v="0.08"/>
    <s v=""/>
    <n v="5.4"/>
  </r>
  <r>
    <d v="2015-01-01T00:00:00"/>
    <x v="0"/>
    <x v="0"/>
    <s v="casa miel"/>
    <n v="318167.15999999997"/>
    <n v="27744.176351999999"/>
    <x v="172"/>
    <x v="179"/>
    <x v="177"/>
    <x v="3"/>
    <s v="餐饮"/>
    <x v="2"/>
    <s v="餐馆/饭店"/>
    <d v="2013-01-25T00:00:00"/>
    <d v="2018-05-09T00:00:00"/>
    <s v="保底与流水两者取高"/>
    <s v="0.08,0.04"/>
    <s v="0.08"/>
    <s v="0.04"/>
    <n v="5.3"/>
  </r>
  <r>
    <d v="2015-01-01T00:00:00"/>
    <x v="0"/>
    <x v="0"/>
    <s v="咬不得"/>
    <n v="590368.43999999994"/>
    <n v="62933.275704"/>
    <x v="173"/>
    <x v="180"/>
    <x v="178"/>
    <x v="4"/>
    <s v="餐饮"/>
    <x v="2"/>
    <s v="快餐"/>
    <d v="2013-04-05T00:00:00"/>
    <d v="2018-06-03T00:00:00"/>
    <s v="保底与流水两者取高"/>
    <s v="0.09"/>
    <s v="0.09"/>
    <s v=""/>
    <n v="5.2"/>
  </r>
  <r>
    <d v="2015-01-01T00:00:00"/>
    <x v="0"/>
    <x v="0"/>
    <s v="厚道青转小火锅"/>
    <n v="287935.2"/>
    <n v="38093.826959999999"/>
    <x v="174"/>
    <x v="181"/>
    <x v="179"/>
    <x v="5"/>
    <s v="餐饮"/>
    <x v="2"/>
    <s v="餐馆/饭店"/>
    <d v="2013-03-01T00:00:00"/>
    <d v="2018-05-09T00:00:00"/>
    <s v="保底与流水两者取高"/>
    <s v="0.1"/>
    <s v="0.1"/>
    <s v=""/>
    <n v="5.2"/>
  </r>
  <r>
    <d v="2015-01-01T00:00:00"/>
    <x v="0"/>
    <x v="0"/>
    <s v="Xiang Wang 象王洗衣"/>
    <n v="41289"/>
    <n v="5400.6012000000001"/>
    <x v="175"/>
    <x v="182"/>
    <x v="180"/>
    <x v="9"/>
    <s v="其它"/>
    <x v="3"/>
    <s v="洗衣店"/>
    <d v="2014-04-01T00:00:00"/>
    <d v="2015-03-31T00:00:00"/>
    <s v="纯保底"/>
    <n v="0"/>
    <n v="0"/>
    <s v=""/>
    <n v="1"/>
  </r>
  <r>
    <d v="2015-01-01T00:00:00"/>
    <x v="0"/>
    <x v="0"/>
    <s v="华数"/>
    <n v="229806"/>
    <n v="5400.4409999999998"/>
    <x v="176"/>
    <x v="183"/>
    <x v="181"/>
    <x v="10"/>
    <s v="其它"/>
    <x v="3"/>
    <s v="通讯服务"/>
    <d v="2014-05-28T00:00:00"/>
    <d v="2015-05-27T00:00:00"/>
    <s v="纯保底"/>
    <n v="0"/>
    <n v="0"/>
    <s v=""/>
    <n v="1"/>
  </r>
  <r>
    <d v="2015-01-01T00:00:00"/>
    <x v="0"/>
    <x v="0"/>
    <s v="中国旅行社"/>
    <n v="329594.39999999997"/>
    <n v="5405.3481599999996"/>
    <x v="177"/>
    <x v="184"/>
    <x v="182"/>
    <x v="10"/>
    <s v="其它"/>
    <x v="3"/>
    <s v="旅行社"/>
    <d v="2014-06-03T00:00:00"/>
    <d v="2015-06-02T00:00:00"/>
    <s v="纯保底"/>
    <n v="0"/>
    <n v="0"/>
    <s v=""/>
    <n v="1"/>
  </r>
  <r>
    <d v="2015-01-01T00:00:00"/>
    <x v="0"/>
    <x v="0"/>
    <s v="维果部落(B1-K07)"/>
    <n v="28764"/>
    <n v="2876.4"/>
    <x v="4"/>
    <x v="185"/>
    <x v="183"/>
    <x v="11"/>
    <s v="餐饮"/>
    <x v="0"/>
    <s v="小吃/冷饮/果汁吧"/>
    <d v="2014-06-22T00:00:00"/>
    <d v="2015-06-21T00:00:00"/>
    <s v="保底(含物管费)与流水两者取高"/>
    <s v="0.1"/>
    <s v="0.1"/>
    <s v=""/>
    <n v="1"/>
  </r>
  <r>
    <d v="2015-01-01T00:00:00"/>
    <x v="0"/>
    <x v="0"/>
    <s v="藏鼎堂"/>
    <n v="17505.599999999999"/>
    <n v="5999.1691199999996"/>
    <x v="178"/>
    <x v="186"/>
    <x v="184"/>
    <x v="6"/>
    <s v="其它"/>
    <x v="1"/>
    <s v="药房/保健品"/>
    <d v="2013-06-10T00:00:00"/>
    <d v="2015-09-30T00:00:00"/>
    <s v="纯保底"/>
    <n v="0"/>
    <n v="0"/>
    <s v=""/>
    <n v="2.2999999999999998"/>
  </r>
  <r>
    <d v="2015-01-01T00:00:00"/>
    <x v="0"/>
    <x v="0"/>
    <s v="臻世海参"/>
    <n v="72772.800000000003"/>
    <n v="6360.3427199999996"/>
    <x v="179"/>
    <x v="187"/>
    <x v="185"/>
    <x v="7"/>
    <s v="其它"/>
    <x v="1"/>
    <s v="药房/保健品"/>
    <d v="2013-09-30T00:00:00"/>
    <d v="2015-09-29T00:00:00"/>
    <s v="保底与流水两者取高"/>
    <s v="0.07"/>
    <s v="0.07"/>
    <s v=""/>
    <n v="2"/>
  </r>
  <r>
    <d v="2015-01-01T00:00:00"/>
    <x v="0"/>
    <x v="0"/>
    <s v="Car's Home 卡士通"/>
    <n v="41341.199999999997"/>
    <n v="15779.936040000002"/>
    <x v="180"/>
    <x v="188"/>
    <x v="186"/>
    <x v="8"/>
    <s v="其它"/>
    <x v="3"/>
    <s v="汽车美容"/>
    <d v="2013-09-20T00:00:00"/>
    <d v="2016-09-19T00:00:00"/>
    <s v="纯保底"/>
    <s v="0."/>
    <s v="0."/>
    <s v=""/>
    <n v="3"/>
  </r>
  <r>
    <d v="2015-02-01T00:00:00"/>
    <x v="0"/>
    <x v="0"/>
    <s v="曼诺莎"/>
    <n v="46898.400000000001"/>
    <n v="14397.808799999999"/>
    <x v="181"/>
    <x v="189"/>
    <x v="187"/>
    <x v="0"/>
    <s v="餐饮"/>
    <x v="0"/>
    <s v="咖啡店/面包店/冰激凌"/>
    <d v="2013-03-22T00:00:00"/>
    <d v="2015-05-09T00:00:00"/>
    <s v="纯保底"/>
    <s v="0.15"/>
    <s v="0.15"/>
    <s v=""/>
    <n v="2.1"/>
  </r>
  <r>
    <d v="2015-02-01T00:00:00"/>
    <x v="0"/>
    <x v="0"/>
    <s v="尊和名品"/>
    <n v="518097"/>
    <n v="18288.824100000002"/>
    <x v="182"/>
    <x v="190"/>
    <x v="188"/>
    <x v="1"/>
    <s v="其它"/>
    <x v="1"/>
    <s v="烟/酒/茶"/>
    <d v="2012-12-12T00:00:00"/>
    <d v="2015-05-09T00:00:00"/>
    <s v="保底与流水两者取高"/>
    <s v="0.03"/>
    <s v="0.03"/>
    <s v=""/>
    <n v="2.4"/>
  </r>
  <r>
    <d v="2015-02-01T00:00:00"/>
    <x v="0"/>
    <x v="0"/>
    <s v="一席地"/>
    <n v="269008.8"/>
    <n v="41669.46312"/>
    <x v="183"/>
    <x v="191"/>
    <x v="189"/>
    <x v="2"/>
    <s v="餐饮"/>
    <x v="2"/>
    <s v="餐馆/饭店"/>
    <d v="2012-12-25T00:00:00"/>
    <d v="2018-05-09T00:00:00"/>
    <s v="保底与流水两者取高"/>
    <s v="0.08"/>
    <s v="0.08"/>
    <s v=""/>
    <n v="5.4"/>
  </r>
  <r>
    <d v="2015-02-01T00:00:00"/>
    <x v="0"/>
    <x v="0"/>
    <s v="casa miel"/>
    <n v="276431.39999999997"/>
    <n v="27753.712560000004"/>
    <x v="184"/>
    <x v="192"/>
    <x v="190"/>
    <x v="3"/>
    <s v="餐饮"/>
    <x v="2"/>
    <s v="餐馆/饭店"/>
    <d v="2013-01-25T00:00:00"/>
    <d v="2018-05-09T00:00:00"/>
    <s v="保底与流水两者取高"/>
    <s v="0.08,0.04"/>
    <s v="0.08"/>
    <s v="0.04"/>
    <n v="5.3"/>
  </r>
  <r>
    <d v="2015-02-01T00:00:00"/>
    <x v="0"/>
    <x v="0"/>
    <s v="咬不得"/>
    <n v="543239.4"/>
    <n v="58724.17914"/>
    <x v="95"/>
    <x v="193"/>
    <x v="191"/>
    <x v="4"/>
    <s v="餐饮"/>
    <x v="2"/>
    <s v="快餐"/>
    <d v="2013-04-05T00:00:00"/>
    <d v="2018-06-03T00:00:00"/>
    <s v="保底与流水两者取高"/>
    <s v="0.09"/>
    <s v="0.09"/>
    <s v=""/>
    <n v="5.2"/>
  </r>
  <r>
    <d v="2015-02-01T00:00:00"/>
    <x v="0"/>
    <x v="0"/>
    <s v="厚道青转小火锅"/>
    <n v="218390.39999999999"/>
    <n v="33479.248319999999"/>
    <x v="185"/>
    <x v="194"/>
    <x v="192"/>
    <x v="5"/>
    <s v="餐饮"/>
    <x v="2"/>
    <s v="餐馆/饭店"/>
    <d v="2013-03-01T00:00:00"/>
    <d v="2018-05-09T00:00:00"/>
    <s v="保底与流水两者取高"/>
    <s v="0.1"/>
    <s v="0.1"/>
    <s v=""/>
    <n v="5.2"/>
  </r>
  <r>
    <d v="2015-02-01T00:00:00"/>
    <x v="0"/>
    <x v="0"/>
    <s v="Xiang Wang 象王洗衣"/>
    <n v="23769"/>
    <n v="5400.3167999999996"/>
    <x v="186"/>
    <x v="195"/>
    <x v="193"/>
    <x v="9"/>
    <s v="其它"/>
    <x v="3"/>
    <s v="洗衣店"/>
    <d v="2014-04-01T00:00:00"/>
    <d v="2015-03-31T00:00:00"/>
    <s v="纯保底"/>
    <n v="0"/>
    <n v="0"/>
    <s v=""/>
    <n v="1"/>
  </r>
  <r>
    <d v="2015-02-01T00:00:00"/>
    <x v="0"/>
    <x v="0"/>
    <s v="华数"/>
    <n v="126185.27999999998"/>
    <n v="5400.7299840000014"/>
    <x v="187"/>
    <x v="196"/>
    <x v="194"/>
    <x v="10"/>
    <s v="其它"/>
    <x v="3"/>
    <s v="通讯服务"/>
    <d v="2014-05-28T00:00:00"/>
    <d v="2015-05-27T00:00:00"/>
    <s v="纯保底"/>
    <n v="0"/>
    <n v="0"/>
    <s v=""/>
    <n v="1"/>
  </r>
  <r>
    <d v="2015-02-01T00:00:00"/>
    <x v="0"/>
    <x v="0"/>
    <s v="中国旅行社"/>
    <n v="243314.4"/>
    <n v="5401.5796800000007"/>
    <x v="188"/>
    <x v="197"/>
    <x v="195"/>
    <x v="10"/>
    <s v="其它"/>
    <x v="3"/>
    <s v="旅行社"/>
    <d v="2014-06-03T00:00:00"/>
    <d v="2015-06-02T00:00:00"/>
    <s v="纯保底"/>
    <n v="0"/>
    <n v="0"/>
    <s v=""/>
    <n v="1"/>
  </r>
  <r>
    <d v="2015-02-01T00:00:00"/>
    <x v="0"/>
    <x v="0"/>
    <s v="维果部落(B1-K07)"/>
    <n v="24588"/>
    <n v="2458.7999999999997"/>
    <x v="5"/>
    <x v="198"/>
    <x v="196"/>
    <x v="11"/>
    <s v="餐饮"/>
    <x v="0"/>
    <s v="小吃/冷饮/果汁吧"/>
    <d v="2014-06-22T00:00:00"/>
    <d v="2015-06-21T00:00:00"/>
    <s v="保底(含物管费)与流水两者取高"/>
    <s v="0.1"/>
    <s v="0.1"/>
    <s v=""/>
    <n v="1"/>
  </r>
  <r>
    <d v="2015-02-01T00:00:00"/>
    <x v="0"/>
    <x v="0"/>
    <s v="藏鼎堂"/>
    <n v="19104"/>
    <n v="6000.5663999999997"/>
    <x v="189"/>
    <x v="199"/>
    <x v="197"/>
    <x v="6"/>
    <s v="其它"/>
    <x v="1"/>
    <s v="药房/保健品"/>
    <d v="2013-06-10T00:00:00"/>
    <d v="2015-09-30T00:00:00"/>
    <s v="纯保底"/>
    <n v="0"/>
    <n v="0"/>
    <s v=""/>
    <n v="2.2999999999999998"/>
  </r>
  <r>
    <d v="2015-02-01T00:00:00"/>
    <x v="0"/>
    <x v="0"/>
    <s v="臻世海参"/>
    <n v="96405.599999999991"/>
    <n v="7346.1067200000007"/>
    <x v="190"/>
    <x v="200"/>
    <x v="198"/>
    <x v="7"/>
    <s v="其它"/>
    <x v="1"/>
    <s v="药房/保健品"/>
    <d v="2013-09-30T00:00:00"/>
    <d v="2015-09-29T00:00:00"/>
    <s v="保底与流水两者取高"/>
    <s v="0.07"/>
    <s v="0.07"/>
    <s v=""/>
    <n v="2"/>
  </r>
  <r>
    <d v="2015-02-01T00:00:00"/>
    <x v="0"/>
    <x v="0"/>
    <s v="Car's Home 卡士通"/>
    <n v="27840"/>
    <n v="15779.712"/>
    <x v="191"/>
    <x v="201"/>
    <x v="199"/>
    <x v="8"/>
    <s v="其它"/>
    <x v="3"/>
    <s v="汽车美容"/>
    <d v="2013-09-20T00:00:00"/>
    <d v="2016-09-19T00:00:00"/>
    <s v="纯保底"/>
    <s v="0."/>
    <s v="0."/>
    <s v=""/>
    <n v="3"/>
  </r>
  <r>
    <d v="2015-03-01T00:00:00"/>
    <x v="0"/>
    <x v="0"/>
    <s v="曼诺莎"/>
    <n v="47640"/>
    <n v="14401.572000000002"/>
    <x v="192"/>
    <x v="202"/>
    <x v="200"/>
    <x v="0"/>
    <s v="餐饮"/>
    <x v="0"/>
    <s v="咖啡店/面包店/冰激凌"/>
    <d v="2013-03-22T00:00:00"/>
    <d v="2015-05-09T00:00:00"/>
    <s v="纯保底"/>
    <s v="0.15"/>
    <s v="0.15"/>
    <s v=""/>
    <n v="2.1"/>
  </r>
  <r>
    <d v="2015-03-01T00:00:00"/>
    <x v="0"/>
    <x v="0"/>
    <s v="尊和名品"/>
    <n v="320097.59999999998"/>
    <n v="17925.465600000003"/>
    <x v="193"/>
    <x v="203"/>
    <x v="201"/>
    <x v="1"/>
    <s v="其它"/>
    <x v="1"/>
    <s v="烟/酒/茶"/>
    <d v="2012-12-12T00:00:00"/>
    <d v="2015-05-09T00:00:00"/>
    <s v="保底与流水两者取高"/>
    <s v="0.03"/>
    <s v="0.03"/>
    <s v=""/>
    <n v="2.4"/>
  </r>
  <r>
    <d v="2015-03-01T00:00:00"/>
    <x v="0"/>
    <x v="0"/>
    <s v="一席地"/>
    <n v="299472"/>
    <n v="41656.555200000003"/>
    <x v="31"/>
    <x v="204"/>
    <x v="202"/>
    <x v="2"/>
    <s v="餐饮"/>
    <x v="2"/>
    <s v="餐馆/饭店"/>
    <d v="2012-12-25T00:00:00"/>
    <d v="2018-05-09T00:00:00"/>
    <s v="保底与流水两者取高"/>
    <s v="0.08"/>
    <s v="0.08"/>
    <s v=""/>
    <n v="5.4"/>
  </r>
  <r>
    <d v="2015-03-01T00:00:00"/>
    <x v="0"/>
    <x v="0"/>
    <s v="casa miel"/>
    <n v="313889.76"/>
    <n v="27747.854783999999"/>
    <x v="194"/>
    <x v="205"/>
    <x v="203"/>
    <x v="3"/>
    <s v="餐饮"/>
    <x v="2"/>
    <s v="餐馆/饭店"/>
    <d v="2013-01-25T00:00:00"/>
    <d v="2018-05-09T00:00:00"/>
    <s v="保底与流水两者取高"/>
    <s v="0.08,0.04"/>
    <s v="0.08"/>
    <s v="0.04"/>
    <n v="5.3"/>
  </r>
  <r>
    <d v="2015-03-01T00:00:00"/>
    <x v="0"/>
    <x v="0"/>
    <s v="咬不得"/>
    <n v="603339.6"/>
    <n v="64134.999479999999"/>
    <x v="125"/>
    <x v="206"/>
    <x v="204"/>
    <x v="4"/>
    <s v="餐饮"/>
    <x v="2"/>
    <s v="快餐"/>
    <d v="2013-04-05T00:00:00"/>
    <d v="2018-06-03T00:00:00"/>
    <s v="保底与流水两者取高"/>
    <s v="0.09"/>
    <s v="0.09"/>
    <s v=""/>
    <n v="5.2"/>
  </r>
  <r>
    <d v="2015-03-01T00:00:00"/>
    <x v="0"/>
    <x v="0"/>
    <s v="厚道青转小火锅"/>
    <n v="282486"/>
    <n v="37542.389400000007"/>
    <x v="195"/>
    <x v="207"/>
    <x v="205"/>
    <x v="5"/>
    <s v="餐饮"/>
    <x v="2"/>
    <s v="餐馆/饭店"/>
    <d v="2013-03-01T00:00:00"/>
    <d v="2018-05-09T00:00:00"/>
    <s v="保底与流水两者取高"/>
    <s v="0.1"/>
    <s v="0.1"/>
    <s v=""/>
    <n v="5.2"/>
  </r>
  <r>
    <d v="2015-03-01T00:00:00"/>
    <x v="0"/>
    <x v="0"/>
    <s v="Xiang Wang 象王洗衣"/>
    <n v="55904.4"/>
    <n v="5400.3650400000006"/>
    <x v="196"/>
    <x v="208"/>
    <x v="206"/>
    <x v="9"/>
    <s v="其它"/>
    <x v="3"/>
    <s v="洗衣店"/>
    <d v="2014-04-01T00:00:00"/>
    <d v="2015-03-31T00:00:00"/>
    <s v="纯保底"/>
    <n v="0"/>
    <n v="0"/>
    <s v=""/>
    <n v="1"/>
  </r>
  <r>
    <d v="2015-03-01T00:00:00"/>
    <x v="0"/>
    <x v="0"/>
    <s v="华数"/>
    <n v="128529.59999999999"/>
    <n v="5398.2431999999999"/>
    <x v="140"/>
    <x v="209"/>
    <x v="207"/>
    <x v="10"/>
    <s v="其它"/>
    <x v="3"/>
    <s v="通讯服务"/>
    <d v="2014-05-28T00:00:00"/>
    <d v="2015-05-27T00:00:00"/>
    <s v="纯保底"/>
    <n v="0"/>
    <n v="0"/>
    <s v=""/>
    <n v="1"/>
  </r>
  <r>
    <d v="2015-03-01T00:00:00"/>
    <x v="0"/>
    <x v="0"/>
    <s v="中国旅行社"/>
    <n v="270970.8"/>
    <n v="5392.3189200000006"/>
    <x v="197"/>
    <x v="210"/>
    <x v="208"/>
    <x v="10"/>
    <s v="其它"/>
    <x v="3"/>
    <s v="旅行社"/>
    <d v="2014-06-03T00:00:00"/>
    <d v="2015-06-02T00:00:00"/>
    <s v="纯保底"/>
    <n v="0"/>
    <n v="0"/>
    <s v=""/>
    <n v="1"/>
  </r>
  <r>
    <d v="2015-03-01T00:00:00"/>
    <x v="0"/>
    <x v="0"/>
    <s v="维果部落(B1-K07)"/>
    <n v="27576"/>
    <n v="2757.6"/>
    <x v="5"/>
    <x v="211"/>
    <x v="209"/>
    <x v="11"/>
    <s v="餐饮"/>
    <x v="0"/>
    <s v="小吃/冷饮/果汁吧"/>
    <d v="2014-06-22T00:00:00"/>
    <d v="2015-06-21T00:00:00"/>
    <s v="保底(含物管费)与流水两者取高"/>
    <s v="0.1"/>
    <s v="0.1"/>
    <s v=""/>
    <n v="1"/>
  </r>
  <r>
    <d v="2015-03-01T00:00:00"/>
    <x v="0"/>
    <x v="0"/>
    <s v="藏鼎堂"/>
    <n v="4147.2"/>
    <n v="2516.1062400000001"/>
    <x v="198"/>
    <x v="212"/>
    <x v="210"/>
    <x v="6"/>
    <s v="其它"/>
    <x v="1"/>
    <s v="药房/保健品"/>
    <d v="2013-06-10T00:00:00"/>
    <d v="2015-09-30T00:00:00"/>
    <s v="纯保底"/>
    <n v="0"/>
    <n v="0"/>
    <s v=""/>
    <n v="2.2999999999999998"/>
  </r>
  <r>
    <d v="2015-03-01T00:00:00"/>
    <x v="0"/>
    <x v="0"/>
    <s v="臻世海参"/>
    <n v="33184.799999999996"/>
    <n v="6361.5261600000003"/>
    <x v="199"/>
    <x v="213"/>
    <x v="211"/>
    <x v="7"/>
    <s v="其它"/>
    <x v="1"/>
    <s v="药房/保健品"/>
    <d v="2013-09-30T00:00:00"/>
    <d v="2015-09-29T00:00:00"/>
    <s v="保底与流水两者取高"/>
    <s v="0.07"/>
    <s v="0.07"/>
    <s v=""/>
    <n v="2"/>
  </r>
  <r>
    <d v="2015-03-01T00:00:00"/>
    <x v="0"/>
    <x v="0"/>
    <s v="Car's Home 卡士通"/>
    <n v="46932"/>
    <n v="15778.538399999998"/>
    <x v="200"/>
    <x v="214"/>
    <x v="212"/>
    <x v="8"/>
    <s v="其它"/>
    <x v="3"/>
    <s v="汽车美容"/>
    <d v="2013-09-20T00:00:00"/>
    <d v="2016-09-19T00:00:00"/>
    <s v="纯保底"/>
    <s v="0."/>
    <s v="0."/>
    <s v=""/>
    <n v="3"/>
  </r>
  <r>
    <d v="2015-04-01T00:00:00"/>
    <x v="0"/>
    <x v="0"/>
    <s v="曼诺莎"/>
    <n v="47023.199999999997"/>
    <n v="14398.503840000001"/>
    <x v="201"/>
    <x v="215"/>
    <x v="213"/>
    <x v="0"/>
    <s v="餐饮"/>
    <x v="0"/>
    <s v="咖啡店/面包店/冰激凌"/>
    <d v="2013-03-22T00:00:00"/>
    <d v="2015-05-09T00:00:00"/>
    <s v="纯保底"/>
    <n v="0.15"/>
    <n v="0.15"/>
    <s v=""/>
    <n v="2.1"/>
  </r>
  <r>
    <d v="2015-04-01T00:00:00"/>
    <x v="0"/>
    <x v="0"/>
    <s v="尊和名品"/>
    <n v="363157.2"/>
    <n v="17939.965680000001"/>
    <x v="202"/>
    <x v="216"/>
    <x v="214"/>
    <x v="1"/>
    <s v="其它"/>
    <x v="1"/>
    <s v="烟/酒/茶"/>
    <d v="2012-12-12T00:00:00"/>
    <d v="2016-05-09T00:00:00"/>
    <s v="保底与流水两者取高"/>
    <n v="0.03"/>
    <n v="0.03"/>
    <s v=""/>
    <n v="3.4"/>
  </r>
  <r>
    <d v="2015-04-01T00:00:00"/>
    <x v="0"/>
    <x v="0"/>
    <s v="一席地"/>
    <n v="300243.59999999998"/>
    <n v="41673.811680000006"/>
    <x v="203"/>
    <x v="217"/>
    <x v="215"/>
    <x v="2"/>
    <s v="餐饮"/>
    <x v="2"/>
    <s v="餐馆/饭店"/>
    <d v="2012-12-25T00:00:00"/>
    <d v="2018-05-09T00:00:00"/>
    <s v="保底与流水两者取高"/>
    <n v="0.08"/>
    <n v="0.08"/>
    <s v=""/>
    <n v="5.4"/>
  </r>
  <r>
    <d v="2015-04-01T00:00:00"/>
    <x v="0"/>
    <x v="0"/>
    <s v="casa miel"/>
    <n v="315782.03999999998"/>
    <n v="27757.241316000003"/>
    <x v="204"/>
    <x v="218"/>
    <x v="216"/>
    <x v="3"/>
    <s v="餐饮"/>
    <x v="2"/>
    <s v="餐馆/饭店"/>
    <d v="2013-01-25T00:00:00"/>
    <d v="2018-05-09T00:00:00"/>
    <s v="保底与流水两者取高"/>
    <s v="0.08,0.04"/>
    <s v="0.08"/>
    <s v="0.04"/>
    <n v="5.3"/>
  </r>
  <r>
    <d v="2015-04-01T00:00:00"/>
    <x v="0"/>
    <x v="0"/>
    <s v="咬不得"/>
    <n v="559917"/>
    <n v="60247.069199999998"/>
    <x v="161"/>
    <x v="219"/>
    <x v="217"/>
    <x v="4"/>
    <s v="餐饮"/>
    <x v="2"/>
    <s v="快餐"/>
    <d v="2013-04-05T00:00:00"/>
    <d v="2018-06-03T00:00:00"/>
    <s v="保底与流水两者取高"/>
    <n v="0.09"/>
    <n v="0.09"/>
    <s v=""/>
    <n v="5.2"/>
  </r>
  <r>
    <d v="2015-04-01T00:00:00"/>
    <x v="0"/>
    <x v="0"/>
    <s v="厚道青转小火锅"/>
    <n v="248757.59999999998"/>
    <n v="34179.294239999996"/>
    <x v="88"/>
    <x v="220"/>
    <x v="218"/>
    <x v="5"/>
    <s v="餐饮"/>
    <x v="2"/>
    <s v="餐馆/饭店"/>
    <d v="2013-03-01T00:00:00"/>
    <d v="2018-05-09T00:00:00"/>
    <s v="保底与流水两者取高"/>
    <n v="0.1"/>
    <n v="0.1"/>
    <s v=""/>
    <n v="5.2"/>
  </r>
  <r>
    <d v="2015-04-01T00:00:00"/>
    <x v="0"/>
    <x v="0"/>
    <s v="Xiang Wang 象王洗衣"/>
    <n v="45812.4"/>
    <n v="5941.8682800000006"/>
    <x v="205"/>
    <x v="221"/>
    <x v="219"/>
    <x v="9"/>
    <s v="其它"/>
    <x v="3"/>
    <s v="洗衣店"/>
    <d v="2014-04-01T00:00:00"/>
    <d v="2016-03-31T00:00:00"/>
    <s v="纯保底"/>
    <n v="0"/>
    <n v="0"/>
    <s v=""/>
    <n v="2"/>
  </r>
  <r>
    <d v="2015-04-01T00:00:00"/>
    <x v="0"/>
    <x v="0"/>
    <s v="华数"/>
    <n v="121722.66"/>
    <n v="5404.4861040000005"/>
    <x v="206"/>
    <x v="222"/>
    <x v="220"/>
    <x v="10"/>
    <s v="其它"/>
    <x v="3"/>
    <s v="通讯服务"/>
    <d v="2014-05-28T00:00:00"/>
    <d v="2015-05-27T00:00:00"/>
    <s v="纯保底"/>
    <n v="0"/>
    <n v="0"/>
    <s v=""/>
    <n v="1"/>
  </r>
  <r>
    <d v="2015-04-01T00:00:00"/>
    <x v="0"/>
    <x v="0"/>
    <s v="中国旅行社"/>
    <n v="168994.8"/>
    <n v="5407.8335999999999"/>
    <x v="207"/>
    <x v="223"/>
    <x v="221"/>
    <x v="10"/>
    <s v="其它"/>
    <x v="3"/>
    <s v="旅行社"/>
    <d v="2014-06-03T00:00:00"/>
    <d v="2015-06-02T00:00:00"/>
    <s v="纯保底"/>
    <n v="0"/>
    <n v="0"/>
    <s v=""/>
    <n v="1"/>
  </r>
  <r>
    <d v="2015-04-01T00:00:00"/>
    <x v="0"/>
    <x v="0"/>
    <s v="维果部落(B1-K07)"/>
    <n v="36240"/>
    <n v="3624"/>
    <x v="4"/>
    <x v="224"/>
    <x v="222"/>
    <x v="11"/>
    <s v="餐饮"/>
    <x v="0"/>
    <s v="小吃/冷饮/果汁吧"/>
    <d v="2014-06-22T00:00:00"/>
    <d v="2016-06-21T00:00:00"/>
    <s v="保底(含物管费)与流水两者取高"/>
    <n v="0.1"/>
    <n v="0.1"/>
    <s v=""/>
    <n v="2"/>
  </r>
  <r>
    <d v="2015-04-01T00:00:00"/>
    <x v="0"/>
    <x v="0"/>
    <s v="臻世海参"/>
    <n v="50200.799999999996"/>
    <n v="6360.4413599999998"/>
    <x v="208"/>
    <x v="225"/>
    <x v="223"/>
    <x v="7"/>
    <s v="其它"/>
    <x v="1"/>
    <s v="药房/保健品"/>
    <d v="2013-09-30T00:00:00"/>
    <d v="2015-09-29T00:00:00"/>
    <s v="保底与流水两者取高"/>
    <n v="7.0000000000000007E-2"/>
    <n v="7.0000000000000007E-2"/>
    <s v=""/>
    <n v="2"/>
  </r>
  <r>
    <d v="2015-04-01T00:00:00"/>
    <x v="0"/>
    <x v="0"/>
    <s v="Car's Home 卡士通"/>
    <n v="27142.799999999999"/>
    <n v="15780.823920000001"/>
    <x v="209"/>
    <x v="226"/>
    <x v="224"/>
    <x v="8"/>
    <s v="其它"/>
    <x v="3"/>
    <s v="汽车美容"/>
    <d v="2013-09-20T00:00:00"/>
    <d v="2016-09-19T00:00:00"/>
    <s v="纯保底"/>
    <n v="0"/>
    <n v="0"/>
    <s v=""/>
    <n v="3"/>
  </r>
  <r>
    <d v="2015-05-01T00:00:00"/>
    <x v="0"/>
    <x v="0"/>
    <s v="曼诺莎"/>
    <n v="10168.799999999999"/>
    <n v="4180.3936800000001"/>
    <x v="210"/>
    <x v="227"/>
    <x v="225"/>
    <x v="0"/>
    <s v="餐饮"/>
    <x v="0"/>
    <s v="咖啡店/面包店/冰激凌"/>
    <d v="2013-03-22T00:00:00"/>
    <d v="2015-05-09T00:00:00"/>
    <s v="纯保底"/>
    <s v="0.15"/>
    <s v="0.15"/>
    <s v=""/>
    <n v="2.1"/>
  </r>
  <r>
    <d v="2015-05-01T00:00:00"/>
    <x v="0"/>
    <x v="0"/>
    <s v="尊和名品"/>
    <n v="412642.8"/>
    <n v="18899.040239999998"/>
    <x v="211"/>
    <x v="228"/>
    <x v="226"/>
    <x v="1"/>
    <s v="其它"/>
    <x v="1"/>
    <s v="烟/酒/茶"/>
    <d v="2012-12-12T00:00:00"/>
    <d v="2016-05-09T00:00:00"/>
    <s v="保底与流水两者取高"/>
    <s v="0.03,0.03"/>
    <s v="0.03"/>
    <s v="0.03"/>
    <n v="3.4"/>
  </r>
  <r>
    <d v="2015-05-01T00:00:00"/>
    <x v="0"/>
    <x v="0"/>
    <s v="一席地"/>
    <n v="366324"/>
    <n v="42566.8488"/>
    <x v="212"/>
    <x v="229"/>
    <x v="227"/>
    <x v="2"/>
    <s v="餐饮"/>
    <x v="2"/>
    <s v="餐馆/饭店"/>
    <d v="2012-12-25T00:00:00"/>
    <d v="2018-05-09T00:00:00"/>
    <s v="保底与流水两者取高"/>
    <s v="0.08,0.09"/>
    <s v="0.08"/>
    <s v="0.09"/>
    <n v="5.4"/>
  </r>
  <r>
    <d v="2015-05-01T00:00:00"/>
    <x v="0"/>
    <x v="0"/>
    <s v="casa miel"/>
    <n v="316091.88"/>
    <n v="29017.234583999998"/>
    <x v="213"/>
    <x v="230"/>
    <x v="228"/>
    <x v="3"/>
    <s v="餐饮"/>
    <x v="2"/>
    <s v="餐馆/饭店"/>
    <d v="2013-01-25T00:00:00"/>
    <d v="2018-05-09T00:00:00"/>
    <s v="保底与流水两者取高"/>
    <s v="0.08,0.04,0.09,0.04"/>
    <s v="0.08"/>
    <s v="0.04,0.09,0.04"/>
    <n v="5.3"/>
  </r>
  <r>
    <d v="2015-05-01T00:00:00"/>
    <x v="0"/>
    <x v="0"/>
    <s v="咬不得"/>
    <n v="597688.79999999993"/>
    <n v="63594.088320000003"/>
    <x v="214"/>
    <x v="231"/>
    <x v="229"/>
    <x v="4"/>
    <s v="餐饮"/>
    <x v="2"/>
    <s v="快餐"/>
    <d v="2013-04-05T00:00:00"/>
    <d v="2018-06-03T00:00:00"/>
    <s v="保底与流水两者取高"/>
    <s v="0.09"/>
    <s v="0.09"/>
    <s v=""/>
    <n v="5.2"/>
  </r>
  <r>
    <d v="2015-05-01T00:00:00"/>
    <x v="0"/>
    <x v="0"/>
    <s v="厚道青转小火锅"/>
    <n v="273349.2"/>
    <n v="38569.572120000004"/>
    <x v="215"/>
    <x v="232"/>
    <x v="230"/>
    <x v="5"/>
    <s v="餐饮"/>
    <x v="2"/>
    <s v="餐馆/饭店"/>
    <d v="2013-03-01T00:00:00"/>
    <d v="2018-05-09T00:00:00"/>
    <s v="保底与流水两者取高"/>
    <s v="0.1,0.11"/>
    <s v="0.1"/>
    <s v="0.11"/>
    <n v="5.2"/>
  </r>
  <r>
    <d v="2015-05-01T00:00:00"/>
    <x v="0"/>
    <x v="0"/>
    <s v="Xiang Wang 象王洗衣"/>
    <n v="28685.399999999998"/>
    <n v="5940.7463399999997"/>
    <x v="216"/>
    <x v="233"/>
    <x v="231"/>
    <x v="9"/>
    <s v="其它"/>
    <x v="3"/>
    <s v="洗衣店"/>
    <d v="2014-04-01T00:00:00"/>
    <d v="2016-03-31T00:00:00"/>
    <s v="纯保底"/>
    <n v="0"/>
    <n v="0"/>
    <s v=""/>
    <n v="2"/>
  </r>
  <r>
    <d v="2015-05-01T00:00:00"/>
    <x v="0"/>
    <x v="0"/>
    <s v="华数"/>
    <n v="89088.36"/>
    <n v="4703.8654080000006"/>
    <x v="217"/>
    <x v="234"/>
    <x v="232"/>
    <x v="10"/>
    <s v="其它"/>
    <x v="3"/>
    <s v="通讯服务"/>
    <d v="2014-05-28T00:00:00"/>
    <d v="2015-05-27T00:00:00"/>
    <s v="纯保底"/>
    <n v="0"/>
    <n v="0"/>
    <s v=""/>
    <n v="1"/>
  </r>
  <r>
    <d v="2015-05-01T00:00:00"/>
    <x v="0"/>
    <x v="0"/>
    <s v="中国旅行社"/>
    <n v="324493.2"/>
    <n v="5386.5871200000001"/>
    <x v="218"/>
    <x v="235"/>
    <x v="233"/>
    <x v="10"/>
    <s v="其它"/>
    <x v="3"/>
    <s v="旅行社"/>
    <d v="2014-06-03T00:00:00"/>
    <d v="2015-06-02T00:00:00"/>
    <s v="纯保底"/>
    <n v="0"/>
    <n v="0"/>
    <s v=""/>
    <n v="1"/>
  </r>
  <r>
    <d v="2015-05-01T00:00:00"/>
    <x v="0"/>
    <x v="0"/>
    <s v="维果部落(B1-K07)"/>
    <n v="41520"/>
    <n v="4152"/>
    <x v="4"/>
    <x v="236"/>
    <x v="234"/>
    <x v="11"/>
    <s v="餐饮"/>
    <x v="0"/>
    <s v="小吃/冷饮/果汁吧"/>
    <d v="2014-06-22T00:00:00"/>
    <d v="2016-06-21T00:00:00"/>
    <s v="保底(含物管费)与流水两者取高"/>
    <s v="0.1"/>
    <s v="0.1"/>
    <s v=""/>
    <n v="2"/>
  </r>
  <r>
    <d v="2015-05-01T00:00:00"/>
    <x v="0"/>
    <x v="0"/>
    <s v="臻世海参"/>
    <n v="60862.319999999992"/>
    <n v="6360.1124399999999"/>
    <x v="219"/>
    <x v="237"/>
    <x v="235"/>
    <x v="7"/>
    <s v="其它"/>
    <x v="1"/>
    <s v="药房/保健品"/>
    <d v="2013-09-30T00:00:00"/>
    <d v="2015-09-29T00:00:00"/>
    <s v="保底与流水两者取高"/>
    <s v="0.07"/>
    <s v="0.07"/>
    <s v=""/>
    <n v="2"/>
  </r>
  <r>
    <d v="2015-05-01T00:00:00"/>
    <x v="0"/>
    <x v="0"/>
    <s v="Car's Home 卡士通"/>
    <n v="23358"/>
    <n v="15780.664799999999"/>
    <x v="220"/>
    <x v="238"/>
    <x v="236"/>
    <x v="8"/>
    <s v="其它"/>
    <x v="3"/>
    <s v="汽车美容"/>
    <d v="2013-09-20T00:00:00"/>
    <d v="2016-09-19T00:00:00"/>
    <s v="纯保底"/>
    <s v="0."/>
    <s v="0."/>
    <s v=""/>
    <n v="3"/>
  </r>
  <r>
    <d v="2015-06-01T00:00:00"/>
    <x v="0"/>
    <x v="0"/>
    <s v="Puff"/>
    <n v="36954"/>
    <n v="20158.407000000003"/>
    <x v="221"/>
    <x v="239"/>
    <x v="237"/>
    <x v="0"/>
    <s v="其它"/>
    <x v="1"/>
    <s v="烟/酒/茶"/>
    <d v="2015-05-10T00:00:00"/>
    <d v="2017-05-09T00:00:00"/>
    <s v="保底与流水两者取高"/>
    <s v="0.17"/>
    <s v="0.17"/>
    <s v=""/>
    <n v="2"/>
  </r>
  <r>
    <d v="2015-06-01T00:00:00"/>
    <x v="0"/>
    <x v="0"/>
    <s v="尊和名品"/>
    <n v="383550"/>
    <n v="19330.919999999998"/>
    <x v="222"/>
    <x v="240"/>
    <x v="238"/>
    <x v="1"/>
    <s v="其它"/>
    <x v="1"/>
    <s v="烟/酒/茶"/>
    <d v="2012-12-12T00:00:00"/>
    <d v="2016-05-09T00:00:00"/>
    <s v="保底与流水两者取高"/>
    <s v="0.03"/>
    <s v="0.03"/>
    <s v=""/>
    <n v="3.4"/>
  </r>
  <r>
    <d v="2015-06-01T00:00:00"/>
    <x v="0"/>
    <x v="0"/>
    <s v="一席地"/>
    <n v="361353.6"/>
    <n v="42928.807679999998"/>
    <x v="223"/>
    <x v="241"/>
    <x v="239"/>
    <x v="2"/>
    <s v="餐饮"/>
    <x v="2"/>
    <s v="餐馆/饭店"/>
    <d v="2012-12-25T00:00:00"/>
    <d v="2018-05-09T00:00:00"/>
    <s v="保底与流水两者取高"/>
    <s v="0.09"/>
    <s v="0.09"/>
    <s v=""/>
    <n v="5.4"/>
  </r>
  <r>
    <d v="2015-06-01T00:00:00"/>
    <x v="0"/>
    <x v="0"/>
    <s v="casa miel"/>
    <n v="296504.88"/>
    <n v="28494.118967999999"/>
    <x v="224"/>
    <x v="242"/>
    <x v="240"/>
    <x v="3"/>
    <s v="餐饮"/>
    <x v="2"/>
    <s v="餐馆/饭店"/>
    <d v="2013-01-25T00:00:00"/>
    <d v="2018-05-09T00:00:00"/>
    <s v="保底与流水两者取高"/>
    <s v="0.09,0.04"/>
    <s v="0.09"/>
    <s v="0.04"/>
    <n v="5.3"/>
  </r>
  <r>
    <d v="2015-06-01T00:00:00"/>
    <x v="0"/>
    <x v="0"/>
    <s v="咬不得"/>
    <n v="586744.19999999995"/>
    <n v="68003.652780000004"/>
    <x v="225"/>
    <x v="243"/>
    <x v="241"/>
    <x v="4"/>
    <s v="餐饮"/>
    <x v="2"/>
    <s v="快餐"/>
    <d v="2013-04-05T00:00:00"/>
    <d v="2018-06-03T00:00:00"/>
    <s v="保底与流水两者取高"/>
    <s v="0.09,0.1"/>
    <s v="0.09"/>
    <s v="0.1"/>
    <n v="5.2"/>
  </r>
  <r>
    <d v="2015-06-01T00:00:00"/>
    <x v="0"/>
    <x v="0"/>
    <s v="厚道青转小火锅"/>
    <n v="253716"/>
    <n v="37220.137199999997"/>
    <x v="226"/>
    <x v="244"/>
    <x v="242"/>
    <x v="5"/>
    <s v="餐饮"/>
    <x v="2"/>
    <s v="餐馆/饭店"/>
    <d v="2013-03-01T00:00:00"/>
    <d v="2018-05-09T00:00:00"/>
    <s v="保底与流水两者取高"/>
    <s v="0.11"/>
    <s v="0.11"/>
    <s v=""/>
    <n v="5.2"/>
  </r>
  <r>
    <d v="2015-06-01T00:00:00"/>
    <x v="0"/>
    <x v="0"/>
    <s v="Xiang Wang 象王洗衣"/>
    <n v="21100.799999999999"/>
    <n v="5939.8752000000004"/>
    <x v="227"/>
    <x v="245"/>
    <x v="243"/>
    <x v="9"/>
    <s v="其它"/>
    <x v="3"/>
    <s v="洗衣店"/>
    <d v="2014-04-01T00:00:00"/>
    <d v="2016-03-31T00:00:00"/>
    <s v="纯保底"/>
    <n v="0"/>
    <n v="0"/>
    <s v=""/>
    <n v="2"/>
  </r>
  <r>
    <d v="2015-06-01T00:00:00"/>
    <x v="0"/>
    <x v="0"/>
    <s v="中国旅行社"/>
    <n v="380547.6"/>
    <n v="6507.3639600000006"/>
    <x v="228"/>
    <x v="246"/>
    <x v="244"/>
    <x v="10"/>
    <s v="其它"/>
    <x v="3"/>
    <s v="旅行社"/>
    <d v="2014-06-03T00:00:00"/>
    <d v="2015-06-02T00:00:00"/>
    <s v="纯保底"/>
    <n v="0"/>
    <n v="0"/>
    <s v=""/>
    <n v="1"/>
  </r>
  <r>
    <d v="2015-06-01T00:00:00"/>
    <x v="0"/>
    <x v="0"/>
    <s v="维果部落(B1-K07)"/>
    <n v="36132"/>
    <n v="4133.5007999999998"/>
    <x v="229"/>
    <x v="247"/>
    <x v="245"/>
    <x v="11"/>
    <s v="餐饮"/>
    <x v="0"/>
    <s v="小吃/冷饮/果汁吧"/>
    <d v="2014-06-22T00:00:00"/>
    <d v="2016-06-21T00:00:00"/>
    <s v="保底(含物管费)与流水两者取高"/>
    <s v="0.1,0.1"/>
    <s v="0.1"/>
    <s v="0.1"/>
    <n v="2"/>
  </r>
  <r>
    <d v="2015-06-01T00:00:00"/>
    <x v="0"/>
    <x v="0"/>
    <s v="臻世海参"/>
    <n v="60798"/>
    <n v="6359.4708000000001"/>
    <x v="230"/>
    <x v="248"/>
    <x v="246"/>
    <x v="7"/>
    <s v="其它"/>
    <x v="1"/>
    <s v="药房/保健品"/>
    <d v="2013-09-30T00:00:00"/>
    <d v="2015-09-29T00:00:00"/>
    <s v="保底与流水两者取高"/>
    <s v="0.07"/>
    <s v="0.07"/>
    <s v=""/>
    <n v="2"/>
  </r>
  <r>
    <d v="2015-06-01T00:00:00"/>
    <x v="0"/>
    <x v="0"/>
    <s v="Car's Home 卡士通"/>
    <n v="24440.399999999998"/>
    <n v="15781.166279999999"/>
    <x v="231"/>
    <x v="249"/>
    <x v="247"/>
    <x v="8"/>
    <s v="其它"/>
    <x v="3"/>
    <s v="汽车美容"/>
    <d v="2013-09-20T00:00:00"/>
    <d v="2016-09-19T00:00:00"/>
    <s v="纯保底"/>
    <s v="0."/>
    <s v="0."/>
    <s v=""/>
    <n v="3"/>
  </r>
  <r>
    <d v="2015-06-01T00:00:00"/>
    <x v="0"/>
    <x v="0"/>
    <s v="H.T皮具护理"/>
    <n v="451.2"/>
    <n v="2199.6"/>
    <x v="232"/>
    <x v="250"/>
    <x v="248"/>
    <x v="49"/>
    <s v="其它"/>
    <x v="1"/>
    <s v="其它"/>
    <d v="2015-06-17T00:00:00"/>
    <d v="2016-06-16T00:00:00"/>
    <s v="纯保底"/>
    <n v="0"/>
    <n v="0"/>
    <s v=""/>
    <n v="1"/>
  </r>
  <r>
    <d v="2015-07-01T00:00:00"/>
    <x v="0"/>
    <x v="0"/>
    <s v="Puff"/>
    <n v="50668.799999999996"/>
    <n v="20161.115519999999"/>
    <x v="233"/>
    <x v="251"/>
    <x v="249"/>
    <x v="0"/>
    <s v="其它"/>
    <x v="1"/>
    <s v="烟/酒/茶"/>
    <d v="2015-05-10T00:00:00"/>
    <d v="2017-05-09T00:00:00"/>
    <s v="保底与流水两者取高"/>
    <s v="0.17"/>
    <s v="0.17"/>
    <s v=""/>
    <n v="2"/>
  </r>
  <r>
    <d v="2015-07-01T00:00:00"/>
    <x v="0"/>
    <x v="0"/>
    <s v="尊和名品"/>
    <n v="343150.8"/>
    <n v="19319.390039999998"/>
    <x v="234"/>
    <x v="252"/>
    <x v="250"/>
    <x v="1"/>
    <s v="其它"/>
    <x v="1"/>
    <s v="烟/酒/茶"/>
    <d v="2012-12-12T00:00:00"/>
    <d v="2016-05-09T00:00:00"/>
    <s v="保底与流水两者取高"/>
    <s v="0.03"/>
    <s v="0.03"/>
    <s v=""/>
    <n v="3.4"/>
  </r>
  <r>
    <d v="2015-07-01T00:00:00"/>
    <x v="0"/>
    <x v="0"/>
    <s v="一席地"/>
    <n v="393339.6"/>
    <n v="42992.018279999997"/>
    <x v="235"/>
    <x v="253"/>
    <x v="251"/>
    <x v="2"/>
    <s v="餐饮"/>
    <x v="2"/>
    <s v="餐馆/饭店"/>
    <d v="2012-12-25T00:00:00"/>
    <d v="2018-05-09T00:00:00"/>
    <s v="保底与流水两者取高"/>
    <s v="0.09"/>
    <s v="0.09"/>
    <s v=""/>
    <n v="5.4"/>
  </r>
  <r>
    <d v="2015-07-01T00:00:00"/>
    <x v="0"/>
    <x v="0"/>
    <s v="casa miel"/>
    <n v="298682.39999999997"/>
    <n v="28494.30096"/>
    <x v="236"/>
    <x v="254"/>
    <x v="252"/>
    <x v="3"/>
    <s v="餐饮"/>
    <x v="2"/>
    <s v="餐馆/饭店"/>
    <d v="2013-01-25T00:00:00"/>
    <d v="2018-05-09T00:00:00"/>
    <s v="保底与流水两者取高"/>
    <s v="0.09,0.04"/>
    <s v="0.09"/>
    <s v="0.04"/>
    <n v="5.3"/>
  </r>
  <r>
    <d v="2015-07-01T00:00:00"/>
    <x v="0"/>
    <x v="0"/>
    <s v="咬不得"/>
    <n v="731494.79999999993"/>
    <n v="82951.510320000001"/>
    <x v="237"/>
    <x v="255"/>
    <x v="253"/>
    <x v="4"/>
    <s v="餐饮"/>
    <x v="2"/>
    <s v="快餐"/>
    <d v="2013-04-05T00:00:00"/>
    <d v="2018-06-03T00:00:00"/>
    <s v="保底与流水两者取高"/>
    <s v="0.1"/>
    <s v="0.1"/>
    <s v=""/>
    <n v="5.2"/>
  </r>
  <r>
    <d v="2015-07-01T00:00:00"/>
    <x v="0"/>
    <x v="0"/>
    <s v="厚道青转小火锅"/>
    <n v="317612.39999999997"/>
    <n v="44243.407319999998"/>
    <x v="238"/>
    <x v="256"/>
    <x v="254"/>
    <x v="5"/>
    <s v="餐饮"/>
    <x v="2"/>
    <s v="餐馆/饭店"/>
    <d v="2013-03-01T00:00:00"/>
    <d v="2018-05-09T00:00:00"/>
    <s v="保底与流水两者取高"/>
    <s v="0.11"/>
    <s v="0.11"/>
    <s v=""/>
    <n v="5.2"/>
  </r>
  <r>
    <d v="2015-07-01T00:00:00"/>
    <x v="0"/>
    <x v="0"/>
    <s v="Xiang Wang 象王洗衣"/>
    <n v="16860"/>
    <n v="5939.7780000000002"/>
    <x v="239"/>
    <x v="257"/>
    <x v="255"/>
    <x v="9"/>
    <s v="其它"/>
    <x v="3"/>
    <s v="洗衣店"/>
    <d v="2014-04-01T00:00:00"/>
    <d v="2016-03-31T00:00:00"/>
    <s v="纯保底"/>
    <n v="0"/>
    <n v="0"/>
    <s v=""/>
    <n v="2"/>
  </r>
  <r>
    <d v="2015-07-01T00:00:00"/>
    <x v="0"/>
    <x v="0"/>
    <s v="中国旅行社"/>
    <n v="284605.2"/>
    <n v="0"/>
    <x v="100"/>
    <x v="258"/>
    <x v="104"/>
    <x v="10"/>
    <s v="其它"/>
    <x v="3"/>
    <s v="旅行社"/>
    <d v="2014-06-03T00:00:00"/>
    <d v="2016-06-02T00:00:00"/>
    <s v="纯保底"/>
    <n v="0"/>
    <n v="0"/>
    <s v=""/>
    <n v="2"/>
  </r>
  <r>
    <d v="2015-07-01T00:00:00"/>
    <x v="0"/>
    <x v="0"/>
    <s v="维果部落(B1-K07)"/>
    <n v="40572"/>
    <n v="4057.2"/>
    <x v="5"/>
    <x v="259"/>
    <x v="256"/>
    <x v="11"/>
    <s v="餐饮"/>
    <x v="0"/>
    <s v="小吃/冷饮/果汁吧"/>
    <d v="2014-06-22T00:00:00"/>
    <d v="2016-06-21T00:00:00"/>
    <s v="保底(含物管费)与流水两者取高"/>
    <s v="0.1"/>
    <s v="0.1"/>
    <s v=""/>
    <n v="2"/>
  </r>
  <r>
    <d v="2015-07-01T00:00:00"/>
    <x v="0"/>
    <x v="0"/>
    <s v="臻世海参"/>
    <n v="67357.2"/>
    <n v="6358.5196799999994"/>
    <x v="240"/>
    <x v="260"/>
    <x v="257"/>
    <x v="7"/>
    <s v="其它"/>
    <x v="1"/>
    <s v="药房/保健品"/>
    <d v="2013-09-30T00:00:00"/>
    <d v="2015-09-29T00:00:00"/>
    <s v="保底与流水两者取高"/>
    <s v="0.07"/>
    <s v="0.07"/>
    <s v=""/>
    <n v="2"/>
  </r>
  <r>
    <d v="2015-07-01T00:00:00"/>
    <x v="0"/>
    <x v="0"/>
    <s v="Car's Home 卡士通"/>
    <n v="65510.399999999994"/>
    <n v="15781.455359999998"/>
    <x v="241"/>
    <x v="261"/>
    <x v="258"/>
    <x v="8"/>
    <s v="其它"/>
    <x v="3"/>
    <s v="汽车美容"/>
    <d v="2013-09-20T00:00:00"/>
    <d v="2016-09-19T00:00:00"/>
    <s v="纯保底"/>
    <s v="0."/>
    <s v="0."/>
    <s v=""/>
    <n v="3"/>
  </r>
  <r>
    <d v="2015-07-01T00:00:00"/>
    <x v="0"/>
    <x v="0"/>
    <s v="H.T皮具护理"/>
    <n v="4708.2"/>
    <n v="6000.1300799999999"/>
    <x v="242"/>
    <x v="262"/>
    <x v="259"/>
    <x v="49"/>
    <s v="其它"/>
    <x v="1"/>
    <s v="其它"/>
    <d v="2015-06-20T00:00:00"/>
    <d v="2016-06-19T00:00:00"/>
    <s v="纯保底"/>
    <n v="0"/>
    <n v="0"/>
    <s v=""/>
    <n v="1"/>
  </r>
  <r>
    <d v="2015-08-01T00:00:00"/>
    <x v="0"/>
    <x v="0"/>
    <s v="Puff"/>
    <n v="50780.4"/>
    <n v="20159.818800000001"/>
    <x v="243"/>
    <x v="263"/>
    <x v="260"/>
    <x v="0"/>
    <s v="其它"/>
    <x v="1"/>
    <s v="烟/酒/茶"/>
    <d v="2015-05-10T00:00:00"/>
    <d v="2017-05-09T00:00:00"/>
    <s v="保底与流水两者取高"/>
    <s v="0.17"/>
    <s v="0.17"/>
    <s v=""/>
    <n v="2"/>
  </r>
  <r>
    <d v="2015-08-01T00:00:00"/>
    <x v="0"/>
    <x v="0"/>
    <s v="尊和名品"/>
    <n v="366163.20000000001"/>
    <n v="19333.416959999999"/>
    <x v="244"/>
    <x v="264"/>
    <x v="261"/>
    <x v="1"/>
    <s v="其它"/>
    <x v="1"/>
    <s v="烟/酒/茶"/>
    <d v="2012-12-12T00:00:00"/>
    <d v="2016-05-09T00:00:00"/>
    <s v="保底与流水两者取高"/>
    <s v="0.03"/>
    <s v="0.03"/>
    <s v=""/>
    <n v="3.4"/>
  </r>
  <r>
    <d v="2015-08-01T00:00:00"/>
    <x v="0"/>
    <x v="0"/>
    <s v="一席地"/>
    <n v="334453.2"/>
    <n v="42943.790879999993"/>
    <x v="245"/>
    <x v="265"/>
    <x v="262"/>
    <x v="2"/>
    <s v="餐饮"/>
    <x v="2"/>
    <s v="餐馆/饭店"/>
    <d v="2012-12-25T00:00:00"/>
    <d v="2018-05-09T00:00:00"/>
    <s v="保底与流水两者取高"/>
    <s v="0.09"/>
    <s v="0.09"/>
    <s v=""/>
    <n v="5.4"/>
  </r>
  <r>
    <d v="2015-08-01T00:00:00"/>
    <x v="0"/>
    <x v="0"/>
    <s v="casa miel"/>
    <n v="304351.56"/>
    <n v="28487.306015999999"/>
    <x v="246"/>
    <x v="266"/>
    <x v="263"/>
    <x v="3"/>
    <s v="餐饮"/>
    <x v="2"/>
    <s v="餐馆/饭店"/>
    <d v="2013-01-25T00:00:00"/>
    <d v="2018-05-09T00:00:00"/>
    <s v="保底与流水两者取高"/>
    <s v="0.09,0.04"/>
    <s v="0.09"/>
    <s v="0.04"/>
    <n v="5.3"/>
  </r>
  <r>
    <d v="2015-08-01T00:00:00"/>
    <x v="0"/>
    <x v="0"/>
    <s v="咬不得"/>
    <n v="736782"/>
    <n v="83477.400599999994"/>
    <x v="247"/>
    <x v="267"/>
    <x v="264"/>
    <x v="4"/>
    <s v="餐饮"/>
    <x v="2"/>
    <s v="快餐"/>
    <d v="2013-04-05T00:00:00"/>
    <d v="2018-06-03T00:00:00"/>
    <s v="保底与流水两者取高"/>
    <s v="0.1"/>
    <s v="0.1"/>
    <s v=""/>
    <n v="5.2"/>
  </r>
  <r>
    <d v="2015-08-01T00:00:00"/>
    <x v="0"/>
    <x v="0"/>
    <s v="厚道青转小火锅"/>
    <n v="334875.59999999998"/>
    <n v="46145.857679999994"/>
    <x v="248"/>
    <x v="268"/>
    <x v="265"/>
    <x v="5"/>
    <s v="餐饮"/>
    <x v="2"/>
    <s v="餐馆/饭店"/>
    <d v="2013-03-01T00:00:00"/>
    <d v="2018-05-09T00:00:00"/>
    <s v="保底与流水两者取高"/>
    <s v="0.11"/>
    <s v="0.11"/>
    <s v=""/>
    <n v="5.2"/>
  </r>
  <r>
    <d v="2015-08-01T00:00:00"/>
    <x v="0"/>
    <x v="0"/>
    <s v="Xiang Wang 象王洗衣"/>
    <n v="7176"/>
    <n v="5940.2927999999993"/>
    <x v="249"/>
    <x v="269"/>
    <x v="266"/>
    <x v="9"/>
    <s v="其它"/>
    <x v="3"/>
    <s v="洗衣店"/>
    <d v="2014-04-01T00:00:00"/>
    <d v="2016-03-31T00:00:00"/>
    <s v="纯保底"/>
    <n v="0"/>
    <n v="0"/>
    <s v=""/>
    <n v="2"/>
  </r>
  <r>
    <d v="2015-08-01T00:00:00"/>
    <x v="0"/>
    <x v="0"/>
    <s v="中国旅行社"/>
    <n v="274933.2"/>
    <n v="12480.096"/>
    <x v="250"/>
    <x v="270"/>
    <x v="267"/>
    <x v="10"/>
    <s v="其它"/>
    <x v="3"/>
    <s v="旅行社"/>
    <d v="2015-06-03T00:00:00"/>
    <d v="2016-06-02T00:00:00"/>
    <s v="纯保底"/>
    <n v="0"/>
    <n v="0"/>
    <s v=""/>
    <n v="1"/>
  </r>
  <r>
    <d v="2015-08-01T00:00:00"/>
    <x v="0"/>
    <x v="0"/>
    <s v="维果部落(B1-K07)"/>
    <n v="43356"/>
    <n v="4335.5999999999995"/>
    <x v="5"/>
    <x v="271"/>
    <x v="268"/>
    <x v="11"/>
    <s v="餐饮"/>
    <x v="0"/>
    <s v="小吃/冷饮/果汁吧"/>
    <d v="2014-06-22T00:00:00"/>
    <d v="2016-06-21T00:00:00"/>
    <s v="保底(含物管费)与流水两者取高"/>
    <s v="0.1"/>
    <s v="0.1"/>
    <s v=""/>
    <n v="2"/>
  </r>
  <r>
    <d v="2015-08-01T00:00:00"/>
    <x v="0"/>
    <x v="0"/>
    <s v="臻世海参"/>
    <n v="64638"/>
    <n v="6360.3791999999994"/>
    <x v="251"/>
    <x v="272"/>
    <x v="269"/>
    <x v="7"/>
    <s v="其它"/>
    <x v="1"/>
    <s v="药房/保健品"/>
    <d v="2013-09-30T00:00:00"/>
    <d v="2015-09-29T00:00:00"/>
    <s v="保底与流水两者取高"/>
    <s v="0.07"/>
    <s v="0.07"/>
    <s v=""/>
    <n v="2"/>
  </r>
  <r>
    <d v="2015-08-01T00:00:00"/>
    <x v="0"/>
    <x v="0"/>
    <s v="Car's Home 卡士通"/>
    <n v="16867.2"/>
    <n v="15779.265600000001"/>
    <x v="252"/>
    <x v="273"/>
    <x v="270"/>
    <x v="8"/>
    <s v="其它"/>
    <x v="3"/>
    <s v="汽车美容"/>
    <d v="2013-09-20T00:00:00"/>
    <d v="2016-09-19T00:00:00"/>
    <s v="纯保底"/>
    <s v="0."/>
    <s v="0."/>
    <s v=""/>
    <n v="3"/>
  </r>
  <r>
    <d v="2015-08-01T00:00:00"/>
    <x v="0"/>
    <x v="0"/>
    <s v="H.T皮具护理"/>
    <n v="4422"/>
    <n v="6000.2117999999991"/>
    <x v="253"/>
    <x v="274"/>
    <x v="271"/>
    <x v="49"/>
    <s v="其它"/>
    <x v="1"/>
    <s v="其它"/>
    <d v="2015-06-20T00:00:00"/>
    <d v="2016-06-19T00:00:00"/>
    <s v="纯保底"/>
    <n v="0"/>
    <n v="0"/>
    <s v=""/>
    <n v="1"/>
  </r>
  <r>
    <d v="2015-09-01T00:00:00"/>
    <x v="0"/>
    <x v="0"/>
    <s v="Puff"/>
    <n v="49503"/>
    <n v="20157.621599999999"/>
    <x v="254"/>
    <x v="275"/>
    <x v="272"/>
    <x v="0"/>
    <s v="其它"/>
    <x v="1"/>
    <s v="烟/酒/茶"/>
    <d v="2015-05-10T00:00:00"/>
    <d v="2017-05-09T00:00:00"/>
    <s v="保底与流水两者取高"/>
    <s v="0.17"/>
    <s v="0.17"/>
    <s v=""/>
    <n v="2"/>
  </r>
  <r>
    <d v="2015-09-01T00:00:00"/>
    <x v="0"/>
    <x v="0"/>
    <s v="尊和名品"/>
    <n v="386917.2"/>
    <n v="19307.168279999998"/>
    <x v="255"/>
    <x v="276"/>
    <x v="273"/>
    <x v="1"/>
    <s v="其它"/>
    <x v="1"/>
    <s v="烟/酒/茶"/>
    <d v="2012-12-12T00:00:00"/>
    <d v="2016-05-09T00:00:00"/>
    <s v="保底与流水两者取高"/>
    <s v="0.03"/>
    <s v="0.03"/>
    <s v=""/>
    <n v="3.4"/>
  </r>
  <r>
    <d v="2015-09-01T00:00:00"/>
    <x v="0"/>
    <x v="0"/>
    <s v="一席地"/>
    <n v="308095.2"/>
    <n v="42948.470879999993"/>
    <x v="256"/>
    <x v="277"/>
    <x v="274"/>
    <x v="2"/>
    <s v="餐饮"/>
    <x v="2"/>
    <s v="餐馆/饭店"/>
    <d v="2012-12-25T00:00:00"/>
    <d v="2018-05-09T00:00:00"/>
    <s v="保底与流水两者取高"/>
    <s v="0.09"/>
    <s v="0.09"/>
    <s v=""/>
    <n v="5.4"/>
  </r>
  <r>
    <d v="2015-09-01T00:00:00"/>
    <x v="0"/>
    <x v="0"/>
    <s v="casa miel"/>
    <n v="293042.39999999997"/>
    <n v="28513.025519999999"/>
    <x v="257"/>
    <x v="278"/>
    <x v="275"/>
    <x v="3"/>
    <s v="餐饮"/>
    <x v="2"/>
    <s v="餐馆/饭店"/>
    <d v="2013-01-25T00:00:00"/>
    <d v="2018-05-09T00:00:00"/>
    <s v="保底与流水两者取高"/>
    <s v="0.09,0.04"/>
    <s v="0.09"/>
    <s v="0.04"/>
    <n v="5.3"/>
  </r>
  <r>
    <d v="2015-09-01T00:00:00"/>
    <x v="0"/>
    <x v="0"/>
    <s v="咬不得"/>
    <n v="609732.6"/>
    <n v="70789.954859999998"/>
    <x v="258"/>
    <x v="279"/>
    <x v="276"/>
    <x v="4"/>
    <s v="餐饮"/>
    <x v="2"/>
    <s v="快餐"/>
    <d v="2013-04-05T00:00:00"/>
    <d v="2018-06-03T00:00:00"/>
    <s v="保底与流水两者取高"/>
    <s v="0.1"/>
    <s v="0.1"/>
    <s v=""/>
    <n v="5.2"/>
  </r>
  <r>
    <d v="2015-09-01T00:00:00"/>
    <x v="0"/>
    <x v="0"/>
    <s v="厚道青转小火锅"/>
    <n v="293088"/>
    <n v="40856.467199999992"/>
    <x v="256"/>
    <x v="280"/>
    <x v="277"/>
    <x v="5"/>
    <s v="餐饮"/>
    <x v="2"/>
    <s v="餐馆/饭店"/>
    <d v="2013-03-01T00:00:00"/>
    <d v="2018-05-09T00:00:00"/>
    <s v="保底与流水两者取高"/>
    <s v="0.11"/>
    <s v="0.11"/>
    <s v=""/>
    <n v="5.2"/>
  </r>
  <r>
    <d v="2015-09-01T00:00:00"/>
    <x v="0"/>
    <x v="0"/>
    <s v="维果部落(B1-K07)"/>
    <n v="38076"/>
    <n v="3807.6"/>
    <x v="5"/>
    <x v="281"/>
    <x v="278"/>
    <x v="11"/>
    <s v="餐饮"/>
    <x v="0"/>
    <s v="小吃/冷饮/果汁吧"/>
    <d v="2014-06-22T00:00:00"/>
    <d v="2016-06-21T00:00:00"/>
    <s v="保底(含物管费)与流水两者取高"/>
    <s v="0.1"/>
    <s v="0.1"/>
    <s v=""/>
    <n v="2"/>
  </r>
  <r>
    <d v="2015-09-01T00:00:00"/>
    <x v="0"/>
    <x v="0"/>
    <s v="Car's Home 卡士通"/>
    <n v="63940.799999999996"/>
    <n v="0"/>
    <x v="100"/>
    <x v="282"/>
    <x v="104"/>
    <x v="8"/>
    <s v="其它"/>
    <x v="3"/>
    <s v="汽车美容"/>
    <d v="2013-09-20T00:00:00"/>
    <d v="2016-09-19T00:00:00"/>
    <s v="纯保底"/>
    <s v="0.,0."/>
    <s v="0."/>
    <s v="0."/>
    <n v="3"/>
  </r>
  <r>
    <d v="2015-09-01T00:00:00"/>
    <x v="0"/>
    <x v="0"/>
    <s v="臻世海参"/>
    <n v="97648.8"/>
    <n v="7460.3683200000014"/>
    <x v="259"/>
    <x v="283"/>
    <x v="279"/>
    <x v="7"/>
    <s v="其它"/>
    <x v="1"/>
    <s v="药房/保健品"/>
    <d v="2013-09-30T00:00:00"/>
    <d v="2015-09-29T00:00:00"/>
    <s v="保底与流水两者取高"/>
    <s v="0.07,0.08"/>
    <s v="0.07"/>
    <s v="0.08"/>
    <n v="2"/>
  </r>
  <r>
    <d v="2015-09-01T00:00:00"/>
    <x v="0"/>
    <x v="0"/>
    <s v="Xiang Wang 象王洗衣"/>
    <n v="13710"/>
    <n v="5940.5429999999988"/>
    <x v="260"/>
    <x v="284"/>
    <x v="280"/>
    <x v="9"/>
    <s v="其它"/>
    <x v="3"/>
    <s v="洗衣店"/>
    <d v="2014-04-01T00:00:00"/>
    <d v="2016-03-31T00:00:00"/>
    <s v="纯保底"/>
    <n v="0"/>
    <n v="0"/>
    <s v=""/>
    <n v="2"/>
  </r>
  <r>
    <d v="2015-09-01T00:00:00"/>
    <x v="0"/>
    <x v="0"/>
    <s v="中国旅行社"/>
    <n v="246114"/>
    <n v="5882.1246000000001"/>
    <x v="261"/>
    <x v="285"/>
    <x v="281"/>
    <x v="10"/>
    <s v="其它"/>
    <x v="3"/>
    <s v="旅行社"/>
    <d v="2015-06-03T00:00:00"/>
    <d v="2016-06-02T00:00:00"/>
    <s v="纯保底"/>
    <n v="0"/>
    <n v="0"/>
    <s v=""/>
    <n v="1"/>
  </r>
  <r>
    <d v="2015-09-01T00:00:00"/>
    <x v="0"/>
    <x v="0"/>
    <s v="H.T皮具护理"/>
    <n v="9246"/>
    <n v="5999.7294000000002"/>
    <x v="262"/>
    <x v="286"/>
    <x v="282"/>
    <x v="49"/>
    <s v="其它"/>
    <x v="1"/>
    <s v="其它"/>
    <d v="2015-06-20T00:00:00"/>
    <d v="2016-06-19T00:00:00"/>
    <s v="纯保底"/>
    <n v="0"/>
    <n v="0"/>
    <s v=""/>
    <n v="1"/>
  </r>
  <r>
    <d v="2015-10-01T00:00:00"/>
    <x v="0"/>
    <x v="0"/>
    <s v="Puff"/>
    <n v="47100.6"/>
    <n v="20159.056800000002"/>
    <x v="263"/>
    <x v="287"/>
    <x v="283"/>
    <x v="0"/>
    <s v="其它"/>
    <x v="1"/>
    <s v="烟/酒/茶"/>
    <d v="2015-05-10T00:00:00"/>
    <d v="2017-05-09T00:00:00"/>
    <s v="保底与流水两者取高"/>
    <s v="0.17"/>
    <s v="0.17"/>
    <s v=""/>
    <n v="2"/>
  </r>
  <r>
    <d v="2015-10-01T00:00:00"/>
    <x v="0"/>
    <x v="0"/>
    <s v="尊和名品"/>
    <n v="291920.39999999997"/>
    <n v="19325.130479999996"/>
    <x v="264"/>
    <x v="288"/>
    <x v="284"/>
    <x v="1"/>
    <s v="其它"/>
    <x v="1"/>
    <s v="烟/酒/茶"/>
    <d v="2012-12-12T00:00:00"/>
    <d v="2016-05-09T00:00:00"/>
    <s v="保底与流水两者取高"/>
    <s v="0.03"/>
    <s v="0.03"/>
    <s v=""/>
    <n v="3.4"/>
  </r>
  <r>
    <d v="2015-10-01T00:00:00"/>
    <x v="0"/>
    <x v="0"/>
    <s v="一席地"/>
    <n v="328492.79999999999"/>
    <n v="42934.008960000006"/>
    <x v="265"/>
    <x v="289"/>
    <x v="285"/>
    <x v="2"/>
    <s v="餐饮"/>
    <x v="2"/>
    <s v="餐馆/饭店"/>
    <d v="2012-12-25T00:00:00"/>
    <d v="2018-05-09T00:00:00"/>
    <s v="保底与流水两者取高"/>
    <s v="0.09"/>
    <s v="0.09"/>
    <s v=""/>
    <n v="5.4"/>
  </r>
  <r>
    <d v="2015-10-01T00:00:00"/>
    <x v="0"/>
    <x v="0"/>
    <s v="casa miel"/>
    <n v="307663.44"/>
    <n v="28489.634544"/>
    <x v="266"/>
    <x v="290"/>
    <x v="286"/>
    <x v="3"/>
    <s v="餐饮"/>
    <x v="2"/>
    <s v="餐馆/饭店"/>
    <d v="2013-01-25T00:00:00"/>
    <d v="2018-05-09T00:00:00"/>
    <s v="保底与流水两者取高"/>
    <s v="0.09,0.04"/>
    <s v="0.09"/>
    <s v="0.04"/>
    <n v="5.3"/>
  </r>
  <r>
    <d v="2015-10-01T00:00:00"/>
    <x v="0"/>
    <x v="0"/>
    <s v="咬不得"/>
    <n v="604912.79999999993"/>
    <n v="70290.867360000004"/>
    <x v="267"/>
    <x v="291"/>
    <x v="287"/>
    <x v="4"/>
    <s v="餐饮"/>
    <x v="2"/>
    <s v="快餐"/>
    <d v="2013-04-05T00:00:00"/>
    <d v="2018-06-03T00:00:00"/>
    <s v="保底与流水两者取高"/>
    <s v="0.1"/>
    <s v="0.1"/>
    <s v=""/>
    <n v="5.2"/>
  </r>
  <r>
    <d v="2015-10-01T00:00:00"/>
    <x v="0"/>
    <x v="0"/>
    <s v="厚道青转小火锅"/>
    <n v="349026"/>
    <n v="47676.951599999993"/>
    <x v="268"/>
    <x v="292"/>
    <x v="288"/>
    <x v="5"/>
    <s v="餐饮"/>
    <x v="2"/>
    <s v="餐馆/饭店"/>
    <d v="2013-03-01T00:00:00"/>
    <d v="2018-05-09T00:00:00"/>
    <s v="保底与流水两者取高"/>
    <s v="0.11"/>
    <s v="0.11"/>
    <s v=""/>
    <n v="5.2"/>
  </r>
  <r>
    <d v="2015-10-01T00:00:00"/>
    <x v="0"/>
    <x v="0"/>
    <s v="维果部落(B1-K07)"/>
    <n v="37920"/>
    <n v="3792"/>
    <x v="4"/>
    <x v="293"/>
    <x v="289"/>
    <x v="11"/>
    <s v="餐饮"/>
    <x v="0"/>
    <s v="小吃/冷饮/果汁吧"/>
    <d v="2014-06-22T00:00:00"/>
    <d v="2016-06-21T00:00:00"/>
    <s v="保底(含物管费)与流水两者取高"/>
    <s v="0.1"/>
    <s v="0.1"/>
    <s v=""/>
    <n v="2"/>
  </r>
  <r>
    <d v="2015-10-01T00:00:00"/>
    <x v="0"/>
    <x v="0"/>
    <s v="臻世海参"/>
    <n v="56136"/>
    <n v="6960.8640000000005"/>
    <x v="269"/>
    <x v="294"/>
    <x v="290"/>
    <x v="7"/>
    <s v="其它"/>
    <x v="1"/>
    <s v="药房/保健品"/>
    <d v="2013-09-30T00:00:00"/>
    <d v="2016-09-29T00:00:00"/>
    <s v="保底与流水两者取高"/>
    <s v="0.08"/>
    <s v="0.08"/>
    <s v=""/>
    <n v="3"/>
  </r>
  <r>
    <d v="2015-10-01T00:00:00"/>
    <x v="0"/>
    <x v="0"/>
    <s v="优特B1"/>
    <n v="109706.4"/>
    <n v="18002.820239999997"/>
    <x v="270"/>
    <x v="295"/>
    <x v="291"/>
    <x v="8"/>
    <s v="其它"/>
    <x v="3"/>
    <s v="汽车美容"/>
    <d v="2015-08-21T00:00:00"/>
    <d v="2016-08-20T00:00:00"/>
    <s v="纯保底"/>
    <n v="0"/>
    <n v="0"/>
    <s v=""/>
    <n v="1"/>
  </r>
  <r>
    <d v="2015-10-01T00:00:00"/>
    <x v="0"/>
    <x v="0"/>
    <s v="Xiang Wang 象王洗衣"/>
    <n v="24738"/>
    <n v="5939.5937999999996"/>
    <x v="271"/>
    <x v="296"/>
    <x v="292"/>
    <x v="9"/>
    <s v="其它"/>
    <x v="3"/>
    <s v="洗衣店"/>
    <d v="2014-04-01T00:00:00"/>
    <d v="2016-03-31T00:00:00"/>
    <s v="纯保底"/>
    <n v="0"/>
    <n v="0"/>
    <s v=""/>
    <n v="2"/>
  </r>
  <r>
    <d v="2015-10-01T00:00:00"/>
    <x v="0"/>
    <x v="0"/>
    <s v="中国旅行社"/>
    <n v="161145.60000000001"/>
    <n v="5881.8143999999993"/>
    <x v="272"/>
    <x v="297"/>
    <x v="293"/>
    <x v="10"/>
    <s v="其它"/>
    <x v="3"/>
    <s v="旅行社"/>
    <d v="2015-06-03T00:00:00"/>
    <d v="2016-06-02T00:00:00"/>
    <s v="纯保底"/>
    <n v="0"/>
    <n v="0"/>
    <s v=""/>
    <n v="1"/>
  </r>
  <r>
    <d v="2015-10-01T00:00:00"/>
    <x v="0"/>
    <x v="0"/>
    <s v="H.T皮具护理"/>
    <n v="10982.4"/>
    <n v="5999.6851200000001"/>
    <x v="273"/>
    <x v="298"/>
    <x v="294"/>
    <x v="49"/>
    <s v="其它"/>
    <x v="1"/>
    <s v="其它"/>
    <d v="2015-06-20T00:00:00"/>
    <d v="2016-06-19T00:00:00"/>
    <s v="纯保底"/>
    <n v="0"/>
    <n v="0"/>
    <s v=""/>
    <n v="1"/>
  </r>
  <r>
    <d v="2015-11-01T00:00:00"/>
    <x v="0"/>
    <x v="0"/>
    <s v="Puff"/>
    <n v="33805.199999999997"/>
    <n v="20161.421280000002"/>
    <x v="274"/>
    <x v="299"/>
    <x v="295"/>
    <x v="0"/>
    <s v="其它"/>
    <x v="1"/>
    <s v="烟/酒/茶"/>
    <d v="2015-05-10T00:00:00"/>
    <d v="2017-05-09T00:00:00"/>
    <s v="保底与流水两者取高"/>
    <s v="0.17"/>
    <s v="0.17"/>
    <s v=""/>
    <n v="2"/>
  </r>
  <r>
    <d v="2015-11-01T00:00:00"/>
    <x v="0"/>
    <x v="0"/>
    <s v="尊和名品"/>
    <n v="333511.2"/>
    <n v="19310.298479999998"/>
    <x v="275"/>
    <x v="300"/>
    <x v="296"/>
    <x v="1"/>
    <s v="其它"/>
    <x v="1"/>
    <s v="烟/酒/茶"/>
    <d v="2012-12-12T00:00:00"/>
    <d v="2016-05-09T00:00:00"/>
    <s v="保底与流水两者取高"/>
    <s v="0.03"/>
    <s v="0.03"/>
    <s v=""/>
    <n v="3.4"/>
  </r>
  <r>
    <d v="2015-11-01T00:00:00"/>
    <x v="0"/>
    <x v="0"/>
    <s v="一席地"/>
    <n v="288103.2"/>
    <n v="42927.376799999998"/>
    <x v="276"/>
    <x v="301"/>
    <x v="297"/>
    <x v="2"/>
    <s v="餐饮"/>
    <x v="2"/>
    <s v="餐馆/饭店"/>
    <d v="2012-12-25T00:00:00"/>
    <d v="2018-05-09T00:00:00"/>
    <s v="保底与流水两者取高"/>
    <s v="0.09"/>
    <s v="0.09"/>
    <s v=""/>
    <n v="5.4"/>
  </r>
  <r>
    <d v="2015-11-01T00:00:00"/>
    <x v="0"/>
    <x v="0"/>
    <s v="casa miel"/>
    <n v="307628.16000000003"/>
    <n v="28486.367616000003"/>
    <x v="266"/>
    <x v="302"/>
    <x v="298"/>
    <x v="3"/>
    <s v="餐饮"/>
    <x v="2"/>
    <s v="餐馆/饭店"/>
    <d v="2013-01-25T00:00:00"/>
    <d v="2018-05-09T00:00:00"/>
    <s v="保底与流水两者取高"/>
    <s v="0.09,0.04"/>
    <s v="0.09"/>
    <s v="0.04"/>
    <n v="5.3"/>
  </r>
  <r>
    <d v="2015-11-01T00:00:00"/>
    <x v="0"/>
    <x v="0"/>
    <s v="咬不得"/>
    <n v="570343.19999999995"/>
    <n v="66844.223039999997"/>
    <x v="12"/>
    <x v="303"/>
    <x v="299"/>
    <x v="4"/>
    <s v="餐饮"/>
    <x v="2"/>
    <s v="快餐"/>
    <d v="2013-04-05T00:00:00"/>
    <d v="2018-06-03T00:00:00"/>
    <s v="保底与流水两者取高"/>
    <s v="0.1"/>
    <s v="0.1"/>
    <s v=""/>
    <n v="5.2"/>
  </r>
  <r>
    <d v="2015-11-01T00:00:00"/>
    <x v="0"/>
    <x v="0"/>
    <s v="厚道青转小火锅"/>
    <n v="375909.6"/>
    <n v="50635.023120000005"/>
    <x v="277"/>
    <x v="304"/>
    <x v="300"/>
    <x v="5"/>
    <s v="餐饮"/>
    <x v="2"/>
    <s v="餐馆/饭店"/>
    <d v="2013-03-01T00:00:00"/>
    <d v="2018-05-09T00:00:00"/>
    <s v="保底与流水两者取高"/>
    <s v="0.11"/>
    <s v="0.11"/>
    <s v=""/>
    <n v="5.2"/>
  </r>
  <r>
    <d v="2015-11-01T00:00:00"/>
    <x v="0"/>
    <x v="0"/>
    <s v="维果部落(B1-K07)"/>
    <n v="30468"/>
    <n v="3046.7999999999997"/>
    <x v="5"/>
    <x v="305"/>
    <x v="301"/>
    <x v="11"/>
    <s v="餐饮"/>
    <x v="0"/>
    <s v="小吃/冷饮/果汁吧"/>
    <d v="2014-06-22T00:00:00"/>
    <d v="2016-06-21T00:00:00"/>
    <s v="保底(含物管费)与流水两者取高"/>
    <s v="0.1"/>
    <s v="0.1"/>
    <s v=""/>
    <n v="2"/>
  </r>
  <r>
    <d v="2015-11-01T00:00:00"/>
    <x v="0"/>
    <x v="0"/>
    <s v="臻世海参"/>
    <n v="66516"/>
    <n v="6957.5736000000006"/>
    <x v="278"/>
    <x v="306"/>
    <x v="302"/>
    <x v="7"/>
    <s v="其它"/>
    <x v="1"/>
    <s v="药房/保健品"/>
    <d v="2013-09-30T00:00:00"/>
    <d v="2016-09-29T00:00:00"/>
    <s v="保底与流水两者取高"/>
    <s v="0.08"/>
    <s v="0.08"/>
    <s v=""/>
    <n v="3"/>
  </r>
  <r>
    <d v="2015-11-01T00:00:00"/>
    <x v="0"/>
    <x v="0"/>
    <s v="优特B1"/>
    <n v="104983.2"/>
    <n v="18004.6188"/>
    <x v="279"/>
    <x v="307"/>
    <x v="303"/>
    <x v="8"/>
    <s v="其它"/>
    <x v="3"/>
    <s v="汽车美容"/>
    <d v="2015-08-21T00:00:00"/>
    <d v="2016-08-20T00:00:00"/>
    <s v="纯保底"/>
    <n v="0"/>
    <n v="0"/>
    <s v=""/>
    <n v="1"/>
  </r>
  <r>
    <d v="2015-11-01T00:00:00"/>
    <x v="0"/>
    <x v="0"/>
    <s v="Xiang Wang 象王洗衣"/>
    <n v="41630.400000000001"/>
    <n v="5940.6580799999992"/>
    <x v="280"/>
    <x v="308"/>
    <x v="304"/>
    <x v="9"/>
    <s v="其它"/>
    <x v="3"/>
    <s v="洗衣店"/>
    <d v="2014-04-01T00:00:00"/>
    <d v="2016-03-31T00:00:00"/>
    <s v="纯保底"/>
    <n v="0"/>
    <n v="0"/>
    <s v=""/>
    <n v="2"/>
  </r>
  <r>
    <d v="2015-11-01T00:00:00"/>
    <x v="0"/>
    <x v="0"/>
    <s v="中国旅行社"/>
    <n v="145308"/>
    <n v="5884.9740000000002"/>
    <x v="281"/>
    <x v="309"/>
    <x v="305"/>
    <x v="10"/>
    <s v="其它"/>
    <x v="3"/>
    <s v="旅行社"/>
    <d v="2015-06-03T00:00:00"/>
    <d v="2016-06-02T00:00:00"/>
    <s v="纯保底"/>
    <n v="0"/>
    <n v="0"/>
    <s v=""/>
    <n v="1"/>
  </r>
  <r>
    <d v="2015-11-01T00:00:00"/>
    <x v="0"/>
    <x v="0"/>
    <s v="H.T皮具护理"/>
    <n v="12549.6"/>
    <n v="5999.9637599999996"/>
    <x v="282"/>
    <x v="310"/>
    <x v="306"/>
    <x v="49"/>
    <s v="其它"/>
    <x v="1"/>
    <s v="其它"/>
    <d v="2015-06-20T00:00:00"/>
    <d v="2016-06-19T00:00:00"/>
    <s v="纯保底"/>
    <n v="0"/>
    <n v="0"/>
    <s v=""/>
    <n v="1"/>
  </r>
  <r>
    <d v="2015-12-01T00:00:00"/>
    <x v="0"/>
    <x v="0"/>
    <s v="Puff"/>
    <n v="42738.119999999995"/>
    <n v="20159.571204"/>
    <x v="283"/>
    <x v="311"/>
    <x v="307"/>
    <x v="0"/>
    <s v="其它"/>
    <x v="1"/>
    <s v="烟/酒/茶"/>
    <d v="2015-05-10T00:00:00"/>
    <d v="2017-05-09T00:00:00"/>
    <s v="保底与流水两者取高"/>
    <n v="0.17"/>
    <n v="0.17"/>
    <s v=""/>
    <n v="2"/>
  </r>
  <r>
    <d v="2015-12-01T00:00:00"/>
    <x v="0"/>
    <x v="0"/>
    <s v="尊和名品"/>
    <n v="374690.39999999997"/>
    <n v="19334.02464"/>
    <x v="284"/>
    <x v="312"/>
    <x v="308"/>
    <x v="1"/>
    <s v="其它"/>
    <x v="1"/>
    <s v="烟/酒/茶"/>
    <d v="2012-12-12T00:00:00"/>
    <d v="2016-05-09T00:00:00"/>
    <s v="保底与流水两者取高"/>
    <n v="0.03"/>
    <n v="0.03"/>
    <s v=""/>
    <n v="3.4"/>
  </r>
  <r>
    <d v="2015-12-01T00:00:00"/>
    <x v="0"/>
    <x v="0"/>
    <s v="一席地"/>
    <n v="277760.39999999997"/>
    <n v="42941.757840000006"/>
    <x v="285"/>
    <x v="313"/>
    <x v="309"/>
    <x v="2"/>
    <s v="餐饮"/>
    <x v="2"/>
    <s v="餐馆/饭店"/>
    <d v="2012-12-25T00:00:00"/>
    <d v="2018-05-09T00:00:00"/>
    <s v="保底与流水两者取高"/>
    <n v="0.09"/>
    <n v="0.09"/>
    <s v=""/>
    <n v="5.4"/>
  </r>
  <r>
    <d v="2015-12-01T00:00:00"/>
    <x v="0"/>
    <x v="0"/>
    <s v="casa miel"/>
    <n v="319857.84000000003"/>
    <n v="28499.333544000001"/>
    <x v="286"/>
    <x v="314"/>
    <x v="310"/>
    <x v="3"/>
    <s v="餐饮"/>
    <x v="2"/>
    <s v="餐馆/饭店"/>
    <d v="2013-01-25T00:00:00"/>
    <d v="2018-05-09T00:00:00"/>
    <s v="保底与流水两者取高"/>
    <s v="0.09,0.04"/>
    <s v="0.09"/>
    <s v="0.04"/>
    <n v="5.3"/>
  </r>
  <r>
    <d v="2015-12-01T00:00:00"/>
    <x v="0"/>
    <x v="0"/>
    <s v="咬不得"/>
    <n v="661747.19999999995"/>
    <n v="76034.75327999999"/>
    <x v="287"/>
    <x v="315"/>
    <x v="311"/>
    <x v="4"/>
    <s v="餐饮"/>
    <x v="2"/>
    <s v="快餐"/>
    <d v="2013-04-05T00:00:00"/>
    <d v="2018-06-03T00:00:00"/>
    <s v="保底与流水两者取高"/>
    <n v="0.1"/>
    <n v="0.1"/>
    <s v=""/>
    <n v="5.2"/>
  </r>
  <r>
    <d v="2015-12-01T00:00:00"/>
    <x v="0"/>
    <x v="0"/>
    <s v="厚道青转小火锅"/>
    <n v="406632.72000000003"/>
    <n v="54041.488488000017"/>
    <x v="288"/>
    <x v="316"/>
    <x v="312"/>
    <x v="5"/>
    <s v="餐饮"/>
    <x v="2"/>
    <s v="餐馆/饭店"/>
    <d v="2013-03-01T00:00:00"/>
    <d v="2018-05-09T00:00:00"/>
    <s v="保底与流水两者取高"/>
    <n v="0.11"/>
    <n v="0.11"/>
    <s v=""/>
    <n v="5.2"/>
  </r>
  <r>
    <d v="2015-12-01T00:00:00"/>
    <x v="0"/>
    <x v="0"/>
    <s v="维果部落(B1-K07)"/>
    <n v="34512"/>
    <n v="3451.2"/>
    <x v="5"/>
    <x v="317"/>
    <x v="313"/>
    <x v="11"/>
    <s v="餐饮"/>
    <x v="0"/>
    <s v="小吃/冷饮/果汁吧"/>
    <d v="2014-06-22T00:00:00"/>
    <d v="2016-06-21T00:00:00"/>
    <s v="保底(含物管费)与流水两者取高"/>
    <n v="0.1"/>
    <n v="0.1"/>
    <s v=""/>
    <n v="2"/>
  </r>
  <r>
    <d v="2015-12-01T00:00:00"/>
    <x v="0"/>
    <x v="0"/>
    <s v="臻世海参"/>
    <n v="46963.199999999997"/>
    <n v="6959.9462400000002"/>
    <x v="289"/>
    <x v="318"/>
    <x v="314"/>
    <x v="7"/>
    <s v="其它"/>
    <x v="1"/>
    <s v="药房/保健品"/>
    <d v="2013-09-30T00:00:00"/>
    <d v="2016-09-29T00:00:00"/>
    <s v="保底与流水两者取高"/>
    <n v="0.08"/>
    <n v="0.08"/>
    <s v=""/>
    <n v="3"/>
  </r>
  <r>
    <d v="2015-12-01T00:00:00"/>
    <x v="0"/>
    <x v="0"/>
    <s v="优特B1"/>
    <n v="149056.79999999999"/>
    <n v="18006.061439999998"/>
    <x v="290"/>
    <x v="319"/>
    <x v="315"/>
    <x v="8"/>
    <s v="其它"/>
    <x v="3"/>
    <s v="汽车美容"/>
    <d v="2015-08-21T00:00:00"/>
    <d v="2016-08-20T00:00:00"/>
    <s v="纯保底"/>
    <n v="0"/>
    <n v="0"/>
    <s v=""/>
    <n v="1"/>
  </r>
  <r>
    <d v="2015-12-01T00:00:00"/>
    <x v="0"/>
    <x v="0"/>
    <s v="Xiang Wang 象王洗衣"/>
    <n v="43407"/>
    <n v="5938.0775999999996"/>
    <x v="291"/>
    <x v="320"/>
    <x v="316"/>
    <x v="9"/>
    <s v="其它"/>
    <x v="3"/>
    <s v="洗衣店"/>
    <d v="2014-04-01T00:00:00"/>
    <d v="2016-03-31T00:00:00"/>
    <s v="纯保底"/>
    <n v="0"/>
    <n v="0"/>
    <s v=""/>
    <n v="2"/>
  </r>
  <r>
    <d v="2015-12-01T00:00:00"/>
    <x v="0"/>
    <x v="0"/>
    <s v="中国旅行社"/>
    <n v="90156"/>
    <n v="5878.1712000000007"/>
    <x v="292"/>
    <x v="321"/>
    <x v="317"/>
    <x v="10"/>
    <s v="其它"/>
    <x v="3"/>
    <s v="旅行社"/>
    <d v="2015-06-03T00:00:00"/>
    <d v="2016-06-02T00:00:00"/>
    <s v="纯保底"/>
    <n v="0"/>
    <n v="0"/>
    <s v=""/>
    <n v="1"/>
  </r>
  <r>
    <d v="2015-12-01T00:00:00"/>
    <x v="0"/>
    <x v="0"/>
    <s v="H.T皮具护理"/>
    <n v="19184.399999999998"/>
    <n v="6000.8803200000002"/>
    <x v="293"/>
    <x v="322"/>
    <x v="318"/>
    <x v="49"/>
    <s v="其它"/>
    <x v="1"/>
    <s v="其它"/>
    <d v="2015-06-20T00:00:00"/>
    <d v="2016-06-19T00:00:00"/>
    <s v="纯保底"/>
    <n v="0"/>
    <n v="0"/>
    <s v=""/>
    <n v="1"/>
  </r>
  <r>
    <d v="2016-01-01T00:00:00"/>
    <x v="0"/>
    <x v="0"/>
    <s v="Puff"/>
    <n v="42854.04"/>
    <n v="20158.540416"/>
    <x v="294"/>
    <x v="323"/>
    <x v="319"/>
    <x v="0"/>
    <s v="其它"/>
    <x v="1"/>
    <s v="烟/酒/茶"/>
    <d v="2015-05-10T00:00:00"/>
    <d v="2017-05-09T00:00:00"/>
    <s v="保底与流水两者取高"/>
    <s v="0.17"/>
    <s v="0.17"/>
    <s v=""/>
    <n v="2"/>
  </r>
  <r>
    <d v="2016-01-01T00:00:00"/>
    <x v="0"/>
    <x v="0"/>
    <s v="尊和名品"/>
    <n v="408433.8"/>
    <n v="19318.918740000001"/>
    <x v="295"/>
    <x v="324"/>
    <x v="320"/>
    <x v="1"/>
    <s v="其它"/>
    <x v="1"/>
    <s v="烟/酒/茶"/>
    <d v="2012-12-12T00:00:00"/>
    <d v="2016-05-09T00:00:00"/>
    <s v="保底与流水两者取高"/>
    <s v="0.03"/>
    <s v="0.03"/>
    <s v=""/>
    <n v="3.4"/>
  </r>
  <r>
    <d v="2016-01-01T00:00:00"/>
    <x v="0"/>
    <x v="0"/>
    <s v="一席地"/>
    <n v="263858.39999999997"/>
    <n v="42929.761679999996"/>
    <x v="296"/>
    <x v="325"/>
    <x v="321"/>
    <x v="2"/>
    <s v="餐饮"/>
    <x v="2"/>
    <s v="餐馆/饭店"/>
    <d v="2012-12-25T00:00:00"/>
    <d v="2018-05-09T00:00:00"/>
    <s v="保底与流水两者取高"/>
    <s v="0.09"/>
    <s v="0.09"/>
    <s v=""/>
    <n v="5.4"/>
  </r>
  <r>
    <d v="2016-01-01T00:00:00"/>
    <x v="0"/>
    <x v="0"/>
    <s v="casa miel"/>
    <n v="310338.84000000003"/>
    <n v="28489.105511999998"/>
    <x v="213"/>
    <x v="326"/>
    <x v="322"/>
    <x v="3"/>
    <s v="餐饮"/>
    <x v="2"/>
    <s v="餐馆/饭店"/>
    <d v="2013-01-25T00:00:00"/>
    <d v="2018-05-09T00:00:00"/>
    <s v="保底与流水两者取高"/>
    <s v="0.09,0.04"/>
    <s v="0.09"/>
    <s v="0.04"/>
    <n v="5.3"/>
  </r>
  <r>
    <d v="2016-01-01T00:00:00"/>
    <x v="0"/>
    <x v="0"/>
    <s v="咬不得"/>
    <n v="699255.6"/>
    <n v="79785.063959999999"/>
    <x v="297"/>
    <x v="327"/>
    <x v="323"/>
    <x v="4"/>
    <s v="餐饮"/>
    <x v="2"/>
    <s v="快餐"/>
    <d v="2013-04-05T00:00:00"/>
    <d v="2018-06-03T00:00:00"/>
    <s v="保底与流水两者取高"/>
    <s v="0.1"/>
    <s v="0.1"/>
    <s v=""/>
    <n v="5.2"/>
  </r>
  <r>
    <d v="2016-01-01T00:00:00"/>
    <x v="0"/>
    <x v="0"/>
    <s v="厚道青转小火锅"/>
    <n v="407072.39999999997"/>
    <n v="54059.214719999996"/>
    <x v="298"/>
    <x v="328"/>
    <x v="324"/>
    <x v="5"/>
    <s v="餐饮"/>
    <x v="2"/>
    <s v="餐馆/饭店"/>
    <d v="2013-03-01T00:00:00"/>
    <d v="2018-05-09T00:00:00"/>
    <s v="保底与流水两者取高"/>
    <s v="0.11"/>
    <s v="0.11"/>
    <s v=""/>
    <n v="5.2"/>
  </r>
  <r>
    <d v="2016-01-01T00:00:00"/>
    <x v="0"/>
    <x v="0"/>
    <s v="维果部落(B1-K07)"/>
    <n v="33660"/>
    <n v="3366"/>
    <x v="4"/>
    <x v="329"/>
    <x v="325"/>
    <x v="11"/>
    <s v="餐饮"/>
    <x v="0"/>
    <s v="小吃/冷饮/果汁吧"/>
    <d v="2014-06-22T00:00:00"/>
    <d v="2016-06-21T00:00:00"/>
    <s v="保底(含物管费)与流水两者取高"/>
    <s v="0.1"/>
    <s v="0.1"/>
    <s v=""/>
    <n v="2"/>
  </r>
  <r>
    <d v="2016-01-01T00:00:00"/>
    <x v="0"/>
    <x v="0"/>
    <s v="臻世海参"/>
    <n v="85311.599999999991"/>
    <n v="7422.1091999999999"/>
    <x v="299"/>
    <x v="330"/>
    <x v="326"/>
    <x v="7"/>
    <s v="其它"/>
    <x v="1"/>
    <s v="药房/保健品"/>
    <d v="2013-09-30T00:00:00"/>
    <d v="2016-09-29T00:00:00"/>
    <s v="保底与流水两者取高"/>
    <s v="0.08"/>
    <s v="0.08"/>
    <s v=""/>
    <n v="3"/>
  </r>
  <r>
    <d v="2016-01-01T00:00:00"/>
    <x v="0"/>
    <x v="0"/>
    <s v="优特B1"/>
    <n v="127186.79999999999"/>
    <n v="17996.932199999999"/>
    <x v="300"/>
    <x v="331"/>
    <x v="327"/>
    <x v="8"/>
    <s v="其它"/>
    <x v="3"/>
    <s v="汽车美容"/>
    <d v="2015-08-21T00:00:00"/>
    <d v="2016-08-20T00:00:00"/>
    <s v="纯保底"/>
    <n v="0"/>
    <n v="0"/>
    <s v=""/>
    <n v="1"/>
  </r>
  <r>
    <d v="2016-01-01T00:00:00"/>
    <x v="0"/>
    <x v="0"/>
    <s v="Xiang Wang 象王洗衣"/>
    <n v="36210"/>
    <n v="5938.44"/>
    <x v="301"/>
    <x v="332"/>
    <x v="328"/>
    <x v="9"/>
    <s v="其它"/>
    <x v="3"/>
    <s v="洗衣店"/>
    <d v="2014-04-01T00:00:00"/>
    <d v="2016-03-31T00:00:00"/>
    <s v="纯保底"/>
    <n v="0"/>
    <n v="0"/>
    <s v=""/>
    <n v="2"/>
  </r>
  <r>
    <d v="2016-01-01T00:00:00"/>
    <x v="0"/>
    <x v="0"/>
    <s v="中国旅行社"/>
    <n v="104098.8"/>
    <n v="5881.5821999999998"/>
    <x v="302"/>
    <x v="333"/>
    <x v="329"/>
    <x v="10"/>
    <s v="其它"/>
    <x v="3"/>
    <s v="旅行社"/>
    <d v="2015-06-03T00:00:00"/>
    <d v="2016-06-02T00:00:00"/>
    <s v="纯保底"/>
    <n v="0"/>
    <n v="0"/>
    <s v=""/>
    <n v="1"/>
  </r>
  <r>
    <d v="2016-01-01T00:00:00"/>
    <x v="0"/>
    <x v="0"/>
    <s v="H.T皮具护理"/>
    <n v="10765.199999999999"/>
    <n v="6000.5224800000005"/>
    <x v="303"/>
    <x v="334"/>
    <x v="330"/>
    <x v="49"/>
    <s v="其它"/>
    <x v="1"/>
    <s v="其它"/>
    <d v="2015-06-20T00:00:00"/>
    <d v="2016-06-19T00:00:00"/>
    <s v="纯保底"/>
    <n v="0"/>
    <n v="0"/>
    <s v=""/>
    <n v="1"/>
  </r>
  <r>
    <d v="2016-02-01T00:00:00"/>
    <x v="0"/>
    <x v="0"/>
    <s v="Puff"/>
    <n v="36013.799999999996"/>
    <n v="20160.525240000003"/>
    <x v="304"/>
    <x v="335"/>
    <x v="331"/>
    <x v="0"/>
    <s v="其它"/>
    <x v="1"/>
    <s v="烟/酒/茶"/>
    <d v="2015-05-10T00:00:00"/>
    <d v="2017-05-09T00:00:00"/>
    <s v="保底与流水两者取高"/>
    <s v="0.17"/>
    <s v="0.17"/>
    <s v=""/>
    <n v="2"/>
  </r>
  <r>
    <d v="2016-02-01T00:00:00"/>
    <x v="0"/>
    <x v="0"/>
    <s v="尊和名品"/>
    <n v="391475.39999999997"/>
    <n v="19338.884760000001"/>
    <x v="68"/>
    <x v="336"/>
    <x v="332"/>
    <x v="1"/>
    <s v="其它"/>
    <x v="1"/>
    <s v="烟/酒/茶"/>
    <d v="2012-12-12T00:00:00"/>
    <d v="2016-05-09T00:00:00"/>
    <s v="保底与流水两者取高"/>
    <s v="0.03"/>
    <s v="0.03"/>
    <s v=""/>
    <n v="3.4"/>
  </r>
  <r>
    <d v="2016-02-01T00:00:00"/>
    <x v="0"/>
    <x v="0"/>
    <s v="一席地"/>
    <n v="241036.79999999999"/>
    <n v="42928.654079999993"/>
    <x v="305"/>
    <x v="337"/>
    <x v="333"/>
    <x v="2"/>
    <s v="餐饮"/>
    <x v="2"/>
    <s v="餐馆/饭店"/>
    <d v="2012-12-25T00:00:00"/>
    <d v="2018-05-09T00:00:00"/>
    <s v="保底与流水两者取高"/>
    <s v="0.09"/>
    <s v="0.09"/>
    <s v=""/>
    <n v="5.4"/>
  </r>
  <r>
    <d v="2016-02-01T00:00:00"/>
    <x v="0"/>
    <x v="0"/>
    <s v="casa miel"/>
    <n v="301726.92"/>
    <n v="28513.193940000005"/>
    <x v="306"/>
    <x v="338"/>
    <x v="334"/>
    <x v="3"/>
    <s v="餐饮"/>
    <x v="2"/>
    <s v="餐馆/饭店"/>
    <d v="2013-01-25T00:00:00"/>
    <d v="2018-05-09T00:00:00"/>
    <s v="保底与流水两者取高"/>
    <s v="0.09,0.04"/>
    <s v="0.09"/>
    <s v="0.04"/>
    <n v="5.3"/>
  </r>
  <r>
    <d v="2016-02-01T00:00:00"/>
    <x v="0"/>
    <x v="0"/>
    <s v="咬不得"/>
    <n v="627684"/>
    <n v="72623.038799999995"/>
    <x v="307"/>
    <x v="339"/>
    <x v="335"/>
    <x v="4"/>
    <s v="餐饮"/>
    <x v="2"/>
    <s v="快餐"/>
    <d v="2013-04-05T00:00:00"/>
    <d v="2018-06-03T00:00:00"/>
    <s v="保底与流水两者取高"/>
    <s v="0.1"/>
    <s v="0.1"/>
    <s v=""/>
    <n v="5.2"/>
  </r>
  <r>
    <d v="2016-02-01T00:00:00"/>
    <x v="0"/>
    <x v="0"/>
    <s v="厚道青转小火锅"/>
    <n v="287062.8"/>
    <n v="40877.742720000002"/>
    <x v="308"/>
    <x v="340"/>
    <x v="336"/>
    <x v="5"/>
    <s v="餐饮"/>
    <x v="2"/>
    <s v="餐馆/饭店"/>
    <d v="2013-03-01T00:00:00"/>
    <d v="2018-05-09T00:00:00"/>
    <s v="保底与流水两者取高"/>
    <s v="0.11"/>
    <s v="0.11"/>
    <s v=""/>
    <n v="5.2"/>
  </r>
  <r>
    <d v="2016-02-01T00:00:00"/>
    <x v="0"/>
    <x v="0"/>
    <s v="维果部落(B1-K07)"/>
    <n v="30528"/>
    <n v="3052.7999999999997"/>
    <x v="5"/>
    <x v="341"/>
    <x v="337"/>
    <x v="11"/>
    <s v="餐饮"/>
    <x v="0"/>
    <s v="小吃/冷饮/果汁吧"/>
    <d v="2014-06-22T00:00:00"/>
    <d v="2016-06-21T00:00:00"/>
    <s v="保底(含物管费)与流水两者取高"/>
    <s v="0.1"/>
    <s v="0.1"/>
    <s v=""/>
    <n v="2"/>
  </r>
  <r>
    <d v="2016-02-01T00:00:00"/>
    <x v="0"/>
    <x v="0"/>
    <s v="臻世海参"/>
    <n v="92604"/>
    <n v="8010.246000000001"/>
    <x v="309"/>
    <x v="342"/>
    <x v="338"/>
    <x v="7"/>
    <s v="其它"/>
    <x v="1"/>
    <s v="药房/保健品"/>
    <d v="2013-09-30T00:00:00"/>
    <d v="2016-09-29T00:00:00"/>
    <s v="保底与流水两者取高"/>
    <s v="0.08"/>
    <s v="0.08"/>
    <s v=""/>
    <n v="3"/>
  </r>
  <r>
    <d v="2016-02-01T00:00:00"/>
    <x v="0"/>
    <x v="0"/>
    <s v="优特B1"/>
    <n v="110763.59999999999"/>
    <n v="17999.084999999999"/>
    <x v="310"/>
    <x v="343"/>
    <x v="339"/>
    <x v="8"/>
    <s v="其它"/>
    <x v="3"/>
    <s v="汽车美容"/>
    <d v="2015-08-21T00:00:00"/>
    <d v="2016-08-20T00:00:00"/>
    <s v="纯保底"/>
    <n v="0"/>
    <n v="0"/>
    <s v=""/>
    <n v="1"/>
  </r>
  <r>
    <d v="2016-02-01T00:00:00"/>
    <x v="0"/>
    <x v="0"/>
    <s v="Xiang Wang 象王洗衣"/>
    <n v="42870"/>
    <n v="5941.7819999999992"/>
    <x v="311"/>
    <x v="344"/>
    <x v="340"/>
    <x v="9"/>
    <s v="其它"/>
    <x v="3"/>
    <s v="洗衣店"/>
    <d v="2014-04-01T00:00:00"/>
    <d v="2016-03-31T00:00:00"/>
    <s v="纯保底"/>
    <n v="0"/>
    <n v="0"/>
    <s v=""/>
    <n v="2"/>
  </r>
  <r>
    <d v="2016-02-01T00:00:00"/>
    <x v="0"/>
    <x v="0"/>
    <s v="中国旅行社"/>
    <n v="319167.59999999998"/>
    <n v="5872.6838399999997"/>
    <x v="312"/>
    <x v="345"/>
    <x v="341"/>
    <x v="10"/>
    <s v="其它"/>
    <x v="3"/>
    <s v="旅行社"/>
    <d v="2015-06-03T00:00:00"/>
    <d v="2016-06-02T00:00:00"/>
    <s v="纯保底"/>
    <n v="0"/>
    <n v="0"/>
    <s v=""/>
    <n v="1"/>
  </r>
  <r>
    <d v="2016-02-01T00:00:00"/>
    <x v="0"/>
    <x v="0"/>
    <s v="H.T皮具护理"/>
    <n v="11154"/>
    <n v="5999.7366000000011"/>
    <x v="313"/>
    <x v="346"/>
    <x v="342"/>
    <x v="49"/>
    <s v="其它"/>
    <x v="1"/>
    <s v="其它"/>
    <d v="2015-06-20T00:00:00"/>
    <d v="2016-06-19T00:00:00"/>
    <s v="纯保底"/>
    <n v="0"/>
    <n v="0"/>
    <s v=""/>
    <n v="1"/>
  </r>
  <r>
    <d v="2016-03-01T00:00:00"/>
    <x v="0"/>
    <x v="0"/>
    <s v="Puff"/>
    <n v="40657.199999999997"/>
    <n v="20161.905479999998"/>
    <x v="314"/>
    <x v="347"/>
    <x v="343"/>
    <x v="0"/>
    <s v="其它"/>
    <x v="1"/>
    <s v="烟/酒/茶"/>
    <d v="2015-05-10T00:00:00"/>
    <d v="2017-05-09T00:00:00"/>
    <s v="保底与流水两者取高"/>
    <s v="0.17"/>
    <s v="0.17"/>
    <s v=""/>
    <n v="2"/>
  </r>
  <r>
    <d v="2016-03-01T00:00:00"/>
    <x v="0"/>
    <x v="0"/>
    <s v="尊和名品"/>
    <n v="352447.2"/>
    <n v="19314.10656"/>
    <x v="315"/>
    <x v="348"/>
    <x v="344"/>
    <x v="1"/>
    <s v="其它"/>
    <x v="1"/>
    <s v="烟/酒/茶"/>
    <d v="2012-12-12T00:00:00"/>
    <d v="2016-05-09T00:00:00"/>
    <s v="保底与流水两者取高"/>
    <s v="0.03"/>
    <s v="0.03"/>
    <s v=""/>
    <n v="3.4"/>
  </r>
  <r>
    <d v="2016-03-01T00:00:00"/>
    <x v="0"/>
    <x v="0"/>
    <s v="一席地"/>
    <n v="219492"/>
    <n v="42932.635199999997"/>
    <x v="316"/>
    <x v="349"/>
    <x v="345"/>
    <x v="2"/>
    <s v="餐饮"/>
    <x v="2"/>
    <s v="餐馆/饭店"/>
    <d v="2012-12-25T00:00:00"/>
    <d v="2018-05-09T00:00:00"/>
    <s v="保底与流水两者取高"/>
    <s v="0.09"/>
    <s v="0.09"/>
    <s v=""/>
    <n v="5.4"/>
  </r>
  <r>
    <d v="2016-03-01T00:00:00"/>
    <x v="0"/>
    <x v="0"/>
    <s v="casa miel"/>
    <n v="330918.95999999996"/>
    <n v="30279.084839999996"/>
    <x v="317"/>
    <x v="350"/>
    <x v="346"/>
    <x v="3"/>
    <s v="餐饮"/>
    <x v="2"/>
    <s v="餐馆/饭店"/>
    <d v="2013-01-25T00:00:00"/>
    <d v="2018-05-09T00:00:00"/>
    <s v="保底与流水两者取高"/>
    <s v="0.09,0.04"/>
    <s v="0.09"/>
    <s v="0.04"/>
    <n v="5.3"/>
  </r>
  <r>
    <d v="2016-03-01T00:00:00"/>
    <x v="0"/>
    <x v="0"/>
    <s v="咬不得"/>
    <n v="621865.19999999995"/>
    <n v="72011.990160000001"/>
    <x v="318"/>
    <x v="351"/>
    <x v="347"/>
    <x v="4"/>
    <s v="餐饮"/>
    <x v="2"/>
    <s v="快餐"/>
    <d v="2013-04-05T00:00:00"/>
    <d v="2018-06-03T00:00:00"/>
    <s v="保底与流水两者取高"/>
    <s v="0.1"/>
    <s v="0.1"/>
    <s v=""/>
    <n v="5.2"/>
  </r>
  <r>
    <d v="2016-03-01T00:00:00"/>
    <x v="0"/>
    <x v="0"/>
    <s v="厚道青转小火锅"/>
    <n v="279865.2"/>
    <n v="40076.696639999995"/>
    <x v="319"/>
    <x v="352"/>
    <x v="348"/>
    <x v="5"/>
    <s v="餐饮"/>
    <x v="2"/>
    <s v="餐馆/饭店"/>
    <d v="2013-03-01T00:00:00"/>
    <d v="2018-05-09T00:00:00"/>
    <s v="保底与流水两者取高"/>
    <s v="0.11"/>
    <s v="0.11"/>
    <s v=""/>
    <n v="5.2"/>
  </r>
  <r>
    <d v="2016-03-01T00:00:00"/>
    <x v="0"/>
    <x v="0"/>
    <s v="维果部落(B1-K07)"/>
    <n v="38232"/>
    <n v="3823.2"/>
    <x v="5"/>
    <x v="353"/>
    <x v="349"/>
    <x v="11"/>
    <s v="餐饮"/>
    <x v="0"/>
    <s v="小吃/冷饮/果汁吧"/>
    <d v="2014-06-22T00:00:00"/>
    <d v="2016-06-21T00:00:00"/>
    <s v="保底(含物管费)与流水两者取高"/>
    <s v="0.1"/>
    <s v="0.1"/>
    <s v=""/>
    <n v="2"/>
  </r>
  <r>
    <d v="2016-03-01T00:00:00"/>
    <x v="0"/>
    <x v="0"/>
    <s v="臻世海参"/>
    <n v="71948.399999999994"/>
    <n v="6957.4102799999991"/>
    <x v="320"/>
    <x v="354"/>
    <x v="350"/>
    <x v="7"/>
    <s v="其它"/>
    <x v="1"/>
    <s v="药房/保健品"/>
    <d v="2013-09-30T00:00:00"/>
    <d v="2016-09-29T00:00:00"/>
    <s v="保底与流水两者取高"/>
    <s v="0.08"/>
    <s v="0.08"/>
    <s v=""/>
    <n v="3"/>
  </r>
  <r>
    <d v="2016-03-01T00:00:00"/>
    <x v="0"/>
    <x v="0"/>
    <s v="优特B1"/>
    <n v="118159.2"/>
    <n v="17995.646159999997"/>
    <x v="321"/>
    <x v="355"/>
    <x v="351"/>
    <x v="8"/>
    <s v="其它"/>
    <x v="3"/>
    <s v="汽车美容"/>
    <d v="2015-08-21T00:00:00"/>
    <d v="2016-08-20T00:00:00"/>
    <s v="纯保底"/>
    <n v="0"/>
    <n v="0"/>
    <s v=""/>
    <n v="1"/>
  </r>
  <r>
    <d v="2016-03-01T00:00:00"/>
    <x v="0"/>
    <x v="0"/>
    <s v="Xiang Wang 象王洗衣"/>
    <n v="49756.799999999996"/>
    <n v="5940.9619199999997"/>
    <x v="322"/>
    <x v="356"/>
    <x v="352"/>
    <x v="9"/>
    <s v="其它"/>
    <x v="3"/>
    <s v="洗衣店"/>
    <d v="2014-04-01T00:00:00"/>
    <d v="2017-03-31T00:00:00"/>
    <s v="纯保底"/>
    <n v="0"/>
    <n v="0"/>
    <s v=""/>
    <n v="3"/>
  </r>
  <r>
    <d v="2016-03-01T00:00:00"/>
    <x v="0"/>
    <x v="0"/>
    <s v="中国旅行社"/>
    <n v="47749.2"/>
    <n v="5877.92652"/>
    <x v="323"/>
    <x v="357"/>
    <x v="353"/>
    <x v="10"/>
    <s v="其它"/>
    <x v="3"/>
    <s v="旅行社"/>
    <d v="2015-06-03T00:00:00"/>
    <d v="2016-06-02T00:00:00"/>
    <s v="纯保底"/>
    <n v="0"/>
    <n v="0"/>
    <s v=""/>
    <n v="1"/>
  </r>
  <r>
    <d v="2016-03-01T00:00:00"/>
    <x v="0"/>
    <x v="0"/>
    <s v="H.T皮具护理"/>
    <n v="10951.199999999999"/>
    <n v="6000.1624799999991"/>
    <x v="324"/>
    <x v="358"/>
    <x v="354"/>
    <x v="49"/>
    <s v="其它"/>
    <x v="1"/>
    <s v="其它"/>
    <d v="2015-06-20T00:00:00"/>
    <d v="2016-06-19T00:00:00"/>
    <s v="纯保底"/>
    <n v="0"/>
    <n v="0"/>
    <s v=""/>
    <n v="1"/>
  </r>
  <r>
    <d v="2016-04-01T00:00:00"/>
    <x v="0"/>
    <x v="0"/>
    <s v="尊和名品"/>
    <n v="303007.8"/>
    <n v="19331.897639999999"/>
    <x v="325"/>
    <x v="359"/>
    <x v="355"/>
    <x v="1"/>
    <s v="其它"/>
    <x v="1"/>
    <s v="烟/酒/茶"/>
    <d v="2012-12-12T00:00:00"/>
    <d v="2016-05-09T00:00:00"/>
    <s v="保底与流水两者取高"/>
    <s v="0.03"/>
    <s v="0.03"/>
    <s v=""/>
    <n v="3.4"/>
  </r>
  <r>
    <d v="2016-04-01T00:00:00"/>
    <x v="0"/>
    <x v="0"/>
    <s v="一席地"/>
    <n v="227716.8"/>
    <n v="42924.616800000003"/>
    <x v="326"/>
    <x v="360"/>
    <x v="356"/>
    <x v="2"/>
    <s v="餐饮"/>
    <x v="2"/>
    <s v="餐馆/饭店"/>
    <d v="2012-12-25T00:00:00"/>
    <d v="2018-05-09T00:00:00"/>
    <s v="保底与流水两者取高"/>
    <s v="0.09"/>
    <s v="0.09"/>
    <s v=""/>
    <n v="5.4"/>
  </r>
  <r>
    <d v="2016-04-01T00:00:00"/>
    <x v="0"/>
    <x v="0"/>
    <s v="casa miel"/>
    <n v="363857.16"/>
    <n v="28490.015627999997"/>
    <x v="327"/>
    <x v="361"/>
    <x v="357"/>
    <x v="3"/>
    <s v="餐饮"/>
    <x v="2"/>
    <s v="餐馆/饭店"/>
    <d v="2013-01-25T00:00:00"/>
    <d v="2018-05-09T00:00:00"/>
    <s v="保底与流水两者取高"/>
    <s v="0.09,0.04"/>
    <s v="0.09"/>
    <s v="0.04"/>
    <n v="5.3"/>
  </r>
  <r>
    <d v="2016-04-01T00:00:00"/>
    <x v="0"/>
    <x v="0"/>
    <s v="咬不得"/>
    <n v="664009.19999999995"/>
    <n v="77224.269960000005"/>
    <x v="328"/>
    <x v="362"/>
    <x v="358"/>
    <x v="4"/>
    <s v="餐饮"/>
    <x v="2"/>
    <s v="快餐"/>
    <d v="2013-04-05T00:00:00"/>
    <d v="2018-06-03T00:00:00"/>
    <s v="保底与流水两者取高"/>
    <s v="0.1"/>
    <s v="0.1"/>
    <s v=""/>
    <n v="5.2"/>
  </r>
  <r>
    <d v="2016-04-01T00:00:00"/>
    <x v="0"/>
    <x v="0"/>
    <s v="厚道青转小火锅"/>
    <n v="287888.44799999997"/>
    <n v="41254.414598400006"/>
    <x v="329"/>
    <x v="363"/>
    <x v="359"/>
    <x v="5"/>
    <s v="餐饮"/>
    <x v="2"/>
    <s v="餐馆/饭店"/>
    <d v="2013-03-01T00:00:00"/>
    <d v="2018-05-09T00:00:00"/>
    <s v="保底与流水两者取高"/>
    <s v="0.11"/>
    <s v="0.11"/>
    <s v=""/>
    <n v="5.2"/>
  </r>
  <r>
    <d v="2016-04-01T00:00:00"/>
    <x v="0"/>
    <x v="0"/>
    <s v="维果部落(B1-K07)"/>
    <n v="43764"/>
    <n v="4477.0571999999993"/>
    <x v="330"/>
    <x v="364"/>
    <x v="360"/>
    <x v="11"/>
    <s v="餐饮"/>
    <x v="0"/>
    <s v="小吃/冷饮/果汁吧"/>
    <d v="2014-06-22T00:00:00"/>
    <d v="2017-03-13T00:00:00"/>
    <s v="保底(含物管费)与流水两者取高"/>
    <s v="0.1"/>
    <s v="0.1"/>
    <s v=""/>
    <n v="2.7"/>
  </r>
  <r>
    <d v="2016-04-01T00:00:00"/>
    <x v="0"/>
    <x v="0"/>
    <s v="臻世海参"/>
    <n v="45334.799999999996"/>
    <n v="6958.8918000000003"/>
    <x v="331"/>
    <x v="365"/>
    <x v="361"/>
    <x v="7"/>
    <s v="其它"/>
    <x v="1"/>
    <s v="药房/保健品"/>
    <d v="2013-09-30T00:00:00"/>
    <d v="2016-09-29T00:00:00"/>
    <s v="保底与流水两者取高"/>
    <s v="0.08"/>
    <s v="0.08"/>
    <s v=""/>
    <n v="3"/>
  </r>
  <r>
    <d v="2016-04-01T00:00:00"/>
    <x v="0"/>
    <x v="0"/>
    <s v="优特B1"/>
    <n v="93433.2"/>
    <n v="18004.57764"/>
    <x v="332"/>
    <x v="366"/>
    <x v="362"/>
    <x v="8"/>
    <s v="其它"/>
    <x v="3"/>
    <s v="汽车美容"/>
    <d v="2015-08-21T00:00:00"/>
    <d v="2016-08-20T00:00:00"/>
    <s v="纯保底"/>
    <n v="0"/>
    <n v="0"/>
    <s v=""/>
    <n v="1"/>
  </r>
  <r>
    <d v="2016-04-01T00:00:00"/>
    <x v="0"/>
    <x v="0"/>
    <s v="Xiang Wang 象王洗衣"/>
    <n v="61542"/>
    <n v="6178.8167999999996"/>
    <x v="333"/>
    <x v="367"/>
    <x v="363"/>
    <x v="9"/>
    <s v="其它"/>
    <x v="3"/>
    <s v="洗衣店"/>
    <d v="2014-04-01T00:00:00"/>
    <d v="2017-03-31T00:00:00"/>
    <s v="纯保底"/>
    <n v="0"/>
    <n v="0"/>
    <s v=""/>
    <n v="3"/>
  </r>
  <r>
    <d v="2016-04-01T00:00:00"/>
    <x v="0"/>
    <x v="0"/>
    <s v="中国旅行社"/>
    <n v="165033.60000000001"/>
    <n v="5875.1961599999995"/>
    <x v="334"/>
    <x v="368"/>
    <x v="364"/>
    <x v="10"/>
    <s v="其它"/>
    <x v="3"/>
    <s v="旅行社"/>
    <d v="2015-06-03T00:00:00"/>
    <d v="2016-06-02T00:00:00"/>
    <s v="纯保底"/>
    <n v="0"/>
    <n v="0"/>
    <s v=""/>
    <n v="1"/>
  </r>
  <r>
    <d v="2016-04-01T00:00:00"/>
    <x v="0"/>
    <x v="0"/>
    <s v="H.T皮具护理"/>
    <n v="9477.6"/>
    <n v="6000.2685599999995"/>
    <x v="335"/>
    <x v="369"/>
    <x v="365"/>
    <x v="49"/>
    <s v="其它"/>
    <x v="1"/>
    <s v="其它"/>
    <d v="2015-06-20T00:00:00"/>
    <d v="2016-06-19T00:00:00"/>
    <s v="纯保底"/>
    <n v="0"/>
    <n v="0"/>
    <s v=""/>
    <n v="1"/>
  </r>
  <r>
    <d v="2016-05-01T00:00:00"/>
    <x v="0"/>
    <x v="0"/>
    <s v="绿味"/>
    <n v="206692.8"/>
    <n v="33442.895039999996"/>
    <x v="336"/>
    <x v="370"/>
    <x v="366"/>
    <x v="0"/>
    <s v="餐饮"/>
    <x v="2"/>
    <s v="快餐"/>
    <d v="2016-04-01T00:00:00"/>
    <d v="2018-03-31T00:00:00"/>
    <s v="保底与流水两者取高"/>
    <s v="0.14"/>
    <s v="0.14"/>
    <s v=""/>
    <n v="2"/>
  </r>
  <r>
    <d v="2016-05-01T00:00:00"/>
    <x v="0"/>
    <x v="0"/>
    <s v="尊和名品"/>
    <n v="314752.2"/>
    <n v="20112.665580000001"/>
    <x v="337"/>
    <x v="371"/>
    <x v="367"/>
    <x v="1"/>
    <s v="其它"/>
    <x v="1"/>
    <s v="烟/酒/茶"/>
    <d v="2012-12-12T00:00:00"/>
    <d v="2017-05-09T00:00:00"/>
    <s v="保底与流水两者取高"/>
    <s v="0.03,0.03"/>
    <s v="0.03"/>
    <s v="0.03"/>
    <n v="4.4000000000000004"/>
  </r>
  <r>
    <d v="2016-05-01T00:00:00"/>
    <x v="0"/>
    <x v="0"/>
    <s v="一席地"/>
    <n v="186494.4"/>
    <n v="43826.184000000001"/>
    <x v="338"/>
    <x v="372"/>
    <x v="368"/>
    <x v="2"/>
    <s v="餐饮"/>
    <x v="2"/>
    <s v="餐馆/饭店"/>
    <d v="2012-12-25T00:00:00"/>
    <d v="2018-05-09T00:00:00"/>
    <s v="保底与流水两者取高"/>
    <s v="0.09,0.09"/>
    <s v="0.09"/>
    <s v="0.09"/>
    <n v="5.4"/>
  </r>
  <r>
    <d v="2016-05-01T00:00:00"/>
    <x v="0"/>
    <x v="0"/>
    <s v="casa miel"/>
    <n v="385722.55200000003"/>
    <n v="29237.769441600005"/>
    <x v="339"/>
    <x v="373"/>
    <x v="369"/>
    <x v="3"/>
    <s v="餐饮"/>
    <x v="2"/>
    <s v="餐馆/饭店"/>
    <d v="2013-01-25T00:00:00"/>
    <d v="2018-05-09T00:00:00"/>
    <s v="保底与流水两者取高"/>
    <s v="0.09,0.04,0.09,0.04"/>
    <s v="0.09"/>
    <s v="0.04,0.09,0.04"/>
    <n v="5.3"/>
  </r>
  <r>
    <d v="2016-05-01T00:00:00"/>
    <x v="0"/>
    <x v="0"/>
    <s v="咬不得"/>
    <n v="715774.79999999993"/>
    <n v="82671.989400000006"/>
    <x v="340"/>
    <x v="374"/>
    <x v="370"/>
    <x v="4"/>
    <s v="餐饮"/>
    <x v="2"/>
    <s v="快餐"/>
    <d v="2013-04-05T00:00:00"/>
    <d v="2018-06-03T00:00:00"/>
    <s v="保底与流水两者取高"/>
    <s v="0.1"/>
    <s v="0.1"/>
    <s v=""/>
    <n v="5.2"/>
  </r>
  <r>
    <d v="2016-05-01T00:00:00"/>
    <x v="0"/>
    <x v="0"/>
    <s v="厚道青转小火锅"/>
    <n v="308513.80799999996"/>
    <n v="43222.7845008"/>
    <x v="341"/>
    <x v="375"/>
    <x v="371"/>
    <x v="5"/>
    <s v="餐饮"/>
    <x v="2"/>
    <s v="餐馆/饭店"/>
    <d v="2013-03-01T00:00:00"/>
    <d v="2018-05-09T00:00:00"/>
    <s v="保底与流水两者取高"/>
    <s v="0.11,0.11"/>
    <s v="0.11"/>
    <s v="0.11"/>
    <n v="5.2"/>
  </r>
  <r>
    <d v="2016-05-01T00:00:00"/>
    <x v="0"/>
    <x v="0"/>
    <s v="维果部落(B1-K07)"/>
    <n v="47790"/>
    <n v="4898.4749999999995"/>
    <x v="342"/>
    <x v="376"/>
    <x v="372"/>
    <x v="11"/>
    <s v="餐饮"/>
    <x v="0"/>
    <s v="小吃/冷饮/果汁吧"/>
    <d v="2014-06-22T00:00:00"/>
    <d v="2017-03-13T00:00:00"/>
    <s v="保底(含物管费)与流水两者取高"/>
    <s v="0.1"/>
    <s v="0.1"/>
    <s v=""/>
    <n v="2.7"/>
  </r>
  <r>
    <d v="2016-05-01T00:00:00"/>
    <x v="0"/>
    <x v="0"/>
    <s v="臻世海参"/>
    <n v="76005.599999999991"/>
    <n v="6962.1129599999995"/>
    <x v="106"/>
    <x v="377"/>
    <x v="373"/>
    <x v="7"/>
    <s v="其它"/>
    <x v="1"/>
    <s v="药房/保健品"/>
    <d v="2013-09-30T00:00:00"/>
    <d v="2016-09-29T00:00:00"/>
    <s v="保底与流水两者取高"/>
    <s v="0.08"/>
    <s v="0.08"/>
    <s v=""/>
    <n v="3"/>
  </r>
  <r>
    <d v="2016-05-01T00:00:00"/>
    <x v="0"/>
    <x v="0"/>
    <s v="优特B1"/>
    <n v="153038.39999999999"/>
    <n v="17997.315839999999"/>
    <x v="343"/>
    <x v="378"/>
    <x v="374"/>
    <x v="8"/>
    <s v="其它"/>
    <x v="3"/>
    <s v="汽车美容"/>
    <d v="2015-08-21T00:00:00"/>
    <d v="2016-08-20T00:00:00"/>
    <s v="纯保底"/>
    <n v="0"/>
    <n v="0"/>
    <s v=""/>
    <n v="1"/>
  </r>
  <r>
    <d v="2016-05-01T00:00:00"/>
    <x v="0"/>
    <x v="0"/>
    <s v="Xiang Wang 象王洗衣"/>
    <n v="49980"/>
    <n v="6177.5279999999993"/>
    <x v="344"/>
    <x v="379"/>
    <x v="375"/>
    <x v="9"/>
    <s v="其它"/>
    <x v="3"/>
    <s v="洗衣店"/>
    <d v="2014-04-01T00:00:00"/>
    <d v="2017-03-31T00:00:00"/>
    <s v="纯保底"/>
    <n v="0"/>
    <n v="0"/>
    <s v=""/>
    <n v="3"/>
  </r>
  <r>
    <d v="2016-05-01T00:00:00"/>
    <x v="0"/>
    <x v="0"/>
    <s v="中国旅行社"/>
    <n v="211260"/>
    <n v="5873.0280000000002"/>
    <x v="345"/>
    <x v="380"/>
    <x v="376"/>
    <x v="10"/>
    <s v="其它"/>
    <x v="3"/>
    <s v="旅行社"/>
    <d v="2015-06-03T00:00:00"/>
    <d v="2016-06-02T00:00:00"/>
    <s v="纯保底"/>
    <n v="0"/>
    <n v="0"/>
    <s v=""/>
    <n v="1"/>
  </r>
  <r>
    <d v="2016-05-01T00:00:00"/>
    <x v="0"/>
    <x v="0"/>
    <s v="H.T皮具护理"/>
    <n v="10179.6"/>
    <n v="5999.8562399999992"/>
    <x v="346"/>
    <x v="381"/>
    <x v="377"/>
    <x v="49"/>
    <s v="其它"/>
    <x v="1"/>
    <s v="其它"/>
    <d v="2015-06-20T00:00:00"/>
    <d v="2016-06-19T00:00:00"/>
    <s v="纯保底"/>
    <n v="0"/>
    <n v="0"/>
    <s v=""/>
    <n v="1"/>
  </r>
  <r>
    <d v="2016-06-01T00:00:00"/>
    <x v="0"/>
    <x v="0"/>
    <s v="一席地"/>
    <n v="258940.79999999999"/>
    <n v="44201.194559999996"/>
    <x v="347"/>
    <x v="382"/>
    <x v="378"/>
    <x v="2"/>
    <s v="餐饮"/>
    <x v="2"/>
    <s v="餐馆/饭店"/>
    <d v="2012-12-25T00:00:00"/>
    <d v="2018-05-09T00:00:00"/>
    <s v="保底与流水两者取高"/>
    <n v="0.09"/>
    <n v="0.09"/>
    <s v=""/>
    <n v="5.4"/>
  </r>
  <r>
    <d v="2016-06-01T00:00:00"/>
    <x v="0"/>
    <x v="0"/>
    <s v="尊和名品"/>
    <n v="306297"/>
    <n v="21471.419699999995"/>
    <x v="348"/>
    <x v="383"/>
    <x v="379"/>
    <x v="1"/>
    <s v="其它"/>
    <x v="1"/>
    <s v="烟/酒/茶"/>
    <d v="2012-12-12T00:00:00"/>
    <d v="2017-05-09T00:00:00"/>
    <s v="保底与流水两者取高"/>
    <n v="0.03"/>
    <n v="0.03"/>
    <s v=""/>
    <n v="4.4000000000000004"/>
  </r>
  <r>
    <d v="2016-06-01T00:00:00"/>
    <x v="0"/>
    <x v="0"/>
    <s v="casa miel"/>
    <n v="406468.32"/>
    <n v="29265.719040000004"/>
    <x v="349"/>
    <x v="384"/>
    <x v="380"/>
    <x v="3"/>
    <s v="餐饮"/>
    <x v="2"/>
    <s v="餐馆/饭店"/>
    <d v="2013-01-25T00:00:00"/>
    <d v="2018-05-09T00:00:00"/>
    <s v="保底与流水两者取高"/>
    <s v="0.09,0.04"/>
    <s v="0.09"/>
    <s v="0.04"/>
    <n v="5.3"/>
  </r>
  <r>
    <d v="2016-06-01T00:00:00"/>
    <x v="0"/>
    <x v="0"/>
    <s v="厚道青转小火锅"/>
    <n v="293768.39999999997"/>
    <n v="41626.982279999997"/>
    <x v="350"/>
    <x v="385"/>
    <x v="381"/>
    <x v="5"/>
    <s v="餐饮"/>
    <x v="2"/>
    <s v="餐馆/饭店"/>
    <d v="2013-03-01T00:00:00"/>
    <d v="2018-05-09T00:00:00"/>
    <s v="保底与流水两者取高"/>
    <n v="0.11"/>
    <n v="0.11"/>
    <s v=""/>
    <n v="5.2"/>
  </r>
  <r>
    <d v="2016-06-01T00:00:00"/>
    <x v="0"/>
    <x v="0"/>
    <s v="咬不得"/>
    <n v="725934.6"/>
    <n v="86676.591239999994"/>
    <x v="351"/>
    <x v="386"/>
    <x v="382"/>
    <x v="4"/>
    <s v="餐饮"/>
    <x v="2"/>
    <s v="快餐"/>
    <d v="2013-04-05T00:00:00"/>
    <d v="2018-06-03T00:00:00"/>
    <s v="保底与流水两者取高"/>
    <s v="0.1,0.1"/>
    <s v="0.1"/>
    <s v="0.1"/>
    <n v="5.2"/>
  </r>
  <r>
    <d v="2016-06-01T00:00:00"/>
    <x v="0"/>
    <x v="0"/>
    <s v="臻世海参"/>
    <n v="56954.400000000001"/>
    <n v="7312.9449599999998"/>
    <x v="245"/>
    <x v="387"/>
    <x v="383"/>
    <x v="7"/>
    <s v="其它"/>
    <x v="1"/>
    <s v="药房/保健品"/>
    <d v="2013-09-30T00:00:00"/>
    <d v="2016-09-29T00:00:00"/>
    <s v="保底与流水两者取高"/>
    <n v="0.08"/>
    <n v="0.08"/>
    <s v=""/>
    <n v="3"/>
  </r>
  <r>
    <d v="2016-06-01T00:00:00"/>
    <x v="0"/>
    <x v="0"/>
    <s v="Xiang Wang 象王洗衣"/>
    <n v="30378"/>
    <n v="6494.8163999999997"/>
    <x v="352"/>
    <x v="388"/>
    <x v="384"/>
    <x v="9"/>
    <s v="其它"/>
    <x v="3"/>
    <s v="洗衣店"/>
    <d v="2014-04-01T00:00:00"/>
    <d v="2017-03-31T00:00:00"/>
    <s v="纯保底"/>
    <n v="0"/>
    <n v="0"/>
    <s v=""/>
    <n v="3"/>
  </r>
  <r>
    <d v="2016-06-01T00:00:00"/>
    <x v="0"/>
    <x v="0"/>
    <s v="H.T皮具护理"/>
    <n v="13522.199999999999"/>
    <n v="3994.4578799999999"/>
    <x v="353"/>
    <x v="389"/>
    <x v="385"/>
    <x v="49"/>
    <s v="其它"/>
    <x v="1"/>
    <s v="其它"/>
    <d v="2015-06-20T00:00:00"/>
    <d v="2016-06-19T00:00:00"/>
    <s v="纯保底"/>
    <n v="0"/>
    <n v="0"/>
    <s v=""/>
    <n v="1"/>
  </r>
  <r>
    <d v="2016-06-01T00:00:00"/>
    <x v="0"/>
    <x v="0"/>
    <s v="中国旅行社"/>
    <n v="236550"/>
    <n v="402.13499999999999"/>
    <x v="354"/>
    <x v="390"/>
    <x v="386"/>
    <x v="10"/>
    <s v="其它"/>
    <x v="3"/>
    <s v="旅行社"/>
    <d v="2015-06-03T00:00:00"/>
    <d v="2016-06-02T00:00:00"/>
    <s v="纯保底"/>
    <n v="0"/>
    <n v="0"/>
    <s v=""/>
    <n v="1"/>
  </r>
  <r>
    <d v="2016-06-01T00:00:00"/>
    <x v="0"/>
    <x v="0"/>
    <s v="绿味"/>
    <n v="258116.27999999997"/>
    <n v="40988.865264"/>
    <x v="355"/>
    <x v="391"/>
    <x v="387"/>
    <x v="0"/>
    <s v="餐饮"/>
    <x v="2"/>
    <s v="快餐"/>
    <d v="2016-04-01T00:00:00"/>
    <d v="2018-03-31T00:00:00"/>
    <s v="保底与流水两者取高"/>
    <n v="0.14000000000000001"/>
    <n v="0.14000000000000001"/>
    <s v=""/>
    <n v="2"/>
  </r>
  <r>
    <d v="2016-06-01T00:00:00"/>
    <x v="0"/>
    <x v="0"/>
    <s v="维果部落(B1-K07)"/>
    <n v="48211.199999999997"/>
    <n v="5255.0208000000002"/>
    <x v="356"/>
    <x v="392"/>
    <x v="388"/>
    <x v="11"/>
    <s v="餐饮"/>
    <x v="0"/>
    <s v="小吃/冷饮/果汁吧"/>
    <d v="2014-06-22T00:00:00"/>
    <d v="2017-03-13T00:00:00"/>
    <s v="保底与流水两者取高"/>
    <s v="0.1,0.1"/>
    <s v="0.1"/>
    <s v="0.1"/>
    <n v="2.7"/>
  </r>
  <r>
    <d v="2016-06-01T00:00:00"/>
    <x v="0"/>
    <x v="0"/>
    <s v="优特B1"/>
    <n v="158667.6"/>
    <n v="18913.177919999998"/>
    <x v="357"/>
    <x v="393"/>
    <x v="389"/>
    <x v="8"/>
    <s v="其它"/>
    <x v="3"/>
    <s v="汽车美容"/>
    <d v="2015-08-21T00:00:00"/>
    <d v="2016-08-20T00:00:00"/>
    <s v="纯保底"/>
    <n v="0"/>
    <n v="0"/>
    <s v=""/>
    <n v="1"/>
  </r>
  <r>
    <d v="2016-07-01T00:00:00"/>
    <x v="0"/>
    <x v="0"/>
    <s v="一席地"/>
    <n v="392899.2"/>
    <n v="44201.16"/>
    <x v="358"/>
    <x v="394"/>
    <x v="390"/>
    <x v="2"/>
    <s v="餐饮"/>
    <x v="2"/>
    <s v="餐馆/饭店"/>
    <d v="2012-12-25T00:00:00"/>
    <d v="2018-05-09T00:00:00"/>
    <s v="保底与流水两者取高"/>
    <s v="0.09"/>
    <s v="0.09"/>
    <s v=""/>
    <n v="5.4"/>
  </r>
  <r>
    <d v="2016-07-01T00:00:00"/>
    <x v="0"/>
    <x v="0"/>
    <s v="尊和名品"/>
    <n v="293217"/>
    <n v="21463.484400000001"/>
    <x v="359"/>
    <x v="395"/>
    <x v="391"/>
    <x v="1"/>
    <s v="其它"/>
    <x v="1"/>
    <s v="烟/酒/茶"/>
    <d v="2012-12-12T00:00:00"/>
    <d v="2017-05-09T00:00:00"/>
    <s v="保底与流水两者取高"/>
    <s v="0.03"/>
    <s v="0.03"/>
    <s v=""/>
    <n v="4.4000000000000004"/>
  </r>
  <r>
    <d v="2016-07-01T00:00:00"/>
    <x v="0"/>
    <x v="0"/>
    <s v="casa miel"/>
    <n v="408259.32"/>
    <n v="29231.367311999998"/>
    <x v="360"/>
    <x v="396"/>
    <x v="392"/>
    <x v="3"/>
    <s v="餐饮"/>
    <x v="2"/>
    <s v="餐馆/饭店"/>
    <d v="2013-01-25T00:00:00"/>
    <d v="2018-05-09T00:00:00"/>
    <s v="保底与流水两者取高"/>
    <s v="0.09,0.04"/>
    <s v="0.09"/>
    <s v="0.04"/>
    <n v="5.3"/>
  </r>
  <r>
    <d v="2016-07-01T00:00:00"/>
    <x v="0"/>
    <x v="0"/>
    <s v="厚道青转小火锅"/>
    <n v="332990.39999999997"/>
    <n v="45919.376160000007"/>
    <x v="361"/>
    <x v="397"/>
    <x v="393"/>
    <x v="5"/>
    <s v="餐饮"/>
    <x v="2"/>
    <s v="餐馆/饭店"/>
    <d v="2013-03-01T00:00:00"/>
    <d v="2018-05-09T00:00:00"/>
    <s v="保底与流水两者取高"/>
    <s v="0.11"/>
    <s v="0.11"/>
    <s v=""/>
    <n v="5.2"/>
  </r>
  <r>
    <d v="2016-07-01T00:00:00"/>
    <x v="0"/>
    <x v="0"/>
    <s v="咬不得"/>
    <n v="863772"/>
    <n v="101147.7012"/>
    <x v="362"/>
    <x v="398"/>
    <x v="394"/>
    <x v="4"/>
    <s v="餐饮"/>
    <x v="2"/>
    <s v="快餐"/>
    <d v="2013-04-05T00:00:00"/>
    <d v="2018-06-03T00:00:00"/>
    <s v="保底与流水两者取高"/>
    <s v="0.1"/>
    <s v="0.1"/>
    <s v=""/>
    <n v="5.2"/>
  </r>
  <r>
    <d v="2016-07-01T00:00:00"/>
    <x v="0"/>
    <x v="0"/>
    <s v="臻世海参"/>
    <n v="60328.799999999996"/>
    <n v="7311.8505600000017"/>
    <x v="363"/>
    <x v="399"/>
    <x v="395"/>
    <x v="7"/>
    <s v="其它"/>
    <x v="1"/>
    <s v="药房/保健品"/>
    <d v="2013-09-30T00:00:00"/>
    <d v="2016-09-29T00:00:00"/>
    <s v="保底与流水两者取高"/>
    <s v="0.08"/>
    <s v="0.08"/>
    <s v=""/>
    <n v="3"/>
  </r>
  <r>
    <d v="2016-07-01T00:00:00"/>
    <x v="0"/>
    <x v="0"/>
    <s v="Xiang Wang 象王洗衣"/>
    <n v="25926"/>
    <n v="6494.4629999999997"/>
    <x v="364"/>
    <x v="400"/>
    <x v="396"/>
    <x v="9"/>
    <s v="其它"/>
    <x v="3"/>
    <s v="洗衣店"/>
    <d v="2014-04-01T00:00:00"/>
    <d v="2017-03-31T00:00:00"/>
    <s v="纯保底"/>
    <n v="0"/>
    <n v="0"/>
    <s v=""/>
    <n v="3"/>
  </r>
  <r>
    <d v="2016-07-01T00:00:00"/>
    <x v="0"/>
    <x v="0"/>
    <s v="H.T皮具护理"/>
    <n v="14182.8"/>
    <n v="6305.6728799999992"/>
    <x v="365"/>
    <x v="401"/>
    <x v="397"/>
    <x v="49"/>
    <s v="其它"/>
    <x v="1"/>
    <s v="其它"/>
    <d v="2015-06-20T00:00:00"/>
    <d v="2016-06-19T00:00:00"/>
    <s v="纯保底"/>
    <n v="0"/>
    <n v="0"/>
    <s v=""/>
    <n v="1"/>
  </r>
  <r>
    <d v="2016-07-01T00:00:00"/>
    <x v="0"/>
    <x v="0"/>
    <s v="中国旅行社"/>
    <n v="284244"/>
    <n v="6566.0364"/>
    <x v="366"/>
    <x v="402"/>
    <x v="398"/>
    <x v="10"/>
    <s v="其它"/>
    <x v="3"/>
    <s v="旅行社"/>
    <d v="2015-06-03T00:00:00"/>
    <d v="2016-06-02T00:00:00"/>
    <s v="纯保底"/>
    <n v="0"/>
    <n v="0"/>
    <s v=""/>
    <n v="1"/>
  </r>
  <r>
    <d v="2016-07-01T00:00:00"/>
    <x v="0"/>
    <x v="0"/>
    <s v="绿味"/>
    <n v="276042.96000000002"/>
    <n v="43642.391976000006"/>
    <x v="367"/>
    <x v="403"/>
    <x v="399"/>
    <x v="0"/>
    <s v="餐饮"/>
    <x v="2"/>
    <s v="快餐"/>
    <d v="2016-04-01T00:00:00"/>
    <d v="2018-03-31T00:00:00"/>
    <s v="保底与流水两者取高"/>
    <s v="0.14"/>
    <s v="0.14"/>
    <s v=""/>
    <n v="2"/>
  </r>
  <r>
    <d v="2016-07-01T00:00:00"/>
    <x v="0"/>
    <x v="0"/>
    <s v="维果部落(B1-K07)"/>
    <n v="54954"/>
    <n v="6407.6364000000003"/>
    <x v="368"/>
    <x v="404"/>
    <x v="400"/>
    <x v="11"/>
    <s v="餐饮"/>
    <x v="0"/>
    <s v="小吃/冷饮/果汁吧"/>
    <d v="2014-06-22T00:00:00"/>
    <d v="2017-03-13T00:00:00"/>
    <s v="保底与流水两者取高"/>
    <s v="0.1"/>
    <s v="0.1"/>
    <s v=""/>
    <n v="2.7"/>
  </r>
  <r>
    <d v="2016-07-01T00:00:00"/>
    <x v="0"/>
    <x v="0"/>
    <s v="优特B1"/>
    <n v="171751.19999999998"/>
    <n v="18909.807119999998"/>
    <x v="369"/>
    <x v="405"/>
    <x v="401"/>
    <x v="8"/>
    <s v="其它"/>
    <x v="3"/>
    <s v="汽车美容"/>
    <d v="2015-08-21T00:00:00"/>
    <d v="2016-08-20T00:00:00"/>
    <s v="纯保底"/>
    <n v="0"/>
    <n v="0"/>
    <s v=""/>
    <n v="1"/>
  </r>
  <r>
    <d v="2016-08-01T00:00:00"/>
    <x v="0"/>
    <x v="0"/>
    <s v="一席地"/>
    <n v="393024"/>
    <n v="44215.199999999997"/>
    <x v="370"/>
    <x v="406"/>
    <x v="402"/>
    <x v="2"/>
    <s v="餐饮"/>
    <x v="2"/>
    <s v="餐馆/饭店"/>
    <d v="2012-12-25T00:00:00"/>
    <d v="2018-05-09T00:00:00"/>
    <s v="保底与流水两者取高"/>
    <s v="0.09"/>
    <s v="0.09"/>
    <s v=""/>
    <n v="5.4"/>
  </r>
  <r>
    <d v="2016-08-01T00:00:00"/>
    <x v="0"/>
    <x v="0"/>
    <s v="尊和名品"/>
    <n v="346959"/>
    <n v="21476.762100000004"/>
    <x v="371"/>
    <x v="407"/>
    <x v="403"/>
    <x v="1"/>
    <s v="其它"/>
    <x v="1"/>
    <s v="烟/酒/茶"/>
    <d v="2012-12-12T00:00:00"/>
    <d v="2017-05-09T00:00:00"/>
    <s v="保底与流水两者取高"/>
    <s v="0.03"/>
    <s v="0.03"/>
    <s v=""/>
    <n v="4.4000000000000004"/>
  </r>
  <r>
    <d v="2016-08-01T00:00:00"/>
    <x v="0"/>
    <x v="0"/>
    <s v="casa miel"/>
    <n v="439659.6"/>
    <n v="30116.6826"/>
    <x v="372"/>
    <x v="408"/>
    <x v="404"/>
    <x v="3"/>
    <s v="餐饮"/>
    <x v="2"/>
    <s v="餐馆/饭店"/>
    <d v="2013-01-25T00:00:00"/>
    <d v="2018-05-09T00:00:00"/>
    <s v="保底与流水两者取高"/>
    <s v="0.09,0.04"/>
    <s v="0.09"/>
    <s v="0.04"/>
    <n v="5.3"/>
  </r>
  <r>
    <d v="2016-08-01T00:00:00"/>
    <x v="0"/>
    <x v="0"/>
    <s v="厚道青转小火锅"/>
    <n v="365799.6"/>
    <n v="49529.265840000007"/>
    <x v="373"/>
    <x v="409"/>
    <x v="405"/>
    <x v="5"/>
    <s v="餐饮"/>
    <x v="2"/>
    <s v="餐馆/饭店"/>
    <d v="2013-03-01T00:00:00"/>
    <d v="2018-05-09T00:00:00"/>
    <s v="保底与流水两者取高"/>
    <s v="0.11"/>
    <s v="0.11"/>
    <s v=""/>
    <n v="5.2"/>
  </r>
  <r>
    <d v="2016-08-01T00:00:00"/>
    <x v="0"/>
    <x v="0"/>
    <s v="咬不得"/>
    <n v="850276.79999999993"/>
    <n v="99737.468639999992"/>
    <x v="374"/>
    <x v="410"/>
    <x v="406"/>
    <x v="4"/>
    <s v="餐饮"/>
    <x v="2"/>
    <s v="快餐"/>
    <d v="2013-04-05T00:00:00"/>
    <d v="2018-06-03T00:00:00"/>
    <s v="保底与流水两者取高"/>
    <s v="0.1"/>
    <s v="0.1"/>
    <s v=""/>
    <n v="5.2"/>
  </r>
  <r>
    <d v="2016-08-01T00:00:00"/>
    <x v="0"/>
    <x v="0"/>
    <s v="臻世海参"/>
    <n v="35488.799999999996"/>
    <n v="7314.2416800000001"/>
    <x v="375"/>
    <x v="411"/>
    <x v="407"/>
    <x v="7"/>
    <s v="其它"/>
    <x v="1"/>
    <s v="药房/保健品"/>
    <d v="2013-09-30T00:00:00"/>
    <d v="2016-09-29T00:00:00"/>
    <s v="保底与流水两者取高"/>
    <s v="0.08"/>
    <s v="0.08"/>
    <s v=""/>
    <n v="3"/>
  </r>
  <r>
    <d v="2016-08-01T00:00:00"/>
    <x v="0"/>
    <x v="0"/>
    <s v="Xiang Wang 象王洗衣"/>
    <n v="8898"/>
    <n v="6494.6501999999991"/>
    <x v="376"/>
    <x v="412"/>
    <x v="408"/>
    <x v="9"/>
    <s v="其它"/>
    <x v="3"/>
    <s v="洗衣店"/>
    <d v="2014-04-01T00:00:00"/>
    <d v="2017-03-31T00:00:00"/>
    <s v="纯保底"/>
    <n v="0"/>
    <n v="0"/>
    <s v=""/>
    <n v="3"/>
  </r>
  <r>
    <d v="2016-08-01T00:00:00"/>
    <x v="0"/>
    <x v="0"/>
    <s v="H.T皮具护理"/>
    <n v="17592"/>
    <n v="3254.52"/>
    <x v="377"/>
    <x v="413"/>
    <x v="409"/>
    <x v="49"/>
    <s v="其它"/>
    <x v="1"/>
    <s v="其它"/>
    <d v="2015-06-20T00:00:00"/>
    <d v="2016-08-16T00:00:00"/>
    <s v="纯保底"/>
    <n v="0"/>
    <n v="0"/>
    <s v=""/>
    <n v="1.2"/>
  </r>
  <r>
    <d v="2016-08-01T00:00:00"/>
    <x v="0"/>
    <x v="0"/>
    <s v="中国旅行社"/>
    <n v="295090.8"/>
    <n v="6551.0157599999993"/>
    <x v="378"/>
    <x v="414"/>
    <x v="410"/>
    <x v="10"/>
    <s v="其它"/>
    <x v="3"/>
    <s v="旅行社"/>
    <d v="2015-06-03T00:00:00"/>
    <d v="2017-06-02T00:00:00"/>
    <s v="纯保底"/>
    <n v="0"/>
    <n v="0"/>
    <s v=""/>
    <n v="2"/>
  </r>
  <r>
    <d v="2016-08-01T00:00:00"/>
    <x v="0"/>
    <x v="0"/>
    <s v="绿味"/>
    <n v="298936.8"/>
    <n v="46992.864959999999"/>
    <x v="379"/>
    <x v="415"/>
    <x v="411"/>
    <x v="0"/>
    <s v="餐饮"/>
    <x v="2"/>
    <s v="快餐"/>
    <d v="2016-04-01T00:00:00"/>
    <d v="2018-03-31T00:00:00"/>
    <s v="保底与流水两者取高"/>
    <s v="0.14"/>
    <s v="0.14"/>
    <s v=""/>
    <n v="2"/>
  </r>
  <r>
    <d v="2016-08-01T00:00:00"/>
    <x v="0"/>
    <x v="0"/>
    <s v="维果部落(B1-K07)"/>
    <n v="49896"/>
    <n v="5872.7592000000004"/>
    <x v="380"/>
    <x v="416"/>
    <x v="412"/>
    <x v="11"/>
    <s v="餐饮"/>
    <x v="0"/>
    <s v="小吃/冷饮/果汁吧"/>
    <d v="2014-06-22T00:00:00"/>
    <d v="2017-03-13T00:00:00"/>
    <s v="保底与流水两者取高"/>
    <s v="0.1"/>
    <s v="0.1"/>
    <s v=""/>
    <n v="2.7"/>
  </r>
  <r>
    <d v="2016-08-01T00:00:00"/>
    <x v="0"/>
    <x v="0"/>
    <s v="优特B1"/>
    <n v="145971.6"/>
    <n v="12203.225759999999"/>
    <x v="381"/>
    <x v="417"/>
    <x v="413"/>
    <x v="8"/>
    <s v="其它"/>
    <x v="3"/>
    <s v="汽车美容"/>
    <d v="2015-08-21T00:00:00"/>
    <d v="2016-08-20T00:00:00"/>
    <s v="纯保底"/>
    <n v="0"/>
    <n v="0"/>
    <s v=""/>
    <n v="1"/>
  </r>
  <r>
    <d v="2016-09-01T00:00:00"/>
    <x v="0"/>
    <x v="0"/>
    <s v="一席地"/>
    <n v="367095.6"/>
    <n v="44198.310240000006"/>
    <x v="382"/>
    <x v="418"/>
    <x v="414"/>
    <x v="2"/>
    <s v="餐饮"/>
    <x v="2"/>
    <s v="餐馆/饭店"/>
    <d v="2012-12-25T00:00:00"/>
    <d v="2018-05-09T00:00:00"/>
    <s v="保底与流水两者取高"/>
    <s v="0.09"/>
    <s v="0.09"/>
    <s v=""/>
    <n v="5.4"/>
  </r>
  <r>
    <d v="2016-09-01T00:00:00"/>
    <x v="0"/>
    <x v="0"/>
    <s v="尊和名品"/>
    <n v="332716.2"/>
    <n v="21460.194900000002"/>
    <x v="383"/>
    <x v="419"/>
    <x v="415"/>
    <x v="1"/>
    <s v="其它"/>
    <x v="1"/>
    <s v="烟/酒/茶"/>
    <d v="2012-12-12T00:00:00"/>
    <d v="2017-05-09T00:00:00"/>
    <s v="保底与流水两者取高"/>
    <s v="0.03"/>
    <s v="0.03"/>
    <s v=""/>
    <n v="4.4000000000000004"/>
  </r>
  <r>
    <d v="2016-09-01T00:00:00"/>
    <x v="0"/>
    <x v="0"/>
    <s v="casa miel"/>
    <n v="434529"/>
    <n v="30286.671299999998"/>
    <x v="384"/>
    <x v="420"/>
    <x v="416"/>
    <x v="3"/>
    <s v="餐饮"/>
    <x v="2"/>
    <s v="餐馆/饭店"/>
    <d v="2013-01-25T00:00:00"/>
    <d v="2018-05-09T00:00:00"/>
    <s v="保底与流水两者取高"/>
    <s v="0.09,0.04"/>
    <s v="0.09"/>
    <s v="0.04"/>
    <n v="5.3"/>
  </r>
  <r>
    <d v="2016-09-01T00:00:00"/>
    <x v="0"/>
    <x v="0"/>
    <s v="厚道青转小火锅"/>
    <n v="371229.48000000004"/>
    <n v="50153.102748000005"/>
    <x v="385"/>
    <x v="421"/>
    <x v="417"/>
    <x v="5"/>
    <s v="餐饮"/>
    <x v="2"/>
    <s v="餐馆/饭店"/>
    <d v="2013-03-01T00:00:00"/>
    <d v="2018-05-09T00:00:00"/>
    <s v="保底与流水两者取高"/>
    <s v="0.11"/>
    <s v="0.11"/>
    <s v=""/>
    <n v="5.2"/>
  </r>
  <r>
    <d v="2016-09-01T00:00:00"/>
    <x v="0"/>
    <x v="0"/>
    <s v="咬不得"/>
    <n v="769467.12"/>
    <n v="91181.853719999985"/>
    <x v="386"/>
    <x v="422"/>
    <x v="418"/>
    <x v="4"/>
    <s v="餐饮"/>
    <x v="2"/>
    <s v="快餐"/>
    <d v="2013-04-05T00:00:00"/>
    <d v="2018-06-03T00:00:00"/>
    <s v="保底与流水两者取高"/>
    <s v="0.1"/>
    <s v="0.1"/>
    <s v=""/>
    <n v="5.2"/>
  </r>
  <r>
    <d v="2016-09-01T00:00:00"/>
    <x v="0"/>
    <x v="0"/>
    <s v="臻世海参"/>
    <n v="51872.4"/>
    <n v="7324.382880000001"/>
    <x v="387"/>
    <x v="423"/>
    <x v="419"/>
    <x v="7"/>
    <s v="其它"/>
    <x v="1"/>
    <s v="药房/保健品"/>
    <d v="2013-09-30T00:00:00"/>
    <d v="2016-09-29T00:00:00"/>
    <s v="保底与流水两者取高"/>
    <s v="0.08"/>
    <s v="0.08"/>
    <s v=""/>
    <n v="3"/>
  </r>
  <r>
    <d v="2016-09-01T00:00:00"/>
    <x v="0"/>
    <x v="0"/>
    <s v="Xiang Wang 象王洗衣"/>
    <n v="11376"/>
    <n v="6494.5584000000008"/>
    <x v="388"/>
    <x v="424"/>
    <x v="420"/>
    <x v="9"/>
    <s v="其它"/>
    <x v="3"/>
    <s v="洗衣店"/>
    <d v="2014-04-01T00:00:00"/>
    <d v="2017-03-31T00:00:00"/>
    <s v="纯保底"/>
    <n v="0"/>
    <n v="0"/>
    <s v=""/>
    <n v="3"/>
  </r>
  <r>
    <d v="2016-09-01T00:00:00"/>
    <x v="0"/>
    <x v="0"/>
    <s v="H.T皮具护理"/>
    <n v="18412.8"/>
    <n v="0"/>
    <x v="100"/>
    <x v="425"/>
    <x v="104"/>
    <x v="49"/>
    <s v="其它"/>
    <x v="1"/>
    <s v="其它"/>
    <d v="2015-06-20T00:00:00"/>
    <d v="2016-08-16T00:00:00"/>
    <s v="纯保底"/>
    <n v="0"/>
    <n v="0"/>
    <s v=""/>
    <n v="1.2"/>
  </r>
  <r>
    <d v="2016-09-01T00:00:00"/>
    <x v="0"/>
    <x v="0"/>
    <s v="中国旅行社"/>
    <n v="70881.599999999991"/>
    <n v="6556.5479999999998"/>
    <x v="389"/>
    <x v="426"/>
    <x v="421"/>
    <x v="10"/>
    <s v="其它"/>
    <x v="3"/>
    <s v="旅行社"/>
    <d v="2015-06-03T00:00:00"/>
    <d v="2017-06-02T00:00:00"/>
    <s v="纯保底"/>
    <n v="0"/>
    <n v="0"/>
    <s v=""/>
    <n v="2"/>
  </r>
  <r>
    <d v="2016-09-01T00:00:00"/>
    <x v="0"/>
    <x v="0"/>
    <s v="绿味"/>
    <n v="234122.4"/>
    <n v="37459.583999999995"/>
    <x v="390"/>
    <x v="427"/>
    <x v="422"/>
    <x v="0"/>
    <s v="餐饮"/>
    <x v="2"/>
    <s v="快餐"/>
    <d v="2016-04-01T00:00:00"/>
    <d v="2018-03-31T00:00:00"/>
    <s v="保底与流水两者取高"/>
    <s v="0.14"/>
    <s v="0.14"/>
    <s v=""/>
    <n v="2"/>
  </r>
  <r>
    <d v="2016-09-01T00:00:00"/>
    <x v="0"/>
    <x v="0"/>
    <s v="维果部落(B1-K07)"/>
    <n v="41580"/>
    <n v="5002.0740000000005"/>
    <x v="391"/>
    <x v="428"/>
    <x v="423"/>
    <x v="11"/>
    <s v="餐饮"/>
    <x v="0"/>
    <s v="小吃/冷饮/果汁吧"/>
    <d v="2014-06-22T00:00:00"/>
    <d v="2017-03-13T00:00:00"/>
    <s v="保底与流水两者取高"/>
    <s v="0.1"/>
    <s v="0.1"/>
    <s v=""/>
    <n v="2.7"/>
  </r>
  <r>
    <d v="2016-09-01T00:00:00"/>
    <x v="0"/>
    <x v="0"/>
    <s v="优特B1"/>
    <n v="78174"/>
    <n v="0"/>
    <x v="100"/>
    <x v="429"/>
    <x v="104"/>
    <x v="8"/>
    <s v="其它"/>
    <x v="3"/>
    <s v="汽车美容"/>
    <d v="2015-08-21T00:00:00"/>
    <d v="2016-08-20T00:00:00"/>
    <s v="纯保底"/>
    <n v="0"/>
    <n v="0"/>
    <s v=""/>
    <n v="1"/>
  </r>
  <r>
    <d v="2016-10-01T00:00:00"/>
    <x v="0"/>
    <x v="0"/>
    <s v="尊和名品"/>
    <n v="270507"/>
    <n v="21478.255799999999"/>
    <x v="392"/>
    <x v="430"/>
    <x v="424"/>
    <x v="1"/>
    <s v="其它"/>
    <x v="1"/>
    <s v="烟/酒/茶"/>
    <d v="2012-12-12T00:00:00"/>
    <d v="2017-05-09T00:00:00"/>
    <s v="保底与流水两者取高"/>
    <s v="0.03"/>
    <s v="0.03"/>
    <s v=""/>
    <n v="4.4000000000000004"/>
  </r>
  <r>
    <d v="2016-10-01T00:00:00"/>
    <x v="0"/>
    <x v="0"/>
    <s v="咬不得"/>
    <n v="753139.19999999995"/>
    <n v="89472.936960000006"/>
    <x v="393"/>
    <x v="431"/>
    <x v="425"/>
    <x v="4"/>
    <s v="餐饮"/>
    <x v="2"/>
    <s v="快餐"/>
    <d v="2013-04-05T00:00:00"/>
    <d v="2018-06-03T00:00:00"/>
    <s v="保底与流水两者取高"/>
    <s v="0.1"/>
    <s v="0.1"/>
    <s v=""/>
    <n v="5.2"/>
  </r>
  <r>
    <d v="2016-10-01T00:00:00"/>
    <x v="0"/>
    <x v="0"/>
    <s v="一席地"/>
    <n v="412539.6"/>
    <n v="44719.29264"/>
    <x v="394"/>
    <x v="432"/>
    <x v="426"/>
    <x v="2"/>
    <s v="餐饮"/>
    <x v="2"/>
    <s v="餐馆/饭店"/>
    <d v="2012-12-25T00:00:00"/>
    <d v="2018-05-09T00:00:00"/>
    <s v="保底与流水两者取高"/>
    <s v="0.09"/>
    <s v="0.09"/>
    <s v=""/>
    <n v="5.4"/>
  </r>
  <r>
    <d v="2016-10-01T00:00:00"/>
    <x v="0"/>
    <x v="0"/>
    <s v="绿味"/>
    <n v="230352"/>
    <n v="36925.425599999995"/>
    <x v="395"/>
    <x v="433"/>
    <x v="427"/>
    <x v="0"/>
    <s v="餐饮"/>
    <x v="2"/>
    <s v="快餐"/>
    <d v="2016-04-01T00:00:00"/>
    <d v="2018-03-31T00:00:00"/>
    <s v="保底与流水两者取高"/>
    <s v="0.14"/>
    <s v="0.14"/>
    <s v=""/>
    <n v="2"/>
  </r>
  <r>
    <d v="2016-10-01T00:00:00"/>
    <x v="0"/>
    <x v="0"/>
    <s v="厚道青转小火锅"/>
    <n v="442693.08"/>
    <n v="57992.79348"/>
    <x v="396"/>
    <x v="434"/>
    <x v="428"/>
    <x v="5"/>
    <s v="餐饮"/>
    <x v="2"/>
    <s v="餐馆/饭店"/>
    <d v="2013-03-01T00:00:00"/>
    <d v="2018-05-09T00:00:00"/>
    <s v="保底与流水两者取高"/>
    <s v="0.11"/>
    <s v="0.11"/>
    <s v=""/>
    <n v="5.2"/>
  </r>
  <r>
    <d v="2016-10-01T00:00:00"/>
    <x v="0"/>
    <x v="0"/>
    <s v="casa miel"/>
    <n v="412187.64"/>
    <n v="30048.478955999999"/>
    <x v="397"/>
    <x v="435"/>
    <x v="429"/>
    <x v="3"/>
    <s v="餐饮"/>
    <x v="2"/>
    <s v="餐馆/饭店"/>
    <d v="2013-01-25T00:00:00"/>
    <d v="2018-05-09T00:00:00"/>
    <s v="保底与流水两者取高"/>
    <s v="0.09,0.04"/>
    <s v="0.09"/>
    <s v="0.04"/>
    <n v="5.3"/>
  </r>
  <r>
    <d v="2016-10-01T00:00:00"/>
    <x v="0"/>
    <x v="0"/>
    <s v="中国旅行社"/>
    <n v="177152.4"/>
    <n v="6554.6388000000006"/>
    <x v="398"/>
    <x v="436"/>
    <x v="430"/>
    <x v="10"/>
    <s v="其它"/>
    <x v="3"/>
    <s v="旅行社"/>
    <d v="2015-06-03T00:00:00"/>
    <d v="2017-06-02T00:00:00"/>
    <s v="纯保底"/>
    <n v="0"/>
    <n v="0"/>
    <s v=""/>
    <n v="2"/>
  </r>
  <r>
    <d v="2016-10-01T00:00:00"/>
    <x v="0"/>
    <x v="0"/>
    <s v="杭州宏佰珈贸易有限公司"/>
    <n v="7359.5999999999995"/>
    <n v="7565.6687999999995"/>
    <x v="399"/>
    <x v="437"/>
    <x v="431"/>
    <x v="10"/>
    <s v="其它"/>
    <x v="3"/>
    <s v="通讯服务"/>
    <d v="2016-08-16T00:00:00"/>
    <d v="2017-08-15T00:00:00"/>
    <s v="保底与流水两者取高"/>
    <n v="0"/>
    <n v="0"/>
    <s v=""/>
    <n v="1"/>
  </r>
  <r>
    <d v="2016-10-01T00:00:00"/>
    <x v="0"/>
    <x v="0"/>
    <s v="Xiang Wang 象王洗衣"/>
    <n v="37326"/>
    <n v="6494.7240000000002"/>
    <x v="400"/>
    <x v="438"/>
    <x v="432"/>
    <x v="9"/>
    <s v="其它"/>
    <x v="3"/>
    <s v="洗衣店"/>
    <d v="2014-04-01T00:00:00"/>
    <d v="2017-03-31T00:00:00"/>
    <s v="纯保底"/>
    <n v="0"/>
    <n v="0"/>
    <s v=""/>
    <n v="3"/>
  </r>
  <r>
    <d v="2016-10-01T00:00:00"/>
    <x v="0"/>
    <x v="0"/>
    <s v="臻世海参"/>
    <n v="73762.8"/>
    <n v="7693.4600399999999"/>
    <x v="401"/>
    <x v="439"/>
    <x v="433"/>
    <x v="7"/>
    <s v="其它"/>
    <x v="1"/>
    <s v="药房/保健品"/>
    <d v="2013-09-30T00:00:00"/>
    <d v="2017-09-30T00:00:00"/>
    <s v="保底与流水两者取高"/>
    <s v="0.09"/>
    <s v="0.09"/>
    <s v=""/>
    <n v="4"/>
  </r>
  <r>
    <d v="2016-10-01T00:00:00"/>
    <x v="0"/>
    <x v="0"/>
    <s v="维果部落(B1-K07)"/>
    <n v="44370"/>
    <n v="5293.3410000000003"/>
    <x v="402"/>
    <x v="440"/>
    <x v="434"/>
    <x v="11"/>
    <s v="餐饮"/>
    <x v="0"/>
    <s v="小吃/冷饮/果汁吧"/>
    <d v="2014-06-22T00:00:00"/>
    <d v="2017-03-13T00:00:00"/>
    <s v="保底与流水两者取高"/>
    <s v="0.1"/>
    <s v="0.1"/>
    <s v=""/>
    <n v="2.7"/>
  </r>
  <r>
    <d v="2016-11-01T00:00:00"/>
    <x v="0"/>
    <x v="0"/>
    <s v="一席地"/>
    <n v="403539.6"/>
    <n v="44187.586200000005"/>
    <x v="403"/>
    <x v="441"/>
    <x v="435"/>
    <x v="2"/>
    <s v="餐饮"/>
    <x v="2"/>
    <s v="餐馆/饭店"/>
    <d v="2012-12-25T00:00:00"/>
    <d v="2018-05-09T00:00:00"/>
    <s v="保底与流水两者取高"/>
    <s v="0.09"/>
    <s v="0.09"/>
    <s v=""/>
    <n v="5.4"/>
  </r>
  <r>
    <d v="2016-11-01T00:00:00"/>
    <x v="0"/>
    <x v="0"/>
    <s v="尊和名品"/>
    <n v="284088.59999999998"/>
    <n v="21477.098159999998"/>
    <x v="404"/>
    <x v="442"/>
    <x v="436"/>
    <x v="1"/>
    <s v="其它"/>
    <x v="1"/>
    <s v="烟/酒/茶"/>
    <d v="2012-12-12T00:00:00"/>
    <d v="2017-05-09T00:00:00"/>
    <s v="保底与流水两者取高"/>
    <s v="0.03"/>
    <s v="0.03"/>
    <s v=""/>
    <n v="4.4000000000000004"/>
  </r>
  <r>
    <d v="2016-11-01T00:00:00"/>
    <x v="0"/>
    <x v="0"/>
    <s v="casa miel"/>
    <n v="430741.68"/>
    <n v="30410.362608000003"/>
    <x v="405"/>
    <x v="443"/>
    <x v="437"/>
    <x v="3"/>
    <s v="餐饮"/>
    <x v="2"/>
    <s v="餐馆/饭店"/>
    <d v="2013-01-25T00:00:00"/>
    <d v="2018-05-09T00:00:00"/>
    <s v="保底与流水两者取高"/>
    <s v="0.09,0.04"/>
    <s v="0.09"/>
    <s v="0.04"/>
    <n v="5.3"/>
  </r>
  <r>
    <d v="2016-11-01T00:00:00"/>
    <x v="0"/>
    <x v="0"/>
    <s v="厚道青转小火锅"/>
    <n v="455286"/>
    <n v="59369.294399999999"/>
    <x v="406"/>
    <x v="444"/>
    <x v="438"/>
    <x v="5"/>
    <s v="餐饮"/>
    <x v="2"/>
    <s v="餐馆/饭店"/>
    <d v="2013-03-01T00:00:00"/>
    <d v="2018-05-09T00:00:00"/>
    <s v="保底与流水两者取高"/>
    <s v="0.11"/>
    <s v="0.11"/>
    <s v=""/>
    <n v="5.2"/>
  </r>
  <r>
    <d v="2016-11-01T00:00:00"/>
    <x v="0"/>
    <x v="0"/>
    <s v="咬不得"/>
    <n v="745448.4"/>
    <n v="88708.359599999996"/>
    <x v="407"/>
    <x v="445"/>
    <x v="439"/>
    <x v="4"/>
    <s v="餐饮"/>
    <x v="2"/>
    <s v="快餐"/>
    <d v="2013-04-05T00:00:00"/>
    <d v="2018-06-03T00:00:00"/>
    <s v="保底与流水两者取高"/>
    <s v="0.1"/>
    <s v="0.1"/>
    <s v=""/>
    <n v="5.2"/>
  </r>
  <r>
    <d v="2016-11-01T00:00:00"/>
    <x v="0"/>
    <x v="0"/>
    <s v="臻世海参"/>
    <n v="59194.799999999996"/>
    <n v="7689.40452"/>
    <x v="408"/>
    <x v="446"/>
    <x v="440"/>
    <x v="7"/>
    <s v="其它"/>
    <x v="1"/>
    <s v="药房/保健品"/>
    <d v="2013-09-30T00:00:00"/>
    <d v="2017-09-30T00:00:00"/>
    <s v="保底与流水两者取高"/>
    <s v="0.09"/>
    <s v="0.09"/>
    <s v=""/>
    <n v="4"/>
  </r>
  <r>
    <d v="2016-11-01T00:00:00"/>
    <x v="0"/>
    <x v="0"/>
    <s v="Xiang Wang 象王洗衣"/>
    <n v="62007"/>
    <n v="6492.1328999999996"/>
    <x v="409"/>
    <x v="447"/>
    <x v="441"/>
    <x v="9"/>
    <s v="其它"/>
    <x v="3"/>
    <s v="洗衣店"/>
    <d v="2014-04-01T00:00:00"/>
    <d v="2017-03-31T00:00:00"/>
    <s v="纯保底"/>
    <n v="0"/>
    <n v="0"/>
    <s v=""/>
    <n v="3"/>
  </r>
  <r>
    <d v="2016-11-01T00:00:00"/>
    <x v="0"/>
    <x v="0"/>
    <s v="中国旅行社"/>
    <n v="42615.6"/>
    <n v="6558.5408400000006"/>
    <x v="410"/>
    <x v="448"/>
    <x v="442"/>
    <x v="10"/>
    <s v="其它"/>
    <x v="3"/>
    <s v="旅行社"/>
    <d v="2015-06-03T00:00:00"/>
    <d v="2017-06-02T00:00:00"/>
    <s v="纯保底"/>
    <n v="0"/>
    <n v="0"/>
    <s v=""/>
    <n v="2"/>
  </r>
  <r>
    <d v="2016-11-01T00:00:00"/>
    <x v="0"/>
    <x v="0"/>
    <s v="绿味"/>
    <n v="210016.8"/>
    <n v="33917.713199999991"/>
    <x v="411"/>
    <x v="449"/>
    <x v="443"/>
    <x v="0"/>
    <s v="餐饮"/>
    <x v="2"/>
    <s v="快餐"/>
    <d v="2016-04-01T00:00:00"/>
    <d v="2018-03-31T00:00:00"/>
    <s v="保底与流水两者取高"/>
    <s v="0.14"/>
    <s v="0.14"/>
    <s v=""/>
    <n v="2"/>
  </r>
  <r>
    <d v="2016-11-01T00:00:00"/>
    <x v="0"/>
    <x v="0"/>
    <s v="杭州宏佰珈贸易有限公司"/>
    <n v="5904"/>
    <n v="7565.9760000000006"/>
    <x v="412"/>
    <x v="450"/>
    <x v="444"/>
    <x v="10"/>
    <s v="其它"/>
    <x v="3"/>
    <s v="通讯服务"/>
    <d v="2016-08-16T00:00:00"/>
    <d v="2017-08-15T00:00:00"/>
    <s v="保底与流水两者取高"/>
    <n v="0"/>
    <n v="0"/>
    <s v=""/>
    <n v="1"/>
  </r>
  <r>
    <d v="2016-11-01T00:00:00"/>
    <x v="0"/>
    <x v="0"/>
    <s v="H.T皮具护理"/>
    <n v="19639.2"/>
    <n v="6683.21976"/>
    <x v="413"/>
    <x v="451"/>
    <x v="445"/>
    <x v="49"/>
    <s v="其它"/>
    <x v="1"/>
    <s v="其它"/>
    <d v="2016-08-17T00:00:00"/>
    <d v="2017-08-16T00:00:00"/>
    <s v="纯保底"/>
    <n v="0"/>
    <n v="0"/>
    <s v=""/>
    <n v="1"/>
  </r>
  <r>
    <d v="2016-11-01T00:00:00"/>
    <x v="0"/>
    <x v="0"/>
    <s v="维果部落(B1-K07)"/>
    <n v="34524"/>
    <n v="4260.2615999999998"/>
    <x v="414"/>
    <x v="452"/>
    <x v="446"/>
    <x v="11"/>
    <s v="餐饮"/>
    <x v="0"/>
    <s v="小吃/冷饮/果汁吧"/>
    <d v="2014-06-22T00:00:00"/>
    <d v="2017-03-13T00:00:00"/>
    <s v="保底与流水两者取高"/>
    <s v="0.1"/>
    <s v="0.1"/>
    <s v=""/>
    <n v="2.7"/>
  </r>
  <r>
    <d v="2016-11-01T00:00:00"/>
    <x v="0"/>
    <x v="0"/>
    <s v="优侍B1"/>
    <n v="128895.59999999999"/>
    <n v="20172.161400000001"/>
    <x v="415"/>
    <x v="453"/>
    <x v="447"/>
    <x v="50"/>
    <s v="其它"/>
    <x v="3"/>
    <s v="汽车美容"/>
    <d v="2016-08-21T00:00:00"/>
    <d v="2017-08-20T00:00:00"/>
    <s v="纯保底"/>
    <n v="0"/>
    <n v="0"/>
    <s v=""/>
    <n v="1"/>
  </r>
  <r>
    <d v="2016-12-01T00:00:00"/>
    <x v="0"/>
    <x v="0"/>
    <s v="casa miel"/>
    <n v="465293.52"/>
    <n v="30709.372320000002"/>
    <x v="416"/>
    <x v="454"/>
    <x v="448"/>
    <x v="3"/>
    <s v="餐饮"/>
    <x v="2"/>
    <s v="餐馆/饭店"/>
    <d v="2013-01-25T00:00:00"/>
    <d v="2018-05-09T00:00:00"/>
    <s v="保底与流水两者取高"/>
    <s v="0.09,0.04"/>
    <s v="0.09"/>
    <s v="0.04"/>
    <n v="5.3"/>
  </r>
  <r>
    <d v="2016-12-01T00:00:00"/>
    <x v="0"/>
    <x v="0"/>
    <s v="H.T皮具护理"/>
    <n v="16675.2"/>
    <n v="6683.4201599999988"/>
    <x v="417"/>
    <x v="455"/>
    <x v="449"/>
    <x v="49"/>
    <s v="其它"/>
    <x v="1"/>
    <s v="其它"/>
    <d v="2016-08-17T00:00:00"/>
    <d v="2017-08-16T00:00:00"/>
    <s v="纯保底"/>
    <n v="0"/>
    <n v="0"/>
    <s v=""/>
    <n v="1"/>
  </r>
  <r>
    <d v="2016-12-01T00:00:00"/>
    <x v="0"/>
    <x v="0"/>
    <s v="Xiang Wang 象王洗衣"/>
    <n v="43143.6"/>
    <n v="6493.1117999999997"/>
    <x v="418"/>
    <x v="456"/>
    <x v="450"/>
    <x v="9"/>
    <s v="其它"/>
    <x v="3"/>
    <s v="洗衣店"/>
    <d v="2014-04-01T00:00:00"/>
    <d v="2017-03-31T00:00:00"/>
    <s v="纯保底"/>
    <n v="0"/>
    <n v="0"/>
    <s v=""/>
    <n v="3"/>
  </r>
  <r>
    <d v="2016-12-01T00:00:00"/>
    <x v="0"/>
    <x v="0"/>
    <s v="杭州宏佰珈贸易有限公司"/>
    <n v="540"/>
    <n v="7565.9940000000006"/>
    <x v="419"/>
    <x v="457"/>
    <x v="451"/>
    <x v="10"/>
    <s v="其它"/>
    <x v="3"/>
    <s v="通讯服务"/>
    <d v="2016-08-16T00:00:00"/>
    <d v="2017-08-15T00:00:00"/>
    <s v="保底与流水两者取高"/>
    <n v="0"/>
    <n v="0"/>
    <s v=""/>
    <n v="1"/>
  </r>
  <r>
    <d v="2016-12-01T00:00:00"/>
    <x v="0"/>
    <x v="0"/>
    <s v="厚道青转小火锅"/>
    <n v="483034.8"/>
    <n v="62456.399639999996"/>
    <x v="420"/>
    <x v="458"/>
    <x v="452"/>
    <x v="5"/>
    <s v="餐饮"/>
    <x v="2"/>
    <s v="餐馆/饭店"/>
    <d v="2013-03-01T00:00:00"/>
    <d v="2018-05-09T00:00:00"/>
    <s v="保底与流水两者取高"/>
    <s v="0.11"/>
    <s v="0.11"/>
    <s v=""/>
    <n v="5.2"/>
  </r>
  <r>
    <d v="2016-12-01T00:00:00"/>
    <x v="0"/>
    <x v="0"/>
    <s v="绿味"/>
    <n v="224420.4"/>
    <n v="36041.916239999999"/>
    <x v="155"/>
    <x v="459"/>
    <x v="453"/>
    <x v="0"/>
    <s v="餐饮"/>
    <x v="2"/>
    <s v="快餐"/>
    <d v="2016-04-01T00:00:00"/>
    <d v="2018-03-31T00:00:00"/>
    <s v="保底与流水两者取高"/>
    <s v="0.14"/>
    <s v="0.14"/>
    <s v=""/>
    <n v="2"/>
  </r>
  <r>
    <d v="2016-12-01T00:00:00"/>
    <x v="0"/>
    <x v="0"/>
    <s v="咬不得"/>
    <n v="835692"/>
    <n v="98193.809999999983"/>
    <x v="421"/>
    <x v="460"/>
    <x v="454"/>
    <x v="4"/>
    <s v="餐饮"/>
    <x v="2"/>
    <s v="快餐"/>
    <d v="2013-04-05T00:00:00"/>
    <d v="2018-06-03T00:00:00"/>
    <s v="保底与流水两者取高"/>
    <s v="0.1"/>
    <s v="0.1"/>
    <s v=""/>
    <n v="5.2"/>
  </r>
  <r>
    <d v="2016-12-01T00:00:00"/>
    <x v="0"/>
    <x v="0"/>
    <s v="一席地"/>
    <n v="448717.2"/>
    <n v="47967.868679999992"/>
    <x v="71"/>
    <x v="461"/>
    <x v="455"/>
    <x v="2"/>
    <s v="餐饮"/>
    <x v="2"/>
    <s v="餐馆/饭店"/>
    <d v="2012-12-25T00:00:00"/>
    <d v="2018-05-09T00:00:00"/>
    <s v="保底与流水两者取高"/>
    <s v="0.09"/>
    <s v="0.09"/>
    <s v=""/>
    <n v="5.4"/>
  </r>
  <r>
    <d v="2016-12-01T00:00:00"/>
    <x v="0"/>
    <x v="0"/>
    <s v="臻世海参"/>
    <n v="80992.800000000003"/>
    <n v="8293.6627200000003"/>
    <x v="422"/>
    <x v="462"/>
    <x v="456"/>
    <x v="7"/>
    <s v="其它"/>
    <x v="1"/>
    <s v="药房/保健品"/>
    <d v="2013-09-30T00:00:00"/>
    <d v="2017-09-30T00:00:00"/>
    <s v="保底与流水两者取高"/>
    <s v="0.09"/>
    <s v="0.09"/>
    <s v=""/>
    <n v="4"/>
  </r>
  <r>
    <d v="2016-12-01T00:00:00"/>
    <x v="0"/>
    <x v="0"/>
    <s v="中国旅行社"/>
    <n v="80406"/>
    <n v="6561.1296000000002"/>
    <x v="423"/>
    <x v="463"/>
    <x v="457"/>
    <x v="10"/>
    <s v="其它"/>
    <x v="3"/>
    <s v="旅行社"/>
    <d v="2015-06-03T00:00:00"/>
    <d v="2017-06-02T00:00:00"/>
    <s v="纯保底"/>
    <n v="0"/>
    <n v="0"/>
    <s v=""/>
    <n v="2"/>
  </r>
  <r>
    <d v="2016-12-01T00:00:00"/>
    <x v="0"/>
    <x v="0"/>
    <s v="尊和名品"/>
    <n v="341641.8"/>
    <n v="21489.269219999998"/>
    <x v="424"/>
    <x v="464"/>
    <x v="458"/>
    <x v="1"/>
    <s v="其它"/>
    <x v="1"/>
    <s v="烟/酒/茶"/>
    <d v="2012-12-12T00:00:00"/>
    <d v="2017-05-09T00:00:00"/>
    <s v="保底与流水两者取高"/>
    <s v="0.03"/>
    <s v="0.03"/>
    <s v=""/>
    <n v="4.4000000000000004"/>
  </r>
  <r>
    <d v="2016-12-01T00:00:00"/>
    <x v="0"/>
    <x v="0"/>
    <s v="维果部落(B1-K07)"/>
    <n v="32832"/>
    <n v="4084.3007999999995"/>
    <x v="425"/>
    <x v="465"/>
    <x v="459"/>
    <x v="11"/>
    <s v="餐饮"/>
    <x v="0"/>
    <s v="小吃/冷饮/果汁吧"/>
    <d v="2014-06-22T00:00:00"/>
    <d v="2017-03-13T00:00:00"/>
    <s v="保底与流水两者取高"/>
    <s v="0.1"/>
    <s v="0.1"/>
    <s v=""/>
    <n v="2.7"/>
  </r>
  <r>
    <d v="2016-12-01T00:00:00"/>
    <x v="0"/>
    <x v="0"/>
    <s v="优侍B1"/>
    <n v="71740.800000000003"/>
    <n v="20166.338879999999"/>
    <x v="426"/>
    <x v="466"/>
    <x v="460"/>
    <x v="50"/>
    <s v="其它"/>
    <x v="3"/>
    <s v="汽车美容"/>
    <d v="2016-08-21T00:00:00"/>
    <d v="2017-08-20T00:00:00"/>
    <s v="纯保底"/>
    <n v="0"/>
    <n v="0"/>
    <s v=""/>
    <n v="1"/>
  </r>
  <r>
    <d v="2014-01-01T00:00:00"/>
    <x v="1"/>
    <x v="1"/>
    <s v="Coco 都可茶饮"/>
    <n v="204630"/>
    <n v="30694.5"/>
    <x v="427"/>
    <x v="467"/>
    <x v="461"/>
    <x v="9"/>
    <s v="餐饮"/>
    <x v="0"/>
    <s v="小吃/冷饮/果汁吧"/>
    <d v="2013-02-22T00:00:00"/>
    <d v="2015-05-09T00:00:00"/>
    <s v="保底与流水两者取高"/>
    <s v="0.15"/>
    <s v="0.15"/>
    <s v=""/>
    <n v="2.2000000000000002"/>
  </r>
  <r>
    <d v="2014-01-01T00:00:00"/>
    <x v="1"/>
    <x v="1"/>
    <s v="mumu teapresso"/>
    <n v="55258.799999999996"/>
    <n v="9946.5839999999989"/>
    <x v="428"/>
    <x v="468"/>
    <x v="462"/>
    <x v="12"/>
    <s v="餐饮"/>
    <x v="0"/>
    <s v="小吃/冷饮/果汁吧"/>
    <d v="2013-03-04T00:00:00"/>
    <d v="2016-05-09T00:00:00"/>
    <s v="保底与流水两者取高"/>
    <s v="0.11"/>
    <s v="0.11"/>
    <s v=""/>
    <n v="3.2"/>
  </r>
  <r>
    <d v="2014-01-01T00:00:00"/>
    <x v="1"/>
    <x v="1"/>
    <s v="AYSH"/>
    <n v="146233.19999999998"/>
    <n v="17547.984"/>
    <x v="429"/>
    <x v="469"/>
    <x v="463"/>
    <x v="13"/>
    <s v="餐饮"/>
    <x v="0"/>
    <s v="小吃/冷饮/果汁吧"/>
    <d v="2013-01-24T00:00:00"/>
    <d v="2016-05-09T00:00:00"/>
    <s v="保底与流水两者取高"/>
    <s v="0.12"/>
    <s v="0.12"/>
    <s v=""/>
    <n v="3.3"/>
  </r>
  <r>
    <d v="2014-01-01T00:00:00"/>
    <x v="1"/>
    <x v="1"/>
    <s v="Iceason 爱茜茜里"/>
    <n v="100452"/>
    <n v="22099.439999999999"/>
    <x v="430"/>
    <x v="470"/>
    <x v="464"/>
    <x v="13"/>
    <s v="餐饮"/>
    <x v="0"/>
    <s v="咖啡店/面包店/冰激凌"/>
    <d v="2013-01-08T00:00:00"/>
    <d v="2018-05-09T00:00:00"/>
    <s v="保底与流水两者取高"/>
    <s v="0.16"/>
    <s v="0.16"/>
    <s v=""/>
    <n v="5.3"/>
  </r>
  <r>
    <d v="2014-01-01T00:00:00"/>
    <x v="1"/>
    <x v="1"/>
    <s v="博洋家纺"/>
    <n v="75080.399999999994"/>
    <n v="22524.12"/>
    <x v="431"/>
    <x v="471"/>
    <x v="465"/>
    <x v="14"/>
    <s v="其它"/>
    <x v="4"/>
    <s v="窗帘/床品"/>
    <d v="2013-05-29T00:00:00"/>
    <d v="2015-06-27T00:00:00"/>
    <s v="保底与流水两者取高"/>
    <s v="0.14"/>
    <s v="0.14"/>
    <s v=""/>
    <n v="2.1"/>
  </r>
  <r>
    <d v="2014-01-01T00:00:00"/>
    <x v="1"/>
    <x v="1"/>
    <s v="糖印"/>
    <n v="144559.80000000002"/>
    <n v="23129.567999999999"/>
    <x v="390"/>
    <x v="472"/>
    <x v="466"/>
    <x v="15"/>
    <s v="餐饮"/>
    <x v="0"/>
    <s v="咖啡店/面包店/冰激凌"/>
    <d v="2013-05-15T00:00:00"/>
    <d v="2017-07-13T00:00:00"/>
    <s v="保底与流水两者取高"/>
    <s v="0.1"/>
    <s v="0.1"/>
    <s v=""/>
    <n v="4.2"/>
  </r>
  <r>
    <d v="2014-01-01T00:00:00"/>
    <x v="1"/>
    <x v="1"/>
    <s v="Puredown"/>
    <n v="86694.359999999986"/>
    <n v="41613.292799999996"/>
    <x v="432"/>
    <x v="473"/>
    <x v="467"/>
    <x v="16"/>
    <s v="其它"/>
    <x v="4"/>
    <s v="家居家饰/日杂"/>
    <d v="2013-07-01T00:00:00"/>
    <d v="2015-08-29T00:00:00"/>
    <s v="保底与流水两者取高"/>
    <s v="0.14"/>
    <s v="0.14"/>
    <s v=""/>
    <n v="2.2000000000000002"/>
  </r>
  <r>
    <d v="2014-01-01T00:00:00"/>
    <x v="1"/>
    <x v="1"/>
    <s v="万仟堂_x0009_"/>
    <n v="124187.09999999999"/>
    <n v="21111.807000000001"/>
    <x v="433"/>
    <x v="474"/>
    <x v="468"/>
    <x v="17"/>
    <s v="其它"/>
    <x v="4"/>
    <s v="家居家饰/日杂"/>
    <d v="2013-07-01T00:00:00"/>
    <d v="2015-08-15T00:00:00"/>
    <s v="保底(含物管费)与流水两者取高"/>
    <s v="0.15"/>
    <s v="0.15"/>
    <s v=""/>
    <n v="2.1"/>
  </r>
  <r>
    <d v="2014-01-01T00:00:00"/>
    <x v="1"/>
    <x v="1"/>
    <s v="LEXON乐尚"/>
    <n v="22590"/>
    <n v="15135.3"/>
    <x v="434"/>
    <x v="475"/>
    <x v="469"/>
    <x v="51"/>
    <s v="普通服饰"/>
    <x v="6"/>
    <s v="生活特性店"/>
    <d v="2013-01-10T00:00:00"/>
    <d v="2015-05-09T00:00:00"/>
    <s v="保底与流水两者取高"/>
    <s v="0.16"/>
    <s v="0.16"/>
    <s v=""/>
    <n v="2.2999999999999998"/>
  </r>
  <r>
    <d v="2014-01-01T00:00:00"/>
    <x v="1"/>
    <x v="1"/>
    <s v="LNO"/>
    <n v="149280.83999999997"/>
    <n v="26870.551199999998"/>
    <x v="435"/>
    <x v="476"/>
    <x v="470"/>
    <x v="19"/>
    <s v="普通服饰"/>
    <x v="6"/>
    <s v="流行配饰/人造珠宝佩"/>
    <d v="2013-03-25T00:00:00"/>
    <d v="2015-05-09T00:00:00"/>
    <s v="保底与流水两者取高"/>
    <s v="0.16"/>
    <s v="0.16"/>
    <s v=""/>
    <n v="2.1"/>
  </r>
  <r>
    <d v="2014-01-01T00:00:00"/>
    <x v="1"/>
    <x v="1"/>
    <s v="周大生"/>
    <n v="746174.88"/>
    <n v="37308.743999999999"/>
    <x v="6"/>
    <x v="477"/>
    <x v="471"/>
    <x v="20"/>
    <s v="珠宝"/>
    <x v="7"/>
    <s v="珠宝"/>
    <d v="2013-03-14T00:00:00"/>
    <d v="2015-05-09T00:00:00"/>
    <s v="保底与流水两者取高"/>
    <s v="0.09,0."/>
    <s v="0.09"/>
    <s v="0."/>
    <n v="2.2000000000000002"/>
  </r>
  <r>
    <d v="2014-01-01T00:00:00"/>
    <x v="1"/>
    <x v="1"/>
    <s v="酷乐潮玩"/>
    <n v="172180.71599999999"/>
    <n v="36157.950359999995"/>
    <x v="436"/>
    <x v="478"/>
    <x v="472"/>
    <x v="21"/>
    <s v="其它"/>
    <x v="1"/>
    <s v="礼品/精品/手工艺品"/>
    <d v="2013-01-10T00:00:00"/>
    <d v="2016-05-09T00:00:00"/>
    <s v="保底与流水两者取高"/>
    <s v="0.12"/>
    <s v="0.12"/>
    <s v=""/>
    <n v="3.3"/>
  </r>
  <r>
    <d v="2014-01-01T00:00:00"/>
    <x v="1"/>
    <x v="1"/>
    <s v="义源珠宝"/>
    <n v="39817.199999999997"/>
    <n v="15130.536"/>
    <x v="437"/>
    <x v="479"/>
    <x v="473"/>
    <x v="22"/>
    <s v="珠宝"/>
    <x v="7"/>
    <s v="珠宝"/>
    <d v="2013-01-09T00:00:00"/>
    <d v="2015-05-09T00:00:00"/>
    <s v="保底与流水两者取高"/>
    <s v="0.15"/>
    <s v="0.15"/>
    <s v=""/>
    <n v="2.2999999999999998"/>
  </r>
  <r>
    <d v="2014-01-01T00:00:00"/>
    <x v="1"/>
    <x v="1"/>
    <s v="美珍香"/>
    <n v="185028.47999999998"/>
    <n v="14802.278399999999"/>
    <x v="438"/>
    <x v="480"/>
    <x v="474"/>
    <x v="23"/>
    <s v="餐饮"/>
    <x v="0"/>
    <s v="小吃/冷饮/果汁吧"/>
    <d v="2013-02-27T00:00:00"/>
    <d v="2016-05-09T00:00:00"/>
    <s v="纯保底"/>
    <s v="0."/>
    <s v="0."/>
    <s v=""/>
    <n v="3.2"/>
  </r>
  <r>
    <d v="2014-01-01T00:00:00"/>
    <x v="1"/>
    <x v="1"/>
    <s v="Ajiichiban 优之良品"/>
    <n v="107619.19199999998"/>
    <n v="15066.686880000001"/>
    <x v="439"/>
    <x v="481"/>
    <x v="475"/>
    <x v="24"/>
    <s v="餐饮"/>
    <x v="0"/>
    <s v="小吃/冷饮/果汁吧"/>
    <d v="2013-01-07T00:00:00"/>
    <d v="2015-05-09T00:00:00"/>
    <s v="保底与流水两者取高"/>
    <s v="0.14"/>
    <s v="0.14"/>
    <s v=""/>
    <n v="2.2999999999999998"/>
  </r>
  <r>
    <d v="2014-01-01T00:00:00"/>
    <x v="1"/>
    <x v="1"/>
    <s v="渔火东海面点"/>
    <n v="148680"/>
    <n v="25275.599999999999"/>
    <x v="440"/>
    <x v="482"/>
    <x v="476"/>
    <x v="25"/>
    <s v="餐饮"/>
    <x v="2"/>
    <s v="餐馆/饭店"/>
    <d v="2013-02-24T00:00:00"/>
    <d v="2018-05-09T00:00:00"/>
    <s v="保底与流水两者取高"/>
    <s v="0.1"/>
    <s v="0.1"/>
    <s v=""/>
    <n v="5.2"/>
  </r>
  <r>
    <d v="2014-01-01T00:00:00"/>
    <x v="1"/>
    <x v="1"/>
    <s v="Dairy Queen 冰雪皇后"/>
    <n v="101583.84000000001"/>
    <n v="13205.899199999998"/>
    <x v="441"/>
    <x v="483"/>
    <x v="477"/>
    <x v="26"/>
    <s v="餐饮"/>
    <x v="0"/>
    <s v="咖啡店/面包店/冰激凌"/>
    <d v="2013-03-02T00:00:00"/>
    <d v="2018-05-09T00:00:00"/>
    <s v="保底与流水两者取高"/>
    <s v="0.11"/>
    <s v="0.11"/>
    <s v=""/>
    <n v="5.2"/>
  </r>
  <r>
    <d v="2014-01-01T00:00:00"/>
    <x v="1"/>
    <x v="1"/>
    <s v="西树泡芙"/>
    <n v="45415.199999999997"/>
    <n v="12716.256000000001"/>
    <x v="442"/>
    <x v="484"/>
    <x v="478"/>
    <x v="1"/>
    <s v="餐饮"/>
    <x v="0"/>
    <s v="小吃/冷饮/果汁吧"/>
    <d v="2013-01-30T00:00:00"/>
    <d v="2015-05-09T00:00:00"/>
    <s v="保底与流水两者取高"/>
    <s v="0.13"/>
    <s v="0.13"/>
    <s v=""/>
    <n v="2.2999999999999998"/>
  </r>
  <r>
    <d v="2014-01-01T00:00:00"/>
    <x v="1"/>
    <x v="1"/>
    <s v="干锅居"/>
    <n v="122359.2"/>
    <n v="40378.536"/>
    <x v="443"/>
    <x v="485"/>
    <x v="479"/>
    <x v="52"/>
    <s v="餐饮"/>
    <x v="2"/>
    <s v="餐馆/饭店"/>
    <d v="2013-04-10T00:00:00"/>
    <d v="2018-05-09T00:00:00"/>
    <s v="保底与流水两者取高"/>
    <s v="0.08"/>
    <s v="0.08"/>
    <s v=""/>
    <n v="5.0999999999999996"/>
  </r>
  <r>
    <d v="2014-01-01T00:00:00"/>
    <x v="1"/>
    <x v="1"/>
    <s v="老娘舅"/>
    <n v="156932.4"/>
    <n v="48649.044000000002"/>
    <x v="444"/>
    <x v="486"/>
    <x v="480"/>
    <x v="27"/>
    <s v="餐饮"/>
    <x v="2"/>
    <s v="餐馆/饭店"/>
    <d v="2013-03-26T00:00:00"/>
    <d v="2021-05-09T00:00:00"/>
    <s v="保底(含物管费)与流水两者取高"/>
    <s v="0.08"/>
    <s v="0.08"/>
    <s v=""/>
    <n v="8.1"/>
  </r>
  <r>
    <d v="2014-01-01T00:00:00"/>
    <x v="1"/>
    <x v="1"/>
    <s v="玩转烤肉餐厅"/>
    <n v="412699.2"/>
    <n v="57777.888000000006"/>
    <x v="445"/>
    <x v="487"/>
    <x v="481"/>
    <x v="28"/>
    <s v="餐饮"/>
    <x v="2"/>
    <s v="餐馆/饭店"/>
    <d v="2013-03-01T00:00:00"/>
    <d v="2018-05-29T00:00:00"/>
    <s v="保底与流水两者取高"/>
    <s v="0.08"/>
    <s v="0.08"/>
    <s v=""/>
    <n v="5.2"/>
  </r>
  <r>
    <d v="2014-01-01T00:00:00"/>
    <x v="1"/>
    <x v="1"/>
    <s v="Pizza Hut 必胜客"/>
    <n v="829758.38400000008"/>
    <n v="41487.919200000004"/>
    <x v="446"/>
    <x v="488"/>
    <x v="482"/>
    <x v="29"/>
    <s v="餐饮"/>
    <x v="2"/>
    <s v="快餐"/>
    <d v="2013-04-15T00:00:00"/>
    <d v="2028-07-13T00:00:00"/>
    <s v="保底(含物管费)与流水两者取高"/>
    <s v="0.05"/>
    <s v="0.05"/>
    <s v=""/>
    <n v="15.3"/>
  </r>
  <r>
    <d v="2014-01-01T00:00:00"/>
    <x v="1"/>
    <x v="1"/>
    <s v="Ani plaza"/>
    <n v="79162.440000000017"/>
    <n v="15040.863599999999"/>
    <x v="447"/>
    <x v="489"/>
    <x v="483"/>
    <x v="31"/>
    <s v="其它"/>
    <x v="1"/>
    <s v="音乐/音像商店"/>
    <d v="2013-01-06T00:00:00"/>
    <d v="2015-05-09T00:00:00"/>
    <s v="保底与流水两者取高"/>
    <s v="0.15"/>
    <s v="0.15"/>
    <s v=""/>
    <n v="2.2999999999999998"/>
  </r>
  <r>
    <d v="2014-01-01T00:00:00"/>
    <x v="1"/>
    <x v="1"/>
    <s v="7°银匠"/>
    <n v="38283.599999999999"/>
    <n v="9953.7360000000008"/>
    <x v="448"/>
    <x v="490"/>
    <x v="484"/>
    <x v="32"/>
    <s v="普通服饰"/>
    <x v="6"/>
    <s v="流行配饰/人造珠宝佩饰"/>
    <d v="2013-01-10T00:00:00"/>
    <d v="2015-05-09T00:00:00"/>
    <s v="保底与流水两者取高"/>
    <s v="0.15"/>
    <s v="0.15"/>
    <s v=""/>
    <n v="2.2999999999999998"/>
  </r>
  <r>
    <d v="2014-01-01T00:00:00"/>
    <x v="1"/>
    <x v="1"/>
    <s v="JUST US"/>
    <n v="11174.4"/>
    <n v="14079.744000000001"/>
    <x v="449"/>
    <x v="491"/>
    <x v="485"/>
    <x v="33"/>
    <s v="普通服饰"/>
    <x v="6"/>
    <s v="流行配饰/人造珠宝佩"/>
    <d v="2013-09-03T00:00:00"/>
    <d v="2015-09-22T00:00:00"/>
    <s v="保底与流水两者取高"/>
    <s v="0.16"/>
    <s v="0.16"/>
    <s v=""/>
    <n v="2.1"/>
  </r>
  <r>
    <d v="2014-01-01T00:00:00"/>
    <x v="1"/>
    <x v="1"/>
    <s v="启路生活馆"/>
    <n v="254216.63999999993"/>
    <n v="61011.993600000002"/>
    <x v="450"/>
    <x v="492"/>
    <x v="486"/>
    <x v="34"/>
    <s v="其它"/>
    <x v="1"/>
    <s v="文具"/>
    <d v="2012-12-20T00:00:00"/>
    <d v="2016-05-09T00:00:00"/>
    <s v="保底与流水两者取高"/>
    <s v="0.13"/>
    <s v="0.13"/>
    <s v=""/>
    <n v="3.4"/>
  </r>
  <r>
    <d v="2014-01-01T00:00:00"/>
    <x v="1"/>
    <x v="1"/>
    <s v="Laofengxiang 老凤祥"/>
    <n v="2449986"/>
    <n v="48999.719999999994"/>
    <x v="451"/>
    <x v="493"/>
    <x v="487"/>
    <x v="35"/>
    <s v="珠宝"/>
    <x v="7"/>
    <s v="珠宝"/>
    <d v="2013-01-10T00:00:00"/>
    <d v="2015-05-09T00:00:00"/>
    <s v="保底与流水两者取高"/>
    <s v="0.09,0."/>
    <s v="0.09"/>
    <s v="0."/>
    <n v="2.2999999999999998"/>
  </r>
  <r>
    <d v="2014-01-01T00:00:00"/>
    <x v="1"/>
    <x v="1"/>
    <s v="中国黄金"/>
    <n v="1764600"/>
    <n v="52938"/>
    <x v="452"/>
    <x v="494"/>
    <x v="488"/>
    <x v="36"/>
    <s v="珠宝"/>
    <x v="7"/>
    <s v="珠宝"/>
    <d v="2013-01-05T00:00:00"/>
    <d v="2015-05-09T00:00:00"/>
    <s v="保底与流水两者取高"/>
    <s v="0.09,0."/>
    <s v="0.09"/>
    <s v="0."/>
    <n v="2.2999999999999998"/>
  </r>
  <r>
    <d v="2014-01-01T00:00:00"/>
    <x v="1"/>
    <x v="1"/>
    <s v="Watsons 屈臣氏"/>
    <n v="895587.25199999998"/>
    <n v="44779.362599999993"/>
    <x v="6"/>
    <x v="495"/>
    <x v="489"/>
    <x v="37"/>
    <s v="其它"/>
    <x v="1"/>
    <s v="药房/保健品"/>
    <d v="2013-01-17T00:00:00"/>
    <d v="2021-07-30T00:00:00"/>
    <s v="纯扣"/>
    <s v="0.05"/>
    <s v="0.05"/>
    <s v=""/>
    <n v="8.5"/>
  </r>
  <r>
    <d v="2014-01-01T00:00:00"/>
    <x v="1"/>
    <x v="1"/>
    <s v="黛拉美甲"/>
    <n v="154029.6"/>
    <n v="15402.960000000001"/>
    <x v="4"/>
    <x v="496"/>
    <x v="490"/>
    <x v="38"/>
    <s v="美容"/>
    <x v="8"/>
    <s v="美容/美发/美甲"/>
    <d v="2013-01-10T00:00:00"/>
    <d v="2015-05-09T00:00:00"/>
    <s v="纯保底"/>
    <s v="0."/>
    <s v="0."/>
    <s v=""/>
    <n v="2.2999999999999998"/>
  </r>
  <r>
    <d v="2014-01-01T00:00:00"/>
    <x v="1"/>
    <x v="1"/>
    <s v="海伦美甲"/>
    <n v="331084.92"/>
    <n v="16554.245999999999"/>
    <x v="446"/>
    <x v="497"/>
    <x v="491"/>
    <x v="31"/>
    <s v="美容"/>
    <x v="8"/>
    <s v="美容/美发/美甲"/>
    <d v="2013-01-13T00:00:00"/>
    <d v="2015-05-09T00:00:00"/>
    <s v="纯保底"/>
    <s v="0."/>
    <s v="0."/>
    <s v=""/>
    <n v="2.2999999999999998"/>
  </r>
  <r>
    <d v="2014-01-01T00:00:00"/>
    <x v="1"/>
    <x v="1"/>
    <s v="Bao Dao 宝岛眼镜"/>
    <n v="282579.59999999998"/>
    <n v="56515.920000000006"/>
    <x v="453"/>
    <x v="498"/>
    <x v="492"/>
    <x v="39"/>
    <s v="其它"/>
    <x v="1"/>
    <s v="眼镜"/>
    <d v="2013-01-25T00:00:00"/>
    <d v="2016-05-09T00:00:00"/>
    <s v="保底与流水两者取高"/>
    <s v="0.2"/>
    <s v="0.2"/>
    <s v=""/>
    <n v="3.3"/>
  </r>
  <r>
    <d v="2014-01-01T00:00:00"/>
    <x v="1"/>
    <x v="1"/>
    <s v="Bread Talk 面包新语"/>
    <n v="361349.68799999997"/>
    <n v="28907.975039999998"/>
    <x v="438"/>
    <x v="499"/>
    <x v="493"/>
    <x v="40"/>
    <s v="餐饮"/>
    <x v="0"/>
    <s v="咖啡店/面包店/冰激凌"/>
    <d v="2013-02-28T00:00:00"/>
    <d v="2021-05-09T00:00:00"/>
    <s v="保底与流水两者取高"/>
    <s v="0.08"/>
    <s v="0.08"/>
    <s v=""/>
    <n v="8.1999999999999993"/>
  </r>
  <r>
    <d v="2014-01-01T00:00:00"/>
    <x v="1"/>
    <x v="1"/>
    <s v="阿香米线"/>
    <n v="735258.96000000008"/>
    <n v="73525.896000000008"/>
    <x v="4"/>
    <x v="500"/>
    <x v="494"/>
    <x v="41"/>
    <s v="餐饮"/>
    <x v="2"/>
    <s v="快餐"/>
    <d v="2013-02-28T00:00:00"/>
    <d v="2016-05-09T00:00:00"/>
    <s v="保底与流水两者取高"/>
    <s v="0.1"/>
    <s v="0.1"/>
    <s v=""/>
    <n v="3.2"/>
  </r>
  <r>
    <d v="2014-01-01T00:00:00"/>
    <x v="1"/>
    <x v="1"/>
    <s v="Sukiya 食其家"/>
    <n v="292732.79999999999"/>
    <n v="29273.280000000002"/>
    <x v="4"/>
    <x v="501"/>
    <x v="495"/>
    <x v="42"/>
    <s v="餐饮"/>
    <x v="2"/>
    <s v="快餐"/>
    <d v="2012-12-20T00:00:00"/>
    <d v="2018-05-09T00:00:00"/>
    <s v="保底与流水两者取高"/>
    <s v="0.09"/>
    <s v="0.09"/>
    <s v=""/>
    <n v="5.4"/>
  </r>
  <r>
    <d v="2014-01-01T00:00:00"/>
    <x v="1"/>
    <x v="1"/>
    <s v="Ajisen Ramen 味千拉面"/>
    <n v="471426"/>
    <n v="37714.080000000002"/>
    <x v="438"/>
    <x v="502"/>
    <x v="496"/>
    <x v="43"/>
    <s v="餐饮"/>
    <x v="2"/>
    <s v="快餐"/>
    <d v="2013-02-26T00:00:00"/>
    <d v="2021-05-09T00:00:00"/>
    <s v="保底与流水两者取高"/>
    <s v="0.08"/>
    <s v="0.08"/>
    <s v=""/>
    <n v="8.1999999999999993"/>
  </r>
  <r>
    <d v="2014-01-01T00:00:00"/>
    <x v="1"/>
    <x v="1"/>
    <s v="KFC 肯德基"/>
    <n v="372000"/>
    <n v="50210.003999999994"/>
    <x v="454"/>
    <x v="156"/>
    <x v="497"/>
    <x v="44"/>
    <s v="餐饮"/>
    <x v="2"/>
    <s v="快餐"/>
    <d v="2013-03-04T00:00:00"/>
    <d v="2028-06-13T00:00:00"/>
    <s v="保底与流水两者取高"/>
    <n v="0.08"/>
    <n v="0.08"/>
    <s v=""/>
    <n v="15.3"/>
  </r>
  <r>
    <d v="2014-01-01T00:00:00"/>
    <x v="1"/>
    <x v="1"/>
    <s v="永坤黄金"/>
    <n v="337866.23999999999"/>
    <n v="23650.6368"/>
    <x v="3"/>
    <x v="503"/>
    <x v="498"/>
    <x v="45"/>
    <s v="珠宝"/>
    <x v="7"/>
    <s v="珠宝"/>
    <d v="2013-09-03T00:00:00"/>
    <d v="2015-10-17T00:00:00"/>
    <s v="保底与流水两者取高"/>
    <s v="0.09,0."/>
    <s v="0.09"/>
    <s v="0."/>
    <n v="2.1"/>
  </r>
  <r>
    <d v="2014-01-01T00:00:00"/>
    <x v="1"/>
    <x v="1"/>
    <s v="Hui Lau Shan 许留山"/>
    <n v="313868.54400000017"/>
    <n v="31386.854399999997"/>
    <x v="455"/>
    <x v="504"/>
    <x v="499"/>
    <x v="46"/>
    <s v="餐饮"/>
    <x v="0"/>
    <s v="咖啡店/面包店/冰激凌"/>
    <d v="2013-06-18T00:00:00"/>
    <d v="2018-07-17T00:00:00"/>
    <s v="保底与流水两者取高"/>
    <s v="0.1"/>
    <s v="0.1"/>
    <s v=""/>
    <n v="5.0999999999999996"/>
  </r>
  <r>
    <d v="2014-01-01T00:00:00"/>
    <x v="1"/>
    <x v="1"/>
    <s v="布歌东京"/>
    <n v="133018.79999999999"/>
    <n v="14632.067999999999"/>
    <x v="456"/>
    <x v="505"/>
    <x v="500"/>
    <x v="47"/>
    <s v="餐饮"/>
    <x v="0"/>
    <s v="咖啡店/面包店/冰激凌"/>
    <d v="2013-09-28T00:00:00"/>
    <d v="2015-09-27T00:00:00"/>
    <s v="保底与流水两者取高"/>
    <s v="0.11"/>
    <s v="0.11"/>
    <s v=""/>
    <n v="2"/>
  </r>
  <r>
    <d v="2014-01-01T00:00:00"/>
    <x v="1"/>
    <x v="1"/>
    <s v="Lactina"/>
    <n v="25666.799999999999"/>
    <n v="12063.395999999999"/>
    <x v="457"/>
    <x v="506"/>
    <x v="501"/>
    <x v="24"/>
    <s v="餐饮"/>
    <x v="0"/>
    <s v="咖啡店/面包店/冰激凌"/>
    <d v="2013-10-02T00:00:00"/>
    <d v="2015-10-01T00:00:00"/>
    <s v="纯保底"/>
    <s v="0."/>
    <s v="0."/>
    <s v=""/>
    <n v="2"/>
  </r>
  <r>
    <d v="2014-01-01T00:00:00"/>
    <x v="1"/>
    <x v="1"/>
    <s v="淘果乐&amp;冰期时代"/>
    <n v="131486.39999999999"/>
    <n v="17093.232"/>
    <x v="458"/>
    <x v="507"/>
    <x v="502"/>
    <x v="48"/>
    <s v="餐饮"/>
    <x v="0"/>
    <s v="小吃/冷饮/果汁吧"/>
    <d v="2013-07-01T00:00:00"/>
    <d v="2015-07-05T00:00:00"/>
    <s v="保底与流水两者取高"/>
    <s v="0.13"/>
    <s v="0.13"/>
    <s v=""/>
    <n v="2"/>
  </r>
  <r>
    <d v="2014-01-01T00:00:00"/>
    <x v="1"/>
    <x v="1"/>
    <s v="珀莱雅"/>
    <n v="26318.399999999998"/>
    <n v="5526.8640000000005"/>
    <x v="459"/>
    <x v="508"/>
    <x v="503"/>
    <x v="10"/>
    <s v="美容"/>
    <x v="5"/>
    <s v="化妆品/护肤品/香水"/>
    <d v="2013-08-30T00:00:00"/>
    <d v="2014-08-29T00:00:00"/>
    <s v="纯保底"/>
    <s v="0."/>
    <s v="0."/>
    <s v=""/>
    <n v="1"/>
  </r>
  <r>
    <d v="2014-01-01T00:00:00"/>
    <x v="1"/>
    <x v="1"/>
    <s v="Koomee"/>
    <n v="11630.4"/>
    <n v="8955.4079999999994"/>
    <x v="460"/>
    <x v="509"/>
    <x v="504"/>
    <x v="53"/>
    <s v="其它"/>
    <x v="1"/>
    <s v="眼镜"/>
    <d v="2013-09-14T00:00:00"/>
    <d v="2014-09-13T00:00:00"/>
    <s v="保底与流水两者取高"/>
    <s v="0.18"/>
    <s v="0.18"/>
    <s v=""/>
    <n v="1"/>
  </r>
  <r>
    <d v="2014-01-01T00:00:00"/>
    <x v="1"/>
    <x v="1"/>
    <s v="Joysocks"/>
    <n v="74334.960000000006"/>
    <n v="11150.244000000001"/>
    <x v="427"/>
    <x v="510"/>
    <x v="505"/>
    <x v="10"/>
    <s v="普通服饰"/>
    <x v="9"/>
    <s v="内衣裤/保暖内衣"/>
    <d v="2013-08-11T00:00:00"/>
    <d v="2014-08-10T00:00:00"/>
    <s v="保底与流水两者取高"/>
    <s v="0.15"/>
    <s v="0.15"/>
    <s v=""/>
    <n v="1"/>
  </r>
  <r>
    <d v="2014-01-01T00:00:00"/>
    <x v="1"/>
    <x v="1"/>
    <s v="新西兰小站"/>
    <n v="30793.8"/>
    <n v="4927.0079999999998"/>
    <x v="461"/>
    <x v="511"/>
    <x v="506"/>
    <x v="10"/>
    <s v="其它"/>
    <x v="1"/>
    <s v="药房/保健品"/>
    <d v="2013-09-06T00:00:00"/>
    <d v="2014-09-05T00:00:00"/>
    <s v="纯保底"/>
    <s v="0."/>
    <s v="0."/>
    <s v=""/>
    <n v="1"/>
  </r>
  <r>
    <d v="2014-01-01T00:00:00"/>
    <x v="1"/>
    <x v="1"/>
    <s v="I+"/>
    <n v="26307.839999999997"/>
    <n v="6050.8032000000003"/>
    <x v="462"/>
    <x v="512"/>
    <x v="507"/>
    <x v="10"/>
    <s v="其它"/>
    <x v="4"/>
    <s v="家居家饰/日杂"/>
    <d v="2013-08-01T00:00:00"/>
    <d v="2014-07-31T00:00:00"/>
    <s v="纯保底"/>
    <s v="0."/>
    <s v="0."/>
    <s v=""/>
    <n v="1"/>
  </r>
  <r>
    <d v="2014-01-01T00:00:00"/>
    <x v="1"/>
    <x v="1"/>
    <s v="谭木匠"/>
    <n v="54714"/>
    <n v="6018.54"/>
    <x v="456"/>
    <x v="513"/>
    <x v="508"/>
    <x v="10"/>
    <s v="普通服饰"/>
    <x v="6"/>
    <s v="流行配饰/人造珠宝佩饰"/>
    <d v="2013-08-23T00:00:00"/>
    <d v="2014-08-22T00:00:00"/>
    <s v="纯保底"/>
    <s v="0."/>
    <s v="0."/>
    <s v=""/>
    <n v="1"/>
  </r>
  <r>
    <d v="2014-01-01T00:00:00"/>
    <x v="1"/>
    <x v="1"/>
    <s v="牛品堂皮具"/>
    <n v="39049.199999999997"/>
    <n v="5466.8880000000008"/>
    <x v="439"/>
    <x v="514"/>
    <x v="509"/>
    <x v="6"/>
    <s v="普通服饰"/>
    <x v="6"/>
    <s v="手袋/钱包/旅行箱包"/>
    <d v="2013-09-05T00:00:00"/>
    <d v="2014-09-04T00:00:00"/>
    <s v="纯保底"/>
    <s v="0."/>
    <s v="0."/>
    <s v=""/>
    <n v="1"/>
  </r>
  <r>
    <d v="2014-01-01T00:00:00"/>
    <x v="1"/>
    <x v="1"/>
    <s v="碰碰车船儿童游"/>
    <n v="3780"/>
    <n v="0"/>
    <x v="100"/>
    <x v="515"/>
    <x v="104"/>
    <x v="54"/>
    <s v="其它"/>
    <x v="1"/>
    <s v="其它"/>
    <d v="2013-09-08T00:00:00"/>
    <d v="2014-09-07T00:00:00"/>
    <s v="保底与流水两者取高"/>
    <s v="0."/>
    <s v="0."/>
    <s v=""/>
    <n v="1"/>
  </r>
  <r>
    <d v="2014-01-01T00:00:00"/>
    <x v="1"/>
    <x v="1"/>
    <s v="鲜芋仙"/>
    <n v="186534"/>
    <n v="13057.380000000001"/>
    <x v="3"/>
    <x v="516"/>
    <x v="510"/>
    <x v="55"/>
    <s v="餐饮"/>
    <x v="0"/>
    <s v="小吃/冷饮/果汁吧"/>
    <d v="2013-08-16T00:00:00"/>
    <d v="2016-08-15T00:00:00"/>
    <s v="保底(含物管费)与流水两者取高"/>
    <s v="0.09"/>
    <s v="0.09"/>
    <s v=""/>
    <n v="3"/>
  </r>
  <r>
    <d v="2014-01-01T00:00:00"/>
    <x v="1"/>
    <x v="1"/>
    <s v="马赛皂"/>
    <n v="5167.2"/>
    <n v="6614.0160000000005"/>
    <x v="463"/>
    <x v="517"/>
    <x v="511"/>
    <x v="10"/>
    <s v="其它"/>
    <x v="1"/>
    <s v="礼品/精品/手工艺品"/>
    <d v="2013-09-25T00:00:00"/>
    <d v="2014-09-24T00:00:00"/>
    <s v="保底与流水两者取高"/>
    <s v="0.16"/>
    <s v="0.16"/>
    <s v=""/>
    <n v="1"/>
  </r>
  <r>
    <d v="2014-02-01T00:00:00"/>
    <x v="1"/>
    <x v="1"/>
    <s v="Coco 都可茶饮"/>
    <n v="180310.8"/>
    <n v="28543.199639999999"/>
    <x v="464"/>
    <x v="518"/>
    <x v="512"/>
    <x v="9"/>
    <s v="餐饮"/>
    <x v="0"/>
    <s v="小吃/冷饮/果汁吧"/>
    <d v="2013-02-22T00:00:00"/>
    <d v="2015-05-09T00:00:00"/>
    <s v="保底与流水两者取高"/>
    <s v="0.15"/>
    <s v="0.15"/>
    <s v=""/>
    <n v="2.2000000000000002"/>
  </r>
  <r>
    <d v="2014-02-01T00:00:00"/>
    <x v="1"/>
    <x v="1"/>
    <s v="mumu teapresso"/>
    <n v="48780"/>
    <n v="12853.529999999999"/>
    <x v="465"/>
    <x v="519"/>
    <x v="513"/>
    <x v="12"/>
    <s v="餐饮"/>
    <x v="0"/>
    <s v="小吃/冷饮/果汁吧"/>
    <d v="2013-03-04T00:00:00"/>
    <d v="2016-05-09T00:00:00"/>
    <s v="保底与流水两者取高"/>
    <s v="0.11"/>
    <s v="0.11"/>
    <s v=""/>
    <n v="3.2"/>
  </r>
  <r>
    <d v="2014-02-01T00:00:00"/>
    <x v="1"/>
    <x v="1"/>
    <s v="AYSH"/>
    <n v="136496.4"/>
    <n v="21593.730480000002"/>
    <x v="466"/>
    <x v="520"/>
    <x v="514"/>
    <x v="13"/>
    <s v="餐饮"/>
    <x v="0"/>
    <s v="小吃/冷饮/果汁吧"/>
    <d v="2013-01-24T00:00:00"/>
    <d v="2016-05-09T00:00:00"/>
    <s v="保底与流水两者取高"/>
    <s v="0.12"/>
    <s v="0.12"/>
    <s v=""/>
    <n v="3.3"/>
  </r>
  <r>
    <d v="2014-02-01T00:00:00"/>
    <x v="1"/>
    <x v="1"/>
    <s v="Iceason 爱茜茜里"/>
    <n v="110974.8"/>
    <n v="26789.316719999999"/>
    <x v="467"/>
    <x v="521"/>
    <x v="515"/>
    <x v="13"/>
    <s v="餐饮"/>
    <x v="0"/>
    <s v="咖啡店/面包店/冰激凌"/>
    <d v="2013-01-08T00:00:00"/>
    <d v="2018-05-09T00:00:00"/>
    <s v="保底与流水两者取高"/>
    <s v="0.16"/>
    <s v="0.16"/>
    <s v=""/>
    <n v="5.3"/>
  </r>
  <r>
    <d v="2014-02-01T00:00:00"/>
    <x v="1"/>
    <x v="1"/>
    <s v="博洋家纺"/>
    <n v="53095.199999999997"/>
    <n v="30885.47784"/>
    <x v="468"/>
    <x v="522"/>
    <x v="516"/>
    <x v="14"/>
    <s v="其它"/>
    <x v="4"/>
    <s v="窗帘/床品"/>
    <d v="2013-05-29T00:00:00"/>
    <d v="2015-06-27T00:00:00"/>
    <s v="保底与流水两者取高"/>
    <s v="0.14"/>
    <s v="0.14"/>
    <s v=""/>
    <n v="2.1"/>
  </r>
  <r>
    <d v="2014-02-01T00:00:00"/>
    <x v="1"/>
    <x v="1"/>
    <s v="糖印"/>
    <n v="173664.90000000002"/>
    <n v="33031.063979999999"/>
    <x v="469"/>
    <x v="523"/>
    <x v="517"/>
    <x v="15"/>
    <s v="餐饮"/>
    <x v="0"/>
    <s v="咖啡店/面包店/冰激凌"/>
    <d v="2013-05-15T00:00:00"/>
    <d v="2017-07-13T00:00:00"/>
    <s v="保底与流水两者取高"/>
    <s v="0.1"/>
    <s v="0.1"/>
    <s v=""/>
    <n v="4.2"/>
  </r>
  <r>
    <d v="2014-02-01T00:00:00"/>
    <x v="1"/>
    <x v="1"/>
    <s v="Puredown"/>
    <n v="52058.520000000011"/>
    <n v="52126.196075999986"/>
    <x v="470"/>
    <x v="524"/>
    <x v="518"/>
    <x v="16"/>
    <s v="其它"/>
    <x v="4"/>
    <s v="家居家饰/日杂"/>
    <d v="2013-07-01T00:00:00"/>
    <d v="2015-08-29T00:00:00"/>
    <s v="保底与流水两者取高"/>
    <s v="0.14"/>
    <s v="0.14"/>
    <s v=""/>
    <n v="2.2000000000000002"/>
  </r>
  <r>
    <d v="2014-02-01T00:00:00"/>
    <x v="1"/>
    <x v="1"/>
    <s v="万仟堂_x0009_"/>
    <n v="116391.59999999999"/>
    <n v="29179.374119999997"/>
    <x v="471"/>
    <x v="525"/>
    <x v="519"/>
    <x v="17"/>
    <s v="其它"/>
    <x v="4"/>
    <s v="家居家饰/日杂"/>
    <d v="2013-07-01T00:00:00"/>
    <d v="2015-08-15T00:00:00"/>
    <s v="保底(含物管费)与流水两者取高"/>
    <s v="0.15"/>
    <s v="0.15"/>
    <s v=""/>
    <n v="2.1"/>
  </r>
  <r>
    <d v="2014-02-01T00:00:00"/>
    <x v="1"/>
    <x v="1"/>
    <s v="LEXON乐尚"/>
    <n v="21793.200000000001"/>
    <n v="18720.358800000002"/>
    <x v="472"/>
    <x v="526"/>
    <x v="520"/>
    <x v="51"/>
    <s v="普通服饰"/>
    <x v="6"/>
    <s v="生活特性店"/>
    <d v="2013-01-10T00:00:00"/>
    <d v="2015-05-09T00:00:00"/>
    <s v="保底与流水两者取高"/>
    <s v="0.16"/>
    <s v="0.16"/>
    <s v=""/>
    <n v="2.2999999999999998"/>
  </r>
  <r>
    <d v="2014-02-01T00:00:00"/>
    <x v="1"/>
    <x v="1"/>
    <s v="LNO"/>
    <n v="145195.31999999998"/>
    <n v="31913.931336000001"/>
    <x v="473"/>
    <x v="527"/>
    <x v="521"/>
    <x v="19"/>
    <s v="普通服饰"/>
    <x v="6"/>
    <s v="流行配饰/人造珠宝佩"/>
    <d v="2013-03-25T00:00:00"/>
    <d v="2015-05-09T00:00:00"/>
    <s v="保底与流水两者取高"/>
    <s v="0.16"/>
    <s v="0.16"/>
    <s v=""/>
    <n v="2.1"/>
  </r>
  <r>
    <d v="2014-02-01T00:00:00"/>
    <x v="1"/>
    <x v="1"/>
    <s v="周大生"/>
    <n v="477214.8"/>
    <n v="44619.5838"/>
    <x v="474"/>
    <x v="528"/>
    <x v="522"/>
    <x v="20"/>
    <s v="珠宝"/>
    <x v="7"/>
    <s v="珠宝"/>
    <d v="2013-03-14T00:00:00"/>
    <d v="2015-05-09T00:00:00"/>
    <s v="保底与流水两者取高"/>
    <s v="0.09,0."/>
    <s v="0.09"/>
    <s v="0."/>
    <n v="2.2000000000000002"/>
  </r>
  <r>
    <d v="2014-02-01T00:00:00"/>
    <x v="1"/>
    <x v="1"/>
    <s v="酷乐潮玩"/>
    <n v="172628.10000000003"/>
    <n v="47127.471300000005"/>
    <x v="475"/>
    <x v="529"/>
    <x v="523"/>
    <x v="21"/>
    <s v="其它"/>
    <x v="1"/>
    <s v="礼品/精品/手工艺品"/>
    <d v="2013-01-10T00:00:00"/>
    <d v="2016-05-09T00:00:00"/>
    <s v="保底与流水两者取高"/>
    <s v="0.12"/>
    <s v="0.12"/>
    <s v=""/>
    <n v="3.3"/>
  </r>
  <r>
    <d v="2014-02-01T00:00:00"/>
    <x v="1"/>
    <x v="1"/>
    <s v="义源珠宝"/>
    <n v="69313.2"/>
    <n v="18478.899119999998"/>
    <x v="476"/>
    <x v="530"/>
    <x v="524"/>
    <x v="22"/>
    <s v="珠宝"/>
    <x v="7"/>
    <s v="珠宝"/>
    <d v="2013-01-09T00:00:00"/>
    <d v="2015-05-09T00:00:00"/>
    <s v="保底与流水两者取高"/>
    <s v="0.15"/>
    <s v="0.15"/>
    <s v=""/>
    <n v="2.2999999999999998"/>
  </r>
  <r>
    <d v="2014-02-01T00:00:00"/>
    <x v="1"/>
    <x v="1"/>
    <s v="美珍香"/>
    <n v="150014.82"/>
    <n v="18796.856946000004"/>
    <x v="477"/>
    <x v="531"/>
    <x v="525"/>
    <x v="23"/>
    <s v="餐饮"/>
    <x v="0"/>
    <s v="小吃/冷饮/果汁吧"/>
    <d v="2013-02-27T00:00:00"/>
    <d v="2016-05-09T00:00:00"/>
    <s v="纯保底"/>
    <s v="0."/>
    <s v="0."/>
    <s v=""/>
    <n v="3.2"/>
  </r>
  <r>
    <d v="2014-02-01T00:00:00"/>
    <x v="1"/>
    <x v="1"/>
    <s v="Ajiichiban 优之良品"/>
    <n v="98428.932000000001"/>
    <n v="16181.716420800001"/>
    <x v="478"/>
    <x v="532"/>
    <x v="526"/>
    <x v="24"/>
    <s v="餐饮"/>
    <x v="0"/>
    <s v="小吃/冷饮/果汁吧"/>
    <d v="2013-01-07T00:00:00"/>
    <d v="2015-05-09T00:00:00"/>
    <s v="保底与流水两者取高"/>
    <s v="0.14"/>
    <s v="0.14"/>
    <s v=""/>
    <n v="2.2999999999999998"/>
  </r>
  <r>
    <d v="2014-02-01T00:00:00"/>
    <x v="1"/>
    <x v="1"/>
    <s v="渔火东海面点"/>
    <n v="133213.07999999999"/>
    <n v="30798.864096000001"/>
    <x v="479"/>
    <x v="533"/>
    <x v="527"/>
    <x v="25"/>
    <s v="餐饮"/>
    <x v="2"/>
    <s v="餐馆/饭店"/>
    <d v="2013-02-24T00:00:00"/>
    <d v="2018-05-09T00:00:00"/>
    <s v="保底与流水两者取高"/>
    <s v="0.1"/>
    <s v="0.1"/>
    <s v=""/>
    <n v="5.2"/>
  </r>
  <r>
    <d v="2014-02-01T00:00:00"/>
    <x v="1"/>
    <x v="1"/>
    <s v="Dairy Queen 冰雪皇后"/>
    <n v="103067.51999999999"/>
    <n v="17315.343360000003"/>
    <x v="480"/>
    <x v="534"/>
    <x v="528"/>
    <x v="26"/>
    <s v="餐饮"/>
    <x v="0"/>
    <s v="咖啡店/面包店/冰激凌"/>
    <d v="2013-03-02T00:00:00"/>
    <d v="2018-05-09T00:00:00"/>
    <s v="保底与流水两者取高"/>
    <s v="0.11"/>
    <s v="0.11"/>
    <s v=""/>
    <n v="5.2"/>
  </r>
  <r>
    <d v="2014-02-01T00:00:00"/>
    <x v="1"/>
    <x v="1"/>
    <s v="西树泡芙"/>
    <n v="42219.6"/>
    <n v="15456.595559999998"/>
    <x v="481"/>
    <x v="535"/>
    <x v="529"/>
    <x v="1"/>
    <s v="餐饮"/>
    <x v="0"/>
    <s v="小吃/冷饮/果汁吧"/>
    <d v="2013-01-30T00:00:00"/>
    <d v="2015-05-09T00:00:00"/>
    <s v="保底与流水两者取高"/>
    <s v="0.13"/>
    <s v="0.13"/>
    <s v=""/>
    <n v="2.2999999999999998"/>
  </r>
  <r>
    <d v="2014-02-01T00:00:00"/>
    <x v="1"/>
    <x v="1"/>
    <s v="干锅居"/>
    <n v="103947.59999999999"/>
    <n v="56194.072559999993"/>
    <x v="482"/>
    <x v="536"/>
    <x v="530"/>
    <x v="52"/>
    <s v="餐饮"/>
    <x v="2"/>
    <s v="餐馆/饭店"/>
    <d v="2013-04-10T00:00:00"/>
    <d v="2018-05-09T00:00:00"/>
    <s v="保底与流水两者取高"/>
    <s v="0.08"/>
    <s v="0.08"/>
    <s v=""/>
    <n v="5.0999999999999996"/>
  </r>
  <r>
    <d v="2014-02-01T00:00:00"/>
    <x v="1"/>
    <x v="1"/>
    <s v="老娘舅"/>
    <n v="147842.4"/>
    <n v="59935.308959999995"/>
    <x v="483"/>
    <x v="537"/>
    <x v="531"/>
    <x v="27"/>
    <s v="餐饮"/>
    <x v="2"/>
    <s v="餐馆/饭店"/>
    <d v="2013-03-26T00:00:00"/>
    <d v="2021-05-09T00:00:00"/>
    <s v="保底(含物管费)与流水两者取高"/>
    <s v="0.08"/>
    <s v="0.08"/>
    <s v=""/>
    <n v="8.1"/>
  </r>
  <r>
    <d v="2014-02-01T00:00:00"/>
    <x v="1"/>
    <x v="1"/>
    <s v="玩转烤肉餐厅"/>
    <n v="433920"/>
    <n v="73636.223999999987"/>
    <x v="484"/>
    <x v="538"/>
    <x v="532"/>
    <x v="28"/>
    <s v="餐饮"/>
    <x v="2"/>
    <s v="餐馆/饭店"/>
    <d v="2013-03-01T00:00:00"/>
    <d v="2018-05-29T00:00:00"/>
    <s v="保底与流水两者取高"/>
    <s v="0.08"/>
    <s v="0.08"/>
    <s v=""/>
    <n v="5.2"/>
  </r>
  <r>
    <d v="2014-02-01T00:00:00"/>
    <x v="1"/>
    <x v="1"/>
    <s v="Pizza Hut 必胜客"/>
    <n v="763495.73999999987"/>
    <n v="38174.787000000004"/>
    <x v="485"/>
    <x v="539"/>
    <x v="533"/>
    <x v="29"/>
    <s v="餐饮"/>
    <x v="2"/>
    <s v="快餐"/>
    <d v="2013-04-15T00:00:00"/>
    <d v="2028-07-13T00:00:00"/>
    <s v="保底(含物管费)与流水两者取高"/>
    <s v="0.05"/>
    <s v="0.05"/>
    <s v=""/>
    <n v="15.3"/>
  </r>
  <r>
    <d v="2014-02-01T00:00:00"/>
    <x v="1"/>
    <x v="1"/>
    <s v="Ani plaza"/>
    <n v="76222.679999999993"/>
    <n v="18720.290207999999"/>
    <x v="486"/>
    <x v="540"/>
    <x v="534"/>
    <x v="31"/>
    <s v="其它"/>
    <x v="1"/>
    <s v="音乐/音像商店"/>
    <d v="2013-01-06T00:00:00"/>
    <d v="2015-05-09T00:00:00"/>
    <s v="保底与流水两者取高"/>
    <s v="0.15"/>
    <s v="0.15"/>
    <s v=""/>
    <n v="2.2999999999999998"/>
  </r>
  <r>
    <d v="2014-02-01T00:00:00"/>
    <x v="1"/>
    <x v="1"/>
    <s v="7°银匠"/>
    <n v="39235.199999999997"/>
    <n v="11880.41856"/>
    <x v="487"/>
    <x v="541"/>
    <x v="535"/>
    <x v="32"/>
    <s v="普通服饰"/>
    <x v="6"/>
    <s v="流行配饰/人造珠宝佩饰"/>
    <d v="2013-01-10T00:00:00"/>
    <d v="2015-05-09T00:00:00"/>
    <s v="保底与流水两者取高"/>
    <s v="0.15"/>
    <s v="0.15"/>
    <s v=""/>
    <n v="2.2999999999999998"/>
  </r>
  <r>
    <d v="2014-02-01T00:00:00"/>
    <x v="1"/>
    <x v="1"/>
    <s v="JUST US"/>
    <n v="28002"/>
    <n v="16633.187999999998"/>
    <x v="488"/>
    <x v="542"/>
    <x v="536"/>
    <x v="33"/>
    <s v="普通服饰"/>
    <x v="6"/>
    <s v="流行配饰/人造珠宝佩"/>
    <d v="2013-09-03T00:00:00"/>
    <d v="2015-09-22T00:00:00"/>
    <s v="保底与流水两者取高"/>
    <s v="0.16"/>
    <s v="0.16"/>
    <s v=""/>
    <n v="2.1"/>
  </r>
  <r>
    <d v="2014-02-01T00:00:00"/>
    <x v="1"/>
    <x v="1"/>
    <s v="启路生活馆"/>
    <n v="312702.24"/>
    <n v="75204.888720000003"/>
    <x v="489"/>
    <x v="543"/>
    <x v="537"/>
    <x v="34"/>
    <s v="其它"/>
    <x v="1"/>
    <s v="文具"/>
    <d v="2012-12-20T00:00:00"/>
    <d v="2016-05-09T00:00:00"/>
    <s v="保底与流水两者取高"/>
    <s v="0.13"/>
    <s v="0.13"/>
    <s v=""/>
    <n v="3.4"/>
  </r>
  <r>
    <d v="2014-02-01T00:00:00"/>
    <x v="1"/>
    <x v="1"/>
    <s v="Laofengxiang 老凤祥"/>
    <n v="1817792.4"/>
    <n v="62168.500079999998"/>
    <x v="490"/>
    <x v="544"/>
    <x v="538"/>
    <x v="35"/>
    <s v="珠宝"/>
    <x v="7"/>
    <s v="珠宝"/>
    <d v="2013-01-10T00:00:00"/>
    <d v="2015-05-09T00:00:00"/>
    <s v="保底与流水两者取高"/>
    <s v="0.09,0."/>
    <s v="0.09"/>
    <s v="0."/>
    <n v="2.2999999999999998"/>
  </r>
  <r>
    <d v="2014-02-01T00:00:00"/>
    <x v="1"/>
    <x v="1"/>
    <s v="中国黄金"/>
    <n v="1260708"/>
    <n v="65304.674399999996"/>
    <x v="491"/>
    <x v="545"/>
    <x v="539"/>
    <x v="36"/>
    <s v="珠宝"/>
    <x v="7"/>
    <s v="珠宝"/>
    <d v="2013-01-05T00:00:00"/>
    <d v="2015-05-09T00:00:00"/>
    <s v="保底与流水两者取高"/>
    <s v="0.09,0."/>
    <s v="0.09"/>
    <s v="0."/>
    <n v="2.2999999999999998"/>
  </r>
  <r>
    <d v="2014-02-01T00:00:00"/>
    <x v="1"/>
    <x v="1"/>
    <s v="Watsons 屈臣氏"/>
    <n v="1009634.04"/>
    <n v="60578.042400000006"/>
    <x v="492"/>
    <x v="546"/>
    <x v="540"/>
    <x v="37"/>
    <s v="其它"/>
    <x v="1"/>
    <s v="药房/保健品"/>
    <d v="2013-01-17T00:00:00"/>
    <d v="2021-07-30T00:00:00"/>
    <s v="纯扣"/>
    <s v="0.05"/>
    <s v="0.05"/>
    <s v=""/>
    <n v="8.5"/>
  </r>
  <r>
    <d v="2014-02-01T00:00:00"/>
    <x v="1"/>
    <x v="1"/>
    <s v="黛拉美甲"/>
    <n v="133456.79999999999"/>
    <n v="20098.594080000003"/>
    <x v="493"/>
    <x v="547"/>
    <x v="541"/>
    <x v="38"/>
    <s v="美容"/>
    <x v="8"/>
    <s v="美容/美发/美甲"/>
    <d v="2013-01-10T00:00:00"/>
    <d v="2015-05-09T00:00:00"/>
    <s v="纯保底"/>
    <s v="0."/>
    <s v="0."/>
    <s v=""/>
    <n v="2.2999999999999998"/>
  </r>
  <r>
    <d v="2014-02-01T00:00:00"/>
    <x v="1"/>
    <x v="1"/>
    <s v="海伦美甲"/>
    <n v="151741.19999999998"/>
    <n v="19498.744199999997"/>
    <x v="494"/>
    <x v="548"/>
    <x v="542"/>
    <x v="31"/>
    <s v="美容"/>
    <x v="8"/>
    <s v="美容/美发/美甲"/>
    <d v="2013-01-13T00:00:00"/>
    <d v="2015-05-09T00:00:00"/>
    <s v="纯保底"/>
    <s v="0."/>
    <s v="0."/>
    <s v=""/>
    <n v="2.2999999999999998"/>
  </r>
  <r>
    <d v="2014-02-01T00:00:00"/>
    <x v="1"/>
    <x v="1"/>
    <s v="Bao Dao 宝岛眼镜"/>
    <n v="245612.4"/>
    <n v="55852.259760000001"/>
    <x v="495"/>
    <x v="549"/>
    <x v="543"/>
    <x v="39"/>
    <s v="其它"/>
    <x v="1"/>
    <s v="眼镜"/>
    <d v="2013-01-25T00:00:00"/>
    <d v="2016-05-09T00:00:00"/>
    <s v="保底与流水两者取高"/>
    <s v="0.2"/>
    <s v="0.2"/>
    <s v=""/>
    <n v="3.3"/>
  </r>
  <r>
    <d v="2014-02-01T00:00:00"/>
    <x v="1"/>
    <x v="1"/>
    <s v="Bread Talk 面包新语"/>
    <n v="343770.37199999997"/>
    <n v="36130.266097199994"/>
    <x v="496"/>
    <x v="550"/>
    <x v="544"/>
    <x v="40"/>
    <s v="餐饮"/>
    <x v="0"/>
    <s v="咖啡店/面包店/冰激凌"/>
    <d v="2013-02-28T00:00:00"/>
    <d v="2021-05-09T00:00:00"/>
    <s v="保底与流水两者取高"/>
    <s v="0.08"/>
    <s v="0.08"/>
    <s v=""/>
    <n v="8.1999999999999993"/>
  </r>
  <r>
    <d v="2014-02-01T00:00:00"/>
    <x v="1"/>
    <x v="1"/>
    <s v="阿香米线"/>
    <n v="702131.99999999988"/>
    <n v="77515.372800000012"/>
    <x v="497"/>
    <x v="551"/>
    <x v="545"/>
    <x v="41"/>
    <s v="餐饮"/>
    <x v="2"/>
    <s v="快餐"/>
    <d v="2013-02-28T00:00:00"/>
    <d v="2016-05-09T00:00:00"/>
    <s v="保底与流水两者取高"/>
    <s v="0.1"/>
    <s v="0.1"/>
    <s v=""/>
    <n v="3.2"/>
  </r>
  <r>
    <d v="2014-02-01T00:00:00"/>
    <x v="1"/>
    <x v="1"/>
    <s v="Sukiya 食其家"/>
    <n v="248736"/>
    <n v="40071.369599999998"/>
    <x v="498"/>
    <x v="552"/>
    <x v="546"/>
    <x v="42"/>
    <s v="餐饮"/>
    <x v="2"/>
    <s v="快餐"/>
    <d v="2012-12-20T00:00:00"/>
    <d v="2018-05-09T00:00:00"/>
    <s v="保底与流水两者取高"/>
    <s v="0.09"/>
    <s v="0.09"/>
    <s v=""/>
    <n v="5.4"/>
  </r>
  <r>
    <d v="2014-02-01T00:00:00"/>
    <x v="1"/>
    <x v="1"/>
    <s v="Ajisen Ramen 味千拉面"/>
    <n v="462264"/>
    <n v="49092.43680000001"/>
    <x v="499"/>
    <x v="553"/>
    <x v="547"/>
    <x v="43"/>
    <s v="餐饮"/>
    <x v="2"/>
    <s v="快餐"/>
    <d v="2013-02-26T00:00:00"/>
    <d v="2021-05-09T00:00:00"/>
    <s v="保底与流水两者取高"/>
    <s v="0.08"/>
    <s v="0.08"/>
    <s v=""/>
    <n v="8.1999999999999993"/>
  </r>
  <r>
    <d v="2014-02-01T00:00:00"/>
    <x v="1"/>
    <x v="1"/>
    <s v="KFC 肯德基"/>
    <n v="372000"/>
    <n v="50210.003999999994"/>
    <x v="454"/>
    <x v="156"/>
    <x v="497"/>
    <x v="44"/>
    <s v="餐饮"/>
    <x v="2"/>
    <s v="快餐"/>
    <d v="2013-03-04T00:00:00"/>
    <d v="2028-06-13T00:00:00"/>
    <s v="保底与流水两者取高"/>
    <n v="0.08"/>
    <n v="0.08"/>
    <s v=""/>
    <n v="15.3"/>
  </r>
  <r>
    <d v="2014-02-01T00:00:00"/>
    <x v="1"/>
    <x v="1"/>
    <s v="永坤黄金"/>
    <n v="312730.68"/>
    <n v="30459.968231999999"/>
    <x v="500"/>
    <x v="554"/>
    <x v="548"/>
    <x v="45"/>
    <s v="珠宝"/>
    <x v="7"/>
    <s v="珠宝"/>
    <d v="2013-09-03T00:00:00"/>
    <d v="2015-10-17T00:00:00"/>
    <s v="保底与流水两者取高"/>
    <s v="0.09,0."/>
    <s v="0.09"/>
    <s v="0."/>
    <n v="2.1"/>
  </r>
  <r>
    <d v="2014-02-01T00:00:00"/>
    <x v="1"/>
    <x v="1"/>
    <s v="Hui Lau Shan 许留山"/>
    <n v="331455.59999999998"/>
    <n v="38813.45076"/>
    <x v="501"/>
    <x v="555"/>
    <x v="549"/>
    <x v="46"/>
    <s v="餐饮"/>
    <x v="0"/>
    <s v="咖啡店/面包店/冰激凌"/>
    <d v="2013-06-18T00:00:00"/>
    <d v="2018-07-17T00:00:00"/>
    <s v="保底与流水两者取高"/>
    <s v="0.1"/>
    <s v="0.1"/>
    <s v=""/>
    <n v="5.0999999999999996"/>
  </r>
  <r>
    <d v="2014-02-01T00:00:00"/>
    <x v="1"/>
    <x v="1"/>
    <s v="布歌东京"/>
    <n v="131451.6"/>
    <n v="15905.643599999999"/>
    <x v="502"/>
    <x v="556"/>
    <x v="550"/>
    <x v="47"/>
    <s v="餐饮"/>
    <x v="0"/>
    <s v="咖啡店/面包店/冰激凌"/>
    <d v="2013-09-28T00:00:00"/>
    <d v="2015-09-27T00:00:00"/>
    <s v="保底与流水两者取高"/>
    <s v="0.11"/>
    <s v="0.11"/>
    <s v=""/>
    <n v="2"/>
  </r>
  <r>
    <d v="2014-02-01T00:00:00"/>
    <x v="1"/>
    <x v="1"/>
    <s v="Lactina"/>
    <n v="26575.200000000001"/>
    <n v="14401.100879999998"/>
    <x v="503"/>
    <x v="557"/>
    <x v="551"/>
    <x v="24"/>
    <s v="餐饮"/>
    <x v="0"/>
    <s v="咖啡店/面包店/冰激凌"/>
    <d v="2013-10-02T00:00:00"/>
    <d v="2015-10-01T00:00:00"/>
    <s v="纯保底"/>
    <s v="0."/>
    <s v="0."/>
    <s v=""/>
    <n v="2"/>
  </r>
  <r>
    <d v="2014-02-01T00:00:00"/>
    <x v="1"/>
    <x v="1"/>
    <s v="淘果乐&amp;冰期时代"/>
    <n v="129690"/>
    <n v="18895.832999999999"/>
    <x v="504"/>
    <x v="558"/>
    <x v="552"/>
    <x v="48"/>
    <s v="餐饮"/>
    <x v="0"/>
    <s v="小吃/冷饮/果汁吧"/>
    <d v="2013-07-01T00:00:00"/>
    <d v="2015-07-05T00:00:00"/>
    <s v="保底与流水两者取高"/>
    <s v="0.13"/>
    <s v="0.13"/>
    <s v=""/>
    <n v="2"/>
  </r>
  <r>
    <d v="2014-02-01T00:00:00"/>
    <x v="1"/>
    <x v="1"/>
    <s v="珀莱雅"/>
    <n v="26876.399999999998"/>
    <n v="5998.8124799999996"/>
    <x v="505"/>
    <x v="559"/>
    <x v="553"/>
    <x v="10"/>
    <s v="美容"/>
    <x v="5"/>
    <s v="化妆品/护肤品/香水"/>
    <d v="2013-08-30T00:00:00"/>
    <d v="2014-08-29T00:00:00"/>
    <s v="纯保底"/>
    <s v="0."/>
    <s v="0."/>
    <s v=""/>
    <n v="1"/>
  </r>
  <r>
    <d v="2014-02-01T00:00:00"/>
    <x v="1"/>
    <x v="1"/>
    <s v="Koomee"/>
    <n v="11673.6"/>
    <n v="9600.3686399999988"/>
    <x v="506"/>
    <x v="560"/>
    <x v="554"/>
    <x v="53"/>
    <s v="其它"/>
    <x v="1"/>
    <s v="眼镜"/>
    <d v="2013-09-14T00:00:00"/>
    <d v="2014-09-13T00:00:00"/>
    <s v="保底与流水两者取高"/>
    <s v="0.18"/>
    <s v="0.18"/>
    <s v=""/>
    <n v="1"/>
  </r>
  <r>
    <d v="2014-02-01T00:00:00"/>
    <x v="1"/>
    <x v="1"/>
    <s v="Joysocks"/>
    <n v="52685.879999999983"/>
    <n v="8503.5010320000001"/>
    <x v="507"/>
    <x v="561"/>
    <x v="555"/>
    <x v="10"/>
    <s v="普通服饰"/>
    <x v="9"/>
    <s v="内衣裤/保暖内衣"/>
    <d v="2013-08-11T00:00:00"/>
    <d v="2014-08-10T00:00:00"/>
    <s v="保底与流水两者取高"/>
    <s v="0.15"/>
    <s v="0.15"/>
    <s v=""/>
    <n v="1"/>
  </r>
  <r>
    <d v="2014-02-01T00:00:00"/>
    <x v="1"/>
    <x v="1"/>
    <s v="新西兰小站"/>
    <n v="47142"/>
    <n v="5397.7590000000009"/>
    <x v="508"/>
    <x v="562"/>
    <x v="556"/>
    <x v="10"/>
    <s v="其它"/>
    <x v="1"/>
    <s v="药房/保健品"/>
    <d v="2013-09-06T00:00:00"/>
    <d v="2014-09-05T00:00:00"/>
    <s v="纯保底"/>
    <s v="0."/>
    <s v="0."/>
    <s v=""/>
    <n v="1"/>
  </r>
  <r>
    <d v="2014-02-01T00:00:00"/>
    <x v="1"/>
    <x v="1"/>
    <s v="I+"/>
    <n v="31544.880000000001"/>
    <n v="6599.1888960000015"/>
    <x v="509"/>
    <x v="563"/>
    <x v="557"/>
    <x v="10"/>
    <s v="其它"/>
    <x v="4"/>
    <s v="家居家饰/日杂"/>
    <d v="2013-08-01T00:00:00"/>
    <d v="2014-07-31T00:00:00"/>
    <s v="纯保底"/>
    <s v="0."/>
    <s v="0."/>
    <s v=""/>
    <n v="1"/>
  </r>
  <r>
    <d v="2014-02-01T00:00:00"/>
    <x v="1"/>
    <x v="1"/>
    <s v="谭木匠"/>
    <n v="37662"/>
    <n v="6598.3823999999995"/>
    <x v="510"/>
    <x v="564"/>
    <x v="558"/>
    <x v="10"/>
    <s v="普通服饰"/>
    <x v="6"/>
    <s v="流行配饰/人造珠宝佩饰"/>
    <d v="2013-08-23T00:00:00"/>
    <d v="2014-08-22T00:00:00"/>
    <s v="纯保底"/>
    <s v="0."/>
    <s v="0."/>
    <s v=""/>
    <n v="1"/>
  </r>
  <r>
    <d v="2014-02-01T00:00:00"/>
    <x v="1"/>
    <x v="1"/>
    <s v="牛品堂皮具"/>
    <n v="29325.599999999999"/>
    <n v="6000.0177599999997"/>
    <x v="511"/>
    <x v="565"/>
    <x v="559"/>
    <x v="6"/>
    <s v="普通服饰"/>
    <x v="6"/>
    <s v="手袋/钱包/旅行箱包"/>
    <d v="2013-09-05T00:00:00"/>
    <d v="2014-09-04T00:00:00"/>
    <s v="纯保底"/>
    <s v="0."/>
    <s v="0."/>
    <s v=""/>
    <n v="1"/>
  </r>
  <r>
    <d v="2014-02-01T00:00:00"/>
    <x v="1"/>
    <x v="1"/>
    <s v="碰碰车船儿童游"/>
    <n v="5412"/>
    <n v="0"/>
    <x v="100"/>
    <x v="566"/>
    <x v="104"/>
    <x v="54"/>
    <s v="其它"/>
    <x v="1"/>
    <s v="其它"/>
    <d v="2013-09-08T00:00:00"/>
    <d v="2014-09-07T00:00:00"/>
    <s v="保底与流水两者取高"/>
    <s v="0."/>
    <s v="0."/>
    <s v=""/>
    <n v="1"/>
  </r>
  <r>
    <d v="2014-02-01T00:00:00"/>
    <x v="1"/>
    <x v="1"/>
    <s v="鲜芋仙"/>
    <n v="154293.6"/>
    <n v="13886.424000000001"/>
    <x v="7"/>
    <x v="567"/>
    <x v="560"/>
    <x v="55"/>
    <s v="餐饮"/>
    <x v="0"/>
    <s v="小吃/冷饮/果汁吧"/>
    <d v="2013-08-16T00:00:00"/>
    <d v="2016-08-15T00:00:00"/>
    <s v="保底(含物管费)与流水两者取高"/>
    <s v="0.09"/>
    <s v="0.09"/>
    <s v=""/>
    <n v="3"/>
  </r>
  <r>
    <d v="2014-02-01T00:00:00"/>
    <x v="1"/>
    <x v="1"/>
    <s v="马赛皂"/>
    <n v="7724.4"/>
    <n v="7199.9132399999999"/>
    <x v="512"/>
    <x v="568"/>
    <x v="561"/>
    <x v="10"/>
    <s v="其它"/>
    <x v="1"/>
    <s v="礼品/精品/手工艺品"/>
    <d v="2013-09-25T00:00:00"/>
    <d v="2014-09-24T00:00:00"/>
    <s v="保底与流水两者取高"/>
    <s v="0.16"/>
    <s v="0.16"/>
    <s v=""/>
    <n v="1"/>
  </r>
  <r>
    <d v="2014-03-01T00:00:00"/>
    <x v="1"/>
    <x v="1"/>
    <s v="Coco 都可茶饮"/>
    <n v="198166.8"/>
    <n v="31231.087679999997"/>
    <x v="513"/>
    <x v="569"/>
    <x v="562"/>
    <x v="9"/>
    <s v="餐饮"/>
    <x v="0"/>
    <s v="小吃/冷饮/果汁吧"/>
    <d v="2013-02-22T00:00:00"/>
    <d v="2015-05-09T00:00:00"/>
    <s v="保底与流水两者取高"/>
    <s v="0.15"/>
    <s v="0.15"/>
    <s v=""/>
    <n v="2.2000000000000002"/>
  </r>
  <r>
    <d v="2014-03-01T00:00:00"/>
    <x v="1"/>
    <x v="1"/>
    <s v="mumu teapresso"/>
    <n v="59335.199999999997"/>
    <n v="12852.00432"/>
    <x v="514"/>
    <x v="570"/>
    <x v="563"/>
    <x v="12"/>
    <s v="餐饮"/>
    <x v="0"/>
    <s v="小吃/冷饮/果汁吧"/>
    <d v="2013-03-04T00:00:00"/>
    <d v="2016-05-09T00:00:00"/>
    <s v="保底与流水两者取高"/>
    <s v="0.11"/>
    <s v="0.11"/>
    <s v=""/>
    <n v="3.2"/>
  </r>
  <r>
    <d v="2014-03-01T00:00:00"/>
    <x v="1"/>
    <x v="1"/>
    <s v="AYSH"/>
    <n v="156513.60000000001"/>
    <n v="23101.407360000001"/>
    <x v="515"/>
    <x v="571"/>
    <x v="564"/>
    <x v="13"/>
    <s v="餐饮"/>
    <x v="0"/>
    <s v="小吃/冷饮/果汁吧"/>
    <d v="2013-01-24T00:00:00"/>
    <d v="2016-05-09T00:00:00"/>
    <s v="保底与流水两者取高"/>
    <s v="0.12"/>
    <s v="0.12"/>
    <s v=""/>
    <n v="3.3"/>
  </r>
  <r>
    <d v="2014-03-01T00:00:00"/>
    <x v="1"/>
    <x v="1"/>
    <s v="Iceason 爱茜茜里"/>
    <n v="119046"/>
    <n v="26785.35"/>
    <x v="516"/>
    <x v="572"/>
    <x v="565"/>
    <x v="13"/>
    <s v="餐饮"/>
    <x v="0"/>
    <s v="咖啡店/面包店/冰激凌"/>
    <d v="2013-01-08T00:00:00"/>
    <d v="2018-05-09T00:00:00"/>
    <s v="保底与流水两者取高"/>
    <s v="0.16"/>
    <s v="0.16"/>
    <s v=""/>
    <n v="5.3"/>
  </r>
  <r>
    <d v="2014-03-01T00:00:00"/>
    <x v="1"/>
    <x v="1"/>
    <s v="博洋家纺"/>
    <n v="59983.199999999997"/>
    <n v="30885.349679999999"/>
    <x v="517"/>
    <x v="573"/>
    <x v="566"/>
    <x v="14"/>
    <s v="其它"/>
    <x v="4"/>
    <s v="窗帘/床品"/>
    <d v="2013-05-29T00:00:00"/>
    <d v="2015-06-27T00:00:00"/>
    <s v="保底与流水两者取高"/>
    <s v="0.14"/>
    <s v="0.14"/>
    <s v=""/>
    <n v="2.1"/>
  </r>
  <r>
    <d v="2014-03-01T00:00:00"/>
    <x v="1"/>
    <x v="1"/>
    <s v="糖印"/>
    <n v="178746.84"/>
    <n v="33032.416032000001"/>
    <x v="518"/>
    <x v="574"/>
    <x v="567"/>
    <x v="15"/>
    <s v="餐饮"/>
    <x v="0"/>
    <s v="咖啡店/面包店/冰激凌"/>
    <d v="2013-05-15T00:00:00"/>
    <d v="2017-07-13T00:00:00"/>
    <s v="保底与流水两者取高"/>
    <s v="0.1"/>
    <s v="0.1"/>
    <s v=""/>
    <n v="4.2"/>
  </r>
  <r>
    <d v="2014-03-01T00:00:00"/>
    <x v="1"/>
    <x v="1"/>
    <s v="Puredown"/>
    <n v="62750.28"/>
    <n v="52126.657596000005"/>
    <x v="519"/>
    <x v="575"/>
    <x v="568"/>
    <x v="16"/>
    <s v="其它"/>
    <x v="4"/>
    <s v="家居家饰/日杂"/>
    <d v="2013-07-01T00:00:00"/>
    <d v="2015-08-29T00:00:00"/>
    <s v="保底与流水两者取高"/>
    <s v="0.14"/>
    <s v="0.14"/>
    <s v=""/>
    <n v="2.2000000000000002"/>
  </r>
  <r>
    <d v="2014-03-01T00:00:00"/>
    <x v="1"/>
    <x v="1"/>
    <s v="万仟堂_x0009_"/>
    <n v="89562.48"/>
    <n v="29188.412232000002"/>
    <x v="520"/>
    <x v="576"/>
    <x v="569"/>
    <x v="17"/>
    <s v="其它"/>
    <x v="4"/>
    <s v="家居家饰/日杂"/>
    <d v="2013-07-01T00:00:00"/>
    <d v="2015-08-15T00:00:00"/>
    <s v="保底(含物管费)与流水两者取高"/>
    <s v="0.15"/>
    <s v="0.15"/>
    <s v=""/>
    <n v="2.1"/>
  </r>
  <r>
    <d v="2014-03-01T00:00:00"/>
    <x v="1"/>
    <x v="1"/>
    <s v="LEXON乐尚"/>
    <n v="25801.200000000001"/>
    <n v="18718.770599999996"/>
    <x v="521"/>
    <x v="577"/>
    <x v="570"/>
    <x v="51"/>
    <s v="普通服饰"/>
    <x v="6"/>
    <s v="生活特性店"/>
    <d v="2013-01-10T00:00:00"/>
    <d v="2015-05-09T00:00:00"/>
    <s v="保底与流水两者取高"/>
    <s v="0.16"/>
    <s v="0.16"/>
    <s v=""/>
    <n v="2.2999999999999998"/>
  </r>
  <r>
    <d v="2014-03-01T00:00:00"/>
    <x v="1"/>
    <x v="1"/>
    <s v="LNO"/>
    <n v="169596.24000000002"/>
    <n v="32833.832064000002"/>
    <x v="522"/>
    <x v="578"/>
    <x v="571"/>
    <x v="19"/>
    <s v="普通服饰"/>
    <x v="6"/>
    <s v="流行配饰/人造珠宝佩"/>
    <d v="2013-03-25T00:00:00"/>
    <d v="2015-05-09T00:00:00"/>
    <s v="保底与流水两者取高"/>
    <s v="0.16"/>
    <s v="0.16"/>
    <s v=""/>
    <n v="2.1"/>
  </r>
  <r>
    <d v="2014-03-01T00:00:00"/>
    <x v="1"/>
    <x v="1"/>
    <s v="周大生"/>
    <n v="663482.4"/>
    <n v="44652.365519999992"/>
    <x v="523"/>
    <x v="579"/>
    <x v="572"/>
    <x v="20"/>
    <s v="珠宝"/>
    <x v="7"/>
    <s v="珠宝"/>
    <d v="2013-03-14T00:00:00"/>
    <d v="2015-05-09T00:00:00"/>
    <s v="保底与流水两者取高"/>
    <s v="0.09,0."/>
    <s v="0.09"/>
    <s v="0."/>
    <n v="2.2000000000000002"/>
  </r>
  <r>
    <d v="2014-03-01T00:00:00"/>
    <x v="1"/>
    <x v="1"/>
    <s v="酷乐潮玩"/>
    <n v="230110.92"/>
    <n v="47126.716416000003"/>
    <x v="524"/>
    <x v="580"/>
    <x v="573"/>
    <x v="21"/>
    <s v="其它"/>
    <x v="1"/>
    <s v="礼品/精品/手工艺品"/>
    <d v="2013-01-10T00:00:00"/>
    <d v="2016-05-09T00:00:00"/>
    <s v="保底与流水两者取高"/>
    <s v="0.12"/>
    <s v="0.12"/>
    <s v=""/>
    <n v="3.3"/>
  </r>
  <r>
    <d v="2014-03-01T00:00:00"/>
    <x v="1"/>
    <x v="1"/>
    <s v="义源珠宝"/>
    <n v="39512.400000000001"/>
    <n v="18479.949479999999"/>
    <x v="525"/>
    <x v="581"/>
    <x v="574"/>
    <x v="22"/>
    <s v="珠宝"/>
    <x v="7"/>
    <s v="珠宝"/>
    <d v="2013-01-09T00:00:00"/>
    <d v="2015-05-09T00:00:00"/>
    <s v="保底与流水两者取高"/>
    <s v="0.15"/>
    <s v="0.15"/>
    <s v=""/>
    <n v="2.2999999999999998"/>
  </r>
  <r>
    <d v="2014-03-01T00:00:00"/>
    <x v="1"/>
    <x v="1"/>
    <s v="美珍香"/>
    <n v="176770.44"/>
    <n v="18790.697772000003"/>
    <x v="526"/>
    <x v="582"/>
    <x v="575"/>
    <x v="23"/>
    <s v="餐饮"/>
    <x v="0"/>
    <s v="小吃/冷饮/果汁吧"/>
    <d v="2013-02-27T00:00:00"/>
    <d v="2016-05-09T00:00:00"/>
    <s v="纯保底"/>
    <s v="0."/>
    <s v="0."/>
    <s v=""/>
    <n v="3.2"/>
  </r>
  <r>
    <d v="2014-03-01T00:00:00"/>
    <x v="1"/>
    <x v="1"/>
    <s v="Ajiichiban 优之良品"/>
    <n v="99911.315999999992"/>
    <n v="16385.455824000001"/>
    <x v="527"/>
    <x v="583"/>
    <x v="576"/>
    <x v="24"/>
    <s v="餐饮"/>
    <x v="0"/>
    <s v="小吃/冷饮/果汁吧"/>
    <d v="2013-01-07T00:00:00"/>
    <d v="2015-05-09T00:00:00"/>
    <s v="保底与流水两者取高"/>
    <s v="0.14"/>
    <s v="0.14"/>
    <s v=""/>
    <n v="2.2999999999999998"/>
  </r>
  <r>
    <d v="2014-03-01T00:00:00"/>
    <x v="1"/>
    <x v="1"/>
    <s v="渔火东海面点"/>
    <n v="204559.19999999998"/>
    <n v="30806.615520000003"/>
    <x v="493"/>
    <x v="584"/>
    <x v="577"/>
    <x v="25"/>
    <s v="餐饮"/>
    <x v="2"/>
    <s v="餐馆/饭店"/>
    <d v="2013-02-24T00:00:00"/>
    <d v="2018-05-09T00:00:00"/>
    <s v="保底与流水两者取高"/>
    <s v="0.1"/>
    <s v="0.1"/>
    <s v=""/>
    <n v="5.2"/>
  </r>
  <r>
    <d v="2014-03-01T00:00:00"/>
    <x v="1"/>
    <x v="1"/>
    <s v="Dairy Queen 冰雪皇后"/>
    <n v="147561"/>
    <n v="20673.296100000003"/>
    <x v="341"/>
    <x v="585"/>
    <x v="578"/>
    <x v="26"/>
    <s v="餐饮"/>
    <x v="0"/>
    <s v="咖啡店/面包店/冰激凌"/>
    <d v="2013-03-02T00:00:00"/>
    <d v="2018-05-09T00:00:00"/>
    <s v="保底与流水两者取高"/>
    <s v="0.11"/>
    <s v="0.11"/>
    <s v=""/>
    <n v="5.2"/>
  </r>
  <r>
    <d v="2014-03-01T00:00:00"/>
    <x v="1"/>
    <x v="1"/>
    <s v="西树泡芙"/>
    <n v="62186.399999999994"/>
    <n v="15453.320400000001"/>
    <x v="528"/>
    <x v="586"/>
    <x v="579"/>
    <x v="1"/>
    <s v="餐饮"/>
    <x v="0"/>
    <s v="小吃/冷饮/果汁吧"/>
    <d v="2013-01-30T00:00:00"/>
    <d v="2015-05-09T00:00:00"/>
    <s v="保底与流水两者取高"/>
    <s v="0.13"/>
    <s v="0.13"/>
    <s v=""/>
    <n v="2.2999999999999998"/>
  </r>
  <r>
    <d v="2014-03-01T00:00:00"/>
    <x v="1"/>
    <x v="1"/>
    <s v="干锅居"/>
    <n v="209851.19999999998"/>
    <n v="56198.151360000011"/>
    <x v="529"/>
    <x v="587"/>
    <x v="580"/>
    <x v="52"/>
    <s v="餐饮"/>
    <x v="2"/>
    <s v="餐馆/饭店"/>
    <d v="2013-04-10T00:00:00"/>
    <d v="2018-05-09T00:00:00"/>
    <s v="保底与流水两者取高"/>
    <s v="0.08"/>
    <s v="0.08"/>
    <s v=""/>
    <n v="5.0999999999999996"/>
  </r>
  <r>
    <d v="2014-03-01T00:00:00"/>
    <x v="1"/>
    <x v="1"/>
    <s v="老娘舅"/>
    <n v="114768"/>
    <n v="59943.326399999991"/>
    <x v="530"/>
    <x v="588"/>
    <x v="581"/>
    <x v="27"/>
    <s v="餐饮"/>
    <x v="2"/>
    <s v="餐馆/饭店"/>
    <d v="2013-03-26T00:00:00"/>
    <d v="2021-05-09T00:00:00"/>
    <s v="保底(含物管费)与流水两者取高"/>
    <s v="0.08"/>
    <s v="0.08"/>
    <s v=""/>
    <n v="8.1"/>
  </r>
  <r>
    <d v="2014-03-01T00:00:00"/>
    <x v="1"/>
    <x v="1"/>
    <s v="玩转烤肉餐厅"/>
    <n v="579370.79999999993"/>
    <n v="73638.028680000003"/>
    <x v="531"/>
    <x v="589"/>
    <x v="582"/>
    <x v="28"/>
    <s v="餐饮"/>
    <x v="2"/>
    <s v="餐馆/饭店"/>
    <d v="2013-03-01T00:00:00"/>
    <d v="2018-05-29T00:00:00"/>
    <s v="保底与流水两者取高"/>
    <s v="0.08"/>
    <s v="0.08"/>
    <s v=""/>
    <n v="5.2"/>
  </r>
  <r>
    <d v="2014-03-01T00:00:00"/>
    <x v="1"/>
    <x v="1"/>
    <s v="Pizza Hut 必胜客"/>
    <n v="837173.59200000006"/>
    <n v="41858.679599999996"/>
    <x v="532"/>
    <x v="590"/>
    <x v="583"/>
    <x v="29"/>
    <s v="餐饮"/>
    <x v="2"/>
    <s v="快餐"/>
    <d v="2013-04-15T00:00:00"/>
    <d v="2028-07-13T00:00:00"/>
    <s v="保底(含物管费)与流水两者取高"/>
    <s v="0.05"/>
    <s v="0.05"/>
    <s v=""/>
    <n v="15.3"/>
  </r>
  <r>
    <d v="2014-03-01T00:00:00"/>
    <x v="1"/>
    <x v="1"/>
    <s v="Ani plaza"/>
    <n v="56127.96"/>
    <n v="18718.674660000001"/>
    <x v="533"/>
    <x v="591"/>
    <x v="584"/>
    <x v="31"/>
    <s v="其它"/>
    <x v="1"/>
    <s v="音乐/音像商店"/>
    <d v="2013-01-06T00:00:00"/>
    <d v="2015-05-09T00:00:00"/>
    <s v="保底与流水两者取高"/>
    <s v="0.15"/>
    <s v="0.15"/>
    <s v=""/>
    <n v="2.2999999999999998"/>
  </r>
  <r>
    <d v="2014-03-01T00:00:00"/>
    <x v="1"/>
    <x v="1"/>
    <s v="7°银匠"/>
    <n v="55120.2"/>
    <n v="11878.403099999998"/>
    <x v="534"/>
    <x v="592"/>
    <x v="585"/>
    <x v="32"/>
    <s v="普通服饰"/>
    <x v="6"/>
    <s v="流行配饰/人造珠宝佩饰"/>
    <d v="2013-01-10T00:00:00"/>
    <d v="2015-05-09T00:00:00"/>
    <s v="保底与流水两者取高"/>
    <s v="0.15"/>
    <s v="0.15"/>
    <s v=""/>
    <n v="2.2999999999999998"/>
  </r>
  <r>
    <d v="2014-03-01T00:00:00"/>
    <x v="1"/>
    <x v="1"/>
    <s v="JUST US"/>
    <n v="12927.6"/>
    <n v="16631.357400000001"/>
    <x v="535"/>
    <x v="593"/>
    <x v="586"/>
    <x v="33"/>
    <s v="普通服饰"/>
    <x v="6"/>
    <s v="流行配饰/人造珠宝佩"/>
    <d v="2013-09-03T00:00:00"/>
    <d v="2015-09-22T00:00:00"/>
    <s v="保底与流水两者取高"/>
    <s v="0.16"/>
    <s v="0.16"/>
    <s v=""/>
    <n v="2.1"/>
  </r>
  <r>
    <d v="2014-03-01T00:00:00"/>
    <x v="1"/>
    <x v="1"/>
    <s v="启路生活馆"/>
    <n v="299504.39999999997"/>
    <n v="75205.554839999997"/>
    <x v="536"/>
    <x v="594"/>
    <x v="587"/>
    <x v="34"/>
    <s v="其它"/>
    <x v="1"/>
    <s v="文具"/>
    <d v="2012-12-20T00:00:00"/>
    <d v="2016-05-09T00:00:00"/>
    <s v="保底与流水两者取高"/>
    <s v="0.13"/>
    <s v="0.13"/>
    <s v=""/>
    <n v="3.4"/>
  </r>
  <r>
    <d v="2014-03-01T00:00:00"/>
    <x v="1"/>
    <x v="1"/>
    <s v="Laofengxiang 老凤祥"/>
    <n v="1326924"/>
    <n v="62232.7356"/>
    <x v="537"/>
    <x v="595"/>
    <x v="588"/>
    <x v="35"/>
    <s v="珠宝"/>
    <x v="7"/>
    <s v="珠宝"/>
    <d v="2013-01-10T00:00:00"/>
    <d v="2015-05-09T00:00:00"/>
    <s v="保底与流水两者取高"/>
    <s v="0.09,0."/>
    <s v="0.09"/>
    <s v="0."/>
    <n v="2.2999999999999998"/>
  </r>
  <r>
    <d v="2014-03-01T00:00:00"/>
    <x v="1"/>
    <x v="1"/>
    <s v="中国黄金"/>
    <n v="853737.6"/>
    <n v="65310.926399999997"/>
    <x v="538"/>
    <x v="596"/>
    <x v="589"/>
    <x v="36"/>
    <s v="珠宝"/>
    <x v="7"/>
    <s v="珠宝"/>
    <d v="2013-01-05T00:00:00"/>
    <d v="2015-05-09T00:00:00"/>
    <s v="保底与流水两者取高"/>
    <s v="0.09,0."/>
    <s v="0.09"/>
    <s v="0."/>
    <n v="2.2999999999999998"/>
  </r>
  <r>
    <d v="2014-03-01T00:00:00"/>
    <x v="1"/>
    <x v="1"/>
    <s v="Watsons 屈臣氏"/>
    <n v="1192883.94"/>
    <n v="70022.287278000003"/>
    <x v="539"/>
    <x v="597"/>
    <x v="590"/>
    <x v="37"/>
    <s v="其它"/>
    <x v="1"/>
    <s v="药房/保健品"/>
    <d v="2013-01-17T00:00:00"/>
    <d v="2021-07-30T00:00:00"/>
    <s v="纯扣"/>
    <s v="0.05"/>
    <s v="0.05"/>
    <s v=""/>
    <n v="8.5"/>
  </r>
  <r>
    <d v="2014-03-01T00:00:00"/>
    <x v="1"/>
    <x v="1"/>
    <s v="黛拉美甲"/>
    <n v="131584.79999999999"/>
    <n v="20106.157440000003"/>
    <x v="540"/>
    <x v="598"/>
    <x v="591"/>
    <x v="38"/>
    <s v="美容"/>
    <x v="8"/>
    <s v="美容/美发/美甲"/>
    <d v="2013-01-10T00:00:00"/>
    <d v="2015-05-09T00:00:00"/>
    <s v="纯保底"/>
    <s v="0."/>
    <s v="0."/>
    <s v=""/>
    <n v="2.2999999999999998"/>
  </r>
  <r>
    <d v="2014-03-01T00:00:00"/>
    <x v="1"/>
    <x v="1"/>
    <s v="海伦美甲"/>
    <n v="118094.39999999999"/>
    <n v="19497.385440000002"/>
    <x v="541"/>
    <x v="599"/>
    <x v="592"/>
    <x v="31"/>
    <s v="美容"/>
    <x v="8"/>
    <s v="美容/美发/美甲"/>
    <d v="2013-01-13T00:00:00"/>
    <d v="2015-05-09T00:00:00"/>
    <s v="纯保底"/>
    <s v="0."/>
    <s v="0."/>
    <s v=""/>
    <n v="2.2999999999999998"/>
  </r>
  <r>
    <d v="2014-03-01T00:00:00"/>
    <x v="1"/>
    <x v="1"/>
    <s v="Bao Dao 宝岛眼镜"/>
    <n v="355404"/>
    <n v="77797.935599999997"/>
    <x v="542"/>
    <x v="600"/>
    <x v="593"/>
    <x v="39"/>
    <s v="其它"/>
    <x v="1"/>
    <s v="眼镜"/>
    <d v="2013-01-25T00:00:00"/>
    <d v="2016-05-09T00:00:00"/>
    <s v="保底与流水两者取高"/>
    <s v="0.2"/>
    <s v="0.2"/>
    <s v=""/>
    <n v="3.3"/>
  </r>
  <r>
    <d v="2014-03-01T00:00:00"/>
    <x v="1"/>
    <x v="1"/>
    <s v="Bread Talk 面包新语"/>
    <n v="357098.24400000001"/>
    <n v="37209.637024800002"/>
    <x v="543"/>
    <x v="601"/>
    <x v="594"/>
    <x v="40"/>
    <s v="餐饮"/>
    <x v="0"/>
    <s v="咖啡店/面包店/冰激凌"/>
    <d v="2013-02-28T00:00:00"/>
    <d v="2021-05-09T00:00:00"/>
    <s v="保底与流水两者取高"/>
    <s v="0.08"/>
    <s v="0.08"/>
    <s v=""/>
    <n v="8.1999999999999993"/>
  </r>
  <r>
    <d v="2014-03-01T00:00:00"/>
    <x v="1"/>
    <x v="1"/>
    <s v="阿香米线"/>
    <n v="808340.28"/>
    <n v="88189.92454800001"/>
    <x v="544"/>
    <x v="602"/>
    <x v="595"/>
    <x v="41"/>
    <s v="餐饮"/>
    <x v="2"/>
    <s v="快餐"/>
    <d v="2013-02-28T00:00:00"/>
    <d v="2016-05-09T00:00:00"/>
    <s v="保底与流水两者取高"/>
    <s v="0.1"/>
    <s v="0.1"/>
    <s v=""/>
    <n v="3.2"/>
  </r>
  <r>
    <d v="2014-03-01T00:00:00"/>
    <x v="1"/>
    <x v="1"/>
    <s v="Sukiya 食其家"/>
    <n v="307914"/>
    <n v="40090.402799999989"/>
    <x v="545"/>
    <x v="603"/>
    <x v="596"/>
    <x v="42"/>
    <s v="餐饮"/>
    <x v="2"/>
    <s v="快餐"/>
    <d v="2012-12-20T00:00:00"/>
    <d v="2018-05-09T00:00:00"/>
    <s v="保底与流水两者取高"/>
    <s v="0.09"/>
    <s v="0.09"/>
    <s v=""/>
    <n v="5.4"/>
  </r>
  <r>
    <d v="2014-03-01T00:00:00"/>
    <x v="1"/>
    <x v="1"/>
    <s v="Ajisen Ramen 味千拉面"/>
    <n v="498277.31999999995"/>
    <n v="51970.324476000002"/>
    <x v="546"/>
    <x v="604"/>
    <x v="597"/>
    <x v="43"/>
    <s v="餐饮"/>
    <x v="2"/>
    <s v="快餐"/>
    <d v="2013-02-26T00:00:00"/>
    <d v="2021-05-09T00:00:00"/>
    <s v="保底与流水两者取高"/>
    <s v="0.08"/>
    <s v="0.08"/>
    <s v=""/>
    <n v="8.1999999999999993"/>
  </r>
  <r>
    <d v="2014-03-01T00:00:00"/>
    <x v="1"/>
    <x v="1"/>
    <s v="KFC 肯德基"/>
    <n v="372000"/>
    <n v="50210.003999999994"/>
    <x v="454"/>
    <x v="156"/>
    <x v="497"/>
    <x v="44"/>
    <s v="餐饮"/>
    <x v="2"/>
    <s v="快餐"/>
    <d v="2013-03-04T00:00:00"/>
    <d v="2028-06-13T00:00:00"/>
    <s v="保底与流水两者取高"/>
    <n v="0.08"/>
    <n v="0.08"/>
    <s v=""/>
    <n v="15.3"/>
  </r>
  <r>
    <d v="2014-03-01T00:00:00"/>
    <x v="1"/>
    <x v="1"/>
    <s v="永坤黄金"/>
    <n v="94170.3"/>
    <n v="30454.675019999999"/>
    <x v="547"/>
    <x v="605"/>
    <x v="598"/>
    <x v="45"/>
    <s v="珠宝"/>
    <x v="7"/>
    <s v="珠宝"/>
    <d v="2013-09-03T00:00:00"/>
    <d v="2015-10-17T00:00:00"/>
    <s v="保底与流水两者取高"/>
    <s v="0.09,0."/>
    <s v="0.09"/>
    <s v="0."/>
    <n v="2.1"/>
  </r>
  <r>
    <d v="2014-03-01T00:00:00"/>
    <x v="1"/>
    <x v="1"/>
    <s v="Hui Lau Shan 许留山"/>
    <n v="337247.62799999997"/>
    <n v="39390.522950400002"/>
    <x v="548"/>
    <x v="606"/>
    <x v="599"/>
    <x v="46"/>
    <s v="餐饮"/>
    <x v="0"/>
    <s v="咖啡店/面包店/冰激凌"/>
    <d v="2013-06-18T00:00:00"/>
    <d v="2018-07-17T00:00:00"/>
    <s v="保底与流水两者取高"/>
    <s v="0.1"/>
    <s v="0.1"/>
    <s v=""/>
    <n v="5.0999999999999996"/>
  </r>
  <r>
    <d v="2014-03-01T00:00:00"/>
    <x v="1"/>
    <x v="1"/>
    <s v="布歌东京"/>
    <n v="126048"/>
    <n v="15302.227200000001"/>
    <x v="549"/>
    <x v="607"/>
    <x v="600"/>
    <x v="47"/>
    <s v="餐饮"/>
    <x v="0"/>
    <s v="咖啡店/面包店/冰激凌"/>
    <d v="2013-09-28T00:00:00"/>
    <d v="2015-09-27T00:00:00"/>
    <s v="保底与流水两者取高"/>
    <s v="0.11"/>
    <s v="0.11"/>
    <s v=""/>
    <n v="2"/>
  </r>
  <r>
    <d v="2014-03-01T00:00:00"/>
    <x v="1"/>
    <x v="1"/>
    <s v="Lactina"/>
    <n v="36306"/>
    <n v="14398.959600000002"/>
    <x v="550"/>
    <x v="608"/>
    <x v="601"/>
    <x v="24"/>
    <s v="餐饮"/>
    <x v="0"/>
    <s v="咖啡店/面包店/冰激凌"/>
    <d v="2013-10-02T00:00:00"/>
    <d v="2015-10-01T00:00:00"/>
    <s v="纯保底"/>
    <s v="0."/>
    <s v="0."/>
    <s v=""/>
    <n v="2"/>
  </r>
  <r>
    <d v="2014-03-01T00:00:00"/>
    <x v="1"/>
    <x v="1"/>
    <s v="淘果乐&amp;冰期时代"/>
    <n v="135508.79999999999"/>
    <n v="19662.326880000001"/>
    <x v="551"/>
    <x v="609"/>
    <x v="602"/>
    <x v="48"/>
    <s v="餐饮"/>
    <x v="0"/>
    <s v="小吃/冷饮/果汁吧"/>
    <d v="2013-07-01T00:00:00"/>
    <d v="2015-07-05T00:00:00"/>
    <s v="保底与流水两者取高"/>
    <s v="0.13"/>
    <s v="0.13"/>
    <s v=""/>
    <n v="2"/>
  </r>
  <r>
    <d v="2014-03-01T00:00:00"/>
    <x v="1"/>
    <x v="1"/>
    <s v="MING's Jewellery 明牌珠宝"/>
    <n v="75922.8"/>
    <n v="15602.135399999999"/>
    <x v="552"/>
    <x v="610"/>
    <x v="603"/>
    <x v="56"/>
    <s v="珠宝"/>
    <x v="7"/>
    <s v="珠宝"/>
    <d v="2013-12-27T00:00:00"/>
    <d v="2014-12-26T00:00:00"/>
    <s v="保底与流水两者取高"/>
    <s v="0.09,0."/>
    <s v="0.09"/>
    <s v="0."/>
    <n v="1"/>
  </r>
  <r>
    <d v="2014-03-01T00:00:00"/>
    <x v="1"/>
    <x v="1"/>
    <s v="珀莱雅"/>
    <n v="25936.799999999999"/>
    <n v="5999.1818399999993"/>
    <x v="553"/>
    <x v="611"/>
    <x v="604"/>
    <x v="10"/>
    <s v="美容"/>
    <x v="5"/>
    <s v="化妆品/护肤品/香水"/>
    <d v="2013-08-30T00:00:00"/>
    <d v="2014-08-29T00:00:00"/>
    <s v="纯保底"/>
    <s v="0."/>
    <s v="0."/>
    <s v=""/>
    <n v="1"/>
  </r>
  <r>
    <d v="2014-03-01T00:00:00"/>
    <x v="1"/>
    <x v="1"/>
    <s v="Koomee"/>
    <n v="15019.199999999999"/>
    <n v="9600.2726399999992"/>
    <x v="554"/>
    <x v="612"/>
    <x v="605"/>
    <x v="53"/>
    <s v="其它"/>
    <x v="1"/>
    <s v="眼镜"/>
    <d v="2013-09-14T00:00:00"/>
    <d v="2014-09-13T00:00:00"/>
    <s v="保底与流水两者取高"/>
    <s v="0.18"/>
    <s v="0.18"/>
    <s v=""/>
    <n v="1"/>
  </r>
  <r>
    <d v="2014-03-01T00:00:00"/>
    <x v="1"/>
    <x v="1"/>
    <s v="Joysocks"/>
    <n v="42231.24"/>
    <n v="6934.3696080000009"/>
    <x v="555"/>
    <x v="613"/>
    <x v="606"/>
    <x v="10"/>
    <s v="普通服饰"/>
    <x v="9"/>
    <s v="内衣裤/保暖内衣"/>
    <d v="2013-08-11T00:00:00"/>
    <d v="2014-08-10T00:00:00"/>
    <s v="保底与流水两者取高"/>
    <s v="0.15"/>
    <s v="0.15"/>
    <s v=""/>
    <n v="1"/>
  </r>
  <r>
    <d v="2014-03-01T00:00:00"/>
    <x v="1"/>
    <x v="1"/>
    <s v="新西兰小站"/>
    <n v="51356.4"/>
    <n v="5397.5576399999991"/>
    <x v="496"/>
    <x v="614"/>
    <x v="607"/>
    <x v="10"/>
    <s v="其它"/>
    <x v="1"/>
    <s v="药房/保健品"/>
    <d v="2013-09-06T00:00:00"/>
    <d v="2014-09-05T00:00:00"/>
    <s v="纯保底"/>
    <s v="0."/>
    <s v="0."/>
    <s v=""/>
    <n v="1"/>
  </r>
  <r>
    <d v="2014-03-01T00:00:00"/>
    <x v="1"/>
    <x v="1"/>
    <s v="I+"/>
    <n v="37885.919999999998"/>
    <n v="6599.727264000001"/>
    <x v="556"/>
    <x v="615"/>
    <x v="608"/>
    <x v="10"/>
    <s v="其它"/>
    <x v="4"/>
    <s v="家居家饰/日杂"/>
    <d v="2013-08-01T00:00:00"/>
    <d v="2014-07-31T00:00:00"/>
    <s v="纯保底"/>
    <s v="0."/>
    <s v="0."/>
    <s v=""/>
    <n v="1"/>
  </r>
  <r>
    <d v="2014-03-01T00:00:00"/>
    <x v="1"/>
    <x v="1"/>
    <s v="谭木匠"/>
    <n v="38223.599999999999"/>
    <n v="6601.2157200000001"/>
    <x v="557"/>
    <x v="616"/>
    <x v="609"/>
    <x v="10"/>
    <s v="普通服饰"/>
    <x v="6"/>
    <s v="流行配饰/人造珠宝佩饰"/>
    <d v="2013-08-23T00:00:00"/>
    <d v="2014-08-22T00:00:00"/>
    <s v="纯保底"/>
    <s v="0."/>
    <s v="0."/>
    <s v=""/>
    <n v="1"/>
  </r>
  <r>
    <d v="2014-03-01T00:00:00"/>
    <x v="1"/>
    <x v="1"/>
    <s v="牛品堂皮具"/>
    <n v="32366.399999999998"/>
    <n v="6000.7305599999991"/>
    <x v="558"/>
    <x v="617"/>
    <x v="610"/>
    <x v="6"/>
    <s v="普通服饰"/>
    <x v="6"/>
    <s v="手袋/钱包/旅行箱包"/>
    <d v="2013-09-05T00:00:00"/>
    <d v="2014-09-04T00:00:00"/>
    <s v="纯保底"/>
    <s v="0."/>
    <s v="0."/>
    <s v=""/>
    <n v="1"/>
  </r>
  <r>
    <d v="2014-03-01T00:00:00"/>
    <x v="1"/>
    <x v="1"/>
    <s v="碰碰车船儿童游"/>
    <n v="10320"/>
    <n v="0"/>
    <x v="100"/>
    <x v="618"/>
    <x v="104"/>
    <x v="54"/>
    <s v="其它"/>
    <x v="1"/>
    <s v="其它"/>
    <d v="2013-09-08T00:00:00"/>
    <d v="2014-09-07T00:00:00"/>
    <s v="保底与流水两者取高"/>
    <s v="0."/>
    <s v="0."/>
    <s v=""/>
    <n v="1"/>
  </r>
  <r>
    <d v="2014-03-01T00:00:00"/>
    <x v="1"/>
    <x v="1"/>
    <s v="鲜芋仙"/>
    <n v="197796"/>
    <n v="17801.64"/>
    <x v="7"/>
    <x v="619"/>
    <x v="611"/>
    <x v="55"/>
    <s v="餐饮"/>
    <x v="0"/>
    <s v="小吃/冷饮/果汁吧"/>
    <d v="2013-08-16T00:00:00"/>
    <d v="2016-08-15T00:00:00"/>
    <s v="保底(含物管费)与流水两者取高"/>
    <s v="0.09"/>
    <s v="0.09"/>
    <s v=""/>
    <n v="3"/>
  </r>
  <r>
    <d v="2014-03-01T00:00:00"/>
    <x v="1"/>
    <x v="1"/>
    <s v="马赛皂"/>
    <n v="11494.8"/>
    <n v="7200.3427199999987"/>
    <x v="559"/>
    <x v="620"/>
    <x v="612"/>
    <x v="10"/>
    <s v="其它"/>
    <x v="1"/>
    <s v="礼品/精品/手工艺品"/>
    <d v="2013-09-25T00:00:00"/>
    <d v="2014-09-24T00:00:00"/>
    <s v="保底与流水两者取高"/>
    <s v="0.16"/>
    <s v="0.16"/>
    <s v=""/>
    <n v="1"/>
  </r>
  <r>
    <d v="2014-03-01T00:00:00"/>
    <x v="1"/>
    <x v="1"/>
    <s v="A+（化妆品）"/>
    <n v="5564.8799999999992"/>
    <n v="0"/>
    <x v="100"/>
    <x v="621"/>
    <x v="104"/>
    <x v="6"/>
    <s v="美容"/>
    <x v="5"/>
    <s v="化妆品/护肤品/香水"/>
    <d v="2014-03-29T00:00:00"/>
    <d v="2015-03-28T00:00:00"/>
    <s v="保底与流水两者取高"/>
    <n v="0.14000000000000001"/>
    <n v="0.14000000000000001"/>
    <s v=""/>
    <n v="1"/>
  </r>
  <r>
    <d v="2014-04-01T00:00:00"/>
    <x v="1"/>
    <x v="1"/>
    <s v="Coco 都可茶饮"/>
    <n v="186976.8"/>
    <n v="29542.3344"/>
    <x v="560"/>
    <x v="622"/>
    <x v="613"/>
    <x v="9"/>
    <s v="餐饮"/>
    <x v="0"/>
    <s v="小吃/冷饮/果汁吧"/>
    <d v="2013-02-22T00:00:00"/>
    <d v="2015-05-09T00:00:00"/>
    <s v="保底与流水两者取高"/>
    <s v="0.15"/>
    <s v="0.15"/>
    <s v=""/>
    <n v="2.2000000000000002"/>
  </r>
  <r>
    <d v="2014-04-01T00:00:00"/>
    <x v="1"/>
    <x v="1"/>
    <s v="mumu teapresso"/>
    <n v="48097.2"/>
    <n v="12851.571840000001"/>
    <x v="561"/>
    <x v="623"/>
    <x v="614"/>
    <x v="12"/>
    <s v="餐饮"/>
    <x v="0"/>
    <s v="小吃/冷饮/果汁吧"/>
    <d v="2013-03-04T00:00:00"/>
    <d v="2016-05-09T00:00:00"/>
    <s v="保底与流水两者取高"/>
    <s v="0.11"/>
    <s v="0.11"/>
    <s v=""/>
    <n v="3.2"/>
  </r>
  <r>
    <d v="2014-04-01T00:00:00"/>
    <x v="1"/>
    <x v="1"/>
    <s v="AYSH"/>
    <n v="137881.19999999998"/>
    <n v="21605.984039999999"/>
    <x v="562"/>
    <x v="624"/>
    <x v="615"/>
    <x v="13"/>
    <s v="餐饮"/>
    <x v="0"/>
    <s v="小吃/冷饮/果汁吧"/>
    <d v="2013-01-24T00:00:00"/>
    <d v="2016-05-09T00:00:00"/>
    <s v="保底与流水两者取高"/>
    <s v="0.12"/>
    <s v="0.12"/>
    <s v=""/>
    <n v="3.3"/>
  </r>
  <r>
    <d v="2014-04-01T00:00:00"/>
    <x v="1"/>
    <x v="1"/>
    <s v="Iceason 爱茜茜里"/>
    <n v="94971.599999999991"/>
    <n v="26781.991199999997"/>
    <x v="563"/>
    <x v="625"/>
    <x v="616"/>
    <x v="13"/>
    <s v="餐饮"/>
    <x v="0"/>
    <s v="咖啡店/面包店/冰激凌"/>
    <d v="2013-01-08T00:00:00"/>
    <d v="2018-05-09T00:00:00"/>
    <s v="保底与流水两者取高"/>
    <s v="0.16"/>
    <s v="0.16"/>
    <s v=""/>
    <n v="5.3"/>
  </r>
  <r>
    <d v="2014-04-01T00:00:00"/>
    <x v="1"/>
    <x v="1"/>
    <s v="博洋家纺"/>
    <n v="59144.399999999994"/>
    <n v="30885.205679999999"/>
    <x v="564"/>
    <x v="626"/>
    <x v="617"/>
    <x v="14"/>
    <s v="其它"/>
    <x v="4"/>
    <s v="窗帘/床品"/>
    <d v="2013-05-29T00:00:00"/>
    <d v="2015-06-27T00:00:00"/>
    <s v="保底与流水两者取高"/>
    <s v="0.14"/>
    <s v="0.14"/>
    <s v=""/>
    <n v="2.1"/>
  </r>
  <r>
    <d v="2014-04-01T00:00:00"/>
    <x v="1"/>
    <x v="1"/>
    <s v="糖印"/>
    <n v="138531.52799999999"/>
    <n v="33025.916275199997"/>
    <x v="565"/>
    <x v="627"/>
    <x v="618"/>
    <x v="15"/>
    <s v="餐饮"/>
    <x v="0"/>
    <s v="咖啡店/面包店/冰激凌"/>
    <d v="2013-05-15T00:00:00"/>
    <d v="2017-07-13T00:00:00"/>
    <s v="保底与流水两者取高"/>
    <s v="0.1"/>
    <s v="0.1"/>
    <s v=""/>
    <n v="4.2"/>
  </r>
  <r>
    <d v="2014-04-01T00:00:00"/>
    <x v="1"/>
    <x v="1"/>
    <s v="Puredown"/>
    <n v="92061.48"/>
    <n v="52125.209976000013"/>
    <x v="566"/>
    <x v="628"/>
    <x v="619"/>
    <x v="16"/>
    <s v="其它"/>
    <x v="4"/>
    <s v="家居家饰/日杂"/>
    <d v="2013-07-01T00:00:00"/>
    <d v="2015-08-29T00:00:00"/>
    <s v="保底与流水两者取高"/>
    <s v="0.14"/>
    <s v="0.14"/>
    <s v=""/>
    <n v="2.2000000000000002"/>
  </r>
  <r>
    <d v="2014-04-01T00:00:00"/>
    <x v="1"/>
    <x v="1"/>
    <s v="万仟堂_x0009_"/>
    <n v="107908.92000000003"/>
    <n v="29189.362860000005"/>
    <x v="567"/>
    <x v="629"/>
    <x v="620"/>
    <x v="17"/>
    <s v="其它"/>
    <x v="4"/>
    <s v="家居家饰/日杂"/>
    <d v="2013-07-01T00:00:00"/>
    <d v="2015-08-15T00:00:00"/>
    <s v="保底(含物管费)与流水两者取高"/>
    <s v="0.15"/>
    <s v="0.15"/>
    <s v=""/>
    <n v="2.1"/>
  </r>
  <r>
    <d v="2014-04-01T00:00:00"/>
    <x v="1"/>
    <x v="1"/>
    <s v="LEXON乐尚"/>
    <n v="27372"/>
    <n v="18719.710799999997"/>
    <x v="568"/>
    <x v="630"/>
    <x v="621"/>
    <x v="51"/>
    <s v="普通服饰"/>
    <x v="6"/>
    <s v="生活特性店"/>
    <d v="2013-01-10T00:00:00"/>
    <d v="2015-05-09T00:00:00"/>
    <s v="保底与流水两者取高"/>
    <s v="0.16"/>
    <s v="0.16"/>
    <s v=""/>
    <n v="2.2999999999999998"/>
  </r>
  <r>
    <d v="2014-04-01T00:00:00"/>
    <x v="1"/>
    <x v="1"/>
    <s v="LNO"/>
    <n v="157144.08000000002"/>
    <n v="31915.962647999997"/>
    <x v="569"/>
    <x v="631"/>
    <x v="622"/>
    <x v="19"/>
    <s v="普通服饰"/>
    <x v="6"/>
    <s v="流行配饰/人造珠宝佩"/>
    <d v="2013-03-25T00:00:00"/>
    <d v="2015-05-09T00:00:00"/>
    <s v="保底与流水两者取高"/>
    <s v="0.16"/>
    <s v="0.16"/>
    <s v=""/>
    <n v="2.1"/>
  </r>
  <r>
    <d v="2014-04-01T00:00:00"/>
    <x v="1"/>
    <x v="1"/>
    <s v="周大生"/>
    <n v="307494"/>
    <n v="44648.128799999999"/>
    <x v="570"/>
    <x v="632"/>
    <x v="623"/>
    <x v="20"/>
    <s v="珠宝"/>
    <x v="7"/>
    <s v="珠宝"/>
    <d v="2013-03-14T00:00:00"/>
    <d v="2015-05-09T00:00:00"/>
    <s v="保底与流水两者取高"/>
    <s v="0.09,0."/>
    <s v="0.09"/>
    <s v="0."/>
    <n v="2.2000000000000002"/>
  </r>
  <r>
    <d v="2014-04-01T00:00:00"/>
    <x v="1"/>
    <x v="1"/>
    <s v="酷乐潮玩"/>
    <n v="201859.39199999999"/>
    <n v="47113.982092800004"/>
    <x v="571"/>
    <x v="633"/>
    <x v="624"/>
    <x v="21"/>
    <s v="其它"/>
    <x v="1"/>
    <s v="礼品/精品/手工艺品"/>
    <d v="2013-01-10T00:00:00"/>
    <d v="2016-05-09T00:00:00"/>
    <s v="保底与流水两者取高"/>
    <s v="0.12"/>
    <s v="0.12"/>
    <s v=""/>
    <n v="3.3"/>
  </r>
  <r>
    <d v="2014-04-01T00:00:00"/>
    <x v="1"/>
    <x v="1"/>
    <s v="义源珠宝"/>
    <n v="64012.799999999996"/>
    <n v="18480.495360000001"/>
    <x v="572"/>
    <x v="634"/>
    <x v="625"/>
    <x v="22"/>
    <s v="珠宝"/>
    <x v="7"/>
    <s v="珠宝"/>
    <d v="2013-01-09T00:00:00"/>
    <d v="2015-05-09T00:00:00"/>
    <s v="保底与流水两者取高"/>
    <s v="0.15"/>
    <s v="0.15"/>
    <s v=""/>
    <n v="2.2999999999999998"/>
  </r>
  <r>
    <d v="2014-04-01T00:00:00"/>
    <x v="1"/>
    <x v="1"/>
    <s v="美珍香"/>
    <n v="172477.80000000002"/>
    <n v="18800.0802"/>
    <x v="573"/>
    <x v="635"/>
    <x v="626"/>
    <x v="23"/>
    <s v="餐饮"/>
    <x v="0"/>
    <s v="小吃/冷饮/果汁吧"/>
    <d v="2013-02-27T00:00:00"/>
    <d v="2016-05-09T00:00:00"/>
    <s v="纯保底"/>
    <s v="0."/>
    <s v="0."/>
    <s v=""/>
    <n v="3.2"/>
  </r>
  <r>
    <d v="2014-04-01T00:00:00"/>
    <x v="1"/>
    <x v="1"/>
    <s v="Ajiichiban 优之良品"/>
    <n v="91951.991999999998"/>
    <n v="15273.2258712"/>
    <x v="574"/>
    <x v="636"/>
    <x v="627"/>
    <x v="24"/>
    <s v="餐饮"/>
    <x v="0"/>
    <s v="小吃/冷饮/果汁吧"/>
    <d v="2013-01-07T00:00:00"/>
    <d v="2015-05-09T00:00:00"/>
    <s v="保底与流水两者取高"/>
    <s v="0.14"/>
    <s v="0.14"/>
    <s v=""/>
    <n v="2.2999999999999998"/>
  </r>
  <r>
    <d v="2014-04-01T00:00:00"/>
    <x v="1"/>
    <x v="1"/>
    <s v="渔火东海面点"/>
    <n v="196818"/>
    <n v="30802.017"/>
    <x v="575"/>
    <x v="637"/>
    <x v="628"/>
    <x v="25"/>
    <s v="餐饮"/>
    <x v="2"/>
    <s v="餐馆/饭店"/>
    <d v="2013-02-24T00:00:00"/>
    <d v="2018-05-09T00:00:00"/>
    <s v="保底与流水两者取高"/>
    <s v="0.1"/>
    <s v="0.1"/>
    <s v=""/>
    <n v="5.2"/>
  </r>
  <r>
    <d v="2014-04-01T00:00:00"/>
    <x v="1"/>
    <x v="1"/>
    <s v="Dairy Queen 冰雪皇后"/>
    <n v="166247.52000000005"/>
    <n v="22726.035983999998"/>
    <x v="576"/>
    <x v="638"/>
    <x v="629"/>
    <x v="26"/>
    <s v="餐饮"/>
    <x v="0"/>
    <s v="咖啡店/面包店/冰激凌"/>
    <d v="2013-03-02T00:00:00"/>
    <d v="2018-05-09T00:00:00"/>
    <s v="保底与流水两者取高"/>
    <s v="0.11"/>
    <s v="0.11"/>
    <s v=""/>
    <n v="5.2"/>
  </r>
  <r>
    <d v="2014-04-01T00:00:00"/>
    <x v="1"/>
    <x v="1"/>
    <s v="西树泡芙"/>
    <n v="59278.799999999996"/>
    <n v="15453.983159999998"/>
    <x v="577"/>
    <x v="639"/>
    <x v="630"/>
    <x v="1"/>
    <s v="餐饮"/>
    <x v="0"/>
    <s v="小吃/冷饮/果汁吧"/>
    <d v="2013-01-30T00:00:00"/>
    <d v="2015-05-09T00:00:00"/>
    <s v="保底与流水两者取高"/>
    <s v="0.13"/>
    <s v="0.13"/>
    <s v=""/>
    <n v="2.2999999999999998"/>
  </r>
  <r>
    <d v="2014-04-01T00:00:00"/>
    <x v="1"/>
    <x v="1"/>
    <s v="干锅居"/>
    <n v="190399.19999999998"/>
    <n v="56186.803919999998"/>
    <x v="578"/>
    <x v="640"/>
    <x v="631"/>
    <x v="52"/>
    <s v="餐饮"/>
    <x v="2"/>
    <s v="餐馆/饭店"/>
    <d v="2013-04-10T00:00:00"/>
    <d v="2018-05-09T00:00:00"/>
    <s v="保底与流水两者取高"/>
    <s v="0.08"/>
    <s v="0.08"/>
    <s v=""/>
    <n v="5.0999999999999996"/>
  </r>
  <r>
    <d v="2014-04-01T00:00:00"/>
    <x v="1"/>
    <x v="1"/>
    <s v="玩转烤肉餐厅"/>
    <n v="537129.6"/>
    <n v="73640.468159999989"/>
    <x v="579"/>
    <x v="641"/>
    <x v="632"/>
    <x v="28"/>
    <s v="餐饮"/>
    <x v="2"/>
    <s v="餐馆/饭店"/>
    <d v="2013-03-01T00:00:00"/>
    <d v="2018-05-29T00:00:00"/>
    <s v="保底与流水两者取高"/>
    <s v="0.08"/>
    <s v="0.08"/>
    <s v=""/>
    <n v="5.2"/>
  </r>
  <r>
    <d v="2014-04-01T00:00:00"/>
    <x v="1"/>
    <x v="1"/>
    <s v="Pizza Hut 必胜客"/>
    <n v="828989.67600000021"/>
    <n v="41449.483799999995"/>
    <x v="580"/>
    <x v="642"/>
    <x v="633"/>
    <x v="29"/>
    <s v="餐饮"/>
    <x v="2"/>
    <s v="快餐"/>
    <d v="2013-04-15T00:00:00"/>
    <d v="2028-07-13T00:00:00"/>
    <s v="保底(含物管费)与流水两者取高"/>
    <s v="0.05"/>
    <s v="0.05"/>
    <s v=""/>
    <n v="15.3"/>
  </r>
  <r>
    <d v="2014-04-01T00:00:00"/>
    <x v="1"/>
    <x v="1"/>
    <s v="太兴"/>
    <n v="74554.8"/>
    <n v="103496.97335999999"/>
    <x v="581"/>
    <x v="643"/>
    <x v="634"/>
    <x v="30"/>
    <s v="餐饮"/>
    <x v="2"/>
    <s v="餐馆/饭店"/>
    <d v="2013-03-18T00:00:00"/>
    <d v="2023-07-15T00:00:00"/>
    <s v="保底(含物管费)与流水两者取高"/>
    <s v="0.08"/>
    <s v="0.08"/>
    <s v=""/>
    <n v="10.3"/>
  </r>
  <r>
    <d v="2014-04-01T00:00:00"/>
    <x v="1"/>
    <x v="1"/>
    <s v="Ani plaza"/>
    <n v="59210.399999999987"/>
    <n v="18722.32848"/>
    <x v="582"/>
    <x v="644"/>
    <x v="635"/>
    <x v="31"/>
    <s v="其它"/>
    <x v="1"/>
    <s v="音乐/音像商店"/>
    <d v="2013-01-06T00:00:00"/>
    <d v="2015-05-09T00:00:00"/>
    <s v="保底与流水两者取高"/>
    <s v="0.15"/>
    <s v="0.15"/>
    <s v=""/>
    <n v="2.2999999999999998"/>
  </r>
  <r>
    <d v="2014-04-01T00:00:00"/>
    <x v="1"/>
    <x v="1"/>
    <s v="7°银匠"/>
    <n v="66630"/>
    <n v="11973.411"/>
    <x v="583"/>
    <x v="645"/>
    <x v="636"/>
    <x v="32"/>
    <s v="普通服饰"/>
    <x v="6"/>
    <s v="流行配饰/人造珠宝佩饰"/>
    <d v="2013-01-10T00:00:00"/>
    <d v="2015-05-09T00:00:00"/>
    <s v="保底与流水两者取高"/>
    <s v="0.15"/>
    <s v="0.15"/>
    <s v=""/>
    <n v="2.2999999999999998"/>
  </r>
  <r>
    <d v="2014-04-01T00:00:00"/>
    <x v="1"/>
    <x v="1"/>
    <s v="JUST US"/>
    <n v="30320.399999999998"/>
    <n v="16630.739399999999"/>
    <x v="584"/>
    <x v="646"/>
    <x v="637"/>
    <x v="33"/>
    <s v="普通服饰"/>
    <x v="6"/>
    <s v="流行配饰/人造珠宝佩"/>
    <d v="2013-09-03T00:00:00"/>
    <d v="2015-09-22T00:00:00"/>
    <s v="保底与流水两者取高"/>
    <s v="0.16"/>
    <s v="0.16"/>
    <s v=""/>
    <n v="2.1"/>
  </r>
  <r>
    <d v="2014-04-01T00:00:00"/>
    <x v="1"/>
    <x v="1"/>
    <s v="启路生活馆"/>
    <n v="251120.04000000004"/>
    <n v="75185.339976000003"/>
    <x v="585"/>
    <x v="647"/>
    <x v="638"/>
    <x v="34"/>
    <s v="其它"/>
    <x v="1"/>
    <s v="文具"/>
    <d v="2012-12-20T00:00:00"/>
    <d v="2016-05-09T00:00:00"/>
    <s v="保底与流水两者取高"/>
    <s v="0.13"/>
    <s v="0.13"/>
    <s v=""/>
    <n v="3.4"/>
  </r>
  <r>
    <d v="2014-04-01T00:00:00"/>
    <x v="1"/>
    <x v="1"/>
    <s v="Laofengxiang 老凤祥"/>
    <n v="1069328.3999999999"/>
    <n v="62127.980040000002"/>
    <x v="586"/>
    <x v="648"/>
    <x v="639"/>
    <x v="35"/>
    <s v="珠宝"/>
    <x v="7"/>
    <s v="珠宝"/>
    <d v="2013-01-10T00:00:00"/>
    <d v="2015-05-09T00:00:00"/>
    <s v="保底与流水两者取高"/>
    <s v="0.09,0."/>
    <s v="0.09"/>
    <s v="0."/>
    <n v="2.2999999999999998"/>
  </r>
  <r>
    <d v="2014-04-01T00:00:00"/>
    <x v="1"/>
    <x v="1"/>
    <s v="中国黄金"/>
    <n v="842427.6"/>
    <n v="65288.138999999996"/>
    <x v="587"/>
    <x v="649"/>
    <x v="640"/>
    <x v="36"/>
    <s v="珠宝"/>
    <x v="7"/>
    <s v="珠宝"/>
    <d v="2013-01-05T00:00:00"/>
    <d v="2015-05-09T00:00:00"/>
    <s v="保底与流水两者取高"/>
    <s v="0.09,0."/>
    <s v="0.09"/>
    <s v="0."/>
    <n v="2.2999999999999998"/>
  </r>
  <r>
    <d v="2014-04-01T00:00:00"/>
    <x v="1"/>
    <x v="1"/>
    <s v="Watsons 屈臣氏"/>
    <n v="1087473.06"/>
    <n v="64595.899764000002"/>
    <x v="588"/>
    <x v="650"/>
    <x v="641"/>
    <x v="37"/>
    <s v="其它"/>
    <x v="1"/>
    <s v="药房/保健品"/>
    <d v="2013-01-17T00:00:00"/>
    <d v="2021-07-30T00:00:00"/>
    <s v="纯扣"/>
    <s v="0.05"/>
    <s v="0.05"/>
    <s v=""/>
    <n v="8.5"/>
  </r>
  <r>
    <d v="2014-04-01T00:00:00"/>
    <x v="1"/>
    <x v="1"/>
    <s v="黛拉美甲"/>
    <n v="150789.6"/>
    <n v="20100.253679999998"/>
    <x v="589"/>
    <x v="651"/>
    <x v="642"/>
    <x v="38"/>
    <s v="美容"/>
    <x v="8"/>
    <s v="美容/美发/美甲"/>
    <d v="2013-01-10T00:00:00"/>
    <d v="2015-05-09T00:00:00"/>
    <s v="纯保底"/>
    <s v="0."/>
    <s v="0."/>
    <s v=""/>
    <n v="2.2999999999999998"/>
  </r>
  <r>
    <d v="2014-04-01T00:00:00"/>
    <x v="1"/>
    <x v="1"/>
    <s v="海伦美甲"/>
    <n v="103680"/>
    <n v="19502.207999999999"/>
    <x v="590"/>
    <x v="652"/>
    <x v="643"/>
    <x v="31"/>
    <s v="美容"/>
    <x v="8"/>
    <s v="美容/美发/美甲"/>
    <d v="2013-01-13T00:00:00"/>
    <d v="2015-05-09T00:00:00"/>
    <s v="纯保底"/>
    <s v="0."/>
    <s v="0."/>
    <s v=""/>
    <n v="2.2999999999999998"/>
  </r>
  <r>
    <d v="2014-04-01T00:00:00"/>
    <x v="1"/>
    <x v="1"/>
    <s v="Bao Dao 宝岛眼镜"/>
    <n v="526066.79999999993"/>
    <n v="111947.01504000001"/>
    <x v="591"/>
    <x v="653"/>
    <x v="644"/>
    <x v="39"/>
    <s v="其它"/>
    <x v="1"/>
    <s v="眼镜"/>
    <d v="2013-01-25T00:00:00"/>
    <d v="2016-05-09T00:00:00"/>
    <s v="保底与流水两者取高"/>
    <s v="0.2"/>
    <s v="0.2"/>
    <s v=""/>
    <n v="3.3"/>
  </r>
  <r>
    <d v="2014-04-01T00:00:00"/>
    <x v="1"/>
    <x v="1"/>
    <s v="Bread Talk 面包新语"/>
    <n v="304450.16399999999"/>
    <n v="33002.397777599996"/>
    <x v="592"/>
    <x v="654"/>
    <x v="645"/>
    <x v="40"/>
    <s v="餐饮"/>
    <x v="0"/>
    <s v="咖啡店/面包店/冰激凌"/>
    <d v="2013-02-28T00:00:00"/>
    <d v="2021-05-09T00:00:00"/>
    <s v="保底与流水两者取高"/>
    <s v="0.08"/>
    <s v="0.08"/>
    <s v=""/>
    <n v="8.1999999999999993"/>
  </r>
  <r>
    <d v="2014-04-01T00:00:00"/>
    <x v="1"/>
    <x v="1"/>
    <s v="阿香米线"/>
    <n v="769969.31999999972"/>
    <n v="84311.640540000008"/>
    <x v="593"/>
    <x v="655"/>
    <x v="646"/>
    <x v="41"/>
    <s v="餐饮"/>
    <x v="2"/>
    <s v="快餐"/>
    <d v="2013-02-28T00:00:00"/>
    <d v="2016-05-09T00:00:00"/>
    <s v="保底与流水两者取高"/>
    <s v="0.1"/>
    <s v="0.1"/>
    <s v=""/>
    <n v="3.2"/>
  </r>
  <r>
    <d v="2014-04-01T00:00:00"/>
    <x v="1"/>
    <x v="1"/>
    <s v="Sukiya 食其家"/>
    <n v="289761.59999999998"/>
    <n v="40074.029280000002"/>
    <x v="594"/>
    <x v="656"/>
    <x v="647"/>
    <x v="42"/>
    <s v="餐饮"/>
    <x v="2"/>
    <s v="快餐"/>
    <d v="2012-12-20T00:00:00"/>
    <d v="2018-05-09T00:00:00"/>
    <s v="保底与流水两者取高"/>
    <s v="0.09"/>
    <s v="0.09"/>
    <s v=""/>
    <n v="5.4"/>
  </r>
  <r>
    <d v="2014-04-01T00:00:00"/>
    <x v="1"/>
    <x v="1"/>
    <s v="Ajisen Ramen 味千拉面"/>
    <n v="470698.91999999981"/>
    <n v="49752.875844000002"/>
    <x v="595"/>
    <x v="657"/>
    <x v="648"/>
    <x v="43"/>
    <s v="餐饮"/>
    <x v="2"/>
    <s v="快餐"/>
    <d v="2013-02-26T00:00:00"/>
    <d v="2021-05-09T00:00:00"/>
    <s v="保底与流水两者取高"/>
    <s v="0.08"/>
    <s v="0.08"/>
    <s v=""/>
    <n v="8.1999999999999993"/>
  </r>
  <r>
    <d v="2014-04-01T00:00:00"/>
    <x v="1"/>
    <x v="1"/>
    <s v="KFC 肯德基"/>
    <n v="372000"/>
    <n v="50210.84304"/>
    <x v="150"/>
    <x v="156"/>
    <x v="155"/>
    <x v="44"/>
    <s v="餐饮"/>
    <x v="2"/>
    <s v="快餐"/>
    <d v="2013-03-04T00:00:00"/>
    <d v="2028-06-13T00:00:00"/>
    <s v="保底与流水两者取高"/>
    <n v="0.08"/>
    <n v="0.08"/>
    <s v=""/>
    <n v="15.3"/>
  </r>
  <r>
    <d v="2014-04-01T00:00:00"/>
    <x v="1"/>
    <x v="1"/>
    <s v="永坤黄金"/>
    <n v="151953.58799999999"/>
    <n v="30451.499035199999"/>
    <x v="596"/>
    <x v="658"/>
    <x v="649"/>
    <x v="45"/>
    <s v="珠宝"/>
    <x v="7"/>
    <s v="珠宝"/>
    <d v="2013-09-03T00:00:00"/>
    <d v="2015-10-17T00:00:00"/>
    <s v="保底与流水两者取高"/>
    <s v="0.09,0."/>
    <s v="0.09"/>
    <s v="0."/>
    <n v="2.1"/>
  </r>
  <r>
    <d v="2014-04-01T00:00:00"/>
    <x v="1"/>
    <x v="1"/>
    <s v="Hui Lau Shan 许留山"/>
    <n v="337779.23999999993"/>
    <n v="39452.615232000004"/>
    <x v="597"/>
    <x v="659"/>
    <x v="650"/>
    <x v="46"/>
    <s v="餐饮"/>
    <x v="0"/>
    <s v="咖啡店/面包店/冰激凌"/>
    <d v="2013-06-18T00:00:00"/>
    <d v="2018-07-17T00:00:00"/>
    <s v="保底与流水两者取高"/>
    <s v="0.1"/>
    <s v="0.1"/>
    <s v=""/>
    <n v="5.0999999999999996"/>
  </r>
  <r>
    <d v="2014-04-01T00:00:00"/>
    <x v="1"/>
    <x v="1"/>
    <s v="布歌东京"/>
    <n v="93392.4"/>
    <n v="11711.40696"/>
    <x v="598"/>
    <x v="660"/>
    <x v="651"/>
    <x v="47"/>
    <s v="餐饮"/>
    <x v="0"/>
    <s v="咖啡店/面包店/冰激凌"/>
    <d v="2013-09-28T00:00:00"/>
    <d v="2015-09-27T00:00:00"/>
    <s v="保底与流水两者取高"/>
    <s v="0.11"/>
    <s v="0.11"/>
    <s v=""/>
    <n v="2"/>
  </r>
  <r>
    <d v="2014-04-01T00:00:00"/>
    <x v="1"/>
    <x v="1"/>
    <s v="Lactina"/>
    <n v="30690"/>
    <n v="14399.748000000001"/>
    <x v="599"/>
    <x v="661"/>
    <x v="652"/>
    <x v="24"/>
    <s v="餐饮"/>
    <x v="0"/>
    <s v="咖啡店/面包店/冰激凌"/>
    <d v="2013-10-02T00:00:00"/>
    <d v="2015-10-01T00:00:00"/>
    <s v="纯保底"/>
    <s v="0."/>
    <s v="0."/>
    <s v=""/>
    <n v="2"/>
  </r>
  <r>
    <d v="2014-04-01T00:00:00"/>
    <x v="1"/>
    <x v="1"/>
    <s v="淘果乐&amp;冰期时代"/>
    <n v="120772.79999999999"/>
    <n v="17741.52432"/>
    <x v="600"/>
    <x v="662"/>
    <x v="653"/>
    <x v="48"/>
    <s v="餐饮"/>
    <x v="0"/>
    <s v="小吃/冷饮/果汁吧"/>
    <d v="2013-07-01T00:00:00"/>
    <d v="2015-07-05T00:00:00"/>
    <s v="保底与流水两者取高"/>
    <s v="0.13"/>
    <s v="0.13"/>
    <s v=""/>
    <n v="2"/>
  </r>
  <r>
    <d v="2014-04-01T00:00:00"/>
    <x v="1"/>
    <x v="1"/>
    <s v="MING's Jewellery 明牌珠宝"/>
    <n v="53172"/>
    <n v="15600.664799999999"/>
    <x v="601"/>
    <x v="663"/>
    <x v="654"/>
    <x v="56"/>
    <s v="珠宝"/>
    <x v="7"/>
    <s v="珠宝"/>
    <d v="2013-12-27T00:00:00"/>
    <d v="2014-12-26T00:00:00"/>
    <s v="保底与流水两者取高"/>
    <s v="0.09,0."/>
    <s v="0.09"/>
    <s v="0."/>
    <n v="1"/>
  </r>
  <r>
    <d v="2014-04-01T00:00:00"/>
    <x v="1"/>
    <x v="1"/>
    <s v="A+（化妆品）"/>
    <n v="41496.719999999994"/>
    <n v="6597.9784799999989"/>
    <x v="602"/>
    <x v="664"/>
    <x v="655"/>
    <x v="6"/>
    <s v="美容"/>
    <x v="5"/>
    <s v="化妆品/护肤品/香水"/>
    <d v="2014-03-29T00:00:00"/>
    <d v="2015-03-28T00:00:00"/>
    <s v="保底与流水两者取高"/>
    <s v="0.14"/>
    <s v="0.14"/>
    <s v=""/>
    <n v="1"/>
  </r>
  <r>
    <d v="2014-04-01T00:00:00"/>
    <x v="1"/>
    <x v="1"/>
    <s v="珀莱雅"/>
    <n v="27703.200000000001"/>
    <n v="6000.5131199999996"/>
    <x v="603"/>
    <x v="665"/>
    <x v="656"/>
    <x v="10"/>
    <s v="美容"/>
    <x v="5"/>
    <s v="化妆品/护肤品/香水"/>
    <d v="2013-08-30T00:00:00"/>
    <d v="2014-08-29T00:00:00"/>
    <s v="纯保底"/>
    <s v="0."/>
    <s v="0."/>
    <s v=""/>
    <n v="1"/>
  </r>
  <r>
    <d v="2014-04-01T00:00:00"/>
    <x v="1"/>
    <x v="1"/>
    <s v="Koomee"/>
    <n v="11137.199999999999"/>
    <n v="9600.2663999999986"/>
    <x v="604"/>
    <x v="666"/>
    <x v="657"/>
    <x v="53"/>
    <s v="其它"/>
    <x v="1"/>
    <s v="眼镜"/>
    <d v="2013-09-14T00:00:00"/>
    <d v="2014-09-13T00:00:00"/>
    <s v="保底与流水两者取高"/>
    <s v="0.18"/>
    <s v="0.18"/>
    <s v=""/>
    <n v="1"/>
  </r>
  <r>
    <d v="2014-04-01T00:00:00"/>
    <x v="1"/>
    <x v="1"/>
    <s v="Joysocks"/>
    <n v="37428.732000000004"/>
    <n v="6598.6854515999994"/>
    <x v="605"/>
    <x v="667"/>
    <x v="658"/>
    <x v="10"/>
    <s v="普通服饰"/>
    <x v="9"/>
    <s v="内衣裤/保暖内衣"/>
    <d v="2013-08-11T00:00:00"/>
    <d v="2014-08-10T00:00:00"/>
    <s v="保底与流水两者取高"/>
    <s v="0.15"/>
    <s v="0.15"/>
    <s v=""/>
    <n v="1"/>
  </r>
  <r>
    <d v="2014-04-01T00:00:00"/>
    <x v="1"/>
    <x v="1"/>
    <s v="新西兰小站"/>
    <n v="43209.599999999999"/>
    <n v="5401.2"/>
    <x v="606"/>
    <x v="668"/>
    <x v="659"/>
    <x v="10"/>
    <s v="其它"/>
    <x v="1"/>
    <s v="药房/保健品"/>
    <d v="2013-09-06T00:00:00"/>
    <d v="2014-09-05T00:00:00"/>
    <s v="纯保底"/>
    <s v="0."/>
    <s v="0."/>
    <s v=""/>
    <n v="1"/>
  </r>
  <r>
    <d v="2014-04-01T00:00:00"/>
    <x v="1"/>
    <x v="1"/>
    <s v="I+"/>
    <n v="25022.639999999996"/>
    <n v="6600.9724319999996"/>
    <x v="607"/>
    <x v="669"/>
    <x v="660"/>
    <x v="10"/>
    <s v="其它"/>
    <x v="4"/>
    <s v="家居家饰/日杂"/>
    <d v="2013-08-01T00:00:00"/>
    <d v="2014-07-31T00:00:00"/>
    <s v="纯保底"/>
    <s v="0."/>
    <s v="0."/>
    <s v=""/>
    <n v="1"/>
  </r>
  <r>
    <d v="2014-04-01T00:00:00"/>
    <x v="1"/>
    <x v="1"/>
    <s v="谭木匠"/>
    <n v="38368.799999999996"/>
    <n v="6599.4335999999994"/>
    <x v="608"/>
    <x v="670"/>
    <x v="661"/>
    <x v="10"/>
    <s v="普通服饰"/>
    <x v="6"/>
    <s v="流行配饰/人造珠宝佩饰"/>
    <d v="2013-08-23T00:00:00"/>
    <d v="2014-08-22T00:00:00"/>
    <s v="纯保底"/>
    <s v="0."/>
    <s v="0."/>
    <s v=""/>
    <n v="1"/>
  </r>
  <r>
    <d v="2014-04-01T00:00:00"/>
    <x v="1"/>
    <x v="1"/>
    <s v="牛品堂皮具"/>
    <n v="24828"/>
    <n v="6000.9276"/>
    <x v="609"/>
    <x v="671"/>
    <x v="662"/>
    <x v="6"/>
    <s v="普通服饰"/>
    <x v="6"/>
    <s v="手袋/钱包/旅行箱包"/>
    <d v="2013-09-05T00:00:00"/>
    <d v="2014-09-04T00:00:00"/>
    <s v="纯保底"/>
    <s v="0."/>
    <s v="0."/>
    <s v=""/>
    <n v="1"/>
  </r>
  <r>
    <d v="2014-04-01T00:00:00"/>
    <x v="1"/>
    <x v="1"/>
    <s v="碰碰车船儿童游"/>
    <n v="8856"/>
    <n v="0"/>
    <x v="100"/>
    <x v="672"/>
    <x v="104"/>
    <x v="54"/>
    <s v="其它"/>
    <x v="1"/>
    <s v="其它"/>
    <d v="2013-09-08T00:00:00"/>
    <d v="2014-09-07T00:00:00"/>
    <s v="保底与流水两者取高"/>
    <s v="0."/>
    <s v="0."/>
    <s v=""/>
    <n v="1"/>
  </r>
  <r>
    <d v="2014-04-01T00:00:00"/>
    <x v="1"/>
    <x v="1"/>
    <s v="鲜芋仙"/>
    <n v="179958"/>
    <n v="16196.22"/>
    <x v="7"/>
    <x v="673"/>
    <x v="663"/>
    <x v="55"/>
    <s v="餐饮"/>
    <x v="0"/>
    <s v="小吃/冷饮/果汁吧"/>
    <d v="2013-08-16T00:00:00"/>
    <d v="2016-08-15T00:00:00"/>
    <s v="保底(含物管费)与流水两者取高"/>
    <s v="0.09"/>
    <s v="0.09"/>
    <s v=""/>
    <n v="3"/>
  </r>
  <r>
    <d v="2014-04-01T00:00:00"/>
    <x v="1"/>
    <x v="1"/>
    <s v="马赛皂"/>
    <n v="8102.4"/>
    <n v="7199.7926399999997"/>
    <x v="610"/>
    <x v="674"/>
    <x v="664"/>
    <x v="10"/>
    <s v="其它"/>
    <x v="1"/>
    <s v="礼品/精品/手工艺品"/>
    <d v="2013-09-25T00:00:00"/>
    <d v="2014-09-24T00:00:00"/>
    <s v="保底与流水两者取高"/>
    <s v="0.16"/>
    <s v="0.16"/>
    <s v=""/>
    <n v="1"/>
  </r>
  <r>
    <d v="2014-05-01T00:00:00"/>
    <x v="1"/>
    <x v="1"/>
    <s v="Coco 都可茶饮"/>
    <n v="225904.8"/>
    <n v="35376.691679999996"/>
    <x v="611"/>
    <x v="675"/>
    <x v="665"/>
    <x v="9"/>
    <s v="餐饮"/>
    <x v="0"/>
    <s v="小吃/冷饮/果汁吧"/>
    <d v="2013-02-22T00:00:00"/>
    <d v="2015-05-09T00:00:00"/>
    <s v="保底与流水两者取高"/>
    <s v="0.15"/>
    <s v="0.15"/>
    <s v=""/>
    <n v="2.2000000000000002"/>
  </r>
  <r>
    <d v="2014-05-01T00:00:00"/>
    <x v="1"/>
    <x v="1"/>
    <s v="mumu teapresso"/>
    <n v="56256"/>
    <n v="13287.6672"/>
    <x v="612"/>
    <x v="676"/>
    <x v="666"/>
    <x v="12"/>
    <s v="餐饮"/>
    <x v="0"/>
    <s v="小吃/冷饮/果汁吧"/>
    <d v="2013-03-04T00:00:00"/>
    <d v="2016-05-09T00:00:00"/>
    <s v="保底与流水两者取高"/>
    <s v="0.12"/>
    <s v="0.12"/>
    <s v=""/>
    <n v="3.2"/>
  </r>
  <r>
    <d v="2014-05-01T00:00:00"/>
    <x v="1"/>
    <x v="1"/>
    <s v="AYSH"/>
    <n v="131244"/>
    <n v="22219.609199999999"/>
    <x v="613"/>
    <x v="677"/>
    <x v="667"/>
    <x v="13"/>
    <s v="餐饮"/>
    <x v="0"/>
    <s v="小吃/冷饮/果汁吧"/>
    <d v="2013-01-24T00:00:00"/>
    <d v="2016-05-09T00:00:00"/>
    <s v="保底与流水两者取高"/>
    <s v="0.13"/>
    <s v="0.13"/>
    <s v=""/>
    <n v="3.3"/>
  </r>
  <r>
    <d v="2014-05-01T00:00:00"/>
    <x v="1"/>
    <x v="1"/>
    <s v="Iceason 爱茜茜里"/>
    <n v="119344.79999999999"/>
    <n v="28010.224559999999"/>
    <x v="614"/>
    <x v="678"/>
    <x v="668"/>
    <x v="13"/>
    <s v="餐饮"/>
    <x v="0"/>
    <s v="咖啡店/面包店/冰激凌"/>
    <d v="2013-01-08T00:00:00"/>
    <d v="2018-05-09T00:00:00"/>
    <s v="保底与流水两者取高"/>
    <s v="0.16"/>
    <s v="0.16"/>
    <s v=""/>
    <n v="5.3"/>
  </r>
  <r>
    <d v="2014-05-01T00:00:00"/>
    <x v="1"/>
    <x v="1"/>
    <s v="博洋家纺"/>
    <n v="39961.199999999997"/>
    <n v="30886.011479999997"/>
    <x v="615"/>
    <x v="679"/>
    <x v="669"/>
    <x v="14"/>
    <s v="其它"/>
    <x v="4"/>
    <s v="窗帘/床品"/>
    <d v="2013-05-29T00:00:00"/>
    <d v="2015-06-27T00:00:00"/>
    <s v="保底与流水两者取高"/>
    <s v="0.14"/>
    <s v="0.14"/>
    <s v=""/>
    <n v="2.1"/>
  </r>
  <r>
    <d v="2014-05-01T00:00:00"/>
    <x v="1"/>
    <x v="1"/>
    <s v="糖印"/>
    <n v="140018.18400000001"/>
    <n v="33030.289605599995"/>
    <x v="616"/>
    <x v="680"/>
    <x v="670"/>
    <x v="15"/>
    <s v="餐饮"/>
    <x v="0"/>
    <s v="咖啡店/面包店/冰激凌"/>
    <d v="2013-05-15T00:00:00"/>
    <d v="2017-07-13T00:00:00"/>
    <s v="保底与流水两者取高"/>
    <s v="0.1"/>
    <s v="0.1"/>
    <s v=""/>
    <n v="4.2"/>
  </r>
  <r>
    <d v="2014-05-01T00:00:00"/>
    <x v="1"/>
    <x v="1"/>
    <s v="Puredown"/>
    <n v="86476.68"/>
    <n v="52128.142704000005"/>
    <x v="617"/>
    <x v="681"/>
    <x v="671"/>
    <x v="16"/>
    <s v="其它"/>
    <x v="4"/>
    <s v="家居家饰/日杂"/>
    <d v="2013-07-01T00:00:00"/>
    <d v="2015-08-29T00:00:00"/>
    <s v="保底与流水两者取高"/>
    <s v="0.14"/>
    <s v="0.14"/>
    <s v=""/>
    <n v="2.2000000000000002"/>
  </r>
  <r>
    <d v="2014-05-01T00:00:00"/>
    <x v="1"/>
    <x v="1"/>
    <s v="万仟堂_x0009_"/>
    <n v="119368.992"/>
    <n v="29185.718543999999"/>
    <x v="618"/>
    <x v="682"/>
    <x v="672"/>
    <x v="17"/>
    <s v="其它"/>
    <x v="4"/>
    <s v="家居家饰/日杂"/>
    <d v="2013-07-01T00:00:00"/>
    <d v="2015-08-15T00:00:00"/>
    <s v="保底(含物管费)与流水两者取高"/>
    <s v="0.15"/>
    <s v="0.15"/>
    <s v=""/>
    <n v="2.1"/>
  </r>
  <r>
    <d v="2014-05-01T00:00:00"/>
    <x v="1"/>
    <x v="1"/>
    <s v="LEXON乐尚"/>
    <n v="26059.200000000001"/>
    <n v="19231.689599999998"/>
    <x v="619"/>
    <x v="683"/>
    <x v="673"/>
    <x v="51"/>
    <s v="普通服饰"/>
    <x v="6"/>
    <s v="生活特性店"/>
    <d v="2013-01-10T00:00:00"/>
    <d v="2015-05-09T00:00:00"/>
    <s v="保底与流水两者取高"/>
    <s v="0.16"/>
    <s v="0.16"/>
    <s v=""/>
    <n v="2.2999999999999998"/>
  </r>
  <r>
    <d v="2014-05-01T00:00:00"/>
    <x v="1"/>
    <x v="1"/>
    <s v="LNO"/>
    <n v="181666.008"/>
    <n v="39367.023933600001"/>
    <x v="620"/>
    <x v="684"/>
    <x v="674"/>
    <x v="19"/>
    <s v="普通服饰"/>
    <x v="6"/>
    <s v="流行配饰/人造珠宝佩"/>
    <d v="2013-03-25T00:00:00"/>
    <d v="2015-05-09T00:00:00"/>
    <s v="保底与流水两者取高"/>
    <s v="0.16"/>
    <s v="0.16"/>
    <s v=""/>
    <n v="2.1"/>
  </r>
  <r>
    <d v="2014-05-01T00:00:00"/>
    <x v="1"/>
    <x v="1"/>
    <s v="周大生"/>
    <n v="463770"/>
    <n v="45681.344999999994"/>
    <x v="621"/>
    <x v="685"/>
    <x v="675"/>
    <x v="20"/>
    <s v="珠宝"/>
    <x v="7"/>
    <s v="珠宝"/>
    <d v="2013-03-14T00:00:00"/>
    <d v="2015-05-09T00:00:00"/>
    <s v="保底与流水两者取高"/>
    <s v="0.09,0."/>
    <s v="0.09"/>
    <s v="0."/>
    <n v="2.2000000000000002"/>
  </r>
  <r>
    <d v="2014-05-01T00:00:00"/>
    <x v="1"/>
    <x v="1"/>
    <s v="酷乐潮玩"/>
    <n v="302315.592"/>
    <n v="50879.714133599999"/>
    <x v="622"/>
    <x v="686"/>
    <x v="676"/>
    <x v="21"/>
    <s v="其它"/>
    <x v="1"/>
    <s v="礼品/精品/手工艺品"/>
    <d v="2013-01-10T00:00:00"/>
    <d v="2016-05-09T00:00:00"/>
    <s v="保底与流水两者取高"/>
    <s v="0.13"/>
    <s v="0.13"/>
    <s v=""/>
    <n v="3.3"/>
  </r>
  <r>
    <d v="2014-05-01T00:00:00"/>
    <x v="1"/>
    <x v="1"/>
    <s v="义源珠宝"/>
    <n v="67029.599999999991"/>
    <n v="18949.267919999998"/>
    <x v="623"/>
    <x v="687"/>
    <x v="677"/>
    <x v="22"/>
    <s v="珠宝"/>
    <x v="7"/>
    <s v="珠宝"/>
    <d v="2013-01-09T00:00:00"/>
    <d v="2015-05-09T00:00:00"/>
    <s v="保底与流水两者取高"/>
    <s v="0.15"/>
    <s v="0.15"/>
    <s v=""/>
    <n v="2.2999999999999998"/>
  </r>
  <r>
    <d v="2014-05-01T00:00:00"/>
    <x v="1"/>
    <x v="1"/>
    <s v="美珍香"/>
    <n v="174296.75999999998"/>
    <n v="19259.791980000002"/>
    <x v="624"/>
    <x v="688"/>
    <x v="678"/>
    <x v="23"/>
    <s v="餐饮"/>
    <x v="0"/>
    <s v="小吃/冷饮/果汁吧"/>
    <d v="2013-02-27T00:00:00"/>
    <d v="2016-05-09T00:00:00"/>
    <s v="纯保底"/>
    <s v="0."/>
    <s v="0."/>
    <s v=""/>
    <n v="3.2"/>
  </r>
  <r>
    <d v="2014-05-01T00:00:00"/>
    <x v="1"/>
    <x v="1"/>
    <s v="Ajiichiban 优之良品"/>
    <n v="93693.203999999998"/>
    <n v="16180.816330799998"/>
    <x v="625"/>
    <x v="689"/>
    <x v="679"/>
    <x v="24"/>
    <s v="餐饮"/>
    <x v="0"/>
    <s v="小吃/冷饮/果汁吧"/>
    <d v="2013-01-07T00:00:00"/>
    <d v="2015-05-09T00:00:00"/>
    <s v="保底与流水两者取高"/>
    <s v="0.15"/>
    <s v="0.15"/>
    <s v=""/>
    <n v="2.2999999999999998"/>
  </r>
  <r>
    <d v="2014-05-01T00:00:00"/>
    <x v="1"/>
    <x v="1"/>
    <s v="渔火东海面点"/>
    <n v="202758"/>
    <n v="32096.591399999998"/>
    <x v="464"/>
    <x v="690"/>
    <x v="680"/>
    <x v="25"/>
    <s v="餐饮"/>
    <x v="2"/>
    <s v="餐馆/饭店"/>
    <d v="2013-02-24T00:00:00"/>
    <d v="2018-05-09T00:00:00"/>
    <s v="保底与流水两者取高"/>
    <s v="0.1"/>
    <s v="0.1"/>
    <s v=""/>
    <n v="5.2"/>
  </r>
  <r>
    <d v="2014-05-01T00:00:00"/>
    <x v="1"/>
    <x v="1"/>
    <s v="Dairy Queen 冰雪皇后"/>
    <n v="197409.24000000002"/>
    <n v="26156.724300000002"/>
    <x v="626"/>
    <x v="691"/>
    <x v="681"/>
    <x v="26"/>
    <s v="餐饮"/>
    <x v="0"/>
    <s v="咖啡店/面包店/冰激凌"/>
    <d v="2013-03-02T00:00:00"/>
    <d v="2018-05-09T00:00:00"/>
    <s v="保底与流水两者取高"/>
    <s v="0.11"/>
    <s v="0.11"/>
    <s v=""/>
    <n v="5.2"/>
  </r>
  <r>
    <d v="2014-05-01T00:00:00"/>
    <x v="1"/>
    <x v="1"/>
    <s v="西树泡芙"/>
    <n v="60538.799999999996"/>
    <n v="16236.506159999999"/>
    <x v="627"/>
    <x v="692"/>
    <x v="682"/>
    <x v="1"/>
    <s v="餐饮"/>
    <x v="0"/>
    <s v="小吃/冷饮/果汁吧"/>
    <d v="2013-01-30T00:00:00"/>
    <d v="2015-05-09T00:00:00"/>
    <s v="保底与流水两者取高"/>
    <s v="0.13"/>
    <s v="0.13"/>
    <s v=""/>
    <n v="2.2999999999999998"/>
  </r>
  <r>
    <d v="2014-05-01T00:00:00"/>
    <x v="1"/>
    <x v="1"/>
    <s v="干锅居"/>
    <n v="218672.4"/>
    <n v="61884.289199999999"/>
    <x v="628"/>
    <x v="693"/>
    <x v="683"/>
    <x v="52"/>
    <s v="餐饮"/>
    <x v="2"/>
    <s v="餐馆/饭店"/>
    <d v="2013-04-10T00:00:00"/>
    <d v="2018-05-09T00:00:00"/>
    <s v="保底与流水两者取高"/>
    <s v="0.08"/>
    <s v="0.08"/>
    <s v=""/>
    <n v="5.0999999999999996"/>
  </r>
  <r>
    <d v="2014-05-01T00:00:00"/>
    <x v="1"/>
    <x v="1"/>
    <s v="玩转烤肉餐厅"/>
    <n v="532170"/>
    <n v="73652.327999999994"/>
    <x v="629"/>
    <x v="694"/>
    <x v="684"/>
    <x v="28"/>
    <s v="餐饮"/>
    <x v="2"/>
    <s v="餐馆/饭店"/>
    <d v="2013-03-01T00:00:00"/>
    <d v="2018-05-29T00:00:00"/>
    <s v="保底与流水两者取高"/>
    <s v="0.08"/>
    <s v="0.08"/>
    <s v=""/>
    <n v="5.2"/>
  </r>
  <r>
    <d v="2014-05-01T00:00:00"/>
    <x v="1"/>
    <x v="1"/>
    <s v="Pizza Hut 必胜客"/>
    <n v="877336.5959999999"/>
    <n v="43866.8298"/>
    <x v="446"/>
    <x v="695"/>
    <x v="685"/>
    <x v="29"/>
    <s v="餐饮"/>
    <x v="2"/>
    <s v="快餐"/>
    <d v="2013-04-15T00:00:00"/>
    <d v="2028-07-13T00:00:00"/>
    <s v="保底(含物管费)与流水两者取高"/>
    <s v="0.05"/>
    <s v="0.05"/>
    <s v=""/>
    <n v="15.3"/>
  </r>
  <r>
    <d v="2014-05-01T00:00:00"/>
    <x v="1"/>
    <x v="1"/>
    <s v="太兴"/>
    <n v="1465144.8"/>
    <n v="109885.86"/>
    <x v="630"/>
    <x v="696"/>
    <x v="686"/>
    <x v="30"/>
    <s v="餐饮"/>
    <x v="2"/>
    <s v="餐馆/饭店"/>
    <d v="2013-03-18T00:00:00"/>
    <d v="2023-07-15T00:00:00"/>
    <s v="保底(含物管费)与流水两者取高"/>
    <s v="0.08"/>
    <s v="0.08"/>
    <s v=""/>
    <n v="10.3"/>
  </r>
  <r>
    <d v="2014-05-01T00:00:00"/>
    <x v="1"/>
    <x v="1"/>
    <s v="Ani plaza"/>
    <n v="88405.26"/>
    <n v="19272.346680000002"/>
    <x v="631"/>
    <x v="697"/>
    <x v="687"/>
    <x v="31"/>
    <s v="其它"/>
    <x v="1"/>
    <s v="音乐/音像商店"/>
    <d v="2013-01-06T00:00:00"/>
    <d v="2015-05-09T00:00:00"/>
    <s v="保底与流水两者取高"/>
    <s v="0.15"/>
    <s v="0.15"/>
    <s v=""/>
    <n v="2.2999999999999998"/>
  </r>
  <r>
    <d v="2014-05-01T00:00:00"/>
    <x v="1"/>
    <x v="1"/>
    <s v="7°银匠"/>
    <n v="63662.399999999994"/>
    <n v="12605.155199999999"/>
    <x v="632"/>
    <x v="698"/>
    <x v="688"/>
    <x v="32"/>
    <s v="普通服饰"/>
    <x v="6"/>
    <s v="流行配饰/人造珠宝佩饰"/>
    <d v="2013-01-10T00:00:00"/>
    <d v="2015-05-09T00:00:00"/>
    <s v="保底与流水两者取高"/>
    <s v="0.15"/>
    <s v="0.15"/>
    <s v=""/>
    <n v="2.2999999999999998"/>
  </r>
  <r>
    <d v="2014-05-01T00:00:00"/>
    <x v="1"/>
    <x v="1"/>
    <s v="JUST US"/>
    <n v="43266.6"/>
    <n v="16631.681039999999"/>
    <x v="633"/>
    <x v="699"/>
    <x v="689"/>
    <x v="33"/>
    <s v="普通服饰"/>
    <x v="6"/>
    <s v="流行配饰/人造珠宝佩"/>
    <d v="2013-09-03T00:00:00"/>
    <d v="2015-09-22T00:00:00"/>
    <s v="保底与流水两者取高"/>
    <s v="0.16"/>
    <s v="0.16"/>
    <s v=""/>
    <n v="2.1"/>
  </r>
  <r>
    <d v="2014-05-01T00:00:00"/>
    <x v="1"/>
    <x v="1"/>
    <s v="启路生活馆"/>
    <n v="306144.24"/>
    <n v="77240.191752000013"/>
    <x v="634"/>
    <x v="700"/>
    <x v="690"/>
    <x v="34"/>
    <s v="其它"/>
    <x v="1"/>
    <s v="文具"/>
    <d v="2012-12-20T00:00:00"/>
    <d v="2016-05-09T00:00:00"/>
    <s v="保底与流水两者取高"/>
    <s v="0.14"/>
    <s v="0.14"/>
    <s v=""/>
    <n v="3.4"/>
  </r>
  <r>
    <d v="2014-05-01T00:00:00"/>
    <x v="1"/>
    <x v="1"/>
    <s v="Laofengxiang 老凤祥"/>
    <n v="1578231.5999999999"/>
    <n v="63444.91032000001"/>
    <x v="635"/>
    <x v="701"/>
    <x v="691"/>
    <x v="35"/>
    <s v="珠宝"/>
    <x v="7"/>
    <s v="珠宝"/>
    <d v="2013-01-10T00:00:00"/>
    <d v="2015-05-09T00:00:00"/>
    <s v="保底与流水两者取高"/>
    <s v="0.09,0."/>
    <s v="0.09"/>
    <s v="0."/>
    <n v="2.2999999999999998"/>
  </r>
  <r>
    <d v="2014-05-01T00:00:00"/>
    <x v="1"/>
    <x v="1"/>
    <s v="中国黄金"/>
    <n v="1221020.3999999999"/>
    <n v="66667.713839999997"/>
    <x v="37"/>
    <x v="702"/>
    <x v="692"/>
    <x v="36"/>
    <s v="珠宝"/>
    <x v="7"/>
    <s v="珠宝"/>
    <d v="2013-01-05T00:00:00"/>
    <d v="2015-05-09T00:00:00"/>
    <s v="保底与流水两者取高"/>
    <s v="0.09,0."/>
    <s v="0.09"/>
    <s v="0."/>
    <n v="2.2999999999999998"/>
  </r>
  <r>
    <d v="2014-05-01T00:00:00"/>
    <x v="1"/>
    <x v="1"/>
    <s v="Watsons 屈臣氏"/>
    <n v="1324308.3600000001"/>
    <n v="76942.315716000012"/>
    <x v="586"/>
    <x v="703"/>
    <x v="693"/>
    <x v="37"/>
    <s v="其它"/>
    <x v="1"/>
    <s v="药房/保健品"/>
    <d v="2013-01-17T00:00:00"/>
    <d v="2021-07-30T00:00:00"/>
    <s v="纯扣"/>
    <s v="0.05"/>
    <s v="0.05"/>
    <s v=""/>
    <n v="8.5"/>
  </r>
  <r>
    <d v="2014-05-01T00:00:00"/>
    <x v="1"/>
    <x v="1"/>
    <s v="黛拉美甲"/>
    <n v="159337.19999999998"/>
    <n v="20666.03484"/>
    <x v="205"/>
    <x v="704"/>
    <x v="694"/>
    <x v="38"/>
    <s v="美容"/>
    <x v="8"/>
    <s v="美容/美发/美甲"/>
    <d v="2013-01-10T00:00:00"/>
    <d v="2015-05-09T00:00:00"/>
    <s v="纯保底"/>
    <s v="0."/>
    <s v="0."/>
    <s v=""/>
    <n v="2.2999999999999998"/>
  </r>
  <r>
    <d v="2014-05-01T00:00:00"/>
    <x v="1"/>
    <x v="1"/>
    <s v="海伦美甲"/>
    <n v="159091.19999999998"/>
    <n v="20061.400319999997"/>
    <x v="636"/>
    <x v="705"/>
    <x v="695"/>
    <x v="31"/>
    <s v="美容"/>
    <x v="8"/>
    <s v="美容/美发/美甲"/>
    <d v="2013-01-13T00:00:00"/>
    <d v="2015-05-09T00:00:00"/>
    <s v="纯保底"/>
    <s v="0."/>
    <s v="0."/>
    <s v=""/>
    <n v="2.2999999999999998"/>
  </r>
  <r>
    <d v="2014-05-01T00:00:00"/>
    <x v="1"/>
    <x v="1"/>
    <s v="Bao Dao 宝岛眼镜"/>
    <n v="506368.8"/>
    <n v="108008.46504000001"/>
    <x v="637"/>
    <x v="706"/>
    <x v="696"/>
    <x v="39"/>
    <s v="其它"/>
    <x v="1"/>
    <s v="眼镜"/>
    <d v="2013-01-25T00:00:00"/>
    <d v="2016-05-09T00:00:00"/>
    <s v="保底与流水两者取高"/>
    <s v="0.2"/>
    <s v="0.2"/>
    <s v=""/>
    <n v="3.3"/>
  </r>
  <r>
    <d v="2014-05-01T00:00:00"/>
    <x v="1"/>
    <x v="1"/>
    <s v="Bread Talk 面包新语"/>
    <n v="346943.31599999999"/>
    <n v="36394.353848400002"/>
    <x v="638"/>
    <x v="707"/>
    <x v="697"/>
    <x v="40"/>
    <s v="餐饮"/>
    <x v="0"/>
    <s v="咖啡店/面包店/冰激凌"/>
    <d v="2013-02-28T00:00:00"/>
    <d v="2021-05-09T00:00:00"/>
    <s v="保底与流水两者取高"/>
    <s v="0.08"/>
    <s v="0.08"/>
    <s v=""/>
    <n v="8.1999999999999993"/>
  </r>
  <r>
    <d v="2014-05-01T00:00:00"/>
    <x v="1"/>
    <x v="1"/>
    <s v="阿香米线"/>
    <n v="830920.2"/>
    <n v="96303.651180000001"/>
    <x v="639"/>
    <x v="708"/>
    <x v="698"/>
    <x v="41"/>
    <s v="餐饮"/>
    <x v="2"/>
    <s v="快餐"/>
    <d v="2013-02-28T00:00:00"/>
    <d v="2016-05-09T00:00:00"/>
    <s v="保底与流水两者取高"/>
    <s v="0.11"/>
    <s v="0.11"/>
    <s v=""/>
    <n v="3.2"/>
  </r>
  <r>
    <d v="2014-05-01T00:00:00"/>
    <x v="1"/>
    <x v="1"/>
    <s v="Sukiya 食其家"/>
    <n v="306469.2"/>
    <n v="40086.17136"/>
    <x v="175"/>
    <x v="709"/>
    <x v="699"/>
    <x v="42"/>
    <s v="餐饮"/>
    <x v="2"/>
    <s v="快餐"/>
    <d v="2012-12-20T00:00:00"/>
    <d v="2018-05-09T00:00:00"/>
    <s v="保底与流水两者取高"/>
    <s v="0.09"/>
    <s v="0.09"/>
    <s v=""/>
    <n v="5.4"/>
  </r>
  <r>
    <d v="2014-05-01T00:00:00"/>
    <x v="1"/>
    <x v="1"/>
    <s v="Ajisen Ramen 味千拉面"/>
    <n v="509231.39999999997"/>
    <n v="52858.219319999997"/>
    <x v="640"/>
    <x v="710"/>
    <x v="700"/>
    <x v="43"/>
    <s v="餐饮"/>
    <x v="2"/>
    <s v="快餐"/>
    <d v="2013-02-26T00:00:00"/>
    <d v="2021-05-09T00:00:00"/>
    <s v="保底与流水两者取高"/>
    <s v="0.08"/>
    <s v="0.08"/>
    <s v=""/>
    <n v="8.1999999999999993"/>
  </r>
  <r>
    <d v="2014-05-01T00:00:00"/>
    <x v="1"/>
    <x v="1"/>
    <s v="KFC 肯德基"/>
    <n v="396000"/>
    <n v="50210.84304"/>
    <x v="641"/>
    <x v="711"/>
    <x v="155"/>
    <x v="44"/>
    <s v="餐饮"/>
    <x v="2"/>
    <s v="快餐"/>
    <d v="2013-03-04T00:00:00"/>
    <d v="2028-06-13T00:00:00"/>
    <s v="保底与流水两者取高"/>
    <n v="0.08"/>
    <n v="0.08"/>
    <s v=""/>
    <n v="15.3"/>
  </r>
  <r>
    <d v="2014-05-01T00:00:00"/>
    <x v="1"/>
    <x v="1"/>
    <s v="永坤黄金"/>
    <n v="286170.26399999997"/>
    <n v="30448.516089600002"/>
    <x v="214"/>
    <x v="712"/>
    <x v="701"/>
    <x v="45"/>
    <s v="珠宝"/>
    <x v="7"/>
    <s v="珠宝"/>
    <d v="2013-09-03T00:00:00"/>
    <d v="2015-10-17T00:00:00"/>
    <s v="保底与流水两者取高"/>
    <s v="0.09,0."/>
    <s v="0.09"/>
    <s v="0."/>
    <n v="2.1"/>
  </r>
  <r>
    <d v="2014-05-01T00:00:00"/>
    <x v="1"/>
    <x v="1"/>
    <s v="Hui Lau Shan 许留山"/>
    <n v="354580.25999999995"/>
    <n v="41131.310159999994"/>
    <x v="642"/>
    <x v="713"/>
    <x v="702"/>
    <x v="46"/>
    <s v="餐饮"/>
    <x v="0"/>
    <s v="咖啡店/面包店/冰激凌"/>
    <d v="2013-06-18T00:00:00"/>
    <d v="2018-07-17T00:00:00"/>
    <s v="保底与流水两者取高"/>
    <s v="0.1"/>
    <s v="0.1"/>
    <s v=""/>
    <n v="5.0999999999999996"/>
  </r>
  <r>
    <d v="2014-05-01T00:00:00"/>
    <x v="1"/>
    <x v="1"/>
    <s v="布歌东京"/>
    <n v="99247.2"/>
    <n v="12356.276400000001"/>
    <x v="643"/>
    <x v="714"/>
    <x v="703"/>
    <x v="47"/>
    <s v="餐饮"/>
    <x v="0"/>
    <s v="咖啡店/面包店/冰激凌"/>
    <d v="2013-09-28T00:00:00"/>
    <d v="2015-09-27T00:00:00"/>
    <s v="保底与流水两者取高"/>
    <s v="0.11"/>
    <s v="0.11"/>
    <s v=""/>
    <n v="2"/>
  </r>
  <r>
    <d v="2014-05-01T00:00:00"/>
    <x v="1"/>
    <x v="1"/>
    <s v="Lactina"/>
    <n v="24854.399999999998"/>
    <n v="14400.639360000001"/>
    <x v="644"/>
    <x v="715"/>
    <x v="704"/>
    <x v="24"/>
    <s v="餐饮"/>
    <x v="0"/>
    <s v="咖啡店/面包店/冰激凌"/>
    <d v="2013-10-02T00:00:00"/>
    <d v="2015-10-01T00:00:00"/>
    <s v="纯保底"/>
    <s v="0."/>
    <s v="0."/>
    <s v=""/>
    <n v="2"/>
  </r>
  <r>
    <d v="2014-05-01T00:00:00"/>
    <x v="1"/>
    <x v="1"/>
    <s v="淘果乐&amp;冰期时代"/>
    <n v="133050"/>
    <n v="19332.165000000001"/>
    <x v="130"/>
    <x v="716"/>
    <x v="705"/>
    <x v="48"/>
    <s v="餐饮"/>
    <x v="0"/>
    <s v="小吃/冷饮/果汁吧"/>
    <d v="2013-07-01T00:00:00"/>
    <d v="2015-07-05T00:00:00"/>
    <s v="保底与流水两者取高"/>
    <s v="0.13"/>
    <s v="0.13"/>
    <s v=""/>
    <n v="2"/>
  </r>
  <r>
    <d v="2014-05-01T00:00:00"/>
    <x v="1"/>
    <x v="1"/>
    <s v="MING's Jewellery 明牌珠宝"/>
    <n v="57672"/>
    <n v="15600.276000000002"/>
    <x v="645"/>
    <x v="717"/>
    <x v="706"/>
    <x v="56"/>
    <s v="珠宝"/>
    <x v="7"/>
    <s v="珠宝"/>
    <d v="2013-12-27T00:00:00"/>
    <d v="2015-12-26T00:00:00"/>
    <s v="保底与流水两者取高"/>
    <s v="0.09,0."/>
    <s v="0.09"/>
    <s v="0."/>
    <n v="2"/>
  </r>
  <r>
    <d v="2014-05-01T00:00:00"/>
    <x v="1"/>
    <x v="1"/>
    <s v="A+（化妆品）"/>
    <n v="64787.639999999992"/>
    <n v="9672.7946520000005"/>
    <x v="646"/>
    <x v="718"/>
    <x v="707"/>
    <x v="6"/>
    <s v="美容"/>
    <x v="5"/>
    <s v="化妆品/护肤品/香水"/>
    <d v="2014-03-29T00:00:00"/>
    <d v="2015-03-28T00:00:00"/>
    <s v="保底与流水两者取高"/>
    <s v="0.14"/>
    <s v="0.14"/>
    <s v=""/>
    <n v="1"/>
  </r>
  <r>
    <d v="2014-05-01T00:00:00"/>
    <x v="1"/>
    <x v="1"/>
    <s v="珀莱雅"/>
    <n v="39970.799999999996"/>
    <n v="5999.61708"/>
    <x v="647"/>
    <x v="719"/>
    <x v="708"/>
    <x v="10"/>
    <s v="美容"/>
    <x v="5"/>
    <s v="化妆品/护肤品/香水"/>
    <d v="2013-08-30T00:00:00"/>
    <d v="2014-08-29T00:00:00"/>
    <s v="纯保底"/>
    <s v="0."/>
    <s v="0."/>
    <s v=""/>
    <n v="1"/>
  </r>
  <r>
    <d v="2014-05-01T00:00:00"/>
    <x v="1"/>
    <x v="1"/>
    <s v="Koomee"/>
    <n v="15279.599999999999"/>
    <n v="9600.1726799999997"/>
    <x v="648"/>
    <x v="720"/>
    <x v="709"/>
    <x v="53"/>
    <s v="其它"/>
    <x v="1"/>
    <s v="眼镜"/>
    <d v="2013-09-14T00:00:00"/>
    <d v="2014-09-13T00:00:00"/>
    <s v="保底与流水两者取高"/>
    <s v="0.18"/>
    <s v="0.18"/>
    <s v=""/>
    <n v="1"/>
  </r>
  <r>
    <d v="2014-05-01T00:00:00"/>
    <x v="1"/>
    <x v="1"/>
    <s v="Joysocks"/>
    <n v="31651.559999999998"/>
    <n v="6599.3502600000002"/>
    <x v="649"/>
    <x v="721"/>
    <x v="710"/>
    <x v="10"/>
    <s v="普通服饰"/>
    <x v="9"/>
    <s v="内衣裤/保暖内衣"/>
    <d v="2013-08-11T00:00:00"/>
    <d v="2014-08-10T00:00:00"/>
    <s v="保底与流水两者取高"/>
    <s v="0.15"/>
    <s v="0.15"/>
    <s v=""/>
    <n v="1"/>
  </r>
  <r>
    <d v="2014-05-01T00:00:00"/>
    <x v="1"/>
    <x v="1"/>
    <s v="新西兰小站"/>
    <n v="52228.799999999996"/>
    <n v="5400.4579199999998"/>
    <x v="650"/>
    <x v="722"/>
    <x v="711"/>
    <x v="10"/>
    <s v="其它"/>
    <x v="1"/>
    <s v="药房/保健品"/>
    <d v="2013-09-06T00:00:00"/>
    <d v="2014-09-05T00:00:00"/>
    <s v="纯保底"/>
    <s v="0."/>
    <s v="0."/>
    <s v=""/>
    <n v="1"/>
  </r>
  <r>
    <d v="2014-05-01T00:00:00"/>
    <x v="1"/>
    <x v="1"/>
    <s v="I+"/>
    <n v="17420.399999999998"/>
    <n v="6600.5895600000003"/>
    <x v="651"/>
    <x v="723"/>
    <x v="712"/>
    <x v="10"/>
    <s v="其它"/>
    <x v="4"/>
    <s v="家居家饰/日杂"/>
    <d v="2013-08-01T00:00:00"/>
    <d v="2014-07-31T00:00:00"/>
    <s v="纯保底"/>
    <s v="0."/>
    <s v="0."/>
    <s v=""/>
    <n v="1"/>
  </r>
  <r>
    <d v="2014-05-01T00:00:00"/>
    <x v="1"/>
    <x v="1"/>
    <s v="谭木匠"/>
    <n v="42547.199999999997"/>
    <n v="6599.0707199999997"/>
    <x v="652"/>
    <x v="724"/>
    <x v="713"/>
    <x v="10"/>
    <s v="普通服饰"/>
    <x v="6"/>
    <s v="流行配饰/人造珠宝佩饰"/>
    <d v="2013-08-23T00:00:00"/>
    <d v="2014-08-22T00:00:00"/>
    <s v="纯保底"/>
    <s v="0."/>
    <s v="0."/>
    <s v=""/>
    <n v="1"/>
  </r>
  <r>
    <d v="2014-05-01T00:00:00"/>
    <x v="1"/>
    <x v="1"/>
    <s v="牛品堂皮具"/>
    <n v="28464"/>
    <n v="6000.2112000000006"/>
    <x v="653"/>
    <x v="725"/>
    <x v="714"/>
    <x v="6"/>
    <s v="普通服饰"/>
    <x v="6"/>
    <s v="手袋/钱包/旅行箱包"/>
    <d v="2013-09-05T00:00:00"/>
    <d v="2014-09-04T00:00:00"/>
    <s v="纯保底"/>
    <s v="0."/>
    <s v="0."/>
    <s v=""/>
    <n v="1"/>
  </r>
  <r>
    <d v="2014-05-01T00:00:00"/>
    <x v="1"/>
    <x v="1"/>
    <s v="碰碰车船儿童游"/>
    <n v="7068"/>
    <n v="0"/>
    <x v="100"/>
    <x v="726"/>
    <x v="104"/>
    <x v="54"/>
    <s v="其它"/>
    <x v="1"/>
    <s v="其它"/>
    <d v="2013-09-08T00:00:00"/>
    <d v="2014-09-07T00:00:00"/>
    <s v="保底与流水两者取高"/>
    <s v="0."/>
    <s v="0."/>
    <s v=""/>
    <n v="1"/>
  </r>
  <r>
    <d v="2014-05-01T00:00:00"/>
    <x v="1"/>
    <x v="1"/>
    <s v="鲜芋仙"/>
    <n v="205045.19999999998"/>
    <n v="18454.067999999999"/>
    <x v="654"/>
    <x v="727"/>
    <x v="715"/>
    <x v="55"/>
    <s v="餐饮"/>
    <x v="0"/>
    <s v="小吃/冷饮/果汁吧"/>
    <d v="2013-08-16T00:00:00"/>
    <d v="2016-08-15T00:00:00"/>
    <s v="保底(含物管费)与流水两者取高"/>
    <s v="0.09"/>
    <s v="0.09"/>
    <s v=""/>
    <n v="3"/>
  </r>
  <r>
    <d v="2014-05-01T00:00:00"/>
    <x v="1"/>
    <x v="1"/>
    <s v="马赛皂"/>
    <n v="13082.4"/>
    <n v="7200.55296"/>
    <x v="655"/>
    <x v="728"/>
    <x v="716"/>
    <x v="10"/>
    <s v="其它"/>
    <x v="1"/>
    <s v="礼品/精品/手工艺品"/>
    <d v="2013-09-25T00:00:00"/>
    <d v="2014-09-24T00:00:00"/>
    <s v="保底与流水两者取高"/>
    <s v="0.16"/>
    <s v="0.16"/>
    <s v=""/>
    <n v="1"/>
  </r>
  <r>
    <d v="2014-06-01T00:00:00"/>
    <x v="1"/>
    <x v="1"/>
    <s v="Coco 都可茶饮"/>
    <n v="230350.8"/>
    <n v="36049.900199999996"/>
    <x v="575"/>
    <x v="729"/>
    <x v="717"/>
    <x v="9"/>
    <s v="餐饮"/>
    <x v="0"/>
    <s v="小吃/冷饮/果汁吧"/>
    <d v="2013-02-22T00:00:00"/>
    <d v="2015-05-09T00:00:00"/>
    <s v="保底与流水两者取高"/>
    <s v="0.15"/>
    <s v="0.15"/>
    <s v=""/>
    <n v="2.2000000000000002"/>
  </r>
  <r>
    <d v="2014-06-01T00:00:00"/>
    <x v="1"/>
    <x v="1"/>
    <s v="mumu teapresso"/>
    <n v="56047.199999999997"/>
    <n v="13462.537439999998"/>
    <x v="656"/>
    <x v="730"/>
    <x v="718"/>
    <x v="12"/>
    <s v="餐饮"/>
    <x v="0"/>
    <s v="小吃/冷饮/果汁吧"/>
    <d v="2013-03-04T00:00:00"/>
    <d v="2016-05-09T00:00:00"/>
    <s v="保底与流水两者取高"/>
    <s v="0.12"/>
    <s v="0.12"/>
    <s v=""/>
    <n v="3.2"/>
  </r>
  <r>
    <d v="2014-06-01T00:00:00"/>
    <x v="1"/>
    <x v="1"/>
    <s v="AYSH"/>
    <n v="142935.6"/>
    <n v="22898.28312"/>
    <x v="657"/>
    <x v="731"/>
    <x v="719"/>
    <x v="13"/>
    <s v="餐饮"/>
    <x v="0"/>
    <s v="小吃/冷饮/果汁吧"/>
    <d v="2013-01-24T00:00:00"/>
    <d v="2016-05-09T00:00:00"/>
    <s v="保底与流水两者取高"/>
    <s v="0.13"/>
    <s v="0.13"/>
    <s v=""/>
    <n v="3.3"/>
  </r>
  <r>
    <d v="2014-06-01T00:00:00"/>
    <x v="1"/>
    <x v="1"/>
    <s v="Iceason 爱茜茜里"/>
    <n v="117464.4"/>
    <n v="28508.609879999996"/>
    <x v="658"/>
    <x v="732"/>
    <x v="720"/>
    <x v="13"/>
    <s v="餐饮"/>
    <x v="0"/>
    <s v="咖啡店/面包店/冰激凌"/>
    <d v="2013-01-08T00:00:00"/>
    <d v="2018-05-09T00:00:00"/>
    <s v="保底与流水两者取高"/>
    <s v="0.16"/>
    <s v="0.16"/>
    <s v=""/>
    <n v="5.3"/>
  </r>
  <r>
    <d v="2014-06-01T00:00:00"/>
    <x v="1"/>
    <x v="1"/>
    <s v="博洋家纺"/>
    <n v="47131.199999999997"/>
    <n v="31059.460800000001"/>
    <x v="659"/>
    <x v="733"/>
    <x v="721"/>
    <x v="14"/>
    <s v="其它"/>
    <x v="4"/>
    <s v="窗帘/床品"/>
    <d v="2013-05-29T00:00:00"/>
    <d v="2015-06-27T00:00:00"/>
    <s v="保底与流水两者取高"/>
    <s v="0.14"/>
    <s v="0.14"/>
    <s v=""/>
    <n v="2.1"/>
  </r>
  <r>
    <d v="2014-06-01T00:00:00"/>
    <x v="1"/>
    <x v="1"/>
    <s v="糖印"/>
    <n v="157274.51999999999"/>
    <n v="33027.6492"/>
    <x v="660"/>
    <x v="734"/>
    <x v="722"/>
    <x v="15"/>
    <s v="餐饮"/>
    <x v="0"/>
    <s v="咖啡店/面包店/冰激凌"/>
    <d v="2013-05-15T00:00:00"/>
    <d v="2017-07-13T00:00:00"/>
    <s v="保底与流水两者取高"/>
    <s v="0.1"/>
    <s v="0.1"/>
    <s v=""/>
    <n v="4.2"/>
  </r>
  <r>
    <d v="2014-06-01T00:00:00"/>
    <x v="1"/>
    <x v="1"/>
    <s v="Puredown"/>
    <n v="76405.439999999988"/>
    <n v="52131.431712000005"/>
    <x v="661"/>
    <x v="735"/>
    <x v="723"/>
    <x v="16"/>
    <s v="其它"/>
    <x v="4"/>
    <s v="家居家饰/日杂"/>
    <d v="2013-07-01T00:00:00"/>
    <d v="2015-08-29T00:00:00"/>
    <s v="保底与流水两者取高"/>
    <s v="0.14"/>
    <s v="0.14"/>
    <s v=""/>
    <n v="2.2000000000000002"/>
  </r>
  <r>
    <d v="2014-06-01T00:00:00"/>
    <x v="1"/>
    <x v="1"/>
    <s v="万仟堂_x0009_"/>
    <n v="95001.96"/>
    <n v="29184.602111999997"/>
    <x v="662"/>
    <x v="736"/>
    <x v="724"/>
    <x v="17"/>
    <s v="其它"/>
    <x v="4"/>
    <s v="家居家饰/日杂"/>
    <d v="2013-07-01T00:00:00"/>
    <d v="2015-08-15T00:00:00"/>
    <s v="保底(含物管费)与流水两者取高"/>
    <s v="0.15"/>
    <s v="0.15"/>
    <s v=""/>
    <n v="2.1"/>
  </r>
  <r>
    <d v="2014-06-01T00:00:00"/>
    <x v="1"/>
    <x v="1"/>
    <s v="LEXON乐尚"/>
    <n v="24366"/>
    <n v="19439.194800000001"/>
    <x v="663"/>
    <x v="737"/>
    <x v="725"/>
    <x v="51"/>
    <s v="普通服饰"/>
    <x v="6"/>
    <s v="生活特性店"/>
    <d v="2013-01-10T00:00:00"/>
    <d v="2015-05-09T00:00:00"/>
    <s v="保底与流水两者取高"/>
    <s v="0.16"/>
    <s v="0.16"/>
    <s v=""/>
    <n v="2.2999999999999998"/>
  </r>
  <r>
    <d v="2014-06-01T00:00:00"/>
    <x v="1"/>
    <x v="1"/>
    <s v="LNO"/>
    <n v="185825.87999999998"/>
    <n v="35436.995316"/>
    <x v="664"/>
    <x v="738"/>
    <x v="726"/>
    <x v="19"/>
    <s v="普通服饰"/>
    <x v="6"/>
    <s v="流行配饰/人造珠宝佩"/>
    <d v="2013-03-25T00:00:00"/>
    <d v="2015-05-09T00:00:00"/>
    <s v="保底与流水两者取高"/>
    <s v="0.16"/>
    <s v="0.16"/>
    <s v=""/>
    <n v="2.1"/>
  </r>
  <r>
    <d v="2014-06-01T00:00:00"/>
    <x v="1"/>
    <x v="1"/>
    <s v="周大生"/>
    <n v="242983.19999999998"/>
    <n v="46069.614719999998"/>
    <x v="665"/>
    <x v="739"/>
    <x v="727"/>
    <x v="20"/>
    <s v="珠宝"/>
    <x v="7"/>
    <s v="珠宝"/>
    <d v="2013-03-14T00:00:00"/>
    <d v="2015-05-09T00:00:00"/>
    <s v="保底与流水两者取高"/>
    <s v="0.09,0."/>
    <s v="0.09"/>
    <s v="0."/>
    <n v="2.2000000000000002"/>
  </r>
  <r>
    <d v="2014-06-01T00:00:00"/>
    <x v="1"/>
    <x v="1"/>
    <s v="酷乐潮玩"/>
    <n v="241285.70399999985"/>
    <n v="49367.055038400002"/>
    <x v="666"/>
    <x v="740"/>
    <x v="728"/>
    <x v="21"/>
    <s v="其它"/>
    <x v="1"/>
    <s v="礼品/精品/手工艺品"/>
    <d v="2013-01-10T00:00:00"/>
    <d v="2016-05-09T00:00:00"/>
    <s v="保底与流水两者取高"/>
    <s v="0.13"/>
    <s v="0.13"/>
    <s v=""/>
    <n v="3.3"/>
  </r>
  <r>
    <d v="2014-06-01T00:00:00"/>
    <x v="1"/>
    <x v="1"/>
    <s v="义源珠宝"/>
    <n v="63309.599999999999"/>
    <n v="19138.49208"/>
    <x v="192"/>
    <x v="741"/>
    <x v="729"/>
    <x v="22"/>
    <s v="珠宝"/>
    <x v="7"/>
    <s v="珠宝"/>
    <d v="2013-01-09T00:00:00"/>
    <d v="2015-05-09T00:00:00"/>
    <s v="保底与流水两者取高"/>
    <s v="0.15"/>
    <s v="0.15"/>
    <s v=""/>
    <n v="2.2999999999999998"/>
  </r>
  <r>
    <d v="2014-06-01T00:00:00"/>
    <x v="1"/>
    <x v="1"/>
    <s v="美珍香"/>
    <n v="191574.12"/>
    <n v="19444.773180000004"/>
    <x v="667"/>
    <x v="742"/>
    <x v="730"/>
    <x v="23"/>
    <s v="餐饮"/>
    <x v="0"/>
    <s v="小吃/冷饮/果汁吧"/>
    <d v="2013-02-27T00:00:00"/>
    <d v="2016-05-09T00:00:00"/>
    <s v="纯保底"/>
    <s v="0."/>
    <s v="0."/>
    <s v=""/>
    <n v="3.2"/>
  </r>
  <r>
    <d v="2014-06-01T00:00:00"/>
    <x v="1"/>
    <x v="1"/>
    <s v="Ajiichiban 优之良品"/>
    <n v="105691.164"/>
    <n v="18252.8640228"/>
    <x v="625"/>
    <x v="743"/>
    <x v="731"/>
    <x v="24"/>
    <s v="餐饮"/>
    <x v="0"/>
    <s v="小吃/冷饮/果汁吧"/>
    <d v="2013-01-07T00:00:00"/>
    <d v="2015-05-09T00:00:00"/>
    <s v="保底与流水两者取高"/>
    <s v="0.15"/>
    <s v="0.15"/>
    <s v=""/>
    <n v="2.2999999999999998"/>
  </r>
  <r>
    <d v="2014-06-01T00:00:00"/>
    <x v="1"/>
    <x v="1"/>
    <s v="渔火东海面点"/>
    <n v="218800.8"/>
    <n v="32623.199280000001"/>
    <x v="668"/>
    <x v="744"/>
    <x v="732"/>
    <x v="25"/>
    <s v="餐饮"/>
    <x v="2"/>
    <s v="餐馆/饭店"/>
    <d v="2013-02-24T00:00:00"/>
    <d v="2018-05-09T00:00:00"/>
    <s v="保底与流水两者取高"/>
    <s v="0.1"/>
    <s v="0.1"/>
    <s v=""/>
    <n v="5.2"/>
  </r>
  <r>
    <d v="2014-06-01T00:00:00"/>
    <x v="1"/>
    <x v="1"/>
    <s v="Dairy Queen 冰雪皇后"/>
    <n v="187204.19999999995"/>
    <n v="25029.201540000002"/>
    <x v="669"/>
    <x v="745"/>
    <x v="733"/>
    <x v="26"/>
    <s v="餐饮"/>
    <x v="0"/>
    <s v="咖啡店/面包店/冰激凌"/>
    <d v="2013-03-02T00:00:00"/>
    <d v="2018-05-09T00:00:00"/>
    <s v="保底与流水两者取高"/>
    <s v="0.11"/>
    <s v="0.11"/>
    <s v=""/>
    <n v="5.2"/>
  </r>
  <r>
    <d v="2014-06-01T00:00:00"/>
    <x v="1"/>
    <x v="1"/>
    <s v="西树泡芙"/>
    <n v="73359.599999999991"/>
    <n v="16557.261719999999"/>
    <x v="670"/>
    <x v="746"/>
    <x v="734"/>
    <x v="1"/>
    <s v="餐饮"/>
    <x v="0"/>
    <s v="小吃/冷饮/果汁吧"/>
    <d v="2013-01-30T00:00:00"/>
    <d v="2015-05-09T00:00:00"/>
    <s v="保底与流水两者取高"/>
    <s v="0.13"/>
    <s v="0.13"/>
    <s v=""/>
    <n v="2.2999999999999998"/>
  </r>
  <r>
    <d v="2014-06-01T00:00:00"/>
    <x v="1"/>
    <x v="1"/>
    <s v="干锅居"/>
    <n v="203078.39999999999"/>
    <n v="64233.697919999991"/>
    <x v="671"/>
    <x v="747"/>
    <x v="735"/>
    <x v="52"/>
    <s v="餐饮"/>
    <x v="2"/>
    <s v="餐馆/饭店"/>
    <d v="2013-04-10T00:00:00"/>
    <d v="2018-05-09T00:00:00"/>
    <s v="保底与流水两者取高"/>
    <s v="0.08"/>
    <s v="0.08"/>
    <s v=""/>
    <n v="5.0999999999999996"/>
  </r>
  <r>
    <d v="2014-06-01T00:00:00"/>
    <x v="1"/>
    <x v="1"/>
    <s v="玩转烤肉餐厅"/>
    <n v="589741.19999999995"/>
    <n v="73658.675879999995"/>
    <x v="672"/>
    <x v="748"/>
    <x v="736"/>
    <x v="28"/>
    <s v="餐饮"/>
    <x v="2"/>
    <s v="餐馆/饭店"/>
    <d v="2013-03-01T00:00:00"/>
    <d v="2018-05-29T00:00:00"/>
    <s v="保底与流水两者取高"/>
    <s v="0.08"/>
    <s v="0.08"/>
    <s v=""/>
    <n v="5.2"/>
  </r>
  <r>
    <d v="2014-06-01T00:00:00"/>
    <x v="1"/>
    <x v="1"/>
    <s v="Pizza Hut 必胜客"/>
    <n v="881029.95599999989"/>
    <n v="137000.15815800001"/>
    <x v="673"/>
    <x v="749"/>
    <x v="737"/>
    <x v="29"/>
    <s v="餐饮"/>
    <x v="2"/>
    <s v="快餐"/>
    <d v="2013-04-15T00:00:00"/>
    <d v="2028-07-13T00:00:00"/>
    <s v="保底(含物管费)与流水两者取高"/>
    <s v="0.05"/>
    <s v="0.05"/>
    <s v=""/>
    <n v="15.3"/>
  </r>
  <r>
    <d v="2014-06-01T00:00:00"/>
    <x v="1"/>
    <x v="1"/>
    <s v="太兴"/>
    <n v="1482429.5999999999"/>
    <n v="111182.21999999999"/>
    <x v="630"/>
    <x v="750"/>
    <x v="738"/>
    <x v="30"/>
    <s v="餐饮"/>
    <x v="2"/>
    <s v="餐馆/饭店"/>
    <d v="2013-03-18T00:00:00"/>
    <d v="2023-07-15T00:00:00"/>
    <s v="保底(含物管费)与流水两者取高"/>
    <s v="0.08"/>
    <s v="0.08"/>
    <s v=""/>
    <n v="10.3"/>
  </r>
  <r>
    <d v="2014-06-01T00:00:00"/>
    <x v="1"/>
    <x v="1"/>
    <s v="Ani plaza"/>
    <n v="82206.84"/>
    <n v="19499.462447999998"/>
    <x v="674"/>
    <x v="751"/>
    <x v="739"/>
    <x v="31"/>
    <s v="其它"/>
    <x v="1"/>
    <s v="音乐/音像商店"/>
    <d v="2013-01-06T00:00:00"/>
    <d v="2015-05-09T00:00:00"/>
    <s v="保底与流水两者取高"/>
    <s v="0.15"/>
    <s v="0.15"/>
    <s v=""/>
    <n v="2.2999999999999998"/>
  </r>
  <r>
    <d v="2014-06-01T00:00:00"/>
    <x v="1"/>
    <x v="1"/>
    <s v="7°银匠"/>
    <n v="29700"/>
    <n v="6614.19"/>
    <x v="675"/>
    <x v="752"/>
    <x v="740"/>
    <x v="32"/>
    <s v="普通服饰"/>
    <x v="6"/>
    <s v="流行配饰/人造珠宝佩饰"/>
    <d v="2013-01-10T00:00:00"/>
    <d v="2015-05-09T00:00:00"/>
    <s v="保底与流水两者取高"/>
    <s v="0.15"/>
    <s v="0.15"/>
    <s v=""/>
    <n v="2.2999999999999998"/>
  </r>
  <r>
    <d v="2014-06-01T00:00:00"/>
    <x v="1"/>
    <x v="1"/>
    <s v="JUST US"/>
    <n v="44901.599999999999"/>
    <n v="16631.552640000002"/>
    <x v="676"/>
    <x v="753"/>
    <x v="741"/>
    <x v="33"/>
    <s v="普通服饰"/>
    <x v="6"/>
    <s v="流行配饰/人造珠宝佩"/>
    <d v="2013-09-03T00:00:00"/>
    <d v="2015-09-22T00:00:00"/>
    <s v="保底与流水两者取高"/>
    <s v="0.16"/>
    <s v="0.16"/>
    <s v=""/>
    <n v="2.1"/>
  </r>
  <r>
    <d v="2014-06-01T00:00:00"/>
    <x v="1"/>
    <x v="1"/>
    <s v="启路生活馆"/>
    <n v="339798.24"/>
    <n v="78085.635552000007"/>
    <x v="677"/>
    <x v="754"/>
    <x v="742"/>
    <x v="34"/>
    <s v="其它"/>
    <x v="1"/>
    <s v="文具"/>
    <d v="2012-12-20T00:00:00"/>
    <d v="2016-05-09T00:00:00"/>
    <s v="保底与流水两者取高"/>
    <s v="0.14"/>
    <s v="0.14"/>
    <s v=""/>
    <n v="3.4"/>
  </r>
  <r>
    <d v="2014-06-01T00:00:00"/>
    <x v="1"/>
    <x v="1"/>
    <s v="Laofengxiang 老凤祥"/>
    <n v="945403.2"/>
    <n v="64098.336960000001"/>
    <x v="678"/>
    <x v="755"/>
    <x v="743"/>
    <x v="35"/>
    <s v="珠宝"/>
    <x v="7"/>
    <s v="珠宝"/>
    <d v="2013-01-10T00:00:00"/>
    <d v="2015-05-09T00:00:00"/>
    <s v="保底与流水两者取高"/>
    <s v="0.09,0."/>
    <s v="0.09"/>
    <s v="0."/>
    <n v="2.2999999999999998"/>
  </r>
  <r>
    <d v="2014-06-01T00:00:00"/>
    <x v="1"/>
    <x v="1"/>
    <s v="中国黄金"/>
    <n v="1300332"/>
    <n v="67227.164399999994"/>
    <x v="679"/>
    <x v="756"/>
    <x v="744"/>
    <x v="36"/>
    <s v="珠宝"/>
    <x v="7"/>
    <s v="珠宝"/>
    <d v="2013-01-05T00:00:00"/>
    <d v="2015-05-09T00:00:00"/>
    <s v="保底与流水两者取高"/>
    <s v="0.09,0."/>
    <s v="0.09"/>
    <s v="0."/>
    <n v="2.2999999999999998"/>
  </r>
  <r>
    <d v="2014-06-01T00:00:00"/>
    <x v="1"/>
    <x v="1"/>
    <s v="Watsons 屈臣氏"/>
    <n v="1164793.5960000001"/>
    <n v="68606.342804399988"/>
    <x v="680"/>
    <x v="757"/>
    <x v="745"/>
    <x v="37"/>
    <s v="其它"/>
    <x v="1"/>
    <s v="药房/保健品"/>
    <d v="2013-01-17T00:00:00"/>
    <d v="2021-07-30T00:00:00"/>
    <s v="纯扣"/>
    <s v="0.05"/>
    <s v="0.05"/>
    <s v=""/>
    <n v="8.5"/>
  </r>
  <r>
    <d v="2014-06-01T00:00:00"/>
    <x v="1"/>
    <x v="1"/>
    <s v="黛拉美甲"/>
    <n v="232474.8"/>
    <n v="20899.484520000002"/>
    <x v="681"/>
    <x v="758"/>
    <x v="746"/>
    <x v="38"/>
    <s v="美容"/>
    <x v="8"/>
    <s v="美容/美发/美甲"/>
    <d v="2013-01-10T00:00:00"/>
    <d v="2015-05-09T00:00:00"/>
    <s v="纯保底"/>
    <s v="0."/>
    <s v="0."/>
    <s v=""/>
    <n v="2.2999999999999998"/>
  </r>
  <r>
    <d v="2014-06-01T00:00:00"/>
    <x v="1"/>
    <x v="1"/>
    <s v="海伦美甲"/>
    <n v="177735.6"/>
    <n v="20279.631960000002"/>
    <x v="297"/>
    <x v="759"/>
    <x v="747"/>
    <x v="31"/>
    <s v="美容"/>
    <x v="8"/>
    <s v="美容/美发/美甲"/>
    <d v="2013-01-13T00:00:00"/>
    <d v="2015-05-09T00:00:00"/>
    <s v="纯保底"/>
    <s v="0."/>
    <s v="0."/>
    <s v=""/>
    <n v="2.2999999999999998"/>
  </r>
  <r>
    <d v="2014-06-01T00:00:00"/>
    <x v="1"/>
    <x v="1"/>
    <s v="Bao Dao 宝岛眼镜"/>
    <n v="317092.8"/>
    <n v="70140.927360000001"/>
    <x v="682"/>
    <x v="760"/>
    <x v="748"/>
    <x v="39"/>
    <s v="其它"/>
    <x v="1"/>
    <s v="眼镜"/>
    <d v="2013-01-25T00:00:00"/>
    <d v="2016-05-09T00:00:00"/>
    <s v="保底与流水两者取高"/>
    <s v="0.2"/>
    <s v="0.2"/>
    <s v=""/>
    <n v="3.3"/>
  </r>
  <r>
    <d v="2014-06-01T00:00:00"/>
    <x v="1"/>
    <x v="1"/>
    <s v="Bread Talk 面包新语"/>
    <n v="362443.83600000001"/>
    <n v="37621.670176799998"/>
    <x v="683"/>
    <x v="761"/>
    <x v="749"/>
    <x v="40"/>
    <s v="餐饮"/>
    <x v="0"/>
    <s v="咖啡店/面包店/冰激凌"/>
    <d v="2013-02-28T00:00:00"/>
    <d v="2021-05-09T00:00:00"/>
    <s v="保底与流水两者取高"/>
    <s v="0.08"/>
    <s v="0.08"/>
    <s v=""/>
    <n v="8.1999999999999993"/>
  </r>
  <r>
    <d v="2014-06-01T00:00:00"/>
    <x v="1"/>
    <x v="1"/>
    <s v="阿香米线"/>
    <n v="836263.2"/>
    <n v="99348.06816000001"/>
    <x v="393"/>
    <x v="762"/>
    <x v="750"/>
    <x v="41"/>
    <s v="餐饮"/>
    <x v="2"/>
    <s v="快餐"/>
    <d v="2013-02-28T00:00:00"/>
    <d v="2016-05-09T00:00:00"/>
    <s v="保底与流水两者取高"/>
    <s v="0.11"/>
    <s v="0.11"/>
    <s v=""/>
    <n v="3.2"/>
  </r>
  <r>
    <d v="2014-06-01T00:00:00"/>
    <x v="1"/>
    <x v="1"/>
    <s v="Sukiya 食其家"/>
    <n v="315964.79999999999"/>
    <n v="40064.336640000001"/>
    <x v="153"/>
    <x v="763"/>
    <x v="751"/>
    <x v="42"/>
    <s v="餐饮"/>
    <x v="2"/>
    <s v="快餐"/>
    <d v="2012-12-20T00:00:00"/>
    <d v="2018-05-09T00:00:00"/>
    <s v="保底与流水两者取高"/>
    <s v="0.09"/>
    <s v="0.09"/>
    <s v=""/>
    <n v="5.4"/>
  </r>
  <r>
    <d v="2014-06-01T00:00:00"/>
    <x v="1"/>
    <x v="1"/>
    <s v="Ajisen Ramen 味千拉面"/>
    <n v="529453.91999999993"/>
    <n v="54480.808368000005"/>
    <x v="684"/>
    <x v="764"/>
    <x v="752"/>
    <x v="43"/>
    <s v="餐饮"/>
    <x v="2"/>
    <s v="快餐"/>
    <d v="2013-02-26T00:00:00"/>
    <d v="2021-05-09T00:00:00"/>
    <s v="保底与流水两者取高"/>
    <s v="0.08"/>
    <s v="0.08"/>
    <s v=""/>
    <n v="8.1999999999999993"/>
  </r>
  <r>
    <d v="2014-06-01T00:00:00"/>
    <x v="1"/>
    <x v="1"/>
    <s v="KFC 肯德基"/>
    <n v="372000"/>
    <n v="50210.84304"/>
    <x v="150"/>
    <x v="156"/>
    <x v="155"/>
    <x v="44"/>
    <s v="餐饮"/>
    <x v="2"/>
    <s v="快餐"/>
    <d v="2013-03-04T00:00:00"/>
    <d v="2028-06-13T00:00:00"/>
    <s v="保底与流水两者取高"/>
    <n v="0.08"/>
    <n v="0.08"/>
    <s v=""/>
    <n v="15.3"/>
  </r>
  <r>
    <d v="2014-06-01T00:00:00"/>
    <x v="1"/>
    <x v="1"/>
    <s v="永坤黄金"/>
    <n v="238474.8"/>
    <n v="30453.231960000001"/>
    <x v="84"/>
    <x v="765"/>
    <x v="753"/>
    <x v="45"/>
    <s v="珠宝"/>
    <x v="7"/>
    <s v="珠宝"/>
    <d v="2013-09-03T00:00:00"/>
    <d v="2015-10-17T00:00:00"/>
    <s v="保底与流水两者取高"/>
    <s v="0.09,0."/>
    <s v="0.09"/>
    <s v="0."/>
    <n v="2.1"/>
  </r>
  <r>
    <d v="2014-06-01T00:00:00"/>
    <x v="1"/>
    <x v="1"/>
    <s v="Hui Lau Shan 许留山"/>
    <n v="344297.1"/>
    <n v="40110.612150000001"/>
    <x v="685"/>
    <x v="766"/>
    <x v="754"/>
    <x v="46"/>
    <s v="餐饮"/>
    <x v="0"/>
    <s v="咖啡店/面包店/冰激凌"/>
    <d v="2013-06-18T00:00:00"/>
    <d v="2018-07-17T00:00:00"/>
    <s v="保底与流水两者取高"/>
    <s v="0.1"/>
    <s v="0.1"/>
    <s v=""/>
    <n v="5.0999999999999996"/>
  </r>
  <r>
    <d v="2014-06-01T00:00:00"/>
    <x v="1"/>
    <x v="1"/>
    <s v="布歌东京"/>
    <n v="89685.599999999991"/>
    <n v="11309.354159999999"/>
    <x v="636"/>
    <x v="767"/>
    <x v="755"/>
    <x v="47"/>
    <s v="餐饮"/>
    <x v="0"/>
    <s v="咖啡店/面包店/冰激凌"/>
    <d v="2013-09-28T00:00:00"/>
    <d v="2015-09-27T00:00:00"/>
    <s v="保底与流水两者取高"/>
    <s v="0.11"/>
    <s v="0.11"/>
    <s v=""/>
    <n v="2"/>
  </r>
  <r>
    <d v="2014-06-01T00:00:00"/>
    <x v="1"/>
    <x v="1"/>
    <s v="Lactina"/>
    <n v="36019.199999999997"/>
    <n v="14400.47616"/>
    <x v="686"/>
    <x v="768"/>
    <x v="756"/>
    <x v="24"/>
    <s v="餐饮"/>
    <x v="0"/>
    <s v="咖啡店/面包店/冰激凌"/>
    <d v="2013-10-02T00:00:00"/>
    <d v="2015-10-01T00:00:00"/>
    <s v="纯保底"/>
    <s v="0."/>
    <s v="0."/>
    <s v=""/>
    <n v="2"/>
  </r>
  <r>
    <d v="2014-06-01T00:00:00"/>
    <x v="1"/>
    <x v="1"/>
    <s v="淘果乐&amp;冰期时代"/>
    <n v="130897.2"/>
    <n v="19058.632320000001"/>
    <x v="687"/>
    <x v="769"/>
    <x v="757"/>
    <x v="48"/>
    <s v="餐饮"/>
    <x v="0"/>
    <s v="小吃/冷饮/果汁吧"/>
    <d v="2013-07-01T00:00:00"/>
    <d v="2015-07-05T00:00:00"/>
    <s v="保底与流水两者取高"/>
    <s v="0.13"/>
    <s v="0.13"/>
    <s v=""/>
    <n v="2"/>
  </r>
  <r>
    <d v="2014-06-01T00:00:00"/>
    <x v="1"/>
    <x v="1"/>
    <s v="MING's Jewellery 明牌珠宝"/>
    <n v="29668.799999999999"/>
    <n v="15599.855039999997"/>
    <x v="688"/>
    <x v="770"/>
    <x v="758"/>
    <x v="56"/>
    <s v="珠宝"/>
    <x v="7"/>
    <s v="珠宝"/>
    <d v="2013-12-27T00:00:00"/>
    <d v="2015-12-26T00:00:00"/>
    <s v="保底与流水两者取高"/>
    <s v="0.09,0."/>
    <s v="0.09"/>
    <s v="0."/>
    <n v="2"/>
  </r>
  <r>
    <d v="2014-06-01T00:00:00"/>
    <x v="1"/>
    <x v="1"/>
    <s v="A+（化妆品）"/>
    <n v="65035.439999999995"/>
    <n v="9703.2876479999995"/>
    <x v="689"/>
    <x v="771"/>
    <x v="759"/>
    <x v="6"/>
    <s v="美容"/>
    <x v="5"/>
    <s v="化妆品/护肤品/香水"/>
    <d v="2014-03-29T00:00:00"/>
    <d v="2015-03-28T00:00:00"/>
    <s v="保底与流水两者取高"/>
    <s v="0.14"/>
    <s v="0.14"/>
    <s v=""/>
    <n v="1"/>
  </r>
  <r>
    <d v="2014-06-01T00:00:00"/>
    <x v="1"/>
    <x v="1"/>
    <s v="珀莱雅"/>
    <n v="45248.4"/>
    <n v="5999.9378399999996"/>
    <x v="690"/>
    <x v="772"/>
    <x v="760"/>
    <x v="10"/>
    <s v="美容"/>
    <x v="5"/>
    <s v="化妆品/护肤品/香水"/>
    <d v="2013-08-30T00:00:00"/>
    <d v="2014-08-29T00:00:00"/>
    <s v="纯保底"/>
    <s v="0."/>
    <s v="0."/>
    <s v=""/>
    <n v="1"/>
  </r>
  <r>
    <d v="2014-06-01T00:00:00"/>
    <x v="1"/>
    <x v="1"/>
    <s v="Koomee"/>
    <n v="21156"/>
    <n v="9600.5928000000004"/>
    <x v="691"/>
    <x v="773"/>
    <x v="761"/>
    <x v="53"/>
    <s v="其它"/>
    <x v="1"/>
    <s v="眼镜"/>
    <d v="2013-09-14T00:00:00"/>
    <d v="2014-09-13T00:00:00"/>
    <s v="保底与流水两者取高"/>
    <s v="0.18"/>
    <s v="0.18"/>
    <s v=""/>
    <n v="1"/>
  </r>
  <r>
    <d v="2014-06-01T00:00:00"/>
    <x v="1"/>
    <x v="1"/>
    <s v="Joysocks"/>
    <n v="19237.079999999998"/>
    <n v="6600.2421480000003"/>
    <x v="692"/>
    <x v="774"/>
    <x v="762"/>
    <x v="10"/>
    <s v="普通服饰"/>
    <x v="9"/>
    <s v="内衣裤/保暖内衣"/>
    <d v="2013-08-11T00:00:00"/>
    <d v="2014-08-10T00:00:00"/>
    <s v="保底与流水两者取高"/>
    <s v="0.15"/>
    <s v="0.15"/>
    <s v=""/>
    <n v="1"/>
  </r>
  <r>
    <d v="2014-06-01T00:00:00"/>
    <x v="1"/>
    <x v="1"/>
    <s v="新西兰小站"/>
    <n v="21511.200000000001"/>
    <n v="5399.3112000000001"/>
    <x v="693"/>
    <x v="775"/>
    <x v="763"/>
    <x v="10"/>
    <s v="其它"/>
    <x v="1"/>
    <s v="药房/保健品"/>
    <d v="2013-09-06T00:00:00"/>
    <d v="2014-09-05T00:00:00"/>
    <s v="纯保底"/>
    <s v="0."/>
    <s v="0."/>
    <s v=""/>
    <n v="1"/>
  </r>
  <r>
    <d v="2014-06-01T00:00:00"/>
    <x v="1"/>
    <x v="1"/>
    <s v="I+"/>
    <n v="15524.399999999998"/>
    <n v="6599.4224399999994"/>
    <x v="694"/>
    <x v="776"/>
    <x v="764"/>
    <x v="10"/>
    <s v="其它"/>
    <x v="4"/>
    <s v="家居家饰/日杂"/>
    <d v="2013-08-01T00:00:00"/>
    <d v="2014-07-31T00:00:00"/>
    <s v="纯保底"/>
    <s v="0."/>
    <s v="0."/>
    <s v=""/>
    <n v="1"/>
  </r>
  <r>
    <d v="2014-06-01T00:00:00"/>
    <x v="1"/>
    <x v="1"/>
    <s v="谭木匠"/>
    <n v="43932"/>
    <n v="6598.5864000000001"/>
    <x v="695"/>
    <x v="777"/>
    <x v="765"/>
    <x v="10"/>
    <s v="普通服饰"/>
    <x v="6"/>
    <s v="流行配饰/人造珠宝佩饰"/>
    <d v="2013-08-23T00:00:00"/>
    <d v="2014-08-22T00:00:00"/>
    <s v="纯保底"/>
    <s v="0."/>
    <s v="0."/>
    <s v=""/>
    <n v="1"/>
  </r>
  <r>
    <d v="2014-06-01T00:00:00"/>
    <x v="1"/>
    <x v="1"/>
    <s v="牛品堂皮具"/>
    <n v="29014.799999999999"/>
    <n v="6000.2606399999995"/>
    <x v="696"/>
    <x v="778"/>
    <x v="766"/>
    <x v="6"/>
    <s v="普通服饰"/>
    <x v="6"/>
    <s v="手袋/钱包/旅行箱包"/>
    <d v="2013-09-05T00:00:00"/>
    <d v="2014-09-04T00:00:00"/>
    <s v="纯保底"/>
    <s v="0."/>
    <s v="0."/>
    <s v=""/>
    <n v="1"/>
  </r>
  <r>
    <d v="2014-06-01T00:00:00"/>
    <x v="1"/>
    <x v="1"/>
    <s v="碰碰车船儿童游"/>
    <n v="3768"/>
    <n v="0"/>
    <x v="100"/>
    <x v="779"/>
    <x v="104"/>
    <x v="54"/>
    <s v="其它"/>
    <x v="1"/>
    <s v="其它"/>
    <d v="2013-09-08T00:00:00"/>
    <d v="2014-09-07T00:00:00"/>
    <s v="保底与流水两者取高"/>
    <s v="0."/>
    <s v="0."/>
    <s v=""/>
    <n v="1"/>
  </r>
  <r>
    <d v="2014-06-01T00:00:00"/>
    <x v="1"/>
    <x v="1"/>
    <s v="鲜芋仙"/>
    <n v="217437.6"/>
    <n v="19569.383999999998"/>
    <x v="697"/>
    <x v="780"/>
    <x v="767"/>
    <x v="55"/>
    <s v="餐饮"/>
    <x v="0"/>
    <s v="小吃/冷饮/果汁吧"/>
    <d v="2013-08-16T00:00:00"/>
    <d v="2016-08-15T00:00:00"/>
    <s v="保底(含物管费)与流水两者取高"/>
    <s v="0.09"/>
    <s v="0.09"/>
    <s v=""/>
    <n v="3"/>
  </r>
  <r>
    <d v="2014-06-01T00:00:00"/>
    <x v="1"/>
    <x v="1"/>
    <s v="马赛皂"/>
    <n v="11275.199999999999"/>
    <n v="7200.3427199999987"/>
    <x v="698"/>
    <x v="781"/>
    <x v="612"/>
    <x v="10"/>
    <s v="其它"/>
    <x v="1"/>
    <s v="礼品/精品/手工艺品"/>
    <d v="2013-09-25T00:00:00"/>
    <d v="2014-09-24T00:00:00"/>
    <s v="保底与流水两者取高"/>
    <s v="0.16"/>
    <s v="0.16"/>
    <s v=""/>
    <n v="1"/>
  </r>
  <r>
    <d v="2014-07-01T00:00:00"/>
    <x v="1"/>
    <x v="1"/>
    <s v="Coco 都可茶饮"/>
    <n v="268300.79999999999"/>
    <n v="41747.604480000002"/>
    <x v="699"/>
    <x v="782"/>
    <x v="768"/>
    <x v="9"/>
    <s v="餐饮"/>
    <x v="0"/>
    <s v="小吃/冷饮/果汁吧"/>
    <d v="2013-02-22T00:00:00"/>
    <d v="2015-05-09T00:00:00"/>
    <s v="保底与流水两者取高"/>
    <s v="0.15"/>
    <s v="0.15"/>
    <s v=""/>
    <n v="2.2000000000000002"/>
  </r>
  <r>
    <d v="2014-07-01T00:00:00"/>
    <x v="1"/>
    <x v="1"/>
    <s v="mumu teapresso"/>
    <n v="69411.599999999991"/>
    <n v="13465.850400000001"/>
    <x v="700"/>
    <x v="783"/>
    <x v="769"/>
    <x v="12"/>
    <s v="餐饮"/>
    <x v="0"/>
    <s v="小吃/冷饮/果汁吧"/>
    <d v="2013-03-04T00:00:00"/>
    <d v="2016-05-09T00:00:00"/>
    <s v="保底与流水两者取高"/>
    <s v="0.12"/>
    <s v="0.12"/>
    <s v=""/>
    <n v="3.2"/>
  </r>
  <r>
    <d v="2014-07-01T00:00:00"/>
    <x v="1"/>
    <x v="1"/>
    <s v="AYSH"/>
    <n v="136587.6"/>
    <n v="22468.660199999995"/>
    <x v="701"/>
    <x v="784"/>
    <x v="770"/>
    <x v="13"/>
    <s v="餐饮"/>
    <x v="0"/>
    <s v="小吃/冷饮/果汁吧"/>
    <d v="2013-01-24T00:00:00"/>
    <d v="2016-05-09T00:00:00"/>
    <s v="保底与流水两者取高"/>
    <s v="0.13"/>
    <s v="0.13"/>
    <s v=""/>
    <n v="3.3"/>
  </r>
  <r>
    <d v="2014-07-01T00:00:00"/>
    <x v="1"/>
    <x v="1"/>
    <s v="Iceason 爱茜茜里"/>
    <n v="105939.59999999999"/>
    <n v="28508.34636"/>
    <x v="702"/>
    <x v="785"/>
    <x v="771"/>
    <x v="13"/>
    <s v="餐饮"/>
    <x v="0"/>
    <s v="咖啡店/面包店/冰激凌"/>
    <d v="2013-01-08T00:00:00"/>
    <d v="2018-05-09T00:00:00"/>
    <s v="保底与流水两者取高"/>
    <s v="0.16"/>
    <s v="0.16"/>
    <s v=""/>
    <n v="5.3"/>
  </r>
  <r>
    <d v="2014-07-01T00:00:00"/>
    <x v="1"/>
    <x v="1"/>
    <s v="博洋家纺"/>
    <n v="84232.8"/>
    <n v="32606.516879999996"/>
    <x v="703"/>
    <x v="786"/>
    <x v="772"/>
    <x v="14"/>
    <s v="其它"/>
    <x v="4"/>
    <s v="窗帘/床品"/>
    <d v="2013-05-29T00:00:00"/>
    <d v="2015-06-27T00:00:00"/>
    <s v="保底与流水两者取高"/>
    <s v="0.14"/>
    <s v="0.14"/>
    <s v=""/>
    <n v="2.1"/>
  </r>
  <r>
    <d v="2014-07-01T00:00:00"/>
    <x v="1"/>
    <x v="1"/>
    <s v="糖印"/>
    <n v="157025.04000000004"/>
    <n v="33619.061064000001"/>
    <x v="704"/>
    <x v="787"/>
    <x v="773"/>
    <x v="15"/>
    <s v="餐饮"/>
    <x v="0"/>
    <s v="咖啡店/面包店/冰激凌"/>
    <d v="2013-05-15T00:00:00"/>
    <d v="2017-07-13T00:00:00"/>
    <s v="保底与流水两者取高"/>
    <s v="0.1"/>
    <s v="0.1"/>
    <s v=""/>
    <n v="4.2"/>
  </r>
  <r>
    <d v="2014-07-01T00:00:00"/>
    <x v="1"/>
    <x v="1"/>
    <s v="Puredown"/>
    <n v="101878.79999999996"/>
    <n v="52131.381960000006"/>
    <x v="705"/>
    <x v="788"/>
    <x v="774"/>
    <x v="16"/>
    <s v="其它"/>
    <x v="4"/>
    <s v="家居家饰/日杂"/>
    <d v="2013-07-01T00:00:00"/>
    <d v="2015-08-29T00:00:00"/>
    <s v="保底与流水两者取高"/>
    <s v="0.14"/>
    <s v="0.14"/>
    <s v=""/>
    <n v="2.2000000000000002"/>
  </r>
  <r>
    <d v="2014-07-01T00:00:00"/>
    <x v="1"/>
    <x v="1"/>
    <s v="万仟堂_x0009_"/>
    <n v="108514.55999999998"/>
    <n v="29179.565184000003"/>
    <x v="706"/>
    <x v="789"/>
    <x v="775"/>
    <x v="17"/>
    <s v="其它"/>
    <x v="4"/>
    <s v="家居家饰/日杂"/>
    <d v="2013-07-01T00:00:00"/>
    <d v="2015-08-15T00:00:00"/>
    <s v="保底(含物管费)与流水两者取高"/>
    <s v="0.15"/>
    <s v="0.15"/>
    <s v=""/>
    <n v="2.1"/>
  </r>
  <r>
    <d v="2014-07-01T00:00:00"/>
    <x v="1"/>
    <x v="1"/>
    <s v="LEXON乐尚"/>
    <n v="26586.6"/>
    <n v="19440.121920000001"/>
    <x v="707"/>
    <x v="790"/>
    <x v="776"/>
    <x v="51"/>
    <s v="普通服饰"/>
    <x v="6"/>
    <s v="生活特性店"/>
    <d v="2013-01-10T00:00:00"/>
    <d v="2015-05-09T00:00:00"/>
    <s v="保底与流水两者取高"/>
    <s v="0.16"/>
    <s v="0.16"/>
    <s v=""/>
    <n v="2.2999999999999998"/>
  </r>
  <r>
    <d v="2014-07-01T00:00:00"/>
    <x v="1"/>
    <x v="1"/>
    <s v="LNO"/>
    <n v="171618.11999999997"/>
    <n v="34203.491316"/>
    <x v="708"/>
    <x v="791"/>
    <x v="777"/>
    <x v="19"/>
    <s v="普通服饰"/>
    <x v="6"/>
    <s v="流行配饰/人造珠宝佩"/>
    <d v="2013-03-25T00:00:00"/>
    <d v="2015-05-09T00:00:00"/>
    <s v="保底与流水两者取高"/>
    <s v="0.16"/>
    <s v="0.16"/>
    <s v=""/>
    <n v="2.1"/>
  </r>
  <r>
    <d v="2014-07-01T00:00:00"/>
    <x v="1"/>
    <x v="1"/>
    <s v="周大生"/>
    <n v="327500.39999999997"/>
    <n v="46079.306279999997"/>
    <x v="709"/>
    <x v="792"/>
    <x v="778"/>
    <x v="20"/>
    <s v="珠宝"/>
    <x v="7"/>
    <s v="珠宝"/>
    <d v="2013-03-14T00:00:00"/>
    <d v="2015-05-09T00:00:00"/>
    <s v="保底与流水两者取高"/>
    <s v="0.09,0."/>
    <s v="0.09"/>
    <s v="0."/>
    <n v="2.2000000000000002"/>
  </r>
  <r>
    <d v="2014-07-01T00:00:00"/>
    <x v="1"/>
    <x v="1"/>
    <s v="酷乐潮玩"/>
    <n v="226217.83199999997"/>
    <n v="49360.730942400005"/>
    <x v="710"/>
    <x v="793"/>
    <x v="779"/>
    <x v="21"/>
    <s v="其它"/>
    <x v="1"/>
    <s v="礼品/精品/手工艺品"/>
    <d v="2013-01-10T00:00:00"/>
    <d v="2016-05-09T00:00:00"/>
    <s v="保底与流水两者取高"/>
    <s v="0.13"/>
    <s v="0.13"/>
    <s v=""/>
    <n v="3.3"/>
  </r>
  <r>
    <d v="2014-07-01T00:00:00"/>
    <x v="1"/>
    <x v="1"/>
    <s v="义源珠宝"/>
    <n v="81385.2"/>
    <n v="19141.799039999998"/>
    <x v="711"/>
    <x v="794"/>
    <x v="780"/>
    <x v="22"/>
    <s v="珠宝"/>
    <x v="7"/>
    <s v="珠宝"/>
    <d v="2013-01-09T00:00:00"/>
    <d v="2015-05-09T00:00:00"/>
    <s v="保底与流水两者取高"/>
    <s v="0.15"/>
    <s v="0.15"/>
    <s v=""/>
    <n v="2.2999999999999998"/>
  </r>
  <r>
    <d v="2014-07-01T00:00:00"/>
    <x v="1"/>
    <x v="1"/>
    <s v="美珍香"/>
    <n v="190673.52000000005"/>
    <n v="19448.699040000003"/>
    <x v="712"/>
    <x v="795"/>
    <x v="781"/>
    <x v="23"/>
    <s v="餐饮"/>
    <x v="0"/>
    <s v="小吃/冷饮/果汁吧"/>
    <d v="2013-02-27T00:00:00"/>
    <d v="2016-05-09T00:00:00"/>
    <s v="纯保底"/>
    <s v="0."/>
    <s v="0."/>
    <s v=""/>
    <n v="3.2"/>
  </r>
  <r>
    <d v="2014-07-01T00:00:00"/>
    <x v="1"/>
    <x v="1"/>
    <s v="Ajiichiban 优之良品"/>
    <n v="102089.87999999999"/>
    <n v="17712.594180000004"/>
    <x v="713"/>
    <x v="796"/>
    <x v="782"/>
    <x v="24"/>
    <s v="餐饮"/>
    <x v="0"/>
    <s v="小吃/冷饮/果汁吧"/>
    <d v="2013-01-07T00:00:00"/>
    <d v="2015-05-09T00:00:00"/>
    <s v="保底与流水两者取高"/>
    <s v="0.15"/>
    <s v="0.15"/>
    <s v=""/>
    <n v="2.2999999999999998"/>
  </r>
  <r>
    <d v="2014-07-01T00:00:00"/>
    <x v="1"/>
    <x v="1"/>
    <s v="渔火东海面点"/>
    <n v="220561.19999999998"/>
    <n v="32621.001479999999"/>
    <x v="714"/>
    <x v="797"/>
    <x v="783"/>
    <x v="25"/>
    <s v="餐饮"/>
    <x v="2"/>
    <s v="餐馆/饭店"/>
    <d v="2013-02-24T00:00:00"/>
    <d v="2018-05-09T00:00:00"/>
    <s v="保底与流水两者取高"/>
    <s v="0.1"/>
    <s v="0.1"/>
    <s v=""/>
    <n v="5.2"/>
  </r>
  <r>
    <d v="2014-07-01T00:00:00"/>
    <x v="1"/>
    <x v="1"/>
    <s v="Dairy Queen 冰雪皇后"/>
    <n v="174573.11999999997"/>
    <n v="23637.200448000003"/>
    <x v="715"/>
    <x v="798"/>
    <x v="784"/>
    <x v="26"/>
    <s v="餐饮"/>
    <x v="0"/>
    <s v="咖啡店/面包店/冰激凌"/>
    <d v="2013-03-02T00:00:00"/>
    <d v="2018-05-09T00:00:00"/>
    <s v="保底与流水两者取高"/>
    <s v="0.11"/>
    <s v="0.11"/>
    <s v=""/>
    <n v="5.2"/>
  </r>
  <r>
    <d v="2014-07-01T00:00:00"/>
    <x v="1"/>
    <x v="1"/>
    <s v="西树泡芙"/>
    <n v="58672.799999999996"/>
    <n v="16557.46416"/>
    <x v="716"/>
    <x v="799"/>
    <x v="785"/>
    <x v="1"/>
    <s v="餐饮"/>
    <x v="0"/>
    <s v="小吃/冷饮/果汁吧"/>
    <d v="2013-01-30T00:00:00"/>
    <d v="2015-05-09T00:00:00"/>
    <s v="保底与流水两者取高"/>
    <s v="0.13"/>
    <s v="0.13"/>
    <s v=""/>
    <n v="2.2999999999999998"/>
  </r>
  <r>
    <d v="2014-07-01T00:00:00"/>
    <x v="1"/>
    <x v="1"/>
    <s v="干锅居"/>
    <n v="167215.19999999998"/>
    <n v="64227.358320000007"/>
    <x v="717"/>
    <x v="800"/>
    <x v="786"/>
    <x v="52"/>
    <s v="餐饮"/>
    <x v="2"/>
    <s v="餐馆/饭店"/>
    <d v="2013-04-10T00:00:00"/>
    <d v="2018-05-09T00:00:00"/>
    <s v="保底与流水两者取高"/>
    <s v="0.08"/>
    <s v="0.08"/>
    <s v=""/>
    <n v="5.0999999999999996"/>
  </r>
  <r>
    <d v="2014-07-01T00:00:00"/>
    <x v="1"/>
    <x v="1"/>
    <s v="玩转烤肉餐厅"/>
    <n v="511590"/>
    <n v="73617.801000000007"/>
    <x v="718"/>
    <x v="801"/>
    <x v="787"/>
    <x v="28"/>
    <s v="餐饮"/>
    <x v="2"/>
    <s v="餐馆/饭店"/>
    <d v="2013-03-01T00:00:00"/>
    <d v="2018-05-29T00:00:00"/>
    <s v="保底与流水两者取高"/>
    <s v="0.08"/>
    <s v="0.08"/>
    <s v=""/>
    <n v="5.2"/>
  </r>
  <r>
    <d v="2014-07-01T00:00:00"/>
    <x v="1"/>
    <x v="1"/>
    <s v="Pizza Hut 必胜客"/>
    <n v="819358.40399999975"/>
    <n v="40967.920200000008"/>
    <x v="135"/>
    <x v="802"/>
    <x v="788"/>
    <x v="29"/>
    <s v="餐饮"/>
    <x v="2"/>
    <s v="快餐"/>
    <d v="2013-04-15T00:00:00"/>
    <d v="2028-07-13T00:00:00"/>
    <s v="保底(含物管费)与流水两者取高"/>
    <s v="0.05"/>
    <s v="0.05"/>
    <s v=""/>
    <n v="15.3"/>
  </r>
  <r>
    <d v="2014-07-01T00:00:00"/>
    <x v="1"/>
    <x v="1"/>
    <s v="太兴"/>
    <n v="1434309.5999999999"/>
    <n v="107573.21999999999"/>
    <x v="630"/>
    <x v="803"/>
    <x v="789"/>
    <x v="30"/>
    <s v="餐饮"/>
    <x v="2"/>
    <s v="餐馆/饭店"/>
    <d v="2013-03-18T00:00:00"/>
    <d v="2023-07-15T00:00:00"/>
    <s v="保底(含物管费)与流水两者取高"/>
    <s v="0.08"/>
    <s v="0.08"/>
    <s v=""/>
    <n v="10.3"/>
  </r>
  <r>
    <d v="2014-07-01T00:00:00"/>
    <x v="1"/>
    <x v="1"/>
    <s v="Ani plaza"/>
    <n v="78935.928"/>
    <n v="19497.174215999999"/>
    <x v="719"/>
    <x v="804"/>
    <x v="790"/>
    <x v="31"/>
    <s v="其它"/>
    <x v="1"/>
    <s v="音乐/音像商店"/>
    <d v="2013-01-06T00:00:00"/>
    <d v="2015-05-09T00:00:00"/>
    <s v="保底与流水两者取高"/>
    <s v="0.15"/>
    <s v="0.15"/>
    <s v=""/>
    <n v="2.2999999999999998"/>
  </r>
  <r>
    <d v="2014-07-01T00:00:00"/>
    <x v="1"/>
    <x v="1"/>
    <s v="JUST US"/>
    <n v="51623.4"/>
    <n v="16633.059479999996"/>
    <x v="720"/>
    <x v="805"/>
    <x v="791"/>
    <x v="33"/>
    <s v="普通服饰"/>
    <x v="6"/>
    <s v="流行配饰/人造珠宝佩"/>
    <d v="2013-09-03T00:00:00"/>
    <d v="2015-09-22T00:00:00"/>
    <s v="保底与流水两者取高"/>
    <s v="0.16"/>
    <s v="0.16"/>
    <s v=""/>
    <n v="2.1"/>
  </r>
  <r>
    <d v="2014-07-01T00:00:00"/>
    <x v="1"/>
    <x v="1"/>
    <s v="启路生活馆"/>
    <n v="320875.92"/>
    <n v="78101.198927999998"/>
    <x v="721"/>
    <x v="806"/>
    <x v="792"/>
    <x v="34"/>
    <s v="其它"/>
    <x v="1"/>
    <s v="文具"/>
    <d v="2012-12-20T00:00:00"/>
    <d v="2016-05-09T00:00:00"/>
    <s v="保底与流水两者取高"/>
    <s v="0.14"/>
    <s v="0.14"/>
    <s v=""/>
    <n v="3.4"/>
  </r>
  <r>
    <d v="2014-07-01T00:00:00"/>
    <x v="1"/>
    <x v="1"/>
    <s v="Laofengxiang 老凤祥"/>
    <n v="1299860.3999999999"/>
    <n v="64083.117719999995"/>
    <x v="722"/>
    <x v="807"/>
    <x v="793"/>
    <x v="35"/>
    <s v="珠宝"/>
    <x v="7"/>
    <s v="珠宝"/>
    <d v="2013-01-10T00:00:00"/>
    <d v="2015-05-09T00:00:00"/>
    <s v="保底与流水两者取高"/>
    <s v="0.09,0."/>
    <s v="0.09"/>
    <s v="0."/>
    <n v="2.2999999999999998"/>
  </r>
  <r>
    <d v="2014-07-01T00:00:00"/>
    <x v="1"/>
    <x v="1"/>
    <s v="中国黄金"/>
    <n v="999613.2"/>
    <n v="67174.007039999997"/>
    <x v="723"/>
    <x v="808"/>
    <x v="794"/>
    <x v="36"/>
    <s v="珠宝"/>
    <x v="7"/>
    <s v="珠宝"/>
    <d v="2013-01-05T00:00:00"/>
    <d v="2015-05-09T00:00:00"/>
    <s v="保底与流水两者取高"/>
    <s v="0.09,0."/>
    <s v="0.09"/>
    <s v="0."/>
    <n v="2.2999999999999998"/>
  </r>
  <r>
    <d v="2014-07-01T00:00:00"/>
    <x v="1"/>
    <x v="1"/>
    <s v="Watsons 屈臣氏"/>
    <n v="1035176.904"/>
    <n v="61903.578859200003"/>
    <x v="724"/>
    <x v="809"/>
    <x v="795"/>
    <x v="37"/>
    <s v="其它"/>
    <x v="1"/>
    <s v="药房/保健品"/>
    <d v="2013-01-17T00:00:00"/>
    <d v="2021-07-30T00:00:00"/>
    <s v="纯扣"/>
    <s v="0.05"/>
    <s v="0.05"/>
    <s v=""/>
    <n v="8.5"/>
  </r>
  <r>
    <d v="2014-07-01T00:00:00"/>
    <x v="1"/>
    <x v="1"/>
    <s v="黛拉美甲"/>
    <n v="293216.39999999997"/>
    <n v="20906.329320000001"/>
    <x v="725"/>
    <x v="810"/>
    <x v="796"/>
    <x v="38"/>
    <s v="美容"/>
    <x v="8"/>
    <s v="美容/美发/美甲"/>
    <d v="2013-01-10T00:00:00"/>
    <d v="2015-05-09T00:00:00"/>
    <s v="纯保底"/>
    <s v="0."/>
    <s v="0."/>
    <s v=""/>
    <n v="2.2999999999999998"/>
  </r>
  <r>
    <d v="2014-07-01T00:00:00"/>
    <x v="1"/>
    <x v="1"/>
    <s v="海伦美甲"/>
    <n v="230670"/>
    <n v="20275.893"/>
    <x v="726"/>
    <x v="811"/>
    <x v="797"/>
    <x v="31"/>
    <s v="美容"/>
    <x v="8"/>
    <s v="美容/美发/美甲"/>
    <d v="2013-01-13T00:00:00"/>
    <d v="2015-05-09T00:00:00"/>
    <s v="纯保底"/>
    <s v="0."/>
    <s v="0."/>
    <s v=""/>
    <n v="2.2999999999999998"/>
  </r>
  <r>
    <d v="2014-07-01T00:00:00"/>
    <x v="1"/>
    <x v="1"/>
    <s v="Bao Dao 宝岛眼镜"/>
    <n v="339997.2"/>
    <n v="74731.384559999991"/>
    <x v="727"/>
    <x v="812"/>
    <x v="798"/>
    <x v="39"/>
    <s v="其它"/>
    <x v="1"/>
    <s v="眼镜"/>
    <d v="2013-01-25T00:00:00"/>
    <d v="2016-05-09T00:00:00"/>
    <s v="保底与流水两者取高"/>
    <s v="0.2"/>
    <s v="0.2"/>
    <s v=""/>
    <n v="3.3"/>
  </r>
  <r>
    <d v="2014-07-01T00:00:00"/>
    <x v="1"/>
    <x v="1"/>
    <s v="Bread Talk 面包新语"/>
    <n v="384839.484"/>
    <n v="39446.04711"/>
    <x v="342"/>
    <x v="813"/>
    <x v="799"/>
    <x v="40"/>
    <s v="餐饮"/>
    <x v="0"/>
    <s v="咖啡店/面包店/冰激凌"/>
    <d v="2013-02-28T00:00:00"/>
    <d v="2021-05-09T00:00:00"/>
    <s v="保底与流水两者取高"/>
    <s v="0.08"/>
    <s v="0.08"/>
    <s v=""/>
    <n v="8.1999999999999993"/>
  </r>
  <r>
    <d v="2014-07-01T00:00:00"/>
    <x v="1"/>
    <x v="1"/>
    <s v="阿香米线"/>
    <n v="854061"/>
    <n v="101291.6346"/>
    <x v="728"/>
    <x v="814"/>
    <x v="800"/>
    <x v="41"/>
    <s v="餐饮"/>
    <x v="2"/>
    <s v="快餐"/>
    <d v="2013-02-28T00:00:00"/>
    <d v="2016-05-09T00:00:00"/>
    <s v="保底与流水两者取高"/>
    <s v="0.11"/>
    <s v="0.11"/>
    <s v=""/>
    <n v="3.2"/>
  </r>
  <r>
    <d v="2014-07-01T00:00:00"/>
    <x v="1"/>
    <x v="1"/>
    <s v="Sukiya 食其家"/>
    <n v="363694.8"/>
    <n v="42770.508479999997"/>
    <x v="343"/>
    <x v="815"/>
    <x v="801"/>
    <x v="42"/>
    <s v="餐饮"/>
    <x v="2"/>
    <s v="快餐"/>
    <d v="2012-12-20T00:00:00"/>
    <d v="2018-05-09T00:00:00"/>
    <s v="保底与流水两者取高"/>
    <s v="0.09"/>
    <s v="0.09"/>
    <s v=""/>
    <n v="5.4"/>
  </r>
  <r>
    <d v="2014-07-01T00:00:00"/>
    <x v="1"/>
    <x v="1"/>
    <s v="Ajisen Ramen 味千拉面"/>
    <n v="569617.19999999995"/>
    <n v="57702.222359999992"/>
    <x v="729"/>
    <x v="816"/>
    <x v="802"/>
    <x v="43"/>
    <s v="餐饮"/>
    <x v="2"/>
    <s v="快餐"/>
    <d v="2013-02-26T00:00:00"/>
    <d v="2021-05-09T00:00:00"/>
    <s v="保底与流水两者取高"/>
    <s v="0.08"/>
    <s v="0.08"/>
    <s v=""/>
    <n v="8.1999999999999993"/>
  </r>
  <r>
    <d v="2014-07-01T00:00:00"/>
    <x v="1"/>
    <x v="1"/>
    <s v="KFC 肯德基"/>
    <n v="372000"/>
    <n v="50210.84304"/>
    <x v="150"/>
    <x v="156"/>
    <x v="155"/>
    <x v="44"/>
    <s v="餐饮"/>
    <x v="2"/>
    <s v="快餐"/>
    <d v="2013-03-04T00:00:00"/>
    <d v="2028-06-13T00:00:00"/>
    <s v="保底与流水两者取高"/>
    <n v="0.08"/>
    <n v="0.08"/>
    <s v=""/>
    <n v="15.3"/>
  </r>
  <r>
    <d v="2014-07-01T00:00:00"/>
    <x v="1"/>
    <x v="1"/>
    <s v="永坤黄金"/>
    <n v="177970.68"/>
    <n v="30450.783347999997"/>
    <x v="730"/>
    <x v="817"/>
    <x v="803"/>
    <x v="45"/>
    <s v="珠宝"/>
    <x v="7"/>
    <s v="珠宝"/>
    <d v="2013-09-03T00:00:00"/>
    <d v="2015-10-17T00:00:00"/>
    <s v="保底与流水两者取高"/>
    <s v="0.09,0."/>
    <s v="0.09"/>
    <s v="0."/>
    <n v="2.1"/>
  </r>
  <r>
    <d v="2014-07-01T00:00:00"/>
    <x v="1"/>
    <x v="1"/>
    <s v="Hui Lau Shan 许留山"/>
    <n v="367819.70400000009"/>
    <n v="42446.393841600002"/>
    <x v="731"/>
    <x v="818"/>
    <x v="804"/>
    <x v="46"/>
    <s v="餐饮"/>
    <x v="0"/>
    <s v="咖啡店/面包店/冰激凌"/>
    <d v="2013-06-18T00:00:00"/>
    <d v="2018-07-17T00:00:00"/>
    <s v="保底与流水两者取高"/>
    <s v="0.1"/>
    <s v="0.1"/>
    <s v=""/>
    <n v="5.0999999999999996"/>
  </r>
  <r>
    <d v="2014-07-01T00:00:00"/>
    <x v="1"/>
    <x v="1"/>
    <s v="布歌东京"/>
    <n v="94366.8"/>
    <n v="11824.160040000002"/>
    <x v="477"/>
    <x v="819"/>
    <x v="805"/>
    <x v="47"/>
    <s v="餐饮"/>
    <x v="0"/>
    <s v="咖啡店/面包店/冰激凌"/>
    <d v="2013-09-28T00:00:00"/>
    <d v="2015-09-27T00:00:00"/>
    <s v="保底与流水两者取高"/>
    <s v="0.11"/>
    <s v="0.11"/>
    <s v=""/>
    <n v="2"/>
  </r>
  <r>
    <d v="2014-07-01T00:00:00"/>
    <x v="1"/>
    <x v="1"/>
    <s v="Lactina"/>
    <n v="33691.199999999997"/>
    <n v="14399.61888"/>
    <x v="732"/>
    <x v="820"/>
    <x v="806"/>
    <x v="24"/>
    <s v="餐饮"/>
    <x v="0"/>
    <s v="咖啡店/面包店/冰激凌"/>
    <d v="2013-10-02T00:00:00"/>
    <d v="2015-10-01T00:00:00"/>
    <s v="纯保底"/>
    <s v="0."/>
    <s v="0."/>
    <s v=""/>
    <n v="2"/>
  </r>
  <r>
    <d v="2014-07-01T00:00:00"/>
    <x v="1"/>
    <x v="1"/>
    <s v="淘果乐&amp;冰期时代"/>
    <n v="125794.79999999999"/>
    <n v="18391.19976"/>
    <x v="733"/>
    <x v="821"/>
    <x v="807"/>
    <x v="48"/>
    <s v="餐饮"/>
    <x v="0"/>
    <s v="小吃/冷饮/果汁吧"/>
    <d v="2013-07-01T00:00:00"/>
    <d v="2015-07-05T00:00:00"/>
    <s v="保底与流水两者取高"/>
    <s v="0.13"/>
    <s v="0.13"/>
    <s v=""/>
    <n v="2"/>
  </r>
  <r>
    <d v="2014-07-01T00:00:00"/>
    <x v="1"/>
    <x v="1"/>
    <s v="珀莱雅"/>
    <n v="36421.199999999997"/>
    <n v="5998.5716399999992"/>
    <x v="734"/>
    <x v="822"/>
    <x v="808"/>
    <x v="10"/>
    <s v="美容"/>
    <x v="5"/>
    <s v="化妆品/护肤品/香水"/>
    <d v="2013-08-30T00:00:00"/>
    <d v="2014-08-29T00:00:00"/>
    <s v="纯保底"/>
    <s v="0."/>
    <s v="0."/>
    <s v=""/>
    <n v="1"/>
  </r>
  <r>
    <d v="2014-08-01T00:00:00"/>
    <x v="1"/>
    <x v="1"/>
    <s v="Coco 都可茶饮"/>
    <n v="264945.59999999998"/>
    <n v="41252.029919999994"/>
    <x v="735"/>
    <x v="823"/>
    <x v="809"/>
    <x v="9"/>
    <s v="餐饮"/>
    <x v="0"/>
    <s v="小吃/冷饮/果汁吧"/>
    <d v="2013-02-22T00:00:00"/>
    <d v="2015-05-09T00:00:00"/>
    <s v="保底与流水两者取高"/>
    <s v="0.15"/>
    <s v="0.15"/>
    <s v=""/>
    <n v="2.2000000000000002"/>
  </r>
  <r>
    <d v="2014-08-01T00:00:00"/>
    <x v="1"/>
    <x v="1"/>
    <s v="mumu teapresso"/>
    <n v="70422"/>
    <n v="13464.686400000001"/>
    <x v="736"/>
    <x v="824"/>
    <x v="810"/>
    <x v="12"/>
    <s v="餐饮"/>
    <x v="0"/>
    <s v="小吃/冷饮/果汁吧"/>
    <d v="2013-03-04T00:00:00"/>
    <d v="2016-05-09T00:00:00"/>
    <s v="保底与流水两者取高"/>
    <s v="0.12"/>
    <s v="0.12"/>
    <s v=""/>
    <n v="3.2"/>
  </r>
  <r>
    <d v="2014-08-01T00:00:00"/>
    <x v="1"/>
    <x v="1"/>
    <s v="AYSH"/>
    <n v="146270.39999999999"/>
    <n v="23330.128800000002"/>
    <x v="737"/>
    <x v="825"/>
    <x v="811"/>
    <x v="13"/>
    <s v="餐饮"/>
    <x v="0"/>
    <s v="小吃/冷饮/果汁吧"/>
    <d v="2013-01-24T00:00:00"/>
    <d v="2016-05-09T00:00:00"/>
    <s v="保底与流水两者取高"/>
    <s v="0.13"/>
    <s v="0.13"/>
    <s v=""/>
    <n v="3.3"/>
  </r>
  <r>
    <d v="2014-08-01T00:00:00"/>
    <x v="1"/>
    <x v="1"/>
    <s v="Iceason 爱茜茜里"/>
    <n v="106693.2"/>
    <n v="28508.423039999998"/>
    <x v="738"/>
    <x v="826"/>
    <x v="812"/>
    <x v="13"/>
    <s v="餐饮"/>
    <x v="0"/>
    <s v="咖啡店/面包店/冰激凌"/>
    <d v="2013-01-08T00:00:00"/>
    <d v="2018-05-09T00:00:00"/>
    <s v="保底与流水两者取高"/>
    <s v="0.16"/>
    <s v="0.16"/>
    <s v=""/>
    <n v="5.3"/>
  </r>
  <r>
    <d v="2014-08-01T00:00:00"/>
    <x v="1"/>
    <x v="1"/>
    <s v="博洋家纺"/>
    <n v="111538.8"/>
    <n v="32602.791239999999"/>
    <x v="739"/>
    <x v="827"/>
    <x v="813"/>
    <x v="14"/>
    <s v="其它"/>
    <x v="4"/>
    <s v="窗帘/床品"/>
    <d v="2013-05-29T00:00:00"/>
    <d v="2015-06-27T00:00:00"/>
    <s v="保底与流水两者取高"/>
    <s v="0.14"/>
    <s v="0.14"/>
    <s v=""/>
    <n v="2.1"/>
  </r>
  <r>
    <d v="2014-08-01T00:00:00"/>
    <x v="1"/>
    <x v="1"/>
    <s v="糖印"/>
    <n v="175423.08000000002"/>
    <n v="34049.619827999995"/>
    <x v="740"/>
    <x v="828"/>
    <x v="814"/>
    <x v="15"/>
    <s v="餐饮"/>
    <x v="0"/>
    <s v="咖啡店/面包店/冰激凌"/>
    <d v="2013-05-15T00:00:00"/>
    <d v="2017-07-13T00:00:00"/>
    <s v="保底与流水两者取高"/>
    <s v="0.1"/>
    <s v="0.1"/>
    <s v=""/>
    <n v="4.2"/>
  </r>
  <r>
    <d v="2014-08-01T00:00:00"/>
    <x v="1"/>
    <x v="1"/>
    <s v="Puredown"/>
    <n v="110830.08"/>
    <n v="52267.46572800001"/>
    <x v="741"/>
    <x v="829"/>
    <x v="815"/>
    <x v="16"/>
    <s v="其它"/>
    <x v="4"/>
    <s v="家居家饰/日杂"/>
    <d v="2013-07-01T00:00:00"/>
    <d v="2015-08-29T00:00:00"/>
    <s v="保底与流水两者取高"/>
    <s v="0.14"/>
    <s v="0.14"/>
    <s v=""/>
    <n v="2.2000000000000002"/>
  </r>
  <r>
    <d v="2014-08-01T00:00:00"/>
    <x v="1"/>
    <x v="1"/>
    <s v="万仟堂_x0009_"/>
    <n v="81067.439999999988"/>
    <n v="29978.739312000002"/>
    <x v="742"/>
    <x v="830"/>
    <x v="816"/>
    <x v="17"/>
    <s v="其它"/>
    <x v="4"/>
    <s v="家居家饰/日杂"/>
    <d v="2013-07-01T00:00:00"/>
    <d v="2015-08-15T00:00:00"/>
    <s v="保底(含物管费)与流水两者取高"/>
    <s v="0.15"/>
    <s v="0.15"/>
    <s v=""/>
    <n v="2.1"/>
  </r>
  <r>
    <d v="2014-08-01T00:00:00"/>
    <x v="1"/>
    <x v="1"/>
    <s v="LEXON乐尚"/>
    <n v="39501"/>
    <n v="19438.4421"/>
    <x v="743"/>
    <x v="831"/>
    <x v="817"/>
    <x v="51"/>
    <s v="普通服饰"/>
    <x v="6"/>
    <s v="生活特性店"/>
    <d v="2013-01-10T00:00:00"/>
    <d v="2015-05-09T00:00:00"/>
    <s v="保底与流水两者取高"/>
    <s v="0.16"/>
    <s v="0.16"/>
    <s v=""/>
    <n v="2.2999999999999998"/>
  </r>
  <r>
    <d v="2014-08-01T00:00:00"/>
    <x v="1"/>
    <x v="1"/>
    <s v="LNO"/>
    <n v="167017.67999999996"/>
    <n v="34205.220863999995"/>
    <x v="524"/>
    <x v="832"/>
    <x v="818"/>
    <x v="19"/>
    <s v="普通服饰"/>
    <x v="6"/>
    <s v="流行配饰/人造珠宝佩"/>
    <d v="2013-03-25T00:00:00"/>
    <d v="2015-05-09T00:00:00"/>
    <s v="保底与流水两者取高"/>
    <s v="0.16"/>
    <s v="0.16"/>
    <s v=""/>
    <n v="2.1"/>
  </r>
  <r>
    <d v="2014-08-01T00:00:00"/>
    <x v="1"/>
    <x v="1"/>
    <s v="周大生"/>
    <n v="283275.59999999998"/>
    <n v="46088.940119999992"/>
    <x v="744"/>
    <x v="833"/>
    <x v="819"/>
    <x v="20"/>
    <s v="珠宝"/>
    <x v="7"/>
    <s v="珠宝"/>
    <d v="2013-03-14T00:00:00"/>
    <d v="2015-05-09T00:00:00"/>
    <s v="保底与流水两者取高"/>
    <s v="0.09,0."/>
    <s v="0.09"/>
    <s v="0."/>
    <n v="2.2000000000000002"/>
  </r>
  <r>
    <d v="2014-08-01T00:00:00"/>
    <x v="1"/>
    <x v="1"/>
    <s v="酷乐潮玩"/>
    <n v="207609.84000000005"/>
    <n v="49369.619952000008"/>
    <x v="745"/>
    <x v="834"/>
    <x v="820"/>
    <x v="21"/>
    <s v="其它"/>
    <x v="1"/>
    <s v="礼品/精品/手工艺品"/>
    <d v="2013-01-10T00:00:00"/>
    <d v="2016-05-09T00:00:00"/>
    <s v="保底与流水两者取高"/>
    <s v="0.13"/>
    <s v="0.13"/>
    <s v=""/>
    <n v="3.3"/>
  </r>
  <r>
    <d v="2014-08-01T00:00:00"/>
    <x v="1"/>
    <x v="1"/>
    <s v="义源珠宝"/>
    <n v="49282.799999999996"/>
    <n v="19141.43952"/>
    <x v="746"/>
    <x v="835"/>
    <x v="821"/>
    <x v="22"/>
    <s v="珠宝"/>
    <x v="7"/>
    <s v="珠宝"/>
    <d v="2013-01-09T00:00:00"/>
    <d v="2015-05-09T00:00:00"/>
    <s v="保底与流水两者取高"/>
    <s v="0.15"/>
    <s v="0.15"/>
    <s v=""/>
    <n v="2.2999999999999998"/>
  </r>
  <r>
    <d v="2014-08-01T00:00:00"/>
    <x v="1"/>
    <x v="1"/>
    <s v="美珍香"/>
    <n v="207944.99999999997"/>
    <n v="19442.857499999998"/>
    <x v="474"/>
    <x v="836"/>
    <x v="822"/>
    <x v="23"/>
    <s v="餐饮"/>
    <x v="0"/>
    <s v="小吃/冷饮/果汁吧"/>
    <d v="2013-02-27T00:00:00"/>
    <d v="2016-05-09T00:00:00"/>
    <s v="纯保底"/>
    <s v="0."/>
    <s v="0."/>
    <s v=""/>
    <n v="3.2"/>
  </r>
  <r>
    <d v="2014-08-01T00:00:00"/>
    <x v="1"/>
    <x v="1"/>
    <s v="Ajiichiban 优之良品"/>
    <n v="105981.936"/>
    <n v="18292.482153599998"/>
    <x v="747"/>
    <x v="837"/>
    <x v="823"/>
    <x v="24"/>
    <s v="餐饮"/>
    <x v="0"/>
    <s v="小吃/冷饮/果汁吧"/>
    <d v="2013-01-07T00:00:00"/>
    <d v="2015-05-09T00:00:00"/>
    <s v="保底与流水两者取高"/>
    <s v="0.15"/>
    <s v="0.15"/>
    <s v=""/>
    <n v="2.2999999999999998"/>
  </r>
  <r>
    <d v="2014-08-01T00:00:00"/>
    <x v="1"/>
    <x v="1"/>
    <s v="渔火东海面点"/>
    <n v="237639.59999999998"/>
    <n v="32604.153120000003"/>
    <x v="748"/>
    <x v="838"/>
    <x v="824"/>
    <x v="25"/>
    <s v="餐饮"/>
    <x v="2"/>
    <s v="餐馆/饭店"/>
    <d v="2013-02-24T00:00:00"/>
    <d v="2018-05-09T00:00:00"/>
    <s v="保底与流水两者取高"/>
    <s v="0.1"/>
    <s v="0.1"/>
    <s v=""/>
    <n v="5.2"/>
  </r>
  <r>
    <d v="2014-08-01T00:00:00"/>
    <x v="1"/>
    <x v="1"/>
    <s v="Dairy Queen 冰雪皇后"/>
    <n v="165491.22"/>
    <n v="22639.198896000002"/>
    <x v="291"/>
    <x v="839"/>
    <x v="825"/>
    <x v="26"/>
    <s v="餐饮"/>
    <x v="0"/>
    <s v="咖啡店/面包店/冰激凌"/>
    <d v="2013-03-02T00:00:00"/>
    <d v="2018-05-09T00:00:00"/>
    <s v="保底与流水两者取高"/>
    <s v="0.11"/>
    <s v="0.11"/>
    <s v=""/>
    <n v="5.2"/>
  </r>
  <r>
    <d v="2014-08-01T00:00:00"/>
    <x v="1"/>
    <x v="1"/>
    <s v="西树泡芙"/>
    <n v="70944"/>
    <n v="16558.329600000001"/>
    <x v="571"/>
    <x v="840"/>
    <x v="826"/>
    <x v="1"/>
    <s v="餐饮"/>
    <x v="0"/>
    <s v="小吃/冷饮/果汁吧"/>
    <d v="2013-01-30T00:00:00"/>
    <d v="2015-05-09T00:00:00"/>
    <s v="保底与流水两者取高"/>
    <s v="0.13"/>
    <s v="0.13"/>
    <s v=""/>
    <n v="2.2999999999999998"/>
  </r>
  <r>
    <d v="2014-08-01T00:00:00"/>
    <x v="1"/>
    <x v="1"/>
    <s v="干锅居"/>
    <n v="158312.4"/>
    <n v="64227.340680000001"/>
    <x v="749"/>
    <x v="841"/>
    <x v="827"/>
    <x v="52"/>
    <s v="餐饮"/>
    <x v="2"/>
    <s v="餐馆/饭店"/>
    <d v="2013-04-10T00:00:00"/>
    <d v="2018-05-09T00:00:00"/>
    <s v="保底与流水两者取高"/>
    <s v="0.08"/>
    <s v="0.08"/>
    <s v=""/>
    <n v="5.0999999999999996"/>
  </r>
  <r>
    <d v="2014-08-01T00:00:00"/>
    <x v="1"/>
    <x v="1"/>
    <s v="玩转烤肉餐厅"/>
    <n v="558534"/>
    <n v="73614.781199999998"/>
    <x v="750"/>
    <x v="842"/>
    <x v="828"/>
    <x v="28"/>
    <s v="餐饮"/>
    <x v="2"/>
    <s v="餐馆/饭店"/>
    <d v="2013-03-01T00:00:00"/>
    <d v="2018-05-29T00:00:00"/>
    <s v="保底与流水两者取高"/>
    <s v="0.08"/>
    <s v="0.08"/>
    <s v=""/>
    <n v="5.2"/>
  </r>
  <r>
    <d v="2014-08-01T00:00:00"/>
    <x v="1"/>
    <x v="1"/>
    <s v="Pizza Hut 必胜客"/>
    <n v="821438.41200000001"/>
    <n v="41071.920599999998"/>
    <x v="6"/>
    <x v="843"/>
    <x v="829"/>
    <x v="29"/>
    <s v="餐饮"/>
    <x v="2"/>
    <s v="快餐"/>
    <d v="2013-04-15T00:00:00"/>
    <d v="2028-07-13T00:00:00"/>
    <s v="保底(含物管费)与流水两者取高"/>
    <s v="0.05"/>
    <s v="0.05"/>
    <s v=""/>
    <n v="15.3"/>
  </r>
  <r>
    <d v="2014-08-01T00:00:00"/>
    <x v="1"/>
    <x v="1"/>
    <s v="太兴"/>
    <n v="1546377.5999999999"/>
    <n v="115978.31999999999"/>
    <x v="630"/>
    <x v="844"/>
    <x v="830"/>
    <x v="30"/>
    <s v="餐饮"/>
    <x v="2"/>
    <s v="餐馆/饭店"/>
    <d v="2013-03-18T00:00:00"/>
    <d v="2023-07-15T00:00:00"/>
    <s v="保底(含物管费)与流水两者取高"/>
    <s v="0.08"/>
    <s v="0.08"/>
    <s v=""/>
    <n v="10.3"/>
  </r>
  <r>
    <d v="2014-08-01T00:00:00"/>
    <x v="1"/>
    <x v="1"/>
    <s v="Ani plaza"/>
    <n v="86773.560000000012"/>
    <n v="19498.018931999999"/>
    <x v="751"/>
    <x v="845"/>
    <x v="831"/>
    <x v="31"/>
    <s v="其它"/>
    <x v="1"/>
    <s v="音乐/音像商店"/>
    <d v="2013-01-06T00:00:00"/>
    <d v="2015-05-09T00:00:00"/>
    <s v="保底与流水两者取高"/>
    <s v="0.15"/>
    <s v="0.15"/>
    <s v=""/>
    <n v="2.2999999999999998"/>
  </r>
  <r>
    <d v="2014-08-01T00:00:00"/>
    <x v="1"/>
    <x v="1"/>
    <s v="Candy Lab 糖果研究室"/>
    <n v="147906"/>
    <n v="19730.660400000001"/>
    <x v="752"/>
    <x v="846"/>
    <x v="832"/>
    <x v="32"/>
    <s v="餐饮"/>
    <x v="0"/>
    <s v="小吃/冷饮/果汁吧"/>
    <d v="2014-06-20T00:00:00"/>
    <d v="2015-06-19T00:00:00"/>
    <s v="保底与流水两者取高"/>
    <s v="0.12"/>
    <s v="0.12"/>
    <s v=""/>
    <n v="1"/>
  </r>
  <r>
    <d v="2014-08-01T00:00:00"/>
    <x v="1"/>
    <x v="1"/>
    <s v="JUST US"/>
    <n v="34772.400000000001"/>
    <n v="16631.638919999998"/>
    <x v="753"/>
    <x v="847"/>
    <x v="833"/>
    <x v="33"/>
    <s v="普通服饰"/>
    <x v="6"/>
    <s v="流行配饰/人造珠宝佩"/>
    <d v="2013-09-03T00:00:00"/>
    <d v="2015-09-22T00:00:00"/>
    <s v="保底与流水两者取高"/>
    <s v="0.16"/>
    <s v="0.16"/>
    <s v=""/>
    <n v="2.1"/>
  </r>
  <r>
    <d v="2014-08-01T00:00:00"/>
    <x v="1"/>
    <x v="1"/>
    <s v="启路生活馆"/>
    <n v="458378.63999999996"/>
    <n v="78611.936760000011"/>
    <x v="754"/>
    <x v="848"/>
    <x v="834"/>
    <x v="34"/>
    <s v="其它"/>
    <x v="1"/>
    <s v="文具"/>
    <d v="2012-12-20T00:00:00"/>
    <d v="2016-05-09T00:00:00"/>
    <s v="保底与流水两者取高"/>
    <s v="0.14"/>
    <s v="0.14"/>
    <s v=""/>
    <n v="3.4"/>
  </r>
  <r>
    <d v="2014-08-01T00:00:00"/>
    <x v="1"/>
    <x v="1"/>
    <s v="Laofengxiang 老凤祥"/>
    <n v="1682636.4"/>
    <n v="64108.446840000004"/>
    <x v="755"/>
    <x v="849"/>
    <x v="835"/>
    <x v="35"/>
    <s v="珠宝"/>
    <x v="7"/>
    <s v="珠宝"/>
    <d v="2013-01-10T00:00:00"/>
    <d v="2015-05-09T00:00:00"/>
    <s v="保底与流水两者取高"/>
    <s v="0.09,0."/>
    <s v="0.09"/>
    <s v="0."/>
    <n v="2.2999999999999998"/>
  </r>
  <r>
    <d v="2014-08-01T00:00:00"/>
    <x v="1"/>
    <x v="1"/>
    <s v="中国黄金"/>
    <n v="1629189.5999999999"/>
    <n v="67122.611519999991"/>
    <x v="756"/>
    <x v="850"/>
    <x v="836"/>
    <x v="36"/>
    <s v="珠宝"/>
    <x v="7"/>
    <s v="珠宝"/>
    <d v="2013-01-05T00:00:00"/>
    <d v="2015-05-09T00:00:00"/>
    <s v="保底与流水两者取高"/>
    <s v="0.09,0."/>
    <s v="0.09"/>
    <s v="0."/>
    <n v="2.2999999999999998"/>
  </r>
  <r>
    <d v="2014-08-01T00:00:00"/>
    <x v="1"/>
    <x v="1"/>
    <s v="Watsons 屈臣氏"/>
    <n v="1133596.08"/>
    <n v="296775.45374399994"/>
    <x v="757"/>
    <x v="851"/>
    <x v="837"/>
    <x v="37"/>
    <s v="其它"/>
    <x v="1"/>
    <s v="药房/保健品"/>
    <d v="2013-01-17T00:00:00"/>
    <d v="2021-07-30T00:00:00"/>
    <s v="纯扣"/>
    <s v="0.05"/>
    <s v="0.05"/>
    <s v=""/>
    <n v="8.5"/>
  </r>
  <r>
    <d v="2014-08-01T00:00:00"/>
    <x v="1"/>
    <x v="1"/>
    <s v="黛拉美甲"/>
    <n v="187542"/>
    <n v="20910.933000000001"/>
    <x v="758"/>
    <x v="852"/>
    <x v="838"/>
    <x v="38"/>
    <s v="美容"/>
    <x v="8"/>
    <s v="美容/美发/美甲"/>
    <d v="2013-01-10T00:00:00"/>
    <d v="2015-05-09T00:00:00"/>
    <s v="纯保底"/>
    <s v="0."/>
    <s v="0."/>
    <s v=""/>
    <n v="2.2999999999999998"/>
  </r>
  <r>
    <d v="2014-08-01T00:00:00"/>
    <x v="1"/>
    <x v="1"/>
    <s v="海伦美甲"/>
    <n v="145201.19999999998"/>
    <n v="20284.607639999998"/>
    <x v="759"/>
    <x v="853"/>
    <x v="839"/>
    <x v="31"/>
    <s v="美容"/>
    <x v="8"/>
    <s v="美容/美发/美甲"/>
    <d v="2013-01-13T00:00:00"/>
    <d v="2015-05-09T00:00:00"/>
    <s v="纯保底"/>
    <s v="0."/>
    <s v="0."/>
    <s v=""/>
    <n v="2.2999999999999998"/>
  </r>
  <r>
    <d v="2014-08-01T00:00:00"/>
    <x v="1"/>
    <x v="1"/>
    <s v="Bao Dao 宝岛眼镜"/>
    <n v="308340"/>
    <n v="68389.812000000005"/>
    <x v="760"/>
    <x v="854"/>
    <x v="840"/>
    <x v="39"/>
    <s v="其它"/>
    <x v="1"/>
    <s v="眼镜"/>
    <d v="2013-01-25T00:00:00"/>
    <d v="2016-05-09T00:00:00"/>
    <s v="保底与流水两者取高"/>
    <s v="0.2"/>
    <s v="0.2"/>
    <s v=""/>
    <n v="3.3"/>
  </r>
  <r>
    <d v="2014-08-01T00:00:00"/>
    <x v="1"/>
    <x v="1"/>
    <s v="Bread Talk 面包新语"/>
    <n v="423640.40399999998"/>
    <n v="42533.496561599997"/>
    <x v="761"/>
    <x v="855"/>
    <x v="841"/>
    <x v="40"/>
    <s v="餐饮"/>
    <x v="0"/>
    <s v="咖啡店/面包店/冰激凌"/>
    <d v="2013-02-28T00:00:00"/>
    <d v="2021-05-09T00:00:00"/>
    <s v="保底与流水两者取高"/>
    <s v="0.08"/>
    <s v="0.08"/>
    <s v=""/>
    <n v="8.1999999999999993"/>
  </r>
  <r>
    <d v="2014-08-01T00:00:00"/>
    <x v="1"/>
    <x v="1"/>
    <s v="阿香米线"/>
    <n v="880434.6"/>
    <n v="104155.41317999999"/>
    <x v="762"/>
    <x v="856"/>
    <x v="842"/>
    <x v="41"/>
    <s v="餐饮"/>
    <x v="2"/>
    <s v="快餐"/>
    <d v="2013-02-28T00:00:00"/>
    <d v="2016-05-09T00:00:00"/>
    <s v="保底与流水两者取高"/>
    <s v="0.11"/>
    <s v="0.11"/>
    <s v=""/>
    <n v="3.2"/>
  </r>
  <r>
    <d v="2014-08-01T00:00:00"/>
    <x v="1"/>
    <x v="1"/>
    <s v="Sukiya 食其家"/>
    <n v="402572.39999999997"/>
    <n v="46255.568760000002"/>
    <x v="763"/>
    <x v="857"/>
    <x v="843"/>
    <x v="42"/>
    <s v="餐饮"/>
    <x v="2"/>
    <s v="快餐"/>
    <d v="2012-12-20T00:00:00"/>
    <d v="2018-05-09T00:00:00"/>
    <s v="保底与流水两者取高"/>
    <s v="0.09"/>
    <s v="0.09"/>
    <s v=""/>
    <n v="5.4"/>
  </r>
  <r>
    <d v="2014-08-01T00:00:00"/>
    <x v="1"/>
    <x v="1"/>
    <s v="Ajisen Ramen 味千拉面"/>
    <n v="550155"/>
    <n v="56115.810000000005"/>
    <x v="764"/>
    <x v="858"/>
    <x v="844"/>
    <x v="43"/>
    <s v="餐饮"/>
    <x v="2"/>
    <s v="快餐"/>
    <d v="2013-02-26T00:00:00"/>
    <d v="2021-05-09T00:00:00"/>
    <s v="保底与流水两者取高"/>
    <s v="0.08"/>
    <s v="0.08"/>
    <s v=""/>
    <n v="8.1999999999999993"/>
  </r>
  <r>
    <d v="2014-08-01T00:00:00"/>
    <x v="1"/>
    <x v="1"/>
    <s v="KFC 肯德基"/>
    <n v="372000"/>
    <n v="50210.84304"/>
    <x v="150"/>
    <x v="156"/>
    <x v="155"/>
    <x v="44"/>
    <s v="餐饮"/>
    <x v="2"/>
    <s v="快餐"/>
    <d v="2013-03-04T00:00:00"/>
    <d v="2028-06-13T00:00:00"/>
    <s v="保底与流水两者取高"/>
    <n v="0.08"/>
    <n v="0.08"/>
    <s v=""/>
    <n v="15.3"/>
  </r>
  <r>
    <d v="2014-08-01T00:00:00"/>
    <x v="1"/>
    <x v="1"/>
    <s v="永坤黄金"/>
    <n v="187044"/>
    <n v="30450.763199999998"/>
    <x v="765"/>
    <x v="859"/>
    <x v="845"/>
    <x v="45"/>
    <s v="珠宝"/>
    <x v="7"/>
    <s v="珠宝"/>
    <d v="2013-09-03T00:00:00"/>
    <d v="2015-10-17T00:00:00"/>
    <s v="保底与流水两者取高"/>
    <s v="0.09,0."/>
    <s v="0.09"/>
    <s v="0."/>
    <n v="2.1"/>
  </r>
  <r>
    <d v="2014-08-01T00:00:00"/>
    <x v="1"/>
    <x v="1"/>
    <s v="Hui Lau Shan 许留山"/>
    <n v="354100.61999999994"/>
    <n v="41075.671920000001"/>
    <x v="766"/>
    <x v="860"/>
    <x v="846"/>
    <x v="46"/>
    <s v="餐饮"/>
    <x v="0"/>
    <s v="咖啡店/面包店/冰激凌"/>
    <d v="2013-06-18T00:00:00"/>
    <d v="2018-07-17T00:00:00"/>
    <s v="保底与流水两者取高"/>
    <s v="0.1"/>
    <s v="0.1"/>
    <s v=""/>
    <n v="5.0999999999999996"/>
  </r>
  <r>
    <d v="2014-08-01T00:00:00"/>
    <x v="1"/>
    <x v="1"/>
    <s v="布歌东京"/>
    <n v="89168.4"/>
    <n v="11244.13524"/>
    <x v="767"/>
    <x v="861"/>
    <x v="847"/>
    <x v="47"/>
    <s v="餐饮"/>
    <x v="0"/>
    <s v="咖啡店/面包店/冰激凌"/>
    <d v="2013-09-28T00:00:00"/>
    <d v="2015-09-27T00:00:00"/>
    <s v="保底与流水两者取高"/>
    <s v="0.11"/>
    <s v="0.11"/>
    <s v=""/>
    <n v="2"/>
  </r>
  <r>
    <d v="2014-08-01T00:00:00"/>
    <x v="1"/>
    <x v="1"/>
    <s v="Lactina"/>
    <n v="33990"/>
    <n v="14401.563"/>
    <x v="768"/>
    <x v="862"/>
    <x v="848"/>
    <x v="24"/>
    <s v="餐饮"/>
    <x v="0"/>
    <s v="咖啡店/面包店/冰激凌"/>
    <d v="2013-10-02T00:00:00"/>
    <d v="2015-10-01T00:00:00"/>
    <s v="纯保底"/>
    <s v="0."/>
    <s v="0."/>
    <s v=""/>
    <n v="2"/>
  </r>
  <r>
    <d v="2014-08-01T00:00:00"/>
    <x v="1"/>
    <x v="1"/>
    <s v="淘果乐&amp;冰期时代"/>
    <n v="120033.59999999999"/>
    <n v="17644.939200000001"/>
    <x v="769"/>
    <x v="863"/>
    <x v="849"/>
    <x v="48"/>
    <s v="餐饮"/>
    <x v="0"/>
    <s v="小吃/冷饮/果汁吧"/>
    <d v="2013-07-01T00:00:00"/>
    <d v="2015-07-05T00:00:00"/>
    <s v="保底与流水两者取高"/>
    <s v="0.13"/>
    <s v="0.13"/>
    <s v=""/>
    <n v="2"/>
  </r>
  <r>
    <d v="2014-08-01T00:00:00"/>
    <x v="1"/>
    <x v="1"/>
    <s v="MING's Jewellery 明牌珠宝"/>
    <n v="46592.4"/>
    <n v="15599.135520000002"/>
    <x v="770"/>
    <x v="864"/>
    <x v="850"/>
    <x v="56"/>
    <s v="珠宝"/>
    <x v="7"/>
    <s v="珠宝"/>
    <d v="2013-12-27T00:00:00"/>
    <d v="2015-12-26T00:00:00"/>
    <s v="保底与流水两者取高"/>
    <s v="0.09,0."/>
    <s v="0.09"/>
    <s v="0."/>
    <n v="2"/>
  </r>
  <r>
    <d v="2014-08-01T00:00:00"/>
    <x v="1"/>
    <x v="1"/>
    <s v="A+（化妆品）"/>
    <n v="64941.119999999995"/>
    <n v="6598.0177919999996"/>
    <x v="771"/>
    <x v="865"/>
    <x v="851"/>
    <x v="6"/>
    <s v="美容"/>
    <x v="5"/>
    <s v="化妆品/护肤品/香水"/>
    <d v="2014-03-29T00:00:00"/>
    <d v="2015-03-28T00:00:00"/>
    <s v="保底与流水两者取高"/>
    <s v="0.08"/>
    <s v="0.08"/>
    <s v=""/>
    <n v="1"/>
  </r>
  <r>
    <d v="2014-08-01T00:00:00"/>
    <x v="1"/>
    <x v="1"/>
    <s v="Eplaza"/>
    <n v="26759.759999999998"/>
    <n v="5416.1754240000009"/>
    <x v="772"/>
    <x v="866"/>
    <x v="852"/>
    <x v="57"/>
    <s v="其它"/>
    <x v="1"/>
    <s v="礼品/精品/手工艺品"/>
    <d v="2014-06-20T00:00:00"/>
    <d v="2015-06-19T00:00:00"/>
    <s v="保底与流水两者取高"/>
    <s v="0.18"/>
    <s v="0.18"/>
    <s v=""/>
    <n v="1"/>
  </r>
  <r>
    <d v="2014-08-01T00:00:00"/>
    <x v="1"/>
    <x v="1"/>
    <s v="珀莱雅"/>
    <n v="35085.599999999999"/>
    <n v="6038.2317599999997"/>
    <x v="129"/>
    <x v="867"/>
    <x v="853"/>
    <x v="10"/>
    <s v="美容"/>
    <x v="5"/>
    <s v="化妆品/护肤品/香水"/>
    <d v="2013-08-30T00:00:00"/>
    <d v="2014-08-29T00:00:00"/>
    <s v="纯保底"/>
    <s v="0."/>
    <s v="0."/>
    <s v=""/>
    <n v="1"/>
  </r>
  <r>
    <d v="2014-08-01T00:00:00"/>
    <x v="1"/>
    <x v="1"/>
    <s v="Joysocks"/>
    <n v="32841.360000000001"/>
    <n v="6601.1133600000003"/>
    <x v="773"/>
    <x v="868"/>
    <x v="854"/>
    <x v="10"/>
    <s v="普通服饰"/>
    <x v="9"/>
    <s v="内衣裤/保暖内衣"/>
    <d v="2013-08-11T00:00:00"/>
    <d v="2014-08-10T00:00:00"/>
    <s v="保底与流水两者取高"/>
    <s v="0.15"/>
    <s v="0.15"/>
    <s v=""/>
    <n v="1"/>
  </r>
  <r>
    <d v="2014-08-01T00:00:00"/>
    <x v="1"/>
    <x v="1"/>
    <s v="新西兰小站"/>
    <n v="33879.599999999999"/>
    <n v="5400.4082399999998"/>
    <x v="774"/>
    <x v="869"/>
    <x v="855"/>
    <x v="10"/>
    <s v="其它"/>
    <x v="1"/>
    <s v="药房/保健品"/>
    <d v="2013-09-06T00:00:00"/>
    <d v="2014-09-05T00:00:00"/>
    <s v="纯保底"/>
    <s v="0."/>
    <s v="0."/>
    <s v=""/>
    <n v="1"/>
  </r>
  <r>
    <d v="2014-08-01T00:00:00"/>
    <x v="1"/>
    <x v="1"/>
    <s v="谭木匠"/>
    <n v="35100"/>
    <n v="4682.3399999999992"/>
    <x v="752"/>
    <x v="870"/>
    <x v="856"/>
    <x v="10"/>
    <s v="普通服饰"/>
    <x v="6"/>
    <s v="流行配饰/人造珠宝佩饰"/>
    <d v="2013-08-23T00:00:00"/>
    <d v="2014-08-22T00:00:00"/>
    <s v="纯保底"/>
    <s v="0."/>
    <s v="0."/>
    <s v=""/>
    <n v="1"/>
  </r>
  <r>
    <d v="2014-08-01T00:00:00"/>
    <x v="1"/>
    <x v="1"/>
    <s v="牛品堂皮具"/>
    <n v="27799.200000000001"/>
    <n v="5999.06736"/>
    <x v="775"/>
    <x v="871"/>
    <x v="857"/>
    <x v="6"/>
    <s v="普通服饰"/>
    <x v="6"/>
    <s v="手袋/钱包/旅行箱包"/>
    <d v="2013-09-05T00:00:00"/>
    <d v="2014-09-04T00:00:00"/>
    <s v="纯保底"/>
    <s v="0."/>
    <s v="0."/>
    <s v=""/>
    <n v="1"/>
  </r>
  <r>
    <d v="2014-08-01T00:00:00"/>
    <x v="1"/>
    <x v="1"/>
    <s v="鲜芋仙"/>
    <n v="198813.6"/>
    <n v="17893.223999999998"/>
    <x v="697"/>
    <x v="872"/>
    <x v="858"/>
    <x v="55"/>
    <s v="餐饮"/>
    <x v="0"/>
    <s v="小吃/冷饮/果汁吧"/>
    <d v="2013-08-16T00:00:00"/>
    <d v="2016-08-15T00:00:00"/>
    <s v="保底(含物管费)与流水两者取高"/>
    <s v="0.09"/>
    <s v="0.09"/>
    <s v=""/>
    <n v="3"/>
  </r>
  <r>
    <d v="2014-08-01T00:00:00"/>
    <x v="1"/>
    <x v="1"/>
    <s v="马赛皂"/>
    <n v="12528.48"/>
    <n v="7200.117455999999"/>
    <x v="776"/>
    <x v="873"/>
    <x v="859"/>
    <x v="10"/>
    <s v="其它"/>
    <x v="1"/>
    <s v="礼品/精品/手工艺品"/>
    <d v="2013-09-25T00:00:00"/>
    <d v="2014-09-24T00:00:00"/>
    <s v="保底与流水两者取高"/>
    <s v="0.16"/>
    <s v="0.16"/>
    <s v=""/>
    <n v="1"/>
  </r>
  <r>
    <d v="2014-09-01T00:00:00"/>
    <x v="1"/>
    <x v="1"/>
    <s v="Coco 都可茶饮"/>
    <n v="229528.8"/>
    <n v="35921.2572"/>
    <x v="575"/>
    <x v="874"/>
    <x v="860"/>
    <x v="9"/>
    <s v="餐饮"/>
    <x v="0"/>
    <s v="小吃/冷饮/果汁吧"/>
    <d v="2013-02-22T00:00:00"/>
    <d v="2015-05-09T00:00:00"/>
    <s v="保底与流水两者取高"/>
    <s v="0.15"/>
    <s v="0.15"/>
    <s v=""/>
    <n v="2.2000000000000002"/>
  </r>
  <r>
    <d v="2014-09-01T00:00:00"/>
    <x v="1"/>
    <x v="1"/>
    <s v="mumu teapresso"/>
    <n v="59856"/>
    <n v="13461.6144"/>
    <x v="777"/>
    <x v="875"/>
    <x v="861"/>
    <x v="12"/>
    <s v="餐饮"/>
    <x v="0"/>
    <s v="小吃/冷饮/果汁吧"/>
    <d v="2013-03-04T00:00:00"/>
    <d v="2016-05-09T00:00:00"/>
    <s v="保底与流水两者取高"/>
    <s v="0.12"/>
    <s v="0.12"/>
    <s v=""/>
    <n v="3.2"/>
  </r>
  <r>
    <d v="2014-09-01T00:00:00"/>
    <x v="1"/>
    <x v="1"/>
    <s v="AYSH"/>
    <n v="128145.59999999999"/>
    <n v="22463.923680000004"/>
    <x v="778"/>
    <x v="876"/>
    <x v="862"/>
    <x v="13"/>
    <s v="餐饮"/>
    <x v="0"/>
    <s v="小吃/冷饮/果汁吧"/>
    <d v="2013-01-24T00:00:00"/>
    <d v="2016-05-09T00:00:00"/>
    <s v="保底与流水两者取高"/>
    <s v="0.13"/>
    <s v="0.13"/>
    <s v=""/>
    <n v="3.3"/>
  </r>
  <r>
    <d v="2014-09-01T00:00:00"/>
    <x v="1"/>
    <x v="1"/>
    <s v="Iceason 爱茜茜里"/>
    <n v="77148"/>
    <n v="28513.900799999999"/>
    <x v="779"/>
    <x v="877"/>
    <x v="863"/>
    <x v="13"/>
    <s v="餐饮"/>
    <x v="0"/>
    <s v="咖啡店/面包店/冰激凌"/>
    <d v="2013-01-08T00:00:00"/>
    <d v="2018-05-09T00:00:00"/>
    <s v="保底与流水两者取高"/>
    <s v="0.16"/>
    <s v="0.16"/>
    <s v=""/>
    <n v="5.3"/>
  </r>
  <r>
    <d v="2014-09-01T00:00:00"/>
    <x v="1"/>
    <x v="1"/>
    <s v="博洋家纺"/>
    <n v="146052"/>
    <n v="32598.806400000001"/>
    <x v="505"/>
    <x v="878"/>
    <x v="864"/>
    <x v="14"/>
    <s v="其它"/>
    <x v="4"/>
    <s v="窗帘/床品"/>
    <d v="2013-05-29T00:00:00"/>
    <d v="2015-06-27T00:00:00"/>
    <s v="保底与流水两者取高"/>
    <s v="0.14"/>
    <s v="0.14"/>
    <s v=""/>
    <n v="2.1"/>
  </r>
  <r>
    <d v="2014-09-01T00:00:00"/>
    <x v="1"/>
    <x v="1"/>
    <s v="糖印"/>
    <n v="134126.52000000002"/>
    <n v="34054.723428000005"/>
    <x v="780"/>
    <x v="879"/>
    <x v="865"/>
    <x v="15"/>
    <s v="餐饮"/>
    <x v="0"/>
    <s v="咖啡店/面包店/冰激凌"/>
    <d v="2013-05-15T00:00:00"/>
    <d v="2017-07-13T00:00:00"/>
    <s v="保底与流水两者取高"/>
    <s v="0.1"/>
    <s v="0.1"/>
    <s v=""/>
    <n v="4.2"/>
  </r>
  <r>
    <d v="2014-09-01T00:00:00"/>
    <x v="1"/>
    <x v="1"/>
    <s v="Puredown"/>
    <n v="80974.679999999993"/>
    <n v="54301.620407999995"/>
    <x v="781"/>
    <x v="880"/>
    <x v="866"/>
    <x v="16"/>
    <s v="其它"/>
    <x v="4"/>
    <s v="家居家饰/日杂"/>
    <d v="2013-07-01T00:00:00"/>
    <d v="2015-08-29T00:00:00"/>
    <s v="保底与流水两者取高"/>
    <s v="0.14"/>
    <s v="0.14"/>
    <s v=""/>
    <n v="2.2000000000000002"/>
  </r>
  <r>
    <d v="2014-09-01T00:00:00"/>
    <x v="1"/>
    <x v="1"/>
    <s v="万仟堂_x0009_"/>
    <n v="96140.39999999998"/>
    <n v="30716.857799999998"/>
    <x v="782"/>
    <x v="881"/>
    <x v="867"/>
    <x v="17"/>
    <s v="其它"/>
    <x v="4"/>
    <s v="家居家饰/日杂"/>
    <d v="2013-07-01T00:00:00"/>
    <d v="2015-08-15T00:00:00"/>
    <s v="保底(含物管费)与流水两者取高"/>
    <s v="0.15"/>
    <s v="0.15"/>
    <s v=""/>
    <n v="2.1"/>
  </r>
  <r>
    <d v="2014-09-01T00:00:00"/>
    <x v="1"/>
    <x v="1"/>
    <s v="LEXON乐尚"/>
    <n v="14122.8"/>
    <n v="11664.02052"/>
    <x v="783"/>
    <x v="882"/>
    <x v="868"/>
    <x v="51"/>
    <s v="普通服饰"/>
    <x v="6"/>
    <s v="生活特性店"/>
    <d v="2013-01-10T00:00:00"/>
    <d v="2015-05-09T00:00:00"/>
    <s v="保底与流水两者取高"/>
    <s v="0.16"/>
    <s v="0.16"/>
    <s v=""/>
    <n v="2.2999999999999998"/>
  </r>
  <r>
    <d v="2014-09-01T00:00:00"/>
    <x v="1"/>
    <x v="1"/>
    <s v="LNO"/>
    <n v="168945.24000000005"/>
    <n v="34194.516576000009"/>
    <x v="784"/>
    <x v="883"/>
    <x v="869"/>
    <x v="19"/>
    <s v="普通服饰"/>
    <x v="6"/>
    <s v="流行配饰/人造珠宝佩"/>
    <d v="2013-03-25T00:00:00"/>
    <d v="2015-05-09T00:00:00"/>
    <s v="保底与流水两者取高"/>
    <s v="0.16"/>
    <s v="0.16"/>
    <s v=""/>
    <n v="2.1"/>
  </r>
  <r>
    <d v="2014-09-01T00:00:00"/>
    <x v="1"/>
    <x v="1"/>
    <s v="周大生"/>
    <n v="373986"/>
    <n v="46075.075199999999"/>
    <x v="785"/>
    <x v="884"/>
    <x v="870"/>
    <x v="20"/>
    <s v="珠宝"/>
    <x v="7"/>
    <s v="珠宝"/>
    <d v="2013-03-14T00:00:00"/>
    <d v="2015-05-09T00:00:00"/>
    <s v="保底与流水两者取高"/>
    <s v="0.09,0."/>
    <s v="0.09"/>
    <s v="0."/>
    <n v="2.2000000000000002"/>
  </r>
  <r>
    <d v="2014-09-01T00:00:00"/>
    <x v="1"/>
    <x v="1"/>
    <s v="酷乐潮玩"/>
    <n v="189459.96000000002"/>
    <n v="49373.265576000005"/>
    <x v="786"/>
    <x v="885"/>
    <x v="871"/>
    <x v="21"/>
    <s v="其它"/>
    <x v="1"/>
    <s v="礼品/精品/手工艺品"/>
    <d v="2013-01-10T00:00:00"/>
    <d v="2016-05-09T00:00:00"/>
    <s v="保底与流水两者取高"/>
    <s v="0.13"/>
    <s v="0.13"/>
    <s v=""/>
    <n v="3.3"/>
  </r>
  <r>
    <d v="2014-09-01T00:00:00"/>
    <x v="1"/>
    <x v="1"/>
    <s v="义源珠宝"/>
    <n v="52344"/>
    <n v="19142.200799999999"/>
    <x v="787"/>
    <x v="886"/>
    <x v="872"/>
    <x v="22"/>
    <s v="珠宝"/>
    <x v="7"/>
    <s v="珠宝"/>
    <d v="2013-01-09T00:00:00"/>
    <d v="2015-05-09T00:00:00"/>
    <s v="保底与流水两者取高"/>
    <s v="0.15"/>
    <s v="0.15"/>
    <s v=""/>
    <n v="2.2999999999999998"/>
  </r>
  <r>
    <d v="2014-09-01T00:00:00"/>
    <x v="1"/>
    <x v="1"/>
    <s v="美珍香"/>
    <n v="185557.68"/>
    <n v="19446.444864000001"/>
    <x v="34"/>
    <x v="887"/>
    <x v="873"/>
    <x v="23"/>
    <s v="餐饮"/>
    <x v="0"/>
    <s v="小吃/冷饮/果汁吧"/>
    <d v="2013-02-27T00:00:00"/>
    <d v="2016-05-09T00:00:00"/>
    <s v="纯保底"/>
    <s v="0."/>
    <s v="0."/>
    <s v=""/>
    <n v="3.2"/>
  </r>
  <r>
    <d v="2014-09-01T00:00:00"/>
    <x v="1"/>
    <x v="1"/>
    <s v="Ajiichiban 优之良品"/>
    <n v="90276.744000000006"/>
    <n v="15942.872990399999"/>
    <x v="788"/>
    <x v="888"/>
    <x v="874"/>
    <x v="24"/>
    <s v="餐饮"/>
    <x v="0"/>
    <s v="小吃/冷饮/果汁吧"/>
    <d v="2013-01-07T00:00:00"/>
    <d v="2015-05-09T00:00:00"/>
    <s v="保底与流水两者取高"/>
    <s v="0.15"/>
    <s v="0.15"/>
    <s v=""/>
    <n v="2.2999999999999998"/>
  </r>
  <r>
    <d v="2014-09-01T00:00:00"/>
    <x v="1"/>
    <x v="1"/>
    <s v="渔火东海面点"/>
    <n v="198835.19999999998"/>
    <n v="32608.972799999996"/>
    <x v="527"/>
    <x v="889"/>
    <x v="875"/>
    <x v="25"/>
    <s v="餐饮"/>
    <x v="2"/>
    <s v="餐馆/饭店"/>
    <d v="2013-02-24T00:00:00"/>
    <d v="2018-05-09T00:00:00"/>
    <s v="保底与流水两者取高"/>
    <s v="0.1"/>
    <s v="0.1"/>
    <s v=""/>
    <n v="5.2"/>
  </r>
  <r>
    <d v="2014-09-01T00:00:00"/>
    <x v="1"/>
    <x v="1"/>
    <s v="Dairy Queen 冰雪皇后"/>
    <n v="139761.90000000002"/>
    <n v="19818.237420000001"/>
    <x v="789"/>
    <x v="890"/>
    <x v="876"/>
    <x v="26"/>
    <s v="餐饮"/>
    <x v="0"/>
    <s v="咖啡店/面包店/冰激凌"/>
    <d v="2013-03-02T00:00:00"/>
    <d v="2018-05-09T00:00:00"/>
    <s v="保底与流水两者取高"/>
    <s v="0.11"/>
    <s v="0.11"/>
    <s v=""/>
    <n v="5.2"/>
  </r>
  <r>
    <d v="2014-09-01T00:00:00"/>
    <x v="1"/>
    <x v="1"/>
    <s v="西树泡芙"/>
    <n v="85861.2"/>
    <n v="16562.625479999999"/>
    <x v="790"/>
    <x v="891"/>
    <x v="877"/>
    <x v="1"/>
    <s v="餐饮"/>
    <x v="0"/>
    <s v="小吃/冷饮/果汁吧"/>
    <d v="2013-01-30T00:00:00"/>
    <d v="2015-05-09T00:00:00"/>
    <s v="保底与流水两者取高"/>
    <s v="0.13"/>
    <s v="0.13"/>
    <s v=""/>
    <n v="2.2999999999999998"/>
  </r>
  <r>
    <d v="2014-09-01T00:00:00"/>
    <x v="1"/>
    <x v="1"/>
    <s v="干锅居"/>
    <n v="130556.4"/>
    <n v="64220.693159999995"/>
    <x v="791"/>
    <x v="892"/>
    <x v="878"/>
    <x v="52"/>
    <s v="餐饮"/>
    <x v="2"/>
    <s v="餐馆/饭店"/>
    <d v="2013-04-10T00:00:00"/>
    <d v="2018-05-09T00:00:00"/>
    <s v="保底与流水两者取高"/>
    <s v="0.08"/>
    <s v="0.08"/>
    <s v=""/>
    <n v="5.0999999999999996"/>
  </r>
  <r>
    <d v="2014-09-01T00:00:00"/>
    <x v="1"/>
    <x v="1"/>
    <s v="印象IN酒"/>
    <n v="49384.799999999996"/>
    <n v="9990.5450399999991"/>
    <x v="792"/>
    <x v="893"/>
    <x v="879"/>
    <x v="27"/>
    <s v="餐饮"/>
    <x v="0"/>
    <s v="酒吧"/>
    <d v="2014-07-18T00:00:00"/>
    <d v="2017-07-17T00:00:00"/>
    <s v="纯保底"/>
    <s v="0."/>
    <s v="0."/>
    <s v=""/>
    <n v="3"/>
  </r>
  <r>
    <d v="2014-09-01T00:00:00"/>
    <x v="1"/>
    <x v="1"/>
    <s v="玩转烤肉餐厅"/>
    <n v="483393.6"/>
    <n v="73620.845279999994"/>
    <x v="793"/>
    <x v="894"/>
    <x v="880"/>
    <x v="28"/>
    <s v="餐饮"/>
    <x v="2"/>
    <s v="餐馆/饭店"/>
    <d v="2013-03-01T00:00:00"/>
    <d v="2018-05-29T00:00:00"/>
    <s v="保底与流水两者取高"/>
    <s v="0.08"/>
    <s v="0.08"/>
    <s v=""/>
    <n v="5.2"/>
  </r>
  <r>
    <d v="2014-09-01T00:00:00"/>
    <x v="1"/>
    <x v="1"/>
    <s v="Pizza Hut 必胜客"/>
    <n v="702681.9"/>
    <n v="35134.095000000001"/>
    <x v="446"/>
    <x v="895"/>
    <x v="881"/>
    <x v="29"/>
    <s v="餐饮"/>
    <x v="2"/>
    <s v="快餐"/>
    <d v="2013-04-15T00:00:00"/>
    <d v="2028-07-13T00:00:00"/>
    <s v="保底(含物管费)与流水两者取高"/>
    <s v="0.05"/>
    <s v="0.05"/>
    <s v=""/>
    <n v="15.3"/>
  </r>
  <r>
    <d v="2014-09-01T00:00:00"/>
    <x v="1"/>
    <x v="1"/>
    <s v="太兴"/>
    <n v="1272526.8"/>
    <n v="103456.42884000001"/>
    <x v="794"/>
    <x v="896"/>
    <x v="882"/>
    <x v="30"/>
    <s v="餐饮"/>
    <x v="2"/>
    <s v="餐馆/饭店"/>
    <d v="2013-03-18T00:00:00"/>
    <d v="2023-07-15T00:00:00"/>
    <s v="保底(含物管费)与流水两者取高"/>
    <s v="0.08"/>
    <s v="0.08"/>
    <s v=""/>
    <n v="10.3"/>
  </r>
  <r>
    <d v="2014-09-01T00:00:00"/>
    <x v="1"/>
    <x v="1"/>
    <s v="Ani plaza"/>
    <n v="82139.039999999994"/>
    <n v="19499.808096000001"/>
    <x v="795"/>
    <x v="897"/>
    <x v="883"/>
    <x v="31"/>
    <s v="其它"/>
    <x v="1"/>
    <s v="音乐/音像商店"/>
    <d v="2013-01-06T00:00:00"/>
    <d v="2015-05-09T00:00:00"/>
    <s v="保底与流水两者取高"/>
    <s v="0.15"/>
    <s v="0.15"/>
    <s v=""/>
    <n v="2.2999999999999998"/>
  </r>
  <r>
    <d v="2014-09-01T00:00:00"/>
    <x v="1"/>
    <x v="1"/>
    <s v="Candy Lab 糖果研究室"/>
    <n v="180516"/>
    <n v="23647.596000000001"/>
    <x v="396"/>
    <x v="898"/>
    <x v="884"/>
    <x v="32"/>
    <s v="餐饮"/>
    <x v="0"/>
    <s v="小吃/冷饮/果汁吧"/>
    <d v="2014-06-20T00:00:00"/>
    <d v="2015-06-19T00:00:00"/>
    <s v="保底与流水两者取高"/>
    <s v="0.12"/>
    <s v="0.12"/>
    <s v=""/>
    <n v="1"/>
  </r>
  <r>
    <d v="2014-09-01T00:00:00"/>
    <x v="1"/>
    <x v="1"/>
    <s v="JUST US"/>
    <n v="6748.44"/>
    <n v="16900.793135999997"/>
    <x v="796"/>
    <x v="899"/>
    <x v="885"/>
    <x v="33"/>
    <s v="普通服饰"/>
    <x v="6"/>
    <s v="流行配饰/人造珠宝佩"/>
    <d v="2013-09-03T00:00:00"/>
    <d v="2015-09-22T00:00:00"/>
    <s v="保底与流水两者取高"/>
    <s v="0.16"/>
    <s v="0.16"/>
    <s v=""/>
    <n v="2.1"/>
  </r>
  <r>
    <d v="2014-09-01T00:00:00"/>
    <x v="1"/>
    <x v="1"/>
    <s v="启路生活馆"/>
    <n v="365152.68"/>
    <n v="78069.642984000006"/>
    <x v="797"/>
    <x v="900"/>
    <x v="886"/>
    <x v="34"/>
    <s v="其它"/>
    <x v="1"/>
    <s v="文具"/>
    <d v="2012-12-20T00:00:00"/>
    <d v="2016-05-09T00:00:00"/>
    <s v="保底与流水两者取高"/>
    <s v="0.14"/>
    <s v="0.14"/>
    <s v=""/>
    <n v="3.4"/>
  </r>
  <r>
    <d v="2014-09-01T00:00:00"/>
    <x v="1"/>
    <x v="1"/>
    <s v="Laofengxiang 老凤祥"/>
    <n v="1753986"/>
    <n v="64020.488999999987"/>
    <x v="798"/>
    <x v="901"/>
    <x v="887"/>
    <x v="35"/>
    <s v="珠宝"/>
    <x v="7"/>
    <s v="珠宝"/>
    <d v="2013-01-10T00:00:00"/>
    <d v="2015-05-09T00:00:00"/>
    <s v="保底与流水两者取高"/>
    <s v="0.09,0."/>
    <s v="0.09"/>
    <s v="0."/>
    <n v="2.2999999999999998"/>
  </r>
  <r>
    <d v="2014-09-01T00:00:00"/>
    <x v="1"/>
    <x v="1"/>
    <s v="中国黄金"/>
    <n v="1490064"/>
    <n v="67201.886400000003"/>
    <x v="799"/>
    <x v="902"/>
    <x v="888"/>
    <x v="36"/>
    <s v="珠宝"/>
    <x v="7"/>
    <s v="珠宝"/>
    <d v="2013-01-05T00:00:00"/>
    <d v="2015-05-09T00:00:00"/>
    <s v="保底与流水两者取高"/>
    <s v="0.09,0."/>
    <s v="0.09"/>
    <s v="0."/>
    <n v="2.2999999999999998"/>
  </r>
  <r>
    <d v="2014-09-01T00:00:00"/>
    <x v="1"/>
    <x v="1"/>
    <s v="Watsons 屈臣氏"/>
    <n v="1378714.4879999999"/>
    <n v="79689.69740640001"/>
    <x v="800"/>
    <x v="903"/>
    <x v="889"/>
    <x v="37"/>
    <s v="其它"/>
    <x v="1"/>
    <s v="药房/保健品"/>
    <d v="2013-01-17T00:00:00"/>
    <d v="2021-07-30T00:00:00"/>
    <s v="纯扣"/>
    <s v="0.05"/>
    <s v="0.05"/>
    <s v=""/>
    <n v="8.5"/>
  </r>
  <r>
    <d v="2014-09-01T00:00:00"/>
    <x v="1"/>
    <x v="1"/>
    <s v="黛拉美甲"/>
    <n v="231895.19999999998"/>
    <n v="20893.757519999999"/>
    <x v="801"/>
    <x v="904"/>
    <x v="890"/>
    <x v="38"/>
    <s v="美容"/>
    <x v="8"/>
    <s v="美容/美发/美甲"/>
    <d v="2013-01-10T00:00:00"/>
    <d v="2015-05-09T00:00:00"/>
    <s v="纯保底"/>
    <s v="0."/>
    <s v="0."/>
    <s v=""/>
    <n v="2.2999999999999998"/>
  </r>
  <r>
    <d v="2014-09-01T00:00:00"/>
    <x v="1"/>
    <x v="1"/>
    <s v="海伦美甲"/>
    <n v="117543.59999999999"/>
    <n v="20276.270999999997"/>
    <x v="802"/>
    <x v="905"/>
    <x v="891"/>
    <x v="31"/>
    <s v="美容"/>
    <x v="8"/>
    <s v="美容/美发/美甲"/>
    <d v="2013-01-13T00:00:00"/>
    <d v="2015-05-09T00:00:00"/>
    <s v="纯保底"/>
    <s v="0."/>
    <s v="0."/>
    <s v=""/>
    <n v="2.2999999999999998"/>
  </r>
  <r>
    <d v="2014-09-01T00:00:00"/>
    <x v="1"/>
    <x v="1"/>
    <s v="Bao Dao 宝岛眼镜"/>
    <n v="229027.19999999998"/>
    <n v="52515.936959999999"/>
    <x v="803"/>
    <x v="906"/>
    <x v="892"/>
    <x v="39"/>
    <s v="其它"/>
    <x v="1"/>
    <s v="眼镜"/>
    <d v="2013-01-25T00:00:00"/>
    <d v="2016-05-09T00:00:00"/>
    <s v="保底与流水两者取高"/>
    <s v="0.2"/>
    <s v="0.2"/>
    <s v=""/>
    <n v="3.3"/>
  </r>
  <r>
    <d v="2014-09-01T00:00:00"/>
    <x v="1"/>
    <x v="1"/>
    <s v="Bread Talk 面包新语"/>
    <n v="385028.64"/>
    <n v="39426.932736000002"/>
    <x v="422"/>
    <x v="907"/>
    <x v="893"/>
    <x v="40"/>
    <s v="餐饮"/>
    <x v="0"/>
    <s v="咖啡店/面包店/冰激凌"/>
    <d v="2013-02-28T00:00:00"/>
    <d v="2021-05-09T00:00:00"/>
    <s v="保底与流水两者取高"/>
    <s v="0.08"/>
    <s v="0.08"/>
    <s v=""/>
    <n v="8.1999999999999993"/>
  </r>
  <r>
    <d v="2014-09-01T00:00:00"/>
    <x v="1"/>
    <x v="1"/>
    <s v="阿香米线"/>
    <n v="812511"/>
    <n v="96688.809000000008"/>
    <x v="147"/>
    <x v="908"/>
    <x v="894"/>
    <x v="41"/>
    <s v="餐饮"/>
    <x v="2"/>
    <s v="快餐"/>
    <d v="2013-02-28T00:00:00"/>
    <d v="2016-05-09T00:00:00"/>
    <s v="保底与流水两者取高"/>
    <s v="0.11"/>
    <s v="0.11"/>
    <s v=""/>
    <n v="3.2"/>
  </r>
  <r>
    <d v="2014-09-01T00:00:00"/>
    <x v="1"/>
    <x v="1"/>
    <s v="Sukiya 食其家"/>
    <n v="353962.8"/>
    <n v="41873.79924"/>
    <x v="804"/>
    <x v="909"/>
    <x v="895"/>
    <x v="42"/>
    <s v="餐饮"/>
    <x v="2"/>
    <s v="快餐"/>
    <d v="2012-12-20T00:00:00"/>
    <d v="2018-05-09T00:00:00"/>
    <s v="保底与流水两者取高"/>
    <s v="0.09"/>
    <s v="0.09"/>
    <s v=""/>
    <n v="5.4"/>
  </r>
  <r>
    <d v="2014-09-01T00:00:00"/>
    <x v="1"/>
    <x v="1"/>
    <s v="Ajisen Ramen 味千拉面"/>
    <n v="473596.8"/>
    <n v="50011.822079999998"/>
    <x v="805"/>
    <x v="910"/>
    <x v="896"/>
    <x v="43"/>
    <s v="餐饮"/>
    <x v="2"/>
    <s v="快餐"/>
    <d v="2013-02-26T00:00:00"/>
    <d v="2021-05-09T00:00:00"/>
    <s v="保底与流水两者取高"/>
    <s v="0.08"/>
    <s v="0.08"/>
    <s v=""/>
    <n v="8.1999999999999993"/>
  </r>
  <r>
    <d v="2014-09-01T00:00:00"/>
    <x v="1"/>
    <x v="1"/>
    <s v="KFC 肯德基"/>
    <n v="372000"/>
    <n v="50210.84304"/>
    <x v="150"/>
    <x v="156"/>
    <x v="155"/>
    <x v="44"/>
    <s v="餐饮"/>
    <x v="2"/>
    <s v="快餐"/>
    <d v="2013-03-04T00:00:00"/>
    <d v="2028-06-13T00:00:00"/>
    <s v="保底与流水两者取高"/>
    <n v="0.08"/>
    <n v="0.08"/>
    <s v=""/>
    <n v="15.3"/>
  </r>
  <r>
    <d v="2014-09-01T00:00:00"/>
    <x v="1"/>
    <x v="1"/>
    <s v="永坤黄金"/>
    <n v="196863.6"/>
    <n v="30454.798920000001"/>
    <x v="806"/>
    <x v="911"/>
    <x v="897"/>
    <x v="45"/>
    <s v="珠宝"/>
    <x v="7"/>
    <s v="珠宝"/>
    <d v="2013-09-03T00:00:00"/>
    <d v="2015-10-17T00:00:00"/>
    <s v="保底与流水两者取高"/>
    <s v="0.09,0."/>
    <s v="0.09"/>
    <s v="0."/>
    <n v="2.1"/>
  </r>
  <r>
    <d v="2014-09-01T00:00:00"/>
    <x v="1"/>
    <x v="1"/>
    <s v="Hui Lau Shan 许留山"/>
    <n v="253302.55199999997"/>
    <n v="31004.232364800002"/>
    <x v="807"/>
    <x v="912"/>
    <x v="898"/>
    <x v="46"/>
    <s v="餐饮"/>
    <x v="0"/>
    <s v="咖啡店/面包店/冰激凌"/>
    <d v="2013-06-18T00:00:00"/>
    <d v="2018-07-17T00:00:00"/>
    <s v="保底与流水两者取高"/>
    <s v="0.1"/>
    <s v="0.1"/>
    <s v=""/>
    <n v="5.0999999999999996"/>
  </r>
  <r>
    <d v="2014-09-01T00:00:00"/>
    <x v="1"/>
    <x v="1"/>
    <s v="布歌东京"/>
    <n v="84484.800000000003"/>
    <n v="10729.569600000001"/>
    <x v="808"/>
    <x v="913"/>
    <x v="899"/>
    <x v="47"/>
    <s v="餐饮"/>
    <x v="0"/>
    <s v="咖啡店/面包店/冰激凌"/>
    <d v="2013-09-28T00:00:00"/>
    <d v="2015-09-27T00:00:00"/>
    <s v="保底与流水两者取高"/>
    <s v="0.11"/>
    <s v="0.11"/>
    <s v=""/>
    <n v="2"/>
  </r>
  <r>
    <d v="2014-09-01T00:00:00"/>
    <x v="1"/>
    <x v="1"/>
    <s v="Lactina"/>
    <n v="45397.2"/>
    <n v="14399.991840000001"/>
    <x v="809"/>
    <x v="914"/>
    <x v="900"/>
    <x v="24"/>
    <s v="餐饮"/>
    <x v="0"/>
    <s v="咖啡店/面包店/冰激凌"/>
    <d v="2013-10-02T00:00:00"/>
    <d v="2015-10-01T00:00:00"/>
    <s v="纯保底"/>
    <s v="0."/>
    <s v="0."/>
    <s v=""/>
    <n v="2"/>
  </r>
  <r>
    <d v="2014-09-01T00:00:00"/>
    <x v="1"/>
    <x v="1"/>
    <s v="淘果乐&amp;冰期时代"/>
    <n v="75238.8"/>
    <n v="13053.931800000002"/>
    <x v="810"/>
    <x v="915"/>
    <x v="901"/>
    <x v="48"/>
    <s v="餐饮"/>
    <x v="0"/>
    <s v="小吃/冷饮/果汁吧"/>
    <d v="2013-07-01T00:00:00"/>
    <d v="2015-07-05T00:00:00"/>
    <s v="保底与流水两者取高"/>
    <s v="0.13"/>
    <s v="0.13"/>
    <s v=""/>
    <n v="2"/>
  </r>
  <r>
    <d v="2014-09-01T00:00:00"/>
    <x v="1"/>
    <x v="1"/>
    <s v="MING's Jewellery 明牌珠宝"/>
    <n v="47542.799999999996"/>
    <n v="15598.792679999999"/>
    <x v="811"/>
    <x v="916"/>
    <x v="902"/>
    <x v="56"/>
    <s v="珠宝"/>
    <x v="7"/>
    <s v="珠宝"/>
    <d v="2013-12-27T00:00:00"/>
    <d v="2015-12-26T00:00:00"/>
    <s v="保底与流水两者取高"/>
    <s v="0.09,0."/>
    <s v="0.09"/>
    <s v="0."/>
    <n v="2"/>
  </r>
  <r>
    <d v="2014-09-01T00:00:00"/>
    <x v="1"/>
    <x v="1"/>
    <s v="A+（化妆品）"/>
    <n v="63885.960000000006"/>
    <n v="6599.4196680000005"/>
    <x v="812"/>
    <x v="917"/>
    <x v="903"/>
    <x v="6"/>
    <s v="美容"/>
    <x v="5"/>
    <s v="化妆品/护肤品/香水"/>
    <d v="2014-03-29T00:00:00"/>
    <d v="2015-03-28T00:00:00"/>
    <s v="保底与流水两者取高"/>
    <s v="0.08"/>
    <s v="0.08"/>
    <s v=""/>
    <n v="1"/>
  </r>
  <r>
    <d v="2014-09-01T00:00:00"/>
    <x v="1"/>
    <x v="1"/>
    <s v="Binca Vidou 卞卡"/>
    <n v="50128.799999999996"/>
    <n v="8622.1535999999996"/>
    <x v="608"/>
    <x v="918"/>
    <x v="904"/>
    <x v="58"/>
    <s v="美容"/>
    <x v="5"/>
    <s v="化妆品/护肤品/香水"/>
    <d v="2014-08-25T00:00:00"/>
    <d v="2015-08-24T00:00:00"/>
    <s v="保底与流水两者取高"/>
    <s v="0.16"/>
    <s v="0.16"/>
    <s v=""/>
    <n v="1"/>
  </r>
  <r>
    <d v="2014-09-01T00:00:00"/>
    <x v="1"/>
    <x v="1"/>
    <s v="牛品堂皮具"/>
    <n v="23152.799999999999"/>
    <n v="6519.8284800000001"/>
    <x v="813"/>
    <x v="919"/>
    <x v="905"/>
    <x v="6"/>
    <s v="普通服饰"/>
    <x v="6"/>
    <s v="手袋/钱包/旅行箱包"/>
    <d v="2013-09-05T00:00:00"/>
    <d v="2014-09-04T00:00:00"/>
    <s v="纯保底"/>
    <s v="0."/>
    <s v="0."/>
    <s v=""/>
    <n v="1"/>
  </r>
  <r>
    <d v="2014-09-01T00:00:00"/>
    <x v="1"/>
    <x v="1"/>
    <s v="Eplaza"/>
    <n v="29439.599999999999"/>
    <n v="5899.6958399999994"/>
    <x v="596"/>
    <x v="920"/>
    <x v="906"/>
    <x v="57"/>
    <s v="其它"/>
    <x v="1"/>
    <s v="礼品/精品/手工艺品"/>
    <d v="2014-06-20T00:00:00"/>
    <d v="2015-06-19T00:00:00"/>
    <s v="保底与流水两者取高"/>
    <s v="0.18"/>
    <s v="0.18"/>
    <s v=""/>
    <n v="1"/>
  </r>
  <r>
    <d v="2014-09-01T00:00:00"/>
    <x v="1"/>
    <x v="1"/>
    <s v="檀品"/>
    <n v="60340.799999999996"/>
    <n v="9648.4939200000008"/>
    <x v="814"/>
    <x v="921"/>
    <x v="907"/>
    <x v="58"/>
    <s v="餐饮"/>
    <x v="0"/>
    <s v="小吃/冷饮/果汁吧"/>
    <d v="2014-08-13T00:00:00"/>
    <d v="2015-08-12T00:00:00"/>
    <s v="保底与流水两者取高"/>
    <s v="0.15"/>
    <s v="0.15"/>
    <s v=""/>
    <n v="1"/>
  </r>
  <r>
    <d v="2014-09-01T00:00:00"/>
    <x v="1"/>
    <x v="1"/>
    <s v="珀莱雅"/>
    <n v="31756.799999999999"/>
    <n v="6360.8870399999996"/>
    <x v="815"/>
    <x v="922"/>
    <x v="908"/>
    <x v="10"/>
    <s v="美容"/>
    <x v="5"/>
    <s v="化妆品/护肤品/香水"/>
    <d v="2013-08-30T00:00:00"/>
    <d v="2015-08-29T00:00:00"/>
    <s v="保底与流水两者取高"/>
    <s v="0.16"/>
    <s v="0.16"/>
    <s v=""/>
    <n v="2"/>
  </r>
  <r>
    <d v="2014-09-01T00:00:00"/>
    <x v="1"/>
    <x v="1"/>
    <s v="Joysocks"/>
    <n v="12346.92"/>
    <n v="2200.2211440000001"/>
    <x v="816"/>
    <x v="923"/>
    <x v="909"/>
    <x v="10"/>
    <s v="普通服饰"/>
    <x v="9"/>
    <s v="内衣裤/保暖内衣"/>
    <d v="2013-08-11T00:00:00"/>
    <d v="2014-09-10T00:00:00"/>
    <s v="保底与流水两者取高"/>
    <s v="0.15"/>
    <s v="0.15"/>
    <s v=""/>
    <n v="1.1000000000000001"/>
  </r>
  <r>
    <d v="2014-09-01T00:00:00"/>
    <x v="1"/>
    <x v="1"/>
    <s v="新西兰小站"/>
    <n v="33138"/>
    <n v="6398.9477999999999"/>
    <x v="817"/>
    <x v="924"/>
    <x v="910"/>
    <x v="10"/>
    <s v="其它"/>
    <x v="1"/>
    <s v="药房/保健品"/>
    <d v="2013-09-06T00:00:00"/>
    <d v="2014-09-05T00:00:00"/>
    <s v="纯保底"/>
    <s v="0."/>
    <s v="0."/>
    <s v=""/>
    <n v="1"/>
  </r>
  <r>
    <d v="2014-09-01T00:00:00"/>
    <x v="1"/>
    <x v="1"/>
    <s v="鲜芋仙"/>
    <n v="176632.8"/>
    <n v="15896.951999999997"/>
    <x v="7"/>
    <x v="925"/>
    <x v="911"/>
    <x v="55"/>
    <s v="餐饮"/>
    <x v="0"/>
    <s v="小吃/冷饮/果汁吧"/>
    <d v="2013-08-16T00:00:00"/>
    <d v="2016-08-15T00:00:00"/>
    <s v="保底(含物管费)与流水两者取高"/>
    <s v="0.09"/>
    <s v="0.09"/>
    <s v=""/>
    <n v="3"/>
  </r>
  <r>
    <d v="2014-10-01T00:00:00"/>
    <x v="1"/>
    <x v="1"/>
    <s v="LEXON乐尚"/>
    <n v="15252"/>
    <n v="6599.5403999999999"/>
    <x v="818"/>
    <x v="926"/>
    <x v="912"/>
    <x v="6"/>
    <s v="普通服饰"/>
    <x v="6"/>
    <s v="生活特性店"/>
    <d v="2014-09-19T00:00:00"/>
    <d v="2015-09-18T00:00:00"/>
    <s v="保底与流水两者取高"/>
    <s v="0.16"/>
    <s v="0.16"/>
    <s v=""/>
    <n v="1"/>
  </r>
  <r>
    <d v="2014-10-01T00:00:00"/>
    <x v="1"/>
    <x v="1"/>
    <s v="Coco 都可茶饮"/>
    <n v="295400.39999999997"/>
    <n v="45816.602039999991"/>
    <x v="819"/>
    <x v="927"/>
    <x v="913"/>
    <x v="9"/>
    <s v="餐饮"/>
    <x v="0"/>
    <s v="小吃/冷饮/果汁吧"/>
    <d v="2013-02-22T00:00:00"/>
    <d v="2015-05-09T00:00:00"/>
    <s v="保底与流水两者取高"/>
    <s v="0.15"/>
    <s v="0.15"/>
    <s v=""/>
    <n v="2.2000000000000002"/>
  </r>
  <r>
    <d v="2014-10-01T00:00:00"/>
    <x v="1"/>
    <x v="1"/>
    <s v="mumu teapresso"/>
    <n v="125290.79999999999"/>
    <n v="18091.99152"/>
    <x v="820"/>
    <x v="928"/>
    <x v="914"/>
    <x v="12"/>
    <s v="餐饮"/>
    <x v="0"/>
    <s v="小吃/冷饮/果汁吧"/>
    <d v="2013-03-04T00:00:00"/>
    <d v="2016-05-09T00:00:00"/>
    <s v="保底与流水两者取高"/>
    <s v="0.12"/>
    <s v="0.12"/>
    <s v=""/>
    <n v="3.2"/>
  </r>
  <r>
    <d v="2014-10-01T00:00:00"/>
    <x v="1"/>
    <x v="1"/>
    <s v="AYSH"/>
    <n v="204792"/>
    <n v="30944.071199999998"/>
    <x v="821"/>
    <x v="929"/>
    <x v="915"/>
    <x v="13"/>
    <s v="餐饮"/>
    <x v="0"/>
    <s v="小吃/冷饮/果汁吧"/>
    <d v="2013-01-24T00:00:00"/>
    <d v="2016-05-09T00:00:00"/>
    <s v="保底与流水两者取高"/>
    <s v="0.13"/>
    <s v="0.13"/>
    <s v=""/>
    <n v="3.3"/>
  </r>
  <r>
    <d v="2014-10-01T00:00:00"/>
    <x v="1"/>
    <x v="1"/>
    <s v="Iceason 爱茜茜里"/>
    <n v="135080.4"/>
    <n v="28515.472439999994"/>
    <x v="822"/>
    <x v="930"/>
    <x v="916"/>
    <x v="13"/>
    <s v="餐饮"/>
    <x v="0"/>
    <s v="咖啡店/面包店/冰激凌"/>
    <d v="2013-01-08T00:00:00"/>
    <d v="2018-05-09T00:00:00"/>
    <s v="保底与流水两者取高"/>
    <s v="0.16"/>
    <s v="0.16"/>
    <s v=""/>
    <n v="5.3"/>
  </r>
  <r>
    <d v="2014-10-01T00:00:00"/>
    <x v="1"/>
    <x v="1"/>
    <s v="博洋家纺"/>
    <n v="185210.4"/>
    <n v="34504.697520000002"/>
    <x v="823"/>
    <x v="931"/>
    <x v="917"/>
    <x v="14"/>
    <s v="其它"/>
    <x v="4"/>
    <s v="窗帘/床品"/>
    <d v="2013-05-29T00:00:00"/>
    <d v="2015-06-27T00:00:00"/>
    <s v="保底与流水两者取高"/>
    <s v="0.14"/>
    <s v="0.14"/>
    <s v=""/>
    <n v="2.1"/>
  </r>
  <r>
    <d v="2014-10-01T00:00:00"/>
    <x v="1"/>
    <x v="1"/>
    <s v="糖印"/>
    <n v="221434.68"/>
    <n v="34056.653784000002"/>
    <x v="824"/>
    <x v="932"/>
    <x v="918"/>
    <x v="15"/>
    <s v="餐饮"/>
    <x v="0"/>
    <s v="咖啡店/面包店/冰激凌"/>
    <d v="2013-05-15T00:00:00"/>
    <d v="2017-07-13T00:00:00"/>
    <s v="保底与流水两者取高"/>
    <s v="0.1"/>
    <s v="0.1"/>
    <s v=""/>
    <n v="4.2"/>
  </r>
  <r>
    <d v="2014-10-01T00:00:00"/>
    <x v="1"/>
    <x v="1"/>
    <s v="Puredown"/>
    <n v="174752.46000000002"/>
    <n v="54295.589322"/>
    <x v="825"/>
    <x v="933"/>
    <x v="919"/>
    <x v="16"/>
    <s v="其它"/>
    <x v="4"/>
    <s v="家居家饰/日杂"/>
    <d v="2013-07-01T00:00:00"/>
    <d v="2015-08-29T00:00:00"/>
    <s v="保底与流水两者取高"/>
    <s v="0.14"/>
    <s v="0.14"/>
    <s v=""/>
    <n v="2.2000000000000002"/>
  </r>
  <r>
    <d v="2014-10-01T00:00:00"/>
    <x v="1"/>
    <x v="1"/>
    <s v="万仟堂_x0009_"/>
    <n v="102213.95999999998"/>
    <n v="30715.294979999999"/>
    <x v="826"/>
    <x v="934"/>
    <x v="920"/>
    <x v="17"/>
    <s v="其它"/>
    <x v="4"/>
    <s v="家居家饰/日杂"/>
    <d v="2013-07-01T00:00:00"/>
    <d v="2015-08-15T00:00:00"/>
    <s v="保底(含物管费)与流水两者取高"/>
    <s v="0.15"/>
    <s v="0.15"/>
    <s v=""/>
    <n v="2.1"/>
  </r>
  <r>
    <d v="2014-10-01T00:00:00"/>
    <x v="1"/>
    <x v="1"/>
    <s v="LNO"/>
    <n v="189865.92"/>
    <n v="36074.524799999999"/>
    <x v="827"/>
    <x v="935"/>
    <x v="921"/>
    <x v="19"/>
    <s v="普通服饰"/>
    <x v="6"/>
    <s v="流行配饰/人造珠宝佩"/>
    <d v="2013-03-25T00:00:00"/>
    <d v="2015-05-09T00:00:00"/>
    <s v="保底与流水两者取高"/>
    <s v="0.16"/>
    <s v="0.16"/>
    <s v=""/>
    <n v="2.1"/>
  </r>
  <r>
    <d v="2014-10-01T00:00:00"/>
    <x v="1"/>
    <x v="1"/>
    <s v="周大生"/>
    <n v="396900"/>
    <n v="46080.09"/>
    <x v="258"/>
    <x v="936"/>
    <x v="922"/>
    <x v="20"/>
    <s v="珠宝"/>
    <x v="7"/>
    <s v="珠宝"/>
    <d v="2013-03-14T00:00:00"/>
    <d v="2015-05-09T00:00:00"/>
    <s v="保底与流水两者取高"/>
    <s v="0.09,0."/>
    <s v="0.09"/>
    <s v="0."/>
    <n v="2.2000000000000002"/>
  </r>
  <r>
    <d v="2014-10-01T00:00:00"/>
    <x v="1"/>
    <x v="1"/>
    <s v="酷乐潮玩"/>
    <n v="205999.78800000003"/>
    <n v="49378.149183599999"/>
    <x v="828"/>
    <x v="937"/>
    <x v="923"/>
    <x v="21"/>
    <s v="其它"/>
    <x v="1"/>
    <s v="礼品/精品/手工艺品"/>
    <d v="2013-01-10T00:00:00"/>
    <d v="2016-05-09T00:00:00"/>
    <s v="保底与流水两者取高"/>
    <s v="0.13"/>
    <s v="0.13"/>
    <s v=""/>
    <n v="3.3"/>
  </r>
  <r>
    <d v="2014-10-01T00:00:00"/>
    <x v="1"/>
    <x v="1"/>
    <s v="义源珠宝"/>
    <n v="58080"/>
    <n v="19137.36"/>
    <x v="829"/>
    <x v="938"/>
    <x v="924"/>
    <x v="22"/>
    <s v="珠宝"/>
    <x v="7"/>
    <s v="珠宝"/>
    <d v="2013-01-09T00:00:00"/>
    <d v="2015-05-09T00:00:00"/>
    <s v="保底与流水两者取高"/>
    <s v="0.15"/>
    <s v="0.15"/>
    <s v=""/>
    <n v="2.2999999999999998"/>
  </r>
  <r>
    <d v="2014-10-01T00:00:00"/>
    <x v="1"/>
    <x v="1"/>
    <s v="美珍香"/>
    <n v="245300.28000000006"/>
    <n v="19427.782175999997"/>
    <x v="830"/>
    <x v="939"/>
    <x v="925"/>
    <x v="23"/>
    <s v="餐饮"/>
    <x v="0"/>
    <s v="小吃/冷饮/果汁吧"/>
    <d v="2013-02-27T00:00:00"/>
    <d v="2016-05-09T00:00:00"/>
    <s v="纯保底"/>
    <s v="0."/>
    <s v="0."/>
    <s v=""/>
    <n v="3.2"/>
  </r>
  <r>
    <d v="2014-10-01T00:00:00"/>
    <x v="1"/>
    <x v="1"/>
    <s v="Ajiichiban 优之良品"/>
    <n v="148539.65999999997"/>
    <n v="24687.291492"/>
    <x v="831"/>
    <x v="940"/>
    <x v="926"/>
    <x v="24"/>
    <s v="餐饮"/>
    <x v="0"/>
    <s v="小吃/冷饮/果汁吧"/>
    <d v="2013-01-07T00:00:00"/>
    <d v="2015-05-09T00:00:00"/>
    <s v="保底与流水两者取高"/>
    <s v="0.15"/>
    <s v="0.15"/>
    <s v=""/>
    <n v="2.2999999999999998"/>
  </r>
  <r>
    <d v="2014-10-01T00:00:00"/>
    <x v="1"/>
    <x v="1"/>
    <s v="渔火东海面点"/>
    <n v="259350"/>
    <n v="32626.229999999996"/>
    <x v="832"/>
    <x v="941"/>
    <x v="927"/>
    <x v="25"/>
    <s v="餐饮"/>
    <x v="2"/>
    <s v="餐馆/饭店"/>
    <d v="2013-02-24T00:00:00"/>
    <d v="2018-05-09T00:00:00"/>
    <s v="保底与流水两者取高"/>
    <s v="0.1"/>
    <s v="0.1"/>
    <s v=""/>
    <n v="5.2"/>
  </r>
  <r>
    <d v="2014-10-01T00:00:00"/>
    <x v="1"/>
    <x v="1"/>
    <s v="Dairy Queen 冰雪皇后"/>
    <n v="203295.07199999999"/>
    <n v="26794.2904896"/>
    <x v="750"/>
    <x v="942"/>
    <x v="928"/>
    <x v="26"/>
    <s v="餐饮"/>
    <x v="0"/>
    <s v="咖啡店/面包店/冰激凌"/>
    <d v="2013-03-02T00:00:00"/>
    <d v="2018-05-09T00:00:00"/>
    <s v="保底与流水两者取高"/>
    <s v="0.11"/>
    <s v="0.11"/>
    <s v=""/>
    <n v="5.2"/>
  </r>
  <r>
    <d v="2014-10-01T00:00:00"/>
    <x v="1"/>
    <x v="1"/>
    <s v="西树泡芙"/>
    <n v="162445.19999999998"/>
    <n v="23879.444400000004"/>
    <x v="833"/>
    <x v="943"/>
    <x v="929"/>
    <x v="1"/>
    <s v="餐饮"/>
    <x v="0"/>
    <s v="小吃/冷饮/果汁吧"/>
    <d v="2013-01-30T00:00:00"/>
    <d v="2015-05-09T00:00:00"/>
    <s v="保底与流水两者取高"/>
    <s v="0.13"/>
    <s v="0.13"/>
    <s v=""/>
    <n v="2.2999999999999998"/>
  </r>
  <r>
    <d v="2014-10-01T00:00:00"/>
    <x v="1"/>
    <x v="1"/>
    <s v="干锅居"/>
    <n v="168286.8"/>
    <n v="64218.242880000005"/>
    <x v="834"/>
    <x v="944"/>
    <x v="930"/>
    <x v="52"/>
    <s v="餐饮"/>
    <x v="2"/>
    <s v="餐馆/饭店"/>
    <d v="2013-04-10T00:00:00"/>
    <d v="2018-05-09T00:00:00"/>
    <s v="保底与流水两者取高"/>
    <s v="0.08"/>
    <s v="0.08"/>
    <s v=""/>
    <n v="5.0999999999999996"/>
  </r>
  <r>
    <d v="2014-10-01T00:00:00"/>
    <x v="1"/>
    <x v="1"/>
    <s v="印象IN酒"/>
    <n v="241667.52"/>
    <n v="59933.544959999999"/>
    <x v="835"/>
    <x v="945"/>
    <x v="931"/>
    <x v="27"/>
    <s v="餐饮"/>
    <x v="0"/>
    <s v="酒吧"/>
    <d v="2014-07-18T00:00:00"/>
    <d v="2017-07-17T00:00:00"/>
    <s v="保底(含物管费)与流水两者取高"/>
    <s v="0.09"/>
    <s v="0.09"/>
    <s v=""/>
    <n v="3"/>
  </r>
  <r>
    <d v="2014-10-01T00:00:00"/>
    <x v="1"/>
    <x v="1"/>
    <s v="玩转烤肉餐厅"/>
    <n v="664924.79999999993"/>
    <n v="73607.175360000008"/>
    <x v="836"/>
    <x v="946"/>
    <x v="932"/>
    <x v="28"/>
    <s v="餐饮"/>
    <x v="2"/>
    <s v="餐馆/饭店"/>
    <d v="2013-03-01T00:00:00"/>
    <d v="2018-05-29T00:00:00"/>
    <s v="保底与流水两者取高"/>
    <s v="0.08"/>
    <s v="0.08"/>
    <s v=""/>
    <n v="5.2"/>
  </r>
  <r>
    <d v="2014-10-01T00:00:00"/>
    <x v="1"/>
    <x v="1"/>
    <s v="Pizza Hut 必胜客"/>
    <n v="953001.37199999986"/>
    <n v="47650.068600000006"/>
    <x v="485"/>
    <x v="947"/>
    <x v="933"/>
    <x v="29"/>
    <s v="餐饮"/>
    <x v="2"/>
    <s v="快餐"/>
    <d v="2013-04-15T00:00:00"/>
    <d v="2028-07-13T00:00:00"/>
    <s v="保底(含物管费)与流水两者取高"/>
    <s v="0.05"/>
    <s v="0.05"/>
    <s v=""/>
    <n v="15.3"/>
  </r>
  <r>
    <d v="2014-10-01T00:00:00"/>
    <x v="1"/>
    <x v="1"/>
    <s v="太兴"/>
    <n v="1573741.2"/>
    <n v="118030.59"/>
    <x v="630"/>
    <x v="948"/>
    <x v="934"/>
    <x v="30"/>
    <s v="餐饮"/>
    <x v="2"/>
    <s v="餐馆/饭店"/>
    <d v="2013-03-18T00:00:00"/>
    <d v="2023-07-15T00:00:00"/>
    <s v="保底(含物管费)与流水两者取高"/>
    <s v="0.08"/>
    <s v="0.08"/>
    <s v=""/>
    <n v="10.3"/>
  </r>
  <r>
    <d v="2014-10-01T00:00:00"/>
    <x v="1"/>
    <x v="1"/>
    <s v="Ani plaza"/>
    <n v="132455.34"/>
    <n v="23762.487996"/>
    <x v="837"/>
    <x v="949"/>
    <x v="935"/>
    <x v="31"/>
    <s v="其它"/>
    <x v="1"/>
    <s v="音乐/音像商店"/>
    <d v="2013-01-06T00:00:00"/>
    <d v="2015-05-09T00:00:00"/>
    <s v="保底与流水两者取高"/>
    <s v="0.15"/>
    <s v="0.15"/>
    <s v=""/>
    <n v="2.2999999999999998"/>
  </r>
  <r>
    <d v="2014-10-01T00:00:00"/>
    <x v="1"/>
    <x v="1"/>
    <s v="Candy Lab 糖果研究室"/>
    <n v="334126.8"/>
    <n v="42066.564120000003"/>
    <x v="838"/>
    <x v="950"/>
    <x v="936"/>
    <x v="32"/>
    <s v="餐饮"/>
    <x v="0"/>
    <s v="小吃/冷饮/果汁吧"/>
    <d v="2014-06-20T00:00:00"/>
    <d v="2015-06-19T00:00:00"/>
    <s v="保底与流水两者取高"/>
    <s v="0.12"/>
    <s v="0.12"/>
    <s v=""/>
    <n v="1"/>
  </r>
  <r>
    <d v="2014-10-01T00:00:00"/>
    <x v="1"/>
    <x v="1"/>
    <s v="JUST US"/>
    <n v="4680.5999999999995"/>
    <n v="17639.77722"/>
    <x v="839"/>
    <x v="951"/>
    <x v="937"/>
    <x v="33"/>
    <s v="普通服饰"/>
    <x v="6"/>
    <s v="流行配饰/人造珠宝佩"/>
    <d v="2013-09-03T00:00:00"/>
    <d v="2015-09-22T00:00:00"/>
    <s v="保底与流水两者取高"/>
    <s v="0.16"/>
    <s v="0.16"/>
    <s v=""/>
    <n v="2.1"/>
  </r>
  <r>
    <d v="2014-10-01T00:00:00"/>
    <x v="1"/>
    <x v="1"/>
    <s v="启路生活馆"/>
    <n v="343997.03999999992"/>
    <n v="78087.328079999992"/>
    <x v="840"/>
    <x v="952"/>
    <x v="938"/>
    <x v="34"/>
    <s v="其它"/>
    <x v="1"/>
    <s v="文具"/>
    <d v="2012-12-20T00:00:00"/>
    <d v="2016-05-09T00:00:00"/>
    <s v="保底与流水两者取高"/>
    <s v="0.14"/>
    <s v="0.14"/>
    <s v=""/>
    <n v="3.4"/>
  </r>
  <r>
    <d v="2014-10-01T00:00:00"/>
    <x v="1"/>
    <x v="1"/>
    <s v="Laofengxiang 老凤祥"/>
    <n v="1805257.2"/>
    <n v="64086.630600000004"/>
    <x v="86"/>
    <x v="953"/>
    <x v="939"/>
    <x v="35"/>
    <s v="珠宝"/>
    <x v="7"/>
    <s v="珠宝"/>
    <d v="2013-01-10T00:00:00"/>
    <d v="2015-05-09T00:00:00"/>
    <s v="保底与流水两者取高"/>
    <s v="0.09,0."/>
    <s v="0.09"/>
    <s v="0."/>
    <n v="2.2999999999999998"/>
  </r>
  <r>
    <d v="2014-10-01T00:00:00"/>
    <x v="1"/>
    <x v="1"/>
    <s v="中国黄金"/>
    <n v="2430625.1999999997"/>
    <n v="67085.255520000006"/>
    <x v="841"/>
    <x v="954"/>
    <x v="940"/>
    <x v="36"/>
    <s v="珠宝"/>
    <x v="7"/>
    <s v="珠宝"/>
    <d v="2013-01-05T00:00:00"/>
    <d v="2015-05-09T00:00:00"/>
    <s v="保底与流水两者取高"/>
    <s v="0.09,0."/>
    <s v="0.09"/>
    <s v="0."/>
    <n v="2.2999999999999998"/>
  </r>
  <r>
    <d v="2014-10-01T00:00:00"/>
    <x v="1"/>
    <x v="1"/>
    <s v="Watsons 屈臣氏"/>
    <n v="1785558.7560000001"/>
    <n v="100884.06971400001"/>
    <x v="842"/>
    <x v="955"/>
    <x v="941"/>
    <x v="37"/>
    <s v="其它"/>
    <x v="1"/>
    <s v="药房/保健品"/>
    <d v="2013-01-17T00:00:00"/>
    <d v="2021-07-30T00:00:00"/>
    <s v="纯扣"/>
    <s v="0.05"/>
    <s v="0.05"/>
    <s v=""/>
    <n v="8.5"/>
  </r>
  <r>
    <d v="2014-10-01T00:00:00"/>
    <x v="1"/>
    <x v="1"/>
    <s v="黛拉美甲"/>
    <n v="205646.4"/>
    <n v="20914.238880000001"/>
    <x v="843"/>
    <x v="956"/>
    <x v="942"/>
    <x v="38"/>
    <s v="美容"/>
    <x v="8"/>
    <s v="美容/美发/美甲"/>
    <d v="2013-01-10T00:00:00"/>
    <d v="2015-05-09T00:00:00"/>
    <s v="纯保底"/>
    <s v="0."/>
    <s v="0."/>
    <s v=""/>
    <n v="2.2999999999999998"/>
  </r>
  <r>
    <d v="2014-10-01T00:00:00"/>
    <x v="1"/>
    <x v="1"/>
    <s v="海伦美甲"/>
    <n v="140035.19999999998"/>
    <n v="20277.096959999999"/>
    <x v="844"/>
    <x v="957"/>
    <x v="943"/>
    <x v="31"/>
    <s v="美容"/>
    <x v="8"/>
    <s v="美容/美发/美甲"/>
    <d v="2013-01-13T00:00:00"/>
    <d v="2015-05-09T00:00:00"/>
    <s v="纯保底"/>
    <s v="0."/>
    <s v="0."/>
    <s v=""/>
    <n v="2.2999999999999998"/>
  </r>
  <r>
    <d v="2014-10-01T00:00:00"/>
    <x v="1"/>
    <x v="1"/>
    <s v="Bao Dao 宝岛眼镜"/>
    <n v="236461.19999999998"/>
    <n v="54007.738080000003"/>
    <x v="845"/>
    <x v="958"/>
    <x v="944"/>
    <x v="39"/>
    <s v="其它"/>
    <x v="1"/>
    <s v="眼镜"/>
    <d v="2013-01-25T00:00:00"/>
    <d v="2016-05-09T00:00:00"/>
    <s v="保底与流水两者取高"/>
    <s v="0.2"/>
    <s v="0.2"/>
    <s v=""/>
    <n v="3.3"/>
  </r>
  <r>
    <d v="2014-10-01T00:00:00"/>
    <x v="1"/>
    <x v="1"/>
    <s v="Bread Talk 面包新语"/>
    <n v="532575.15599999996"/>
    <n v="51233.7300072"/>
    <x v="846"/>
    <x v="959"/>
    <x v="945"/>
    <x v="40"/>
    <s v="餐饮"/>
    <x v="0"/>
    <s v="咖啡店/面包店/冰激凌"/>
    <d v="2013-02-28T00:00:00"/>
    <d v="2021-05-09T00:00:00"/>
    <s v="保底与流水两者取高"/>
    <s v="0.08"/>
    <s v="0.08"/>
    <s v=""/>
    <n v="8.1999999999999993"/>
  </r>
  <r>
    <d v="2014-10-01T00:00:00"/>
    <x v="1"/>
    <x v="1"/>
    <s v="阿香米线"/>
    <n v="905031.6"/>
    <n v="106884.23196000002"/>
    <x v="847"/>
    <x v="960"/>
    <x v="946"/>
    <x v="41"/>
    <s v="餐饮"/>
    <x v="2"/>
    <s v="快餐"/>
    <d v="2013-02-28T00:00:00"/>
    <d v="2016-05-09T00:00:00"/>
    <s v="保底与流水两者取高"/>
    <s v="0.11"/>
    <s v="0.11"/>
    <s v=""/>
    <n v="3.2"/>
  </r>
  <r>
    <d v="2014-10-01T00:00:00"/>
    <x v="1"/>
    <x v="1"/>
    <s v="Sukiya 食其家"/>
    <n v="487528.8"/>
    <n v="53920.685279999998"/>
    <x v="848"/>
    <x v="961"/>
    <x v="947"/>
    <x v="42"/>
    <s v="餐饮"/>
    <x v="2"/>
    <s v="快餐"/>
    <d v="2012-12-20T00:00:00"/>
    <d v="2018-05-09T00:00:00"/>
    <s v="保底与流水两者取高"/>
    <s v="0.09"/>
    <s v="0.09"/>
    <s v=""/>
    <n v="5.4"/>
  </r>
  <r>
    <d v="2014-10-01T00:00:00"/>
    <x v="1"/>
    <x v="1"/>
    <s v="Ajisen Ramen 味千拉面"/>
    <n v="640382.75999999989"/>
    <n v="63333.854964000006"/>
    <x v="849"/>
    <x v="962"/>
    <x v="948"/>
    <x v="43"/>
    <s v="餐饮"/>
    <x v="2"/>
    <s v="快餐"/>
    <d v="2013-02-26T00:00:00"/>
    <d v="2021-05-09T00:00:00"/>
    <s v="保底与流水两者取高"/>
    <s v="0.08"/>
    <s v="0.08"/>
    <s v=""/>
    <n v="8.1999999999999993"/>
  </r>
  <r>
    <d v="2014-10-01T00:00:00"/>
    <x v="1"/>
    <x v="1"/>
    <s v="KFC 肯德基"/>
    <n v="396000"/>
    <n v="50210.84304"/>
    <x v="641"/>
    <x v="711"/>
    <x v="155"/>
    <x v="44"/>
    <s v="餐饮"/>
    <x v="2"/>
    <s v="快餐"/>
    <d v="2013-03-04T00:00:00"/>
    <d v="2028-06-13T00:00:00"/>
    <s v="保底与流水两者取高"/>
    <n v="0.08"/>
    <n v="0.08"/>
    <s v=""/>
    <n v="15.3"/>
  </r>
  <r>
    <d v="2014-10-01T00:00:00"/>
    <x v="1"/>
    <x v="1"/>
    <s v="永坤黄金"/>
    <n v="304216.8"/>
    <n v="30969.270239999998"/>
    <x v="850"/>
    <x v="963"/>
    <x v="949"/>
    <x v="45"/>
    <s v="珠宝"/>
    <x v="7"/>
    <s v="珠宝"/>
    <d v="2013-09-03T00:00:00"/>
    <d v="2015-10-17T00:00:00"/>
    <s v="保底与流水两者取高"/>
    <s v="0.09,0."/>
    <s v="0.09"/>
    <s v="0."/>
    <n v="2.1"/>
  </r>
  <r>
    <d v="2014-10-01T00:00:00"/>
    <x v="1"/>
    <x v="1"/>
    <s v="Hui Lau Shan 许留山"/>
    <n v="367007.47200000001"/>
    <n v="42352.662268799999"/>
    <x v="851"/>
    <x v="964"/>
    <x v="950"/>
    <x v="46"/>
    <s v="餐饮"/>
    <x v="0"/>
    <s v="咖啡店/面包店/冰激凌"/>
    <d v="2013-06-18T00:00:00"/>
    <d v="2018-07-17T00:00:00"/>
    <s v="保底与流水两者取高"/>
    <s v="0.1"/>
    <s v="0.1"/>
    <s v=""/>
    <n v="5.0999999999999996"/>
  </r>
  <r>
    <d v="2014-10-01T00:00:00"/>
    <x v="1"/>
    <x v="1"/>
    <s v="布歌东京"/>
    <n v="108310.8"/>
    <n v="13354.72164"/>
    <x v="852"/>
    <x v="965"/>
    <x v="951"/>
    <x v="47"/>
    <s v="餐饮"/>
    <x v="0"/>
    <s v="咖啡店/面包店/冰激凌"/>
    <d v="2013-09-28T00:00:00"/>
    <d v="2015-09-27T00:00:00"/>
    <s v="保底与流水两者取高"/>
    <s v="0.11"/>
    <s v="0.11"/>
    <s v=""/>
    <n v="2"/>
  </r>
  <r>
    <d v="2014-10-01T00:00:00"/>
    <x v="1"/>
    <x v="1"/>
    <s v="Lactina"/>
    <n v="63679.199999999997"/>
    <n v="14983.715759999999"/>
    <x v="853"/>
    <x v="966"/>
    <x v="952"/>
    <x v="24"/>
    <s v="餐饮"/>
    <x v="0"/>
    <s v="咖啡店/面包店/冰激凌"/>
    <d v="2013-10-02T00:00:00"/>
    <d v="2015-10-01T00:00:00"/>
    <s v="纯保底"/>
    <s v="0."/>
    <s v="0."/>
    <s v=""/>
    <n v="2"/>
  </r>
  <r>
    <d v="2014-10-01T00:00:00"/>
    <x v="1"/>
    <x v="1"/>
    <s v="淘果乐&amp;冰期时代"/>
    <n v="126754.79999999999"/>
    <n v="18518.87628"/>
    <x v="854"/>
    <x v="967"/>
    <x v="953"/>
    <x v="48"/>
    <s v="餐饮"/>
    <x v="0"/>
    <s v="小吃/冷饮/果汁吧"/>
    <d v="2013-07-01T00:00:00"/>
    <d v="2015-07-05T00:00:00"/>
    <s v="保底与流水两者取高"/>
    <s v="0.13"/>
    <s v="0.13"/>
    <s v=""/>
    <n v="2"/>
  </r>
  <r>
    <d v="2014-10-01T00:00:00"/>
    <x v="1"/>
    <x v="1"/>
    <s v="扬基香氛"/>
    <n v="56579.520000000004"/>
    <n v="10801.030367999998"/>
    <x v="855"/>
    <x v="968"/>
    <x v="954"/>
    <x v="59"/>
    <s v="美容"/>
    <x v="5"/>
    <s v="化妆品/护肤品/香水"/>
    <d v="2014-08-07T00:00:00"/>
    <d v="2015-08-06T00:00:00"/>
    <s v="保底与流水两者取高"/>
    <s v="0.13"/>
    <s v="0.13"/>
    <s v=""/>
    <n v="1"/>
  </r>
  <r>
    <d v="2014-10-01T00:00:00"/>
    <x v="1"/>
    <x v="1"/>
    <s v="AFU 阿芙精油"/>
    <n v="51610.799999999996"/>
    <n v="8340.3052799999987"/>
    <x v="856"/>
    <x v="969"/>
    <x v="955"/>
    <x v="10"/>
    <s v="美容"/>
    <x v="5"/>
    <s v="化妆品/护肤品/香水"/>
    <d v="2014-09-25T00:00:00"/>
    <d v="2015-09-24T00:00:00"/>
    <s v="保底与流水两者取高"/>
    <s v="0.15"/>
    <s v="0.15"/>
    <s v=""/>
    <n v="1"/>
  </r>
  <r>
    <d v="2014-10-01T00:00:00"/>
    <x v="1"/>
    <x v="1"/>
    <s v="skinfood"/>
    <n v="74456.399999999994"/>
    <n v="11771.556840000001"/>
    <x v="367"/>
    <x v="970"/>
    <x v="956"/>
    <x v="10"/>
    <s v="美容"/>
    <x v="5"/>
    <s v="化妆品/护肤品/香水"/>
    <d v="2014-09-06T00:00:00"/>
    <d v="2015-09-05T00:00:00"/>
    <s v="保底与流水两者取高"/>
    <s v="0.15"/>
    <s v="0.15"/>
    <s v=""/>
    <n v="1"/>
  </r>
  <r>
    <d v="2014-10-01T00:00:00"/>
    <x v="1"/>
    <x v="1"/>
    <s v="MING's Jewellery 明牌珠宝"/>
    <n v="46876.799999999996"/>
    <n v="15600.599039999999"/>
    <x v="857"/>
    <x v="971"/>
    <x v="957"/>
    <x v="56"/>
    <s v="珠宝"/>
    <x v="7"/>
    <s v="珠宝"/>
    <d v="2013-12-27T00:00:00"/>
    <d v="2015-12-26T00:00:00"/>
    <s v="保底与流水两者取高"/>
    <s v="0.09,0."/>
    <s v="0.09"/>
    <s v="0."/>
    <n v="2"/>
  </r>
  <r>
    <d v="2014-10-01T00:00:00"/>
    <x v="1"/>
    <x v="1"/>
    <s v="A+（化妆品）"/>
    <n v="82945.319999999992"/>
    <n v="7232.8319040000006"/>
    <x v="858"/>
    <x v="972"/>
    <x v="958"/>
    <x v="6"/>
    <s v="美容"/>
    <x v="5"/>
    <s v="化妆品/护肤品/香水"/>
    <d v="2014-03-29T00:00:00"/>
    <d v="2015-03-28T00:00:00"/>
    <s v="保底与流水两者取高"/>
    <s v="0.08"/>
    <s v="0.08"/>
    <s v=""/>
    <n v="1"/>
  </r>
  <r>
    <d v="2014-10-01T00:00:00"/>
    <x v="1"/>
    <x v="1"/>
    <s v="Binca Vidou 卞卡"/>
    <n v="50259.6"/>
    <n v="8639.6252400000012"/>
    <x v="859"/>
    <x v="973"/>
    <x v="959"/>
    <x v="58"/>
    <s v="美容"/>
    <x v="5"/>
    <s v="化妆品/护肤品/香水"/>
    <d v="2014-08-25T00:00:00"/>
    <d v="2015-08-24T00:00:00"/>
    <s v="保底与流水两者取高"/>
    <s v="0.16"/>
    <s v="0.16"/>
    <s v=""/>
    <n v="1"/>
  </r>
  <r>
    <d v="2014-10-01T00:00:00"/>
    <x v="1"/>
    <x v="1"/>
    <s v="牛品堂皮具"/>
    <n v="22323.599999999999"/>
    <n v="6601.0885200000002"/>
    <x v="860"/>
    <x v="974"/>
    <x v="960"/>
    <x v="6"/>
    <s v="普通服饰"/>
    <x v="6"/>
    <s v="手袋/钱包/旅行箱包"/>
    <d v="2013-09-05T00:00:00"/>
    <d v="2015-09-04T00:00:00"/>
    <s v="保底与流水两者取高"/>
    <s v="0.16"/>
    <s v="0.16"/>
    <s v=""/>
    <n v="2"/>
  </r>
  <r>
    <d v="2014-10-01T00:00:00"/>
    <x v="1"/>
    <x v="1"/>
    <s v="Eplaza"/>
    <n v="26296.799999999999"/>
    <n v="5398.7330400000001"/>
    <x v="861"/>
    <x v="975"/>
    <x v="961"/>
    <x v="57"/>
    <s v="其它"/>
    <x v="1"/>
    <s v="礼品/精品/手工艺品"/>
    <d v="2014-06-20T00:00:00"/>
    <d v="2015-06-19T00:00:00"/>
    <s v="保底与流水两者取高"/>
    <s v="0.18"/>
    <s v="0.18"/>
    <s v=""/>
    <n v="1"/>
  </r>
  <r>
    <d v="2014-10-01T00:00:00"/>
    <x v="1"/>
    <x v="1"/>
    <s v="檀品"/>
    <n v="78271.199999999997"/>
    <n v="12343.36824"/>
    <x v="862"/>
    <x v="976"/>
    <x v="962"/>
    <x v="58"/>
    <s v="餐饮"/>
    <x v="0"/>
    <s v="小吃/冷饮/果汁吧"/>
    <d v="2014-08-13T00:00:00"/>
    <d v="2015-08-12T00:00:00"/>
    <s v="保底与流水两者取高"/>
    <s v="0.15"/>
    <s v="0.15"/>
    <s v=""/>
    <n v="1"/>
  </r>
  <r>
    <d v="2014-10-01T00:00:00"/>
    <x v="1"/>
    <x v="1"/>
    <s v="珀莱雅"/>
    <n v="31314"/>
    <n v="6359.8733999999995"/>
    <x v="863"/>
    <x v="977"/>
    <x v="963"/>
    <x v="10"/>
    <s v="美容"/>
    <x v="5"/>
    <s v="化妆品/护肤品/香水"/>
    <d v="2013-08-30T00:00:00"/>
    <d v="2015-08-29T00:00:00"/>
    <s v="保底与流水两者取高"/>
    <s v="0.16"/>
    <s v="0.16"/>
    <s v=""/>
    <n v="2"/>
  </r>
  <r>
    <d v="2014-10-01T00:00:00"/>
    <x v="1"/>
    <x v="1"/>
    <s v="新西兰小站"/>
    <n v="31402.799999999999"/>
    <n v="6600.8685599999999"/>
    <x v="864"/>
    <x v="978"/>
    <x v="964"/>
    <x v="10"/>
    <s v="其它"/>
    <x v="1"/>
    <s v="药房/保健品"/>
    <d v="2013-09-06T00:00:00"/>
    <d v="2015-09-05T00:00:00"/>
    <s v="保底与流水两者取高"/>
    <s v="0.16"/>
    <s v="0.16"/>
    <s v=""/>
    <n v="2"/>
  </r>
  <r>
    <d v="2014-10-01T00:00:00"/>
    <x v="1"/>
    <x v="1"/>
    <s v="鲜芋仙"/>
    <n v="243408"/>
    <n v="21906.719999999998"/>
    <x v="7"/>
    <x v="979"/>
    <x v="965"/>
    <x v="55"/>
    <s v="餐饮"/>
    <x v="0"/>
    <s v="小吃/冷饮/果汁吧"/>
    <d v="2013-08-16T00:00:00"/>
    <d v="2016-08-15T00:00:00"/>
    <s v="保底(含物管费)与流水两者取高"/>
    <s v="0.09"/>
    <s v="0.09"/>
    <s v=""/>
    <n v="3"/>
  </r>
  <r>
    <d v="2014-11-01T00:00:00"/>
    <x v="1"/>
    <x v="1"/>
    <s v="新西兰小站"/>
    <n v="22428"/>
    <n v="6600.5604000000003"/>
    <x v="865"/>
    <x v="980"/>
    <x v="966"/>
    <x v="10"/>
    <s v="其它"/>
    <x v="1"/>
    <s v="药房/保健品"/>
    <d v="2013-09-06T00:00:00"/>
    <d v="2015-09-05T00:00:00"/>
    <s v="保底与流水两者取高"/>
    <s v="0.16"/>
    <s v="0.16"/>
    <s v=""/>
    <n v="2"/>
  </r>
  <r>
    <d v="2014-11-01T00:00:00"/>
    <x v="1"/>
    <x v="1"/>
    <s v="扬基香氛"/>
    <n v="38344.799999999996"/>
    <n v="10801.730160000001"/>
    <x v="866"/>
    <x v="981"/>
    <x v="967"/>
    <x v="59"/>
    <s v="美容"/>
    <x v="5"/>
    <s v="化妆品/护肤品/香水"/>
    <d v="2014-08-07T00:00:00"/>
    <d v="2015-08-06T00:00:00"/>
    <s v="保底与流水两者取高"/>
    <s v="0.13"/>
    <s v="0.13"/>
    <s v=""/>
    <n v="1"/>
  </r>
  <r>
    <d v="2014-11-01T00:00:00"/>
    <x v="1"/>
    <x v="1"/>
    <s v="AFU 阿芙精油"/>
    <n v="41803.199999999997"/>
    <n v="7198.5110399999994"/>
    <x v="867"/>
    <x v="982"/>
    <x v="968"/>
    <x v="10"/>
    <s v="美容"/>
    <x v="5"/>
    <s v="化妆品/护肤品/香水"/>
    <d v="2014-09-25T00:00:00"/>
    <d v="2015-09-24T00:00:00"/>
    <s v="保底与流水两者取高"/>
    <s v="0.15"/>
    <s v="0.15"/>
    <s v=""/>
    <n v="1"/>
  </r>
  <r>
    <d v="2014-11-01T00:00:00"/>
    <x v="1"/>
    <x v="1"/>
    <s v="LEXON乐尚"/>
    <n v="25436.399999999998"/>
    <n v="6600.7457999999997"/>
    <x v="868"/>
    <x v="983"/>
    <x v="969"/>
    <x v="6"/>
    <s v="普通服饰"/>
    <x v="6"/>
    <s v="生活特性店"/>
    <d v="2014-09-19T00:00:00"/>
    <d v="2015-09-18T00:00:00"/>
    <s v="保底与流水两者取高"/>
    <s v="0.16"/>
    <s v="0.16"/>
    <s v=""/>
    <n v="1"/>
  </r>
  <r>
    <d v="2014-11-01T00:00:00"/>
    <x v="1"/>
    <x v="1"/>
    <s v="珀莱雅"/>
    <n v="23024.399999999998"/>
    <n v="6359.3392800000001"/>
    <x v="869"/>
    <x v="984"/>
    <x v="970"/>
    <x v="10"/>
    <s v="美容"/>
    <x v="5"/>
    <s v="化妆品/护肤品/香水"/>
    <d v="2013-08-30T00:00:00"/>
    <d v="2015-08-29T00:00:00"/>
    <s v="保底与流水两者取高"/>
    <s v="0.16"/>
    <s v="0.16"/>
    <s v=""/>
    <n v="2"/>
  </r>
  <r>
    <d v="2014-11-01T00:00:00"/>
    <x v="1"/>
    <x v="1"/>
    <s v="skinfood"/>
    <n v="53731.199999999997"/>
    <n v="8661.4694399999989"/>
    <x v="870"/>
    <x v="985"/>
    <x v="971"/>
    <x v="10"/>
    <s v="美容"/>
    <x v="5"/>
    <s v="化妆品/护肤品/香水"/>
    <d v="2014-09-06T00:00:00"/>
    <d v="2015-09-05T00:00:00"/>
    <s v="保底与流水两者取高"/>
    <s v="0.15"/>
    <s v="0.15"/>
    <s v=""/>
    <n v="1"/>
  </r>
  <r>
    <d v="2014-11-01T00:00:00"/>
    <x v="1"/>
    <x v="1"/>
    <s v="MING's Jewellery 明牌珠宝"/>
    <n v="55364.4"/>
    <n v="15601.68792"/>
    <x v="871"/>
    <x v="986"/>
    <x v="972"/>
    <x v="56"/>
    <s v="珠宝"/>
    <x v="7"/>
    <s v="珠宝"/>
    <d v="2013-12-27T00:00:00"/>
    <d v="2015-12-26T00:00:00"/>
    <s v="保底与流水两者取高"/>
    <s v="0.09,0."/>
    <s v="0.09"/>
    <s v="0."/>
    <n v="2"/>
  </r>
  <r>
    <d v="2014-11-01T00:00:00"/>
    <x v="1"/>
    <x v="1"/>
    <s v="A+（化妆品）"/>
    <n v="53381.280000000006"/>
    <n v="6597.926207999999"/>
    <x v="872"/>
    <x v="987"/>
    <x v="973"/>
    <x v="6"/>
    <s v="美容"/>
    <x v="5"/>
    <s v="化妆品/护肤品/香水"/>
    <d v="2014-03-29T00:00:00"/>
    <d v="2015-03-28T00:00:00"/>
    <s v="保底与流水两者取高"/>
    <s v="0.08"/>
    <s v="0.08"/>
    <s v=""/>
    <n v="1"/>
  </r>
  <r>
    <d v="2014-11-01T00:00:00"/>
    <x v="1"/>
    <x v="1"/>
    <s v="Binca Vidou 卞卡"/>
    <n v="29322"/>
    <n v="5999.2811999999994"/>
    <x v="873"/>
    <x v="988"/>
    <x v="974"/>
    <x v="58"/>
    <s v="美容"/>
    <x v="5"/>
    <s v="化妆品/护肤品/香水"/>
    <d v="2014-08-25T00:00:00"/>
    <d v="2015-08-24T00:00:00"/>
    <s v="保底与流水两者取高"/>
    <s v="0.16"/>
    <s v="0.16"/>
    <s v=""/>
    <n v="1"/>
  </r>
  <r>
    <d v="2014-11-01T00:00:00"/>
    <x v="1"/>
    <x v="1"/>
    <s v="牛品堂皮具"/>
    <n v="13266"/>
    <n v="6599.835"/>
    <x v="874"/>
    <x v="989"/>
    <x v="975"/>
    <x v="6"/>
    <s v="普通服饰"/>
    <x v="6"/>
    <s v="手袋/钱包/旅行箱包"/>
    <d v="2013-09-05T00:00:00"/>
    <d v="2015-09-04T00:00:00"/>
    <s v="保底与流水两者取高"/>
    <s v="0.16"/>
    <s v="0.16"/>
    <s v=""/>
    <n v="2"/>
  </r>
  <r>
    <d v="2014-11-01T00:00:00"/>
    <x v="1"/>
    <x v="1"/>
    <s v="Eplaza"/>
    <n v="14762.4"/>
    <n v="5400.0859199999986"/>
    <x v="875"/>
    <x v="990"/>
    <x v="976"/>
    <x v="57"/>
    <s v="其它"/>
    <x v="1"/>
    <s v="礼品/精品/手工艺品"/>
    <d v="2014-06-20T00:00:00"/>
    <d v="2015-06-19T00:00:00"/>
    <s v="保底与流水两者取高"/>
    <s v="0.18"/>
    <s v="0.18"/>
    <s v=""/>
    <n v="1"/>
  </r>
  <r>
    <d v="2014-11-01T00:00:00"/>
    <x v="1"/>
    <x v="1"/>
    <s v="檀品"/>
    <n v="68805.599999999991"/>
    <n v="10919.44872"/>
    <x v="876"/>
    <x v="991"/>
    <x v="977"/>
    <x v="58"/>
    <s v="餐饮"/>
    <x v="0"/>
    <s v="小吃/冷饮/果汁吧"/>
    <d v="2014-08-13T00:00:00"/>
    <d v="2015-08-12T00:00:00"/>
    <s v="保底与流水两者取高"/>
    <s v="0.15"/>
    <s v="0.15"/>
    <s v=""/>
    <n v="1"/>
  </r>
  <r>
    <d v="2014-11-01T00:00:00"/>
    <x v="1"/>
    <x v="1"/>
    <s v="鲜芋仙"/>
    <n v="174082.8"/>
    <n v="15667.451999999997"/>
    <x v="7"/>
    <x v="992"/>
    <x v="978"/>
    <x v="55"/>
    <s v="餐饮"/>
    <x v="0"/>
    <s v="小吃/冷饮/果汁吧"/>
    <d v="2013-08-16T00:00:00"/>
    <d v="2016-08-15T00:00:00"/>
    <s v="保底(含物管费)与流水两者取高"/>
    <s v="0.09"/>
    <s v="0.09"/>
    <s v=""/>
    <n v="3"/>
  </r>
  <r>
    <d v="2014-12-01T00:00:00"/>
    <x v="1"/>
    <x v="1"/>
    <s v="Coco 都可茶饮"/>
    <n v="252114"/>
    <n v="39304.5726"/>
    <x v="93"/>
    <x v="993"/>
    <x v="979"/>
    <x v="9"/>
    <s v="餐饮"/>
    <x v="0"/>
    <s v="小吃/冷饮/果汁吧"/>
    <d v="2013-02-22T00:00:00"/>
    <d v="2015-05-09T00:00:00"/>
    <s v="保底与流水两者取高"/>
    <s v="0.15"/>
    <s v="0.15"/>
    <s v=""/>
    <n v="2.2000000000000002"/>
  </r>
  <r>
    <d v="2014-12-01T00:00:00"/>
    <x v="1"/>
    <x v="1"/>
    <s v="mumu teapresso"/>
    <n v="80343.599999999991"/>
    <n v="13465.587360000001"/>
    <x v="877"/>
    <x v="994"/>
    <x v="980"/>
    <x v="12"/>
    <s v="餐饮"/>
    <x v="0"/>
    <s v="小吃/冷饮/果汁吧"/>
    <d v="2013-03-04T00:00:00"/>
    <d v="2016-05-09T00:00:00"/>
    <s v="保底与流水两者取高"/>
    <s v="0.12"/>
    <s v="0.12"/>
    <s v=""/>
    <n v="3.2"/>
  </r>
  <r>
    <d v="2014-12-01T00:00:00"/>
    <x v="1"/>
    <x v="1"/>
    <s v="AYSH"/>
    <n v="132610.79999999999"/>
    <n v="22464.269520000002"/>
    <x v="878"/>
    <x v="995"/>
    <x v="981"/>
    <x v="13"/>
    <s v="餐饮"/>
    <x v="0"/>
    <s v="小吃/冷饮/果汁吧"/>
    <d v="2013-01-24T00:00:00"/>
    <d v="2016-05-09T00:00:00"/>
    <s v="保底与流水两者取高"/>
    <s v="0.13"/>
    <s v="0.13"/>
    <s v=""/>
    <n v="3.3"/>
  </r>
  <r>
    <d v="2014-12-01T00:00:00"/>
    <x v="1"/>
    <x v="1"/>
    <s v="Iceason 爱茜茜里"/>
    <n v="74337.599999999991"/>
    <n v="28508.4696"/>
    <x v="879"/>
    <x v="996"/>
    <x v="982"/>
    <x v="13"/>
    <s v="餐饮"/>
    <x v="0"/>
    <s v="咖啡店/面包店/冰激凌"/>
    <d v="2013-01-08T00:00:00"/>
    <d v="2018-05-09T00:00:00"/>
    <s v="保底与流水两者取高"/>
    <s v="0.16"/>
    <s v="0.16"/>
    <s v=""/>
    <n v="5.3"/>
  </r>
  <r>
    <d v="2014-12-01T00:00:00"/>
    <x v="1"/>
    <x v="1"/>
    <s v="博洋家纺"/>
    <n v="164083.19999999998"/>
    <n v="32603.331839999999"/>
    <x v="880"/>
    <x v="997"/>
    <x v="983"/>
    <x v="14"/>
    <s v="其它"/>
    <x v="4"/>
    <s v="窗帘/床品"/>
    <d v="2013-05-29T00:00:00"/>
    <d v="2015-06-27T00:00:00"/>
    <s v="保底与流水两者取高"/>
    <s v="0.14"/>
    <s v="0.14"/>
    <s v=""/>
    <n v="2.1"/>
  </r>
  <r>
    <d v="2014-12-01T00:00:00"/>
    <x v="1"/>
    <x v="1"/>
    <s v="糖印"/>
    <n v="140696.34"/>
    <n v="34062.583914000003"/>
    <x v="881"/>
    <x v="998"/>
    <x v="984"/>
    <x v="15"/>
    <s v="餐饮"/>
    <x v="0"/>
    <s v="咖啡店/面包店/冰激凌"/>
    <d v="2013-05-15T00:00:00"/>
    <d v="2017-07-13T00:00:00"/>
    <s v="保底与流水两者取高"/>
    <s v="0.1"/>
    <s v="0.1"/>
    <s v=""/>
    <n v="4.2"/>
  </r>
  <r>
    <d v="2014-12-01T00:00:00"/>
    <x v="1"/>
    <x v="1"/>
    <s v="Puredown"/>
    <n v="172571.51999999999"/>
    <n v="54308.257344000005"/>
    <x v="882"/>
    <x v="999"/>
    <x v="985"/>
    <x v="16"/>
    <s v="其它"/>
    <x v="4"/>
    <s v="家居家饰/日杂"/>
    <d v="2013-07-01T00:00:00"/>
    <d v="2015-08-29T00:00:00"/>
    <s v="保底与流水两者取高"/>
    <s v="0.14"/>
    <s v="0.14"/>
    <s v=""/>
    <n v="2.2000000000000002"/>
  </r>
  <r>
    <d v="2014-12-01T00:00:00"/>
    <x v="1"/>
    <x v="1"/>
    <s v="万仟堂_x0009_"/>
    <n v="108067.43999999999"/>
    <n v="30723.573192"/>
    <x v="883"/>
    <x v="1000"/>
    <x v="986"/>
    <x v="17"/>
    <s v="其它"/>
    <x v="4"/>
    <s v="家居家饰/日杂"/>
    <d v="2013-07-01T00:00:00"/>
    <d v="2015-08-15T00:00:00"/>
    <s v="保底(含物管费)与流水两者取高"/>
    <s v="0.15"/>
    <s v="0.15"/>
    <s v=""/>
    <n v="2.1"/>
  </r>
  <r>
    <d v="2014-12-01T00:00:00"/>
    <x v="1"/>
    <x v="1"/>
    <s v="Forest Cabin 林清轩"/>
    <n v="45997.2"/>
    <n v="16200.21384"/>
    <x v="884"/>
    <x v="1001"/>
    <x v="987"/>
    <x v="18"/>
    <s v="美容"/>
    <x v="5"/>
    <s v="化妆品/护肤品/香水"/>
    <d v="2014-10-31T00:00:00"/>
    <d v="2016-10-30T00:00:00"/>
    <s v="保底与流水两者取高"/>
    <s v="0.15"/>
    <s v="0.15"/>
    <s v=""/>
    <n v="2"/>
  </r>
  <r>
    <d v="2014-12-01T00:00:00"/>
    <x v="1"/>
    <x v="1"/>
    <s v="MISSHA 谜尚"/>
    <n v="95451.647999999986"/>
    <n v="16198.144665599999"/>
    <x v="885"/>
    <x v="1002"/>
    <x v="988"/>
    <x v="18"/>
    <s v="美容"/>
    <x v="5"/>
    <s v="化妆品/护肤品/香水"/>
    <d v="2014-10-30T00:00:00"/>
    <d v="2016-10-29T00:00:00"/>
    <s v="保底与流水两者取高"/>
    <s v="0.15"/>
    <s v="0.15"/>
    <s v=""/>
    <n v="2"/>
  </r>
  <r>
    <d v="2014-12-01T00:00:00"/>
    <x v="1"/>
    <x v="1"/>
    <s v="LNO"/>
    <n v="222593.136"/>
    <n v="41313.286041599997"/>
    <x v="886"/>
    <x v="1003"/>
    <x v="989"/>
    <x v="19"/>
    <s v="普通服饰"/>
    <x v="6"/>
    <s v="流行配饰/人造珠宝佩"/>
    <d v="2013-03-25T00:00:00"/>
    <d v="2015-05-09T00:00:00"/>
    <s v="保底与流水两者取高"/>
    <s v="0.16"/>
    <s v="0.16"/>
    <s v=""/>
    <n v="2.1"/>
  </r>
  <r>
    <d v="2014-12-01T00:00:00"/>
    <x v="1"/>
    <x v="1"/>
    <s v="周大生"/>
    <n v="559670.4"/>
    <n v="46060.873919999998"/>
    <x v="887"/>
    <x v="1004"/>
    <x v="990"/>
    <x v="20"/>
    <s v="珠宝"/>
    <x v="7"/>
    <s v="珠宝"/>
    <d v="2013-03-14T00:00:00"/>
    <d v="2015-05-09T00:00:00"/>
    <s v="保底与流水两者取高"/>
    <s v="0.09,0."/>
    <s v="0.09"/>
    <s v="0."/>
    <n v="2.2000000000000002"/>
  </r>
  <r>
    <d v="2014-12-01T00:00:00"/>
    <x v="1"/>
    <x v="1"/>
    <s v="酷乐潮玩"/>
    <n v="506851.44"/>
    <n v="77092.104024"/>
    <x v="888"/>
    <x v="1005"/>
    <x v="991"/>
    <x v="21"/>
    <s v="其它"/>
    <x v="1"/>
    <s v="礼品/精品/手工艺品"/>
    <d v="2013-01-10T00:00:00"/>
    <d v="2016-05-09T00:00:00"/>
    <s v="保底与流水两者取高"/>
    <s v="0.13"/>
    <s v="0.13"/>
    <s v=""/>
    <n v="3.3"/>
  </r>
  <r>
    <d v="2014-12-01T00:00:00"/>
    <x v="1"/>
    <x v="1"/>
    <s v="义源珠宝"/>
    <n v="49684.799999999996"/>
    <n v="19138.58496"/>
    <x v="889"/>
    <x v="1006"/>
    <x v="992"/>
    <x v="22"/>
    <s v="珠宝"/>
    <x v="7"/>
    <s v="珠宝"/>
    <d v="2013-01-09T00:00:00"/>
    <d v="2015-05-09T00:00:00"/>
    <s v="保底与流水两者取高"/>
    <s v="0.15"/>
    <s v="0.15"/>
    <s v=""/>
    <n v="2.2999999999999998"/>
  </r>
  <r>
    <d v="2014-12-01T00:00:00"/>
    <x v="1"/>
    <x v="1"/>
    <s v="美珍香"/>
    <n v="244176.59999999998"/>
    <n v="19436.45736"/>
    <x v="890"/>
    <x v="1007"/>
    <x v="993"/>
    <x v="23"/>
    <s v="餐饮"/>
    <x v="0"/>
    <s v="小吃/冷饮/果汁吧"/>
    <d v="2013-02-27T00:00:00"/>
    <d v="2016-05-09T00:00:00"/>
    <s v="纯保底"/>
    <s v="0."/>
    <s v="0."/>
    <s v=""/>
    <n v="3.2"/>
  </r>
  <r>
    <d v="2014-12-01T00:00:00"/>
    <x v="1"/>
    <x v="1"/>
    <s v="Ajiichiban 优之良品"/>
    <n v="113296.764"/>
    <n v="19396.4059968"/>
    <x v="891"/>
    <x v="1008"/>
    <x v="994"/>
    <x v="24"/>
    <s v="餐饮"/>
    <x v="0"/>
    <s v="小吃/冷饮/果汁吧"/>
    <d v="2013-01-07T00:00:00"/>
    <d v="2015-05-09T00:00:00"/>
    <s v="保底与流水两者取高"/>
    <s v="0.15"/>
    <s v="0.15"/>
    <s v=""/>
    <n v="2.2999999999999998"/>
  </r>
  <r>
    <d v="2014-12-01T00:00:00"/>
    <x v="1"/>
    <x v="1"/>
    <s v="渔火东海面点"/>
    <n v="270800.39999999997"/>
    <n v="32604.368160000002"/>
    <x v="382"/>
    <x v="1009"/>
    <x v="995"/>
    <x v="25"/>
    <s v="餐饮"/>
    <x v="2"/>
    <s v="餐馆/饭店"/>
    <d v="2013-02-24T00:00:00"/>
    <d v="2018-05-09T00:00:00"/>
    <s v="保底与流水两者取高"/>
    <s v="0.1"/>
    <s v="0.1"/>
    <s v=""/>
    <n v="5.2"/>
  </r>
  <r>
    <d v="2014-12-01T00:00:00"/>
    <x v="1"/>
    <x v="1"/>
    <s v="Dairy Queen 冰雪皇后"/>
    <n v="135652.46400000001"/>
    <n v="19357.606612799998"/>
    <x v="892"/>
    <x v="1010"/>
    <x v="996"/>
    <x v="26"/>
    <s v="餐饮"/>
    <x v="0"/>
    <s v="咖啡店/面包店/冰激凌"/>
    <d v="2013-03-02T00:00:00"/>
    <d v="2018-05-09T00:00:00"/>
    <s v="保底与流水两者取高"/>
    <s v="0.11"/>
    <s v="0.11"/>
    <s v=""/>
    <n v="5.2"/>
  </r>
  <r>
    <d v="2014-12-01T00:00:00"/>
    <x v="1"/>
    <x v="1"/>
    <s v="西树泡芙"/>
    <n v="124013.4"/>
    <n v="18887.240819999999"/>
    <x v="793"/>
    <x v="1011"/>
    <x v="997"/>
    <x v="1"/>
    <s v="餐饮"/>
    <x v="0"/>
    <s v="小吃/冷饮/果汁吧"/>
    <d v="2013-01-30T00:00:00"/>
    <d v="2015-05-09T00:00:00"/>
    <s v="保底与流水两者取高"/>
    <s v="0.13"/>
    <s v="0.13"/>
    <s v=""/>
    <n v="2.2999999999999998"/>
  </r>
  <r>
    <d v="2014-12-01T00:00:00"/>
    <x v="1"/>
    <x v="1"/>
    <s v="印象IN酒"/>
    <n v="128594.4"/>
    <n v="59937.849839999995"/>
    <x v="893"/>
    <x v="1012"/>
    <x v="998"/>
    <x v="27"/>
    <s v="餐饮"/>
    <x v="0"/>
    <s v="酒吧"/>
    <d v="2014-07-18T00:00:00"/>
    <d v="2017-07-17T00:00:00"/>
    <s v="保底(含物管费)与流水两者取高"/>
    <s v="0.09"/>
    <s v="0.09"/>
    <s v=""/>
    <n v="3"/>
  </r>
  <r>
    <d v="2014-12-01T00:00:00"/>
    <x v="1"/>
    <x v="1"/>
    <s v="玩转烤肉餐厅"/>
    <n v="488004.89999999997"/>
    <n v="73639.939410000006"/>
    <x v="894"/>
    <x v="1013"/>
    <x v="999"/>
    <x v="28"/>
    <s v="餐饮"/>
    <x v="2"/>
    <s v="餐馆/饭店"/>
    <d v="2013-03-01T00:00:00"/>
    <d v="2018-05-29T00:00:00"/>
    <s v="保底与流水两者取高"/>
    <s v="0.08"/>
    <s v="0.08"/>
    <s v=""/>
    <n v="5.2"/>
  </r>
  <r>
    <d v="2014-12-01T00:00:00"/>
    <x v="1"/>
    <x v="1"/>
    <s v="Pizza Hut 必胜客"/>
    <n v="875128.60799999989"/>
    <n v="43756.430400000005"/>
    <x v="895"/>
    <x v="1014"/>
    <x v="1000"/>
    <x v="29"/>
    <s v="餐饮"/>
    <x v="2"/>
    <s v="快餐"/>
    <d v="2013-04-15T00:00:00"/>
    <d v="2028-07-13T00:00:00"/>
    <s v="保底(含物管费)与流水两者取高"/>
    <s v="0.05"/>
    <s v="0.05"/>
    <s v=""/>
    <n v="15.3"/>
  </r>
  <r>
    <d v="2014-12-01T00:00:00"/>
    <x v="1"/>
    <x v="1"/>
    <s v="太兴"/>
    <n v="1257549.5999999999"/>
    <n v="103496.33208000001"/>
    <x v="896"/>
    <x v="1015"/>
    <x v="1001"/>
    <x v="30"/>
    <s v="餐饮"/>
    <x v="2"/>
    <s v="餐馆/饭店"/>
    <d v="2013-03-18T00:00:00"/>
    <d v="2023-07-15T00:00:00"/>
    <s v="保底(含物管费)与流水两者取高"/>
    <s v="0.08"/>
    <s v="0.08"/>
    <s v=""/>
    <n v="10.3"/>
  </r>
  <r>
    <d v="2014-12-01T00:00:00"/>
    <x v="1"/>
    <x v="1"/>
    <s v="Ani plaza"/>
    <n v="115162.2"/>
    <n v="21178.328579999998"/>
    <x v="897"/>
    <x v="1016"/>
    <x v="1002"/>
    <x v="31"/>
    <s v="其它"/>
    <x v="1"/>
    <s v="音乐/音像商店"/>
    <d v="2013-01-06T00:00:00"/>
    <d v="2015-05-09T00:00:00"/>
    <s v="保底与流水两者取高"/>
    <s v="0.15"/>
    <s v="0.15"/>
    <s v=""/>
    <n v="2.2999999999999998"/>
  </r>
  <r>
    <d v="2014-12-01T00:00:00"/>
    <x v="1"/>
    <x v="1"/>
    <s v="Candy Lab 糖果研究室"/>
    <n v="235963.19999999998"/>
    <n v="30297.674879999999"/>
    <x v="898"/>
    <x v="1017"/>
    <x v="1003"/>
    <x v="32"/>
    <s v="餐饮"/>
    <x v="0"/>
    <s v="小吃/冷饮/果汁吧"/>
    <d v="2014-06-20T00:00:00"/>
    <d v="2015-06-19T00:00:00"/>
    <s v="保底与流水两者取高"/>
    <s v="0.12"/>
    <s v="0.12"/>
    <s v=""/>
    <n v="1"/>
  </r>
  <r>
    <d v="2014-12-01T00:00:00"/>
    <x v="1"/>
    <x v="1"/>
    <s v="启路生活馆"/>
    <n v="389794.96799999999"/>
    <n v="78075.932090400005"/>
    <x v="815"/>
    <x v="1018"/>
    <x v="1004"/>
    <x v="34"/>
    <s v="其它"/>
    <x v="1"/>
    <s v="文具"/>
    <d v="2012-12-20T00:00:00"/>
    <d v="2016-05-09T00:00:00"/>
    <s v="保底与流水两者取高"/>
    <s v="0.14"/>
    <s v="0.14"/>
    <s v=""/>
    <n v="3.4"/>
  </r>
  <r>
    <d v="2014-12-01T00:00:00"/>
    <x v="1"/>
    <x v="1"/>
    <s v="Laofengxiang 老凤祥"/>
    <n v="1291322.3999999999"/>
    <n v="64049.591039999992"/>
    <x v="899"/>
    <x v="1019"/>
    <x v="1005"/>
    <x v="35"/>
    <s v="珠宝"/>
    <x v="7"/>
    <s v="珠宝"/>
    <d v="2013-01-10T00:00:00"/>
    <d v="2015-05-09T00:00:00"/>
    <s v="保底与流水两者取高"/>
    <s v="0.09,0."/>
    <s v="0.09"/>
    <s v="0."/>
    <n v="2.2999999999999998"/>
  </r>
  <r>
    <d v="2014-12-01T00:00:00"/>
    <x v="1"/>
    <x v="1"/>
    <s v="中国黄金"/>
    <n v="2154090"/>
    <n v="67207.608000000007"/>
    <x v="900"/>
    <x v="1020"/>
    <x v="1006"/>
    <x v="36"/>
    <s v="珠宝"/>
    <x v="7"/>
    <s v="珠宝"/>
    <d v="2013-01-05T00:00:00"/>
    <d v="2015-05-09T00:00:00"/>
    <s v="保底与流水两者取高"/>
    <s v="0.09,0."/>
    <s v="0.09"/>
    <s v="0."/>
    <n v="2.2999999999999998"/>
  </r>
  <r>
    <d v="2014-12-01T00:00:00"/>
    <x v="1"/>
    <x v="1"/>
    <s v="Watsons 屈臣氏"/>
    <n v="1581448.8"/>
    <n v="79863.16439999998"/>
    <x v="901"/>
    <x v="1021"/>
    <x v="1007"/>
    <x v="37"/>
    <s v="其它"/>
    <x v="1"/>
    <s v="药房/保健品"/>
    <d v="2013-01-17T00:00:00"/>
    <d v="2021-07-30T00:00:00"/>
    <s v="纯扣"/>
    <s v="0.05"/>
    <s v="0.05"/>
    <s v=""/>
    <n v="8.5"/>
  </r>
  <r>
    <d v="2014-12-01T00:00:00"/>
    <x v="1"/>
    <x v="1"/>
    <s v="黛拉美甲"/>
    <n v="193893.12"/>
    <n v="20901.678335999997"/>
    <x v="902"/>
    <x v="1022"/>
    <x v="1008"/>
    <x v="38"/>
    <s v="美容"/>
    <x v="8"/>
    <s v="美容/美发/美甲"/>
    <d v="2013-01-10T00:00:00"/>
    <d v="2015-05-09T00:00:00"/>
    <s v="纯保底"/>
    <s v="0."/>
    <s v="0."/>
    <s v=""/>
    <n v="2.2999999999999998"/>
  </r>
  <r>
    <d v="2014-12-01T00:00:00"/>
    <x v="1"/>
    <x v="1"/>
    <s v="海伦美甲"/>
    <n v="144015.6"/>
    <n v="20277.396480000003"/>
    <x v="903"/>
    <x v="1023"/>
    <x v="1009"/>
    <x v="31"/>
    <s v="美容"/>
    <x v="8"/>
    <s v="美容/美发/美甲"/>
    <d v="2013-01-13T00:00:00"/>
    <d v="2015-05-09T00:00:00"/>
    <s v="纯保底"/>
    <s v="0."/>
    <s v="0."/>
    <s v=""/>
    <n v="2.2999999999999998"/>
  </r>
  <r>
    <d v="2014-12-01T00:00:00"/>
    <x v="1"/>
    <x v="1"/>
    <s v="Bao Dao 宝岛眼镜"/>
    <n v="204694.8"/>
    <n v="47652.949439999997"/>
    <x v="904"/>
    <x v="1024"/>
    <x v="1010"/>
    <x v="39"/>
    <s v="其它"/>
    <x v="1"/>
    <s v="眼镜"/>
    <d v="2013-01-25T00:00:00"/>
    <d v="2016-05-09T00:00:00"/>
    <s v="保底与流水两者取高"/>
    <s v="0.2"/>
    <s v="0.2"/>
    <s v=""/>
    <n v="3.3"/>
  </r>
  <r>
    <d v="2014-12-01T00:00:00"/>
    <x v="1"/>
    <x v="1"/>
    <s v="Bread Talk 面包新语"/>
    <n v="533328.37199999997"/>
    <n v="51306.189386400001"/>
    <x v="846"/>
    <x v="1025"/>
    <x v="1011"/>
    <x v="40"/>
    <s v="餐饮"/>
    <x v="0"/>
    <s v="咖啡店/面包店/冰激凌"/>
    <d v="2013-02-28T00:00:00"/>
    <d v="2021-05-09T00:00:00"/>
    <s v="保底与流水两者取高"/>
    <s v="0.08"/>
    <s v="0.08"/>
    <s v=""/>
    <n v="8.1999999999999993"/>
  </r>
  <r>
    <d v="2014-12-01T00:00:00"/>
    <x v="1"/>
    <x v="1"/>
    <s v="阿香米线"/>
    <n v="825883.79999999993"/>
    <n v="98197.58382"/>
    <x v="905"/>
    <x v="1026"/>
    <x v="1012"/>
    <x v="41"/>
    <s v="餐饮"/>
    <x v="2"/>
    <s v="快餐"/>
    <d v="2013-02-28T00:00:00"/>
    <d v="2016-05-09T00:00:00"/>
    <s v="保底与流水两者取高"/>
    <s v="0.11"/>
    <s v="0.11"/>
    <s v=""/>
    <n v="3.2"/>
  </r>
  <r>
    <d v="2014-12-01T00:00:00"/>
    <x v="1"/>
    <x v="1"/>
    <s v="Sukiya 食其家"/>
    <n v="353251.2"/>
    <n v="41824.942080000001"/>
    <x v="906"/>
    <x v="1027"/>
    <x v="1013"/>
    <x v="42"/>
    <s v="餐饮"/>
    <x v="2"/>
    <s v="快餐"/>
    <d v="2012-12-20T00:00:00"/>
    <d v="2018-05-09T00:00:00"/>
    <s v="保底与流水两者取高"/>
    <s v="0.09"/>
    <s v="0.09"/>
    <s v=""/>
    <n v="5.4"/>
  </r>
  <r>
    <d v="2014-12-01T00:00:00"/>
    <x v="1"/>
    <x v="1"/>
    <s v="Ajisen Ramen 味千拉面"/>
    <n v="504106.68"/>
    <n v="52427.094720000008"/>
    <x v="907"/>
    <x v="1028"/>
    <x v="1014"/>
    <x v="43"/>
    <s v="餐饮"/>
    <x v="2"/>
    <s v="快餐"/>
    <d v="2013-02-26T00:00:00"/>
    <d v="2021-05-09T00:00:00"/>
    <s v="保底与流水两者取高"/>
    <s v="0.08"/>
    <s v="0.08"/>
    <s v=""/>
    <n v="8.1999999999999993"/>
  </r>
  <r>
    <d v="2014-12-01T00:00:00"/>
    <x v="1"/>
    <x v="1"/>
    <s v="KFC 肯德基"/>
    <n v="372000"/>
    <n v="50210.84304"/>
    <x v="150"/>
    <x v="156"/>
    <x v="155"/>
    <x v="44"/>
    <s v="餐饮"/>
    <x v="2"/>
    <s v="快餐"/>
    <d v="2013-03-04T00:00:00"/>
    <d v="2028-06-13T00:00:00"/>
    <s v="保底与流水两者取高"/>
    <n v="0.08"/>
    <n v="0.08"/>
    <s v=""/>
    <n v="15.3"/>
  </r>
  <r>
    <d v="2014-12-01T00:00:00"/>
    <x v="1"/>
    <x v="1"/>
    <s v="永坤黄金"/>
    <n v="165487.19999999998"/>
    <n v="31591.506479999996"/>
    <x v="908"/>
    <x v="1029"/>
    <x v="1015"/>
    <x v="45"/>
    <s v="珠宝"/>
    <x v="7"/>
    <s v="珠宝"/>
    <d v="2013-09-03T00:00:00"/>
    <d v="2015-10-17T00:00:00"/>
    <s v="保底与流水两者取高"/>
    <s v="0.09,0."/>
    <s v="0.09"/>
    <s v="0."/>
    <n v="2.1"/>
  </r>
  <r>
    <d v="2014-12-01T00:00:00"/>
    <x v="1"/>
    <x v="1"/>
    <s v="Hui Lau Shan 许留山"/>
    <n v="271595.136"/>
    <n v="32075.3855616"/>
    <x v="21"/>
    <x v="1030"/>
    <x v="1016"/>
    <x v="46"/>
    <s v="餐饮"/>
    <x v="0"/>
    <s v="咖啡店/面包店/冰激凌"/>
    <d v="2013-06-18T00:00:00"/>
    <d v="2018-07-17T00:00:00"/>
    <s v="保底与流水两者取高"/>
    <s v="0.1"/>
    <s v="0.1"/>
    <s v=""/>
    <n v="5.0999999999999996"/>
  </r>
  <r>
    <d v="2014-12-01T00:00:00"/>
    <x v="1"/>
    <x v="1"/>
    <s v="布歌东京"/>
    <n v="94262.399999999994"/>
    <n v="11811.078720000001"/>
    <x v="477"/>
    <x v="1031"/>
    <x v="1017"/>
    <x v="47"/>
    <s v="餐饮"/>
    <x v="0"/>
    <s v="咖啡店/面包店/冰激凌"/>
    <d v="2013-09-28T00:00:00"/>
    <d v="2015-09-27T00:00:00"/>
    <s v="保底与流水两者取高"/>
    <s v="0.11"/>
    <s v="0.11"/>
    <s v=""/>
    <n v="2"/>
  </r>
  <r>
    <d v="2014-12-01T00:00:00"/>
    <x v="1"/>
    <x v="1"/>
    <s v="Lactina"/>
    <n v="48406.799999999996"/>
    <n v="15001.267319999999"/>
    <x v="909"/>
    <x v="1032"/>
    <x v="1018"/>
    <x v="24"/>
    <s v="餐饮"/>
    <x v="0"/>
    <s v="咖啡店/面包店/冰激凌"/>
    <d v="2013-10-02T00:00:00"/>
    <d v="2015-10-01T00:00:00"/>
    <s v="纯保底"/>
    <s v="0."/>
    <s v="0."/>
    <s v=""/>
    <n v="2"/>
  </r>
  <r>
    <d v="2014-12-01T00:00:00"/>
    <x v="1"/>
    <x v="1"/>
    <s v="淘果乐&amp;冰期时代"/>
    <n v="83643.599999999991"/>
    <n v="13056.765960000001"/>
    <x v="910"/>
    <x v="1033"/>
    <x v="1019"/>
    <x v="48"/>
    <s v="餐饮"/>
    <x v="0"/>
    <s v="小吃/冷饮/果汁吧"/>
    <d v="2013-07-01T00:00:00"/>
    <d v="2015-07-05T00:00:00"/>
    <s v="保底与流水两者取高"/>
    <s v="0.13"/>
    <s v="0.13"/>
    <s v=""/>
    <n v="2"/>
  </r>
  <r>
    <d v="2014-12-01T00:00:00"/>
    <x v="1"/>
    <x v="1"/>
    <s v="新西兰小站"/>
    <n v="6066"/>
    <n v="6599.808"/>
    <x v="911"/>
    <x v="1034"/>
    <x v="1020"/>
    <x v="10"/>
    <s v="其它"/>
    <x v="1"/>
    <s v="药房/保健品"/>
    <d v="2013-09-06T00:00:00"/>
    <d v="2015-09-05T00:00:00"/>
    <s v="保底与流水两者取高"/>
    <s v="0.16"/>
    <s v="0.16"/>
    <s v=""/>
    <n v="2"/>
  </r>
  <r>
    <d v="2014-12-01T00:00:00"/>
    <x v="1"/>
    <x v="1"/>
    <s v="珀莱雅"/>
    <n v="37494"/>
    <n v="6598.9440000000004"/>
    <x v="912"/>
    <x v="1035"/>
    <x v="1021"/>
    <x v="10"/>
    <s v="美容"/>
    <x v="5"/>
    <s v="化妆品/护肤品/香水"/>
    <d v="2013-08-30T00:00:00"/>
    <d v="2015-08-29T00:00:00"/>
    <s v="保底与流水两者取高"/>
    <s v="0.16"/>
    <s v="0.16"/>
    <s v=""/>
    <n v="2"/>
  </r>
  <r>
    <d v="2014-12-01T00:00:00"/>
    <x v="1"/>
    <x v="1"/>
    <s v="鲜芋仙"/>
    <n v="192576"/>
    <n v="17331.839999999997"/>
    <x v="697"/>
    <x v="1036"/>
    <x v="1022"/>
    <x v="55"/>
    <s v="餐饮"/>
    <x v="0"/>
    <s v="小吃/冷饮/果汁吧"/>
    <d v="2013-08-16T00:00:00"/>
    <d v="2016-08-15T00:00:00"/>
    <s v="保底(含物管费)与流水两者取高"/>
    <s v="0.09"/>
    <s v="0.09"/>
    <s v=""/>
    <n v="3"/>
  </r>
  <r>
    <d v="2014-12-01T00:00:00"/>
    <x v="1"/>
    <x v="1"/>
    <s v="扬基香氛"/>
    <n v="43137.36"/>
    <n v="10801.594944"/>
    <x v="913"/>
    <x v="1037"/>
    <x v="1023"/>
    <x v="59"/>
    <s v="美容"/>
    <x v="5"/>
    <s v="化妆品/护肤品/香水"/>
    <d v="2014-08-07T00:00:00"/>
    <d v="2015-08-06T00:00:00"/>
    <s v="保底与流水两者取高"/>
    <s v="0.13"/>
    <s v="0.13"/>
    <s v=""/>
    <n v="1"/>
  </r>
  <r>
    <d v="2014-12-01T00:00:00"/>
    <x v="1"/>
    <x v="1"/>
    <s v="AFU 阿芙精油"/>
    <n v="48076.799999999996"/>
    <n v="7812.4800000000005"/>
    <x v="914"/>
    <x v="1038"/>
    <x v="1024"/>
    <x v="10"/>
    <s v="美容"/>
    <x v="5"/>
    <s v="化妆品/护肤品/香水"/>
    <d v="2014-09-25T00:00:00"/>
    <d v="2015-09-24T00:00:00"/>
    <s v="保底与流水两者取高"/>
    <s v="0.15"/>
    <s v="0.15"/>
    <s v=""/>
    <n v="1"/>
  </r>
  <r>
    <d v="2014-12-01T00:00:00"/>
    <x v="1"/>
    <x v="1"/>
    <s v="skinfood"/>
    <n v="53115.6"/>
    <n v="8567.5462800000005"/>
    <x v="915"/>
    <x v="1039"/>
    <x v="1025"/>
    <x v="10"/>
    <s v="美容"/>
    <x v="5"/>
    <s v="化妆品/护肤品/香水"/>
    <d v="2014-09-06T00:00:00"/>
    <d v="2015-09-05T00:00:00"/>
    <s v="保底与流水两者取高"/>
    <s v="0.15"/>
    <s v="0.15"/>
    <s v=""/>
    <n v="1"/>
  </r>
  <r>
    <d v="2014-12-01T00:00:00"/>
    <x v="1"/>
    <x v="1"/>
    <s v="MING's Jewellery 明牌珠宝"/>
    <n v="81789.599999999991"/>
    <n v="15793.571759999999"/>
    <x v="817"/>
    <x v="1040"/>
    <x v="1026"/>
    <x v="56"/>
    <s v="珠宝"/>
    <x v="7"/>
    <s v="珠宝"/>
    <d v="2013-12-27T00:00:00"/>
    <d v="2015-12-26T00:00:00"/>
    <s v="保底与流水两者取高"/>
    <s v="0.09,0.,0.09,0."/>
    <s v="0.09"/>
    <s v="0.,0.09,0."/>
    <n v="2"/>
  </r>
  <r>
    <d v="2014-12-01T00:00:00"/>
    <x v="1"/>
    <x v="1"/>
    <s v="A+（化妆品）"/>
    <n v="53863.32"/>
    <n v="6598.256699999999"/>
    <x v="916"/>
    <x v="1041"/>
    <x v="1027"/>
    <x v="6"/>
    <s v="美容"/>
    <x v="5"/>
    <s v="化妆品/护肤品/香水"/>
    <d v="2014-03-29T00:00:00"/>
    <d v="2015-03-28T00:00:00"/>
    <s v="保底与流水两者取高"/>
    <s v="0.08"/>
    <s v="0.08"/>
    <s v=""/>
    <n v="1"/>
  </r>
  <r>
    <d v="2014-12-01T00:00:00"/>
    <x v="1"/>
    <x v="1"/>
    <s v="Binca Vidou 卞卡"/>
    <n v="36729.599999999999"/>
    <n v="6475.4284799999996"/>
    <x v="917"/>
    <x v="1042"/>
    <x v="1028"/>
    <x v="58"/>
    <s v="美容"/>
    <x v="5"/>
    <s v="化妆品/护肤品/香水"/>
    <d v="2014-08-25T00:00:00"/>
    <d v="2015-08-24T00:00:00"/>
    <s v="保底与流水两者取高"/>
    <s v="0.16"/>
    <s v="0.16"/>
    <s v=""/>
    <n v="1"/>
  </r>
  <r>
    <d v="2014-12-01T00:00:00"/>
    <x v="1"/>
    <x v="1"/>
    <s v="牛品堂皮具"/>
    <n v="18788.399999999998"/>
    <n v="6600.36492"/>
    <x v="918"/>
    <x v="1043"/>
    <x v="1029"/>
    <x v="6"/>
    <s v="普通服饰"/>
    <x v="6"/>
    <s v="手袋/钱包/旅行箱包"/>
    <d v="2013-09-05T00:00:00"/>
    <d v="2015-09-04T00:00:00"/>
    <s v="保底与流水两者取高"/>
    <s v="0.16"/>
    <s v="0.16"/>
    <s v=""/>
    <n v="2"/>
  </r>
  <r>
    <d v="2014-12-01T00:00:00"/>
    <x v="1"/>
    <x v="1"/>
    <s v="Eplaza"/>
    <n v="20169.599999999999"/>
    <n v="5399.4019199999993"/>
    <x v="919"/>
    <x v="1044"/>
    <x v="1030"/>
    <x v="57"/>
    <s v="其它"/>
    <x v="1"/>
    <s v="礼品/精品/手工艺品"/>
    <d v="2014-06-20T00:00:00"/>
    <d v="2015-06-19T00:00:00"/>
    <s v="保底与流水两者取高"/>
    <s v="0.18"/>
    <s v="0.18"/>
    <s v=""/>
    <n v="1"/>
  </r>
  <r>
    <d v="2014-12-01T00:00:00"/>
    <x v="1"/>
    <x v="1"/>
    <s v="檀品"/>
    <n v="67089.599999999991"/>
    <n v="10660.537440000002"/>
    <x v="920"/>
    <x v="1045"/>
    <x v="1031"/>
    <x v="58"/>
    <s v="餐饮"/>
    <x v="0"/>
    <s v="小吃/冷饮/果汁吧"/>
    <d v="2014-08-13T00:00:00"/>
    <d v="2015-08-12T00:00:00"/>
    <s v="保底与流水两者取高"/>
    <s v="0.15"/>
    <s v="0.15"/>
    <s v=""/>
    <n v="1"/>
  </r>
  <r>
    <d v="2015-01-01T00:00:00"/>
    <x v="1"/>
    <x v="1"/>
    <s v="Coco 都可茶饮"/>
    <n v="249147.59999999998"/>
    <n v="38867.025599999994"/>
    <x v="921"/>
    <x v="1046"/>
    <x v="1032"/>
    <x v="9"/>
    <s v="餐饮"/>
    <x v="0"/>
    <s v="小吃/冷饮/果汁吧"/>
    <d v="2013-02-22T00:00:00"/>
    <d v="2015-05-09T00:00:00"/>
    <s v="保底与流水两者取高"/>
    <s v="0.15"/>
    <s v="0.15"/>
    <s v=""/>
    <n v="2.2000000000000002"/>
  </r>
  <r>
    <d v="2015-01-01T00:00:00"/>
    <x v="1"/>
    <x v="1"/>
    <s v="mumu teapresso"/>
    <n v="70838.399999999994"/>
    <n v="13466.37984"/>
    <x v="922"/>
    <x v="1047"/>
    <x v="1033"/>
    <x v="12"/>
    <s v="餐饮"/>
    <x v="0"/>
    <s v="小吃/冷饮/果汁吧"/>
    <d v="2013-03-04T00:00:00"/>
    <d v="2016-05-09T00:00:00"/>
    <s v="保底与流水两者取高"/>
    <s v="0.12"/>
    <s v="0.12"/>
    <s v=""/>
    <n v="3.2"/>
  </r>
  <r>
    <d v="2015-01-01T00:00:00"/>
    <x v="1"/>
    <x v="1"/>
    <s v="AYSH"/>
    <n v="125862"/>
    <n v="22466.367000000002"/>
    <x v="923"/>
    <x v="1048"/>
    <x v="1034"/>
    <x v="13"/>
    <s v="餐饮"/>
    <x v="0"/>
    <s v="小吃/冷饮/果汁吧"/>
    <d v="2013-01-24T00:00:00"/>
    <d v="2016-05-09T00:00:00"/>
    <s v="保底与流水两者取高"/>
    <s v="0.13"/>
    <s v="0.13"/>
    <s v=""/>
    <n v="3.3"/>
  </r>
  <r>
    <d v="2015-01-01T00:00:00"/>
    <x v="1"/>
    <x v="1"/>
    <s v="Iceason 爱茜茜里"/>
    <n v="90940.800000000003"/>
    <n v="28509.9408"/>
    <x v="924"/>
    <x v="1049"/>
    <x v="1035"/>
    <x v="13"/>
    <s v="餐饮"/>
    <x v="0"/>
    <s v="咖啡店/面包店/冰激凌"/>
    <d v="2013-01-08T00:00:00"/>
    <d v="2018-05-09T00:00:00"/>
    <s v="保底与流水两者取高"/>
    <s v="0.16"/>
    <s v="0.16"/>
    <s v=""/>
    <n v="5.3"/>
  </r>
  <r>
    <d v="2015-01-01T00:00:00"/>
    <x v="1"/>
    <x v="1"/>
    <s v="博洋家纺"/>
    <n v="132900"/>
    <n v="32600.370000000003"/>
    <x v="925"/>
    <x v="1050"/>
    <x v="1036"/>
    <x v="14"/>
    <s v="其它"/>
    <x v="4"/>
    <s v="窗帘/床品"/>
    <d v="2013-05-29T00:00:00"/>
    <d v="2015-06-27T00:00:00"/>
    <s v="保底与流水两者取高"/>
    <s v="0.14"/>
    <s v="0.14"/>
    <s v=""/>
    <n v="2.1"/>
  </r>
  <r>
    <d v="2015-01-01T00:00:00"/>
    <x v="1"/>
    <x v="1"/>
    <s v="糖印"/>
    <n v="150849.29999999999"/>
    <n v="34061.771939999999"/>
    <x v="926"/>
    <x v="1051"/>
    <x v="1037"/>
    <x v="15"/>
    <s v="餐饮"/>
    <x v="0"/>
    <s v="咖啡店/面包店/冰激凌"/>
    <d v="2013-05-15T00:00:00"/>
    <d v="2017-07-13T00:00:00"/>
    <s v="保底与流水两者取高"/>
    <s v="0.1"/>
    <s v="0.1"/>
    <s v=""/>
    <n v="4.2"/>
  </r>
  <r>
    <d v="2015-01-01T00:00:00"/>
    <x v="1"/>
    <x v="1"/>
    <s v="Puredown"/>
    <n v="254071.19999999998"/>
    <n v="54295.015439999996"/>
    <x v="927"/>
    <x v="1052"/>
    <x v="1038"/>
    <x v="16"/>
    <s v="其它"/>
    <x v="4"/>
    <s v="家居家饰/日杂"/>
    <d v="2013-07-01T00:00:00"/>
    <d v="2015-08-29T00:00:00"/>
    <s v="保底与流水两者取高"/>
    <s v="0.14"/>
    <s v="0.14"/>
    <s v=""/>
    <n v="2.2000000000000002"/>
  </r>
  <r>
    <d v="2015-01-01T00:00:00"/>
    <x v="1"/>
    <x v="1"/>
    <s v="万仟堂_x0009_"/>
    <n v="92445"/>
    <n v="30719.4735"/>
    <x v="928"/>
    <x v="1053"/>
    <x v="1039"/>
    <x v="17"/>
    <s v="其它"/>
    <x v="4"/>
    <s v="家居家饰/日杂"/>
    <d v="2013-07-01T00:00:00"/>
    <d v="2015-08-15T00:00:00"/>
    <s v="保底(含物管费)与流水两者取高"/>
    <s v="0.15"/>
    <s v="0.15"/>
    <s v=""/>
    <n v="2.1"/>
  </r>
  <r>
    <d v="2015-01-01T00:00:00"/>
    <x v="1"/>
    <x v="1"/>
    <s v="Forest Cabin 林清轩"/>
    <n v="72188.399999999994"/>
    <n v="16199.07696"/>
    <x v="929"/>
    <x v="1054"/>
    <x v="1040"/>
    <x v="18"/>
    <s v="美容"/>
    <x v="5"/>
    <s v="化妆品/护肤品/香水"/>
    <d v="2014-10-31T00:00:00"/>
    <d v="2016-10-30T00:00:00"/>
    <s v="保底与流水两者取高"/>
    <s v="0.15"/>
    <s v="0.15"/>
    <s v=""/>
    <n v="2"/>
  </r>
  <r>
    <d v="2015-01-01T00:00:00"/>
    <x v="1"/>
    <x v="1"/>
    <s v="MISSHA 谜尚"/>
    <n v="62063.399999999994"/>
    <n v="16198.547399999999"/>
    <x v="930"/>
    <x v="1055"/>
    <x v="1041"/>
    <x v="18"/>
    <s v="美容"/>
    <x v="5"/>
    <s v="化妆品/护肤品/香水"/>
    <d v="2014-10-30T00:00:00"/>
    <d v="2016-10-29T00:00:00"/>
    <s v="保底与流水两者取高"/>
    <s v="0.15"/>
    <s v="0.15"/>
    <s v=""/>
    <n v="2"/>
  </r>
  <r>
    <d v="2015-01-01T00:00:00"/>
    <x v="1"/>
    <x v="1"/>
    <s v="LNO"/>
    <n v="166726.29599999997"/>
    <n v="34195.563309600002"/>
    <x v="931"/>
    <x v="1056"/>
    <x v="1042"/>
    <x v="19"/>
    <s v="普通服饰"/>
    <x v="6"/>
    <s v="流行配饰/人造珠宝佩"/>
    <d v="2013-03-25T00:00:00"/>
    <d v="2015-05-09T00:00:00"/>
    <s v="保底与流水两者取高"/>
    <s v="0.16"/>
    <s v="0.16"/>
    <s v=""/>
    <n v="2.1"/>
  </r>
  <r>
    <d v="2015-01-01T00:00:00"/>
    <x v="1"/>
    <x v="1"/>
    <s v="周大生"/>
    <n v="655438.79999999993"/>
    <n v="46077.34764"/>
    <x v="932"/>
    <x v="1057"/>
    <x v="1043"/>
    <x v="20"/>
    <s v="珠宝"/>
    <x v="7"/>
    <s v="珠宝"/>
    <d v="2013-03-14T00:00:00"/>
    <d v="2015-05-09T00:00:00"/>
    <s v="保底与流水两者取高"/>
    <s v="0.09,0."/>
    <s v="0.09"/>
    <s v="0."/>
    <n v="2.2000000000000002"/>
  </r>
  <r>
    <d v="2015-01-01T00:00:00"/>
    <x v="1"/>
    <x v="1"/>
    <s v="酷乐潮玩"/>
    <n v="361202.45999999996"/>
    <n v="58189.716305999995"/>
    <x v="498"/>
    <x v="1058"/>
    <x v="1044"/>
    <x v="21"/>
    <s v="其它"/>
    <x v="1"/>
    <s v="礼品/精品/手工艺品"/>
    <d v="2013-01-10T00:00:00"/>
    <d v="2016-05-09T00:00:00"/>
    <s v="保底与流水两者取高"/>
    <s v="0.13"/>
    <s v="0.13"/>
    <s v=""/>
    <n v="3.3"/>
  </r>
  <r>
    <d v="2015-01-01T00:00:00"/>
    <x v="1"/>
    <x v="1"/>
    <s v="义源珠宝"/>
    <n v="33066"/>
    <n v="19138.600799999997"/>
    <x v="933"/>
    <x v="1059"/>
    <x v="1045"/>
    <x v="22"/>
    <s v="珠宝"/>
    <x v="7"/>
    <s v="珠宝"/>
    <d v="2013-01-09T00:00:00"/>
    <d v="2015-05-09T00:00:00"/>
    <s v="保底与流水两者取高"/>
    <s v="0.15"/>
    <s v="0.15"/>
    <s v=""/>
    <n v="2.2999999999999998"/>
  </r>
  <r>
    <d v="2015-01-01T00:00:00"/>
    <x v="1"/>
    <x v="1"/>
    <s v="美珍香"/>
    <n v="261286.32"/>
    <n v="19439.702208000002"/>
    <x v="934"/>
    <x v="1060"/>
    <x v="1046"/>
    <x v="23"/>
    <s v="餐饮"/>
    <x v="0"/>
    <s v="小吃/冷饮/果汁吧"/>
    <d v="2013-02-27T00:00:00"/>
    <d v="2016-05-09T00:00:00"/>
    <s v="纯保底"/>
    <s v="0."/>
    <s v="0."/>
    <s v=""/>
    <n v="3.2"/>
  </r>
  <r>
    <d v="2015-01-01T00:00:00"/>
    <x v="1"/>
    <x v="1"/>
    <s v="Ajiichiban 优之良品"/>
    <n v="128462.00399999999"/>
    <n v="21671.540074799999"/>
    <x v="935"/>
    <x v="1061"/>
    <x v="1047"/>
    <x v="24"/>
    <s v="餐饮"/>
    <x v="0"/>
    <s v="小吃/冷饮/果汁吧"/>
    <d v="2013-01-07T00:00:00"/>
    <d v="2015-05-09T00:00:00"/>
    <s v="保底与流水两者取高"/>
    <s v="0.15"/>
    <s v="0.15"/>
    <s v=""/>
    <n v="2.2999999999999998"/>
  </r>
  <r>
    <d v="2015-01-01T00:00:00"/>
    <x v="1"/>
    <x v="1"/>
    <s v="渔火东海面点"/>
    <n v="292528.8"/>
    <n v="34693.915679999998"/>
    <x v="936"/>
    <x v="1062"/>
    <x v="1048"/>
    <x v="25"/>
    <s v="餐饮"/>
    <x v="2"/>
    <s v="餐馆/饭店"/>
    <d v="2013-02-24T00:00:00"/>
    <d v="2018-05-09T00:00:00"/>
    <s v="保底与流水两者取高"/>
    <s v="0.1"/>
    <s v="0.1"/>
    <s v=""/>
    <n v="5.2"/>
  </r>
  <r>
    <d v="2015-01-01T00:00:00"/>
    <x v="1"/>
    <x v="1"/>
    <s v="Dairy Queen 冰雪皇后"/>
    <n v="142682.87999999998"/>
    <n v="20132.554368000001"/>
    <x v="937"/>
    <x v="1063"/>
    <x v="1049"/>
    <x v="26"/>
    <s v="餐饮"/>
    <x v="0"/>
    <s v="咖啡店/面包店/冰激凌"/>
    <d v="2013-03-02T00:00:00"/>
    <d v="2018-05-09T00:00:00"/>
    <s v="保底与流水两者取高"/>
    <s v="0.11"/>
    <s v="0.11"/>
    <s v=""/>
    <n v="5.2"/>
  </r>
  <r>
    <d v="2015-01-01T00:00:00"/>
    <x v="1"/>
    <x v="1"/>
    <s v="西树泡芙"/>
    <n v="130075.2"/>
    <n v="19667.37024"/>
    <x v="938"/>
    <x v="1064"/>
    <x v="1050"/>
    <x v="1"/>
    <s v="餐饮"/>
    <x v="0"/>
    <s v="小吃/冷饮/果汁吧"/>
    <d v="2013-01-30T00:00:00"/>
    <d v="2015-05-09T00:00:00"/>
    <s v="保底与流水两者取高"/>
    <s v="0.13"/>
    <s v="0.13"/>
    <s v=""/>
    <n v="2.2999999999999998"/>
  </r>
  <r>
    <d v="2015-01-01T00:00:00"/>
    <x v="1"/>
    <x v="1"/>
    <s v="玩转烤肉餐厅"/>
    <n v="465085.2"/>
    <n v="73622.987160000004"/>
    <x v="464"/>
    <x v="1065"/>
    <x v="1051"/>
    <x v="28"/>
    <s v="餐饮"/>
    <x v="2"/>
    <s v="餐馆/饭店"/>
    <d v="2013-03-01T00:00:00"/>
    <d v="2018-05-29T00:00:00"/>
    <s v="保底与流水两者取高"/>
    <s v="0.08"/>
    <s v="0.08"/>
    <s v=""/>
    <n v="5.2"/>
  </r>
  <r>
    <d v="2015-01-01T00:00:00"/>
    <x v="1"/>
    <x v="1"/>
    <s v="Pizza Hut 必胜客"/>
    <n v="970204.30799999996"/>
    <n v="48704.256261600007"/>
    <x v="939"/>
    <x v="1066"/>
    <x v="1052"/>
    <x v="29"/>
    <s v="餐饮"/>
    <x v="2"/>
    <s v="快餐"/>
    <d v="2013-04-15T00:00:00"/>
    <d v="2028-07-13T00:00:00"/>
    <s v="保底(含物管费)与流水两者取高"/>
    <s v="0.05"/>
    <s v="0.05"/>
    <s v=""/>
    <n v="15.3"/>
  </r>
  <r>
    <d v="2015-01-01T00:00:00"/>
    <x v="1"/>
    <x v="1"/>
    <s v="太兴"/>
    <n v="1179546"/>
    <n v="103446.1842"/>
    <x v="940"/>
    <x v="1067"/>
    <x v="1053"/>
    <x v="30"/>
    <s v="餐饮"/>
    <x v="2"/>
    <s v="餐馆/饭店"/>
    <d v="2013-03-18T00:00:00"/>
    <d v="2023-07-15T00:00:00"/>
    <s v="保底(含物管费)与流水两者取高"/>
    <s v="0.08"/>
    <s v="0.08"/>
    <s v=""/>
    <n v="10.3"/>
  </r>
  <r>
    <d v="2015-01-01T00:00:00"/>
    <x v="1"/>
    <x v="1"/>
    <s v="Ani plaza"/>
    <n v="97870.2"/>
    <n v="19495.743840000003"/>
    <x v="941"/>
    <x v="1068"/>
    <x v="1054"/>
    <x v="31"/>
    <s v="其它"/>
    <x v="1"/>
    <s v="音乐/音像商店"/>
    <d v="2013-01-06T00:00:00"/>
    <d v="2015-05-09T00:00:00"/>
    <s v="保底与流水两者取高"/>
    <s v="0.15"/>
    <s v="0.15"/>
    <s v=""/>
    <n v="2.2999999999999998"/>
  </r>
  <r>
    <d v="2015-01-01T00:00:00"/>
    <x v="1"/>
    <x v="1"/>
    <s v="Candy Lab 糖果研究室"/>
    <n v="151032"/>
    <n v="20102.359199999999"/>
    <x v="942"/>
    <x v="1069"/>
    <x v="1055"/>
    <x v="32"/>
    <s v="餐饮"/>
    <x v="0"/>
    <s v="小吃/冷饮/果汁吧"/>
    <d v="2014-06-20T00:00:00"/>
    <d v="2015-06-19T00:00:00"/>
    <s v="保底与流水两者取高"/>
    <s v="0.12"/>
    <s v="0.12"/>
    <s v=""/>
    <n v="1"/>
  </r>
  <r>
    <d v="2015-01-01T00:00:00"/>
    <x v="1"/>
    <x v="1"/>
    <s v="禾绿回转寿司"/>
    <n v="2619"/>
    <n v="17640.012599999998"/>
    <x v="943"/>
    <x v="1070"/>
    <x v="1056"/>
    <x v="33"/>
    <s v="餐饮"/>
    <x v="2"/>
    <s v="餐馆/饭店"/>
    <d v="2014-11-11T00:00:00"/>
    <d v="2016-11-10T00:00:00"/>
    <s v="保底与流水两者取高"/>
    <s v="0.15"/>
    <s v="0.15"/>
    <s v=""/>
    <n v="2"/>
  </r>
  <r>
    <d v="2015-01-01T00:00:00"/>
    <x v="1"/>
    <x v="1"/>
    <s v="启路生活馆"/>
    <n v="271603.62"/>
    <n v="78086.04075"/>
    <x v="944"/>
    <x v="1071"/>
    <x v="1057"/>
    <x v="34"/>
    <s v="其它"/>
    <x v="1"/>
    <s v="文具"/>
    <d v="2012-12-20T00:00:00"/>
    <d v="2016-05-09T00:00:00"/>
    <s v="保底与流水两者取高"/>
    <s v="0.14"/>
    <s v="0.14"/>
    <s v=""/>
    <n v="3.4"/>
  </r>
  <r>
    <d v="2015-01-01T00:00:00"/>
    <x v="1"/>
    <x v="1"/>
    <s v="Laofengxiang 老凤祥"/>
    <n v="1815469.2"/>
    <n v="64086.062760000008"/>
    <x v="182"/>
    <x v="1072"/>
    <x v="1058"/>
    <x v="35"/>
    <s v="珠宝"/>
    <x v="7"/>
    <s v="珠宝"/>
    <d v="2013-01-10T00:00:00"/>
    <d v="2015-05-09T00:00:00"/>
    <s v="保底与流水两者取高"/>
    <s v="0.09,0."/>
    <s v="0.09"/>
    <s v="0."/>
    <n v="2.2999999999999998"/>
  </r>
  <r>
    <d v="2015-01-01T00:00:00"/>
    <x v="1"/>
    <x v="1"/>
    <s v="中国黄金"/>
    <n v="2454094.7999999998"/>
    <n v="67242.197520000002"/>
    <x v="945"/>
    <x v="1073"/>
    <x v="1059"/>
    <x v="36"/>
    <s v="珠宝"/>
    <x v="7"/>
    <s v="珠宝"/>
    <d v="2013-01-05T00:00:00"/>
    <d v="2015-05-09T00:00:00"/>
    <s v="保底与流水两者取高"/>
    <s v="0.09,0."/>
    <s v="0.09"/>
    <s v="0."/>
    <n v="2.2999999999999998"/>
  </r>
  <r>
    <d v="2015-01-01T00:00:00"/>
    <x v="1"/>
    <x v="1"/>
    <s v="Watsons 屈臣氏"/>
    <n v="1301212.7279999999"/>
    <n v="75730.580769599997"/>
    <x v="946"/>
    <x v="1074"/>
    <x v="1060"/>
    <x v="37"/>
    <s v="其它"/>
    <x v="1"/>
    <s v="药房/保健品"/>
    <d v="2013-01-17T00:00:00"/>
    <d v="2021-07-30T00:00:00"/>
    <s v="纯扣"/>
    <s v="0.05"/>
    <s v="0.05"/>
    <s v=""/>
    <n v="8.5"/>
  </r>
  <r>
    <d v="2015-01-01T00:00:00"/>
    <x v="1"/>
    <x v="1"/>
    <s v="黛拉美甲"/>
    <n v="178545.6"/>
    <n v="20907.689760000001"/>
    <x v="362"/>
    <x v="1075"/>
    <x v="1061"/>
    <x v="38"/>
    <s v="美容"/>
    <x v="8"/>
    <s v="美容/美发/美甲"/>
    <d v="2013-01-10T00:00:00"/>
    <d v="2015-05-09T00:00:00"/>
    <s v="纯保底"/>
    <s v="0."/>
    <s v="0."/>
    <s v=""/>
    <n v="2.2999999999999998"/>
  </r>
  <r>
    <d v="2015-01-01T00:00:00"/>
    <x v="1"/>
    <x v="1"/>
    <s v="海伦美甲"/>
    <n v="133983.6"/>
    <n v="20285.117040000001"/>
    <x v="947"/>
    <x v="1076"/>
    <x v="1062"/>
    <x v="31"/>
    <s v="美容"/>
    <x v="8"/>
    <s v="美容/美发/美甲"/>
    <d v="2013-01-13T00:00:00"/>
    <d v="2015-05-09T00:00:00"/>
    <s v="纯保底"/>
    <s v="0."/>
    <s v="0."/>
    <s v=""/>
    <n v="2.2999999999999998"/>
  </r>
  <r>
    <d v="2015-01-01T00:00:00"/>
    <x v="1"/>
    <x v="1"/>
    <s v="Bao Dao 宝岛眼镜"/>
    <n v="187575.6"/>
    <n v="44230.326479999996"/>
    <x v="948"/>
    <x v="1077"/>
    <x v="1063"/>
    <x v="39"/>
    <s v="其它"/>
    <x v="1"/>
    <s v="眼镜"/>
    <d v="2013-01-25T00:00:00"/>
    <d v="2016-05-09T00:00:00"/>
    <s v="保底与流水两者取高"/>
    <s v="0.2"/>
    <s v="0.2"/>
    <s v=""/>
    <n v="3.3"/>
  </r>
  <r>
    <d v="2015-01-01T00:00:00"/>
    <x v="1"/>
    <x v="1"/>
    <s v="Bread Talk 面包新语"/>
    <n v="492264.41999999993"/>
    <n v="48045.007391999992"/>
    <x v="949"/>
    <x v="1078"/>
    <x v="1064"/>
    <x v="40"/>
    <s v="餐饮"/>
    <x v="0"/>
    <s v="咖啡店/面包店/冰激凌"/>
    <d v="2013-02-28T00:00:00"/>
    <d v="2021-05-09T00:00:00"/>
    <s v="保底与流水两者取高"/>
    <s v="0.08"/>
    <s v="0.08"/>
    <s v=""/>
    <n v="8.1999999999999993"/>
  </r>
  <r>
    <d v="2015-01-01T00:00:00"/>
    <x v="1"/>
    <x v="1"/>
    <s v="阿香米线"/>
    <n v="820051.2"/>
    <n v="97504.087680000011"/>
    <x v="950"/>
    <x v="1079"/>
    <x v="1065"/>
    <x v="41"/>
    <s v="餐饮"/>
    <x v="2"/>
    <s v="快餐"/>
    <d v="2013-02-28T00:00:00"/>
    <d v="2016-05-09T00:00:00"/>
    <s v="保底与流水两者取高"/>
    <s v="0.11"/>
    <s v="0.11"/>
    <s v=""/>
    <n v="3.2"/>
  </r>
  <r>
    <d v="2015-01-01T00:00:00"/>
    <x v="1"/>
    <x v="1"/>
    <s v="Sukiya 食其家"/>
    <n v="370520.39999999997"/>
    <n v="43350.8868"/>
    <x v="951"/>
    <x v="1080"/>
    <x v="1066"/>
    <x v="42"/>
    <s v="餐饮"/>
    <x v="2"/>
    <s v="快餐"/>
    <d v="2012-12-20T00:00:00"/>
    <d v="2018-05-09T00:00:00"/>
    <s v="保底与流水两者取高"/>
    <s v="0.09"/>
    <s v="0.09"/>
    <s v=""/>
    <n v="5.4"/>
  </r>
  <r>
    <d v="2015-01-01T00:00:00"/>
    <x v="1"/>
    <x v="1"/>
    <s v="Ajisen Ramen 味千拉面"/>
    <n v="527379.6"/>
    <n v="54320.0988"/>
    <x v="952"/>
    <x v="1081"/>
    <x v="1067"/>
    <x v="43"/>
    <s v="餐饮"/>
    <x v="2"/>
    <s v="快餐"/>
    <d v="2013-02-26T00:00:00"/>
    <d v="2021-05-09T00:00:00"/>
    <s v="保底与流水两者取高"/>
    <s v="0.08"/>
    <s v="0.08"/>
    <s v=""/>
    <n v="8.1999999999999993"/>
  </r>
  <r>
    <d v="2015-01-01T00:00:00"/>
    <x v="1"/>
    <x v="1"/>
    <s v="KFC 肯德基"/>
    <n v="407340"/>
    <n v="50210.84304"/>
    <x v="953"/>
    <x v="1082"/>
    <x v="155"/>
    <x v="44"/>
    <s v="餐饮"/>
    <x v="2"/>
    <s v="快餐"/>
    <d v="2013-03-04T00:00:00"/>
    <d v="2028-06-13T00:00:00"/>
    <s v="保底与流水两者取高"/>
    <n v="0.08"/>
    <n v="0.08"/>
    <s v=""/>
    <n v="15.3"/>
  </r>
  <r>
    <d v="2015-01-01T00:00:00"/>
    <x v="1"/>
    <x v="1"/>
    <s v="永坤黄金"/>
    <n v="272556"/>
    <n v="31589.240400000002"/>
    <x v="639"/>
    <x v="1083"/>
    <x v="1068"/>
    <x v="45"/>
    <s v="珠宝"/>
    <x v="7"/>
    <s v="珠宝"/>
    <d v="2013-09-03T00:00:00"/>
    <d v="2015-10-17T00:00:00"/>
    <s v="保底与流水两者取高"/>
    <s v="0.09,0."/>
    <s v="0.09"/>
    <s v="0."/>
    <n v="2.1"/>
  </r>
  <r>
    <d v="2015-01-01T00:00:00"/>
    <x v="1"/>
    <x v="1"/>
    <s v="Hui Lau Shan 许留山"/>
    <n v="266429.97600000002"/>
    <n v="32317.956088799998"/>
    <x v="954"/>
    <x v="1084"/>
    <x v="1069"/>
    <x v="46"/>
    <s v="餐饮"/>
    <x v="0"/>
    <s v="咖啡店/面包店/冰激凌"/>
    <d v="2013-06-18T00:00:00"/>
    <d v="2018-07-17T00:00:00"/>
    <s v="保底与流水两者取高"/>
    <s v="0.1"/>
    <s v="0.1"/>
    <s v=""/>
    <n v="5.0999999999999996"/>
  </r>
  <r>
    <d v="2015-01-01T00:00:00"/>
    <x v="1"/>
    <x v="1"/>
    <s v="布歌东京"/>
    <n v="87128.4"/>
    <n v="11021.7426"/>
    <x v="955"/>
    <x v="1085"/>
    <x v="1070"/>
    <x v="47"/>
    <s v="餐饮"/>
    <x v="0"/>
    <s v="咖啡店/面包店/冰激凌"/>
    <d v="2013-09-28T00:00:00"/>
    <d v="2015-09-27T00:00:00"/>
    <s v="保底与流水两者取高"/>
    <s v="0.11"/>
    <s v="0.11"/>
    <s v=""/>
    <n v="2"/>
  </r>
  <r>
    <d v="2015-01-01T00:00:00"/>
    <x v="1"/>
    <x v="1"/>
    <s v="Lactina"/>
    <n v="52082.400000000001"/>
    <n v="14999.731200000002"/>
    <x v="956"/>
    <x v="1086"/>
    <x v="1071"/>
    <x v="24"/>
    <s v="餐饮"/>
    <x v="0"/>
    <s v="咖啡店/面包店/冰激凌"/>
    <d v="2013-10-02T00:00:00"/>
    <d v="2015-10-01T00:00:00"/>
    <s v="纯保底"/>
    <s v="0."/>
    <s v="0."/>
    <s v=""/>
    <n v="2"/>
  </r>
  <r>
    <d v="2015-01-01T00:00:00"/>
    <x v="1"/>
    <x v="1"/>
    <s v="淘果乐&amp;冰期时代"/>
    <n v="90202.8"/>
    <n v="13764.947279999998"/>
    <x v="957"/>
    <x v="1087"/>
    <x v="1072"/>
    <x v="48"/>
    <s v="餐饮"/>
    <x v="0"/>
    <s v="小吃/冷饮/果汁吧"/>
    <d v="2013-07-01T00:00:00"/>
    <d v="2015-07-05T00:00:00"/>
    <s v="保底与流水两者取高"/>
    <s v="0.13"/>
    <s v="0.13"/>
    <s v=""/>
    <n v="2"/>
  </r>
  <r>
    <d v="2015-01-01T00:00:00"/>
    <x v="1"/>
    <x v="1"/>
    <s v="鲜芋仙"/>
    <n v="190770"/>
    <n v="17169.3"/>
    <x v="7"/>
    <x v="1088"/>
    <x v="1073"/>
    <x v="55"/>
    <s v="餐饮"/>
    <x v="0"/>
    <s v="小吃/冷饮/果汁吧"/>
    <d v="2013-08-16T00:00:00"/>
    <d v="2016-08-15T00:00:00"/>
    <s v="保底(含物管费)与流水两者取高"/>
    <s v="0.09"/>
    <s v="0.09"/>
    <s v=""/>
    <n v="3"/>
  </r>
  <r>
    <d v="2015-01-01T00:00:00"/>
    <x v="1"/>
    <x v="1"/>
    <s v="扬基香氛"/>
    <n v="34856.879999999997"/>
    <n v="10798.661424000002"/>
    <x v="958"/>
    <x v="1089"/>
    <x v="1074"/>
    <x v="59"/>
    <s v="美容"/>
    <x v="5"/>
    <s v="化妆品/护肤品/香水"/>
    <d v="2014-08-07T00:00:00"/>
    <d v="2015-08-06T00:00:00"/>
    <s v="保底与流水两者取高"/>
    <s v="0.13"/>
    <s v="0.13"/>
    <s v=""/>
    <n v="1"/>
  </r>
  <r>
    <d v="2015-01-01T00:00:00"/>
    <x v="1"/>
    <x v="1"/>
    <s v="AFU 阿芙精油"/>
    <n v="36699.599999999999"/>
    <n v="7200.4615199999998"/>
    <x v="959"/>
    <x v="1090"/>
    <x v="1075"/>
    <x v="10"/>
    <s v="美容"/>
    <x v="5"/>
    <s v="化妆品/护肤品/香水"/>
    <d v="2014-09-25T00:00:00"/>
    <d v="2015-09-24T00:00:00"/>
    <s v="保底与流水两者取高"/>
    <s v="0.15"/>
    <s v="0.15"/>
    <s v=""/>
    <n v="1"/>
  </r>
  <r>
    <d v="2015-01-01T00:00:00"/>
    <x v="1"/>
    <x v="1"/>
    <s v="珀莱雅"/>
    <n v="37244.400000000001"/>
    <n v="6800.82744"/>
    <x v="960"/>
    <x v="1091"/>
    <x v="1076"/>
    <x v="6"/>
    <s v="美容"/>
    <x v="5"/>
    <s v="化妆品/护肤品/香水"/>
    <d v="2013-08-30T00:00:00"/>
    <d v="2015-08-29T00:00:00"/>
    <s v="保底与流水两者取高"/>
    <s v="0.16"/>
    <s v="0.16"/>
    <s v=""/>
    <n v="2"/>
  </r>
  <r>
    <d v="2015-01-01T00:00:00"/>
    <x v="1"/>
    <x v="1"/>
    <s v="Reemoor"/>
    <n v="38933.279999999999"/>
    <n v="7198.7634720000005"/>
    <x v="961"/>
    <x v="1092"/>
    <x v="1077"/>
    <x v="10"/>
    <s v="普通服饰"/>
    <x v="6"/>
    <s v="鞋"/>
    <d v="2014-12-23T00:00:00"/>
    <d v="2015-12-22T00:00:00"/>
    <s v="保底与流水两者取高"/>
    <s v="0.16"/>
    <s v="0.16"/>
    <s v=""/>
    <n v="1"/>
  </r>
  <r>
    <d v="2015-01-01T00:00:00"/>
    <x v="1"/>
    <x v="1"/>
    <s v="skinfood"/>
    <n v="55288.799999999996"/>
    <n v="8895.9679199999991"/>
    <x v="962"/>
    <x v="1093"/>
    <x v="1078"/>
    <x v="10"/>
    <s v="美容"/>
    <x v="5"/>
    <s v="化妆品/护肤品/香水"/>
    <d v="2014-09-06T00:00:00"/>
    <d v="2015-09-05T00:00:00"/>
    <s v="保底与流水两者取高"/>
    <s v="0.15"/>
    <s v="0.15"/>
    <s v=""/>
    <n v="1"/>
  </r>
  <r>
    <d v="2015-01-01T00:00:00"/>
    <x v="1"/>
    <x v="1"/>
    <s v="MING's Jewellery 明牌珠宝"/>
    <n v="77994"/>
    <n v="16799.907599999999"/>
    <x v="963"/>
    <x v="1094"/>
    <x v="1079"/>
    <x v="56"/>
    <s v="珠宝"/>
    <x v="7"/>
    <s v="珠宝"/>
    <d v="2013-12-27T00:00:00"/>
    <d v="2015-12-26T00:00:00"/>
    <s v="保底与流水两者取高"/>
    <s v="0.09,0."/>
    <s v="0.09"/>
    <s v="0."/>
    <n v="2"/>
  </r>
  <r>
    <d v="2015-01-01T00:00:00"/>
    <x v="1"/>
    <x v="1"/>
    <s v="A+（化妆品）"/>
    <n v="50349.48"/>
    <n v="6600.816828"/>
    <x v="964"/>
    <x v="1095"/>
    <x v="1080"/>
    <x v="6"/>
    <s v="美容"/>
    <x v="5"/>
    <s v="化妆品/护肤品/香水"/>
    <d v="2014-03-29T00:00:00"/>
    <d v="2015-03-28T00:00:00"/>
    <s v="保底与流水两者取高"/>
    <s v="0.08"/>
    <s v="0.08"/>
    <s v=""/>
    <n v="1"/>
  </r>
  <r>
    <d v="2015-01-01T00:00:00"/>
    <x v="1"/>
    <x v="1"/>
    <s v="Binca Vidou 卞卡"/>
    <n v="31149.599999999999"/>
    <n v="5999.4129600000006"/>
    <x v="965"/>
    <x v="1096"/>
    <x v="1081"/>
    <x v="58"/>
    <s v="美容"/>
    <x v="5"/>
    <s v="化妆品/护肤品/香水"/>
    <d v="2014-08-25T00:00:00"/>
    <d v="2015-08-24T00:00:00"/>
    <s v="保底与流水两者取高"/>
    <s v="0.16"/>
    <s v="0.16"/>
    <s v=""/>
    <n v="1"/>
  </r>
  <r>
    <d v="2015-01-01T00:00:00"/>
    <x v="1"/>
    <x v="1"/>
    <s v="牛品堂皮具"/>
    <n v="16914"/>
    <n v="6599.8428000000004"/>
    <x v="966"/>
    <x v="1097"/>
    <x v="1082"/>
    <x v="6"/>
    <s v="普通服饰"/>
    <x v="6"/>
    <s v="手袋/钱包/旅行箱包"/>
    <d v="2013-09-05T00:00:00"/>
    <d v="2015-09-04T00:00:00"/>
    <s v="保底与流水两者取高"/>
    <s v="0.16"/>
    <s v="0.16"/>
    <s v=""/>
    <n v="2"/>
  </r>
  <r>
    <d v="2015-01-01T00:00:00"/>
    <x v="1"/>
    <x v="1"/>
    <s v="Eplaza"/>
    <n v="11130"/>
    <n v="5400.2760000000007"/>
    <x v="967"/>
    <x v="1098"/>
    <x v="1083"/>
    <x v="57"/>
    <s v="其它"/>
    <x v="1"/>
    <s v="礼品/精品/手工艺品"/>
    <d v="2014-06-20T00:00:00"/>
    <d v="2015-06-19T00:00:00"/>
    <s v="保底与流水两者取高"/>
    <s v="0.18"/>
    <s v="0.18"/>
    <s v=""/>
    <n v="1"/>
  </r>
  <r>
    <d v="2015-01-01T00:00:00"/>
    <x v="1"/>
    <x v="1"/>
    <s v="檀品"/>
    <n v="60885.599999999999"/>
    <n v="9735.6074399999998"/>
    <x v="968"/>
    <x v="1099"/>
    <x v="1084"/>
    <x v="58"/>
    <s v="餐饮"/>
    <x v="0"/>
    <s v="小吃/冷饮/果汁吧"/>
    <d v="2014-08-13T00:00:00"/>
    <d v="2015-08-12T00:00:00"/>
    <s v="保底与流水两者取高"/>
    <s v="0.15"/>
    <s v="0.15"/>
    <s v=""/>
    <n v="1"/>
  </r>
  <r>
    <d v="2015-02-01T00:00:00"/>
    <x v="1"/>
    <x v="1"/>
    <s v="Coco 都可茶饮"/>
    <n v="231235.19999999998"/>
    <n v="36188.308799999999"/>
    <x v="575"/>
    <x v="1100"/>
    <x v="1085"/>
    <x v="9"/>
    <s v="餐饮"/>
    <x v="0"/>
    <s v="小吃/冷饮/果汁吧"/>
    <d v="2013-02-22T00:00:00"/>
    <d v="2015-05-09T00:00:00"/>
    <s v="保底与流水两者取高"/>
    <s v="0.15"/>
    <s v="0.15"/>
    <s v=""/>
    <n v="2.2000000000000002"/>
  </r>
  <r>
    <d v="2015-02-01T00:00:00"/>
    <x v="1"/>
    <x v="1"/>
    <s v="mumu teapresso"/>
    <n v="60616.799999999996"/>
    <n v="13462.99128"/>
    <x v="969"/>
    <x v="1101"/>
    <x v="1086"/>
    <x v="12"/>
    <s v="餐饮"/>
    <x v="0"/>
    <s v="小吃/冷饮/果汁吧"/>
    <d v="2013-03-04T00:00:00"/>
    <d v="2016-05-09T00:00:00"/>
    <s v="保底与流水两者取高"/>
    <s v="0.12"/>
    <s v="0.12"/>
    <s v=""/>
    <n v="3.2"/>
  </r>
  <r>
    <d v="2015-02-01T00:00:00"/>
    <x v="1"/>
    <x v="1"/>
    <s v="AYSH"/>
    <n v="150934.79999999999"/>
    <n v="23938.259280000002"/>
    <x v="970"/>
    <x v="1102"/>
    <x v="1087"/>
    <x v="13"/>
    <s v="餐饮"/>
    <x v="0"/>
    <s v="小吃/冷饮/果汁吧"/>
    <d v="2013-01-24T00:00:00"/>
    <d v="2016-05-09T00:00:00"/>
    <s v="保底与流水两者取高"/>
    <s v="0.13"/>
    <s v="0.13"/>
    <s v=""/>
    <n v="3.3"/>
  </r>
  <r>
    <d v="2015-02-01T00:00:00"/>
    <x v="1"/>
    <x v="1"/>
    <s v="Iceason 爱茜茜里"/>
    <n v="123439.2"/>
    <n v="28514.4552"/>
    <x v="971"/>
    <x v="1103"/>
    <x v="1088"/>
    <x v="13"/>
    <s v="餐饮"/>
    <x v="0"/>
    <s v="咖啡店/面包店/冰激凌"/>
    <d v="2013-01-08T00:00:00"/>
    <d v="2018-05-09T00:00:00"/>
    <s v="保底与流水两者取高"/>
    <s v="0.16"/>
    <s v="0.16"/>
    <s v=""/>
    <n v="5.3"/>
  </r>
  <r>
    <d v="2015-02-01T00:00:00"/>
    <x v="1"/>
    <x v="1"/>
    <s v="博洋家纺"/>
    <n v="76600.800000000003"/>
    <n v="32601.300479999998"/>
    <x v="972"/>
    <x v="1104"/>
    <x v="1089"/>
    <x v="14"/>
    <s v="其它"/>
    <x v="4"/>
    <s v="窗帘/床品"/>
    <d v="2013-05-29T00:00:00"/>
    <d v="2015-06-27T00:00:00"/>
    <s v="保底与流水两者取高"/>
    <s v="0.14"/>
    <s v="0.14"/>
    <s v=""/>
    <n v="2.1"/>
  </r>
  <r>
    <d v="2015-02-01T00:00:00"/>
    <x v="1"/>
    <x v="1"/>
    <s v="糖印"/>
    <n v="171628.08"/>
    <n v="34051.011071999994"/>
    <x v="973"/>
    <x v="1105"/>
    <x v="1090"/>
    <x v="15"/>
    <s v="餐饮"/>
    <x v="0"/>
    <s v="咖啡店/面包店/冰激凌"/>
    <d v="2013-05-15T00:00:00"/>
    <d v="2017-07-13T00:00:00"/>
    <s v="保底与流水两者取高"/>
    <s v="0.1"/>
    <s v="0.1"/>
    <s v=""/>
    <n v="4.2"/>
  </r>
  <r>
    <d v="2015-02-01T00:00:00"/>
    <x v="1"/>
    <x v="1"/>
    <s v="Puredown"/>
    <n v="148492.92000000001"/>
    <n v="54303.860844000003"/>
    <x v="787"/>
    <x v="1106"/>
    <x v="1091"/>
    <x v="16"/>
    <s v="其它"/>
    <x v="4"/>
    <s v="家居家饰/日杂"/>
    <d v="2013-07-01T00:00:00"/>
    <d v="2015-08-29T00:00:00"/>
    <s v="保底与流水两者取高"/>
    <s v="0.14"/>
    <s v="0.14"/>
    <s v=""/>
    <n v="2.2000000000000002"/>
  </r>
  <r>
    <d v="2015-02-01T00:00:00"/>
    <x v="1"/>
    <x v="1"/>
    <s v="万仟堂_x0009_"/>
    <n v="133718.76"/>
    <n v="30715.199171999997"/>
    <x v="974"/>
    <x v="1107"/>
    <x v="1092"/>
    <x v="17"/>
    <s v="其它"/>
    <x v="4"/>
    <s v="家居家饰/日杂"/>
    <d v="2013-07-01T00:00:00"/>
    <d v="2015-08-15T00:00:00"/>
    <s v="保底(含物管费)与流水两者取高"/>
    <s v="0.15"/>
    <s v="0.15"/>
    <s v=""/>
    <n v="2.1"/>
  </r>
  <r>
    <d v="2015-02-01T00:00:00"/>
    <x v="1"/>
    <x v="1"/>
    <s v="Forest Cabin 林清轩"/>
    <n v="81772.800000000003"/>
    <n v="16199.19168"/>
    <x v="975"/>
    <x v="1108"/>
    <x v="1093"/>
    <x v="18"/>
    <s v="美容"/>
    <x v="5"/>
    <s v="化妆品/护肤品/香水"/>
    <d v="2014-10-31T00:00:00"/>
    <d v="2016-10-30T00:00:00"/>
    <s v="保底与流水两者取高"/>
    <s v="0.15"/>
    <s v="0.15"/>
    <s v=""/>
    <n v="2"/>
  </r>
  <r>
    <d v="2015-02-01T00:00:00"/>
    <x v="1"/>
    <x v="1"/>
    <s v="MISSHA 谜尚"/>
    <n v="59208.719999999994"/>
    <n v="16199.505791999998"/>
    <x v="976"/>
    <x v="1109"/>
    <x v="1094"/>
    <x v="18"/>
    <s v="美容"/>
    <x v="5"/>
    <s v="化妆品/护肤品/香水"/>
    <d v="2014-10-30T00:00:00"/>
    <d v="2016-10-29T00:00:00"/>
    <s v="保底与流水两者取高"/>
    <s v="0.15"/>
    <s v="0.15"/>
    <s v=""/>
    <n v="2"/>
  </r>
  <r>
    <d v="2015-02-01T00:00:00"/>
    <x v="1"/>
    <x v="1"/>
    <s v="LNO"/>
    <n v="179023.92"/>
    <n v="34336.787856000003"/>
    <x v="977"/>
    <x v="1110"/>
    <x v="1095"/>
    <x v="19"/>
    <s v="普通服饰"/>
    <x v="6"/>
    <s v="流行配饰/人造珠宝佩"/>
    <d v="2013-03-25T00:00:00"/>
    <d v="2015-05-09T00:00:00"/>
    <s v="保底与流水两者取高"/>
    <s v="0.16"/>
    <s v="0.16"/>
    <s v=""/>
    <n v="2.1"/>
  </r>
  <r>
    <d v="2015-02-01T00:00:00"/>
    <x v="1"/>
    <x v="1"/>
    <s v="周大生"/>
    <n v="657110.4"/>
    <n v="46063.43903999999"/>
    <x v="348"/>
    <x v="1111"/>
    <x v="1096"/>
    <x v="20"/>
    <s v="珠宝"/>
    <x v="7"/>
    <s v="珠宝"/>
    <d v="2013-03-14T00:00:00"/>
    <d v="2015-05-09T00:00:00"/>
    <s v="保底与流水两者取高"/>
    <s v="0.09,0."/>
    <s v="0.09"/>
    <s v="0."/>
    <n v="2.2000000000000002"/>
  </r>
  <r>
    <d v="2015-02-01T00:00:00"/>
    <x v="1"/>
    <x v="1"/>
    <s v="酷乐潮玩"/>
    <n v="473245.86"/>
    <n v="72737.88868199999"/>
    <x v="978"/>
    <x v="1112"/>
    <x v="1097"/>
    <x v="21"/>
    <s v="其它"/>
    <x v="1"/>
    <s v="礼品/精品/手工艺品"/>
    <d v="2013-01-10T00:00:00"/>
    <d v="2016-05-09T00:00:00"/>
    <s v="保底与流水两者取高"/>
    <s v="0.13"/>
    <s v="0.13"/>
    <s v=""/>
    <n v="3.3"/>
  </r>
  <r>
    <d v="2015-02-01T00:00:00"/>
    <x v="1"/>
    <x v="1"/>
    <s v="义源珠宝"/>
    <n v="54200.4"/>
    <n v="19138.161240000001"/>
    <x v="979"/>
    <x v="1113"/>
    <x v="1098"/>
    <x v="22"/>
    <s v="珠宝"/>
    <x v="7"/>
    <s v="珠宝"/>
    <d v="2013-01-09T00:00:00"/>
    <d v="2015-05-09T00:00:00"/>
    <s v="保底与流水两者取高"/>
    <s v="0.15"/>
    <s v="0.15"/>
    <s v=""/>
    <n v="2.2999999999999998"/>
  </r>
  <r>
    <d v="2015-02-01T00:00:00"/>
    <x v="1"/>
    <x v="1"/>
    <s v="美珍香"/>
    <n v="289382.27999999997"/>
    <n v="19446.489215999998"/>
    <x v="723"/>
    <x v="1114"/>
    <x v="1099"/>
    <x v="23"/>
    <s v="餐饮"/>
    <x v="0"/>
    <s v="小吃/冷饮/果汁吧"/>
    <d v="2013-02-27T00:00:00"/>
    <d v="2016-05-09T00:00:00"/>
    <s v="纯保底"/>
    <s v="0."/>
    <s v="0."/>
    <s v=""/>
    <n v="3.2"/>
  </r>
  <r>
    <d v="2015-02-01T00:00:00"/>
    <x v="1"/>
    <x v="1"/>
    <s v="Ajiichiban 优之良品"/>
    <n v="139331.94"/>
    <n v="23296.300367999997"/>
    <x v="980"/>
    <x v="1115"/>
    <x v="1100"/>
    <x v="24"/>
    <s v="餐饮"/>
    <x v="0"/>
    <s v="小吃/冷饮/果汁吧"/>
    <d v="2013-01-07T00:00:00"/>
    <d v="2015-05-09T00:00:00"/>
    <s v="保底与流水两者取高"/>
    <s v="0.15"/>
    <s v="0.15"/>
    <s v=""/>
    <n v="2.2999999999999998"/>
  </r>
  <r>
    <d v="2015-02-01T00:00:00"/>
    <x v="1"/>
    <x v="1"/>
    <s v="渔火东海面点"/>
    <n v="317466"/>
    <n v="37175.268600000003"/>
    <x v="501"/>
    <x v="1116"/>
    <x v="1101"/>
    <x v="25"/>
    <s v="餐饮"/>
    <x v="2"/>
    <s v="餐馆/饭店"/>
    <d v="2013-02-24T00:00:00"/>
    <d v="2018-05-09T00:00:00"/>
    <s v="保底与流水两者取高"/>
    <s v="0.1"/>
    <s v="0.1"/>
    <s v=""/>
    <n v="5.2"/>
  </r>
  <r>
    <d v="2015-02-01T00:00:00"/>
    <x v="1"/>
    <x v="1"/>
    <s v="Dairy Queen 冰雪皇后"/>
    <n v="168611.69999999998"/>
    <n v="22981.774709999998"/>
    <x v="981"/>
    <x v="1117"/>
    <x v="1102"/>
    <x v="26"/>
    <s v="餐饮"/>
    <x v="0"/>
    <s v="咖啡店/面包店/冰激凌"/>
    <d v="2013-03-02T00:00:00"/>
    <d v="2018-05-09T00:00:00"/>
    <s v="保底与流水两者取高"/>
    <s v="0.11"/>
    <s v="0.11"/>
    <s v=""/>
    <n v="5.2"/>
  </r>
  <r>
    <d v="2015-02-01T00:00:00"/>
    <x v="1"/>
    <x v="1"/>
    <s v="西树泡芙"/>
    <n v="109155"/>
    <n v="16951.771500000003"/>
    <x v="982"/>
    <x v="1118"/>
    <x v="1103"/>
    <x v="1"/>
    <s v="餐饮"/>
    <x v="0"/>
    <s v="小吃/冷饮/果汁吧"/>
    <d v="2013-01-30T00:00:00"/>
    <d v="2015-05-09T00:00:00"/>
    <s v="保底与流水两者取高"/>
    <s v="0.13"/>
    <s v="0.13"/>
    <s v=""/>
    <n v="2.2999999999999998"/>
  </r>
  <r>
    <d v="2015-02-01T00:00:00"/>
    <x v="1"/>
    <x v="1"/>
    <s v="网鱼网咖"/>
    <n v="45411.6"/>
    <n v="58871.598240000014"/>
    <x v="983"/>
    <x v="1119"/>
    <x v="1104"/>
    <x v="52"/>
    <s v="休闲娱乐"/>
    <x v="10"/>
    <s v="电玩城/网络游戏"/>
    <d v="2014-11-03T00:00:00"/>
    <d v="2019-11-02T00:00:00"/>
    <s v="纯保底"/>
    <n v="0"/>
    <n v="0"/>
    <s v=""/>
    <n v="5"/>
  </r>
  <r>
    <d v="2015-02-01T00:00:00"/>
    <x v="1"/>
    <x v="1"/>
    <s v="玩转烤肉餐厅"/>
    <n v="409650"/>
    <n v="73614.104999999996"/>
    <x v="583"/>
    <x v="1120"/>
    <x v="1105"/>
    <x v="28"/>
    <s v="餐饮"/>
    <x v="2"/>
    <s v="餐馆/饭店"/>
    <d v="2013-03-01T00:00:00"/>
    <d v="2018-05-29T00:00:00"/>
    <s v="保底与流水两者取高"/>
    <s v="0.08"/>
    <s v="0.08"/>
    <s v=""/>
    <n v="5.2"/>
  </r>
  <r>
    <d v="2015-02-01T00:00:00"/>
    <x v="1"/>
    <x v="1"/>
    <s v="Pizza Hut 必胜客"/>
    <n v="1055191.1279999998"/>
    <n v="52759.556400000009"/>
    <x v="485"/>
    <x v="1121"/>
    <x v="1106"/>
    <x v="29"/>
    <s v="餐饮"/>
    <x v="2"/>
    <s v="快餐"/>
    <d v="2013-04-15T00:00:00"/>
    <d v="2028-07-13T00:00:00"/>
    <s v="保底(含物管费)与流水两者取高"/>
    <s v="0.05"/>
    <s v="0.05"/>
    <s v=""/>
    <n v="15.3"/>
  </r>
  <r>
    <d v="2015-02-01T00:00:00"/>
    <x v="1"/>
    <x v="1"/>
    <s v="太兴"/>
    <n v="1284004.8"/>
    <n v="103490.78688"/>
    <x v="984"/>
    <x v="1122"/>
    <x v="1107"/>
    <x v="30"/>
    <s v="餐饮"/>
    <x v="2"/>
    <s v="餐馆/饭店"/>
    <d v="2013-03-18T00:00:00"/>
    <d v="2023-07-15T00:00:00"/>
    <s v="保底(含物管费)与流水两者取高"/>
    <s v="0.08"/>
    <s v="0.08"/>
    <s v=""/>
    <n v="10.3"/>
  </r>
  <r>
    <d v="2015-02-01T00:00:00"/>
    <x v="1"/>
    <x v="1"/>
    <s v="Ani plaza"/>
    <n v="118749.72"/>
    <n v="21707.448816"/>
    <x v="985"/>
    <x v="1123"/>
    <x v="1108"/>
    <x v="31"/>
    <s v="其它"/>
    <x v="1"/>
    <s v="音乐/音像商店"/>
    <d v="2013-01-06T00:00:00"/>
    <d v="2015-05-09T00:00:00"/>
    <s v="保底与流水两者取高"/>
    <s v="0.15"/>
    <s v="0.15"/>
    <s v=""/>
    <n v="2.2999999999999998"/>
  </r>
  <r>
    <d v="2015-02-01T00:00:00"/>
    <x v="1"/>
    <x v="1"/>
    <s v="Candy Lab 糖果研究室"/>
    <n v="192032.4"/>
    <n v="25021.82172"/>
    <x v="986"/>
    <x v="1124"/>
    <x v="1109"/>
    <x v="32"/>
    <s v="餐饮"/>
    <x v="0"/>
    <s v="小吃/冷饮/果汁吧"/>
    <d v="2014-06-20T00:00:00"/>
    <d v="2015-06-19T00:00:00"/>
    <s v="保底与流水两者取高"/>
    <s v="0.12"/>
    <s v="0.12"/>
    <s v=""/>
    <n v="1"/>
  </r>
  <r>
    <d v="2015-02-01T00:00:00"/>
    <x v="1"/>
    <x v="1"/>
    <s v="禾绿回转寿司"/>
    <n v="59140.2"/>
    <n v="17641.521659999999"/>
    <x v="987"/>
    <x v="1125"/>
    <x v="1110"/>
    <x v="33"/>
    <s v="餐饮"/>
    <x v="2"/>
    <s v="餐馆/饭店"/>
    <d v="2014-11-11T00:00:00"/>
    <d v="2016-11-10T00:00:00"/>
    <s v="保底与流水两者取高"/>
    <s v="0.15"/>
    <s v="0.15"/>
    <s v=""/>
    <n v="2"/>
  </r>
  <r>
    <d v="2015-02-01T00:00:00"/>
    <x v="1"/>
    <x v="1"/>
    <s v="启路生活馆"/>
    <n v="352722.95999999996"/>
    <n v="78092.863343999998"/>
    <x v="988"/>
    <x v="1126"/>
    <x v="1111"/>
    <x v="34"/>
    <s v="其它"/>
    <x v="1"/>
    <s v="文具"/>
    <d v="2012-12-20T00:00:00"/>
    <d v="2016-05-09T00:00:00"/>
    <s v="保底与流水两者取高"/>
    <s v="0.14"/>
    <s v="0.14"/>
    <s v=""/>
    <n v="3.4"/>
  </r>
  <r>
    <d v="2015-02-01T00:00:00"/>
    <x v="1"/>
    <x v="1"/>
    <s v="Laofengxiang 老凤祥"/>
    <n v="2004555.5999999999"/>
    <n v="64145.779199999997"/>
    <x v="207"/>
    <x v="1127"/>
    <x v="1112"/>
    <x v="35"/>
    <s v="珠宝"/>
    <x v="7"/>
    <s v="珠宝"/>
    <d v="2013-01-10T00:00:00"/>
    <d v="2015-05-09T00:00:00"/>
    <s v="保底与流水两者取高"/>
    <s v="0.09,0."/>
    <s v="0.09"/>
    <s v="0."/>
    <n v="2.2999999999999998"/>
  </r>
  <r>
    <d v="2015-02-01T00:00:00"/>
    <x v="1"/>
    <x v="1"/>
    <s v="中国黄金"/>
    <n v="2799794.4"/>
    <n v="67195.065600000002"/>
    <x v="989"/>
    <x v="1128"/>
    <x v="1113"/>
    <x v="36"/>
    <s v="珠宝"/>
    <x v="7"/>
    <s v="珠宝"/>
    <d v="2013-01-05T00:00:00"/>
    <d v="2015-05-09T00:00:00"/>
    <s v="保底与流水两者取高"/>
    <s v="0.09,0."/>
    <s v="0.09"/>
    <s v="0."/>
    <n v="2.2999999999999998"/>
  </r>
  <r>
    <d v="2015-02-01T00:00:00"/>
    <x v="1"/>
    <x v="1"/>
    <s v="Watsons 屈臣氏"/>
    <n v="1189746.5160000001"/>
    <n v="69957.095140799996"/>
    <x v="990"/>
    <x v="1129"/>
    <x v="1114"/>
    <x v="37"/>
    <s v="其它"/>
    <x v="1"/>
    <s v="药房/保健品"/>
    <d v="2013-01-17T00:00:00"/>
    <d v="2021-07-30T00:00:00"/>
    <s v="纯扣"/>
    <s v="0.05"/>
    <s v="0.05"/>
    <s v=""/>
    <n v="8.5"/>
  </r>
  <r>
    <d v="2015-02-01T00:00:00"/>
    <x v="1"/>
    <x v="1"/>
    <s v="黛拉美甲"/>
    <n v="268570.8"/>
    <n v="20894.808240000002"/>
    <x v="991"/>
    <x v="1130"/>
    <x v="1115"/>
    <x v="38"/>
    <s v="美容"/>
    <x v="8"/>
    <s v="美容/美发/美甲"/>
    <d v="2013-01-10T00:00:00"/>
    <d v="2015-05-09T00:00:00"/>
    <s v="纯保底"/>
    <s v="0."/>
    <s v="0."/>
    <s v=""/>
    <n v="2.2999999999999998"/>
  </r>
  <r>
    <d v="2015-02-01T00:00:00"/>
    <x v="1"/>
    <x v="1"/>
    <s v="海伦美甲"/>
    <n v="398471.16"/>
    <n v="20282.182044000001"/>
    <x v="992"/>
    <x v="1131"/>
    <x v="1116"/>
    <x v="31"/>
    <s v="美容"/>
    <x v="8"/>
    <s v="美容/美发/美甲"/>
    <d v="2013-01-13T00:00:00"/>
    <d v="2015-05-09T00:00:00"/>
    <s v="纯保底"/>
    <s v="0."/>
    <s v="0."/>
    <s v=""/>
    <n v="2.2999999999999998"/>
  </r>
  <r>
    <d v="2015-02-01T00:00:00"/>
    <x v="1"/>
    <x v="1"/>
    <s v="Bao Dao 宝岛眼镜"/>
    <n v="217052.4"/>
    <n v="50139.104399999997"/>
    <x v="993"/>
    <x v="1132"/>
    <x v="1117"/>
    <x v="39"/>
    <s v="其它"/>
    <x v="1"/>
    <s v="眼镜"/>
    <d v="2013-01-25T00:00:00"/>
    <d v="2016-05-09T00:00:00"/>
    <s v="保底与流水两者取高"/>
    <s v="0.2"/>
    <s v="0.2"/>
    <s v=""/>
    <n v="3.3"/>
  </r>
  <r>
    <d v="2015-02-01T00:00:00"/>
    <x v="1"/>
    <x v="1"/>
    <s v="Bread Talk 面包新语"/>
    <n v="466767.54"/>
    <n v="45976.602689999992"/>
    <x v="621"/>
    <x v="1133"/>
    <x v="1118"/>
    <x v="40"/>
    <s v="餐饮"/>
    <x v="0"/>
    <s v="咖啡店/面包店/冰激凌"/>
    <d v="2013-02-28T00:00:00"/>
    <d v="2021-05-09T00:00:00"/>
    <s v="保底与流水两者取高"/>
    <s v="0.08"/>
    <s v="0.08"/>
    <s v=""/>
    <n v="8.1999999999999993"/>
  </r>
  <r>
    <d v="2015-02-01T00:00:00"/>
    <x v="1"/>
    <x v="1"/>
    <s v="阿香米线"/>
    <n v="789894"/>
    <n v="94234.354200000002"/>
    <x v="402"/>
    <x v="1134"/>
    <x v="1119"/>
    <x v="41"/>
    <s v="餐饮"/>
    <x v="2"/>
    <s v="快餐"/>
    <d v="2013-02-28T00:00:00"/>
    <d v="2016-05-09T00:00:00"/>
    <s v="保底与流水两者取高"/>
    <s v="0.11"/>
    <s v="0.11"/>
    <s v=""/>
    <n v="3.2"/>
  </r>
  <r>
    <d v="2015-02-01T00:00:00"/>
    <x v="1"/>
    <x v="1"/>
    <s v="Sukiya 食其家"/>
    <n v="377444.39999999997"/>
    <n v="43972.272599999997"/>
    <x v="685"/>
    <x v="1135"/>
    <x v="1120"/>
    <x v="42"/>
    <s v="餐饮"/>
    <x v="2"/>
    <s v="快餐"/>
    <d v="2012-12-20T00:00:00"/>
    <d v="2018-05-09T00:00:00"/>
    <s v="保底与流水两者取高"/>
    <s v="0.09"/>
    <s v="0.09"/>
    <s v=""/>
    <n v="5.4"/>
  </r>
  <r>
    <d v="2015-02-01T00:00:00"/>
    <x v="1"/>
    <x v="1"/>
    <s v="Ajisen Ramen 味千拉面"/>
    <n v="566757.84"/>
    <n v="57469.244976000009"/>
    <x v="994"/>
    <x v="1136"/>
    <x v="1121"/>
    <x v="43"/>
    <s v="餐饮"/>
    <x v="2"/>
    <s v="快餐"/>
    <d v="2013-02-26T00:00:00"/>
    <d v="2021-05-09T00:00:00"/>
    <s v="保底与流水两者取高"/>
    <s v="0.08"/>
    <s v="0.08"/>
    <s v=""/>
    <n v="8.1999999999999993"/>
  </r>
  <r>
    <d v="2015-02-01T00:00:00"/>
    <x v="1"/>
    <x v="1"/>
    <s v="KFC 肯德基"/>
    <n v="407340"/>
    <n v="50210.84304"/>
    <x v="953"/>
    <x v="1082"/>
    <x v="155"/>
    <x v="44"/>
    <s v="餐饮"/>
    <x v="2"/>
    <s v="快餐"/>
    <d v="2013-03-04T00:00:00"/>
    <d v="2028-06-13T00:00:00"/>
    <s v="保底与流水两者取高"/>
    <n v="0.08"/>
    <n v="0.08"/>
    <s v=""/>
    <n v="15.3"/>
  </r>
  <r>
    <d v="2015-02-01T00:00:00"/>
    <x v="1"/>
    <x v="1"/>
    <s v="永坤黄金"/>
    <n v="311267.39999999997"/>
    <n v="31593.641100000001"/>
    <x v="995"/>
    <x v="1137"/>
    <x v="1122"/>
    <x v="45"/>
    <s v="珠宝"/>
    <x v="7"/>
    <s v="珠宝"/>
    <d v="2013-09-03T00:00:00"/>
    <d v="2015-10-17T00:00:00"/>
    <s v="保底与流水两者取高"/>
    <s v="0.09,0."/>
    <s v="0.09"/>
    <s v="0."/>
    <n v="2.1"/>
  </r>
  <r>
    <d v="2015-02-01T00:00:00"/>
    <x v="1"/>
    <x v="1"/>
    <s v="Hui Lau Shan 许留山"/>
    <n v="310537.98"/>
    <n v="36705.589235999993"/>
    <x v="996"/>
    <x v="1138"/>
    <x v="1123"/>
    <x v="46"/>
    <s v="餐饮"/>
    <x v="0"/>
    <s v="咖啡店/面包店/冰激凌"/>
    <d v="2013-06-18T00:00:00"/>
    <d v="2018-07-17T00:00:00"/>
    <s v="保底与流水两者取高"/>
    <s v="0.1"/>
    <s v="0.1"/>
    <s v=""/>
    <n v="5.0999999999999996"/>
  </r>
  <r>
    <d v="2015-02-01T00:00:00"/>
    <x v="1"/>
    <x v="1"/>
    <s v="布歌东京"/>
    <n v="106428"/>
    <n v="13143.858"/>
    <x v="997"/>
    <x v="1139"/>
    <x v="1124"/>
    <x v="47"/>
    <s v="餐饮"/>
    <x v="0"/>
    <s v="咖啡店/面包店/冰激凌"/>
    <d v="2013-09-28T00:00:00"/>
    <d v="2015-09-27T00:00:00"/>
    <s v="保底与流水两者取高"/>
    <s v="0.11"/>
    <s v="0.11"/>
    <s v=""/>
    <n v="2"/>
  </r>
  <r>
    <d v="2015-02-01T00:00:00"/>
    <x v="1"/>
    <x v="1"/>
    <s v="Lactina"/>
    <n v="55117.2"/>
    <n v="14997.39012"/>
    <x v="998"/>
    <x v="1140"/>
    <x v="1125"/>
    <x v="24"/>
    <s v="餐饮"/>
    <x v="0"/>
    <s v="咖啡店/面包店/冰激凌"/>
    <d v="2013-10-02T00:00:00"/>
    <d v="2015-10-01T00:00:00"/>
    <s v="纯保底"/>
    <s v="0."/>
    <s v="0."/>
    <s v=""/>
    <n v="2"/>
  </r>
  <r>
    <d v="2015-02-01T00:00:00"/>
    <x v="1"/>
    <x v="1"/>
    <s v="淘果乐&amp;冰期时代"/>
    <n v="112826.4"/>
    <n v="16709.589840000001"/>
    <x v="999"/>
    <x v="1141"/>
    <x v="1126"/>
    <x v="48"/>
    <s v="餐饮"/>
    <x v="0"/>
    <s v="小吃/冷饮/果汁吧"/>
    <d v="2013-07-01T00:00:00"/>
    <d v="2015-07-05T00:00:00"/>
    <s v="保底与流水两者取高"/>
    <s v="0.13"/>
    <s v="0.13"/>
    <s v=""/>
    <n v="2"/>
  </r>
  <r>
    <d v="2015-02-01T00:00:00"/>
    <x v="1"/>
    <x v="1"/>
    <s v="鲜芋仙"/>
    <n v="138248.4"/>
    <n v="13022.99928"/>
    <x v="1000"/>
    <x v="1142"/>
    <x v="1127"/>
    <x v="55"/>
    <s v="餐饮"/>
    <x v="0"/>
    <s v="小吃/冷饮/果汁吧"/>
    <d v="2013-08-16T00:00:00"/>
    <d v="2016-08-15T00:00:00"/>
    <s v="保底(含物管费)与流水两者取高"/>
    <s v="0.09"/>
    <s v="0.09"/>
    <s v=""/>
    <n v="3"/>
  </r>
  <r>
    <d v="2015-02-01T00:00:00"/>
    <x v="1"/>
    <x v="1"/>
    <s v="扬基香氛"/>
    <n v="38240.400000000001"/>
    <n v="10799.088960000001"/>
    <x v="1001"/>
    <x v="1143"/>
    <x v="1128"/>
    <x v="59"/>
    <s v="美容"/>
    <x v="5"/>
    <s v="化妆品/护肤品/香水"/>
    <d v="2014-08-07T00:00:00"/>
    <d v="2015-08-06T00:00:00"/>
    <s v="保底与流水两者取高"/>
    <s v="0.13"/>
    <s v="0.13"/>
    <s v=""/>
    <n v="1"/>
  </r>
  <r>
    <d v="2015-02-01T00:00:00"/>
    <x v="1"/>
    <x v="1"/>
    <s v="Office 欧菲姿"/>
    <n v="47762.400000000001"/>
    <n v="7766.1662400000005"/>
    <x v="1002"/>
    <x v="1144"/>
    <x v="1129"/>
    <x v="10"/>
    <s v="美容"/>
    <x v="5"/>
    <s v="化妆品/护肤品/香水"/>
    <d v="2015-01-26T00:00:00"/>
    <d v="2016-01-25T00:00:00"/>
    <s v="保底与流水两者取高"/>
    <s v="0.15"/>
    <s v="0.15"/>
    <s v=""/>
    <n v="1"/>
  </r>
  <r>
    <d v="2015-02-01T00:00:00"/>
    <x v="1"/>
    <x v="1"/>
    <s v="AFU 阿芙精油"/>
    <n v="43008"/>
    <n v="7199.5392000000011"/>
    <x v="1003"/>
    <x v="1145"/>
    <x v="1130"/>
    <x v="10"/>
    <s v="美容"/>
    <x v="5"/>
    <s v="化妆品/护肤品/香水"/>
    <d v="2014-09-25T00:00:00"/>
    <d v="2015-09-24T00:00:00"/>
    <s v="保底与流水两者取高"/>
    <s v="0.15"/>
    <s v="0.15"/>
    <s v=""/>
    <n v="1"/>
  </r>
  <r>
    <d v="2015-02-01T00:00:00"/>
    <x v="1"/>
    <x v="1"/>
    <s v="珀莱雅"/>
    <n v="34762.799999999996"/>
    <n v="6601.4557199999999"/>
    <x v="1004"/>
    <x v="1146"/>
    <x v="1131"/>
    <x v="6"/>
    <s v="美容"/>
    <x v="5"/>
    <s v="化妆品/护肤品/香水"/>
    <d v="2013-08-30T00:00:00"/>
    <d v="2015-08-29T00:00:00"/>
    <s v="保底与流水两者取高"/>
    <n v="0"/>
    <n v="0"/>
    <s v=""/>
    <n v="2"/>
  </r>
  <r>
    <d v="2015-02-01T00:00:00"/>
    <x v="1"/>
    <x v="1"/>
    <s v="Reemoor"/>
    <n v="33690.239999999998"/>
    <n v="7199.6042880000005"/>
    <x v="1005"/>
    <x v="1147"/>
    <x v="1132"/>
    <x v="10"/>
    <s v="普通服饰"/>
    <x v="6"/>
    <s v="鞋"/>
    <d v="2014-12-23T00:00:00"/>
    <d v="2015-12-22T00:00:00"/>
    <s v="保底与流水两者取高"/>
    <s v="0.16"/>
    <s v="0.16"/>
    <s v=""/>
    <n v="1"/>
  </r>
  <r>
    <d v="2015-02-01T00:00:00"/>
    <x v="1"/>
    <x v="1"/>
    <s v="skinfood"/>
    <n v="58684.799999999996"/>
    <n v="9401.3049600000013"/>
    <x v="1006"/>
    <x v="1148"/>
    <x v="1133"/>
    <x v="10"/>
    <s v="美容"/>
    <x v="5"/>
    <s v="化妆品/护肤品/香水"/>
    <d v="2014-09-06T00:00:00"/>
    <d v="2015-09-05T00:00:00"/>
    <s v="保底与流水两者取高"/>
    <s v="0.15"/>
    <s v="0.15"/>
    <s v=""/>
    <n v="1"/>
  </r>
  <r>
    <d v="2015-02-01T00:00:00"/>
    <x v="1"/>
    <x v="1"/>
    <s v="MING's Jewellery 明牌珠宝"/>
    <n v="78009.599999999991"/>
    <n v="16803.267839999997"/>
    <x v="963"/>
    <x v="1149"/>
    <x v="1134"/>
    <x v="56"/>
    <s v="珠宝"/>
    <x v="7"/>
    <s v="珠宝"/>
    <d v="2013-12-27T00:00:00"/>
    <d v="2015-12-26T00:00:00"/>
    <s v="保底与流水两者取高"/>
    <s v="0.09,0."/>
    <s v="0.09"/>
    <s v="0."/>
    <n v="2"/>
  </r>
  <r>
    <d v="2015-02-01T00:00:00"/>
    <x v="1"/>
    <x v="1"/>
    <s v="A+（化妆品）"/>
    <n v="47983.92"/>
    <n v="6597.7889999999998"/>
    <x v="1007"/>
    <x v="1150"/>
    <x v="1135"/>
    <x v="6"/>
    <s v="美容"/>
    <x v="5"/>
    <s v="化妆品/护肤品/香水"/>
    <d v="2014-03-29T00:00:00"/>
    <d v="2015-03-28T00:00:00"/>
    <s v="保底与流水两者取高"/>
    <s v="0.08"/>
    <s v="0.08"/>
    <s v=""/>
    <n v="1"/>
  </r>
  <r>
    <d v="2015-02-01T00:00:00"/>
    <x v="1"/>
    <x v="1"/>
    <s v="Binca Vidou 卞卡"/>
    <n v="33499.199999999997"/>
    <n v="5999.7067200000001"/>
    <x v="1008"/>
    <x v="1151"/>
    <x v="1136"/>
    <x v="58"/>
    <s v="美容"/>
    <x v="5"/>
    <s v="化妆品/护肤品/香水"/>
    <d v="2014-08-25T00:00:00"/>
    <d v="2015-08-24T00:00:00"/>
    <s v="保底与流水两者取高"/>
    <s v="0.16"/>
    <s v="0.16"/>
    <s v=""/>
    <n v="1"/>
  </r>
  <r>
    <d v="2015-02-01T00:00:00"/>
    <x v="1"/>
    <x v="1"/>
    <s v="牛品堂皮具"/>
    <n v="25971.599999999999"/>
    <n v="6599.3835599999993"/>
    <x v="1009"/>
    <x v="1152"/>
    <x v="1137"/>
    <x v="6"/>
    <s v="普通服饰"/>
    <x v="6"/>
    <s v="手袋/钱包/旅行箱包"/>
    <d v="2013-09-05T00:00:00"/>
    <d v="2015-09-04T00:00:00"/>
    <s v="保底与流水两者取高"/>
    <s v="0.16"/>
    <s v="0.16"/>
    <s v=""/>
    <n v="2"/>
  </r>
  <r>
    <d v="2015-02-01T00:00:00"/>
    <x v="1"/>
    <x v="1"/>
    <s v="Eplaza"/>
    <n v="25286.399999999998"/>
    <n v="5401.1750399999992"/>
    <x v="1010"/>
    <x v="1153"/>
    <x v="1138"/>
    <x v="57"/>
    <s v="其它"/>
    <x v="1"/>
    <s v="礼品/精品/手工艺品"/>
    <d v="2014-06-20T00:00:00"/>
    <d v="2015-06-19T00:00:00"/>
    <s v="保底与流水两者取高"/>
    <s v="0.18"/>
    <s v="0.18"/>
    <s v=""/>
    <n v="1"/>
  </r>
  <r>
    <d v="2015-02-01T00:00:00"/>
    <x v="1"/>
    <x v="1"/>
    <s v="檀品"/>
    <n v="46213.2"/>
    <n v="7532.7516000000005"/>
    <x v="1011"/>
    <x v="1154"/>
    <x v="1139"/>
    <x v="58"/>
    <s v="餐饮"/>
    <x v="0"/>
    <s v="小吃/冷饮/果汁吧"/>
    <d v="2014-08-13T00:00:00"/>
    <d v="2015-08-12T00:00:00"/>
    <s v="保底与流水两者取高"/>
    <s v="0.15"/>
    <s v="0.15"/>
    <s v=""/>
    <n v="1"/>
  </r>
  <r>
    <d v="2015-03-01T00:00:00"/>
    <x v="1"/>
    <x v="1"/>
    <s v="Coco 都可茶饮"/>
    <n v="249610.8"/>
    <n v="38939.284799999994"/>
    <x v="1012"/>
    <x v="1155"/>
    <x v="1140"/>
    <x v="9"/>
    <s v="餐饮"/>
    <x v="0"/>
    <s v="小吃/冷饮/果汁吧"/>
    <d v="2013-02-22T00:00:00"/>
    <d v="2015-05-09T00:00:00"/>
    <s v="保底与流水两者取高"/>
    <s v="0.15"/>
    <s v="0.15"/>
    <s v=""/>
    <n v="2.2000000000000002"/>
  </r>
  <r>
    <d v="2015-03-01T00:00:00"/>
    <x v="1"/>
    <x v="1"/>
    <s v="mumu teapresso"/>
    <n v="82026"/>
    <n v="13460.4666"/>
    <x v="270"/>
    <x v="1156"/>
    <x v="1141"/>
    <x v="12"/>
    <s v="餐饮"/>
    <x v="0"/>
    <s v="小吃/冷饮/果汁吧"/>
    <d v="2013-03-04T00:00:00"/>
    <d v="2016-05-09T00:00:00"/>
    <s v="保底与流水两者取高"/>
    <s v="0.12"/>
    <s v="0.12"/>
    <s v=""/>
    <n v="3.2"/>
  </r>
  <r>
    <d v="2015-03-01T00:00:00"/>
    <x v="1"/>
    <x v="1"/>
    <s v="AYSH"/>
    <n v="170232"/>
    <n v="26454.052800000001"/>
    <x v="1013"/>
    <x v="1157"/>
    <x v="1142"/>
    <x v="13"/>
    <s v="餐饮"/>
    <x v="0"/>
    <s v="小吃/冷饮/果汁吧"/>
    <d v="2013-01-24T00:00:00"/>
    <d v="2016-05-09T00:00:00"/>
    <s v="保底与流水两者取高"/>
    <s v="0.13"/>
    <s v="0.13"/>
    <s v=""/>
    <n v="3.3"/>
  </r>
  <r>
    <d v="2015-03-01T00:00:00"/>
    <x v="1"/>
    <x v="1"/>
    <s v="Iceason 爱茜茜里"/>
    <n v="119924.4"/>
    <n v="28506.029879999998"/>
    <x v="1014"/>
    <x v="1158"/>
    <x v="1143"/>
    <x v="13"/>
    <s v="餐饮"/>
    <x v="0"/>
    <s v="咖啡店/面包店/冰激凌"/>
    <d v="2013-01-08T00:00:00"/>
    <d v="2018-05-09T00:00:00"/>
    <s v="保底与流水两者取高"/>
    <s v="0.16"/>
    <s v="0.16"/>
    <s v=""/>
    <n v="5.3"/>
  </r>
  <r>
    <d v="2015-03-01T00:00:00"/>
    <x v="1"/>
    <x v="1"/>
    <s v="博洋家纺"/>
    <n v="131504.4"/>
    <n v="32599.940759999998"/>
    <x v="1015"/>
    <x v="1159"/>
    <x v="1144"/>
    <x v="14"/>
    <s v="其它"/>
    <x v="4"/>
    <s v="窗帘/床品"/>
    <d v="2013-05-29T00:00:00"/>
    <d v="2015-06-27T00:00:00"/>
    <s v="保底与流水两者取高"/>
    <s v="0.14"/>
    <s v="0.14"/>
    <s v=""/>
    <n v="2.1"/>
  </r>
  <r>
    <d v="2015-03-01T00:00:00"/>
    <x v="1"/>
    <x v="1"/>
    <s v="糖印"/>
    <n v="169807.62"/>
    <n v="34063.408572"/>
    <x v="1016"/>
    <x v="1160"/>
    <x v="1145"/>
    <x v="15"/>
    <s v="餐饮"/>
    <x v="0"/>
    <s v="咖啡店/面包店/冰激凌"/>
    <d v="2013-05-15T00:00:00"/>
    <d v="2017-07-13T00:00:00"/>
    <s v="保底与流水两者取高"/>
    <s v="0.1"/>
    <s v="0.1"/>
    <s v=""/>
    <n v="4.2"/>
  </r>
  <r>
    <d v="2015-03-01T00:00:00"/>
    <x v="1"/>
    <x v="1"/>
    <s v="Puredown"/>
    <n v="132323.16"/>
    <n v="54305.424864000001"/>
    <x v="1017"/>
    <x v="1161"/>
    <x v="1146"/>
    <x v="16"/>
    <s v="其它"/>
    <x v="4"/>
    <s v="家居家饰/日杂"/>
    <d v="2013-07-01T00:00:00"/>
    <d v="2015-08-29T00:00:00"/>
    <s v="保底与流水两者取高"/>
    <s v="0.14"/>
    <s v="0.14"/>
    <s v=""/>
    <n v="2.2000000000000002"/>
  </r>
  <r>
    <d v="2015-03-01T00:00:00"/>
    <x v="1"/>
    <x v="1"/>
    <s v="万仟堂_x0009_"/>
    <n v="93342.12000000001"/>
    <n v="30718.891692000005"/>
    <x v="1018"/>
    <x v="1162"/>
    <x v="1147"/>
    <x v="17"/>
    <s v="其它"/>
    <x v="4"/>
    <s v="家居家饰/日杂"/>
    <d v="2013-07-01T00:00:00"/>
    <d v="2015-08-15T00:00:00"/>
    <s v="保底(含物管费)与流水两者取高"/>
    <s v="0.15"/>
    <s v="0.15"/>
    <s v=""/>
    <n v="2.1"/>
  </r>
  <r>
    <d v="2015-03-01T00:00:00"/>
    <x v="1"/>
    <x v="1"/>
    <s v="Forest Cabin 林清轩"/>
    <n v="59305.2"/>
    <n v="16202.180639999999"/>
    <x v="1019"/>
    <x v="1163"/>
    <x v="1148"/>
    <x v="18"/>
    <s v="美容"/>
    <x v="5"/>
    <s v="化妆品/护肤品/香水"/>
    <d v="2014-10-31T00:00:00"/>
    <d v="2016-10-30T00:00:00"/>
    <s v="保底与流水两者取高"/>
    <s v="0.15"/>
    <s v="0.15"/>
    <s v=""/>
    <n v="2"/>
  </r>
  <r>
    <d v="2015-03-01T00:00:00"/>
    <x v="1"/>
    <x v="1"/>
    <s v="MISSHA 谜尚"/>
    <n v="74215.8"/>
    <n v="16201.309140000001"/>
    <x v="1020"/>
    <x v="1164"/>
    <x v="1149"/>
    <x v="18"/>
    <s v="美容"/>
    <x v="5"/>
    <s v="化妆品/护肤品/香水"/>
    <d v="2014-10-30T00:00:00"/>
    <d v="2016-10-29T00:00:00"/>
    <s v="保底与流水两者取高"/>
    <s v="0.15"/>
    <s v="0.15"/>
    <s v=""/>
    <n v="2"/>
  </r>
  <r>
    <d v="2015-03-01T00:00:00"/>
    <x v="1"/>
    <x v="1"/>
    <s v="LNO"/>
    <n v="181482.6"/>
    <n v="34735.769639999999"/>
    <x v="1021"/>
    <x v="1165"/>
    <x v="1150"/>
    <x v="19"/>
    <s v="普通服饰"/>
    <x v="6"/>
    <s v="流行配饰/人造珠宝佩"/>
    <d v="2013-03-25T00:00:00"/>
    <d v="2015-05-09T00:00:00"/>
    <s v="保底与流水两者取高"/>
    <s v="0.16"/>
    <s v="0.16"/>
    <s v=""/>
    <n v="2.1"/>
  </r>
  <r>
    <d v="2015-03-01T00:00:00"/>
    <x v="1"/>
    <x v="1"/>
    <s v="周大生"/>
    <n v="543180"/>
    <n v="46061.663999999997"/>
    <x v="1022"/>
    <x v="1166"/>
    <x v="1151"/>
    <x v="20"/>
    <s v="珠宝"/>
    <x v="7"/>
    <s v="珠宝"/>
    <d v="2013-03-14T00:00:00"/>
    <d v="2015-05-09T00:00:00"/>
    <s v="保底与流水两者取高"/>
    <s v="0.09,0."/>
    <s v="0.09"/>
    <s v="0."/>
    <n v="2.2000000000000002"/>
  </r>
  <r>
    <d v="2015-03-01T00:00:00"/>
    <x v="1"/>
    <x v="1"/>
    <s v="酷乐潮玩"/>
    <n v="409003.70399999997"/>
    <n v="64377.183009599998"/>
    <x v="1023"/>
    <x v="1167"/>
    <x v="1152"/>
    <x v="21"/>
    <s v="其它"/>
    <x v="1"/>
    <s v="礼品/精品/手工艺品"/>
    <d v="2013-01-10T00:00:00"/>
    <d v="2016-05-09T00:00:00"/>
    <s v="保底与流水两者取高"/>
    <s v="0.13"/>
    <s v="0.13"/>
    <s v=""/>
    <n v="3.3"/>
  </r>
  <r>
    <d v="2015-03-01T00:00:00"/>
    <x v="1"/>
    <x v="1"/>
    <s v="义源珠宝"/>
    <n v="49010.400000000001"/>
    <n v="19138.561200000004"/>
    <x v="1024"/>
    <x v="1168"/>
    <x v="1153"/>
    <x v="22"/>
    <s v="珠宝"/>
    <x v="7"/>
    <s v="珠宝"/>
    <d v="2013-01-09T00:00:00"/>
    <d v="2015-05-09T00:00:00"/>
    <s v="保底与流水两者取高"/>
    <s v="0.15"/>
    <s v="0.15"/>
    <s v=""/>
    <n v="2.2999999999999998"/>
  </r>
  <r>
    <d v="2015-03-01T00:00:00"/>
    <x v="1"/>
    <x v="1"/>
    <s v="美珍香"/>
    <n v="242300.04"/>
    <n v="19432.463207999997"/>
    <x v="1025"/>
    <x v="1169"/>
    <x v="1154"/>
    <x v="23"/>
    <s v="餐饮"/>
    <x v="0"/>
    <s v="小吃/冷饮/果汁吧"/>
    <d v="2013-02-27T00:00:00"/>
    <d v="2016-05-09T00:00:00"/>
    <s v="纯保底"/>
    <s v="0."/>
    <s v="0."/>
    <s v=""/>
    <n v="3.2"/>
  </r>
  <r>
    <d v="2015-03-01T00:00:00"/>
    <x v="1"/>
    <x v="1"/>
    <s v="Ajiichiban 优之良品"/>
    <n v="126398.016"/>
    <n v="21361.264703999997"/>
    <x v="1026"/>
    <x v="1170"/>
    <x v="1155"/>
    <x v="24"/>
    <s v="餐饮"/>
    <x v="0"/>
    <s v="小吃/冷饮/果汁吧"/>
    <d v="2013-01-07T00:00:00"/>
    <d v="2015-05-09T00:00:00"/>
    <s v="保底与流水两者取高"/>
    <s v="0.15"/>
    <s v="0.15"/>
    <s v=""/>
    <n v="2.2999999999999998"/>
  </r>
  <r>
    <d v="2015-03-01T00:00:00"/>
    <x v="1"/>
    <x v="1"/>
    <s v="渔火东海面点"/>
    <n v="304166.39999999997"/>
    <n v="35861.218560000001"/>
    <x v="1027"/>
    <x v="1171"/>
    <x v="1156"/>
    <x v="25"/>
    <s v="餐饮"/>
    <x v="2"/>
    <s v="餐馆/饭店"/>
    <d v="2013-02-24T00:00:00"/>
    <d v="2018-05-09T00:00:00"/>
    <s v="保底与流水两者取高"/>
    <s v="0.1"/>
    <s v="0.1"/>
    <s v=""/>
    <n v="5.2"/>
  </r>
  <r>
    <d v="2015-03-01T00:00:00"/>
    <x v="1"/>
    <x v="1"/>
    <s v="Dairy Queen 冰雪皇后"/>
    <n v="231816"/>
    <n v="29950.627200000003"/>
    <x v="19"/>
    <x v="1172"/>
    <x v="1157"/>
    <x v="26"/>
    <s v="餐饮"/>
    <x v="0"/>
    <s v="咖啡店/面包店/冰激凌"/>
    <d v="2013-03-02T00:00:00"/>
    <d v="2018-05-09T00:00:00"/>
    <s v="保底与流水两者取高"/>
    <s v="0.11"/>
    <s v="0.11"/>
    <s v=""/>
    <n v="5.2"/>
  </r>
  <r>
    <d v="2015-03-01T00:00:00"/>
    <x v="1"/>
    <x v="1"/>
    <s v="西树泡芙"/>
    <n v="177641.4"/>
    <n v="25846.823700000004"/>
    <x v="1028"/>
    <x v="1173"/>
    <x v="1158"/>
    <x v="1"/>
    <s v="餐饮"/>
    <x v="0"/>
    <s v="小吃/冷饮/果汁吧"/>
    <d v="2013-01-30T00:00:00"/>
    <d v="2015-05-09T00:00:00"/>
    <s v="保底与流水两者取高"/>
    <s v="0.13"/>
    <s v="0.13"/>
    <s v=""/>
    <n v="2.2999999999999998"/>
  </r>
  <r>
    <d v="2015-03-01T00:00:00"/>
    <x v="1"/>
    <x v="1"/>
    <s v="网鱼网咖"/>
    <n v="155131.19999999998"/>
    <n v="58872.290399999998"/>
    <x v="1029"/>
    <x v="1174"/>
    <x v="1159"/>
    <x v="52"/>
    <s v="休闲娱乐"/>
    <x v="10"/>
    <s v="电玩城/网络游戏"/>
    <d v="2014-11-03T00:00:00"/>
    <d v="2019-11-02T00:00:00"/>
    <s v="纯保底"/>
    <n v="0"/>
    <n v="0"/>
    <s v=""/>
    <n v="5"/>
  </r>
  <r>
    <d v="2015-03-01T00:00:00"/>
    <x v="1"/>
    <x v="1"/>
    <s v="印象IN酒"/>
    <n v="201336"/>
    <n v="59937.727199999994"/>
    <x v="1030"/>
    <x v="1175"/>
    <x v="1160"/>
    <x v="27"/>
    <s v="餐饮"/>
    <x v="0"/>
    <s v="酒吧"/>
    <d v="2014-07-18T00:00:00"/>
    <d v="2017-07-17T00:00:00"/>
    <s v="保底(含物管费)与流水两者取高"/>
    <s v="0.09"/>
    <s v="0.09"/>
    <s v=""/>
    <n v="3"/>
  </r>
  <r>
    <d v="2015-03-01T00:00:00"/>
    <x v="1"/>
    <x v="1"/>
    <s v="玩转烤肉餐厅"/>
    <n v="551150.4"/>
    <n v="73633.693439999988"/>
    <x v="1031"/>
    <x v="1176"/>
    <x v="1161"/>
    <x v="28"/>
    <s v="餐饮"/>
    <x v="2"/>
    <s v="餐馆/饭店"/>
    <d v="2013-03-01T00:00:00"/>
    <d v="2018-05-29T00:00:00"/>
    <s v="保底与流水两者取高"/>
    <s v="0.08"/>
    <s v="0.08"/>
    <s v=""/>
    <n v="5.2"/>
  </r>
  <r>
    <d v="2015-03-01T00:00:00"/>
    <x v="1"/>
    <x v="1"/>
    <s v="Pizza Hut 必胜客"/>
    <n v="1034758.392"/>
    <n v="51737.919600000001"/>
    <x v="446"/>
    <x v="1177"/>
    <x v="1162"/>
    <x v="29"/>
    <s v="餐饮"/>
    <x v="2"/>
    <s v="快餐"/>
    <d v="2013-04-15T00:00:00"/>
    <d v="2028-07-13T00:00:00"/>
    <s v="保底(含物管费)与流水两者取高"/>
    <s v="0.05"/>
    <s v="0.05"/>
    <s v=""/>
    <n v="15.3"/>
  </r>
  <r>
    <d v="2015-03-01T00:00:00"/>
    <x v="1"/>
    <x v="1"/>
    <s v="太兴"/>
    <n v="1448407.2"/>
    <n v="108630.54"/>
    <x v="630"/>
    <x v="1178"/>
    <x v="1163"/>
    <x v="30"/>
    <s v="餐饮"/>
    <x v="2"/>
    <s v="餐馆/饭店"/>
    <d v="2013-03-18T00:00:00"/>
    <d v="2023-07-15T00:00:00"/>
    <s v="保底(含物管费)与流水两者取高"/>
    <s v="0.08"/>
    <s v="0.08"/>
    <s v=""/>
    <n v="10.3"/>
  </r>
  <r>
    <d v="2015-03-01T00:00:00"/>
    <x v="1"/>
    <x v="1"/>
    <s v="Ani plaza"/>
    <n v="101460.12000000001"/>
    <n v="19500.635063999998"/>
    <x v="1032"/>
    <x v="1179"/>
    <x v="1164"/>
    <x v="31"/>
    <s v="其它"/>
    <x v="1"/>
    <s v="音乐/音像商店"/>
    <d v="2013-01-06T00:00:00"/>
    <d v="2015-05-09T00:00:00"/>
    <s v="保底与流水两者取高"/>
    <s v="0.15"/>
    <s v="0.15"/>
    <s v=""/>
    <n v="2.2999999999999998"/>
  </r>
  <r>
    <d v="2015-03-01T00:00:00"/>
    <x v="1"/>
    <x v="1"/>
    <s v="Candy Lab 糖果研究室"/>
    <n v="139116"/>
    <n v="18669.367199999997"/>
    <x v="1033"/>
    <x v="1180"/>
    <x v="1165"/>
    <x v="32"/>
    <s v="餐饮"/>
    <x v="0"/>
    <s v="小吃/冷饮/果汁吧"/>
    <d v="2014-06-20T00:00:00"/>
    <d v="2015-06-19T00:00:00"/>
    <s v="保底与流水两者取高"/>
    <s v="0.12"/>
    <s v="0.12"/>
    <s v=""/>
    <n v="1"/>
  </r>
  <r>
    <d v="2015-03-01T00:00:00"/>
    <x v="1"/>
    <x v="1"/>
    <s v="禾绿回转寿司"/>
    <n v="75675"/>
    <n v="17639.842499999995"/>
    <x v="1034"/>
    <x v="1181"/>
    <x v="1166"/>
    <x v="33"/>
    <s v="餐饮"/>
    <x v="2"/>
    <s v="餐馆/饭店"/>
    <d v="2014-11-11T00:00:00"/>
    <d v="2016-11-10T00:00:00"/>
    <s v="保底与流水两者取高"/>
    <s v="0.15"/>
    <s v="0.15"/>
    <s v=""/>
    <n v="2"/>
  </r>
  <r>
    <d v="2015-03-01T00:00:00"/>
    <x v="1"/>
    <x v="1"/>
    <s v="启路生活馆"/>
    <n v="357356.1"/>
    <n v="78082.307849999997"/>
    <x v="1035"/>
    <x v="1182"/>
    <x v="1167"/>
    <x v="34"/>
    <s v="其它"/>
    <x v="1"/>
    <s v="文具"/>
    <d v="2012-12-20T00:00:00"/>
    <d v="2016-05-09T00:00:00"/>
    <s v="保底与流水两者取高"/>
    <s v="0.14"/>
    <s v="0.14"/>
    <s v=""/>
    <n v="3.4"/>
  </r>
  <r>
    <d v="2015-03-01T00:00:00"/>
    <x v="1"/>
    <x v="1"/>
    <s v="Laofengxiang 老凤祥"/>
    <n v="1429404"/>
    <n v="64037.299200000001"/>
    <x v="1036"/>
    <x v="1183"/>
    <x v="1168"/>
    <x v="35"/>
    <s v="珠宝"/>
    <x v="7"/>
    <s v="珠宝"/>
    <d v="2013-01-10T00:00:00"/>
    <d v="2015-05-09T00:00:00"/>
    <s v="保底与流水两者取高"/>
    <s v="0.09,0."/>
    <s v="0.09"/>
    <s v="0."/>
    <n v="2.2999999999999998"/>
  </r>
  <r>
    <d v="2015-03-01T00:00:00"/>
    <x v="1"/>
    <x v="1"/>
    <s v="中国黄金"/>
    <n v="1596034.8"/>
    <n v="67193.06508"/>
    <x v="1037"/>
    <x v="1184"/>
    <x v="1169"/>
    <x v="36"/>
    <s v="珠宝"/>
    <x v="7"/>
    <s v="珠宝"/>
    <d v="2013-01-05T00:00:00"/>
    <d v="2015-05-09T00:00:00"/>
    <s v="保底与流水两者取高"/>
    <s v="0.09,0."/>
    <s v="0.09"/>
    <s v="0."/>
    <n v="2.2999999999999998"/>
  </r>
  <r>
    <d v="2015-03-01T00:00:00"/>
    <x v="1"/>
    <x v="1"/>
    <s v="Watsons 屈臣氏"/>
    <n v="1689142.62"/>
    <n v="95943.300815999988"/>
    <x v="1038"/>
    <x v="1185"/>
    <x v="1170"/>
    <x v="37"/>
    <s v="其它"/>
    <x v="1"/>
    <s v="药房/保健品"/>
    <d v="2013-01-17T00:00:00"/>
    <d v="2021-07-30T00:00:00"/>
    <s v="纯扣"/>
    <s v="0.05"/>
    <s v="0.05"/>
    <s v=""/>
    <n v="8.5"/>
  </r>
  <r>
    <d v="2015-03-01T00:00:00"/>
    <x v="1"/>
    <x v="1"/>
    <s v="黛拉美甲"/>
    <n v="229120.8"/>
    <n v="20895.81696"/>
    <x v="1039"/>
    <x v="1186"/>
    <x v="1171"/>
    <x v="38"/>
    <s v="美容"/>
    <x v="8"/>
    <s v="美容/美发/美甲"/>
    <d v="2013-01-10T00:00:00"/>
    <d v="2015-05-09T00:00:00"/>
    <s v="纯保底"/>
    <s v="0."/>
    <s v="0."/>
    <s v=""/>
    <n v="2.2999999999999998"/>
  </r>
  <r>
    <d v="2015-03-01T00:00:00"/>
    <x v="1"/>
    <x v="1"/>
    <s v="海伦美甲"/>
    <n v="168716.4"/>
    <n v="20279.71128"/>
    <x v="1040"/>
    <x v="1187"/>
    <x v="1172"/>
    <x v="31"/>
    <s v="美容"/>
    <x v="8"/>
    <s v="美容/美发/美甲"/>
    <d v="2013-01-13T00:00:00"/>
    <d v="2015-05-09T00:00:00"/>
    <s v="纯保底"/>
    <s v="0."/>
    <s v="0."/>
    <s v=""/>
    <n v="2.2999999999999998"/>
  </r>
  <r>
    <d v="2015-03-01T00:00:00"/>
    <x v="1"/>
    <x v="1"/>
    <s v="Bao Dao 宝岛眼镜"/>
    <n v="312673.2"/>
    <n v="69257.113800000006"/>
    <x v="1041"/>
    <x v="1188"/>
    <x v="1173"/>
    <x v="39"/>
    <s v="其它"/>
    <x v="1"/>
    <s v="眼镜"/>
    <d v="2013-01-25T00:00:00"/>
    <d v="2016-05-09T00:00:00"/>
    <s v="保底与流水两者取高"/>
    <s v="0.2"/>
    <s v="0.2"/>
    <s v=""/>
    <n v="3.3"/>
  </r>
  <r>
    <d v="2015-03-01T00:00:00"/>
    <x v="1"/>
    <x v="1"/>
    <s v="Bread Talk 面包新语"/>
    <n v="505991.84399999998"/>
    <n v="49131.808052399996"/>
    <x v="1042"/>
    <x v="1189"/>
    <x v="1174"/>
    <x v="40"/>
    <s v="餐饮"/>
    <x v="0"/>
    <s v="咖啡店/面包店/冰激凌"/>
    <d v="2013-02-28T00:00:00"/>
    <d v="2021-05-09T00:00:00"/>
    <s v="保底与流水两者取高"/>
    <s v="0.08"/>
    <s v="0.08"/>
    <s v=""/>
    <n v="8.1999999999999993"/>
  </r>
  <r>
    <d v="2015-03-01T00:00:00"/>
    <x v="1"/>
    <x v="1"/>
    <s v="阿香米线"/>
    <n v="886011.6"/>
    <n v="104815.17228000001"/>
    <x v="1043"/>
    <x v="1190"/>
    <x v="1175"/>
    <x v="41"/>
    <s v="餐饮"/>
    <x v="2"/>
    <s v="快餐"/>
    <d v="2013-02-28T00:00:00"/>
    <d v="2016-05-09T00:00:00"/>
    <s v="保底与流水两者取高"/>
    <s v="0.11"/>
    <s v="0.11"/>
    <s v=""/>
    <n v="3.2"/>
  </r>
  <r>
    <d v="2015-03-01T00:00:00"/>
    <x v="1"/>
    <x v="1"/>
    <s v="Sukiya 食其家"/>
    <n v="440562"/>
    <n v="49651.337399999997"/>
    <x v="1044"/>
    <x v="1191"/>
    <x v="1176"/>
    <x v="42"/>
    <s v="餐饮"/>
    <x v="2"/>
    <s v="快餐"/>
    <d v="2012-12-20T00:00:00"/>
    <d v="2018-05-09T00:00:00"/>
    <s v="保底与流水两者取高"/>
    <s v="0.09"/>
    <s v="0.09"/>
    <s v=""/>
    <n v="5.4"/>
  </r>
  <r>
    <d v="2015-03-01T00:00:00"/>
    <x v="1"/>
    <x v="1"/>
    <s v="Ajisen Ramen 味千拉面"/>
    <n v="607771.79999999993"/>
    <n v="60716.402820000003"/>
    <x v="1045"/>
    <x v="1192"/>
    <x v="1177"/>
    <x v="43"/>
    <s v="餐饮"/>
    <x v="2"/>
    <s v="快餐"/>
    <d v="2013-02-26T00:00:00"/>
    <d v="2021-05-09T00:00:00"/>
    <s v="保底与流水两者取高"/>
    <s v="0.08"/>
    <s v="0.08"/>
    <s v=""/>
    <n v="8.1999999999999993"/>
  </r>
  <r>
    <d v="2015-03-01T00:00:00"/>
    <x v="1"/>
    <x v="1"/>
    <s v="KFC 肯德基"/>
    <n v="407340"/>
    <n v="57484.59304"/>
    <x v="1046"/>
    <x v="1082"/>
    <x v="1178"/>
    <x v="44"/>
    <s v="餐饮"/>
    <x v="2"/>
    <s v="快餐"/>
    <d v="2013-03-04T00:00:00"/>
    <d v="2028-06-13T00:00:00"/>
    <s v="保底与流水两者取高"/>
    <n v="0.08"/>
    <n v="0.08"/>
    <s v=""/>
    <n v="15.3"/>
  </r>
  <r>
    <d v="2015-03-01T00:00:00"/>
    <x v="1"/>
    <x v="1"/>
    <s v="永坤黄金"/>
    <n v="250983.59999999998"/>
    <n v="31573.736879999997"/>
    <x v="832"/>
    <x v="1193"/>
    <x v="1179"/>
    <x v="45"/>
    <s v="珠宝"/>
    <x v="7"/>
    <s v="珠宝"/>
    <d v="2013-09-03T00:00:00"/>
    <d v="2015-10-17T00:00:00"/>
    <s v="保底与流水两者取高"/>
    <s v="0.09,0."/>
    <s v="0.09"/>
    <s v="0."/>
    <n v="2.1"/>
  </r>
  <r>
    <d v="2015-03-01T00:00:00"/>
    <x v="1"/>
    <x v="1"/>
    <s v="Hui Lau Shan 许留山"/>
    <n v="316731.65999999997"/>
    <n v="37342.662713999998"/>
    <x v="1047"/>
    <x v="1194"/>
    <x v="1180"/>
    <x v="46"/>
    <s v="餐饮"/>
    <x v="0"/>
    <s v="咖啡店/面包店/冰激凌"/>
    <d v="2013-06-18T00:00:00"/>
    <d v="2018-07-17T00:00:00"/>
    <s v="保底与流水两者取高"/>
    <s v="0.1"/>
    <s v="0.1"/>
    <s v=""/>
    <n v="5.0999999999999996"/>
  </r>
  <r>
    <d v="2015-03-01T00:00:00"/>
    <x v="1"/>
    <x v="1"/>
    <s v="布歌东京"/>
    <n v="98588.4"/>
    <n v="12284.114640000002"/>
    <x v="1048"/>
    <x v="1195"/>
    <x v="1181"/>
    <x v="47"/>
    <s v="餐饮"/>
    <x v="0"/>
    <s v="咖啡店/面包店/冰激凌"/>
    <d v="2013-09-28T00:00:00"/>
    <d v="2015-09-27T00:00:00"/>
    <s v="保底与流水两者取高"/>
    <s v="0.11"/>
    <s v="0.11"/>
    <s v=""/>
    <n v="2"/>
  </r>
  <r>
    <d v="2015-03-01T00:00:00"/>
    <x v="1"/>
    <x v="1"/>
    <s v="Lactina"/>
    <n v="62499.6"/>
    <n v="14999.903999999999"/>
    <x v="1049"/>
    <x v="1196"/>
    <x v="1182"/>
    <x v="24"/>
    <s v="餐饮"/>
    <x v="0"/>
    <s v="咖啡店/面包店/冰激凌"/>
    <d v="2013-10-02T00:00:00"/>
    <d v="2015-10-01T00:00:00"/>
    <s v="纯保底"/>
    <s v="0."/>
    <s v="0."/>
    <s v=""/>
    <n v="2"/>
  </r>
  <r>
    <d v="2015-03-01T00:00:00"/>
    <x v="1"/>
    <x v="1"/>
    <s v="淘果乐&amp;冰期时代"/>
    <n v="104706"/>
    <n v="15653.547"/>
    <x v="1050"/>
    <x v="1197"/>
    <x v="1183"/>
    <x v="48"/>
    <s v="餐饮"/>
    <x v="0"/>
    <s v="小吃/冷饮/果汁吧"/>
    <d v="2013-07-01T00:00:00"/>
    <d v="2015-07-05T00:00:00"/>
    <s v="保底与流水两者取高"/>
    <s v="0.13"/>
    <s v="0.13"/>
    <s v=""/>
    <n v="2"/>
  </r>
  <r>
    <d v="2015-03-01T00:00:00"/>
    <x v="1"/>
    <x v="1"/>
    <s v="鲜芋仙"/>
    <n v="204570"/>
    <n v="18411.3"/>
    <x v="7"/>
    <x v="1198"/>
    <x v="1184"/>
    <x v="55"/>
    <s v="餐饮"/>
    <x v="0"/>
    <s v="小吃/冷饮/果汁吧"/>
    <d v="2013-08-16T00:00:00"/>
    <d v="2016-08-15T00:00:00"/>
    <s v="保底(含物管费)与流水两者取高"/>
    <s v="0.09"/>
    <s v="0.09"/>
    <s v=""/>
    <n v="3"/>
  </r>
  <r>
    <d v="2015-03-01T00:00:00"/>
    <x v="1"/>
    <x v="1"/>
    <s v="扬基香氛"/>
    <n v="34200.959999999999"/>
    <n v="10800.663167999999"/>
    <x v="1051"/>
    <x v="1199"/>
    <x v="1185"/>
    <x v="59"/>
    <s v="美容"/>
    <x v="5"/>
    <s v="化妆品/护肤品/香水"/>
    <d v="2014-08-07T00:00:00"/>
    <d v="2015-08-06T00:00:00"/>
    <s v="保底与流水两者取高"/>
    <s v="0.13"/>
    <s v="0.13"/>
    <s v=""/>
    <n v="1"/>
  </r>
  <r>
    <d v="2015-03-01T00:00:00"/>
    <x v="1"/>
    <x v="1"/>
    <s v="Office 欧菲姿"/>
    <n v="48192"/>
    <n v="7831.2"/>
    <x v="310"/>
    <x v="1200"/>
    <x v="1186"/>
    <x v="10"/>
    <s v="美容"/>
    <x v="5"/>
    <s v="化妆品/护肤品/香水"/>
    <d v="2015-01-26T00:00:00"/>
    <d v="2016-01-25T00:00:00"/>
    <s v="保底与流水两者取高"/>
    <s v="0.15"/>
    <s v="0.15"/>
    <s v=""/>
    <n v="1"/>
  </r>
  <r>
    <d v="2015-03-01T00:00:00"/>
    <x v="1"/>
    <x v="1"/>
    <s v="AFU 阿芙精油"/>
    <n v="43785.599999999999"/>
    <n v="7198.352640000001"/>
    <x v="478"/>
    <x v="1201"/>
    <x v="1187"/>
    <x v="10"/>
    <s v="美容"/>
    <x v="5"/>
    <s v="化妆品/护肤品/香水"/>
    <d v="2014-09-25T00:00:00"/>
    <d v="2015-09-24T00:00:00"/>
    <s v="保底与流水两者取高"/>
    <s v="0.15"/>
    <s v="0.15"/>
    <s v=""/>
    <n v="1"/>
  </r>
  <r>
    <d v="2015-03-01T00:00:00"/>
    <x v="1"/>
    <x v="1"/>
    <s v="珀莱雅"/>
    <n v="37598.400000000001"/>
    <n v="6598.5192000000006"/>
    <x v="1052"/>
    <x v="1202"/>
    <x v="1188"/>
    <x v="6"/>
    <s v="美容"/>
    <x v="5"/>
    <s v="化妆品/护肤品/香水"/>
    <d v="2013-08-30T00:00:00"/>
    <d v="2015-08-29T00:00:00"/>
    <s v="保底与流水两者取高"/>
    <n v="0"/>
    <n v="0"/>
    <s v=""/>
    <n v="2"/>
  </r>
  <r>
    <d v="2015-03-01T00:00:00"/>
    <x v="1"/>
    <x v="1"/>
    <s v="Reemoor"/>
    <n v="85954.439999999988"/>
    <n v="14354.391479999997"/>
    <x v="1053"/>
    <x v="1203"/>
    <x v="1189"/>
    <x v="10"/>
    <s v="普通服饰"/>
    <x v="6"/>
    <s v="鞋"/>
    <d v="2014-12-23T00:00:00"/>
    <d v="2015-12-22T00:00:00"/>
    <s v="保底与流水两者取高"/>
    <s v="0.16"/>
    <s v="0.16"/>
    <s v=""/>
    <n v="1"/>
  </r>
  <r>
    <d v="2015-03-01T00:00:00"/>
    <x v="1"/>
    <x v="1"/>
    <s v="skinfood"/>
    <n v="51931.199999999997"/>
    <n v="8392.0819200000005"/>
    <x v="1054"/>
    <x v="1204"/>
    <x v="1190"/>
    <x v="10"/>
    <s v="美容"/>
    <x v="5"/>
    <s v="化妆品/护肤品/香水"/>
    <d v="2014-09-06T00:00:00"/>
    <d v="2015-09-05T00:00:00"/>
    <s v="保底与流水两者取高"/>
    <s v="0.15"/>
    <s v="0.15"/>
    <s v=""/>
    <n v="1"/>
  </r>
  <r>
    <d v="2015-03-01T00:00:00"/>
    <x v="1"/>
    <x v="1"/>
    <s v="MING's Jewellery 明牌珠宝"/>
    <n v="61672.799999999996"/>
    <n v="16799.670720000002"/>
    <x v="1055"/>
    <x v="1205"/>
    <x v="1191"/>
    <x v="56"/>
    <s v="珠宝"/>
    <x v="7"/>
    <s v="珠宝"/>
    <d v="2013-12-27T00:00:00"/>
    <d v="2015-12-26T00:00:00"/>
    <s v="保底与流水两者取高"/>
    <s v="0.09,0."/>
    <s v="0.09"/>
    <s v="0."/>
    <n v="2"/>
  </r>
  <r>
    <d v="2015-03-01T00:00:00"/>
    <x v="1"/>
    <x v="1"/>
    <s v="A+（化妆品）"/>
    <n v="42823.08"/>
    <n v="6658.9889400000002"/>
    <x v="144"/>
    <x v="1206"/>
    <x v="1192"/>
    <x v="6"/>
    <s v="美容"/>
    <x v="5"/>
    <s v="化妆品/护肤品/香水"/>
    <d v="2014-03-29T00:00:00"/>
    <d v="2015-03-28T00:00:00"/>
    <s v="保底与流水两者取高"/>
    <s v="0.08"/>
    <s v="0.08"/>
    <s v=""/>
    <n v="1"/>
  </r>
  <r>
    <d v="2015-03-01T00:00:00"/>
    <x v="1"/>
    <x v="1"/>
    <s v="Binca Vidou 卞卡"/>
    <n v="33879.599999999999"/>
    <n v="6020.4049199999999"/>
    <x v="1056"/>
    <x v="1207"/>
    <x v="1193"/>
    <x v="58"/>
    <s v="美容"/>
    <x v="5"/>
    <s v="化妆品/护肤品/香水"/>
    <d v="2014-08-25T00:00:00"/>
    <d v="2015-08-24T00:00:00"/>
    <s v="保底与流水两者取高"/>
    <s v="0.16"/>
    <s v="0.16"/>
    <s v=""/>
    <n v="1"/>
  </r>
  <r>
    <d v="2015-03-01T00:00:00"/>
    <x v="1"/>
    <x v="1"/>
    <s v="牛品堂皮具"/>
    <n v="23330.399999999998"/>
    <n v="6600.1701599999988"/>
    <x v="1057"/>
    <x v="1208"/>
    <x v="1194"/>
    <x v="6"/>
    <s v="普通服饰"/>
    <x v="6"/>
    <s v="手袋/钱包/旅行箱包"/>
    <d v="2013-09-05T00:00:00"/>
    <d v="2015-09-04T00:00:00"/>
    <s v="保底与流水两者取高"/>
    <s v="0.16"/>
    <s v="0.16"/>
    <s v=""/>
    <n v="2"/>
  </r>
  <r>
    <d v="2015-03-01T00:00:00"/>
    <x v="1"/>
    <x v="1"/>
    <s v="Eplaza"/>
    <n v="12542.4"/>
    <n v="5399.5032000000001"/>
    <x v="1058"/>
    <x v="1209"/>
    <x v="1195"/>
    <x v="57"/>
    <s v="其它"/>
    <x v="1"/>
    <s v="礼品/精品/手工艺品"/>
    <d v="2014-06-20T00:00:00"/>
    <d v="2015-06-19T00:00:00"/>
    <s v="保底与流水两者取高"/>
    <s v="0.18"/>
    <s v="0.18"/>
    <s v=""/>
    <n v="1"/>
  </r>
  <r>
    <d v="2015-03-01T00:00:00"/>
    <x v="1"/>
    <x v="1"/>
    <s v="檀品"/>
    <n v="56874"/>
    <n v="9128.277"/>
    <x v="1059"/>
    <x v="1210"/>
    <x v="1196"/>
    <x v="58"/>
    <s v="餐饮"/>
    <x v="0"/>
    <s v="小吃/冷饮/果汁吧"/>
    <d v="2014-08-13T00:00:00"/>
    <d v="2015-08-12T00:00:00"/>
    <s v="保底与流水两者取高"/>
    <s v="0.15"/>
    <s v="0.15"/>
    <s v=""/>
    <n v="1"/>
  </r>
  <r>
    <d v="2015-04-01T00:00:00"/>
    <x v="1"/>
    <x v="1"/>
    <s v="Coco 都可茶饮"/>
    <n v="261882.12"/>
    <n v="40775.046084000001"/>
    <x v="1060"/>
    <x v="1211"/>
    <x v="1197"/>
    <x v="9"/>
    <s v="餐饮"/>
    <x v="0"/>
    <s v="小吃/冷饮/果汁吧"/>
    <d v="2013-02-22T00:00:00"/>
    <d v="2015-05-09T00:00:00"/>
    <s v="保底与流水两者取高"/>
    <n v="0.15"/>
    <n v="0.15"/>
    <s v=""/>
    <n v="2.2000000000000002"/>
  </r>
  <r>
    <d v="2015-04-01T00:00:00"/>
    <x v="1"/>
    <x v="1"/>
    <s v="mumu teapresso"/>
    <n v="84001.2"/>
    <n v="13465.39236"/>
    <x v="1061"/>
    <x v="1212"/>
    <x v="1198"/>
    <x v="12"/>
    <s v="餐饮"/>
    <x v="0"/>
    <s v="小吃/冷饮/果汁吧"/>
    <d v="2013-03-04T00:00:00"/>
    <d v="2016-05-09T00:00:00"/>
    <s v="保底与流水两者取高"/>
    <n v="0.12"/>
    <n v="0.12"/>
    <s v=""/>
    <n v="3.2"/>
  </r>
  <r>
    <d v="2015-04-01T00:00:00"/>
    <x v="1"/>
    <x v="1"/>
    <s v="AYSH"/>
    <n v="149500.79999999999"/>
    <n v="23755.67712"/>
    <x v="1062"/>
    <x v="1213"/>
    <x v="1199"/>
    <x v="13"/>
    <s v="餐饮"/>
    <x v="0"/>
    <s v="小吃/冷饮/果汁吧"/>
    <d v="2013-01-24T00:00:00"/>
    <d v="2016-05-09T00:00:00"/>
    <s v="保底与流水两者取高"/>
    <n v="0.13"/>
    <n v="0.13"/>
    <s v=""/>
    <n v="3.3"/>
  </r>
  <r>
    <d v="2015-04-01T00:00:00"/>
    <x v="1"/>
    <x v="1"/>
    <s v="Iceason 爱茜茜里"/>
    <n v="109221.59999999999"/>
    <n v="28506.837599999999"/>
    <x v="930"/>
    <x v="1214"/>
    <x v="1200"/>
    <x v="13"/>
    <s v="餐饮"/>
    <x v="0"/>
    <s v="咖啡店/面包店/冰激凌"/>
    <d v="2013-01-08T00:00:00"/>
    <d v="2018-05-09T00:00:00"/>
    <s v="保底与流水两者取高"/>
    <n v="0.16"/>
    <n v="0.16"/>
    <s v=""/>
    <n v="5.3"/>
  </r>
  <r>
    <d v="2015-04-01T00:00:00"/>
    <x v="1"/>
    <x v="1"/>
    <s v="博洋家纺"/>
    <n v="126759.59999999999"/>
    <n v="32602.56912"/>
    <x v="1063"/>
    <x v="1215"/>
    <x v="1201"/>
    <x v="14"/>
    <s v="其它"/>
    <x v="4"/>
    <s v="窗帘/床品"/>
    <d v="2013-05-29T00:00:00"/>
    <d v="2015-06-27T00:00:00"/>
    <s v="保底与流水两者取高"/>
    <n v="0.14000000000000001"/>
    <n v="0.14000000000000001"/>
    <s v=""/>
    <n v="2.1"/>
  </r>
  <r>
    <d v="2015-04-01T00:00:00"/>
    <x v="1"/>
    <x v="1"/>
    <s v="糖印"/>
    <n v="154819.26"/>
    <n v="34060.237199999996"/>
    <x v="430"/>
    <x v="1216"/>
    <x v="1202"/>
    <x v="15"/>
    <s v="餐饮"/>
    <x v="0"/>
    <s v="咖啡店/面包店/冰激凌"/>
    <d v="2013-05-15T00:00:00"/>
    <d v="2017-07-13T00:00:00"/>
    <s v="保底与流水两者取高"/>
    <n v="0.1"/>
    <n v="0.1"/>
    <s v=""/>
    <n v="4.2"/>
  </r>
  <r>
    <d v="2015-04-01T00:00:00"/>
    <x v="1"/>
    <x v="1"/>
    <s v="Puredown"/>
    <n v="99798.84"/>
    <n v="54300.548844000004"/>
    <x v="1064"/>
    <x v="1217"/>
    <x v="1203"/>
    <x v="16"/>
    <s v="其它"/>
    <x v="4"/>
    <s v="家居家饰/日杂"/>
    <d v="2013-07-01T00:00:00"/>
    <d v="2015-08-29T00:00:00"/>
    <s v="保底与流水两者取高"/>
    <n v="0.14000000000000001"/>
    <n v="0.14000000000000001"/>
    <s v=""/>
    <n v="2.2000000000000002"/>
  </r>
  <r>
    <d v="2015-04-01T00:00:00"/>
    <x v="1"/>
    <x v="1"/>
    <s v="万仟堂_x0009_"/>
    <n v="92320.2"/>
    <n v="30724.162559999997"/>
    <x v="1065"/>
    <x v="1218"/>
    <x v="1204"/>
    <x v="17"/>
    <s v="其它"/>
    <x v="4"/>
    <s v="家居家饰/日杂"/>
    <d v="2013-07-01T00:00:00"/>
    <d v="2015-08-15T00:00:00"/>
    <s v="保底(含物管费)与流水两者取高"/>
    <n v="0.15"/>
    <n v="0.15"/>
    <s v=""/>
    <n v="2.1"/>
  </r>
  <r>
    <d v="2015-04-01T00:00:00"/>
    <x v="1"/>
    <x v="1"/>
    <s v="Forest Cabin 林清轩"/>
    <n v="41443.199999999997"/>
    <n v="16200.14688"/>
    <x v="1066"/>
    <x v="1219"/>
    <x v="1205"/>
    <x v="18"/>
    <s v="美容"/>
    <x v="5"/>
    <s v="化妆品/护肤品/香水"/>
    <d v="2014-10-31T00:00:00"/>
    <d v="2016-10-30T00:00:00"/>
    <s v="保底与流水两者取高"/>
    <n v="0.15"/>
    <n v="0.15"/>
    <s v=""/>
    <n v="2"/>
  </r>
  <r>
    <d v="2015-04-01T00:00:00"/>
    <x v="1"/>
    <x v="1"/>
    <s v="MISSHA 谜尚"/>
    <n v="72341.279999999999"/>
    <n v="16197.212592"/>
    <x v="1067"/>
    <x v="1220"/>
    <x v="1206"/>
    <x v="18"/>
    <s v="美容"/>
    <x v="5"/>
    <s v="化妆品/护肤品/香水"/>
    <d v="2014-10-30T00:00:00"/>
    <d v="2016-10-29T00:00:00"/>
    <s v="保底与流水两者取高"/>
    <n v="0.15"/>
    <n v="0.15"/>
    <s v=""/>
    <n v="2"/>
  </r>
  <r>
    <d v="2015-04-01T00:00:00"/>
    <x v="1"/>
    <x v="1"/>
    <s v="LNO"/>
    <n v="180815.4"/>
    <n v="34626.149100000002"/>
    <x v="1068"/>
    <x v="1221"/>
    <x v="1207"/>
    <x v="19"/>
    <s v="普通服饰"/>
    <x v="6"/>
    <s v="流行配饰/人造珠宝佩"/>
    <d v="2013-03-25T00:00:00"/>
    <d v="2015-05-09T00:00:00"/>
    <s v="保底与流水两者取高"/>
    <n v="0.16"/>
    <n v="0.16"/>
    <s v=""/>
    <n v="2.1"/>
  </r>
  <r>
    <d v="2015-04-01T00:00:00"/>
    <x v="1"/>
    <x v="1"/>
    <s v="周大生"/>
    <n v="574410"/>
    <n v="46067.681999999993"/>
    <x v="1069"/>
    <x v="1222"/>
    <x v="1208"/>
    <x v="20"/>
    <s v="珠宝"/>
    <x v="7"/>
    <s v="珠宝"/>
    <d v="2013-03-14T00:00:00"/>
    <d v="2015-05-09T00:00:00"/>
    <s v="保底与流水两者取高"/>
    <s v="0.09,0."/>
    <s v="0.09"/>
    <s v="0."/>
    <n v="2.2000000000000002"/>
  </r>
  <r>
    <d v="2015-04-01T00:00:00"/>
    <x v="1"/>
    <x v="1"/>
    <s v="酷乐潮玩"/>
    <n v="480997.70399999997"/>
    <n v="73736.948023199991"/>
    <x v="185"/>
    <x v="1223"/>
    <x v="1209"/>
    <x v="21"/>
    <s v="其它"/>
    <x v="1"/>
    <s v="礼品/精品/手工艺品"/>
    <d v="2013-01-10T00:00:00"/>
    <d v="2016-05-09T00:00:00"/>
    <s v="保底与流水两者取高"/>
    <n v="0.13"/>
    <n v="0.13"/>
    <s v=""/>
    <n v="3.3"/>
  </r>
  <r>
    <d v="2015-04-01T00:00:00"/>
    <x v="1"/>
    <x v="1"/>
    <s v="义源珠宝"/>
    <n v="91956"/>
    <n v="19136.043599999997"/>
    <x v="1070"/>
    <x v="1224"/>
    <x v="1210"/>
    <x v="22"/>
    <s v="珠宝"/>
    <x v="7"/>
    <s v="珠宝"/>
    <d v="2013-01-09T00:00:00"/>
    <d v="2016-05-09T00:00:00"/>
    <s v="保底与流水两者取高"/>
    <n v="0.15"/>
    <n v="0.15"/>
    <s v=""/>
    <n v="3.3"/>
  </r>
  <r>
    <d v="2015-04-01T00:00:00"/>
    <x v="1"/>
    <x v="1"/>
    <s v="美珍香"/>
    <n v="226602.36000000002"/>
    <n v="19442.482488000001"/>
    <x v="1071"/>
    <x v="1225"/>
    <x v="1211"/>
    <x v="23"/>
    <s v="餐饮"/>
    <x v="0"/>
    <s v="小吃/冷饮/果汁吧"/>
    <d v="2013-02-27T00:00:00"/>
    <d v="2016-05-09T00:00:00"/>
    <s v="纯保底"/>
    <n v="0"/>
    <n v="0"/>
    <s v=""/>
    <n v="3.2"/>
  </r>
  <r>
    <d v="2015-04-01T00:00:00"/>
    <x v="1"/>
    <x v="1"/>
    <s v="Ajiichiban 优之良品"/>
    <n v="118379.988"/>
    <n v="20160.111956400004"/>
    <x v="1072"/>
    <x v="1226"/>
    <x v="1212"/>
    <x v="24"/>
    <s v="餐饮"/>
    <x v="0"/>
    <s v="小吃/冷饮/果汁吧"/>
    <d v="2013-01-07T00:00:00"/>
    <d v="2015-05-09T00:00:00"/>
    <s v="保底与流水两者取高"/>
    <n v="0.15"/>
    <n v="0.15"/>
    <s v=""/>
    <n v="2.2999999999999998"/>
  </r>
  <r>
    <d v="2015-04-01T00:00:00"/>
    <x v="1"/>
    <x v="1"/>
    <s v="渔火东海面点"/>
    <n v="300789.59999999998"/>
    <n v="35523.251760000006"/>
    <x v="847"/>
    <x v="1227"/>
    <x v="1213"/>
    <x v="25"/>
    <s v="餐饮"/>
    <x v="2"/>
    <s v="餐馆/饭店"/>
    <d v="2013-02-24T00:00:00"/>
    <d v="2018-05-09T00:00:00"/>
    <s v="保底与流水两者取高"/>
    <n v="0.1"/>
    <n v="0.1"/>
    <s v=""/>
    <n v="5.2"/>
  </r>
  <r>
    <d v="2015-04-01T00:00:00"/>
    <x v="1"/>
    <x v="1"/>
    <s v="Dairy Queen 冰雪皇后"/>
    <n v="209865.01200000002"/>
    <n v="27534.289574400002"/>
    <x v="1073"/>
    <x v="1228"/>
    <x v="1214"/>
    <x v="26"/>
    <s v="餐饮"/>
    <x v="0"/>
    <s v="咖啡店/面包店/冰激凌"/>
    <d v="2013-03-02T00:00:00"/>
    <d v="2018-05-09T00:00:00"/>
    <s v="保底与流水两者取高"/>
    <n v="0.11"/>
    <n v="0.11"/>
    <s v=""/>
    <n v="5.2"/>
  </r>
  <r>
    <d v="2015-04-01T00:00:00"/>
    <x v="1"/>
    <x v="1"/>
    <s v="西树泡芙"/>
    <n v="141858"/>
    <n v="21207.771000000001"/>
    <x v="1050"/>
    <x v="1229"/>
    <x v="1215"/>
    <x v="1"/>
    <s v="餐饮"/>
    <x v="0"/>
    <s v="小吃/冷饮/果汁吧"/>
    <d v="2013-01-30T00:00:00"/>
    <d v="2015-05-09T00:00:00"/>
    <s v="保底与流水两者取高"/>
    <n v="0.13"/>
    <n v="0.13"/>
    <s v=""/>
    <n v="2.2999999999999998"/>
  </r>
  <r>
    <d v="2015-04-01T00:00:00"/>
    <x v="1"/>
    <x v="1"/>
    <s v="网鱼网咖"/>
    <n v="194708.4"/>
    <n v="58879.820159999996"/>
    <x v="1074"/>
    <x v="1230"/>
    <x v="1216"/>
    <x v="52"/>
    <s v="休闲娱乐"/>
    <x v="10"/>
    <s v="电玩城/网络游戏"/>
    <d v="2014-11-03T00:00:00"/>
    <d v="2019-11-02T00:00:00"/>
    <s v="纯保底"/>
    <n v="0"/>
    <n v="0"/>
    <s v=""/>
    <n v="5"/>
  </r>
  <r>
    <d v="2015-04-01T00:00:00"/>
    <x v="1"/>
    <x v="1"/>
    <s v="印象IN酒"/>
    <n v="175581.6"/>
    <n v="59943.558239999998"/>
    <x v="1075"/>
    <x v="1231"/>
    <x v="1217"/>
    <x v="27"/>
    <s v="餐饮"/>
    <x v="0"/>
    <s v="酒吧"/>
    <d v="2014-07-18T00:00:00"/>
    <d v="2017-07-17T00:00:00"/>
    <s v="保底(含物管费)与流水两者取高"/>
    <n v="0.09"/>
    <n v="0.09"/>
    <s v=""/>
    <n v="3"/>
  </r>
  <r>
    <d v="2015-04-01T00:00:00"/>
    <x v="1"/>
    <x v="1"/>
    <s v="玩转烤肉餐厅"/>
    <n v="471606"/>
    <n v="73617.696599999996"/>
    <x v="1076"/>
    <x v="1232"/>
    <x v="1218"/>
    <x v="28"/>
    <s v="餐饮"/>
    <x v="2"/>
    <s v="餐馆/饭店"/>
    <d v="2013-03-01T00:00:00"/>
    <d v="2018-05-29T00:00:00"/>
    <s v="保底与流水两者取高"/>
    <n v="0.08"/>
    <n v="0.08"/>
    <s v=""/>
    <n v="5.2"/>
  </r>
  <r>
    <d v="2015-04-01T00:00:00"/>
    <x v="1"/>
    <x v="1"/>
    <s v="Pizza Hut 必胜客"/>
    <n v="957254.71199999994"/>
    <n v="47862.735600000007"/>
    <x v="895"/>
    <x v="1233"/>
    <x v="1219"/>
    <x v="29"/>
    <s v="餐饮"/>
    <x v="2"/>
    <s v="快餐"/>
    <d v="2013-04-15T00:00:00"/>
    <d v="2028-07-13T00:00:00"/>
    <s v="保底(含物管费)与流水两者取高"/>
    <n v="0.05"/>
    <n v="0.05"/>
    <s v=""/>
    <n v="15.3"/>
  </r>
  <r>
    <d v="2015-04-01T00:00:00"/>
    <x v="1"/>
    <x v="1"/>
    <s v="太兴"/>
    <n v="1242192"/>
    <n v="103474.59359999999"/>
    <x v="1077"/>
    <x v="1234"/>
    <x v="1220"/>
    <x v="30"/>
    <s v="餐饮"/>
    <x v="2"/>
    <s v="餐馆/饭店"/>
    <d v="2013-03-18T00:00:00"/>
    <d v="2023-07-15T00:00:00"/>
    <s v="保底(含物管费)与流水两者取高"/>
    <n v="0.08"/>
    <n v="0.08"/>
    <s v=""/>
    <n v="10.3"/>
  </r>
  <r>
    <d v="2015-04-01T00:00:00"/>
    <x v="1"/>
    <x v="1"/>
    <s v="Ani plaza"/>
    <n v="84264.960000000006"/>
    <n v="19498.911743999997"/>
    <x v="1078"/>
    <x v="1235"/>
    <x v="1221"/>
    <x v="31"/>
    <s v="其它"/>
    <x v="1"/>
    <s v="音乐/音像商店"/>
    <d v="2013-01-06T00:00:00"/>
    <d v="2015-05-09T00:00:00"/>
    <s v="保底与流水两者取高"/>
    <n v="0.15"/>
    <n v="0.15"/>
    <s v=""/>
    <n v="2.2999999999999998"/>
  </r>
  <r>
    <d v="2015-04-01T00:00:00"/>
    <x v="1"/>
    <x v="1"/>
    <s v="Candy Lab 糖果研究室"/>
    <n v="113509.2"/>
    <n v="15596.164079999999"/>
    <x v="88"/>
    <x v="1236"/>
    <x v="1222"/>
    <x v="32"/>
    <s v="餐饮"/>
    <x v="0"/>
    <s v="小吃/冷饮/果汁吧"/>
    <d v="2014-06-20T00:00:00"/>
    <d v="2015-06-19T00:00:00"/>
    <s v="保底与流水两者取高"/>
    <n v="0.12"/>
    <n v="0.12"/>
    <s v=""/>
    <n v="1"/>
  </r>
  <r>
    <d v="2015-04-01T00:00:00"/>
    <x v="1"/>
    <x v="1"/>
    <s v="禾绿回转寿司"/>
    <n v="58586.400000000001"/>
    <n v="17640.365039999997"/>
    <x v="1079"/>
    <x v="1237"/>
    <x v="1223"/>
    <x v="33"/>
    <s v="餐饮"/>
    <x v="2"/>
    <s v="餐馆/饭店"/>
    <d v="2014-11-11T00:00:00"/>
    <d v="2016-11-10T00:00:00"/>
    <s v="保底与流水两者取高"/>
    <n v="0.15"/>
    <n v="0.15"/>
    <s v=""/>
    <n v="2"/>
  </r>
  <r>
    <d v="2015-04-01T00:00:00"/>
    <x v="1"/>
    <x v="1"/>
    <s v="启路生活馆"/>
    <n v="297760.44"/>
    <n v="78072.78736799999"/>
    <x v="1080"/>
    <x v="1238"/>
    <x v="1224"/>
    <x v="34"/>
    <s v="其它"/>
    <x v="1"/>
    <s v="文具"/>
    <d v="2012-12-20T00:00:00"/>
    <d v="2016-05-09T00:00:00"/>
    <s v="保底与流水两者取高"/>
    <n v="0.14000000000000001"/>
    <n v="0.14000000000000001"/>
    <s v=""/>
    <n v="3.4"/>
  </r>
  <r>
    <d v="2015-04-01T00:00:00"/>
    <x v="1"/>
    <x v="1"/>
    <s v="Laofengxiang 老凤祥"/>
    <n v="1324796.3999999999"/>
    <n v="64120.145759999999"/>
    <x v="1081"/>
    <x v="1239"/>
    <x v="1225"/>
    <x v="35"/>
    <s v="珠宝"/>
    <x v="7"/>
    <s v="珠宝"/>
    <d v="2013-01-10T00:00:00"/>
    <d v="2015-05-09T00:00:00"/>
    <s v="保底与流水两者取高"/>
    <s v="0.09,0."/>
    <s v="0.09"/>
    <s v="0."/>
    <n v="2.2999999999999998"/>
  </r>
  <r>
    <d v="2015-04-01T00:00:00"/>
    <x v="1"/>
    <x v="1"/>
    <s v="中国黄金"/>
    <n v="1315383.5999999999"/>
    <n v="67216.10196"/>
    <x v="1082"/>
    <x v="1240"/>
    <x v="1226"/>
    <x v="36"/>
    <s v="珠宝"/>
    <x v="7"/>
    <s v="珠宝"/>
    <d v="2013-01-05T00:00:00"/>
    <d v="2015-05-09T00:00:00"/>
    <s v="保底与流水两者取高"/>
    <s v="0.09,0."/>
    <s v="0.09"/>
    <s v="0."/>
    <n v="2.2999999999999998"/>
  </r>
  <r>
    <d v="2015-04-01T00:00:00"/>
    <x v="1"/>
    <x v="1"/>
    <s v="Watsons 屈臣氏"/>
    <n v="1456792.2120000001"/>
    <n v="83765.552190000002"/>
    <x v="142"/>
    <x v="1241"/>
    <x v="1227"/>
    <x v="37"/>
    <s v="其它"/>
    <x v="1"/>
    <s v="药房/保健品"/>
    <d v="2013-01-17T00:00:00"/>
    <d v="2021-07-30T00:00:00"/>
    <s v="纯扣"/>
    <n v="0.05"/>
    <n v="0.05"/>
    <s v=""/>
    <n v="8.5"/>
  </r>
  <r>
    <d v="2015-04-01T00:00:00"/>
    <x v="1"/>
    <x v="1"/>
    <s v="黛拉美甲"/>
    <n v="198974.4"/>
    <n v="20912.209439999999"/>
    <x v="1083"/>
    <x v="1242"/>
    <x v="1228"/>
    <x v="38"/>
    <s v="美容"/>
    <x v="8"/>
    <s v="美容/美发/美甲"/>
    <d v="2013-01-10T00:00:00"/>
    <d v="2016-05-09T00:00:00"/>
    <s v="纯保底"/>
    <n v="0"/>
    <n v="0"/>
    <s v=""/>
    <n v="3.3"/>
  </r>
  <r>
    <d v="2015-04-01T00:00:00"/>
    <x v="1"/>
    <x v="1"/>
    <s v="海伦美甲"/>
    <n v="171966"/>
    <n v="20274.791400000002"/>
    <x v="1047"/>
    <x v="1243"/>
    <x v="1229"/>
    <x v="31"/>
    <s v="美容"/>
    <x v="8"/>
    <s v="美容/美发/美甲"/>
    <d v="2013-01-13T00:00:00"/>
    <d v="2016-05-09T00:00:00"/>
    <s v="纯保底"/>
    <n v="0"/>
    <n v="0"/>
    <s v=""/>
    <n v="3.3"/>
  </r>
  <r>
    <d v="2015-04-01T00:00:00"/>
    <x v="1"/>
    <x v="1"/>
    <s v="Bao Dao 宝岛眼镜"/>
    <n v="326072.39999999997"/>
    <n v="71931.57144"/>
    <x v="1084"/>
    <x v="1244"/>
    <x v="1230"/>
    <x v="39"/>
    <s v="其它"/>
    <x v="1"/>
    <s v="眼镜"/>
    <d v="2013-01-25T00:00:00"/>
    <d v="2016-05-09T00:00:00"/>
    <s v="保底与流水两者取高"/>
    <n v="0.2"/>
    <n v="0.2"/>
    <s v=""/>
    <n v="3.3"/>
  </r>
  <r>
    <d v="2015-04-01T00:00:00"/>
    <x v="1"/>
    <x v="1"/>
    <s v="Bread Talk 面包新语"/>
    <n v="422973.61200000002"/>
    <n v="42466.550644800001"/>
    <x v="761"/>
    <x v="1245"/>
    <x v="1231"/>
    <x v="40"/>
    <s v="餐饮"/>
    <x v="0"/>
    <s v="咖啡店/面包店/冰激凌"/>
    <d v="2013-02-28T00:00:00"/>
    <d v="2021-05-09T00:00:00"/>
    <s v="保底与流水两者取高"/>
    <n v="0.08"/>
    <n v="0.08"/>
    <s v=""/>
    <n v="8.1999999999999993"/>
  </r>
  <r>
    <d v="2015-04-01T00:00:00"/>
    <x v="1"/>
    <x v="1"/>
    <s v="阿香米线"/>
    <n v="823922.4"/>
    <n v="97964.373360000012"/>
    <x v="905"/>
    <x v="1246"/>
    <x v="1232"/>
    <x v="41"/>
    <s v="餐饮"/>
    <x v="2"/>
    <s v="快餐"/>
    <d v="2013-02-28T00:00:00"/>
    <d v="2016-05-09T00:00:00"/>
    <s v="保底与流水两者取高"/>
    <n v="0.11"/>
    <n v="0.11"/>
    <s v=""/>
    <n v="3.2"/>
  </r>
  <r>
    <d v="2015-04-01T00:00:00"/>
    <x v="1"/>
    <x v="1"/>
    <s v="Sukiya 食其家"/>
    <n v="398756.39999999997"/>
    <n v="45896.861639999996"/>
    <x v="1085"/>
    <x v="1247"/>
    <x v="1233"/>
    <x v="42"/>
    <s v="餐饮"/>
    <x v="2"/>
    <s v="快餐"/>
    <d v="2012-12-20T00:00:00"/>
    <d v="2018-05-09T00:00:00"/>
    <s v="保底与流水两者取高"/>
    <n v="0.09"/>
    <n v="0.09"/>
    <s v=""/>
    <n v="5.4"/>
  </r>
  <r>
    <d v="2015-04-01T00:00:00"/>
    <x v="1"/>
    <x v="1"/>
    <s v="Ajisen Ramen 味千拉面"/>
    <n v="544611.6"/>
    <n v="55713.766679999993"/>
    <x v="330"/>
    <x v="1248"/>
    <x v="1234"/>
    <x v="43"/>
    <s v="餐饮"/>
    <x v="2"/>
    <s v="快餐"/>
    <d v="2013-02-26T00:00:00"/>
    <d v="2021-05-09T00:00:00"/>
    <s v="保底与流水两者取高"/>
    <n v="0.08"/>
    <n v="0.08"/>
    <s v=""/>
    <n v="8.1999999999999993"/>
  </r>
  <r>
    <d v="2015-04-01T00:00:00"/>
    <x v="1"/>
    <x v="1"/>
    <s v="KFC 肯德基"/>
    <n v="407340"/>
    <n v="57498.772000000019"/>
    <x v="1086"/>
    <x v="1082"/>
    <x v="1235"/>
    <x v="44"/>
    <s v="餐饮"/>
    <x v="2"/>
    <s v="快餐"/>
    <d v="2013-03-04T00:00:00"/>
    <d v="2028-06-13T00:00:00"/>
    <s v="保底与流水两者取高"/>
    <n v="0.08"/>
    <n v="0.08"/>
    <s v=""/>
    <n v="15.3"/>
  </r>
  <r>
    <d v="2015-04-01T00:00:00"/>
    <x v="1"/>
    <x v="1"/>
    <s v="永坤黄金"/>
    <n v="188192.4"/>
    <n v="31578.684719999997"/>
    <x v="1087"/>
    <x v="1249"/>
    <x v="1236"/>
    <x v="45"/>
    <s v="珠宝"/>
    <x v="7"/>
    <s v="珠宝"/>
    <d v="2013-09-03T00:00:00"/>
    <d v="2015-10-17T00:00:00"/>
    <s v="保底与流水两者取高"/>
    <s v="0.09,0."/>
    <s v="0.09"/>
    <s v="0."/>
    <n v="2.1"/>
  </r>
  <r>
    <d v="2015-04-01T00:00:00"/>
    <x v="1"/>
    <x v="1"/>
    <s v="Hui Lau Shan 许留山"/>
    <n v="301665.09600000002"/>
    <n v="35837.813404800007"/>
    <x v="393"/>
    <x v="1250"/>
    <x v="1237"/>
    <x v="46"/>
    <s v="餐饮"/>
    <x v="0"/>
    <s v="咖啡店/面包店/冰激凌"/>
    <d v="2013-06-18T00:00:00"/>
    <d v="2018-07-17T00:00:00"/>
    <s v="保底与流水两者取高"/>
    <n v="0.1"/>
    <n v="0.1"/>
    <s v=""/>
    <n v="5.0999999999999996"/>
  </r>
  <r>
    <d v="2015-04-01T00:00:00"/>
    <x v="1"/>
    <x v="1"/>
    <s v="布歌东京"/>
    <n v="82568.399999999994"/>
    <n v="10519.21416"/>
    <x v="1088"/>
    <x v="1251"/>
    <x v="1238"/>
    <x v="47"/>
    <s v="餐饮"/>
    <x v="0"/>
    <s v="咖啡店/面包店/冰激凌"/>
    <d v="2013-09-28T00:00:00"/>
    <d v="2015-09-27T00:00:00"/>
    <s v="保底与流水两者取高"/>
    <n v="0.11"/>
    <n v="0.11"/>
    <s v=""/>
    <n v="2"/>
  </r>
  <r>
    <d v="2015-04-01T00:00:00"/>
    <x v="1"/>
    <x v="1"/>
    <s v="Lactina"/>
    <n v="58406.400000000001"/>
    <n v="14998.763519999997"/>
    <x v="1089"/>
    <x v="1252"/>
    <x v="1239"/>
    <x v="24"/>
    <s v="餐饮"/>
    <x v="0"/>
    <s v="咖啡店/面包店/冰激凌"/>
    <d v="2013-10-02T00:00:00"/>
    <d v="2015-10-01T00:00:00"/>
    <s v="纯保底"/>
    <n v="0"/>
    <n v="0"/>
    <s v=""/>
    <n v="2"/>
  </r>
  <r>
    <d v="2015-04-01T00:00:00"/>
    <x v="1"/>
    <x v="1"/>
    <s v="淘果乐&amp;冰期时代"/>
    <n v="97976.4"/>
    <n v="14774.841119999999"/>
    <x v="1090"/>
    <x v="1253"/>
    <x v="1240"/>
    <x v="48"/>
    <s v="餐饮"/>
    <x v="0"/>
    <s v="小吃/冷饮/果汁吧"/>
    <d v="2013-07-01T00:00:00"/>
    <d v="2015-07-05T00:00:00"/>
    <s v="保底与流水两者取高"/>
    <n v="0.13"/>
    <n v="0.13"/>
    <s v=""/>
    <n v="2"/>
  </r>
  <r>
    <d v="2015-04-01T00:00:00"/>
    <x v="1"/>
    <x v="1"/>
    <s v="Hello spring"/>
    <n v="11211"/>
    <n v="2880.1059"/>
    <x v="1091"/>
    <x v="1254"/>
    <x v="1241"/>
    <x v="10"/>
    <s v="其它"/>
    <x v="3"/>
    <s v="花店"/>
    <d v="2015-04-19T00:00:00"/>
    <d v="2016-04-18T00:00:00"/>
    <s v="保底与流水两者取高"/>
    <n v="0.13"/>
    <n v="0.13"/>
    <s v=""/>
    <n v="1"/>
  </r>
  <r>
    <d v="2015-04-01T00:00:00"/>
    <x v="1"/>
    <x v="1"/>
    <s v="鲜芋仙"/>
    <n v="205698"/>
    <n v="18512.819999999996"/>
    <x v="697"/>
    <x v="1255"/>
    <x v="1242"/>
    <x v="55"/>
    <s v="餐饮"/>
    <x v="0"/>
    <s v="小吃/冷饮/果汁吧"/>
    <d v="2013-08-16T00:00:00"/>
    <d v="2016-08-15T00:00:00"/>
    <s v="保底(含物管费)与流水两者取高"/>
    <n v="0.09"/>
    <n v="0.09"/>
    <s v=""/>
    <n v="3"/>
  </r>
  <r>
    <d v="2015-04-01T00:00:00"/>
    <x v="1"/>
    <x v="1"/>
    <s v="扬基香氛"/>
    <n v="37550.400000000001"/>
    <n v="10799.49504"/>
    <x v="1092"/>
    <x v="1256"/>
    <x v="1243"/>
    <x v="59"/>
    <s v="美容"/>
    <x v="5"/>
    <s v="化妆品/护肤品/香水"/>
    <d v="2014-08-07T00:00:00"/>
    <d v="2015-08-06T00:00:00"/>
    <s v="保底与流水两者取高"/>
    <n v="0.13"/>
    <n v="0.13"/>
    <s v=""/>
    <n v="1"/>
  </r>
  <r>
    <d v="2015-04-01T00:00:00"/>
    <x v="1"/>
    <x v="1"/>
    <s v="Office 欧菲姿"/>
    <n v="40710"/>
    <n v="7201.5990000000002"/>
    <x v="1093"/>
    <x v="1257"/>
    <x v="1244"/>
    <x v="10"/>
    <s v="美容"/>
    <x v="5"/>
    <s v="化妆品/护肤品/香水"/>
    <d v="2015-01-26T00:00:00"/>
    <d v="2016-01-25T00:00:00"/>
    <s v="保底与流水两者取高"/>
    <n v="0.15"/>
    <n v="0.15"/>
    <s v=""/>
    <n v="1"/>
  </r>
  <r>
    <d v="2015-04-01T00:00:00"/>
    <x v="1"/>
    <x v="1"/>
    <s v="AFU 阿芙精油"/>
    <n v="38953.199999999997"/>
    <n v="7198.5513600000004"/>
    <x v="518"/>
    <x v="1258"/>
    <x v="1245"/>
    <x v="10"/>
    <s v="美容"/>
    <x v="5"/>
    <s v="化妆品/护肤品/香水"/>
    <d v="2014-09-25T00:00:00"/>
    <d v="2015-09-24T00:00:00"/>
    <s v="保底与流水两者取高"/>
    <n v="0.15"/>
    <n v="0.15"/>
    <s v=""/>
    <n v="1"/>
  </r>
  <r>
    <d v="2015-04-01T00:00:00"/>
    <x v="1"/>
    <x v="1"/>
    <s v="珀莱雅"/>
    <n v="35500.799999999996"/>
    <n v="6599.59872"/>
    <x v="1094"/>
    <x v="1259"/>
    <x v="1246"/>
    <x v="6"/>
    <s v="美容"/>
    <x v="5"/>
    <s v="化妆品/护肤品/香水"/>
    <d v="2013-08-30T00:00:00"/>
    <d v="2015-08-29T00:00:00"/>
    <s v="保底与流水两者取高"/>
    <n v="0"/>
    <n v="0"/>
    <s v=""/>
    <n v="2"/>
  </r>
  <r>
    <d v="2015-04-01T00:00:00"/>
    <x v="1"/>
    <x v="1"/>
    <s v="Reemoor"/>
    <n v="180218.52"/>
    <n v="29429.684316000006"/>
    <x v="1095"/>
    <x v="1260"/>
    <x v="1247"/>
    <x v="10"/>
    <s v="普通服饰"/>
    <x v="6"/>
    <s v="鞋"/>
    <d v="2014-12-23T00:00:00"/>
    <d v="2015-12-22T00:00:00"/>
    <s v="保底与流水两者取高"/>
    <n v="0.16"/>
    <n v="0.16"/>
    <s v=""/>
    <n v="1"/>
  </r>
  <r>
    <d v="2015-04-01T00:00:00"/>
    <x v="1"/>
    <x v="1"/>
    <s v="skinfood"/>
    <n v="51148.799999999996"/>
    <n v="8270.7609600000014"/>
    <x v="1096"/>
    <x v="1261"/>
    <x v="1248"/>
    <x v="10"/>
    <s v="美容"/>
    <x v="5"/>
    <s v="化妆品/护肤品/香水"/>
    <d v="2014-09-06T00:00:00"/>
    <d v="2015-09-05T00:00:00"/>
    <s v="保底与流水两者取高"/>
    <n v="0.15"/>
    <n v="0.15"/>
    <s v=""/>
    <n v="1"/>
  </r>
  <r>
    <d v="2015-04-01T00:00:00"/>
    <x v="1"/>
    <x v="1"/>
    <s v="MING's Jewellery 明牌珠宝"/>
    <n v="53922"/>
    <n v="16802.0952"/>
    <x v="1097"/>
    <x v="1262"/>
    <x v="1249"/>
    <x v="56"/>
    <s v="珠宝"/>
    <x v="7"/>
    <s v="珠宝"/>
    <d v="2013-12-27T00:00:00"/>
    <d v="2015-12-26T00:00:00"/>
    <s v="保底与流水两者取高"/>
    <s v="0.09,0."/>
    <s v="0.09"/>
    <s v="0."/>
    <n v="2"/>
  </r>
  <r>
    <d v="2015-04-01T00:00:00"/>
    <x v="1"/>
    <x v="1"/>
    <s v="A+（化妆品）"/>
    <n v="42068.04"/>
    <n v="7202.0484480000014"/>
    <x v="891"/>
    <x v="1263"/>
    <x v="1250"/>
    <x v="6"/>
    <s v="美容"/>
    <x v="5"/>
    <s v="化妆品/护肤品/香水"/>
    <d v="2014-03-29T00:00:00"/>
    <d v="2016-03-28T00:00:00"/>
    <s v="保底与流水两者取高"/>
    <n v="0.1"/>
    <n v="0.1"/>
    <s v=""/>
    <n v="2"/>
  </r>
  <r>
    <d v="2015-04-01T00:00:00"/>
    <x v="1"/>
    <x v="1"/>
    <s v="Binca Vidou 卞卡"/>
    <n v="25250.399999999998"/>
    <n v="5999.4950399999998"/>
    <x v="1098"/>
    <x v="1264"/>
    <x v="1251"/>
    <x v="58"/>
    <s v="美容"/>
    <x v="5"/>
    <s v="化妆品/护肤品/香水"/>
    <d v="2014-08-25T00:00:00"/>
    <d v="2015-08-24T00:00:00"/>
    <s v="保底与流水两者取高"/>
    <n v="0.16"/>
    <n v="0.16"/>
    <s v=""/>
    <n v="1"/>
  </r>
  <r>
    <d v="2015-04-01T00:00:00"/>
    <x v="1"/>
    <x v="1"/>
    <s v="牛品堂皮具"/>
    <n v="15526.8"/>
    <n v="6600.4426799999992"/>
    <x v="1099"/>
    <x v="1265"/>
    <x v="1252"/>
    <x v="6"/>
    <s v="普通服饰"/>
    <x v="6"/>
    <s v="手袋/钱包/旅行箱包"/>
    <d v="2013-09-05T00:00:00"/>
    <d v="2015-09-04T00:00:00"/>
    <s v="保底与流水两者取高"/>
    <n v="0.16"/>
    <n v="0.16"/>
    <s v=""/>
    <n v="2"/>
  </r>
  <r>
    <d v="2015-04-01T00:00:00"/>
    <x v="1"/>
    <x v="1"/>
    <s v="Eplaza"/>
    <n v="8138.4"/>
    <n v="5399.8283999999994"/>
    <x v="1100"/>
    <x v="1266"/>
    <x v="1253"/>
    <x v="57"/>
    <s v="其它"/>
    <x v="1"/>
    <s v="礼品/精品/手工艺品"/>
    <d v="2014-06-20T00:00:00"/>
    <d v="2015-06-19T00:00:00"/>
    <s v="保底与流水两者取高"/>
    <n v="0.18"/>
    <n v="0.18"/>
    <s v=""/>
    <n v="1"/>
  </r>
  <r>
    <d v="2015-04-01T00:00:00"/>
    <x v="1"/>
    <x v="1"/>
    <s v="檀品"/>
    <n v="53004"/>
    <n v="8549.5452000000005"/>
    <x v="1101"/>
    <x v="1267"/>
    <x v="1254"/>
    <x v="58"/>
    <s v="餐饮"/>
    <x v="0"/>
    <s v="小吃/冷饮/果汁吧"/>
    <d v="2014-08-13T00:00:00"/>
    <d v="2015-08-12T00:00:00"/>
    <s v="保底与流水两者取高"/>
    <n v="0.15"/>
    <n v="0.15"/>
    <s v=""/>
    <n v="1"/>
  </r>
  <r>
    <d v="2015-05-01T00:00:00"/>
    <x v="1"/>
    <x v="1"/>
    <s v="Coco 都可茶饮"/>
    <n v="272737.2"/>
    <n v="42219.718560000001"/>
    <x v="1102"/>
    <x v="1268"/>
    <x v="1255"/>
    <x v="9"/>
    <s v="餐饮"/>
    <x v="0"/>
    <s v="小吃/冷饮/果汁吧"/>
    <d v="2013-02-22T00:00:00"/>
    <d v="2015-05-09T00:00:00"/>
    <s v="保底与流水两者取高"/>
    <s v="0.15"/>
    <s v="0.15"/>
    <s v=""/>
    <n v="2.2000000000000002"/>
  </r>
  <r>
    <d v="2015-05-01T00:00:00"/>
    <x v="1"/>
    <x v="1"/>
    <s v="mumu teapresso"/>
    <n v="83464.2"/>
    <n v="13946.867819999999"/>
    <x v="1103"/>
    <x v="1269"/>
    <x v="1256"/>
    <x v="12"/>
    <s v="餐饮"/>
    <x v="0"/>
    <s v="小吃/冷饮/果汁吧"/>
    <d v="2013-03-04T00:00:00"/>
    <d v="2016-05-09T00:00:00"/>
    <s v="保底与流水两者取高"/>
    <s v="0.12,0.13"/>
    <s v="0.12"/>
    <s v="0.13"/>
    <n v="3.2"/>
  </r>
  <r>
    <d v="2015-05-01T00:00:00"/>
    <x v="1"/>
    <x v="1"/>
    <s v="AYSH"/>
    <n v="140092.79999999999"/>
    <n v="23507.571840000001"/>
    <x v="1087"/>
    <x v="1270"/>
    <x v="1257"/>
    <x v="13"/>
    <s v="餐饮"/>
    <x v="0"/>
    <s v="小吃/冷饮/果汁吧"/>
    <d v="2013-01-24T00:00:00"/>
    <d v="2016-05-09T00:00:00"/>
    <s v="保底与流水两者取高"/>
    <s v="0.13,0.14"/>
    <s v="0.13"/>
    <s v="0.14"/>
    <n v="3.3"/>
  </r>
  <r>
    <d v="2015-05-01T00:00:00"/>
    <x v="1"/>
    <x v="1"/>
    <s v="Iceason 爱茜茜里"/>
    <n v="121386"/>
    <n v="29739.569999999996"/>
    <x v="1104"/>
    <x v="1271"/>
    <x v="1258"/>
    <x v="13"/>
    <s v="餐饮"/>
    <x v="0"/>
    <s v="咖啡店/面包店/冰激凌"/>
    <d v="2013-01-08T00:00:00"/>
    <d v="2018-05-09T00:00:00"/>
    <s v="保底与流水两者取高"/>
    <s v="0.16,0.17"/>
    <s v="0.16"/>
    <s v="0.17"/>
    <n v="5.3"/>
  </r>
  <r>
    <d v="2015-05-01T00:00:00"/>
    <x v="1"/>
    <x v="1"/>
    <s v="博洋家纺"/>
    <n v="394237.2"/>
    <n v="63787.578959999992"/>
    <x v="1105"/>
    <x v="1272"/>
    <x v="1259"/>
    <x v="14"/>
    <s v="其它"/>
    <x v="4"/>
    <s v="窗帘/床品"/>
    <d v="2013-05-29T00:00:00"/>
    <d v="2015-06-27T00:00:00"/>
    <s v="保底与流水两者取高"/>
    <s v="0.14"/>
    <s v="0.14"/>
    <s v=""/>
    <n v="2.1"/>
  </r>
  <r>
    <d v="2015-05-01T00:00:00"/>
    <x v="1"/>
    <x v="1"/>
    <s v="糖印"/>
    <n v="66744.78"/>
    <n v="9884.9019179999996"/>
    <x v="999"/>
    <x v="1273"/>
    <x v="1260"/>
    <x v="15"/>
    <s v="餐饮"/>
    <x v="0"/>
    <s v="咖啡店/面包店/冰激凌"/>
    <d v="2013-05-15T00:00:00"/>
    <d v="2017-07-13T00:00:00"/>
    <s v="保底与流水两者取高"/>
    <s v="0.1"/>
    <s v="0.1"/>
    <s v=""/>
    <n v="4.2"/>
  </r>
  <r>
    <d v="2015-05-01T00:00:00"/>
    <x v="1"/>
    <x v="1"/>
    <s v="Puredown"/>
    <n v="161961.96"/>
    <n v="54305.845187999992"/>
    <x v="1106"/>
    <x v="1274"/>
    <x v="1261"/>
    <x v="16"/>
    <s v="其它"/>
    <x v="4"/>
    <s v="家居家饰/日杂"/>
    <d v="2013-07-01T00:00:00"/>
    <d v="2015-08-29T00:00:00"/>
    <s v="保底与流水两者取高"/>
    <s v="0.14"/>
    <s v="0.14"/>
    <s v=""/>
    <n v="2.2000000000000002"/>
  </r>
  <r>
    <d v="2015-05-01T00:00:00"/>
    <x v="1"/>
    <x v="1"/>
    <s v="万仟堂_x0009_"/>
    <n v="120678.216"/>
    <n v="30724.673793599999"/>
    <x v="1107"/>
    <x v="1275"/>
    <x v="1262"/>
    <x v="17"/>
    <s v="其它"/>
    <x v="4"/>
    <s v="家居家饰/日杂"/>
    <d v="2013-07-01T00:00:00"/>
    <d v="2015-08-15T00:00:00"/>
    <s v="保底(含物管费)与流水两者取高"/>
    <s v="0.15"/>
    <s v="0.15"/>
    <s v=""/>
    <n v="2.1"/>
  </r>
  <r>
    <d v="2015-05-01T00:00:00"/>
    <x v="1"/>
    <x v="1"/>
    <s v="Forest Cabin 林清轩"/>
    <n v="53252.4"/>
    <n v="16199.380080000001"/>
    <x v="1108"/>
    <x v="1276"/>
    <x v="1263"/>
    <x v="18"/>
    <s v="美容"/>
    <x v="5"/>
    <s v="化妆品/护肤品/香水"/>
    <d v="2014-10-31T00:00:00"/>
    <d v="2016-10-30T00:00:00"/>
    <s v="保底与流水两者取高"/>
    <s v="0.15"/>
    <s v="0.15"/>
    <s v=""/>
    <n v="2"/>
  </r>
  <r>
    <d v="2015-05-01T00:00:00"/>
    <x v="1"/>
    <x v="1"/>
    <s v="MISSHA 谜尚"/>
    <n v="92154.48000000001"/>
    <n v="16200.757584000003"/>
    <x v="1109"/>
    <x v="1277"/>
    <x v="1264"/>
    <x v="18"/>
    <s v="美容"/>
    <x v="5"/>
    <s v="化妆品/护肤品/香水"/>
    <d v="2014-10-30T00:00:00"/>
    <d v="2016-10-29T00:00:00"/>
    <s v="保底与流水两者取高"/>
    <s v="0.15"/>
    <s v="0.15"/>
    <s v=""/>
    <n v="2"/>
  </r>
  <r>
    <d v="2015-05-01T00:00:00"/>
    <x v="1"/>
    <x v="1"/>
    <s v="LNO"/>
    <n v="214103.28"/>
    <n v="39951.672047999993"/>
    <x v="1110"/>
    <x v="1278"/>
    <x v="1265"/>
    <x v="19"/>
    <s v="普通服饰"/>
    <x v="6"/>
    <s v="流行配饰/人造珠宝佩"/>
    <d v="2013-03-25T00:00:00"/>
    <d v="2015-05-31T00:00:00"/>
    <s v="保底与流水两者取高"/>
    <s v="0.16,0.16"/>
    <s v="0.16"/>
    <s v="0.16"/>
    <n v="2.2000000000000002"/>
  </r>
  <r>
    <d v="2015-05-01T00:00:00"/>
    <x v="1"/>
    <x v="1"/>
    <s v="周大生"/>
    <n v="983700"/>
    <n v="61455.479999999996"/>
    <x v="1111"/>
    <x v="1279"/>
    <x v="1266"/>
    <x v="20"/>
    <s v="珠宝"/>
    <x v="7"/>
    <s v="珠宝"/>
    <d v="2015-05-10T00:00:00"/>
    <d v="2016-05-09T00:00:00"/>
    <s v="保底与流水两者取高"/>
    <s v="0.1,0."/>
    <s v="0.1"/>
    <s v="0."/>
    <n v="1"/>
  </r>
  <r>
    <d v="2015-05-01T00:00:00"/>
    <x v="1"/>
    <x v="1"/>
    <s v="义源珠宝"/>
    <n v="79081.2"/>
    <n v="24293.744639999997"/>
    <x v="662"/>
    <x v="1280"/>
    <x v="1267"/>
    <x v="22"/>
    <s v="珠宝"/>
    <x v="7"/>
    <s v="珠宝"/>
    <d v="2013-01-09T00:00:00"/>
    <d v="2016-05-09T00:00:00"/>
    <s v="保底与流水两者取高"/>
    <s v="0.15,0.15"/>
    <s v="0.15"/>
    <s v="0.15"/>
    <n v="3.3"/>
  </r>
  <r>
    <d v="2015-05-01T00:00:00"/>
    <x v="1"/>
    <x v="1"/>
    <s v="美珍香"/>
    <n v="246009.12"/>
    <n v="19902.137808000003"/>
    <x v="1112"/>
    <x v="1281"/>
    <x v="1268"/>
    <x v="23"/>
    <s v="餐饮"/>
    <x v="0"/>
    <s v="小吃/冷饮/果汁吧"/>
    <d v="2013-02-27T00:00:00"/>
    <d v="2016-05-09T00:00:00"/>
    <s v="纯保底"/>
    <s v="0.,0."/>
    <s v="0."/>
    <s v="0."/>
    <n v="3.2"/>
  </r>
  <r>
    <d v="2015-05-01T00:00:00"/>
    <x v="1"/>
    <x v="1"/>
    <s v="Ajiichiban 优之良品"/>
    <n v="129803.76"/>
    <n v="20379.190319999998"/>
    <x v="1113"/>
    <x v="1282"/>
    <x v="1269"/>
    <x v="24"/>
    <s v="餐饮"/>
    <x v="0"/>
    <s v="小吃/冷饮/果汁吧"/>
    <d v="2013-01-07T00:00:00"/>
    <d v="2015-05-09T00:00:00"/>
    <s v="保底与流水两者取高"/>
    <s v="0.15"/>
    <s v="0.15"/>
    <s v=""/>
    <n v="2.2999999999999998"/>
  </r>
  <r>
    <d v="2015-05-01T00:00:00"/>
    <x v="1"/>
    <x v="1"/>
    <s v="渔火东海面点"/>
    <n v="283096.8"/>
    <n v="35641.887119999999"/>
    <x v="838"/>
    <x v="1283"/>
    <x v="1270"/>
    <x v="25"/>
    <s v="餐饮"/>
    <x v="2"/>
    <s v="餐馆/饭店"/>
    <d v="2013-02-24T00:00:00"/>
    <d v="2018-05-09T00:00:00"/>
    <s v="保底与流水两者取高"/>
    <s v="0.1,0.11"/>
    <s v="0.1"/>
    <s v="0.11"/>
    <n v="5.2"/>
  </r>
  <r>
    <d v="2015-05-01T00:00:00"/>
    <x v="1"/>
    <x v="1"/>
    <s v="Dairy Queen 冰雪皇后"/>
    <n v="204198.75599999999"/>
    <n v="28301.947581600001"/>
    <x v="1114"/>
    <x v="1284"/>
    <x v="1271"/>
    <x v="26"/>
    <s v="餐饮"/>
    <x v="0"/>
    <s v="咖啡店/面包店/冰激凌"/>
    <d v="2013-03-02T00:00:00"/>
    <d v="2018-05-09T00:00:00"/>
    <s v="保底与流水两者取高"/>
    <s v="0.11,0.12"/>
    <s v="0.11"/>
    <s v="0.12"/>
    <n v="5.2"/>
  </r>
  <r>
    <d v="2015-05-01T00:00:00"/>
    <x v="1"/>
    <x v="1"/>
    <s v="西树泡芙"/>
    <n v="157782"/>
    <n v="23272.844999999998"/>
    <x v="1115"/>
    <x v="1285"/>
    <x v="1272"/>
    <x v="1"/>
    <s v="餐饮"/>
    <x v="0"/>
    <s v="小吃/冷饮/果汁吧"/>
    <d v="2013-01-30T00:00:00"/>
    <d v="2015-05-09T00:00:00"/>
    <s v="保底与流水两者取高"/>
    <s v="0.13"/>
    <s v="0.13"/>
    <s v=""/>
    <n v="2.2999999999999998"/>
  </r>
  <r>
    <d v="2015-05-01T00:00:00"/>
    <x v="1"/>
    <x v="1"/>
    <s v="网鱼网咖"/>
    <n v="221072.4"/>
    <n v="58871.580119999999"/>
    <x v="1116"/>
    <x v="1286"/>
    <x v="1273"/>
    <x v="52"/>
    <s v="休闲娱乐"/>
    <x v="10"/>
    <s v="电玩城/网络游戏"/>
    <d v="2014-11-03T00:00:00"/>
    <d v="2019-11-02T00:00:00"/>
    <s v="纯保底"/>
    <n v="0"/>
    <n v="0"/>
    <s v=""/>
    <n v="5"/>
  </r>
  <r>
    <d v="2015-05-01T00:00:00"/>
    <x v="1"/>
    <x v="1"/>
    <s v="印象IN酒"/>
    <n v="176042.4"/>
    <n v="59942.437199999993"/>
    <x v="1117"/>
    <x v="1287"/>
    <x v="1274"/>
    <x v="27"/>
    <s v="餐饮"/>
    <x v="0"/>
    <s v="酒吧"/>
    <d v="2014-07-18T00:00:00"/>
    <d v="2017-07-17T00:00:00"/>
    <s v="保底(含物管费)与流水两者取高"/>
    <s v="0.09"/>
    <s v="0.09"/>
    <s v=""/>
    <n v="3"/>
  </r>
  <r>
    <d v="2015-05-01T00:00:00"/>
    <x v="1"/>
    <x v="1"/>
    <s v="玩转烤肉餐厅"/>
    <n v="575589"/>
    <n v="77013.808199999999"/>
    <x v="1118"/>
    <x v="1288"/>
    <x v="1275"/>
    <x v="28"/>
    <s v="餐饮"/>
    <x v="2"/>
    <s v="餐馆/饭店"/>
    <d v="2013-03-01T00:00:00"/>
    <d v="2018-05-29T00:00:00"/>
    <s v="保底与流水两者取高"/>
    <s v="0.08,0.09"/>
    <s v="0.08"/>
    <s v="0.09"/>
    <n v="5.2"/>
  </r>
  <r>
    <d v="2015-05-01T00:00:00"/>
    <x v="1"/>
    <x v="1"/>
    <s v="Pizza Hut 必胜客"/>
    <n v="1048172.1359999999"/>
    <n v="52408.606800000009"/>
    <x v="895"/>
    <x v="1289"/>
    <x v="1276"/>
    <x v="29"/>
    <s v="餐饮"/>
    <x v="2"/>
    <s v="快餐"/>
    <d v="2013-04-15T00:00:00"/>
    <d v="2028-07-13T00:00:00"/>
    <s v="保底(含物管费)与流水两者取高"/>
    <s v="0.05"/>
    <s v="0.05"/>
    <s v=""/>
    <n v="15.3"/>
  </r>
  <r>
    <d v="2015-05-01T00:00:00"/>
    <x v="1"/>
    <x v="1"/>
    <s v="太兴"/>
    <n v="1336116"/>
    <n v="103548.98999999999"/>
    <x v="587"/>
    <x v="1290"/>
    <x v="1277"/>
    <x v="30"/>
    <s v="餐饮"/>
    <x v="2"/>
    <s v="餐馆/饭店"/>
    <d v="2013-03-18T00:00:00"/>
    <d v="2023-07-15T00:00:00"/>
    <s v="保底(含物管费)与流水两者取高"/>
    <s v="0.08"/>
    <s v="0.08"/>
    <s v=""/>
    <n v="10.3"/>
  </r>
  <r>
    <d v="2015-05-01T00:00:00"/>
    <x v="1"/>
    <x v="1"/>
    <s v="Ani plaza"/>
    <n v="164617.68"/>
    <n v="28594.091016000002"/>
    <x v="1119"/>
    <x v="1291"/>
    <x v="1278"/>
    <x v="31"/>
    <s v="其它"/>
    <x v="1"/>
    <s v="音乐/音像商店"/>
    <d v="2013-01-06T00:00:00"/>
    <d v="2015-06-05T00:00:00"/>
    <s v="保底与流水两者取高"/>
    <s v="0.15,0.15"/>
    <s v="0.15"/>
    <s v="0.15"/>
    <n v="2.4"/>
  </r>
  <r>
    <d v="2015-05-01T00:00:00"/>
    <x v="1"/>
    <x v="1"/>
    <s v="Candy Lab 糖果研究室"/>
    <n v="139919.28"/>
    <n v="18777.167375999998"/>
    <x v="1033"/>
    <x v="1292"/>
    <x v="1279"/>
    <x v="32"/>
    <s v="餐饮"/>
    <x v="0"/>
    <s v="小吃/冷饮/果汁吧"/>
    <d v="2014-06-20T00:00:00"/>
    <d v="2015-06-19T00:00:00"/>
    <s v="保底与流水两者取高"/>
    <s v="0.12"/>
    <s v="0.12"/>
    <s v=""/>
    <n v="1"/>
  </r>
  <r>
    <d v="2015-05-01T00:00:00"/>
    <x v="1"/>
    <x v="1"/>
    <s v="禾绿回转寿司"/>
    <n v="64014"/>
    <n v="17642.258400000002"/>
    <x v="1120"/>
    <x v="1293"/>
    <x v="1280"/>
    <x v="33"/>
    <s v="餐饮"/>
    <x v="2"/>
    <s v="餐馆/饭店"/>
    <d v="2014-11-11T00:00:00"/>
    <d v="2016-11-10T00:00:00"/>
    <s v="保底与流水两者取高"/>
    <s v="0.15"/>
    <s v="0.15"/>
    <s v=""/>
    <n v="2"/>
  </r>
  <r>
    <d v="2015-05-01T00:00:00"/>
    <x v="1"/>
    <x v="1"/>
    <s v="启路生活馆"/>
    <n v="465993.88799999998"/>
    <n v="84344.89372800001"/>
    <x v="1121"/>
    <x v="1294"/>
    <x v="1281"/>
    <x v="34"/>
    <s v="其它"/>
    <x v="1"/>
    <s v="文具"/>
    <d v="2012-12-20T00:00:00"/>
    <d v="2016-05-09T00:00:00"/>
    <s v="保底与流水两者取高"/>
    <s v="0.14,0.15"/>
    <s v="0.14"/>
    <s v="0.15"/>
    <n v="3.4"/>
  </r>
  <r>
    <d v="2015-05-01T00:00:00"/>
    <x v="1"/>
    <x v="1"/>
    <s v="Laofengxiang 老凤祥"/>
    <n v="2037685.2"/>
    <n v="72134.056079999995"/>
    <x v="1122"/>
    <x v="1295"/>
    <x v="1282"/>
    <x v="35"/>
    <s v="珠宝"/>
    <x v="7"/>
    <s v="珠宝"/>
    <d v="2013-01-10T00:00:00"/>
    <d v="2015-05-09T00:00:00"/>
    <s v="保底与流水两者取高"/>
    <s v="0.09,0."/>
    <s v="0.09"/>
    <s v="0."/>
    <n v="2.2999999999999998"/>
  </r>
  <r>
    <d v="2015-05-01T00:00:00"/>
    <x v="1"/>
    <x v="1"/>
    <s v="中国黄金"/>
    <n v="2153635.1999999997"/>
    <n v="74085.050879999995"/>
    <x v="1123"/>
    <x v="1296"/>
    <x v="1283"/>
    <x v="36"/>
    <s v="珠宝"/>
    <x v="7"/>
    <s v="珠宝"/>
    <d v="2013-01-05T00:00:00"/>
    <d v="2015-05-09T00:00:00"/>
    <s v="保底与流水两者取高"/>
    <s v="0.09,0."/>
    <s v="0.09"/>
    <s v="0."/>
    <n v="2.2999999999999998"/>
  </r>
  <r>
    <d v="2015-05-01T00:00:00"/>
    <x v="1"/>
    <x v="1"/>
    <s v="Watsons 屈臣氏"/>
    <n v="1657376.112"/>
    <n v="94304.700772800017"/>
    <x v="59"/>
    <x v="1297"/>
    <x v="1284"/>
    <x v="37"/>
    <s v="其它"/>
    <x v="1"/>
    <s v="药房/保健品"/>
    <d v="2013-01-17T00:00:00"/>
    <d v="2021-07-30T00:00:00"/>
    <s v="纯扣"/>
    <s v="0.05"/>
    <s v="0.05"/>
    <s v=""/>
    <n v="8.5"/>
  </r>
  <r>
    <d v="2015-05-01T00:00:00"/>
    <x v="1"/>
    <x v="1"/>
    <s v="黛拉美甲"/>
    <n v="256033.19999999998"/>
    <n v="28880.544959999999"/>
    <x v="1124"/>
    <x v="1298"/>
    <x v="1285"/>
    <x v="38"/>
    <s v="美容"/>
    <x v="8"/>
    <s v="美容/美发/美甲"/>
    <d v="2013-01-10T00:00:00"/>
    <d v="2016-05-09T00:00:00"/>
    <s v="纯保底"/>
    <s v="0."/>
    <s v="0."/>
    <s v=""/>
    <n v="3.3"/>
  </r>
  <r>
    <d v="2015-05-01T00:00:00"/>
    <x v="1"/>
    <x v="1"/>
    <s v="海伦美甲"/>
    <n v="109495.2"/>
    <n v="27472.345679999999"/>
    <x v="1125"/>
    <x v="1299"/>
    <x v="1286"/>
    <x v="31"/>
    <s v="美容"/>
    <x v="8"/>
    <s v="美容/美发/美甲"/>
    <d v="2013-01-13T00:00:00"/>
    <d v="2016-05-09T00:00:00"/>
    <s v="纯保底"/>
    <s v="0."/>
    <s v="0."/>
    <s v=""/>
    <n v="3.3"/>
  </r>
  <r>
    <d v="2015-05-01T00:00:00"/>
    <x v="1"/>
    <x v="1"/>
    <s v="Bao Dao 宝岛眼镜"/>
    <n v="343867.2"/>
    <n v="69770.654879999987"/>
    <x v="1126"/>
    <x v="1300"/>
    <x v="1287"/>
    <x v="39"/>
    <s v="其它"/>
    <x v="1"/>
    <s v="眼镜"/>
    <d v="2013-01-25T00:00:00"/>
    <d v="2015-06-20T00:00:00"/>
    <s v="保底与流水两者取高"/>
    <s v="0.2,0.2"/>
    <s v="0.2"/>
    <s v="0.2"/>
    <n v="2.4"/>
  </r>
  <r>
    <d v="2015-05-01T00:00:00"/>
    <x v="1"/>
    <x v="1"/>
    <s v="Bread Talk 面包新语"/>
    <n v="543357.09600000002"/>
    <n v="52107.945506399999"/>
    <x v="1127"/>
    <x v="1301"/>
    <x v="1288"/>
    <x v="40"/>
    <s v="餐饮"/>
    <x v="0"/>
    <s v="咖啡店/面包店/冰激凌"/>
    <d v="2013-02-28T00:00:00"/>
    <d v="2021-05-09T00:00:00"/>
    <s v="保底与流水两者取高"/>
    <s v="0.08,0.08"/>
    <s v="0.08"/>
    <s v="0.08"/>
    <n v="8.1999999999999993"/>
  </r>
  <r>
    <d v="2015-05-01T00:00:00"/>
    <x v="1"/>
    <x v="1"/>
    <s v="阿香米线"/>
    <n v="826997.4"/>
    <n v="104036.27291999999"/>
    <x v="832"/>
    <x v="1302"/>
    <x v="1289"/>
    <x v="41"/>
    <s v="餐饮"/>
    <x v="2"/>
    <s v="快餐"/>
    <d v="2013-02-28T00:00:00"/>
    <d v="2016-05-09T00:00:00"/>
    <s v="保底与流水两者取高"/>
    <s v="0.11,0.12"/>
    <s v="0.11"/>
    <s v="0.12"/>
    <n v="3.2"/>
  </r>
  <r>
    <d v="2015-05-01T00:00:00"/>
    <x v="1"/>
    <x v="1"/>
    <s v="Sukiya 食其家"/>
    <n v="456954"/>
    <n v="54286.135200000004"/>
    <x v="223"/>
    <x v="1303"/>
    <x v="1290"/>
    <x v="42"/>
    <s v="餐饮"/>
    <x v="2"/>
    <s v="快餐"/>
    <d v="2012-12-20T00:00:00"/>
    <d v="2018-05-09T00:00:00"/>
    <s v="保底与流水两者取高"/>
    <s v="0.09,0.1"/>
    <s v="0.09"/>
    <s v="0.1"/>
    <n v="5.4"/>
  </r>
  <r>
    <d v="2015-05-01T00:00:00"/>
    <x v="1"/>
    <x v="1"/>
    <s v="Ajisen Ramen 味千拉面"/>
    <n v="557666.28"/>
    <n v="56714.660676"/>
    <x v="1128"/>
    <x v="1304"/>
    <x v="1291"/>
    <x v="43"/>
    <s v="餐饮"/>
    <x v="2"/>
    <s v="快餐"/>
    <d v="2013-02-26T00:00:00"/>
    <d v="2021-05-09T00:00:00"/>
    <s v="保底与流水两者取高"/>
    <s v="0.08,0.08"/>
    <s v="0.08"/>
    <s v="0.08"/>
    <n v="8.1999999999999993"/>
  </r>
  <r>
    <d v="2015-05-01T00:00:00"/>
    <x v="1"/>
    <x v="1"/>
    <s v="KFC 肯德基"/>
    <n v="433620"/>
    <n v="57486.946000000011"/>
    <x v="1129"/>
    <x v="1305"/>
    <x v="1292"/>
    <x v="44"/>
    <s v="餐饮"/>
    <x v="2"/>
    <s v="快餐"/>
    <d v="2013-03-04T00:00:00"/>
    <d v="2028-06-13T00:00:00"/>
    <s v="保底与流水两者取高"/>
    <n v="0.08"/>
    <n v="0.08"/>
    <s v=""/>
    <n v="15.3"/>
  </r>
  <r>
    <d v="2015-05-01T00:00:00"/>
    <x v="1"/>
    <x v="1"/>
    <s v="永坤黄金"/>
    <n v="270958.8"/>
    <n v="31593.796079999996"/>
    <x v="1130"/>
    <x v="1306"/>
    <x v="1293"/>
    <x v="45"/>
    <s v="珠宝"/>
    <x v="7"/>
    <s v="珠宝"/>
    <d v="2013-09-03T00:00:00"/>
    <d v="2015-10-17T00:00:00"/>
    <s v="保底与流水两者取高"/>
    <s v="0.09,0."/>
    <s v="0.09"/>
    <s v="0."/>
    <n v="2.1"/>
  </r>
  <r>
    <d v="2015-05-01T00:00:00"/>
    <x v="1"/>
    <x v="1"/>
    <s v="Hui Lau Shan 许留山"/>
    <n v="355604.61599999998"/>
    <n v="41214.574994400005"/>
    <x v="225"/>
    <x v="1307"/>
    <x v="1294"/>
    <x v="46"/>
    <s v="餐饮"/>
    <x v="0"/>
    <s v="咖啡店/面包店/冰激凌"/>
    <d v="2013-06-18T00:00:00"/>
    <d v="2018-07-17T00:00:00"/>
    <s v="保底与流水两者取高"/>
    <s v="0.1"/>
    <s v="0.1"/>
    <s v=""/>
    <n v="5.0999999999999996"/>
  </r>
  <r>
    <d v="2015-05-01T00:00:00"/>
    <x v="1"/>
    <x v="1"/>
    <s v="布歌东京"/>
    <n v="75758.399999999994"/>
    <n v="9772.8335999999999"/>
    <x v="1131"/>
    <x v="1308"/>
    <x v="1295"/>
    <x v="47"/>
    <s v="餐饮"/>
    <x v="0"/>
    <s v="咖啡店/面包店/冰激凌"/>
    <d v="2013-09-28T00:00:00"/>
    <d v="2015-09-27T00:00:00"/>
    <s v="保底与流水两者取高"/>
    <s v="0.11"/>
    <s v="0.11"/>
    <s v=""/>
    <n v="2"/>
  </r>
  <r>
    <d v="2015-05-01T00:00:00"/>
    <x v="1"/>
    <x v="1"/>
    <s v="Lactina"/>
    <n v="68349.599999999991"/>
    <n v="15002.7372"/>
    <x v="1132"/>
    <x v="1309"/>
    <x v="1296"/>
    <x v="24"/>
    <s v="餐饮"/>
    <x v="0"/>
    <s v="咖啡店/面包店/冰激凌"/>
    <d v="2013-10-02T00:00:00"/>
    <d v="2015-10-01T00:00:00"/>
    <s v="纯保底"/>
    <s v="0."/>
    <s v="0."/>
    <s v=""/>
    <n v="2"/>
  </r>
  <r>
    <d v="2015-05-01T00:00:00"/>
    <x v="1"/>
    <x v="1"/>
    <s v="淘果乐&amp;冰期时代"/>
    <n v="108280.8"/>
    <n v="16112.183040000002"/>
    <x v="1133"/>
    <x v="1310"/>
    <x v="1297"/>
    <x v="48"/>
    <s v="餐饮"/>
    <x v="0"/>
    <s v="小吃/冷饮/果汁吧"/>
    <d v="2013-07-01T00:00:00"/>
    <d v="2015-07-05T00:00:00"/>
    <s v="保底与流水两者取高"/>
    <s v="0.13"/>
    <s v="0.13"/>
    <s v=""/>
    <n v="2"/>
  </r>
  <r>
    <d v="2015-05-01T00:00:00"/>
    <x v="1"/>
    <x v="1"/>
    <s v="Hello spring"/>
    <n v="44775.6"/>
    <n v="7199.9164800000008"/>
    <x v="1134"/>
    <x v="1311"/>
    <x v="1298"/>
    <x v="10"/>
    <s v="其它"/>
    <x v="3"/>
    <s v="花店"/>
    <d v="2015-04-19T00:00:00"/>
    <d v="2016-04-18T00:00:00"/>
    <s v="保底与流水两者取高"/>
    <s v="0.13"/>
    <s v="0.13"/>
    <s v=""/>
    <n v="1"/>
  </r>
  <r>
    <d v="2015-05-01T00:00:00"/>
    <x v="1"/>
    <x v="1"/>
    <s v="鲜芋仙"/>
    <n v="237925.19999999998"/>
    <n v="21413.268"/>
    <x v="654"/>
    <x v="1312"/>
    <x v="1299"/>
    <x v="55"/>
    <s v="餐饮"/>
    <x v="0"/>
    <s v="小吃/冷饮/果汁吧"/>
    <d v="2013-08-16T00:00:00"/>
    <d v="2016-08-15T00:00:00"/>
    <s v="保底(含物管费)与流水两者取高"/>
    <s v="0.09"/>
    <s v="0.09"/>
    <s v=""/>
    <n v="3"/>
  </r>
  <r>
    <d v="2015-05-01T00:00:00"/>
    <x v="1"/>
    <x v="1"/>
    <s v="扬基香氛"/>
    <n v="41042.400000000001"/>
    <n v="10798.255440000001"/>
    <x v="1135"/>
    <x v="1313"/>
    <x v="1300"/>
    <x v="59"/>
    <s v="美容"/>
    <x v="5"/>
    <s v="化妆品/护肤品/香水"/>
    <d v="2014-08-07T00:00:00"/>
    <d v="2015-08-06T00:00:00"/>
    <s v="保底与流水两者取高"/>
    <s v="0.13"/>
    <s v="0.13"/>
    <s v=""/>
    <n v="1"/>
  </r>
  <r>
    <d v="2015-05-01T00:00:00"/>
    <x v="1"/>
    <x v="1"/>
    <s v="Office 欧菲姿"/>
    <n v="40659.599999999999"/>
    <n v="7200.815160000001"/>
    <x v="1136"/>
    <x v="1314"/>
    <x v="1301"/>
    <x v="10"/>
    <s v="美容"/>
    <x v="5"/>
    <s v="化妆品/护肤品/香水"/>
    <d v="2015-01-26T00:00:00"/>
    <d v="2016-01-25T00:00:00"/>
    <s v="保底与流水两者取高"/>
    <s v="0.15"/>
    <s v="0.15"/>
    <s v=""/>
    <n v="1"/>
  </r>
  <r>
    <d v="2015-05-01T00:00:00"/>
    <x v="1"/>
    <x v="1"/>
    <s v="AFU 阿芙精油"/>
    <n v="70398"/>
    <n v="11193.282000000001"/>
    <x v="602"/>
    <x v="1315"/>
    <x v="1302"/>
    <x v="10"/>
    <s v="美容"/>
    <x v="5"/>
    <s v="化妆品/护肤品/香水"/>
    <d v="2014-09-25T00:00:00"/>
    <d v="2015-09-24T00:00:00"/>
    <s v="保底与流水两者取高"/>
    <s v="0.15"/>
    <s v="0.15"/>
    <s v=""/>
    <n v="1"/>
  </r>
  <r>
    <d v="2015-05-01T00:00:00"/>
    <x v="1"/>
    <x v="1"/>
    <s v="珀莱雅"/>
    <n v="46556.4"/>
    <n v="6601.6975199999997"/>
    <x v="789"/>
    <x v="1316"/>
    <x v="1303"/>
    <x v="6"/>
    <s v="美容"/>
    <x v="5"/>
    <s v="化妆品/护肤品/香水"/>
    <d v="2013-08-30T00:00:00"/>
    <d v="2015-08-29T00:00:00"/>
    <s v="保底与流水两者取高"/>
    <n v="0"/>
    <n v="0"/>
    <s v=""/>
    <n v="2"/>
  </r>
  <r>
    <d v="2015-05-01T00:00:00"/>
    <x v="1"/>
    <x v="1"/>
    <s v="Reemoor"/>
    <n v="236358.84"/>
    <n v="38408.311500000003"/>
    <x v="310"/>
    <x v="1317"/>
    <x v="1304"/>
    <x v="10"/>
    <s v="普通服饰"/>
    <x v="6"/>
    <s v="鞋"/>
    <d v="2014-12-23T00:00:00"/>
    <d v="2015-12-22T00:00:00"/>
    <s v="保底与流水两者取高"/>
    <s v="0.16"/>
    <s v="0.16"/>
    <s v=""/>
    <n v="1"/>
  </r>
  <r>
    <d v="2015-05-01T00:00:00"/>
    <x v="1"/>
    <x v="1"/>
    <s v="skinfood"/>
    <n v="69519.599999999991"/>
    <n v="11025.808559999999"/>
    <x v="970"/>
    <x v="1318"/>
    <x v="1305"/>
    <x v="10"/>
    <s v="美容"/>
    <x v="5"/>
    <s v="化妆品/护肤品/香水"/>
    <d v="2014-09-06T00:00:00"/>
    <d v="2015-09-05T00:00:00"/>
    <s v="保底与流水两者取高"/>
    <s v="0.15"/>
    <s v="0.15"/>
    <s v=""/>
    <n v="1"/>
  </r>
  <r>
    <d v="2015-05-01T00:00:00"/>
    <x v="1"/>
    <x v="1"/>
    <s v="MING's Jewellery 明牌珠宝"/>
    <n v="156202.79999999999"/>
    <n v="16807.421279999999"/>
    <x v="161"/>
    <x v="1319"/>
    <x v="1306"/>
    <x v="56"/>
    <s v="珠宝"/>
    <x v="7"/>
    <s v="珠宝"/>
    <d v="2013-12-27T00:00:00"/>
    <d v="2015-12-26T00:00:00"/>
    <s v="保底与流水两者取高"/>
    <s v="0.09,0."/>
    <s v="0.09"/>
    <s v="0."/>
    <n v="2"/>
  </r>
  <r>
    <d v="2015-05-01T00:00:00"/>
    <x v="1"/>
    <x v="1"/>
    <s v="A+（化妆品）"/>
    <n v="59241.119999999995"/>
    <n v="7197.7960799999992"/>
    <x v="1137"/>
    <x v="1320"/>
    <x v="1307"/>
    <x v="6"/>
    <s v="美容"/>
    <x v="5"/>
    <s v="化妆品/护肤品/香水"/>
    <d v="2014-03-29T00:00:00"/>
    <d v="2016-03-28T00:00:00"/>
    <s v="保底与流水两者取高"/>
    <s v="0.1"/>
    <s v="0.1"/>
    <s v=""/>
    <n v="2"/>
  </r>
  <r>
    <d v="2015-05-01T00:00:00"/>
    <x v="1"/>
    <x v="1"/>
    <s v="Binca Vidou 卞卡"/>
    <n v="31908"/>
    <n v="5998.7039999999997"/>
    <x v="1138"/>
    <x v="1321"/>
    <x v="1308"/>
    <x v="58"/>
    <s v="美容"/>
    <x v="5"/>
    <s v="化妆品/护肤品/香水"/>
    <d v="2014-08-25T00:00:00"/>
    <d v="2015-08-24T00:00:00"/>
    <s v="保底与流水两者取高"/>
    <s v="0.16"/>
    <s v="0.16"/>
    <s v=""/>
    <n v="1"/>
  </r>
  <r>
    <d v="2015-05-01T00:00:00"/>
    <x v="1"/>
    <x v="1"/>
    <s v="牛品堂皮具"/>
    <n v="27214.799999999999"/>
    <n v="6599.5889999999999"/>
    <x v="1139"/>
    <x v="1322"/>
    <x v="1309"/>
    <x v="6"/>
    <s v="普通服饰"/>
    <x v="6"/>
    <s v="手袋/钱包/旅行箱包"/>
    <d v="2013-09-05T00:00:00"/>
    <d v="2015-09-04T00:00:00"/>
    <s v="保底与流水两者取高"/>
    <s v="0.16"/>
    <s v="0.16"/>
    <s v=""/>
    <n v="2"/>
  </r>
  <r>
    <d v="2015-05-01T00:00:00"/>
    <x v="1"/>
    <x v="1"/>
    <s v="檀品"/>
    <n v="63874.799999999996"/>
    <n v="10181.643119999999"/>
    <x v="774"/>
    <x v="1323"/>
    <x v="1310"/>
    <x v="58"/>
    <s v="餐饮"/>
    <x v="0"/>
    <s v="小吃/冷饮/果汁吧"/>
    <d v="2014-08-13T00:00:00"/>
    <d v="2015-08-12T00:00:00"/>
    <s v="保底与流水两者取高"/>
    <s v="0.15"/>
    <s v="0.15"/>
    <s v=""/>
    <n v="1"/>
  </r>
  <r>
    <d v="2015-06-01T00:00:00"/>
    <x v="1"/>
    <x v="1"/>
    <s v="Coco 都可茶饮"/>
    <n v="266500.8"/>
    <n v="44132.532479999994"/>
    <x v="1140"/>
    <x v="1324"/>
    <x v="1311"/>
    <x v="9"/>
    <s v="餐饮"/>
    <x v="0"/>
    <s v="小吃/冷饮/果汁吧"/>
    <d v="2013-02-22T00:00:00"/>
    <d v="2016-05-09T00:00:00"/>
    <s v="保底与流水两者取高"/>
    <s v="0.16"/>
    <s v="0.16"/>
    <s v=""/>
    <n v="3.2"/>
  </r>
  <r>
    <d v="2015-06-01T00:00:00"/>
    <x v="1"/>
    <x v="1"/>
    <s v="mumu teapresso"/>
    <n v="80029.2"/>
    <n v="14077.136280000001"/>
    <x v="1141"/>
    <x v="1325"/>
    <x v="1312"/>
    <x v="12"/>
    <s v="餐饮"/>
    <x v="0"/>
    <s v="小吃/冷饮/果汁吧"/>
    <d v="2013-03-04T00:00:00"/>
    <d v="2016-05-09T00:00:00"/>
    <s v="保底与流水两者取高"/>
    <s v="0.13"/>
    <s v="0.13"/>
    <s v=""/>
    <n v="3.2"/>
  </r>
  <r>
    <d v="2015-06-01T00:00:00"/>
    <x v="1"/>
    <x v="1"/>
    <s v="AYSH"/>
    <n v="139206"/>
    <n v="23804.226000000002"/>
    <x v="1142"/>
    <x v="1326"/>
    <x v="1313"/>
    <x v="13"/>
    <s v="餐饮"/>
    <x v="0"/>
    <s v="小吃/冷饮/果汁吧"/>
    <d v="2013-01-24T00:00:00"/>
    <d v="2016-05-09T00:00:00"/>
    <s v="保底与流水两者取高"/>
    <s v="0.14"/>
    <s v="0.14"/>
    <s v=""/>
    <n v="3.3"/>
  </r>
  <r>
    <d v="2015-06-01T00:00:00"/>
    <x v="1"/>
    <x v="1"/>
    <s v="Iceason 爱茜茜里"/>
    <n v="99662.399999999994"/>
    <n v="30237.57216"/>
    <x v="1143"/>
    <x v="1327"/>
    <x v="1314"/>
    <x v="13"/>
    <s v="餐饮"/>
    <x v="0"/>
    <s v="咖啡店/面包店/冰激凌"/>
    <d v="2013-01-08T00:00:00"/>
    <d v="2018-05-09T00:00:00"/>
    <s v="保底与流水两者取高"/>
    <s v="0.17"/>
    <s v="0.17"/>
    <s v=""/>
    <n v="5.3"/>
  </r>
  <r>
    <d v="2015-06-01T00:00:00"/>
    <x v="1"/>
    <x v="1"/>
    <s v="博洋家纺"/>
    <n v="39337.199999999997"/>
    <n v="29345.551200000005"/>
    <x v="1144"/>
    <x v="1328"/>
    <x v="1315"/>
    <x v="14"/>
    <s v="其它"/>
    <x v="4"/>
    <s v="窗帘/床品"/>
    <d v="2013-05-29T00:00:00"/>
    <d v="2015-06-27T00:00:00"/>
    <s v="保底与流水两者取高"/>
    <s v="0.14"/>
    <s v="0.14"/>
    <s v=""/>
    <n v="2.1"/>
  </r>
  <r>
    <d v="2015-06-01T00:00:00"/>
    <x v="1"/>
    <x v="1"/>
    <s v="Bao Dao 宝岛眼镜"/>
    <n v="334632"/>
    <n v="85091.987999999998"/>
    <x v="1145"/>
    <x v="1329"/>
    <x v="1316"/>
    <x v="60"/>
    <s v="其它"/>
    <x v="1"/>
    <s v="眼镜"/>
    <d v="2015-05-29T00:00:00"/>
    <d v="2017-05-28T00:00:00"/>
    <s v="纯保底"/>
    <s v="0.,0.2"/>
    <s v="0."/>
    <s v="0.2"/>
    <n v="2"/>
  </r>
  <r>
    <d v="2015-06-01T00:00:00"/>
    <x v="1"/>
    <x v="1"/>
    <s v="糖印"/>
    <n v="61157.219999999994"/>
    <n v="51152.807999999997"/>
    <x v="1146"/>
    <x v="1330"/>
    <x v="1317"/>
    <x v="60"/>
    <s v="餐饮"/>
    <x v="0"/>
    <s v="咖啡店/面包店/冰激凌"/>
    <d v="2015-05-25T00:00:00"/>
    <d v="2017-06-28T00:00:00"/>
    <s v="保底与流水两者取高"/>
    <s v="0.1,0.1"/>
    <s v="0.1"/>
    <s v="0.1"/>
    <n v="2.1"/>
  </r>
  <r>
    <d v="2015-06-01T00:00:00"/>
    <x v="1"/>
    <x v="1"/>
    <s v="万仟堂_x0009_"/>
    <n v="105018.264"/>
    <n v="30717.842219999995"/>
    <x v="1147"/>
    <x v="1331"/>
    <x v="1318"/>
    <x v="17"/>
    <s v="其它"/>
    <x v="4"/>
    <s v="家居家饰/日杂"/>
    <d v="2013-07-01T00:00:00"/>
    <d v="2015-08-15T00:00:00"/>
    <s v="保底(含物管费)与流水两者取高"/>
    <s v="0.15"/>
    <s v="0.15"/>
    <s v=""/>
    <n v="2.1"/>
  </r>
  <r>
    <d v="2015-06-01T00:00:00"/>
    <x v="1"/>
    <x v="1"/>
    <s v="Forest Cabin 林清轩"/>
    <n v="33249.599999999999"/>
    <n v="16199.205119999999"/>
    <x v="1148"/>
    <x v="1332"/>
    <x v="1319"/>
    <x v="18"/>
    <s v="美容"/>
    <x v="5"/>
    <s v="化妆品/护肤品/香水"/>
    <d v="2014-10-31T00:00:00"/>
    <d v="2016-10-30T00:00:00"/>
    <s v="保底与流水两者取高"/>
    <s v="0.15"/>
    <s v="0.15"/>
    <s v=""/>
    <n v="2"/>
  </r>
  <r>
    <d v="2015-06-01T00:00:00"/>
    <x v="1"/>
    <x v="1"/>
    <s v="MISSHA 谜尚"/>
    <n v="65697"/>
    <n v="16200.8802"/>
    <x v="1149"/>
    <x v="1333"/>
    <x v="1320"/>
    <x v="18"/>
    <s v="美容"/>
    <x v="5"/>
    <s v="化妆品/护肤品/香水"/>
    <d v="2014-10-30T00:00:00"/>
    <d v="2016-10-29T00:00:00"/>
    <s v="保底与流水两者取高"/>
    <s v="0.15"/>
    <s v="0.15"/>
    <s v=""/>
    <n v="2"/>
  </r>
  <r>
    <d v="2015-06-01T00:00:00"/>
    <x v="1"/>
    <x v="1"/>
    <s v="周大生"/>
    <n v="649640.4"/>
    <n v="57623.103480000005"/>
    <x v="1150"/>
    <x v="1334"/>
    <x v="1321"/>
    <x v="20"/>
    <s v="珠宝"/>
    <x v="7"/>
    <s v="珠宝"/>
    <d v="2015-05-10T00:00:00"/>
    <d v="2016-05-09T00:00:00"/>
    <s v="保底与流水两者取高"/>
    <s v="0.1,0."/>
    <s v="0.1"/>
    <s v="0."/>
    <n v="1"/>
  </r>
  <r>
    <d v="2015-06-01T00:00:00"/>
    <x v="1"/>
    <x v="1"/>
    <s v="MING's Jewellery 明牌珠宝"/>
    <n v="78790.8"/>
    <n v="50064.095999999998"/>
    <x v="1151"/>
    <x v="1335"/>
    <x v="1322"/>
    <x v="61"/>
    <s v="珠宝"/>
    <x v="7"/>
    <s v="珠宝"/>
    <d v="2015-05-15T00:00:00"/>
    <d v="2017-05-14T00:00:00"/>
    <s v="纯保底"/>
    <s v="0.,0.1,0.,0."/>
    <s v="0."/>
    <s v="0.1,0.,0."/>
    <n v="2"/>
  </r>
  <r>
    <d v="2015-06-01T00:00:00"/>
    <x v="1"/>
    <x v="1"/>
    <s v="酷乐潮玩"/>
    <n v="558141.6"/>
    <n v="86791.018800000005"/>
    <x v="673"/>
    <x v="1336"/>
    <x v="1323"/>
    <x v="40"/>
    <s v="其它"/>
    <x v="1"/>
    <s v="礼品/精品/手工艺品"/>
    <d v="2015-05-10T00:00:00"/>
    <d v="2017-05-09T00:00:00"/>
    <s v="保底与流水两者取高"/>
    <s v="0.14"/>
    <s v="0.14"/>
    <s v=""/>
    <n v="2"/>
  </r>
  <r>
    <d v="2015-06-01T00:00:00"/>
    <x v="1"/>
    <x v="1"/>
    <s v="义源珠宝"/>
    <n v="35628"/>
    <n v="26400.348000000005"/>
    <x v="1152"/>
    <x v="1337"/>
    <x v="1324"/>
    <x v="22"/>
    <s v="珠宝"/>
    <x v="7"/>
    <s v="珠宝"/>
    <d v="2013-01-09T00:00:00"/>
    <d v="2016-05-09T00:00:00"/>
    <s v="保底与流水两者取高"/>
    <s v="0.15"/>
    <s v="0.15"/>
    <s v=""/>
    <n v="3.3"/>
  </r>
  <r>
    <d v="2015-06-01T00:00:00"/>
    <x v="1"/>
    <x v="1"/>
    <s v="美珍香"/>
    <n v="230265.47999999998"/>
    <n v="20079.149856"/>
    <x v="858"/>
    <x v="1338"/>
    <x v="1325"/>
    <x v="23"/>
    <s v="餐饮"/>
    <x v="0"/>
    <s v="小吃/冷饮/果汁吧"/>
    <d v="2013-02-27T00:00:00"/>
    <d v="2016-05-09T00:00:00"/>
    <s v="纯保底"/>
    <s v="0."/>
    <s v="0."/>
    <s v=""/>
    <n v="3.2"/>
  </r>
  <r>
    <d v="2015-06-01T00:00:00"/>
    <x v="1"/>
    <x v="1"/>
    <s v="Ajiichiban 优之良品"/>
    <n v="116170.82400000001"/>
    <n v="20992.067896799999"/>
    <x v="1153"/>
    <x v="1339"/>
    <x v="1326"/>
    <x v="24"/>
    <s v="餐饮"/>
    <x v="0"/>
    <s v="小吃/冷饮/果汁吧"/>
    <d v="2013-01-07T00:00:00"/>
    <d v="2016-05-09T00:00:00"/>
    <s v="保底与流水两者取高"/>
    <s v="0.16"/>
    <s v="0.16"/>
    <s v=""/>
    <n v="3.3"/>
  </r>
  <r>
    <d v="2015-06-01T00:00:00"/>
    <x v="1"/>
    <x v="1"/>
    <s v="渔火东海面点"/>
    <n v="255795.59999999998"/>
    <n v="34430.087759999995"/>
    <x v="1154"/>
    <x v="1340"/>
    <x v="1327"/>
    <x v="25"/>
    <s v="餐饮"/>
    <x v="2"/>
    <s v="餐馆/饭店"/>
    <d v="2013-02-24T00:00:00"/>
    <d v="2018-05-09T00:00:00"/>
    <s v="保底与流水两者取高"/>
    <s v="0.11"/>
    <s v="0.11"/>
    <s v=""/>
    <n v="5.2"/>
  </r>
  <r>
    <d v="2015-06-01T00:00:00"/>
    <x v="1"/>
    <x v="1"/>
    <s v="Dairy Queen 冰雪皇后"/>
    <n v="178206.03599999999"/>
    <n v="25822.054616400001"/>
    <x v="1155"/>
    <x v="1341"/>
    <x v="1328"/>
    <x v="26"/>
    <s v="餐饮"/>
    <x v="0"/>
    <s v="咖啡店/面包店/冰激凌"/>
    <d v="2013-03-02T00:00:00"/>
    <d v="2018-05-09T00:00:00"/>
    <s v="保底与流水两者取高"/>
    <s v="0.12"/>
    <s v="0.12"/>
    <s v=""/>
    <n v="5.2"/>
  </r>
  <r>
    <d v="2015-06-01T00:00:00"/>
    <x v="1"/>
    <x v="1"/>
    <s v="西树泡芙"/>
    <n v="139860"/>
    <n v="22335.642"/>
    <x v="1156"/>
    <x v="1342"/>
    <x v="1329"/>
    <x v="1"/>
    <s v="餐饮"/>
    <x v="0"/>
    <s v="小吃/冷饮/果汁吧"/>
    <d v="2013-01-30T00:00:00"/>
    <d v="2016-05-09T00:00:00"/>
    <s v="保底与流水两者取高"/>
    <s v="0.14"/>
    <s v="0.14"/>
    <s v=""/>
    <n v="3.3"/>
  </r>
  <r>
    <d v="2015-06-01T00:00:00"/>
    <x v="1"/>
    <x v="1"/>
    <s v="网鱼网咖"/>
    <n v="208326"/>
    <n v="58872.927600000003"/>
    <x v="1157"/>
    <x v="1343"/>
    <x v="1330"/>
    <x v="52"/>
    <s v="休闲娱乐"/>
    <x v="10"/>
    <s v="电玩城/网络游戏"/>
    <d v="2014-11-03T00:00:00"/>
    <d v="2019-11-02T00:00:00"/>
    <s v="纯保底"/>
    <n v="0"/>
    <n v="0"/>
    <s v=""/>
    <n v="5"/>
  </r>
  <r>
    <d v="2015-06-01T00:00:00"/>
    <x v="1"/>
    <x v="1"/>
    <s v="印象IN酒"/>
    <n v="86215.2"/>
    <n v="59936.807039999992"/>
    <x v="1158"/>
    <x v="1344"/>
    <x v="1331"/>
    <x v="27"/>
    <s v="餐饮"/>
    <x v="0"/>
    <s v="酒吧"/>
    <d v="2014-07-18T00:00:00"/>
    <d v="2017-07-17T00:00:00"/>
    <s v="保底(含物管费)与流水两者取高"/>
    <s v="0.09"/>
    <s v="0.09"/>
    <s v=""/>
    <n v="3"/>
  </r>
  <r>
    <d v="2015-06-01T00:00:00"/>
    <x v="1"/>
    <x v="1"/>
    <s v="玩转烤肉餐厅"/>
    <n v="524835"/>
    <n v="79302.568499999979"/>
    <x v="1159"/>
    <x v="1345"/>
    <x v="1332"/>
    <x v="28"/>
    <s v="餐饮"/>
    <x v="2"/>
    <s v="餐馆/饭店"/>
    <d v="2013-03-01T00:00:00"/>
    <d v="2018-05-29T00:00:00"/>
    <s v="保底与流水两者取高"/>
    <s v="0.09"/>
    <s v="0.09"/>
    <s v=""/>
    <n v="5.2"/>
  </r>
  <r>
    <d v="2015-06-01T00:00:00"/>
    <x v="1"/>
    <x v="1"/>
    <s v="Pizza Hut 必胜客"/>
    <n v="1068575.3160000001"/>
    <n v="58878.499911600004"/>
    <x v="1160"/>
    <x v="1346"/>
    <x v="1333"/>
    <x v="29"/>
    <s v="餐饮"/>
    <x v="2"/>
    <s v="快餐"/>
    <d v="2013-04-15T00:00:00"/>
    <d v="2028-07-13T00:00:00"/>
    <s v="保底(含物管费)与流水两者取高"/>
    <s v="0."/>
    <s v="0."/>
    <s v=""/>
    <n v="15.3"/>
  </r>
  <r>
    <d v="2015-06-01T00:00:00"/>
    <x v="1"/>
    <x v="1"/>
    <s v="太兴"/>
    <n v="1239182.3999999999"/>
    <n v="103471.73039999999"/>
    <x v="1161"/>
    <x v="1347"/>
    <x v="1334"/>
    <x v="30"/>
    <s v="餐饮"/>
    <x v="2"/>
    <s v="餐馆/饭店"/>
    <d v="2013-03-18T00:00:00"/>
    <d v="2023-07-15T00:00:00"/>
    <s v="保底(含物管费)与流水两者取高"/>
    <s v="0.08"/>
    <s v="0.08"/>
    <s v=""/>
    <n v="10.3"/>
  </r>
  <r>
    <d v="2015-06-01T00:00:00"/>
    <x v="1"/>
    <x v="1"/>
    <s v="Candy Lab 糖果研究室"/>
    <n v="116979.72"/>
    <n v="10364.403192"/>
    <x v="1162"/>
    <x v="1348"/>
    <x v="1335"/>
    <x v="32"/>
    <s v="餐饮"/>
    <x v="0"/>
    <s v="小吃/冷饮/果汁吧"/>
    <d v="2014-06-20T00:00:00"/>
    <d v="2015-06-19T00:00:00"/>
    <s v="保底与流水两者取高"/>
    <s v="0.12"/>
    <s v="0.12"/>
    <s v=""/>
    <n v="1"/>
  </r>
  <r>
    <d v="2015-06-01T00:00:00"/>
    <x v="1"/>
    <x v="1"/>
    <s v="禾绿回转寿司"/>
    <n v="47693.4"/>
    <n v="17641.788659999998"/>
    <x v="1163"/>
    <x v="1349"/>
    <x v="1336"/>
    <x v="33"/>
    <s v="餐饮"/>
    <x v="2"/>
    <s v="餐馆/饭店"/>
    <d v="2014-11-11T00:00:00"/>
    <d v="2016-11-10T00:00:00"/>
    <s v="保底与流水两者取高"/>
    <s v="0.15"/>
    <s v="0.15"/>
    <s v=""/>
    <n v="2"/>
  </r>
  <r>
    <d v="2015-06-01T00:00:00"/>
    <x v="1"/>
    <x v="1"/>
    <s v="启路生活馆"/>
    <n v="404154.21599999996"/>
    <n v="80992.504886399998"/>
    <x v="1164"/>
    <x v="1350"/>
    <x v="1337"/>
    <x v="34"/>
    <s v="其它"/>
    <x v="1"/>
    <s v="文具"/>
    <d v="2012-12-20T00:00:00"/>
    <d v="2016-05-09T00:00:00"/>
    <s v="保底与流水两者取高"/>
    <s v="0.15"/>
    <s v="0.15"/>
    <s v=""/>
    <n v="3.4"/>
  </r>
  <r>
    <d v="2015-06-01T00:00:00"/>
    <x v="1"/>
    <x v="1"/>
    <s v="Laofengxiang 老凤祥"/>
    <n v="1317584.3999999999"/>
    <n v="75365.827680000002"/>
    <x v="1165"/>
    <x v="1351"/>
    <x v="1338"/>
    <x v="35"/>
    <s v="珠宝"/>
    <x v="7"/>
    <s v="珠宝"/>
    <d v="2013-01-10T00:00:00"/>
    <d v="2016-05-09T00:00:00"/>
    <s v="保底与流水两者取高"/>
    <s v="0.1,0."/>
    <s v="0.1"/>
    <s v="0."/>
    <n v="3.3"/>
  </r>
  <r>
    <d v="2015-06-01T00:00:00"/>
    <x v="1"/>
    <x v="1"/>
    <s v="中国黄金"/>
    <n v="1418802"/>
    <n v="76757.188200000004"/>
    <x v="1166"/>
    <x v="1352"/>
    <x v="1339"/>
    <x v="36"/>
    <s v="珠宝"/>
    <x v="7"/>
    <s v="珠宝"/>
    <d v="2013-01-05T00:00:00"/>
    <d v="2016-05-09T00:00:00"/>
    <s v="保底与流水两者取高"/>
    <s v="0.09,0."/>
    <s v="0.09"/>
    <s v="0."/>
    <n v="3.3"/>
  </r>
  <r>
    <d v="2015-06-01T00:00:00"/>
    <x v="1"/>
    <x v="1"/>
    <s v="Watsons 屈臣氏"/>
    <n v="1346199.504"/>
    <n v="78079.571231999988"/>
    <x v="1167"/>
    <x v="1353"/>
    <x v="1340"/>
    <x v="37"/>
    <s v="其它"/>
    <x v="1"/>
    <s v="药房/保健品"/>
    <d v="2013-01-17T00:00:00"/>
    <d v="2021-07-30T00:00:00"/>
    <s v="纯扣"/>
    <s v="0.05"/>
    <s v="0.05"/>
    <s v=""/>
    <n v="8.5"/>
  </r>
  <r>
    <d v="2015-06-01T00:00:00"/>
    <x v="1"/>
    <x v="1"/>
    <s v="黛拉美甲"/>
    <n v="282410.39999999997"/>
    <n v="32166.544559999998"/>
    <x v="1168"/>
    <x v="1354"/>
    <x v="1341"/>
    <x v="38"/>
    <s v="美容"/>
    <x v="8"/>
    <s v="美容/美发/美甲"/>
    <d v="2013-01-10T00:00:00"/>
    <d v="2016-05-09T00:00:00"/>
    <s v="纯保底"/>
    <n v="0"/>
    <n v="0"/>
    <s v=""/>
    <n v="3.3"/>
  </r>
  <r>
    <d v="2015-06-01T00:00:00"/>
    <x v="1"/>
    <x v="1"/>
    <s v="海伦美甲"/>
    <n v="62282.399999999994"/>
    <n v="30418.724160000002"/>
    <x v="1169"/>
    <x v="1355"/>
    <x v="1342"/>
    <x v="31"/>
    <s v="美容"/>
    <x v="8"/>
    <s v="美容/美发/美甲"/>
    <d v="2013-01-13T00:00:00"/>
    <d v="2016-05-09T00:00:00"/>
    <s v="纯保底"/>
    <n v="0"/>
    <n v="0"/>
    <s v=""/>
    <n v="3.3"/>
  </r>
  <r>
    <d v="2015-06-01T00:00:00"/>
    <x v="1"/>
    <x v="1"/>
    <s v="Bread Talk 面包新语"/>
    <n v="440908.87199999997"/>
    <n v="43914.523651200005"/>
    <x v="1170"/>
    <x v="1356"/>
    <x v="1343"/>
    <x v="40"/>
    <s v="餐饮"/>
    <x v="0"/>
    <s v="咖啡店/面包店/冰激凌"/>
    <d v="2013-02-28T00:00:00"/>
    <d v="2021-05-09T00:00:00"/>
    <s v="保底与流水两者取高"/>
    <s v="0.08"/>
    <s v="0.08"/>
    <s v=""/>
    <n v="8.1999999999999993"/>
  </r>
  <r>
    <d v="2015-06-01T00:00:00"/>
    <x v="1"/>
    <x v="1"/>
    <s v="阿香米线"/>
    <n v="789903"/>
    <n v="102134.45789999999"/>
    <x v="420"/>
    <x v="1357"/>
    <x v="1344"/>
    <x v="41"/>
    <s v="餐饮"/>
    <x v="2"/>
    <s v="快餐"/>
    <d v="2013-02-28T00:00:00"/>
    <d v="2016-05-09T00:00:00"/>
    <s v="保底与流水两者取高"/>
    <s v="0.12"/>
    <s v="0.12"/>
    <s v=""/>
    <n v="3.2"/>
  </r>
  <r>
    <d v="2015-06-01T00:00:00"/>
    <x v="1"/>
    <x v="1"/>
    <s v="Sukiya 食其家"/>
    <n v="421438.2"/>
    <n v="52174.049160000002"/>
    <x v="1171"/>
    <x v="1358"/>
    <x v="1345"/>
    <x v="42"/>
    <s v="餐饮"/>
    <x v="2"/>
    <s v="快餐"/>
    <d v="2012-12-20T00:00:00"/>
    <d v="2018-05-09T00:00:00"/>
    <s v="保底与流水两者取高"/>
    <s v="0.1"/>
    <s v="0.1"/>
    <s v=""/>
    <n v="5.4"/>
  </r>
  <r>
    <d v="2015-06-01T00:00:00"/>
    <x v="1"/>
    <x v="1"/>
    <s v="Ajisen Ramen 味千拉面"/>
    <n v="518543.39999999997"/>
    <n v="53617.387559999996"/>
    <x v="1172"/>
    <x v="1359"/>
    <x v="1346"/>
    <x v="43"/>
    <s v="餐饮"/>
    <x v="2"/>
    <s v="快餐"/>
    <d v="2013-02-26T00:00:00"/>
    <d v="2021-05-09T00:00:00"/>
    <s v="保底与流水两者取高"/>
    <s v="0.08"/>
    <s v="0.08"/>
    <s v=""/>
    <n v="8.1999999999999993"/>
  </r>
  <r>
    <d v="2015-06-01T00:00:00"/>
    <x v="1"/>
    <x v="1"/>
    <s v="KFC 肯德基"/>
    <n v="407340"/>
    <n v="57498.772000000019"/>
    <x v="1086"/>
    <x v="1082"/>
    <x v="1235"/>
    <x v="44"/>
    <s v="餐饮"/>
    <x v="2"/>
    <s v="快餐"/>
    <d v="2013-03-04T00:00:00"/>
    <d v="2028-06-13T00:00:00"/>
    <s v="保底与流水两者取高"/>
    <n v="0.08"/>
    <n v="0.08"/>
    <s v=""/>
    <n v="15.3"/>
  </r>
  <r>
    <d v="2015-06-01T00:00:00"/>
    <x v="1"/>
    <x v="1"/>
    <s v="永坤黄金"/>
    <n v="175609.19999999998"/>
    <n v="31592.095080000006"/>
    <x v="1173"/>
    <x v="1360"/>
    <x v="1347"/>
    <x v="45"/>
    <s v="珠宝"/>
    <x v="7"/>
    <s v="珠宝"/>
    <d v="2013-09-03T00:00:00"/>
    <d v="2015-10-17T00:00:00"/>
    <s v="保底与流水两者取高"/>
    <s v="0.09,0."/>
    <s v="0.09"/>
    <s v="0."/>
    <n v="2.1"/>
  </r>
  <r>
    <d v="2015-06-01T00:00:00"/>
    <x v="1"/>
    <x v="1"/>
    <s v="Hui Lau Shan 许留山"/>
    <n v="305434.46399999998"/>
    <n v="36193.983983999999"/>
    <x v="1174"/>
    <x v="1361"/>
    <x v="1348"/>
    <x v="46"/>
    <s v="餐饮"/>
    <x v="0"/>
    <s v="咖啡店/面包店/冰激凌"/>
    <d v="2013-06-18T00:00:00"/>
    <d v="2018-07-17T00:00:00"/>
    <s v="保底与流水两者取高"/>
    <s v="0.1"/>
    <s v="0.1"/>
    <s v=""/>
    <n v="5.0999999999999996"/>
  </r>
  <r>
    <d v="2015-06-01T00:00:00"/>
    <x v="1"/>
    <x v="1"/>
    <s v="布歌东京"/>
    <n v="66508.800000000003"/>
    <n v="8759.2089599999999"/>
    <x v="1175"/>
    <x v="1362"/>
    <x v="1349"/>
    <x v="47"/>
    <s v="餐饮"/>
    <x v="0"/>
    <s v="咖啡店/面包店/冰激凌"/>
    <d v="2013-09-28T00:00:00"/>
    <d v="2015-09-27T00:00:00"/>
    <s v="保底与流水两者取高"/>
    <s v="0.11"/>
    <s v="0.11"/>
    <s v=""/>
    <n v="2"/>
  </r>
  <r>
    <d v="2015-06-01T00:00:00"/>
    <x v="1"/>
    <x v="1"/>
    <s v="Lactina"/>
    <n v="47516.4"/>
    <n v="15000.927479999998"/>
    <x v="1176"/>
    <x v="1363"/>
    <x v="1350"/>
    <x v="24"/>
    <s v="餐饮"/>
    <x v="0"/>
    <s v="咖啡店/面包店/冰激凌"/>
    <d v="2013-10-02T00:00:00"/>
    <d v="2015-10-01T00:00:00"/>
    <s v="纯保底"/>
    <s v="0."/>
    <s v="0."/>
    <s v=""/>
    <n v="2"/>
  </r>
  <r>
    <d v="2015-06-01T00:00:00"/>
    <x v="1"/>
    <x v="1"/>
    <s v="淘果乐&amp;冰期时代"/>
    <n v="89397.599999999991"/>
    <n v="13659.95328"/>
    <x v="1177"/>
    <x v="1364"/>
    <x v="1351"/>
    <x v="48"/>
    <s v="餐饮"/>
    <x v="0"/>
    <s v="小吃/冷饮/果汁吧"/>
    <d v="2013-07-01T00:00:00"/>
    <d v="2015-07-05T00:00:00"/>
    <s v="保底与流水两者取高"/>
    <s v="0.13"/>
    <s v="0.13"/>
    <s v=""/>
    <n v="2"/>
  </r>
  <r>
    <d v="2015-06-01T00:00:00"/>
    <x v="1"/>
    <x v="1"/>
    <s v="Hello spring"/>
    <n v="22940.399999999998"/>
    <n v="7200.9915600000004"/>
    <x v="1178"/>
    <x v="1365"/>
    <x v="1352"/>
    <x v="10"/>
    <s v="其它"/>
    <x v="3"/>
    <s v="花店"/>
    <d v="2015-04-19T00:00:00"/>
    <d v="2016-04-18T00:00:00"/>
    <s v="保底与流水两者取高"/>
    <s v="0.13"/>
    <s v="0.13"/>
    <s v=""/>
    <n v="1"/>
  </r>
  <r>
    <d v="2015-06-01T00:00:00"/>
    <x v="1"/>
    <x v="1"/>
    <s v="鲜芋仙"/>
    <n v="228547.19999999998"/>
    <n v="20569.248"/>
    <x v="654"/>
    <x v="1366"/>
    <x v="1353"/>
    <x v="55"/>
    <s v="餐饮"/>
    <x v="0"/>
    <s v="小吃/冷饮/果汁吧"/>
    <d v="2013-08-16T00:00:00"/>
    <d v="2016-08-15T00:00:00"/>
    <s v="保底(含物管费)与流水两者取高"/>
    <s v="0.09"/>
    <s v="0.09"/>
    <s v=""/>
    <n v="3"/>
  </r>
  <r>
    <d v="2015-06-01T00:00:00"/>
    <x v="1"/>
    <x v="1"/>
    <s v="扬基香氛"/>
    <n v="36320.400000000001"/>
    <n v="10801.686960000001"/>
    <x v="1179"/>
    <x v="1367"/>
    <x v="1354"/>
    <x v="59"/>
    <s v="美容"/>
    <x v="5"/>
    <s v="化妆品/护肤品/香水"/>
    <d v="2014-08-07T00:00:00"/>
    <d v="2015-08-06T00:00:00"/>
    <s v="保底与流水两者取高"/>
    <s v="0.13"/>
    <s v="0.13"/>
    <s v=""/>
    <n v="1"/>
  </r>
  <r>
    <d v="2015-06-01T00:00:00"/>
    <x v="1"/>
    <x v="1"/>
    <s v="Office 欧菲姿"/>
    <n v="35860.799999999996"/>
    <n v="7200.8486399999992"/>
    <x v="1180"/>
    <x v="1368"/>
    <x v="1355"/>
    <x v="10"/>
    <s v="美容"/>
    <x v="5"/>
    <s v="化妆品/护肤品/香水"/>
    <d v="2015-01-26T00:00:00"/>
    <d v="2016-01-25T00:00:00"/>
    <s v="保底与流水两者取高"/>
    <s v="0.15"/>
    <s v="0.15"/>
    <s v=""/>
    <n v="1"/>
  </r>
  <r>
    <d v="2015-06-01T00:00:00"/>
    <x v="1"/>
    <x v="1"/>
    <s v="AFU 阿芙精油"/>
    <n v="42882"/>
    <n v="7199.8877999999995"/>
    <x v="1181"/>
    <x v="1369"/>
    <x v="1356"/>
    <x v="10"/>
    <s v="美容"/>
    <x v="5"/>
    <s v="化妆品/护肤品/香水"/>
    <d v="2014-09-25T00:00:00"/>
    <d v="2015-09-24T00:00:00"/>
    <s v="保底与流水两者取高"/>
    <s v="0.15"/>
    <s v="0.15"/>
    <s v=""/>
    <n v="1"/>
  </r>
  <r>
    <d v="2015-06-01T00:00:00"/>
    <x v="1"/>
    <x v="1"/>
    <s v="珀莱雅"/>
    <n v="28436.399999999998"/>
    <n v="6600.0884399999995"/>
    <x v="1182"/>
    <x v="1370"/>
    <x v="1357"/>
    <x v="6"/>
    <s v="美容"/>
    <x v="5"/>
    <s v="化妆品/护肤品/香水"/>
    <d v="2013-08-30T00:00:00"/>
    <d v="2015-08-29T00:00:00"/>
    <s v="保底与流水两者取高"/>
    <n v="0"/>
    <n v="0"/>
    <s v=""/>
    <n v="2"/>
  </r>
  <r>
    <d v="2015-06-01T00:00:00"/>
    <x v="1"/>
    <x v="1"/>
    <s v="Reemoor"/>
    <n v="110435.28000000001"/>
    <n v="18265.995311999999"/>
    <x v="1183"/>
    <x v="1371"/>
    <x v="1358"/>
    <x v="10"/>
    <s v="普通服饰"/>
    <x v="6"/>
    <s v="鞋"/>
    <d v="2014-12-23T00:00:00"/>
    <d v="2015-12-22T00:00:00"/>
    <s v="保底与流水两者取高"/>
    <s v="0.16"/>
    <s v="0.16"/>
    <s v=""/>
    <n v="1"/>
  </r>
  <r>
    <d v="2015-06-01T00:00:00"/>
    <x v="1"/>
    <x v="1"/>
    <s v="skinfood"/>
    <n v="27849.599999999999"/>
    <n v="7199.1215999999995"/>
    <x v="1184"/>
    <x v="1372"/>
    <x v="1359"/>
    <x v="10"/>
    <s v="美容"/>
    <x v="5"/>
    <s v="化妆品/护肤品/香水"/>
    <d v="2014-09-06T00:00:00"/>
    <d v="2015-09-05T00:00:00"/>
    <s v="保底与流水两者取高"/>
    <s v="0.15"/>
    <s v="0.15"/>
    <s v=""/>
    <n v="1"/>
  </r>
  <r>
    <d v="2015-06-01T00:00:00"/>
    <x v="1"/>
    <x v="1"/>
    <s v="A+（化妆品）"/>
    <n v="35457.96"/>
    <n v="7201.5116759999983"/>
    <x v="569"/>
    <x v="1373"/>
    <x v="1360"/>
    <x v="6"/>
    <s v="美容"/>
    <x v="5"/>
    <s v="化妆品/护肤品/香水"/>
    <d v="2014-03-29T00:00:00"/>
    <d v="2016-03-28T00:00:00"/>
    <s v="保底与流水两者取高"/>
    <s v="0.1"/>
    <s v="0.1"/>
    <s v=""/>
    <n v="2"/>
  </r>
  <r>
    <d v="2015-06-01T00:00:00"/>
    <x v="1"/>
    <x v="1"/>
    <s v="Binca Vidou 卞卡"/>
    <n v="24142.799999999999"/>
    <n v="5999.4858000000013"/>
    <x v="1185"/>
    <x v="1374"/>
    <x v="1361"/>
    <x v="58"/>
    <s v="美容"/>
    <x v="5"/>
    <s v="化妆品/护肤品/香水"/>
    <d v="2014-08-25T00:00:00"/>
    <d v="2015-08-24T00:00:00"/>
    <s v="保底与流水两者取高"/>
    <s v="0.16"/>
    <s v="0.16"/>
    <s v=""/>
    <n v="1"/>
  </r>
  <r>
    <d v="2015-06-01T00:00:00"/>
    <x v="1"/>
    <x v="1"/>
    <s v="牛品堂皮具"/>
    <n v="17286"/>
    <n v="6599.7947999999997"/>
    <x v="1186"/>
    <x v="1375"/>
    <x v="1362"/>
    <x v="6"/>
    <s v="普通服饰"/>
    <x v="6"/>
    <s v="手袋/钱包/旅行箱包"/>
    <d v="2013-09-05T00:00:00"/>
    <d v="2015-09-04T00:00:00"/>
    <s v="保底与流水两者取高"/>
    <s v="0.16"/>
    <s v="0.16"/>
    <s v=""/>
    <n v="2"/>
  </r>
  <r>
    <d v="2015-06-01T00:00:00"/>
    <x v="1"/>
    <x v="1"/>
    <s v="檀品"/>
    <n v="55932.6"/>
    <n v="8988.3688199999997"/>
    <x v="1187"/>
    <x v="1376"/>
    <x v="1363"/>
    <x v="58"/>
    <s v="餐饮"/>
    <x v="0"/>
    <s v="小吃/冷饮/果汁吧"/>
    <d v="2014-08-13T00:00:00"/>
    <d v="2015-08-12T00:00:00"/>
    <s v="保底与流水两者取高"/>
    <s v="0.15"/>
    <s v="0.15"/>
    <s v=""/>
    <n v="1"/>
  </r>
  <r>
    <d v="2015-07-01T00:00:00"/>
    <x v="1"/>
    <x v="1"/>
    <s v="Coco 都可茶饮"/>
    <n v="313063.2"/>
    <n v="51592.815360000001"/>
    <x v="1188"/>
    <x v="1377"/>
    <x v="1364"/>
    <x v="9"/>
    <s v="餐饮"/>
    <x v="0"/>
    <s v="小吃/冷饮/果汁吧"/>
    <d v="2013-02-22T00:00:00"/>
    <d v="2016-05-09T00:00:00"/>
    <s v="保底与流水两者取高"/>
    <s v="0.16"/>
    <s v="0.16"/>
    <s v=""/>
    <n v="3.2"/>
  </r>
  <r>
    <d v="2015-07-01T00:00:00"/>
    <x v="1"/>
    <x v="1"/>
    <s v="mumu teapresso"/>
    <n v="81778.8"/>
    <n v="14074.13148"/>
    <x v="129"/>
    <x v="1378"/>
    <x v="1365"/>
    <x v="12"/>
    <s v="餐饮"/>
    <x v="0"/>
    <s v="小吃/冷饮/果汁吧"/>
    <d v="2013-03-04T00:00:00"/>
    <d v="2016-05-09T00:00:00"/>
    <s v="保底与流水两者取高"/>
    <s v="0.13"/>
    <s v="0.13"/>
    <s v=""/>
    <n v="3.2"/>
  </r>
  <r>
    <d v="2015-07-01T00:00:00"/>
    <x v="1"/>
    <x v="1"/>
    <s v="AYSH"/>
    <n v="142947.6"/>
    <n v="24329.681519999998"/>
    <x v="1189"/>
    <x v="1379"/>
    <x v="1366"/>
    <x v="13"/>
    <s v="餐饮"/>
    <x v="0"/>
    <s v="小吃/冷饮/果汁吧"/>
    <d v="2013-01-24T00:00:00"/>
    <d v="2016-05-09T00:00:00"/>
    <s v="保底与流水两者取高"/>
    <s v="0.14"/>
    <s v="0.14"/>
    <s v=""/>
    <n v="3.3"/>
  </r>
  <r>
    <d v="2015-07-01T00:00:00"/>
    <x v="1"/>
    <x v="1"/>
    <s v="Iceason 爱茜茜里"/>
    <n v="108549.59999999999"/>
    <n v="30241.918559999998"/>
    <x v="1190"/>
    <x v="1380"/>
    <x v="1367"/>
    <x v="13"/>
    <s v="餐饮"/>
    <x v="0"/>
    <s v="咖啡店/面包店/冰激凌"/>
    <d v="2013-01-08T00:00:00"/>
    <d v="2018-05-09T00:00:00"/>
    <s v="保底与流水两者取高"/>
    <s v="0.17"/>
    <s v="0.17"/>
    <s v=""/>
    <n v="5.3"/>
  </r>
  <r>
    <d v="2015-07-01T00:00:00"/>
    <x v="1"/>
    <x v="1"/>
    <s v="Bao Dao 宝岛眼镜"/>
    <n v="341918.39999999997"/>
    <n v="73546.647840000005"/>
    <x v="1191"/>
    <x v="1381"/>
    <x v="1368"/>
    <x v="60"/>
    <s v="其它"/>
    <x v="1"/>
    <s v="眼镜"/>
    <d v="2015-05-29T00:00:00"/>
    <d v="2017-05-28T00:00:00"/>
    <s v="保底与流水两者取高"/>
    <s v="0.2"/>
    <s v="0.2"/>
    <s v=""/>
    <n v="2"/>
  </r>
  <r>
    <d v="2015-07-01T00:00:00"/>
    <x v="1"/>
    <x v="1"/>
    <s v="糖印"/>
    <n v="125798.39999999999"/>
    <n v="53314.451999999997"/>
    <x v="1192"/>
    <x v="1382"/>
    <x v="1369"/>
    <x v="60"/>
    <s v="餐饮"/>
    <x v="0"/>
    <s v="咖啡店/面包店/冰激凌"/>
    <d v="2015-05-25T00:00:00"/>
    <d v="2017-06-28T00:00:00"/>
    <s v="保底与流水两者取高"/>
    <s v="0.1"/>
    <s v="0.1"/>
    <s v=""/>
    <n v="2.1"/>
  </r>
  <r>
    <d v="2015-07-01T00:00:00"/>
    <x v="1"/>
    <x v="1"/>
    <s v="Puredown"/>
    <n v="72723"/>
    <n v="87352.8"/>
    <x v="1193"/>
    <x v="1383"/>
    <x v="1370"/>
    <x v="62"/>
    <s v="其它"/>
    <x v="4"/>
    <s v="家居家饰/日杂"/>
    <d v="2015-06-19T00:00:00"/>
    <d v="2015-09-02T00:00:00"/>
    <s v="纯保底"/>
    <s v="0.,0.14"/>
    <s v="0."/>
    <s v="0.14"/>
    <n v="0.2"/>
  </r>
  <r>
    <d v="2015-07-01T00:00:00"/>
    <x v="1"/>
    <x v="1"/>
    <s v="Look Optical"/>
    <n v="100154.4"/>
    <n v="23155.69728"/>
    <x v="1194"/>
    <x v="1384"/>
    <x v="1371"/>
    <x v="63"/>
    <s v="其它"/>
    <x v="1"/>
    <s v="眼镜"/>
    <d v="2015-06-26T00:00:00"/>
    <d v="2017-06-25T00:00:00"/>
    <s v="纯保底"/>
    <s v="0.,0.16"/>
    <s v="0."/>
    <s v="0.16"/>
    <n v="2"/>
  </r>
  <r>
    <d v="2015-07-01T00:00:00"/>
    <x v="1"/>
    <x v="1"/>
    <s v="万仟堂_x0009_"/>
    <n v="104702.16"/>
    <n v="30719.613743999998"/>
    <x v="601"/>
    <x v="1385"/>
    <x v="1372"/>
    <x v="17"/>
    <s v="其它"/>
    <x v="4"/>
    <s v="家居家饰/日杂"/>
    <d v="2013-07-01T00:00:00"/>
    <d v="2015-08-15T00:00:00"/>
    <s v="保底(含物管费)与流水两者取高"/>
    <s v="0.15"/>
    <s v="0.15"/>
    <s v=""/>
    <n v="2.1"/>
  </r>
  <r>
    <d v="2015-07-01T00:00:00"/>
    <x v="1"/>
    <x v="1"/>
    <s v="Forest Cabin 林清轩"/>
    <n v="27591.599999999999"/>
    <n v="16199.028359999997"/>
    <x v="1195"/>
    <x v="1386"/>
    <x v="1373"/>
    <x v="18"/>
    <s v="美容"/>
    <x v="5"/>
    <s v="化妆品/护肤品/香水"/>
    <d v="2014-10-31T00:00:00"/>
    <d v="2016-10-30T00:00:00"/>
    <s v="保底与流水两者取高"/>
    <s v="0.15"/>
    <s v="0.15"/>
    <s v=""/>
    <n v="2"/>
  </r>
  <r>
    <d v="2015-07-01T00:00:00"/>
    <x v="1"/>
    <x v="1"/>
    <s v="MISSHA 谜尚"/>
    <n v="65365.2"/>
    <n v="16197.49656"/>
    <x v="1196"/>
    <x v="1387"/>
    <x v="1374"/>
    <x v="18"/>
    <s v="美容"/>
    <x v="5"/>
    <s v="化妆品/护肤品/香水"/>
    <d v="2014-10-30T00:00:00"/>
    <d v="2016-10-29T00:00:00"/>
    <s v="保底与流水两者取高"/>
    <s v="0.15"/>
    <s v="0.15"/>
    <s v=""/>
    <n v="2"/>
  </r>
  <r>
    <d v="2015-07-01T00:00:00"/>
    <x v="1"/>
    <x v="1"/>
    <s v="周大福"/>
    <n v="510916.44"/>
    <n v="43325.714112000001"/>
    <x v="1022"/>
    <x v="1388"/>
    <x v="1375"/>
    <x v="19"/>
    <s v="珠宝"/>
    <x v="7"/>
    <s v="珠宝"/>
    <d v="2015-06-01T00:00:00"/>
    <d v="2018-05-31T00:00:00"/>
    <s v="保底与流水两者取高"/>
    <s v="0.1,0."/>
    <s v="0.1"/>
    <s v="0."/>
    <n v="3"/>
  </r>
  <r>
    <d v="2015-07-01T00:00:00"/>
    <x v="1"/>
    <x v="1"/>
    <s v="周大生"/>
    <n v="620233.19999999995"/>
    <n v="57619.664280000005"/>
    <x v="1197"/>
    <x v="1389"/>
    <x v="1376"/>
    <x v="20"/>
    <s v="珠宝"/>
    <x v="7"/>
    <s v="珠宝"/>
    <d v="2015-05-10T00:00:00"/>
    <d v="2016-05-09T00:00:00"/>
    <s v="保底与流水两者取高"/>
    <s v="0.1,0."/>
    <s v="0.1"/>
    <s v="0."/>
    <n v="1"/>
  </r>
  <r>
    <d v="2015-07-01T00:00:00"/>
    <x v="1"/>
    <x v="1"/>
    <s v="MING's Jewellery 明牌珠宝"/>
    <n v="103659.59999999999"/>
    <n v="56400.095999999998"/>
    <x v="1198"/>
    <x v="1390"/>
    <x v="1377"/>
    <x v="61"/>
    <s v="珠宝"/>
    <x v="7"/>
    <s v="珠宝"/>
    <d v="2015-05-15T00:00:00"/>
    <d v="2017-05-14T00:00:00"/>
    <s v="保底与流水两者取高"/>
    <s v="0.1,0."/>
    <s v="0.1"/>
    <s v="0."/>
    <n v="2"/>
  </r>
  <r>
    <d v="2015-07-01T00:00:00"/>
    <x v="1"/>
    <x v="1"/>
    <s v="酷乐潮玩"/>
    <n v="497545.38"/>
    <n v="78313.642812000006"/>
    <x v="1023"/>
    <x v="1391"/>
    <x v="1378"/>
    <x v="40"/>
    <s v="其它"/>
    <x v="1"/>
    <s v="礼品/精品/手工艺品"/>
    <d v="2015-05-10T00:00:00"/>
    <d v="2017-05-09T00:00:00"/>
    <s v="保底与流水两者取高"/>
    <s v="0.14"/>
    <s v="0.14"/>
    <s v=""/>
    <n v="2"/>
  </r>
  <r>
    <d v="2015-07-01T00:00:00"/>
    <x v="1"/>
    <x v="1"/>
    <s v="义源珠宝"/>
    <n v="59037.599999999999"/>
    <n v="26401.614720000001"/>
    <x v="1199"/>
    <x v="1392"/>
    <x v="1379"/>
    <x v="22"/>
    <s v="珠宝"/>
    <x v="7"/>
    <s v="珠宝"/>
    <d v="2013-01-09T00:00:00"/>
    <d v="2016-05-09T00:00:00"/>
    <s v="保底与流水两者取高"/>
    <s v="0.15"/>
    <s v="0.15"/>
    <s v=""/>
    <n v="3.3"/>
  </r>
  <r>
    <d v="2015-07-01T00:00:00"/>
    <x v="1"/>
    <x v="1"/>
    <s v="美珍香"/>
    <n v="220991.64"/>
    <n v="20088.140076"/>
    <x v="1200"/>
    <x v="1393"/>
    <x v="1380"/>
    <x v="23"/>
    <s v="餐饮"/>
    <x v="0"/>
    <s v="小吃/冷饮/果汁吧"/>
    <d v="2013-02-27T00:00:00"/>
    <d v="2016-05-09T00:00:00"/>
    <s v="纯保底"/>
    <s v="0."/>
    <s v="0."/>
    <s v=""/>
    <n v="3.2"/>
  </r>
  <r>
    <d v="2015-07-01T00:00:00"/>
    <x v="1"/>
    <x v="1"/>
    <s v="Ajiichiban 优之良品"/>
    <n v="114027.18000000001"/>
    <n v="20638.919580000005"/>
    <x v="1121"/>
    <x v="1394"/>
    <x v="1381"/>
    <x v="24"/>
    <s v="餐饮"/>
    <x v="0"/>
    <s v="小吃/冷饮/果汁吧"/>
    <d v="2013-01-07T00:00:00"/>
    <d v="2016-05-09T00:00:00"/>
    <s v="保底与流水两者取高"/>
    <s v="0.16"/>
    <s v="0.16"/>
    <s v=""/>
    <n v="3.3"/>
  </r>
  <r>
    <d v="2015-07-01T00:00:00"/>
    <x v="1"/>
    <x v="1"/>
    <s v="渔火东海面点"/>
    <n v="280942.8"/>
    <n v="36325.904040000001"/>
    <x v="420"/>
    <x v="1395"/>
    <x v="1382"/>
    <x v="25"/>
    <s v="餐饮"/>
    <x v="2"/>
    <s v="餐馆/饭店"/>
    <d v="2013-02-24T00:00:00"/>
    <d v="2018-05-09T00:00:00"/>
    <s v="保底与流水两者取高"/>
    <s v="0.11"/>
    <s v="0.11"/>
    <s v=""/>
    <n v="5.2"/>
  </r>
  <r>
    <d v="2015-07-01T00:00:00"/>
    <x v="1"/>
    <x v="1"/>
    <s v="Dairy Queen 冰雪皇后"/>
    <n v="165945.28799999997"/>
    <n v="24360.768278399995"/>
    <x v="60"/>
    <x v="1396"/>
    <x v="1383"/>
    <x v="26"/>
    <s v="餐饮"/>
    <x v="0"/>
    <s v="咖啡店/面包店/冰激凌"/>
    <d v="2013-03-02T00:00:00"/>
    <d v="2018-05-09T00:00:00"/>
    <s v="保底与流水两者取高"/>
    <s v="0.12"/>
    <s v="0.12"/>
    <s v=""/>
    <n v="5.2"/>
  </r>
  <r>
    <d v="2015-07-01T00:00:00"/>
    <x v="1"/>
    <x v="1"/>
    <s v="西树泡芙"/>
    <n v="126649.2"/>
    <n v="20491.840560000001"/>
    <x v="336"/>
    <x v="1397"/>
    <x v="1384"/>
    <x v="1"/>
    <s v="餐饮"/>
    <x v="0"/>
    <s v="小吃/冷饮/果汁吧"/>
    <d v="2013-01-30T00:00:00"/>
    <d v="2016-05-09T00:00:00"/>
    <s v="保底与流水两者取高"/>
    <s v="0.14"/>
    <s v="0.14"/>
    <s v=""/>
    <n v="3.3"/>
  </r>
  <r>
    <d v="2015-07-01T00:00:00"/>
    <x v="1"/>
    <x v="1"/>
    <s v="网鱼网咖"/>
    <n v="255962.4"/>
    <n v="58871.351999999999"/>
    <x v="1201"/>
    <x v="1398"/>
    <x v="1385"/>
    <x v="52"/>
    <s v="休闲娱乐"/>
    <x v="10"/>
    <s v="电玩城/网络游戏"/>
    <d v="2014-11-03T00:00:00"/>
    <d v="2019-11-02T00:00:00"/>
    <s v="纯保底"/>
    <n v="0"/>
    <n v="0"/>
    <s v=""/>
    <n v="5"/>
  </r>
  <r>
    <d v="2015-07-01T00:00:00"/>
    <x v="1"/>
    <x v="1"/>
    <s v="玩转烤肉餐厅"/>
    <n v="585663.6"/>
    <n v="79298.851440000013"/>
    <x v="373"/>
    <x v="1399"/>
    <x v="1386"/>
    <x v="28"/>
    <s v="餐饮"/>
    <x v="2"/>
    <s v="餐馆/饭店"/>
    <d v="2013-03-01T00:00:00"/>
    <d v="2018-05-29T00:00:00"/>
    <s v="保底与流水两者取高"/>
    <s v="0.09"/>
    <s v="0.09"/>
    <s v=""/>
    <n v="5.2"/>
  </r>
  <r>
    <d v="2015-07-01T00:00:00"/>
    <x v="1"/>
    <x v="1"/>
    <s v="Pizza Hut 必胜客"/>
    <n v="1105845.084"/>
    <n v="386824.61038320005"/>
    <x v="1202"/>
    <x v="1400"/>
    <x v="1387"/>
    <x v="29"/>
    <s v="餐饮"/>
    <x v="2"/>
    <s v="快餐"/>
    <d v="2013-04-15T00:00:00"/>
    <d v="2028-07-13T00:00:00"/>
    <s v="保底(含物管费)与流水两者取高"/>
    <s v="0."/>
    <s v="0."/>
    <s v=""/>
    <n v="15.3"/>
  </r>
  <r>
    <d v="2015-07-01T00:00:00"/>
    <x v="1"/>
    <x v="1"/>
    <s v="太兴"/>
    <n v="1280410.8"/>
    <n v="109859.24664"/>
    <x v="1071"/>
    <x v="1401"/>
    <x v="1388"/>
    <x v="30"/>
    <s v="餐饮"/>
    <x v="2"/>
    <s v="餐馆/饭店"/>
    <d v="2013-03-18T00:00:00"/>
    <d v="2023-07-15T00:00:00"/>
    <s v="保底(含物管费)与流水两者取高"/>
    <s v="0.08,0.08"/>
    <s v="0.08"/>
    <s v="0.08"/>
    <n v="10.3"/>
  </r>
  <r>
    <d v="2015-07-01T00:00:00"/>
    <x v="1"/>
    <x v="1"/>
    <s v="阪织屋"/>
    <n v="59361.599999999999"/>
    <n v="25739.189759999997"/>
    <x v="1203"/>
    <x v="1402"/>
    <x v="1389"/>
    <x v="31"/>
    <s v="普通服饰"/>
    <x v="6"/>
    <s v="生活特性店"/>
    <d v="2015-06-05T00:00:00"/>
    <d v="2017-06-04T00:00:00"/>
    <s v="保底与流水两者取高"/>
    <s v="0.16"/>
    <s v="0.16"/>
    <s v=""/>
    <n v="2"/>
  </r>
  <r>
    <d v="2015-07-01T00:00:00"/>
    <x v="1"/>
    <x v="1"/>
    <s v="Candy Lab 糖果研究室"/>
    <n v="91968"/>
    <n v="0"/>
    <x v="100"/>
    <x v="1403"/>
    <x v="104"/>
    <x v="32"/>
    <s v="餐饮"/>
    <x v="0"/>
    <s v="小吃/冷饮/果汁吧"/>
    <d v="2014-06-20T00:00:00"/>
    <d v="2015-06-19T00:00:00"/>
    <s v="保底与流水两者取高"/>
    <s v="0.12"/>
    <s v="0.12"/>
    <s v=""/>
    <n v="1"/>
  </r>
  <r>
    <d v="2015-07-01T00:00:00"/>
    <x v="1"/>
    <x v="1"/>
    <s v="禾绿回转寿司"/>
    <n v="38954.400000000001"/>
    <n v="17638.552319999999"/>
    <x v="1204"/>
    <x v="1404"/>
    <x v="1390"/>
    <x v="33"/>
    <s v="餐饮"/>
    <x v="2"/>
    <s v="餐馆/饭店"/>
    <d v="2014-11-11T00:00:00"/>
    <d v="2016-11-10T00:00:00"/>
    <s v="保底与流水两者取高"/>
    <s v="0.15"/>
    <s v="0.15"/>
    <s v=""/>
    <n v="2"/>
  </r>
  <r>
    <d v="2015-07-01T00:00:00"/>
    <x v="1"/>
    <x v="1"/>
    <s v="启路生活馆"/>
    <n v="369843.696"/>
    <n v="80995.769424000013"/>
    <x v="1205"/>
    <x v="1405"/>
    <x v="1391"/>
    <x v="34"/>
    <s v="其它"/>
    <x v="1"/>
    <s v="文具"/>
    <d v="2012-12-20T00:00:00"/>
    <d v="2016-05-09T00:00:00"/>
    <s v="保底与流水两者取高"/>
    <s v="0.15"/>
    <s v="0.15"/>
    <s v=""/>
    <n v="3.4"/>
  </r>
  <r>
    <d v="2015-07-01T00:00:00"/>
    <x v="1"/>
    <x v="1"/>
    <s v="Laofengxiang 老凤祥"/>
    <n v="1327966.8"/>
    <n v="75295.717560000005"/>
    <x v="1206"/>
    <x v="1406"/>
    <x v="1392"/>
    <x v="35"/>
    <s v="珠宝"/>
    <x v="7"/>
    <s v="珠宝"/>
    <d v="2013-01-10T00:00:00"/>
    <d v="2016-05-09T00:00:00"/>
    <s v="保底与流水两者取高"/>
    <s v="0.1,0."/>
    <s v="0.1"/>
    <s v="0."/>
    <n v="3.3"/>
  </r>
  <r>
    <d v="2015-07-01T00:00:00"/>
    <x v="1"/>
    <x v="1"/>
    <s v="中国黄金"/>
    <n v="1444488"/>
    <n v="76846.761600000013"/>
    <x v="1207"/>
    <x v="1407"/>
    <x v="1393"/>
    <x v="36"/>
    <s v="珠宝"/>
    <x v="7"/>
    <s v="珠宝"/>
    <d v="2013-01-05T00:00:00"/>
    <d v="2016-05-09T00:00:00"/>
    <s v="保底与流水两者取高"/>
    <s v="0.09,0."/>
    <s v="0.09"/>
    <s v="0."/>
    <n v="3.3"/>
  </r>
  <r>
    <d v="2015-07-01T00:00:00"/>
    <x v="1"/>
    <x v="1"/>
    <s v="Watsons 屈臣氏"/>
    <n v="1308063.3119999999"/>
    <n v="76521.703752000001"/>
    <x v="1208"/>
    <x v="1408"/>
    <x v="1394"/>
    <x v="37"/>
    <s v="其它"/>
    <x v="1"/>
    <s v="药房/保健品"/>
    <d v="2013-01-17T00:00:00"/>
    <d v="2021-07-30T00:00:00"/>
    <s v="纯扣"/>
    <s v="0.05,0.07"/>
    <s v="0.05"/>
    <s v="0.07"/>
    <n v="8.5"/>
  </r>
  <r>
    <d v="2015-07-01T00:00:00"/>
    <x v="1"/>
    <x v="1"/>
    <s v="黛拉美甲"/>
    <n v="221704.8"/>
    <n v="32169.366480000001"/>
    <x v="551"/>
    <x v="1409"/>
    <x v="1395"/>
    <x v="38"/>
    <s v="美容"/>
    <x v="8"/>
    <s v="美容/美发/美甲"/>
    <d v="2013-01-10T00:00:00"/>
    <d v="2016-05-09T00:00:00"/>
    <s v="纯保底"/>
    <n v="0"/>
    <n v="0"/>
    <s v=""/>
    <n v="3.3"/>
  </r>
  <r>
    <d v="2015-07-01T00:00:00"/>
    <x v="1"/>
    <x v="1"/>
    <s v="海伦美甲"/>
    <n v="146489.4"/>
    <n v="30425.848379999996"/>
    <x v="1209"/>
    <x v="1410"/>
    <x v="1396"/>
    <x v="31"/>
    <s v="美容"/>
    <x v="8"/>
    <s v="美容/美发/美甲"/>
    <d v="2013-01-13T00:00:00"/>
    <d v="2016-05-09T00:00:00"/>
    <s v="纯保底"/>
    <n v="0"/>
    <n v="0"/>
    <s v=""/>
    <n v="3.3"/>
  </r>
  <r>
    <d v="2015-07-01T00:00:00"/>
    <x v="1"/>
    <x v="1"/>
    <s v="Bread Talk 面包新语"/>
    <n v="541907.76"/>
    <n v="51968.954183999995"/>
    <x v="1210"/>
    <x v="1411"/>
    <x v="1397"/>
    <x v="40"/>
    <s v="餐饮"/>
    <x v="0"/>
    <s v="咖啡店/面包店/冰激凌"/>
    <d v="2013-02-28T00:00:00"/>
    <d v="2021-05-09T00:00:00"/>
    <s v="保底与流水两者取高"/>
    <s v="0.08"/>
    <s v="0.08"/>
    <s v=""/>
    <n v="8.1999999999999993"/>
  </r>
  <r>
    <d v="2015-07-01T00:00:00"/>
    <x v="1"/>
    <x v="1"/>
    <s v="阿香米线"/>
    <n v="859251.6"/>
    <n v="110413.8306"/>
    <x v="494"/>
    <x v="1412"/>
    <x v="1398"/>
    <x v="41"/>
    <s v="餐饮"/>
    <x v="2"/>
    <s v="快餐"/>
    <d v="2013-02-28T00:00:00"/>
    <d v="2016-05-09T00:00:00"/>
    <s v="保底与流水两者取高"/>
    <s v="0.12"/>
    <s v="0.12"/>
    <s v=""/>
    <n v="3.2"/>
  </r>
  <r>
    <d v="2015-07-01T00:00:00"/>
    <x v="1"/>
    <x v="1"/>
    <s v="Sukiya 食其家"/>
    <n v="489884.39999999997"/>
    <n v="59031.070200000002"/>
    <x v="1211"/>
    <x v="1413"/>
    <x v="1399"/>
    <x v="42"/>
    <s v="餐饮"/>
    <x v="2"/>
    <s v="快餐"/>
    <d v="2012-12-20T00:00:00"/>
    <d v="2018-05-09T00:00:00"/>
    <s v="保底与流水两者取高"/>
    <s v="0.1"/>
    <s v="0.1"/>
    <s v=""/>
    <n v="5.4"/>
  </r>
  <r>
    <d v="2015-07-01T00:00:00"/>
    <x v="1"/>
    <x v="1"/>
    <s v="Ajisen Ramen 味千拉面"/>
    <n v="604202.28"/>
    <n v="60480.648227999998"/>
    <x v="1212"/>
    <x v="1414"/>
    <x v="1400"/>
    <x v="43"/>
    <s v="餐饮"/>
    <x v="2"/>
    <s v="快餐"/>
    <d v="2013-02-26T00:00:00"/>
    <d v="2021-05-09T00:00:00"/>
    <s v="保底与流水两者取高"/>
    <s v="0.08"/>
    <s v="0.08"/>
    <s v=""/>
    <n v="8.1999999999999993"/>
  </r>
  <r>
    <d v="2015-07-01T00:00:00"/>
    <x v="1"/>
    <x v="1"/>
    <s v="KFC 肯德基"/>
    <n v="407340"/>
    <n v="57498.772000000019"/>
    <x v="1086"/>
    <x v="1082"/>
    <x v="1235"/>
    <x v="44"/>
    <s v="餐饮"/>
    <x v="2"/>
    <s v="快餐"/>
    <d v="2013-03-04T00:00:00"/>
    <d v="2028-06-13T00:00:00"/>
    <s v="保底与流水两者取高"/>
    <n v="0.08"/>
    <n v="0.08"/>
    <s v=""/>
    <n v="15.3"/>
  </r>
  <r>
    <d v="2015-07-01T00:00:00"/>
    <x v="1"/>
    <x v="1"/>
    <s v="永坤黄金"/>
    <n v="177890.4"/>
    <n v="31575.545999999995"/>
    <x v="1213"/>
    <x v="1415"/>
    <x v="1401"/>
    <x v="45"/>
    <s v="珠宝"/>
    <x v="7"/>
    <s v="珠宝"/>
    <d v="2013-09-03T00:00:00"/>
    <d v="2015-10-17T00:00:00"/>
    <s v="保底与流水两者取高"/>
    <s v="0.09,0."/>
    <s v="0.09"/>
    <s v="0."/>
    <n v="2.1"/>
  </r>
  <r>
    <d v="2015-07-01T00:00:00"/>
    <x v="1"/>
    <x v="1"/>
    <s v="Hui Lau Shan 许留山"/>
    <n v="324938.49599999998"/>
    <n v="40129.904256000002"/>
    <x v="1214"/>
    <x v="1416"/>
    <x v="1402"/>
    <x v="46"/>
    <s v="餐饮"/>
    <x v="0"/>
    <s v="咖啡店/面包店/冰激凌"/>
    <d v="2013-06-18T00:00:00"/>
    <d v="2018-07-17T00:00:00"/>
    <s v="保底与流水两者取高"/>
    <s v="0.1,0.11"/>
    <s v="0.1"/>
    <s v="0.11"/>
    <n v="5.0999999999999996"/>
  </r>
  <r>
    <d v="2015-07-01T00:00:00"/>
    <x v="1"/>
    <x v="1"/>
    <s v="布歌东京"/>
    <n v="62422.799999999996"/>
    <n v="8308.4746799999994"/>
    <x v="942"/>
    <x v="1417"/>
    <x v="1403"/>
    <x v="47"/>
    <s v="餐饮"/>
    <x v="0"/>
    <s v="咖啡店/面包店/冰激凌"/>
    <d v="2013-09-28T00:00:00"/>
    <d v="2015-09-27T00:00:00"/>
    <s v="保底与流水两者取高"/>
    <s v="0.11"/>
    <s v="0.11"/>
    <s v=""/>
    <n v="2"/>
  </r>
  <r>
    <d v="2015-07-01T00:00:00"/>
    <x v="1"/>
    <x v="1"/>
    <s v="Lactina"/>
    <n v="54136.883999999998"/>
    <n v="15001.3305564"/>
    <x v="1215"/>
    <x v="1418"/>
    <x v="1404"/>
    <x v="24"/>
    <s v="餐饮"/>
    <x v="0"/>
    <s v="咖啡店/面包店/冰激凌"/>
    <d v="2013-10-02T00:00:00"/>
    <d v="2015-10-01T00:00:00"/>
    <s v="纯保底"/>
    <s v="0."/>
    <s v="0."/>
    <s v=""/>
    <n v="2"/>
  </r>
  <r>
    <d v="2015-07-01T00:00:00"/>
    <x v="1"/>
    <x v="1"/>
    <s v="淘果乐&amp;冰期时代"/>
    <n v="89089.2"/>
    <n v="15082.80156"/>
    <x v="1216"/>
    <x v="1419"/>
    <x v="1405"/>
    <x v="48"/>
    <s v="餐饮"/>
    <x v="0"/>
    <s v="小吃/冷饮/果汁吧"/>
    <d v="2013-07-01T00:00:00"/>
    <d v="2016-07-05T00:00:00"/>
    <s v="保底与流水两者取高"/>
    <s v="0.13,0.15"/>
    <s v="0.13"/>
    <s v="0.15"/>
    <n v="3"/>
  </r>
  <r>
    <d v="2015-07-01T00:00:00"/>
    <x v="1"/>
    <x v="1"/>
    <s v="Hello spring"/>
    <n v="22800"/>
    <n v="7200.2400000000007"/>
    <x v="1217"/>
    <x v="1420"/>
    <x v="1406"/>
    <x v="10"/>
    <s v="其它"/>
    <x v="3"/>
    <s v="花店"/>
    <d v="2015-04-19T00:00:00"/>
    <d v="2016-04-18T00:00:00"/>
    <s v="保底与流水两者取高"/>
    <s v="0.13"/>
    <s v="0.13"/>
    <s v=""/>
    <n v="1"/>
  </r>
  <r>
    <d v="2015-07-01T00:00:00"/>
    <x v="1"/>
    <x v="1"/>
    <s v="鲜芋仙"/>
    <n v="226816.8"/>
    <n v="20413.511999999999"/>
    <x v="7"/>
    <x v="1421"/>
    <x v="1407"/>
    <x v="55"/>
    <s v="餐饮"/>
    <x v="0"/>
    <s v="小吃/冷饮/果汁吧"/>
    <d v="2013-08-16T00:00:00"/>
    <d v="2016-08-15T00:00:00"/>
    <s v="保底(含物管费)与流水两者取高"/>
    <s v="0.09"/>
    <s v="0.09"/>
    <s v=""/>
    <n v="3"/>
  </r>
  <r>
    <d v="2015-07-01T00:00:00"/>
    <x v="1"/>
    <x v="1"/>
    <s v="扬基香氛"/>
    <n v="30033.599999999999"/>
    <n v="10800.082560000001"/>
    <x v="1218"/>
    <x v="1422"/>
    <x v="1408"/>
    <x v="59"/>
    <s v="美容"/>
    <x v="5"/>
    <s v="化妆品/护肤品/香水"/>
    <d v="2014-08-07T00:00:00"/>
    <d v="2015-08-06T00:00:00"/>
    <s v="保底与流水两者取高"/>
    <s v="0.13"/>
    <s v="0.13"/>
    <s v=""/>
    <n v="1"/>
  </r>
  <r>
    <d v="2015-07-01T00:00:00"/>
    <x v="1"/>
    <x v="1"/>
    <s v="Office 欧菲姿"/>
    <n v="40387.199999999997"/>
    <n v="7201.0377600000002"/>
    <x v="1219"/>
    <x v="1423"/>
    <x v="1409"/>
    <x v="10"/>
    <s v="美容"/>
    <x v="5"/>
    <s v="化妆品/护肤品/香水"/>
    <d v="2015-01-26T00:00:00"/>
    <d v="2016-01-25T00:00:00"/>
    <s v="保底与流水两者取高"/>
    <s v="0.15"/>
    <s v="0.15"/>
    <s v=""/>
    <n v="1"/>
  </r>
  <r>
    <d v="2015-07-01T00:00:00"/>
    <x v="1"/>
    <x v="1"/>
    <s v="AFU 阿芙精油"/>
    <n v="35010"/>
    <n v="7201.5569999999998"/>
    <x v="1220"/>
    <x v="1424"/>
    <x v="1410"/>
    <x v="10"/>
    <s v="美容"/>
    <x v="5"/>
    <s v="化妆品/护肤品/香水"/>
    <d v="2014-09-25T00:00:00"/>
    <d v="2015-09-24T00:00:00"/>
    <s v="保底与流水两者取高"/>
    <s v="0.15"/>
    <s v="0.15"/>
    <s v=""/>
    <n v="1"/>
  </r>
  <r>
    <d v="2015-07-01T00:00:00"/>
    <x v="1"/>
    <x v="1"/>
    <s v="珀莱雅"/>
    <n v="35800.799999999996"/>
    <n v="6601.66752"/>
    <x v="1221"/>
    <x v="1425"/>
    <x v="1411"/>
    <x v="6"/>
    <s v="美容"/>
    <x v="5"/>
    <s v="化妆品/护肤品/香水"/>
    <d v="2013-08-30T00:00:00"/>
    <d v="2015-08-29T00:00:00"/>
    <s v="保底与流水两者取高"/>
    <n v="0"/>
    <n v="0"/>
    <s v=""/>
    <n v="2"/>
  </r>
  <r>
    <d v="2015-07-01T00:00:00"/>
    <x v="1"/>
    <x v="1"/>
    <s v="Reemoor"/>
    <n v="74330.399999999994"/>
    <n v="12494.940239999998"/>
    <x v="1222"/>
    <x v="1426"/>
    <x v="1412"/>
    <x v="10"/>
    <s v="普通服饰"/>
    <x v="6"/>
    <s v="鞋"/>
    <d v="2014-12-23T00:00:00"/>
    <d v="2015-12-22T00:00:00"/>
    <s v="保底与流水两者取高"/>
    <s v="0.16"/>
    <s v="0.16"/>
    <s v=""/>
    <n v="1"/>
  </r>
  <r>
    <d v="2015-07-01T00:00:00"/>
    <x v="1"/>
    <x v="1"/>
    <s v="skinfood"/>
    <n v="27537.599999999999"/>
    <n v="7201.0824000000002"/>
    <x v="1223"/>
    <x v="1427"/>
    <x v="1413"/>
    <x v="10"/>
    <s v="美容"/>
    <x v="5"/>
    <s v="化妆品/护肤品/香水"/>
    <d v="2014-09-06T00:00:00"/>
    <d v="2015-09-05T00:00:00"/>
    <s v="保底与流水两者取高"/>
    <s v="0.15"/>
    <s v="0.15"/>
    <s v=""/>
    <n v="1"/>
  </r>
  <r>
    <d v="2015-07-01T00:00:00"/>
    <x v="1"/>
    <x v="1"/>
    <s v="A+（化妆品）"/>
    <n v="51756.6"/>
    <n v="7199.3430600000002"/>
    <x v="31"/>
    <x v="1428"/>
    <x v="1414"/>
    <x v="6"/>
    <s v="美容"/>
    <x v="5"/>
    <s v="化妆品/护肤品/香水"/>
    <d v="2014-03-29T00:00:00"/>
    <d v="2016-03-28T00:00:00"/>
    <s v="保底与流水两者取高"/>
    <s v="0.1"/>
    <s v="0.1"/>
    <s v=""/>
    <n v="2"/>
  </r>
  <r>
    <d v="2015-07-01T00:00:00"/>
    <x v="1"/>
    <x v="1"/>
    <s v="Binca Vidou 卞卡"/>
    <n v="39015.599999999999"/>
    <n v="6843.3362399999996"/>
    <x v="1224"/>
    <x v="1429"/>
    <x v="1415"/>
    <x v="58"/>
    <s v="美容"/>
    <x v="5"/>
    <s v="化妆品/护肤品/香水"/>
    <d v="2014-08-25T00:00:00"/>
    <d v="2015-08-24T00:00:00"/>
    <s v="保底与流水两者取高"/>
    <s v="0.16"/>
    <s v="0.16"/>
    <s v=""/>
    <n v="1"/>
  </r>
  <r>
    <d v="2015-07-01T00:00:00"/>
    <x v="1"/>
    <x v="1"/>
    <s v="牛品堂皮具"/>
    <n v="22330.799999999999"/>
    <n v="6600.9844800000001"/>
    <x v="1225"/>
    <x v="1430"/>
    <x v="1416"/>
    <x v="6"/>
    <s v="普通服饰"/>
    <x v="6"/>
    <s v="手袋/钱包/旅行箱包"/>
    <d v="2013-09-05T00:00:00"/>
    <d v="2015-09-04T00:00:00"/>
    <s v="保底与流水两者取高"/>
    <s v="0.16"/>
    <s v="0.16"/>
    <s v=""/>
    <n v="2"/>
  </r>
  <r>
    <d v="2015-07-01T00:00:00"/>
    <x v="1"/>
    <x v="1"/>
    <s v="檀品"/>
    <n v="41897.4"/>
    <n v="6883.7428200000004"/>
    <x v="1226"/>
    <x v="1431"/>
    <x v="1417"/>
    <x v="58"/>
    <s v="餐饮"/>
    <x v="0"/>
    <s v="小吃/冷饮/果汁吧"/>
    <d v="2014-08-13T00:00:00"/>
    <d v="2015-08-12T00:00:00"/>
    <s v="保底与流水两者取高"/>
    <s v="0.15"/>
    <s v="0.15"/>
    <s v=""/>
    <n v="1"/>
  </r>
  <r>
    <d v="2015-08-01T00:00:00"/>
    <x v="1"/>
    <x v="1"/>
    <s v="Coco 都可茶饮"/>
    <n v="326784"/>
    <n v="53788.646399999991"/>
    <x v="1227"/>
    <x v="1432"/>
    <x v="1418"/>
    <x v="9"/>
    <s v="餐饮"/>
    <x v="0"/>
    <s v="小吃/冷饮/果汁吧"/>
    <d v="2013-02-22T00:00:00"/>
    <d v="2016-05-09T00:00:00"/>
    <s v="保底与流水两者取高"/>
    <s v="0.16"/>
    <s v="0.16"/>
    <s v=""/>
    <n v="3.2"/>
  </r>
  <r>
    <d v="2015-08-01T00:00:00"/>
    <x v="1"/>
    <x v="1"/>
    <s v="mumu teapresso"/>
    <n v="76183.199999999997"/>
    <n v="14078.655359999999"/>
    <x v="1228"/>
    <x v="1433"/>
    <x v="1419"/>
    <x v="12"/>
    <s v="餐饮"/>
    <x v="0"/>
    <s v="小吃/冷饮/果汁吧"/>
    <d v="2013-03-04T00:00:00"/>
    <d v="2016-05-09T00:00:00"/>
    <s v="保底与流水两者取高"/>
    <s v="0.13"/>
    <s v="0.13"/>
    <s v=""/>
    <n v="3.2"/>
  </r>
  <r>
    <d v="2015-08-01T00:00:00"/>
    <x v="1"/>
    <x v="1"/>
    <s v="AYSH"/>
    <n v="135031.19999999998"/>
    <n v="23333.391359999998"/>
    <x v="1229"/>
    <x v="1434"/>
    <x v="1420"/>
    <x v="13"/>
    <s v="餐饮"/>
    <x v="0"/>
    <s v="小吃/冷饮/果汁吧"/>
    <d v="2013-01-24T00:00:00"/>
    <d v="2016-05-09T00:00:00"/>
    <s v="保底与流水两者取高"/>
    <s v="0.14"/>
    <s v="0.14"/>
    <s v=""/>
    <n v="3.3"/>
  </r>
  <r>
    <d v="2015-08-01T00:00:00"/>
    <x v="1"/>
    <x v="1"/>
    <s v="Iceason 爱茜茜里"/>
    <n v="107408.4"/>
    <n v="30235.464600000003"/>
    <x v="227"/>
    <x v="1435"/>
    <x v="1421"/>
    <x v="13"/>
    <s v="餐饮"/>
    <x v="0"/>
    <s v="咖啡店/面包店/冰激凌"/>
    <d v="2013-01-08T00:00:00"/>
    <d v="2018-05-09T00:00:00"/>
    <s v="保底与流水两者取高"/>
    <s v="0.17"/>
    <s v="0.17"/>
    <s v=""/>
    <n v="5.3"/>
  </r>
  <r>
    <d v="2015-08-01T00:00:00"/>
    <x v="1"/>
    <x v="1"/>
    <s v="全棉时代"/>
    <n v="302918.66399999999"/>
    <n v="54919.153783199996"/>
    <x v="1230"/>
    <x v="1436"/>
    <x v="1422"/>
    <x v="14"/>
    <s v="其它"/>
    <x v="4"/>
    <s v="家居家饰/日杂"/>
    <d v="2015-06-28T00:00:00"/>
    <d v="2018-06-27T00:00:00"/>
    <s v="保底与流水两者取高"/>
    <s v="0.12"/>
    <s v="0.12"/>
    <s v=""/>
    <n v="3"/>
  </r>
  <r>
    <d v="2015-08-01T00:00:00"/>
    <x v="1"/>
    <x v="1"/>
    <s v="Bao Dao 宝岛眼镜"/>
    <n v="409238.39999999997"/>
    <n v="87004.083839999992"/>
    <x v="1231"/>
    <x v="1437"/>
    <x v="1423"/>
    <x v="60"/>
    <s v="其它"/>
    <x v="1"/>
    <s v="眼镜"/>
    <d v="2015-05-29T00:00:00"/>
    <d v="2017-05-28T00:00:00"/>
    <s v="保底与流水两者取高"/>
    <s v="0.2"/>
    <s v="0.2"/>
    <s v=""/>
    <n v="2"/>
  </r>
  <r>
    <d v="2015-08-01T00:00:00"/>
    <x v="1"/>
    <x v="1"/>
    <s v="糖印"/>
    <n v="145218.6"/>
    <n v="19677.120299999999"/>
    <x v="1232"/>
    <x v="1438"/>
    <x v="1424"/>
    <x v="60"/>
    <s v="餐饮"/>
    <x v="0"/>
    <s v="咖啡店/面包店/冰激凌"/>
    <d v="2015-05-25T00:00:00"/>
    <d v="2017-06-28T00:00:00"/>
    <s v="保底与流水两者取高"/>
    <s v="0.1"/>
    <s v="0.1"/>
    <s v=""/>
    <n v="2.1"/>
  </r>
  <r>
    <d v="2015-08-01T00:00:00"/>
    <x v="1"/>
    <x v="1"/>
    <s v="Puredown"/>
    <n v="127707.23999999999"/>
    <n v="27597.534563999998"/>
    <x v="1233"/>
    <x v="1439"/>
    <x v="1425"/>
    <x v="62"/>
    <s v="其它"/>
    <x v="4"/>
    <s v="家居家饰/日杂"/>
    <d v="2015-06-19T00:00:00"/>
    <d v="2015-09-02T00:00:00"/>
    <s v="保底与流水两者取高"/>
    <s v="0.14"/>
    <s v="0.14"/>
    <s v=""/>
    <n v="0.2"/>
  </r>
  <r>
    <d v="2015-08-01T00:00:00"/>
    <x v="1"/>
    <x v="1"/>
    <s v="Look Optical"/>
    <n v="135861.6"/>
    <n v="34182.778559999999"/>
    <x v="1234"/>
    <x v="1440"/>
    <x v="1426"/>
    <x v="63"/>
    <s v="其它"/>
    <x v="1"/>
    <s v="眼镜"/>
    <d v="2015-06-26T00:00:00"/>
    <d v="2017-06-25T00:00:00"/>
    <s v="保底与流水两者取高"/>
    <s v="0.16"/>
    <s v="0.16"/>
    <s v=""/>
    <n v="2"/>
  </r>
  <r>
    <d v="2015-08-01T00:00:00"/>
    <x v="1"/>
    <x v="1"/>
    <s v="万仟堂_x0009_"/>
    <n v="120485.52"/>
    <n v="34687.781208"/>
    <x v="1235"/>
    <x v="1441"/>
    <x v="1427"/>
    <x v="17"/>
    <s v="其它"/>
    <x v="4"/>
    <s v="家居家饰/日杂"/>
    <d v="2013-07-01T00:00:00"/>
    <d v="2016-08-15T00:00:00"/>
    <s v="保底(含物管费)与流水两者取高"/>
    <s v="0.15,0.15"/>
    <s v="0.15"/>
    <s v="0.15"/>
    <n v="3.1"/>
  </r>
  <r>
    <d v="2015-08-01T00:00:00"/>
    <x v="1"/>
    <x v="1"/>
    <s v="Forest Cabin 林清轩"/>
    <n v="62038.799999999996"/>
    <n v="16198.330679999999"/>
    <x v="1236"/>
    <x v="1442"/>
    <x v="1428"/>
    <x v="18"/>
    <s v="美容"/>
    <x v="5"/>
    <s v="化妆品/护肤品/香水"/>
    <d v="2014-10-31T00:00:00"/>
    <d v="2016-10-30T00:00:00"/>
    <s v="保底与流水两者取高"/>
    <s v="0.15"/>
    <s v="0.15"/>
    <s v=""/>
    <n v="2"/>
  </r>
  <r>
    <d v="2015-08-01T00:00:00"/>
    <x v="1"/>
    <x v="1"/>
    <s v="MISSHA 谜尚"/>
    <n v="76143.240000000005"/>
    <n v="16203.281472000002"/>
    <x v="1237"/>
    <x v="1443"/>
    <x v="1429"/>
    <x v="18"/>
    <s v="美容"/>
    <x v="5"/>
    <s v="化妆品/护肤品/香水"/>
    <d v="2014-10-30T00:00:00"/>
    <d v="2016-10-29T00:00:00"/>
    <s v="保底与流水两者取高"/>
    <s v="0.15"/>
    <s v="0.15"/>
    <s v=""/>
    <n v="2"/>
  </r>
  <r>
    <d v="2015-08-01T00:00:00"/>
    <x v="1"/>
    <x v="1"/>
    <s v="周大福"/>
    <n v="699650.76"/>
    <n v="43308.382044000005"/>
    <x v="1238"/>
    <x v="1444"/>
    <x v="1430"/>
    <x v="19"/>
    <s v="珠宝"/>
    <x v="7"/>
    <s v="珠宝"/>
    <d v="2015-06-01T00:00:00"/>
    <d v="2018-05-31T00:00:00"/>
    <s v="保底与流水两者取高"/>
    <s v="0.1,0."/>
    <s v="0.1"/>
    <s v="0."/>
    <n v="3"/>
  </r>
  <r>
    <d v="2015-08-01T00:00:00"/>
    <x v="1"/>
    <x v="1"/>
    <s v="周大生"/>
    <n v="1713747.5999999999"/>
    <n v="57581.919359999993"/>
    <x v="1239"/>
    <x v="1445"/>
    <x v="1431"/>
    <x v="20"/>
    <s v="珠宝"/>
    <x v="7"/>
    <s v="珠宝"/>
    <d v="2015-05-10T00:00:00"/>
    <d v="2016-05-09T00:00:00"/>
    <s v="保底与流水两者取高"/>
    <s v="0.1,0."/>
    <s v="0.1"/>
    <s v="0."/>
    <n v="1"/>
  </r>
  <r>
    <d v="2015-08-01T00:00:00"/>
    <x v="1"/>
    <x v="1"/>
    <s v="MING's Jewellery 明牌珠宝"/>
    <n v="269937.59999999998"/>
    <n v="21109.120319999998"/>
    <x v="1240"/>
    <x v="1446"/>
    <x v="1432"/>
    <x v="61"/>
    <s v="珠宝"/>
    <x v="7"/>
    <s v="珠宝"/>
    <d v="2015-05-15T00:00:00"/>
    <d v="2017-05-14T00:00:00"/>
    <s v="保底与流水两者取高"/>
    <s v="0.1,0."/>
    <s v="0.1"/>
    <s v="0."/>
    <n v="2"/>
  </r>
  <r>
    <d v="2015-08-01T00:00:00"/>
    <x v="1"/>
    <x v="1"/>
    <s v="酷乐潮玩"/>
    <n v="476715.05999999994"/>
    <n v="75368.650986000008"/>
    <x v="1241"/>
    <x v="1447"/>
    <x v="1433"/>
    <x v="40"/>
    <s v="其它"/>
    <x v="1"/>
    <s v="礼品/精品/手工艺品"/>
    <d v="2015-05-10T00:00:00"/>
    <d v="2017-05-09T00:00:00"/>
    <s v="保底与流水两者取高"/>
    <s v="0.14"/>
    <s v="0.14"/>
    <s v=""/>
    <n v="2"/>
  </r>
  <r>
    <d v="2015-08-01T00:00:00"/>
    <x v="1"/>
    <x v="1"/>
    <s v="义源珠宝"/>
    <n v="92530.8"/>
    <n v="26399.037240000001"/>
    <x v="9"/>
    <x v="1448"/>
    <x v="1434"/>
    <x v="22"/>
    <s v="珠宝"/>
    <x v="7"/>
    <s v="珠宝"/>
    <d v="2013-01-09T00:00:00"/>
    <d v="2016-05-09T00:00:00"/>
    <s v="保底与流水两者取高"/>
    <s v="0.15"/>
    <s v="0.15"/>
    <s v=""/>
    <n v="3.3"/>
  </r>
  <r>
    <d v="2015-08-01T00:00:00"/>
    <x v="1"/>
    <x v="1"/>
    <s v="美珍香"/>
    <n v="224495.28"/>
    <n v="20092.327560000002"/>
    <x v="1242"/>
    <x v="1449"/>
    <x v="1435"/>
    <x v="23"/>
    <s v="餐饮"/>
    <x v="0"/>
    <s v="小吃/冷饮/果汁吧"/>
    <d v="2013-02-27T00:00:00"/>
    <d v="2016-05-09T00:00:00"/>
    <s v="纯保底"/>
    <s v="0."/>
    <s v="0."/>
    <s v=""/>
    <n v="3.2"/>
  </r>
  <r>
    <d v="2015-08-01T00:00:00"/>
    <x v="1"/>
    <x v="1"/>
    <s v="Ajiichiban 优之良品"/>
    <n v="113385.636"/>
    <n v="20545.477243199999"/>
    <x v="1243"/>
    <x v="1450"/>
    <x v="1436"/>
    <x v="24"/>
    <s v="餐饮"/>
    <x v="0"/>
    <s v="小吃/冷饮/果汁吧"/>
    <d v="2013-01-07T00:00:00"/>
    <d v="2016-05-09T00:00:00"/>
    <s v="保底与流水两者取高"/>
    <s v="0.16"/>
    <s v="0.16"/>
    <s v=""/>
    <n v="3.3"/>
  </r>
  <r>
    <d v="2015-08-01T00:00:00"/>
    <x v="1"/>
    <x v="1"/>
    <s v="渔火东海面点"/>
    <n v="303398.39999999997"/>
    <n v="38804.655360000004"/>
    <x v="1244"/>
    <x v="1451"/>
    <x v="1437"/>
    <x v="25"/>
    <s v="餐饮"/>
    <x v="2"/>
    <s v="餐馆/饭店"/>
    <d v="2013-02-24T00:00:00"/>
    <d v="2018-05-09T00:00:00"/>
    <s v="保底与流水两者取高"/>
    <s v="0.11"/>
    <s v="0.11"/>
    <s v=""/>
    <n v="5.2"/>
  </r>
  <r>
    <d v="2015-08-01T00:00:00"/>
    <x v="1"/>
    <x v="1"/>
    <s v="Dairy Queen 冰雪皇后"/>
    <n v="168027.75599999999"/>
    <n v="24599.2634784"/>
    <x v="1245"/>
    <x v="1452"/>
    <x v="1438"/>
    <x v="26"/>
    <s v="餐饮"/>
    <x v="0"/>
    <s v="咖啡店/面包店/冰激凌"/>
    <d v="2013-03-02T00:00:00"/>
    <d v="2018-05-09T00:00:00"/>
    <s v="保底与流水两者取高"/>
    <s v="0.12"/>
    <s v="0.12"/>
    <s v=""/>
    <n v="5.2"/>
  </r>
  <r>
    <d v="2015-08-01T00:00:00"/>
    <x v="1"/>
    <x v="1"/>
    <s v="西树泡芙"/>
    <n v="120020.4"/>
    <n v="19875.378240000002"/>
    <x v="1246"/>
    <x v="1453"/>
    <x v="1439"/>
    <x v="1"/>
    <s v="餐饮"/>
    <x v="0"/>
    <s v="小吃/冷饮/果汁吧"/>
    <d v="2013-01-30T00:00:00"/>
    <d v="2016-05-09T00:00:00"/>
    <s v="保底与流水两者取高"/>
    <s v="0.14"/>
    <s v="0.14"/>
    <s v=""/>
    <n v="3.3"/>
  </r>
  <r>
    <d v="2015-08-01T00:00:00"/>
    <x v="1"/>
    <x v="1"/>
    <s v="网鱼网咖"/>
    <n v="297645.59999999998"/>
    <n v="58874.299680000004"/>
    <x v="1247"/>
    <x v="1454"/>
    <x v="1440"/>
    <x v="52"/>
    <s v="休闲娱乐"/>
    <x v="10"/>
    <s v="电玩城/网络游戏"/>
    <d v="2014-11-03T00:00:00"/>
    <d v="2019-11-02T00:00:00"/>
    <s v="纯保底"/>
    <n v="0"/>
    <n v="0"/>
    <s v=""/>
    <n v="5"/>
  </r>
  <r>
    <d v="2015-08-01T00:00:00"/>
    <x v="1"/>
    <x v="1"/>
    <s v="玩转烤肉餐厅"/>
    <n v="499418.39999999997"/>
    <n v="79307.641919999995"/>
    <x v="1248"/>
    <x v="1455"/>
    <x v="1441"/>
    <x v="28"/>
    <s v="餐饮"/>
    <x v="2"/>
    <s v="餐馆/饭店"/>
    <d v="2013-03-01T00:00:00"/>
    <d v="2018-05-29T00:00:00"/>
    <s v="保底与流水两者取高"/>
    <s v="0.09"/>
    <s v="0.09"/>
    <s v=""/>
    <n v="5.2"/>
  </r>
  <r>
    <d v="2015-08-01T00:00:00"/>
    <x v="1"/>
    <x v="1"/>
    <s v="Pizza Hut 必胜客"/>
    <n v="1149033.216"/>
    <n v="58945.403980799994"/>
    <x v="1249"/>
    <x v="1456"/>
    <x v="1442"/>
    <x v="29"/>
    <s v="餐饮"/>
    <x v="2"/>
    <s v="快餐"/>
    <d v="2013-04-15T00:00:00"/>
    <d v="2028-07-13T00:00:00"/>
    <s v="保底(含物管费)与流水两者取高"/>
    <s v="0."/>
    <s v="0."/>
    <s v=""/>
    <n v="15.3"/>
  </r>
  <r>
    <d v="2015-08-01T00:00:00"/>
    <x v="1"/>
    <x v="1"/>
    <s v="太兴"/>
    <n v="1406196"/>
    <n v="115870.55039999999"/>
    <x v="1250"/>
    <x v="1457"/>
    <x v="1443"/>
    <x v="30"/>
    <s v="餐饮"/>
    <x v="2"/>
    <s v="餐馆/饭店"/>
    <d v="2013-03-18T00:00:00"/>
    <d v="2023-07-15T00:00:00"/>
    <s v="保底(含物管费)与流水两者取高"/>
    <s v="0.08"/>
    <s v="0.08"/>
    <s v=""/>
    <n v="10.3"/>
  </r>
  <r>
    <d v="2015-08-01T00:00:00"/>
    <x v="1"/>
    <x v="1"/>
    <s v="阪织屋"/>
    <n v="84373.2"/>
    <n v="25742.263320000002"/>
    <x v="1251"/>
    <x v="1458"/>
    <x v="1444"/>
    <x v="31"/>
    <s v="普通服饰"/>
    <x v="6"/>
    <s v="生活特性店"/>
    <d v="2015-06-05T00:00:00"/>
    <d v="2017-06-04T00:00:00"/>
    <s v="保底与流水两者取高"/>
    <s v="0.16"/>
    <s v="0.16"/>
    <s v=""/>
    <n v="2"/>
  </r>
  <r>
    <d v="2015-08-01T00:00:00"/>
    <x v="1"/>
    <x v="1"/>
    <s v="Candy Lab 糖果研究室"/>
    <n v="98700"/>
    <n v="15051.75"/>
    <x v="132"/>
    <x v="1459"/>
    <x v="1445"/>
    <x v="32"/>
    <s v="餐饮"/>
    <x v="0"/>
    <s v="小吃/冷饮/果汁吧"/>
    <d v="2014-06-20T00:00:00"/>
    <d v="2015-06-19T00:00:00"/>
    <s v="保底与流水两者取高"/>
    <s v="0.12"/>
    <s v="0.12"/>
    <s v=""/>
    <n v="1"/>
  </r>
  <r>
    <d v="2015-08-01T00:00:00"/>
    <x v="1"/>
    <x v="1"/>
    <s v="禾绿回转寿司"/>
    <n v="30558.6"/>
    <n v="17641.479779999998"/>
    <x v="1252"/>
    <x v="1460"/>
    <x v="1446"/>
    <x v="33"/>
    <s v="餐饮"/>
    <x v="2"/>
    <s v="餐馆/饭店"/>
    <d v="2014-11-11T00:00:00"/>
    <d v="2016-11-10T00:00:00"/>
    <s v="保底与流水两者取高"/>
    <s v="0.15"/>
    <s v="0.15"/>
    <s v=""/>
    <n v="2"/>
  </r>
  <r>
    <d v="2015-08-01T00:00:00"/>
    <x v="1"/>
    <x v="1"/>
    <s v="启路生活馆"/>
    <n v="466516.42800000001"/>
    <n v="84439.473468000011"/>
    <x v="1121"/>
    <x v="1461"/>
    <x v="1447"/>
    <x v="34"/>
    <s v="其它"/>
    <x v="1"/>
    <s v="文具"/>
    <d v="2012-12-20T00:00:00"/>
    <d v="2016-05-09T00:00:00"/>
    <s v="保底与流水两者取高"/>
    <s v="0.15"/>
    <s v="0.15"/>
    <s v=""/>
    <n v="3.4"/>
  </r>
  <r>
    <d v="2015-08-01T00:00:00"/>
    <x v="1"/>
    <x v="1"/>
    <s v="Laofengxiang 老凤祥"/>
    <n v="1746591.5999999999"/>
    <n v="75278.097959999999"/>
    <x v="1253"/>
    <x v="1462"/>
    <x v="1448"/>
    <x v="35"/>
    <s v="珠宝"/>
    <x v="7"/>
    <s v="珠宝"/>
    <d v="2013-01-10T00:00:00"/>
    <d v="2016-05-09T00:00:00"/>
    <s v="保底与流水两者取高"/>
    <s v="0.1,0."/>
    <s v="0.1"/>
    <s v="0."/>
    <n v="3.3"/>
  </r>
  <r>
    <d v="2015-08-01T00:00:00"/>
    <x v="1"/>
    <x v="1"/>
    <s v="中国黄金"/>
    <n v="2546683.1999999997"/>
    <n v="76909.832640000008"/>
    <x v="1254"/>
    <x v="1463"/>
    <x v="1449"/>
    <x v="36"/>
    <s v="珠宝"/>
    <x v="7"/>
    <s v="珠宝"/>
    <d v="2013-01-05T00:00:00"/>
    <d v="2016-05-09T00:00:00"/>
    <s v="保底与流水两者取高"/>
    <s v="0.09,0."/>
    <s v="0.09"/>
    <s v="0."/>
    <n v="3.3"/>
  </r>
  <r>
    <d v="2015-08-01T00:00:00"/>
    <x v="1"/>
    <x v="1"/>
    <s v="Watsons 屈臣氏"/>
    <n v="1328537.7120000001"/>
    <n v="94459.03132319999"/>
    <x v="1255"/>
    <x v="1464"/>
    <x v="1450"/>
    <x v="37"/>
    <s v="其它"/>
    <x v="1"/>
    <s v="药房/保健品"/>
    <d v="2013-01-17T00:00:00"/>
    <d v="2021-07-30T00:00:00"/>
    <s v="纯扣"/>
    <s v="0.07"/>
    <s v="0.07"/>
    <s v=""/>
    <n v="8.5"/>
  </r>
  <r>
    <d v="2015-08-01T00:00:00"/>
    <x v="1"/>
    <x v="1"/>
    <s v="黛拉美甲"/>
    <n v="182024.4"/>
    <n v="32163.711480000002"/>
    <x v="1256"/>
    <x v="1465"/>
    <x v="1451"/>
    <x v="38"/>
    <s v="美容"/>
    <x v="8"/>
    <s v="美容/美发/美甲"/>
    <d v="2013-01-10T00:00:00"/>
    <d v="2016-05-09T00:00:00"/>
    <s v="纯保底"/>
    <n v="0"/>
    <n v="0"/>
    <s v=""/>
    <n v="3.3"/>
  </r>
  <r>
    <d v="2015-08-01T00:00:00"/>
    <x v="1"/>
    <x v="1"/>
    <s v="海伦美甲"/>
    <n v="225393.12"/>
    <n v="30428.071200000002"/>
    <x v="1257"/>
    <x v="1466"/>
    <x v="1452"/>
    <x v="31"/>
    <s v="美容"/>
    <x v="8"/>
    <s v="美容/美发/美甲"/>
    <d v="2013-01-13T00:00:00"/>
    <d v="2016-05-09T00:00:00"/>
    <s v="纯保底"/>
    <n v="0"/>
    <n v="0"/>
    <s v=""/>
    <n v="3.3"/>
  </r>
  <r>
    <d v="2015-08-01T00:00:00"/>
    <x v="1"/>
    <x v="1"/>
    <s v="Hotwind 热风"/>
    <n v="402578.64"/>
    <n v="51006.713687999996"/>
    <x v="1258"/>
    <x v="1467"/>
    <x v="1453"/>
    <x v="39"/>
    <s v="普通服饰"/>
    <x v="9"/>
    <s v="综合服饰"/>
    <d v="2015-06-29T00:00:00"/>
    <d v="2018-06-28T00:00:00"/>
    <s v="保底与流水两者取高"/>
    <s v="0.11,0.12"/>
    <s v="0.11"/>
    <s v="0.12"/>
    <n v="3"/>
  </r>
  <r>
    <d v="2015-08-01T00:00:00"/>
    <x v="1"/>
    <x v="1"/>
    <s v="Bread Talk 面包新语"/>
    <n v="562190.01599999995"/>
    <n v="53632.927526400003"/>
    <x v="236"/>
    <x v="1468"/>
    <x v="1454"/>
    <x v="40"/>
    <s v="餐饮"/>
    <x v="0"/>
    <s v="咖啡店/面包店/冰激凌"/>
    <d v="2013-02-28T00:00:00"/>
    <d v="2021-05-09T00:00:00"/>
    <s v="保底与流水两者取高"/>
    <s v="0.08"/>
    <s v="0.08"/>
    <s v=""/>
    <n v="8.1999999999999993"/>
  </r>
  <r>
    <d v="2015-08-01T00:00:00"/>
    <x v="1"/>
    <x v="1"/>
    <s v="阿香米线"/>
    <n v="861870"/>
    <n v="110750.295"/>
    <x v="494"/>
    <x v="1469"/>
    <x v="1455"/>
    <x v="41"/>
    <s v="餐饮"/>
    <x v="2"/>
    <s v="快餐"/>
    <d v="2013-02-28T00:00:00"/>
    <d v="2016-05-09T00:00:00"/>
    <s v="保底与流水两者取高"/>
    <s v="0.12"/>
    <s v="0.12"/>
    <s v=""/>
    <n v="3.2"/>
  </r>
  <r>
    <d v="2015-08-01T00:00:00"/>
    <x v="1"/>
    <x v="1"/>
    <s v="Sukiya 食其家"/>
    <n v="512947.19999999995"/>
    <n v="61297.190400000007"/>
    <x v="1259"/>
    <x v="1470"/>
    <x v="1456"/>
    <x v="42"/>
    <s v="餐饮"/>
    <x v="2"/>
    <s v="快餐"/>
    <d v="2012-12-20T00:00:00"/>
    <d v="2018-05-09T00:00:00"/>
    <s v="保底与流水两者取高"/>
    <s v="0.1"/>
    <s v="0.1"/>
    <s v=""/>
    <n v="5.4"/>
  </r>
  <r>
    <d v="2015-08-01T00:00:00"/>
    <x v="1"/>
    <x v="1"/>
    <s v="Ajisen Ramen 味千拉面"/>
    <n v="611471.76"/>
    <n v="61024.881647999995"/>
    <x v="1260"/>
    <x v="1471"/>
    <x v="1457"/>
    <x v="43"/>
    <s v="餐饮"/>
    <x v="2"/>
    <s v="快餐"/>
    <d v="2013-02-26T00:00:00"/>
    <d v="2021-05-09T00:00:00"/>
    <s v="保底与流水两者取高"/>
    <s v="0.08"/>
    <s v="0.08"/>
    <s v=""/>
    <n v="8.1999999999999993"/>
  </r>
  <r>
    <d v="2015-08-01T00:00:00"/>
    <x v="1"/>
    <x v="1"/>
    <s v="KFC 肯德基"/>
    <n v="407340"/>
    <n v="57498.772000000019"/>
    <x v="1086"/>
    <x v="1082"/>
    <x v="1235"/>
    <x v="44"/>
    <s v="餐饮"/>
    <x v="2"/>
    <s v="快餐"/>
    <d v="2013-03-04T00:00:00"/>
    <d v="2028-06-13T00:00:00"/>
    <s v="保底与流水两者取高"/>
    <n v="0.08"/>
    <n v="0.08"/>
    <s v=""/>
    <n v="15.3"/>
  </r>
  <r>
    <d v="2015-08-01T00:00:00"/>
    <x v="1"/>
    <x v="1"/>
    <s v="永坤黄金"/>
    <n v="265070.39999999997"/>
    <n v="31596.391680000001"/>
    <x v="1261"/>
    <x v="1472"/>
    <x v="1458"/>
    <x v="45"/>
    <s v="珠宝"/>
    <x v="7"/>
    <s v="珠宝"/>
    <d v="2013-09-03T00:00:00"/>
    <d v="2015-10-17T00:00:00"/>
    <s v="保底与流水两者取高"/>
    <s v="0.09,0."/>
    <s v="0.09"/>
    <s v="0."/>
    <n v="2.1"/>
  </r>
  <r>
    <d v="2015-08-01T00:00:00"/>
    <x v="1"/>
    <x v="1"/>
    <s v="Hui Lau Shan 许留山"/>
    <n v="343907.72399999999"/>
    <n v="43504.327086000005"/>
    <x v="1262"/>
    <x v="1473"/>
    <x v="1459"/>
    <x v="46"/>
    <s v="餐饮"/>
    <x v="0"/>
    <s v="咖啡店/面包店/冰激凌"/>
    <d v="2013-06-18T00:00:00"/>
    <d v="2018-07-17T00:00:00"/>
    <s v="保底与流水两者取高"/>
    <s v="0.11"/>
    <s v="0.11"/>
    <s v=""/>
    <n v="5.0999999999999996"/>
  </r>
  <r>
    <d v="2015-08-01T00:00:00"/>
    <x v="1"/>
    <x v="1"/>
    <s v="布歌东京"/>
    <n v="70479.599999999991"/>
    <n v="9190.5398400000013"/>
    <x v="1263"/>
    <x v="1474"/>
    <x v="1460"/>
    <x v="47"/>
    <s v="餐饮"/>
    <x v="0"/>
    <s v="咖啡店/面包店/冰激凌"/>
    <d v="2013-09-28T00:00:00"/>
    <d v="2015-09-27T00:00:00"/>
    <s v="保底与流水两者取高"/>
    <s v="0.11"/>
    <s v="0.11"/>
    <s v=""/>
    <n v="2"/>
  </r>
  <r>
    <d v="2015-08-01T00:00:00"/>
    <x v="1"/>
    <x v="1"/>
    <s v="Lactina"/>
    <n v="52227.731999999996"/>
    <n v="14999.8046304"/>
    <x v="1264"/>
    <x v="1475"/>
    <x v="1461"/>
    <x v="24"/>
    <s v="餐饮"/>
    <x v="0"/>
    <s v="咖啡店/面包店/冰激凌"/>
    <d v="2013-10-02T00:00:00"/>
    <d v="2015-10-01T00:00:00"/>
    <s v="纯保底"/>
    <s v="0."/>
    <s v="0."/>
    <s v=""/>
    <n v="2"/>
  </r>
  <r>
    <d v="2015-08-01T00:00:00"/>
    <x v="1"/>
    <x v="1"/>
    <s v="淘果乐&amp;冰期时代"/>
    <n v="83224.800000000003"/>
    <n v="14522.727599999998"/>
    <x v="1265"/>
    <x v="1476"/>
    <x v="1462"/>
    <x v="48"/>
    <s v="餐饮"/>
    <x v="0"/>
    <s v="小吃/冷饮/果汁吧"/>
    <d v="2013-07-01T00:00:00"/>
    <d v="2016-07-05T00:00:00"/>
    <s v="保底与流水两者取高"/>
    <s v="0.15"/>
    <s v="0.15"/>
    <s v=""/>
    <n v="3"/>
  </r>
  <r>
    <d v="2015-08-01T00:00:00"/>
    <x v="1"/>
    <x v="1"/>
    <s v="Hello spring"/>
    <n v="40501.799999999996"/>
    <n v="7201.2200400000002"/>
    <x v="1266"/>
    <x v="1477"/>
    <x v="1463"/>
    <x v="10"/>
    <s v="其它"/>
    <x v="3"/>
    <s v="花店"/>
    <d v="2015-04-19T00:00:00"/>
    <d v="2016-04-18T00:00:00"/>
    <s v="保底与流水两者取高"/>
    <s v="0.13"/>
    <s v="0.13"/>
    <s v=""/>
    <n v="1"/>
  </r>
  <r>
    <d v="2015-08-01T00:00:00"/>
    <x v="1"/>
    <x v="1"/>
    <s v="鲜芋仙"/>
    <n v="222790.8"/>
    <n v="21142.846919999996"/>
    <x v="1267"/>
    <x v="1478"/>
    <x v="1464"/>
    <x v="55"/>
    <s v="餐饮"/>
    <x v="0"/>
    <s v="小吃/冷饮/果汁吧"/>
    <d v="2013-08-16T00:00:00"/>
    <d v="2016-08-15T00:00:00"/>
    <s v="保底(含物管费)与流水两者取高"/>
    <s v="0.09,0.1"/>
    <s v="0.09"/>
    <s v="0.1"/>
    <n v="3"/>
  </r>
  <r>
    <d v="2015-08-01T00:00:00"/>
    <x v="1"/>
    <x v="1"/>
    <s v="扬基香氛"/>
    <n v="30530.399999999998"/>
    <n v="2091.3323999999998"/>
    <x v="1268"/>
    <x v="1479"/>
    <x v="1465"/>
    <x v="59"/>
    <s v="美容"/>
    <x v="5"/>
    <s v="化妆品/护肤品/香水"/>
    <d v="2014-08-07T00:00:00"/>
    <d v="2015-08-06T00:00:00"/>
    <s v="保底与流水两者取高"/>
    <s v="0.13"/>
    <s v="0.13"/>
    <s v=""/>
    <n v="1"/>
  </r>
  <r>
    <d v="2015-08-01T00:00:00"/>
    <x v="1"/>
    <x v="1"/>
    <s v="Office 欧菲姿"/>
    <n v="50400"/>
    <n v="8159.7600000000011"/>
    <x v="1269"/>
    <x v="1480"/>
    <x v="1466"/>
    <x v="10"/>
    <s v="美容"/>
    <x v="5"/>
    <s v="化妆品/护肤品/香水"/>
    <d v="2015-01-26T00:00:00"/>
    <d v="2016-01-25T00:00:00"/>
    <s v="保底与流水两者取高"/>
    <s v="0.15"/>
    <s v="0.15"/>
    <s v=""/>
    <n v="1"/>
  </r>
  <r>
    <d v="2015-08-01T00:00:00"/>
    <x v="1"/>
    <x v="1"/>
    <s v="AFU 阿芙精油"/>
    <n v="43728"/>
    <n v="7202.0015999999996"/>
    <x v="734"/>
    <x v="1481"/>
    <x v="1467"/>
    <x v="10"/>
    <s v="美容"/>
    <x v="5"/>
    <s v="化妆品/护肤品/香水"/>
    <d v="2014-09-25T00:00:00"/>
    <d v="2015-09-24T00:00:00"/>
    <s v="保底与流水两者取高"/>
    <s v="0.15"/>
    <s v="0.15"/>
    <s v=""/>
    <n v="1"/>
  </r>
  <r>
    <d v="2015-08-01T00:00:00"/>
    <x v="1"/>
    <x v="1"/>
    <s v="珀莱雅"/>
    <n v="35985.599999999999"/>
    <n v="6175.12896"/>
    <x v="1270"/>
    <x v="1482"/>
    <x v="1468"/>
    <x v="6"/>
    <s v="美容"/>
    <x v="5"/>
    <s v="化妆品/护肤品/香水"/>
    <d v="2013-08-30T00:00:00"/>
    <d v="2015-08-29T00:00:00"/>
    <s v="保底与流水两者取高"/>
    <n v="0"/>
    <n v="0"/>
    <s v=""/>
    <n v="2"/>
  </r>
  <r>
    <d v="2015-08-01T00:00:00"/>
    <x v="1"/>
    <x v="1"/>
    <s v="Reemoor"/>
    <n v="84926.52"/>
    <n v="14191.221492000001"/>
    <x v="1103"/>
    <x v="1483"/>
    <x v="1469"/>
    <x v="10"/>
    <s v="普通服饰"/>
    <x v="6"/>
    <s v="鞋"/>
    <d v="2014-12-23T00:00:00"/>
    <d v="2015-12-22T00:00:00"/>
    <s v="保底与流水两者取高"/>
    <s v="0.16"/>
    <s v="0.16"/>
    <s v=""/>
    <n v="1"/>
  </r>
  <r>
    <d v="2015-08-01T00:00:00"/>
    <x v="1"/>
    <x v="1"/>
    <s v="skinfood"/>
    <n v="39937.199999999997"/>
    <n v="7200.6771600000011"/>
    <x v="1271"/>
    <x v="1484"/>
    <x v="1470"/>
    <x v="10"/>
    <s v="美容"/>
    <x v="5"/>
    <s v="化妆品/护肤品/香水"/>
    <d v="2014-09-06T00:00:00"/>
    <d v="2015-09-05T00:00:00"/>
    <s v="保底与流水两者取高"/>
    <s v="0.15"/>
    <s v="0.15"/>
    <s v=""/>
    <n v="1"/>
  </r>
  <r>
    <d v="2015-08-01T00:00:00"/>
    <x v="1"/>
    <x v="1"/>
    <s v="雅漾"/>
    <n v="51828"/>
    <n v="9598.5455999999995"/>
    <x v="1272"/>
    <x v="1485"/>
    <x v="1471"/>
    <x v="6"/>
    <s v="美容"/>
    <x v="5"/>
    <s v="化妆品/护肤品/香水"/>
    <d v="2015-06-26T00:00:00"/>
    <d v="2016-06-25T00:00:00"/>
    <s v="保底与流水两者取高"/>
    <s v="0.16"/>
    <s v="0.16"/>
    <s v=""/>
    <n v="1"/>
  </r>
  <r>
    <d v="2015-08-01T00:00:00"/>
    <x v="1"/>
    <x v="1"/>
    <s v="周黑鸭"/>
    <n v="163055.28"/>
    <n v="20169.938136000001"/>
    <x v="1273"/>
    <x v="1486"/>
    <x v="1472"/>
    <x v="10"/>
    <s v="餐饮"/>
    <x v="0"/>
    <s v="小吃/冷饮/果汁吧"/>
    <d v="2015-07-20T00:00:00"/>
    <d v="2016-07-19T00:00:00"/>
    <s v="保底与流水两者取高"/>
    <s v="0.12"/>
    <s v="0.12"/>
    <s v=""/>
    <n v="1"/>
  </r>
  <r>
    <d v="2015-08-01T00:00:00"/>
    <x v="1"/>
    <x v="1"/>
    <s v="A+（化妆品）"/>
    <n v="41751.839999999997"/>
    <n v="7198.0172160000011"/>
    <x v="1274"/>
    <x v="1487"/>
    <x v="1473"/>
    <x v="6"/>
    <s v="美容"/>
    <x v="5"/>
    <s v="化妆品/护肤品/香水"/>
    <d v="2014-03-29T00:00:00"/>
    <d v="2016-03-28T00:00:00"/>
    <s v="保底与流水两者取高"/>
    <s v="0.1"/>
    <s v="0.1"/>
    <s v=""/>
    <n v="2"/>
  </r>
  <r>
    <d v="2015-08-01T00:00:00"/>
    <x v="1"/>
    <x v="1"/>
    <s v="Binca Vidou 卞卡"/>
    <n v="32086.799999999999"/>
    <n v="4835.4807600000004"/>
    <x v="1275"/>
    <x v="1488"/>
    <x v="1474"/>
    <x v="58"/>
    <s v="美容"/>
    <x v="5"/>
    <s v="化妆品/护肤品/香水"/>
    <d v="2014-08-25T00:00:00"/>
    <d v="2015-08-24T00:00:00"/>
    <s v="保底与流水两者取高"/>
    <s v="0.16"/>
    <s v="0.16"/>
    <s v=""/>
    <n v="1"/>
  </r>
  <r>
    <d v="2015-08-01T00:00:00"/>
    <x v="1"/>
    <x v="1"/>
    <s v="牛品堂皮具"/>
    <n v="40048.799999999996"/>
    <n v="7008.54"/>
    <x v="1276"/>
    <x v="1489"/>
    <x v="1475"/>
    <x v="6"/>
    <s v="普通服饰"/>
    <x v="6"/>
    <s v="手袋/钱包/旅行箱包"/>
    <d v="2013-09-05T00:00:00"/>
    <d v="2015-09-04T00:00:00"/>
    <s v="保底与流水两者取高"/>
    <s v="0.16"/>
    <s v="0.16"/>
    <s v=""/>
    <n v="2"/>
  </r>
  <r>
    <d v="2015-08-01T00:00:00"/>
    <x v="1"/>
    <x v="1"/>
    <s v="檀品"/>
    <n v="44710.799999999996"/>
    <n v="7305.7447199999988"/>
    <x v="1277"/>
    <x v="1490"/>
    <x v="1476"/>
    <x v="58"/>
    <s v="餐饮"/>
    <x v="0"/>
    <s v="小吃/冷饮/果汁吧"/>
    <d v="2014-08-13T00:00:00"/>
    <d v="2015-08-12T00:00:00"/>
    <s v="保底与流水两者取高"/>
    <s v="0.15"/>
    <s v="0.15"/>
    <s v=""/>
    <n v="1"/>
  </r>
  <r>
    <d v="2015-08-01T00:00:00"/>
    <x v="1"/>
    <x v="1"/>
    <s v="Herborist 佰草集"/>
    <n v="28692"/>
    <n v="8401.0175999999992"/>
    <x v="1278"/>
    <x v="1491"/>
    <x v="1477"/>
    <x v="6"/>
    <s v="美容"/>
    <x v="5"/>
    <s v="化妆品/护肤品/香水"/>
    <d v="2015-07-10T00:00:00"/>
    <d v="2016-07-09T00:00:00"/>
    <s v="保底与流水两者取高"/>
    <s v="0.16"/>
    <s v="0.16"/>
    <s v=""/>
    <n v="1"/>
  </r>
  <r>
    <d v="2015-09-01T00:00:00"/>
    <x v="1"/>
    <x v="1"/>
    <s v="Coco 都可茶饮"/>
    <n v="268941.36"/>
    <n v="44536.689216000006"/>
    <x v="1246"/>
    <x v="1492"/>
    <x v="1478"/>
    <x v="9"/>
    <s v="餐饮"/>
    <x v="0"/>
    <s v="小吃/冷饮/果汁吧"/>
    <d v="2013-02-22T00:00:00"/>
    <d v="2016-05-09T00:00:00"/>
    <s v="保底与流水两者取高"/>
    <s v="0.16"/>
    <s v="0.16"/>
    <s v=""/>
    <n v="3.2"/>
  </r>
  <r>
    <d v="2015-09-01T00:00:00"/>
    <x v="1"/>
    <x v="1"/>
    <s v="mumu teapresso"/>
    <n v="82736.279999999984"/>
    <n v="14073.441228000002"/>
    <x v="1279"/>
    <x v="1493"/>
    <x v="1479"/>
    <x v="12"/>
    <s v="餐饮"/>
    <x v="0"/>
    <s v="小吃/冷饮/果汁吧"/>
    <d v="2013-03-04T00:00:00"/>
    <d v="2016-05-09T00:00:00"/>
    <s v="保底与流水两者取高"/>
    <s v="0.13"/>
    <s v="0.13"/>
    <s v=""/>
    <n v="3.2"/>
  </r>
  <r>
    <d v="2015-09-01T00:00:00"/>
    <x v="1"/>
    <x v="1"/>
    <s v="AYSH"/>
    <n v="124021.2"/>
    <n v="23328.387719999995"/>
    <x v="1280"/>
    <x v="1494"/>
    <x v="1480"/>
    <x v="13"/>
    <s v="餐饮"/>
    <x v="0"/>
    <s v="小吃/冷饮/果汁吧"/>
    <d v="2013-01-24T00:00:00"/>
    <d v="2016-05-09T00:00:00"/>
    <s v="保底与流水两者取高"/>
    <s v="0.14"/>
    <s v="0.14"/>
    <s v=""/>
    <n v="3.3"/>
  </r>
  <r>
    <d v="2015-09-01T00:00:00"/>
    <x v="1"/>
    <x v="1"/>
    <s v="Iceason 爱茜茜里"/>
    <n v="70468.800000000003"/>
    <n v="30238.162080000002"/>
    <x v="1281"/>
    <x v="1495"/>
    <x v="1481"/>
    <x v="13"/>
    <s v="餐饮"/>
    <x v="0"/>
    <s v="咖啡店/面包店/冰激凌"/>
    <d v="2013-01-08T00:00:00"/>
    <d v="2018-05-09T00:00:00"/>
    <s v="保底与流水两者取高"/>
    <s v="0.17"/>
    <s v="0.17"/>
    <s v=""/>
    <n v="5.3"/>
  </r>
  <r>
    <d v="2015-09-01T00:00:00"/>
    <x v="1"/>
    <x v="1"/>
    <s v="全棉时代"/>
    <n v="244096.08"/>
    <n v="54921.617999999995"/>
    <x v="516"/>
    <x v="1496"/>
    <x v="1482"/>
    <x v="14"/>
    <s v="其它"/>
    <x v="4"/>
    <s v="家居家饰/日杂"/>
    <d v="2015-06-28T00:00:00"/>
    <d v="2018-06-27T00:00:00"/>
    <s v="保底与流水两者取高"/>
    <s v="0.12"/>
    <s v="0.12"/>
    <s v=""/>
    <n v="3"/>
  </r>
  <r>
    <d v="2015-09-01T00:00:00"/>
    <x v="1"/>
    <x v="1"/>
    <s v="Bao Dao 宝岛眼镜"/>
    <n v="238495.19999999998"/>
    <n v="52850.536319999992"/>
    <x v="1282"/>
    <x v="1497"/>
    <x v="1483"/>
    <x v="60"/>
    <s v="其它"/>
    <x v="1"/>
    <s v="眼镜"/>
    <d v="2015-05-29T00:00:00"/>
    <d v="2017-05-28T00:00:00"/>
    <s v="保底与流水两者取高"/>
    <s v="0.2"/>
    <s v="0.2"/>
    <s v=""/>
    <n v="2"/>
  </r>
  <r>
    <d v="2015-09-01T00:00:00"/>
    <x v="1"/>
    <x v="1"/>
    <s v="糖印"/>
    <n v="134651.63999999998"/>
    <n v="18622.321811999998"/>
    <x v="594"/>
    <x v="1498"/>
    <x v="1484"/>
    <x v="60"/>
    <s v="餐饮"/>
    <x v="0"/>
    <s v="咖啡店/面包店/冰激凌"/>
    <d v="2015-05-25T00:00:00"/>
    <d v="2017-06-28T00:00:00"/>
    <s v="保底与流水两者取高"/>
    <s v="0.1"/>
    <s v="0.1"/>
    <s v=""/>
    <n v="2.1"/>
  </r>
  <r>
    <d v="2015-09-01T00:00:00"/>
    <x v="1"/>
    <x v="1"/>
    <s v="Puredown"/>
    <n v="113132.28000000001"/>
    <n v="35840.306303999998"/>
    <x v="1283"/>
    <x v="1499"/>
    <x v="1485"/>
    <x v="62"/>
    <s v="其它"/>
    <x v="4"/>
    <s v="家居家饰/日杂"/>
    <d v="2015-06-19T00:00:00"/>
    <d v="2016-09-02T00:00:00"/>
    <s v="保底与流水两者取高"/>
    <s v="0.14,0.15"/>
    <s v="0.14"/>
    <s v="0.15"/>
    <n v="1.2"/>
  </r>
  <r>
    <d v="2015-09-01T00:00:00"/>
    <x v="1"/>
    <x v="1"/>
    <s v="Look Optical"/>
    <n v="109010.4"/>
    <n v="34174.760399999999"/>
    <x v="924"/>
    <x v="1500"/>
    <x v="1486"/>
    <x v="63"/>
    <s v="其它"/>
    <x v="1"/>
    <s v="眼镜"/>
    <d v="2015-06-26T00:00:00"/>
    <d v="2017-06-25T00:00:00"/>
    <s v="保底与流水两者取高"/>
    <s v="0.16"/>
    <s v="0.16"/>
    <s v=""/>
    <n v="2"/>
  </r>
  <r>
    <d v="2015-09-01T00:00:00"/>
    <x v="1"/>
    <x v="1"/>
    <s v="万仟堂_x0009_"/>
    <n v="79610.52"/>
    <n v="38396.153796000006"/>
    <x v="1284"/>
    <x v="1501"/>
    <x v="1487"/>
    <x v="17"/>
    <s v="其它"/>
    <x v="4"/>
    <s v="家居家饰/日杂"/>
    <d v="2013-07-01T00:00:00"/>
    <d v="2016-08-15T00:00:00"/>
    <s v="保底(含物管费)与流水两者取高"/>
    <s v="0.15"/>
    <s v="0.15"/>
    <s v=""/>
    <n v="3.1"/>
  </r>
  <r>
    <d v="2015-09-01T00:00:00"/>
    <x v="1"/>
    <x v="1"/>
    <s v="Forest Cabin 林清轩"/>
    <n v="68042.399999999994"/>
    <n v="16200.895439999998"/>
    <x v="1285"/>
    <x v="1502"/>
    <x v="1488"/>
    <x v="18"/>
    <s v="美容"/>
    <x v="5"/>
    <s v="化妆品/护肤品/香水"/>
    <d v="2014-10-31T00:00:00"/>
    <d v="2016-10-30T00:00:00"/>
    <s v="保底与流水两者取高"/>
    <s v="0.15"/>
    <s v="0.15"/>
    <s v=""/>
    <n v="2"/>
  </r>
  <r>
    <d v="2015-09-01T00:00:00"/>
    <x v="1"/>
    <x v="1"/>
    <s v="MISSHA 谜尚"/>
    <n v="77656.98"/>
    <n v="16199.246028"/>
    <x v="1286"/>
    <x v="1503"/>
    <x v="1489"/>
    <x v="18"/>
    <s v="美容"/>
    <x v="5"/>
    <s v="化妆品/护肤品/香水"/>
    <d v="2014-10-30T00:00:00"/>
    <d v="2016-10-29T00:00:00"/>
    <s v="保底与流水两者取高"/>
    <s v="0.15"/>
    <s v="0.15"/>
    <s v=""/>
    <n v="2"/>
  </r>
  <r>
    <d v="2015-09-01T00:00:00"/>
    <x v="1"/>
    <x v="1"/>
    <s v="周大福"/>
    <n v="801048.48"/>
    <n v="43336.722768"/>
    <x v="1166"/>
    <x v="1504"/>
    <x v="1490"/>
    <x v="19"/>
    <s v="珠宝"/>
    <x v="7"/>
    <s v="珠宝"/>
    <d v="2015-06-01T00:00:00"/>
    <d v="2018-05-31T00:00:00"/>
    <s v="保底与流水两者取高"/>
    <s v="0.1,0."/>
    <s v="0.1"/>
    <s v="0."/>
    <n v="3"/>
  </r>
  <r>
    <d v="2015-09-01T00:00:00"/>
    <x v="1"/>
    <x v="1"/>
    <s v="周大生"/>
    <n v="749683.19999999995"/>
    <n v="57575.669759999997"/>
    <x v="1287"/>
    <x v="1505"/>
    <x v="1491"/>
    <x v="20"/>
    <s v="珠宝"/>
    <x v="7"/>
    <s v="珠宝"/>
    <d v="2015-05-10T00:00:00"/>
    <d v="2016-05-09T00:00:00"/>
    <s v="保底与流水两者取高"/>
    <s v="0.1,0."/>
    <s v="0.1"/>
    <s v="0."/>
    <n v="1"/>
  </r>
  <r>
    <d v="2015-09-01T00:00:00"/>
    <x v="1"/>
    <x v="1"/>
    <s v="MING's Jewellery 明牌珠宝"/>
    <n v="205770"/>
    <n v="21112.001999999997"/>
    <x v="1288"/>
    <x v="1506"/>
    <x v="1492"/>
    <x v="61"/>
    <s v="珠宝"/>
    <x v="7"/>
    <s v="珠宝"/>
    <d v="2015-05-15T00:00:00"/>
    <d v="2017-05-14T00:00:00"/>
    <s v="保底与流水两者取高"/>
    <s v="0.1,0."/>
    <s v="0.1"/>
    <s v="0."/>
    <n v="2"/>
  </r>
  <r>
    <d v="2015-09-01T00:00:00"/>
    <x v="1"/>
    <x v="1"/>
    <s v="酷乐潮玩"/>
    <n v="408619.65600000002"/>
    <n v="65828.626581599994"/>
    <x v="1289"/>
    <x v="1507"/>
    <x v="1493"/>
    <x v="40"/>
    <s v="其它"/>
    <x v="1"/>
    <s v="礼品/精品/手工艺品"/>
    <d v="2015-05-10T00:00:00"/>
    <d v="2017-05-09T00:00:00"/>
    <s v="保底与流水两者取高"/>
    <s v="0.14"/>
    <s v="0.14"/>
    <s v=""/>
    <n v="2"/>
  </r>
  <r>
    <d v="2015-09-01T00:00:00"/>
    <x v="1"/>
    <x v="1"/>
    <s v="义源珠宝"/>
    <n v="43293.599999999999"/>
    <n v="26400.437279999998"/>
    <x v="1290"/>
    <x v="1508"/>
    <x v="1494"/>
    <x v="22"/>
    <s v="珠宝"/>
    <x v="7"/>
    <s v="珠宝"/>
    <d v="2013-01-09T00:00:00"/>
    <d v="2016-05-09T00:00:00"/>
    <s v="保底与流水两者取高"/>
    <s v="0.15"/>
    <s v="0.15"/>
    <s v=""/>
    <n v="3.3"/>
  </r>
  <r>
    <d v="2015-09-01T00:00:00"/>
    <x v="1"/>
    <x v="1"/>
    <s v="美珍香"/>
    <n v="189456.47999999998"/>
    <n v="20082.386879999995"/>
    <x v="1291"/>
    <x v="1509"/>
    <x v="1495"/>
    <x v="23"/>
    <s v="餐饮"/>
    <x v="0"/>
    <s v="小吃/冷饮/果汁吧"/>
    <d v="2013-02-27T00:00:00"/>
    <d v="2016-05-09T00:00:00"/>
    <s v="纯保底"/>
    <s v="0."/>
    <s v="0."/>
    <s v=""/>
    <n v="3.2"/>
  </r>
  <r>
    <d v="2015-09-01T00:00:00"/>
    <x v="1"/>
    <x v="1"/>
    <s v="Ajiichiban 优之良品"/>
    <n v="105570.408"/>
    <n v="19287.713541599998"/>
    <x v="1292"/>
    <x v="1510"/>
    <x v="1496"/>
    <x v="24"/>
    <s v="餐饮"/>
    <x v="0"/>
    <s v="小吃/冷饮/果汁吧"/>
    <d v="2013-01-07T00:00:00"/>
    <d v="2016-05-09T00:00:00"/>
    <s v="保底与流水两者取高"/>
    <s v="0.16"/>
    <s v="0.16"/>
    <s v=""/>
    <n v="3.3"/>
  </r>
  <r>
    <d v="2015-09-01T00:00:00"/>
    <x v="1"/>
    <x v="1"/>
    <s v="渔火东海面点"/>
    <n v="281370"/>
    <n v="36381.140999999996"/>
    <x v="420"/>
    <x v="1511"/>
    <x v="1497"/>
    <x v="25"/>
    <s v="餐饮"/>
    <x v="2"/>
    <s v="餐馆/饭店"/>
    <d v="2013-02-24T00:00:00"/>
    <d v="2018-05-09T00:00:00"/>
    <s v="保底与流水两者取高"/>
    <s v="0.11"/>
    <s v="0.11"/>
    <s v=""/>
    <n v="5.2"/>
  </r>
  <r>
    <d v="2015-09-01T00:00:00"/>
    <x v="1"/>
    <x v="1"/>
    <s v="Dairy Queen 冰雪皇后"/>
    <n v="147082.644"/>
    <n v="22091.813128799997"/>
    <x v="1293"/>
    <x v="1512"/>
    <x v="1498"/>
    <x v="26"/>
    <s v="餐饮"/>
    <x v="0"/>
    <s v="咖啡店/面包店/冰激凌"/>
    <d v="2013-03-02T00:00:00"/>
    <d v="2018-05-09T00:00:00"/>
    <s v="保底与流水两者取高"/>
    <s v="0.12"/>
    <s v="0.12"/>
    <s v=""/>
    <n v="5.2"/>
  </r>
  <r>
    <d v="2015-09-01T00:00:00"/>
    <x v="1"/>
    <x v="1"/>
    <s v="西树泡芙"/>
    <n v="128408.4"/>
    <n v="20737.956599999998"/>
    <x v="411"/>
    <x v="1513"/>
    <x v="1499"/>
    <x v="1"/>
    <s v="餐饮"/>
    <x v="0"/>
    <s v="小吃/冷饮/果汁吧"/>
    <d v="2013-01-30T00:00:00"/>
    <d v="2016-05-09T00:00:00"/>
    <s v="保底与流水两者取高"/>
    <s v="0.14"/>
    <s v="0.14"/>
    <s v=""/>
    <n v="3.3"/>
  </r>
  <r>
    <d v="2015-09-01T00:00:00"/>
    <x v="1"/>
    <x v="1"/>
    <s v="网鱼网咖"/>
    <n v="320408.39999999997"/>
    <n v="58859.023080000006"/>
    <x v="1294"/>
    <x v="1514"/>
    <x v="1500"/>
    <x v="52"/>
    <s v="休闲娱乐"/>
    <x v="10"/>
    <s v="电玩城/网络游戏"/>
    <d v="2014-11-03T00:00:00"/>
    <d v="2019-11-02T00:00:00"/>
    <s v="纯保底"/>
    <n v="0"/>
    <n v="0"/>
    <s v=""/>
    <n v="5"/>
  </r>
  <r>
    <d v="2015-09-01T00:00:00"/>
    <x v="1"/>
    <x v="1"/>
    <s v="玩转烤肉餐厅"/>
    <n v="423961.2"/>
    <n v="79280.744399999996"/>
    <x v="1295"/>
    <x v="1515"/>
    <x v="1501"/>
    <x v="28"/>
    <s v="餐饮"/>
    <x v="2"/>
    <s v="餐馆/饭店"/>
    <d v="2013-03-01T00:00:00"/>
    <d v="2018-05-29T00:00:00"/>
    <s v="保底与流水两者取高"/>
    <s v="0.09"/>
    <s v="0.09"/>
    <s v=""/>
    <n v="5.2"/>
  </r>
  <r>
    <d v="2015-09-01T00:00:00"/>
    <x v="1"/>
    <x v="1"/>
    <s v="Pizza Hut 必胜客"/>
    <n v="833028.0959999999"/>
    <n v="58895.08638719999"/>
    <x v="1296"/>
    <x v="1516"/>
    <x v="1502"/>
    <x v="29"/>
    <s v="餐饮"/>
    <x v="2"/>
    <s v="快餐"/>
    <d v="2013-04-15T00:00:00"/>
    <d v="2028-07-13T00:00:00"/>
    <s v="保底(含物管费)与流水两者取高"/>
    <s v="0."/>
    <s v="0."/>
    <s v=""/>
    <n v="15.3"/>
  </r>
  <r>
    <d v="2015-09-01T00:00:00"/>
    <x v="1"/>
    <x v="1"/>
    <s v="太兴"/>
    <n v="1067197.2"/>
    <n v="115897.61591999998"/>
    <x v="1297"/>
    <x v="1517"/>
    <x v="1503"/>
    <x v="30"/>
    <s v="餐饮"/>
    <x v="2"/>
    <s v="餐馆/饭店"/>
    <d v="2013-03-18T00:00:00"/>
    <d v="2023-07-15T00:00:00"/>
    <s v="保底(含物管费)与流水两者取高"/>
    <s v="0.08"/>
    <s v="0.08"/>
    <s v=""/>
    <n v="10.3"/>
  </r>
  <r>
    <d v="2015-09-01T00:00:00"/>
    <x v="1"/>
    <x v="1"/>
    <s v="阪织屋"/>
    <n v="97728"/>
    <n v="25741.555200000003"/>
    <x v="1298"/>
    <x v="1518"/>
    <x v="1504"/>
    <x v="31"/>
    <s v="普通服饰"/>
    <x v="6"/>
    <s v="生活特性店"/>
    <d v="2015-06-05T00:00:00"/>
    <d v="2017-06-04T00:00:00"/>
    <s v="保底与流水两者取高"/>
    <s v="0.16"/>
    <s v="0.16"/>
    <s v=""/>
    <n v="2"/>
  </r>
  <r>
    <d v="2015-09-01T00:00:00"/>
    <x v="1"/>
    <x v="1"/>
    <s v="Candy Lab 糖果研究室"/>
    <n v="101121"/>
    <n v="15046.8048"/>
    <x v="1299"/>
    <x v="1519"/>
    <x v="1505"/>
    <x v="32"/>
    <s v="餐饮"/>
    <x v="0"/>
    <s v="小吃/冷饮/果汁吧"/>
    <d v="2014-06-20T00:00:00"/>
    <d v="2016-06-19T00:00:00"/>
    <s v="保底与流水两者取高"/>
    <s v="0.12"/>
    <s v="0.12"/>
    <s v=""/>
    <n v="2"/>
  </r>
  <r>
    <d v="2015-09-01T00:00:00"/>
    <x v="1"/>
    <x v="1"/>
    <s v="禾绿回转寿司"/>
    <n v="25476"/>
    <n v="17639.582399999996"/>
    <x v="1300"/>
    <x v="1520"/>
    <x v="1506"/>
    <x v="33"/>
    <s v="餐饮"/>
    <x v="2"/>
    <s v="餐馆/饭店"/>
    <d v="2014-11-11T00:00:00"/>
    <d v="2016-11-10T00:00:00"/>
    <s v="保底与流水两者取高"/>
    <s v="0.15"/>
    <s v="0.15"/>
    <s v=""/>
    <n v="2"/>
  </r>
  <r>
    <d v="2015-09-01T00:00:00"/>
    <x v="1"/>
    <x v="1"/>
    <s v="启路生活馆"/>
    <n v="415574.24400000001"/>
    <n v="80995.420155600004"/>
    <x v="1301"/>
    <x v="1521"/>
    <x v="1507"/>
    <x v="34"/>
    <s v="其它"/>
    <x v="1"/>
    <s v="文具"/>
    <d v="2012-12-20T00:00:00"/>
    <d v="2016-05-09T00:00:00"/>
    <s v="保底与流水两者取高"/>
    <s v="0.15"/>
    <s v="0.15"/>
    <s v=""/>
    <n v="3.4"/>
  </r>
  <r>
    <d v="2015-09-01T00:00:00"/>
    <x v="1"/>
    <x v="1"/>
    <s v="Laofengxiang 老凤祥"/>
    <n v="1358816.4"/>
    <n v="75414.310200000007"/>
    <x v="1302"/>
    <x v="1522"/>
    <x v="1508"/>
    <x v="35"/>
    <s v="珠宝"/>
    <x v="7"/>
    <s v="珠宝"/>
    <d v="2013-01-10T00:00:00"/>
    <d v="2016-05-09T00:00:00"/>
    <s v="保底与流水两者取高"/>
    <s v="0.1,0."/>
    <s v="0.1"/>
    <s v="0."/>
    <n v="3.3"/>
  </r>
  <r>
    <d v="2015-09-01T00:00:00"/>
    <x v="1"/>
    <x v="1"/>
    <s v="中国黄金"/>
    <n v="1442288.4"/>
    <n v="76729.742880000005"/>
    <x v="1303"/>
    <x v="1523"/>
    <x v="1509"/>
    <x v="36"/>
    <s v="珠宝"/>
    <x v="7"/>
    <s v="珠宝"/>
    <d v="2013-01-05T00:00:00"/>
    <d v="2016-05-09T00:00:00"/>
    <s v="保底与流水两者取高"/>
    <s v="0.09,0."/>
    <s v="0.09"/>
    <s v="0."/>
    <n v="3.3"/>
  </r>
  <r>
    <d v="2015-09-01T00:00:00"/>
    <x v="1"/>
    <x v="1"/>
    <s v="Watsons 屈臣氏"/>
    <n v="1563778.4879999999"/>
    <n v="593766.69189359993"/>
    <x v="1304"/>
    <x v="1524"/>
    <x v="1510"/>
    <x v="37"/>
    <s v="其它"/>
    <x v="1"/>
    <s v="药房/保健品"/>
    <d v="2013-01-17T00:00:00"/>
    <d v="2021-07-30T00:00:00"/>
    <s v="纯扣"/>
    <s v="0.07"/>
    <s v="0.07"/>
    <s v=""/>
    <n v="8.5"/>
  </r>
  <r>
    <d v="2015-09-01T00:00:00"/>
    <x v="1"/>
    <x v="1"/>
    <s v="黛拉美甲"/>
    <n v="186385.19999999998"/>
    <n v="32151.446999999996"/>
    <x v="802"/>
    <x v="1525"/>
    <x v="1511"/>
    <x v="38"/>
    <s v="美容"/>
    <x v="8"/>
    <s v="美容/美发/美甲"/>
    <d v="2013-01-10T00:00:00"/>
    <d v="2016-05-09T00:00:00"/>
    <s v="纯保底"/>
    <n v="0"/>
    <n v="0"/>
    <s v=""/>
    <n v="3.3"/>
  </r>
  <r>
    <d v="2015-09-01T00:00:00"/>
    <x v="1"/>
    <x v="1"/>
    <s v="海伦美甲"/>
    <n v="190734"/>
    <n v="30422.073"/>
    <x v="1305"/>
    <x v="1526"/>
    <x v="1512"/>
    <x v="31"/>
    <s v="美容"/>
    <x v="8"/>
    <s v="美容/美发/美甲"/>
    <d v="2013-01-13T00:00:00"/>
    <d v="2016-05-09T00:00:00"/>
    <s v="纯保底"/>
    <n v="0"/>
    <n v="0"/>
    <s v=""/>
    <n v="3.3"/>
  </r>
  <r>
    <d v="2015-09-01T00:00:00"/>
    <x v="1"/>
    <x v="1"/>
    <s v="Hotwind 热风"/>
    <n v="404480.52"/>
    <n v="51207.233832000005"/>
    <x v="1306"/>
    <x v="1527"/>
    <x v="1513"/>
    <x v="39"/>
    <s v="普通服饰"/>
    <x v="9"/>
    <s v="综合服饰"/>
    <d v="2015-06-29T00:00:00"/>
    <d v="2018-06-28T00:00:00"/>
    <s v="保底与流水两者取高"/>
    <s v="0.11,0.12"/>
    <s v="0.11"/>
    <s v="0.12"/>
    <n v="3"/>
  </r>
  <r>
    <d v="2015-09-01T00:00:00"/>
    <x v="1"/>
    <x v="1"/>
    <s v="Bread Talk 面包新语"/>
    <n v="501625.04399999999"/>
    <n v="48757.954276800003"/>
    <x v="1307"/>
    <x v="1528"/>
    <x v="1514"/>
    <x v="40"/>
    <s v="餐饮"/>
    <x v="0"/>
    <s v="咖啡店/面包店/冰激凌"/>
    <d v="2013-02-28T00:00:00"/>
    <d v="2021-05-09T00:00:00"/>
    <s v="保底与流水两者取高"/>
    <s v="0.08"/>
    <s v="0.08"/>
    <s v=""/>
    <n v="8.1999999999999993"/>
  </r>
  <r>
    <d v="2015-09-01T00:00:00"/>
    <x v="1"/>
    <x v="1"/>
    <s v="阿香米线"/>
    <n v="771511.2"/>
    <n v="99910.700400000002"/>
    <x v="1308"/>
    <x v="1529"/>
    <x v="1515"/>
    <x v="41"/>
    <s v="餐饮"/>
    <x v="2"/>
    <s v="快餐"/>
    <d v="2013-02-28T00:00:00"/>
    <d v="2016-05-09T00:00:00"/>
    <s v="保底与流水两者取高"/>
    <s v="0.12"/>
    <s v="0.12"/>
    <s v=""/>
    <n v="3.2"/>
  </r>
  <r>
    <d v="2015-09-01T00:00:00"/>
    <x v="1"/>
    <x v="1"/>
    <s v="Sukiya 食其家"/>
    <n v="452518.2"/>
    <n v="55252.472220000003"/>
    <x v="1309"/>
    <x v="1530"/>
    <x v="1516"/>
    <x v="42"/>
    <s v="餐饮"/>
    <x v="2"/>
    <s v="快餐"/>
    <d v="2012-12-20T00:00:00"/>
    <d v="2018-05-09T00:00:00"/>
    <s v="保底与流水两者取高"/>
    <s v="0.1"/>
    <s v="0.1"/>
    <s v=""/>
    <n v="5.4"/>
  </r>
  <r>
    <d v="2015-09-01T00:00:00"/>
    <x v="1"/>
    <x v="1"/>
    <s v="Ajisen Ramen 味千拉面"/>
    <n v="526026.36"/>
    <n v="54180.715080000002"/>
    <x v="952"/>
    <x v="1531"/>
    <x v="1517"/>
    <x v="43"/>
    <s v="餐饮"/>
    <x v="2"/>
    <s v="快餐"/>
    <d v="2013-02-26T00:00:00"/>
    <d v="2021-05-09T00:00:00"/>
    <s v="保底与流水两者取高"/>
    <s v="0.08"/>
    <s v="0.08"/>
    <s v=""/>
    <n v="8.1999999999999993"/>
  </r>
  <r>
    <d v="2015-09-01T00:00:00"/>
    <x v="1"/>
    <x v="1"/>
    <s v="KFC 肯德基"/>
    <n v="394200"/>
    <n v="57494.83"/>
    <x v="1310"/>
    <x v="1532"/>
    <x v="1518"/>
    <x v="44"/>
    <s v="餐饮"/>
    <x v="2"/>
    <s v="快餐"/>
    <d v="2013-03-04T00:00:00"/>
    <d v="2028-06-13T00:00:00"/>
    <s v="保底与流水两者取高"/>
    <n v="0.08"/>
    <n v="0.08"/>
    <s v=""/>
    <n v="15.3"/>
  </r>
  <r>
    <d v="2015-09-01T00:00:00"/>
    <x v="1"/>
    <x v="1"/>
    <s v="永坤黄金"/>
    <n v="139515.6"/>
    <n v="31586.331839999999"/>
    <x v="1311"/>
    <x v="1533"/>
    <x v="1519"/>
    <x v="45"/>
    <s v="珠宝"/>
    <x v="7"/>
    <s v="珠宝"/>
    <d v="2013-09-03T00:00:00"/>
    <d v="2015-10-17T00:00:00"/>
    <s v="保底与流水两者取高"/>
    <s v="0.09,0."/>
    <s v="0.09"/>
    <s v="0."/>
    <n v="2.1"/>
  </r>
  <r>
    <d v="2015-09-01T00:00:00"/>
    <x v="1"/>
    <x v="1"/>
    <s v="Hui Lau Shan 许留山"/>
    <n v="243856.704"/>
    <n v="32481.712972800007"/>
    <x v="1312"/>
    <x v="1534"/>
    <x v="1520"/>
    <x v="46"/>
    <s v="餐饮"/>
    <x v="0"/>
    <s v="咖啡店/面包店/冰激凌"/>
    <d v="2013-06-18T00:00:00"/>
    <d v="2018-07-17T00:00:00"/>
    <s v="保底与流水两者取高"/>
    <s v="0.11"/>
    <s v="0.11"/>
    <s v=""/>
    <n v="5.0999999999999996"/>
  </r>
  <r>
    <d v="2015-09-01T00:00:00"/>
    <x v="1"/>
    <x v="1"/>
    <s v="布歌东京"/>
    <n v="55462.799999999996"/>
    <n v="7398.7375199999997"/>
    <x v="752"/>
    <x v="1535"/>
    <x v="1521"/>
    <x v="47"/>
    <s v="餐饮"/>
    <x v="0"/>
    <s v="咖啡店/面包店/冰激凌"/>
    <d v="2013-09-28T00:00:00"/>
    <d v="2015-09-27T00:00:00"/>
    <s v="保底与流水两者取高"/>
    <s v="0.11"/>
    <s v="0.11"/>
    <s v=""/>
    <n v="2"/>
  </r>
  <r>
    <d v="2015-09-01T00:00:00"/>
    <x v="1"/>
    <x v="1"/>
    <s v="Lactina"/>
    <n v="45429.767999999996"/>
    <n v="15000.909393600001"/>
    <x v="1313"/>
    <x v="1536"/>
    <x v="1522"/>
    <x v="24"/>
    <s v="餐饮"/>
    <x v="0"/>
    <s v="咖啡店/面包店/冰激凌"/>
    <d v="2013-10-02T00:00:00"/>
    <d v="2015-10-01T00:00:00"/>
    <s v="纯保底"/>
    <s v="0."/>
    <s v="0."/>
    <s v=""/>
    <n v="2"/>
  </r>
  <r>
    <d v="2015-09-01T00:00:00"/>
    <x v="1"/>
    <x v="1"/>
    <s v="淘果乐&amp;冰期时代"/>
    <n v="30902.28"/>
    <n v="13872.033492"/>
    <x v="1314"/>
    <x v="1537"/>
    <x v="1523"/>
    <x v="48"/>
    <s v="餐饮"/>
    <x v="0"/>
    <s v="小吃/冷饮/果汁吧"/>
    <d v="2013-07-01T00:00:00"/>
    <d v="2016-07-05T00:00:00"/>
    <s v="保底与流水两者取高"/>
    <s v="0.15"/>
    <s v="0.15"/>
    <s v=""/>
    <n v="3"/>
  </r>
  <r>
    <d v="2015-09-01T00:00:00"/>
    <x v="1"/>
    <x v="1"/>
    <s v="鲜芋仙"/>
    <n v="174126"/>
    <n v="17412.599999999999"/>
    <x v="5"/>
    <x v="1538"/>
    <x v="1524"/>
    <x v="55"/>
    <s v="餐饮"/>
    <x v="0"/>
    <s v="小吃/冷饮/果汁吧"/>
    <d v="2013-08-16T00:00:00"/>
    <d v="2016-08-15T00:00:00"/>
    <s v="保底(含物管费)与流水两者取高"/>
    <s v="0.1"/>
    <s v="0.1"/>
    <s v=""/>
    <n v="3"/>
  </r>
  <r>
    <d v="2015-09-01T00:00:00"/>
    <x v="1"/>
    <x v="1"/>
    <s v="Hello spring"/>
    <n v="24723.599999999999"/>
    <n v="7199.5123199999998"/>
    <x v="1315"/>
    <x v="1539"/>
    <x v="1525"/>
    <x v="10"/>
    <s v="其它"/>
    <x v="3"/>
    <s v="花店"/>
    <d v="2015-04-19T00:00:00"/>
    <d v="2016-04-18T00:00:00"/>
    <s v="保底与流水两者取高"/>
    <s v="0.13"/>
    <s v="0.13"/>
    <s v=""/>
    <n v="1"/>
  </r>
  <r>
    <d v="2015-09-01T00:00:00"/>
    <x v="1"/>
    <x v="1"/>
    <s v="扬基香氛"/>
    <n v="35641.199999999997"/>
    <n v="12000.392039999999"/>
    <x v="1316"/>
    <x v="1540"/>
    <x v="1526"/>
    <x v="59"/>
    <s v="美容"/>
    <x v="5"/>
    <s v="化妆品/护肤品/香水"/>
    <d v="2014-08-07T00:00:00"/>
    <d v="2015-08-06T00:00:00"/>
    <s v="保底与流水两者取高"/>
    <s v="0.14"/>
    <s v="0.14"/>
    <s v=""/>
    <n v="1"/>
  </r>
  <r>
    <d v="2015-09-01T00:00:00"/>
    <x v="1"/>
    <x v="1"/>
    <s v="Office 欧菲姿"/>
    <n v="50140.799999999996"/>
    <n v="8122.8095999999996"/>
    <x v="1317"/>
    <x v="1541"/>
    <x v="1527"/>
    <x v="10"/>
    <s v="美容"/>
    <x v="5"/>
    <s v="化妆品/护肤品/香水"/>
    <d v="2015-01-26T00:00:00"/>
    <d v="2016-01-25T00:00:00"/>
    <s v="保底与流水两者取高"/>
    <s v="0.15"/>
    <s v="0.15"/>
    <s v=""/>
    <n v="1"/>
  </r>
  <r>
    <d v="2015-09-01T00:00:00"/>
    <x v="1"/>
    <x v="1"/>
    <s v="AFU 阿芙精油"/>
    <n v="44354.400000000001"/>
    <n v="5792.6846399999995"/>
    <x v="1318"/>
    <x v="1542"/>
    <x v="1528"/>
    <x v="10"/>
    <s v="美容"/>
    <x v="5"/>
    <s v="化妆品/护肤品/香水"/>
    <d v="2014-09-25T00:00:00"/>
    <d v="2015-09-24T00:00:00"/>
    <s v="保底与流水两者取高"/>
    <s v="0.15"/>
    <s v="0.15"/>
    <s v=""/>
    <n v="1"/>
  </r>
  <r>
    <d v="2015-09-01T00:00:00"/>
    <x v="1"/>
    <x v="1"/>
    <s v="珀莱雅"/>
    <n v="36821.4"/>
    <n v="0"/>
    <x v="100"/>
    <x v="1543"/>
    <x v="104"/>
    <x v="6"/>
    <s v="美容"/>
    <x v="5"/>
    <s v="化妆品/护肤品/香水"/>
    <d v="2013-08-30T00:00:00"/>
    <d v="2015-08-29T00:00:00"/>
    <s v="保底与流水两者取高"/>
    <n v="0"/>
    <n v="0"/>
    <s v=""/>
    <n v="2"/>
  </r>
  <r>
    <d v="2015-09-01T00:00:00"/>
    <x v="1"/>
    <x v="1"/>
    <s v="Reemoor"/>
    <n v="87443.88"/>
    <n v="14594.383572000002"/>
    <x v="1319"/>
    <x v="1544"/>
    <x v="1529"/>
    <x v="10"/>
    <s v="普通服饰"/>
    <x v="6"/>
    <s v="鞋"/>
    <d v="2014-12-23T00:00:00"/>
    <d v="2015-12-22T00:00:00"/>
    <s v="保底与流水两者取高"/>
    <s v="0.16"/>
    <s v="0.16"/>
    <s v=""/>
    <n v="1"/>
  </r>
  <r>
    <d v="2015-09-01T00:00:00"/>
    <x v="1"/>
    <x v="1"/>
    <s v="skinfood"/>
    <n v="38076"/>
    <n v="1199.394"/>
    <x v="1320"/>
    <x v="1545"/>
    <x v="1530"/>
    <x v="10"/>
    <s v="美容"/>
    <x v="5"/>
    <s v="化妆品/护肤品/香水"/>
    <d v="2014-09-06T00:00:00"/>
    <d v="2015-09-05T00:00:00"/>
    <s v="保底与流水两者取高"/>
    <s v="0.15"/>
    <s v="0.15"/>
    <s v=""/>
    <n v="1"/>
  </r>
  <r>
    <d v="2015-09-01T00:00:00"/>
    <x v="1"/>
    <x v="1"/>
    <s v="雅漾"/>
    <n v="46663.199999999997"/>
    <n v="9598.6202400000002"/>
    <x v="1321"/>
    <x v="1546"/>
    <x v="1531"/>
    <x v="6"/>
    <s v="美容"/>
    <x v="5"/>
    <s v="化妆品/护肤品/香水"/>
    <d v="2015-06-26T00:00:00"/>
    <d v="2016-06-25T00:00:00"/>
    <s v="保底与流水两者取高"/>
    <s v="0.16"/>
    <s v="0.16"/>
    <s v=""/>
    <n v="1"/>
  </r>
  <r>
    <d v="2015-09-01T00:00:00"/>
    <x v="1"/>
    <x v="1"/>
    <s v="周黑鸭"/>
    <n v="141504"/>
    <n v="17574.7968"/>
    <x v="1322"/>
    <x v="1547"/>
    <x v="1532"/>
    <x v="10"/>
    <s v="餐饮"/>
    <x v="0"/>
    <s v="小吃/冷饮/果汁吧"/>
    <d v="2015-07-20T00:00:00"/>
    <d v="2016-07-19T00:00:00"/>
    <s v="保底与流水两者取高"/>
    <s v="0.12"/>
    <s v="0.12"/>
    <s v=""/>
    <n v="1"/>
  </r>
  <r>
    <d v="2015-09-01T00:00:00"/>
    <x v="1"/>
    <x v="1"/>
    <s v="A+（化妆品）"/>
    <n v="49243.26"/>
    <n v="7199.3646120000003"/>
    <x v="733"/>
    <x v="1548"/>
    <x v="1533"/>
    <x v="6"/>
    <s v="美容"/>
    <x v="5"/>
    <s v="化妆品/护肤品/香水"/>
    <d v="2014-03-29T00:00:00"/>
    <d v="2016-03-28T00:00:00"/>
    <s v="保底与流水两者取高"/>
    <s v="0.1"/>
    <s v="0.1"/>
    <s v=""/>
    <n v="2"/>
  </r>
  <r>
    <d v="2015-09-01T00:00:00"/>
    <x v="1"/>
    <x v="1"/>
    <s v="Binca Vidou 卞卡"/>
    <n v="36114"/>
    <n v="6377.7323999999999"/>
    <x v="1323"/>
    <x v="1549"/>
    <x v="1534"/>
    <x v="58"/>
    <s v="美容"/>
    <x v="5"/>
    <s v="化妆品/护肤品/香水"/>
    <d v="2014-08-25T00:00:00"/>
    <d v="2015-08-24T00:00:00"/>
    <s v="保底与流水两者取高"/>
    <s v="0.16"/>
    <s v="0.16"/>
    <s v=""/>
    <n v="1"/>
  </r>
  <r>
    <d v="2015-09-01T00:00:00"/>
    <x v="1"/>
    <x v="1"/>
    <s v="牛品堂皮具"/>
    <n v="29348.399999999998"/>
    <n v="886.32168000000001"/>
    <x v="1324"/>
    <x v="1550"/>
    <x v="1535"/>
    <x v="6"/>
    <s v="普通服饰"/>
    <x v="6"/>
    <s v="手袋/钱包/旅行箱包"/>
    <d v="2013-09-05T00:00:00"/>
    <d v="2015-09-04T00:00:00"/>
    <s v="保底与流水两者取高"/>
    <s v="0.16"/>
    <s v="0.16"/>
    <s v=""/>
    <n v="2"/>
  </r>
  <r>
    <d v="2015-09-01T00:00:00"/>
    <x v="1"/>
    <x v="1"/>
    <s v="檀品"/>
    <n v="61800"/>
    <n v="9869.4600000000009"/>
    <x v="1156"/>
    <x v="1551"/>
    <x v="1536"/>
    <x v="58"/>
    <s v="餐饮"/>
    <x v="0"/>
    <s v="小吃/冷饮/果汁吧"/>
    <d v="2014-08-13T00:00:00"/>
    <d v="2016-08-12T00:00:00"/>
    <s v="保底与流水两者取高"/>
    <s v="0.15"/>
    <s v="0.15"/>
    <s v=""/>
    <n v="2"/>
  </r>
  <r>
    <d v="2015-09-01T00:00:00"/>
    <x v="1"/>
    <x v="1"/>
    <s v="Herborist 佰草集"/>
    <n v="26346"/>
    <n v="8399.1047999999992"/>
    <x v="1325"/>
    <x v="1552"/>
    <x v="1537"/>
    <x v="6"/>
    <s v="美容"/>
    <x v="5"/>
    <s v="化妆品/护肤品/香水"/>
    <d v="2015-07-10T00:00:00"/>
    <d v="2016-07-09T00:00:00"/>
    <s v="保底与流水两者取高"/>
    <s v="0.16"/>
    <s v="0.16"/>
    <s v=""/>
    <n v="1"/>
  </r>
  <r>
    <d v="2015-10-01T00:00:00"/>
    <x v="1"/>
    <x v="1"/>
    <s v="Coco 都可茶饮"/>
    <n v="267748.8"/>
    <n v="44339.201280000001"/>
    <x v="1246"/>
    <x v="1553"/>
    <x v="1538"/>
    <x v="9"/>
    <s v="餐饮"/>
    <x v="0"/>
    <s v="小吃/冷饮/果汁吧"/>
    <d v="2013-02-22T00:00:00"/>
    <d v="2016-05-09T00:00:00"/>
    <s v="保底与流水两者取高"/>
    <s v="0.16"/>
    <s v="0.16"/>
    <s v=""/>
    <n v="3.2"/>
  </r>
  <r>
    <d v="2015-10-01T00:00:00"/>
    <x v="1"/>
    <x v="1"/>
    <s v="mumu teapresso"/>
    <n v="89562.96"/>
    <n v="14706.238032000003"/>
    <x v="1326"/>
    <x v="1554"/>
    <x v="1539"/>
    <x v="12"/>
    <s v="餐饮"/>
    <x v="0"/>
    <s v="小吃/冷饮/果汁吧"/>
    <d v="2013-03-04T00:00:00"/>
    <d v="2016-05-09T00:00:00"/>
    <s v="保底与流水两者取高"/>
    <s v="0.13"/>
    <s v="0.13"/>
    <s v=""/>
    <n v="3.2"/>
  </r>
  <r>
    <d v="2015-10-01T00:00:00"/>
    <x v="1"/>
    <x v="1"/>
    <s v="AYSH"/>
    <n v="134572.79999999999"/>
    <n v="23321.466240000002"/>
    <x v="1327"/>
    <x v="1555"/>
    <x v="1540"/>
    <x v="13"/>
    <s v="餐饮"/>
    <x v="0"/>
    <s v="小吃/冷饮/果汁吧"/>
    <d v="2013-01-24T00:00:00"/>
    <d v="2016-05-09T00:00:00"/>
    <s v="保底与流水两者取高"/>
    <s v="0.14"/>
    <s v="0.14"/>
    <s v=""/>
    <n v="3.3"/>
  </r>
  <r>
    <d v="2015-10-01T00:00:00"/>
    <x v="1"/>
    <x v="1"/>
    <s v="Iceason 爱茜茜里"/>
    <n v="82622.399999999994"/>
    <n v="30239.798399999996"/>
    <x v="1328"/>
    <x v="1556"/>
    <x v="1541"/>
    <x v="13"/>
    <s v="餐饮"/>
    <x v="0"/>
    <s v="咖啡店/面包店/冰激凌"/>
    <d v="2013-01-08T00:00:00"/>
    <d v="2018-05-09T00:00:00"/>
    <s v="保底与流水两者取高"/>
    <s v="0.17"/>
    <s v="0.17"/>
    <s v=""/>
    <n v="5.3"/>
  </r>
  <r>
    <d v="2015-10-01T00:00:00"/>
    <x v="1"/>
    <x v="1"/>
    <s v="全棉时代"/>
    <n v="416856.84"/>
    <n v="58610.071703999994"/>
    <x v="1329"/>
    <x v="1557"/>
    <x v="1542"/>
    <x v="14"/>
    <s v="其它"/>
    <x v="4"/>
    <s v="家居家饰/日杂"/>
    <d v="2015-06-28T00:00:00"/>
    <d v="2018-06-27T00:00:00"/>
    <s v="保底与流水两者取高"/>
    <s v="0.12"/>
    <s v="0.12"/>
    <s v=""/>
    <n v="3"/>
  </r>
  <r>
    <d v="2015-10-01T00:00:00"/>
    <x v="1"/>
    <x v="1"/>
    <s v="Bao Dao 宝岛眼镜"/>
    <n v="255804"/>
    <n v="56328.040799999995"/>
    <x v="1330"/>
    <x v="1558"/>
    <x v="1543"/>
    <x v="60"/>
    <s v="其它"/>
    <x v="1"/>
    <s v="眼镜"/>
    <d v="2015-05-29T00:00:00"/>
    <d v="2017-05-28T00:00:00"/>
    <s v="保底与流水两者取高"/>
    <s v="0.2"/>
    <s v="0.2"/>
    <s v=""/>
    <n v="2"/>
  </r>
  <r>
    <d v="2015-10-01T00:00:00"/>
    <x v="1"/>
    <x v="1"/>
    <s v="糖印"/>
    <n v="150163.92000000001"/>
    <n v="20182.030847999999"/>
    <x v="1331"/>
    <x v="1559"/>
    <x v="1544"/>
    <x v="60"/>
    <s v="餐饮"/>
    <x v="0"/>
    <s v="咖啡店/面包店/冰激凌"/>
    <d v="2015-05-25T00:00:00"/>
    <d v="2017-06-28T00:00:00"/>
    <s v="保底与流水两者取高"/>
    <s v="0.1"/>
    <s v="0.1"/>
    <s v=""/>
    <n v="2.1"/>
  </r>
  <r>
    <d v="2015-10-01T00:00:00"/>
    <x v="1"/>
    <x v="1"/>
    <s v="Puredown"/>
    <n v="190052.87999999998"/>
    <n v="36433.137095999999"/>
    <x v="1332"/>
    <x v="1560"/>
    <x v="1545"/>
    <x v="62"/>
    <s v="其它"/>
    <x v="4"/>
    <s v="家居家饰/日杂"/>
    <d v="2015-06-19T00:00:00"/>
    <d v="2016-09-02T00:00:00"/>
    <s v="保底与流水两者取高"/>
    <s v="0.15"/>
    <s v="0.15"/>
    <s v=""/>
    <n v="1.2"/>
  </r>
  <r>
    <d v="2015-10-01T00:00:00"/>
    <x v="1"/>
    <x v="1"/>
    <s v="Look Optical"/>
    <n v="106958.39999999999"/>
    <n v="34173.2088"/>
    <x v="1333"/>
    <x v="1561"/>
    <x v="1546"/>
    <x v="63"/>
    <s v="其它"/>
    <x v="1"/>
    <s v="眼镜"/>
    <d v="2015-06-26T00:00:00"/>
    <d v="2017-06-25T00:00:00"/>
    <s v="保底与流水两者取高"/>
    <s v="0.16"/>
    <s v="0.16"/>
    <s v=""/>
    <n v="2"/>
  </r>
  <r>
    <d v="2015-10-01T00:00:00"/>
    <x v="1"/>
    <x v="1"/>
    <s v="万仟堂_x0009_"/>
    <n v="98602.680000000008"/>
    <n v="38395.883591999998"/>
    <x v="1334"/>
    <x v="1562"/>
    <x v="1547"/>
    <x v="17"/>
    <s v="其它"/>
    <x v="4"/>
    <s v="家居家饰/日杂"/>
    <d v="2013-07-01T00:00:00"/>
    <d v="2016-08-15T00:00:00"/>
    <s v="保底(含物管费)与流水两者取高"/>
    <s v="0.15"/>
    <s v="0.15"/>
    <s v=""/>
    <n v="3.1"/>
  </r>
  <r>
    <d v="2015-10-01T00:00:00"/>
    <x v="1"/>
    <x v="1"/>
    <s v="Forest Cabin 林清轩"/>
    <n v="42778.44"/>
    <n v="16200.195228"/>
    <x v="1335"/>
    <x v="1563"/>
    <x v="1548"/>
    <x v="18"/>
    <s v="美容"/>
    <x v="5"/>
    <s v="化妆品/护肤品/香水"/>
    <d v="2014-10-31T00:00:00"/>
    <d v="2016-10-30T00:00:00"/>
    <s v="保底与流水两者取高"/>
    <s v="0.15"/>
    <s v="0.15"/>
    <s v=""/>
    <n v="2"/>
  </r>
  <r>
    <d v="2015-10-01T00:00:00"/>
    <x v="1"/>
    <x v="1"/>
    <s v="MISSHA 谜尚"/>
    <n v="80235.48"/>
    <n v="16199.543411999999"/>
    <x v="1336"/>
    <x v="1564"/>
    <x v="1549"/>
    <x v="18"/>
    <s v="美容"/>
    <x v="5"/>
    <s v="化妆品/护肤品/香水"/>
    <d v="2014-10-30T00:00:00"/>
    <d v="2016-10-29T00:00:00"/>
    <s v="保底与流水两者取高"/>
    <s v="0.15"/>
    <s v="0.15"/>
    <s v=""/>
    <n v="2"/>
  </r>
  <r>
    <d v="2015-10-01T00:00:00"/>
    <x v="1"/>
    <x v="1"/>
    <s v="周大福"/>
    <n v="861673.08"/>
    <n v="43342.155924000006"/>
    <x v="1337"/>
    <x v="1565"/>
    <x v="1550"/>
    <x v="19"/>
    <s v="珠宝"/>
    <x v="7"/>
    <s v="珠宝"/>
    <d v="2015-06-01T00:00:00"/>
    <d v="2018-05-31T00:00:00"/>
    <s v="保底与流水两者取高"/>
    <s v="0.1,0."/>
    <s v="0.1"/>
    <s v="0."/>
    <n v="3"/>
  </r>
  <r>
    <d v="2015-10-01T00:00:00"/>
    <x v="1"/>
    <x v="1"/>
    <s v="周大生"/>
    <n v="834840"/>
    <n v="57603.96"/>
    <x v="1338"/>
    <x v="1566"/>
    <x v="1551"/>
    <x v="20"/>
    <s v="珠宝"/>
    <x v="7"/>
    <s v="珠宝"/>
    <d v="2015-05-10T00:00:00"/>
    <d v="2016-05-09T00:00:00"/>
    <s v="保底与流水两者取高"/>
    <s v="0.1,0."/>
    <s v="0.1"/>
    <s v="0."/>
    <n v="1"/>
  </r>
  <r>
    <d v="2015-10-01T00:00:00"/>
    <x v="1"/>
    <x v="1"/>
    <s v="MING's Jewellery 明牌珠宝"/>
    <n v="215852.4"/>
    <n v="21110.364720000001"/>
    <x v="1339"/>
    <x v="1567"/>
    <x v="1552"/>
    <x v="61"/>
    <s v="珠宝"/>
    <x v="7"/>
    <s v="珠宝"/>
    <d v="2015-05-15T00:00:00"/>
    <d v="2017-05-14T00:00:00"/>
    <s v="保底与流水两者取高"/>
    <s v="0.1,0."/>
    <s v="0.1"/>
    <s v="0."/>
    <n v="2"/>
  </r>
  <r>
    <d v="2015-10-01T00:00:00"/>
    <x v="1"/>
    <x v="1"/>
    <s v="酷乐潮玩"/>
    <n v="474365.98799999995"/>
    <n v="75044.699301599991"/>
    <x v="1340"/>
    <x v="1568"/>
    <x v="1553"/>
    <x v="40"/>
    <s v="其它"/>
    <x v="1"/>
    <s v="礼品/精品/手工艺品"/>
    <d v="2015-05-10T00:00:00"/>
    <d v="2017-05-09T00:00:00"/>
    <s v="保底与流水两者取高"/>
    <s v="0.14"/>
    <s v="0.14"/>
    <s v=""/>
    <n v="2"/>
  </r>
  <r>
    <d v="2015-10-01T00:00:00"/>
    <x v="1"/>
    <x v="1"/>
    <s v="义源珠宝"/>
    <n v="38130"/>
    <n v="26401.211999999996"/>
    <x v="1341"/>
    <x v="1569"/>
    <x v="1554"/>
    <x v="22"/>
    <s v="珠宝"/>
    <x v="7"/>
    <s v="珠宝"/>
    <d v="2013-01-09T00:00:00"/>
    <d v="2016-05-09T00:00:00"/>
    <s v="保底与流水两者取高"/>
    <s v="0.15"/>
    <s v="0.15"/>
    <s v=""/>
    <n v="3.3"/>
  </r>
  <r>
    <d v="2015-10-01T00:00:00"/>
    <x v="1"/>
    <x v="1"/>
    <s v="美珍香"/>
    <n v="232484.64"/>
    <n v="20086.672896"/>
    <x v="1342"/>
    <x v="1570"/>
    <x v="1555"/>
    <x v="23"/>
    <s v="餐饮"/>
    <x v="0"/>
    <s v="小吃/冷饮/果汁吧"/>
    <d v="2013-02-27T00:00:00"/>
    <d v="2016-05-09T00:00:00"/>
    <s v="纯保底"/>
    <s v="0."/>
    <s v="0."/>
    <s v=""/>
    <n v="3.2"/>
  </r>
  <r>
    <d v="2015-10-01T00:00:00"/>
    <x v="1"/>
    <x v="1"/>
    <s v="Ajiichiban 优之良品"/>
    <n v="115361.67599999999"/>
    <n v="20857.391020799998"/>
    <x v="1343"/>
    <x v="1571"/>
    <x v="1556"/>
    <x v="24"/>
    <s v="餐饮"/>
    <x v="0"/>
    <s v="小吃/冷饮/果汁吧"/>
    <d v="2013-01-07T00:00:00"/>
    <d v="2016-05-09T00:00:00"/>
    <s v="保底与流水两者取高"/>
    <s v="0.16"/>
    <s v="0.16"/>
    <s v=""/>
    <n v="3.3"/>
  </r>
  <r>
    <d v="2015-10-01T00:00:00"/>
    <x v="1"/>
    <x v="1"/>
    <s v="渔火东海面点"/>
    <n v="310293.59999999998"/>
    <n v="39562.434000000001"/>
    <x v="1344"/>
    <x v="1572"/>
    <x v="1557"/>
    <x v="25"/>
    <s v="餐饮"/>
    <x v="2"/>
    <s v="餐馆/饭店"/>
    <d v="2013-02-24T00:00:00"/>
    <d v="2018-05-09T00:00:00"/>
    <s v="保底与流水两者取高"/>
    <s v="0.11"/>
    <s v="0.11"/>
    <s v=""/>
    <n v="5.2"/>
  </r>
  <r>
    <d v="2015-10-01T00:00:00"/>
    <x v="1"/>
    <x v="1"/>
    <s v="Dairy Queen 冰雪皇后"/>
    <n v="153533.92799999999"/>
    <n v="22861.201879200002"/>
    <x v="1345"/>
    <x v="1573"/>
    <x v="1558"/>
    <x v="26"/>
    <s v="餐饮"/>
    <x v="0"/>
    <s v="咖啡店/面包店/冰激凌"/>
    <d v="2013-03-02T00:00:00"/>
    <d v="2018-05-09T00:00:00"/>
    <s v="保底与流水两者取高"/>
    <s v="0.12"/>
    <s v="0.12"/>
    <s v=""/>
    <n v="5.2"/>
  </r>
  <r>
    <d v="2015-10-01T00:00:00"/>
    <x v="1"/>
    <x v="1"/>
    <s v="西树泡芙"/>
    <n v="158563.19999999998"/>
    <n v="24957.847680000003"/>
    <x v="1346"/>
    <x v="1574"/>
    <x v="1559"/>
    <x v="1"/>
    <s v="餐饮"/>
    <x v="0"/>
    <s v="小吃/冷饮/果汁吧"/>
    <d v="2013-01-30T00:00:00"/>
    <d v="2016-05-09T00:00:00"/>
    <s v="保底与流水两者取高"/>
    <s v="0.14"/>
    <s v="0.14"/>
    <s v=""/>
    <n v="3.3"/>
  </r>
  <r>
    <d v="2015-10-01T00:00:00"/>
    <x v="1"/>
    <x v="1"/>
    <s v="网鱼网咖"/>
    <n v="273660"/>
    <n v="58864.265999999996"/>
    <x v="1347"/>
    <x v="1575"/>
    <x v="1560"/>
    <x v="52"/>
    <s v="休闲娱乐"/>
    <x v="10"/>
    <s v="电玩城/网络游戏"/>
    <d v="2014-11-03T00:00:00"/>
    <d v="2019-11-02T00:00:00"/>
    <s v="纯保底"/>
    <n v="0"/>
    <n v="0"/>
    <s v=""/>
    <n v="5"/>
  </r>
  <r>
    <d v="2015-10-01T00:00:00"/>
    <x v="1"/>
    <x v="1"/>
    <s v="玩转烤肉餐厅"/>
    <n v="454755.84000000003"/>
    <n v="79309.418495999998"/>
    <x v="1348"/>
    <x v="1576"/>
    <x v="1561"/>
    <x v="28"/>
    <s v="餐饮"/>
    <x v="2"/>
    <s v="餐馆/饭店"/>
    <d v="2013-03-01T00:00:00"/>
    <d v="2018-05-29T00:00:00"/>
    <s v="保底与流水两者取高"/>
    <s v="0.09"/>
    <s v="0.09"/>
    <s v=""/>
    <n v="5.2"/>
  </r>
  <r>
    <d v="2015-10-01T00:00:00"/>
    <x v="1"/>
    <x v="1"/>
    <s v="Pizza Hut 必胜客"/>
    <n v="960676.60799999989"/>
    <n v="58889.476070399993"/>
    <x v="1349"/>
    <x v="1577"/>
    <x v="1562"/>
    <x v="29"/>
    <s v="餐饮"/>
    <x v="2"/>
    <s v="快餐"/>
    <d v="2013-04-15T00:00:00"/>
    <d v="2028-07-13T00:00:00"/>
    <s v="保底(含物管费)与流水两者取高"/>
    <s v="0."/>
    <s v="0."/>
    <s v=""/>
    <n v="15.3"/>
  </r>
  <r>
    <d v="2015-10-01T00:00:00"/>
    <x v="1"/>
    <x v="1"/>
    <s v="太兴"/>
    <n v="1095741.5999999999"/>
    <n v="115929.46128"/>
    <x v="1350"/>
    <x v="1578"/>
    <x v="1563"/>
    <x v="30"/>
    <s v="餐饮"/>
    <x v="2"/>
    <s v="餐馆/饭店"/>
    <d v="2013-03-18T00:00:00"/>
    <d v="2023-07-15T00:00:00"/>
    <s v="保底(含物管费)与流水两者取高"/>
    <s v="0.08"/>
    <s v="0.08"/>
    <s v=""/>
    <n v="10.3"/>
  </r>
  <r>
    <d v="2015-10-01T00:00:00"/>
    <x v="1"/>
    <x v="1"/>
    <s v="阪织屋"/>
    <n v="189612"/>
    <n v="34243.927199999991"/>
    <x v="1351"/>
    <x v="1579"/>
    <x v="1564"/>
    <x v="31"/>
    <s v="普通服饰"/>
    <x v="6"/>
    <s v="生活特性店"/>
    <d v="2015-06-05T00:00:00"/>
    <d v="2017-06-04T00:00:00"/>
    <s v="保底与流水两者取高"/>
    <s v="0.16"/>
    <s v="0.16"/>
    <s v=""/>
    <n v="2"/>
  </r>
  <r>
    <d v="2015-10-01T00:00:00"/>
    <x v="1"/>
    <x v="1"/>
    <s v="Candy Lab 糖果研究室"/>
    <n v="109749.59999999999"/>
    <n v="15145.444800000001"/>
    <x v="1352"/>
    <x v="1580"/>
    <x v="1565"/>
    <x v="32"/>
    <s v="餐饮"/>
    <x v="0"/>
    <s v="小吃/冷饮/果汁吧"/>
    <d v="2014-06-20T00:00:00"/>
    <d v="2016-06-19T00:00:00"/>
    <s v="保底与流水两者取高"/>
    <s v="0.12"/>
    <s v="0.12"/>
    <s v=""/>
    <n v="2"/>
  </r>
  <r>
    <d v="2015-10-01T00:00:00"/>
    <x v="1"/>
    <x v="1"/>
    <s v="启路生活馆"/>
    <n v="371359.98000000004"/>
    <n v="80993.611638000002"/>
    <x v="1353"/>
    <x v="1581"/>
    <x v="1566"/>
    <x v="34"/>
    <s v="其它"/>
    <x v="1"/>
    <s v="文具"/>
    <d v="2012-12-20T00:00:00"/>
    <d v="2016-05-09T00:00:00"/>
    <s v="保底与流水两者取高"/>
    <s v="0.15"/>
    <s v="0.15"/>
    <s v=""/>
    <n v="3.4"/>
  </r>
  <r>
    <d v="2015-10-01T00:00:00"/>
    <x v="1"/>
    <x v="1"/>
    <s v="Laofengxiang 老凤祥"/>
    <n v="1568366.4"/>
    <n v="75281.587199999994"/>
    <x v="1354"/>
    <x v="1582"/>
    <x v="1567"/>
    <x v="35"/>
    <s v="珠宝"/>
    <x v="7"/>
    <s v="珠宝"/>
    <d v="2013-01-10T00:00:00"/>
    <d v="2016-05-09T00:00:00"/>
    <s v="保底与流水两者取高"/>
    <s v="0.1,0."/>
    <s v="0.1"/>
    <s v="0."/>
    <n v="3.3"/>
  </r>
  <r>
    <d v="2015-10-01T00:00:00"/>
    <x v="1"/>
    <x v="1"/>
    <s v="中国黄金"/>
    <n v="1757733.5999999999"/>
    <n v="76812.958320000005"/>
    <x v="1355"/>
    <x v="1583"/>
    <x v="1568"/>
    <x v="36"/>
    <s v="珠宝"/>
    <x v="7"/>
    <s v="珠宝"/>
    <d v="2013-01-05T00:00:00"/>
    <d v="2016-05-09T00:00:00"/>
    <s v="保底与流水两者取高"/>
    <s v="0.09,0."/>
    <s v="0.09"/>
    <s v="0."/>
    <n v="3.3"/>
  </r>
  <r>
    <d v="2015-10-01T00:00:00"/>
    <x v="1"/>
    <x v="1"/>
    <s v="Watsons 屈臣氏"/>
    <n v="1624868.1840000001"/>
    <n v="113578.28606160001"/>
    <x v="1356"/>
    <x v="1584"/>
    <x v="1569"/>
    <x v="37"/>
    <s v="其它"/>
    <x v="1"/>
    <s v="药房/保健品"/>
    <d v="2013-01-17T00:00:00"/>
    <d v="2021-07-30T00:00:00"/>
    <s v="纯扣"/>
    <s v="0.07"/>
    <s v="0.07"/>
    <s v=""/>
    <n v="8.5"/>
  </r>
  <r>
    <d v="2015-10-01T00:00:00"/>
    <x v="1"/>
    <x v="1"/>
    <s v="黛拉美甲"/>
    <n v="162549.6"/>
    <n v="32152.310880000001"/>
    <x v="1357"/>
    <x v="1585"/>
    <x v="1570"/>
    <x v="38"/>
    <s v="美容"/>
    <x v="8"/>
    <s v="美容/美发/美甲"/>
    <d v="2013-01-10T00:00:00"/>
    <d v="2016-05-09T00:00:00"/>
    <s v="纯保底"/>
    <n v="0"/>
    <n v="0"/>
    <s v=""/>
    <n v="3.3"/>
  </r>
  <r>
    <d v="2015-10-01T00:00:00"/>
    <x v="1"/>
    <x v="1"/>
    <s v="海伦美甲"/>
    <n v="136040.4"/>
    <n v="30418.633439999998"/>
    <x v="1358"/>
    <x v="1586"/>
    <x v="1571"/>
    <x v="31"/>
    <s v="美容"/>
    <x v="8"/>
    <s v="美容/美发/美甲"/>
    <d v="2013-01-13T00:00:00"/>
    <d v="2016-05-09T00:00:00"/>
    <s v="纯保底"/>
    <n v="0"/>
    <n v="0"/>
    <s v=""/>
    <n v="3.3"/>
  </r>
  <r>
    <d v="2015-10-01T00:00:00"/>
    <x v="1"/>
    <x v="1"/>
    <s v="Hotwind 热风"/>
    <n v="411220.68"/>
    <n v="51937.171883999996"/>
    <x v="1359"/>
    <x v="1587"/>
    <x v="1572"/>
    <x v="39"/>
    <s v="普通服饰"/>
    <x v="9"/>
    <s v="综合服饰"/>
    <d v="2015-06-29T00:00:00"/>
    <d v="2018-06-28T00:00:00"/>
    <s v="保底与流水两者取高"/>
    <s v="0.11,0.12"/>
    <s v="0.11"/>
    <s v="0.12"/>
    <n v="3"/>
  </r>
  <r>
    <d v="2015-10-01T00:00:00"/>
    <x v="1"/>
    <x v="1"/>
    <s v="Bread Talk 面包新语"/>
    <n v="521056.76400000002"/>
    <n v="50334.083402400007"/>
    <x v="196"/>
    <x v="1588"/>
    <x v="1573"/>
    <x v="40"/>
    <s v="餐饮"/>
    <x v="0"/>
    <s v="咖啡店/面包店/冰激凌"/>
    <d v="2013-02-28T00:00:00"/>
    <d v="2021-05-09T00:00:00"/>
    <s v="保底与流水两者取高"/>
    <s v="0.08"/>
    <s v="0.08"/>
    <s v=""/>
    <n v="8.1999999999999993"/>
  </r>
  <r>
    <d v="2015-10-01T00:00:00"/>
    <x v="1"/>
    <x v="1"/>
    <s v="阿香米线"/>
    <n v="815440.2"/>
    <n v="105191.7858"/>
    <x v="1131"/>
    <x v="1589"/>
    <x v="1574"/>
    <x v="41"/>
    <s v="餐饮"/>
    <x v="2"/>
    <s v="快餐"/>
    <d v="2013-02-28T00:00:00"/>
    <d v="2016-05-09T00:00:00"/>
    <s v="保底与流水两者取高"/>
    <s v="0.12"/>
    <s v="0.12"/>
    <s v=""/>
    <n v="3.2"/>
  </r>
  <r>
    <d v="2015-10-01T00:00:00"/>
    <x v="1"/>
    <x v="1"/>
    <s v="Sukiya 食其家"/>
    <n v="477814.8"/>
    <n v="57815.590799999998"/>
    <x v="502"/>
    <x v="1590"/>
    <x v="1575"/>
    <x v="42"/>
    <s v="餐饮"/>
    <x v="2"/>
    <s v="快餐"/>
    <d v="2012-12-20T00:00:00"/>
    <d v="2018-05-09T00:00:00"/>
    <s v="保底与流水两者取高"/>
    <s v="0.1"/>
    <s v="0.1"/>
    <s v=""/>
    <n v="5.4"/>
  </r>
  <r>
    <d v="2015-10-01T00:00:00"/>
    <x v="1"/>
    <x v="1"/>
    <s v="Ajisen Ramen 味千拉面"/>
    <n v="568079.04"/>
    <n v="57546.406752000003"/>
    <x v="729"/>
    <x v="1591"/>
    <x v="1576"/>
    <x v="43"/>
    <s v="餐饮"/>
    <x v="2"/>
    <s v="快餐"/>
    <d v="2013-02-26T00:00:00"/>
    <d v="2021-05-09T00:00:00"/>
    <s v="保底与流水两者取高"/>
    <s v="0.08"/>
    <s v="0.08"/>
    <s v=""/>
    <n v="8.1999999999999993"/>
  </r>
  <r>
    <d v="2015-10-01T00:00:00"/>
    <x v="1"/>
    <x v="1"/>
    <s v="KFC 肯德基"/>
    <n v="407340"/>
    <n v="57498.772000000019"/>
    <x v="1086"/>
    <x v="1082"/>
    <x v="1235"/>
    <x v="44"/>
    <s v="餐饮"/>
    <x v="2"/>
    <s v="快餐"/>
    <d v="2013-03-04T00:00:00"/>
    <d v="2028-06-13T00:00:00"/>
    <s v="保底与流水两者取高"/>
    <n v="0.08"/>
    <n v="0.08"/>
    <s v=""/>
    <n v="15.3"/>
  </r>
  <r>
    <d v="2015-10-01T00:00:00"/>
    <x v="1"/>
    <x v="1"/>
    <s v="永坤黄金"/>
    <n v="168910.8"/>
    <n v="17313.356999999996"/>
    <x v="1360"/>
    <x v="1592"/>
    <x v="1577"/>
    <x v="45"/>
    <s v="珠宝"/>
    <x v="7"/>
    <s v="珠宝"/>
    <d v="2013-09-03T00:00:00"/>
    <d v="2015-10-17T00:00:00"/>
    <s v="保底与流水两者取高"/>
    <s v="0.09,0."/>
    <s v="0.09"/>
    <s v="0."/>
    <n v="2.1"/>
  </r>
  <r>
    <d v="2015-10-01T00:00:00"/>
    <x v="1"/>
    <x v="1"/>
    <s v="Hui Lau Shan 许留山"/>
    <n v="278813.60399999999"/>
    <n v="36329.412601199998"/>
    <x v="986"/>
    <x v="1593"/>
    <x v="1578"/>
    <x v="46"/>
    <s v="餐饮"/>
    <x v="0"/>
    <s v="咖啡店/面包店/冰激凌"/>
    <d v="2013-06-18T00:00:00"/>
    <d v="2018-07-17T00:00:00"/>
    <s v="保底与流水两者取高"/>
    <s v="0.11"/>
    <s v="0.11"/>
    <s v=""/>
    <n v="5.0999999999999996"/>
  </r>
  <r>
    <d v="2015-10-01T00:00:00"/>
    <x v="1"/>
    <x v="1"/>
    <s v="淘果乐&amp;冰期时代"/>
    <n v="125340"/>
    <n v="20844.041999999998"/>
    <x v="1361"/>
    <x v="1594"/>
    <x v="1579"/>
    <x v="48"/>
    <s v="餐饮"/>
    <x v="0"/>
    <s v="小吃/冷饮/果汁吧"/>
    <d v="2013-07-01T00:00:00"/>
    <d v="2016-07-05T00:00:00"/>
    <s v="保底与流水两者取高"/>
    <s v="0.15"/>
    <s v="0.15"/>
    <s v=""/>
    <n v="3"/>
  </r>
  <r>
    <d v="2015-10-01T00:00:00"/>
    <x v="1"/>
    <x v="1"/>
    <s v="鲜芋仙"/>
    <n v="171795.6"/>
    <n v="17179.560000000001"/>
    <x v="4"/>
    <x v="1595"/>
    <x v="1580"/>
    <x v="55"/>
    <s v="餐饮"/>
    <x v="0"/>
    <s v="小吃/冷饮/果汁吧"/>
    <d v="2013-08-16T00:00:00"/>
    <d v="2016-08-15T00:00:00"/>
    <s v="保底(含物管费)与流水两者取高"/>
    <s v="0.1"/>
    <s v="0.1"/>
    <s v=""/>
    <n v="3"/>
  </r>
  <r>
    <d v="2015-10-01T00:00:00"/>
    <x v="1"/>
    <x v="1"/>
    <s v="Hello spring"/>
    <n v="22277.16"/>
    <n v="7199.9781119999998"/>
    <x v="1362"/>
    <x v="1596"/>
    <x v="1581"/>
    <x v="10"/>
    <s v="其它"/>
    <x v="3"/>
    <s v="花店"/>
    <d v="2015-04-19T00:00:00"/>
    <d v="2016-04-18T00:00:00"/>
    <s v="保底与流水两者取高"/>
    <s v="0.13"/>
    <s v="0.13"/>
    <s v=""/>
    <n v="1"/>
  </r>
  <r>
    <d v="2015-10-01T00:00:00"/>
    <x v="1"/>
    <x v="1"/>
    <s v="扬基香氛"/>
    <n v="29416.799999999999"/>
    <n v="11999.112719999999"/>
    <x v="1363"/>
    <x v="1597"/>
    <x v="1582"/>
    <x v="59"/>
    <s v="美容"/>
    <x v="5"/>
    <s v="化妆品/护肤品/香水"/>
    <d v="2014-08-07T00:00:00"/>
    <d v="2016-08-06T00:00:00"/>
    <s v="保底与流水两者取高"/>
    <s v="0.14"/>
    <s v="0.14"/>
    <s v=""/>
    <n v="2"/>
  </r>
  <r>
    <d v="2015-10-01T00:00:00"/>
    <x v="1"/>
    <x v="1"/>
    <s v="Office 欧菲姿"/>
    <n v="52138.799999999996"/>
    <n v="8420.4161999999978"/>
    <x v="411"/>
    <x v="1598"/>
    <x v="1583"/>
    <x v="10"/>
    <s v="美容"/>
    <x v="5"/>
    <s v="化妆品/护肤品/香水"/>
    <d v="2015-01-26T00:00:00"/>
    <d v="2016-01-25T00:00:00"/>
    <s v="保底与流水两者取高"/>
    <s v="0.15"/>
    <s v="0.15"/>
    <s v=""/>
    <n v="1"/>
  </r>
  <r>
    <d v="2015-10-01T00:00:00"/>
    <x v="1"/>
    <x v="1"/>
    <s v="AFU 阿芙精油"/>
    <n v="51108"/>
    <n v="0"/>
    <x v="100"/>
    <x v="1599"/>
    <x v="104"/>
    <x v="10"/>
    <s v="美容"/>
    <x v="5"/>
    <s v="化妆品/护肤品/香水"/>
    <d v="2014-09-25T00:00:00"/>
    <d v="2015-09-24T00:00:00"/>
    <s v="保底与流水两者取高"/>
    <s v="0.15"/>
    <s v="0.15"/>
    <s v=""/>
    <n v="1"/>
  </r>
  <r>
    <d v="2015-10-01T00:00:00"/>
    <x v="1"/>
    <x v="1"/>
    <s v="珀莱雅"/>
    <n v="44730"/>
    <n v="6959.9880000000003"/>
    <x v="699"/>
    <x v="1600"/>
    <x v="1584"/>
    <x v="6"/>
    <s v="美容"/>
    <x v="5"/>
    <s v="化妆品/护肤品/香水"/>
    <d v="2013-08-30T00:00:00"/>
    <d v="2016-08-29T00:00:00"/>
    <s v="保底与流水两者取高"/>
    <n v="0"/>
    <n v="0"/>
    <s v=""/>
    <n v="3"/>
  </r>
  <r>
    <d v="2015-10-01T00:00:00"/>
    <x v="1"/>
    <x v="1"/>
    <s v="Reemoor"/>
    <n v="52349.4"/>
    <n v="8977.9220999999998"/>
    <x v="1364"/>
    <x v="1601"/>
    <x v="1585"/>
    <x v="10"/>
    <s v="普通服饰"/>
    <x v="6"/>
    <s v="鞋"/>
    <d v="2014-12-23T00:00:00"/>
    <d v="2015-12-22T00:00:00"/>
    <s v="保底与流水两者取高"/>
    <s v="0.16"/>
    <s v="0.16"/>
    <s v=""/>
    <n v="1"/>
  </r>
  <r>
    <d v="2015-10-01T00:00:00"/>
    <x v="1"/>
    <x v="1"/>
    <s v="skinfood"/>
    <n v="42100.799999999996"/>
    <n v="7561.30368"/>
    <x v="1365"/>
    <x v="1602"/>
    <x v="1586"/>
    <x v="10"/>
    <s v="美容"/>
    <x v="5"/>
    <s v="化妆品/护肤品/香水"/>
    <d v="2014-09-06T00:00:00"/>
    <d v="2015-09-05T00:00:00"/>
    <s v="保底与流水两者取高"/>
    <s v="0.15"/>
    <s v="0.15"/>
    <s v=""/>
    <n v="1"/>
  </r>
  <r>
    <d v="2015-10-01T00:00:00"/>
    <x v="1"/>
    <x v="1"/>
    <s v="雅漾"/>
    <n v="61224"/>
    <n v="10395.8352"/>
    <x v="1366"/>
    <x v="1603"/>
    <x v="1587"/>
    <x v="6"/>
    <s v="美容"/>
    <x v="5"/>
    <s v="化妆品/护肤品/香水"/>
    <d v="2015-06-26T00:00:00"/>
    <d v="2016-06-25T00:00:00"/>
    <s v="保底与流水两者取高"/>
    <s v="0.16"/>
    <s v="0.16"/>
    <s v=""/>
    <n v="1"/>
  </r>
  <r>
    <d v="2015-10-01T00:00:00"/>
    <x v="1"/>
    <x v="1"/>
    <s v="周黑鸭"/>
    <n v="138178.79999999999"/>
    <n v="17175.624839999997"/>
    <x v="1367"/>
    <x v="1604"/>
    <x v="1588"/>
    <x v="10"/>
    <s v="餐饮"/>
    <x v="0"/>
    <s v="小吃/冷饮/果汁吧"/>
    <d v="2015-07-20T00:00:00"/>
    <d v="2016-07-19T00:00:00"/>
    <s v="保底与流水两者取高"/>
    <s v="0.12"/>
    <s v="0.12"/>
    <s v=""/>
    <n v="1"/>
  </r>
  <r>
    <d v="2015-10-01T00:00:00"/>
    <x v="1"/>
    <x v="1"/>
    <s v="A+（化妆品）"/>
    <n v="50445.119999999995"/>
    <n v="7198.5186239999994"/>
    <x v="892"/>
    <x v="1605"/>
    <x v="1589"/>
    <x v="6"/>
    <s v="美容"/>
    <x v="5"/>
    <s v="化妆品/护肤品/香水"/>
    <d v="2014-03-29T00:00:00"/>
    <d v="2016-03-28T00:00:00"/>
    <s v="保底与流水两者取高"/>
    <s v="0.1"/>
    <s v="0.1"/>
    <s v=""/>
    <n v="2"/>
  </r>
  <r>
    <d v="2015-10-01T00:00:00"/>
    <x v="1"/>
    <x v="1"/>
    <s v="Binca Vidou 卞卡"/>
    <n v="33471.599999999999"/>
    <n v="6359.6040000000003"/>
    <x v="1368"/>
    <x v="1606"/>
    <x v="1590"/>
    <x v="58"/>
    <s v="美容"/>
    <x v="5"/>
    <s v="化妆品/护肤品/香水"/>
    <d v="2014-08-25T00:00:00"/>
    <d v="2016-08-24T00:00:00"/>
    <s v="保底与流水两者取高"/>
    <s v="0.16"/>
    <s v="0.16"/>
    <s v=""/>
    <n v="2"/>
  </r>
  <r>
    <d v="2015-10-01T00:00:00"/>
    <x v="1"/>
    <x v="1"/>
    <s v="牛品堂皮具"/>
    <n v="30676.799999999999"/>
    <n v="7199.8449599999994"/>
    <x v="1369"/>
    <x v="1607"/>
    <x v="1591"/>
    <x v="6"/>
    <s v="普通服饰"/>
    <x v="6"/>
    <s v="手袋/钱包/旅行箱包"/>
    <d v="2013-09-05T00:00:00"/>
    <d v="2015-09-04T00:00:00"/>
    <s v="保底与流水两者取高"/>
    <s v="0.16"/>
    <s v="0.16"/>
    <s v=""/>
    <n v="2"/>
  </r>
  <r>
    <d v="2015-10-01T00:00:00"/>
    <x v="1"/>
    <x v="1"/>
    <s v="Mad Meit Choco"/>
    <n v="138448.296"/>
    <n v="21362.572072799998"/>
    <x v="1370"/>
    <x v="1608"/>
    <x v="1592"/>
    <x v="32"/>
    <s v="餐饮"/>
    <x v="0"/>
    <s v="小吃/冷饮/果汁吧"/>
    <d v="2015-09-26T00:00:00"/>
    <d v="2017-09-25T00:00:00"/>
    <s v="保底与流水两者取高"/>
    <s v="0.14"/>
    <s v="0.14"/>
    <s v=""/>
    <n v="2"/>
  </r>
  <r>
    <d v="2015-10-01T00:00:00"/>
    <x v="1"/>
    <x v="1"/>
    <s v="檀品"/>
    <n v="42860.4"/>
    <n v="7029.105599999998"/>
    <x v="1371"/>
    <x v="1609"/>
    <x v="1593"/>
    <x v="58"/>
    <s v="餐饮"/>
    <x v="0"/>
    <s v="小吃/冷饮/果汁吧"/>
    <d v="2014-08-13T00:00:00"/>
    <d v="2016-08-12T00:00:00"/>
    <s v="保底与流水两者取高"/>
    <s v="0.15"/>
    <s v="0.15"/>
    <s v=""/>
    <n v="2"/>
  </r>
  <r>
    <d v="2015-10-01T00:00:00"/>
    <x v="1"/>
    <x v="1"/>
    <s v="Herborist 佰草集"/>
    <n v="27132"/>
    <n v="8400.0671999999995"/>
    <x v="1372"/>
    <x v="1610"/>
    <x v="1594"/>
    <x v="6"/>
    <s v="美容"/>
    <x v="5"/>
    <s v="化妆品/护肤品/香水"/>
    <d v="2015-07-10T00:00:00"/>
    <d v="2016-07-09T00:00:00"/>
    <s v="保底与流水两者取高"/>
    <s v="0.16"/>
    <s v="0.16"/>
    <s v=""/>
    <n v="1"/>
  </r>
  <r>
    <d v="2015-10-01T00:00:00"/>
    <x v="1"/>
    <x v="1"/>
    <s v="久留米"/>
    <n v="49478.28"/>
    <n v="9327.0120000000006"/>
    <x v="1373"/>
    <x v="1611"/>
    <x v="1595"/>
    <x v="64"/>
    <s v="餐饮"/>
    <x v="0"/>
    <s v="小吃/冷饮/果汁吧"/>
    <d v="2015-09-20T00:00:00"/>
    <d v="2016-09-19T00:00:00"/>
    <s v="保底与流水两者取高"/>
    <s v="0.14"/>
    <s v="0.14"/>
    <s v=""/>
    <n v="1"/>
  </r>
  <r>
    <d v="2015-11-01T00:00:00"/>
    <x v="1"/>
    <x v="1"/>
    <s v="Coco 都可茶饮"/>
    <n v="160439.51999999999"/>
    <n v="27162.410736000002"/>
    <x v="1374"/>
    <x v="1612"/>
    <x v="1596"/>
    <x v="9"/>
    <s v="餐饮"/>
    <x v="0"/>
    <s v="小吃/冷饮/果汁吧"/>
    <d v="2013-02-22T00:00:00"/>
    <d v="2016-05-09T00:00:00"/>
    <s v="保底与流水两者取高"/>
    <s v="0.16"/>
    <s v="0.16"/>
    <s v=""/>
    <n v="3.2"/>
  </r>
  <r>
    <d v="2015-11-01T00:00:00"/>
    <x v="1"/>
    <x v="1"/>
    <s v="mumu teapresso"/>
    <n v="92918.64"/>
    <n v="15136.446455999998"/>
    <x v="1375"/>
    <x v="1613"/>
    <x v="1597"/>
    <x v="12"/>
    <s v="餐饮"/>
    <x v="0"/>
    <s v="小吃/冷饮/果汁吧"/>
    <d v="2013-03-04T00:00:00"/>
    <d v="2016-05-09T00:00:00"/>
    <s v="保底与流水两者取高"/>
    <s v="0.13"/>
    <s v="0.13"/>
    <s v=""/>
    <n v="3.2"/>
  </r>
  <r>
    <d v="2015-11-01T00:00:00"/>
    <x v="1"/>
    <x v="1"/>
    <s v="AYSH"/>
    <n v="115873.2"/>
    <n v="23325.275159999997"/>
    <x v="97"/>
    <x v="1614"/>
    <x v="1598"/>
    <x v="13"/>
    <s v="餐饮"/>
    <x v="0"/>
    <s v="小吃/冷饮/果汁吧"/>
    <d v="2013-01-24T00:00:00"/>
    <d v="2016-05-09T00:00:00"/>
    <s v="保底与流水两者取高"/>
    <s v="0.14"/>
    <s v="0.14"/>
    <s v=""/>
    <n v="3.3"/>
  </r>
  <r>
    <d v="2015-11-01T00:00:00"/>
    <x v="1"/>
    <x v="1"/>
    <s v="Iceason 爱茜茜里"/>
    <n v="72014.399999999994"/>
    <n v="30238.846559999998"/>
    <x v="1376"/>
    <x v="1615"/>
    <x v="1599"/>
    <x v="13"/>
    <s v="餐饮"/>
    <x v="0"/>
    <s v="咖啡店/面包店/冰激凌"/>
    <d v="2013-01-08T00:00:00"/>
    <d v="2018-05-09T00:00:00"/>
    <s v="保底与流水两者取高"/>
    <s v="0.17"/>
    <s v="0.17"/>
    <s v=""/>
    <n v="5.3"/>
  </r>
  <r>
    <d v="2015-11-01T00:00:00"/>
    <x v="1"/>
    <x v="1"/>
    <s v="全棉时代"/>
    <n v="362561.35200000001"/>
    <n v="54928.044828000006"/>
    <x v="1377"/>
    <x v="1616"/>
    <x v="1600"/>
    <x v="14"/>
    <s v="其它"/>
    <x v="4"/>
    <s v="家居家饰/日杂"/>
    <d v="2015-06-28T00:00:00"/>
    <d v="2018-06-27T00:00:00"/>
    <s v="保底与流水两者取高"/>
    <s v="0.12"/>
    <s v="0.12"/>
    <s v=""/>
    <n v="3"/>
  </r>
  <r>
    <d v="2015-11-01T00:00:00"/>
    <x v="1"/>
    <x v="1"/>
    <s v="Bao Dao 宝岛眼镜"/>
    <n v="236362.8"/>
    <n v="52425.269039999992"/>
    <x v="1378"/>
    <x v="1617"/>
    <x v="1601"/>
    <x v="60"/>
    <s v="其它"/>
    <x v="1"/>
    <s v="眼镜"/>
    <d v="2015-05-29T00:00:00"/>
    <d v="2017-05-28T00:00:00"/>
    <s v="保底与流水两者取高"/>
    <s v="0.2"/>
    <s v="0.2"/>
    <s v=""/>
    <n v="2"/>
  </r>
  <r>
    <d v="2015-11-01T00:00:00"/>
    <x v="1"/>
    <x v="1"/>
    <s v="糖印"/>
    <n v="123353.88"/>
    <n v="18059.008032000002"/>
    <x v="1245"/>
    <x v="1618"/>
    <x v="1602"/>
    <x v="60"/>
    <s v="餐饮"/>
    <x v="0"/>
    <s v="咖啡店/面包店/冰激凌"/>
    <d v="2015-05-25T00:00:00"/>
    <d v="2017-06-28T00:00:00"/>
    <s v="保底与流水两者取高"/>
    <s v="0.1"/>
    <s v="0.1"/>
    <s v=""/>
    <n v="2.1"/>
  </r>
  <r>
    <d v="2015-11-01T00:00:00"/>
    <x v="1"/>
    <x v="1"/>
    <s v="Puredown"/>
    <n v="246960.12"/>
    <n v="42575.924688000006"/>
    <x v="1379"/>
    <x v="1619"/>
    <x v="1603"/>
    <x v="62"/>
    <s v="其它"/>
    <x v="4"/>
    <s v="家居家饰/日杂"/>
    <d v="2015-06-19T00:00:00"/>
    <d v="2016-09-02T00:00:00"/>
    <s v="保底与流水两者取高"/>
    <s v="0.15"/>
    <s v="0.15"/>
    <s v=""/>
    <n v="1.2"/>
  </r>
  <r>
    <d v="2015-11-01T00:00:00"/>
    <x v="1"/>
    <x v="1"/>
    <s v="Look Optical"/>
    <n v="139400.4"/>
    <n v="34180.978080000001"/>
    <x v="1380"/>
    <x v="1620"/>
    <x v="1604"/>
    <x v="63"/>
    <s v="其它"/>
    <x v="1"/>
    <s v="眼镜"/>
    <d v="2015-06-26T00:00:00"/>
    <d v="2017-06-25T00:00:00"/>
    <s v="保底与流水两者取高"/>
    <s v="0.16"/>
    <s v="0.16"/>
    <s v=""/>
    <n v="2"/>
  </r>
  <r>
    <d v="2015-11-01T00:00:00"/>
    <x v="1"/>
    <x v="1"/>
    <s v="万仟堂_x0009_"/>
    <n v="77490.240000000005"/>
    <n v="38396.413920000006"/>
    <x v="1381"/>
    <x v="1621"/>
    <x v="1605"/>
    <x v="17"/>
    <s v="其它"/>
    <x v="4"/>
    <s v="家居家饰/日杂"/>
    <d v="2013-07-01T00:00:00"/>
    <d v="2016-08-15T00:00:00"/>
    <s v="保底(含物管费)与流水两者取高"/>
    <s v="0.15"/>
    <s v="0.15"/>
    <s v=""/>
    <n v="3.1"/>
  </r>
  <r>
    <d v="2015-11-01T00:00:00"/>
    <x v="1"/>
    <x v="1"/>
    <s v="Forest Cabin 林清轩"/>
    <n v="64494"/>
    <n v="17161.8534"/>
    <x v="1382"/>
    <x v="1622"/>
    <x v="1606"/>
    <x v="18"/>
    <s v="美容"/>
    <x v="5"/>
    <s v="化妆品/护肤品/香水"/>
    <d v="2014-10-31T00:00:00"/>
    <d v="2016-10-30T00:00:00"/>
    <s v="保底与流水两者取高"/>
    <s v="0.15,0.16"/>
    <s v="0.15"/>
    <s v="0.16"/>
    <n v="2"/>
  </r>
  <r>
    <d v="2015-11-01T00:00:00"/>
    <x v="1"/>
    <x v="1"/>
    <s v="MISSHA 谜尚"/>
    <n v="63361.728000000003"/>
    <n v="16809.866438400004"/>
    <x v="1383"/>
    <x v="1623"/>
    <x v="1607"/>
    <x v="18"/>
    <s v="美容"/>
    <x v="5"/>
    <s v="化妆品/护肤品/香水"/>
    <d v="2014-10-30T00:00:00"/>
    <d v="2016-10-29T00:00:00"/>
    <s v="保底与流水两者取高"/>
    <s v="0.15,0.16"/>
    <s v="0.15"/>
    <s v="0.16"/>
    <n v="2"/>
  </r>
  <r>
    <d v="2015-11-01T00:00:00"/>
    <x v="1"/>
    <x v="1"/>
    <s v="周大福"/>
    <n v="837064.91999999993"/>
    <n v="43359.962855999998"/>
    <x v="1384"/>
    <x v="1624"/>
    <x v="1608"/>
    <x v="19"/>
    <s v="珠宝"/>
    <x v="7"/>
    <s v="珠宝"/>
    <d v="2015-06-01T00:00:00"/>
    <d v="2018-05-31T00:00:00"/>
    <s v="保底与流水两者取高"/>
    <s v="0.1,0."/>
    <s v="0.1"/>
    <s v="0."/>
    <n v="3"/>
  </r>
  <r>
    <d v="2015-11-01T00:00:00"/>
    <x v="1"/>
    <x v="1"/>
    <s v="周大生"/>
    <n v="696554.4"/>
    <n v="57605.048879999995"/>
    <x v="136"/>
    <x v="1625"/>
    <x v="1609"/>
    <x v="20"/>
    <s v="珠宝"/>
    <x v="7"/>
    <s v="珠宝"/>
    <d v="2015-05-10T00:00:00"/>
    <d v="2016-05-09T00:00:00"/>
    <s v="保底与流水两者取高"/>
    <s v="0.1,0."/>
    <s v="0.1"/>
    <s v="0."/>
    <n v="1"/>
  </r>
  <r>
    <d v="2015-11-01T00:00:00"/>
    <x v="1"/>
    <x v="1"/>
    <s v="MING's Jewellery 明牌珠宝"/>
    <n v="155912.4"/>
    <n v="21126.130200000003"/>
    <x v="1385"/>
    <x v="1626"/>
    <x v="1610"/>
    <x v="61"/>
    <s v="珠宝"/>
    <x v="7"/>
    <s v="珠宝"/>
    <d v="2015-05-15T00:00:00"/>
    <d v="2017-05-14T00:00:00"/>
    <s v="保底与流水两者取高"/>
    <s v="0.1,0."/>
    <s v="0.1"/>
    <s v="0."/>
    <n v="2"/>
  </r>
  <r>
    <d v="2015-11-01T00:00:00"/>
    <x v="1"/>
    <x v="1"/>
    <s v="酷乐潮玩"/>
    <n v="456430.11599999998"/>
    <n v="72526.745432399999"/>
    <x v="1062"/>
    <x v="1627"/>
    <x v="1611"/>
    <x v="40"/>
    <s v="其它"/>
    <x v="1"/>
    <s v="礼品/精品/手工艺品"/>
    <d v="2015-05-10T00:00:00"/>
    <d v="2017-05-09T00:00:00"/>
    <s v="保底与流水两者取高"/>
    <s v="0.14"/>
    <s v="0.14"/>
    <s v=""/>
    <n v="2"/>
  </r>
  <r>
    <d v="2015-11-01T00:00:00"/>
    <x v="1"/>
    <x v="1"/>
    <s v="义源珠宝"/>
    <n v="42921.599999999999"/>
    <n v="26401.076159999997"/>
    <x v="1386"/>
    <x v="1628"/>
    <x v="1612"/>
    <x v="22"/>
    <s v="珠宝"/>
    <x v="7"/>
    <s v="珠宝"/>
    <d v="2013-01-09T00:00:00"/>
    <d v="2016-05-09T00:00:00"/>
    <s v="保底与流水两者取高"/>
    <s v="0.15"/>
    <s v="0.15"/>
    <s v=""/>
    <n v="3.3"/>
  </r>
  <r>
    <d v="2015-11-01T00:00:00"/>
    <x v="1"/>
    <x v="1"/>
    <s v="美珍香"/>
    <n v="293567.76"/>
    <n v="20080.034783999999"/>
    <x v="1387"/>
    <x v="1629"/>
    <x v="1613"/>
    <x v="23"/>
    <s v="餐饮"/>
    <x v="0"/>
    <s v="小吃/冷饮/果汁吧"/>
    <d v="2013-02-27T00:00:00"/>
    <d v="2016-05-09T00:00:00"/>
    <s v="纯保底"/>
    <s v="0."/>
    <s v="0."/>
    <s v=""/>
    <n v="3.2"/>
  </r>
  <r>
    <d v="2015-11-01T00:00:00"/>
    <x v="1"/>
    <x v="1"/>
    <s v="Ajiichiban 优之良品"/>
    <n v="99651.443999999989"/>
    <n v="19202.833258799998"/>
    <x v="332"/>
    <x v="1630"/>
    <x v="1614"/>
    <x v="24"/>
    <s v="餐饮"/>
    <x v="0"/>
    <s v="小吃/冷饮/果汁吧"/>
    <d v="2013-01-07T00:00:00"/>
    <d v="2016-05-09T00:00:00"/>
    <s v="保底与流水两者取高"/>
    <s v="0.16"/>
    <s v="0.16"/>
    <s v=""/>
    <n v="3.3"/>
  </r>
  <r>
    <d v="2015-11-01T00:00:00"/>
    <x v="1"/>
    <x v="1"/>
    <s v="渔火东海面点"/>
    <n v="269455.44"/>
    <n v="35083.098287999994"/>
    <x v="1388"/>
    <x v="1631"/>
    <x v="1615"/>
    <x v="25"/>
    <s v="餐饮"/>
    <x v="2"/>
    <s v="餐馆/饭店"/>
    <d v="2013-02-24T00:00:00"/>
    <d v="2018-05-09T00:00:00"/>
    <s v="保底与流水两者取高"/>
    <s v="0.11"/>
    <s v="0.11"/>
    <s v=""/>
    <n v="5.2"/>
  </r>
  <r>
    <d v="2015-11-01T00:00:00"/>
    <x v="1"/>
    <x v="1"/>
    <s v="Dairy Queen 冰雪皇后"/>
    <n v="128534.724"/>
    <n v="19858.614857999997"/>
    <x v="1389"/>
    <x v="1632"/>
    <x v="1616"/>
    <x v="26"/>
    <s v="餐饮"/>
    <x v="0"/>
    <s v="咖啡店/面包店/冰激凌"/>
    <d v="2013-03-02T00:00:00"/>
    <d v="2018-05-09T00:00:00"/>
    <s v="保底与流水两者取高"/>
    <s v="0.12"/>
    <s v="0.12"/>
    <s v=""/>
    <n v="5.2"/>
  </r>
  <r>
    <d v="2015-11-01T00:00:00"/>
    <x v="1"/>
    <x v="1"/>
    <s v="西树泡芙"/>
    <n v="118510.79999999999"/>
    <n v="19874.261159999998"/>
    <x v="1390"/>
    <x v="1633"/>
    <x v="1617"/>
    <x v="1"/>
    <s v="餐饮"/>
    <x v="0"/>
    <s v="小吃/冷饮/果汁吧"/>
    <d v="2013-01-30T00:00:00"/>
    <d v="2016-05-09T00:00:00"/>
    <s v="保底与流水两者取高"/>
    <s v="0.14"/>
    <s v="0.14"/>
    <s v=""/>
    <n v="3.3"/>
  </r>
  <r>
    <d v="2015-11-01T00:00:00"/>
    <x v="1"/>
    <x v="1"/>
    <s v="网鱼网咖"/>
    <n v="240807.59999999998"/>
    <n v="58877.458199999994"/>
    <x v="618"/>
    <x v="1634"/>
    <x v="1618"/>
    <x v="52"/>
    <s v="休闲娱乐"/>
    <x v="10"/>
    <s v="电玩城/网络游戏"/>
    <d v="2014-11-03T00:00:00"/>
    <d v="2019-11-02T00:00:00"/>
    <s v="纯保底"/>
    <n v="0"/>
    <n v="0"/>
    <s v=""/>
    <n v="5"/>
  </r>
  <r>
    <d v="2015-11-01T00:00:00"/>
    <x v="1"/>
    <x v="1"/>
    <s v="玩转烤肉餐厅"/>
    <n v="413479.93199999997"/>
    <n v="79305.450957599984"/>
    <x v="1391"/>
    <x v="1635"/>
    <x v="1619"/>
    <x v="28"/>
    <s v="餐饮"/>
    <x v="2"/>
    <s v="餐馆/饭店"/>
    <d v="2013-03-01T00:00:00"/>
    <d v="2018-05-29T00:00:00"/>
    <s v="保底与流水两者取高"/>
    <s v="0.09"/>
    <s v="0.09"/>
    <s v=""/>
    <n v="5.2"/>
  </r>
  <r>
    <d v="2015-11-01T00:00:00"/>
    <x v="1"/>
    <x v="1"/>
    <s v="Pizza Hut 必胜客"/>
    <n v="922804.86"/>
    <n v="58874.950067999998"/>
    <x v="325"/>
    <x v="1636"/>
    <x v="1620"/>
    <x v="29"/>
    <s v="餐饮"/>
    <x v="2"/>
    <s v="快餐"/>
    <d v="2013-04-15T00:00:00"/>
    <d v="2028-07-13T00:00:00"/>
    <s v="保底(含物管费)与流水两者取高"/>
    <s v="0."/>
    <s v="0."/>
    <s v=""/>
    <n v="15.3"/>
  </r>
  <r>
    <d v="2015-11-01T00:00:00"/>
    <x v="1"/>
    <x v="1"/>
    <s v="太兴"/>
    <n v="1001869.2"/>
    <n v="115916.26643999999"/>
    <x v="307"/>
    <x v="1637"/>
    <x v="1621"/>
    <x v="30"/>
    <s v="餐饮"/>
    <x v="2"/>
    <s v="餐馆/饭店"/>
    <d v="2013-03-18T00:00:00"/>
    <d v="2023-07-15T00:00:00"/>
    <s v="保底(含物管费)与流水两者取高"/>
    <s v="0.08"/>
    <s v="0.08"/>
    <s v=""/>
    <n v="10.3"/>
  </r>
  <r>
    <d v="2015-11-01T00:00:00"/>
    <x v="1"/>
    <x v="1"/>
    <s v="阪织屋"/>
    <n v="264327.59999999998"/>
    <n v="46204.464480000002"/>
    <x v="1392"/>
    <x v="1638"/>
    <x v="1622"/>
    <x v="31"/>
    <s v="普通服饰"/>
    <x v="6"/>
    <s v="生活特性店"/>
    <d v="2015-06-05T00:00:00"/>
    <d v="2017-06-04T00:00:00"/>
    <s v="保底与流水两者取高"/>
    <s v="0.16"/>
    <s v="0.16"/>
    <s v=""/>
    <n v="2"/>
  </r>
  <r>
    <d v="2015-11-01T00:00:00"/>
    <x v="1"/>
    <x v="1"/>
    <s v="Candy Lab 糖果研究室"/>
    <n v="91629.84"/>
    <n v="15045.619728000001"/>
    <x v="1326"/>
    <x v="1639"/>
    <x v="1623"/>
    <x v="32"/>
    <s v="餐饮"/>
    <x v="0"/>
    <s v="小吃/冷饮/果汁吧"/>
    <d v="2014-06-20T00:00:00"/>
    <d v="2016-06-19T00:00:00"/>
    <s v="保底与流水两者取高"/>
    <s v="0.12"/>
    <s v="0.12"/>
    <s v=""/>
    <n v="2"/>
  </r>
  <r>
    <d v="2015-11-01T00:00:00"/>
    <x v="1"/>
    <x v="1"/>
    <s v="瑞蜜可"/>
    <n v="32908.799999999996"/>
    <n v="27719.082240000003"/>
    <x v="1393"/>
    <x v="1640"/>
    <x v="1624"/>
    <x v="33"/>
    <s v="餐饮"/>
    <x v="0"/>
    <s v="小吃/冷饮/果汁吧"/>
    <d v="2015-10-13T00:00:00"/>
    <d v="2016-10-12T00:00:00"/>
    <s v="保底与流水两者取高"/>
    <s v="0.13"/>
    <s v="0.13"/>
    <s v=""/>
    <n v="1"/>
  </r>
  <r>
    <d v="2015-11-01T00:00:00"/>
    <x v="1"/>
    <x v="1"/>
    <s v="启路生活馆"/>
    <n v="338049.45600000001"/>
    <n v="80962.844711999991"/>
    <x v="1394"/>
    <x v="1641"/>
    <x v="1625"/>
    <x v="34"/>
    <s v="其它"/>
    <x v="1"/>
    <s v="文具"/>
    <d v="2012-12-20T00:00:00"/>
    <d v="2016-05-09T00:00:00"/>
    <s v="保底与流水两者取高"/>
    <s v="0.15"/>
    <s v="0.15"/>
    <s v=""/>
    <n v="3.4"/>
  </r>
  <r>
    <d v="2015-11-01T00:00:00"/>
    <x v="1"/>
    <x v="1"/>
    <s v="Laofengxiang 老凤祥"/>
    <n v="1309629.5999999999"/>
    <n v="75303.70199999999"/>
    <x v="27"/>
    <x v="1642"/>
    <x v="1626"/>
    <x v="35"/>
    <s v="珠宝"/>
    <x v="7"/>
    <s v="珠宝"/>
    <d v="2013-01-10T00:00:00"/>
    <d v="2016-05-09T00:00:00"/>
    <s v="保底与流水两者取高"/>
    <s v="0.1,0."/>
    <s v="0.1"/>
    <s v="0."/>
    <n v="3.3"/>
  </r>
  <r>
    <d v="2015-11-01T00:00:00"/>
    <x v="1"/>
    <x v="1"/>
    <s v="中国黄金"/>
    <n v="1507207.2"/>
    <n v="76867.567200000005"/>
    <x v="1395"/>
    <x v="1643"/>
    <x v="1627"/>
    <x v="36"/>
    <s v="珠宝"/>
    <x v="7"/>
    <s v="珠宝"/>
    <d v="2013-01-05T00:00:00"/>
    <d v="2016-05-09T00:00:00"/>
    <s v="保底与流水两者取高"/>
    <s v="0.09,0."/>
    <s v="0.09"/>
    <s v="0."/>
    <n v="3.3"/>
  </r>
  <r>
    <d v="2015-11-01T00:00:00"/>
    <x v="1"/>
    <x v="1"/>
    <s v="Watsons 屈臣氏"/>
    <n v="1315846.5"/>
    <n v="93556.68614999998"/>
    <x v="1255"/>
    <x v="1644"/>
    <x v="1628"/>
    <x v="37"/>
    <s v="其它"/>
    <x v="1"/>
    <s v="药房/保健品"/>
    <d v="2013-01-17T00:00:00"/>
    <d v="2021-07-30T00:00:00"/>
    <s v="纯扣"/>
    <s v="0.07"/>
    <s v="0.07"/>
    <s v=""/>
    <n v="8.5"/>
  </r>
  <r>
    <d v="2015-11-01T00:00:00"/>
    <x v="1"/>
    <x v="1"/>
    <s v="黛拉美甲"/>
    <n v="76836"/>
    <n v="32163.549599999998"/>
    <x v="1396"/>
    <x v="1645"/>
    <x v="1629"/>
    <x v="38"/>
    <s v="美容"/>
    <x v="8"/>
    <s v="美容/美发/美甲"/>
    <d v="2013-01-10T00:00:00"/>
    <d v="2016-05-09T00:00:00"/>
    <s v="纯保底"/>
    <n v="0"/>
    <n v="0"/>
    <s v=""/>
    <n v="3.3"/>
  </r>
  <r>
    <d v="2015-11-01T00:00:00"/>
    <x v="1"/>
    <x v="1"/>
    <s v="海伦美甲"/>
    <n v="145184.4"/>
    <n v="30416.131799999999"/>
    <x v="1397"/>
    <x v="1646"/>
    <x v="1630"/>
    <x v="31"/>
    <s v="美容"/>
    <x v="8"/>
    <s v="美容/美发/美甲"/>
    <d v="2013-01-13T00:00:00"/>
    <d v="2016-05-09T00:00:00"/>
    <s v="纯保底"/>
    <n v="0"/>
    <n v="0"/>
    <s v=""/>
    <n v="3.3"/>
  </r>
  <r>
    <d v="2015-11-01T00:00:00"/>
    <x v="1"/>
    <x v="1"/>
    <s v="Hotwind 热风"/>
    <n v="431581.56"/>
    <n v="54206.643936"/>
    <x v="1398"/>
    <x v="1647"/>
    <x v="1631"/>
    <x v="39"/>
    <s v="普通服饰"/>
    <x v="9"/>
    <s v="综合服饰"/>
    <d v="2015-06-29T00:00:00"/>
    <d v="2018-06-28T00:00:00"/>
    <s v="保底与流水两者取高"/>
    <s v="0.11,0.12"/>
    <s v="0.11"/>
    <s v="0.12"/>
    <n v="3"/>
  </r>
  <r>
    <d v="2015-11-01T00:00:00"/>
    <x v="1"/>
    <x v="1"/>
    <s v="Bread Talk 面包新语"/>
    <n v="555730.46400000004"/>
    <n v="53072.259312000002"/>
    <x v="1399"/>
    <x v="1648"/>
    <x v="1632"/>
    <x v="40"/>
    <s v="餐饮"/>
    <x v="0"/>
    <s v="咖啡店/面包店/冰激凌"/>
    <d v="2013-02-28T00:00:00"/>
    <d v="2021-05-09T00:00:00"/>
    <s v="保底与流水两者取高"/>
    <s v="0.08"/>
    <s v="0.08"/>
    <s v=""/>
    <n v="8.1999999999999993"/>
  </r>
  <r>
    <d v="2015-11-01T00:00:00"/>
    <x v="1"/>
    <x v="1"/>
    <s v="阿香米线"/>
    <n v="766003.79999999993"/>
    <n v="99274.092480000007"/>
    <x v="1400"/>
    <x v="1649"/>
    <x v="1633"/>
    <x v="41"/>
    <s v="餐饮"/>
    <x v="2"/>
    <s v="快餐"/>
    <d v="2013-02-28T00:00:00"/>
    <d v="2016-05-09T00:00:00"/>
    <s v="保底与流水两者取高"/>
    <s v="0.12"/>
    <s v="0.12"/>
    <s v=""/>
    <n v="3.2"/>
  </r>
  <r>
    <d v="2015-11-01T00:00:00"/>
    <x v="1"/>
    <x v="1"/>
    <s v="Sukiya 食其家"/>
    <n v="429483.6"/>
    <n v="52955.327880000004"/>
    <x v="1401"/>
    <x v="1650"/>
    <x v="1634"/>
    <x v="42"/>
    <s v="餐饮"/>
    <x v="2"/>
    <s v="快餐"/>
    <d v="2012-12-20T00:00:00"/>
    <d v="2018-05-09T00:00:00"/>
    <s v="保底与流水两者取高"/>
    <s v="0.1"/>
    <s v="0.1"/>
    <s v=""/>
    <n v="5.4"/>
  </r>
  <r>
    <d v="2015-11-01T00:00:00"/>
    <x v="1"/>
    <x v="1"/>
    <s v="Ajisen Ramen 味千拉面"/>
    <n v="552151.43999999994"/>
    <n v="56319.44688000001"/>
    <x v="1402"/>
    <x v="1651"/>
    <x v="1635"/>
    <x v="43"/>
    <s v="餐饮"/>
    <x v="2"/>
    <s v="快餐"/>
    <d v="2013-02-26T00:00:00"/>
    <d v="2021-05-09T00:00:00"/>
    <s v="保底与流水两者取高"/>
    <s v="0.08"/>
    <s v="0.08"/>
    <s v=""/>
    <n v="8.1999999999999993"/>
  </r>
  <r>
    <d v="2015-11-01T00:00:00"/>
    <x v="1"/>
    <x v="1"/>
    <s v="KFC 肯德基"/>
    <n v="394200"/>
    <n v="57494.83"/>
    <x v="1310"/>
    <x v="1532"/>
    <x v="1518"/>
    <x v="44"/>
    <s v="餐饮"/>
    <x v="2"/>
    <s v="快餐"/>
    <d v="2013-03-04T00:00:00"/>
    <d v="2028-06-13T00:00:00"/>
    <s v="保底与流水两者取高"/>
    <n v="0.08"/>
    <n v="0.08"/>
    <s v=""/>
    <n v="15.3"/>
  </r>
  <r>
    <d v="2015-11-01T00:00:00"/>
    <x v="1"/>
    <x v="1"/>
    <s v="永坤黄金"/>
    <n v="117889.056"/>
    <n v="0"/>
    <x v="100"/>
    <x v="1652"/>
    <x v="104"/>
    <x v="45"/>
    <s v="珠宝"/>
    <x v="7"/>
    <s v="珠宝"/>
    <d v="2013-09-03T00:00:00"/>
    <d v="2015-10-17T00:00:00"/>
    <s v="保底与流水两者取高"/>
    <s v="0.09,0."/>
    <s v="0.09"/>
    <s v="0."/>
    <n v="2.1"/>
  </r>
  <r>
    <d v="2015-11-01T00:00:00"/>
    <x v="1"/>
    <x v="1"/>
    <s v="Hui Lau Shan 许留山"/>
    <n v="219137.86800000002"/>
    <n v="29758.922474400002"/>
    <x v="1403"/>
    <x v="1653"/>
    <x v="1636"/>
    <x v="46"/>
    <s v="餐饮"/>
    <x v="0"/>
    <s v="咖啡店/面包店/冰激凌"/>
    <d v="2013-06-18T00:00:00"/>
    <d v="2018-07-17T00:00:00"/>
    <s v="保底与流水两者取高"/>
    <s v="0.11"/>
    <s v="0.11"/>
    <s v=""/>
    <n v="5.0999999999999996"/>
  </r>
  <r>
    <d v="2015-11-01T00:00:00"/>
    <x v="1"/>
    <x v="1"/>
    <s v="潘娜蕾娜"/>
    <n v="20409.599999999999"/>
    <n v="13439.721599999999"/>
    <x v="1404"/>
    <x v="1654"/>
    <x v="1637"/>
    <x v="65"/>
    <s v="餐饮"/>
    <x v="0"/>
    <s v="小吃/冷饮/果汁吧"/>
    <d v="2015-10-12T00:00:00"/>
    <d v="2016-10-21T00:00:00"/>
    <s v="保底与流水两者取高"/>
    <s v="0.14"/>
    <s v="0.14"/>
    <s v=""/>
    <n v="1"/>
  </r>
  <r>
    <d v="2015-11-01T00:00:00"/>
    <x v="1"/>
    <x v="1"/>
    <s v="淘果乐&amp;冰期时代"/>
    <n v="48044.4"/>
    <n v="13870.41828"/>
    <x v="572"/>
    <x v="1655"/>
    <x v="1638"/>
    <x v="48"/>
    <s v="餐饮"/>
    <x v="0"/>
    <s v="小吃/冷饮/果汁吧"/>
    <d v="2013-07-01T00:00:00"/>
    <d v="2016-07-05T00:00:00"/>
    <s v="保底与流水两者取高"/>
    <s v="0.15"/>
    <s v="0.15"/>
    <s v=""/>
    <n v="3"/>
  </r>
  <r>
    <d v="2015-11-01T00:00:00"/>
    <x v="1"/>
    <x v="1"/>
    <s v="鲜芋仙"/>
    <n v="135304.79999999999"/>
    <n v="13855.211520000001"/>
    <x v="1405"/>
    <x v="1656"/>
    <x v="1639"/>
    <x v="55"/>
    <s v="餐饮"/>
    <x v="0"/>
    <s v="小吃/冷饮/果汁吧"/>
    <d v="2013-08-16T00:00:00"/>
    <d v="2016-08-15T00:00:00"/>
    <s v="保底(含物管费)与流水两者取高"/>
    <s v="0.1"/>
    <s v="0.1"/>
    <s v=""/>
    <n v="3"/>
  </r>
  <r>
    <d v="2015-11-01T00:00:00"/>
    <x v="1"/>
    <x v="1"/>
    <s v="Hello spring"/>
    <n v="26316"/>
    <n v="7200.0575999999992"/>
    <x v="1406"/>
    <x v="1657"/>
    <x v="1640"/>
    <x v="10"/>
    <s v="其它"/>
    <x v="3"/>
    <s v="花店"/>
    <d v="2015-04-19T00:00:00"/>
    <d v="2016-04-18T00:00:00"/>
    <s v="保底与流水两者取高"/>
    <s v="0.13"/>
    <s v="0.13"/>
    <s v=""/>
    <n v="1"/>
  </r>
  <r>
    <d v="2015-11-01T00:00:00"/>
    <x v="1"/>
    <x v="1"/>
    <s v="扬基香氛"/>
    <n v="27502.799999999999"/>
    <n v="11999.47164"/>
    <x v="1407"/>
    <x v="1658"/>
    <x v="1641"/>
    <x v="59"/>
    <s v="美容"/>
    <x v="5"/>
    <s v="化妆品/护肤品/香水"/>
    <d v="2014-08-07T00:00:00"/>
    <d v="2016-08-06T00:00:00"/>
    <s v="保底与流水两者取高"/>
    <s v="0.14"/>
    <s v="0.14"/>
    <s v=""/>
    <n v="2"/>
  </r>
  <r>
    <d v="2015-11-01T00:00:00"/>
    <x v="1"/>
    <x v="1"/>
    <s v="Office 欧菲姿"/>
    <n v="36196.799999999996"/>
    <n v="7199.5435200000002"/>
    <x v="1408"/>
    <x v="1659"/>
    <x v="1642"/>
    <x v="10"/>
    <s v="美容"/>
    <x v="5"/>
    <s v="化妆品/护肤品/香水"/>
    <d v="2015-01-26T00:00:00"/>
    <d v="2016-01-25T00:00:00"/>
    <s v="保底与流水两者取高"/>
    <s v="0.15"/>
    <s v="0.15"/>
    <s v=""/>
    <n v="1"/>
  </r>
  <r>
    <d v="2015-11-01T00:00:00"/>
    <x v="1"/>
    <x v="1"/>
    <s v="AFU 阿芙精油"/>
    <n v="44439.6"/>
    <n v="7710.2705999999998"/>
    <x v="810"/>
    <x v="1660"/>
    <x v="1643"/>
    <x v="10"/>
    <s v="美容"/>
    <x v="5"/>
    <s v="化妆品/护肤品/香水"/>
    <d v="2014-09-25T00:00:00"/>
    <d v="2015-09-24T00:00:00"/>
    <s v="保底与流水两者取高"/>
    <s v="0.15"/>
    <s v="0.15"/>
    <s v=""/>
    <n v="1"/>
  </r>
  <r>
    <d v="2015-11-01T00:00:00"/>
    <x v="1"/>
    <x v="1"/>
    <s v="珀莱雅"/>
    <n v="35350.799999999996"/>
    <n v="6960.5725200000006"/>
    <x v="1409"/>
    <x v="1661"/>
    <x v="1644"/>
    <x v="6"/>
    <s v="美容"/>
    <x v="5"/>
    <s v="化妆品/护肤品/香水"/>
    <d v="2013-08-30T00:00:00"/>
    <d v="2016-08-29T00:00:00"/>
    <s v="保底与流水两者取高"/>
    <n v="0"/>
    <n v="0"/>
    <s v=""/>
    <n v="3"/>
  </r>
  <r>
    <d v="2015-11-01T00:00:00"/>
    <x v="1"/>
    <x v="1"/>
    <s v="Reemoor"/>
    <n v="45669.48"/>
    <n v="7905.3869879999993"/>
    <x v="1410"/>
    <x v="1662"/>
    <x v="1645"/>
    <x v="10"/>
    <s v="普通服饰"/>
    <x v="6"/>
    <s v="鞋"/>
    <d v="2014-12-23T00:00:00"/>
    <d v="2015-12-22T00:00:00"/>
    <s v="保底与流水两者取高"/>
    <s v="0.16"/>
    <s v="0.16"/>
    <s v=""/>
    <n v="1"/>
  </r>
  <r>
    <d v="2015-11-01T00:00:00"/>
    <x v="1"/>
    <x v="1"/>
    <s v="skinfood"/>
    <n v="24906.6"/>
    <n v="7559.1530999999995"/>
    <x v="1411"/>
    <x v="1663"/>
    <x v="1646"/>
    <x v="10"/>
    <s v="美容"/>
    <x v="5"/>
    <s v="化妆品/护肤品/香水"/>
    <d v="2014-09-06T00:00:00"/>
    <d v="2016-09-05T00:00:00"/>
    <s v="保底与流水两者取高"/>
    <s v="0.16"/>
    <s v="0.16"/>
    <s v=""/>
    <n v="2"/>
  </r>
  <r>
    <d v="2015-11-01T00:00:00"/>
    <x v="1"/>
    <x v="1"/>
    <s v="雅漾"/>
    <n v="35301.599999999999"/>
    <n v="9598.5050400000018"/>
    <x v="1412"/>
    <x v="1664"/>
    <x v="1647"/>
    <x v="6"/>
    <s v="美容"/>
    <x v="5"/>
    <s v="化妆品/护肤品/香水"/>
    <d v="2015-06-26T00:00:00"/>
    <d v="2016-06-25T00:00:00"/>
    <s v="保底与流水两者取高"/>
    <s v="0.16"/>
    <s v="0.16"/>
    <s v=""/>
    <n v="1"/>
  </r>
  <r>
    <d v="2015-11-01T00:00:00"/>
    <x v="1"/>
    <x v="1"/>
    <s v="周黑鸭"/>
    <n v="132868.79999999999"/>
    <n v="16542.1656"/>
    <x v="643"/>
    <x v="1665"/>
    <x v="1648"/>
    <x v="10"/>
    <s v="餐饮"/>
    <x v="0"/>
    <s v="小吃/冷饮/果汁吧"/>
    <d v="2015-07-20T00:00:00"/>
    <d v="2016-07-19T00:00:00"/>
    <s v="保底与流水两者取高"/>
    <s v="0.12"/>
    <s v="0.12"/>
    <s v=""/>
    <n v="1"/>
  </r>
  <r>
    <d v="2015-11-01T00:00:00"/>
    <x v="1"/>
    <x v="1"/>
    <s v="A+（化妆品）"/>
    <n v="35622.120000000003"/>
    <n v="7199.2304520000007"/>
    <x v="1413"/>
    <x v="1666"/>
    <x v="1649"/>
    <x v="6"/>
    <s v="美容"/>
    <x v="5"/>
    <s v="化妆品/护肤品/香水"/>
    <d v="2014-03-29T00:00:00"/>
    <d v="2016-03-28T00:00:00"/>
    <s v="保底与流水两者取高"/>
    <s v="0.1"/>
    <s v="0.1"/>
    <s v=""/>
    <n v="2"/>
  </r>
  <r>
    <d v="2015-11-01T00:00:00"/>
    <x v="1"/>
    <x v="1"/>
    <s v="Binca Vidou 卞卡"/>
    <n v="19974"/>
    <n v="6359.7215999999999"/>
    <x v="1414"/>
    <x v="1667"/>
    <x v="1650"/>
    <x v="58"/>
    <s v="美容"/>
    <x v="5"/>
    <s v="化妆品/护肤品/香水"/>
    <d v="2014-08-25T00:00:00"/>
    <d v="2016-08-24T00:00:00"/>
    <s v="保底与流水两者取高"/>
    <s v="0.16"/>
    <s v="0.16"/>
    <s v=""/>
    <n v="2"/>
  </r>
  <r>
    <d v="2015-11-01T00:00:00"/>
    <x v="1"/>
    <x v="1"/>
    <s v="牛品堂皮具"/>
    <n v="24990"/>
    <n v="7199.6190000000006"/>
    <x v="1415"/>
    <x v="1668"/>
    <x v="1651"/>
    <x v="6"/>
    <s v="普通服饰"/>
    <x v="6"/>
    <s v="手袋/钱包/旅行箱包"/>
    <d v="2013-09-05T00:00:00"/>
    <d v="2016-09-04T00:00:00"/>
    <s v="保底与流水两者取高"/>
    <s v="0.16"/>
    <s v="0.16"/>
    <s v=""/>
    <n v="3"/>
  </r>
  <r>
    <d v="2015-11-01T00:00:00"/>
    <x v="1"/>
    <x v="1"/>
    <s v="Mad Meit Choco"/>
    <n v="173662.8"/>
    <n v="26292.547920000001"/>
    <x v="947"/>
    <x v="1669"/>
    <x v="1652"/>
    <x v="32"/>
    <s v="餐饮"/>
    <x v="0"/>
    <s v="小吃/冷饮/果汁吧"/>
    <d v="2015-09-26T00:00:00"/>
    <d v="2017-09-25T00:00:00"/>
    <s v="保底与流水两者取高"/>
    <s v="0.14"/>
    <s v="0.14"/>
    <s v=""/>
    <n v="2"/>
  </r>
  <r>
    <d v="2015-11-01T00:00:00"/>
    <x v="1"/>
    <x v="1"/>
    <s v="檀品"/>
    <n v="46209.599999999999"/>
    <n v="7532.1647999999996"/>
    <x v="1416"/>
    <x v="1670"/>
    <x v="1653"/>
    <x v="58"/>
    <s v="餐饮"/>
    <x v="0"/>
    <s v="小吃/冷饮/果汁吧"/>
    <d v="2014-08-13T00:00:00"/>
    <d v="2016-08-12T00:00:00"/>
    <s v="保底与流水两者取高"/>
    <s v="0.15"/>
    <s v="0.15"/>
    <s v=""/>
    <n v="2"/>
  </r>
  <r>
    <d v="2015-11-01T00:00:00"/>
    <x v="1"/>
    <x v="1"/>
    <s v="Herborist 佰草集"/>
    <n v="46209.599999999999"/>
    <n v="8400.905279999999"/>
    <x v="1417"/>
    <x v="1671"/>
    <x v="1654"/>
    <x v="6"/>
    <s v="美容"/>
    <x v="5"/>
    <s v="化妆品/护肤品/香水"/>
    <d v="2015-07-10T00:00:00"/>
    <d v="2016-07-09T00:00:00"/>
    <s v="保底与流水两者取高"/>
    <s v="0.16"/>
    <s v="0.16"/>
    <s v=""/>
    <n v="1"/>
  </r>
  <r>
    <d v="2015-11-01T00:00:00"/>
    <x v="1"/>
    <x v="1"/>
    <s v="久留米"/>
    <n v="115833"/>
    <n v="18616.667999999998"/>
    <x v="1418"/>
    <x v="1672"/>
    <x v="1655"/>
    <x v="64"/>
    <s v="餐饮"/>
    <x v="0"/>
    <s v="小吃/冷饮/果汁吧"/>
    <d v="2015-09-20T00:00:00"/>
    <d v="2016-09-19T00:00:00"/>
    <s v="保底与流水两者取高"/>
    <s v="0.14"/>
    <s v="0.14"/>
    <s v=""/>
    <n v="1"/>
  </r>
  <r>
    <d v="2015-12-01T00:00:00"/>
    <x v="1"/>
    <x v="1"/>
    <s v="Coco 都可茶饮"/>
    <n v="302213.27999999997"/>
    <n v="49865.191200000001"/>
    <x v="1419"/>
    <x v="1673"/>
    <x v="1656"/>
    <x v="9"/>
    <s v="餐饮"/>
    <x v="0"/>
    <s v="小吃/冷饮/果汁吧"/>
    <d v="2013-02-22T00:00:00"/>
    <d v="2016-05-09T00:00:00"/>
    <s v="保底与流水两者取高"/>
    <n v="0.16"/>
    <n v="0.16"/>
    <s v=""/>
    <n v="3.2"/>
  </r>
  <r>
    <d v="2015-12-01T00:00:00"/>
    <x v="1"/>
    <x v="1"/>
    <s v="mumu teapresso"/>
    <n v="86285.16"/>
    <n v="14280.193980000002"/>
    <x v="1420"/>
    <x v="1674"/>
    <x v="1657"/>
    <x v="12"/>
    <s v="餐饮"/>
    <x v="0"/>
    <s v="小吃/冷饮/果汁吧"/>
    <d v="2013-03-04T00:00:00"/>
    <d v="2016-05-09T00:00:00"/>
    <s v="保底与流水两者取高"/>
    <n v="0.13"/>
    <n v="0.13"/>
    <s v=""/>
    <n v="3.2"/>
  </r>
  <r>
    <d v="2015-12-01T00:00:00"/>
    <x v="1"/>
    <x v="1"/>
    <s v="AYSH"/>
    <n v="128212.79999999999"/>
    <n v="23321.908320000002"/>
    <x v="1421"/>
    <x v="1675"/>
    <x v="1658"/>
    <x v="13"/>
    <s v="餐饮"/>
    <x v="0"/>
    <s v="小吃/冷饮/果汁吧"/>
    <d v="2013-01-24T00:00:00"/>
    <d v="2016-05-09T00:00:00"/>
    <s v="保底与流水两者取高"/>
    <n v="0.14000000000000001"/>
    <n v="0.14000000000000001"/>
    <s v=""/>
    <n v="3.3"/>
  </r>
  <r>
    <d v="2015-12-01T00:00:00"/>
    <x v="1"/>
    <x v="1"/>
    <s v="Iceason 爱茜茜里"/>
    <n v="83867.939999999988"/>
    <n v="30242.779164"/>
    <x v="1422"/>
    <x v="1676"/>
    <x v="1659"/>
    <x v="13"/>
    <s v="餐饮"/>
    <x v="0"/>
    <s v="咖啡店/面包店/冰激凌"/>
    <d v="2013-01-08T00:00:00"/>
    <d v="2018-05-09T00:00:00"/>
    <s v="保底与流水两者取高"/>
    <n v="0.17"/>
    <n v="0.17"/>
    <s v=""/>
    <n v="5.3"/>
  </r>
  <r>
    <d v="2015-12-01T00:00:00"/>
    <x v="1"/>
    <x v="1"/>
    <s v="全棉时代"/>
    <n v="336411.02400000003"/>
    <n v="54902.279116800004"/>
    <x v="1423"/>
    <x v="1677"/>
    <x v="1660"/>
    <x v="14"/>
    <s v="其它"/>
    <x v="4"/>
    <s v="家居家饰/日杂"/>
    <d v="2015-06-28T00:00:00"/>
    <d v="2018-06-27T00:00:00"/>
    <s v="保底与流水两者取高"/>
    <n v="0.12"/>
    <n v="0.12"/>
    <s v=""/>
    <n v="3"/>
  </r>
  <r>
    <d v="2015-12-01T00:00:00"/>
    <x v="1"/>
    <x v="1"/>
    <s v="Bao Dao 宝岛眼镜"/>
    <n v="333906"/>
    <n v="71956.743000000002"/>
    <x v="1424"/>
    <x v="1678"/>
    <x v="1661"/>
    <x v="60"/>
    <s v="其它"/>
    <x v="1"/>
    <s v="眼镜"/>
    <d v="2015-05-29T00:00:00"/>
    <d v="2017-05-28T00:00:00"/>
    <s v="保底与流水两者取高"/>
    <n v="0.2"/>
    <n v="0.2"/>
    <s v=""/>
    <n v="2"/>
  </r>
  <r>
    <d v="2015-12-01T00:00:00"/>
    <x v="1"/>
    <x v="1"/>
    <s v="糖印"/>
    <n v="152656.32000000001"/>
    <n v="20425.415616000002"/>
    <x v="1118"/>
    <x v="1679"/>
    <x v="1662"/>
    <x v="60"/>
    <s v="餐饮"/>
    <x v="0"/>
    <s v="咖啡店/面包店/冰激凌"/>
    <d v="2015-05-25T00:00:00"/>
    <d v="2017-06-28T00:00:00"/>
    <s v="保底与流水两者取高"/>
    <n v="0.1"/>
    <n v="0.1"/>
    <s v=""/>
    <n v="2.1"/>
  </r>
  <r>
    <d v="2015-12-01T00:00:00"/>
    <x v="1"/>
    <x v="1"/>
    <s v="Puredown"/>
    <n v="289609.2"/>
    <n v="48972.915719999997"/>
    <x v="1425"/>
    <x v="1680"/>
    <x v="1663"/>
    <x v="62"/>
    <s v="其它"/>
    <x v="4"/>
    <s v="家居家饰/日杂"/>
    <d v="2015-06-19T00:00:00"/>
    <d v="2016-09-02T00:00:00"/>
    <s v="保底与流水两者取高"/>
    <n v="0.15"/>
    <n v="0.15"/>
    <s v=""/>
    <n v="1.2"/>
  </r>
  <r>
    <d v="2015-12-01T00:00:00"/>
    <x v="1"/>
    <x v="1"/>
    <s v="Look Optical"/>
    <n v="137702.39999999999"/>
    <n v="34177.735679999998"/>
    <x v="1426"/>
    <x v="1681"/>
    <x v="1664"/>
    <x v="63"/>
    <s v="其它"/>
    <x v="1"/>
    <s v="眼镜"/>
    <d v="2015-06-26T00:00:00"/>
    <d v="2017-06-25T00:00:00"/>
    <s v="保底与流水两者取高"/>
    <n v="0.16"/>
    <n v="0.16"/>
    <s v=""/>
    <n v="2"/>
  </r>
  <r>
    <d v="2015-12-01T00:00:00"/>
    <x v="1"/>
    <x v="1"/>
    <s v="万仟堂_x0009_"/>
    <n v="113914.00799999999"/>
    <n v="38400.412096799999"/>
    <x v="1427"/>
    <x v="1682"/>
    <x v="1665"/>
    <x v="17"/>
    <s v="其它"/>
    <x v="4"/>
    <s v="家居家饰/日杂"/>
    <d v="2013-07-01T00:00:00"/>
    <d v="2016-08-15T00:00:00"/>
    <s v="保底(含物管费)与流水两者取高"/>
    <n v="0.15"/>
    <n v="0.15"/>
    <s v=""/>
    <n v="3.1"/>
  </r>
  <r>
    <d v="2015-12-01T00:00:00"/>
    <x v="1"/>
    <x v="1"/>
    <s v="Forest Cabin 林清轩"/>
    <n v="47080.799999999996"/>
    <n v="17998.989840000002"/>
    <x v="1428"/>
    <x v="1683"/>
    <x v="1666"/>
    <x v="18"/>
    <s v="美容"/>
    <x v="5"/>
    <s v="化妆品/护肤品/香水"/>
    <d v="2014-10-31T00:00:00"/>
    <d v="2016-10-30T00:00:00"/>
    <s v="保底与流水两者取高"/>
    <n v="0.16"/>
    <n v="0.16"/>
    <s v=""/>
    <n v="2"/>
  </r>
  <r>
    <d v="2015-12-01T00:00:00"/>
    <x v="1"/>
    <x v="1"/>
    <s v="MISSHA 谜尚"/>
    <n v="59878.031999999999"/>
    <n v="17280.800035199998"/>
    <x v="1429"/>
    <x v="1684"/>
    <x v="1667"/>
    <x v="18"/>
    <s v="美容"/>
    <x v="5"/>
    <s v="化妆品/护肤品/香水"/>
    <d v="2014-10-30T00:00:00"/>
    <d v="2016-10-29T00:00:00"/>
    <s v="保底与流水两者取高"/>
    <n v="0.16"/>
    <n v="0.16"/>
    <s v=""/>
    <n v="2"/>
  </r>
  <r>
    <d v="2015-12-01T00:00:00"/>
    <x v="1"/>
    <x v="1"/>
    <s v="周大福"/>
    <n v="944775.24"/>
    <n v="43365.183516000005"/>
    <x v="1430"/>
    <x v="1685"/>
    <x v="1668"/>
    <x v="19"/>
    <s v="珠宝"/>
    <x v="7"/>
    <s v="珠宝"/>
    <d v="2015-06-01T00:00:00"/>
    <d v="2018-05-31T00:00:00"/>
    <s v="保底与流水两者取高"/>
    <s v="0.1,0."/>
    <s v="0.1"/>
    <s v="0."/>
    <n v="3"/>
  </r>
  <r>
    <d v="2015-12-01T00:00:00"/>
    <x v="1"/>
    <x v="1"/>
    <s v="周大生"/>
    <n v="828208.79999999993"/>
    <n v="57560.511599999998"/>
    <x v="1431"/>
    <x v="1686"/>
    <x v="1669"/>
    <x v="20"/>
    <s v="珠宝"/>
    <x v="7"/>
    <s v="珠宝"/>
    <d v="2015-05-10T00:00:00"/>
    <d v="2016-05-09T00:00:00"/>
    <s v="保底与流水两者取高"/>
    <s v="0.1,0."/>
    <s v="0.1"/>
    <s v="0."/>
    <n v="1"/>
  </r>
  <r>
    <d v="2015-12-01T00:00:00"/>
    <x v="1"/>
    <x v="1"/>
    <s v="MING's Jewellery 明牌珠宝"/>
    <n v="256845.59999999998"/>
    <n v="21112.708320000002"/>
    <x v="1432"/>
    <x v="1687"/>
    <x v="1670"/>
    <x v="61"/>
    <s v="珠宝"/>
    <x v="7"/>
    <s v="珠宝"/>
    <d v="2015-05-15T00:00:00"/>
    <d v="2017-05-14T00:00:00"/>
    <s v="保底与流水两者取高"/>
    <s v="0.1,0."/>
    <s v="0.1"/>
    <s v="0."/>
    <n v="2"/>
  </r>
  <r>
    <d v="2015-12-01T00:00:00"/>
    <x v="1"/>
    <x v="1"/>
    <s v="酷乐潮玩"/>
    <n v="662983.63199999998"/>
    <n v="101436.495696"/>
    <x v="1433"/>
    <x v="1688"/>
    <x v="1671"/>
    <x v="40"/>
    <s v="其它"/>
    <x v="1"/>
    <s v="礼品/精品/手工艺品"/>
    <d v="2015-05-10T00:00:00"/>
    <d v="2017-05-09T00:00:00"/>
    <s v="保底与流水两者取高"/>
    <n v="0.14000000000000001"/>
    <n v="0.14000000000000001"/>
    <s v=""/>
    <n v="2"/>
  </r>
  <r>
    <d v="2015-12-01T00:00:00"/>
    <x v="1"/>
    <x v="1"/>
    <s v="义源珠宝"/>
    <n v="39789.599999999999"/>
    <n v="26400.399599999997"/>
    <x v="1100"/>
    <x v="1689"/>
    <x v="1672"/>
    <x v="22"/>
    <s v="珠宝"/>
    <x v="7"/>
    <s v="珠宝"/>
    <d v="2013-01-09T00:00:00"/>
    <d v="2016-05-09T00:00:00"/>
    <s v="保底与流水两者取高"/>
    <n v="0.15"/>
    <n v="0.15"/>
    <s v=""/>
    <n v="3.3"/>
  </r>
  <r>
    <d v="2015-12-01T00:00:00"/>
    <x v="1"/>
    <x v="1"/>
    <s v="美珍香"/>
    <n v="305580.46799999999"/>
    <n v="20076.636747600001"/>
    <x v="1434"/>
    <x v="1690"/>
    <x v="1673"/>
    <x v="23"/>
    <s v="餐饮"/>
    <x v="0"/>
    <s v="小吃/冷饮/果汁吧"/>
    <d v="2013-02-27T00:00:00"/>
    <d v="2016-05-09T00:00:00"/>
    <s v="纯保底"/>
    <n v="0"/>
    <n v="0"/>
    <s v=""/>
    <n v="3.2"/>
  </r>
  <r>
    <d v="2015-12-01T00:00:00"/>
    <x v="1"/>
    <x v="1"/>
    <s v="Ajiichiban 优之良品"/>
    <n v="121628.22"/>
    <n v="21856.591133999998"/>
    <x v="583"/>
    <x v="1691"/>
    <x v="1674"/>
    <x v="24"/>
    <s v="餐饮"/>
    <x v="0"/>
    <s v="小吃/冷饮/果汁吧"/>
    <d v="2013-01-07T00:00:00"/>
    <d v="2016-05-09T00:00:00"/>
    <s v="保底与流水两者取高"/>
    <n v="0.16"/>
    <n v="0.16"/>
    <s v=""/>
    <n v="3.3"/>
  </r>
  <r>
    <d v="2015-12-01T00:00:00"/>
    <x v="1"/>
    <x v="1"/>
    <s v="渔火东海面点"/>
    <n v="300724.8"/>
    <n v="38522.846879999997"/>
    <x v="1435"/>
    <x v="1692"/>
    <x v="1675"/>
    <x v="25"/>
    <s v="餐饮"/>
    <x v="2"/>
    <s v="餐馆/饭店"/>
    <d v="2013-02-24T00:00:00"/>
    <d v="2018-05-09T00:00:00"/>
    <s v="保底与流水两者取高"/>
    <n v="0.11"/>
    <n v="0.11"/>
    <s v=""/>
    <n v="5.2"/>
  </r>
  <r>
    <d v="2015-12-01T00:00:00"/>
    <x v="1"/>
    <x v="1"/>
    <s v="Dairy Queen 冰雪皇后"/>
    <n v="153723.38399999999"/>
    <n v="22889.4118776"/>
    <x v="1436"/>
    <x v="1693"/>
    <x v="1676"/>
    <x v="26"/>
    <s v="餐饮"/>
    <x v="0"/>
    <s v="咖啡店/面包店/冰激凌"/>
    <d v="2013-03-02T00:00:00"/>
    <d v="2018-05-09T00:00:00"/>
    <s v="保底与流水两者取高"/>
    <n v="0.12"/>
    <n v="0.12"/>
    <s v=""/>
    <n v="5.2"/>
  </r>
  <r>
    <d v="2015-12-01T00:00:00"/>
    <x v="1"/>
    <x v="1"/>
    <s v="西树泡芙"/>
    <n v="149889.48000000001"/>
    <n v="23742.493631999998"/>
    <x v="1437"/>
    <x v="1694"/>
    <x v="1677"/>
    <x v="1"/>
    <s v="餐饮"/>
    <x v="0"/>
    <s v="小吃/冷饮/果汁吧"/>
    <d v="2013-01-30T00:00:00"/>
    <d v="2016-05-09T00:00:00"/>
    <s v="保底与流水两者取高"/>
    <n v="0.14000000000000001"/>
    <n v="0.14000000000000001"/>
    <s v=""/>
    <n v="3.3"/>
  </r>
  <r>
    <d v="2015-12-01T00:00:00"/>
    <x v="1"/>
    <x v="1"/>
    <s v="网鱼网咖"/>
    <n v="351464.39999999997"/>
    <n v="58870.287000000004"/>
    <x v="1438"/>
    <x v="1695"/>
    <x v="1678"/>
    <x v="52"/>
    <s v="休闲娱乐"/>
    <x v="10"/>
    <s v="电玩城/网络游戏"/>
    <d v="2014-11-03T00:00:00"/>
    <d v="2019-11-02T00:00:00"/>
    <s v="纯保底"/>
    <n v="0"/>
    <n v="0"/>
    <s v=""/>
    <n v="5"/>
  </r>
  <r>
    <d v="2015-12-01T00:00:00"/>
    <x v="1"/>
    <x v="1"/>
    <s v="胖哥俩"/>
    <n v="117543.59999999999"/>
    <n v="85924.371600000013"/>
    <x v="1439"/>
    <x v="1696"/>
    <x v="1679"/>
    <x v="66"/>
    <s v="餐饮"/>
    <x v="2"/>
    <s v="餐馆/饭店"/>
    <d v="2015-09-25T00:00:00"/>
    <d v="2020-09-24T00:00:00"/>
    <s v="保底与流水两者取高"/>
    <n v="7.0000000000000007E-2"/>
    <n v="7.0000000000000007E-2"/>
    <s v=""/>
    <n v="5"/>
  </r>
  <r>
    <d v="2015-12-01T00:00:00"/>
    <x v="1"/>
    <x v="1"/>
    <s v="玩转烤肉餐厅"/>
    <n v="503160.78"/>
    <n v="79298.138927999986"/>
    <x v="1440"/>
    <x v="1697"/>
    <x v="1680"/>
    <x v="28"/>
    <s v="餐饮"/>
    <x v="2"/>
    <s v="餐馆/饭店"/>
    <d v="2013-03-01T00:00:00"/>
    <d v="2018-05-29T00:00:00"/>
    <s v="保底与流水两者取高"/>
    <n v="0.09"/>
    <n v="0.09"/>
    <s v=""/>
    <n v="5.2"/>
  </r>
  <r>
    <d v="2015-12-01T00:00:00"/>
    <x v="1"/>
    <x v="1"/>
    <s v="Pizza Hut 必胜客"/>
    <n v="1016372.892"/>
    <n v="58949.627735999995"/>
    <x v="1167"/>
    <x v="1698"/>
    <x v="1681"/>
    <x v="29"/>
    <s v="餐饮"/>
    <x v="2"/>
    <s v="快餐"/>
    <d v="2013-04-15T00:00:00"/>
    <d v="2028-07-13T00:00:00"/>
    <s v="保底(含物管费)与流水两者取高"/>
    <n v="0"/>
    <n v="0"/>
    <s v=""/>
    <n v="15.3"/>
  </r>
  <r>
    <d v="2015-12-01T00:00:00"/>
    <x v="1"/>
    <x v="1"/>
    <s v="太兴"/>
    <n v="1094883.5999999999"/>
    <n v="115948.17323999999"/>
    <x v="1441"/>
    <x v="1699"/>
    <x v="1682"/>
    <x v="30"/>
    <s v="餐饮"/>
    <x v="2"/>
    <s v="餐馆/饭店"/>
    <d v="2013-03-18T00:00:00"/>
    <d v="2023-07-15T00:00:00"/>
    <s v="保底(含物管费)与流水两者取高"/>
    <n v="0.08"/>
    <n v="0.08"/>
    <s v=""/>
    <n v="10.3"/>
  </r>
  <r>
    <d v="2015-12-01T00:00:00"/>
    <x v="1"/>
    <x v="1"/>
    <s v="阪织屋"/>
    <n v="229104"/>
    <n v="40551.407999999996"/>
    <x v="1442"/>
    <x v="1700"/>
    <x v="1683"/>
    <x v="31"/>
    <s v="普通服饰"/>
    <x v="6"/>
    <s v="生活特性店"/>
    <d v="2015-06-05T00:00:00"/>
    <d v="2017-06-04T00:00:00"/>
    <s v="保底与流水两者取高"/>
    <n v="0.16"/>
    <n v="0.16"/>
    <s v=""/>
    <n v="2"/>
  </r>
  <r>
    <d v="2015-12-01T00:00:00"/>
    <x v="1"/>
    <x v="1"/>
    <s v="Candy Lab 糖果研究室"/>
    <n v="142922.4"/>
    <n v="19137.309360000003"/>
    <x v="1443"/>
    <x v="1701"/>
    <x v="1684"/>
    <x v="32"/>
    <s v="餐饮"/>
    <x v="0"/>
    <s v="小吃/冷饮/果汁吧"/>
    <d v="2014-06-20T00:00:00"/>
    <d v="2016-06-19T00:00:00"/>
    <s v="保底与流水两者取高"/>
    <n v="0.12"/>
    <n v="0.12"/>
    <s v=""/>
    <n v="2"/>
  </r>
  <r>
    <d v="2015-12-01T00:00:00"/>
    <x v="1"/>
    <x v="1"/>
    <s v="瑞蜜可"/>
    <n v="29754"/>
    <n v="27718.826400000002"/>
    <x v="1444"/>
    <x v="1702"/>
    <x v="1685"/>
    <x v="33"/>
    <s v="餐饮"/>
    <x v="0"/>
    <s v="小吃/冷饮/果汁吧"/>
    <d v="2015-10-13T00:00:00"/>
    <d v="2016-10-12T00:00:00"/>
    <s v="保底与流水两者取高"/>
    <n v="0.13"/>
    <n v="0.13"/>
    <s v=""/>
    <n v="1"/>
  </r>
  <r>
    <d v="2015-12-01T00:00:00"/>
    <x v="1"/>
    <x v="1"/>
    <s v="启路生活馆"/>
    <n v="521104.728"/>
    <n v="92600.310165600007"/>
    <x v="1445"/>
    <x v="1703"/>
    <x v="1686"/>
    <x v="34"/>
    <s v="其它"/>
    <x v="1"/>
    <s v="文具"/>
    <d v="2012-12-20T00:00:00"/>
    <d v="2016-05-09T00:00:00"/>
    <s v="保底与流水两者取高"/>
    <n v="0.15"/>
    <n v="0.15"/>
    <s v=""/>
    <n v="3.4"/>
  </r>
  <r>
    <d v="2015-12-01T00:00:00"/>
    <x v="1"/>
    <x v="1"/>
    <s v="Laofengxiang 老凤祥"/>
    <n v="1096362"/>
    <n v="75320.069399999993"/>
    <x v="1446"/>
    <x v="1704"/>
    <x v="1687"/>
    <x v="35"/>
    <s v="珠宝"/>
    <x v="7"/>
    <s v="珠宝"/>
    <d v="2013-01-10T00:00:00"/>
    <d v="2016-05-09T00:00:00"/>
    <s v="保底与流水两者取高"/>
    <s v="0.1,0."/>
    <s v="0.1"/>
    <s v="0."/>
    <n v="3.3"/>
  </r>
  <r>
    <d v="2015-12-01T00:00:00"/>
    <x v="1"/>
    <x v="1"/>
    <s v="中国黄金"/>
    <n v="1560214.8"/>
    <n v="76762.568159999995"/>
    <x v="1447"/>
    <x v="1705"/>
    <x v="1688"/>
    <x v="36"/>
    <s v="珠宝"/>
    <x v="7"/>
    <s v="珠宝"/>
    <d v="2013-01-05T00:00:00"/>
    <d v="2016-05-09T00:00:00"/>
    <s v="保底与流水两者取高"/>
    <s v="0.09,0."/>
    <s v="0.09"/>
    <s v="0."/>
    <n v="3.3"/>
  </r>
  <r>
    <d v="2015-12-01T00:00:00"/>
    <x v="1"/>
    <x v="1"/>
    <s v="Watsons 屈臣氏"/>
    <n v="1470045.648"/>
    <n v="103638.218184"/>
    <x v="1448"/>
    <x v="1706"/>
    <x v="1689"/>
    <x v="37"/>
    <s v="其它"/>
    <x v="1"/>
    <s v="药房/保健品"/>
    <d v="2013-01-17T00:00:00"/>
    <d v="2021-07-30T00:00:00"/>
    <s v="纯扣"/>
    <n v="7.0000000000000007E-2"/>
    <n v="7.0000000000000007E-2"/>
    <s v=""/>
    <n v="8.5"/>
  </r>
  <r>
    <d v="2015-12-01T00:00:00"/>
    <x v="1"/>
    <x v="1"/>
    <s v="黛拉美甲"/>
    <n v="199666.8"/>
    <n v="32166.321479999999"/>
    <x v="498"/>
    <x v="1707"/>
    <x v="1690"/>
    <x v="38"/>
    <s v="美容"/>
    <x v="8"/>
    <s v="美容/美发/美甲"/>
    <d v="2013-01-10T00:00:00"/>
    <d v="2016-05-09T00:00:00"/>
    <s v="纯保底"/>
    <n v="0"/>
    <n v="0"/>
    <s v=""/>
    <n v="3.3"/>
  </r>
  <r>
    <d v="2015-12-01T00:00:00"/>
    <x v="1"/>
    <x v="1"/>
    <s v="海伦美甲"/>
    <n v="211172.4"/>
    <n v="30429.94284"/>
    <x v="13"/>
    <x v="1708"/>
    <x v="1691"/>
    <x v="31"/>
    <s v="美容"/>
    <x v="8"/>
    <s v="美容/美发/美甲"/>
    <d v="2013-01-13T00:00:00"/>
    <d v="2016-05-09T00:00:00"/>
    <s v="纯保底"/>
    <n v="0"/>
    <n v="0"/>
    <s v=""/>
    <n v="3.3"/>
  </r>
  <r>
    <d v="2015-12-01T00:00:00"/>
    <x v="1"/>
    <x v="1"/>
    <s v="Hotwind 热风"/>
    <n v="413825.16"/>
    <n v="52224.735192"/>
    <x v="1449"/>
    <x v="1709"/>
    <x v="1692"/>
    <x v="39"/>
    <s v="普通服饰"/>
    <x v="9"/>
    <s v="综合服饰"/>
    <d v="2015-06-29T00:00:00"/>
    <d v="2018-06-28T00:00:00"/>
    <s v="保底与流水两者取高"/>
    <s v="0.11,0.12"/>
    <s v="0.11"/>
    <s v="0.12"/>
    <n v="3"/>
  </r>
  <r>
    <d v="2015-12-01T00:00:00"/>
    <x v="1"/>
    <x v="1"/>
    <s v="Bread Talk 面包新语"/>
    <n v="610614.02399999998"/>
    <n v="57458.779658400003"/>
    <x v="1450"/>
    <x v="1710"/>
    <x v="1693"/>
    <x v="40"/>
    <s v="餐饮"/>
    <x v="0"/>
    <s v="咖啡店/面包店/冰激凌"/>
    <d v="2013-02-28T00:00:00"/>
    <d v="2021-05-09T00:00:00"/>
    <s v="保底与流水两者取高"/>
    <n v="0.08"/>
    <n v="0.08"/>
    <s v=""/>
    <n v="8.1999999999999993"/>
  </r>
  <r>
    <d v="2015-12-01T00:00:00"/>
    <x v="1"/>
    <x v="1"/>
    <s v="阿香米线"/>
    <n v="824170.2"/>
    <n v="106235.53878"/>
    <x v="44"/>
    <x v="1711"/>
    <x v="1694"/>
    <x v="41"/>
    <s v="餐饮"/>
    <x v="2"/>
    <s v="快餐"/>
    <d v="2013-02-28T00:00:00"/>
    <d v="2016-05-09T00:00:00"/>
    <s v="保底与流水两者取高"/>
    <n v="0.12"/>
    <n v="0.12"/>
    <s v=""/>
    <n v="3.2"/>
  </r>
  <r>
    <d v="2015-12-01T00:00:00"/>
    <x v="1"/>
    <x v="1"/>
    <s v="Sukiya 食其家"/>
    <n v="440742.6"/>
    <n v="54079.117019999998"/>
    <x v="1451"/>
    <x v="1712"/>
    <x v="1695"/>
    <x v="42"/>
    <s v="餐饮"/>
    <x v="2"/>
    <s v="快餐"/>
    <d v="2012-12-20T00:00:00"/>
    <d v="2018-05-09T00:00:00"/>
    <s v="保底与流水两者取高"/>
    <n v="0.1"/>
    <n v="0.1"/>
    <s v=""/>
    <n v="5.4"/>
  </r>
  <r>
    <d v="2015-12-01T00:00:00"/>
    <x v="1"/>
    <x v="1"/>
    <s v="Ajisen Ramen 味千拉面"/>
    <n v="589235.76"/>
    <n v="59277.117456"/>
    <x v="1452"/>
    <x v="1713"/>
    <x v="1696"/>
    <x v="43"/>
    <s v="餐饮"/>
    <x v="2"/>
    <s v="快餐"/>
    <d v="2013-02-26T00:00:00"/>
    <d v="2021-05-09T00:00:00"/>
    <s v="保底与流水两者取高"/>
    <n v="0.08"/>
    <n v="0.08"/>
    <s v=""/>
    <n v="8.1999999999999993"/>
  </r>
  <r>
    <d v="2015-12-01T00:00:00"/>
    <x v="1"/>
    <x v="1"/>
    <s v="KFC 肯德基"/>
    <n v="407340"/>
    <n v="57498.772000000019"/>
    <x v="1086"/>
    <x v="1082"/>
    <x v="1235"/>
    <x v="44"/>
    <s v="餐饮"/>
    <x v="2"/>
    <s v="快餐"/>
    <d v="2013-03-04T00:00:00"/>
    <d v="2028-06-13T00:00:00"/>
    <s v="保底与流水两者取高"/>
    <n v="0.08"/>
    <n v="0.08"/>
    <s v=""/>
    <n v="15.3"/>
  </r>
  <r>
    <d v="2015-12-01T00:00:00"/>
    <x v="1"/>
    <x v="1"/>
    <s v="永坤黄金"/>
    <n v="169596.58799999999"/>
    <n v="33834.519305999995"/>
    <x v="1453"/>
    <x v="1714"/>
    <x v="1697"/>
    <x v="45"/>
    <s v="珠宝"/>
    <x v="7"/>
    <s v="珠宝"/>
    <d v="2013-09-03T00:00:00"/>
    <d v="2015-10-17T00:00:00"/>
    <s v="保底与流水两者取高"/>
    <s v="0.09,0."/>
    <s v="0.09"/>
    <s v="0."/>
    <n v="2.1"/>
  </r>
  <r>
    <d v="2015-12-01T00:00:00"/>
    <x v="1"/>
    <x v="1"/>
    <s v="Hui Lau Shan 许留山"/>
    <n v="237133.28399999999"/>
    <n v="31752.146727600004"/>
    <x v="1443"/>
    <x v="1715"/>
    <x v="1698"/>
    <x v="46"/>
    <s v="餐饮"/>
    <x v="0"/>
    <s v="咖啡店/面包店/冰激凌"/>
    <d v="2013-06-18T00:00:00"/>
    <d v="2018-07-17T00:00:00"/>
    <s v="保底与流水两者取高"/>
    <n v="0.11"/>
    <n v="0.11"/>
    <s v=""/>
    <n v="5.0999999999999996"/>
  </r>
  <r>
    <d v="2015-12-01T00:00:00"/>
    <x v="1"/>
    <x v="1"/>
    <s v="潘娜蕾娜"/>
    <n v="24800.399999999998"/>
    <n v="13439.336759999997"/>
    <x v="503"/>
    <x v="1716"/>
    <x v="1699"/>
    <x v="65"/>
    <s v="餐饮"/>
    <x v="0"/>
    <s v="小吃/冷饮/果汁吧"/>
    <d v="2015-10-12T00:00:00"/>
    <d v="2016-10-21T00:00:00"/>
    <s v="保底与流水两者取高"/>
    <n v="0.14000000000000001"/>
    <n v="0.14000000000000001"/>
    <s v=""/>
    <n v="1"/>
  </r>
  <r>
    <d v="2015-12-01T00:00:00"/>
    <x v="1"/>
    <x v="1"/>
    <s v="德茶理"/>
    <n v="67969.38"/>
    <n v="13437.546425999999"/>
    <x v="1454"/>
    <x v="1717"/>
    <x v="1700"/>
    <x v="65"/>
    <s v="餐饮"/>
    <x v="0"/>
    <s v="小吃/冷饮/果汁吧"/>
    <d v="2015-11-14T00:00:00"/>
    <d v="2016-11-24T00:00:00"/>
    <s v="保底与流水两者取高"/>
    <n v="0.14000000000000001"/>
    <n v="0.14000000000000001"/>
    <s v=""/>
    <n v="1"/>
  </r>
  <r>
    <d v="2015-12-01T00:00:00"/>
    <x v="1"/>
    <x v="1"/>
    <s v="淘果乐&amp;冰期时代"/>
    <n v="49449.599999999999"/>
    <n v="13870.612800000001"/>
    <x v="1455"/>
    <x v="1718"/>
    <x v="1701"/>
    <x v="48"/>
    <s v="餐饮"/>
    <x v="0"/>
    <s v="小吃/冷饮/果汁吧"/>
    <d v="2013-07-01T00:00:00"/>
    <d v="2016-07-05T00:00:00"/>
    <s v="保底与流水两者取高"/>
    <n v="0.15"/>
    <n v="0.15"/>
    <s v=""/>
    <n v="3"/>
  </r>
  <r>
    <d v="2015-12-01T00:00:00"/>
    <x v="1"/>
    <x v="1"/>
    <s v="鲜芋仙"/>
    <n v="144872.4"/>
    <n v="14487.24"/>
    <x v="4"/>
    <x v="1719"/>
    <x v="1702"/>
    <x v="55"/>
    <s v="餐饮"/>
    <x v="0"/>
    <s v="小吃/冷饮/果汁吧"/>
    <d v="2013-08-16T00:00:00"/>
    <d v="2016-08-15T00:00:00"/>
    <s v="保底(含物管费)与流水两者取高"/>
    <n v="0.1"/>
    <n v="0.1"/>
    <s v=""/>
    <n v="3"/>
  </r>
  <r>
    <d v="2015-12-01T00:00:00"/>
    <x v="1"/>
    <x v="1"/>
    <s v="Hello spring"/>
    <n v="42245.4"/>
    <n v="7198.6161600000005"/>
    <x v="1456"/>
    <x v="1720"/>
    <x v="1703"/>
    <x v="10"/>
    <s v="其它"/>
    <x v="3"/>
    <s v="花店"/>
    <d v="2015-04-19T00:00:00"/>
    <d v="2016-04-18T00:00:00"/>
    <s v="保底与流水两者取高"/>
    <n v="0.13"/>
    <n v="0.13"/>
    <s v=""/>
    <n v="1"/>
  </r>
  <r>
    <d v="2015-12-01T00:00:00"/>
    <x v="1"/>
    <x v="1"/>
    <s v="扬基香氛"/>
    <n v="36042"/>
    <n v="11998.381799999999"/>
    <x v="1457"/>
    <x v="1721"/>
    <x v="1704"/>
    <x v="59"/>
    <s v="美容"/>
    <x v="5"/>
    <s v="化妆品/护肤品/香水"/>
    <d v="2014-08-07T00:00:00"/>
    <d v="2016-08-06T00:00:00"/>
    <s v="保底与流水两者取高"/>
    <n v="0.14000000000000001"/>
    <n v="0.14000000000000001"/>
    <s v=""/>
    <n v="2"/>
  </r>
  <r>
    <d v="2015-12-01T00:00:00"/>
    <x v="1"/>
    <x v="1"/>
    <s v="Office 欧菲姿"/>
    <n v="41727.599999999999"/>
    <n v="7198.0109999999995"/>
    <x v="802"/>
    <x v="1722"/>
    <x v="1705"/>
    <x v="10"/>
    <s v="美容"/>
    <x v="5"/>
    <s v="化妆品/护肤品/香水"/>
    <d v="2015-01-26T00:00:00"/>
    <d v="2016-01-25T00:00:00"/>
    <s v="保底与流水两者取高"/>
    <n v="0.15"/>
    <n v="0.15"/>
    <s v=""/>
    <n v="1"/>
  </r>
  <r>
    <d v="2015-12-01T00:00:00"/>
    <x v="1"/>
    <x v="1"/>
    <s v="AFU 阿芙精油"/>
    <n v="28935.599999999999"/>
    <n v="7560.8722799999996"/>
    <x v="1458"/>
    <x v="1723"/>
    <x v="1706"/>
    <x v="10"/>
    <s v="美容"/>
    <x v="5"/>
    <s v="化妆品/护肤品/香水"/>
    <d v="2014-09-25T00:00:00"/>
    <d v="2016-09-24T00:00:00"/>
    <s v="保底与流水两者取高"/>
    <n v="0.16"/>
    <n v="0.16"/>
    <s v=""/>
    <n v="2"/>
  </r>
  <r>
    <d v="2015-12-01T00:00:00"/>
    <x v="1"/>
    <x v="1"/>
    <s v="珀莱雅"/>
    <n v="40225.199999999997"/>
    <n v="6958.959600000001"/>
    <x v="1459"/>
    <x v="1724"/>
    <x v="1707"/>
    <x v="6"/>
    <s v="美容"/>
    <x v="5"/>
    <s v="化妆品/护肤品/香水"/>
    <d v="2013-08-30T00:00:00"/>
    <d v="2016-08-29T00:00:00"/>
    <s v="保底与流水两者取高"/>
    <n v="0"/>
    <n v="0"/>
    <s v=""/>
    <n v="3"/>
  </r>
  <r>
    <d v="2015-12-01T00:00:00"/>
    <x v="1"/>
    <x v="1"/>
    <s v="Reemoor"/>
    <n v="69617.040000000008"/>
    <n v="12182.982"/>
    <x v="1460"/>
    <x v="1725"/>
    <x v="1708"/>
    <x v="10"/>
    <s v="普通服饰"/>
    <x v="6"/>
    <s v="鞋"/>
    <d v="2014-12-23T00:00:00"/>
    <d v="2015-12-22T00:00:00"/>
    <s v="保底与流水两者取高"/>
    <n v="0.16"/>
    <n v="0.16"/>
    <s v=""/>
    <n v="1"/>
  </r>
  <r>
    <d v="2015-12-01T00:00:00"/>
    <x v="1"/>
    <x v="1"/>
    <s v="skinfood"/>
    <n v="27229.200000000001"/>
    <n v="7558.8259199999993"/>
    <x v="1461"/>
    <x v="1726"/>
    <x v="1709"/>
    <x v="10"/>
    <s v="美容"/>
    <x v="5"/>
    <s v="化妆品/护肤品/香水"/>
    <d v="2014-09-06T00:00:00"/>
    <d v="2016-09-05T00:00:00"/>
    <s v="保底与流水两者取高"/>
    <n v="0.16"/>
    <n v="0.16"/>
    <s v=""/>
    <n v="2"/>
  </r>
  <r>
    <d v="2015-12-01T00:00:00"/>
    <x v="1"/>
    <x v="1"/>
    <s v="雅漾"/>
    <n v="50997.599999999999"/>
    <n v="9597.7483199999988"/>
    <x v="1462"/>
    <x v="1727"/>
    <x v="1710"/>
    <x v="6"/>
    <s v="美容"/>
    <x v="5"/>
    <s v="化妆品/护肤品/香水"/>
    <d v="2015-06-26T00:00:00"/>
    <d v="2016-06-25T00:00:00"/>
    <s v="保底与流水两者取高"/>
    <n v="0.16"/>
    <n v="0.16"/>
    <s v=""/>
    <n v="1"/>
  </r>
  <r>
    <d v="2015-12-01T00:00:00"/>
    <x v="1"/>
    <x v="1"/>
    <s v="周黑鸭"/>
    <n v="144567.6"/>
    <n v="17955.29592"/>
    <x v="1322"/>
    <x v="1728"/>
    <x v="1711"/>
    <x v="10"/>
    <s v="餐饮"/>
    <x v="0"/>
    <s v="小吃/冷饮/果汁吧"/>
    <d v="2015-07-20T00:00:00"/>
    <d v="2016-07-19T00:00:00"/>
    <s v="保底与流水两者取高"/>
    <n v="0.12"/>
    <n v="0.12"/>
    <s v=""/>
    <n v="1"/>
  </r>
  <r>
    <d v="2015-12-01T00:00:00"/>
    <x v="1"/>
    <x v="1"/>
    <s v="A+（化妆品）"/>
    <n v="29536.68"/>
    <n v="7201.0425839999998"/>
    <x v="1463"/>
    <x v="1729"/>
    <x v="1712"/>
    <x v="6"/>
    <s v="美容"/>
    <x v="5"/>
    <s v="化妆品/护肤品/香水"/>
    <d v="2014-03-29T00:00:00"/>
    <d v="2016-03-28T00:00:00"/>
    <s v="保底与流水两者取高"/>
    <n v="0.1"/>
    <n v="0.1"/>
    <s v=""/>
    <n v="2"/>
  </r>
  <r>
    <d v="2015-12-01T00:00:00"/>
    <x v="1"/>
    <x v="1"/>
    <s v="Binca Vidou 卞卡"/>
    <n v="25969.200000000001"/>
    <n v="6359.8570799999998"/>
    <x v="1464"/>
    <x v="1730"/>
    <x v="1713"/>
    <x v="58"/>
    <s v="美容"/>
    <x v="5"/>
    <s v="化妆品/护肤品/香水"/>
    <d v="2014-08-25T00:00:00"/>
    <d v="2016-08-24T00:00:00"/>
    <s v="保底与流水两者取高"/>
    <n v="0.16"/>
    <n v="0.16"/>
    <s v=""/>
    <n v="2"/>
  </r>
  <r>
    <d v="2015-12-01T00:00:00"/>
    <x v="1"/>
    <x v="1"/>
    <s v="牛品堂皮具"/>
    <n v="26110.799999999999"/>
    <n v="7198.7475599999998"/>
    <x v="1465"/>
    <x v="1731"/>
    <x v="1714"/>
    <x v="6"/>
    <s v="普通服饰"/>
    <x v="6"/>
    <s v="手袋/钱包/旅行箱包"/>
    <d v="2013-09-05T00:00:00"/>
    <d v="2016-09-04T00:00:00"/>
    <s v="保底与流水两者取高"/>
    <n v="0.16"/>
    <n v="0.16"/>
    <s v=""/>
    <n v="3"/>
  </r>
  <r>
    <d v="2015-12-01T00:00:00"/>
    <x v="1"/>
    <x v="1"/>
    <s v="Mad Meit Choco"/>
    <n v="140945.11199999999"/>
    <n v="21705.547247999999"/>
    <x v="1466"/>
    <x v="1732"/>
    <x v="1715"/>
    <x v="32"/>
    <s v="餐饮"/>
    <x v="0"/>
    <s v="小吃/冷饮/果汁吧"/>
    <d v="2015-09-26T00:00:00"/>
    <d v="2017-09-25T00:00:00"/>
    <s v="保底与流水两者取高"/>
    <n v="0.14000000000000001"/>
    <n v="0.14000000000000001"/>
    <s v=""/>
    <n v="2"/>
  </r>
  <r>
    <d v="2015-12-01T00:00:00"/>
    <x v="1"/>
    <x v="1"/>
    <s v="檀品"/>
    <n v="54015.6"/>
    <n v="8701.9131600000001"/>
    <x v="498"/>
    <x v="1733"/>
    <x v="1716"/>
    <x v="58"/>
    <s v="餐饮"/>
    <x v="0"/>
    <s v="小吃/冷饮/果汁吧"/>
    <d v="2014-08-13T00:00:00"/>
    <d v="2016-08-12T00:00:00"/>
    <s v="保底与流水两者取高"/>
    <n v="0.15"/>
    <n v="0.15"/>
    <s v=""/>
    <n v="2"/>
  </r>
  <r>
    <d v="2015-12-01T00:00:00"/>
    <x v="1"/>
    <x v="1"/>
    <s v="Herborist 佰草集"/>
    <n v="48927.6"/>
    <n v="8430.225480000001"/>
    <x v="1467"/>
    <x v="1734"/>
    <x v="1717"/>
    <x v="6"/>
    <s v="美容"/>
    <x v="5"/>
    <s v="化妆品/护肤品/香水"/>
    <d v="2015-07-10T00:00:00"/>
    <d v="2016-07-09T00:00:00"/>
    <s v="保底与流水两者取高"/>
    <n v="0.16"/>
    <n v="0.16"/>
    <s v=""/>
    <n v="1"/>
  </r>
  <r>
    <d v="2015-12-01T00:00:00"/>
    <x v="1"/>
    <x v="1"/>
    <s v="久留米"/>
    <n v="75526.8"/>
    <n v="12973.8"/>
    <x v="1468"/>
    <x v="1735"/>
    <x v="1718"/>
    <x v="64"/>
    <s v="餐饮"/>
    <x v="0"/>
    <s v="小吃/冷饮/果汁吧"/>
    <d v="2015-09-20T00:00:00"/>
    <d v="2016-09-19T00:00:00"/>
    <s v="保底与流水两者取高"/>
    <n v="0.14000000000000001"/>
    <n v="0.14000000000000001"/>
    <s v=""/>
    <n v="1"/>
  </r>
  <r>
    <d v="2016-01-01T00:00:00"/>
    <x v="1"/>
    <x v="1"/>
    <s v="Coco 都可茶饮"/>
    <n v="292489.32"/>
    <n v="48289.986732000012"/>
    <x v="541"/>
    <x v="1736"/>
    <x v="1719"/>
    <x v="9"/>
    <s v="餐饮"/>
    <x v="0"/>
    <s v="小吃/冷饮/果汁吧"/>
    <d v="2013-02-22T00:00:00"/>
    <d v="2016-05-09T00:00:00"/>
    <s v="保底与流水两者取高"/>
    <s v="0.16"/>
    <s v="0.16"/>
    <s v=""/>
    <n v="3.2"/>
  </r>
  <r>
    <d v="2016-01-01T00:00:00"/>
    <x v="1"/>
    <x v="1"/>
    <s v="mumu teapresso"/>
    <n v="81015"/>
    <n v="14072.3055"/>
    <x v="1469"/>
    <x v="1737"/>
    <x v="1720"/>
    <x v="12"/>
    <s v="餐饮"/>
    <x v="0"/>
    <s v="小吃/冷饮/果汁吧"/>
    <d v="2013-03-04T00:00:00"/>
    <d v="2016-05-09T00:00:00"/>
    <s v="保底与流水两者取高"/>
    <s v="0.13"/>
    <s v="0.13"/>
    <s v=""/>
    <n v="3.2"/>
  </r>
  <r>
    <d v="2016-01-01T00:00:00"/>
    <x v="1"/>
    <x v="1"/>
    <s v="AYSH"/>
    <n v="123487.2"/>
    <n v="23326.732079999998"/>
    <x v="1470"/>
    <x v="1738"/>
    <x v="1721"/>
    <x v="13"/>
    <s v="餐饮"/>
    <x v="0"/>
    <s v="小吃/冷饮/果汁吧"/>
    <d v="2013-01-24T00:00:00"/>
    <d v="2016-05-09T00:00:00"/>
    <s v="保底与流水两者取高"/>
    <s v="0.14"/>
    <s v="0.14"/>
    <s v=""/>
    <n v="3.3"/>
  </r>
  <r>
    <d v="2016-01-01T00:00:00"/>
    <x v="1"/>
    <x v="1"/>
    <s v="Iceason 爱茜茜里"/>
    <n v="80895.599999999991"/>
    <n v="30238.775279999998"/>
    <x v="1471"/>
    <x v="1739"/>
    <x v="1722"/>
    <x v="13"/>
    <s v="餐饮"/>
    <x v="0"/>
    <s v="咖啡店/面包店/冰激凌"/>
    <d v="2013-01-08T00:00:00"/>
    <d v="2018-05-09T00:00:00"/>
    <s v="保底与流水两者取高"/>
    <s v="0.17"/>
    <s v="0.17"/>
    <s v=""/>
    <n v="5.3"/>
  </r>
  <r>
    <d v="2016-01-01T00:00:00"/>
    <x v="1"/>
    <x v="1"/>
    <s v="全棉时代"/>
    <n v="362476.56"/>
    <n v="54915.198839999997"/>
    <x v="1377"/>
    <x v="1740"/>
    <x v="1723"/>
    <x v="14"/>
    <s v="其它"/>
    <x v="4"/>
    <s v="家居家饰/日杂"/>
    <d v="2015-06-28T00:00:00"/>
    <d v="2018-06-27T00:00:00"/>
    <s v="保底与流水两者取高"/>
    <s v="0.12"/>
    <s v="0.12"/>
    <s v=""/>
    <n v="3"/>
  </r>
  <r>
    <d v="2016-01-01T00:00:00"/>
    <x v="1"/>
    <x v="1"/>
    <s v="Bao Dao 宝岛眼镜"/>
    <n v="399985.2"/>
    <n v="85156.849079999985"/>
    <x v="1472"/>
    <x v="1741"/>
    <x v="1724"/>
    <x v="60"/>
    <s v="其它"/>
    <x v="1"/>
    <s v="眼镜"/>
    <d v="2015-05-29T00:00:00"/>
    <d v="2017-05-28T00:00:00"/>
    <s v="保底与流水两者取高"/>
    <s v="0.2"/>
    <s v="0.2"/>
    <s v=""/>
    <n v="2"/>
  </r>
  <r>
    <d v="2016-01-01T00:00:00"/>
    <x v="1"/>
    <x v="1"/>
    <s v="糖印"/>
    <n v="164169.60000000001"/>
    <n v="21571.885440000002"/>
    <x v="1473"/>
    <x v="1742"/>
    <x v="1725"/>
    <x v="60"/>
    <s v="餐饮"/>
    <x v="0"/>
    <s v="咖啡店/面包店/冰激凌"/>
    <d v="2015-05-25T00:00:00"/>
    <d v="2017-06-28T00:00:00"/>
    <s v="保底与流水两者取高"/>
    <s v="0.1"/>
    <s v="0.1"/>
    <s v=""/>
    <n v="2.1"/>
  </r>
  <r>
    <d v="2016-01-01T00:00:00"/>
    <x v="1"/>
    <x v="1"/>
    <s v="Puredown"/>
    <n v="216569.28"/>
    <n v="38007.908640000001"/>
    <x v="1052"/>
    <x v="1743"/>
    <x v="1726"/>
    <x v="62"/>
    <s v="其它"/>
    <x v="4"/>
    <s v="家居家饰/日杂"/>
    <d v="2015-06-19T00:00:00"/>
    <d v="2016-09-02T00:00:00"/>
    <s v="保底与流水两者取高"/>
    <s v="0.15"/>
    <s v="0.15"/>
    <s v=""/>
    <n v="1.2"/>
  </r>
  <r>
    <d v="2016-01-01T00:00:00"/>
    <x v="1"/>
    <x v="1"/>
    <s v="Look Optical"/>
    <n v="182528.4"/>
    <n v="34552.626120000001"/>
    <x v="1474"/>
    <x v="1744"/>
    <x v="1727"/>
    <x v="63"/>
    <s v="其它"/>
    <x v="1"/>
    <s v="眼镜"/>
    <d v="2015-06-26T00:00:00"/>
    <d v="2017-06-25T00:00:00"/>
    <s v="保底与流水两者取高"/>
    <s v="0.16"/>
    <s v="0.16"/>
    <s v=""/>
    <n v="2"/>
  </r>
  <r>
    <d v="2016-01-01T00:00:00"/>
    <x v="1"/>
    <x v="1"/>
    <s v="万仟堂_x0009_"/>
    <n v="112723.68000000001"/>
    <n v="38404.957776000003"/>
    <x v="1475"/>
    <x v="1745"/>
    <x v="1728"/>
    <x v="17"/>
    <s v="其它"/>
    <x v="4"/>
    <s v="家居家饰/日杂"/>
    <d v="2013-07-01T00:00:00"/>
    <d v="2016-08-15T00:00:00"/>
    <s v="保底(含物管费)与流水两者取高"/>
    <s v="0.15"/>
    <s v="0.15"/>
    <s v=""/>
    <n v="3.1"/>
  </r>
  <r>
    <d v="2016-01-01T00:00:00"/>
    <x v="1"/>
    <x v="1"/>
    <s v="Forest Cabin 林清轩"/>
    <n v="33520.799999999996"/>
    <n v="18000.669600000001"/>
    <x v="1476"/>
    <x v="1746"/>
    <x v="1729"/>
    <x v="18"/>
    <s v="美容"/>
    <x v="5"/>
    <s v="化妆品/护肤品/香水"/>
    <d v="2014-10-31T00:00:00"/>
    <d v="2016-10-30T00:00:00"/>
    <s v="保底与流水两者取高"/>
    <s v="0.16"/>
    <s v="0.16"/>
    <s v=""/>
    <n v="2"/>
  </r>
  <r>
    <d v="2016-01-01T00:00:00"/>
    <x v="1"/>
    <x v="1"/>
    <s v="MISSHA 谜尚"/>
    <n v="65150.04"/>
    <n v="17277.790607999999"/>
    <x v="1477"/>
    <x v="1747"/>
    <x v="1730"/>
    <x v="18"/>
    <s v="美容"/>
    <x v="5"/>
    <s v="化妆品/护肤品/香水"/>
    <d v="2014-10-30T00:00:00"/>
    <d v="2016-10-29T00:00:00"/>
    <s v="保底与流水两者取高"/>
    <s v="0.16"/>
    <s v="0.16"/>
    <s v=""/>
    <n v="2"/>
  </r>
  <r>
    <d v="2016-01-01T00:00:00"/>
    <x v="1"/>
    <x v="1"/>
    <s v="周大福"/>
    <n v="1612518.96"/>
    <n v="43376.760024000003"/>
    <x v="1478"/>
    <x v="1748"/>
    <x v="1731"/>
    <x v="19"/>
    <s v="珠宝"/>
    <x v="7"/>
    <s v="珠宝"/>
    <d v="2015-06-01T00:00:00"/>
    <d v="2018-05-31T00:00:00"/>
    <s v="保底与流水两者取高"/>
    <s v="0.1,0."/>
    <s v="0.1"/>
    <s v="0."/>
    <n v="3"/>
  </r>
  <r>
    <d v="2016-01-01T00:00:00"/>
    <x v="1"/>
    <x v="1"/>
    <s v="周大生"/>
    <n v="632810.4"/>
    <n v="57585.746399999996"/>
    <x v="1479"/>
    <x v="1749"/>
    <x v="1732"/>
    <x v="20"/>
    <s v="珠宝"/>
    <x v="7"/>
    <s v="珠宝"/>
    <d v="2015-05-10T00:00:00"/>
    <d v="2016-05-09T00:00:00"/>
    <s v="保底与流水两者取高"/>
    <s v="0.1,0."/>
    <s v="0.1"/>
    <s v="0."/>
    <n v="1"/>
  </r>
  <r>
    <d v="2016-01-01T00:00:00"/>
    <x v="1"/>
    <x v="1"/>
    <s v="MING's Jewellery 明牌珠宝"/>
    <n v="289222.8"/>
    <n v="21113.264399999996"/>
    <x v="1480"/>
    <x v="1750"/>
    <x v="1733"/>
    <x v="61"/>
    <s v="珠宝"/>
    <x v="7"/>
    <s v="珠宝"/>
    <d v="2015-05-15T00:00:00"/>
    <d v="2017-05-14T00:00:00"/>
    <s v="保底与流水两者取高"/>
    <s v="0.1,0."/>
    <s v="0.1"/>
    <s v="0."/>
    <n v="2"/>
  </r>
  <r>
    <d v="2016-01-01T00:00:00"/>
    <x v="1"/>
    <x v="1"/>
    <s v="酷乐潮玩"/>
    <n v="532287.58799999999"/>
    <n v="83143.321245600004"/>
    <x v="1481"/>
    <x v="1751"/>
    <x v="1734"/>
    <x v="40"/>
    <s v="其它"/>
    <x v="1"/>
    <s v="礼品/精品/手工艺品"/>
    <d v="2015-05-10T00:00:00"/>
    <d v="2017-05-09T00:00:00"/>
    <s v="保底与流水两者取高"/>
    <s v="0.14"/>
    <s v="0.14"/>
    <s v=""/>
    <n v="2"/>
  </r>
  <r>
    <d v="2016-01-01T00:00:00"/>
    <x v="1"/>
    <x v="1"/>
    <s v="义源珠宝"/>
    <n v="45382.799999999996"/>
    <n v="26399.174760000002"/>
    <x v="1482"/>
    <x v="1752"/>
    <x v="1735"/>
    <x v="22"/>
    <s v="珠宝"/>
    <x v="7"/>
    <s v="珠宝"/>
    <d v="2013-01-09T00:00:00"/>
    <d v="2016-05-09T00:00:00"/>
    <s v="保底与流水两者取高"/>
    <s v="0.15"/>
    <s v="0.15"/>
    <s v=""/>
    <n v="3.3"/>
  </r>
  <r>
    <d v="2016-01-01T00:00:00"/>
    <x v="1"/>
    <x v="1"/>
    <s v="美珍香"/>
    <n v="348859.30800000002"/>
    <n v="20094.296140800001"/>
    <x v="1483"/>
    <x v="1753"/>
    <x v="1736"/>
    <x v="23"/>
    <s v="餐饮"/>
    <x v="0"/>
    <s v="小吃/冷饮/果汁吧"/>
    <d v="2013-02-27T00:00:00"/>
    <d v="2016-05-09T00:00:00"/>
    <s v="纯保底"/>
    <s v="0."/>
    <s v="0."/>
    <s v=""/>
    <n v="3.2"/>
  </r>
  <r>
    <d v="2016-01-01T00:00:00"/>
    <x v="1"/>
    <x v="1"/>
    <s v="Ajiichiban 优之良品"/>
    <n v="120295.056"/>
    <n v="21653.110079999999"/>
    <x v="428"/>
    <x v="1754"/>
    <x v="1737"/>
    <x v="24"/>
    <s v="餐饮"/>
    <x v="0"/>
    <s v="小吃/冷饮/果汁吧"/>
    <d v="2013-01-07T00:00:00"/>
    <d v="2016-05-09T00:00:00"/>
    <s v="保底与流水两者取高"/>
    <s v="0.16"/>
    <s v="0.16"/>
    <s v=""/>
    <n v="3.3"/>
  </r>
  <r>
    <d v="2016-01-01T00:00:00"/>
    <x v="1"/>
    <x v="1"/>
    <s v="渔火东海面点"/>
    <n v="301812"/>
    <n v="38631.936000000002"/>
    <x v="1484"/>
    <x v="1755"/>
    <x v="1738"/>
    <x v="25"/>
    <s v="餐饮"/>
    <x v="2"/>
    <s v="餐馆/饭店"/>
    <d v="2013-02-24T00:00:00"/>
    <d v="2018-05-09T00:00:00"/>
    <s v="保底与流水两者取高"/>
    <s v="0.11"/>
    <s v="0.11"/>
    <s v=""/>
    <n v="5.2"/>
  </r>
  <r>
    <d v="2016-01-01T00:00:00"/>
    <x v="1"/>
    <x v="1"/>
    <s v="Dairy Queen 冰雪皇后"/>
    <n v="144271.60799999998"/>
    <n v="21756.158486399996"/>
    <x v="1090"/>
    <x v="1756"/>
    <x v="1739"/>
    <x v="26"/>
    <s v="餐饮"/>
    <x v="0"/>
    <s v="咖啡店/面包店/冰激凌"/>
    <d v="2013-03-02T00:00:00"/>
    <d v="2018-05-09T00:00:00"/>
    <s v="保底与流水两者取高"/>
    <s v="0.12"/>
    <s v="0.12"/>
    <s v=""/>
    <n v="5.2"/>
  </r>
  <r>
    <d v="2016-01-01T00:00:00"/>
    <x v="1"/>
    <x v="1"/>
    <s v="西树泡芙"/>
    <n v="138339.6"/>
    <n v="22134.335999999999"/>
    <x v="390"/>
    <x v="1757"/>
    <x v="1740"/>
    <x v="1"/>
    <s v="餐饮"/>
    <x v="0"/>
    <s v="小吃/冷饮/果汁吧"/>
    <d v="2013-01-30T00:00:00"/>
    <d v="2016-05-09T00:00:00"/>
    <s v="保底与流水两者取高"/>
    <s v="0.14"/>
    <s v="0.14"/>
    <s v=""/>
    <n v="3.3"/>
  </r>
  <r>
    <d v="2016-01-01T00:00:00"/>
    <x v="1"/>
    <x v="1"/>
    <s v="网鱼网咖"/>
    <n v="411759.6"/>
    <n v="58881.622800000005"/>
    <x v="1485"/>
    <x v="1758"/>
    <x v="1741"/>
    <x v="52"/>
    <s v="休闲娱乐"/>
    <x v="10"/>
    <s v="电玩城/网络游戏"/>
    <d v="2014-11-03T00:00:00"/>
    <d v="2019-11-02T00:00:00"/>
    <s v="纯保底"/>
    <n v="0"/>
    <n v="0"/>
    <s v=""/>
    <n v="5"/>
  </r>
  <r>
    <d v="2016-01-01T00:00:00"/>
    <x v="1"/>
    <x v="1"/>
    <s v="胖哥俩"/>
    <n v="431095.2"/>
    <n v="85917.273360000007"/>
    <x v="1486"/>
    <x v="1759"/>
    <x v="1742"/>
    <x v="66"/>
    <s v="餐饮"/>
    <x v="2"/>
    <s v="餐馆/饭店"/>
    <d v="2015-09-25T00:00:00"/>
    <d v="2020-09-24T00:00:00"/>
    <s v="保底与流水两者取高"/>
    <s v="0.07"/>
    <s v="0.07"/>
    <s v=""/>
    <n v="5"/>
  </r>
  <r>
    <d v="2016-01-01T00:00:00"/>
    <x v="1"/>
    <x v="1"/>
    <s v="玩转烤肉餐厅"/>
    <n v="496106.39999999997"/>
    <n v="79277.802720000007"/>
    <x v="1487"/>
    <x v="1760"/>
    <x v="1743"/>
    <x v="28"/>
    <s v="餐饮"/>
    <x v="2"/>
    <s v="餐馆/饭店"/>
    <d v="2013-03-01T00:00:00"/>
    <d v="2018-05-29T00:00:00"/>
    <s v="保底与流水两者取高"/>
    <s v="0.09"/>
    <s v="0.09"/>
    <s v=""/>
    <n v="5.2"/>
  </r>
  <r>
    <d v="2016-01-01T00:00:00"/>
    <x v="1"/>
    <x v="1"/>
    <s v="Pizza Hut 必胜客"/>
    <n v="1106263.92"/>
    <n v="58853.240544"/>
    <x v="1303"/>
    <x v="1761"/>
    <x v="1744"/>
    <x v="29"/>
    <s v="餐饮"/>
    <x v="2"/>
    <s v="快餐"/>
    <d v="2013-04-15T00:00:00"/>
    <d v="2028-07-13T00:00:00"/>
    <s v="保底(含物管费)与流水两者取高"/>
    <s v="0."/>
    <s v="0."/>
    <s v=""/>
    <n v="15.3"/>
  </r>
  <r>
    <d v="2016-01-01T00:00:00"/>
    <x v="1"/>
    <x v="1"/>
    <s v="太兴"/>
    <n v="1049002.8"/>
    <n v="115914.80939999998"/>
    <x v="1488"/>
    <x v="1762"/>
    <x v="1745"/>
    <x v="30"/>
    <s v="餐饮"/>
    <x v="2"/>
    <s v="餐馆/饭店"/>
    <d v="2013-03-18T00:00:00"/>
    <d v="2023-07-15T00:00:00"/>
    <s v="保底(含物管费)与流水两者取高"/>
    <s v="0.08"/>
    <s v="0.08"/>
    <s v=""/>
    <n v="10.3"/>
  </r>
  <r>
    <d v="2016-01-01T00:00:00"/>
    <x v="1"/>
    <x v="1"/>
    <s v="阪织屋"/>
    <n v="172806.24000000002"/>
    <n v="31554.419424000003"/>
    <x v="1489"/>
    <x v="1763"/>
    <x v="1746"/>
    <x v="31"/>
    <s v="普通服饰"/>
    <x v="6"/>
    <s v="生活特性店"/>
    <d v="2015-06-05T00:00:00"/>
    <d v="2017-06-04T00:00:00"/>
    <s v="保底与流水两者取高"/>
    <s v="0.16"/>
    <s v="0.16"/>
    <s v=""/>
    <n v="2"/>
  </r>
  <r>
    <d v="2016-01-01T00:00:00"/>
    <x v="1"/>
    <x v="1"/>
    <s v="Candy Lab 糖果研究室"/>
    <n v="86866.92"/>
    <n v="15045.350543999999"/>
    <x v="1490"/>
    <x v="1764"/>
    <x v="1747"/>
    <x v="32"/>
    <s v="餐饮"/>
    <x v="0"/>
    <s v="小吃/冷饮/果汁吧"/>
    <d v="2014-06-20T00:00:00"/>
    <d v="2016-06-19T00:00:00"/>
    <s v="保底与流水两者取高"/>
    <s v="0.12"/>
    <s v="0.12"/>
    <s v=""/>
    <n v="2"/>
  </r>
  <r>
    <d v="2016-01-01T00:00:00"/>
    <x v="1"/>
    <x v="1"/>
    <s v="瑞蜜可"/>
    <n v="23576.399999999998"/>
    <n v="27721.131119999998"/>
    <x v="1491"/>
    <x v="1765"/>
    <x v="1748"/>
    <x v="33"/>
    <s v="餐饮"/>
    <x v="0"/>
    <s v="小吃/冷饮/果汁吧"/>
    <d v="2015-10-13T00:00:00"/>
    <d v="2016-10-12T00:00:00"/>
    <s v="保底与流水两者取高"/>
    <s v="0.13"/>
    <s v="0.13"/>
    <s v=""/>
    <n v="1"/>
  </r>
  <r>
    <d v="2016-01-01T00:00:00"/>
    <x v="1"/>
    <x v="1"/>
    <s v="启路生活馆"/>
    <n v="416155.93199999997"/>
    <n v="80983.944367199991"/>
    <x v="1492"/>
    <x v="1766"/>
    <x v="1749"/>
    <x v="34"/>
    <s v="其它"/>
    <x v="1"/>
    <s v="文具"/>
    <d v="2012-12-20T00:00:00"/>
    <d v="2016-05-09T00:00:00"/>
    <s v="保底与流水两者取高"/>
    <s v="0.15"/>
    <s v="0.15"/>
    <s v=""/>
    <n v="3.4"/>
  </r>
  <r>
    <d v="2016-01-01T00:00:00"/>
    <x v="1"/>
    <x v="1"/>
    <s v="Laofengxiang 老凤祥"/>
    <n v="1749010.8"/>
    <n v="75382.365480000008"/>
    <x v="1253"/>
    <x v="1767"/>
    <x v="1750"/>
    <x v="35"/>
    <s v="珠宝"/>
    <x v="7"/>
    <s v="珠宝"/>
    <d v="2013-01-10T00:00:00"/>
    <d v="2016-05-09T00:00:00"/>
    <s v="保底与流水两者取高"/>
    <s v="0.1,0."/>
    <s v="0.1"/>
    <s v="0."/>
    <n v="3.3"/>
  </r>
  <r>
    <d v="2016-01-01T00:00:00"/>
    <x v="1"/>
    <x v="1"/>
    <s v="中国黄金"/>
    <n v="1966504.7999999998"/>
    <n v="76890.337680000011"/>
    <x v="1493"/>
    <x v="1768"/>
    <x v="1751"/>
    <x v="36"/>
    <s v="珠宝"/>
    <x v="7"/>
    <s v="珠宝"/>
    <d v="2013-01-05T00:00:00"/>
    <d v="2016-05-09T00:00:00"/>
    <s v="保底与流水两者取高"/>
    <s v="0.09,0."/>
    <s v="0.09"/>
    <s v="0."/>
    <n v="3.3"/>
  </r>
  <r>
    <d v="2016-01-01T00:00:00"/>
    <x v="1"/>
    <x v="1"/>
    <s v="Watsons 屈臣氏"/>
    <n v="1328177.8320000002"/>
    <n v="94433.443855200007"/>
    <x v="1494"/>
    <x v="1769"/>
    <x v="1752"/>
    <x v="37"/>
    <s v="其它"/>
    <x v="1"/>
    <s v="药房/保健品"/>
    <d v="2013-01-17T00:00:00"/>
    <d v="2021-07-30T00:00:00"/>
    <s v="纯扣"/>
    <s v="0.07"/>
    <s v="0.07"/>
    <s v=""/>
    <n v="8.5"/>
  </r>
  <r>
    <d v="2016-01-01T00:00:00"/>
    <x v="1"/>
    <x v="1"/>
    <s v="黛拉美甲"/>
    <n v="174733.19999999998"/>
    <n v="32168.382120000002"/>
    <x v="1495"/>
    <x v="1770"/>
    <x v="1753"/>
    <x v="38"/>
    <s v="美容"/>
    <x v="8"/>
    <s v="美容/美发/美甲"/>
    <d v="2013-01-10T00:00:00"/>
    <d v="2016-05-09T00:00:00"/>
    <s v="纯保底"/>
    <n v="0"/>
    <n v="0"/>
    <s v=""/>
    <n v="3.3"/>
  </r>
  <r>
    <d v="2016-01-01T00:00:00"/>
    <x v="1"/>
    <x v="1"/>
    <s v="海伦美甲"/>
    <n v="301084.79999999999"/>
    <n v="30409.564799999993"/>
    <x v="1496"/>
    <x v="1771"/>
    <x v="1754"/>
    <x v="31"/>
    <s v="美容"/>
    <x v="8"/>
    <s v="美容/美发/美甲"/>
    <d v="2013-01-13T00:00:00"/>
    <d v="2016-05-09T00:00:00"/>
    <s v="纯保底"/>
    <n v="0"/>
    <n v="0"/>
    <s v=""/>
    <n v="3.3"/>
  </r>
  <r>
    <d v="2016-01-01T00:00:00"/>
    <x v="1"/>
    <x v="1"/>
    <s v="Hotwind 热风"/>
    <n v="465859.08"/>
    <n v="57952.869551999996"/>
    <x v="425"/>
    <x v="1772"/>
    <x v="1755"/>
    <x v="39"/>
    <s v="普通服饰"/>
    <x v="9"/>
    <s v="综合服饰"/>
    <d v="2015-06-29T00:00:00"/>
    <d v="2018-06-28T00:00:00"/>
    <s v="保底与流水两者取高"/>
    <s v="0.11,0.12"/>
    <s v="0.11"/>
    <s v="0.12"/>
    <n v="3"/>
  </r>
  <r>
    <d v="2016-01-01T00:00:00"/>
    <x v="1"/>
    <x v="1"/>
    <s v="Bread Talk 面包新语"/>
    <n v="565400.54399999999"/>
    <n v="53882.671843199991"/>
    <x v="1497"/>
    <x v="1773"/>
    <x v="1756"/>
    <x v="40"/>
    <s v="餐饮"/>
    <x v="0"/>
    <s v="咖啡店/面包店/冰激凌"/>
    <d v="2013-02-28T00:00:00"/>
    <d v="2021-05-09T00:00:00"/>
    <s v="保底与流水两者取高"/>
    <s v="0.08"/>
    <s v="0.08"/>
    <s v=""/>
    <n v="8.1999999999999993"/>
  </r>
  <r>
    <d v="2016-01-01T00:00:00"/>
    <x v="1"/>
    <x v="1"/>
    <s v="阿香米线"/>
    <n v="912484.79999999993"/>
    <n v="116798.05439999999"/>
    <x v="1484"/>
    <x v="1774"/>
    <x v="1757"/>
    <x v="41"/>
    <s v="餐饮"/>
    <x v="2"/>
    <s v="快餐"/>
    <d v="2013-02-28T00:00:00"/>
    <d v="2016-05-09T00:00:00"/>
    <s v="保底与流水两者取高"/>
    <s v="0.12"/>
    <s v="0.12"/>
    <s v=""/>
    <n v="3.2"/>
  </r>
  <r>
    <d v="2016-01-01T00:00:00"/>
    <x v="1"/>
    <x v="1"/>
    <s v="Sukiya 食其家"/>
    <n v="463755.6"/>
    <n v="56392.680960000005"/>
    <x v="1498"/>
    <x v="1775"/>
    <x v="1758"/>
    <x v="42"/>
    <s v="餐饮"/>
    <x v="2"/>
    <s v="快餐"/>
    <d v="2012-12-20T00:00:00"/>
    <d v="2018-05-09T00:00:00"/>
    <s v="保底与流水两者取高"/>
    <s v="0.1"/>
    <s v="0.1"/>
    <s v=""/>
    <n v="5.4"/>
  </r>
  <r>
    <d v="2016-01-01T00:00:00"/>
    <x v="1"/>
    <x v="1"/>
    <s v="Ajisen Ramen 味千拉面"/>
    <n v="590247.12"/>
    <n v="59319.83556"/>
    <x v="1499"/>
    <x v="1776"/>
    <x v="1759"/>
    <x v="43"/>
    <s v="餐饮"/>
    <x v="2"/>
    <s v="快餐"/>
    <d v="2013-02-26T00:00:00"/>
    <d v="2021-05-09T00:00:00"/>
    <s v="保底与流水两者取高"/>
    <s v="0.08"/>
    <s v="0.08"/>
    <s v=""/>
    <n v="8.1999999999999993"/>
  </r>
  <r>
    <d v="2016-01-01T00:00:00"/>
    <x v="1"/>
    <x v="1"/>
    <s v="KFC 肯德基"/>
    <n v="407340"/>
    <n v="57498.772000000019"/>
    <x v="1086"/>
    <x v="1082"/>
    <x v="1235"/>
    <x v="44"/>
    <s v="餐饮"/>
    <x v="2"/>
    <s v="快餐"/>
    <d v="2013-03-04T00:00:00"/>
    <d v="2028-06-13T00:00:00"/>
    <s v="保底与流水两者取高"/>
    <n v="0.08"/>
    <n v="0.08"/>
    <s v=""/>
    <n v="15.3"/>
  </r>
  <r>
    <d v="2016-01-01T00:00:00"/>
    <x v="1"/>
    <x v="1"/>
    <s v="永坤黄金"/>
    <n v="215262"/>
    <n v="33839.186399999999"/>
    <x v="379"/>
    <x v="1777"/>
    <x v="1760"/>
    <x v="45"/>
    <s v="珠宝"/>
    <x v="7"/>
    <s v="珠宝"/>
    <d v="2013-09-03T00:00:00"/>
    <d v="2016-10-17T00:00:00"/>
    <s v="保底与流水两者取高"/>
    <n v="0"/>
    <n v="0"/>
    <s v=""/>
    <n v="3.1"/>
  </r>
  <r>
    <d v="2016-01-01T00:00:00"/>
    <x v="1"/>
    <x v="1"/>
    <s v="Hui Lau Shan 许留山"/>
    <n v="249096.61199999999"/>
    <n v="33055.120412399992"/>
    <x v="1500"/>
    <x v="1778"/>
    <x v="1761"/>
    <x v="46"/>
    <s v="餐饮"/>
    <x v="0"/>
    <s v="咖啡店/面包店/冰激凌"/>
    <d v="2013-06-18T00:00:00"/>
    <d v="2018-07-17T00:00:00"/>
    <s v="保底与流水两者取高"/>
    <s v="0.11"/>
    <s v="0.11"/>
    <s v=""/>
    <n v="5.0999999999999996"/>
  </r>
  <r>
    <d v="2016-01-01T00:00:00"/>
    <x v="1"/>
    <x v="1"/>
    <s v="雅淇"/>
    <n v="34950"/>
    <n v="13438.275"/>
    <x v="1501"/>
    <x v="1779"/>
    <x v="1762"/>
    <x v="65"/>
    <s v="餐饮"/>
    <x v="0"/>
    <s v="小吃/冷饮/果汁吧"/>
    <d v="2016-01-01T00:00:00"/>
    <d v="2016-12-31T00:00:00"/>
    <s v="保底与流水两者取高"/>
    <s v="0.14"/>
    <s v="0.14"/>
    <s v=""/>
    <n v="1"/>
  </r>
  <r>
    <d v="2016-01-01T00:00:00"/>
    <x v="1"/>
    <x v="1"/>
    <s v="德茶理"/>
    <n v="76674"/>
    <n v="13440.952200000002"/>
    <x v="1502"/>
    <x v="1780"/>
    <x v="1763"/>
    <x v="65"/>
    <s v="餐饮"/>
    <x v="0"/>
    <s v="小吃/冷饮/果汁吧"/>
    <d v="2015-11-14T00:00:00"/>
    <d v="2016-11-24T00:00:00"/>
    <s v="保底与流水两者取高"/>
    <s v="0.14"/>
    <s v="0.14"/>
    <s v=""/>
    <n v="1"/>
  </r>
  <r>
    <d v="2016-01-01T00:00:00"/>
    <x v="1"/>
    <x v="1"/>
    <s v="淘果乐&amp;冰期时代"/>
    <n v="50402.400000000001"/>
    <n v="13870.740479999999"/>
    <x v="1503"/>
    <x v="1781"/>
    <x v="1764"/>
    <x v="48"/>
    <s v="餐饮"/>
    <x v="0"/>
    <s v="小吃/冷饮/果汁吧"/>
    <d v="2013-07-01T00:00:00"/>
    <d v="2016-07-05T00:00:00"/>
    <s v="保底与流水两者取高"/>
    <s v="0.15"/>
    <s v="0.15"/>
    <s v=""/>
    <n v="3"/>
  </r>
  <r>
    <d v="2016-01-01T00:00:00"/>
    <x v="1"/>
    <x v="1"/>
    <s v="鲜芋仙"/>
    <n v="103914"/>
    <n v="13862.127599999998"/>
    <x v="752"/>
    <x v="1782"/>
    <x v="1765"/>
    <x v="55"/>
    <s v="餐饮"/>
    <x v="0"/>
    <s v="小吃/冷饮/果汁吧"/>
    <d v="2013-08-16T00:00:00"/>
    <d v="2016-08-15T00:00:00"/>
    <s v="保底(含物管费)与流水两者取高"/>
    <s v="0.1"/>
    <s v="0.1"/>
    <s v=""/>
    <n v="3"/>
  </r>
  <r>
    <d v="2016-01-01T00:00:00"/>
    <x v="1"/>
    <x v="1"/>
    <s v="Hello spring"/>
    <n v="20338.2"/>
    <n v="7199.7227999999986"/>
    <x v="1504"/>
    <x v="1783"/>
    <x v="1766"/>
    <x v="10"/>
    <s v="其它"/>
    <x v="3"/>
    <s v="花店"/>
    <d v="2015-04-19T00:00:00"/>
    <d v="2016-04-18T00:00:00"/>
    <s v="保底与流水两者取高"/>
    <s v="0.13"/>
    <s v="0.13"/>
    <s v=""/>
    <n v="1"/>
  </r>
  <r>
    <d v="2016-01-01T00:00:00"/>
    <x v="1"/>
    <x v="1"/>
    <s v="扬基香氛"/>
    <n v="21644.399999999998"/>
    <n v="11999.655359999999"/>
    <x v="1505"/>
    <x v="1784"/>
    <x v="1767"/>
    <x v="59"/>
    <s v="美容"/>
    <x v="5"/>
    <s v="化妆品/护肤品/香水"/>
    <d v="2014-08-07T00:00:00"/>
    <d v="2016-08-06T00:00:00"/>
    <s v="保底与流水两者取高"/>
    <s v="0.14"/>
    <s v="0.14"/>
    <s v=""/>
    <n v="2"/>
  </r>
  <r>
    <d v="2016-01-01T00:00:00"/>
    <x v="1"/>
    <x v="1"/>
    <s v="Office 欧菲姿"/>
    <n v="35846.400000000001"/>
    <n v="5807.1167999999998"/>
    <x v="1506"/>
    <x v="1785"/>
    <x v="1768"/>
    <x v="10"/>
    <s v="美容"/>
    <x v="5"/>
    <s v="化妆品/护肤品/香水"/>
    <d v="2015-01-26T00:00:00"/>
    <d v="2016-01-25T00:00:00"/>
    <s v="保底与流水两者取高"/>
    <s v="0.15"/>
    <s v="0.15"/>
    <s v=""/>
    <n v="1"/>
  </r>
  <r>
    <d v="2016-01-01T00:00:00"/>
    <x v="1"/>
    <x v="1"/>
    <s v="AFU 阿芙精油"/>
    <n v="30354.959999999999"/>
    <n v="7561.4205359999987"/>
    <x v="1507"/>
    <x v="1786"/>
    <x v="1769"/>
    <x v="10"/>
    <s v="美容"/>
    <x v="5"/>
    <s v="化妆品/护肤品/香水"/>
    <d v="2014-09-25T00:00:00"/>
    <d v="2016-09-24T00:00:00"/>
    <s v="保底与流水两者取高"/>
    <s v="0.16"/>
    <s v="0.16"/>
    <s v=""/>
    <n v="2"/>
  </r>
  <r>
    <d v="2016-01-01T00:00:00"/>
    <x v="1"/>
    <x v="1"/>
    <s v="珀莱雅"/>
    <n v="48962.400000000001"/>
    <n v="6957.5570400000006"/>
    <x v="105"/>
    <x v="1787"/>
    <x v="1770"/>
    <x v="6"/>
    <s v="美容"/>
    <x v="5"/>
    <s v="化妆品/护肤品/香水"/>
    <d v="2013-08-30T00:00:00"/>
    <d v="2016-08-29T00:00:00"/>
    <s v="保底与流水两者取高"/>
    <n v="0"/>
    <n v="0"/>
    <s v=""/>
    <n v="3"/>
  </r>
  <r>
    <d v="2016-01-01T00:00:00"/>
    <x v="1"/>
    <x v="1"/>
    <s v="Reemoor"/>
    <n v="47714.52"/>
    <n v="8235.5261520000004"/>
    <x v="1508"/>
    <x v="1788"/>
    <x v="1771"/>
    <x v="10"/>
    <s v="普通服饰"/>
    <x v="6"/>
    <s v="鞋"/>
    <d v="2014-12-23T00:00:00"/>
    <d v="2016-12-22T00:00:00"/>
    <s v="保底与流水两者取高"/>
    <s v="0.16"/>
    <s v="0.16"/>
    <s v=""/>
    <n v="2"/>
  </r>
  <r>
    <d v="2016-01-01T00:00:00"/>
    <x v="1"/>
    <x v="1"/>
    <s v="skinfood"/>
    <n v="34359.599999999999"/>
    <n v="7559.1120000000001"/>
    <x v="1509"/>
    <x v="1789"/>
    <x v="1772"/>
    <x v="10"/>
    <s v="美容"/>
    <x v="5"/>
    <s v="化妆品/护肤品/香水"/>
    <d v="2014-09-06T00:00:00"/>
    <d v="2016-09-05T00:00:00"/>
    <s v="保底与流水两者取高"/>
    <s v="0.16"/>
    <s v="0.16"/>
    <s v=""/>
    <n v="2"/>
  </r>
  <r>
    <d v="2016-01-01T00:00:00"/>
    <x v="1"/>
    <x v="1"/>
    <s v="雅漾"/>
    <n v="52258.799999999996"/>
    <n v="9599.9415599999993"/>
    <x v="1510"/>
    <x v="1790"/>
    <x v="1773"/>
    <x v="6"/>
    <s v="美容"/>
    <x v="5"/>
    <s v="化妆品/护肤品/香水"/>
    <d v="2015-06-26T00:00:00"/>
    <d v="2016-06-25T00:00:00"/>
    <s v="保底与流水两者取高"/>
    <s v="0.16"/>
    <s v="0.16"/>
    <s v=""/>
    <n v="1"/>
  </r>
  <r>
    <d v="2016-01-01T00:00:00"/>
    <x v="1"/>
    <x v="1"/>
    <s v="周黑鸭"/>
    <n v="142719.6"/>
    <n v="17725.77432"/>
    <x v="1322"/>
    <x v="1791"/>
    <x v="1774"/>
    <x v="10"/>
    <s v="餐饮"/>
    <x v="0"/>
    <s v="小吃/冷饮/果汁吧"/>
    <d v="2015-07-20T00:00:00"/>
    <d v="2016-07-19T00:00:00"/>
    <s v="保底与流水两者取高"/>
    <s v="0.12"/>
    <s v="0.12"/>
    <s v=""/>
    <n v="1"/>
  </r>
  <r>
    <d v="2016-01-01T00:00:00"/>
    <x v="1"/>
    <x v="1"/>
    <s v="A+（化妆品）"/>
    <n v="25478.280000000002"/>
    <n v="7200.1619280000004"/>
    <x v="1511"/>
    <x v="1792"/>
    <x v="1775"/>
    <x v="6"/>
    <s v="美容"/>
    <x v="5"/>
    <s v="化妆品/护肤品/香水"/>
    <d v="2014-03-29T00:00:00"/>
    <d v="2016-03-28T00:00:00"/>
    <s v="保底与流水两者取高"/>
    <s v="0.1"/>
    <s v="0.1"/>
    <s v=""/>
    <n v="2"/>
  </r>
  <r>
    <d v="2016-01-01T00:00:00"/>
    <x v="1"/>
    <x v="1"/>
    <s v="Binca Vidou 卞卡"/>
    <n v="28245.599999999999"/>
    <n v="6360.9091199999993"/>
    <x v="1512"/>
    <x v="1793"/>
    <x v="1776"/>
    <x v="58"/>
    <s v="美容"/>
    <x v="5"/>
    <s v="化妆品/护肤品/香水"/>
    <d v="2014-08-25T00:00:00"/>
    <d v="2016-08-24T00:00:00"/>
    <s v="保底与流水两者取高"/>
    <s v="0.16"/>
    <s v="0.16"/>
    <s v=""/>
    <n v="2"/>
  </r>
  <r>
    <d v="2016-01-01T00:00:00"/>
    <x v="1"/>
    <x v="1"/>
    <s v="牛品堂皮具"/>
    <n v="26325.599999999999"/>
    <n v="7200.0516000000007"/>
    <x v="1513"/>
    <x v="1794"/>
    <x v="1777"/>
    <x v="6"/>
    <s v="普通服饰"/>
    <x v="6"/>
    <s v="手袋/钱包/旅行箱包"/>
    <d v="2013-09-05T00:00:00"/>
    <d v="2016-09-04T00:00:00"/>
    <s v="保底与流水两者取高"/>
    <s v="0.16"/>
    <s v="0.16"/>
    <s v=""/>
    <n v="3"/>
  </r>
  <r>
    <d v="2016-01-01T00:00:00"/>
    <x v="1"/>
    <x v="1"/>
    <s v="Mad Meit Choco"/>
    <n v="107393.73599999999"/>
    <n v="17011.167782399996"/>
    <x v="1437"/>
    <x v="1795"/>
    <x v="1778"/>
    <x v="32"/>
    <s v="餐饮"/>
    <x v="0"/>
    <s v="小吃/冷饮/果汁吧"/>
    <d v="2015-09-26T00:00:00"/>
    <d v="2017-09-25T00:00:00"/>
    <s v="保底与流水两者取高"/>
    <s v="0.14"/>
    <s v="0.14"/>
    <s v=""/>
    <n v="2"/>
  </r>
  <r>
    <d v="2016-01-01T00:00:00"/>
    <x v="1"/>
    <x v="1"/>
    <s v="檀品"/>
    <n v="53626.799999999996"/>
    <n v="8644.6401600000008"/>
    <x v="1514"/>
    <x v="1796"/>
    <x v="1779"/>
    <x v="58"/>
    <s v="餐饮"/>
    <x v="0"/>
    <s v="小吃/冷饮/果汁吧"/>
    <d v="2014-08-13T00:00:00"/>
    <d v="2016-08-12T00:00:00"/>
    <s v="保底与流水两者取高"/>
    <s v="0.15"/>
    <s v="0.15"/>
    <s v=""/>
    <n v="2"/>
  </r>
  <r>
    <d v="2016-01-01T00:00:00"/>
    <x v="1"/>
    <x v="1"/>
    <s v="Herborist 佰草集"/>
    <n v="42055.199999999997"/>
    <n v="8398.4234399999987"/>
    <x v="1515"/>
    <x v="1797"/>
    <x v="1780"/>
    <x v="6"/>
    <s v="美容"/>
    <x v="5"/>
    <s v="化妆品/护肤品/香水"/>
    <d v="2015-07-10T00:00:00"/>
    <d v="2016-07-09T00:00:00"/>
    <s v="保底与流水两者取高"/>
    <s v="0.16"/>
    <s v="0.16"/>
    <s v=""/>
    <n v="1"/>
  </r>
  <r>
    <d v="2016-01-01T00:00:00"/>
    <x v="1"/>
    <x v="1"/>
    <s v="久留米"/>
    <n v="75427.199999999997"/>
    <n v="12738.432000000001"/>
    <x v="1516"/>
    <x v="1798"/>
    <x v="1781"/>
    <x v="64"/>
    <s v="餐饮"/>
    <x v="0"/>
    <s v="小吃/冷饮/果汁吧"/>
    <d v="2015-09-20T00:00:00"/>
    <d v="2016-09-19T00:00:00"/>
    <s v="保底与流水两者取高"/>
    <s v="0.14"/>
    <s v="0.14"/>
    <s v=""/>
    <n v="1"/>
  </r>
  <r>
    <d v="2016-02-01T00:00:00"/>
    <x v="1"/>
    <x v="1"/>
    <s v="Coco 都可茶饮"/>
    <n v="269380.68"/>
    <n v="44609.440607999997"/>
    <x v="1140"/>
    <x v="1799"/>
    <x v="1782"/>
    <x v="9"/>
    <s v="餐饮"/>
    <x v="0"/>
    <s v="小吃/冷饮/果汁吧"/>
    <d v="2013-02-22T00:00:00"/>
    <d v="2016-05-09T00:00:00"/>
    <s v="保底与流水两者取高"/>
    <s v="0.16"/>
    <s v="0.16"/>
    <s v=""/>
    <n v="3.2"/>
  </r>
  <r>
    <d v="2016-02-01T00:00:00"/>
    <x v="1"/>
    <x v="1"/>
    <s v="mumu teapresso"/>
    <n v="64275.6"/>
    <n v="14076.356400000002"/>
    <x v="1517"/>
    <x v="1800"/>
    <x v="1783"/>
    <x v="12"/>
    <s v="餐饮"/>
    <x v="0"/>
    <s v="小吃/冷饮/果汁吧"/>
    <d v="2013-03-04T00:00:00"/>
    <d v="2016-05-09T00:00:00"/>
    <s v="保底与流水两者取高"/>
    <s v="0.13"/>
    <s v="0.13"/>
    <s v=""/>
    <n v="3.2"/>
  </r>
  <r>
    <d v="2016-02-01T00:00:00"/>
    <x v="1"/>
    <x v="1"/>
    <s v="AYSH"/>
    <n v="126044.4"/>
    <n v="23330.818440000003"/>
    <x v="1518"/>
    <x v="1801"/>
    <x v="1784"/>
    <x v="13"/>
    <s v="餐饮"/>
    <x v="0"/>
    <s v="小吃/冷饮/果汁吧"/>
    <d v="2013-01-24T00:00:00"/>
    <d v="2016-05-09T00:00:00"/>
    <s v="保底与流水两者取高"/>
    <s v="0.14"/>
    <s v="0.14"/>
    <s v=""/>
    <n v="3.3"/>
  </r>
  <r>
    <d v="2016-02-01T00:00:00"/>
    <x v="1"/>
    <x v="1"/>
    <s v="Iceason 爱茜茜里"/>
    <n v="116806.8"/>
    <n v="30241.28052"/>
    <x v="1519"/>
    <x v="1802"/>
    <x v="1785"/>
    <x v="13"/>
    <s v="餐饮"/>
    <x v="0"/>
    <s v="咖啡店/面包店/冰激凌"/>
    <d v="2013-01-08T00:00:00"/>
    <d v="2018-05-09T00:00:00"/>
    <s v="保底与流水两者取高"/>
    <s v="0.17"/>
    <s v="0.17"/>
    <s v=""/>
    <n v="5.3"/>
  </r>
  <r>
    <d v="2016-02-01T00:00:00"/>
    <x v="1"/>
    <x v="1"/>
    <s v="全棉时代"/>
    <n v="352233.32400000002"/>
    <n v="54913.175211600006"/>
    <x v="93"/>
    <x v="1803"/>
    <x v="1786"/>
    <x v="14"/>
    <s v="其它"/>
    <x v="4"/>
    <s v="家居家饰/日杂"/>
    <d v="2015-06-28T00:00:00"/>
    <d v="2018-06-27T00:00:00"/>
    <s v="保底与流水两者取高"/>
    <s v="0.12"/>
    <s v="0.12"/>
    <s v=""/>
    <n v="3"/>
  </r>
  <r>
    <d v="2016-02-01T00:00:00"/>
    <x v="1"/>
    <x v="1"/>
    <s v="Bao Dao 宝岛眼镜"/>
    <n v="417276"/>
    <n v="88629.42240000001"/>
    <x v="1520"/>
    <x v="1804"/>
    <x v="1787"/>
    <x v="60"/>
    <s v="其它"/>
    <x v="1"/>
    <s v="眼镜"/>
    <d v="2015-05-29T00:00:00"/>
    <d v="2017-05-28T00:00:00"/>
    <s v="保底与流水两者取高"/>
    <s v="0.2"/>
    <s v="0.2"/>
    <s v=""/>
    <n v="2"/>
  </r>
  <r>
    <d v="2016-02-01T00:00:00"/>
    <x v="1"/>
    <x v="1"/>
    <s v="糖印"/>
    <n v="153776.4"/>
    <n v="20544.527040000001"/>
    <x v="1521"/>
    <x v="1805"/>
    <x v="1788"/>
    <x v="60"/>
    <s v="餐饮"/>
    <x v="0"/>
    <s v="咖啡店/面包店/冰激凌"/>
    <d v="2015-05-25T00:00:00"/>
    <d v="2017-06-28T00:00:00"/>
    <s v="保底与流水两者取高"/>
    <s v="0.1"/>
    <s v="0.1"/>
    <s v=""/>
    <n v="2.1"/>
  </r>
  <r>
    <d v="2016-02-01T00:00:00"/>
    <x v="1"/>
    <x v="1"/>
    <s v="Puredown"/>
    <n v="99900"/>
    <n v="36433.53"/>
    <x v="1522"/>
    <x v="1806"/>
    <x v="1789"/>
    <x v="62"/>
    <s v="其它"/>
    <x v="4"/>
    <s v="家居家饰/日杂"/>
    <d v="2015-06-19T00:00:00"/>
    <d v="2016-09-02T00:00:00"/>
    <s v="保底与流水两者取高"/>
    <s v="0.15"/>
    <s v="0.15"/>
    <s v=""/>
    <n v="1.2"/>
  </r>
  <r>
    <d v="2016-02-01T00:00:00"/>
    <x v="1"/>
    <x v="1"/>
    <s v="Look Optical"/>
    <n v="218856"/>
    <n v="40357.046399999999"/>
    <x v="1221"/>
    <x v="1807"/>
    <x v="1790"/>
    <x v="63"/>
    <s v="其它"/>
    <x v="1"/>
    <s v="眼镜"/>
    <d v="2015-06-26T00:00:00"/>
    <d v="2017-06-25T00:00:00"/>
    <s v="保底与流水两者取高"/>
    <s v="0.16"/>
    <s v="0.16"/>
    <s v=""/>
    <n v="2"/>
  </r>
  <r>
    <d v="2016-02-01T00:00:00"/>
    <x v="1"/>
    <x v="1"/>
    <s v="万仟堂_x0009_"/>
    <n v="162122.75999999998"/>
    <n v="38406.881843999996"/>
    <x v="1523"/>
    <x v="1808"/>
    <x v="1791"/>
    <x v="17"/>
    <s v="其它"/>
    <x v="4"/>
    <s v="家居家饰/日杂"/>
    <d v="2013-07-01T00:00:00"/>
    <d v="2016-08-15T00:00:00"/>
    <s v="保底(含物管费)与流水两者取高"/>
    <s v="0.15"/>
    <s v="0.15"/>
    <s v=""/>
    <n v="3.1"/>
  </r>
  <r>
    <d v="2016-02-01T00:00:00"/>
    <x v="1"/>
    <x v="1"/>
    <s v="Forest Cabin 林清轩"/>
    <n v="24534"/>
    <n v="18000.595799999999"/>
    <x v="1524"/>
    <x v="1809"/>
    <x v="1792"/>
    <x v="18"/>
    <s v="美容"/>
    <x v="5"/>
    <s v="化妆品/护肤品/香水"/>
    <d v="2014-10-31T00:00:00"/>
    <d v="2016-10-30T00:00:00"/>
    <s v="保底与流水两者取高"/>
    <s v="0.16"/>
    <s v="0.16"/>
    <s v=""/>
    <n v="2"/>
  </r>
  <r>
    <d v="2016-02-01T00:00:00"/>
    <x v="1"/>
    <x v="1"/>
    <s v="MISSHA 谜尚"/>
    <n v="66820.751999999993"/>
    <n v="17279.846467200001"/>
    <x v="1525"/>
    <x v="1810"/>
    <x v="1793"/>
    <x v="18"/>
    <s v="美容"/>
    <x v="5"/>
    <s v="化妆品/护肤品/香水"/>
    <d v="2014-10-30T00:00:00"/>
    <d v="2016-10-29T00:00:00"/>
    <s v="保底与流水两者取高"/>
    <s v="0.16"/>
    <s v="0.16"/>
    <s v=""/>
    <n v="2"/>
  </r>
  <r>
    <d v="2016-02-01T00:00:00"/>
    <x v="1"/>
    <x v="1"/>
    <s v="周大福"/>
    <n v="1629671.2799999998"/>
    <n v="43349.256048000003"/>
    <x v="1526"/>
    <x v="1811"/>
    <x v="1794"/>
    <x v="19"/>
    <s v="珠宝"/>
    <x v="7"/>
    <s v="珠宝"/>
    <d v="2015-06-01T00:00:00"/>
    <d v="2018-05-31T00:00:00"/>
    <s v="保底与流水两者取高"/>
    <s v="0.1,0."/>
    <s v="0.1"/>
    <s v="0."/>
    <n v="3"/>
  </r>
  <r>
    <d v="2016-02-01T00:00:00"/>
    <x v="1"/>
    <x v="1"/>
    <s v="周大生"/>
    <n v="817885.2"/>
    <n v="57579.11808"/>
    <x v="1527"/>
    <x v="1812"/>
    <x v="1795"/>
    <x v="20"/>
    <s v="珠宝"/>
    <x v="7"/>
    <s v="珠宝"/>
    <d v="2015-05-10T00:00:00"/>
    <d v="2016-05-09T00:00:00"/>
    <s v="保底与流水两者取高"/>
    <s v="0.1,0."/>
    <s v="0.1"/>
    <s v="0."/>
    <n v="1"/>
  </r>
  <r>
    <d v="2016-02-01T00:00:00"/>
    <x v="1"/>
    <x v="1"/>
    <s v="MING's Jewellery 明牌珠宝"/>
    <n v="352827.6"/>
    <n v="21134.373239999997"/>
    <x v="1528"/>
    <x v="1813"/>
    <x v="1796"/>
    <x v="61"/>
    <s v="珠宝"/>
    <x v="7"/>
    <s v="珠宝"/>
    <d v="2015-05-15T00:00:00"/>
    <d v="2017-05-14T00:00:00"/>
    <s v="保底与流水两者取高"/>
    <s v="0.1,0."/>
    <s v="0.1"/>
    <s v="0."/>
    <n v="2"/>
  </r>
  <r>
    <d v="2016-02-01T00:00:00"/>
    <x v="1"/>
    <x v="1"/>
    <s v="酷乐潮玩"/>
    <n v="592179.348"/>
    <n v="91550.927200800012"/>
    <x v="1529"/>
    <x v="1814"/>
    <x v="1797"/>
    <x v="40"/>
    <s v="其它"/>
    <x v="1"/>
    <s v="礼品/精品/手工艺品"/>
    <d v="2015-05-10T00:00:00"/>
    <d v="2017-05-09T00:00:00"/>
    <s v="保底与流水两者取高"/>
    <s v="0.14"/>
    <s v="0.14"/>
    <s v=""/>
    <n v="2"/>
  </r>
  <r>
    <d v="2016-02-01T00:00:00"/>
    <x v="1"/>
    <x v="1"/>
    <s v="义源珠宝"/>
    <n v="56337.599999999999"/>
    <n v="26399.799360000001"/>
    <x v="1530"/>
    <x v="1815"/>
    <x v="1798"/>
    <x v="22"/>
    <s v="珠宝"/>
    <x v="7"/>
    <s v="珠宝"/>
    <d v="2013-01-09T00:00:00"/>
    <d v="2016-05-09T00:00:00"/>
    <s v="保底与流水两者取高"/>
    <s v="0.15"/>
    <s v="0.15"/>
    <s v=""/>
    <n v="3.3"/>
  </r>
  <r>
    <d v="2016-02-01T00:00:00"/>
    <x v="1"/>
    <x v="1"/>
    <s v="美珍香"/>
    <n v="330579.11999999994"/>
    <n v="20099.210495999996"/>
    <x v="1531"/>
    <x v="1816"/>
    <x v="1799"/>
    <x v="23"/>
    <s v="餐饮"/>
    <x v="0"/>
    <s v="小吃/冷饮/果汁吧"/>
    <d v="2013-02-27T00:00:00"/>
    <d v="2016-05-09T00:00:00"/>
    <s v="纯保底"/>
    <s v="0."/>
    <s v="0."/>
    <s v=""/>
    <n v="3.2"/>
  </r>
  <r>
    <d v="2016-02-01T00:00:00"/>
    <x v="1"/>
    <x v="1"/>
    <s v="Ajiichiban 优之良品"/>
    <n v="121289.484"/>
    <n v="21807.849223200003"/>
    <x v="1532"/>
    <x v="1817"/>
    <x v="1800"/>
    <x v="24"/>
    <s v="餐饮"/>
    <x v="0"/>
    <s v="小吃/冷饮/果汁吧"/>
    <d v="2013-01-07T00:00:00"/>
    <d v="2016-05-09T00:00:00"/>
    <s v="保底与流水两者取高"/>
    <s v="0.16"/>
    <s v="0.16"/>
    <s v=""/>
    <n v="3.3"/>
  </r>
  <r>
    <d v="2016-02-01T00:00:00"/>
    <x v="1"/>
    <x v="1"/>
    <s v="渔火东海面点"/>
    <n v="296539.2"/>
    <n v="38045.979359999998"/>
    <x v="1533"/>
    <x v="1818"/>
    <x v="1801"/>
    <x v="25"/>
    <s v="餐饮"/>
    <x v="2"/>
    <s v="餐馆/饭店"/>
    <d v="2013-02-24T00:00:00"/>
    <d v="2018-05-09T00:00:00"/>
    <s v="保底与流水两者取高"/>
    <s v="0.11"/>
    <s v="0.11"/>
    <s v=""/>
    <n v="5.2"/>
  </r>
  <r>
    <d v="2016-02-01T00:00:00"/>
    <x v="1"/>
    <x v="1"/>
    <s v="Dairy Queen 冰雪皇后"/>
    <n v="209811.99600000001"/>
    <n v="29625.453835200005"/>
    <x v="387"/>
    <x v="1819"/>
    <x v="1802"/>
    <x v="26"/>
    <s v="餐饮"/>
    <x v="0"/>
    <s v="咖啡店/面包店/冰激凌"/>
    <d v="2013-03-02T00:00:00"/>
    <d v="2018-05-09T00:00:00"/>
    <s v="保底与流水两者取高"/>
    <s v="0.12"/>
    <s v="0.12"/>
    <s v=""/>
    <n v="5.2"/>
  </r>
  <r>
    <d v="2016-02-01T00:00:00"/>
    <x v="1"/>
    <x v="1"/>
    <s v="西树泡芙"/>
    <n v="132799.19999999998"/>
    <n v="21354.111360000003"/>
    <x v="134"/>
    <x v="1820"/>
    <x v="1803"/>
    <x v="1"/>
    <s v="餐饮"/>
    <x v="0"/>
    <s v="小吃/冷饮/果汁吧"/>
    <d v="2013-01-30T00:00:00"/>
    <d v="2016-05-09T00:00:00"/>
    <s v="保底与流水两者取高"/>
    <s v="0.14"/>
    <s v="0.14"/>
    <s v=""/>
    <n v="3.3"/>
  </r>
  <r>
    <d v="2016-02-01T00:00:00"/>
    <x v="1"/>
    <x v="1"/>
    <s v="网鱼网咖"/>
    <n v="350227.20000000001"/>
    <n v="58873.192320000002"/>
    <x v="1222"/>
    <x v="1821"/>
    <x v="1804"/>
    <x v="52"/>
    <s v="休闲娱乐"/>
    <x v="10"/>
    <s v="电玩城/网络游戏"/>
    <d v="2014-11-03T00:00:00"/>
    <d v="2019-11-02T00:00:00"/>
    <s v="纯保底"/>
    <n v="0"/>
    <n v="0"/>
    <s v=""/>
    <n v="5"/>
  </r>
  <r>
    <d v="2016-02-01T00:00:00"/>
    <x v="1"/>
    <x v="1"/>
    <s v="胖哥俩"/>
    <n v="211826.4"/>
    <n v="85916.78783999999"/>
    <x v="1534"/>
    <x v="1822"/>
    <x v="1805"/>
    <x v="66"/>
    <s v="餐饮"/>
    <x v="2"/>
    <s v="餐馆/饭店"/>
    <d v="2015-09-25T00:00:00"/>
    <d v="2020-09-24T00:00:00"/>
    <s v="保底与流水两者取高"/>
    <s v="0.07"/>
    <s v="0.07"/>
    <s v=""/>
    <n v="5"/>
  </r>
  <r>
    <d v="2016-02-01T00:00:00"/>
    <x v="1"/>
    <x v="1"/>
    <s v="玩转烤肉餐厅"/>
    <n v="463218"/>
    <n v="79302.921600000016"/>
    <x v="1535"/>
    <x v="1823"/>
    <x v="1806"/>
    <x v="28"/>
    <s v="餐饮"/>
    <x v="2"/>
    <s v="餐馆/饭店"/>
    <d v="2013-03-01T00:00:00"/>
    <d v="2018-05-29T00:00:00"/>
    <s v="保底与流水两者取高"/>
    <s v="0.09"/>
    <s v="0.09"/>
    <s v=""/>
    <n v="5.2"/>
  </r>
  <r>
    <d v="2016-02-01T00:00:00"/>
    <x v="1"/>
    <x v="1"/>
    <s v="Pizza Hut 必胜客"/>
    <n v="1090713.828"/>
    <n v="58898.54671200001"/>
    <x v="1536"/>
    <x v="1824"/>
    <x v="1807"/>
    <x v="29"/>
    <s v="餐饮"/>
    <x v="2"/>
    <s v="快餐"/>
    <d v="2013-04-15T00:00:00"/>
    <d v="2028-07-13T00:00:00"/>
    <s v="保底(含物管费)与流水两者取高"/>
    <s v="0."/>
    <s v="0."/>
    <s v=""/>
    <n v="15.3"/>
  </r>
  <r>
    <d v="2016-02-01T00:00:00"/>
    <x v="1"/>
    <x v="1"/>
    <s v="太兴"/>
    <n v="1111002"/>
    <n v="115877.5086"/>
    <x v="1537"/>
    <x v="1825"/>
    <x v="1808"/>
    <x v="30"/>
    <s v="餐饮"/>
    <x v="2"/>
    <s v="餐馆/饭店"/>
    <d v="2013-03-18T00:00:00"/>
    <d v="2023-07-15T00:00:00"/>
    <s v="保底(含物管费)与流水两者取高"/>
    <s v="0.08"/>
    <s v="0.08"/>
    <s v=""/>
    <n v="10.3"/>
  </r>
  <r>
    <d v="2016-02-01T00:00:00"/>
    <x v="1"/>
    <x v="1"/>
    <s v="阪织屋"/>
    <n v="118591.43999999999"/>
    <n v="25734.342479999999"/>
    <x v="1538"/>
    <x v="1826"/>
    <x v="1809"/>
    <x v="31"/>
    <s v="普通服饰"/>
    <x v="6"/>
    <s v="生活特性店"/>
    <d v="2015-06-05T00:00:00"/>
    <d v="2017-06-04T00:00:00"/>
    <s v="保底与流水两者取高"/>
    <s v="0.16"/>
    <s v="0.16"/>
    <s v=""/>
    <n v="2"/>
  </r>
  <r>
    <d v="2016-02-01T00:00:00"/>
    <x v="1"/>
    <x v="1"/>
    <s v="Candy Lab 糖果研究室"/>
    <n v="80752.98"/>
    <n v="15044.280173999996"/>
    <x v="1539"/>
    <x v="1827"/>
    <x v="1810"/>
    <x v="32"/>
    <s v="餐饮"/>
    <x v="0"/>
    <s v="小吃/冷饮/果汁吧"/>
    <d v="2014-06-20T00:00:00"/>
    <d v="2016-06-19T00:00:00"/>
    <s v="保底与流水两者取高"/>
    <s v="0.12"/>
    <s v="0.12"/>
    <s v=""/>
    <n v="2"/>
  </r>
  <r>
    <d v="2016-02-01T00:00:00"/>
    <x v="1"/>
    <x v="1"/>
    <s v="瑞蜜可"/>
    <n v="23632.799999999999"/>
    <n v="27718.911120000001"/>
    <x v="1540"/>
    <x v="1828"/>
    <x v="1811"/>
    <x v="33"/>
    <s v="餐饮"/>
    <x v="0"/>
    <s v="小吃/冷饮/果汁吧"/>
    <d v="2015-10-13T00:00:00"/>
    <d v="2016-10-12T00:00:00"/>
    <s v="保底与流水两者取高"/>
    <s v="0.13"/>
    <s v="0.13"/>
    <s v=""/>
    <n v="1"/>
  </r>
  <r>
    <d v="2016-02-01T00:00:00"/>
    <x v="1"/>
    <x v="1"/>
    <s v="启路生活馆"/>
    <n v="413311.47599999997"/>
    <n v="80967.718148400003"/>
    <x v="1541"/>
    <x v="1829"/>
    <x v="1812"/>
    <x v="34"/>
    <s v="其它"/>
    <x v="1"/>
    <s v="文具"/>
    <d v="2012-12-20T00:00:00"/>
    <d v="2016-05-09T00:00:00"/>
    <s v="保底与流水两者取高"/>
    <s v="0.15"/>
    <s v="0.15"/>
    <s v=""/>
    <n v="3.4"/>
  </r>
  <r>
    <d v="2016-02-01T00:00:00"/>
    <x v="1"/>
    <x v="1"/>
    <s v="Laofengxiang 老凤祥"/>
    <n v="1197477.5999999999"/>
    <n v="75321.341039999985"/>
    <x v="424"/>
    <x v="1830"/>
    <x v="1813"/>
    <x v="35"/>
    <s v="珠宝"/>
    <x v="7"/>
    <s v="珠宝"/>
    <d v="2013-01-10T00:00:00"/>
    <d v="2016-05-09T00:00:00"/>
    <s v="保底与流水两者取高"/>
    <s v="0.1,0."/>
    <s v="0.1"/>
    <s v="0."/>
    <n v="3.3"/>
  </r>
  <r>
    <d v="2016-02-01T00:00:00"/>
    <x v="1"/>
    <x v="1"/>
    <s v="中国黄金"/>
    <n v="1503414"/>
    <n v="76824.455400000006"/>
    <x v="1082"/>
    <x v="1831"/>
    <x v="1814"/>
    <x v="36"/>
    <s v="珠宝"/>
    <x v="7"/>
    <s v="珠宝"/>
    <d v="2013-01-05T00:00:00"/>
    <d v="2016-05-09T00:00:00"/>
    <s v="保底与流水两者取高"/>
    <s v="0.09,0."/>
    <s v="0.09"/>
    <s v="0."/>
    <n v="3.3"/>
  </r>
  <r>
    <d v="2016-02-01T00:00:00"/>
    <x v="1"/>
    <x v="1"/>
    <s v="Watsons 屈臣氏"/>
    <n v="1433929.8959999999"/>
    <n v="101235.45065760001"/>
    <x v="405"/>
    <x v="1832"/>
    <x v="1815"/>
    <x v="37"/>
    <s v="其它"/>
    <x v="1"/>
    <s v="药房/保健品"/>
    <d v="2013-01-17T00:00:00"/>
    <d v="2021-07-30T00:00:00"/>
    <s v="纯扣"/>
    <s v="0.07"/>
    <s v="0.07"/>
    <s v=""/>
    <n v="8.5"/>
  </r>
  <r>
    <d v="2016-02-01T00:00:00"/>
    <x v="1"/>
    <x v="1"/>
    <s v="黛拉美甲"/>
    <n v="235102.8"/>
    <n v="32162.063039999997"/>
    <x v="291"/>
    <x v="1833"/>
    <x v="1816"/>
    <x v="38"/>
    <s v="美容"/>
    <x v="8"/>
    <s v="美容/美发/美甲"/>
    <d v="2013-01-10T00:00:00"/>
    <d v="2016-05-09T00:00:00"/>
    <s v="纯保底"/>
    <n v="0"/>
    <n v="0"/>
    <s v=""/>
    <n v="3.3"/>
  </r>
  <r>
    <d v="2016-02-01T00:00:00"/>
    <x v="1"/>
    <x v="1"/>
    <s v="海伦美甲"/>
    <n v="308803.92"/>
    <n v="30417.186119999995"/>
    <x v="621"/>
    <x v="1834"/>
    <x v="1817"/>
    <x v="31"/>
    <s v="美容"/>
    <x v="8"/>
    <s v="美容/美发/美甲"/>
    <d v="2013-01-13T00:00:00"/>
    <d v="2016-05-09T00:00:00"/>
    <s v="纯保底"/>
    <n v="0"/>
    <n v="0"/>
    <s v=""/>
    <n v="3.3"/>
  </r>
  <r>
    <d v="2016-02-01T00:00:00"/>
    <x v="1"/>
    <x v="1"/>
    <s v="Hotwind 热风"/>
    <n v="341889.24"/>
    <n v="47043.959424000001"/>
    <x v="1542"/>
    <x v="1835"/>
    <x v="1818"/>
    <x v="39"/>
    <s v="普通服饰"/>
    <x v="9"/>
    <s v="综合服饰"/>
    <d v="2015-06-29T00:00:00"/>
    <d v="2018-06-28T00:00:00"/>
    <s v="保底与流水两者取高"/>
    <s v="0.11,0.12"/>
    <s v="0.11"/>
    <s v="0.12"/>
    <n v="3"/>
  </r>
  <r>
    <d v="2016-02-01T00:00:00"/>
    <x v="1"/>
    <x v="1"/>
    <s v="Bread Talk 面包新语"/>
    <n v="532222.59600000002"/>
    <n v="51199.813735200005"/>
    <x v="846"/>
    <x v="1836"/>
    <x v="1819"/>
    <x v="40"/>
    <s v="餐饮"/>
    <x v="0"/>
    <s v="咖啡店/面包店/冰激凌"/>
    <d v="2013-02-28T00:00:00"/>
    <d v="2021-05-09T00:00:00"/>
    <s v="保底与流水两者取高"/>
    <s v="0.08"/>
    <s v="0.08"/>
    <s v=""/>
    <n v="8.1999999999999993"/>
  </r>
  <r>
    <d v="2016-02-01T00:00:00"/>
    <x v="1"/>
    <x v="1"/>
    <s v="阿香米线"/>
    <n v="892872"/>
    <n v="114466.19040000001"/>
    <x v="1543"/>
    <x v="1837"/>
    <x v="1820"/>
    <x v="41"/>
    <s v="餐饮"/>
    <x v="2"/>
    <s v="快餐"/>
    <d v="2013-02-28T00:00:00"/>
    <d v="2016-05-09T00:00:00"/>
    <s v="保底与流水两者取高"/>
    <s v="0.12"/>
    <s v="0.12"/>
    <s v=""/>
    <n v="3.2"/>
  </r>
  <r>
    <d v="2016-02-01T00:00:00"/>
    <x v="1"/>
    <x v="1"/>
    <s v="Sukiya 食其家"/>
    <n v="454801.2"/>
    <n v="55485.746400000004"/>
    <x v="1544"/>
    <x v="1838"/>
    <x v="1821"/>
    <x v="42"/>
    <s v="餐饮"/>
    <x v="2"/>
    <s v="快餐"/>
    <d v="2012-12-20T00:00:00"/>
    <d v="2018-05-09T00:00:00"/>
    <s v="保底与流水两者取高"/>
    <s v="0.1"/>
    <s v="0.1"/>
    <s v=""/>
    <n v="5.4"/>
  </r>
  <r>
    <d v="2016-02-01T00:00:00"/>
    <x v="1"/>
    <x v="1"/>
    <s v="Ajisen Ramen 味千拉面"/>
    <n v="574385.15999999992"/>
    <n v="58070.339675999989"/>
    <x v="1545"/>
    <x v="1839"/>
    <x v="1822"/>
    <x v="43"/>
    <s v="餐饮"/>
    <x v="2"/>
    <s v="快餐"/>
    <d v="2013-02-26T00:00:00"/>
    <d v="2021-05-09T00:00:00"/>
    <s v="保底与流水两者取高"/>
    <s v="0.08"/>
    <s v="0.08"/>
    <s v=""/>
    <n v="8.1999999999999993"/>
  </r>
  <r>
    <d v="2016-02-01T00:00:00"/>
    <x v="1"/>
    <x v="1"/>
    <s v="KFC 肯德基"/>
    <n v="381060"/>
    <n v="57475.198000000004"/>
    <x v="1546"/>
    <x v="1840"/>
    <x v="1823"/>
    <x v="44"/>
    <s v="餐饮"/>
    <x v="2"/>
    <s v="快餐"/>
    <d v="2013-03-04T00:00:00"/>
    <d v="2028-06-13T00:00:00"/>
    <s v="保底与流水两者取高"/>
    <n v="0.08"/>
    <n v="0.08"/>
    <s v=""/>
    <n v="15.3"/>
  </r>
  <r>
    <d v="2016-02-01T00:00:00"/>
    <x v="1"/>
    <x v="1"/>
    <s v="永坤黄金"/>
    <n v="166003.356"/>
    <n v="33848.084288400001"/>
    <x v="1547"/>
    <x v="1841"/>
    <x v="1824"/>
    <x v="45"/>
    <s v="珠宝"/>
    <x v="7"/>
    <s v="珠宝"/>
    <d v="2013-09-03T00:00:00"/>
    <d v="2016-10-17T00:00:00"/>
    <s v="保底与流水两者取高"/>
    <n v="0"/>
    <n v="0"/>
    <s v=""/>
    <n v="3.1"/>
  </r>
  <r>
    <d v="2016-02-01T00:00:00"/>
    <x v="1"/>
    <x v="1"/>
    <s v="Hui Lau Shan 许留山"/>
    <n v="292422.87599999999"/>
    <n v="37839.520154399994"/>
    <x v="1548"/>
    <x v="1842"/>
    <x v="1825"/>
    <x v="46"/>
    <s v="餐饮"/>
    <x v="0"/>
    <s v="咖啡店/面包店/冰激凌"/>
    <d v="2013-06-18T00:00:00"/>
    <d v="2018-07-17T00:00:00"/>
    <s v="保底与流水两者取高"/>
    <s v="0.11"/>
    <s v="0.11"/>
    <s v=""/>
    <n v="5.0999999999999996"/>
  </r>
  <r>
    <d v="2016-02-01T00:00:00"/>
    <x v="1"/>
    <x v="1"/>
    <s v="雅淇"/>
    <n v="38544"/>
    <n v="13440.292799999997"/>
    <x v="1549"/>
    <x v="1843"/>
    <x v="1826"/>
    <x v="65"/>
    <s v="餐饮"/>
    <x v="0"/>
    <s v="小吃/冷饮/果汁吧"/>
    <d v="2016-01-01T00:00:00"/>
    <d v="2016-12-31T00:00:00"/>
    <s v="保底与流水两者取高"/>
    <s v="0.14"/>
    <s v="0.14"/>
    <s v=""/>
    <n v="1"/>
  </r>
  <r>
    <d v="2016-02-01T00:00:00"/>
    <x v="1"/>
    <x v="1"/>
    <s v="德茶理"/>
    <n v="55456.92"/>
    <n v="13442.757408000001"/>
    <x v="1550"/>
    <x v="1844"/>
    <x v="1827"/>
    <x v="65"/>
    <s v="餐饮"/>
    <x v="0"/>
    <s v="小吃/冷饮/果汁吧"/>
    <d v="2015-11-14T00:00:00"/>
    <d v="2016-11-24T00:00:00"/>
    <s v="保底与流水两者取高"/>
    <s v="0.14"/>
    <s v="0.14"/>
    <s v=""/>
    <n v="1"/>
  </r>
  <r>
    <d v="2016-02-01T00:00:00"/>
    <x v="1"/>
    <x v="1"/>
    <s v="淘果乐&amp;冰期时代"/>
    <n v="65732.399999999994"/>
    <n v="13869.536400000003"/>
    <x v="1551"/>
    <x v="1845"/>
    <x v="1828"/>
    <x v="48"/>
    <s v="餐饮"/>
    <x v="0"/>
    <s v="小吃/冷饮/果汁吧"/>
    <d v="2013-07-01T00:00:00"/>
    <d v="2016-07-05T00:00:00"/>
    <s v="保底与流水两者取高"/>
    <s v="0.15"/>
    <s v="0.15"/>
    <s v=""/>
    <n v="3"/>
  </r>
  <r>
    <d v="2016-02-01T00:00:00"/>
    <x v="1"/>
    <x v="1"/>
    <s v="鲜芋仙"/>
    <n v="134758.79999999999"/>
    <n v="13866.68052"/>
    <x v="1552"/>
    <x v="1846"/>
    <x v="1829"/>
    <x v="55"/>
    <s v="餐饮"/>
    <x v="0"/>
    <s v="小吃/冷饮/果汁吧"/>
    <d v="2013-08-16T00:00:00"/>
    <d v="2016-08-15T00:00:00"/>
    <s v="保底(含物管费)与流水两者取高"/>
    <s v="0.1"/>
    <s v="0.1"/>
    <s v=""/>
    <n v="3"/>
  </r>
  <r>
    <d v="2016-02-01T00:00:00"/>
    <x v="1"/>
    <x v="1"/>
    <s v="Hello spring"/>
    <n v="53654.400000000001"/>
    <n v="7576.0012800000004"/>
    <x v="1553"/>
    <x v="1847"/>
    <x v="1830"/>
    <x v="10"/>
    <s v="其它"/>
    <x v="3"/>
    <s v="花店"/>
    <d v="2015-04-19T00:00:00"/>
    <d v="2016-04-18T00:00:00"/>
    <s v="保底与流水两者取高"/>
    <s v="0.13"/>
    <s v="0.13"/>
    <s v=""/>
    <n v="1"/>
  </r>
  <r>
    <d v="2016-02-01T00:00:00"/>
    <x v="1"/>
    <x v="1"/>
    <s v="Office 欧菲姿"/>
    <n v="36546"/>
    <n v="0"/>
    <x v="100"/>
    <x v="1848"/>
    <x v="104"/>
    <x v="10"/>
    <s v="美容"/>
    <x v="5"/>
    <s v="化妆品/护肤品/香水"/>
    <d v="2015-01-26T00:00:00"/>
    <d v="2016-01-25T00:00:00"/>
    <s v="保底与流水两者取高"/>
    <s v="0.15"/>
    <s v="0.15"/>
    <s v=""/>
    <n v="1"/>
  </r>
  <r>
    <d v="2016-02-01T00:00:00"/>
    <x v="1"/>
    <x v="1"/>
    <s v="AFU 阿芙精油"/>
    <n v="37428"/>
    <n v="7560.4559999999983"/>
    <x v="1554"/>
    <x v="1849"/>
    <x v="1831"/>
    <x v="10"/>
    <s v="美容"/>
    <x v="5"/>
    <s v="化妆品/护肤品/香水"/>
    <d v="2014-09-25T00:00:00"/>
    <d v="2016-09-24T00:00:00"/>
    <s v="保底与流水两者取高"/>
    <s v="0.16"/>
    <s v="0.16"/>
    <s v=""/>
    <n v="2"/>
  </r>
  <r>
    <d v="2016-02-01T00:00:00"/>
    <x v="1"/>
    <x v="1"/>
    <s v="珀莱雅"/>
    <n v="35906.400000000001"/>
    <n v="6958.66032"/>
    <x v="1555"/>
    <x v="1850"/>
    <x v="1832"/>
    <x v="6"/>
    <s v="美容"/>
    <x v="5"/>
    <s v="化妆品/护肤品/香水"/>
    <d v="2013-08-30T00:00:00"/>
    <d v="2016-08-29T00:00:00"/>
    <s v="保底与流水两者取高"/>
    <n v="0"/>
    <n v="0"/>
    <s v=""/>
    <n v="3"/>
  </r>
  <r>
    <d v="2016-02-01T00:00:00"/>
    <x v="1"/>
    <x v="1"/>
    <s v="Reemoor"/>
    <n v="31089.599999999999"/>
    <n v="7800.3806400000003"/>
    <x v="1125"/>
    <x v="1851"/>
    <x v="1833"/>
    <x v="10"/>
    <s v="普通服饰"/>
    <x v="6"/>
    <s v="鞋"/>
    <d v="2014-12-23T00:00:00"/>
    <d v="2016-12-22T00:00:00"/>
    <s v="保底与流水两者取高"/>
    <s v="0.16"/>
    <s v="0.16"/>
    <s v=""/>
    <n v="2"/>
  </r>
  <r>
    <d v="2016-02-01T00:00:00"/>
    <x v="1"/>
    <x v="1"/>
    <s v="skinfood"/>
    <n v="34023.599999999999"/>
    <n v="7560.0439199999992"/>
    <x v="1556"/>
    <x v="1852"/>
    <x v="1834"/>
    <x v="10"/>
    <s v="美容"/>
    <x v="5"/>
    <s v="化妆品/护肤品/香水"/>
    <d v="2014-09-06T00:00:00"/>
    <d v="2016-09-05T00:00:00"/>
    <s v="保底与流水两者取高"/>
    <s v="0.16"/>
    <s v="0.16"/>
    <s v=""/>
    <n v="2"/>
  </r>
  <r>
    <d v="2016-02-01T00:00:00"/>
    <x v="1"/>
    <x v="1"/>
    <s v="雅漾"/>
    <n v="53050.799999999996"/>
    <n v="9602.1948000000011"/>
    <x v="1557"/>
    <x v="1853"/>
    <x v="1835"/>
    <x v="6"/>
    <s v="美容"/>
    <x v="5"/>
    <s v="化妆品/护肤品/香水"/>
    <d v="2015-06-26T00:00:00"/>
    <d v="2016-06-25T00:00:00"/>
    <s v="保底与流水两者取高"/>
    <s v="0.16"/>
    <s v="0.16"/>
    <s v=""/>
    <n v="1"/>
  </r>
  <r>
    <d v="2016-02-01T00:00:00"/>
    <x v="1"/>
    <x v="1"/>
    <s v="周黑鸭"/>
    <n v="135577.19999999998"/>
    <n v="16865.803680000001"/>
    <x v="1558"/>
    <x v="1854"/>
    <x v="1836"/>
    <x v="10"/>
    <s v="餐饮"/>
    <x v="0"/>
    <s v="小吃/冷饮/果汁吧"/>
    <d v="2015-07-20T00:00:00"/>
    <d v="2016-07-19T00:00:00"/>
    <s v="保底与流水两者取高"/>
    <s v="0.12"/>
    <s v="0.12"/>
    <s v=""/>
    <n v="1"/>
  </r>
  <r>
    <d v="2016-02-01T00:00:00"/>
    <x v="1"/>
    <x v="1"/>
    <s v="A+（化妆品）"/>
    <n v="42388.44"/>
    <n v="7201.7959560000018"/>
    <x v="1559"/>
    <x v="1855"/>
    <x v="1837"/>
    <x v="6"/>
    <s v="美容"/>
    <x v="5"/>
    <s v="化妆品/护肤品/香水"/>
    <d v="2014-03-29T00:00:00"/>
    <d v="2016-03-28T00:00:00"/>
    <s v="保底与流水两者取高"/>
    <s v="0.1"/>
    <s v="0.1"/>
    <s v=""/>
    <n v="2"/>
  </r>
  <r>
    <d v="2016-02-01T00:00:00"/>
    <x v="1"/>
    <x v="1"/>
    <s v="Binca Vidou 卞卡"/>
    <n v="26132.399999999998"/>
    <n v="6360.6261600000007"/>
    <x v="1560"/>
    <x v="1856"/>
    <x v="1838"/>
    <x v="58"/>
    <s v="美容"/>
    <x v="5"/>
    <s v="化妆品/护肤品/香水"/>
    <d v="2014-08-25T00:00:00"/>
    <d v="2016-08-24T00:00:00"/>
    <s v="保底与流水两者取高"/>
    <s v="0.16"/>
    <s v="0.16"/>
    <s v=""/>
    <n v="2"/>
  </r>
  <r>
    <d v="2016-02-01T00:00:00"/>
    <x v="1"/>
    <x v="1"/>
    <s v="牛品堂皮具"/>
    <n v="36726"/>
    <n v="7198.2959999999994"/>
    <x v="1561"/>
    <x v="1857"/>
    <x v="1839"/>
    <x v="6"/>
    <s v="普通服饰"/>
    <x v="6"/>
    <s v="手袋/钱包/旅行箱包"/>
    <d v="2013-09-05T00:00:00"/>
    <d v="2016-09-04T00:00:00"/>
    <s v="保底与流水两者取高"/>
    <s v="0.16"/>
    <s v="0.16"/>
    <s v=""/>
    <n v="3"/>
  </r>
  <r>
    <d v="2016-02-01T00:00:00"/>
    <x v="1"/>
    <x v="1"/>
    <s v="Mad Meit Choco"/>
    <n v="91771.428"/>
    <n v="14830.2627648"/>
    <x v="856"/>
    <x v="1858"/>
    <x v="1840"/>
    <x v="32"/>
    <s v="餐饮"/>
    <x v="0"/>
    <s v="小吃/冷饮/果汁吧"/>
    <d v="2015-09-26T00:00:00"/>
    <d v="2017-09-25T00:00:00"/>
    <s v="保底与流水两者取高"/>
    <s v="0.14"/>
    <s v="0.14"/>
    <s v=""/>
    <n v="2"/>
  </r>
  <r>
    <d v="2016-02-01T00:00:00"/>
    <x v="1"/>
    <x v="1"/>
    <s v="檀品"/>
    <n v="39921.599999999999"/>
    <n v="6599.0404799999997"/>
    <x v="1562"/>
    <x v="1859"/>
    <x v="1841"/>
    <x v="58"/>
    <s v="餐饮"/>
    <x v="0"/>
    <s v="小吃/冷饮/果汁吧"/>
    <d v="2014-08-13T00:00:00"/>
    <d v="2016-08-12T00:00:00"/>
    <s v="保底与流水两者取高"/>
    <s v="0.15"/>
    <s v="0.15"/>
    <s v=""/>
    <n v="2"/>
  </r>
  <r>
    <d v="2016-02-01T00:00:00"/>
    <x v="1"/>
    <x v="1"/>
    <s v="Herborist 佰草集"/>
    <n v="43627.199999999997"/>
    <n v="8398.235999999999"/>
    <x v="1563"/>
    <x v="1860"/>
    <x v="1842"/>
    <x v="6"/>
    <s v="美容"/>
    <x v="5"/>
    <s v="化妆品/护肤品/香水"/>
    <d v="2015-07-10T00:00:00"/>
    <d v="2016-07-09T00:00:00"/>
    <s v="保底与流水两者取高"/>
    <s v="0.16"/>
    <s v="0.16"/>
    <s v=""/>
    <n v="1"/>
  </r>
  <r>
    <d v="2016-02-01T00:00:00"/>
    <x v="1"/>
    <x v="1"/>
    <s v="久留米"/>
    <n v="78259.199999999997"/>
    <n v="12156.335999999998"/>
    <x v="1564"/>
    <x v="1861"/>
    <x v="1843"/>
    <x v="64"/>
    <s v="餐饮"/>
    <x v="0"/>
    <s v="小吃/冷饮/果汁吧"/>
    <d v="2015-09-20T00:00:00"/>
    <d v="2016-09-19T00:00:00"/>
    <s v="保底与流水两者取高"/>
    <s v="0.14"/>
    <s v="0.14"/>
    <s v=""/>
    <n v="1"/>
  </r>
  <r>
    <d v="2016-03-01T00:00:00"/>
    <x v="1"/>
    <x v="1"/>
    <s v="Coco 都可茶饮"/>
    <n v="272604.59999999998"/>
    <n v="45116.061300000001"/>
    <x v="1420"/>
    <x v="1862"/>
    <x v="1844"/>
    <x v="9"/>
    <s v="餐饮"/>
    <x v="0"/>
    <s v="小吃/冷饮/果汁吧"/>
    <d v="2013-02-22T00:00:00"/>
    <d v="2016-05-09T00:00:00"/>
    <s v="保底与流水两者取高"/>
    <s v="0.16"/>
    <s v="0.16"/>
    <s v=""/>
    <n v="3.2"/>
  </r>
  <r>
    <d v="2016-03-01T00:00:00"/>
    <x v="1"/>
    <x v="1"/>
    <s v="mumu teapresso"/>
    <n v="73200"/>
    <n v="14076.359999999999"/>
    <x v="1565"/>
    <x v="1863"/>
    <x v="1845"/>
    <x v="12"/>
    <s v="餐饮"/>
    <x v="0"/>
    <s v="小吃/冷饮/果汁吧"/>
    <d v="2013-03-04T00:00:00"/>
    <d v="2016-05-09T00:00:00"/>
    <s v="保底与流水两者取高"/>
    <s v="0.13"/>
    <s v="0.13"/>
    <s v=""/>
    <n v="3.2"/>
  </r>
  <r>
    <d v="2016-03-01T00:00:00"/>
    <x v="1"/>
    <x v="1"/>
    <s v="AYSH"/>
    <n v="119371.2"/>
    <n v="23325.132479999997"/>
    <x v="1566"/>
    <x v="1864"/>
    <x v="1846"/>
    <x v="13"/>
    <s v="餐饮"/>
    <x v="0"/>
    <s v="小吃/冷饮/果汁吧"/>
    <d v="2013-01-24T00:00:00"/>
    <d v="2016-05-09T00:00:00"/>
    <s v="保底与流水两者取高"/>
    <s v="0.14"/>
    <s v="0.14"/>
    <s v=""/>
    <n v="3.3"/>
  </r>
  <r>
    <d v="2016-03-01T00:00:00"/>
    <x v="1"/>
    <x v="1"/>
    <s v="Iceason 爱茜茜里"/>
    <n v="108940.8"/>
    <n v="30241.966079999998"/>
    <x v="1461"/>
    <x v="1865"/>
    <x v="1847"/>
    <x v="13"/>
    <s v="餐饮"/>
    <x v="0"/>
    <s v="咖啡店/面包店/冰激凌"/>
    <d v="2013-01-08T00:00:00"/>
    <d v="2018-05-09T00:00:00"/>
    <s v="保底与流水两者取高"/>
    <s v="0.17"/>
    <s v="0.17"/>
    <s v=""/>
    <n v="5.3"/>
  </r>
  <r>
    <d v="2016-03-01T00:00:00"/>
    <x v="1"/>
    <x v="1"/>
    <s v="全棉时代"/>
    <n v="392782.68"/>
    <n v="55696.584024000003"/>
    <x v="1567"/>
    <x v="1866"/>
    <x v="1848"/>
    <x v="14"/>
    <s v="其它"/>
    <x v="4"/>
    <s v="家居家饰/日杂"/>
    <d v="2015-06-28T00:00:00"/>
    <d v="2018-06-27T00:00:00"/>
    <s v="保底与流水两者取高"/>
    <s v="0.12"/>
    <s v="0.12"/>
    <s v=""/>
    <n v="3"/>
  </r>
  <r>
    <d v="2016-03-01T00:00:00"/>
    <x v="1"/>
    <x v="1"/>
    <s v="Bao Dao 宝岛眼镜"/>
    <n v="415640.39999999997"/>
    <n v="88282.020960000009"/>
    <x v="1520"/>
    <x v="1867"/>
    <x v="1849"/>
    <x v="60"/>
    <s v="其它"/>
    <x v="1"/>
    <s v="眼镜"/>
    <d v="2015-05-29T00:00:00"/>
    <d v="2017-05-28T00:00:00"/>
    <s v="保底与流水两者取高"/>
    <s v="0.2"/>
    <s v="0.2"/>
    <s v=""/>
    <n v="2"/>
  </r>
  <r>
    <d v="2016-03-01T00:00:00"/>
    <x v="1"/>
    <x v="1"/>
    <s v="糖印"/>
    <n v="144390.84"/>
    <n v="19593.836988000003"/>
    <x v="1568"/>
    <x v="1868"/>
    <x v="1850"/>
    <x v="60"/>
    <s v="餐饮"/>
    <x v="0"/>
    <s v="咖啡店/面包店/冰激凌"/>
    <d v="2015-05-25T00:00:00"/>
    <d v="2017-06-28T00:00:00"/>
    <s v="保底与流水两者取高"/>
    <s v="0.1"/>
    <s v="0.1"/>
    <s v=""/>
    <n v="2.1"/>
  </r>
  <r>
    <d v="2016-03-01T00:00:00"/>
    <x v="1"/>
    <x v="1"/>
    <s v="Puredown"/>
    <n v="53743.08"/>
    <n v="36432.433932"/>
    <x v="1569"/>
    <x v="1869"/>
    <x v="1851"/>
    <x v="62"/>
    <s v="其它"/>
    <x v="4"/>
    <s v="家居家饰/日杂"/>
    <d v="2015-06-19T00:00:00"/>
    <d v="2016-09-02T00:00:00"/>
    <s v="保底与流水两者取高"/>
    <s v="0.15"/>
    <s v="0.15"/>
    <s v=""/>
    <n v="1.2"/>
  </r>
  <r>
    <d v="2016-03-01T00:00:00"/>
    <x v="1"/>
    <x v="1"/>
    <s v="Look Optical"/>
    <n v="207472.8"/>
    <n v="38527.698960000002"/>
    <x v="1570"/>
    <x v="1870"/>
    <x v="1852"/>
    <x v="63"/>
    <s v="其它"/>
    <x v="1"/>
    <s v="眼镜"/>
    <d v="2015-06-26T00:00:00"/>
    <d v="2017-06-25T00:00:00"/>
    <s v="保底与流水两者取高"/>
    <s v="0.16"/>
    <s v="0.16"/>
    <s v=""/>
    <n v="2"/>
  </r>
  <r>
    <d v="2016-03-01T00:00:00"/>
    <x v="1"/>
    <x v="1"/>
    <s v="万仟堂_x0009_"/>
    <n v="102814.43999999999"/>
    <n v="38401.193339999998"/>
    <x v="1571"/>
    <x v="1871"/>
    <x v="1853"/>
    <x v="17"/>
    <s v="其它"/>
    <x v="4"/>
    <s v="家居家饰/日杂"/>
    <d v="2013-07-01T00:00:00"/>
    <d v="2016-08-15T00:00:00"/>
    <s v="保底(含物管费)与流水两者取高"/>
    <s v="0.15"/>
    <s v="0.15"/>
    <s v=""/>
    <n v="3.1"/>
  </r>
  <r>
    <d v="2016-03-01T00:00:00"/>
    <x v="1"/>
    <x v="1"/>
    <s v="Forest Cabin 林清轩"/>
    <n v="28516.799999999999"/>
    <n v="17999.804160000003"/>
    <x v="1572"/>
    <x v="1872"/>
    <x v="1854"/>
    <x v="18"/>
    <s v="美容"/>
    <x v="5"/>
    <s v="化妆品/护肤品/香水"/>
    <d v="2014-10-31T00:00:00"/>
    <d v="2016-10-30T00:00:00"/>
    <s v="保底与流水两者取高"/>
    <s v="0.16"/>
    <s v="0.16"/>
    <s v=""/>
    <n v="2"/>
  </r>
  <r>
    <d v="2016-03-01T00:00:00"/>
    <x v="1"/>
    <x v="1"/>
    <s v="MISSHA 谜尚"/>
    <n v="64571.471999999994"/>
    <n v="17279.3259072"/>
    <x v="1573"/>
    <x v="1873"/>
    <x v="1855"/>
    <x v="18"/>
    <s v="美容"/>
    <x v="5"/>
    <s v="化妆品/护肤品/香水"/>
    <d v="2014-10-30T00:00:00"/>
    <d v="2016-10-29T00:00:00"/>
    <s v="保底与流水两者取高"/>
    <s v="0.16"/>
    <s v="0.16"/>
    <s v=""/>
    <n v="2"/>
  </r>
  <r>
    <d v="2016-03-01T00:00:00"/>
    <x v="1"/>
    <x v="1"/>
    <s v="周大福"/>
    <n v="973523.88"/>
    <n v="43321.812660000003"/>
    <x v="1574"/>
    <x v="1874"/>
    <x v="1856"/>
    <x v="19"/>
    <s v="珠宝"/>
    <x v="7"/>
    <s v="珠宝"/>
    <d v="2015-06-01T00:00:00"/>
    <d v="2018-05-31T00:00:00"/>
    <s v="保底与流水两者取高"/>
    <s v="0.1,0."/>
    <s v="0.1"/>
    <s v="0."/>
    <n v="3"/>
  </r>
  <r>
    <d v="2016-03-01T00:00:00"/>
    <x v="1"/>
    <x v="1"/>
    <s v="周大生"/>
    <n v="613576.79999999993"/>
    <n v="57614.861520000006"/>
    <x v="1575"/>
    <x v="1875"/>
    <x v="1857"/>
    <x v="20"/>
    <s v="珠宝"/>
    <x v="7"/>
    <s v="珠宝"/>
    <d v="2015-05-10T00:00:00"/>
    <d v="2016-05-09T00:00:00"/>
    <s v="保底与流水两者取高"/>
    <s v="0.1,0."/>
    <s v="0.1"/>
    <s v="0."/>
    <n v="1"/>
  </r>
  <r>
    <d v="2016-03-01T00:00:00"/>
    <x v="1"/>
    <x v="1"/>
    <s v="MING's Jewellery 明牌珠宝"/>
    <n v="190081.19999999998"/>
    <n v="21118.02132"/>
    <x v="1576"/>
    <x v="1876"/>
    <x v="1858"/>
    <x v="61"/>
    <s v="珠宝"/>
    <x v="7"/>
    <s v="珠宝"/>
    <d v="2015-05-15T00:00:00"/>
    <d v="2017-05-14T00:00:00"/>
    <s v="保底与流水两者取高"/>
    <s v="0.1,0."/>
    <s v="0.1"/>
    <s v="0."/>
    <n v="2"/>
  </r>
  <r>
    <d v="2016-03-01T00:00:00"/>
    <x v="1"/>
    <x v="1"/>
    <s v="酷乐潮玩"/>
    <n v="385959.87599999999"/>
    <n v="62679.883862399998"/>
    <x v="1577"/>
    <x v="1877"/>
    <x v="1859"/>
    <x v="40"/>
    <s v="其它"/>
    <x v="1"/>
    <s v="礼品/精品/手工艺品"/>
    <d v="2015-05-10T00:00:00"/>
    <d v="2017-05-09T00:00:00"/>
    <s v="保底与流水两者取高"/>
    <s v="0.14"/>
    <s v="0.14"/>
    <s v=""/>
    <n v="2"/>
  </r>
  <r>
    <d v="2016-03-01T00:00:00"/>
    <x v="1"/>
    <x v="1"/>
    <s v="义源珠宝"/>
    <n v="39670.799999999996"/>
    <n v="26400.917400000002"/>
    <x v="1578"/>
    <x v="1878"/>
    <x v="1860"/>
    <x v="22"/>
    <s v="珠宝"/>
    <x v="7"/>
    <s v="珠宝"/>
    <d v="2013-01-09T00:00:00"/>
    <d v="2016-05-09T00:00:00"/>
    <s v="保底与流水两者取高"/>
    <s v="0.15"/>
    <s v="0.15"/>
    <s v=""/>
    <n v="3.3"/>
  </r>
  <r>
    <d v="2016-03-01T00:00:00"/>
    <x v="1"/>
    <x v="1"/>
    <s v="美珍香"/>
    <n v="291282.48"/>
    <n v="20098.491120000002"/>
    <x v="1338"/>
    <x v="1879"/>
    <x v="1861"/>
    <x v="23"/>
    <s v="餐饮"/>
    <x v="0"/>
    <s v="小吃/冷饮/果汁吧"/>
    <d v="2013-02-27T00:00:00"/>
    <d v="2016-05-09T00:00:00"/>
    <s v="纯保底"/>
    <s v="0."/>
    <s v="0."/>
    <s v=""/>
    <n v="3.2"/>
  </r>
  <r>
    <d v="2016-03-01T00:00:00"/>
    <x v="1"/>
    <x v="1"/>
    <s v="Ajiichiban 优之良品"/>
    <n v="97023.443999999989"/>
    <n v="19200.939567599995"/>
    <x v="1579"/>
    <x v="1880"/>
    <x v="1862"/>
    <x v="24"/>
    <s v="餐饮"/>
    <x v="0"/>
    <s v="小吃/冷饮/果汁吧"/>
    <d v="2013-01-07T00:00:00"/>
    <d v="2016-05-09T00:00:00"/>
    <s v="保底与流水两者取高"/>
    <s v="0.16"/>
    <s v="0.16"/>
    <s v=""/>
    <n v="3.3"/>
  </r>
  <r>
    <d v="2016-03-01T00:00:00"/>
    <x v="1"/>
    <x v="1"/>
    <s v="渔火东海面点"/>
    <n v="277246.8"/>
    <n v="35931.185280000005"/>
    <x v="1400"/>
    <x v="1881"/>
    <x v="1863"/>
    <x v="25"/>
    <s v="餐饮"/>
    <x v="2"/>
    <s v="餐馆/饭店"/>
    <d v="2013-02-24T00:00:00"/>
    <d v="2018-05-09T00:00:00"/>
    <s v="保底与流水两者取高"/>
    <s v="0.11"/>
    <s v="0.11"/>
    <s v=""/>
    <n v="5.2"/>
  </r>
  <r>
    <d v="2016-03-01T00:00:00"/>
    <x v="1"/>
    <x v="1"/>
    <s v="Dairy Queen 冰雪皇后"/>
    <n v="183286.45199999999"/>
    <n v="26429.906378399999"/>
    <x v="1580"/>
    <x v="1882"/>
    <x v="1864"/>
    <x v="26"/>
    <s v="餐饮"/>
    <x v="0"/>
    <s v="咖啡店/面包店/冰激凌"/>
    <d v="2013-03-02T00:00:00"/>
    <d v="2018-05-09T00:00:00"/>
    <s v="保底与流水两者取高"/>
    <s v="0.12"/>
    <s v="0.12"/>
    <s v=""/>
    <n v="5.2"/>
  </r>
  <r>
    <d v="2016-03-01T00:00:00"/>
    <x v="1"/>
    <x v="1"/>
    <s v="西树泡芙"/>
    <n v="152263.19999999998"/>
    <n v="24072.811920000004"/>
    <x v="1241"/>
    <x v="1883"/>
    <x v="1865"/>
    <x v="1"/>
    <s v="餐饮"/>
    <x v="0"/>
    <s v="小吃/冷饮/果汁吧"/>
    <d v="2013-01-30T00:00:00"/>
    <d v="2016-05-09T00:00:00"/>
    <s v="保底与流水两者取高"/>
    <s v="0.14"/>
    <s v="0.14"/>
    <s v=""/>
    <n v="3.3"/>
  </r>
  <r>
    <d v="2016-03-01T00:00:00"/>
    <x v="1"/>
    <x v="1"/>
    <s v="网鱼网咖"/>
    <n v="423420"/>
    <n v="58855.38"/>
    <x v="1581"/>
    <x v="1884"/>
    <x v="1866"/>
    <x v="52"/>
    <s v="休闲娱乐"/>
    <x v="10"/>
    <s v="电玩城/网络游戏"/>
    <d v="2014-11-03T00:00:00"/>
    <d v="2019-11-02T00:00:00"/>
    <s v="纯保底"/>
    <n v="0"/>
    <n v="0"/>
    <s v=""/>
    <n v="5"/>
  </r>
  <r>
    <d v="2016-03-01T00:00:00"/>
    <x v="1"/>
    <x v="1"/>
    <s v="胖哥俩"/>
    <n v="464458.8"/>
    <n v="85924.877999999997"/>
    <x v="377"/>
    <x v="1885"/>
    <x v="1867"/>
    <x v="66"/>
    <s v="餐饮"/>
    <x v="2"/>
    <s v="餐馆/饭店"/>
    <d v="2015-09-25T00:00:00"/>
    <d v="2020-09-24T00:00:00"/>
    <s v="保底与流水两者取高"/>
    <s v="0.07"/>
    <s v="0.07"/>
    <s v=""/>
    <n v="5"/>
  </r>
  <r>
    <d v="2016-03-01T00:00:00"/>
    <x v="1"/>
    <x v="1"/>
    <s v="玩转烤肉餐厅"/>
    <n v="508568.39999999997"/>
    <n v="79285.813559999995"/>
    <x v="93"/>
    <x v="1886"/>
    <x v="1868"/>
    <x v="28"/>
    <s v="餐饮"/>
    <x v="2"/>
    <s v="餐馆/饭店"/>
    <d v="2013-03-01T00:00:00"/>
    <d v="2018-05-29T00:00:00"/>
    <s v="保底与流水两者取高"/>
    <s v="0.09"/>
    <s v="0.09"/>
    <s v=""/>
    <n v="5.2"/>
  </r>
  <r>
    <d v="2016-03-01T00:00:00"/>
    <x v="1"/>
    <x v="1"/>
    <s v="Pizza Hut 必胜客"/>
    <n v="1026426.5160000001"/>
    <n v="58916.8820184"/>
    <x v="1582"/>
    <x v="1887"/>
    <x v="1869"/>
    <x v="29"/>
    <s v="餐饮"/>
    <x v="2"/>
    <s v="快餐"/>
    <d v="2013-04-15T00:00:00"/>
    <d v="2028-07-13T00:00:00"/>
    <s v="保底(含物管费)与流水两者取高"/>
    <s v="0."/>
    <s v="0."/>
    <s v=""/>
    <n v="15.3"/>
  </r>
  <r>
    <d v="2016-03-01T00:00:00"/>
    <x v="1"/>
    <x v="1"/>
    <s v="太兴"/>
    <n v="1032020.3999999999"/>
    <n v="115895.89092000001"/>
    <x v="1583"/>
    <x v="1888"/>
    <x v="1870"/>
    <x v="30"/>
    <s v="餐饮"/>
    <x v="2"/>
    <s v="餐馆/饭店"/>
    <d v="2013-03-18T00:00:00"/>
    <d v="2023-07-15T00:00:00"/>
    <s v="保底(含物管费)与流水两者取高"/>
    <s v="0.08"/>
    <s v="0.08"/>
    <s v=""/>
    <n v="10.3"/>
  </r>
  <r>
    <d v="2016-03-01T00:00:00"/>
    <x v="1"/>
    <x v="1"/>
    <s v="阪织屋"/>
    <n v="99833.76"/>
    <n v="25737.143328000002"/>
    <x v="1584"/>
    <x v="1889"/>
    <x v="1871"/>
    <x v="31"/>
    <s v="普通服饰"/>
    <x v="6"/>
    <s v="生活特性店"/>
    <d v="2015-06-05T00:00:00"/>
    <d v="2017-06-04T00:00:00"/>
    <s v="保底与流水两者取高"/>
    <s v="0.16"/>
    <s v="0.16"/>
    <s v=""/>
    <n v="2"/>
  </r>
  <r>
    <d v="2016-03-01T00:00:00"/>
    <x v="1"/>
    <x v="1"/>
    <s v="Candy Lab 糖果研究室"/>
    <n v="80293.5"/>
    <n v="15047.001899999999"/>
    <x v="1585"/>
    <x v="1890"/>
    <x v="1872"/>
    <x v="32"/>
    <s v="餐饮"/>
    <x v="0"/>
    <s v="小吃/冷饮/果汁吧"/>
    <d v="2014-06-20T00:00:00"/>
    <d v="2016-06-19T00:00:00"/>
    <s v="保底与流水两者取高"/>
    <s v="0.12"/>
    <s v="0.12"/>
    <s v=""/>
    <n v="2"/>
  </r>
  <r>
    <d v="2016-03-01T00:00:00"/>
    <x v="1"/>
    <x v="1"/>
    <s v="瑞蜜可"/>
    <n v="36132.839999999997"/>
    <n v="27721.114847999997"/>
    <x v="1586"/>
    <x v="1891"/>
    <x v="1873"/>
    <x v="33"/>
    <s v="餐饮"/>
    <x v="0"/>
    <s v="小吃/冷饮/果汁吧"/>
    <d v="2015-10-13T00:00:00"/>
    <d v="2016-10-12T00:00:00"/>
    <s v="保底与流水两者取高"/>
    <s v="0.13"/>
    <s v="0.13"/>
    <s v=""/>
    <n v="1"/>
  </r>
  <r>
    <d v="2016-03-01T00:00:00"/>
    <x v="1"/>
    <x v="1"/>
    <s v="启路生活馆"/>
    <n v="348209.52"/>
    <n v="80993.534352000002"/>
    <x v="1587"/>
    <x v="1892"/>
    <x v="1874"/>
    <x v="34"/>
    <s v="其它"/>
    <x v="1"/>
    <s v="文具"/>
    <d v="2012-12-20T00:00:00"/>
    <d v="2016-05-09T00:00:00"/>
    <s v="保底与流水两者取高"/>
    <s v="0.15"/>
    <s v="0.15"/>
    <s v=""/>
    <n v="3.4"/>
  </r>
  <r>
    <d v="2016-03-01T00:00:00"/>
    <x v="1"/>
    <x v="1"/>
    <s v="Laofengxiang 老凤祥"/>
    <n v="1279108.8"/>
    <n v="75339.508319999994"/>
    <x v="1588"/>
    <x v="1893"/>
    <x v="1875"/>
    <x v="35"/>
    <s v="珠宝"/>
    <x v="7"/>
    <s v="珠宝"/>
    <d v="2013-01-10T00:00:00"/>
    <d v="2016-05-09T00:00:00"/>
    <s v="保底与流水两者取高"/>
    <s v="0.1,0."/>
    <s v="0.1"/>
    <s v="0."/>
    <n v="3.3"/>
  </r>
  <r>
    <d v="2016-03-01T00:00:00"/>
    <x v="1"/>
    <x v="1"/>
    <s v="中国黄金"/>
    <n v="1119404.3999999999"/>
    <n v="76791.141839999997"/>
    <x v="1589"/>
    <x v="1894"/>
    <x v="1876"/>
    <x v="36"/>
    <s v="珠宝"/>
    <x v="7"/>
    <s v="珠宝"/>
    <d v="2013-01-05T00:00:00"/>
    <d v="2016-05-09T00:00:00"/>
    <s v="保底与流水两者取高"/>
    <s v="0.09,0."/>
    <s v="0.09"/>
    <s v="0."/>
    <n v="3.3"/>
  </r>
  <r>
    <d v="2016-03-01T00:00:00"/>
    <x v="1"/>
    <x v="1"/>
    <s v="Watsons 屈臣氏"/>
    <n v="1609522.4279999998"/>
    <n v="112666.56996000001"/>
    <x v="3"/>
    <x v="1895"/>
    <x v="1877"/>
    <x v="37"/>
    <s v="其它"/>
    <x v="1"/>
    <s v="药房/保健品"/>
    <d v="2013-01-17T00:00:00"/>
    <d v="2021-07-30T00:00:00"/>
    <s v="纯扣"/>
    <s v="0.07"/>
    <s v="0.07"/>
    <s v=""/>
    <n v="8.5"/>
  </r>
  <r>
    <d v="2016-03-01T00:00:00"/>
    <x v="1"/>
    <x v="1"/>
    <s v="黛拉美甲"/>
    <n v="166130.4"/>
    <n v="32162.845439999997"/>
    <x v="522"/>
    <x v="1896"/>
    <x v="1878"/>
    <x v="38"/>
    <s v="美容"/>
    <x v="8"/>
    <s v="美容/美发/美甲"/>
    <d v="2013-01-10T00:00:00"/>
    <d v="2016-05-09T00:00:00"/>
    <s v="纯保底"/>
    <n v="0"/>
    <n v="0"/>
    <s v=""/>
    <n v="3.3"/>
  </r>
  <r>
    <d v="2016-03-01T00:00:00"/>
    <x v="1"/>
    <x v="1"/>
    <s v="海伦美甲"/>
    <n v="161302.79999999999"/>
    <n v="30421.708079999997"/>
    <x v="1590"/>
    <x v="1897"/>
    <x v="1879"/>
    <x v="31"/>
    <s v="美容"/>
    <x v="8"/>
    <s v="美容/美发/美甲"/>
    <d v="2013-01-13T00:00:00"/>
    <d v="2016-05-09T00:00:00"/>
    <s v="纯保底"/>
    <n v="0"/>
    <n v="0"/>
    <s v=""/>
    <n v="3.3"/>
  </r>
  <r>
    <d v="2016-03-01T00:00:00"/>
    <x v="1"/>
    <x v="1"/>
    <s v="Hotwind 热风"/>
    <n v="364105.56"/>
    <n v="47042.438351999997"/>
    <x v="1591"/>
    <x v="1898"/>
    <x v="1880"/>
    <x v="39"/>
    <s v="普通服饰"/>
    <x v="9"/>
    <s v="综合服饰"/>
    <d v="2015-06-29T00:00:00"/>
    <d v="2018-06-28T00:00:00"/>
    <s v="保底与流水两者取高"/>
    <s v="0.11,0.12"/>
    <s v="0.11"/>
    <s v="0.12"/>
    <n v="3"/>
  </r>
  <r>
    <d v="2016-03-01T00:00:00"/>
    <x v="1"/>
    <x v="1"/>
    <s v="Bread Talk 面包新语"/>
    <n v="572856.65999999992"/>
    <n v="54478.668365999998"/>
    <x v="1592"/>
    <x v="1899"/>
    <x v="1881"/>
    <x v="40"/>
    <s v="餐饮"/>
    <x v="0"/>
    <s v="咖啡店/面包店/冰激凌"/>
    <d v="2013-02-28T00:00:00"/>
    <d v="2021-05-09T00:00:00"/>
    <s v="保底与流水两者取高"/>
    <s v="0.08"/>
    <s v="0.08"/>
    <s v=""/>
    <n v="8.1999999999999993"/>
  </r>
  <r>
    <d v="2016-03-01T00:00:00"/>
    <x v="1"/>
    <x v="1"/>
    <s v="阿香米线"/>
    <n v="825510.6"/>
    <n v="106408.31634"/>
    <x v="44"/>
    <x v="1900"/>
    <x v="1882"/>
    <x v="41"/>
    <s v="餐饮"/>
    <x v="2"/>
    <s v="快餐"/>
    <d v="2013-02-28T00:00:00"/>
    <d v="2016-05-09T00:00:00"/>
    <s v="保底与流水两者取高"/>
    <s v="0.12"/>
    <s v="0.12"/>
    <s v=""/>
    <n v="3.2"/>
  </r>
  <r>
    <d v="2016-03-01T00:00:00"/>
    <x v="1"/>
    <x v="1"/>
    <s v="Sukiya 食其家"/>
    <n v="459357.6"/>
    <n v="55949.755679999995"/>
    <x v="1593"/>
    <x v="1901"/>
    <x v="1883"/>
    <x v="42"/>
    <s v="餐饮"/>
    <x v="2"/>
    <s v="快餐"/>
    <d v="2012-12-20T00:00:00"/>
    <d v="2018-05-09T00:00:00"/>
    <s v="保底与流水两者取高"/>
    <s v="0.1"/>
    <s v="0.1"/>
    <s v=""/>
    <n v="5.4"/>
  </r>
  <r>
    <d v="2016-03-01T00:00:00"/>
    <x v="1"/>
    <x v="1"/>
    <s v="Ajisen Ramen 味千拉面"/>
    <n v="561991.43999999994"/>
    <n v="57098.330303999996"/>
    <x v="771"/>
    <x v="1902"/>
    <x v="1884"/>
    <x v="43"/>
    <s v="餐饮"/>
    <x v="2"/>
    <s v="快餐"/>
    <d v="2013-02-26T00:00:00"/>
    <d v="2021-05-09T00:00:00"/>
    <s v="保底与流水两者取高"/>
    <s v="0.08"/>
    <s v="0.08"/>
    <s v=""/>
    <n v="8.1999999999999993"/>
  </r>
  <r>
    <d v="2016-03-01T00:00:00"/>
    <x v="1"/>
    <x v="1"/>
    <s v="KFC 肯德基"/>
    <n v="407340"/>
    <n v="50225.022000000004"/>
    <x v="1594"/>
    <x v="1082"/>
    <x v="1885"/>
    <x v="44"/>
    <s v="餐饮"/>
    <x v="2"/>
    <s v="快餐"/>
    <d v="2013-03-04T00:00:00"/>
    <d v="2028-06-13T00:00:00"/>
    <s v="保底与流水两者取高"/>
    <n v="0.08"/>
    <n v="0.08"/>
    <s v=""/>
    <n v="15.3"/>
  </r>
  <r>
    <d v="2016-03-01T00:00:00"/>
    <x v="1"/>
    <x v="1"/>
    <s v="永坤黄金"/>
    <n v="260002.8"/>
    <n v="33852.364559999995"/>
    <x v="1388"/>
    <x v="1903"/>
    <x v="1886"/>
    <x v="45"/>
    <s v="珠宝"/>
    <x v="7"/>
    <s v="珠宝"/>
    <d v="2013-09-03T00:00:00"/>
    <d v="2016-10-17T00:00:00"/>
    <s v="保底与流水两者取高"/>
    <n v="0"/>
    <n v="0"/>
    <s v=""/>
    <n v="3.1"/>
  </r>
  <r>
    <d v="2016-03-01T00:00:00"/>
    <x v="1"/>
    <x v="1"/>
    <s v="Hui Lau Shan 许留山"/>
    <n v="272313.59999999998"/>
    <n v="35618.618880000002"/>
    <x v="1595"/>
    <x v="1904"/>
    <x v="1887"/>
    <x v="46"/>
    <s v="餐饮"/>
    <x v="0"/>
    <s v="咖啡店/面包店/冰激凌"/>
    <d v="2013-06-18T00:00:00"/>
    <d v="2018-07-17T00:00:00"/>
    <s v="保底与流水两者取高"/>
    <s v="0.11"/>
    <s v="0.11"/>
    <s v=""/>
    <n v="5.0999999999999996"/>
  </r>
  <r>
    <d v="2016-03-01T00:00:00"/>
    <x v="1"/>
    <x v="1"/>
    <s v="雅淇"/>
    <n v="32442"/>
    <n v="13440.720600000001"/>
    <x v="1596"/>
    <x v="1905"/>
    <x v="1888"/>
    <x v="65"/>
    <s v="餐饮"/>
    <x v="0"/>
    <s v="小吃/冷饮/果汁吧"/>
    <d v="2016-01-01T00:00:00"/>
    <d v="2016-12-31T00:00:00"/>
    <s v="保底与流水两者取高"/>
    <s v="0.14"/>
    <s v="0.14"/>
    <s v=""/>
    <n v="1"/>
  </r>
  <r>
    <d v="2016-03-01T00:00:00"/>
    <x v="1"/>
    <x v="1"/>
    <s v="德茶理"/>
    <n v="38268.720000000001"/>
    <n v="13439.974463999999"/>
    <x v="1597"/>
    <x v="1906"/>
    <x v="1889"/>
    <x v="65"/>
    <s v="餐饮"/>
    <x v="0"/>
    <s v="小吃/冷饮/果汁吧"/>
    <d v="2015-11-14T00:00:00"/>
    <d v="2016-11-24T00:00:00"/>
    <s v="保底与流水两者取高"/>
    <s v="0.14"/>
    <s v="0.14"/>
    <s v=""/>
    <n v="1"/>
  </r>
  <r>
    <d v="2016-03-01T00:00:00"/>
    <x v="1"/>
    <x v="1"/>
    <s v="淘果乐&amp;冰期时代"/>
    <n v="48139.199999999997"/>
    <n v="13873.71744"/>
    <x v="1598"/>
    <x v="1907"/>
    <x v="1890"/>
    <x v="48"/>
    <s v="餐饮"/>
    <x v="0"/>
    <s v="小吃/冷饮/果汁吧"/>
    <d v="2013-07-01T00:00:00"/>
    <d v="2016-07-05T00:00:00"/>
    <s v="保底与流水两者取高"/>
    <s v="0.15"/>
    <s v="0.15"/>
    <s v=""/>
    <n v="3"/>
  </r>
  <r>
    <d v="2016-03-01T00:00:00"/>
    <x v="1"/>
    <x v="1"/>
    <s v="鲜芋仙"/>
    <n v="183033.60000000001"/>
    <n v="18303.36"/>
    <x v="4"/>
    <x v="1908"/>
    <x v="1891"/>
    <x v="55"/>
    <s v="餐饮"/>
    <x v="0"/>
    <s v="小吃/冷饮/果汁吧"/>
    <d v="2013-08-16T00:00:00"/>
    <d v="2016-08-15T00:00:00"/>
    <s v="保底(含物管费)与流水两者取高"/>
    <s v="0.1"/>
    <s v="0.1"/>
    <s v=""/>
    <n v="3"/>
  </r>
  <r>
    <d v="2016-03-01T00:00:00"/>
    <x v="1"/>
    <x v="1"/>
    <s v="Hello spring"/>
    <n v="53809.2"/>
    <n v="7597.8590400000012"/>
    <x v="387"/>
    <x v="1909"/>
    <x v="1892"/>
    <x v="10"/>
    <s v="其它"/>
    <x v="3"/>
    <s v="花店"/>
    <d v="2015-04-19T00:00:00"/>
    <d v="2016-04-18T00:00:00"/>
    <s v="保底与流水两者取高"/>
    <s v="0.13"/>
    <s v="0.13"/>
    <s v=""/>
    <n v="1"/>
  </r>
  <r>
    <d v="2016-03-01T00:00:00"/>
    <x v="1"/>
    <x v="1"/>
    <s v="Office 欧菲姿"/>
    <n v="37824"/>
    <n v="0"/>
    <x v="100"/>
    <x v="1910"/>
    <x v="104"/>
    <x v="10"/>
    <s v="美容"/>
    <x v="5"/>
    <s v="化妆品/护肤品/香水"/>
    <d v="2015-01-26T00:00:00"/>
    <d v="2016-01-25T00:00:00"/>
    <s v="保底与流水两者取高"/>
    <s v="0.15"/>
    <s v="0.15"/>
    <s v=""/>
    <n v="1"/>
  </r>
  <r>
    <d v="2016-03-01T00:00:00"/>
    <x v="1"/>
    <x v="1"/>
    <s v="AFU 阿芙精油"/>
    <n v="42864"/>
    <n v="7561.2095999999992"/>
    <x v="1599"/>
    <x v="1911"/>
    <x v="1893"/>
    <x v="10"/>
    <s v="美容"/>
    <x v="5"/>
    <s v="化妆品/护肤品/香水"/>
    <d v="2014-09-25T00:00:00"/>
    <d v="2016-09-24T00:00:00"/>
    <s v="保底与流水两者取高"/>
    <s v="0.16"/>
    <s v="0.16"/>
    <s v=""/>
    <n v="2"/>
  </r>
  <r>
    <d v="2016-03-01T00:00:00"/>
    <x v="1"/>
    <x v="1"/>
    <s v="珀莱雅"/>
    <n v="30859.199999999997"/>
    <n v="6958.7496000000001"/>
    <x v="1600"/>
    <x v="1912"/>
    <x v="1894"/>
    <x v="6"/>
    <s v="美容"/>
    <x v="5"/>
    <s v="化妆品/护肤品/香水"/>
    <d v="2013-08-30T00:00:00"/>
    <d v="2016-08-29T00:00:00"/>
    <s v="保底与流水两者取高"/>
    <n v="0"/>
    <n v="0"/>
    <s v=""/>
    <n v="3"/>
  </r>
  <r>
    <d v="2016-03-01T00:00:00"/>
    <x v="1"/>
    <x v="1"/>
    <s v="Reemoor"/>
    <n v="56406.240000000005"/>
    <n v="9622.9045439999991"/>
    <x v="1601"/>
    <x v="1913"/>
    <x v="1895"/>
    <x v="10"/>
    <s v="普通服饰"/>
    <x v="6"/>
    <s v="鞋"/>
    <d v="2014-12-23T00:00:00"/>
    <d v="2016-12-22T00:00:00"/>
    <s v="保底与流水两者取高"/>
    <s v="0.16"/>
    <s v="0.16"/>
    <s v=""/>
    <n v="2"/>
  </r>
  <r>
    <d v="2016-03-01T00:00:00"/>
    <x v="1"/>
    <x v="1"/>
    <s v="skinfood"/>
    <n v="34332"/>
    <n v="7559.9063999999998"/>
    <x v="1602"/>
    <x v="1914"/>
    <x v="1896"/>
    <x v="10"/>
    <s v="美容"/>
    <x v="5"/>
    <s v="化妆品/护肤品/香水"/>
    <d v="2014-09-06T00:00:00"/>
    <d v="2016-09-05T00:00:00"/>
    <s v="保底与流水两者取高"/>
    <s v="0.16"/>
    <s v="0.16"/>
    <s v=""/>
    <n v="2"/>
  </r>
  <r>
    <d v="2016-03-01T00:00:00"/>
    <x v="1"/>
    <x v="1"/>
    <s v="雅漾"/>
    <n v="50347.199999999997"/>
    <n v="9601.2110400000001"/>
    <x v="1603"/>
    <x v="1915"/>
    <x v="1897"/>
    <x v="6"/>
    <s v="美容"/>
    <x v="5"/>
    <s v="化妆品/护肤品/香水"/>
    <d v="2015-06-26T00:00:00"/>
    <d v="2016-06-25T00:00:00"/>
    <s v="保底与流水两者取高"/>
    <s v="0.16"/>
    <s v="0.16"/>
    <s v=""/>
    <n v="1"/>
  </r>
  <r>
    <d v="2016-03-01T00:00:00"/>
    <x v="1"/>
    <x v="1"/>
    <s v="周黑鸭"/>
    <n v="133819.68"/>
    <n v="16660.550160000003"/>
    <x v="1604"/>
    <x v="1916"/>
    <x v="1898"/>
    <x v="10"/>
    <s v="餐饮"/>
    <x v="0"/>
    <s v="小吃/冷饮/果汁吧"/>
    <d v="2015-07-20T00:00:00"/>
    <d v="2016-07-19T00:00:00"/>
    <s v="保底与流水两者取高"/>
    <s v="0.12"/>
    <s v="0.12"/>
    <s v=""/>
    <n v="1"/>
  </r>
  <r>
    <d v="2016-03-01T00:00:00"/>
    <x v="1"/>
    <x v="1"/>
    <s v="A+（化妆品）"/>
    <n v="39650.519999999997"/>
    <n v="7236.2198999999991"/>
    <x v="1605"/>
    <x v="1917"/>
    <x v="1899"/>
    <x v="6"/>
    <s v="美容"/>
    <x v="5"/>
    <s v="化妆品/护肤品/香水"/>
    <d v="2014-03-29T00:00:00"/>
    <d v="2017-03-28T00:00:00"/>
    <s v="保底与流水两者取高"/>
    <s v="0.1,0.11"/>
    <s v="0.1"/>
    <s v="0.11"/>
    <n v="3"/>
  </r>
  <r>
    <d v="2016-03-01T00:00:00"/>
    <x v="1"/>
    <x v="1"/>
    <s v="Binca Vidou 卞卡"/>
    <n v="24954"/>
    <n v="6360.7746000000006"/>
    <x v="1606"/>
    <x v="1918"/>
    <x v="1900"/>
    <x v="58"/>
    <s v="美容"/>
    <x v="5"/>
    <s v="化妆品/护肤品/香水"/>
    <d v="2014-08-25T00:00:00"/>
    <d v="2016-08-24T00:00:00"/>
    <s v="保底与流水两者取高"/>
    <s v="0.16"/>
    <s v="0.16"/>
    <s v=""/>
    <n v="2"/>
  </r>
  <r>
    <d v="2016-03-01T00:00:00"/>
    <x v="1"/>
    <x v="1"/>
    <s v="牛品堂皮具"/>
    <n v="24660"/>
    <n v="7200.7199999999993"/>
    <x v="1607"/>
    <x v="1919"/>
    <x v="1901"/>
    <x v="6"/>
    <s v="普通服饰"/>
    <x v="6"/>
    <s v="手袋/钱包/旅行箱包"/>
    <d v="2013-09-05T00:00:00"/>
    <d v="2016-09-04T00:00:00"/>
    <s v="保底与流水两者取高"/>
    <s v="0.16"/>
    <s v="0.16"/>
    <s v=""/>
    <n v="3"/>
  </r>
  <r>
    <d v="2016-03-01T00:00:00"/>
    <x v="1"/>
    <x v="1"/>
    <s v="Mad Meit Choco"/>
    <n v="80171.856"/>
    <n v="13204.304683199998"/>
    <x v="734"/>
    <x v="1920"/>
    <x v="1902"/>
    <x v="32"/>
    <s v="餐饮"/>
    <x v="0"/>
    <s v="小吃/冷饮/果汁吧"/>
    <d v="2015-09-26T00:00:00"/>
    <d v="2017-09-25T00:00:00"/>
    <s v="保底与流水两者取高"/>
    <s v="0.14"/>
    <s v="0.14"/>
    <s v=""/>
    <n v="2"/>
  </r>
  <r>
    <d v="2016-03-01T00:00:00"/>
    <x v="1"/>
    <x v="1"/>
    <s v="檀品"/>
    <n v="50265.599999999999"/>
    <n v="8138.0006400000002"/>
    <x v="1269"/>
    <x v="1921"/>
    <x v="1903"/>
    <x v="58"/>
    <s v="餐饮"/>
    <x v="0"/>
    <s v="小吃/冷饮/果汁吧"/>
    <d v="2014-08-13T00:00:00"/>
    <d v="2016-08-12T00:00:00"/>
    <s v="保底与流水两者取高"/>
    <s v="0.15"/>
    <s v="0.15"/>
    <s v=""/>
    <n v="2"/>
  </r>
  <r>
    <d v="2016-03-01T00:00:00"/>
    <x v="1"/>
    <x v="1"/>
    <s v="Herborist 佰草集"/>
    <n v="45015.6"/>
    <n v="8399.9109599999992"/>
    <x v="102"/>
    <x v="1922"/>
    <x v="1904"/>
    <x v="6"/>
    <s v="美容"/>
    <x v="5"/>
    <s v="化妆品/护肤品/香水"/>
    <d v="2015-07-10T00:00:00"/>
    <d v="2016-07-09T00:00:00"/>
    <s v="保底与流水两者取高"/>
    <s v="0.16"/>
    <s v="0.16"/>
    <s v=""/>
    <n v="1"/>
  </r>
  <r>
    <d v="2016-03-01T00:00:00"/>
    <x v="1"/>
    <x v="1"/>
    <s v="久留米"/>
    <n v="78340.800000000003"/>
    <n v="12167.759999999998"/>
    <x v="1608"/>
    <x v="1923"/>
    <x v="1905"/>
    <x v="64"/>
    <s v="餐饮"/>
    <x v="0"/>
    <s v="小吃/冷饮/果汁吧"/>
    <d v="2015-09-20T00:00:00"/>
    <d v="2016-09-19T00:00:00"/>
    <s v="保底与流水两者取高"/>
    <s v="0.14"/>
    <s v="0.14"/>
    <s v=""/>
    <n v="1"/>
  </r>
  <r>
    <d v="2016-04-01T00:00:00"/>
    <x v="1"/>
    <x v="1"/>
    <s v="Coco 都可茶饮"/>
    <n v="295530.71999999997"/>
    <n v="50476.646976000004"/>
    <x v="1609"/>
    <x v="1924"/>
    <x v="1906"/>
    <x v="9"/>
    <s v="餐饮"/>
    <x v="0"/>
    <s v="小吃/冷饮/果汁吧"/>
    <d v="2013-02-22T00:00:00"/>
    <d v="2016-05-09T00:00:00"/>
    <s v="保底与流水两者取高"/>
    <s v="0.16"/>
    <s v="0.16"/>
    <s v=""/>
    <n v="3.2"/>
  </r>
  <r>
    <d v="2016-04-01T00:00:00"/>
    <x v="1"/>
    <x v="1"/>
    <s v="mumu teapresso"/>
    <n v="81400.800000000003"/>
    <n v="14074.198319999998"/>
    <x v="1610"/>
    <x v="1925"/>
    <x v="1907"/>
    <x v="12"/>
    <s v="餐饮"/>
    <x v="0"/>
    <s v="小吃/冷饮/果汁吧"/>
    <d v="2013-03-04T00:00:00"/>
    <d v="2016-05-09T00:00:00"/>
    <s v="保底与流水两者取高"/>
    <s v="0.13"/>
    <s v="0.13"/>
    <s v=""/>
    <n v="3.2"/>
  </r>
  <r>
    <d v="2016-04-01T00:00:00"/>
    <x v="1"/>
    <x v="1"/>
    <s v="AYSH"/>
    <n v="107274"/>
    <n v="23332.094999999998"/>
    <x v="1611"/>
    <x v="1926"/>
    <x v="1908"/>
    <x v="13"/>
    <s v="餐饮"/>
    <x v="0"/>
    <s v="小吃/冷饮/果汁吧"/>
    <d v="2013-01-24T00:00:00"/>
    <d v="2016-05-09T00:00:00"/>
    <s v="保底与流水两者取高"/>
    <s v="0.14"/>
    <s v="0.14"/>
    <s v=""/>
    <n v="3.3"/>
  </r>
  <r>
    <d v="2016-04-01T00:00:00"/>
    <x v="1"/>
    <x v="1"/>
    <s v="Iceason 爱茜茜里"/>
    <n v="115200"/>
    <n v="30240"/>
    <x v="1612"/>
    <x v="1927"/>
    <x v="1909"/>
    <x v="13"/>
    <s v="餐饮"/>
    <x v="0"/>
    <s v="咖啡店/面包店/冰激凌"/>
    <d v="2013-01-08T00:00:00"/>
    <d v="2018-05-09T00:00:00"/>
    <s v="保底与流水两者取高"/>
    <s v="0.17"/>
    <s v="0.17"/>
    <s v=""/>
    <n v="5.3"/>
  </r>
  <r>
    <d v="2016-04-01T00:00:00"/>
    <x v="1"/>
    <x v="1"/>
    <s v="全棉时代"/>
    <n v="392331.24"/>
    <n v="55711.036080000013"/>
    <x v="1613"/>
    <x v="1928"/>
    <x v="1910"/>
    <x v="14"/>
    <s v="其它"/>
    <x v="4"/>
    <s v="家居家饰/日杂"/>
    <d v="2015-06-28T00:00:00"/>
    <d v="2018-06-27T00:00:00"/>
    <s v="保底与流水两者取高"/>
    <s v="0.12"/>
    <s v="0.12"/>
    <s v=""/>
    <n v="3"/>
  </r>
  <r>
    <d v="2016-04-01T00:00:00"/>
    <x v="1"/>
    <x v="1"/>
    <s v="Bao Dao 宝岛眼镜"/>
    <n v="460718.39999999997"/>
    <n v="100114.10831999998"/>
    <x v="1614"/>
    <x v="1929"/>
    <x v="1911"/>
    <x v="60"/>
    <s v="其它"/>
    <x v="1"/>
    <s v="眼镜"/>
    <d v="2015-05-29T00:00:00"/>
    <d v="2017-05-28T00:00:00"/>
    <s v="保底与流水两者取高"/>
    <s v="0.2"/>
    <s v="0.2"/>
    <s v=""/>
    <n v="2"/>
  </r>
  <r>
    <d v="2016-04-01T00:00:00"/>
    <x v="1"/>
    <x v="1"/>
    <s v="糖印"/>
    <n v="163137.60000000001"/>
    <n v="21648.359519999998"/>
    <x v="1500"/>
    <x v="1930"/>
    <x v="1912"/>
    <x v="60"/>
    <s v="餐饮"/>
    <x v="0"/>
    <s v="咖啡店/面包店/冰激凌"/>
    <d v="2015-05-25T00:00:00"/>
    <d v="2017-06-28T00:00:00"/>
    <s v="保底与流水两者取高"/>
    <s v="0.1"/>
    <s v="0.1"/>
    <s v=""/>
    <n v="2.1"/>
  </r>
  <r>
    <d v="2016-04-01T00:00:00"/>
    <x v="1"/>
    <x v="1"/>
    <s v="Puredown"/>
    <n v="75061.56"/>
    <n v="36434.881223999997"/>
    <x v="1615"/>
    <x v="1931"/>
    <x v="1913"/>
    <x v="62"/>
    <s v="其它"/>
    <x v="4"/>
    <s v="家居家饰/日杂"/>
    <d v="2015-06-19T00:00:00"/>
    <d v="2016-09-02T00:00:00"/>
    <s v="保底与流水两者取高"/>
    <s v="0.15"/>
    <s v="0.15"/>
    <s v=""/>
    <n v="1.2"/>
  </r>
  <r>
    <d v="2016-04-01T00:00:00"/>
    <x v="1"/>
    <x v="1"/>
    <s v="Look Optical"/>
    <n v="210810"/>
    <n v="39316.065000000002"/>
    <x v="1616"/>
    <x v="1932"/>
    <x v="1914"/>
    <x v="63"/>
    <s v="其它"/>
    <x v="1"/>
    <s v="眼镜"/>
    <d v="2015-06-26T00:00:00"/>
    <d v="2017-06-25T00:00:00"/>
    <s v="保底与流水两者取高"/>
    <s v="0.16"/>
    <s v="0.16"/>
    <s v=""/>
    <n v="2"/>
  </r>
  <r>
    <d v="2016-04-01T00:00:00"/>
    <x v="1"/>
    <x v="1"/>
    <s v="万仟堂_x0009_"/>
    <n v="103515.48000000001"/>
    <n v="38404.24308"/>
    <x v="1617"/>
    <x v="1933"/>
    <x v="1915"/>
    <x v="17"/>
    <s v="其它"/>
    <x v="4"/>
    <s v="家居家饰/日杂"/>
    <d v="2013-07-01T00:00:00"/>
    <d v="2016-08-15T00:00:00"/>
    <s v="保底(含物管费)与流水两者取高"/>
    <s v="0.15"/>
    <s v="0.15"/>
    <s v=""/>
    <n v="3.1"/>
  </r>
  <r>
    <d v="2016-04-01T00:00:00"/>
    <x v="1"/>
    <x v="1"/>
    <s v="Forest Cabin 林清轩"/>
    <n v="57325.2"/>
    <n v="18000.112799999999"/>
    <x v="1618"/>
    <x v="1934"/>
    <x v="1916"/>
    <x v="18"/>
    <s v="美容"/>
    <x v="5"/>
    <s v="化妆品/护肤品/香水"/>
    <d v="2014-10-31T00:00:00"/>
    <d v="2016-10-30T00:00:00"/>
    <s v="保底与流水两者取高"/>
    <s v="0.16"/>
    <s v="0.16"/>
    <s v=""/>
    <n v="2"/>
  </r>
  <r>
    <d v="2016-04-01T00:00:00"/>
    <x v="1"/>
    <x v="1"/>
    <s v="MISSHA 谜尚"/>
    <n v="42968.28"/>
    <n v="17281.842216000001"/>
    <x v="1619"/>
    <x v="1935"/>
    <x v="1917"/>
    <x v="18"/>
    <s v="美容"/>
    <x v="5"/>
    <s v="化妆品/护肤品/香水"/>
    <d v="2014-10-30T00:00:00"/>
    <d v="2016-10-29T00:00:00"/>
    <s v="保底与流水两者取高"/>
    <s v="0.16"/>
    <s v="0.16"/>
    <s v=""/>
    <n v="2"/>
  </r>
  <r>
    <d v="2016-04-01T00:00:00"/>
    <x v="1"/>
    <x v="1"/>
    <s v="周大福"/>
    <n v="1041999.72"/>
    <n v="43347.188351999997"/>
    <x v="1620"/>
    <x v="1936"/>
    <x v="1918"/>
    <x v="19"/>
    <s v="珠宝"/>
    <x v="7"/>
    <s v="珠宝"/>
    <d v="2015-06-01T00:00:00"/>
    <d v="2018-05-31T00:00:00"/>
    <s v="保底与流水两者取高"/>
    <s v="0.1,0."/>
    <s v="0.1"/>
    <s v="0."/>
    <n v="3"/>
  </r>
  <r>
    <d v="2016-04-01T00:00:00"/>
    <x v="1"/>
    <x v="1"/>
    <s v="周大生"/>
    <n v="512137.19999999995"/>
    <n v="57615.435000000005"/>
    <x v="1621"/>
    <x v="1937"/>
    <x v="1919"/>
    <x v="20"/>
    <s v="珠宝"/>
    <x v="7"/>
    <s v="珠宝"/>
    <d v="2015-05-10T00:00:00"/>
    <d v="2016-05-09T00:00:00"/>
    <s v="保底与流水两者取高"/>
    <s v="0.1,0."/>
    <s v="0.1"/>
    <s v="0."/>
    <n v="1"/>
  </r>
  <r>
    <d v="2016-04-01T00:00:00"/>
    <x v="1"/>
    <x v="1"/>
    <s v="MING's Jewellery 明牌珠宝"/>
    <n v="243111.59999999998"/>
    <n v="21126.398039999996"/>
    <x v="1622"/>
    <x v="1938"/>
    <x v="1920"/>
    <x v="61"/>
    <s v="珠宝"/>
    <x v="7"/>
    <s v="珠宝"/>
    <d v="2015-05-15T00:00:00"/>
    <d v="2017-05-14T00:00:00"/>
    <s v="保底与流水两者取高"/>
    <s v="0.1,0."/>
    <s v="0.1"/>
    <s v="0."/>
    <n v="2"/>
  </r>
  <r>
    <d v="2016-04-01T00:00:00"/>
    <x v="1"/>
    <x v="1"/>
    <s v="酷乐潮玩"/>
    <n v="405702.04799999995"/>
    <n v="65845.442390399985"/>
    <x v="1623"/>
    <x v="1939"/>
    <x v="1921"/>
    <x v="40"/>
    <s v="其它"/>
    <x v="1"/>
    <s v="礼品/精品/手工艺品"/>
    <d v="2015-05-10T00:00:00"/>
    <d v="2017-05-09T00:00:00"/>
    <s v="保底与流水两者取高"/>
    <s v="0.14"/>
    <s v="0.14"/>
    <s v=""/>
    <n v="2"/>
  </r>
  <r>
    <d v="2016-04-01T00:00:00"/>
    <x v="1"/>
    <x v="1"/>
    <s v="义源珠宝"/>
    <n v="44311.199999999997"/>
    <n v="26400.612959999999"/>
    <x v="1624"/>
    <x v="1940"/>
    <x v="1922"/>
    <x v="22"/>
    <s v="珠宝"/>
    <x v="7"/>
    <s v="珠宝"/>
    <d v="2013-01-09T00:00:00"/>
    <d v="2016-05-09T00:00:00"/>
    <s v="保底与流水两者取高"/>
    <s v="0.15"/>
    <s v="0.15"/>
    <s v=""/>
    <n v="3.3"/>
  </r>
  <r>
    <d v="2016-04-01T00:00:00"/>
    <x v="1"/>
    <x v="1"/>
    <s v="美珍香"/>
    <n v="306579.24"/>
    <n v="20080.94022"/>
    <x v="1625"/>
    <x v="1941"/>
    <x v="1923"/>
    <x v="23"/>
    <s v="餐饮"/>
    <x v="0"/>
    <s v="小吃/冷饮/果汁吧"/>
    <d v="2013-02-27T00:00:00"/>
    <d v="2016-05-09T00:00:00"/>
    <s v="纯保底"/>
    <s v="0."/>
    <s v="0."/>
    <s v=""/>
    <n v="3.2"/>
  </r>
  <r>
    <d v="2016-04-01T00:00:00"/>
    <x v="1"/>
    <x v="1"/>
    <s v="Ajiichiban 优之良品"/>
    <n v="120405.696"/>
    <n v="21793.430976"/>
    <x v="1626"/>
    <x v="1942"/>
    <x v="1924"/>
    <x v="24"/>
    <s v="餐饮"/>
    <x v="0"/>
    <s v="小吃/冷饮/果汁吧"/>
    <d v="2013-01-07T00:00:00"/>
    <d v="2017-05-09T00:00:00"/>
    <s v="保底与流水两者取高"/>
    <s v="0.16"/>
    <s v="0.16"/>
    <s v=""/>
    <n v="4.3"/>
  </r>
  <r>
    <d v="2016-04-01T00:00:00"/>
    <x v="1"/>
    <x v="1"/>
    <s v="渔火东海面点"/>
    <n v="310838.39999999997"/>
    <n v="68620.224000000002"/>
    <x v="1627"/>
    <x v="1943"/>
    <x v="1925"/>
    <x v="25"/>
    <s v="餐饮"/>
    <x v="2"/>
    <s v="餐馆/饭店"/>
    <d v="2013-02-24T00:00:00"/>
    <d v="2018-05-09T00:00:00"/>
    <s v="保底与流水两者取高"/>
    <n v="0.11"/>
    <n v="0.11"/>
    <s v=""/>
    <n v="5.2"/>
  </r>
  <r>
    <d v="2016-04-01T00:00:00"/>
    <x v="1"/>
    <x v="1"/>
    <s v="Dairy Queen 冰雪皇后"/>
    <n v="210099.54"/>
    <n v="30233.323806"/>
    <x v="718"/>
    <x v="1944"/>
    <x v="1926"/>
    <x v="26"/>
    <s v="餐饮"/>
    <x v="0"/>
    <s v="咖啡店/面包店/冰激凌"/>
    <d v="2013-03-02T00:00:00"/>
    <d v="2018-05-09T00:00:00"/>
    <s v="保底与流水两者取高"/>
    <s v="0.12"/>
    <s v="0.12"/>
    <s v=""/>
    <n v="5.2"/>
  </r>
  <r>
    <d v="2016-04-01T00:00:00"/>
    <x v="1"/>
    <x v="1"/>
    <s v="西树泡芙"/>
    <n v="160809.60000000001"/>
    <n v="25536.564479999997"/>
    <x v="1628"/>
    <x v="1945"/>
    <x v="1927"/>
    <x v="1"/>
    <s v="餐饮"/>
    <x v="0"/>
    <s v="小吃/冷饮/果汁吧"/>
    <d v="2013-01-30T00:00:00"/>
    <d v="2016-05-09T00:00:00"/>
    <s v="保底与流水两者取高"/>
    <s v="0.14"/>
    <s v="0.14"/>
    <s v=""/>
    <n v="3.3"/>
  </r>
  <r>
    <d v="2016-04-01T00:00:00"/>
    <x v="1"/>
    <x v="1"/>
    <s v="网鱼网咖"/>
    <n v="350920.8"/>
    <n v="58884.510239999996"/>
    <x v="1087"/>
    <x v="1946"/>
    <x v="1928"/>
    <x v="52"/>
    <s v="休闲娱乐"/>
    <x v="10"/>
    <s v="电玩城/网络游戏"/>
    <d v="2014-11-03T00:00:00"/>
    <d v="2019-11-02T00:00:00"/>
    <s v="纯保底"/>
    <n v="0"/>
    <n v="0"/>
    <s v=""/>
    <n v="5"/>
  </r>
  <r>
    <d v="2016-04-01T00:00:00"/>
    <x v="1"/>
    <x v="1"/>
    <s v="胖哥俩"/>
    <n v="755758.79999999993"/>
    <n v="85929.775560000009"/>
    <x v="1629"/>
    <x v="1947"/>
    <x v="1929"/>
    <x v="66"/>
    <s v="餐饮"/>
    <x v="2"/>
    <s v="餐馆/饭店"/>
    <d v="2015-09-25T00:00:00"/>
    <d v="2020-09-24T00:00:00"/>
    <s v="保底与流水两者取高"/>
    <s v="0.07"/>
    <s v="0.07"/>
    <s v=""/>
    <n v="5"/>
  </r>
  <r>
    <d v="2016-04-01T00:00:00"/>
    <x v="1"/>
    <x v="1"/>
    <s v="玩转烤肉餐厅"/>
    <n v="533802"/>
    <n v="79269.596999999994"/>
    <x v="1630"/>
    <x v="1948"/>
    <x v="1930"/>
    <x v="28"/>
    <s v="餐饮"/>
    <x v="2"/>
    <s v="餐馆/饭店"/>
    <d v="2013-03-01T00:00:00"/>
    <d v="2018-05-29T00:00:00"/>
    <s v="保底与流水两者取高"/>
    <s v="0.09"/>
    <s v="0.09"/>
    <s v=""/>
    <n v="5.2"/>
  </r>
  <r>
    <d v="2016-04-01T00:00:00"/>
    <x v="1"/>
    <x v="1"/>
    <s v="Pizza Hut 必胜客"/>
    <n v="1069650.6599999999"/>
    <n v="58937.751365999997"/>
    <x v="1631"/>
    <x v="1949"/>
    <x v="1931"/>
    <x v="29"/>
    <s v="餐饮"/>
    <x v="2"/>
    <s v="快餐"/>
    <d v="2013-04-15T00:00:00"/>
    <d v="2028-07-13T00:00:00"/>
    <s v="保底(含物管费)与流水两者取高"/>
    <s v="0."/>
    <s v="0."/>
    <s v=""/>
    <n v="15.3"/>
  </r>
  <r>
    <d v="2016-04-01T00:00:00"/>
    <x v="1"/>
    <x v="1"/>
    <s v="太兴"/>
    <n v="1015333.2"/>
    <n v="115951.05144"/>
    <x v="1632"/>
    <x v="1950"/>
    <x v="1932"/>
    <x v="30"/>
    <s v="餐饮"/>
    <x v="2"/>
    <s v="餐馆/饭店"/>
    <d v="2013-03-18T00:00:00"/>
    <d v="2023-07-15T00:00:00"/>
    <s v="保底(含物管费)与流水两者取高"/>
    <s v="0.08"/>
    <s v="0.08"/>
    <s v=""/>
    <n v="10.3"/>
  </r>
  <r>
    <d v="2016-04-01T00:00:00"/>
    <x v="1"/>
    <x v="1"/>
    <s v="阪织屋"/>
    <n v="128009.16"/>
    <n v="25742.642076"/>
    <x v="1633"/>
    <x v="1951"/>
    <x v="1933"/>
    <x v="31"/>
    <s v="普通服饰"/>
    <x v="6"/>
    <s v="生活特性店"/>
    <d v="2015-06-05T00:00:00"/>
    <d v="2017-06-04T00:00:00"/>
    <s v="保底与流水两者取高"/>
    <s v="0.16"/>
    <s v="0.16"/>
    <s v=""/>
    <n v="2"/>
  </r>
  <r>
    <d v="2016-04-01T00:00:00"/>
    <x v="1"/>
    <x v="1"/>
    <s v="Candy Lab 糖果研究室"/>
    <n v="79063.259999999995"/>
    <n v="15045.738378000002"/>
    <x v="1634"/>
    <x v="1952"/>
    <x v="1934"/>
    <x v="32"/>
    <s v="餐饮"/>
    <x v="0"/>
    <s v="小吃/冷饮/果汁吧"/>
    <d v="2014-06-20T00:00:00"/>
    <d v="2016-06-19T00:00:00"/>
    <s v="保底与流水两者取高"/>
    <s v="0.12"/>
    <s v="0.12"/>
    <s v=""/>
    <n v="2"/>
  </r>
  <r>
    <d v="2016-04-01T00:00:00"/>
    <x v="1"/>
    <x v="1"/>
    <s v="瑞蜜可"/>
    <n v="29331.359999999997"/>
    <n v="27721.068336"/>
    <x v="1635"/>
    <x v="1953"/>
    <x v="1935"/>
    <x v="33"/>
    <s v="餐饮"/>
    <x v="0"/>
    <s v="小吃/冷饮/果汁吧"/>
    <d v="2015-10-13T00:00:00"/>
    <d v="2016-10-12T00:00:00"/>
    <s v="保底与流水两者取高"/>
    <s v="0.13"/>
    <s v="0.13"/>
    <s v=""/>
    <n v="1"/>
  </r>
  <r>
    <d v="2016-04-01T00:00:00"/>
    <x v="1"/>
    <x v="1"/>
    <s v="启路生活馆"/>
    <n v="398888.90399999998"/>
    <n v="80974.447511999999"/>
    <x v="1636"/>
    <x v="1954"/>
    <x v="1936"/>
    <x v="34"/>
    <s v="其它"/>
    <x v="1"/>
    <s v="文具"/>
    <d v="2012-12-20T00:00:00"/>
    <d v="2016-05-09T00:00:00"/>
    <s v="保底与流水两者取高"/>
    <s v="0.15"/>
    <s v="0.15"/>
    <s v=""/>
    <n v="3.4"/>
  </r>
  <r>
    <d v="2016-04-01T00:00:00"/>
    <x v="1"/>
    <x v="1"/>
    <s v="Laofengxiang 老凤祥"/>
    <n v="952902"/>
    <n v="75374.548200000005"/>
    <x v="1637"/>
    <x v="1955"/>
    <x v="1937"/>
    <x v="35"/>
    <s v="珠宝"/>
    <x v="7"/>
    <s v="珠宝"/>
    <d v="2013-01-10T00:00:00"/>
    <d v="2016-05-09T00:00:00"/>
    <s v="保底与流水两者取高"/>
    <s v="0.1,0."/>
    <s v="0.1"/>
    <s v="0."/>
    <n v="3.3"/>
  </r>
  <r>
    <d v="2016-04-01T00:00:00"/>
    <x v="1"/>
    <x v="1"/>
    <s v="中国黄金"/>
    <n v="1004142"/>
    <n v="76816.862999999998"/>
    <x v="538"/>
    <x v="1956"/>
    <x v="1938"/>
    <x v="36"/>
    <s v="珠宝"/>
    <x v="7"/>
    <s v="珠宝"/>
    <d v="2013-01-05T00:00:00"/>
    <d v="2016-05-09T00:00:00"/>
    <s v="保底与流水两者取高"/>
    <s v="0.09,0."/>
    <s v="0.09"/>
    <s v="0."/>
    <n v="3.3"/>
  </r>
  <r>
    <d v="2016-04-01T00:00:00"/>
    <x v="1"/>
    <x v="1"/>
    <s v="Watsons 屈臣氏"/>
    <n v="1392713.8919999998"/>
    <n v="103060.828008"/>
    <x v="1638"/>
    <x v="1957"/>
    <x v="1939"/>
    <x v="37"/>
    <s v="其它"/>
    <x v="1"/>
    <s v="药房/保健品"/>
    <d v="2013-01-17T00:00:00"/>
    <d v="2021-07-30T00:00:00"/>
    <s v="纯扣"/>
    <s v="0.07"/>
    <s v="0.07"/>
    <s v=""/>
    <n v="8.5"/>
  </r>
  <r>
    <d v="2016-04-01T00:00:00"/>
    <x v="1"/>
    <x v="1"/>
    <s v="黛拉美甲"/>
    <n v="184212"/>
    <n v="32163.415199999999"/>
    <x v="1639"/>
    <x v="1958"/>
    <x v="1940"/>
    <x v="38"/>
    <s v="美容"/>
    <x v="8"/>
    <s v="美容/美发/美甲"/>
    <d v="2013-01-10T00:00:00"/>
    <d v="2017-05-09T00:00:00"/>
    <s v="纯保底"/>
    <n v="0"/>
    <n v="0"/>
    <s v=""/>
    <n v="4.3"/>
  </r>
  <r>
    <d v="2016-04-01T00:00:00"/>
    <x v="1"/>
    <x v="1"/>
    <s v="海伦美甲"/>
    <n v="131788.79999999999"/>
    <n v="30416.855039999999"/>
    <x v="1640"/>
    <x v="1959"/>
    <x v="1941"/>
    <x v="31"/>
    <s v="美容"/>
    <x v="8"/>
    <s v="美容/美发/美甲"/>
    <d v="2013-01-13T00:00:00"/>
    <d v="2016-05-09T00:00:00"/>
    <s v="纯保底"/>
    <s v="0."/>
    <s v="0."/>
    <s v=""/>
    <n v="3.3"/>
  </r>
  <r>
    <d v="2016-04-01T00:00:00"/>
    <x v="1"/>
    <x v="1"/>
    <s v="Hotwind 热风"/>
    <n v="432988.68"/>
    <n v="54729.769152000001"/>
    <x v="1641"/>
    <x v="1960"/>
    <x v="1942"/>
    <x v="39"/>
    <s v="普通服饰"/>
    <x v="9"/>
    <s v="综合服饰"/>
    <d v="2015-06-29T00:00:00"/>
    <d v="2018-06-28T00:00:00"/>
    <s v="保底与流水两者取高"/>
    <s v="0.11,0.12"/>
    <s v="0.11"/>
    <s v="0.12"/>
    <n v="3"/>
  </r>
  <r>
    <d v="2016-04-01T00:00:00"/>
    <x v="1"/>
    <x v="1"/>
    <s v="Bread Talk 面包新语"/>
    <n v="524435.60399999993"/>
    <n v="51656.90699399999"/>
    <x v="621"/>
    <x v="1961"/>
    <x v="1943"/>
    <x v="40"/>
    <s v="餐饮"/>
    <x v="0"/>
    <s v="咖啡店/面包店/冰激凌"/>
    <d v="2013-02-28T00:00:00"/>
    <d v="2021-05-09T00:00:00"/>
    <s v="保底与流水两者取高"/>
    <s v="0.08"/>
    <s v="0.08"/>
    <s v=""/>
    <n v="8.1999999999999993"/>
  </r>
  <r>
    <d v="2016-04-01T00:00:00"/>
    <x v="1"/>
    <x v="1"/>
    <s v="阿香米线"/>
    <n v="777085.79999999993"/>
    <n v="104207.20577999999"/>
    <x v="1642"/>
    <x v="1962"/>
    <x v="1944"/>
    <x v="41"/>
    <s v="餐饮"/>
    <x v="2"/>
    <s v="快餐"/>
    <d v="2013-02-28T00:00:00"/>
    <d v="2016-05-09T00:00:00"/>
    <s v="保底与流水两者取高"/>
    <s v="0.12"/>
    <s v="0.12"/>
    <s v=""/>
    <n v="3.2"/>
  </r>
  <r>
    <d v="2016-04-01T00:00:00"/>
    <x v="1"/>
    <x v="1"/>
    <s v="Sukiya 食其家"/>
    <n v="456746.75999999995"/>
    <n v="56362.550184"/>
    <x v="1643"/>
    <x v="1963"/>
    <x v="1945"/>
    <x v="42"/>
    <s v="餐饮"/>
    <x v="2"/>
    <s v="快餐"/>
    <d v="2012-12-20T00:00:00"/>
    <d v="2018-05-09T00:00:00"/>
    <s v="保底与流水两者取高"/>
    <s v="0.1"/>
    <s v="0.1"/>
    <s v=""/>
    <n v="5.4"/>
  </r>
  <r>
    <d v="2016-04-01T00:00:00"/>
    <x v="1"/>
    <x v="1"/>
    <s v="Ajisen Ramen 味千拉面"/>
    <n v="531633"/>
    <n v="55502.485199999996"/>
    <x v="1644"/>
    <x v="1964"/>
    <x v="1946"/>
    <x v="43"/>
    <s v="餐饮"/>
    <x v="2"/>
    <s v="快餐"/>
    <d v="2013-02-26T00:00:00"/>
    <d v="2021-05-09T00:00:00"/>
    <s v="保底与流水两者取高"/>
    <s v="0.08"/>
    <s v="0.08"/>
    <s v=""/>
    <n v="8.1999999999999993"/>
  </r>
  <r>
    <d v="2016-04-01T00:00:00"/>
    <x v="1"/>
    <x v="1"/>
    <s v="KFC 肯德基"/>
    <n v="394200"/>
    <n v="50221.08"/>
    <x v="1088"/>
    <x v="1532"/>
    <x v="1947"/>
    <x v="44"/>
    <s v="餐饮"/>
    <x v="2"/>
    <s v="快餐"/>
    <d v="2013-03-04T00:00:00"/>
    <d v="2028-06-13T00:00:00"/>
    <s v="保底与流水两者取高"/>
    <n v="0.08"/>
    <n v="0.08"/>
    <s v=""/>
    <n v="15.3"/>
  </r>
  <r>
    <d v="2016-04-01T00:00:00"/>
    <x v="1"/>
    <x v="1"/>
    <s v="永坤黄金"/>
    <n v="68398.8"/>
    <n v="33836.886359999997"/>
    <x v="1645"/>
    <x v="1965"/>
    <x v="1948"/>
    <x v="45"/>
    <s v="珠宝"/>
    <x v="7"/>
    <s v="珠宝"/>
    <d v="2013-09-03T00:00:00"/>
    <d v="2016-10-17T00:00:00"/>
    <s v="保底与流水两者取高"/>
    <n v="0"/>
    <n v="0"/>
    <s v=""/>
    <n v="3.1"/>
  </r>
  <r>
    <d v="2016-04-01T00:00:00"/>
    <x v="1"/>
    <x v="1"/>
    <s v="Hui Lau Shan 许留山"/>
    <n v="273825.37199999997"/>
    <n v="36719.982385199997"/>
    <x v="1642"/>
    <x v="1966"/>
    <x v="1949"/>
    <x v="46"/>
    <s v="餐饮"/>
    <x v="0"/>
    <s v="咖啡店/面包店/冰激凌"/>
    <d v="2013-06-18T00:00:00"/>
    <d v="2018-07-17T00:00:00"/>
    <s v="保底与流水两者取高"/>
    <s v="0.11"/>
    <s v="0.11"/>
    <s v=""/>
    <n v="5.0999999999999996"/>
  </r>
  <r>
    <d v="2016-04-01T00:00:00"/>
    <x v="1"/>
    <x v="1"/>
    <s v="雅淇"/>
    <n v="39069.599999999999"/>
    <n v="13439.942399999998"/>
    <x v="1646"/>
    <x v="1967"/>
    <x v="1950"/>
    <x v="65"/>
    <s v="餐饮"/>
    <x v="0"/>
    <s v="小吃/冷饮/果汁吧"/>
    <d v="2016-01-01T00:00:00"/>
    <d v="2016-12-31T00:00:00"/>
    <s v="保底与流水两者取高"/>
    <s v="0.14"/>
    <s v="0.14"/>
    <s v=""/>
    <n v="1"/>
  </r>
  <r>
    <d v="2016-04-01T00:00:00"/>
    <x v="1"/>
    <x v="1"/>
    <s v="淘果乐&amp;冰期时代"/>
    <n v="55525.2"/>
    <n v="13870.194960000001"/>
    <x v="1647"/>
    <x v="1968"/>
    <x v="1951"/>
    <x v="48"/>
    <s v="餐饮"/>
    <x v="0"/>
    <s v="小吃/冷饮/果汁吧"/>
    <d v="2013-07-01T00:00:00"/>
    <d v="2016-07-05T00:00:00"/>
    <s v="保底与流水两者取高"/>
    <s v="0.15"/>
    <s v="0.15"/>
    <s v=""/>
    <n v="3"/>
  </r>
  <r>
    <d v="2016-04-01T00:00:00"/>
    <x v="1"/>
    <x v="1"/>
    <s v="鲜芋仙"/>
    <n v="216889.19999999998"/>
    <n v="22079.320559999996"/>
    <x v="1648"/>
    <x v="1969"/>
    <x v="1952"/>
    <x v="55"/>
    <s v="餐饮"/>
    <x v="0"/>
    <s v="小吃/冷饮/果汁吧"/>
    <d v="2013-08-16T00:00:00"/>
    <d v="2016-08-15T00:00:00"/>
    <s v="保底(含物管费)与流水两者取高"/>
    <s v="0.1"/>
    <s v="0.1"/>
    <s v=""/>
    <n v="3"/>
  </r>
  <r>
    <d v="2016-04-01T00:00:00"/>
    <x v="1"/>
    <x v="1"/>
    <s v="Hello spring"/>
    <n v="47185.2"/>
    <n v="4322.1643199999999"/>
    <x v="106"/>
    <x v="1970"/>
    <x v="1953"/>
    <x v="10"/>
    <s v="其它"/>
    <x v="3"/>
    <s v="花店"/>
    <d v="2015-04-19T00:00:00"/>
    <d v="2016-04-18T00:00:00"/>
    <s v="保底与流水两者取高"/>
    <s v="0.13"/>
    <s v="0.13"/>
    <s v=""/>
    <n v="1"/>
  </r>
  <r>
    <d v="2016-04-01T00:00:00"/>
    <x v="1"/>
    <x v="1"/>
    <s v="Binca Vidou 卞卡"/>
    <n v="43363.199999999997"/>
    <n v="6361.3814400000001"/>
    <x v="1649"/>
    <x v="1971"/>
    <x v="1954"/>
    <x v="67"/>
    <s v="美容"/>
    <x v="5"/>
    <s v="化妆品/护肤品/香水"/>
    <d v="2014-08-25T00:00:00"/>
    <d v="2016-08-24T00:00:00"/>
    <s v="保底与流水两者取高"/>
    <s v="0.16"/>
    <s v="0.16"/>
    <s v=""/>
    <n v="2"/>
  </r>
  <r>
    <d v="2016-04-01T00:00:00"/>
    <x v="1"/>
    <x v="1"/>
    <s v="Office 欧菲姿"/>
    <n v="40798.799999999996"/>
    <n v="7560.01764"/>
    <x v="1650"/>
    <x v="1972"/>
    <x v="1955"/>
    <x v="10"/>
    <s v="美容"/>
    <x v="5"/>
    <s v="化妆品/护肤品/香水"/>
    <d v="2015-01-26T00:00:00"/>
    <d v="2016-01-25T00:00:00"/>
    <s v="保底与流水两者取高"/>
    <s v="0.15"/>
    <s v="0.15"/>
    <s v=""/>
    <n v="1"/>
  </r>
  <r>
    <d v="2016-04-01T00:00:00"/>
    <x v="1"/>
    <x v="1"/>
    <s v="AFU 阿芙精油"/>
    <n v="16820.399999999998"/>
    <n v="7560.7697999999991"/>
    <x v="1651"/>
    <x v="1973"/>
    <x v="1956"/>
    <x v="10"/>
    <s v="美容"/>
    <x v="5"/>
    <s v="化妆品/护肤品/香水"/>
    <d v="2014-09-25T00:00:00"/>
    <d v="2016-09-24T00:00:00"/>
    <s v="保底与流水两者取高"/>
    <s v="0.16"/>
    <s v="0.16"/>
    <s v=""/>
    <n v="2"/>
  </r>
  <r>
    <d v="2016-04-01T00:00:00"/>
    <x v="1"/>
    <x v="1"/>
    <s v="珀莱雅"/>
    <n v="34100.400000000001"/>
    <n v="6959.8916399999998"/>
    <x v="1652"/>
    <x v="1974"/>
    <x v="1957"/>
    <x v="6"/>
    <s v="美容"/>
    <x v="5"/>
    <s v="化妆品/护肤品/香水"/>
    <d v="2013-08-30T00:00:00"/>
    <d v="2016-08-29T00:00:00"/>
    <s v="保底与流水两者取高"/>
    <n v="0"/>
    <n v="0"/>
    <s v=""/>
    <n v="3"/>
  </r>
  <r>
    <d v="2016-04-01T00:00:00"/>
    <x v="1"/>
    <x v="1"/>
    <s v="Reemoor"/>
    <n v="80398.8"/>
    <n v="13748.194800000001"/>
    <x v="1142"/>
    <x v="1975"/>
    <x v="1958"/>
    <x v="10"/>
    <s v="普通服饰"/>
    <x v="6"/>
    <s v="鞋"/>
    <d v="2014-12-23T00:00:00"/>
    <d v="2016-12-22T00:00:00"/>
    <s v="保底与流水两者取高"/>
    <s v="0.16"/>
    <s v="0.16"/>
    <s v=""/>
    <n v="2"/>
  </r>
  <r>
    <d v="2016-04-01T00:00:00"/>
    <x v="1"/>
    <x v="1"/>
    <s v="skinfood"/>
    <n v="20384.399999999998"/>
    <n v="7560.5739599999997"/>
    <x v="1653"/>
    <x v="1976"/>
    <x v="1959"/>
    <x v="10"/>
    <s v="美容"/>
    <x v="5"/>
    <s v="化妆品/护肤品/香水"/>
    <d v="2014-09-06T00:00:00"/>
    <d v="2016-09-05T00:00:00"/>
    <s v="保底与流水两者取高"/>
    <s v="0.16"/>
    <s v="0.16"/>
    <s v=""/>
    <n v="2"/>
  </r>
  <r>
    <d v="2016-04-01T00:00:00"/>
    <x v="1"/>
    <x v="1"/>
    <s v="雅漾"/>
    <n v="37339.199999999997"/>
    <n v="9599.9083200000005"/>
    <x v="1654"/>
    <x v="1977"/>
    <x v="1960"/>
    <x v="6"/>
    <s v="美容"/>
    <x v="5"/>
    <s v="化妆品/护肤品/香水"/>
    <d v="2015-06-26T00:00:00"/>
    <d v="2016-06-25T00:00:00"/>
    <s v="保底与流水两者取高"/>
    <s v="0.16"/>
    <s v="0.16"/>
    <s v=""/>
    <n v="1"/>
  </r>
  <r>
    <d v="2016-04-01T00:00:00"/>
    <x v="1"/>
    <x v="1"/>
    <s v="周黑鸭"/>
    <n v="135675.84"/>
    <n v="17271.534432"/>
    <x v="1655"/>
    <x v="1978"/>
    <x v="1961"/>
    <x v="10"/>
    <s v="餐饮"/>
    <x v="0"/>
    <s v="小吃/冷饮/果汁吧"/>
    <d v="2015-07-20T00:00:00"/>
    <d v="2016-07-19T00:00:00"/>
    <s v="保底与流水两者取高"/>
    <s v="0.12"/>
    <s v="0.12"/>
    <s v=""/>
    <n v="1"/>
  </r>
  <r>
    <d v="2016-04-01T00:00:00"/>
    <x v="1"/>
    <x v="1"/>
    <s v="A+（化妆品）"/>
    <n v="42784.2"/>
    <n v="7559.9681399999999"/>
    <x v="1256"/>
    <x v="1979"/>
    <x v="1962"/>
    <x v="6"/>
    <s v="美容"/>
    <x v="5"/>
    <s v="化妆品/护肤品/香水"/>
    <d v="2014-03-29T00:00:00"/>
    <d v="2017-03-28T00:00:00"/>
    <s v="保底与流水两者取高"/>
    <s v="0.11"/>
    <s v="0.11"/>
    <s v=""/>
    <n v="3"/>
  </r>
  <r>
    <d v="2016-04-01T00:00:00"/>
    <x v="1"/>
    <x v="1"/>
    <s v="牛品堂皮具"/>
    <n v="24930"/>
    <n v="7199.7839999999997"/>
    <x v="1656"/>
    <x v="1980"/>
    <x v="1963"/>
    <x v="6"/>
    <s v="普通服饰"/>
    <x v="6"/>
    <s v="手袋/钱包/旅行箱包"/>
    <d v="2013-09-05T00:00:00"/>
    <d v="2016-09-04T00:00:00"/>
    <s v="保底与流水两者取高"/>
    <s v="0.16"/>
    <s v="0.16"/>
    <s v=""/>
    <n v="3"/>
  </r>
  <r>
    <d v="2016-04-01T00:00:00"/>
    <x v="1"/>
    <x v="1"/>
    <s v="Mad Meit Choco"/>
    <n v="72829.38"/>
    <n v="12191.638212000002"/>
    <x v="1003"/>
    <x v="1981"/>
    <x v="1964"/>
    <x v="32"/>
    <s v="餐饮"/>
    <x v="0"/>
    <s v="小吃/冷饮/果汁吧"/>
    <d v="2015-09-26T00:00:00"/>
    <d v="2017-09-25T00:00:00"/>
    <s v="保底与流水两者取高"/>
    <s v="0.14"/>
    <s v="0.14"/>
    <s v=""/>
    <n v="2"/>
  </r>
  <r>
    <d v="2016-04-01T00:00:00"/>
    <x v="1"/>
    <x v="1"/>
    <s v="檀品"/>
    <n v="44676"/>
    <n v="7335.7992000000004"/>
    <x v="1326"/>
    <x v="1982"/>
    <x v="1965"/>
    <x v="58"/>
    <s v="餐饮"/>
    <x v="0"/>
    <s v="小吃/冷饮/果汁吧"/>
    <d v="2014-08-13T00:00:00"/>
    <d v="2016-08-12T00:00:00"/>
    <s v="保底与流水两者取高"/>
    <s v="0.15"/>
    <s v="0.15"/>
    <s v=""/>
    <n v="2"/>
  </r>
  <r>
    <d v="2016-04-01T00:00:00"/>
    <x v="1"/>
    <x v="1"/>
    <s v="Herborist 佰草集"/>
    <n v="40754.400000000001"/>
    <n v="8399.4818400000004"/>
    <x v="1657"/>
    <x v="1983"/>
    <x v="1966"/>
    <x v="6"/>
    <s v="美容"/>
    <x v="5"/>
    <s v="化妆品/护肤品/香水"/>
    <d v="2015-07-10T00:00:00"/>
    <d v="2016-07-09T00:00:00"/>
    <s v="保底与流水两者取高"/>
    <s v="0.16"/>
    <s v="0.16"/>
    <s v=""/>
    <n v="1"/>
  </r>
  <r>
    <d v="2016-04-01T00:00:00"/>
    <x v="1"/>
    <x v="1"/>
    <s v="久留米"/>
    <n v="70425.599999999991"/>
    <n v="11162.616"/>
    <x v="1658"/>
    <x v="1984"/>
    <x v="1967"/>
    <x v="64"/>
    <s v="餐饮"/>
    <x v="0"/>
    <s v="小吃/冷饮/果汁吧"/>
    <d v="2015-09-20T00:00:00"/>
    <d v="2016-09-19T00:00:00"/>
    <s v="保底与流水两者取高"/>
    <s v="0.14"/>
    <s v="0.14"/>
    <s v=""/>
    <n v="1"/>
  </r>
  <r>
    <d v="2016-05-01T00:00:00"/>
    <x v="1"/>
    <x v="1"/>
    <s v="Coco 都可茶饮"/>
    <n v="336547.32"/>
    <n v="59770.804032000007"/>
    <x v="1659"/>
    <x v="1985"/>
    <x v="1968"/>
    <x v="9"/>
    <s v="餐饮"/>
    <x v="0"/>
    <s v="小吃/冷饮/果汁吧"/>
    <d v="2013-02-22T00:00:00"/>
    <d v="2017-05-09T00:00:00"/>
    <s v="保底与流水两者取高"/>
    <s v="0.16,0.17"/>
    <s v="0.16"/>
    <s v="0.17"/>
    <n v="4.2"/>
  </r>
  <r>
    <d v="2016-05-01T00:00:00"/>
    <x v="1"/>
    <x v="1"/>
    <s v="mumu teapresso"/>
    <n v="19735.2"/>
    <n v="4087.1599200000001"/>
    <x v="216"/>
    <x v="1986"/>
    <x v="1969"/>
    <x v="12"/>
    <s v="餐饮"/>
    <x v="0"/>
    <s v="小吃/冷饮/果汁吧"/>
    <d v="2013-03-04T00:00:00"/>
    <d v="2016-05-09T00:00:00"/>
    <s v="保底与流水两者取高"/>
    <s v="0.13"/>
    <s v="0.13"/>
    <s v=""/>
    <n v="3.2"/>
  </r>
  <r>
    <d v="2016-05-01T00:00:00"/>
    <x v="1"/>
    <x v="1"/>
    <s v="AYSH"/>
    <n v="8538"/>
    <n v="6772.3416000000016"/>
    <x v="1660"/>
    <x v="1987"/>
    <x v="1970"/>
    <x v="13"/>
    <s v="餐饮"/>
    <x v="0"/>
    <s v="小吃/冷饮/果汁吧"/>
    <d v="2013-01-24T00:00:00"/>
    <d v="2016-05-09T00:00:00"/>
    <s v="保底与流水两者取高"/>
    <s v="0.14"/>
    <s v="0.14"/>
    <s v=""/>
    <n v="3.3"/>
  </r>
  <r>
    <d v="2016-05-01T00:00:00"/>
    <x v="1"/>
    <x v="1"/>
    <s v="Iceason 爱茜茜里"/>
    <n v="100829.4"/>
    <n v="31468.855739999995"/>
    <x v="1661"/>
    <x v="1988"/>
    <x v="1971"/>
    <x v="13"/>
    <s v="餐饮"/>
    <x v="0"/>
    <s v="咖啡店/面包店/冰激凌"/>
    <d v="2013-01-08T00:00:00"/>
    <d v="2018-05-09T00:00:00"/>
    <s v="保底与流水两者取高"/>
    <s v="0.17,0.17"/>
    <s v="0.17"/>
    <s v="0.17"/>
    <n v="5.3"/>
  </r>
  <r>
    <d v="2016-05-01T00:00:00"/>
    <x v="1"/>
    <x v="1"/>
    <s v="全棉时代"/>
    <n v="525718.19999999995"/>
    <n v="72496.539780000006"/>
    <x v="361"/>
    <x v="1989"/>
    <x v="1972"/>
    <x v="14"/>
    <s v="其它"/>
    <x v="4"/>
    <s v="家居家饰/日杂"/>
    <d v="2015-06-28T00:00:00"/>
    <d v="2018-06-27T00:00:00"/>
    <s v="保底与流水两者取高"/>
    <s v="0.12"/>
    <s v="0.12"/>
    <s v=""/>
    <n v="3"/>
  </r>
  <r>
    <d v="2016-05-01T00:00:00"/>
    <x v="1"/>
    <x v="1"/>
    <s v="Bao Dao 宝岛眼镜"/>
    <n v="566560.79999999993"/>
    <n v="122320.47672000001"/>
    <x v="1662"/>
    <x v="1990"/>
    <x v="1973"/>
    <x v="60"/>
    <s v="其它"/>
    <x v="1"/>
    <s v="眼镜"/>
    <d v="2015-05-29T00:00:00"/>
    <d v="2017-05-28T00:00:00"/>
    <s v="保底与流水两者取高"/>
    <s v="0.2"/>
    <s v="0.2"/>
    <s v=""/>
    <n v="2"/>
  </r>
  <r>
    <d v="2016-05-01T00:00:00"/>
    <x v="1"/>
    <x v="1"/>
    <s v="糖印"/>
    <n v="152216.4"/>
    <n v="20503.549080000004"/>
    <x v="1663"/>
    <x v="1991"/>
    <x v="1974"/>
    <x v="60"/>
    <s v="餐饮"/>
    <x v="0"/>
    <s v="咖啡店/面包店/冰激凌"/>
    <d v="2015-05-25T00:00:00"/>
    <d v="2017-06-28T00:00:00"/>
    <s v="保底与流水两者取高"/>
    <s v="0.1"/>
    <s v="0.1"/>
    <s v=""/>
    <n v="2.1"/>
  </r>
  <r>
    <d v="2016-05-01T00:00:00"/>
    <x v="1"/>
    <x v="1"/>
    <s v="Puredown"/>
    <n v="99848.76"/>
    <n v="36434.812524000001"/>
    <x v="1664"/>
    <x v="1992"/>
    <x v="1975"/>
    <x v="62"/>
    <s v="其它"/>
    <x v="4"/>
    <s v="家居家饰/日杂"/>
    <d v="2015-06-19T00:00:00"/>
    <d v="2016-09-02T00:00:00"/>
    <s v="保底与流水两者取高"/>
    <s v="0.15"/>
    <s v="0.15"/>
    <s v=""/>
    <n v="1.2"/>
  </r>
  <r>
    <d v="2016-05-01T00:00:00"/>
    <x v="1"/>
    <x v="1"/>
    <s v="Look Optical"/>
    <n v="263517.59999999998"/>
    <n v="48171.017280000007"/>
    <x v="1665"/>
    <x v="1993"/>
    <x v="1976"/>
    <x v="63"/>
    <s v="其它"/>
    <x v="1"/>
    <s v="眼镜"/>
    <d v="2015-06-26T00:00:00"/>
    <d v="2017-06-25T00:00:00"/>
    <s v="保底与流水两者取高"/>
    <s v="0.16"/>
    <s v="0.16"/>
    <s v=""/>
    <n v="2"/>
  </r>
  <r>
    <d v="2016-05-01T00:00:00"/>
    <x v="1"/>
    <x v="1"/>
    <s v="万仟堂_x0009_"/>
    <n v="101142.81600000001"/>
    <n v="38403.927235199997"/>
    <x v="1666"/>
    <x v="1994"/>
    <x v="1977"/>
    <x v="17"/>
    <s v="其它"/>
    <x v="4"/>
    <s v="家居家饰/日杂"/>
    <d v="2013-07-01T00:00:00"/>
    <d v="2016-08-15T00:00:00"/>
    <s v="保底(含物管费)与流水两者取高"/>
    <s v="0.15"/>
    <s v="0.15"/>
    <s v=""/>
    <n v="3.1"/>
  </r>
  <r>
    <d v="2016-05-01T00:00:00"/>
    <x v="1"/>
    <x v="1"/>
    <s v="Forest Cabin 林清轩"/>
    <n v="66006"/>
    <n v="17999.836199999998"/>
    <x v="1667"/>
    <x v="1995"/>
    <x v="1978"/>
    <x v="18"/>
    <s v="美容"/>
    <x v="5"/>
    <s v="化妆品/护肤品/香水"/>
    <d v="2014-10-31T00:00:00"/>
    <d v="2016-10-30T00:00:00"/>
    <s v="保底与流水两者取高"/>
    <s v="0.16"/>
    <s v="0.16"/>
    <s v=""/>
    <n v="2"/>
  </r>
  <r>
    <d v="2016-05-01T00:00:00"/>
    <x v="1"/>
    <x v="1"/>
    <s v="MISSHA 谜尚"/>
    <n v="47834.879999999997"/>
    <n v="17277.958655999999"/>
    <x v="1668"/>
    <x v="1996"/>
    <x v="1979"/>
    <x v="18"/>
    <s v="美容"/>
    <x v="5"/>
    <s v="化妆品/护肤品/香水"/>
    <d v="2014-10-30T00:00:00"/>
    <d v="2016-10-29T00:00:00"/>
    <s v="保底与流水两者取高"/>
    <s v="0.16"/>
    <s v="0.16"/>
    <s v=""/>
    <n v="2"/>
  </r>
  <r>
    <d v="2016-05-01T00:00:00"/>
    <x v="1"/>
    <x v="1"/>
    <s v="周大福"/>
    <n v="1387222.9200000002"/>
    <n v="43281.355104000002"/>
    <x v="1669"/>
    <x v="1997"/>
    <x v="1980"/>
    <x v="19"/>
    <s v="珠宝"/>
    <x v="7"/>
    <s v="珠宝"/>
    <d v="2015-06-01T00:00:00"/>
    <d v="2018-05-31T00:00:00"/>
    <s v="保底与流水两者取高"/>
    <s v="0.1,0."/>
    <s v="0.1"/>
    <s v="0."/>
    <n v="3"/>
  </r>
  <r>
    <d v="2016-05-01T00:00:00"/>
    <x v="1"/>
    <x v="1"/>
    <s v="周大生"/>
    <n v="809197.2"/>
    <n v="60689.789999999994"/>
    <x v="630"/>
    <x v="1998"/>
    <x v="1981"/>
    <x v="20"/>
    <s v="珠宝"/>
    <x v="7"/>
    <s v="珠宝"/>
    <d v="2015-05-10T00:00:00"/>
    <d v="2017-05-09T00:00:00"/>
    <s v="保底与流水两者取高"/>
    <s v="0.1,0.,0.1,0."/>
    <s v="0.1"/>
    <s v="0.,0.1,0."/>
    <n v="2"/>
  </r>
  <r>
    <d v="2016-05-01T00:00:00"/>
    <x v="1"/>
    <x v="1"/>
    <s v="MING's Jewellery 明牌珠宝"/>
    <n v="309048"/>
    <n v="21107.9784"/>
    <x v="1670"/>
    <x v="1999"/>
    <x v="1982"/>
    <x v="61"/>
    <s v="珠宝"/>
    <x v="7"/>
    <s v="珠宝"/>
    <d v="2015-05-15T00:00:00"/>
    <d v="2017-05-14T00:00:00"/>
    <s v="保底与流水两者取高"/>
    <s v="0.1,0."/>
    <s v="0.1"/>
    <s v="0."/>
    <n v="2"/>
  </r>
  <r>
    <d v="2016-05-01T00:00:00"/>
    <x v="1"/>
    <x v="1"/>
    <s v="酷乐潮玩"/>
    <n v="516185.00399999996"/>
    <n v="84705.959156399986"/>
    <x v="270"/>
    <x v="2000"/>
    <x v="1983"/>
    <x v="40"/>
    <s v="其它"/>
    <x v="1"/>
    <s v="礼品/精品/手工艺品"/>
    <d v="2015-05-10T00:00:00"/>
    <d v="2017-05-09T00:00:00"/>
    <s v="保底与流水两者取高"/>
    <s v="0.14,0.15"/>
    <s v="0.14"/>
    <s v="0.15"/>
    <n v="2"/>
  </r>
  <r>
    <d v="2016-05-01T00:00:00"/>
    <x v="1"/>
    <x v="1"/>
    <s v="义源珠宝"/>
    <n v="47523.6"/>
    <n v="29821.058999999997"/>
    <x v="1671"/>
    <x v="2001"/>
    <x v="1984"/>
    <x v="22"/>
    <s v="珠宝"/>
    <x v="7"/>
    <s v="珠宝"/>
    <d v="2013-01-09T00:00:00"/>
    <d v="2016-05-09T00:00:00"/>
    <s v="保底与流水两者取高"/>
    <s v="0.15"/>
    <s v="0.15"/>
    <s v=""/>
    <n v="3.3"/>
  </r>
  <r>
    <d v="2016-05-01T00:00:00"/>
    <x v="1"/>
    <x v="1"/>
    <s v="美珍香"/>
    <n v="314402.27999999997"/>
    <n v="22857.045756"/>
    <x v="1672"/>
    <x v="2002"/>
    <x v="1985"/>
    <x v="23"/>
    <s v="餐饮"/>
    <x v="0"/>
    <s v="小吃/冷饮/果汁吧"/>
    <d v="2013-02-27T00:00:00"/>
    <d v="2017-05-09T00:00:00"/>
    <s v="纯保底"/>
    <s v="0.,0."/>
    <s v="0."/>
    <s v="0."/>
    <n v="4.2"/>
  </r>
  <r>
    <d v="2016-05-01T00:00:00"/>
    <x v="1"/>
    <x v="1"/>
    <s v="Ajiichiban 优之良品"/>
    <n v="121405.5"/>
    <n v="22265.768700000001"/>
    <x v="110"/>
    <x v="2003"/>
    <x v="1986"/>
    <x v="24"/>
    <s v="餐饮"/>
    <x v="0"/>
    <s v="小吃/冷饮/果汁吧"/>
    <d v="2013-01-07T00:00:00"/>
    <d v="2017-05-09T00:00:00"/>
    <s v="保底与流水两者取高"/>
    <s v="0.16,0.16"/>
    <s v="0.16"/>
    <s v="0.16"/>
    <n v="4.3"/>
  </r>
  <r>
    <d v="2016-05-01T00:00:00"/>
    <x v="1"/>
    <x v="1"/>
    <s v="渔火东海面点"/>
    <n v="298905.59999999998"/>
    <n v="38319.697919999999"/>
    <x v="1543"/>
    <x v="2004"/>
    <x v="1987"/>
    <x v="25"/>
    <s v="餐饮"/>
    <x v="2"/>
    <s v="餐馆/饭店"/>
    <d v="2013-02-24T00:00:00"/>
    <d v="2018-05-09T00:00:00"/>
    <s v="保底与流水两者取高"/>
    <s v="0.11,0.11"/>
    <s v="0.11"/>
    <s v="0.11"/>
    <n v="5.2"/>
  </r>
  <r>
    <d v="2016-05-01T00:00:00"/>
    <x v="1"/>
    <x v="1"/>
    <s v="Dairy Queen 冰雪皇后"/>
    <n v="195685.44"/>
    <n v="29235.404736000004"/>
    <x v="1673"/>
    <x v="2005"/>
    <x v="1988"/>
    <x v="26"/>
    <s v="餐饮"/>
    <x v="0"/>
    <s v="咖啡店/面包店/冰激凌"/>
    <d v="2013-03-02T00:00:00"/>
    <d v="2018-05-09T00:00:00"/>
    <s v="保底与流水两者取高"/>
    <s v="0.12,0.13"/>
    <s v="0.12"/>
    <s v="0.13"/>
    <n v="5.2"/>
  </r>
  <r>
    <d v="2016-05-01T00:00:00"/>
    <x v="1"/>
    <x v="1"/>
    <s v="西树泡芙"/>
    <n v="196306.8"/>
    <n v="32135.423160000002"/>
    <x v="1674"/>
    <x v="2006"/>
    <x v="1989"/>
    <x v="1"/>
    <s v="餐饮"/>
    <x v="0"/>
    <s v="小吃/冷饮/果汁吧"/>
    <d v="2013-01-30T00:00:00"/>
    <d v="2017-05-09T00:00:00"/>
    <s v="保底与流水两者取高"/>
    <s v="0.14,0.15"/>
    <s v="0.14"/>
    <s v="0.15"/>
    <n v="4.3"/>
  </r>
  <r>
    <d v="2016-05-01T00:00:00"/>
    <x v="1"/>
    <x v="1"/>
    <s v="网鱼网咖"/>
    <n v="360718.8"/>
    <n v="58869.30816"/>
    <x v="1675"/>
    <x v="2007"/>
    <x v="1990"/>
    <x v="52"/>
    <s v="休闲娱乐"/>
    <x v="10"/>
    <s v="电玩城/网络游戏"/>
    <d v="2014-11-03T00:00:00"/>
    <d v="2019-11-02T00:00:00"/>
    <s v="纯保底"/>
    <n v="0"/>
    <n v="0"/>
    <s v=""/>
    <n v="5"/>
  </r>
  <r>
    <d v="2016-05-01T00:00:00"/>
    <x v="1"/>
    <x v="1"/>
    <s v="胖哥俩"/>
    <n v="756993.6"/>
    <n v="85918.773599999986"/>
    <x v="1676"/>
    <x v="2008"/>
    <x v="1991"/>
    <x v="66"/>
    <s v="餐饮"/>
    <x v="2"/>
    <s v="餐馆/饭店"/>
    <d v="2015-09-25T00:00:00"/>
    <d v="2020-09-24T00:00:00"/>
    <s v="保底与流水两者取高"/>
    <s v="0.07"/>
    <s v="0.07"/>
    <s v=""/>
    <n v="5"/>
  </r>
  <r>
    <d v="2016-05-01T00:00:00"/>
    <x v="1"/>
    <x v="1"/>
    <s v="玩转烤肉餐厅"/>
    <n v="543697.19999999995"/>
    <n v="79271.051760000017"/>
    <x v="1677"/>
    <x v="2009"/>
    <x v="1992"/>
    <x v="28"/>
    <s v="餐饮"/>
    <x v="2"/>
    <s v="餐馆/饭店"/>
    <d v="2013-03-01T00:00:00"/>
    <d v="2018-05-29T00:00:00"/>
    <s v="保底与流水两者取高"/>
    <s v="0.09,0.09"/>
    <s v="0.09"/>
    <s v="0.09"/>
    <n v="5.2"/>
  </r>
  <r>
    <d v="2016-05-01T00:00:00"/>
    <x v="1"/>
    <x v="1"/>
    <s v="Pizza Hut 必胜客"/>
    <n v="1158172.2239999999"/>
    <n v="58950.966201599993"/>
    <x v="1678"/>
    <x v="2010"/>
    <x v="1993"/>
    <x v="29"/>
    <s v="餐饮"/>
    <x v="2"/>
    <s v="快餐"/>
    <d v="2013-04-15T00:00:00"/>
    <d v="2028-07-13T00:00:00"/>
    <s v="保底(含物管费)与流水两者取高"/>
    <s v="0."/>
    <s v="0."/>
    <s v=""/>
    <n v="15.3"/>
  </r>
  <r>
    <d v="2016-05-01T00:00:00"/>
    <x v="1"/>
    <x v="1"/>
    <s v="太兴"/>
    <n v="1160960.3999999999"/>
    <n v="115863.84792"/>
    <x v="1679"/>
    <x v="2011"/>
    <x v="1994"/>
    <x v="30"/>
    <s v="餐饮"/>
    <x v="2"/>
    <s v="餐馆/饭店"/>
    <d v="2013-03-18T00:00:00"/>
    <d v="2023-07-15T00:00:00"/>
    <s v="保底(含物管费)与流水两者取高"/>
    <s v="0.08"/>
    <s v="0.08"/>
    <s v=""/>
    <n v="10.3"/>
  </r>
  <r>
    <d v="2016-05-01T00:00:00"/>
    <x v="1"/>
    <x v="1"/>
    <s v="阪织屋"/>
    <n v="114241.32"/>
    <n v="25738.569396000003"/>
    <x v="1680"/>
    <x v="2012"/>
    <x v="1995"/>
    <x v="31"/>
    <s v="普通服饰"/>
    <x v="6"/>
    <s v="生活特性店"/>
    <d v="2015-06-05T00:00:00"/>
    <d v="2017-06-04T00:00:00"/>
    <s v="保底与流水两者取高"/>
    <s v="0.16"/>
    <s v="0.16"/>
    <s v=""/>
    <n v="2"/>
  </r>
  <r>
    <d v="2016-05-01T00:00:00"/>
    <x v="1"/>
    <x v="1"/>
    <s v="Candy Lab 糖果研究室"/>
    <n v="103006.08"/>
    <n v="15049.188288000003"/>
    <x v="1681"/>
    <x v="2013"/>
    <x v="1996"/>
    <x v="32"/>
    <s v="餐饮"/>
    <x v="0"/>
    <s v="小吃/冷饮/果汁吧"/>
    <d v="2014-06-20T00:00:00"/>
    <d v="2017-06-19T00:00:00"/>
    <s v="保底与流水两者取高"/>
    <s v="0.12"/>
    <s v="0.12"/>
    <s v=""/>
    <n v="3"/>
  </r>
  <r>
    <d v="2016-05-01T00:00:00"/>
    <x v="1"/>
    <x v="1"/>
    <s v="瑞蜜可"/>
    <n v="17473.2"/>
    <n v="27719.484480000003"/>
    <x v="1682"/>
    <x v="2014"/>
    <x v="1997"/>
    <x v="33"/>
    <s v="餐饮"/>
    <x v="0"/>
    <s v="小吃/冷饮/果汁吧"/>
    <d v="2015-10-13T00:00:00"/>
    <d v="2016-10-12T00:00:00"/>
    <s v="保底与流水两者取高"/>
    <s v="0.13"/>
    <s v="0.13"/>
    <s v=""/>
    <n v="1"/>
  </r>
  <r>
    <d v="2016-05-01T00:00:00"/>
    <x v="1"/>
    <x v="1"/>
    <s v="启路生活馆"/>
    <n v="484927.38"/>
    <n v="27107.440542"/>
    <x v="1683"/>
    <x v="2015"/>
    <x v="1998"/>
    <x v="34"/>
    <s v="其它"/>
    <x v="1"/>
    <s v="文具"/>
    <d v="2012-12-20T00:00:00"/>
    <d v="2016-05-09T00:00:00"/>
    <s v="保底与流水两者取高"/>
    <s v="0.15"/>
    <s v="0.15"/>
    <s v=""/>
    <n v="3.4"/>
  </r>
  <r>
    <d v="2016-05-01T00:00:00"/>
    <x v="1"/>
    <x v="1"/>
    <s v="Laofengxiang 老凤祥"/>
    <n v="1261341.5999999999"/>
    <n v="77320.240080000003"/>
    <x v="1684"/>
    <x v="2016"/>
    <x v="1999"/>
    <x v="35"/>
    <s v="珠宝"/>
    <x v="7"/>
    <s v="珠宝"/>
    <d v="2013-01-10T00:00:00"/>
    <d v="2017-05-09T00:00:00"/>
    <s v="保底与流水两者取高"/>
    <s v="0.1,0.,0.1,0."/>
    <s v="0.1"/>
    <s v="0.,0.1,0."/>
    <n v="4.3"/>
  </r>
  <r>
    <d v="2016-05-01T00:00:00"/>
    <x v="1"/>
    <x v="1"/>
    <s v="中国黄金"/>
    <n v="1283755.2"/>
    <n v="22337.340479999995"/>
    <x v="1685"/>
    <x v="2017"/>
    <x v="2000"/>
    <x v="36"/>
    <s v="珠宝"/>
    <x v="7"/>
    <s v="珠宝"/>
    <d v="2013-01-05T00:00:00"/>
    <d v="2016-05-09T00:00:00"/>
    <s v="保底与流水两者取高"/>
    <s v="0.09,0."/>
    <s v="0.09"/>
    <s v="0."/>
    <n v="3.3"/>
  </r>
  <r>
    <d v="2016-05-01T00:00:00"/>
    <x v="1"/>
    <x v="1"/>
    <s v="Watsons 屈臣氏"/>
    <n v="1548805.956"/>
    <n v="108726.1781112"/>
    <x v="1686"/>
    <x v="2018"/>
    <x v="2001"/>
    <x v="37"/>
    <s v="其它"/>
    <x v="1"/>
    <s v="药房/保健品"/>
    <d v="2013-01-17T00:00:00"/>
    <d v="2021-07-30T00:00:00"/>
    <s v="纯扣"/>
    <s v="0.07"/>
    <s v="0.07"/>
    <s v=""/>
    <n v="8.5"/>
  </r>
  <r>
    <d v="2016-05-01T00:00:00"/>
    <x v="1"/>
    <x v="1"/>
    <s v="黛拉美甲"/>
    <n v="223808.4"/>
    <n v="35003.633759999997"/>
    <x v="1687"/>
    <x v="2019"/>
    <x v="2002"/>
    <x v="38"/>
    <s v="美容"/>
    <x v="8"/>
    <s v="美容/美发/美甲"/>
    <d v="2013-01-10T00:00:00"/>
    <d v="2017-05-09T00:00:00"/>
    <s v="纯保底"/>
    <n v="0"/>
    <n v="0"/>
    <s v=""/>
    <n v="4.3"/>
  </r>
  <r>
    <d v="2016-05-01T00:00:00"/>
    <x v="1"/>
    <x v="1"/>
    <s v="海伦美甲"/>
    <n v="208334.87999999998"/>
    <n v="32083.571519999998"/>
    <x v="1466"/>
    <x v="2020"/>
    <x v="2003"/>
    <x v="31"/>
    <s v="美容"/>
    <x v="8"/>
    <s v="美容/美发/美甲"/>
    <d v="2013-01-13T00:00:00"/>
    <d v="2017-05-09T00:00:00"/>
    <s v="纯保底"/>
    <s v="0."/>
    <s v="0."/>
    <s v=""/>
    <n v="4.3"/>
  </r>
  <r>
    <d v="2016-05-01T00:00:00"/>
    <x v="1"/>
    <x v="1"/>
    <s v="Hotwind 热风"/>
    <n v="581491.32000000007"/>
    <n v="71872.327151999998"/>
    <x v="344"/>
    <x v="2021"/>
    <x v="2004"/>
    <x v="39"/>
    <s v="普通服饰"/>
    <x v="9"/>
    <s v="综合服饰"/>
    <d v="2015-06-29T00:00:00"/>
    <d v="2018-06-28T00:00:00"/>
    <s v="保底与流水两者取高"/>
    <s v="0.11,0.12"/>
    <s v="0.11"/>
    <s v="0.12"/>
    <n v="3"/>
  </r>
  <r>
    <d v="2016-05-01T00:00:00"/>
    <x v="1"/>
    <x v="1"/>
    <s v="Bread Talk 面包新语"/>
    <n v="587089.35600000003"/>
    <n v="59648.278569599992"/>
    <x v="1688"/>
    <x v="2022"/>
    <x v="2005"/>
    <x v="40"/>
    <s v="餐饮"/>
    <x v="0"/>
    <s v="咖啡店/面包店/冰激凌"/>
    <d v="2013-02-28T00:00:00"/>
    <d v="2021-05-09T00:00:00"/>
    <s v="保底与流水两者取高"/>
    <s v="0.08,0.09"/>
    <s v="0.08"/>
    <s v="0.09"/>
    <n v="8.1999999999999993"/>
  </r>
  <r>
    <d v="2016-05-01T00:00:00"/>
    <x v="1"/>
    <x v="1"/>
    <s v="阿香米线"/>
    <n v="793026.24000000011"/>
    <n v="111420.18672000001"/>
    <x v="1689"/>
    <x v="2023"/>
    <x v="2006"/>
    <x v="41"/>
    <s v="餐饮"/>
    <x v="2"/>
    <s v="快餐"/>
    <d v="2013-02-28T00:00:00"/>
    <d v="2018-05-09T00:00:00"/>
    <s v="保底与流水两者取高"/>
    <s v="0.12,0.13"/>
    <s v="0.12"/>
    <s v="0.13"/>
    <n v="5.2"/>
  </r>
  <r>
    <d v="2016-05-01T00:00:00"/>
    <x v="1"/>
    <x v="1"/>
    <s v="Sukiya 食其家"/>
    <n v="484211.04"/>
    <n v="58444.272528000001"/>
    <x v="1690"/>
    <x v="2024"/>
    <x v="2007"/>
    <x v="42"/>
    <s v="餐饮"/>
    <x v="2"/>
    <s v="快餐"/>
    <d v="2012-12-20T00:00:00"/>
    <d v="2018-05-09T00:00:00"/>
    <s v="保底与流水两者取高"/>
    <s v="0.1,0.1"/>
    <s v="0.1"/>
    <s v="0.1"/>
    <n v="5.4"/>
  </r>
  <r>
    <d v="2016-05-01T00:00:00"/>
    <x v="1"/>
    <x v="1"/>
    <s v="Ajisen Ramen 味千拉面"/>
    <n v="536608.55999999994"/>
    <n v="58543.993896"/>
    <x v="1691"/>
    <x v="2025"/>
    <x v="2008"/>
    <x v="43"/>
    <s v="餐饮"/>
    <x v="2"/>
    <s v="快餐"/>
    <d v="2013-02-26T00:00:00"/>
    <d v="2021-05-09T00:00:00"/>
    <s v="保底与流水两者取高"/>
    <s v="0.08,0.09"/>
    <s v="0.08"/>
    <s v="0.09"/>
    <n v="8.1999999999999993"/>
  </r>
  <r>
    <d v="2016-05-01T00:00:00"/>
    <x v="1"/>
    <x v="1"/>
    <s v="KFC 肯德基"/>
    <n v="407340"/>
    <n v="50225.022000000004"/>
    <x v="1594"/>
    <x v="1082"/>
    <x v="1885"/>
    <x v="44"/>
    <s v="餐饮"/>
    <x v="2"/>
    <s v="快餐"/>
    <d v="2013-03-04T00:00:00"/>
    <d v="2028-06-13T00:00:00"/>
    <s v="保底与流水两者取高"/>
    <n v="0.08"/>
    <n v="0.08"/>
    <s v=""/>
    <n v="15.3"/>
  </r>
  <r>
    <d v="2016-05-01T00:00:00"/>
    <x v="1"/>
    <x v="1"/>
    <s v="永坤黄金"/>
    <n v="83601.599999999991"/>
    <n v="33841.927680000001"/>
    <x v="1692"/>
    <x v="2026"/>
    <x v="2009"/>
    <x v="45"/>
    <s v="珠宝"/>
    <x v="7"/>
    <s v="珠宝"/>
    <d v="2013-09-03T00:00:00"/>
    <d v="2016-10-17T00:00:00"/>
    <s v="保底与流水两者取高"/>
    <n v="0"/>
    <n v="0"/>
    <s v=""/>
    <n v="3.1"/>
  </r>
  <r>
    <d v="2016-05-01T00:00:00"/>
    <x v="1"/>
    <x v="1"/>
    <s v="Hui Lau Shan 许留山"/>
    <n v="277764.52799999999"/>
    <n v="36220.4944512"/>
    <x v="1693"/>
    <x v="2027"/>
    <x v="2010"/>
    <x v="46"/>
    <s v="餐饮"/>
    <x v="0"/>
    <s v="咖啡店/面包店/冰激凌"/>
    <d v="2013-06-18T00:00:00"/>
    <d v="2018-07-17T00:00:00"/>
    <s v="保底与流水两者取高"/>
    <s v="0.11"/>
    <s v="0.11"/>
    <s v=""/>
    <n v="5.0999999999999996"/>
  </r>
  <r>
    <d v="2016-05-01T00:00:00"/>
    <x v="1"/>
    <x v="1"/>
    <s v="雅淇"/>
    <n v="46120.799999999996"/>
    <n v="13439.601119999998"/>
    <x v="1694"/>
    <x v="2028"/>
    <x v="2011"/>
    <x v="65"/>
    <s v="餐饮"/>
    <x v="0"/>
    <s v="小吃/冷饮/果汁吧"/>
    <d v="2016-01-01T00:00:00"/>
    <d v="2016-12-31T00:00:00"/>
    <s v="保底与流水两者取高"/>
    <s v="0.14"/>
    <s v="0.14"/>
    <s v=""/>
    <n v="1"/>
  </r>
  <r>
    <d v="2016-05-01T00:00:00"/>
    <x v="1"/>
    <x v="1"/>
    <s v="米芝莲"/>
    <n v="122810.4"/>
    <n v="16665.371280000003"/>
    <x v="1695"/>
    <x v="2029"/>
    <x v="2012"/>
    <x v="65"/>
    <s v="餐饮"/>
    <x v="0"/>
    <s v="小吃/冷饮/果汁吧"/>
    <d v="2016-04-20T00:00:00"/>
    <d v="2018-04-19T00:00:00"/>
    <s v="纯保底"/>
    <s v="0.,0.14"/>
    <s v="0."/>
    <s v="0.14"/>
    <n v="2"/>
  </r>
  <r>
    <d v="2016-05-01T00:00:00"/>
    <x v="1"/>
    <x v="1"/>
    <s v="淘果乐&amp;冰期时代"/>
    <n v="54666"/>
    <n v="13874.230799999998"/>
    <x v="1696"/>
    <x v="2030"/>
    <x v="2013"/>
    <x v="48"/>
    <s v="餐饮"/>
    <x v="0"/>
    <s v="小吃/冷饮/果汁吧"/>
    <d v="2013-07-01T00:00:00"/>
    <d v="2016-07-05T00:00:00"/>
    <s v="保底与流水两者取高"/>
    <s v="0.15"/>
    <s v="0.15"/>
    <s v=""/>
    <n v="3"/>
  </r>
  <r>
    <d v="2016-05-01T00:00:00"/>
    <x v="1"/>
    <x v="1"/>
    <s v="鲜芋仙"/>
    <n v="222579.6"/>
    <n v="22680.861239999995"/>
    <x v="1697"/>
    <x v="2031"/>
    <x v="2014"/>
    <x v="55"/>
    <s v="餐饮"/>
    <x v="0"/>
    <s v="小吃/冷饮/果汁吧"/>
    <d v="2013-08-16T00:00:00"/>
    <d v="2016-08-15T00:00:00"/>
    <s v="保底(含物管费)与流水两者取高"/>
    <s v="0.1"/>
    <s v="0.1"/>
    <s v=""/>
    <n v="3"/>
  </r>
  <r>
    <d v="2016-05-01T00:00:00"/>
    <x v="1"/>
    <x v="1"/>
    <s v="Hello spring"/>
    <n v="65222.399999999994"/>
    <n v="10226.872319999999"/>
    <x v="1698"/>
    <x v="2032"/>
    <x v="2015"/>
    <x v="10"/>
    <s v="其它"/>
    <x v="3"/>
    <s v="花店"/>
    <d v="2015-04-19T00:00:00"/>
    <d v="2016-04-18T00:00:00"/>
    <s v="保底与流水两者取高"/>
    <s v="0.13"/>
    <s v="0.13"/>
    <s v=""/>
    <n v="1"/>
  </r>
  <r>
    <d v="2016-05-01T00:00:00"/>
    <x v="1"/>
    <x v="1"/>
    <s v="Binca Vidou 卞卡"/>
    <n v="43971.6"/>
    <n v="7699.4271599999993"/>
    <x v="1699"/>
    <x v="2033"/>
    <x v="2016"/>
    <x v="67"/>
    <s v="美容"/>
    <x v="5"/>
    <s v="化妆品/护肤品/香水"/>
    <d v="2014-08-25T00:00:00"/>
    <d v="2016-08-24T00:00:00"/>
    <s v="保底与流水两者取高"/>
    <s v="0.16"/>
    <s v="0.16"/>
    <s v=""/>
    <n v="2"/>
  </r>
  <r>
    <d v="2016-05-01T00:00:00"/>
    <x v="1"/>
    <x v="1"/>
    <s v="Office 欧菲姿"/>
    <n v="42360"/>
    <n v="7561.2600000000011"/>
    <x v="923"/>
    <x v="2034"/>
    <x v="2017"/>
    <x v="10"/>
    <s v="美容"/>
    <x v="5"/>
    <s v="化妆品/护肤品/香水"/>
    <d v="2015-01-26T00:00:00"/>
    <d v="2017-01-25T00:00:00"/>
    <s v="保底与流水两者取高"/>
    <s v="0.15"/>
    <s v="0.15"/>
    <s v=""/>
    <n v="2"/>
  </r>
  <r>
    <d v="2016-05-01T00:00:00"/>
    <x v="1"/>
    <x v="1"/>
    <s v="AFU 阿芙精油"/>
    <n v="44450.400000000001"/>
    <n v="7721.0344800000003"/>
    <x v="1469"/>
    <x v="2035"/>
    <x v="2018"/>
    <x v="10"/>
    <s v="美容"/>
    <x v="5"/>
    <s v="化妆品/护肤品/香水"/>
    <d v="2014-09-25T00:00:00"/>
    <d v="2016-09-24T00:00:00"/>
    <s v="保底与流水两者取高"/>
    <s v="0.16"/>
    <s v="0.16"/>
    <s v=""/>
    <n v="2"/>
  </r>
  <r>
    <d v="2016-05-01T00:00:00"/>
    <x v="1"/>
    <x v="1"/>
    <s v="珀莱雅"/>
    <n v="38324.400000000001"/>
    <n v="6959.7110400000001"/>
    <x v="1700"/>
    <x v="2036"/>
    <x v="2019"/>
    <x v="6"/>
    <s v="美容"/>
    <x v="5"/>
    <s v="化妆品/护肤品/香水"/>
    <d v="2013-08-30T00:00:00"/>
    <d v="2016-08-29T00:00:00"/>
    <s v="保底与流水两者取高"/>
    <n v="0"/>
    <n v="0"/>
    <s v=""/>
    <n v="3"/>
  </r>
  <r>
    <d v="2016-05-01T00:00:00"/>
    <x v="1"/>
    <x v="1"/>
    <s v="Reemoor"/>
    <n v="137025.60000000001"/>
    <n v="23266.94688"/>
    <x v="1366"/>
    <x v="2037"/>
    <x v="2020"/>
    <x v="10"/>
    <s v="普通服饰"/>
    <x v="6"/>
    <s v="鞋"/>
    <d v="2014-12-23T00:00:00"/>
    <d v="2016-12-22T00:00:00"/>
    <s v="保底与流水两者取高"/>
    <s v="0.16"/>
    <s v="0.16"/>
    <s v=""/>
    <n v="2"/>
  </r>
  <r>
    <d v="2016-05-01T00:00:00"/>
    <x v="1"/>
    <x v="1"/>
    <s v="skinfood"/>
    <n v="23918.399999999998"/>
    <n v="7560.6062399999992"/>
    <x v="1701"/>
    <x v="2038"/>
    <x v="2021"/>
    <x v="10"/>
    <s v="美容"/>
    <x v="5"/>
    <s v="化妆品/护肤品/香水"/>
    <d v="2014-09-06T00:00:00"/>
    <d v="2016-09-05T00:00:00"/>
    <s v="保底与流水两者取高"/>
    <s v="0.16"/>
    <s v="0.16"/>
    <s v=""/>
    <n v="2"/>
  </r>
  <r>
    <d v="2016-05-01T00:00:00"/>
    <x v="1"/>
    <x v="1"/>
    <s v="雅漾"/>
    <n v="70922.399999999994"/>
    <n v="12063.900240000003"/>
    <x v="1279"/>
    <x v="2039"/>
    <x v="2022"/>
    <x v="6"/>
    <s v="美容"/>
    <x v="5"/>
    <s v="化妆品/护肤品/香水"/>
    <d v="2015-06-26T00:00:00"/>
    <d v="2016-06-25T00:00:00"/>
    <s v="保底与流水两者取高"/>
    <s v="0.16"/>
    <s v="0.16"/>
    <s v=""/>
    <n v="1"/>
  </r>
  <r>
    <d v="2016-05-01T00:00:00"/>
    <x v="1"/>
    <x v="1"/>
    <s v="周黑鸭"/>
    <n v="152360.4"/>
    <n v="19380.242879999998"/>
    <x v="1702"/>
    <x v="2040"/>
    <x v="2023"/>
    <x v="10"/>
    <s v="餐饮"/>
    <x v="0"/>
    <s v="小吃/冷饮/果汁吧"/>
    <d v="2015-07-20T00:00:00"/>
    <d v="2016-07-19T00:00:00"/>
    <s v="保底与流水两者取高"/>
    <s v="0.12"/>
    <s v="0.12"/>
    <s v=""/>
    <n v="1"/>
  </r>
  <r>
    <d v="2016-05-01T00:00:00"/>
    <x v="1"/>
    <x v="1"/>
    <s v="A+（化妆品）"/>
    <n v="47152.799999999996"/>
    <n v="7558.5938399999995"/>
    <x v="1061"/>
    <x v="2041"/>
    <x v="2024"/>
    <x v="6"/>
    <s v="美容"/>
    <x v="5"/>
    <s v="化妆品/护肤品/香水"/>
    <d v="2014-03-29T00:00:00"/>
    <d v="2017-03-28T00:00:00"/>
    <s v="保底与流水两者取高"/>
    <s v="0.11"/>
    <s v="0.11"/>
    <s v=""/>
    <n v="3"/>
  </r>
  <r>
    <d v="2016-05-01T00:00:00"/>
    <x v="1"/>
    <x v="1"/>
    <s v="牛品堂皮具"/>
    <n v="38685.599999999999"/>
    <n v="7199.3901599999999"/>
    <x v="1703"/>
    <x v="2042"/>
    <x v="2025"/>
    <x v="6"/>
    <s v="普通服饰"/>
    <x v="6"/>
    <s v="手袋/钱包/旅行箱包"/>
    <d v="2013-09-05T00:00:00"/>
    <d v="2016-09-04T00:00:00"/>
    <s v="保底与流水两者取高"/>
    <s v="0.16"/>
    <s v="0.16"/>
    <s v=""/>
    <n v="3"/>
  </r>
  <r>
    <d v="2016-05-01T00:00:00"/>
    <x v="1"/>
    <x v="1"/>
    <s v="Mad Meit Choco"/>
    <n v="80564.207999999999"/>
    <n v="13325.320003199997"/>
    <x v="1183"/>
    <x v="2043"/>
    <x v="2026"/>
    <x v="32"/>
    <s v="餐饮"/>
    <x v="0"/>
    <s v="小吃/冷饮/果汁吧"/>
    <d v="2015-09-26T00:00:00"/>
    <d v="2017-09-25T00:00:00"/>
    <s v="保底与流水两者取高"/>
    <s v="0.14"/>
    <s v="0.14"/>
    <s v=""/>
    <n v="2"/>
  </r>
  <r>
    <d v="2016-05-01T00:00:00"/>
    <x v="1"/>
    <x v="1"/>
    <s v="檀品"/>
    <n v="60169.2"/>
    <n v="9777.4950000000008"/>
    <x v="914"/>
    <x v="2044"/>
    <x v="2027"/>
    <x v="58"/>
    <s v="餐饮"/>
    <x v="0"/>
    <s v="小吃/冷饮/果汁吧"/>
    <d v="2014-08-13T00:00:00"/>
    <d v="2016-08-12T00:00:00"/>
    <s v="保底与流水两者取高"/>
    <s v="0.15"/>
    <s v="0.15"/>
    <s v=""/>
    <n v="2"/>
  </r>
  <r>
    <d v="2016-05-01T00:00:00"/>
    <x v="1"/>
    <x v="1"/>
    <s v="Herborist 佰草集"/>
    <n v="48348"/>
    <n v="8398.0475999999999"/>
    <x v="1469"/>
    <x v="2045"/>
    <x v="2028"/>
    <x v="6"/>
    <s v="美容"/>
    <x v="5"/>
    <s v="化妆品/护肤品/香水"/>
    <d v="2015-07-10T00:00:00"/>
    <d v="2016-07-09T00:00:00"/>
    <s v="保底与流水两者取高"/>
    <s v="0.16"/>
    <s v="0.16"/>
    <s v=""/>
    <n v="1"/>
  </r>
  <r>
    <d v="2016-05-01T00:00:00"/>
    <x v="1"/>
    <x v="1"/>
    <s v="久留米"/>
    <n v="75157.2"/>
    <n v="11858.159999999998"/>
    <x v="1704"/>
    <x v="2046"/>
    <x v="2029"/>
    <x v="64"/>
    <s v="餐饮"/>
    <x v="0"/>
    <s v="小吃/冷饮/果汁吧"/>
    <d v="2015-09-20T00:00:00"/>
    <d v="2016-09-19T00:00:00"/>
    <s v="保底与流水两者取高"/>
    <s v="0.14"/>
    <s v="0.14"/>
    <s v=""/>
    <n v="1"/>
  </r>
  <r>
    <d v="2016-06-01T00:00:00"/>
    <x v="1"/>
    <x v="1"/>
    <s v="黛拉美甲"/>
    <n v="217245.6"/>
    <n v="38039.704559999998"/>
    <x v="1699"/>
    <x v="2047"/>
    <x v="2030"/>
    <x v="38"/>
    <s v="美容"/>
    <x v="8"/>
    <s v="美容/美发/美甲"/>
    <d v="2013-01-10T00:00:00"/>
    <d v="2017-05-09T00:00:00"/>
    <s v="纯保底"/>
    <n v="0"/>
    <n v="0"/>
    <s v=""/>
    <n v="4.3"/>
  </r>
  <r>
    <d v="2016-06-01T00:00:00"/>
    <x v="1"/>
    <x v="1"/>
    <s v="海伦美甲"/>
    <n v="227072.4"/>
    <n v="34446.88308"/>
    <x v="1705"/>
    <x v="2048"/>
    <x v="2031"/>
    <x v="31"/>
    <s v="美容"/>
    <x v="8"/>
    <s v="美容/美发/美甲"/>
    <d v="2013-01-13T00:00:00"/>
    <d v="2017-05-09T00:00:00"/>
    <s v="纯保底"/>
    <n v="0"/>
    <n v="0"/>
    <s v=""/>
    <n v="4.3"/>
  </r>
  <r>
    <d v="2016-06-01T00:00:00"/>
    <x v="1"/>
    <x v="1"/>
    <s v="Laofengxiang 老凤祥"/>
    <n v="698972.4"/>
    <n v="82199.154239999989"/>
    <x v="1706"/>
    <x v="2049"/>
    <x v="2032"/>
    <x v="35"/>
    <s v="珠宝"/>
    <x v="7"/>
    <s v="珠宝"/>
    <d v="2013-01-10T00:00:00"/>
    <d v="2017-05-09T00:00:00"/>
    <s v="保底与流水两者取高"/>
    <s v="0.1,0."/>
    <s v="0.1"/>
    <s v="0."/>
    <n v="4.3"/>
  </r>
  <r>
    <d v="2016-06-01T00:00:00"/>
    <x v="1"/>
    <x v="1"/>
    <s v="Ajiichiban 优之良品"/>
    <n v="121481.652"/>
    <n v="22947.884062800003"/>
    <x v="1707"/>
    <x v="2050"/>
    <x v="2033"/>
    <x v="24"/>
    <s v="餐饮"/>
    <x v="0"/>
    <s v="小吃/冷饮/果汁吧"/>
    <d v="2013-01-07T00:00:00"/>
    <d v="2017-05-09T00:00:00"/>
    <s v="保底与流水两者取高"/>
    <n v="0.16"/>
    <n v="0.16"/>
    <s v=""/>
    <n v="4.3"/>
  </r>
  <r>
    <d v="2016-06-01T00:00:00"/>
    <x v="1"/>
    <x v="1"/>
    <s v="中国黄金"/>
    <n v="925527.6"/>
    <n v="0"/>
    <x v="100"/>
    <x v="2051"/>
    <x v="104"/>
    <x v="36"/>
    <s v="珠宝"/>
    <x v="7"/>
    <s v="珠宝"/>
    <d v="2013-01-05T00:00:00"/>
    <d v="2016-05-09T00:00:00"/>
    <s v="保底与流水两者取高"/>
    <s v="0.09,0."/>
    <s v="0.09"/>
    <s v="0."/>
    <n v="3.3"/>
  </r>
  <r>
    <d v="2016-06-01T00:00:00"/>
    <x v="1"/>
    <x v="1"/>
    <s v="西树泡芙"/>
    <n v="189249.6"/>
    <n v="32740.180800000002"/>
    <x v="1708"/>
    <x v="2052"/>
    <x v="2034"/>
    <x v="1"/>
    <s v="餐饮"/>
    <x v="0"/>
    <s v="小吃/冷饮/果汁吧"/>
    <d v="2013-01-30T00:00:00"/>
    <d v="2017-05-09T00:00:00"/>
    <s v="保底与流水两者取高"/>
    <n v="0.15"/>
    <n v="0.15"/>
    <s v=""/>
    <n v="4.3"/>
  </r>
  <r>
    <d v="2016-06-01T00:00:00"/>
    <x v="1"/>
    <x v="1"/>
    <s v="美珍香"/>
    <n v="300179.64"/>
    <n v="25215.089760000003"/>
    <x v="1709"/>
    <x v="2053"/>
    <x v="2035"/>
    <x v="23"/>
    <s v="餐饮"/>
    <x v="0"/>
    <s v="小吃/冷饮/果汁吧"/>
    <d v="2013-02-27T00:00:00"/>
    <d v="2017-05-09T00:00:00"/>
    <s v="纯保底"/>
    <n v="0"/>
    <n v="0"/>
    <s v=""/>
    <n v="4.2"/>
  </r>
  <r>
    <d v="2016-06-01T00:00:00"/>
    <x v="1"/>
    <x v="1"/>
    <s v="Sukiya 食其家"/>
    <n v="486525.27599999995"/>
    <n v="58674.948285599989"/>
    <x v="1710"/>
    <x v="2054"/>
    <x v="2036"/>
    <x v="42"/>
    <s v="餐饮"/>
    <x v="2"/>
    <s v="快餐"/>
    <d v="2012-12-20T00:00:00"/>
    <d v="2018-05-09T00:00:00"/>
    <s v="保底与流水两者取高"/>
    <n v="0.1"/>
    <n v="0.1"/>
    <s v=""/>
    <n v="5.4"/>
  </r>
  <r>
    <d v="2016-06-01T00:00:00"/>
    <x v="1"/>
    <x v="1"/>
    <s v="Coco 都可茶饮"/>
    <n v="373724.52"/>
    <n v="68316.842256000018"/>
    <x v="1665"/>
    <x v="2055"/>
    <x v="2037"/>
    <x v="9"/>
    <s v="餐饮"/>
    <x v="0"/>
    <s v="小吃/冷饮/果汁吧"/>
    <d v="2013-02-22T00:00:00"/>
    <d v="2017-05-09T00:00:00"/>
    <s v="保底与流水两者取高"/>
    <n v="0.17"/>
    <n v="0.17"/>
    <s v=""/>
    <n v="4.2"/>
  </r>
  <r>
    <d v="2016-06-01T00:00:00"/>
    <x v="1"/>
    <x v="1"/>
    <s v="义源珠宝"/>
    <n v="52396.799999999996"/>
    <n v="31218.013439999999"/>
    <x v="1624"/>
    <x v="2056"/>
    <x v="2038"/>
    <x v="22"/>
    <s v="珠宝"/>
    <x v="7"/>
    <s v="珠宝"/>
    <d v="2013-01-09T00:00:00"/>
    <d v="2017-05-09T00:00:00"/>
    <s v="保底与流水两者取高"/>
    <n v="0.15"/>
    <n v="0.15"/>
    <s v=""/>
    <n v="4.3"/>
  </r>
  <r>
    <d v="2016-06-01T00:00:00"/>
    <x v="1"/>
    <x v="1"/>
    <s v="Dairy Queen 冰雪皇后"/>
    <n v="200244.204"/>
    <n v="30477.167848800003"/>
    <x v="1711"/>
    <x v="2057"/>
    <x v="2039"/>
    <x v="26"/>
    <s v="餐饮"/>
    <x v="0"/>
    <s v="咖啡店/面包店/冰激凌"/>
    <d v="2013-03-02T00:00:00"/>
    <d v="2018-05-09T00:00:00"/>
    <s v="保底与流水两者取高"/>
    <n v="0.13"/>
    <n v="0.13"/>
    <s v=""/>
    <n v="5.2"/>
  </r>
  <r>
    <d v="2016-06-01T00:00:00"/>
    <x v="1"/>
    <x v="1"/>
    <s v="阿香米线"/>
    <n v="792811.68"/>
    <n v="115988.34878400002"/>
    <x v="1712"/>
    <x v="2058"/>
    <x v="2040"/>
    <x v="41"/>
    <s v="餐饮"/>
    <x v="2"/>
    <s v="快餐"/>
    <d v="2013-02-28T00:00:00"/>
    <d v="2018-05-09T00:00:00"/>
    <s v="保底与流水两者取高"/>
    <n v="0.13"/>
    <n v="0.13"/>
    <s v=""/>
    <n v="5.2"/>
  </r>
  <r>
    <d v="2016-06-01T00:00:00"/>
    <x v="1"/>
    <x v="1"/>
    <s v="渔火东海面点"/>
    <n v="334117.2"/>
    <n v="42199.002359999999"/>
    <x v="1359"/>
    <x v="2059"/>
    <x v="2041"/>
    <x v="25"/>
    <s v="餐饮"/>
    <x v="2"/>
    <s v="餐馆/饭店"/>
    <d v="2013-02-24T00:00:00"/>
    <d v="2018-05-09T00:00:00"/>
    <s v="保底与流水两者取高"/>
    <n v="0.11"/>
    <n v="0.11"/>
    <s v=""/>
    <n v="5.2"/>
  </r>
  <r>
    <d v="2016-06-01T00:00:00"/>
    <x v="1"/>
    <x v="1"/>
    <s v="玩转烤肉餐厅"/>
    <n v="497008.8"/>
    <n v="79272.903599999991"/>
    <x v="1713"/>
    <x v="2060"/>
    <x v="2042"/>
    <x v="28"/>
    <s v="餐饮"/>
    <x v="2"/>
    <s v="餐馆/饭店"/>
    <d v="2013-03-01T00:00:00"/>
    <d v="2018-05-29T00:00:00"/>
    <s v="保底与流水两者取高"/>
    <n v="0.09"/>
    <n v="0.09"/>
    <s v=""/>
    <n v="5.2"/>
  </r>
  <r>
    <d v="2016-06-01T00:00:00"/>
    <x v="1"/>
    <x v="1"/>
    <s v="Ajisen Ramen 味千拉面"/>
    <n v="536015.76"/>
    <n v="60355.374575999987"/>
    <x v="1714"/>
    <x v="2061"/>
    <x v="2043"/>
    <x v="43"/>
    <s v="餐饮"/>
    <x v="2"/>
    <s v="快餐"/>
    <d v="2013-02-26T00:00:00"/>
    <d v="2021-05-09T00:00:00"/>
    <s v="保底与流水两者取高"/>
    <n v="0.09"/>
    <n v="0.09"/>
    <s v=""/>
    <n v="8.1999999999999993"/>
  </r>
  <r>
    <d v="2016-06-01T00:00:00"/>
    <x v="1"/>
    <x v="1"/>
    <s v="太兴"/>
    <n v="1093687.2"/>
    <n v="115930.84319999999"/>
    <x v="1715"/>
    <x v="2062"/>
    <x v="2044"/>
    <x v="30"/>
    <s v="餐饮"/>
    <x v="2"/>
    <s v="餐馆/饭店"/>
    <d v="2013-03-18T00:00:00"/>
    <d v="2023-07-15T00:00:00"/>
    <s v="保底(含物管费)与流水两者取高"/>
    <n v="0.08"/>
    <n v="0.08"/>
    <s v=""/>
    <n v="10.3"/>
  </r>
  <r>
    <d v="2016-06-01T00:00:00"/>
    <x v="1"/>
    <x v="1"/>
    <s v="启路生活馆"/>
    <n v="54194.16"/>
    <n v="0"/>
    <x v="100"/>
    <x v="2063"/>
    <x v="104"/>
    <x v="34"/>
    <s v="其它"/>
    <x v="1"/>
    <s v="文具"/>
    <d v="2012-12-20T00:00:00"/>
    <d v="2016-05-09T00:00:00"/>
    <s v="保底与流水两者取高"/>
    <s v="0.15"/>
    <s v="0.15"/>
    <s v=""/>
    <n v="3.4"/>
  </r>
  <r>
    <d v="2016-06-01T00:00:00"/>
    <x v="1"/>
    <x v="1"/>
    <s v="Bread Talk 面包新语"/>
    <n v="581508.42000000004"/>
    <n v="61000.233258"/>
    <x v="1716"/>
    <x v="2064"/>
    <x v="2045"/>
    <x v="40"/>
    <s v="餐饮"/>
    <x v="0"/>
    <s v="咖啡店/面包店/冰激凌"/>
    <d v="2013-02-28T00:00:00"/>
    <d v="2021-05-09T00:00:00"/>
    <s v="保底与流水两者取高"/>
    <n v="0.09"/>
    <n v="0.09"/>
    <s v=""/>
    <n v="8.1999999999999993"/>
  </r>
  <r>
    <d v="2016-06-01T00:00:00"/>
    <x v="1"/>
    <x v="1"/>
    <s v="KFC 肯德基"/>
    <n v="394200"/>
    <n v="51246"/>
    <x v="458"/>
    <x v="1532"/>
    <x v="2046"/>
    <x v="44"/>
    <s v="餐饮"/>
    <x v="2"/>
    <s v="快餐"/>
    <d v="2013-03-04T00:00:00"/>
    <d v="2028-06-13T00:00:00"/>
    <s v="保底与流水两者取高"/>
    <n v="0.08"/>
    <n v="0.08"/>
    <s v=""/>
    <n v="15.3"/>
  </r>
  <r>
    <d v="2016-06-01T00:00:00"/>
    <x v="1"/>
    <x v="1"/>
    <s v="Pizza Hut 必胜客"/>
    <n v="1130671.3319999999"/>
    <n v="61056.251928000005"/>
    <x v="1717"/>
    <x v="2065"/>
    <x v="2047"/>
    <x v="29"/>
    <s v="餐饮"/>
    <x v="2"/>
    <s v="快餐"/>
    <d v="2013-04-15T00:00:00"/>
    <d v="2028-07-13T00:00:00"/>
    <s v="保底(含物管费)与流水两者取高"/>
    <n v="0"/>
    <n v="0"/>
    <s v=""/>
    <n v="15.3"/>
  </r>
  <r>
    <d v="2016-06-01T00:00:00"/>
    <x v="1"/>
    <x v="1"/>
    <s v="万仟堂_x0009_"/>
    <n v="110367.52800000001"/>
    <n v="40394.515247999996"/>
    <x v="1718"/>
    <x v="2066"/>
    <x v="2048"/>
    <x v="17"/>
    <s v="其它"/>
    <x v="4"/>
    <s v="家居家饰/日杂"/>
    <d v="2013-07-01T00:00:00"/>
    <d v="2016-08-15T00:00:00"/>
    <s v="保底(含物管费)与流水两者取高"/>
    <n v="0.15"/>
    <n v="0.15"/>
    <s v=""/>
    <n v="3.1"/>
  </r>
  <r>
    <d v="2016-06-01T00:00:00"/>
    <x v="1"/>
    <x v="1"/>
    <s v="Hui Lau Shan 许留山"/>
    <n v="270775.86"/>
    <n v="35444.560074000001"/>
    <x v="1719"/>
    <x v="2067"/>
    <x v="2049"/>
    <x v="46"/>
    <s v="餐饮"/>
    <x v="0"/>
    <s v="咖啡店/面包店/冰激凌"/>
    <d v="2013-06-18T00:00:00"/>
    <d v="2018-07-17T00:00:00"/>
    <s v="保底与流水两者取高"/>
    <n v="0.11"/>
    <n v="0.11"/>
    <s v=""/>
    <n v="5.0999999999999996"/>
  </r>
  <r>
    <d v="2016-06-01T00:00:00"/>
    <x v="1"/>
    <x v="1"/>
    <s v="淘果乐&amp;冰期时代"/>
    <n v="62904"/>
    <n v="14587.437599999999"/>
    <x v="1720"/>
    <x v="2068"/>
    <x v="2050"/>
    <x v="48"/>
    <s v="餐饮"/>
    <x v="0"/>
    <s v="小吃/冷饮/果汁吧"/>
    <d v="2013-07-01T00:00:00"/>
    <d v="2016-07-05T00:00:00"/>
    <s v="保底与流水两者取高"/>
    <n v="0.15"/>
    <n v="0.15"/>
    <s v=""/>
    <n v="3"/>
  </r>
  <r>
    <d v="2016-06-01T00:00:00"/>
    <x v="1"/>
    <x v="1"/>
    <s v="Watsons 屈臣氏"/>
    <n v="1331778.696"/>
    <n v="94556.287416000021"/>
    <x v="1721"/>
    <x v="2069"/>
    <x v="2051"/>
    <x v="37"/>
    <s v="其它"/>
    <x v="1"/>
    <s v="药房/保健品"/>
    <d v="2013-01-17T00:00:00"/>
    <d v="2021-07-30T00:00:00"/>
    <s v="纯扣"/>
    <n v="7.0000000000000007E-2"/>
    <n v="7.0000000000000007E-2"/>
    <s v=""/>
    <n v="8.5"/>
  </r>
  <r>
    <d v="2016-06-01T00:00:00"/>
    <x v="1"/>
    <x v="1"/>
    <s v="珀莱雅"/>
    <n v="33982.799999999996"/>
    <n v="7313.0985600000004"/>
    <x v="1722"/>
    <x v="2070"/>
    <x v="2052"/>
    <x v="6"/>
    <s v="美容"/>
    <x v="5"/>
    <s v="化妆品/护肤品/香水"/>
    <d v="2013-08-30T00:00:00"/>
    <d v="2016-08-29T00:00:00"/>
    <s v="保底与流水两者取高"/>
    <n v="0"/>
    <n v="0"/>
    <s v=""/>
    <n v="3"/>
  </r>
  <r>
    <d v="2016-06-01T00:00:00"/>
    <x v="1"/>
    <x v="1"/>
    <s v="牛品堂皮具"/>
    <n v="34800"/>
    <n v="7565.52"/>
    <x v="1723"/>
    <x v="2071"/>
    <x v="2053"/>
    <x v="6"/>
    <s v="普通服饰"/>
    <x v="6"/>
    <s v="手袋/钱包/旅行箱包"/>
    <d v="2013-09-05T00:00:00"/>
    <d v="2016-09-04T00:00:00"/>
    <s v="保底与流水两者取高"/>
    <n v="0.16"/>
    <n v="0.16"/>
    <s v=""/>
    <n v="3"/>
  </r>
  <r>
    <d v="2016-06-01T00:00:00"/>
    <x v="1"/>
    <x v="1"/>
    <s v="鲜芋仙"/>
    <n v="228330"/>
    <n v="24020.315999999999"/>
    <x v="1724"/>
    <x v="2072"/>
    <x v="2054"/>
    <x v="55"/>
    <s v="餐饮"/>
    <x v="0"/>
    <s v="小吃/冷饮/果汁吧"/>
    <d v="2013-08-16T00:00:00"/>
    <d v="2016-08-15T00:00:00"/>
    <s v="保底(含物管费)与流水两者取高"/>
    <n v="0.1"/>
    <n v="0.1"/>
    <s v=""/>
    <n v="3"/>
  </r>
  <r>
    <d v="2016-06-01T00:00:00"/>
    <x v="1"/>
    <x v="1"/>
    <s v="永坤黄金"/>
    <n v="78958.8"/>
    <n v="35586.731159999996"/>
    <x v="1725"/>
    <x v="2073"/>
    <x v="2055"/>
    <x v="45"/>
    <s v="珠宝"/>
    <x v="7"/>
    <s v="珠宝"/>
    <d v="2013-09-03T00:00:00"/>
    <d v="2016-10-17T00:00:00"/>
    <s v="保底与流水两者取高"/>
    <n v="0"/>
    <n v="0"/>
    <s v=""/>
    <n v="3.1"/>
  </r>
  <r>
    <d v="2016-06-01T00:00:00"/>
    <x v="1"/>
    <x v="1"/>
    <s v="A+（化妆品）"/>
    <n v="49169.88"/>
    <n v="7945.8526080000001"/>
    <x v="1054"/>
    <x v="2074"/>
    <x v="2056"/>
    <x v="6"/>
    <s v="美容"/>
    <x v="5"/>
    <s v="化妆品/护肤品/香水"/>
    <d v="2014-03-29T00:00:00"/>
    <d v="2017-03-28T00:00:00"/>
    <s v="保底与流水两者取高"/>
    <n v="0.11"/>
    <n v="0.11"/>
    <s v=""/>
    <n v="3"/>
  </r>
  <r>
    <d v="2016-06-01T00:00:00"/>
    <x v="1"/>
    <x v="1"/>
    <s v="Candy Lab 糖果研究室"/>
    <n v="99486.12000000001"/>
    <n v="16683.822324000001"/>
    <x v="1390"/>
    <x v="2075"/>
    <x v="2057"/>
    <x v="32"/>
    <s v="餐饮"/>
    <x v="0"/>
    <s v="小吃/冷饮/果汁吧"/>
    <d v="2014-06-20T00:00:00"/>
    <d v="2017-06-19T00:00:00"/>
    <s v="保底与流水两者取高"/>
    <s v="0.12,0.13"/>
    <s v="0.12"/>
    <s v="0.13"/>
    <n v="3"/>
  </r>
  <r>
    <d v="2016-06-01T00:00:00"/>
    <x v="1"/>
    <x v="1"/>
    <s v="檀品"/>
    <n v="51078"/>
    <n v="8683.26"/>
    <x v="433"/>
    <x v="2076"/>
    <x v="2058"/>
    <x v="58"/>
    <s v="餐饮"/>
    <x v="0"/>
    <s v="小吃/冷饮/果汁吧"/>
    <d v="2014-08-13T00:00:00"/>
    <d v="2016-08-12T00:00:00"/>
    <s v="保底与流水两者取高"/>
    <n v="0.15"/>
    <n v="0.15"/>
    <s v=""/>
    <n v="2"/>
  </r>
  <r>
    <d v="2016-06-01T00:00:00"/>
    <x v="1"/>
    <x v="1"/>
    <s v="Binca Vidou 卞卡"/>
    <n v="45355.199999999997"/>
    <n v="8254.6463999999996"/>
    <x v="1726"/>
    <x v="2077"/>
    <x v="2059"/>
    <x v="67"/>
    <s v="美容"/>
    <x v="5"/>
    <s v="化妆品/护肤品/香水"/>
    <d v="2014-08-25T00:00:00"/>
    <d v="2017-08-24T00:00:00"/>
    <s v="保底与流水两者取高"/>
    <n v="0.16"/>
    <n v="0.16"/>
    <s v=""/>
    <n v="3"/>
  </r>
  <r>
    <d v="2016-06-01T00:00:00"/>
    <x v="1"/>
    <x v="1"/>
    <s v="AFU 阿芙精油"/>
    <n v="17587.2"/>
    <n v="7944.1382400000002"/>
    <x v="1727"/>
    <x v="2078"/>
    <x v="2060"/>
    <x v="10"/>
    <s v="美容"/>
    <x v="5"/>
    <s v="化妆品/护肤品/香水"/>
    <d v="2014-09-25T00:00:00"/>
    <d v="2016-09-24T00:00:00"/>
    <s v="保底与流水两者取高"/>
    <n v="0.16"/>
    <n v="0.16"/>
    <s v=""/>
    <n v="2"/>
  </r>
  <r>
    <d v="2016-06-01T00:00:00"/>
    <x v="1"/>
    <x v="1"/>
    <s v="skinfood"/>
    <n v="33990"/>
    <n v="7943.4630000000006"/>
    <x v="1728"/>
    <x v="2079"/>
    <x v="2061"/>
    <x v="10"/>
    <s v="美容"/>
    <x v="5"/>
    <s v="化妆品/护肤品/香水"/>
    <d v="2014-09-06T00:00:00"/>
    <d v="2016-09-05T00:00:00"/>
    <s v="保底与流水两者取高"/>
    <n v="0.16"/>
    <n v="0.16"/>
    <s v=""/>
    <n v="2"/>
  </r>
  <r>
    <d v="2016-06-01T00:00:00"/>
    <x v="1"/>
    <x v="1"/>
    <s v="网鱼网咖"/>
    <n v="389350.2"/>
    <n v="61984.55184"/>
    <x v="1729"/>
    <x v="2080"/>
    <x v="2062"/>
    <x v="52"/>
    <s v="休闲娱乐"/>
    <x v="10"/>
    <s v="电玩城/网络游戏"/>
    <d v="2014-11-03T00:00:00"/>
    <d v="2019-11-02T00:00:00"/>
    <s v="纯保底"/>
    <n v="0"/>
    <n v="0"/>
    <s v=""/>
    <n v="5"/>
  </r>
  <r>
    <d v="2016-06-01T00:00:00"/>
    <x v="1"/>
    <x v="1"/>
    <s v="Forest Cabin 林清轩"/>
    <n v="45230.400000000001"/>
    <n v="18919.876319999999"/>
    <x v="1730"/>
    <x v="2081"/>
    <x v="2063"/>
    <x v="18"/>
    <s v="美容"/>
    <x v="5"/>
    <s v="化妆品/护肤品/香水"/>
    <d v="2014-10-31T00:00:00"/>
    <d v="2016-10-30T00:00:00"/>
    <s v="保底与流水两者取高"/>
    <n v="0.16"/>
    <n v="0.16"/>
    <s v=""/>
    <n v="2"/>
  </r>
  <r>
    <d v="2016-06-01T00:00:00"/>
    <x v="1"/>
    <x v="1"/>
    <s v="Reemoor"/>
    <n v="102567.59999999999"/>
    <n v="17867.27592"/>
    <x v="556"/>
    <x v="2082"/>
    <x v="2064"/>
    <x v="10"/>
    <s v="普通服饰"/>
    <x v="6"/>
    <s v="鞋"/>
    <d v="2014-12-23T00:00:00"/>
    <d v="2016-12-22T00:00:00"/>
    <s v="保底与流水两者取高"/>
    <n v="0.16"/>
    <n v="0.16"/>
    <s v=""/>
    <n v="2"/>
  </r>
  <r>
    <d v="2016-06-01T00:00:00"/>
    <x v="1"/>
    <x v="1"/>
    <s v="Office 欧菲姿"/>
    <n v="46348.799999999996"/>
    <n v="7944.1843199999994"/>
    <x v="1731"/>
    <x v="2083"/>
    <x v="2065"/>
    <x v="10"/>
    <s v="美容"/>
    <x v="5"/>
    <s v="化妆品/护肤品/香水"/>
    <d v="2015-01-26T00:00:00"/>
    <d v="2017-01-25T00:00:00"/>
    <s v="保底与流水两者取高"/>
    <n v="0.15"/>
    <n v="0.15"/>
    <s v=""/>
    <n v="2"/>
  </r>
  <r>
    <d v="2016-06-01T00:00:00"/>
    <x v="1"/>
    <x v="1"/>
    <s v="Hello spring"/>
    <n v="41829.599999999999"/>
    <n v="7943.4410399999997"/>
    <x v="1004"/>
    <x v="2084"/>
    <x v="2066"/>
    <x v="10"/>
    <s v="其它"/>
    <x v="3"/>
    <s v="花店"/>
    <d v="2015-04-19T00:00:00"/>
    <d v="2017-04-18T00:00:00"/>
    <s v="保底与流水两者取高"/>
    <n v="0.14000000000000001"/>
    <n v="0.14000000000000001"/>
    <s v=""/>
    <n v="2"/>
  </r>
  <r>
    <d v="2016-06-01T00:00:00"/>
    <x v="1"/>
    <x v="1"/>
    <s v="周大生"/>
    <n v="487623.6"/>
    <n v="65097.750599999999"/>
    <x v="1732"/>
    <x v="2085"/>
    <x v="2067"/>
    <x v="20"/>
    <s v="珠宝"/>
    <x v="7"/>
    <s v="珠宝"/>
    <d v="2015-05-10T00:00:00"/>
    <d v="2017-05-09T00:00:00"/>
    <s v="保底与流水两者取高"/>
    <s v="0.1,0."/>
    <s v="0.1"/>
    <s v="0."/>
    <n v="2"/>
  </r>
  <r>
    <d v="2016-06-01T00:00:00"/>
    <x v="1"/>
    <x v="1"/>
    <s v="酷乐潮玩"/>
    <n v="630583.26"/>
    <n v="108460.32072"/>
    <x v="608"/>
    <x v="2086"/>
    <x v="2068"/>
    <x v="40"/>
    <s v="其它"/>
    <x v="1"/>
    <s v="礼品/精品/手工艺品"/>
    <d v="2015-05-10T00:00:00"/>
    <d v="2017-05-09T00:00:00"/>
    <s v="保底与流水两者取高"/>
    <n v="0.15"/>
    <n v="0.15"/>
    <s v=""/>
    <n v="2"/>
  </r>
  <r>
    <d v="2016-06-01T00:00:00"/>
    <x v="1"/>
    <x v="1"/>
    <s v="MING's Jewellery 明牌珠宝"/>
    <n v="136294.79999999999"/>
    <n v="23197.374959999997"/>
    <x v="1189"/>
    <x v="2087"/>
    <x v="2069"/>
    <x v="61"/>
    <s v="珠宝"/>
    <x v="7"/>
    <s v="珠宝"/>
    <d v="2015-05-15T00:00:00"/>
    <d v="2017-05-14T00:00:00"/>
    <s v="保底与流水两者取高"/>
    <s v="0.1,0.1,0.,0."/>
    <s v="0.1"/>
    <s v="0.1,0.,0."/>
    <n v="2"/>
  </r>
  <r>
    <d v="2016-06-01T00:00:00"/>
    <x v="1"/>
    <x v="1"/>
    <s v="糖印"/>
    <n v="160510.32"/>
    <n v="22326.985511999999"/>
    <x v="31"/>
    <x v="2088"/>
    <x v="2070"/>
    <x v="60"/>
    <s v="餐饮"/>
    <x v="0"/>
    <s v="咖啡店/面包店/冰激凌"/>
    <d v="2015-05-25T00:00:00"/>
    <d v="2017-06-28T00:00:00"/>
    <s v="保底与流水两者取高"/>
    <s v="0.1,0.1"/>
    <s v="0.1"/>
    <s v="0.1"/>
    <n v="2.1"/>
  </r>
  <r>
    <d v="2016-06-01T00:00:00"/>
    <x v="1"/>
    <x v="1"/>
    <s v="周大福"/>
    <n v="1013361.8400000001"/>
    <n v="46310.636088000007"/>
    <x v="1733"/>
    <x v="2089"/>
    <x v="2071"/>
    <x v="19"/>
    <s v="珠宝"/>
    <x v="7"/>
    <s v="珠宝"/>
    <d v="2015-06-01T00:00:00"/>
    <d v="2018-05-31T00:00:00"/>
    <s v="保底与流水两者取高"/>
    <s v="0.1,0.1,0.,0."/>
    <s v="0.1"/>
    <s v="0.1,0.,0."/>
    <n v="3"/>
  </r>
  <r>
    <d v="2016-06-01T00:00:00"/>
    <x v="1"/>
    <x v="1"/>
    <s v="Bao Dao 宝岛眼镜"/>
    <n v="522165.6"/>
    <n v="115137.5148"/>
    <x v="1734"/>
    <x v="2090"/>
    <x v="2072"/>
    <x v="60"/>
    <s v="其它"/>
    <x v="1"/>
    <s v="眼镜"/>
    <d v="2015-05-29T00:00:00"/>
    <d v="2017-05-28T00:00:00"/>
    <s v="保底与流水两者取高"/>
    <s v="0.2,0.2"/>
    <s v="0.2"/>
    <s v="0.2"/>
    <n v="2"/>
  </r>
  <r>
    <d v="2016-06-01T00:00:00"/>
    <x v="1"/>
    <x v="1"/>
    <s v="阪织屋"/>
    <n v="77631.599999999991"/>
    <n v="27396.191640000001"/>
    <x v="1735"/>
    <x v="2091"/>
    <x v="2073"/>
    <x v="31"/>
    <s v="普通服饰"/>
    <x v="6"/>
    <s v="生活特性店"/>
    <d v="2015-06-05T00:00:00"/>
    <d v="2017-06-04T00:00:00"/>
    <s v="保底与流水两者取高"/>
    <s v="0.16,0.16"/>
    <s v="0.16"/>
    <s v="0.16"/>
    <n v="2"/>
  </r>
  <r>
    <d v="2016-06-01T00:00:00"/>
    <x v="1"/>
    <x v="1"/>
    <s v="Look Optical"/>
    <n v="233656.8"/>
    <n v="44908.836959999993"/>
    <x v="1736"/>
    <x v="2092"/>
    <x v="2074"/>
    <x v="63"/>
    <s v="其它"/>
    <x v="1"/>
    <s v="眼镜"/>
    <d v="2015-06-26T00:00:00"/>
    <d v="2017-06-25T00:00:00"/>
    <s v="保底与流水两者取高"/>
    <n v="0.16"/>
    <n v="0.16"/>
    <s v=""/>
    <n v="2"/>
  </r>
  <r>
    <d v="2016-06-01T00:00:00"/>
    <x v="1"/>
    <x v="1"/>
    <s v="Puredown"/>
    <n v="91198.32"/>
    <n v="38312.414231999996"/>
    <x v="1737"/>
    <x v="2093"/>
    <x v="2075"/>
    <x v="62"/>
    <s v="其它"/>
    <x v="4"/>
    <s v="家居家饰/日杂"/>
    <d v="2015-06-19T00:00:00"/>
    <d v="2016-09-02T00:00:00"/>
    <s v="保底与流水两者取高"/>
    <n v="0.15"/>
    <n v="0.15"/>
    <s v=""/>
    <n v="1.2"/>
  </r>
  <r>
    <d v="2016-06-01T00:00:00"/>
    <x v="1"/>
    <x v="1"/>
    <s v="Herborist 佰草集"/>
    <n v="36573.599999999999"/>
    <n v="8825.2096799999981"/>
    <x v="1738"/>
    <x v="2094"/>
    <x v="2076"/>
    <x v="6"/>
    <s v="美容"/>
    <x v="5"/>
    <s v="化妆品/护肤品/香水"/>
    <d v="2015-07-10T00:00:00"/>
    <d v="2016-07-09T00:00:00"/>
    <s v="保底与流水两者取高"/>
    <n v="0.16"/>
    <n v="0.16"/>
    <s v=""/>
    <n v="1"/>
  </r>
  <r>
    <d v="2016-06-01T00:00:00"/>
    <x v="1"/>
    <x v="1"/>
    <s v="雅漾"/>
    <n v="49460.4"/>
    <n v="8403.3219600000011"/>
    <x v="1559"/>
    <x v="2095"/>
    <x v="2077"/>
    <x v="6"/>
    <s v="美容"/>
    <x v="5"/>
    <s v="化妆品/护肤品/香水"/>
    <d v="2015-06-26T00:00:00"/>
    <d v="2016-06-25T00:00:00"/>
    <s v="保底与流水两者取高"/>
    <n v="0.16"/>
    <n v="0.16"/>
    <s v=""/>
    <n v="1"/>
  </r>
  <r>
    <d v="2016-06-01T00:00:00"/>
    <x v="1"/>
    <x v="1"/>
    <s v="周黑鸭"/>
    <n v="170150.39999999999"/>
    <n v="22068.506880000004"/>
    <x v="1739"/>
    <x v="2096"/>
    <x v="2078"/>
    <x v="10"/>
    <s v="餐饮"/>
    <x v="0"/>
    <s v="小吃/冷饮/果汁吧"/>
    <d v="2015-07-20T00:00:00"/>
    <d v="2016-07-19T00:00:00"/>
    <s v="保底与流水两者取高"/>
    <n v="0.12"/>
    <n v="0.12"/>
    <s v=""/>
    <n v="1"/>
  </r>
  <r>
    <d v="2016-06-01T00:00:00"/>
    <x v="1"/>
    <x v="1"/>
    <s v="Hotwind 热风"/>
    <n v="569611.55999999994"/>
    <n v="72910.279680000007"/>
    <x v="1740"/>
    <x v="2097"/>
    <x v="2079"/>
    <x v="39"/>
    <s v="普通服饰"/>
    <x v="9"/>
    <s v="综合服饰"/>
    <d v="2015-06-29T00:00:00"/>
    <d v="2018-06-28T00:00:00"/>
    <s v="保底与流水两者取高"/>
    <s v="0.11,0.12"/>
    <s v="0.11"/>
    <s v="0.12"/>
    <n v="3"/>
  </r>
  <r>
    <d v="2016-06-01T00:00:00"/>
    <x v="1"/>
    <x v="1"/>
    <s v="全棉时代"/>
    <n v="458310.36"/>
    <n v="66821.650487999999"/>
    <x v="1741"/>
    <x v="2098"/>
    <x v="2080"/>
    <x v="14"/>
    <s v="其它"/>
    <x v="4"/>
    <s v="家居家饰/日杂"/>
    <d v="2015-06-28T00:00:00"/>
    <d v="2018-06-27T00:00:00"/>
    <s v="保底与流水两者取高"/>
    <n v="0.12"/>
    <n v="0.12"/>
    <s v=""/>
    <n v="3"/>
  </r>
  <r>
    <d v="2016-06-01T00:00:00"/>
    <x v="1"/>
    <x v="1"/>
    <s v="Mad Meit Choco"/>
    <n v="68016.767999999996"/>
    <n v="12494.6802816"/>
    <x v="1510"/>
    <x v="2099"/>
    <x v="2081"/>
    <x v="32"/>
    <s v="餐饮"/>
    <x v="0"/>
    <s v="小吃/冷饮/果汁吧"/>
    <d v="2015-09-26T00:00:00"/>
    <d v="2017-09-25T00:00:00"/>
    <s v="保底与流水两者取高"/>
    <n v="0.14000000000000001"/>
    <n v="0.14000000000000001"/>
    <s v=""/>
    <n v="2"/>
  </r>
  <r>
    <d v="2016-06-01T00:00:00"/>
    <x v="1"/>
    <x v="1"/>
    <s v="胖哥俩"/>
    <n v="716832"/>
    <n v="90464.198400000008"/>
    <x v="1449"/>
    <x v="2100"/>
    <x v="2082"/>
    <x v="66"/>
    <s v="餐饮"/>
    <x v="2"/>
    <s v="餐馆/饭店"/>
    <d v="2015-09-25T00:00:00"/>
    <d v="2020-09-24T00:00:00"/>
    <s v="保底与流水两者取高"/>
    <n v="7.0000000000000007E-2"/>
    <n v="7.0000000000000007E-2"/>
    <s v=""/>
    <n v="5"/>
  </r>
  <r>
    <d v="2016-06-01T00:00:00"/>
    <x v="1"/>
    <x v="1"/>
    <s v="雅淇"/>
    <n v="45118.560000000005"/>
    <n v="14131.132992000001"/>
    <x v="1742"/>
    <x v="2101"/>
    <x v="2083"/>
    <x v="65"/>
    <s v="餐饮"/>
    <x v="0"/>
    <s v="小吃/冷饮/果汁吧"/>
    <d v="2016-01-01T00:00:00"/>
    <d v="2016-12-31T00:00:00"/>
    <s v="保底与流水两者取高"/>
    <n v="0.14000000000000001"/>
    <n v="0.14000000000000001"/>
    <s v=""/>
    <n v="1"/>
  </r>
  <r>
    <d v="2016-06-01T00:00:00"/>
    <x v="1"/>
    <x v="1"/>
    <s v="米芝莲"/>
    <n v="100202.4"/>
    <n v="16092.505439999997"/>
    <x v="155"/>
    <x v="2102"/>
    <x v="2084"/>
    <x v="65"/>
    <s v="餐饮"/>
    <x v="0"/>
    <s v="小吃/冷饮/果汁吧"/>
    <d v="2016-04-20T00:00:00"/>
    <d v="2018-04-19T00:00:00"/>
    <s v="保底与流水两者取高"/>
    <n v="0.14000000000000001"/>
    <n v="0.14000000000000001"/>
    <s v=""/>
    <n v="2"/>
  </r>
  <r>
    <d v="2016-06-01T00:00:00"/>
    <x v="1"/>
    <x v="1"/>
    <s v="希多蜜美瞳"/>
    <n v="35702.400000000001"/>
    <n v="8825.6332799999982"/>
    <x v="1743"/>
    <x v="2103"/>
    <x v="2085"/>
    <x v="10"/>
    <s v="其它"/>
    <x v="1"/>
    <s v="眼镜"/>
    <d v="2016-06-01T00:00:00"/>
    <d v="2017-05-31T00:00:00"/>
    <s v="保底与流水两者取高"/>
    <n v="0.16"/>
    <n v="0.16"/>
    <s v=""/>
    <n v="1"/>
  </r>
  <r>
    <d v="2016-06-01T00:00:00"/>
    <x v="1"/>
    <x v="1"/>
    <s v="Thank u mom"/>
    <n v="681963.6"/>
    <n v="76175.33412"/>
    <x v="1744"/>
    <x v="2104"/>
    <x v="2086"/>
    <x v="13"/>
    <s v="餐饮"/>
    <x v="2"/>
    <s v="快餐"/>
    <d v="2016-05-10T00:00:00"/>
    <d v="2018-05-09T00:00:00"/>
    <s v="保底与流水两者取高"/>
    <n v="0.1"/>
    <n v="0.1"/>
    <s v=""/>
    <n v="2"/>
  </r>
  <r>
    <d v="2016-06-01T00:00:00"/>
    <x v="1"/>
    <x v="1"/>
    <s v="Iceason 爱茜茜里"/>
    <n v="108757.8"/>
    <n v="31963.917419999998"/>
    <x v="1745"/>
    <x v="2105"/>
    <x v="2087"/>
    <x v="13"/>
    <s v="餐饮"/>
    <x v="0"/>
    <s v="咖啡店/面包店/冰激凌"/>
    <d v="2013-01-08T00:00:00"/>
    <d v="2018-05-09T00:00:00"/>
    <s v="保底与流水两者取高"/>
    <n v="0.17"/>
    <n v="0.17"/>
    <s v=""/>
    <n v="5.3"/>
  </r>
  <r>
    <d v="2016-06-01T00:00:00"/>
    <x v="1"/>
    <x v="1"/>
    <s v="久留米"/>
    <n v="62281.2"/>
    <n v="10918.932000000001"/>
    <x v="1746"/>
    <x v="2106"/>
    <x v="2088"/>
    <x v="64"/>
    <s v="餐饮"/>
    <x v="0"/>
    <s v="小吃/冷饮/果汁吧"/>
    <d v="2015-09-20T00:00:00"/>
    <d v="2016-09-19T00:00:00"/>
    <s v="保底与流水两者取高"/>
    <n v="0.14000000000000001"/>
    <n v="0.14000000000000001"/>
    <s v=""/>
    <n v="1"/>
  </r>
  <r>
    <d v="2016-07-01T00:00:00"/>
    <x v="1"/>
    <x v="1"/>
    <s v="黛拉美甲"/>
    <n v="212817.6"/>
    <n v="38030.505119999994"/>
    <x v="1747"/>
    <x v="2107"/>
    <x v="2089"/>
    <x v="38"/>
    <s v="美容"/>
    <x v="8"/>
    <s v="美容/美发/美甲"/>
    <d v="2013-01-10T00:00:00"/>
    <d v="2017-05-09T00:00:00"/>
    <s v="纯保底"/>
    <n v="0"/>
    <n v="0"/>
    <s v=""/>
    <n v="4.3"/>
  </r>
  <r>
    <d v="2016-07-01T00:00:00"/>
    <x v="1"/>
    <x v="1"/>
    <s v="海伦美甲"/>
    <n v="297149.85599999997"/>
    <n v="34439.668310400004"/>
    <x v="1748"/>
    <x v="2108"/>
    <x v="2090"/>
    <x v="31"/>
    <s v="美容"/>
    <x v="8"/>
    <s v="美容/美发/美甲"/>
    <d v="2013-01-13T00:00:00"/>
    <d v="2017-05-09T00:00:00"/>
    <s v="纯保底"/>
    <n v="0"/>
    <n v="0"/>
    <s v=""/>
    <n v="4.3"/>
  </r>
  <r>
    <d v="2016-07-01T00:00:00"/>
    <x v="1"/>
    <x v="1"/>
    <s v="Laofengxiang 老凤祥"/>
    <n v="952782"/>
    <n v="82225.08660000001"/>
    <x v="1749"/>
    <x v="2109"/>
    <x v="2091"/>
    <x v="35"/>
    <s v="珠宝"/>
    <x v="7"/>
    <s v="珠宝"/>
    <d v="2013-01-10T00:00:00"/>
    <d v="2017-05-09T00:00:00"/>
    <s v="保底与流水两者取高"/>
    <s v="0.1,0."/>
    <s v="0.1"/>
    <s v="0."/>
    <n v="4.3"/>
  </r>
  <r>
    <d v="2016-07-01T00:00:00"/>
    <x v="1"/>
    <x v="1"/>
    <s v="Ajiichiban 优之良品"/>
    <n v="135854.92799999999"/>
    <n v="25364.115057600004"/>
    <x v="1750"/>
    <x v="2110"/>
    <x v="2092"/>
    <x v="24"/>
    <s v="餐饮"/>
    <x v="0"/>
    <s v="小吃/冷饮/果汁吧"/>
    <d v="2013-01-07T00:00:00"/>
    <d v="2017-05-09T00:00:00"/>
    <s v="保底与流水两者取高"/>
    <s v="0.16"/>
    <s v="0.16"/>
    <s v=""/>
    <n v="4.3"/>
  </r>
  <r>
    <d v="2016-07-01T00:00:00"/>
    <x v="1"/>
    <x v="1"/>
    <s v="中国黄金"/>
    <n v="756045.6"/>
    <n v="86794.034879999992"/>
    <x v="1751"/>
    <x v="2111"/>
    <x v="2093"/>
    <x v="36"/>
    <s v="珠宝"/>
    <x v="7"/>
    <s v="珠宝"/>
    <d v="2013-01-05T00:00:00"/>
    <d v="2016-05-09T00:00:00"/>
    <s v="保底与流水两者取高"/>
    <s v="0.09,0."/>
    <s v="0.09"/>
    <s v="0."/>
    <n v="3.3"/>
  </r>
  <r>
    <d v="2016-07-01T00:00:00"/>
    <x v="1"/>
    <x v="1"/>
    <s v="西树泡芙"/>
    <n v="140684.4"/>
    <n v="25084.02852"/>
    <x v="1219"/>
    <x v="2112"/>
    <x v="2094"/>
    <x v="1"/>
    <s v="餐饮"/>
    <x v="0"/>
    <s v="小吃/冷饮/果汁吧"/>
    <d v="2013-01-30T00:00:00"/>
    <d v="2017-05-09T00:00:00"/>
    <s v="保底与流水两者取高"/>
    <s v="0.15"/>
    <s v="0.15"/>
    <s v=""/>
    <n v="4.3"/>
  </r>
  <r>
    <d v="2016-07-01T00:00:00"/>
    <x v="1"/>
    <x v="1"/>
    <s v="美珍香"/>
    <n v="336261.72"/>
    <n v="25219.628999999997"/>
    <x v="630"/>
    <x v="2113"/>
    <x v="2095"/>
    <x v="23"/>
    <s v="餐饮"/>
    <x v="0"/>
    <s v="小吃/冷饮/果汁吧"/>
    <d v="2013-02-27T00:00:00"/>
    <d v="2017-05-09T00:00:00"/>
    <s v="纯保底"/>
    <s v="0."/>
    <s v="0."/>
    <s v=""/>
    <n v="4.2"/>
  </r>
  <r>
    <d v="2016-07-01T00:00:00"/>
    <x v="1"/>
    <x v="1"/>
    <s v="Sukiya 食其家"/>
    <n v="599737.32000000007"/>
    <n v="69989.345244000011"/>
    <x v="1752"/>
    <x v="2114"/>
    <x v="2096"/>
    <x v="42"/>
    <s v="餐饮"/>
    <x v="2"/>
    <s v="快餐"/>
    <d v="2012-12-20T00:00:00"/>
    <d v="2018-05-09T00:00:00"/>
    <s v="保底与流水两者取高"/>
    <s v="0.1"/>
    <s v="0.1"/>
    <s v=""/>
    <n v="5.4"/>
  </r>
  <r>
    <d v="2016-07-01T00:00:00"/>
    <x v="1"/>
    <x v="1"/>
    <s v="Coco 都可茶饮"/>
    <n v="479495.39999999997"/>
    <n v="87172.263719999988"/>
    <x v="1417"/>
    <x v="2115"/>
    <x v="2097"/>
    <x v="9"/>
    <s v="餐饮"/>
    <x v="0"/>
    <s v="小吃/冷饮/果汁吧"/>
    <d v="2013-02-22T00:00:00"/>
    <d v="2017-05-09T00:00:00"/>
    <s v="保底与流水两者取高"/>
    <s v="0.17"/>
    <s v="0.17"/>
    <s v=""/>
    <n v="4.2"/>
  </r>
  <r>
    <d v="2016-07-01T00:00:00"/>
    <x v="1"/>
    <x v="1"/>
    <s v="义源珠宝"/>
    <n v="21908.399999999998"/>
    <n v="31217.279159999998"/>
    <x v="1753"/>
    <x v="2116"/>
    <x v="2098"/>
    <x v="22"/>
    <s v="珠宝"/>
    <x v="7"/>
    <s v="珠宝"/>
    <d v="2013-01-09T00:00:00"/>
    <d v="2017-05-09T00:00:00"/>
    <s v="保底与流水两者取高"/>
    <s v="0.15"/>
    <s v="0.15"/>
    <s v=""/>
    <n v="4.3"/>
  </r>
  <r>
    <d v="2016-07-01T00:00:00"/>
    <x v="1"/>
    <x v="1"/>
    <s v="Dairy Queen 冰雪皇后"/>
    <n v="199003.28400000001"/>
    <n v="30308.200153199996"/>
    <x v="321"/>
    <x v="2117"/>
    <x v="2099"/>
    <x v="26"/>
    <s v="餐饮"/>
    <x v="0"/>
    <s v="咖啡店/面包店/冰激凌"/>
    <d v="2013-03-02T00:00:00"/>
    <d v="2018-05-09T00:00:00"/>
    <s v="保底与流水两者取高"/>
    <s v="0.13"/>
    <s v="0.13"/>
    <s v=""/>
    <n v="5.2"/>
  </r>
  <r>
    <d v="2016-07-01T00:00:00"/>
    <x v="1"/>
    <x v="1"/>
    <s v="阿香米线"/>
    <n v="870018"/>
    <n v="126500.61719999999"/>
    <x v="1754"/>
    <x v="2118"/>
    <x v="2100"/>
    <x v="41"/>
    <s v="餐饮"/>
    <x v="2"/>
    <s v="快餐"/>
    <d v="2013-02-28T00:00:00"/>
    <d v="2018-05-09T00:00:00"/>
    <s v="保底与流水两者取高"/>
    <s v="0.13"/>
    <s v="0.13"/>
    <s v=""/>
    <n v="5.2"/>
  </r>
  <r>
    <d v="2016-07-01T00:00:00"/>
    <x v="1"/>
    <x v="1"/>
    <s v="渔火东海面点"/>
    <n v="375571.20000000001"/>
    <n v="46758.614399999999"/>
    <x v="1755"/>
    <x v="2119"/>
    <x v="2101"/>
    <x v="25"/>
    <s v="餐饮"/>
    <x v="2"/>
    <s v="餐馆/饭店"/>
    <d v="2013-02-24T00:00:00"/>
    <d v="2018-05-09T00:00:00"/>
    <s v="保底与流水两者取高"/>
    <s v="0.11"/>
    <s v="0.11"/>
    <s v=""/>
    <n v="5.2"/>
  </r>
  <r>
    <d v="2016-07-01T00:00:00"/>
    <x v="1"/>
    <x v="1"/>
    <s v="玩转烤肉餐厅"/>
    <n v="528822"/>
    <n v="79270.41780000001"/>
    <x v="1756"/>
    <x v="2120"/>
    <x v="2102"/>
    <x v="28"/>
    <s v="餐饮"/>
    <x v="2"/>
    <s v="餐馆/饭店"/>
    <d v="2013-03-01T00:00:00"/>
    <d v="2018-05-29T00:00:00"/>
    <s v="保底与流水两者取高"/>
    <s v="0.09"/>
    <s v="0.09"/>
    <s v=""/>
    <n v="5.2"/>
  </r>
  <r>
    <d v="2016-07-01T00:00:00"/>
    <x v="1"/>
    <x v="1"/>
    <s v="Ajisen Ramen 味千拉面"/>
    <n v="625839"/>
    <n v="68466.786599999992"/>
    <x v="1757"/>
    <x v="2121"/>
    <x v="2103"/>
    <x v="43"/>
    <s v="餐饮"/>
    <x v="2"/>
    <s v="快餐"/>
    <d v="2013-02-26T00:00:00"/>
    <d v="2021-05-09T00:00:00"/>
    <s v="保底与流水两者取高"/>
    <s v="0.09"/>
    <s v="0.09"/>
    <s v=""/>
    <n v="8.1999999999999993"/>
  </r>
  <r>
    <d v="2016-07-01T00:00:00"/>
    <x v="1"/>
    <x v="1"/>
    <s v="太兴"/>
    <n v="1216239.5999999999"/>
    <n v="115907.63387999999"/>
    <x v="1758"/>
    <x v="2122"/>
    <x v="2104"/>
    <x v="30"/>
    <s v="餐饮"/>
    <x v="2"/>
    <s v="餐馆/饭店"/>
    <d v="2013-03-18T00:00:00"/>
    <d v="2023-07-15T00:00:00"/>
    <s v="保底(含物管费)与流水两者取高"/>
    <s v="0.08,0.08"/>
    <s v="0.08"/>
    <s v="0.08"/>
    <n v="10.3"/>
  </r>
  <r>
    <d v="2016-07-01T00:00:00"/>
    <x v="1"/>
    <x v="1"/>
    <s v="Bread Talk 面包新语"/>
    <n v="653319.52800000005"/>
    <n v="67422.575289600005"/>
    <x v="1759"/>
    <x v="2123"/>
    <x v="2105"/>
    <x v="40"/>
    <s v="餐饮"/>
    <x v="0"/>
    <s v="咖啡店/面包店/冰激凌"/>
    <d v="2013-02-28T00:00:00"/>
    <d v="2021-05-09T00:00:00"/>
    <s v="保底与流水两者取高"/>
    <s v="0.09"/>
    <s v="0.09"/>
    <s v=""/>
    <n v="8.1999999999999993"/>
  </r>
  <r>
    <d v="2016-07-01T00:00:00"/>
    <x v="1"/>
    <x v="1"/>
    <s v="KFC 肯德基"/>
    <n v="804000"/>
    <n v="66180"/>
    <x v="1760"/>
    <x v="2124"/>
    <x v="2106"/>
    <x v="44"/>
    <s v="餐饮"/>
    <x v="2"/>
    <s v="快餐"/>
    <d v="2013-03-04T00:00:00"/>
    <d v="2028-06-13T00:00:00"/>
    <s v="保底与流水两者取高"/>
    <n v="0.08"/>
    <n v="0.08"/>
    <s v=""/>
    <n v="15.3"/>
  </r>
  <r>
    <d v="2016-07-01T00:00:00"/>
    <x v="1"/>
    <x v="1"/>
    <s v="Pizza Hut 必胜客"/>
    <n v="1352482.6559999997"/>
    <n v="61132.216051199997"/>
    <x v="1761"/>
    <x v="2125"/>
    <x v="2107"/>
    <x v="29"/>
    <s v="餐饮"/>
    <x v="2"/>
    <s v="快餐"/>
    <d v="2013-04-15T00:00:00"/>
    <d v="2028-07-13T00:00:00"/>
    <s v="保底(含物管费)与流水两者取高"/>
    <s v="0."/>
    <s v="0."/>
    <s v=""/>
    <n v="15.3"/>
  </r>
  <r>
    <d v="2016-07-01T00:00:00"/>
    <x v="1"/>
    <x v="1"/>
    <s v="万仟堂_x0009_"/>
    <n v="107101.584"/>
    <n v="40398.7174848"/>
    <x v="1762"/>
    <x v="2126"/>
    <x v="2108"/>
    <x v="17"/>
    <s v="其它"/>
    <x v="4"/>
    <s v="家居家饰/日杂"/>
    <d v="2013-07-01T00:00:00"/>
    <d v="2016-08-15T00:00:00"/>
    <s v="保底(含物管费)与流水两者取高"/>
    <s v="0.15"/>
    <s v="0.15"/>
    <s v=""/>
    <n v="3.1"/>
  </r>
  <r>
    <d v="2016-07-01T00:00:00"/>
    <x v="1"/>
    <x v="1"/>
    <s v="Hui Lau Shan 许留山"/>
    <n v="386834.56800000003"/>
    <n v="48199.587172799998"/>
    <x v="1763"/>
    <x v="2127"/>
    <x v="2109"/>
    <x v="46"/>
    <s v="餐饮"/>
    <x v="0"/>
    <s v="咖啡店/面包店/冰激凌"/>
    <d v="2013-06-18T00:00:00"/>
    <d v="2018-07-17T00:00:00"/>
    <s v="保底与流水两者取高"/>
    <s v="0.11,0.11"/>
    <s v="0.11"/>
    <s v="0.11"/>
    <n v="5.0999999999999996"/>
  </r>
  <r>
    <d v="2016-07-01T00:00:00"/>
    <x v="1"/>
    <x v="1"/>
    <s v="淘果乐&amp;冰期时代"/>
    <n v="84111.599999999991"/>
    <n v="2388.7694399999996"/>
    <x v="1764"/>
    <x v="2128"/>
    <x v="2110"/>
    <x v="48"/>
    <s v="餐饮"/>
    <x v="0"/>
    <s v="小吃/冷饮/果汁吧"/>
    <d v="2013-07-01T00:00:00"/>
    <d v="2016-07-05T00:00:00"/>
    <s v="保底与流水两者取高"/>
    <s v="0.15"/>
    <s v="0.15"/>
    <s v=""/>
    <n v="3"/>
  </r>
  <r>
    <d v="2016-07-01T00:00:00"/>
    <x v="1"/>
    <x v="1"/>
    <s v="Watsons 屈臣氏"/>
    <n v="1421320.236"/>
    <n v="100487.34068519999"/>
    <x v="1765"/>
    <x v="2129"/>
    <x v="2111"/>
    <x v="37"/>
    <s v="其它"/>
    <x v="1"/>
    <s v="药房/保健品"/>
    <d v="2013-01-17T00:00:00"/>
    <d v="2021-07-30T00:00:00"/>
    <s v="纯扣"/>
    <s v="0.07,0.07"/>
    <s v="0.07"/>
    <s v="0.07"/>
    <n v="8.5"/>
  </r>
  <r>
    <d v="2016-07-01T00:00:00"/>
    <x v="1"/>
    <x v="1"/>
    <s v="牛品堂皮具"/>
    <n v="30206.399999999998"/>
    <n v="7566.7031999999999"/>
    <x v="364"/>
    <x v="2130"/>
    <x v="2112"/>
    <x v="6"/>
    <s v="普通服饰"/>
    <x v="6"/>
    <s v="手袋/钱包/旅行箱包"/>
    <d v="2013-09-05T00:00:00"/>
    <d v="2016-09-04T00:00:00"/>
    <s v="保底与流水两者取高"/>
    <s v="0.16"/>
    <s v="0.16"/>
    <s v=""/>
    <n v="3"/>
  </r>
  <r>
    <d v="2016-07-01T00:00:00"/>
    <x v="1"/>
    <x v="1"/>
    <s v="鲜芋仙"/>
    <n v="273886.8"/>
    <n v="28812.891359999998"/>
    <x v="1724"/>
    <x v="2131"/>
    <x v="2113"/>
    <x v="55"/>
    <s v="餐饮"/>
    <x v="0"/>
    <s v="小吃/冷饮/果汁吧"/>
    <d v="2013-08-16T00:00:00"/>
    <d v="2016-08-15T00:00:00"/>
    <s v="保底(含物管费)与流水两者取高"/>
    <s v="0.1"/>
    <s v="0.1"/>
    <s v=""/>
    <n v="3"/>
  </r>
  <r>
    <d v="2016-07-01T00:00:00"/>
    <x v="1"/>
    <x v="1"/>
    <s v="永坤黄金"/>
    <n v="141826.79999999999"/>
    <n v="35584.344120000002"/>
    <x v="1125"/>
    <x v="2132"/>
    <x v="2114"/>
    <x v="45"/>
    <s v="珠宝"/>
    <x v="7"/>
    <s v="珠宝"/>
    <d v="2013-09-03T00:00:00"/>
    <d v="2016-10-17T00:00:00"/>
    <s v="保底与流水两者取高"/>
    <n v="0"/>
    <n v="0"/>
    <s v=""/>
    <n v="3.1"/>
  </r>
  <r>
    <d v="2016-07-01T00:00:00"/>
    <x v="1"/>
    <x v="1"/>
    <s v="A+（化妆品）"/>
    <n v="66218.16"/>
    <n v="8283.8918159999994"/>
    <x v="1766"/>
    <x v="2133"/>
    <x v="2115"/>
    <x v="6"/>
    <s v="美容"/>
    <x v="5"/>
    <s v="化妆品/护肤品/香水"/>
    <d v="2014-03-29T00:00:00"/>
    <d v="2017-03-28T00:00:00"/>
    <s v="保底与流水两者取高"/>
    <s v="0.11"/>
    <s v="0.11"/>
    <s v=""/>
    <n v="3"/>
  </r>
  <r>
    <d v="2016-07-01T00:00:00"/>
    <x v="1"/>
    <x v="1"/>
    <s v="Candy Lab 糖果研究室"/>
    <n v="79911.06"/>
    <n v="16653.464904"/>
    <x v="1767"/>
    <x v="2134"/>
    <x v="2116"/>
    <x v="32"/>
    <s v="餐饮"/>
    <x v="0"/>
    <s v="小吃/冷饮/果汁吧"/>
    <d v="2014-06-20T00:00:00"/>
    <d v="2017-06-19T00:00:00"/>
    <s v="保底与流水两者取高"/>
    <s v="0.13"/>
    <s v="0.13"/>
    <s v=""/>
    <n v="3"/>
  </r>
  <r>
    <d v="2016-07-01T00:00:00"/>
    <x v="1"/>
    <x v="1"/>
    <s v="檀品"/>
    <n v="44130"/>
    <n v="7585.947000000001"/>
    <x v="859"/>
    <x v="2135"/>
    <x v="2117"/>
    <x v="58"/>
    <s v="餐饮"/>
    <x v="0"/>
    <s v="小吃/冷饮/果汁吧"/>
    <d v="2014-08-13T00:00:00"/>
    <d v="2016-08-12T00:00:00"/>
    <s v="保底与流水两者取高"/>
    <s v="0.15"/>
    <s v="0.15"/>
    <s v=""/>
    <n v="2"/>
  </r>
  <r>
    <d v="2016-07-01T00:00:00"/>
    <x v="1"/>
    <x v="1"/>
    <s v="Binca Vidou 卞卡"/>
    <n v="37790.400000000001"/>
    <n v="6983.6659199999995"/>
    <x v="1228"/>
    <x v="2136"/>
    <x v="2118"/>
    <x v="67"/>
    <s v="美容"/>
    <x v="5"/>
    <s v="化妆品/护肤品/香水"/>
    <d v="2014-08-25T00:00:00"/>
    <d v="2017-08-24T00:00:00"/>
    <s v="保底与流水两者取高"/>
    <s v="0.16"/>
    <s v="0.16"/>
    <s v=""/>
    <n v="3"/>
  </r>
  <r>
    <d v="2016-07-01T00:00:00"/>
    <x v="1"/>
    <x v="1"/>
    <s v="AFU 阿芙精油"/>
    <n v="17852.399999999998"/>
    <n v="7944.3180000000002"/>
    <x v="1768"/>
    <x v="2137"/>
    <x v="2119"/>
    <x v="10"/>
    <s v="美容"/>
    <x v="5"/>
    <s v="化妆品/护肤品/香水"/>
    <d v="2014-09-25T00:00:00"/>
    <d v="2016-09-24T00:00:00"/>
    <s v="保底与流水两者取高"/>
    <s v="0.16"/>
    <s v="0.16"/>
    <s v=""/>
    <n v="2"/>
  </r>
  <r>
    <d v="2016-07-01T00:00:00"/>
    <x v="1"/>
    <x v="1"/>
    <s v="skinfood"/>
    <n v="45582"/>
    <n v="8295.9239999999991"/>
    <x v="1769"/>
    <x v="2138"/>
    <x v="2120"/>
    <x v="10"/>
    <s v="美容"/>
    <x v="5"/>
    <s v="化妆品/护肤品/香水"/>
    <d v="2014-09-06T00:00:00"/>
    <d v="2016-09-05T00:00:00"/>
    <s v="保底与流水两者取高"/>
    <s v="0.16"/>
    <s v="0.16"/>
    <s v=""/>
    <n v="2"/>
  </r>
  <r>
    <d v="2016-07-01T00:00:00"/>
    <x v="1"/>
    <x v="1"/>
    <s v="网鱼网咖"/>
    <n v="270194.39999999997"/>
    <n v="61982.595360000007"/>
    <x v="1770"/>
    <x v="2139"/>
    <x v="2121"/>
    <x v="52"/>
    <s v="休闲娱乐"/>
    <x v="10"/>
    <s v="电玩城/网络游戏"/>
    <d v="2014-11-03T00:00:00"/>
    <d v="2019-11-02T00:00:00"/>
    <s v="纯保底"/>
    <n v="0"/>
    <n v="0"/>
    <s v=""/>
    <n v="5"/>
  </r>
  <r>
    <d v="2016-07-01T00:00:00"/>
    <x v="1"/>
    <x v="1"/>
    <s v="Forest Cabin 林清轩"/>
    <n v="29701.199999999997"/>
    <n v="18916.69428"/>
    <x v="1771"/>
    <x v="2140"/>
    <x v="2122"/>
    <x v="18"/>
    <s v="美容"/>
    <x v="5"/>
    <s v="化妆品/护肤品/香水"/>
    <d v="2014-10-31T00:00:00"/>
    <d v="2016-10-30T00:00:00"/>
    <s v="保底与流水两者取高"/>
    <s v="0.16"/>
    <s v="0.16"/>
    <s v=""/>
    <n v="2"/>
  </r>
  <r>
    <d v="2016-07-01T00:00:00"/>
    <x v="1"/>
    <x v="1"/>
    <s v="Reemoor"/>
    <n v="72688.800000000003"/>
    <n v="12844.11096"/>
    <x v="1772"/>
    <x v="2141"/>
    <x v="2123"/>
    <x v="10"/>
    <s v="普通服饰"/>
    <x v="6"/>
    <s v="鞋"/>
    <d v="2014-12-23T00:00:00"/>
    <d v="2016-12-22T00:00:00"/>
    <s v="保底与流水两者取高"/>
    <s v="0.16"/>
    <s v="0.16"/>
    <s v=""/>
    <n v="2"/>
  </r>
  <r>
    <d v="2016-07-01T00:00:00"/>
    <x v="1"/>
    <x v="1"/>
    <s v="Office 欧菲姿"/>
    <n v="48014.400000000001"/>
    <n v="8196.0580799999989"/>
    <x v="1773"/>
    <x v="2142"/>
    <x v="2124"/>
    <x v="10"/>
    <s v="美容"/>
    <x v="5"/>
    <s v="化妆品/护肤品/香水"/>
    <d v="2015-01-26T00:00:00"/>
    <d v="2017-01-25T00:00:00"/>
    <s v="保底与流水两者取高"/>
    <s v="0.15"/>
    <s v="0.15"/>
    <s v=""/>
    <n v="2"/>
  </r>
  <r>
    <d v="2016-07-01T00:00:00"/>
    <x v="1"/>
    <x v="1"/>
    <s v="Hello spring"/>
    <n v="42157.2"/>
    <n v="7942.4164799999999"/>
    <x v="1774"/>
    <x v="2143"/>
    <x v="2125"/>
    <x v="10"/>
    <s v="其它"/>
    <x v="3"/>
    <s v="花店"/>
    <d v="2015-04-19T00:00:00"/>
    <d v="2017-04-18T00:00:00"/>
    <s v="保底与流水两者取高"/>
    <s v="0.14"/>
    <s v="0.14"/>
    <s v=""/>
    <n v="2"/>
  </r>
  <r>
    <d v="2016-07-01T00:00:00"/>
    <x v="1"/>
    <x v="1"/>
    <s v="周大生"/>
    <n v="571773.6"/>
    <n v="65067.835680000004"/>
    <x v="1775"/>
    <x v="2144"/>
    <x v="2126"/>
    <x v="20"/>
    <s v="珠宝"/>
    <x v="7"/>
    <s v="珠宝"/>
    <d v="2015-05-10T00:00:00"/>
    <d v="2017-05-09T00:00:00"/>
    <s v="保底与流水两者取高"/>
    <s v="0.1,0."/>
    <s v="0.1"/>
    <s v="0."/>
    <n v="2"/>
  </r>
  <r>
    <d v="2016-07-01T00:00:00"/>
    <x v="1"/>
    <x v="1"/>
    <s v="酷乐潮玩"/>
    <n v="557019.32400000002"/>
    <n v="96865.660443599991"/>
    <x v="1776"/>
    <x v="2145"/>
    <x v="2127"/>
    <x v="40"/>
    <s v="其它"/>
    <x v="1"/>
    <s v="礼品/精品/手工艺品"/>
    <d v="2015-05-10T00:00:00"/>
    <d v="2017-05-09T00:00:00"/>
    <s v="保底与流水两者取高"/>
    <s v="0.15"/>
    <s v="0.15"/>
    <s v=""/>
    <n v="2"/>
  </r>
  <r>
    <d v="2016-07-01T00:00:00"/>
    <x v="1"/>
    <x v="1"/>
    <s v="MING's Jewellery 明牌珠宝"/>
    <n v="95025.599999999991"/>
    <n v="23309.77968"/>
    <x v="925"/>
    <x v="2146"/>
    <x v="2128"/>
    <x v="61"/>
    <s v="珠宝"/>
    <x v="7"/>
    <s v="珠宝"/>
    <d v="2015-05-15T00:00:00"/>
    <d v="2017-05-14T00:00:00"/>
    <s v="保底与流水两者取高"/>
    <s v="0.1,0."/>
    <s v="0.1"/>
    <s v="0."/>
    <n v="2"/>
  </r>
  <r>
    <d v="2016-07-01T00:00:00"/>
    <x v="1"/>
    <x v="1"/>
    <s v="糖印"/>
    <n v="198907.68"/>
    <n v="26355.267600000003"/>
    <x v="626"/>
    <x v="2147"/>
    <x v="2129"/>
    <x v="60"/>
    <s v="餐饮"/>
    <x v="0"/>
    <s v="咖啡店/面包店/冰激凌"/>
    <d v="2015-05-25T00:00:00"/>
    <d v="2017-06-28T00:00:00"/>
    <s v="保底与流水两者取高"/>
    <s v="0.1"/>
    <s v="0.1"/>
    <s v=""/>
    <n v="2.1"/>
  </r>
  <r>
    <d v="2016-07-01T00:00:00"/>
    <x v="1"/>
    <x v="1"/>
    <s v="周大福"/>
    <n v="898682.4"/>
    <n v="47899.771919999999"/>
    <x v="1777"/>
    <x v="2148"/>
    <x v="2130"/>
    <x v="19"/>
    <s v="珠宝"/>
    <x v="7"/>
    <s v="珠宝"/>
    <d v="2015-06-01T00:00:00"/>
    <d v="2018-05-31T00:00:00"/>
    <s v="保底与流水两者取高"/>
    <s v="0.1,0."/>
    <s v="0.1"/>
    <s v="0."/>
    <n v="3"/>
  </r>
  <r>
    <d v="2016-07-01T00:00:00"/>
    <x v="1"/>
    <x v="1"/>
    <s v="Bao Dao 宝岛眼镜"/>
    <n v="807603.6"/>
    <n v="175088.46048000001"/>
    <x v="1778"/>
    <x v="2149"/>
    <x v="2131"/>
    <x v="60"/>
    <s v="其它"/>
    <x v="1"/>
    <s v="眼镜"/>
    <d v="2015-05-29T00:00:00"/>
    <d v="2017-05-28T00:00:00"/>
    <s v="保底与流水两者取高"/>
    <s v="0.2"/>
    <s v="0.2"/>
    <s v=""/>
    <n v="2"/>
  </r>
  <r>
    <d v="2016-07-01T00:00:00"/>
    <x v="1"/>
    <x v="1"/>
    <s v="阪织屋"/>
    <n v="98033.52"/>
    <n v="28704.214656000004"/>
    <x v="1779"/>
    <x v="2150"/>
    <x v="2132"/>
    <x v="31"/>
    <s v="普通服饰"/>
    <x v="6"/>
    <s v="生活特性店"/>
    <d v="2015-06-05T00:00:00"/>
    <d v="2017-06-04T00:00:00"/>
    <s v="保底与流水两者取高"/>
    <s v="0.16"/>
    <s v="0.16"/>
    <s v=""/>
    <n v="2"/>
  </r>
  <r>
    <d v="2016-07-01T00:00:00"/>
    <x v="1"/>
    <x v="1"/>
    <s v="Look Optical"/>
    <n v="302726.39999999997"/>
    <n v="56519.018879999996"/>
    <x v="1780"/>
    <x v="2151"/>
    <x v="2133"/>
    <x v="63"/>
    <s v="其它"/>
    <x v="1"/>
    <s v="眼镜"/>
    <d v="2015-06-26T00:00:00"/>
    <d v="2017-06-25T00:00:00"/>
    <s v="保底与流水两者取高"/>
    <s v="0.16,0.16"/>
    <s v="0.16"/>
    <s v="0.16"/>
    <n v="2"/>
  </r>
  <r>
    <d v="2016-07-01T00:00:00"/>
    <x v="1"/>
    <x v="1"/>
    <s v="Puredown"/>
    <n v="180663.12"/>
    <n v="38300.581440000002"/>
    <x v="1781"/>
    <x v="2152"/>
    <x v="2134"/>
    <x v="62"/>
    <s v="其它"/>
    <x v="4"/>
    <s v="家居家饰/日杂"/>
    <d v="2015-06-19T00:00:00"/>
    <d v="2016-09-02T00:00:00"/>
    <s v="保底与流水两者取高"/>
    <s v="0.15"/>
    <s v="0.15"/>
    <s v=""/>
    <n v="1.2"/>
  </r>
  <r>
    <d v="2016-07-01T00:00:00"/>
    <x v="1"/>
    <x v="1"/>
    <s v="Herborist 佰草集"/>
    <n v="36688.799999999996"/>
    <n v="9003.4315200000001"/>
    <x v="1782"/>
    <x v="2153"/>
    <x v="2135"/>
    <x v="6"/>
    <s v="美容"/>
    <x v="5"/>
    <s v="化妆品/护肤品/香水"/>
    <d v="2015-07-10T00:00:00"/>
    <d v="2016-07-09T00:00:00"/>
    <s v="保底与流水两者取高"/>
    <s v="0.16"/>
    <s v="0.16"/>
    <s v=""/>
    <n v="1"/>
  </r>
  <r>
    <d v="2016-07-01T00:00:00"/>
    <x v="1"/>
    <x v="1"/>
    <s v="雅漾"/>
    <n v="49473.599999999999"/>
    <n v="10211.35104"/>
    <x v="1783"/>
    <x v="2154"/>
    <x v="2136"/>
    <x v="6"/>
    <s v="美容"/>
    <x v="5"/>
    <s v="化妆品/护肤品/香水"/>
    <d v="2015-06-26T00:00:00"/>
    <d v="2016-06-25T00:00:00"/>
    <s v="保底与流水两者取高"/>
    <n v="0.16"/>
    <n v="0.16"/>
    <s v=""/>
    <n v="1"/>
  </r>
  <r>
    <d v="2016-07-01T00:00:00"/>
    <x v="1"/>
    <x v="1"/>
    <s v="周黑鸭"/>
    <n v="168843.6"/>
    <n v="13710.100320000001"/>
    <x v="1784"/>
    <x v="2155"/>
    <x v="2137"/>
    <x v="10"/>
    <s v="餐饮"/>
    <x v="0"/>
    <s v="小吃/冷饮/果汁吧"/>
    <d v="2015-07-20T00:00:00"/>
    <d v="2016-07-19T00:00:00"/>
    <s v="保底与流水两者取高"/>
    <s v="0.12"/>
    <s v="0.12"/>
    <s v=""/>
    <n v="1"/>
  </r>
  <r>
    <d v="2016-07-01T00:00:00"/>
    <x v="1"/>
    <x v="1"/>
    <s v="Hotwind 热风"/>
    <n v="510861.6"/>
    <n v="68302.195919999998"/>
    <x v="1785"/>
    <x v="2156"/>
    <x v="2138"/>
    <x v="39"/>
    <s v="普通服饰"/>
    <x v="9"/>
    <s v="综合服饰"/>
    <d v="2015-06-29T00:00:00"/>
    <d v="2018-06-28T00:00:00"/>
    <s v="保底与流水两者取高"/>
    <s v="0.11,0.12,0.12"/>
    <s v="0.11"/>
    <s v="0.12,0.12"/>
    <n v="3"/>
  </r>
  <r>
    <d v="2016-07-01T00:00:00"/>
    <x v="1"/>
    <x v="1"/>
    <s v="全棉时代"/>
    <n v="488136"/>
    <n v="70584.465599999996"/>
    <x v="1786"/>
    <x v="2157"/>
    <x v="2139"/>
    <x v="14"/>
    <s v="其它"/>
    <x v="4"/>
    <s v="家居家饰/日杂"/>
    <d v="2015-06-28T00:00:00"/>
    <d v="2018-06-27T00:00:00"/>
    <s v="保底与流水两者取高"/>
    <s v="0.12,0.12"/>
    <s v="0.12"/>
    <s v="0.12"/>
    <n v="3"/>
  </r>
  <r>
    <d v="2016-07-01T00:00:00"/>
    <x v="1"/>
    <x v="1"/>
    <s v="Mad Meit Choco"/>
    <n v="51451.403999999995"/>
    <n v="12492.400891200001"/>
    <x v="1787"/>
    <x v="2158"/>
    <x v="2140"/>
    <x v="32"/>
    <s v="餐饮"/>
    <x v="0"/>
    <s v="小吃/冷饮/果汁吧"/>
    <d v="2015-09-26T00:00:00"/>
    <d v="2017-09-25T00:00:00"/>
    <s v="保底与流水两者取高"/>
    <s v="0.14"/>
    <s v="0.14"/>
    <s v=""/>
    <n v="2"/>
  </r>
  <r>
    <d v="2016-07-01T00:00:00"/>
    <x v="1"/>
    <x v="1"/>
    <s v="胖哥俩"/>
    <n v="687489.6"/>
    <n v="90404.882400000002"/>
    <x v="1788"/>
    <x v="2159"/>
    <x v="2141"/>
    <x v="66"/>
    <s v="餐饮"/>
    <x v="2"/>
    <s v="餐馆/饭店"/>
    <d v="2015-09-25T00:00:00"/>
    <d v="2020-09-24T00:00:00"/>
    <s v="保底与流水两者取高"/>
    <s v="0.07"/>
    <s v="0.07"/>
    <s v=""/>
    <n v="5"/>
  </r>
  <r>
    <d v="2016-07-01T00:00:00"/>
    <x v="1"/>
    <x v="1"/>
    <s v="雅淇"/>
    <n v="69046.8"/>
    <n v="14133.87996"/>
    <x v="1789"/>
    <x v="2160"/>
    <x v="2142"/>
    <x v="65"/>
    <s v="餐饮"/>
    <x v="0"/>
    <s v="小吃/冷饮/果汁吧"/>
    <d v="2016-01-01T00:00:00"/>
    <d v="2016-12-31T00:00:00"/>
    <s v="保底与流水两者取高"/>
    <s v="0.14"/>
    <s v="0.14"/>
    <s v=""/>
    <n v="1"/>
  </r>
  <r>
    <d v="2016-07-01T00:00:00"/>
    <x v="1"/>
    <x v="1"/>
    <s v="米芝莲"/>
    <n v="134385.60000000001"/>
    <n v="21783.905760000001"/>
    <x v="1790"/>
    <x v="2161"/>
    <x v="2143"/>
    <x v="65"/>
    <s v="餐饮"/>
    <x v="0"/>
    <s v="小吃/冷饮/果汁吧"/>
    <d v="2016-04-20T00:00:00"/>
    <d v="2018-04-19T00:00:00"/>
    <s v="保底与流水两者取高"/>
    <s v="0.14"/>
    <s v="0.14"/>
    <s v=""/>
    <n v="2"/>
  </r>
  <r>
    <d v="2016-07-01T00:00:00"/>
    <x v="1"/>
    <x v="1"/>
    <s v="希多蜜美瞳"/>
    <n v="59750.399999999994"/>
    <n v="10671.421439999998"/>
    <x v="1791"/>
    <x v="2162"/>
    <x v="2144"/>
    <x v="10"/>
    <s v="其它"/>
    <x v="1"/>
    <s v="眼镜"/>
    <d v="2016-06-01T00:00:00"/>
    <d v="2017-05-31T00:00:00"/>
    <s v="保底与流水两者取高"/>
    <s v="0.16"/>
    <s v="0.16"/>
    <s v=""/>
    <n v="1"/>
  </r>
  <r>
    <d v="2016-07-01T00:00:00"/>
    <x v="1"/>
    <x v="1"/>
    <s v="Thank u mom"/>
    <n v="501750"/>
    <n v="57249.674999999996"/>
    <x v="1792"/>
    <x v="2163"/>
    <x v="2145"/>
    <x v="13"/>
    <s v="餐饮"/>
    <x v="2"/>
    <s v="快餐"/>
    <d v="2016-05-10T00:00:00"/>
    <d v="2018-05-09T00:00:00"/>
    <s v="保底与流水两者取高"/>
    <s v="0.1"/>
    <s v="0.1"/>
    <s v=""/>
    <n v="2"/>
  </r>
  <r>
    <d v="2016-07-01T00:00:00"/>
    <x v="1"/>
    <x v="1"/>
    <s v="Miss Candy"/>
    <n v="90279.695999999996"/>
    <n v="29584.656379200002"/>
    <x v="1793"/>
    <x v="2164"/>
    <x v="2146"/>
    <x v="33"/>
    <s v="美容"/>
    <x v="8"/>
    <s v="美容/美发/美甲"/>
    <d v="2016-06-03T00:00:00"/>
    <d v="2018-06-02T00:00:00"/>
    <s v="保底与流水两者取高"/>
    <s v="0.14,0.14"/>
    <s v="0.14"/>
    <s v="0.14"/>
    <n v="2"/>
  </r>
  <r>
    <d v="2016-07-01T00:00:00"/>
    <x v="1"/>
    <x v="1"/>
    <s v="美宝莲"/>
    <n v="162563.136"/>
    <n v="25798.7696832"/>
    <x v="1794"/>
    <x v="2165"/>
    <x v="2147"/>
    <x v="18"/>
    <s v="美容"/>
    <x v="5"/>
    <s v="化妆品/护肤品/香水"/>
    <d v="2016-05-31T00:00:00"/>
    <d v="2018-05-30T00:00:00"/>
    <s v="保底与流水两者取高"/>
    <s v="0.14"/>
    <s v="0.14"/>
    <s v=""/>
    <n v="2"/>
  </r>
  <r>
    <d v="2016-07-01T00:00:00"/>
    <x v="1"/>
    <x v="1"/>
    <s v="Iceason 爱茜茜里"/>
    <n v="135304.19999999998"/>
    <n v="31972.382459999993"/>
    <x v="1795"/>
    <x v="2166"/>
    <x v="2148"/>
    <x v="13"/>
    <s v="餐饮"/>
    <x v="0"/>
    <s v="咖啡店/面包店/冰激凌"/>
    <d v="2013-01-08T00:00:00"/>
    <d v="2018-05-09T00:00:00"/>
    <s v="保底与流水两者取高"/>
    <s v="0.17"/>
    <s v="0.17"/>
    <s v=""/>
    <n v="5.3"/>
  </r>
  <r>
    <d v="2016-07-01T00:00:00"/>
    <x v="1"/>
    <x v="1"/>
    <s v="久留米"/>
    <n v="64796.399999999994"/>
    <n v="11483.064"/>
    <x v="1796"/>
    <x v="2167"/>
    <x v="2149"/>
    <x v="64"/>
    <s v="餐饮"/>
    <x v="0"/>
    <s v="小吃/冷饮/果汁吧"/>
    <d v="2015-09-20T00:00:00"/>
    <d v="2016-09-19T00:00:00"/>
    <s v="保底与流水两者取高"/>
    <s v="0.14"/>
    <s v="0.14"/>
    <s v=""/>
    <n v="1"/>
  </r>
  <r>
    <d v="2016-08-01T00:00:00"/>
    <x v="1"/>
    <x v="1"/>
    <s v="黛拉美甲"/>
    <n v="248092.79999999999"/>
    <n v="38032.626239999998"/>
    <x v="185"/>
    <x v="2168"/>
    <x v="2150"/>
    <x v="38"/>
    <s v="美容"/>
    <x v="8"/>
    <s v="美容/美发/美甲"/>
    <d v="2013-01-10T00:00:00"/>
    <d v="2017-05-09T00:00:00"/>
    <s v="纯保底"/>
    <n v="0"/>
    <n v="0"/>
    <s v=""/>
    <n v="4.3"/>
  </r>
  <r>
    <d v="2016-08-01T00:00:00"/>
    <x v="1"/>
    <x v="1"/>
    <s v="海伦美甲"/>
    <n v="217221.6"/>
    <n v="34429.623599999999"/>
    <x v="1797"/>
    <x v="2169"/>
    <x v="2151"/>
    <x v="31"/>
    <s v="美容"/>
    <x v="8"/>
    <s v="美容/美发/美甲"/>
    <d v="2013-01-13T00:00:00"/>
    <d v="2017-05-09T00:00:00"/>
    <s v="纯保底"/>
    <n v="0"/>
    <n v="0"/>
    <s v=""/>
    <n v="4.3"/>
  </r>
  <r>
    <d v="2016-08-01T00:00:00"/>
    <x v="1"/>
    <x v="1"/>
    <s v="Laofengxiang 老凤祥"/>
    <n v="1234818"/>
    <n v="82238.878800000006"/>
    <x v="18"/>
    <x v="2170"/>
    <x v="2152"/>
    <x v="35"/>
    <s v="珠宝"/>
    <x v="7"/>
    <s v="珠宝"/>
    <d v="2013-01-10T00:00:00"/>
    <d v="2017-05-09T00:00:00"/>
    <s v="保底与流水两者取高"/>
    <s v="0.1,0."/>
    <s v="0.1"/>
    <s v="0."/>
    <n v="4.3"/>
  </r>
  <r>
    <d v="2016-08-01T00:00:00"/>
    <x v="1"/>
    <x v="1"/>
    <s v="Ajiichiban 优之良品"/>
    <n v="128279.02799999999"/>
    <n v="24090.801458400001"/>
    <x v="1798"/>
    <x v="2171"/>
    <x v="2153"/>
    <x v="24"/>
    <s v="餐饮"/>
    <x v="0"/>
    <s v="小吃/冷饮/果汁吧"/>
    <d v="2013-01-07T00:00:00"/>
    <d v="2017-05-09T00:00:00"/>
    <s v="保底与流水两者取高"/>
    <s v="0.16"/>
    <s v="0.16"/>
    <s v=""/>
    <n v="4.3"/>
  </r>
  <r>
    <d v="2016-08-01T00:00:00"/>
    <x v="1"/>
    <x v="1"/>
    <s v="中国黄金"/>
    <n v="1058628"/>
    <n v="86807.495999999985"/>
    <x v="1799"/>
    <x v="2172"/>
    <x v="2154"/>
    <x v="36"/>
    <s v="珠宝"/>
    <x v="7"/>
    <s v="珠宝"/>
    <d v="2013-01-05T00:00:00"/>
    <d v="2017-05-09T00:00:00"/>
    <s v="保底与流水两者取高"/>
    <s v="0.09,0."/>
    <s v="0.09"/>
    <s v="0."/>
    <n v="4.3"/>
  </r>
  <r>
    <d v="2016-08-01T00:00:00"/>
    <x v="1"/>
    <x v="1"/>
    <s v="西树泡芙"/>
    <n v="125484"/>
    <n v="22687.5072"/>
    <x v="1343"/>
    <x v="2173"/>
    <x v="2155"/>
    <x v="1"/>
    <s v="餐饮"/>
    <x v="0"/>
    <s v="小吃/冷饮/果汁吧"/>
    <d v="2013-01-30T00:00:00"/>
    <d v="2017-05-09T00:00:00"/>
    <s v="保底与流水两者取高"/>
    <s v="0.15"/>
    <s v="0.15"/>
    <s v=""/>
    <n v="4.3"/>
  </r>
  <r>
    <d v="2016-08-01T00:00:00"/>
    <x v="1"/>
    <x v="1"/>
    <s v="美珍香"/>
    <n v="302585.64"/>
    <n v="25205.383812000004"/>
    <x v="1800"/>
    <x v="2174"/>
    <x v="2156"/>
    <x v="23"/>
    <s v="餐饮"/>
    <x v="0"/>
    <s v="小吃/冷饮/果汁吧"/>
    <d v="2013-02-27T00:00:00"/>
    <d v="2017-05-09T00:00:00"/>
    <s v="纯保底"/>
    <s v="0."/>
    <s v="0."/>
    <s v=""/>
    <n v="4.2"/>
  </r>
  <r>
    <d v="2016-08-01T00:00:00"/>
    <x v="1"/>
    <x v="1"/>
    <s v="Sukiya 食其家"/>
    <n v="584963.28"/>
    <n v="68499.200088000012"/>
    <x v="501"/>
    <x v="2175"/>
    <x v="2157"/>
    <x v="42"/>
    <s v="餐饮"/>
    <x v="2"/>
    <s v="快餐"/>
    <d v="2012-12-20T00:00:00"/>
    <d v="2018-05-09T00:00:00"/>
    <s v="保底与流水两者取高"/>
    <s v="0.1"/>
    <s v="0.1"/>
    <s v=""/>
    <n v="5.4"/>
  </r>
  <r>
    <d v="2016-08-01T00:00:00"/>
    <x v="1"/>
    <x v="1"/>
    <s v="Coco 都可茶饮"/>
    <n v="447797.39999999997"/>
    <n v="81543.906540000011"/>
    <x v="1801"/>
    <x v="2176"/>
    <x v="2158"/>
    <x v="9"/>
    <s v="餐饮"/>
    <x v="0"/>
    <s v="小吃/冷饮/果汁吧"/>
    <d v="2013-02-22T00:00:00"/>
    <d v="2017-05-09T00:00:00"/>
    <s v="保底与流水两者取高"/>
    <s v="0.17"/>
    <s v="0.17"/>
    <s v=""/>
    <n v="4.2"/>
  </r>
  <r>
    <d v="2016-08-01T00:00:00"/>
    <x v="1"/>
    <x v="1"/>
    <s v="义源珠宝"/>
    <n v="53230.799999999996"/>
    <n v="31219.8642"/>
    <x v="1802"/>
    <x v="2177"/>
    <x v="2159"/>
    <x v="22"/>
    <s v="珠宝"/>
    <x v="7"/>
    <s v="珠宝"/>
    <d v="2013-01-09T00:00:00"/>
    <d v="2017-05-09T00:00:00"/>
    <s v="保底与流水两者取高"/>
    <s v="0.15"/>
    <s v="0.15"/>
    <s v=""/>
    <n v="4.3"/>
  </r>
  <r>
    <d v="2016-08-01T00:00:00"/>
    <x v="1"/>
    <x v="1"/>
    <s v="Dairy Queen 冰雪皇后"/>
    <n v="141103.128"/>
    <n v="22788.155171999995"/>
    <x v="411"/>
    <x v="2178"/>
    <x v="2160"/>
    <x v="26"/>
    <s v="餐饮"/>
    <x v="0"/>
    <s v="咖啡店/面包店/冰激凌"/>
    <d v="2013-03-02T00:00:00"/>
    <d v="2018-05-09T00:00:00"/>
    <s v="保底与流水两者取高"/>
    <s v="0.13"/>
    <s v="0.13"/>
    <s v=""/>
    <n v="5.2"/>
  </r>
  <r>
    <d v="2016-08-01T00:00:00"/>
    <x v="1"/>
    <x v="1"/>
    <s v="阿香米线"/>
    <n v="886851"/>
    <n v="128770.76519999998"/>
    <x v="1803"/>
    <x v="2179"/>
    <x v="2161"/>
    <x v="41"/>
    <s v="餐饮"/>
    <x v="2"/>
    <s v="快餐"/>
    <d v="2013-02-28T00:00:00"/>
    <d v="2018-05-09T00:00:00"/>
    <s v="保底与流水两者取高"/>
    <s v="0.13"/>
    <s v="0.13"/>
    <s v=""/>
    <n v="5.2"/>
  </r>
  <r>
    <d v="2016-08-01T00:00:00"/>
    <x v="1"/>
    <x v="1"/>
    <s v="渔火东海面点"/>
    <n v="357427.20000000001"/>
    <n v="44749.885439999998"/>
    <x v="1804"/>
    <x v="2180"/>
    <x v="2162"/>
    <x v="25"/>
    <s v="餐饮"/>
    <x v="2"/>
    <s v="餐馆/饭店"/>
    <d v="2013-02-24T00:00:00"/>
    <d v="2018-05-09T00:00:00"/>
    <s v="保底与流水两者取高"/>
    <s v="0.11"/>
    <s v="0.11"/>
    <s v=""/>
    <n v="5.2"/>
  </r>
  <r>
    <d v="2016-08-01T00:00:00"/>
    <x v="1"/>
    <x v="1"/>
    <s v="玩转烤肉餐厅"/>
    <n v="484464"/>
    <n v="79306.756800000003"/>
    <x v="1674"/>
    <x v="2181"/>
    <x v="2163"/>
    <x v="28"/>
    <s v="餐饮"/>
    <x v="2"/>
    <s v="餐馆/饭店"/>
    <d v="2013-03-01T00:00:00"/>
    <d v="2018-05-29T00:00:00"/>
    <s v="保底与流水两者取高"/>
    <s v="0.09"/>
    <s v="0.09"/>
    <s v=""/>
    <n v="5.2"/>
  </r>
  <r>
    <d v="2016-08-01T00:00:00"/>
    <x v="1"/>
    <x v="1"/>
    <s v="Ajisen Ramen 味千拉面"/>
    <n v="568421.04"/>
    <n v="63265.261752000006"/>
    <x v="1805"/>
    <x v="2182"/>
    <x v="2164"/>
    <x v="43"/>
    <s v="餐饮"/>
    <x v="2"/>
    <s v="快餐"/>
    <d v="2013-02-26T00:00:00"/>
    <d v="2021-05-09T00:00:00"/>
    <s v="保底与流水两者取高"/>
    <s v="0.09"/>
    <s v="0.09"/>
    <s v=""/>
    <n v="8.1999999999999993"/>
  </r>
  <r>
    <d v="2016-08-01T00:00:00"/>
    <x v="1"/>
    <x v="1"/>
    <s v="太兴"/>
    <n v="1012744.7999999999"/>
    <n v="115959.27960000001"/>
    <x v="508"/>
    <x v="2183"/>
    <x v="2165"/>
    <x v="30"/>
    <s v="餐饮"/>
    <x v="2"/>
    <s v="餐馆/饭店"/>
    <d v="2013-03-18T00:00:00"/>
    <d v="2023-07-15T00:00:00"/>
    <s v="保底(含物管费)与流水两者取高"/>
    <s v="0.08"/>
    <s v="0.08"/>
    <s v=""/>
    <n v="10.3"/>
  </r>
  <r>
    <d v="2016-08-01T00:00:00"/>
    <x v="1"/>
    <x v="1"/>
    <s v="Bread Talk 面包新语"/>
    <n v="536074.22400000005"/>
    <n v="56877.4751664"/>
    <x v="1806"/>
    <x v="2184"/>
    <x v="2166"/>
    <x v="40"/>
    <s v="餐饮"/>
    <x v="0"/>
    <s v="咖啡店/面包店/冰激凌"/>
    <d v="2013-02-28T00:00:00"/>
    <d v="2021-05-09T00:00:00"/>
    <s v="保底与流水两者取高"/>
    <s v="0.09"/>
    <s v="0.09"/>
    <s v=""/>
    <n v="8.1999999999999993"/>
  </r>
  <r>
    <d v="2016-08-01T00:00:00"/>
    <x v="1"/>
    <x v="1"/>
    <s v="KFC 肯德基"/>
    <n v="696000"/>
    <n v="57540"/>
    <x v="1807"/>
    <x v="2185"/>
    <x v="2167"/>
    <x v="44"/>
    <s v="餐饮"/>
    <x v="2"/>
    <s v="快餐"/>
    <d v="2013-03-04T00:00:00"/>
    <d v="2028-06-13T00:00:00"/>
    <s v="保底与流水两者取高"/>
    <n v="0.08"/>
    <n v="0.08"/>
    <s v=""/>
    <n v="15.3"/>
  </r>
  <r>
    <d v="2016-08-01T00:00:00"/>
    <x v="1"/>
    <x v="1"/>
    <s v="Pizza Hut 必胜客"/>
    <n v="1116690.888"/>
    <n v="61082.991573599989"/>
    <x v="1808"/>
    <x v="2186"/>
    <x v="2168"/>
    <x v="29"/>
    <s v="餐饮"/>
    <x v="2"/>
    <s v="快餐"/>
    <d v="2013-04-15T00:00:00"/>
    <d v="2028-07-13T00:00:00"/>
    <s v="保底(含物管费)与流水两者取高"/>
    <s v="0."/>
    <s v="0."/>
    <s v=""/>
    <n v="15.3"/>
  </r>
  <r>
    <d v="2016-08-01T00:00:00"/>
    <x v="1"/>
    <x v="1"/>
    <s v="万仟堂_x0009_"/>
    <n v="119945.568"/>
    <n v="44559.778511999997"/>
    <x v="1809"/>
    <x v="2187"/>
    <x v="2169"/>
    <x v="17"/>
    <s v="其它"/>
    <x v="4"/>
    <s v="家居家饰/日杂"/>
    <d v="2013-07-01T00:00:00"/>
    <d v="2016-08-15T00:00:00"/>
    <s v="保底(含物管费)与流水两者取高"/>
    <s v="0.15"/>
    <s v="0.15"/>
    <s v=""/>
    <n v="3.1"/>
  </r>
  <r>
    <d v="2016-08-01T00:00:00"/>
    <x v="1"/>
    <x v="1"/>
    <s v="Hui Lau Shan 许留山"/>
    <n v="300833.96399999998"/>
    <n v="38747.4145632"/>
    <x v="1810"/>
    <x v="2188"/>
    <x v="2170"/>
    <x v="46"/>
    <s v="餐饮"/>
    <x v="0"/>
    <s v="咖啡店/面包店/冰激凌"/>
    <d v="2013-06-18T00:00:00"/>
    <d v="2018-07-17T00:00:00"/>
    <s v="保底与流水两者取高"/>
    <s v="0.11"/>
    <s v="0.11"/>
    <s v=""/>
    <n v="5.0999999999999996"/>
  </r>
  <r>
    <d v="2016-08-01T00:00:00"/>
    <x v="1"/>
    <x v="1"/>
    <s v="淘果乐&amp;冰期时代"/>
    <n v="44935.199999999997"/>
    <n v="0"/>
    <x v="100"/>
    <x v="2189"/>
    <x v="104"/>
    <x v="48"/>
    <s v="餐饮"/>
    <x v="0"/>
    <s v="小吃/冷饮/果汁吧"/>
    <d v="2013-07-01T00:00:00"/>
    <d v="2016-07-05T00:00:00"/>
    <s v="保底与流水两者取高"/>
    <s v="0.15"/>
    <s v="0.15"/>
    <s v=""/>
    <n v="3"/>
  </r>
  <r>
    <d v="2016-08-01T00:00:00"/>
    <x v="1"/>
    <x v="1"/>
    <s v="Watsons 屈臣氏"/>
    <n v="1449771.8039999998"/>
    <n v="102208.91218199999"/>
    <x v="1811"/>
    <x v="2190"/>
    <x v="2171"/>
    <x v="37"/>
    <s v="其它"/>
    <x v="1"/>
    <s v="药房/保健品"/>
    <d v="2013-01-17T00:00:00"/>
    <d v="2021-07-30T00:00:00"/>
    <s v="纯扣"/>
    <s v="0.07"/>
    <s v="0.07"/>
    <s v=""/>
    <n v="8.5"/>
  </r>
  <r>
    <d v="2016-08-01T00:00:00"/>
    <x v="1"/>
    <x v="1"/>
    <s v="牛品堂皮具"/>
    <n v="32125.199999999997"/>
    <n v="7565.4846000000007"/>
    <x v="1812"/>
    <x v="2191"/>
    <x v="2172"/>
    <x v="6"/>
    <s v="普通服饰"/>
    <x v="6"/>
    <s v="手袋/钱包/旅行箱包"/>
    <d v="2013-09-05T00:00:00"/>
    <d v="2016-09-04T00:00:00"/>
    <s v="保底与流水两者取高"/>
    <s v="0.16"/>
    <s v="0.16"/>
    <s v=""/>
    <n v="3"/>
  </r>
  <r>
    <d v="2016-08-01T00:00:00"/>
    <x v="1"/>
    <x v="1"/>
    <s v="鲜芋仙"/>
    <n v="214400.4"/>
    <n v="11641.941719999999"/>
    <x v="1813"/>
    <x v="2192"/>
    <x v="2173"/>
    <x v="55"/>
    <s v="餐饮"/>
    <x v="0"/>
    <s v="小吃/冷饮/果汁吧"/>
    <d v="2013-08-16T00:00:00"/>
    <d v="2016-08-15T00:00:00"/>
    <s v="保底(含物管费)与流水两者取高"/>
    <s v="0.1"/>
    <s v="0.1"/>
    <s v=""/>
    <n v="3"/>
  </r>
  <r>
    <d v="2016-08-01T00:00:00"/>
    <x v="1"/>
    <x v="1"/>
    <s v="永坤黄金"/>
    <n v="154261.19999999998"/>
    <n v="35588.058839999998"/>
    <x v="1814"/>
    <x v="2193"/>
    <x v="2174"/>
    <x v="45"/>
    <s v="珠宝"/>
    <x v="7"/>
    <s v="珠宝"/>
    <d v="2013-09-03T00:00:00"/>
    <d v="2016-10-17T00:00:00"/>
    <s v="保底与流水两者取高"/>
    <n v="0"/>
    <n v="0"/>
    <s v=""/>
    <n v="3.1"/>
  </r>
  <r>
    <d v="2016-08-01T00:00:00"/>
    <x v="1"/>
    <x v="1"/>
    <s v="A+（化妆品）"/>
    <n v="60663.6"/>
    <n v="7946.9315999999999"/>
    <x v="396"/>
    <x v="2194"/>
    <x v="2175"/>
    <x v="6"/>
    <s v="美容"/>
    <x v="5"/>
    <s v="化妆品/护肤品/香水"/>
    <d v="2014-03-29T00:00:00"/>
    <d v="2017-03-28T00:00:00"/>
    <s v="保底与流水两者取高"/>
    <s v="0.11"/>
    <s v="0.11"/>
    <s v=""/>
    <n v="3"/>
  </r>
  <r>
    <d v="2016-08-01T00:00:00"/>
    <x v="1"/>
    <x v="1"/>
    <s v="Candy Lab 糖果研究室"/>
    <n v="68034"/>
    <n v="16654.7232"/>
    <x v="1815"/>
    <x v="2195"/>
    <x v="2176"/>
    <x v="32"/>
    <s v="餐饮"/>
    <x v="0"/>
    <s v="小吃/冷饮/果汁吧"/>
    <d v="2014-06-20T00:00:00"/>
    <d v="2017-06-19T00:00:00"/>
    <s v="保底与流水两者取高"/>
    <s v="0.13"/>
    <s v="0.13"/>
    <s v=""/>
    <n v="3"/>
  </r>
  <r>
    <d v="2016-08-01T00:00:00"/>
    <x v="1"/>
    <x v="1"/>
    <s v="檀品"/>
    <n v="44718"/>
    <n v="7794.3474000000006"/>
    <x v="1816"/>
    <x v="2196"/>
    <x v="2177"/>
    <x v="58"/>
    <s v="餐饮"/>
    <x v="0"/>
    <s v="小吃/冷饮/果汁吧"/>
    <d v="2014-08-13T00:00:00"/>
    <d v="2017-08-12T00:00:00"/>
    <s v="保底与流水两者取高"/>
    <s v="0.15,0.16"/>
    <s v="0.15"/>
    <s v="0.16"/>
    <n v="3"/>
  </r>
  <r>
    <d v="2016-08-01T00:00:00"/>
    <x v="1"/>
    <x v="1"/>
    <s v="Binca Vidou 卞卡"/>
    <n v="34267.199999999997"/>
    <n v="7014.4958399999996"/>
    <x v="1789"/>
    <x v="2197"/>
    <x v="2178"/>
    <x v="67"/>
    <s v="美容"/>
    <x v="5"/>
    <s v="化妆品/护肤品/香水"/>
    <d v="2014-08-25T00:00:00"/>
    <d v="2017-08-24T00:00:00"/>
    <s v="保底与流水两者取高"/>
    <s v="0.16,0.16"/>
    <s v="0.16"/>
    <s v="0.16"/>
    <n v="3"/>
  </r>
  <r>
    <d v="2016-08-01T00:00:00"/>
    <x v="1"/>
    <x v="1"/>
    <s v="AFU 阿芙精油"/>
    <n v="21393.599999999999"/>
    <n v="7943.4436799999994"/>
    <x v="1817"/>
    <x v="2198"/>
    <x v="2179"/>
    <x v="10"/>
    <s v="美容"/>
    <x v="5"/>
    <s v="化妆品/护肤品/香水"/>
    <d v="2014-09-25T00:00:00"/>
    <d v="2016-09-24T00:00:00"/>
    <s v="保底与流水两者取高"/>
    <s v="0.16"/>
    <s v="0.16"/>
    <s v=""/>
    <n v="2"/>
  </r>
  <r>
    <d v="2016-08-01T00:00:00"/>
    <x v="1"/>
    <x v="1"/>
    <s v="skinfood"/>
    <n v="46122"/>
    <n v="8384.9795999999988"/>
    <x v="1818"/>
    <x v="2199"/>
    <x v="2180"/>
    <x v="10"/>
    <s v="美容"/>
    <x v="5"/>
    <s v="化妆品/护肤品/香水"/>
    <d v="2014-09-06T00:00:00"/>
    <d v="2016-09-05T00:00:00"/>
    <s v="保底与流水两者取高"/>
    <s v="0.16"/>
    <s v="0.16"/>
    <s v=""/>
    <n v="2"/>
  </r>
  <r>
    <d v="2016-08-01T00:00:00"/>
    <x v="1"/>
    <x v="1"/>
    <s v="网鱼网咖"/>
    <n v="179976.6"/>
    <n v="61983.941039999991"/>
    <x v="1819"/>
    <x v="2200"/>
    <x v="2181"/>
    <x v="52"/>
    <s v="休闲娱乐"/>
    <x v="10"/>
    <s v="电玩城/网络游戏"/>
    <d v="2014-11-03T00:00:00"/>
    <d v="2019-11-02T00:00:00"/>
    <s v="纯保底"/>
    <n v="0"/>
    <n v="0"/>
    <s v=""/>
    <n v="5"/>
  </r>
  <r>
    <d v="2016-08-01T00:00:00"/>
    <x v="1"/>
    <x v="1"/>
    <s v="Forest Cabin 林清轩"/>
    <n v="41869.199999999997"/>
    <n v="18916.504559999998"/>
    <x v="1820"/>
    <x v="2201"/>
    <x v="2182"/>
    <x v="18"/>
    <s v="美容"/>
    <x v="5"/>
    <s v="化妆品/护肤品/香水"/>
    <d v="2014-10-31T00:00:00"/>
    <d v="2016-10-30T00:00:00"/>
    <s v="保底与流水两者取高"/>
    <s v="0.16"/>
    <s v="0.16"/>
    <s v=""/>
    <n v="2"/>
  </r>
  <r>
    <d v="2016-08-01T00:00:00"/>
    <x v="1"/>
    <x v="1"/>
    <s v="Reemoor"/>
    <n v="61612.319999999992"/>
    <n v="10985.476655999999"/>
    <x v="1219"/>
    <x v="2202"/>
    <x v="2183"/>
    <x v="10"/>
    <s v="普通服饰"/>
    <x v="6"/>
    <s v="鞋"/>
    <d v="2014-12-23T00:00:00"/>
    <d v="2016-12-22T00:00:00"/>
    <s v="保底与流水两者取高"/>
    <s v="0.16"/>
    <s v="0.16"/>
    <s v=""/>
    <n v="2"/>
  </r>
  <r>
    <d v="2016-08-01T00:00:00"/>
    <x v="1"/>
    <x v="1"/>
    <s v="Office 欧菲姿"/>
    <n v="44454"/>
    <n v="7943.9297999999999"/>
    <x v="1821"/>
    <x v="2203"/>
    <x v="2184"/>
    <x v="10"/>
    <s v="美容"/>
    <x v="5"/>
    <s v="化妆品/护肤品/香水"/>
    <d v="2015-01-26T00:00:00"/>
    <d v="2017-01-25T00:00:00"/>
    <s v="保底与流水两者取高"/>
    <s v="0.15"/>
    <s v="0.15"/>
    <s v=""/>
    <n v="2"/>
  </r>
  <r>
    <d v="2016-08-01T00:00:00"/>
    <x v="1"/>
    <x v="1"/>
    <s v="Hello spring"/>
    <n v="60524.399999999994"/>
    <n v="9532.5930000000008"/>
    <x v="1822"/>
    <x v="2204"/>
    <x v="2185"/>
    <x v="10"/>
    <s v="其它"/>
    <x v="3"/>
    <s v="花店"/>
    <d v="2015-04-19T00:00:00"/>
    <d v="2017-04-18T00:00:00"/>
    <s v="保底与流水两者取高"/>
    <s v="0.14"/>
    <s v="0.14"/>
    <s v=""/>
    <n v="2"/>
  </r>
  <r>
    <d v="2016-08-01T00:00:00"/>
    <x v="1"/>
    <x v="1"/>
    <s v="周大生"/>
    <n v="586203.6"/>
    <n v="65068.599599999994"/>
    <x v="1823"/>
    <x v="2205"/>
    <x v="2186"/>
    <x v="20"/>
    <s v="珠宝"/>
    <x v="7"/>
    <s v="珠宝"/>
    <d v="2015-05-10T00:00:00"/>
    <d v="2017-05-09T00:00:00"/>
    <s v="保底与流水两者取高"/>
    <s v="0.1,0."/>
    <s v="0.1"/>
    <s v="0."/>
    <n v="2"/>
  </r>
  <r>
    <d v="2016-08-01T00:00:00"/>
    <x v="1"/>
    <x v="1"/>
    <s v="酷乐潮玩"/>
    <n v="440599.908"/>
    <n v="78558.963596400004"/>
    <x v="1219"/>
    <x v="2206"/>
    <x v="2187"/>
    <x v="40"/>
    <s v="其它"/>
    <x v="1"/>
    <s v="礼品/精品/手工艺品"/>
    <d v="2015-05-10T00:00:00"/>
    <d v="2017-05-09T00:00:00"/>
    <s v="保底与流水两者取高"/>
    <s v="0.15"/>
    <s v="0.15"/>
    <s v=""/>
    <n v="2"/>
  </r>
  <r>
    <d v="2016-08-01T00:00:00"/>
    <x v="1"/>
    <x v="1"/>
    <s v="MING's Jewellery 明牌珠宝"/>
    <n v="104548.8"/>
    <n v="23314.382400000002"/>
    <x v="1824"/>
    <x v="2207"/>
    <x v="2188"/>
    <x v="61"/>
    <s v="珠宝"/>
    <x v="7"/>
    <s v="珠宝"/>
    <d v="2015-05-15T00:00:00"/>
    <d v="2017-05-14T00:00:00"/>
    <s v="保底与流水两者取高"/>
    <s v="0.1,0."/>
    <s v="0.1"/>
    <s v="0."/>
    <n v="2"/>
  </r>
  <r>
    <d v="2016-08-01T00:00:00"/>
    <x v="1"/>
    <x v="1"/>
    <s v="糖印"/>
    <n v="156543.6"/>
    <n v="21900.449639999999"/>
    <x v="1825"/>
    <x v="2208"/>
    <x v="2189"/>
    <x v="60"/>
    <s v="餐饮"/>
    <x v="0"/>
    <s v="咖啡店/面包店/冰激凌"/>
    <d v="2015-05-25T00:00:00"/>
    <d v="2017-06-28T00:00:00"/>
    <s v="保底与流水两者取高"/>
    <s v="0.1"/>
    <s v="0.1"/>
    <s v=""/>
    <n v="2.1"/>
  </r>
  <r>
    <d v="2016-08-01T00:00:00"/>
    <x v="1"/>
    <x v="1"/>
    <s v="周大福"/>
    <n v="1291291.44"/>
    <n v="47906.912424000002"/>
    <x v="1826"/>
    <x v="2209"/>
    <x v="2190"/>
    <x v="19"/>
    <s v="珠宝"/>
    <x v="7"/>
    <s v="珠宝"/>
    <d v="2015-06-01T00:00:00"/>
    <d v="2018-05-31T00:00:00"/>
    <s v="保底与流水两者取高"/>
    <s v="0.1,0."/>
    <s v="0.1"/>
    <s v="0."/>
    <n v="3"/>
  </r>
  <r>
    <d v="2016-08-01T00:00:00"/>
    <x v="1"/>
    <x v="1"/>
    <s v="Bao Dao 宝岛眼镜"/>
    <n v="736498.79999999993"/>
    <n v="160114.83911999999"/>
    <x v="1723"/>
    <x v="2210"/>
    <x v="2191"/>
    <x v="60"/>
    <s v="其它"/>
    <x v="1"/>
    <s v="眼镜"/>
    <d v="2015-05-29T00:00:00"/>
    <d v="2017-05-28T00:00:00"/>
    <s v="保底与流水两者取高"/>
    <s v="0.2"/>
    <s v="0.2"/>
    <s v=""/>
    <n v="2"/>
  </r>
  <r>
    <d v="2016-08-01T00:00:00"/>
    <x v="1"/>
    <x v="1"/>
    <s v="阪织屋"/>
    <n v="98945.64"/>
    <n v="28704.130164000002"/>
    <x v="1827"/>
    <x v="2211"/>
    <x v="2192"/>
    <x v="31"/>
    <s v="普通服饰"/>
    <x v="6"/>
    <s v="生活特性店"/>
    <d v="2015-06-05T00:00:00"/>
    <d v="2017-06-04T00:00:00"/>
    <s v="保底与流水两者取高"/>
    <s v="0.16"/>
    <s v="0.16"/>
    <s v=""/>
    <n v="2"/>
  </r>
  <r>
    <d v="2016-08-01T00:00:00"/>
    <x v="1"/>
    <x v="1"/>
    <s v="Look Optical"/>
    <n v="290068.8"/>
    <n v="54387.9"/>
    <x v="1828"/>
    <x v="2212"/>
    <x v="2193"/>
    <x v="63"/>
    <s v="其它"/>
    <x v="1"/>
    <s v="眼镜"/>
    <d v="2015-06-26T00:00:00"/>
    <d v="2017-06-25T00:00:00"/>
    <s v="保底与流水两者取高"/>
    <s v="0.16"/>
    <s v="0.16"/>
    <s v=""/>
    <n v="2"/>
  </r>
  <r>
    <d v="2016-08-01T00:00:00"/>
    <x v="1"/>
    <x v="1"/>
    <s v="Puredown"/>
    <n v="129395.63999999998"/>
    <n v="38314.049003999993"/>
    <x v="1829"/>
    <x v="2213"/>
    <x v="2194"/>
    <x v="62"/>
    <s v="其它"/>
    <x v="4"/>
    <s v="家居家饰/日杂"/>
    <d v="2015-06-19T00:00:00"/>
    <d v="2016-09-02T00:00:00"/>
    <s v="保底与流水两者取高"/>
    <s v="0.15"/>
    <s v="0.15"/>
    <s v=""/>
    <n v="1.2"/>
  </r>
  <r>
    <d v="2016-08-01T00:00:00"/>
    <x v="1"/>
    <x v="1"/>
    <s v="Herborist 佰草集"/>
    <n v="37922.400000000001"/>
    <n v="9078.6225599999998"/>
    <x v="1830"/>
    <x v="2214"/>
    <x v="2195"/>
    <x v="6"/>
    <s v="美容"/>
    <x v="5"/>
    <s v="化妆品/护肤品/香水"/>
    <d v="2015-07-10T00:00:00"/>
    <d v="2017-07-09T00:00:00"/>
    <s v="保底与流水两者取高"/>
    <s v="0.16"/>
    <s v="0.16"/>
    <s v=""/>
    <n v="2"/>
  </r>
  <r>
    <d v="2016-08-01T00:00:00"/>
    <x v="1"/>
    <x v="1"/>
    <s v="雅漾"/>
    <n v="71775.599999999991"/>
    <n v="12697.103639999999"/>
    <x v="1093"/>
    <x v="2215"/>
    <x v="2196"/>
    <x v="6"/>
    <s v="美容"/>
    <x v="5"/>
    <s v="化妆品/护肤品/香水"/>
    <d v="2015-06-26T00:00:00"/>
    <d v="2017-06-25T00:00:00"/>
    <s v="保底与流水两者取高"/>
    <s v="0.16"/>
    <s v="0.16"/>
    <s v=""/>
    <n v="2"/>
  </r>
  <r>
    <d v="2016-08-01T00:00:00"/>
    <x v="1"/>
    <x v="1"/>
    <s v="周黑鸭"/>
    <n v="176854.8"/>
    <n v="24777.357480000002"/>
    <x v="341"/>
    <x v="2216"/>
    <x v="2197"/>
    <x v="10"/>
    <s v="餐饮"/>
    <x v="0"/>
    <s v="小吃/冷饮/果汁吧"/>
    <d v="2015-07-20T00:00:00"/>
    <d v="2016-07-19T00:00:00"/>
    <s v="保底与流水两者取高"/>
    <s v="0.12"/>
    <s v="0.12"/>
    <s v=""/>
    <n v="1"/>
  </r>
  <r>
    <d v="2016-08-01T00:00:00"/>
    <x v="1"/>
    <x v="1"/>
    <s v="Hotwind 热风"/>
    <n v="414093.84"/>
    <n v="59298.237887999996"/>
    <x v="1831"/>
    <x v="2217"/>
    <x v="2198"/>
    <x v="39"/>
    <s v="普通服饰"/>
    <x v="9"/>
    <s v="综合服饰"/>
    <d v="2015-06-29T00:00:00"/>
    <d v="2018-06-28T00:00:00"/>
    <s v="保底与流水两者取高"/>
    <s v="0.12"/>
    <s v="0.12"/>
    <s v=""/>
    <n v="3"/>
  </r>
  <r>
    <d v="2016-08-01T00:00:00"/>
    <x v="1"/>
    <x v="1"/>
    <s v="全棉时代"/>
    <n v="457256.39999999997"/>
    <n v="66713.708759999994"/>
    <x v="1832"/>
    <x v="2218"/>
    <x v="2199"/>
    <x v="14"/>
    <s v="其它"/>
    <x v="4"/>
    <s v="家居家饰/日杂"/>
    <d v="2015-06-28T00:00:00"/>
    <d v="2018-06-27T00:00:00"/>
    <s v="保底与流水两者取高"/>
    <s v="0.12"/>
    <s v="0.12"/>
    <s v=""/>
    <n v="3"/>
  </r>
  <r>
    <d v="2016-08-01T00:00:00"/>
    <x v="1"/>
    <x v="1"/>
    <s v="Mad Meit Choco"/>
    <n v="39789.599999999999"/>
    <n v="12493.934399999998"/>
    <x v="1833"/>
    <x v="2219"/>
    <x v="2200"/>
    <x v="32"/>
    <s v="餐饮"/>
    <x v="0"/>
    <s v="小吃/冷饮/果汁吧"/>
    <d v="2015-09-26T00:00:00"/>
    <d v="2017-09-25T00:00:00"/>
    <s v="保底与流水两者取高"/>
    <s v="0.14"/>
    <s v="0.14"/>
    <s v=""/>
    <n v="2"/>
  </r>
  <r>
    <d v="2016-08-01T00:00:00"/>
    <x v="1"/>
    <x v="1"/>
    <s v="胖哥俩"/>
    <n v="644220"/>
    <n v="90448.487999999998"/>
    <x v="1834"/>
    <x v="2220"/>
    <x v="2201"/>
    <x v="66"/>
    <s v="餐饮"/>
    <x v="2"/>
    <s v="餐馆/饭店"/>
    <d v="2015-09-25T00:00:00"/>
    <d v="2020-09-24T00:00:00"/>
    <s v="保底与流水两者取高"/>
    <s v="0.07"/>
    <s v="0.07"/>
    <s v=""/>
    <n v="5"/>
  </r>
  <r>
    <d v="2016-08-01T00:00:00"/>
    <x v="1"/>
    <x v="1"/>
    <s v="雅淇"/>
    <n v="53739.6"/>
    <n v="14133.514799999999"/>
    <x v="1835"/>
    <x v="2221"/>
    <x v="2202"/>
    <x v="65"/>
    <s v="餐饮"/>
    <x v="0"/>
    <s v="小吃/冷饮/果汁吧"/>
    <d v="2016-01-01T00:00:00"/>
    <d v="2016-12-31T00:00:00"/>
    <s v="保底与流水两者取高"/>
    <s v="0.14"/>
    <s v="0.14"/>
    <s v=""/>
    <n v="1"/>
  </r>
  <r>
    <d v="2016-08-01T00:00:00"/>
    <x v="1"/>
    <x v="1"/>
    <s v="米芝莲"/>
    <n v="118922.4"/>
    <n v="19515.165839999998"/>
    <x v="270"/>
    <x v="2222"/>
    <x v="2203"/>
    <x v="65"/>
    <s v="餐饮"/>
    <x v="0"/>
    <s v="小吃/冷饮/果汁吧"/>
    <d v="2016-04-20T00:00:00"/>
    <d v="2018-04-19T00:00:00"/>
    <s v="保底与流水两者取高"/>
    <s v="0.14"/>
    <s v="0.14"/>
    <s v=""/>
    <n v="2"/>
  </r>
  <r>
    <d v="2016-08-01T00:00:00"/>
    <x v="1"/>
    <x v="1"/>
    <s v="希多蜜美瞳"/>
    <n v="47960.4"/>
    <n v="8824.713600000001"/>
    <x v="1836"/>
    <x v="2223"/>
    <x v="2204"/>
    <x v="10"/>
    <s v="其它"/>
    <x v="1"/>
    <s v="眼镜"/>
    <d v="2016-06-01T00:00:00"/>
    <d v="2017-05-31T00:00:00"/>
    <s v="保底与流水两者取高"/>
    <s v="0.16"/>
    <s v="0.16"/>
    <s v=""/>
    <n v="1"/>
  </r>
  <r>
    <d v="2016-08-01T00:00:00"/>
    <x v="1"/>
    <x v="1"/>
    <s v="Thank u mom"/>
    <n v="457210.8"/>
    <n v="52579.242000000006"/>
    <x v="1837"/>
    <x v="2224"/>
    <x v="2205"/>
    <x v="13"/>
    <s v="餐饮"/>
    <x v="2"/>
    <s v="快餐"/>
    <d v="2016-05-10T00:00:00"/>
    <d v="2018-05-09T00:00:00"/>
    <s v="保底与流水两者取高"/>
    <s v="0.1"/>
    <s v="0.1"/>
    <s v=""/>
    <n v="2"/>
  </r>
  <r>
    <d v="2016-08-01T00:00:00"/>
    <x v="1"/>
    <x v="1"/>
    <s v="Miss Candy"/>
    <n v="82733.279999999984"/>
    <n v="29130.387887999997"/>
    <x v="1838"/>
    <x v="2225"/>
    <x v="2206"/>
    <x v="33"/>
    <s v="美容"/>
    <x v="8"/>
    <s v="美容/美发/美甲"/>
    <d v="2016-06-03T00:00:00"/>
    <d v="2018-06-02T00:00:00"/>
    <s v="保底与流水两者取高"/>
    <s v="0.14"/>
    <s v="0.14"/>
    <s v=""/>
    <n v="2"/>
  </r>
  <r>
    <d v="2016-08-01T00:00:00"/>
    <x v="1"/>
    <x v="1"/>
    <s v="美宝莲"/>
    <n v="173755.15199999997"/>
    <n v="27453.314016"/>
    <x v="1839"/>
    <x v="2226"/>
    <x v="2207"/>
    <x v="18"/>
    <s v="美容"/>
    <x v="5"/>
    <s v="化妆品/护肤品/香水"/>
    <d v="2016-05-31T00:00:00"/>
    <d v="2018-05-30T00:00:00"/>
    <s v="保底与流水两者取高"/>
    <s v="0.14"/>
    <s v="0.14"/>
    <s v=""/>
    <n v="2"/>
  </r>
  <r>
    <d v="2016-08-01T00:00:00"/>
    <x v="1"/>
    <x v="1"/>
    <s v="香妃酥后"/>
    <n v="128968.79999999999"/>
    <n v="20609.214239999998"/>
    <x v="1840"/>
    <x v="2227"/>
    <x v="2208"/>
    <x v="59"/>
    <s v="餐饮"/>
    <x v="0"/>
    <s v="小吃/冷饮/果汁吧"/>
    <d v="2016-06-12T00:00:00"/>
    <d v="2018-06-11T00:00:00"/>
    <s v="保底与流水两者取高"/>
    <s v="0.14"/>
    <s v="0.14"/>
    <s v=""/>
    <n v="2"/>
  </r>
  <r>
    <d v="2016-08-01T00:00:00"/>
    <x v="1"/>
    <x v="1"/>
    <s v="曼卡龙"/>
    <n v="59101.2"/>
    <n v="9456.1919999999991"/>
    <x v="461"/>
    <x v="2228"/>
    <x v="2209"/>
    <x v="10"/>
    <s v="珠宝"/>
    <x v="7"/>
    <s v="珠宝"/>
    <d v="2016-07-15T00:00:00"/>
    <d v="2017-07-14T00:00:00"/>
    <s v="保底与流水两者取高"/>
    <s v="0."/>
    <s v="0."/>
    <s v=""/>
    <n v="1"/>
  </r>
  <r>
    <d v="2016-08-01T00:00:00"/>
    <x v="1"/>
    <x v="1"/>
    <s v="美地亚"/>
    <n v="81663.599999999991"/>
    <n v="8354.1862799999999"/>
    <x v="1841"/>
    <x v="2229"/>
    <x v="2210"/>
    <x v="64"/>
    <s v="珠宝"/>
    <x v="7"/>
    <s v="珠宝"/>
    <d v="2016-08-01T00:00:00"/>
    <d v="2017-07-31T00:00:00"/>
    <s v="保底与流水两者取高"/>
    <s v="0.09"/>
    <s v="0.09"/>
    <s v=""/>
    <n v="1"/>
  </r>
  <r>
    <d v="2016-08-01T00:00:00"/>
    <x v="1"/>
    <x v="1"/>
    <s v="AOJO"/>
    <n v="73476"/>
    <n v="30683.577599999997"/>
    <x v="1842"/>
    <x v="2230"/>
    <x v="2211"/>
    <x v="68"/>
    <s v="其它"/>
    <x v="1"/>
    <s v="眼镜"/>
    <d v="2016-06-22T00:00:00"/>
    <d v="2018-06-21T00:00:00"/>
    <s v="保底与流水两者取高"/>
    <s v="0.16"/>
    <s v="0.16"/>
    <s v=""/>
    <n v="2"/>
  </r>
  <r>
    <d v="2016-08-01T00:00:00"/>
    <x v="1"/>
    <x v="1"/>
    <s v="大通冰室"/>
    <n v="124624.62"/>
    <n v="25149.248316000001"/>
    <x v="1843"/>
    <x v="2231"/>
    <x v="2212"/>
    <x v="9"/>
    <s v="餐饮"/>
    <x v="0"/>
    <s v="小吃/冷饮/果汁吧"/>
    <d v="2016-06-12T00:00:00"/>
    <d v="2018-06-11T00:00:00"/>
    <s v="保底与流水两者取高"/>
    <s v="0.18"/>
    <s v="0.18"/>
    <s v=""/>
    <n v="2"/>
  </r>
  <r>
    <d v="2016-08-01T00:00:00"/>
    <x v="1"/>
    <x v="1"/>
    <s v="Iceason 爱茜茜里"/>
    <n v="114842.4"/>
    <n v="31972.124159999999"/>
    <x v="1844"/>
    <x v="2232"/>
    <x v="2213"/>
    <x v="13"/>
    <s v="餐饮"/>
    <x v="0"/>
    <s v="咖啡店/面包店/冰激凌"/>
    <d v="2013-01-08T00:00:00"/>
    <d v="2018-05-09T00:00:00"/>
    <s v="保底与流水两者取高"/>
    <s v="0.17"/>
    <s v="0.17"/>
    <s v=""/>
    <n v="5.3"/>
  </r>
  <r>
    <d v="2016-08-01T00:00:00"/>
    <x v="1"/>
    <x v="1"/>
    <s v="久留米"/>
    <n v="54994.799999999996"/>
    <n v="10777.632"/>
    <x v="1845"/>
    <x v="2233"/>
    <x v="2214"/>
    <x v="64"/>
    <s v="餐饮"/>
    <x v="0"/>
    <s v="小吃/冷饮/果汁吧"/>
    <d v="2015-09-20T00:00:00"/>
    <d v="2016-09-19T00:00:00"/>
    <s v="保底与流水两者取高"/>
    <s v="0.14"/>
    <s v="0.14"/>
    <s v=""/>
    <n v="1"/>
  </r>
  <r>
    <d v="2016-08-01T00:00:00"/>
    <x v="1"/>
    <x v="1"/>
    <s v="启路生活馆"/>
    <n v="421441.44"/>
    <n v="105793.13003999997"/>
    <x v="1846"/>
    <x v="2234"/>
    <x v="2215"/>
    <x v="69"/>
    <s v="其它"/>
    <x v="1"/>
    <s v="文具"/>
    <d v="2016-06-22T00:00:00"/>
    <d v="2018-06-21T00:00:00"/>
    <s v="保底与流水两者取高"/>
    <s v="0.16"/>
    <s v="0.16"/>
    <s v=""/>
    <n v="2"/>
  </r>
  <r>
    <d v="2016-09-01T00:00:00"/>
    <x v="1"/>
    <x v="1"/>
    <s v="黛拉美甲"/>
    <n v="189490.8"/>
    <n v="38030.80356"/>
    <x v="1847"/>
    <x v="2235"/>
    <x v="2216"/>
    <x v="38"/>
    <s v="美容"/>
    <x v="8"/>
    <s v="美容/美发/美甲"/>
    <d v="2013-01-10T00:00:00"/>
    <d v="2017-05-09T00:00:00"/>
    <s v="纯保底"/>
    <n v="0"/>
    <n v="0"/>
    <s v=""/>
    <n v="4.3"/>
  </r>
  <r>
    <d v="2016-09-01T00:00:00"/>
    <x v="1"/>
    <x v="1"/>
    <s v="海伦美甲"/>
    <n v="191672.16"/>
    <n v="34443.487152000002"/>
    <x v="583"/>
    <x v="2236"/>
    <x v="2217"/>
    <x v="31"/>
    <s v="美容"/>
    <x v="8"/>
    <s v="美容/美发/美甲"/>
    <d v="2013-01-13T00:00:00"/>
    <d v="2017-05-09T00:00:00"/>
    <s v="纯保底"/>
    <n v="0"/>
    <n v="0"/>
    <s v=""/>
    <n v="4.3"/>
  </r>
  <r>
    <d v="2016-09-01T00:00:00"/>
    <x v="1"/>
    <x v="1"/>
    <s v="Laofengxiang 老凤祥"/>
    <n v="759070.79999999993"/>
    <n v="82207.367639999997"/>
    <x v="1848"/>
    <x v="2237"/>
    <x v="2218"/>
    <x v="35"/>
    <s v="珠宝"/>
    <x v="7"/>
    <s v="珠宝"/>
    <d v="2013-01-10T00:00:00"/>
    <d v="2017-05-09T00:00:00"/>
    <s v="保底与流水两者取高"/>
    <s v="0.1,0."/>
    <s v="0.1"/>
    <s v="0."/>
    <n v="4.3"/>
  </r>
  <r>
    <d v="2016-09-01T00:00:00"/>
    <x v="1"/>
    <x v="1"/>
    <s v="Ajiichiban 优之良品"/>
    <n v="96260.375999999989"/>
    <n v="22707.822698399996"/>
    <x v="1849"/>
    <x v="2238"/>
    <x v="2219"/>
    <x v="24"/>
    <s v="餐饮"/>
    <x v="0"/>
    <s v="小吃/冷饮/果汁吧"/>
    <d v="2013-01-07T00:00:00"/>
    <d v="2017-05-09T00:00:00"/>
    <s v="保底与流水两者取高"/>
    <s v="0.16"/>
    <s v="0.16"/>
    <s v=""/>
    <n v="4.3"/>
  </r>
  <r>
    <d v="2016-09-01T00:00:00"/>
    <x v="1"/>
    <x v="1"/>
    <s v="中国黄金"/>
    <n v="1142829.5999999999"/>
    <n v="86740.766639999987"/>
    <x v="1850"/>
    <x v="2239"/>
    <x v="2220"/>
    <x v="36"/>
    <s v="珠宝"/>
    <x v="7"/>
    <s v="珠宝"/>
    <d v="2013-01-05T00:00:00"/>
    <d v="2017-05-09T00:00:00"/>
    <s v="保底与流水两者取高"/>
    <s v="0.09,0."/>
    <s v="0.09"/>
    <s v="0."/>
    <n v="4.3"/>
  </r>
  <r>
    <d v="2016-09-01T00:00:00"/>
    <x v="1"/>
    <x v="1"/>
    <s v="西树泡芙"/>
    <n v="138392.4"/>
    <n v="24716.882639999996"/>
    <x v="1791"/>
    <x v="2240"/>
    <x v="2221"/>
    <x v="1"/>
    <s v="餐饮"/>
    <x v="0"/>
    <s v="小吃/冷饮/果汁吧"/>
    <d v="2013-01-30T00:00:00"/>
    <d v="2017-05-09T00:00:00"/>
    <s v="保底与流水两者取高"/>
    <s v="0.15"/>
    <s v="0.15"/>
    <s v=""/>
    <n v="4.3"/>
  </r>
  <r>
    <d v="2016-09-01T00:00:00"/>
    <x v="1"/>
    <x v="1"/>
    <s v="美珍香"/>
    <n v="298529.27999999997"/>
    <n v="25195.871231999994"/>
    <x v="1851"/>
    <x v="2241"/>
    <x v="2222"/>
    <x v="23"/>
    <s v="餐饮"/>
    <x v="0"/>
    <s v="小吃/冷饮/果汁吧"/>
    <d v="2013-02-27T00:00:00"/>
    <d v="2017-05-09T00:00:00"/>
    <s v="纯保底"/>
    <s v="0."/>
    <s v="0."/>
    <s v=""/>
    <n v="4.2"/>
  </r>
  <r>
    <d v="2016-09-01T00:00:00"/>
    <x v="1"/>
    <x v="1"/>
    <s v="Sukiya 食其家"/>
    <n v="508176"/>
    <n v="60828.667199999996"/>
    <x v="1852"/>
    <x v="2242"/>
    <x v="2223"/>
    <x v="42"/>
    <s v="餐饮"/>
    <x v="2"/>
    <s v="快餐"/>
    <d v="2012-12-20T00:00:00"/>
    <d v="2018-05-09T00:00:00"/>
    <s v="保底与流水两者取高"/>
    <s v="0.1"/>
    <s v="0.1"/>
    <s v=""/>
    <n v="5.4"/>
  </r>
  <r>
    <d v="2016-09-01T00:00:00"/>
    <x v="1"/>
    <x v="1"/>
    <s v="Coco 都可茶饮"/>
    <n v="382144.2"/>
    <n v="69817.745339999994"/>
    <x v="1853"/>
    <x v="2243"/>
    <x v="2224"/>
    <x v="9"/>
    <s v="餐饮"/>
    <x v="0"/>
    <s v="小吃/冷饮/果汁吧"/>
    <d v="2013-02-22T00:00:00"/>
    <d v="2017-05-09T00:00:00"/>
    <s v="保底与流水两者取高"/>
    <s v="0.17"/>
    <s v="0.17"/>
    <s v=""/>
    <n v="4.2"/>
  </r>
  <r>
    <d v="2016-09-01T00:00:00"/>
    <x v="1"/>
    <x v="1"/>
    <s v="义源珠宝"/>
    <n v="16425.599999999999"/>
    <n v="31218.495360000001"/>
    <x v="1854"/>
    <x v="2244"/>
    <x v="2225"/>
    <x v="22"/>
    <s v="珠宝"/>
    <x v="7"/>
    <s v="珠宝"/>
    <d v="2013-01-09T00:00:00"/>
    <d v="2017-05-09T00:00:00"/>
    <s v="保底与流水两者取高"/>
    <s v="0.15"/>
    <s v="0.15"/>
    <s v=""/>
    <n v="4.3"/>
  </r>
  <r>
    <d v="2016-09-01T00:00:00"/>
    <x v="1"/>
    <x v="1"/>
    <s v="Dairy Queen 冰雪皇后"/>
    <n v="107228.73599999999"/>
    <n v="18379.005350399999"/>
    <x v="1731"/>
    <x v="2245"/>
    <x v="2226"/>
    <x v="26"/>
    <s v="餐饮"/>
    <x v="0"/>
    <s v="咖啡店/面包店/冰激凌"/>
    <d v="2013-03-02T00:00:00"/>
    <d v="2018-05-09T00:00:00"/>
    <s v="保底与流水两者取高"/>
    <s v="0.13"/>
    <s v="0.13"/>
    <s v=""/>
    <n v="5.2"/>
  </r>
  <r>
    <d v="2016-09-01T00:00:00"/>
    <x v="1"/>
    <x v="1"/>
    <s v="阿香米线"/>
    <n v="796930.86"/>
    <n v="116511.29173200001"/>
    <x v="1855"/>
    <x v="2246"/>
    <x v="2227"/>
    <x v="41"/>
    <s v="餐饮"/>
    <x v="2"/>
    <s v="快餐"/>
    <d v="2013-02-28T00:00:00"/>
    <d v="2018-05-09T00:00:00"/>
    <s v="保底与流水两者取高"/>
    <s v="0.13"/>
    <s v="0.13"/>
    <s v=""/>
    <n v="5.2"/>
  </r>
  <r>
    <d v="2016-09-01T00:00:00"/>
    <x v="1"/>
    <x v="1"/>
    <s v="渔火东海面点"/>
    <n v="320305.2"/>
    <n v="40678.760399999992"/>
    <x v="1856"/>
    <x v="2247"/>
    <x v="2228"/>
    <x v="25"/>
    <s v="餐饮"/>
    <x v="2"/>
    <s v="餐馆/饭店"/>
    <d v="2013-02-24T00:00:00"/>
    <d v="2018-05-09T00:00:00"/>
    <s v="保底与流水两者取高"/>
    <s v="0.11"/>
    <s v="0.11"/>
    <s v=""/>
    <n v="5.2"/>
  </r>
  <r>
    <d v="2016-09-01T00:00:00"/>
    <x v="1"/>
    <x v="1"/>
    <s v="玩转烤肉餐厅"/>
    <n v="436251.6"/>
    <n v="79310.54088"/>
    <x v="1857"/>
    <x v="2248"/>
    <x v="2229"/>
    <x v="28"/>
    <s v="餐饮"/>
    <x v="2"/>
    <s v="餐馆/饭店"/>
    <d v="2013-03-01T00:00:00"/>
    <d v="2018-05-29T00:00:00"/>
    <s v="保底与流水两者取高"/>
    <s v="0.09"/>
    <s v="0.09"/>
    <s v=""/>
    <n v="5.2"/>
  </r>
  <r>
    <d v="2016-09-01T00:00:00"/>
    <x v="1"/>
    <x v="1"/>
    <s v="Ajisen Ramen 味千拉面"/>
    <n v="505035.24"/>
    <n v="57574.017360000005"/>
    <x v="1858"/>
    <x v="2249"/>
    <x v="2230"/>
    <x v="43"/>
    <s v="餐饮"/>
    <x v="2"/>
    <s v="快餐"/>
    <d v="2013-02-26T00:00:00"/>
    <d v="2021-05-09T00:00:00"/>
    <s v="保底与流水两者取高"/>
    <s v="0.09"/>
    <s v="0.09"/>
    <s v=""/>
    <n v="8.1999999999999993"/>
  </r>
  <r>
    <d v="2016-09-01T00:00:00"/>
    <x v="1"/>
    <x v="1"/>
    <s v="太兴"/>
    <n v="831852"/>
    <n v="115960.1688"/>
    <x v="1859"/>
    <x v="2250"/>
    <x v="2231"/>
    <x v="30"/>
    <s v="餐饮"/>
    <x v="2"/>
    <s v="餐馆/饭店"/>
    <d v="2013-03-18T00:00:00"/>
    <d v="2023-07-15T00:00:00"/>
    <s v="保底(含物管费)与流水两者取高"/>
    <s v="0.08"/>
    <s v="0.08"/>
    <s v=""/>
    <n v="10.3"/>
  </r>
  <r>
    <d v="2016-09-01T00:00:00"/>
    <x v="1"/>
    <x v="1"/>
    <s v="Bread Talk 面包新语"/>
    <n v="405921.984"/>
    <n v="45179.116819199997"/>
    <x v="1805"/>
    <x v="2251"/>
    <x v="2232"/>
    <x v="40"/>
    <s v="餐饮"/>
    <x v="0"/>
    <s v="咖啡店/面包店/冰激凌"/>
    <d v="2013-02-28T00:00:00"/>
    <d v="2021-05-09T00:00:00"/>
    <s v="保底与流水两者取高"/>
    <s v="0.09"/>
    <s v="0.09"/>
    <s v=""/>
    <n v="8.1999999999999993"/>
  </r>
  <r>
    <d v="2016-09-01T00:00:00"/>
    <x v="1"/>
    <x v="1"/>
    <s v="KFC 肯德基"/>
    <n v="648000"/>
    <n v="53700"/>
    <x v="1860"/>
    <x v="2252"/>
    <x v="2233"/>
    <x v="44"/>
    <s v="餐饮"/>
    <x v="2"/>
    <s v="快餐"/>
    <d v="2013-03-04T00:00:00"/>
    <d v="2028-06-13T00:00:00"/>
    <s v="保底与流水两者取高"/>
    <n v="0.08"/>
    <n v="0.08"/>
    <s v=""/>
    <n v="15.3"/>
  </r>
  <r>
    <d v="2016-09-01T00:00:00"/>
    <x v="1"/>
    <x v="1"/>
    <s v="Pizza Hut 必胜客"/>
    <n v="862956.19200000004"/>
    <n v="61097.298393600002"/>
    <x v="1861"/>
    <x v="2253"/>
    <x v="2234"/>
    <x v="29"/>
    <s v="餐饮"/>
    <x v="2"/>
    <s v="快餐"/>
    <d v="2013-04-15T00:00:00"/>
    <d v="2028-07-13T00:00:00"/>
    <s v="保底(含物管费)与流水两者取高"/>
    <s v="0."/>
    <s v="0."/>
    <s v=""/>
    <n v="15.3"/>
  </r>
  <r>
    <d v="2016-09-01T00:00:00"/>
    <x v="1"/>
    <x v="1"/>
    <s v="万仟堂_x0009_"/>
    <n v="103777.656"/>
    <n v="48464.165352000004"/>
    <x v="1862"/>
    <x v="2254"/>
    <x v="2235"/>
    <x v="17"/>
    <s v="其它"/>
    <x v="4"/>
    <s v="家居家饰/日杂"/>
    <d v="2013-07-01T00:00:00"/>
    <d v="2017-08-15T00:00:00"/>
    <s v="保底(含物管费)与流水两者取高"/>
    <s v="0.15"/>
    <s v="0.15"/>
    <s v=""/>
    <n v="4.0999999999999996"/>
  </r>
  <r>
    <d v="2016-09-01T00:00:00"/>
    <x v="1"/>
    <x v="1"/>
    <s v="Hui Lau Shan 许留山"/>
    <n v="187833.864"/>
    <n v="26334.307732799996"/>
    <x v="1863"/>
    <x v="2255"/>
    <x v="2236"/>
    <x v="46"/>
    <s v="餐饮"/>
    <x v="0"/>
    <s v="咖啡店/面包店/冰激凌"/>
    <d v="2013-06-18T00:00:00"/>
    <d v="2018-07-17T00:00:00"/>
    <s v="保底与流水两者取高"/>
    <s v="0.11"/>
    <s v="0.11"/>
    <s v=""/>
    <n v="5.0999999999999996"/>
  </r>
  <r>
    <d v="2016-09-01T00:00:00"/>
    <x v="1"/>
    <x v="1"/>
    <s v="Watsons 屈臣氏"/>
    <n v="1526638.1279999998"/>
    <n v="107322.6603984"/>
    <x v="932"/>
    <x v="2256"/>
    <x v="2237"/>
    <x v="37"/>
    <s v="其它"/>
    <x v="1"/>
    <s v="药房/保健品"/>
    <d v="2013-01-17T00:00:00"/>
    <d v="2021-07-30T00:00:00"/>
    <s v="纯扣"/>
    <s v="0.07"/>
    <s v="0.07"/>
    <s v=""/>
    <n v="8.5"/>
  </r>
  <r>
    <d v="2016-09-01T00:00:00"/>
    <x v="1"/>
    <x v="1"/>
    <s v="牛品堂皮具"/>
    <n v="28753.200000000001"/>
    <n v="1009.23732"/>
    <x v="1864"/>
    <x v="2257"/>
    <x v="2238"/>
    <x v="6"/>
    <s v="普通服饰"/>
    <x v="6"/>
    <s v="手袋/钱包/旅行箱包"/>
    <d v="2013-09-05T00:00:00"/>
    <d v="2016-09-04T00:00:00"/>
    <s v="保底与流水两者取高"/>
    <s v="0.16"/>
    <s v="0.16"/>
    <s v=""/>
    <n v="3"/>
  </r>
  <r>
    <d v="2016-09-01T00:00:00"/>
    <x v="1"/>
    <x v="1"/>
    <s v="鲜芋仙"/>
    <n v="144752.4"/>
    <n v="14504.190479999999"/>
    <x v="1865"/>
    <x v="2258"/>
    <x v="2239"/>
    <x v="55"/>
    <s v="餐饮"/>
    <x v="0"/>
    <s v="小吃/冷饮/果汁吧"/>
    <d v="2013-08-16T00:00:00"/>
    <d v="2016-08-15T00:00:00"/>
    <s v="保底(含物管费)与流水两者取高"/>
    <s v="0.1"/>
    <s v="0.1"/>
    <s v=""/>
    <n v="3"/>
  </r>
  <r>
    <d v="2016-09-01T00:00:00"/>
    <x v="1"/>
    <x v="1"/>
    <s v="永坤黄金"/>
    <n v="172994.4"/>
    <n v="35584.948080000002"/>
    <x v="1321"/>
    <x v="2259"/>
    <x v="2240"/>
    <x v="45"/>
    <s v="珠宝"/>
    <x v="7"/>
    <s v="珠宝"/>
    <d v="2013-09-03T00:00:00"/>
    <d v="2016-10-17T00:00:00"/>
    <s v="保底与流水两者取高"/>
    <n v="0"/>
    <n v="0"/>
    <s v=""/>
    <n v="3.1"/>
  </r>
  <r>
    <d v="2016-09-01T00:00:00"/>
    <x v="1"/>
    <x v="1"/>
    <s v="Candy Lab 糖果研究室"/>
    <n v="72023.399999999994"/>
    <n v="16651.810079999999"/>
    <x v="1194"/>
    <x v="2260"/>
    <x v="2241"/>
    <x v="32"/>
    <s v="餐饮"/>
    <x v="0"/>
    <s v="小吃/冷饮/果汁吧"/>
    <d v="2014-06-20T00:00:00"/>
    <d v="2017-06-19T00:00:00"/>
    <s v="保底与流水两者取高"/>
    <s v="0.13"/>
    <s v="0.13"/>
    <s v=""/>
    <n v="3"/>
  </r>
  <r>
    <d v="2016-09-01T00:00:00"/>
    <x v="1"/>
    <x v="1"/>
    <s v="檀品"/>
    <n v="42087.6"/>
    <n v="7567.350480000001"/>
    <x v="1866"/>
    <x v="2261"/>
    <x v="2242"/>
    <x v="58"/>
    <s v="餐饮"/>
    <x v="0"/>
    <s v="小吃/冷饮/果汁吧"/>
    <d v="2014-08-13T00:00:00"/>
    <d v="2017-08-12T00:00:00"/>
    <s v="保底与流水两者取高"/>
    <s v="0.15"/>
    <s v="0.15"/>
    <s v=""/>
    <n v="3"/>
  </r>
  <r>
    <d v="2016-09-01T00:00:00"/>
    <x v="1"/>
    <x v="1"/>
    <s v="Binca Vidou 卞卡"/>
    <n v="33362.400000000001"/>
    <n v="7943.5874399999993"/>
    <x v="1867"/>
    <x v="2262"/>
    <x v="2243"/>
    <x v="67"/>
    <s v="美容"/>
    <x v="5"/>
    <s v="化妆品/护肤品/香水"/>
    <d v="2014-08-25T00:00:00"/>
    <d v="2017-08-24T00:00:00"/>
    <s v="保底与流水两者取高"/>
    <s v="0.16"/>
    <s v="0.16"/>
    <s v=""/>
    <n v="3"/>
  </r>
  <r>
    <d v="2016-09-01T00:00:00"/>
    <x v="1"/>
    <x v="1"/>
    <s v="AFU 阿芙精油"/>
    <n v="24955.200000000001"/>
    <n v="7943.2401600000003"/>
    <x v="1868"/>
    <x v="2263"/>
    <x v="2244"/>
    <x v="10"/>
    <s v="美容"/>
    <x v="5"/>
    <s v="化妆品/护肤品/香水"/>
    <d v="2014-09-25T00:00:00"/>
    <d v="2016-09-24T00:00:00"/>
    <s v="保底与流水两者取高"/>
    <s v="0.16"/>
    <s v="0.16"/>
    <s v=""/>
    <n v="2"/>
  </r>
  <r>
    <d v="2016-09-01T00:00:00"/>
    <x v="1"/>
    <x v="1"/>
    <s v="skinfood"/>
    <n v="44906.400000000001"/>
    <n v="8954.3361600000007"/>
    <x v="1869"/>
    <x v="2264"/>
    <x v="2245"/>
    <x v="10"/>
    <s v="美容"/>
    <x v="5"/>
    <s v="化妆品/护肤品/香水"/>
    <d v="2014-09-06T00:00:00"/>
    <d v="2016-09-05T00:00:00"/>
    <s v="保底与流水两者取高"/>
    <s v="0.16"/>
    <s v="0.16"/>
    <s v=""/>
    <n v="2"/>
  </r>
  <r>
    <d v="2016-09-01T00:00:00"/>
    <x v="1"/>
    <x v="1"/>
    <s v="网鱼网咖"/>
    <n v="388732.2"/>
    <n v="61963.912679999987"/>
    <x v="1870"/>
    <x v="2265"/>
    <x v="2246"/>
    <x v="52"/>
    <s v="休闲娱乐"/>
    <x v="10"/>
    <s v="电玩城/网络游戏"/>
    <d v="2014-11-03T00:00:00"/>
    <d v="2019-11-02T00:00:00"/>
    <s v="纯保底"/>
    <n v="0"/>
    <n v="0"/>
    <s v=""/>
    <n v="5"/>
  </r>
  <r>
    <d v="2016-09-01T00:00:00"/>
    <x v="1"/>
    <x v="1"/>
    <s v="Forest Cabin 林清轩"/>
    <n v="9144"/>
    <n v="18918.0216"/>
    <x v="1871"/>
    <x v="2266"/>
    <x v="2247"/>
    <x v="18"/>
    <s v="美容"/>
    <x v="5"/>
    <s v="化妆品/护肤品/香水"/>
    <d v="2014-10-31T00:00:00"/>
    <d v="2016-10-30T00:00:00"/>
    <s v="保底与流水两者取高"/>
    <s v="0.16"/>
    <s v="0.16"/>
    <s v=""/>
    <n v="2"/>
  </r>
  <r>
    <d v="2016-09-01T00:00:00"/>
    <x v="1"/>
    <x v="1"/>
    <s v="Reemoor"/>
    <n v="69506.399999999994"/>
    <n v="12316.534079999999"/>
    <x v="1872"/>
    <x v="2267"/>
    <x v="2248"/>
    <x v="10"/>
    <s v="普通服饰"/>
    <x v="6"/>
    <s v="鞋"/>
    <d v="2014-12-23T00:00:00"/>
    <d v="2016-12-22T00:00:00"/>
    <s v="保底与流水两者取高"/>
    <s v="0.16"/>
    <s v="0.16"/>
    <s v=""/>
    <n v="2"/>
  </r>
  <r>
    <d v="2016-09-01T00:00:00"/>
    <x v="1"/>
    <x v="1"/>
    <s v="Office 欧菲姿"/>
    <n v="50265.599999999999"/>
    <n v="8555.2051199999987"/>
    <x v="1189"/>
    <x v="2268"/>
    <x v="2249"/>
    <x v="10"/>
    <s v="美容"/>
    <x v="5"/>
    <s v="化妆品/护肤品/香水"/>
    <d v="2015-01-26T00:00:00"/>
    <d v="2017-01-25T00:00:00"/>
    <s v="保底与流水两者取高"/>
    <s v="0.15"/>
    <s v="0.15"/>
    <s v=""/>
    <n v="2"/>
  </r>
  <r>
    <d v="2016-09-01T00:00:00"/>
    <x v="1"/>
    <x v="1"/>
    <s v="Hello spring"/>
    <n v="43658.400000000001"/>
    <n v="7945.8287999999993"/>
    <x v="1769"/>
    <x v="2269"/>
    <x v="2250"/>
    <x v="10"/>
    <s v="其它"/>
    <x v="3"/>
    <s v="花店"/>
    <d v="2015-04-19T00:00:00"/>
    <d v="2017-04-18T00:00:00"/>
    <s v="保底与流水两者取高"/>
    <s v="0.14"/>
    <s v="0.14"/>
    <s v=""/>
    <n v="2"/>
  </r>
  <r>
    <d v="2016-09-01T00:00:00"/>
    <x v="1"/>
    <x v="1"/>
    <s v="周大生"/>
    <n v="547699.19999999995"/>
    <n v="65066.664960000002"/>
    <x v="393"/>
    <x v="2270"/>
    <x v="2251"/>
    <x v="20"/>
    <s v="珠宝"/>
    <x v="7"/>
    <s v="珠宝"/>
    <d v="2015-05-10T00:00:00"/>
    <d v="2017-05-09T00:00:00"/>
    <s v="保底与流水两者取高"/>
    <s v="0.1,0."/>
    <s v="0.1"/>
    <s v="0."/>
    <n v="2"/>
  </r>
  <r>
    <d v="2016-09-01T00:00:00"/>
    <x v="1"/>
    <x v="1"/>
    <s v="酷乐潮玩"/>
    <n v="359767.34399999998"/>
    <n v="65837.423951999997"/>
    <x v="1873"/>
    <x v="2271"/>
    <x v="2252"/>
    <x v="40"/>
    <s v="其它"/>
    <x v="1"/>
    <s v="礼品/精品/手工艺品"/>
    <d v="2015-05-10T00:00:00"/>
    <d v="2017-05-09T00:00:00"/>
    <s v="保底与流水两者取高"/>
    <s v="0.15"/>
    <s v="0.15"/>
    <s v=""/>
    <n v="2"/>
  </r>
  <r>
    <d v="2016-09-01T00:00:00"/>
    <x v="1"/>
    <x v="1"/>
    <s v="MING's Jewellery 明牌珠宝"/>
    <n v="59211.6"/>
    <n v="23311.606920000002"/>
    <x v="1874"/>
    <x v="2272"/>
    <x v="2253"/>
    <x v="61"/>
    <s v="珠宝"/>
    <x v="7"/>
    <s v="珠宝"/>
    <d v="2015-05-15T00:00:00"/>
    <d v="2017-05-14T00:00:00"/>
    <s v="保底与流水两者取高"/>
    <s v="0.1,0."/>
    <s v="0.1"/>
    <s v="0."/>
    <n v="2"/>
  </r>
  <r>
    <d v="2016-09-01T00:00:00"/>
    <x v="1"/>
    <x v="1"/>
    <s v="糖印"/>
    <n v="114744"/>
    <n v="20103.148799999999"/>
    <x v="510"/>
    <x v="2273"/>
    <x v="2254"/>
    <x v="60"/>
    <s v="餐饮"/>
    <x v="0"/>
    <s v="咖啡店/面包店/冰激凌"/>
    <d v="2015-05-25T00:00:00"/>
    <d v="2017-06-28T00:00:00"/>
    <s v="保底与流水两者取高"/>
    <s v="0.1"/>
    <s v="0.1"/>
    <s v=""/>
    <n v="2.1"/>
  </r>
  <r>
    <d v="2016-09-01T00:00:00"/>
    <x v="1"/>
    <x v="1"/>
    <s v="周大福"/>
    <n v="965555.88"/>
    <n v="47891.571648000005"/>
    <x v="170"/>
    <x v="2274"/>
    <x v="2255"/>
    <x v="19"/>
    <s v="珠宝"/>
    <x v="7"/>
    <s v="珠宝"/>
    <d v="2015-06-01T00:00:00"/>
    <d v="2018-05-31T00:00:00"/>
    <s v="保底与流水两者取高"/>
    <s v="0.1,0."/>
    <s v="0.1"/>
    <s v="0."/>
    <n v="3"/>
  </r>
  <r>
    <d v="2016-09-01T00:00:00"/>
    <x v="1"/>
    <x v="1"/>
    <s v="Bao Dao 宝岛眼镜"/>
    <n v="487368"/>
    <n v="107805.80160000001"/>
    <x v="682"/>
    <x v="2275"/>
    <x v="2256"/>
    <x v="60"/>
    <s v="其它"/>
    <x v="1"/>
    <s v="眼镜"/>
    <d v="2015-05-29T00:00:00"/>
    <d v="2017-05-28T00:00:00"/>
    <s v="保底与流水两者取高"/>
    <s v="0.2"/>
    <s v="0.2"/>
    <s v=""/>
    <n v="2"/>
  </r>
  <r>
    <d v="2016-09-01T00:00:00"/>
    <x v="1"/>
    <x v="1"/>
    <s v="阪织屋"/>
    <n v="166922.75999999998"/>
    <n v="32182.708127999998"/>
    <x v="1875"/>
    <x v="2276"/>
    <x v="2257"/>
    <x v="31"/>
    <s v="普通服饰"/>
    <x v="6"/>
    <s v="生活特性店"/>
    <d v="2015-06-05T00:00:00"/>
    <d v="2017-06-04T00:00:00"/>
    <s v="保底与流水两者取高"/>
    <s v="0.16"/>
    <s v="0.16"/>
    <s v=""/>
    <n v="2"/>
  </r>
  <r>
    <d v="2016-09-01T00:00:00"/>
    <x v="1"/>
    <x v="1"/>
    <s v="Look Optical"/>
    <n v="187136.4"/>
    <n v="38175.825600000004"/>
    <x v="1876"/>
    <x v="2277"/>
    <x v="2258"/>
    <x v="63"/>
    <s v="其它"/>
    <x v="1"/>
    <s v="眼镜"/>
    <d v="2015-06-26T00:00:00"/>
    <d v="2017-06-25T00:00:00"/>
    <s v="保底与流水两者取高"/>
    <s v="0.16"/>
    <s v="0.16"/>
    <s v=""/>
    <n v="2"/>
  </r>
  <r>
    <d v="2016-09-01T00:00:00"/>
    <x v="1"/>
    <x v="1"/>
    <s v="Puredown"/>
    <n v="40777.199999999997"/>
    <n v="2552.6527199999996"/>
    <x v="1877"/>
    <x v="2278"/>
    <x v="2259"/>
    <x v="62"/>
    <s v="其它"/>
    <x v="4"/>
    <s v="家居家饰/日杂"/>
    <d v="2015-06-19T00:00:00"/>
    <d v="2016-09-02T00:00:00"/>
    <s v="保底与流水两者取高"/>
    <s v="0.15"/>
    <s v="0.15"/>
    <s v=""/>
    <n v="1.2"/>
  </r>
  <r>
    <d v="2016-09-01T00:00:00"/>
    <x v="1"/>
    <x v="1"/>
    <s v="Herborist 佰草集"/>
    <n v="40867.199999999997"/>
    <n v="9076.6051200000002"/>
    <x v="969"/>
    <x v="2279"/>
    <x v="2260"/>
    <x v="6"/>
    <s v="美容"/>
    <x v="5"/>
    <s v="化妆品/护肤品/香水"/>
    <d v="2015-07-10T00:00:00"/>
    <d v="2017-07-09T00:00:00"/>
    <s v="保底与流水两者取高"/>
    <s v="0.16"/>
    <s v="0.16"/>
    <s v=""/>
    <n v="2"/>
  </r>
  <r>
    <d v="2016-09-01T00:00:00"/>
    <x v="1"/>
    <x v="1"/>
    <s v="雅漾"/>
    <n v="91378.8"/>
    <n v="15991.289999999997"/>
    <x v="1878"/>
    <x v="2280"/>
    <x v="2261"/>
    <x v="6"/>
    <s v="美容"/>
    <x v="5"/>
    <s v="化妆品/护肤品/香水"/>
    <d v="2015-06-26T00:00:00"/>
    <d v="2017-06-25T00:00:00"/>
    <s v="保底与流水两者取高"/>
    <s v="0.16"/>
    <s v="0.16"/>
    <s v=""/>
    <n v="2"/>
  </r>
  <r>
    <d v="2016-09-01T00:00:00"/>
    <x v="1"/>
    <x v="1"/>
    <s v="周黑鸭"/>
    <n v="167066.4"/>
    <n v="23439.415919999999"/>
    <x v="1879"/>
    <x v="2281"/>
    <x v="2262"/>
    <x v="10"/>
    <s v="餐饮"/>
    <x v="0"/>
    <s v="小吃/冷饮/果汁吧"/>
    <d v="2015-07-20T00:00:00"/>
    <d v="2017-07-19T00:00:00"/>
    <s v="保底与流水两者取高"/>
    <s v="0.13"/>
    <s v="0.13"/>
    <s v=""/>
    <n v="2"/>
  </r>
  <r>
    <d v="2016-09-01T00:00:00"/>
    <x v="1"/>
    <x v="1"/>
    <s v="Hotwind 热风"/>
    <n v="446036.52"/>
    <n v="63337.185840000006"/>
    <x v="38"/>
    <x v="2282"/>
    <x v="2263"/>
    <x v="39"/>
    <s v="普通服饰"/>
    <x v="9"/>
    <s v="综合服饰"/>
    <d v="2015-06-29T00:00:00"/>
    <d v="2018-06-28T00:00:00"/>
    <s v="保底与流水两者取高"/>
    <s v="0.12"/>
    <s v="0.12"/>
    <s v=""/>
    <n v="3"/>
  </r>
  <r>
    <d v="2016-09-01T00:00:00"/>
    <x v="1"/>
    <x v="1"/>
    <s v="全棉时代"/>
    <n v="608921.52"/>
    <n v="85797.042168"/>
    <x v="1880"/>
    <x v="2283"/>
    <x v="2264"/>
    <x v="14"/>
    <s v="其它"/>
    <x v="4"/>
    <s v="家居家饰/日杂"/>
    <d v="2015-06-28T00:00:00"/>
    <d v="2018-06-27T00:00:00"/>
    <s v="保底与流水两者取高"/>
    <s v="0.12"/>
    <s v="0.12"/>
    <s v=""/>
    <n v="3"/>
  </r>
  <r>
    <d v="2016-09-01T00:00:00"/>
    <x v="1"/>
    <x v="1"/>
    <s v="Mad Meit Choco"/>
    <n v="129531.59999999999"/>
    <n v="21139.557120000001"/>
    <x v="1675"/>
    <x v="2284"/>
    <x v="2265"/>
    <x v="32"/>
    <s v="餐饮"/>
    <x v="0"/>
    <s v="小吃/冷饮/果汁吧"/>
    <d v="2015-09-26T00:00:00"/>
    <d v="2017-09-25T00:00:00"/>
    <s v="保底与流水两者取高"/>
    <s v="0.14,0.14"/>
    <s v="0.14"/>
    <s v="0.14"/>
    <n v="2"/>
  </r>
  <r>
    <d v="2016-09-01T00:00:00"/>
    <x v="1"/>
    <x v="1"/>
    <s v="胖哥俩"/>
    <n v="626834.4"/>
    <n v="90890.987999999983"/>
    <x v="1881"/>
    <x v="2285"/>
    <x v="2266"/>
    <x v="66"/>
    <s v="餐饮"/>
    <x v="2"/>
    <s v="餐馆/饭店"/>
    <d v="2015-09-25T00:00:00"/>
    <d v="2020-09-24T00:00:00"/>
    <s v="保底与流水两者取高"/>
    <s v="0.07,0.07"/>
    <s v="0.07"/>
    <s v="0.07"/>
    <n v="5"/>
  </r>
  <r>
    <d v="2016-09-01T00:00:00"/>
    <x v="1"/>
    <x v="1"/>
    <s v="雅淇"/>
    <n v="40172.400000000001"/>
    <n v="14132.650319999999"/>
    <x v="1882"/>
    <x v="2286"/>
    <x v="2267"/>
    <x v="65"/>
    <s v="餐饮"/>
    <x v="0"/>
    <s v="小吃/冷饮/果汁吧"/>
    <d v="2016-01-01T00:00:00"/>
    <d v="2016-12-31T00:00:00"/>
    <s v="保底与流水两者取高"/>
    <s v="0.14"/>
    <s v="0.14"/>
    <s v=""/>
    <n v="1"/>
  </r>
  <r>
    <d v="2016-09-01T00:00:00"/>
    <x v="1"/>
    <x v="1"/>
    <s v="米芝莲"/>
    <n v="116438.39999999999"/>
    <n v="19154.116799999996"/>
    <x v="1883"/>
    <x v="2287"/>
    <x v="2268"/>
    <x v="65"/>
    <s v="餐饮"/>
    <x v="0"/>
    <s v="小吃/冷饮/果汁吧"/>
    <d v="2016-04-20T00:00:00"/>
    <d v="2018-04-19T00:00:00"/>
    <s v="保底与流水两者取高"/>
    <s v="0.14"/>
    <s v="0.14"/>
    <s v=""/>
    <n v="2"/>
  </r>
  <r>
    <d v="2016-09-01T00:00:00"/>
    <x v="1"/>
    <x v="1"/>
    <s v="希多蜜美瞳"/>
    <n v="47520"/>
    <n v="8824.4639999999999"/>
    <x v="1570"/>
    <x v="2288"/>
    <x v="2269"/>
    <x v="10"/>
    <s v="其它"/>
    <x v="1"/>
    <s v="眼镜"/>
    <d v="2016-06-01T00:00:00"/>
    <d v="2017-05-31T00:00:00"/>
    <s v="保底与流水两者取高"/>
    <s v="0.16"/>
    <s v="0.16"/>
    <s v=""/>
    <n v="1"/>
  </r>
  <r>
    <d v="2016-09-01T00:00:00"/>
    <x v="1"/>
    <x v="1"/>
    <s v="Thank u mom"/>
    <n v="379866"/>
    <n v="44482.308600000004"/>
    <x v="501"/>
    <x v="2289"/>
    <x v="2270"/>
    <x v="13"/>
    <s v="餐饮"/>
    <x v="2"/>
    <s v="快餐"/>
    <d v="2016-05-10T00:00:00"/>
    <d v="2018-05-09T00:00:00"/>
    <s v="保底与流水两者取高"/>
    <s v="0.1"/>
    <s v="0.1"/>
    <s v=""/>
    <n v="2"/>
  </r>
  <r>
    <d v="2016-09-01T00:00:00"/>
    <x v="1"/>
    <x v="1"/>
    <s v="Miss Candy"/>
    <n v="64459.26"/>
    <n v="29129.139594"/>
    <x v="1884"/>
    <x v="2290"/>
    <x v="2271"/>
    <x v="33"/>
    <s v="美容"/>
    <x v="8"/>
    <s v="美容/美发/美甲"/>
    <d v="2016-06-03T00:00:00"/>
    <d v="2018-06-02T00:00:00"/>
    <s v="保底与流水两者取高"/>
    <s v="0.14"/>
    <s v="0.14"/>
    <s v=""/>
    <n v="2"/>
  </r>
  <r>
    <d v="2016-09-01T00:00:00"/>
    <x v="1"/>
    <x v="1"/>
    <s v="美宝莲"/>
    <n v="149949.984"/>
    <n v="23947.012444800002"/>
    <x v="1156"/>
    <x v="2291"/>
    <x v="2272"/>
    <x v="18"/>
    <s v="美容"/>
    <x v="5"/>
    <s v="化妆品/护肤品/香水"/>
    <d v="2016-05-31T00:00:00"/>
    <d v="2018-05-30T00:00:00"/>
    <s v="保底与流水两者取高"/>
    <s v="0.14"/>
    <s v="0.14"/>
    <s v=""/>
    <n v="2"/>
  </r>
  <r>
    <d v="2016-09-01T00:00:00"/>
    <x v="1"/>
    <x v="1"/>
    <s v="香妃酥后"/>
    <n v="98515.199999999997"/>
    <n v="16136.78976"/>
    <x v="1885"/>
    <x v="2292"/>
    <x v="2273"/>
    <x v="59"/>
    <s v="餐饮"/>
    <x v="0"/>
    <s v="小吃/冷饮/果汁吧"/>
    <d v="2016-06-12T00:00:00"/>
    <d v="2018-06-11T00:00:00"/>
    <s v="保底与流水两者取高"/>
    <s v="0.14"/>
    <s v="0.14"/>
    <s v=""/>
    <n v="2"/>
  </r>
  <r>
    <d v="2016-09-01T00:00:00"/>
    <x v="1"/>
    <x v="1"/>
    <s v="曼卡龙"/>
    <n v="56524.799999999996"/>
    <n v="9456.5990399999991"/>
    <x v="1886"/>
    <x v="2293"/>
    <x v="2274"/>
    <x v="10"/>
    <s v="珠宝"/>
    <x v="7"/>
    <s v="珠宝"/>
    <d v="2016-07-15T00:00:00"/>
    <d v="2017-07-14T00:00:00"/>
    <s v="保底与流水两者取高"/>
    <s v="0."/>
    <s v="0."/>
    <s v=""/>
    <n v="1"/>
  </r>
  <r>
    <d v="2016-09-01T00:00:00"/>
    <x v="1"/>
    <x v="1"/>
    <s v="美地亚"/>
    <n v="8791.1999999999989"/>
    <n v="7943.7283199999993"/>
    <x v="1887"/>
    <x v="2294"/>
    <x v="2275"/>
    <x v="64"/>
    <s v="珠宝"/>
    <x v="7"/>
    <s v="珠宝"/>
    <d v="2016-08-01T00:00:00"/>
    <d v="2017-07-31T00:00:00"/>
    <s v="保底与流水两者取高"/>
    <s v="0.09"/>
    <s v="0.09"/>
    <s v=""/>
    <n v="1"/>
  </r>
  <r>
    <d v="2016-09-01T00:00:00"/>
    <x v="1"/>
    <x v="1"/>
    <s v="启路生活馆"/>
    <n v="413765.62799999997"/>
    <n v="80767.05058559998"/>
    <x v="1888"/>
    <x v="2295"/>
    <x v="2276"/>
    <x v="69"/>
    <s v="其它"/>
    <x v="1"/>
    <s v="文具"/>
    <d v="2016-06-22T00:00:00"/>
    <d v="2018-06-21T00:00:00"/>
    <s v="保底与流水两者取高"/>
    <s v="0.16"/>
    <s v="0.16"/>
    <s v=""/>
    <n v="2"/>
  </r>
  <r>
    <d v="2016-09-01T00:00:00"/>
    <x v="1"/>
    <x v="1"/>
    <s v="AOJO"/>
    <n v="129094.79999999999"/>
    <n v="30685.833959999996"/>
    <x v="1014"/>
    <x v="2296"/>
    <x v="2277"/>
    <x v="68"/>
    <s v="其它"/>
    <x v="1"/>
    <s v="眼镜"/>
    <d v="2016-06-22T00:00:00"/>
    <d v="2018-06-21T00:00:00"/>
    <s v="保底与流水两者取高"/>
    <s v="0.16"/>
    <s v="0.16"/>
    <s v=""/>
    <n v="2"/>
  </r>
  <r>
    <d v="2016-09-01T00:00:00"/>
    <x v="1"/>
    <x v="1"/>
    <s v="大通冰室"/>
    <n v="117477.12000000001"/>
    <n v="23789.116800000003"/>
    <x v="1889"/>
    <x v="2297"/>
    <x v="2278"/>
    <x v="9"/>
    <s v="餐饮"/>
    <x v="0"/>
    <s v="小吃/冷饮/果汁吧"/>
    <d v="2016-06-12T00:00:00"/>
    <d v="2018-06-11T00:00:00"/>
    <s v="保底与流水两者取高"/>
    <s v="0.18"/>
    <s v="0.18"/>
    <s v=""/>
    <n v="2"/>
  </r>
  <r>
    <d v="2016-09-01T00:00:00"/>
    <x v="1"/>
    <x v="1"/>
    <s v="Iceason 爱茜茜里"/>
    <n v="85657.2"/>
    <n v="31967.267039999995"/>
    <x v="1890"/>
    <x v="2298"/>
    <x v="2279"/>
    <x v="13"/>
    <s v="餐饮"/>
    <x v="0"/>
    <s v="咖啡店/面包店/冰激凌"/>
    <d v="2013-01-08T00:00:00"/>
    <d v="2018-05-09T00:00:00"/>
    <s v="保底与流水两者取高"/>
    <s v="0.17"/>
    <s v="0.17"/>
    <s v=""/>
    <n v="5.3"/>
  </r>
  <r>
    <d v="2016-09-01T00:00:00"/>
    <x v="1"/>
    <x v="1"/>
    <s v="久留米"/>
    <n v="49310.400000000001"/>
    <n v="10560.227999999997"/>
    <x v="1891"/>
    <x v="2299"/>
    <x v="2280"/>
    <x v="64"/>
    <s v="餐饮"/>
    <x v="0"/>
    <s v="小吃/冷饮/果汁吧"/>
    <d v="2015-09-20T00:00:00"/>
    <d v="2016-09-19T00:00:00"/>
    <s v="保底与流水两者取高"/>
    <s v="0.14"/>
    <s v="0.14"/>
    <s v=""/>
    <n v="1"/>
  </r>
  <r>
    <d v="2016-10-01T00:00:00"/>
    <x v="1"/>
    <x v="1"/>
    <s v="Watsons 屈臣氏"/>
    <n v="1668158.94"/>
    <n v="116437.494012"/>
    <x v="1892"/>
    <x v="2300"/>
    <x v="2281"/>
    <x v="37"/>
    <s v="其它"/>
    <x v="1"/>
    <s v="药房/保健品"/>
    <d v="2013-01-17T00:00:00"/>
    <d v="2021-07-30T00:00:00"/>
    <s v="纯扣"/>
    <s v="0.07"/>
    <s v="0.07"/>
    <s v=""/>
    <n v="8.5"/>
  </r>
  <r>
    <d v="2016-10-01T00:00:00"/>
    <x v="1"/>
    <x v="1"/>
    <s v="中国黄金"/>
    <n v="1062300"/>
    <n v="86789.909999999989"/>
    <x v="1893"/>
    <x v="2301"/>
    <x v="2282"/>
    <x v="36"/>
    <s v="珠宝"/>
    <x v="7"/>
    <s v="珠宝"/>
    <d v="2013-01-05T00:00:00"/>
    <d v="2017-05-09T00:00:00"/>
    <s v="保底与流水两者取高"/>
    <s v="0.09,0."/>
    <s v="0.09"/>
    <s v="0."/>
    <n v="4.3"/>
  </r>
  <r>
    <d v="2016-10-01T00:00:00"/>
    <x v="1"/>
    <x v="1"/>
    <s v="Coco 都可茶饮"/>
    <n v="408820.92000000004"/>
    <n v="74568.935808000009"/>
    <x v="1894"/>
    <x v="2302"/>
    <x v="2283"/>
    <x v="9"/>
    <s v="餐饮"/>
    <x v="0"/>
    <s v="小吃/冷饮/果汁吧"/>
    <d v="2013-02-22T00:00:00"/>
    <d v="2017-05-09T00:00:00"/>
    <s v="保底与流水两者取高"/>
    <s v="0.17"/>
    <s v="0.17"/>
    <s v=""/>
    <n v="4.2"/>
  </r>
  <r>
    <d v="2016-10-01T00:00:00"/>
    <x v="1"/>
    <x v="1"/>
    <s v="胖哥俩"/>
    <n v="661861.19999999995"/>
    <n v="92660.568000000014"/>
    <x v="439"/>
    <x v="2303"/>
    <x v="2284"/>
    <x v="66"/>
    <s v="餐饮"/>
    <x v="2"/>
    <s v="餐馆/饭店"/>
    <d v="2015-09-25T00:00:00"/>
    <d v="2020-09-24T00:00:00"/>
    <s v="保底与流水两者取高"/>
    <s v="0.07"/>
    <s v="0.07"/>
    <s v=""/>
    <n v="5"/>
  </r>
  <r>
    <d v="2016-10-01T00:00:00"/>
    <x v="1"/>
    <x v="1"/>
    <s v="周大福"/>
    <n v="1227780.3600000001"/>
    <n v="47883.43404"/>
    <x v="1895"/>
    <x v="2304"/>
    <x v="2285"/>
    <x v="19"/>
    <s v="珠宝"/>
    <x v="7"/>
    <s v="珠宝"/>
    <d v="2015-06-01T00:00:00"/>
    <d v="2018-05-31T00:00:00"/>
    <s v="保底与流水两者取高"/>
    <s v="0.1,0."/>
    <s v="0.1"/>
    <s v="0."/>
    <n v="3"/>
  </r>
  <r>
    <d v="2016-10-01T00:00:00"/>
    <x v="1"/>
    <x v="1"/>
    <s v="Bao Dao 宝岛眼镜"/>
    <n v="537002.4"/>
    <n v="118247.92848"/>
    <x v="1602"/>
    <x v="2305"/>
    <x v="2286"/>
    <x v="60"/>
    <s v="其它"/>
    <x v="1"/>
    <s v="眼镜"/>
    <d v="2015-05-29T00:00:00"/>
    <d v="2017-05-28T00:00:00"/>
    <s v="保底与流水两者取高"/>
    <s v="0.2"/>
    <s v="0.2"/>
    <s v=""/>
    <n v="2"/>
  </r>
  <r>
    <d v="2016-10-01T00:00:00"/>
    <x v="1"/>
    <x v="1"/>
    <s v="AOJO"/>
    <n v="144097.19999999998"/>
    <n v="30678.293879999997"/>
    <x v="1896"/>
    <x v="2306"/>
    <x v="2287"/>
    <x v="68"/>
    <s v="其它"/>
    <x v="1"/>
    <s v="眼镜"/>
    <d v="2016-06-22T00:00:00"/>
    <d v="2018-06-21T00:00:00"/>
    <s v="保底与流水两者取高"/>
    <s v="0.16"/>
    <s v="0.16"/>
    <s v=""/>
    <n v="2"/>
  </r>
  <r>
    <d v="2016-10-01T00:00:00"/>
    <x v="1"/>
    <x v="1"/>
    <s v="City Chain 时间廊"/>
    <n v="135507.6"/>
    <n v="20773.31508"/>
    <x v="185"/>
    <x v="2307"/>
    <x v="2288"/>
    <x v="18"/>
    <s v="珠宝"/>
    <x v="11"/>
    <s v="钟表"/>
    <d v="2016-09-11T00:00:00"/>
    <d v="2019-09-10T00:00:00"/>
    <s v="保底与流水两者取高"/>
    <s v="0.13,0.13"/>
    <s v="0.13"/>
    <s v="0.13"/>
    <n v="3"/>
  </r>
  <r>
    <d v="2016-10-01T00:00:00"/>
    <x v="1"/>
    <x v="1"/>
    <s v="Look Optical"/>
    <n v="152866.79999999999"/>
    <n v="38186.126639999995"/>
    <x v="1897"/>
    <x v="2308"/>
    <x v="2289"/>
    <x v="63"/>
    <s v="其它"/>
    <x v="1"/>
    <s v="眼镜"/>
    <d v="2015-06-26T00:00:00"/>
    <d v="2017-06-25T00:00:00"/>
    <s v="保底与流水两者取高"/>
    <s v="0.16"/>
    <s v="0.16"/>
    <s v=""/>
    <n v="2"/>
  </r>
  <r>
    <d v="2016-10-01T00:00:00"/>
    <x v="1"/>
    <x v="1"/>
    <s v="Hui Lau Shan 许留山"/>
    <n v="259803.97199999998"/>
    <n v="34242.163509599995"/>
    <x v="750"/>
    <x v="2309"/>
    <x v="2290"/>
    <x v="46"/>
    <s v="餐饮"/>
    <x v="0"/>
    <s v="咖啡店/面包店/冰激凌"/>
    <d v="2013-06-18T00:00:00"/>
    <d v="2018-07-17T00:00:00"/>
    <s v="保底与流水两者取高"/>
    <s v="0.11"/>
    <s v="0.11"/>
    <s v=""/>
    <n v="5.0999999999999996"/>
  </r>
  <r>
    <d v="2016-10-01T00:00:00"/>
    <x v="1"/>
    <x v="1"/>
    <s v="香妃酥后"/>
    <n v="86008.8"/>
    <n v="14759.11008"/>
    <x v="1270"/>
    <x v="2310"/>
    <x v="2291"/>
    <x v="59"/>
    <s v="餐饮"/>
    <x v="0"/>
    <s v="小吃/冷饮/果汁吧"/>
    <d v="2016-06-12T00:00:00"/>
    <d v="2018-06-11T00:00:00"/>
    <s v="保底与流水两者取高"/>
    <s v="0.14"/>
    <s v="0.14"/>
    <s v=""/>
    <n v="2"/>
  </r>
  <r>
    <d v="2016-10-01T00:00:00"/>
    <x v="1"/>
    <x v="1"/>
    <s v="美宝莲"/>
    <n v="145833.12"/>
    <n v="23347.882512"/>
    <x v="1898"/>
    <x v="2311"/>
    <x v="2292"/>
    <x v="18"/>
    <s v="美容"/>
    <x v="5"/>
    <s v="化妆品/护肤品/香水"/>
    <d v="2016-05-31T00:00:00"/>
    <d v="2018-05-30T00:00:00"/>
    <s v="保底与流水两者取高"/>
    <s v="0.14"/>
    <s v="0.14"/>
    <s v=""/>
    <n v="2"/>
  </r>
  <r>
    <d v="2016-10-01T00:00:00"/>
    <x v="1"/>
    <x v="1"/>
    <s v="周大生"/>
    <n v="589357.19999999995"/>
    <n v="65065.034880000007"/>
    <x v="1899"/>
    <x v="2312"/>
    <x v="2293"/>
    <x v="20"/>
    <s v="珠宝"/>
    <x v="7"/>
    <s v="珠宝"/>
    <d v="2015-05-10T00:00:00"/>
    <d v="2017-05-09T00:00:00"/>
    <s v="保底与流水两者取高"/>
    <s v="0.1,0."/>
    <s v="0.1"/>
    <s v="0."/>
    <n v="2"/>
  </r>
  <r>
    <d v="2016-10-01T00:00:00"/>
    <x v="1"/>
    <x v="1"/>
    <s v="海伦美甲"/>
    <n v="193160.4"/>
    <n v="34440.499320000003"/>
    <x v="1219"/>
    <x v="2313"/>
    <x v="2294"/>
    <x v="31"/>
    <s v="美容"/>
    <x v="8"/>
    <s v="美容/美发/美甲"/>
    <d v="2013-01-13T00:00:00"/>
    <d v="2017-05-09T00:00:00"/>
    <s v="纯保底"/>
    <n v="0"/>
    <n v="0"/>
    <s v=""/>
    <n v="4.3"/>
  </r>
  <r>
    <d v="2016-10-01T00:00:00"/>
    <x v="1"/>
    <x v="1"/>
    <s v="启路生活馆"/>
    <n v="403290.55200000003"/>
    <n v="80375.807013600002"/>
    <x v="1486"/>
    <x v="2314"/>
    <x v="2295"/>
    <x v="69"/>
    <s v="其它"/>
    <x v="1"/>
    <s v="文具"/>
    <d v="2016-06-22T00:00:00"/>
    <d v="2018-06-21T00:00:00"/>
    <s v="保底与流水两者取高"/>
    <s v="0.16"/>
    <s v="0.16"/>
    <s v=""/>
    <n v="2"/>
  </r>
  <r>
    <d v="2016-10-01T00:00:00"/>
    <x v="1"/>
    <x v="1"/>
    <s v="猎人和酒"/>
    <n v="123863.22"/>
    <n v="31213.531439999999"/>
    <x v="1900"/>
    <x v="2315"/>
    <x v="2296"/>
    <x v="22"/>
    <s v="餐饮"/>
    <x v="0"/>
    <s v="小吃/冷饮/果汁吧"/>
    <d v="2013-01-09T00:00:00"/>
    <d v="2017-05-09T00:00:00"/>
    <s v="保底与流水两者取高"/>
    <s v="0.15"/>
    <s v="0.15"/>
    <s v=""/>
    <n v="4.3"/>
  </r>
  <r>
    <d v="2016-10-01T00:00:00"/>
    <x v="1"/>
    <x v="1"/>
    <s v="Hotwind 热风"/>
    <n v="534612.36"/>
    <n v="74471.501747999995"/>
    <x v="238"/>
    <x v="2316"/>
    <x v="2297"/>
    <x v="39"/>
    <s v="普通服饰"/>
    <x v="9"/>
    <s v="综合服饰"/>
    <d v="2015-06-29T00:00:00"/>
    <d v="2018-06-28T00:00:00"/>
    <s v="保底与流水两者取高"/>
    <s v="0.12"/>
    <s v="0.12"/>
    <s v=""/>
    <n v="3"/>
  </r>
  <r>
    <d v="2016-10-01T00:00:00"/>
    <x v="1"/>
    <x v="1"/>
    <s v="糖印"/>
    <n v="170504.4"/>
    <n v="23376.15324"/>
    <x v="579"/>
    <x v="2317"/>
    <x v="2298"/>
    <x v="60"/>
    <s v="餐饮"/>
    <x v="0"/>
    <s v="咖啡店/面包店/冰激凌"/>
    <d v="2015-05-25T00:00:00"/>
    <d v="2017-06-28T00:00:00"/>
    <s v="保底与流水两者取高"/>
    <s v="0.1"/>
    <s v="0.1"/>
    <s v=""/>
    <n v="2.1"/>
  </r>
  <r>
    <d v="2016-10-01T00:00:00"/>
    <x v="1"/>
    <x v="1"/>
    <s v="KFC 肯德基"/>
    <n v="684000"/>
    <n v="56579.160959999994"/>
    <x v="1901"/>
    <x v="2318"/>
    <x v="2299"/>
    <x v="44"/>
    <s v="餐饮"/>
    <x v="2"/>
    <s v="快餐"/>
    <d v="2013-03-04T00:00:00"/>
    <d v="2028-06-13T00:00:00"/>
    <s v="保底与流水两者取高"/>
    <n v="0.08"/>
    <n v="0.08"/>
    <s v=""/>
    <n v="15.3"/>
  </r>
  <r>
    <d v="2016-10-01T00:00:00"/>
    <x v="1"/>
    <x v="1"/>
    <s v="Ajisen Ramen 味千拉面"/>
    <n v="583703.28"/>
    <n v="64674.323424000002"/>
    <x v="1902"/>
    <x v="2319"/>
    <x v="2300"/>
    <x v="43"/>
    <s v="餐饮"/>
    <x v="2"/>
    <s v="快餐"/>
    <d v="2013-02-26T00:00:00"/>
    <d v="2021-05-09T00:00:00"/>
    <s v="保底与流水两者取高"/>
    <s v="0.09"/>
    <s v="0.09"/>
    <s v=""/>
    <n v="8.1999999999999993"/>
  </r>
  <r>
    <d v="2016-10-01T00:00:00"/>
    <x v="1"/>
    <x v="1"/>
    <s v="万仟堂_x0009_"/>
    <n v="114957.336"/>
    <n v="48466.012857599999"/>
    <x v="1903"/>
    <x v="2320"/>
    <x v="2301"/>
    <x v="17"/>
    <s v="其它"/>
    <x v="4"/>
    <s v="家居家饰/日杂"/>
    <d v="2013-07-01T00:00:00"/>
    <d v="2017-08-15T00:00:00"/>
    <s v="保底(含物管费)与流水两者取高"/>
    <s v="0.15"/>
    <s v="0.15"/>
    <s v=""/>
    <n v="4.0999999999999996"/>
  </r>
  <r>
    <d v="2016-10-01T00:00:00"/>
    <x v="1"/>
    <x v="1"/>
    <s v="西树泡芙"/>
    <n v="217964.4"/>
    <n v="37250.115959999996"/>
    <x v="1904"/>
    <x v="2321"/>
    <x v="2302"/>
    <x v="1"/>
    <s v="餐饮"/>
    <x v="0"/>
    <s v="小吃/冷饮/果汁吧"/>
    <d v="2013-01-30T00:00:00"/>
    <d v="2017-05-09T00:00:00"/>
    <s v="保底与流水两者取高"/>
    <s v="0.15"/>
    <s v="0.15"/>
    <s v=""/>
    <n v="4.3"/>
  </r>
  <r>
    <d v="2016-10-01T00:00:00"/>
    <x v="1"/>
    <x v="1"/>
    <s v="Thank u mom"/>
    <n v="394618.8"/>
    <n v="46012.552079999994"/>
    <x v="1905"/>
    <x v="2322"/>
    <x v="2303"/>
    <x v="13"/>
    <s v="餐饮"/>
    <x v="2"/>
    <s v="快餐"/>
    <d v="2016-05-10T00:00:00"/>
    <d v="2018-05-09T00:00:00"/>
    <s v="保底与流水两者取高"/>
    <s v="0.1"/>
    <s v="0.1"/>
    <s v=""/>
    <n v="2"/>
  </r>
  <r>
    <d v="2016-10-01T00:00:00"/>
    <x v="1"/>
    <x v="1"/>
    <s v="Sukiya 食其家"/>
    <n v="543085.07999999996"/>
    <n v="64355.581979999995"/>
    <x v="1906"/>
    <x v="2323"/>
    <x v="2304"/>
    <x v="42"/>
    <s v="餐饮"/>
    <x v="2"/>
    <s v="快餐"/>
    <d v="2012-12-20T00:00:00"/>
    <d v="2018-05-09T00:00:00"/>
    <s v="保底与流水两者取高"/>
    <s v="0.1"/>
    <s v="0.1"/>
    <s v=""/>
    <n v="5.4"/>
  </r>
  <r>
    <d v="2016-10-01T00:00:00"/>
    <x v="1"/>
    <x v="1"/>
    <s v="太兴"/>
    <n v="1034546.3999999999"/>
    <n v="115869.19680000002"/>
    <x v="1907"/>
    <x v="2324"/>
    <x v="2305"/>
    <x v="30"/>
    <s v="餐饮"/>
    <x v="2"/>
    <s v="餐馆/饭店"/>
    <d v="2013-03-18T00:00:00"/>
    <d v="2023-07-15T00:00:00"/>
    <s v="保底(含物管费)与流水两者取高"/>
    <s v="0.08"/>
    <s v="0.08"/>
    <s v=""/>
    <n v="10.3"/>
  </r>
  <r>
    <d v="2016-10-01T00:00:00"/>
    <x v="1"/>
    <x v="1"/>
    <s v="渔火东海面点"/>
    <n v="356484"/>
    <n v="44631.796800000004"/>
    <x v="1908"/>
    <x v="2325"/>
    <x v="2306"/>
    <x v="25"/>
    <s v="餐饮"/>
    <x v="2"/>
    <s v="餐馆/饭店"/>
    <d v="2013-02-24T00:00:00"/>
    <d v="2018-05-09T00:00:00"/>
    <s v="保底与流水两者取高"/>
    <s v="0.11"/>
    <s v="0.11"/>
    <s v=""/>
    <n v="5.2"/>
  </r>
  <r>
    <d v="2016-10-01T00:00:00"/>
    <x v="1"/>
    <x v="1"/>
    <s v="Ajiichiban 优之良品"/>
    <n v="129739.56"/>
    <n v="24339.141456000001"/>
    <x v="1909"/>
    <x v="2326"/>
    <x v="2307"/>
    <x v="24"/>
    <s v="餐饮"/>
    <x v="0"/>
    <s v="小吃/冷饮/果汁吧"/>
    <d v="2013-01-07T00:00:00"/>
    <d v="2017-05-09T00:00:00"/>
    <s v="保底与流水两者取高"/>
    <s v="0.16"/>
    <s v="0.16"/>
    <s v=""/>
    <n v="4.3"/>
  </r>
  <r>
    <d v="2016-10-01T00:00:00"/>
    <x v="1"/>
    <x v="1"/>
    <s v="全棉时代"/>
    <n v="758960.88"/>
    <n v="104736.60144000001"/>
    <x v="1352"/>
    <x v="2327"/>
    <x v="2308"/>
    <x v="14"/>
    <s v="其它"/>
    <x v="4"/>
    <s v="家居家饰/日杂"/>
    <d v="2015-06-28T00:00:00"/>
    <d v="2018-06-27T00:00:00"/>
    <s v="保底与流水两者取高"/>
    <s v="0.12"/>
    <s v="0.12"/>
    <s v=""/>
    <n v="3"/>
  </r>
  <r>
    <d v="2016-10-01T00:00:00"/>
    <x v="1"/>
    <x v="1"/>
    <s v="MING's Jewellery 明牌珠宝"/>
    <n v="27936"/>
    <n v="23312.592000000001"/>
    <x v="1910"/>
    <x v="2328"/>
    <x v="2309"/>
    <x v="61"/>
    <s v="珠宝"/>
    <x v="7"/>
    <s v="珠宝"/>
    <d v="2015-05-15T00:00:00"/>
    <d v="2017-05-14T00:00:00"/>
    <s v="保底与流水两者取高"/>
    <s v="0.1,0."/>
    <s v="0.1"/>
    <s v="0."/>
    <n v="2"/>
  </r>
  <r>
    <d v="2016-10-01T00:00:00"/>
    <x v="1"/>
    <x v="1"/>
    <s v="玩转烤肉餐厅"/>
    <n v="515417.69999999995"/>
    <n v="79271.242260000014"/>
    <x v="1911"/>
    <x v="2329"/>
    <x v="2310"/>
    <x v="28"/>
    <s v="餐饮"/>
    <x v="2"/>
    <s v="餐馆/饭店"/>
    <d v="2013-03-01T00:00:00"/>
    <d v="2018-05-29T00:00:00"/>
    <s v="保底与流水两者取高"/>
    <s v="0.09"/>
    <s v="0.09"/>
    <s v=""/>
    <n v="5.2"/>
  </r>
  <r>
    <d v="2016-10-01T00:00:00"/>
    <x v="1"/>
    <x v="1"/>
    <s v="黛拉美甲"/>
    <n v="193024.8"/>
    <n v="38025.885599999994"/>
    <x v="1912"/>
    <x v="2330"/>
    <x v="2311"/>
    <x v="38"/>
    <s v="美容"/>
    <x v="8"/>
    <s v="美容/美发/美甲"/>
    <d v="2013-01-10T00:00:00"/>
    <d v="2017-05-09T00:00:00"/>
    <s v="纯保底"/>
    <n v="0"/>
    <n v="0"/>
    <s v=""/>
    <n v="4.3"/>
  </r>
  <r>
    <d v="2016-10-01T00:00:00"/>
    <x v="1"/>
    <x v="1"/>
    <s v="雅淇"/>
    <n v="51999.6"/>
    <n v="14133.491279999998"/>
    <x v="1913"/>
    <x v="2331"/>
    <x v="2312"/>
    <x v="65"/>
    <s v="餐饮"/>
    <x v="0"/>
    <s v="小吃/冷饮/果汁吧"/>
    <d v="2016-01-01T00:00:00"/>
    <d v="2016-12-31T00:00:00"/>
    <s v="保底与流水两者取高"/>
    <s v="0.14"/>
    <s v="0.14"/>
    <s v=""/>
    <n v="1"/>
  </r>
  <r>
    <d v="2016-10-01T00:00:00"/>
    <x v="1"/>
    <x v="1"/>
    <s v="美珍香"/>
    <n v="345668.88"/>
    <n v="25199.261352000005"/>
    <x v="1914"/>
    <x v="2332"/>
    <x v="2313"/>
    <x v="23"/>
    <s v="餐饮"/>
    <x v="0"/>
    <s v="小吃/冷饮/果汁吧"/>
    <d v="2013-02-27T00:00:00"/>
    <d v="2017-05-09T00:00:00"/>
    <s v="纯保底"/>
    <s v="0."/>
    <s v="0."/>
    <s v=""/>
    <n v="4.2"/>
  </r>
  <r>
    <d v="2016-10-01T00:00:00"/>
    <x v="1"/>
    <x v="1"/>
    <s v="Laofengxiang 老凤祥"/>
    <n v="1292552.3999999999"/>
    <n v="82206.332639999993"/>
    <x v="1915"/>
    <x v="2333"/>
    <x v="2314"/>
    <x v="35"/>
    <s v="珠宝"/>
    <x v="7"/>
    <s v="珠宝"/>
    <d v="2013-01-10T00:00:00"/>
    <d v="2017-05-09T00:00:00"/>
    <s v="保底与流水两者取高"/>
    <s v="0.1,0."/>
    <s v="0.1"/>
    <s v="0."/>
    <n v="4.3"/>
  </r>
  <r>
    <d v="2016-10-01T00:00:00"/>
    <x v="1"/>
    <x v="1"/>
    <s v="阿香米线"/>
    <n v="826680.99599999993"/>
    <n v="120612.75731639998"/>
    <x v="1916"/>
    <x v="2334"/>
    <x v="2315"/>
    <x v="41"/>
    <s v="餐饮"/>
    <x v="2"/>
    <s v="快餐"/>
    <d v="2013-02-28T00:00:00"/>
    <d v="2018-05-09T00:00:00"/>
    <s v="保底与流水两者取高"/>
    <s v="0.13"/>
    <s v="0.13"/>
    <s v=""/>
    <n v="5.2"/>
  </r>
  <r>
    <d v="2016-10-01T00:00:00"/>
    <x v="1"/>
    <x v="1"/>
    <s v="Bread Talk 面包新语"/>
    <n v="548376.29999999993"/>
    <n v="58018.21254"/>
    <x v="1350"/>
    <x v="2335"/>
    <x v="2316"/>
    <x v="40"/>
    <s v="餐饮"/>
    <x v="0"/>
    <s v="咖啡店/面包店/冰激凌"/>
    <d v="2013-02-28T00:00:00"/>
    <d v="2021-05-09T00:00:00"/>
    <s v="保底与流水两者取高"/>
    <s v="0.09"/>
    <s v="0.09"/>
    <s v=""/>
    <n v="8.1999999999999993"/>
  </r>
  <r>
    <d v="2016-10-01T00:00:00"/>
    <x v="1"/>
    <x v="1"/>
    <s v="大通冰室"/>
    <n v="139664.72399999999"/>
    <n v="27988.810689599999"/>
    <x v="1164"/>
    <x v="2336"/>
    <x v="2317"/>
    <x v="9"/>
    <s v="餐饮"/>
    <x v="0"/>
    <s v="小吃/冷饮/果汁吧"/>
    <d v="2016-06-12T00:00:00"/>
    <d v="2018-06-11T00:00:00"/>
    <s v="保底与流水两者取高"/>
    <s v="0.18"/>
    <s v="0.18"/>
    <s v=""/>
    <n v="2"/>
  </r>
  <r>
    <d v="2016-10-01T00:00:00"/>
    <x v="1"/>
    <x v="1"/>
    <s v="永坤黄金"/>
    <n v="140144.4"/>
    <n v="19522.11492"/>
    <x v="238"/>
    <x v="2337"/>
    <x v="2318"/>
    <x v="45"/>
    <s v="珠宝"/>
    <x v="7"/>
    <s v="珠宝"/>
    <d v="2013-09-03T00:00:00"/>
    <d v="2016-10-17T00:00:00"/>
    <s v="保底与流水两者取高"/>
    <n v="0"/>
    <n v="0"/>
    <s v=""/>
    <n v="3.1"/>
  </r>
  <r>
    <d v="2016-10-01T00:00:00"/>
    <x v="1"/>
    <x v="1"/>
    <s v="网鱼网咖"/>
    <n v="280812"/>
    <n v="61975.208400000003"/>
    <x v="1917"/>
    <x v="2338"/>
    <x v="2319"/>
    <x v="52"/>
    <s v="休闲娱乐"/>
    <x v="10"/>
    <s v="电玩城/网络游戏"/>
    <d v="2014-11-03T00:00:00"/>
    <d v="2019-11-02T00:00:00"/>
    <s v="纯保底"/>
    <n v="0"/>
    <n v="0"/>
    <s v=""/>
    <n v="5"/>
  </r>
  <r>
    <d v="2016-10-01T00:00:00"/>
    <x v="1"/>
    <x v="1"/>
    <s v="阪织屋"/>
    <n v="226606.44"/>
    <n v="42194.119128000006"/>
    <x v="1918"/>
    <x v="2339"/>
    <x v="2320"/>
    <x v="31"/>
    <s v="普通服饰"/>
    <x v="6"/>
    <s v="生活特性店"/>
    <d v="2015-06-05T00:00:00"/>
    <d v="2017-06-04T00:00:00"/>
    <s v="保底与流水两者取高"/>
    <s v="0.16"/>
    <s v="0.16"/>
    <s v=""/>
    <n v="2"/>
  </r>
  <r>
    <d v="2016-10-01T00:00:00"/>
    <x v="1"/>
    <x v="1"/>
    <s v="酷乐潮玩"/>
    <n v="391477.53600000002"/>
    <n v="70818.286262400012"/>
    <x v="1919"/>
    <x v="2340"/>
    <x v="2321"/>
    <x v="40"/>
    <s v="其它"/>
    <x v="1"/>
    <s v="礼品/精品/手工艺品"/>
    <d v="2015-05-10T00:00:00"/>
    <d v="2017-05-09T00:00:00"/>
    <s v="保底与流水两者取高"/>
    <s v="0.15"/>
    <s v="0.15"/>
    <s v=""/>
    <n v="2"/>
  </r>
  <r>
    <d v="2016-10-01T00:00:00"/>
    <x v="1"/>
    <x v="1"/>
    <s v="Pizza Hut 必胜客"/>
    <n v="1158202.92"/>
    <n v="61037.293883999999"/>
    <x v="1920"/>
    <x v="2341"/>
    <x v="2322"/>
    <x v="29"/>
    <s v="餐饮"/>
    <x v="2"/>
    <s v="快餐"/>
    <d v="2013-04-15T00:00:00"/>
    <d v="2028-07-13T00:00:00"/>
    <s v="保底(含物管费)与流水两者取高"/>
    <s v="0."/>
    <s v="0."/>
    <s v=""/>
    <n v="15.3"/>
  </r>
  <r>
    <d v="2016-10-01T00:00:00"/>
    <x v="1"/>
    <x v="1"/>
    <s v="Dairy Queen 冰雪皇后"/>
    <n v="136012.46400000001"/>
    <n v="22115.626646400004"/>
    <x v="1921"/>
    <x v="2342"/>
    <x v="2323"/>
    <x v="26"/>
    <s v="餐饮"/>
    <x v="0"/>
    <s v="咖啡店/面包店/冰激凌"/>
    <d v="2013-03-02T00:00:00"/>
    <d v="2018-05-09T00:00:00"/>
    <s v="保底与流水两者取高"/>
    <s v="0.13"/>
    <s v="0.13"/>
    <s v=""/>
    <n v="5.2"/>
  </r>
  <r>
    <d v="2016-10-01T00:00:00"/>
    <x v="1"/>
    <x v="1"/>
    <s v="米芝莲"/>
    <n v="154366.79999999999"/>
    <n v="24729.561360000003"/>
    <x v="1006"/>
    <x v="2343"/>
    <x v="2324"/>
    <x v="65"/>
    <s v="餐饮"/>
    <x v="0"/>
    <s v="小吃/冷饮/果汁吧"/>
    <d v="2016-04-20T00:00:00"/>
    <d v="2018-04-19T00:00:00"/>
    <s v="保底与流水两者取高"/>
    <s v="0.14"/>
    <s v="0.14"/>
    <s v=""/>
    <n v="2"/>
  </r>
  <r>
    <d v="2016-10-01T00:00:00"/>
    <x v="1"/>
    <x v="1"/>
    <s v="Miss Candy"/>
    <n v="60630.911999999997"/>
    <n v="29133.153216000002"/>
    <x v="1922"/>
    <x v="2344"/>
    <x v="2325"/>
    <x v="33"/>
    <s v="美容"/>
    <x v="8"/>
    <s v="美容/美发/美甲"/>
    <d v="2016-06-03T00:00:00"/>
    <d v="2018-06-02T00:00:00"/>
    <s v="保底与流水两者取高"/>
    <s v="0.14"/>
    <s v="0.14"/>
    <s v=""/>
    <n v="2"/>
  </r>
  <r>
    <d v="2016-10-01T00:00:00"/>
    <x v="1"/>
    <x v="1"/>
    <s v="Candy Lab 糖果研究室"/>
    <n v="109365.06"/>
    <n v="17028.139842"/>
    <x v="1060"/>
    <x v="2345"/>
    <x v="2326"/>
    <x v="32"/>
    <s v="餐饮"/>
    <x v="0"/>
    <s v="小吃/冷饮/果汁吧"/>
    <d v="2014-06-20T00:00:00"/>
    <d v="2017-06-19T00:00:00"/>
    <s v="保底与流水两者取高"/>
    <s v="0.13"/>
    <s v="0.13"/>
    <s v=""/>
    <n v="3"/>
  </r>
  <r>
    <d v="2016-10-01T00:00:00"/>
    <x v="1"/>
    <x v="1"/>
    <s v="Herborist 佰草集"/>
    <n v="38295.599999999999"/>
    <n v="9079.8867599999994"/>
    <x v="1923"/>
    <x v="2346"/>
    <x v="2327"/>
    <x v="6"/>
    <s v="美容"/>
    <x v="5"/>
    <s v="化妆品/护肤品/香水"/>
    <d v="2015-07-10T00:00:00"/>
    <d v="2017-07-09T00:00:00"/>
    <s v="保底与流水两者取高"/>
    <s v="0.16"/>
    <s v="0.16"/>
    <s v=""/>
    <n v="2"/>
  </r>
  <r>
    <d v="2016-10-01T00:00:00"/>
    <x v="1"/>
    <x v="1"/>
    <s v="鲜芋仙"/>
    <n v="161256"/>
    <n v="16157.851199999999"/>
    <x v="1865"/>
    <x v="2347"/>
    <x v="2328"/>
    <x v="55"/>
    <s v="餐饮"/>
    <x v="0"/>
    <s v="小吃/冷饮/果汁吧"/>
    <d v="2013-08-16T00:00:00"/>
    <d v="2016-10-07T00:00:00"/>
    <s v="保底(含物管费)与流水两者取高"/>
    <s v="0.1"/>
    <s v="0.1"/>
    <s v=""/>
    <n v="3.1"/>
  </r>
  <r>
    <d v="2016-10-01T00:00:00"/>
    <x v="1"/>
    <x v="1"/>
    <s v="skinfood"/>
    <n v="45924"/>
    <n v="8348.9831999999988"/>
    <x v="1818"/>
    <x v="2348"/>
    <x v="2329"/>
    <x v="10"/>
    <s v="美容"/>
    <x v="5"/>
    <s v="化妆品/护肤品/香水"/>
    <d v="2014-09-06T00:00:00"/>
    <d v="2016-11-30T00:00:00"/>
    <s v="保底与流水两者取高"/>
    <s v="0.16"/>
    <s v="0.16"/>
    <s v=""/>
    <n v="2.2000000000000002"/>
  </r>
  <r>
    <d v="2016-10-01T00:00:00"/>
    <x v="1"/>
    <x v="1"/>
    <s v="雅漾"/>
    <n v="102150"/>
    <n v="17794.530000000002"/>
    <x v="556"/>
    <x v="2349"/>
    <x v="2330"/>
    <x v="6"/>
    <s v="美容"/>
    <x v="5"/>
    <s v="化妆品/护肤品/香水"/>
    <d v="2015-06-26T00:00:00"/>
    <d v="2017-06-25T00:00:00"/>
    <s v="保底与流水两者取高"/>
    <s v="0.16"/>
    <s v="0.16"/>
    <s v=""/>
    <n v="2"/>
  </r>
  <r>
    <d v="2016-10-01T00:00:00"/>
    <x v="1"/>
    <x v="1"/>
    <s v="檀品"/>
    <n v="48028.799999999996"/>
    <n v="8198.5161599999992"/>
    <x v="347"/>
    <x v="2350"/>
    <x v="2331"/>
    <x v="58"/>
    <s v="餐饮"/>
    <x v="0"/>
    <s v="小吃/冷饮/果汁吧"/>
    <d v="2014-08-13T00:00:00"/>
    <d v="2017-08-12T00:00:00"/>
    <s v="保底与流水两者取高"/>
    <s v="0.15"/>
    <s v="0.15"/>
    <s v=""/>
    <n v="3"/>
  </r>
  <r>
    <d v="2016-10-01T00:00:00"/>
    <x v="1"/>
    <x v="1"/>
    <s v="Hello spring"/>
    <n v="45160.799999999996"/>
    <n v="7943.7847199999997"/>
    <x v="1141"/>
    <x v="2351"/>
    <x v="2332"/>
    <x v="10"/>
    <s v="其它"/>
    <x v="3"/>
    <s v="花店"/>
    <d v="2015-04-19T00:00:00"/>
    <d v="2017-04-18T00:00:00"/>
    <s v="保底与流水两者取高"/>
    <s v="0.14"/>
    <s v="0.14"/>
    <s v=""/>
    <n v="2"/>
  </r>
  <r>
    <d v="2016-10-01T00:00:00"/>
    <x v="1"/>
    <x v="1"/>
    <s v="Mad Meit Choco"/>
    <n v="136426.79999999999"/>
    <n v="22155.712319999999"/>
    <x v="1924"/>
    <x v="2352"/>
    <x v="2333"/>
    <x v="32"/>
    <s v="餐饮"/>
    <x v="0"/>
    <s v="小吃/冷饮/果汁吧"/>
    <d v="2015-09-26T00:00:00"/>
    <d v="2017-09-25T00:00:00"/>
    <s v="保底与流水两者取高"/>
    <s v="0.14"/>
    <s v="0.14"/>
    <s v=""/>
    <n v="2"/>
  </r>
  <r>
    <d v="2016-10-01T00:00:00"/>
    <x v="1"/>
    <x v="1"/>
    <s v="希多蜜美瞳"/>
    <n v="52981.2"/>
    <n v="9536.6159999999982"/>
    <x v="1925"/>
    <x v="2353"/>
    <x v="2334"/>
    <x v="10"/>
    <s v="其它"/>
    <x v="1"/>
    <s v="眼镜"/>
    <d v="2016-06-01T00:00:00"/>
    <d v="2017-05-31T00:00:00"/>
    <s v="保底与流水两者取高"/>
    <s v="0.16"/>
    <s v="0.16"/>
    <s v=""/>
    <n v="1"/>
  </r>
  <r>
    <d v="2016-10-01T00:00:00"/>
    <x v="1"/>
    <x v="1"/>
    <s v="Reemoor"/>
    <n v="57699.6"/>
    <n v="10328.228400000002"/>
    <x v="1926"/>
    <x v="2354"/>
    <x v="2335"/>
    <x v="10"/>
    <s v="普通服饰"/>
    <x v="6"/>
    <s v="鞋"/>
    <d v="2014-12-23T00:00:00"/>
    <d v="2016-12-22T00:00:00"/>
    <s v="保底与流水两者取高"/>
    <s v="0.16"/>
    <s v="0.16"/>
    <s v=""/>
    <n v="2"/>
  </r>
  <r>
    <d v="2016-10-01T00:00:00"/>
    <x v="1"/>
    <x v="1"/>
    <s v="Office 欧菲姿"/>
    <n v="47200.799999999996"/>
    <n v="8071.3368"/>
    <x v="1142"/>
    <x v="2355"/>
    <x v="2336"/>
    <x v="10"/>
    <s v="美容"/>
    <x v="5"/>
    <s v="化妆品/护肤品/香水"/>
    <d v="2015-01-26T00:00:00"/>
    <d v="2017-01-25T00:00:00"/>
    <s v="保底与流水两者取高"/>
    <s v="0.15"/>
    <s v="0.15"/>
    <s v=""/>
    <n v="2"/>
  </r>
  <r>
    <d v="2016-10-01T00:00:00"/>
    <x v="1"/>
    <x v="1"/>
    <s v="周黑鸭"/>
    <n v="180080.4"/>
    <n v="25211.256000000001"/>
    <x v="445"/>
    <x v="2356"/>
    <x v="2337"/>
    <x v="10"/>
    <s v="餐饮"/>
    <x v="0"/>
    <s v="小吃/冷饮/果汁吧"/>
    <d v="2015-07-20T00:00:00"/>
    <d v="2017-07-19T00:00:00"/>
    <s v="保底与流水两者取高"/>
    <s v="0.13"/>
    <s v="0.13"/>
    <s v=""/>
    <n v="2"/>
  </r>
  <r>
    <d v="2016-10-01T00:00:00"/>
    <x v="1"/>
    <x v="1"/>
    <s v="牛品堂皮具"/>
    <n v="22578"/>
    <n v="7942.9403999999995"/>
    <x v="1927"/>
    <x v="2357"/>
    <x v="2338"/>
    <x v="6"/>
    <s v="普通服饰"/>
    <x v="6"/>
    <s v="手袋/钱包/旅行箱包"/>
    <d v="2013-09-05T00:00:00"/>
    <d v="2016-09-04T00:00:00"/>
    <s v="保底与流水两者取高"/>
    <s v="0.16"/>
    <s v="0.16"/>
    <s v=""/>
    <n v="3"/>
  </r>
  <r>
    <d v="2016-10-01T00:00:00"/>
    <x v="1"/>
    <x v="1"/>
    <s v="Binca Vidou 卞卡"/>
    <n v="40408.799999999996"/>
    <n v="7944.3700799999997"/>
    <x v="1928"/>
    <x v="2358"/>
    <x v="2339"/>
    <x v="67"/>
    <s v="美容"/>
    <x v="5"/>
    <s v="化妆品/护肤品/香水"/>
    <d v="2014-08-25T00:00:00"/>
    <d v="2017-08-24T00:00:00"/>
    <s v="保底与流水两者取高"/>
    <s v="0.16"/>
    <s v="0.16"/>
    <s v=""/>
    <n v="3"/>
  </r>
  <r>
    <d v="2016-10-01T00:00:00"/>
    <x v="1"/>
    <x v="1"/>
    <s v="曼卡龙"/>
    <n v="58944"/>
    <n v="9454.6175999999978"/>
    <x v="1929"/>
    <x v="2359"/>
    <x v="2340"/>
    <x v="10"/>
    <s v="珠宝"/>
    <x v="7"/>
    <s v="珠宝"/>
    <d v="2016-07-15T00:00:00"/>
    <d v="2017-07-14T00:00:00"/>
    <s v="保底与流水两者取高"/>
    <s v="0."/>
    <s v="0."/>
    <s v=""/>
    <n v="1"/>
  </r>
  <r>
    <d v="2016-10-01T00:00:00"/>
    <x v="1"/>
    <x v="1"/>
    <s v="AFU 阿芙精油"/>
    <n v="10823.279999999999"/>
    <n v="3843.3467279999991"/>
    <x v="1930"/>
    <x v="2360"/>
    <x v="2341"/>
    <x v="10"/>
    <s v="美容"/>
    <x v="5"/>
    <s v="化妆品/护肤品/香水"/>
    <d v="2014-09-25T00:00:00"/>
    <d v="2016-10-15T00:00:00"/>
    <s v="保底与流水两者取高"/>
    <s v="0.16"/>
    <s v="0.16"/>
    <s v=""/>
    <n v="2.1"/>
  </r>
  <r>
    <d v="2016-10-01T00:00:00"/>
    <x v="1"/>
    <x v="1"/>
    <s v="美地亚"/>
    <n v="80312.399999999994"/>
    <n v="8223.9897600000004"/>
    <x v="1405"/>
    <x v="2361"/>
    <x v="2342"/>
    <x v="64"/>
    <s v="珠宝"/>
    <x v="7"/>
    <s v="珠宝"/>
    <d v="2016-08-01T00:00:00"/>
    <d v="2017-07-31T00:00:00"/>
    <s v="保底与流水两者取高"/>
    <s v="0.09"/>
    <s v="0.09"/>
    <s v=""/>
    <n v="1"/>
  </r>
  <r>
    <d v="2016-10-01T00:00:00"/>
    <x v="1"/>
    <x v="1"/>
    <s v="Iceason 爱茜茜里"/>
    <n v="107466.23999999999"/>
    <n v="31971.206399999995"/>
    <x v="1931"/>
    <x v="2362"/>
    <x v="2343"/>
    <x v="13"/>
    <s v="餐饮"/>
    <x v="0"/>
    <s v="咖啡店/面包店/冰激凌"/>
    <d v="2013-01-08T00:00:00"/>
    <d v="2018-05-09T00:00:00"/>
    <s v="保底与流水两者取高"/>
    <s v="0.17"/>
    <s v="0.17"/>
    <s v=""/>
    <n v="5.3"/>
  </r>
  <r>
    <d v="2016-10-01T00:00:00"/>
    <x v="1"/>
    <x v="1"/>
    <s v="久留米"/>
    <n v="68107.199999999997"/>
    <n v="11801.159999999998"/>
    <x v="1932"/>
    <x v="2363"/>
    <x v="2344"/>
    <x v="64"/>
    <s v="餐饮"/>
    <x v="0"/>
    <s v="小吃/冷饮/果汁吧"/>
    <d v="2015-09-20T00:00:00"/>
    <d v="2017-09-19T00:00:00"/>
    <s v="保底与流水两者取高"/>
    <s v="0.14"/>
    <s v="0.14"/>
    <s v=""/>
    <n v="2"/>
  </r>
  <r>
    <d v="2016-11-01T00:00:00"/>
    <x v="1"/>
    <x v="1"/>
    <s v="黛拉美甲"/>
    <n v="178424.4"/>
    <n v="38022.239639999993"/>
    <x v="1933"/>
    <x v="2364"/>
    <x v="2345"/>
    <x v="38"/>
    <s v="美容"/>
    <x v="8"/>
    <s v="美容/美发/美甲"/>
    <d v="2013-01-10T00:00:00"/>
    <d v="2017-05-09T00:00:00"/>
    <s v="纯保底"/>
    <n v="0"/>
    <n v="0"/>
    <s v=""/>
    <n v="4.3"/>
  </r>
  <r>
    <d v="2016-11-01T00:00:00"/>
    <x v="1"/>
    <x v="1"/>
    <s v="海伦美甲"/>
    <n v="194370"/>
    <n v="34442.364000000001"/>
    <x v="1872"/>
    <x v="2365"/>
    <x v="2346"/>
    <x v="31"/>
    <s v="美容"/>
    <x v="8"/>
    <s v="美容/美发/美甲"/>
    <d v="2013-01-13T00:00:00"/>
    <d v="2017-05-09T00:00:00"/>
    <s v="纯保底"/>
    <n v="0"/>
    <n v="0"/>
    <s v=""/>
    <n v="4.3"/>
  </r>
  <r>
    <d v="2016-11-01T00:00:00"/>
    <x v="1"/>
    <x v="1"/>
    <s v="Laofengxiang 老凤祥"/>
    <n v="837550.79999999993"/>
    <n v="82163.733479999995"/>
    <x v="1934"/>
    <x v="2366"/>
    <x v="2347"/>
    <x v="35"/>
    <s v="珠宝"/>
    <x v="7"/>
    <s v="珠宝"/>
    <d v="2013-01-10T00:00:00"/>
    <d v="2017-05-09T00:00:00"/>
    <s v="保底与流水两者取高"/>
    <s v="0.1,0."/>
    <s v="0.1"/>
    <s v="0."/>
    <n v="4.3"/>
  </r>
  <r>
    <d v="2016-11-01T00:00:00"/>
    <x v="1"/>
    <x v="1"/>
    <s v="Ajiichiban 优之良品"/>
    <n v="105526.788"/>
    <n v="22698.812098800001"/>
    <x v="1935"/>
    <x v="2367"/>
    <x v="2348"/>
    <x v="24"/>
    <s v="餐饮"/>
    <x v="0"/>
    <s v="小吃/冷饮/果汁吧"/>
    <d v="2013-01-07T00:00:00"/>
    <d v="2017-05-09T00:00:00"/>
    <s v="保底与流水两者取高"/>
    <s v="0.16"/>
    <s v="0.16"/>
    <s v=""/>
    <n v="4.3"/>
  </r>
  <r>
    <d v="2016-11-01T00:00:00"/>
    <x v="1"/>
    <x v="1"/>
    <s v="中国黄金"/>
    <n v="870121.2"/>
    <n v="86751.083640000012"/>
    <x v="1936"/>
    <x v="2368"/>
    <x v="2349"/>
    <x v="36"/>
    <s v="珠宝"/>
    <x v="7"/>
    <s v="珠宝"/>
    <d v="2013-01-05T00:00:00"/>
    <d v="2017-05-09T00:00:00"/>
    <s v="保底与流水两者取高"/>
    <s v="0.09,0."/>
    <s v="0.09"/>
    <s v="0."/>
    <n v="4.3"/>
  </r>
  <r>
    <d v="2016-11-01T00:00:00"/>
    <x v="1"/>
    <x v="1"/>
    <s v="西树泡芙"/>
    <n v="189781.19999999998"/>
    <n v="32813.169479999997"/>
    <x v="1937"/>
    <x v="2369"/>
    <x v="2350"/>
    <x v="1"/>
    <s v="餐饮"/>
    <x v="0"/>
    <s v="小吃/冷饮/果汁吧"/>
    <d v="2013-01-30T00:00:00"/>
    <d v="2017-05-09T00:00:00"/>
    <s v="保底与流水两者取高"/>
    <s v="0.15"/>
    <s v="0.15"/>
    <s v=""/>
    <n v="4.3"/>
  </r>
  <r>
    <d v="2016-11-01T00:00:00"/>
    <x v="1"/>
    <x v="1"/>
    <s v="美珍香"/>
    <n v="284265.59999999998"/>
    <n v="25214.358720000004"/>
    <x v="1938"/>
    <x v="2370"/>
    <x v="2351"/>
    <x v="23"/>
    <s v="餐饮"/>
    <x v="0"/>
    <s v="小吃/冷饮/果汁吧"/>
    <d v="2013-02-27T00:00:00"/>
    <d v="2017-05-09T00:00:00"/>
    <s v="纯保底"/>
    <s v="0."/>
    <s v="0."/>
    <s v=""/>
    <n v="4.2"/>
  </r>
  <r>
    <d v="2016-11-01T00:00:00"/>
    <x v="1"/>
    <x v="1"/>
    <s v="Sukiya 食其家"/>
    <n v="471404.39999999997"/>
    <n v="57181.353719999999"/>
    <x v="1939"/>
    <x v="2371"/>
    <x v="2352"/>
    <x v="42"/>
    <s v="餐饮"/>
    <x v="2"/>
    <s v="快餐"/>
    <d v="2012-12-20T00:00:00"/>
    <d v="2018-05-09T00:00:00"/>
    <s v="保底与流水两者取高"/>
    <s v="0.1"/>
    <s v="0.1"/>
    <s v=""/>
    <n v="5.4"/>
  </r>
  <r>
    <d v="2016-11-01T00:00:00"/>
    <x v="1"/>
    <x v="1"/>
    <s v="Coco 都可茶饮"/>
    <n v="363912.24"/>
    <n v="66559.548695999983"/>
    <x v="1940"/>
    <x v="2372"/>
    <x v="2353"/>
    <x v="9"/>
    <s v="餐饮"/>
    <x v="0"/>
    <s v="小吃/冷饮/果汁吧"/>
    <d v="2013-02-22T00:00:00"/>
    <d v="2017-05-09T00:00:00"/>
    <s v="保底与流水两者取高"/>
    <s v="0.17"/>
    <s v="0.17"/>
    <s v=""/>
    <n v="4.2"/>
  </r>
  <r>
    <d v="2016-11-01T00:00:00"/>
    <x v="1"/>
    <x v="1"/>
    <s v="猎人和酒"/>
    <n v="143123.4"/>
    <n v="31215.213539999997"/>
    <x v="1353"/>
    <x v="2373"/>
    <x v="2354"/>
    <x v="22"/>
    <s v="餐饮"/>
    <x v="0"/>
    <s v="小吃/冷饮/果汁吧"/>
    <d v="2013-01-09T00:00:00"/>
    <d v="2017-05-09T00:00:00"/>
    <s v="保底与流水两者取高"/>
    <s v="0.15"/>
    <s v="0.15"/>
    <s v=""/>
    <n v="4.3"/>
  </r>
  <r>
    <d v="2016-11-01T00:00:00"/>
    <x v="1"/>
    <x v="1"/>
    <s v="Dairy Queen 冰雪皇后"/>
    <n v="116507.952"/>
    <n v="19584.986731199999"/>
    <x v="1941"/>
    <x v="2374"/>
    <x v="2355"/>
    <x v="26"/>
    <s v="餐饮"/>
    <x v="0"/>
    <s v="咖啡店/面包店/冰激凌"/>
    <d v="2013-03-02T00:00:00"/>
    <d v="2018-05-09T00:00:00"/>
    <s v="保底与流水两者取高"/>
    <s v="0.13"/>
    <s v="0.13"/>
    <s v=""/>
    <n v="5.2"/>
  </r>
  <r>
    <d v="2016-11-01T00:00:00"/>
    <x v="1"/>
    <x v="1"/>
    <s v="阿香米线"/>
    <n v="766959.68400000001"/>
    <n v="112436.28967440002"/>
    <x v="1942"/>
    <x v="2375"/>
    <x v="2356"/>
    <x v="41"/>
    <s v="餐饮"/>
    <x v="2"/>
    <s v="快餐"/>
    <d v="2013-02-28T00:00:00"/>
    <d v="2018-05-09T00:00:00"/>
    <s v="保底与流水两者取高"/>
    <s v="0.13"/>
    <s v="0.13"/>
    <s v=""/>
    <n v="5.2"/>
  </r>
  <r>
    <d v="2016-11-01T00:00:00"/>
    <x v="1"/>
    <x v="1"/>
    <s v="渔火东海面点"/>
    <n v="297688.8"/>
    <n v="38193.473039999997"/>
    <x v="1533"/>
    <x v="2376"/>
    <x v="2357"/>
    <x v="25"/>
    <s v="餐饮"/>
    <x v="2"/>
    <s v="餐馆/饭店"/>
    <d v="2013-02-24T00:00:00"/>
    <d v="2018-05-09T00:00:00"/>
    <s v="保底与流水两者取高"/>
    <s v="0.11"/>
    <s v="0.11"/>
    <s v=""/>
    <n v="5.2"/>
  </r>
  <r>
    <d v="2016-11-01T00:00:00"/>
    <x v="1"/>
    <x v="1"/>
    <s v="玩转烤肉餐厅"/>
    <n v="431622"/>
    <n v="79288.9614"/>
    <x v="1510"/>
    <x v="2377"/>
    <x v="2358"/>
    <x v="28"/>
    <s v="餐饮"/>
    <x v="2"/>
    <s v="餐馆/饭店"/>
    <d v="2013-03-01T00:00:00"/>
    <d v="2018-05-29T00:00:00"/>
    <s v="保底与流水两者取高"/>
    <s v="0.09"/>
    <s v="0.09"/>
    <s v=""/>
    <n v="5.2"/>
  </r>
  <r>
    <d v="2016-11-01T00:00:00"/>
    <x v="1"/>
    <x v="1"/>
    <s v="Ajisen Ramen 味千拉面"/>
    <n v="530035.43999999994"/>
    <n v="59841.001176000005"/>
    <x v="1943"/>
    <x v="2378"/>
    <x v="2359"/>
    <x v="43"/>
    <s v="餐饮"/>
    <x v="2"/>
    <s v="快餐"/>
    <d v="2013-02-26T00:00:00"/>
    <d v="2021-05-09T00:00:00"/>
    <s v="保底与流水两者取高"/>
    <s v="0.09"/>
    <s v="0.09"/>
    <s v=""/>
    <n v="8.1999999999999993"/>
  </r>
  <r>
    <d v="2016-11-01T00:00:00"/>
    <x v="1"/>
    <x v="1"/>
    <s v="太兴"/>
    <n v="893292"/>
    <n v="115949.30160000001"/>
    <x v="1944"/>
    <x v="2379"/>
    <x v="2360"/>
    <x v="30"/>
    <s v="餐饮"/>
    <x v="2"/>
    <s v="餐馆/饭店"/>
    <d v="2013-03-18T00:00:00"/>
    <d v="2023-07-15T00:00:00"/>
    <s v="保底(含物管费)与流水两者取高"/>
    <s v="0.08"/>
    <s v="0.08"/>
    <s v=""/>
    <n v="10.3"/>
  </r>
  <r>
    <d v="2016-11-01T00:00:00"/>
    <x v="1"/>
    <x v="1"/>
    <s v="Bread Talk 面包新语"/>
    <n v="428460.64799999999"/>
    <n v="47216.363409599995"/>
    <x v="1945"/>
    <x v="2380"/>
    <x v="2361"/>
    <x v="40"/>
    <s v="餐饮"/>
    <x v="0"/>
    <s v="咖啡店/面包店/冰激凌"/>
    <d v="2013-02-28T00:00:00"/>
    <d v="2021-05-09T00:00:00"/>
    <s v="保底与流水两者取高"/>
    <s v="0.09"/>
    <s v="0.09"/>
    <s v=""/>
    <n v="8.1999999999999993"/>
  </r>
  <r>
    <d v="2016-11-01T00:00:00"/>
    <x v="1"/>
    <x v="1"/>
    <s v="KFC 肯德基"/>
    <n v="708000"/>
    <n v="58499.160959999994"/>
    <x v="1946"/>
    <x v="2381"/>
    <x v="2362"/>
    <x v="44"/>
    <s v="餐饮"/>
    <x v="2"/>
    <s v="快餐"/>
    <d v="2013-03-04T00:00:00"/>
    <d v="2028-06-13T00:00:00"/>
    <s v="保底与流水两者取高"/>
    <n v="0.08"/>
    <n v="0.08"/>
    <s v=""/>
    <n v="15.3"/>
  </r>
  <r>
    <d v="2016-11-01T00:00:00"/>
    <x v="1"/>
    <x v="1"/>
    <s v="Pizza Hut 必胜客"/>
    <n v="957157.05599999998"/>
    <n v="61066.620172799994"/>
    <x v="325"/>
    <x v="2382"/>
    <x v="2363"/>
    <x v="29"/>
    <s v="餐饮"/>
    <x v="2"/>
    <s v="快餐"/>
    <d v="2013-04-15T00:00:00"/>
    <d v="2028-07-13T00:00:00"/>
    <s v="保底(含物管费)与流水两者取高"/>
    <s v="0."/>
    <s v="0."/>
    <s v=""/>
    <n v="15.3"/>
  </r>
  <r>
    <d v="2016-11-01T00:00:00"/>
    <x v="1"/>
    <x v="1"/>
    <s v="万仟堂_x0009_"/>
    <n v="105576.14399999999"/>
    <n v="48459.450095999993"/>
    <x v="1947"/>
    <x v="2383"/>
    <x v="2364"/>
    <x v="17"/>
    <s v="其它"/>
    <x v="4"/>
    <s v="家居家饰/日杂"/>
    <d v="2013-07-01T00:00:00"/>
    <d v="2017-08-15T00:00:00"/>
    <s v="保底(含物管费)与流水两者取高"/>
    <s v="0.15"/>
    <s v="0.15"/>
    <s v=""/>
    <n v="4.0999999999999996"/>
  </r>
  <r>
    <d v="2016-11-01T00:00:00"/>
    <x v="1"/>
    <x v="1"/>
    <s v="Hui Lau Shan 许留山"/>
    <n v="243488.35199999998"/>
    <n v="32456.9973216"/>
    <x v="51"/>
    <x v="2384"/>
    <x v="2365"/>
    <x v="46"/>
    <s v="餐饮"/>
    <x v="0"/>
    <s v="咖啡店/面包店/冰激凌"/>
    <d v="2013-06-18T00:00:00"/>
    <d v="2018-07-17T00:00:00"/>
    <s v="保底与流水两者取高"/>
    <s v="0.11"/>
    <s v="0.11"/>
    <s v=""/>
    <n v="5.0999999999999996"/>
  </r>
  <r>
    <d v="2016-11-01T00:00:00"/>
    <x v="1"/>
    <x v="1"/>
    <s v="Watsons 屈臣氏"/>
    <n v="1584405.7679999999"/>
    <n v="111066.84433679997"/>
    <x v="348"/>
    <x v="2385"/>
    <x v="2366"/>
    <x v="37"/>
    <s v="其它"/>
    <x v="1"/>
    <s v="药房/保健品"/>
    <d v="2013-01-17T00:00:00"/>
    <d v="2021-07-30T00:00:00"/>
    <s v="纯扣"/>
    <s v="0.07"/>
    <s v="0.07"/>
    <s v=""/>
    <n v="8.5"/>
  </r>
  <r>
    <d v="2016-11-01T00:00:00"/>
    <x v="1"/>
    <x v="1"/>
    <s v="牛品堂皮具"/>
    <n v="23664"/>
    <n v="7944.0047999999997"/>
    <x v="1948"/>
    <x v="2386"/>
    <x v="2367"/>
    <x v="6"/>
    <s v="普通服饰"/>
    <x v="6"/>
    <s v="手袋/钱包/旅行箱包"/>
    <d v="2013-09-05T00:00:00"/>
    <d v="2017-09-04T00:00:00"/>
    <s v="保底与流水两者取高"/>
    <s v="0.16"/>
    <s v="0.16"/>
    <s v=""/>
    <n v="4"/>
  </r>
  <r>
    <d v="2016-11-01T00:00:00"/>
    <x v="1"/>
    <x v="1"/>
    <s v="永坤黄金"/>
    <n v="119932.79999999999"/>
    <n v="35584.061760000004"/>
    <x v="1949"/>
    <x v="2387"/>
    <x v="2368"/>
    <x v="45"/>
    <s v="珠宝"/>
    <x v="7"/>
    <s v="珠宝"/>
    <d v="2013-09-03T00:00:00"/>
    <d v="2016-10-17T00:00:00"/>
    <s v="保底与流水两者取高"/>
    <n v="0"/>
    <n v="0"/>
    <s v=""/>
    <n v="3.1"/>
  </r>
  <r>
    <d v="2016-11-01T00:00:00"/>
    <x v="1"/>
    <x v="1"/>
    <s v="Candy Lab 糖果研究室"/>
    <n v="71258.22"/>
    <n v="16653.046014"/>
    <x v="1950"/>
    <x v="2388"/>
    <x v="2369"/>
    <x v="32"/>
    <s v="餐饮"/>
    <x v="0"/>
    <s v="小吃/冷饮/果汁吧"/>
    <d v="2014-06-20T00:00:00"/>
    <d v="2017-06-19T00:00:00"/>
    <s v="保底与流水两者取高"/>
    <s v="0.13"/>
    <s v="0.13"/>
    <s v=""/>
    <n v="3"/>
  </r>
  <r>
    <d v="2016-11-01T00:00:00"/>
    <x v="1"/>
    <x v="1"/>
    <s v="檀品"/>
    <n v="54102"/>
    <n v="9159.4686000000002"/>
    <x v="1216"/>
    <x v="2389"/>
    <x v="2370"/>
    <x v="58"/>
    <s v="餐饮"/>
    <x v="0"/>
    <s v="小吃/冷饮/果汁吧"/>
    <d v="2014-08-13T00:00:00"/>
    <d v="2017-08-12T00:00:00"/>
    <s v="保底与流水两者取高"/>
    <s v="0.15"/>
    <s v="0.15"/>
    <s v=""/>
    <n v="3"/>
  </r>
  <r>
    <d v="2016-11-01T00:00:00"/>
    <x v="1"/>
    <x v="1"/>
    <s v="Binca Vidou 卞卡"/>
    <n v="41511.599999999999"/>
    <n v="7945.3202400000009"/>
    <x v="1951"/>
    <x v="2390"/>
    <x v="2371"/>
    <x v="67"/>
    <s v="美容"/>
    <x v="5"/>
    <s v="化妆品/护肤品/香水"/>
    <d v="2014-08-25T00:00:00"/>
    <d v="2017-08-24T00:00:00"/>
    <s v="保底与流水两者取高"/>
    <s v="0.16"/>
    <s v="0.16"/>
    <s v=""/>
    <n v="3"/>
  </r>
  <r>
    <d v="2016-11-01T00:00:00"/>
    <x v="1"/>
    <x v="1"/>
    <s v="skinfood"/>
    <n v="51262.799999999996"/>
    <n v="9247.8091199999999"/>
    <x v="1952"/>
    <x v="2391"/>
    <x v="2372"/>
    <x v="10"/>
    <s v="美容"/>
    <x v="5"/>
    <s v="化妆品/护肤品/香水"/>
    <d v="2014-09-06T00:00:00"/>
    <d v="2016-11-30T00:00:00"/>
    <s v="保底与流水两者取高"/>
    <s v="0.16"/>
    <s v="0.16"/>
    <s v=""/>
    <n v="2.2000000000000002"/>
  </r>
  <r>
    <d v="2016-11-01T00:00:00"/>
    <x v="1"/>
    <x v="1"/>
    <s v="网鱼网咖"/>
    <n v="312623.39999999997"/>
    <n v="61961.957880000002"/>
    <x v="1953"/>
    <x v="2392"/>
    <x v="2373"/>
    <x v="52"/>
    <s v="休闲娱乐"/>
    <x v="10"/>
    <s v="电玩城/网络游戏"/>
    <d v="2014-11-03T00:00:00"/>
    <d v="2019-11-02T00:00:00"/>
    <s v="纯保底"/>
    <n v="0"/>
    <n v="0"/>
    <s v=""/>
    <n v="5"/>
  </r>
  <r>
    <d v="2016-11-01T00:00:00"/>
    <x v="1"/>
    <x v="1"/>
    <s v="Reemoor"/>
    <n v="60679.199999999997"/>
    <n v="10831.237200000001"/>
    <x v="923"/>
    <x v="2393"/>
    <x v="2374"/>
    <x v="10"/>
    <s v="普通服饰"/>
    <x v="6"/>
    <s v="鞋"/>
    <d v="2014-12-23T00:00:00"/>
    <d v="2016-12-22T00:00:00"/>
    <s v="保底与流水两者取高"/>
    <s v="0.16"/>
    <s v="0.16"/>
    <s v=""/>
    <n v="2"/>
  </r>
  <r>
    <d v="2016-11-01T00:00:00"/>
    <x v="1"/>
    <x v="1"/>
    <s v="Office 欧菲姿"/>
    <n v="48524.4"/>
    <n v="8278.262639999999"/>
    <x v="1601"/>
    <x v="2394"/>
    <x v="2375"/>
    <x v="10"/>
    <s v="美容"/>
    <x v="5"/>
    <s v="化妆品/护肤品/香水"/>
    <d v="2015-01-26T00:00:00"/>
    <d v="2017-01-25T00:00:00"/>
    <s v="保底与流水两者取高"/>
    <s v="0.15"/>
    <s v="0.15"/>
    <s v=""/>
    <n v="2"/>
  </r>
  <r>
    <d v="2016-11-01T00:00:00"/>
    <x v="1"/>
    <x v="1"/>
    <s v="Hello spring"/>
    <n v="44431.799999999996"/>
    <n v="7944.4058399999985"/>
    <x v="1954"/>
    <x v="2395"/>
    <x v="2376"/>
    <x v="10"/>
    <s v="其它"/>
    <x v="3"/>
    <s v="花店"/>
    <d v="2015-04-19T00:00:00"/>
    <d v="2017-04-18T00:00:00"/>
    <s v="保底与流水两者取高"/>
    <s v="0.14"/>
    <s v="0.14"/>
    <s v=""/>
    <n v="2"/>
  </r>
  <r>
    <d v="2016-11-01T00:00:00"/>
    <x v="1"/>
    <x v="1"/>
    <s v="周大生"/>
    <n v="456501.6"/>
    <n v="65097.12816"/>
    <x v="1955"/>
    <x v="2396"/>
    <x v="2377"/>
    <x v="20"/>
    <s v="珠宝"/>
    <x v="7"/>
    <s v="珠宝"/>
    <d v="2015-05-10T00:00:00"/>
    <d v="2017-05-09T00:00:00"/>
    <s v="保底与流水两者取高"/>
    <s v="0.1,0."/>
    <s v="0.1"/>
    <s v="0."/>
    <n v="2"/>
  </r>
  <r>
    <d v="2016-11-01T00:00:00"/>
    <x v="1"/>
    <x v="1"/>
    <s v="酷乐潮玩"/>
    <n v="347720.31599999999"/>
    <n v="63910.994080799988"/>
    <x v="163"/>
    <x v="2397"/>
    <x v="2378"/>
    <x v="40"/>
    <s v="其它"/>
    <x v="1"/>
    <s v="礼品/精品/手工艺品"/>
    <d v="2015-05-10T00:00:00"/>
    <d v="2017-05-09T00:00:00"/>
    <s v="保底与流水两者取高"/>
    <s v="0.15"/>
    <s v="0.15"/>
    <s v=""/>
    <n v="2"/>
  </r>
  <r>
    <d v="2016-11-01T00:00:00"/>
    <x v="1"/>
    <x v="1"/>
    <s v="MING's Jewellery 明牌珠宝"/>
    <n v="29872.799999999999"/>
    <n v="23309.74584"/>
    <x v="1956"/>
    <x v="2398"/>
    <x v="2379"/>
    <x v="61"/>
    <s v="珠宝"/>
    <x v="7"/>
    <s v="珠宝"/>
    <d v="2015-05-15T00:00:00"/>
    <d v="2017-05-14T00:00:00"/>
    <s v="保底与流水两者取高"/>
    <s v="0.1,0."/>
    <s v="0.1"/>
    <s v="0."/>
    <n v="2"/>
  </r>
  <r>
    <d v="2016-11-01T00:00:00"/>
    <x v="1"/>
    <x v="1"/>
    <s v="糖印"/>
    <n v="157404"/>
    <n v="21989.338800000005"/>
    <x v="759"/>
    <x v="2399"/>
    <x v="2380"/>
    <x v="60"/>
    <s v="餐饮"/>
    <x v="0"/>
    <s v="咖啡店/面包店/冰激凌"/>
    <d v="2015-05-25T00:00:00"/>
    <d v="2017-06-28T00:00:00"/>
    <s v="保底与流水两者取高"/>
    <s v="0.1"/>
    <s v="0.1"/>
    <s v=""/>
    <n v="2.1"/>
  </r>
  <r>
    <d v="2016-11-01T00:00:00"/>
    <x v="1"/>
    <x v="1"/>
    <s v="周大福"/>
    <n v="1053715.68"/>
    <n v="47944.063439999998"/>
    <x v="1957"/>
    <x v="2400"/>
    <x v="2381"/>
    <x v="19"/>
    <s v="珠宝"/>
    <x v="7"/>
    <s v="珠宝"/>
    <d v="2015-06-01T00:00:00"/>
    <d v="2018-05-31T00:00:00"/>
    <s v="保底与流水两者取高"/>
    <s v="0.1,0."/>
    <s v="0.1"/>
    <s v="0."/>
    <n v="3"/>
  </r>
  <r>
    <d v="2016-11-01T00:00:00"/>
    <x v="1"/>
    <x v="1"/>
    <s v="Bao Dao 宝岛眼镜"/>
    <n v="516072"/>
    <n v="113845.48319999999"/>
    <x v="1958"/>
    <x v="2401"/>
    <x v="2382"/>
    <x v="60"/>
    <s v="其它"/>
    <x v="1"/>
    <s v="眼镜"/>
    <d v="2015-05-29T00:00:00"/>
    <d v="2017-05-28T00:00:00"/>
    <s v="保底与流水两者取高"/>
    <s v="0.2"/>
    <s v="0.2"/>
    <s v=""/>
    <n v="2"/>
  </r>
  <r>
    <d v="2016-11-01T00:00:00"/>
    <x v="1"/>
    <x v="1"/>
    <s v="阪织屋"/>
    <n v="254992.91999999998"/>
    <n v="46969.695864000008"/>
    <x v="1959"/>
    <x v="2402"/>
    <x v="2383"/>
    <x v="31"/>
    <s v="普通服饰"/>
    <x v="6"/>
    <s v="生活特性店"/>
    <d v="2015-06-05T00:00:00"/>
    <d v="2017-06-04T00:00:00"/>
    <s v="保底与流水两者取高"/>
    <s v="0.16"/>
    <s v="0.16"/>
    <s v=""/>
    <n v="2"/>
  </r>
  <r>
    <d v="2016-11-01T00:00:00"/>
    <x v="1"/>
    <x v="1"/>
    <s v="Look Optical"/>
    <n v="186330"/>
    <n v="38179.017"/>
    <x v="1960"/>
    <x v="2403"/>
    <x v="2384"/>
    <x v="63"/>
    <s v="其它"/>
    <x v="1"/>
    <s v="眼镜"/>
    <d v="2015-06-26T00:00:00"/>
    <d v="2017-06-25T00:00:00"/>
    <s v="保底与流水两者取高"/>
    <s v="0.16"/>
    <s v="0.16"/>
    <s v=""/>
    <n v="2"/>
  </r>
  <r>
    <d v="2016-11-01T00:00:00"/>
    <x v="1"/>
    <x v="1"/>
    <s v="Herborist 佰草集"/>
    <n v="47312.76"/>
    <n v="9079.3186440000009"/>
    <x v="1961"/>
    <x v="2404"/>
    <x v="2385"/>
    <x v="6"/>
    <s v="美容"/>
    <x v="5"/>
    <s v="化妆品/护肤品/香水"/>
    <d v="2015-07-10T00:00:00"/>
    <d v="2017-07-09T00:00:00"/>
    <s v="保底与流水两者取高"/>
    <s v="0.16"/>
    <s v="0.16"/>
    <s v=""/>
    <n v="2"/>
  </r>
  <r>
    <d v="2016-11-01T00:00:00"/>
    <x v="1"/>
    <x v="1"/>
    <s v="雅漾"/>
    <n v="85186.8"/>
    <n v="14950.2834"/>
    <x v="1962"/>
    <x v="2405"/>
    <x v="2386"/>
    <x v="6"/>
    <s v="美容"/>
    <x v="5"/>
    <s v="化妆品/护肤品/香水"/>
    <d v="2015-06-26T00:00:00"/>
    <d v="2017-06-25T00:00:00"/>
    <s v="保底与流水两者取高"/>
    <s v="0.16"/>
    <s v="0.16"/>
    <s v=""/>
    <n v="2"/>
  </r>
  <r>
    <d v="2016-11-01T00:00:00"/>
    <x v="1"/>
    <x v="1"/>
    <s v="周黑鸭"/>
    <n v="156642.72"/>
    <n v="22023.966432000001"/>
    <x v="69"/>
    <x v="2406"/>
    <x v="2387"/>
    <x v="10"/>
    <s v="餐饮"/>
    <x v="0"/>
    <s v="小吃/冷饮/果汁吧"/>
    <d v="2015-07-20T00:00:00"/>
    <d v="2017-07-19T00:00:00"/>
    <s v="保底与流水两者取高"/>
    <s v="0.13"/>
    <s v="0.13"/>
    <s v=""/>
    <n v="2"/>
  </r>
  <r>
    <d v="2016-11-01T00:00:00"/>
    <x v="1"/>
    <x v="1"/>
    <s v="Hotwind 热风"/>
    <n v="538364.28"/>
    <n v="74940.307775999987"/>
    <x v="1963"/>
    <x v="2407"/>
    <x v="2388"/>
    <x v="39"/>
    <s v="普通服饰"/>
    <x v="9"/>
    <s v="综合服饰"/>
    <d v="2015-06-29T00:00:00"/>
    <d v="2018-06-28T00:00:00"/>
    <s v="保底与流水两者取高"/>
    <s v="0.12"/>
    <s v="0.12"/>
    <s v=""/>
    <n v="3"/>
  </r>
  <r>
    <d v="2016-11-01T00:00:00"/>
    <x v="1"/>
    <x v="1"/>
    <s v="全棉时代"/>
    <n v="545559.84"/>
    <n v="77851.389167999994"/>
    <x v="892"/>
    <x v="2408"/>
    <x v="2389"/>
    <x v="14"/>
    <s v="其它"/>
    <x v="4"/>
    <s v="家居家饰/日杂"/>
    <d v="2015-06-28T00:00:00"/>
    <d v="2018-06-27T00:00:00"/>
    <s v="保底与流水两者取高"/>
    <s v="0.12"/>
    <s v="0.12"/>
    <s v=""/>
    <n v="3"/>
  </r>
  <r>
    <d v="2016-11-01T00:00:00"/>
    <x v="1"/>
    <x v="1"/>
    <s v="Mad Meit Choco"/>
    <n v="137620.44"/>
    <n v="22335.797411999996"/>
    <x v="1623"/>
    <x v="2409"/>
    <x v="2390"/>
    <x v="32"/>
    <s v="餐饮"/>
    <x v="0"/>
    <s v="小吃/冷饮/果汁吧"/>
    <d v="2015-09-26T00:00:00"/>
    <d v="2017-09-25T00:00:00"/>
    <s v="保底与流水两者取高"/>
    <s v="0.14"/>
    <s v="0.14"/>
    <s v=""/>
    <n v="2"/>
  </r>
  <r>
    <d v="2016-11-01T00:00:00"/>
    <x v="1"/>
    <x v="1"/>
    <s v="胖哥俩"/>
    <n v="726319.2"/>
    <n v="92678.329919999989"/>
    <x v="1964"/>
    <x v="2410"/>
    <x v="2391"/>
    <x v="66"/>
    <s v="餐饮"/>
    <x v="2"/>
    <s v="餐馆/饭店"/>
    <d v="2015-09-25T00:00:00"/>
    <d v="2020-09-24T00:00:00"/>
    <s v="保底与流水两者取高"/>
    <s v="0.07"/>
    <s v="0.07"/>
    <s v=""/>
    <n v="5"/>
  </r>
  <r>
    <d v="2016-11-01T00:00:00"/>
    <x v="1"/>
    <x v="1"/>
    <s v="雅淇"/>
    <n v="40107.599999999999"/>
    <n v="14129.907480000002"/>
    <x v="1965"/>
    <x v="2411"/>
    <x v="2392"/>
    <x v="65"/>
    <s v="餐饮"/>
    <x v="0"/>
    <s v="小吃/冷饮/果汁吧"/>
    <d v="2016-01-01T00:00:00"/>
    <d v="2016-12-31T00:00:00"/>
    <s v="保底与流水两者取高"/>
    <s v="0.14"/>
    <s v="0.14"/>
    <s v=""/>
    <n v="1"/>
  </r>
  <r>
    <d v="2016-11-01T00:00:00"/>
    <x v="1"/>
    <x v="1"/>
    <s v="米芝莲"/>
    <n v="129582"/>
    <n v="21082.991399999995"/>
    <x v="1966"/>
    <x v="2412"/>
    <x v="2393"/>
    <x v="65"/>
    <s v="餐饮"/>
    <x v="0"/>
    <s v="小吃/冷饮/果汁吧"/>
    <d v="2016-04-20T00:00:00"/>
    <d v="2018-04-19T00:00:00"/>
    <s v="保底与流水两者取高"/>
    <s v="0.14"/>
    <s v="0.14"/>
    <s v=""/>
    <n v="2"/>
  </r>
  <r>
    <d v="2016-11-01T00:00:00"/>
    <x v="1"/>
    <x v="1"/>
    <s v="希多蜜美瞳"/>
    <n v="46754.400000000001"/>
    <n v="8827.2307199999996"/>
    <x v="1967"/>
    <x v="2413"/>
    <x v="2394"/>
    <x v="10"/>
    <s v="其它"/>
    <x v="1"/>
    <s v="眼镜"/>
    <d v="2016-06-01T00:00:00"/>
    <d v="2017-05-31T00:00:00"/>
    <s v="保底与流水两者取高"/>
    <s v="0.16"/>
    <s v="0.16"/>
    <s v=""/>
    <n v="1"/>
  </r>
  <r>
    <d v="2016-11-01T00:00:00"/>
    <x v="1"/>
    <x v="1"/>
    <s v="Thank u mom"/>
    <n v="384273.6"/>
    <n v="44921.583839999992"/>
    <x v="1968"/>
    <x v="2414"/>
    <x v="2395"/>
    <x v="13"/>
    <s v="餐饮"/>
    <x v="2"/>
    <s v="快餐"/>
    <d v="2016-05-10T00:00:00"/>
    <d v="2018-05-09T00:00:00"/>
    <s v="保底与流水两者取高"/>
    <s v="0.1"/>
    <s v="0.1"/>
    <s v=""/>
    <n v="2"/>
  </r>
  <r>
    <d v="2016-11-01T00:00:00"/>
    <x v="1"/>
    <x v="1"/>
    <s v="Miss Candy"/>
    <n v="52264.2"/>
    <n v="29132.06508"/>
    <x v="1969"/>
    <x v="2415"/>
    <x v="2396"/>
    <x v="33"/>
    <s v="美容"/>
    <x v="8"/>
    <s v="美容/美发/美甲"/>
    <d v="2016-06-03T00:00:00"/>
    <d v="2018-06-02T00:00:00"/>
    <s v="保底与流水两者取高"/>
    <s v="0.14"/>
    <s v="0.14"/>
    <s v=""/>
    <n v="2"/>
  </r>
  <r>
    <d v="2016-11-01T00:00:00"/>
    <x v="1"/>
    <x v="1"/>
    <s v="美宝莲"/>
    <n v="130326.84"/>
    <n v="21060.817343999996"/>
    <x v="1970"/>
    <x v="2416"/>
    <x v="2397"/>
    <x v="18"/>
    <s v="美容"/>
    <x v="5"/>
    <s v="化妆品/护肤品/香水"/>
    <d v="2016-05-31T00:00:00"/>
    <d v="2018-05-30T00:00:00"/>
    <s v="保底与流水两者取高"/>
    <s v="0.14"/>
    <s v="0.14"/>
    <s v=""/>
    <n v="2"/>
  </r>
  <r>
    <d v="2016-11-01T00:00:00"/>
    <x v="1"/>
    <x v="1"/>
    <s v="香妃酥后"/>
    <n v="84784.8"/>
    <n v="14761.033679999999"/>
    <x v="1971"/>
    <x v="2417"/>
    <x v="2398"/>
    <x v="59"/>
    <s v="餐饮"/>
    <x v="0"/>
    <s v="小吃/冷饮/果汁吧"/>
    <d v="2016-06-12T00:00:00"/>
    <d v="2018-06-11T00:00:00"/>
    <s v="保底与流水两者取高"/>
    <s v="0.14"/>
    <s v="0.14"/>
    <s v=""/>
    <n v="2"/>
  </r>
  <r>
    <d v="2016-11-01T00:00:00"/>
    <x v="1"/>
    <x v="1"/>
    <s v="曼卡龙"/>
    <n v="160191.6"/>
    <n v="9451.3044000000009"/>
    <x v="1972"/>
    <x v="2418"/>
    <x v="2399"/>
    <x v="10"/>
    <s v="珠宝"/>
    <x v="7"/>
    <s v="珠宝"/>
    <d v="2016-07-15T00:00:00"/>
    <d v="2017-07-14T00:00:00"/>
    <s v="保底与流水两者取高"/>
    <s v="0."/>
    <s v="0."/>
    <s v=""/>
    <n v="1"/>
  </r>
  <r>
    <d v="2016-11-01T00:00:00"/>
    <x v="1"/>
    <x v="1"/>
    <s v="美地亚"/>
    <n v="81829.2"/>
    <n v="8371.12716"/>
    <x v="1973"/>
    <x v="2419"/>
    <x v="2400"/>
    <x v="64"/>
    <s v="珠宝"/>
    <x v="7"/>
    <s v="珠宝"/>
    <d v="2016-08-01T00:00:00"/>
    <d v="2017-07-31T00:00:00"/>
    <s v="保底与流水两者取高"/>
    <s v="0.09"/>
    <s v="0.09"/>
    <s v=""/>
    <n v="1"/>
  </r>
  <r>
    <d v="2016-11-01T00:00:00"/>
    <x v="1"/>
    <x v="1"/>
    <s v="启路生活馆"/>
    <n v="337285.40399999998"/>
    <n v="80408.840313599998"/>
    <x v="565"/>
    <x v="2420"/>
    <x v="2401"/>
    <x v="69"/>
    <s v="其它"/>
    <x v="1"/>
    <s v="文具"/>
    <d v="2016-06-22T00:00:00"/>
    <d v="2018-06-21T00:00:00"/>
    <s v="保底与流水两者取高"/>
    <s v="0.16"/>
    <s v="0.16"/>
    <s v=""/>
    <n v="2"/>
  </r>
  <r>
    <d v="2016-11-01T00:00:00"/>
    <x v="1"/>
    <x v="1"/>
    <s v="AOJO"/>
    <n v="98179.199999999997"/>
    <n v="30681"/>
    <x v="1974"/>
    <x v="2421"/>
    <x v="2402"/>
    <x v="68"/>
    <s v="其它"/>
    <x v="1"/>
    <s v="眼镜"/>
    <d v="2016-06-22T00:00:00"/>
    <d v="2018-06-21T00:00:00"/>
    <s v="保底与流水两者取高"/>
    <s v="0.16"/>
    <s v="0.16"/>
    <s v=""/>
    <n v="2"/>
  </r>
  <r>
    <d v="2016-11-01T00:00:00"/>
    <x v="1"/>
    <x v="1"/>
    <s v="大通冰室"/>
    <n v="111170.016"/>
    <n v="22600.864252800002"/>
    <x v="1975"/>
    <x v="2422"/>
    <x v="2403"/>
    <x v="9"/>
    <s v="餐饮"/>
    <x v="0"/>
    <s v="小吃/冷饮/果汁吧"/>
    <d v="2016-06-12T00:00:00"/>
    <d v="2018-06-11T00:00:00"/>
    <s v="保底与流水两者取高"/>
    <s v="0.18"/>
    <s v="0.18"/>
    <s v=""/>
    <n v="2"/>
  </r>
  <r>
    <d v="2016-11-01T00:00:00"/>
    <x v="1"/>
    <x v="1"/>
    <s v="City Chain 时间廊"/>
    <n v="67700.399999999994"/>
    <n v="18915.491760000001"/>
    <x v="1976"/>
    <x v="2423"/>
    <x v="2404"/>
    <x v="18"/>
    <s v="珠宝"/>
    <x v="11"/>
    <s v="钟表"/>
    <d v="2016-09-11T00:00:00"/>
    <d v="2019-09-10T00:00:00"/>
    <s v="保底与流水两者取高"/>
    <s v="0.13"/>
    <s v="0.13"/>
    <s v=""/>
    <n v="3"/>
  </r>
  <r>
    <d v="2016-11-01T00:00:00"/>
    <x v="1"/>
    <x v="1"/>
    <s v="优禾生活"/>
    <n v="155951.51999999999"/>
    <n v="49639.368816000002"/>
    <x v="1868"/>
    <x v="2424"/>
    <x v="2405"/>
    <x v="62"/>
    <s v="其它"/>
    <x v="1"/>
    <s v="药房/保健品"/>
    <d v="2016-09-14T00:00:00"/>
    <d v="2018-09-13T00:00:00"/>
    <s v="保底与流水两者取高"/>
    <s v="0.16,0.16"/>
    <s v="0.16"/>
    <s v="0.16"/>
    <n v="2"/>
  </r>
  <r>
    <d v="2016-11-01T00:00:00"/>
    <x v="1"/>
    <x v="1"/>
    <s v="太芒"/>
    <n v="117291.59999999999"/>
    <n v="20631.592439999997"/>
    <x v="1977"/>
    <x v="2425"/>
    <x v="2406"/>
    <x v="48"/>
    <s v="餐饮"/>
    <x v="0"/>
    <s v="小吃/冷饮/果汁吧"/>
    <d v="2016-09-01T00:00:00"/>
    <d v="2018-08-31T00:00:00"/>
    <s v="保底与流水两者取高"/>
    <s v="0.15"/>
    <s v="0.15"/>
    <s v=""/>
    <n v="2"/>
  </r>
  <r>
    <d v="2016-11-01T00:00:00"/>
    <x v="1"/>
    <x v="1"/>
    <s v="Miomi 米欧米"/>
    <n v="73605.599999999991"/>
    <n v="12365.740800000001"/>
    <x v="480"/>
    <x v="2426"/>
    <x v="2407"/>
    <x v="10"/>
    <s v="其它"/>
    <x v="1"/>
    <s v="眼镜"/>
    <d v="2016-10-16T00:00:00"/>
    <d v="2017-10-15T00:00:00"/>
    <s v="保底与流水两者取高"/>
    <s v="0.16"/>
    <s v="0.16"/>
    <s v=""/>
    <n v="1"/>
  </r>
  <r>
    <d v="2016-11-01T00:00:00"/>
    <x v="1"/>
    <x v="1"/>
    <s v="A+（化妆品）"/>
    <n v="67831.199999999997"/>
    <n v="9204.6938399999999"/>
    <x v="1568"/>
    <x v="2427"/>
    <x v="2408"/>
    <x v="70"/>
    <s v="美容"/>
    <x v="5"/>
    <s v="化妆品/护肤品/香水"/>
    <d v="2016-08-20T00:00:00"/>
    <d v="2017-03-28T00:00:00"/>
    <s v="保底与流水两者取高"/>
    <s v="0.11"/>
    <s v="0.11"/>
    <s v=""/>
    <n v="0.6"/>
  </r>
  <r>
    <d v="2016-11-01T00:00:00"/>
    <x v="1"/>
    <x v="1"/>
    <s v="Iceason 爱茜茜里"/>
    <n v="79960.800000000003"/>
    <n v="31968.327840000002"/>
    <x v="1978"/>
    <x v="2428"/>
    <x v="2409"/>
    <x v="13"/>
    <s v="餐饮"/>
    <x v="0"/>
    <s v="咖啡店/面包店/冰激凌"/>
    <d v="2013-01-08T00:00:00"/>
    <d v="2018-05-09T00:00:00"/>
    <s v="保底与流水两者取高"/>
    <s v="0.17"/>
    <s v="0.17"/>
    <s v=""/>
    <n v="5.3"/>
  </r>
  <r>
    <d v="2016-11-01T00:00:00"/>
    <x v="1"/>
    <x v="1"/>
    <s v="久留米"/>
    <n v="55855.199999999997"/>
    <n v="11401.62"/>
    <x v="1979"/>
    <x v="2429"/>
    <x v="2410"/>
    <x v="64"/>
    <s v="餐饮"/>
    <x v="0"/>
    <s v="小吃/冷饮/果汁吧"/>
    <d v="2015-09-20T00:00:00"/>
    <d v="2017-09-19T00:00:00"/>
    <s v="保底与流水两者取高"/>
    <s v="0.14"/>
    <s v="0.14"/>
    <s v=""/>
    <n v="2"/>
  </r>
  <r>
    <d v="2016-12-01T00:00:00"/>
    <x v="1"/>
    <x v="1"/>
    <s v="A+（化妆品）"/>
    <n v="62774.399999999994"/>
    <n v="9202.7270399999998"/>
    <x v="1942"/>
    <x v="2430"/>
    <x v="2411"/>
    <x v="70"/>
    <s v="美容"/>
    <x v="5"/>
    <s v="化妆品/护肤品/香水"/>
    <d v="2016-08-20T00:00:00"/>
    <d v="2017-03-28T00:00:00"/>
    <s v="保底与流水两者取高"/>
    <s v="0.11"/>
    <s v="0.11"/>
    <s v=""/>
    <n v="0.6"/>
  </r>
  <r>
    <d v="2016-12-01T00:00:00"/>
    <x v="1"/>
    <x v="1"/>
    <s v="Ajiichiban 优之良品"/>
    <n v="156002.052"/>
    <n v="28751.178183599997"/>
    <x v="1980"/>
    <x v="2431"/>
    <x v="2412"/>
    <x v="24"/>
    <s v="餐饮"/>
    <x v="0"/>
    <s v="小吃/冷饮/果汁吧"/>
    <d v="2013-01-07T00:00:00"/>
    <d v="2017-05-09T00:00:00"/>
    <s v="保底与流水两者取高"/>
    <s v="0.16"/>
    <s v="0.16"/>
    <s v=""/>
    <n v="4.3"/>
  </r>
  <r>
    <d v="2016-12-01T00:00:00"/>
    <x v="1"/>
    <x v="1"/>
    <s v="Ajisen Ramen 味千拉面"/>
    <n v="596308.43999999994"/>
    <n v="65772.820932000002"/>
    <x v="1981"/>
    <x v="2432"/>
    <x v="2413"/>
    <x v="43"/>
    <s v="餐饮"/>
    <x v="2"/>
    <s v="快餐"/>
    <d v="2013-02-26T00:00:00"/>
    <d v="2021-05-09T00:00:00"/>
    <s v="保底与流水两者取高"/>
    <s v="0.09"/>
    <s v="0.09"/>
    <s v=""/>
    <n v="8.1999999999999993"/>
  </r>
  <r>
    <d v="2016-12-01T00:00:00"/>
    <x v="1"/>
    <x v="1"/>
    <s v="AOJO"/>
    <n v="115095.59999999999"/>
    <n v="30684.486959999998"/>
    <x v="476"/>
    <x v="2433"/>
    <x v="2414"/>
    <x v="68"/>
    <s v="其它"/>
    <x v="1"/>
    <s v="眼镜"/>
    <d v="2016-06-22T00:00:00"/>
    <d v="2018-06-21T00:00:00"/>
    <s v="保底与流水两者取高"/>
    <s v="0.16"/>
    <s v="0.16"/>
    <s v=""/>
    <n v="2"/>
  </r>
  <r>
    <d v="2016-12-01T00:00:00"/>
    <x v="1"/>
    <x v="1"/>
    <s v="Bao Dao 宝岛眼镜"/>
    <n v="380529.6"/>
    <n v="85390.842239999998"/>
    <x v="929"/>
    <x v="2434"/>
    <x v="2415"/>
    <x v="60"/>
    <s v="其它"/>
    <x v="1"/>
    <s v="眼镜"/>
    <d v="2015-05-29T00:00:00"/>
    <d v="2017-05-28T00:00:00"/>
    <s v="保底与流水两者取高"/>
    <s v="0.2"/>
    <s v="0.2"/>
    <s v=""/>
    <n v="2"/>
  </r>
  <r>
    <d v="2016-12-01T00:00:00"/>
    <x v="1"/>
    <x v="1"/>
    <s v="Binca Vidou 卞卡"/>
    <n v="37473.599999999999"/>
    <n v="7944.4031999999997"/>
    <x v="1982"/>
    <x v="2435"/>
    <x v="2416"/>
    <x v="67"/>
    <s v="美容"/>
    <x v="5"/>
    <s v="化妆品/护肤品/香水"/>
    <d v="2014-08-25T00:00:00"/>
    <d v="2017-08-24T00:00:00"/>
    <s v="保底与流水两者取高"/>
    <s v="0.16"/>
    <s v="0.16"/>
    <s v=""/>
    <n v="3"/>
  </r>
  <r>
    <d v="2016-12-01T00:00:00"/>
    <x v="1"/>
    <x v="1"/>
    <s v="Bread Talk 面包新语"/>
    <n v="521242.68"/>
    <n v="55564.469688000005"/>
    <x v="173"/>
    <x v="2436"/>
    <x v="2417"/>
    <x v="40"/>
    <s v="餐饮"/>
    <x v="0"/>
    <s v="咖啡店/面包店/冰激凌"/>
    <d v="2013-02-28T00:00:00"/>
    <d v="2021-05-09T00:00:00"/>
    <s v="保底与流水两者取高"/>
    <s v="0.09"/>
    <s v="0.09"/>
    <s v=""/>
    <n v="8.1999999999999993"/>
  </r>
  <r>
    <d v="2016-12-01T00:00:00"/>
    <x v="1"/>
    <x v="1"/>
    <s v="Candy Lab 糖果研究室"/>
    <n v="93479.16"/>
    <n v="16648.638395999998"/>
    <x v="305"/>
    <x v="2437"/>
    <x v="2418"/>
    <x v="32"/>
    <s v="餐饮"/>
    <x v="0"/>
    <s v="小吃/冷饮/果汁吧"/>
    <d v="2014-06-20T00:00:00"/>
    <d v="2017-06-19T00:00:00"/>
    <s v="保底与流水两者取高"/>
    <s v="0.13"/>
    <s v="0.13"/>
    <s v=""/>
    <n v="3"/>
  </r>
  <r>
    <d v="2016-12-01T00:00:00"/>
    <x v="1"/>
    <x v="1"/>
    <s v="City Chain 时间廊"/>
    <n v="130555.2"/>
    <n v="19726.890719999996"/>
    <x v="821"/>
    <x v="2438"/>
    <x v="2419"/>
    <x v="18"/>
    <s v="珠宝"/>
    <x v="11"/>
    <s v="钟表"/>
    <d v="2016-09-11T00:00:00"/>
    <d v="2019-09-10T00:00:00"/>
    <s v="保底与流水两者取高"/>
    <s v="0.13"/>
    <s v="0.13"/>
    <s v=""/>
    <n v="3"/>
  </r>
  <r>
    <d v="2016-12-01T00:00:00"/>
    <x v="1"/>
    <x v="1"/>
    <s v="Coco 都可茶饮"/>
    <n v="384764.52"/>
    <n v="70258.001352000007"/>
    <x v="1489"/>
    <x v="2439"/>
    <x v="2420"/>
    <x v="9"/>
    <s v="餐饮"/>
    <x v="0"/>
    <s v="小吃/冷饮/果汁吧"/>
    <d v="2013-02-22T00:00:00"/>
    <d v="2017-05-09T00:00:00"/>
    <s v="保底与流水两者取高"/>
    <s v="0.17"/>
    <s v="0.17"/>
    <s v=""/>
    <n v="4.2"/>
  </r>
  <r>
    <d v="2016-12-01T00:00:00"/>
    <x v="1"/>
    <x v="1"/>
    <s v="Dairy Queen 冰雪皇后"/>
    <n v="125496.204"/>
    <n v="20757.072141599998"/>
    <x v="1983"/>
    <x v="2440"/>
    <x v="2421"/>
    <x v="26"/>
    <s v="餐饮"/>
    <x v="0"/>
    <s v="咖啡店/面包店/冰激凌"/>
    <d v="2013-03-02T00:00:00"/>
    <d v="2018-05-09T00:00:00"/>
    <s v="保底与流水两者取高"/>
    <s v="0.13"/>
    <s v="0.13"/>
    <s v=""/>
    <n v="5.2"/>
  </r>
  <r>
    <d v="2016-12-01T00:00:00"/>
    <x v="1"/>
    <x v="1"/>
    <s v="Hello spring"/>
    <n v="55449.599999999999"/>
    <n v="8788.7615999999998"/>
    <x v="1797"/>
    <x v="2441"/>
    <x v="2422"/>
    <x v="10"/>
    <s v="其它"/>
    <x v="3"/>
    <s v="花店"/>
    <d v="2015-04-19T00:00:00"/>
    <d v="2017-04-18T00:00:00"/>
    <s v="保底与流水两者取高"/>
    <s v="0.14"/>
    <s v="0.14"/>
    <s v=""/>
    <n v="2"/>
  </r>
  <r>
    <d v="2016-12-01T00:00:00"/>
    <x v="1"/>
    <x v="1"/>
    <s v="Herborist 佰草集"/>
    <n v="34075.199999999997"/>
    <n v="9077.63328"/>
    <x v="1984"/>
    <x v="2442"/>
    <x v="2423"/>
    <x v="6"/>
    <s v="美容"/>
    <x v="5"/>
    <s v="化妆品/护肤品/香水"/>
    <d v="2015-07-10T00:00:00"/>
    <d v="2017-07-09T00:00:00"/>
    <s v="保底与流水两者取高"/>
    <s v="0.16"/>
    <s v="0.16"/>
    <s v=""/>
    <n v="2"/>
  </r>
  <r>
    <d v="2016-12-01T00:00:00"/>
    <x v="1"/>
    <x v="1"/>
    <s v="Hotwind 热风"/>
    <n v="542106.79200000002"/>
    <n v="75407.05476720001"/>
    <x v="31"/>
    <x v="2443"/>
    <x v="2424"/>
    <x v="39"/>
    <s v="普通服饰"/>
    <x v="9"/>
    <s v="综合服饰"/>
    <d v="2015-06-29T00:00:00"/>
    <d v="2018-06-28T00:00:00"/>
    <s v="保底与流水两者取高"/>
    <s v="0.12"/>
    <s v="0.12"/>
    <s v=""/>
    <n v="3"/>
  </r>
  <r>
    <d v="2016-12-01T00:00:00"/>
    <x v="1"/>
    <x v="1"/>
    <s v="Hui Lau Shan 许留山"/>
    <n v="262180.92"/>
    <n v="34503.009071999993"/>
    <x v="1985"/>
    <x v="2444"/>
    <x v="2425"/>
    <x v="46"/>
    <s v="餐饮"/>
    <x v="0"/>
    <s v="咖啡店/面包店/冰激凌"/>
    <d v="2013-06-18T00:00:00"/>
    <d v="2018-07-17T00:00:00"/>
    <s v="保底与流水两者取高"/>
    <s v="0.11"/>
    <s v="0.11"/>
    <s v=""/>
    <n v="5.0999999999999996"/>
  </r>
  <r>
    <d v="2016-12-01T00:00:00"/>
    <x v="1"/>
    <x v="1"/>
    <s v="KFC 肯德基"/>
    <n v="804000"/>
    <n v="66179.160959999994"/>
    <x v="1986"/>
    <x v="2124"/>
    <x v="2426"/>
    <x v="44"/>
    <s v="餐饮"/>
    <x v="2"/>
    <s v="快餐"/>
    <d v="2013-03-04T00:00:00"/>
    <d v="2028-06-13T00:00:00"/>
    <s v="保底与流水两者取高"/>
    <n v="0.08"/>
    <n v="0.08"/>
    <s v=""/>
    <n v="15.3"/>
  </r>
  <r>
    <d v="2016-12-01T00:00:00"/>
    <x v="1"/>
    <x v="1"/>
    <s v="Laofengxiang 老凤祥"/>
    <n v="1479006"/>
    <n v="82232.733600000007"/>
    <x v="1987"/>
    <x v="2445"/>
    <x v="2427"/>
    <x v="35"/>
    <s v="珠宝"/>
    <x v="7"/>
    <s v="珠宝"/>
    <d v="2013-01-10T00:00:00"/>
    <d v="2017-05-09T00:00:00"/>
    <s v="保底与流水两者取高"/>
    <s v="0.1,0."/>
    <s v="0.1"/>
    <s v="0."/>
    <n v="4.3"/>
  </r>
  <r>
    <d v="2016-12-01T00:00:00"/>
    <x v="1"/>
    <x v="1"/>
    <s v="Look Optical"/>
    <n v="211327.19999999998"/>
    <n v="41166.538559999994"/>
    <x v="1988"/>
    <x v="2446"/>
    <x v="2428"/>
    <x v="63"/>
    <s v="其它"/>
    <x v="1"/>
    <s v="眼镜"/>
    <d v="2015-06-26T00:00:00"/>
    <d v="2017-06-25T00:00:00"/>
    <s v="保底与流水两者取高"/>
    <s v="0.16"/>
    <s v="0.16"/>
    <s v=""/>
    <n v="2"/>
  </r>
  <r>
    <d v="2016-12-01T00:00:00"/>
    <x v="1"/>
    <x v="1"/>
    <s v="Mad Meit Choco"/>
    <n v="136521.35999999999"/>
    <n v="22171.068864000004"/>
    <x v="1989"/>
    <x v="2447"/>
    <x v="2429"/>
    <x v="32"/>
    <s v="餐饮"/>
    <x v="0"/>
    <s v="小吃/冷饮/果汁吧"/>
    <d v="2015-09-26T00:00:00"/>
    <d v="2017-09-25T00:00:00"/>
    <s v="保底与流水两者取高"/>
    <s v="0.14"/>
    <s v="0.14"/>
    <s v=""/>
    <n v="2"/>
  </r>
  <r>
    <d v="2016-12-01T00:00:00"/>
    <x v="1"/>
    <x v="1"/>
    <s v="MING's Jewellery 明牌珠宝"/>
    <n v="39362.400000000001"/>
    <n v="23310.413279999997"/>
    <x v="1990"/>
    <x v="2448"/>
    <x v="2430"/>
    <x v="61"/>
    <s v="珠宝"/>
    <x v="7"/>
    <s v="珠宝"/>
    <d v="2015-05-15T00:00:00"/>
    <d v="2017-05-14T00:00:00"/>
    <s v="保底与流水两者取高"/>
    <s v="0.1,0."/>
    <s v="0.1"/>
    <s v="0."/>
    <n v="2"/>
  </r>
  <r>
    <d v="2016-12-01T00:00:00"/>
    <x v="1"/>
    <x v="1"/>
    <s v="Miomi 米欧米"/>
    <n v="67506"/>
    <n v="11341.008"/>
    <x v="1991"/>
    <x v="2449"/>
    <x v="2431"/>
    <x v="10"/>
    <s v="其它"/>
    <x v="1"/>
    <s v="眼镜"/>
    <d v="2016-10-16T00:00:00"/>
    <d v="2017-10-15T00:00:00"/>
    <s v="保底与流水两者取高"/>
    <s v="0.16"/>
    <s v="0.16"/>
    <s v=""/>
    <n v="1"/>
  </r>
  <r>
    <d v="2016-12-01T00:00:00"/>
    <x v="1"/>
    <x v="1"/>
    <s v="Miss Candy"/>
    <n v="68269.932000000001"/>
    <n v="29130.7799844"/>
    <x v="1992"/>
    <x v="2450"/>
    <x v="2432"/>
    <x v="33"/>
    <s v="美容"/>
    <x v="8"/>
    <s v="美容/美发/美甲"/>
    <d v="2016-06-03T00:00:00"/>
    <d v="2018-06-02T00:00:00"/>
    <s v="保底与流水两者取高"/>
    <s v="0.14"/>
    <s v="0.14"/>
    <s v=""/>
    <n v="2"/>
  </r>
  <r>
    <d v="2016-12-01T00:00:00"/>
    <x v="1"/>
    <x v="1"/>
    <s v="Office 欧菲姿"/>
    <n v="54847.199999999997"/>
    <n v="9274.6615199999997"/>
    <x v="1993"/>
    <x v="2451"/>
    <x v="2433"/>
    <x v="10"/>
    <s v="美容"/>
    <x v="5"/>
    <s v="化妆品/护肤品/香水"/>
    <d v="2015-01-26T00:00:00"/>
    <d v="2017-01-25T00:00:00"/>
    <s v="保底与流水两者取高"/>
    <s v="0.15"/>
    <s v="0.15"/>
    <s v=""/>
    <n v="2"/>
  </r>
  <r>
    <d v="2016-12-01T00:00:00"/>
    <x v="1"/>
    <x v="1"/>
    <s v="Pizza Hut 必胜客"/>
    <n v="1122433.3199999998"/>
    <n v="61060.372608000005"/>
    <x v="1994"/>
    <x v="2452"/>
    <x v="2434"/>
    <x v="29"/>
    <s v="餐饮"/>
    <x v="2"/>
    <s v="快餐"/>
    <d v="2013-04-15T00:00:00"/>
    <d v="2028-07-13T00:00:00"/>
    <s v="保底(含物管费)与流水两者取高"/>
    <s v="0."/>
    <s v="0."/>
    <s v=""/>
    <n v="15.3"/>
  </r>
  <r>
    <d v="2016-12-01T00:00:00"/>
    <x v="1"/>
    <x v="1"/>
    <s v="Reemoor"/>
    <n v="73148.399999999994"/>
    <n v="8382.8066400000007"/>
    <x v="1995"/>
    <x v="2453"/>
    <x v="2435"/>
    <x v="10"/>
    <s v="普通服饰"/>
    <x v="6"/>
    <s v="鞋"/>
    <d v="2014-12-23T00:00:00"/>
    <d v="2016-12-22T00:00:00"/>
    <s v="保底与流水两者取高"/>
    <s v="0.16"/>
    <s v="0.16"/>
    <s v=""/>
    <n v="2"/>
  </r>
  <r>
    <d v="2016-12-01T00:00:00"/>
    <x v="1"/>
    <x v="1"/>
    <s v="skinfood"/>
    <n v="60010.799999999996"/>
    <n v="0"/>
    <x v="100"/>
    <x v="2454"/>
    <x v="104"/>
    <x v="10"/>
    <s v="美容"/>
    <x v="5"/>
    <s v="化妆品/护肤品/香水"/>
    <d v="2014-09-06T00:00:00"/>
    <d v="2016-11-30T00:00:00"/>
    <s v="保底与流水两者取高"/>
    <s v="0.16"/>
    <s v="0.16"/>
    <s v=""/>
    <n v="2.2000000000000002"/>
  </r>
  <r>
    <d v="2016-12-01T00:00:00"/>
    <x v="1"/>
    <x v="1"/>
    <s v="Sukiya 食其家"/>
    <n v="506371.44"/>
    <n v="60663.298512000001"/>
    <x v="1996"/>
    <x v="2455"/>
    <x v="2436"/>
    <x v="42"/>
    <s v="餐饮"/>
    <x v="2"/>
    <s v="快餐"/>
    <d v="2012-12-20T00:00:00"/>
    <d v="2018-05-09T00:00:00"/>
    <s v="保底与流水两者取高"/>
    <s v="0.1"/>
    <s v="0.1"/>
    <s v=""/>
    <n v="5.4"/>
  </r>
  <r>
    <d v="2016-12-01T00:00:00"/>
    <x v="1"/>
    <x v="1"/>
    <s v="Thank u mom"/>
    <n v="417114"/>
    <n v="48385.223999999995"/>
    <x v="642"/>
    <x v="2456"/>
    <x v="2437"/>
    <x v="13"/>
    <s v="餐饮"/>
    <x v="2"/>
    <s v="快餐"/>
    <d v="2016-05-10T00:00:00"/>
    <d v="2018-05-09T00:00:00"/>
    <s v="保底与流水两者取高"/>
    <s v="0.1"/>
    <s v="0.1"/>
    <s v=""/>
    <n v="2"/>
  </r>
  <r>
    <d v="2016-12-01T00:00:00"/>
    <x v="1"/>
    <x v="1"/>
    <s v="Watsons 屈臣氏"/>
    <n v="1664519.7479999999"/>
    <n v="116183.4784104"/>
    <x v="1892"/>
    <x v="2457"/>
    <x v="2438"/>
    <x v="37"/>
    <s v="其它"/>
    <x v="1"/>
    <s v="药房/保健品"/>
    <d v="2013-01-17T00:00:00"/>
    <d v="2021-07-30T00:00:00"/>
    <s v="纯扣"/>
    <s v="0.07"/>
    <s v="0.07"/>
    <s v=""/>
    <n v="8.5"/>
  </r>
  <r>
    <d v="2016-12-01T00:00:00"/>
    <x v="1"/>
    <x v="1"/>
    <s v="阿香米线"/>
    <n v="836439.31200000003"/>
    <n v="121952.85168960001"/>
    <x v="1741"/>
    <x v="2458"/>
    <x v="2439"/>
    <x v="41"/>
    <s v="餐饮"/>
    <x v="2"/>
    <s v="快餐"/>
    <d v="2013-02-28T00:00:00"/>
    <d v="2018-05-09T00:00:00"/>
    <s v="保底与流水两者取高"/>
    <s v="0.13"/>
    <s v="0.13"/>
    <s v=""/>
    <n v="5.2"/>
  </r>
  <r>
    <d v="2016-12-01T00:00:00"/>
    <x v="1"/>
    <x v="1"/>
    <s v="阪织屋"/>
    <n v="229721.64"/>
    <n v="42728.225040000012"/>
    <x v="1997"/>
    <x v="2459"/>
    <x v="2440"/>
    <x v="31"/>
    <s v="普通服饰"/>
    <x v="6"/>
    <s v="生活特性店"/>
    <d v="2015-06-05T00:00:00"/>
    <d v="2017-06-04T00:00:00"/>
    <s v="保底与流水两者取高"/>
    <s v="0.16"/>
    <s v="0.16"/>
    <s v=""/>
    <n v="2"/>
  </r>
  <r>
    <d v="2016-12-01T00:00:00"/>
    <x v="1"/>
    <x v="1"/>
    <s v="大通冰室"/>
    <n v="110616.204"/>
    <n v="22499.335893599997"/>
    <x v="1998"/>
    <x v="2460"/>
    <x v="2441"/>
    <x v="9"/>
    <s v="餐饮"/>
    <x v="0"/>
    <s v="小吃/冷饮/果汁吧"/>
    <d v="2016-06-12T00:00:00"/>
    <d v="2018-06-11T00:00:00"/>
    <s v="保底与流水两者取高"/>
    <s v="0.18"/>
    <s v="0.18"/>
    <s v=""/>
    <n v="2"/>
  </r>
  <r>
    <d v="2016-12-01T00:00:00"/>
    <x v="1"/>
    <x v="1"/>
    <s v="黛拉美甲"/>
    <n v="213726"/>
    <n v="38021.8554"/>
    <x v="1999"/>
    <x v="2461"/>
    <x v="2442"/>
    <x v="38"/>
    <s v="美容"/>
    <x v="8"/>
    <s v="美容/美发/美甲"/>
    <d v="2013-01-10T00:00:00"/>
    <d v="2017-05-09T00:00:00"/>
    <s v="纯保底"/>
    <n v="0"/>
    <n v="0"/>
    <s v=""/>
    <n v="4.3"/>
  </r>
  <r>
    <d v="2016-12-01T00:00:00"/>
    <x v="1"/>
    <x v="1"/>
    <s v="海伦美甲"/>
    <n v="201417.348"/>
    <n v="34442.366507999999"/>
    <x v="2000"/>
    <x v="2462"/>
    <x v="2443"/>
    <x v="31"/>
    <s v="美容"/>
    <x v="8"/>
    <s v="美容/美发/美甲"/>
    <d v="2013-01-13T00:00:00"/>
    <d v="2017-05-09T00:00:00"/>
    <s v="纯保底"/>
    <n v="0"/>
    <n v="0"/>
    <s v=""/>
    <n v="4.3"/>
  </r>
  <r>
    <d v="2016-12-01T00:00:00"/>
    <x v="1"/>
    <x v="1"/>
    <s v="酷乐潮玩"/>
    <n v="484119.78"/>
    <n v="85398.729192000013"/>
    <x v="2001"/>
    <x v="2463"/>
    <x v="2444"/>
    <x v="40"/>
    <s v="其它"/>
    <x v="1"/>
    <s v="礼品/精品/手工艺品"/>
    <d v="2015-05-10T00:00:00"/>
    <d v="2017-05-09T00:00:00"/>
    <s v="保底与流水两者取高"/>
    <s v="0.15"/>
    <s v="0.15"/>
    <s v=""/>
    <n v="2"/>
  </r>
  <r>
    <d v="2016-12-01T00:00:00"/>
    <x v="1"/>
    <x v="1"/>
    <s v="猎人和酒"/>
    <n v="133776"/>
    <n v="31223.3184"/>
    <x v="2002"/>
    <x v="2464"/>
    <x v="2445"/>
    <x v="22"/>
    <s v="餐饮"/>
    <x v="0"/>
    <s v="小吃/冷饮/果汁吧"/>
    <d v="2013-01-09T00:00:00"/>
    <d v="2017-05-09T00:00:00"/>
    <s v="保底与流水两者取高"/>
    <s v="0.15"/>
    <s v="0.15"/>
    <s v=""/>
    <n v="4.3"/>
  </r>
  <r>
    <d v="2016-12-01T00:00:00"/>
    <x v="1"/>
    <x v="1"/>
    <s v="曼卡龙"/>
    <n v="212248.8"/>
    <n v="9466.2964799999991"/>
    <x v="2003"/>
    <x v="2465"/>
    <x v="2446"/>
    <x v="10"/>
    <s v="珠宝"/>
    <x v="7"/>
    <s v="珠宝"/>
    <d v="2016-07-15T00:00:00"/>
    <d v="2017-07-14T00:00:00"/>
    <s v="保底与流水两者取高"/>
    <s v="0."/>
    <s v="0."/>
    <s v=""/>
    <n v="1"/>
  </r>
  <r>
    <d v="2016-12-01T00:00:00"/>
    <x v="1"/>
    <x v="1"/>
    <s v="美宝莲"/>
    <n v="147590.16"/>
    <n v="23599.666584000002"/>
    <x v="814"/>
    <x v="2466"/>
    <x v="2447"/>
    <x v="18"/>
    <s v="美容"/>
    <x v="5"/>
    <s v="化妆品/护肤品/香水"/>
    <d v="2016-05-31T00:00:00"/>
    <d v="2018-05-30T00:00:00"/>
    <s v="保底与流水两者取高"/>
    <s v="0.14"/>
    <s v="0.14"/>
    <s v=""/>
    <n v="2"/>
  </r>
  <r>
    <d v="2016-12-01T00:00:00"/>
    <x v="1"/>
    <x v="1"/>
    <s v="美地亚"/>
    <n v="57172.799999999996"/>
    <n v="7941.301919999999"/>
    <x v="2004"/>
    <x v="2467"/>
    <x v="2448"/>
    <x v="64"/>
    <s v="珠宝"/>
    <x v="7"/>
    <s v="珠宝"/>
    <d v="2016-08-01T00:00:00"/>
    <d v="2017-07-31T00:00:00"/>
    <s v="保底与流水两者取高"/>
    <s v="0.09"/>
    <s v="0.09"/>
    <s v=""/>
    <n v="1"/>
  </r>
  <r>
    <d v="2016-12-01T00:00:00"/>
    <x v="1"/>
    <x v="1"/>
    <s v="美珍香"/>
    <n v="306586.28399999999"/>
    <n v="25201.392544800005"/>
    <x v="2005"/>
    <x v="2468"/>
    <x v="2449"/>
    <x v="23"/>
    <s v="餐饮"/>
    <x v="0"/>
    <s v="小吃/冷饮/果汁吧"/>
    <d v="2013-02-27T00:00:00"/>
    <d v="2017-05-09T00:00:00"/>
    <s v="纯保底"/>
    <s v="0."/>
    <s v="0."/>
    <s v=""/>
    <n v="4.2"/>
  </r>
  <r>
    <d v="2016-12-01T00:00:00"/>
    <x v="1"/>
    <x v="1"/>
    <s v="米芝莲"/>
    <n v="146142"/>
    <n v="23514.247800000001"/>
    <x v="2006"/>
    <x v="2469"/>
    <x v="2450"/>
    <x v="65"/>
    <s v="餐饮"/>
    <x v="0"/>
    <s v="小吃/冷饮/果汁吧"/>
    <d v="2016-04-20T00:00:00"/>
    <d v="2018-04-19T00:00:00"/>
    <s v="保底与流水两者取高"/>
    <s v="0.14"/>
    <s v="0.14"/>
    <s v=""/>
    <n v="2"/>
  </r>
  <r>
    <d v="2016-12-01T00:00:00"/>
    <x v="1"/>
    <x v="1"/>
    <s v="牛品堂皮具"/>
    <n v="39110.400000000001"/>
    <n v="7943.3222399999986"/>
    <x v="569"/>
    <x v="2470"/>
    <x v="2451"/>
    <x v="6"/>
    <s v="普通服饰"/>
    <x v="6"/>
    <s v="手袋/钱包/旅行箱包"/>
    <d v="2013-09-05T00:00:00"/>
    <d v="2017-09-04T00:00:00"/>
    <s v="保底与流水两者取高"/>
    <s v="0.16"/>
    <s v="0.16"/>
    <s v=""/>
    <n v="4"/>
  </r>
  <r>
    <d v="2016-12-01T00:00:00"/>
    <x v="1"/>
    <x v="1"/>
    <s v="胖哥俩"/>
    <n v="854628"/>
    <n v="92727.138000000006"/>
    <x v="2007"/>
    <x v="2471"/>
    <x v="2452"/>
    <x v="66"/>
    <s v="餐饮"/>
    <x v="2"/>
    <s v="餐馆/饭店"/>
    <d v="2015-09-25T00:00:00"/>
    <d v="2020-09-24T00:00:00"/>
    <s v="保底与流水两者取高"/>
    <s v="0.07"/>
    <s v="0.07"/>
    <s v=""/>
    <n v="5"/>
  </r>
  <r>
    <d v="2016-12-01T00:00:00"/>
    <x v="1"/>
    <x v="1"/>
    <s v="启路生活馆"/>
    <n v="489904.68"/>
    <n v="93571.793879999997"/>
    <x v="2008"/>
    <x v="2472"/>
    <x v="2453"/>
    <x v="69"/>
    <s v="其它"/>
    <x v="1"/>
    <s v="文具"/>
    <d v="2016-06-22T00:00:00"/>
    <d v="2018-06-21T00:00:00"/>
    <s v="保底与流水两者取高"/>
    <s v="0.16"/>
    <s v="0.16"/>
    <s v=""/>
    <n v="2"/>
  </r>
  <r>
    <d v="2016-12-01T00:00:00"/>
    <x v="1"/>
    <x v="1"/>
    <s v="全棉时代"/>
    <n v="454276.56"/>
    <n v="66324.377759999988"/>
    <x v="2009"/>
    <x v="2473"/>
    <x v="2454"/>
    <x v="14"/>
    <s v="其它"/>
    <x v="4"/>
    <s v="家居家饰/日杂"/>
    <d v="2015-06-28T00:00:00"/>
    <d v="2018-06-27T00:00:00"/>
    <s v="保底与流水两者取高"/>
    <s v="0.12"/>
    <s v="0.12"/>
    <s v=""/>
    <n v="3"/>
  </r>
  <r>
    <d v="2016-12-01T00:00:00"/>
    <x v="1"/>
    <x v="1"/>
    <s v="太芒"/>
    <n v="132142.79999999999"/>
    <n v="22979.63292"/>
    <x v="2010"/>
    <x v="2474"/>
    <x v="2455"/>
    <x v="48"/>
    <s v="餐饮"/>
    <x v="0"/>
    <s v="小吃/冷饮/果汁吧"/>
    <d v="2016-09-01T00:00:00"/>
    <d v="2018-08-31T00:00:00"/>
    <s v="保底与流水两者取高"/>
    <s v="0.15"/>
    <s v="0.15"/>
    <s v=""/>
    <n v="2"/>
  </r>
  <r>
    <d v="2016-12-01T00:00:00"/>
    <x v="1"/>
    <x v="1"/>
    <s v="太兴"/>
    <n v="949424.39999999991"/>
    <n v="115924.71924000001"/>
    <x v="2011"/>
    <x v="2475"/>
    <x v="2456"/>
    <x v="30"/>
    <s v="餐饮"/>
    <x v="2"/>
    <s v="餐馆/饭店"/>
    <d v="2013-03-18T00:00:00"/>
    <d v="2023-07-15T00:00:00"/>
    <s v="保底(含物管费)与流水两者取高"/>
    <s v="0.08"/>
    <s v="0.08"/>
    <s v=""/>
    <n v="10.3"/>
  </r>
  <r>
    <d v="2016-12-01T00:00:00"/>
    <x v="1"/>
    <x v="1"/>
    <s v="檀品"/>
    <n v="59397.599999999999"/>
    <n v="9990.6763200000005"/>
    <x v="2012"/>
    <x v="2476"/>
    <x v="2457"/>
    <x v="58"/>
    <s v="餐饮"/>
    <x v="0"/>
    <s v="小吃/冷饮/果汁吧"/>
    <d v="2014-08-13T00:00:00"/>
    <d v="2017-08-12T00:00:00"/>
    <s v="保底与流水两者取高"/>
    <s v="0.15"/>
    <s v="0.15"/>
    <s v=""/>
    <n v="3"/>
  </r>
  <r>
    <d v="2016-12-01T00:00:00"/>
    <x v="1"/>
    <x v="1"/>
    <s v="糖印"/>
    <n v="165891.6"/>
    <n v="22893.040800000002"/>
    <x v="1352"/>
    <x v="2477"/>
    <x v="2458"/>
    <x v="60"/>
    <s v="餐饮"/>
    <x v="0"/>
    <s v="咖啡店/面包店/冰激凌"/>
    <d v="2015-05-25T00:00:00"/>
    <d v="2017-06-28T00:00:00"/>
    <s v="保底与流水两者取高"/>
    <s v="0.1"/>
    <s v="0.1"/>
    <s v=""/>
    <n v="2.1"/>
  </r>
  <r>
    <d v="2016-12-01T00:00:00"/>
    <x v="1"/>
    <x v="1"/>
    <s v="玩转烤肉餐厅"/>
    <n v="553028.4"/>
    <n v="79304.272559999998"/>
    <x v="131"/>
    <x v="2478"/>
    <x v="2459"/>
    <x v="28"/>
    <s v="餐饮"/>
    <x v="2"/>
    <s v="餐馆/饭店"/>
    <d v="2013-03-01T00:00:00"/>
    <d v="2018-05-29T00:00:00"/>
    <s v="保底与流水两者取高"/>
    <s v="0.09"/>
    <s v="0.09"/>
    <s v=""/>
    <n v="5.2"/>
  </r>
  <r>
    <d v="2016-12-01T00:00:00"/>
    <x v="1"/>
    <x v="1"/>
    <s v="万仟堂_x0009_"/>
    <n v="121674.31200000001"/>
    <n v="48462.8784696"/>
    <x v="2013"/>
    <x v="2479"/>
    <x v="2460"/>
    <x v="17"/>
    <s v="其它"/>
    <x v="4"/>
    <s v="家居家饰/日杂"/>
    <d v="2013-07-01T00:00:00"/>
    <d v="2017-08-15T00:00:00"/>
    <s v="保底(含物管费)与流水两者取高"/>
    <s v="0.15"/>
    <s v="0.15"/>
    <s v=""/>
    <n v="4.0999999999999996"/>
  </r>
  <r>
    <d v="2016-12-01T00:00:00"/>
    <x v="1"/>
    <x v="1"/>
    <s v="网鱼网咖"/>
    <n v="324488.39999999997"/>
    <n v="69602.761799999993"/>
    <x v="2014"/>
    <x v="2480"/>
    <x v="2461"/>
    <x v="52"/>
    <s v="休闲娱乐"/>
    <x v="10"/>
    <s v="电玩城/网络游戏"/>
    <d v="2014-11-03T00:00:00"/>
    <d v="2019-11-02T00:00:00"/>
    <s v="纯保底"/>
    <n v="0"/>
    <n v="0"/>
    <s v=""/>
    <n v="5"/>
  </r>
  <r>
    <d v="2016-12-01T00:00:00"/>
    <x v="1"/>
    <x v="1"/>
    <s v="西树泡芙"/>
    <n v="232093.19999999998"/>
    <n v="39479.053320000006"/>
    <x v="2015"/>
    <x v="2481"/>
    <x v="2462"/>
    <x v="1"/>
    <s v="餐饮"/>
    <x v="0"/>
    <s v="小吃/冷饮/果汁吧"/>
    <d v="2013-01-30T00:00:00"/>
    <d v="2017-05-09T00:00:00"/>
    <s v="保底与流水两者取高"/>
    <s v="0.15"/>
    <s v="0.15"/>
    <s v=""/>
    <n v="4.3"/>
  </r>
  <r>
    <d v="2016-12-01T00:00:00"/>
    <x v="1"/>
    <x v="1"/>
    <s v="希多蜜美瞳"/>
    <n v="48686.400000000001"/>
    <n v="8826.8443200000002"/>
    <x v="1230"/>
    <x v="2482"/>
    <x v="2463"/>
    <x v="10"/>
    <s v="其它"/>
    <x v="1"/>
    <s v="眼镜"/>
    <d v="2016-06-01T00:00:00"/>
    <d v="2017-05-31T00:00:00"/>
    <s v="保底与流水两者取高"/>
    <s v="0.16"/>
    <s v="0.16"/>
    <s v=""/>
    <n v="1"/>
  </r>
  <r>
    <d v="2016-12-01T00:00:00"/>
    <x v="1"/>
    <x v="1"/>
    <s v="香妃酥后"/>
    <n v="99639.599999999991"/>
    <n v="16301.038559999999"/>
    <x v="2016"/>
    <x v="2483"/>
    <x v="2464"/>
    <x v="59"/>
    <s v="餐饮"/>
    <x v="0"/>
    <s v="小吃/冷饮/果汁吧"/>
    <d v="2016-06-12T00:00:00"/>
    <d v="2018-06-11T00:00:00"/>
    <s v="保底与流水两者取高"/>
    <s v="0.14"/>
    <s v="0.14"/>
    <s v=""/>
    <n v="2"/>
  </r>
  <r>
    <d v="2016-12-01T00:00:00"/>
    <x v="1"/>
    <x v="1"/>
    <s v="雅淇"/>
    <n v="45830.400000000001"/>
    <n v="14129.51232"/>
    <x v="2017"/>
    <x v="2484"/>
    <x v="2465"/>
    <x v="65"/>
    <s v="餐饮"/>
    <x v="0"/>
    <s v="小吃/冷饮/果汁吧"/>
    <d v="2016-01-01T00:00:00"/>
    <d v="2016-12-31T00:00:00"/>
    <s v="保底与流水两者取高"/>
    <s v="0.14"/>
    <s v="0.14"/>
    <s v=""/>
    <n v="1"/>
  </r>
  <r>
    <d v="2016-12-01T00:00:00"/>
    <x v="1"/>
    <x v="1"/>
    <s v="雅漾"/>
    <n v="89382"/>
    <n v="15650.788199999999"/>
    <x v="1699"/>
    <x v="2485"/>
    <x v="2466"/>
    <x v="6"/>
    <s v="美容"/>
    <x v="5"/>
    <s v="化妆品/护肤品/香水"/>
    <d v="2015-06-26T00:00:00"/>
    <d v="2017-06-25T00:00:00"/>
    <s v="保底与流水两者取高"/>
    <s v="0.16"/>
    <s v="0.16"/>
    <s v=""/>
    <n v="2"/>
  </r>
  <r>
    <d v="2016-12-01T00:00:00"/>
    <x v="1"/>
    <x v="1"/>
    <s v="永坤黄金"/>
    <n v="92902.8"/>
    <n v="35591.062679999995"/>
    <x v="2018"/>
    <x v="2486"/>
    <x v="2467"/>
    <x v="45"/>
    <s v="珠宝"/>
    <x v="7"/>
    <s v="珠宝"/>
    <d v="2013-09-03T00:00:00"/>
    <d v="2016-12-31T00:00:00"/>
    <s v="保底与流水两者取高"/>
    <s v="0.09,0."/>
    <s v="0.09"/>
    <s v="0."/>
    <n v="3.3"/>
  </r>
  <r>
    <d v="2016-12-01T00:00:00"/>
    <x v="1"/>
    <x v="1"/>
    <s v="优禾生活"/>
    <n v="142510.32"/>
    <n v="49907.114064000001"/>
    <x v="2019"/>
    <x v="2487"/>
    <x v="2468"/>
    <x v="62"/>
    <s v="其它"/>
    <x v="1"/>
    <s v="药房/保健品"/>
    <d v="2016-09-14T00:00:00"/>
    <d v="2018-09-13T00:00:00"/>
    <s v="保底与流水两者取高"/>
    <s v="0.16"/>
    <s v="0.16"/>
    <s v=""/>
    <n v="2"/>
  </r>
  <r>
    <d v="2016-12-01T00:00:00"/>
    <x v="1"/>
    <x v="1"/>
    <s v="渔火东海面点"/>
    <n v="300511.2"/>
    <n v="38495.48472"/>
    <x v="1435"/>
    <x v="2488"/>
    <x v="2469"/>
    <x v="25"/>
    <s v="餐饮"/>
    <x v="2"/>
    <s v="餐馆/饭店"/>
    <d v="2013-02-24T00:00:00"/>
    <d v="2018-05-09T00:00:00"/>
    <s v="保底与流水两者取高"/>
    <s v="0.11"/>
    <s v="0.11"/>
    <s v=""/>
    <n v="5.2"/>
  </r>
  <r>
    <d v="2016-12-01T00:00:00"/>
    <x v="1"/>
    <x v="1"/>
    <s v="中国黄金"/>
    <n v="1302380.3999999999"/>
    <n v="86738.534639999998"/>
    <x v="18"/>
    <x v="2489"/>
    <x v="2470"/>
    <x v="36"/>
    <s v="珠宝"/>
    <x v="7"/>
    <s v="珠宝"/>
    <d v="2013-01-05T00:00:00"/>
    <d v="2017-05-09T00:00:00"/>
    <s v="保底与流水两者取高"/>
    <s v="0.09,0."/>
    <s v="0.09"/>
    <s v="0."/>
    <n v="4.3"/>
  </r>
  <r>
    <d v="2016-12-01T00:00:00"/>
    <x v="1"/>
    <x v="1"/>
    <s v="周大福"/>
    <n v="1567932.12"/>
    <n v="47978.722872000006"/>
    <x v="2020"/>
    <x v="2490"/>
    <x v="2471"/>
    <x v="19"/>
    <s v="珠宝"/>
    <x v="7"/>
    <s v="珠宝"/>
    <d v="2015-06-01T00:00:00"/>
    <d v="2018-05-31T00:00:00"/>
    <s v="保底与流水两者取高"/>
    <s v="0.1,0."/>
    <s v="0.1"/>
    <s v="0."/>
    <n v="3"/>
  </r>
  <r>
    <d v="2016-12-01T00:00:00"/>
    <x v="1"/>
    <x v="1"/>
    <s v="周大生"/>
    <n v="808375.2"/>
    <n v="65074.203600000001"/>
    <x v="2021"/>
    <x v="2491"/>
    <x v="2472"/>
    <x v="20"/>
    <s v="珠宝"/>
    <x v="7"/>
    <s v="珠宝"/>
    <d v="2015-05-10T00:00:00"/>
    <d v="2017-05-09T00:00:00"/>
    <s v="保底与流水两者取高"/>
    <s v="0.1,0."/>
    <s v="0.1"/>
    <s v="0."/>
    <n v="2"/>
  </r>
  <r>
    <d v="2016-12-01T00:00:00"/>
    <x v="1"/>
    <x v="1"/>
    <s v="周黑鸭"/>
    <n v="191842.08"/>
    <n v="26819.522784000001"/>
    <x v="2022"/>
    <x v="2492"/>
    <x v="2473"/>
    <x v="10"/>
    <s v="餐饮"/>
    <x v="0"/>
    <s v="小吃/冷饮/果汁吧"/>
    <d v="2015-07-20T00:00:00"/>
    <d v="2017-07-19T00:00:00"/>
    <s v="保底与流水两者取高"/>
    <s v="0.13"/>
    <s v="0.13"/>
    <s v=""/>
    <n v="2"/>
  </r>
  <r>
    <d v="2016-12-01T00:00:00"/>
    <x v="1"/>
    <x v="1"/>
    <s v="Iceason 爱茜茜里"/>
    <n v="98460"/>
    <n v="31969.961999999996"/>
    <x v="2023"/>
    <x v="2493"/>
    <x v="2474"/>
    <x v="13"/>
    <s v="餐饮"/>
    <x v="0"/>
    <s v="咖啡店/面包店/冰激凌"/>
    <d v="2013-01-08T00:00:00"/>
    <d v="2018-05-09T00:00:00"/>
    <s v="保底与流水两者取高"/>
    <s v="0.17"/>
    <s v="0.17"/>
    <s v=""/>
    <n v="5.3"/>
  </r>
  <r>
    <d v="2016-12-01T00:00:00"/>
    <x v="1"/>
    <x v="1"/>
    <s v="久留米"/>
    <n v="59031.6"/>
    <n v="11700.444000000001"/>
    <x v="2024"/>
    <x v="2494"/>
    <x v="2475"/>
    <x v="64"/>
    <s v="餐饮"/>
    <x v="0"/>
    <s v="小吃/冷饮/果汁吧"/>
    <d v="2015-09-20T00:00:00"/>
    <d v="2017-09-19T00:00:00"/>
    <s v="保底与流水两者取高"/>
    <s v="0.14"/>
    <s v="0.14"/>
    <s v=""/>
    <n v="2"/>
  </r>
  <r>
    <d v="2014-01-01T00:00:00"/>
    <x v="2"/>
    <x v="2"/>
    <s v="Jack&amp;Jones 杰克琼斯"/>
    <n v="775869"/>
    <n v="38793.449999999997"/>
    <x v="6"/>
    <x v="2495"/>
    <x v="2476"/>
    <x v="71"/>
    <s v="普通服饰"/>
    <x v="12"/>
    <s v="男装"/>
    <d v="2013-04-20T00:00:00"/>
    <d v="2018-07-18T00:00:00"/>
    <s v="保底(含物管费)与流水两者取高"/>
    <s v="0.12,0.05"/>
    <s v="0.12"/>
    <s v="0.05"/>
    <n v="5.2"/>
  </r>
  <r>
    <d v="2014-01-01T00:00:00"/>
    <x v="2"/>
    <x v="2"/>
    <s v="Vero Moda"/>
    <n v="266936.39999999997"/>
    <n v="34701.731999999996"/>
    <x v="458"/>
    <x v="2496"/>
    <x v="2477"/>
    <x v="72"/>
    <s v="普通服饰"/>
    <x v="13"/>
    <s v="女装"/>
    <d v="2013-04-20T00:00:00"/>
    <d v="2018-07-18T00:00:00"/>
    <s v="保底(含物管费)与流水两者取高"/>
    <s v="0.12,0.05"/>
    <s v="0.12"/>
    <s v="0.05"/>
    <n v="5.2"/>
  </r>
  <r>
    <d v="2014-01-01T00:00:00"/>
    <x v="2"/>
    <x v="2"/>
    <s v="Selected 思莱德"/>
    <n v="594217.91999999969"/>
    <n v="35653.075199999999"/>
    <x v="2025"/>
    <x v="2497"/>
    <x v="2478"/>
    <x v="73"/>
    <s v="普通服饰"/>
    <x v="12"/>
    <s v="男装"/>
    <d v="2013-04-20T00:00:00"/>
    <d v="2018-07-18T00:00:00"/>
    <s v="保底(含物管费)与流水两者取高"/>
    <s v="0.12,0.05"/>
    <s v="0.12"/>
    <s v="0.05"/>
    <n v="5.2"/>
  </r>
  <r>
    <d v="2014-01-01T00:00:00"/>
    <x v="2"/>
    <x v="2"/>
    <s v="Only"/>
    <n v="448161.36"/>
    <n v="35852.908799999997"/>
    <x v="438"/>
    <x v="2498"/>
    <x v="2479"/>
    <x v="74"/>
    <s v="普通服饰"/>
    <x v="13"/>
    <s v="女装"/>
    <d v="2013-04-20T00:00:00"/>
    <d v="2018-07-18T00:00:00"/>
    <s v="保底(含物管费)与流水两者取高"/>
    <s v="0.12,0.05"/>
    <s v="0.12"/>
    <s v="0.05"/>
    <n v="5.2"/>
  </r>
  <r>
    <d v="2014-01-01T00:00:00"/>
    <x v="2"/>
    <x v="2"/>
    <s v="Mothercare"/>
    <n v="848543.32799999986"/>
    <n v="50912.599679999999"/>
    <x v="2026"/>
    <x v="2499"/>
    <x v="2480"/>
    <x v="75"/>
    <s v="儿童"/>
    <x v="14"/>
    <s v="母婴用品"/>
    <d v="2012-12-03T00:00:00"/>
    <d v="2018-05-09T00:00:00"/>
    <s v="保底(含物管费)与流水两者取高"/>
    <s v="0.1"/>
    <s v="0.1"/>
    <s v=""/>
    <n v="5.4"/>
  </r>
  <r>
    <d v="2014-01-01T00:00:00"/>
    <x v="2"/>
    <x v="2"/>
    <s v="Ochirly 欧时力"/>
    <n v="1036951.5599999998"/>
    <n v="155542.734"/>
    <x v="2027"/>
    <x v="2500"/>
    <x v="2481"/>
    <x v="76"/>
    <s v="普通服饰"/>
    <x v="13"/>
    <s v="女装"/>
    <d v="2012-12-15T00:00:00"/>
    <d v="2018-05-09T00:00:00"/>
    <s v="保底与流水两者取高"/>
    <s v="0.15"/>
    <s v="0.15"/>
    <s v=""/>
    <n v="5.4"/>
  </r>
  <r>
    <d v="2014-01-01T00:00:00"/>
    <x v="2"/>
    <x v="2"/>
    <s v="LEE"/>
    <n v="392108.39999999997"/>
    <n v="50974.092000000004"/>
    <x v="2028"/>
    <x v="2501"/>
    <x v="2482"/>
    <x v="77"/>
    <s v="普通服饰"/>
    <x v="9"/>
    <s v="中性服装/休闲服饰"/>
    <d v="2013-03-06T00:00:00"/>
    <d v="2017-05-09T00:00:00"/>
    <s v="保底与流水两者取高"/>
    <s v="0.13"/>
    <s v="0.13"/>
    <s v=""/>
    <n v="4.2"/>
  </r>
  <r>
    <d v="2014-01-01T00:00:00"/>
    <x v="2"/>
    <x v="2"/>
    <s v="Less"/>
    <n v="178060.79999999999"/>
    <n v="37392.767999999996"/>
    <x v="436"/>
    <x v="2502"/>
    <x v="2483"/>
    <x v="78"/>
    <s v="普通服饰"/>
    <x v="13"/>
    <s v="女装"/>
    <d v="2013-01-14T00:00:00"/>
    <d v="2016-05-09T00:00:00"/>
    <s v="保底与流水两者取高"/>
    <s v="0.18"/>
    <s v="0.18"/>
    <s v=""/>
    <n v="3.3"/>
  </r>
  <r>
    <d v="2014-01-01T00:00:00"/>
    <x v="2"/>
    <x v="2"/>
    <s v="Belvio"/>
    <n v="173386.92000000004"/>
    <n v="17338.692000000003"/>
    <x v="5"/>
    <x v="2503"/>
    <x v="2484"/>
    <x v="79"/>
    <s v="普通服饰"/>
    <x v="6"/>
    <s v="鞋"/>
    <d v="2013-07-18T00:00:00"/>
    <d v="2015-08-06T00:00:00"/>
    <s v="保底与流水两者取高"/>
    <s v="0.1"/>
    <s v="0.1"/>
    <s v=""/>
    <n v="2.1"/>
  </r>
  <r>
    <d v="2014-01-01T00:00:00"/>
    <x v="2"/>
    <x v="2"/>
    <s v="J.Linderberg"/>
    <n v="223496.4"/>
    <n v="29054.531999999999"/>
    <x v="458"/>
    <x v="2504"/>
    <x v="2485"/>
    <x v="80"/>
    <s v="普通服饰"/>
    <x v="9"/>
    <s v="综合服饰"/>
    <d v="2013-03-01T00:00:00"/>
    <d v="2016-05-09T00:00:00"/>
    <s v="保底与流水两者取高"/>
    <s v="0.13,0.07"/>
    <s v="0.13"/>
    <s v="0.07"/>
    <n v="3.2"/>
  </r>
  <r>
    <d v="2014-01-01T00:00:00"/>
    <x v="2"/>
    <x v="2"/>
    <s v="CK Underwear"/>
    <n v="156069.6"/>
    <n v="9364.1759999999995"/>
    <x v="2029"/>
    <x v="2505"/>
    <x v="2486"/>
    <x v="23"/>
    <s v="普通服饰"/>
    <x v="9"/>
    <s v="内衣裤/保暖内衣"/>
    <d v="2013-03-20T00:00:00"/>
    <d v="2018-05-09T00:00:00"/>
    <s v="保底与流水两者取高"/>
    <s v="0.06"/>
    <s v="0.06"/>
    <s v=""/>
    <n v="5.0999999999999996"/>
  </r>
  <r>
    <d v="2014-01-01T00:00:00"/>
    <x v="2"/>
    <x v="2"/>
    <s v="CK jeans"/>
    <n v="538635.6"/>
    <n v="32318.135999999999"/>
    <x v="2029"/>
    <x v="2506"/>
    <x v="2487"/>
    <x v="69"/>
    <s v="普通服饰"/>
    <x v="9"/>
    <s v="综合服饰"/>
    <d v="2013-03-20T00:00:00"/>
    <d v="2018-05-09T00:00:00"/>
    <s v="保底与流水两者取高"/>
    <s v="0."/>
    <s v="0."/>
    <s v=""/>
    <n v="5.0999999999999996"/>
  </r>
  <r>
    <d v="2014-01-01T00:00:00"/>
    <x v="2"/>
    <x v="2"/>
    <s v="Tommy Hilfiger"/>
    <n v="582180.6"/>
    <n v="58218.060000000005"/>
    <x v="2030"/>
    <x v="2507"/>
    <x v="2488"/>
    <x v="78"/>
    <s v="普通服饰"/>
    <x v="9"/>
    <s v="综合服饰"/>
    <d v="2013-02-18T00:00:00"/>
    <d v="2016-05-09T00:00:00"/>
    <s v="纯扣"/>
    <s v="0.1"/>
    <s v="0.1"/>
    <s v=""/>
    <n v="3.2"/>
  </r>
  <r>
    <d v="2014-01-01T00:00:00"/>
    <x v="2"/>
    <x v="2"/>
    <s v="MUJI 无印良品"/>
    <n v="1493208.2039999999"/>
    <n v="119456.65631999999"/>
    <x v="438"/>
    <x v="2508"/>
    <x v="2489"/>
    <x v="81"/>
    <s v="快时尚"/>
    <x v="15"/>
    <s v="快时尚"/>
    <d v="2013-01-20T00:00:00"/>
    <d v="2018-05-09T00:00:00"/>
    <s v="纯扣"/>
    <s v="0.08"/>
    <s v="0.08"/>
    <s v=""/>
    <n v="5.3"/>
  </r>
  <r>
    <d v="2014-01-01T00:00:00"/>
    <x v="2"/>
    <x v="2"/>
    <s v="Desigual"/>
    <n v="130459.2"/>
    <n v="33919.392"/>
    <x v="448"/>
    <x v="2509"/>
    <x v="2490"/>
    <x v="82"/>
    <s v="普通服饰"/>
    <x v="6"/>
    <s v="生活特性店"/>
    <d v="2013-01-10T00:00:00"/>
    <d v="2019-05-09T00:00:00"/>
    <s v="保底与流水两者取高"/>
    <s v="0."/>
    <s v="0."/>
    <s v=""/>
    <n v="6.3"/>
  </r>
  <r>
    <d v="2014-01-01T00:00:00"/>
    <x v="2"/>
    <x v="2"/>
    <s v="Starbucks 星巴克（01-38）"/>
    <n v="855631.22400000005"/>
    <n v="68450.497920000009"/>
    <x v="438"/>
    <x v="2510"/>
    <x v="2491"/>
    <x v="83"/>
    <s v="餐饮"/>
    <x v="0"/>
    <s v="咖啡店/面包店/冰激凌"/>
    <d v="2013-01-14T00:00:00"/>
    <d v="2023-05-13T00:00:00"/>
    <s v="保底与流水两者取高"/>
    <s v="0.08"/>
    <s v="0.08"/>
    <s v=""/>
    <n v="10.3"/>
  </r>
  <r>
    <d v="2014-01-01T00:00:00"/>
    <x v="2"/>
    <x v="2"/>
    <s v="Massimo Dutti"/>
    <n v="642552.45599999954"/>
    <n v="0"/>
    <x v="100"/>
    <x v="2511"/>
    <x v="104"/>
    <x v="84"/>
    <s v="快时尚"/>
    <x v="16"/>
    <s v="快时尚"/>
    <d v="2013-06-17T00:00:00"/>
    <d v="2029-06-16T00:00:00"/>
    <s v="纯扣"/>
    <s v="0."/>
    <s v="0."/>
    <s v=""/>
    <n v="16"/>
  </r>
  <r>
    <d v="2014-01-01T00:00:00"/>
    <x v="2"/>
    <x v="2"/>
    <s v="ZARA Home"/>
    <n v="429428.72400000022"/>
    <n v="0"/>
    <x v="100"/>
    <x v="2512"/>
    <x v="104"/>
    <x v="85"/>
    <s v="快时尚"/>
    <x v="16"/>
    <s v="快时尚"/>
    <d v="2013-06-17T00:00:00"/>
    <d v="2029-06-16T00:00:00"/>
    <s v="纯扣"/>
    <s v="0."/>
    <s v="0."/>
    <s v=""/>
    <n v="16"/>
  </r>
  <r>
    <d v="2014-01-01T00:00:00"/>
    <x v="2"/>
    <x v="2"/>
    <s v="Oysho"/>
    <n v="499459.07999999996"/>
    <n v="0"/>
    <x v="100"/>
    <x v="2513"/>
    <x v="104"/>
    <x v="86"/>
    <s v="快时尚"/>
    <x v="16"/>
    <s v="快时尚"/>
    <d v="2013-06-17T00:00:00"/>
    <d v="2029-06-16T00:00:00"/>
    <s v="纯扣"/>
    <s v="0."/>
    <s v="0."/>
    <s v=""/>
    <n v="16"/>
  </r>
  <r>
    <d v="2014-01-01T00:00:00"/>
    <x v="2"/>
    <x v="2"/>
    <s v="Uniqlo 优衣库"/>
    <n v="2805392.82"/>
    <n v="224431.42560000002"/>
    <x v="2031"/>
    <x v="2514"/>
    <x v="2492"/>
    <x v="87"/>
    <s v="快时尚"/>
    <x v="17"/>
    <s v="快时尚"/>
    <d v="2013-01-07T00:00:00"/>
    <d v="2023-08-30T00:00:00"/>
    <s v="纯扣"/>
    <s v="0.08"/>
    <s v="0.08"/>
    <s v=""/>
    <n v="10.6"/>
  </r>
  <r>
    <d v="2014-01-01T00:00:00"/>
    <x v="2"/>
    <x v="2"/>
    <s v="Bershka"/>
    <n v="1030955.8199999996"/>
    <n v="0"/>
    <x v="100"/>
    <x v="2515"/>
    <x v="104"/>
    <x v="88"/>
    <s v="快时尚"/>
    <x v="16"/>
    <s v="快时尚"/>
    <d v="2013-06-17T00:00:00"/>
    <d v="2029-06-16T00:00:00"/>
    <s v="纯扣"/>
    <s v="0."/>
    <s v="0."/>
    <s v=""/>
    <n v="16"/>
  </r>
  <r>
    <d v="2014-01-01T00:00:00"/>
    <x v="2"/>
    <x v="2"/>
    <s v="Dazzle 地素"/>
    <n v="265255.2"/>
    <n v="29178.072"/>
    <x v="456"/>
    <x v="2516"/>
    <x v="2493"/>
    <x v="89"/>
    <s v="普通服饰"/>
    <x v="13"/>
    <s v="女装"/>
    <d v="2013-04-20T00:00:00"/>
    <d v="2016-05-19T00:00:00"/>
    <s v="保底与流水两者取高"/>
    <s v="0.11"/>
    <s v="0.11"/>
    <s v=""/>
    <n v="3.1"/>
  </r>
  <r>
    <d v="2014-01-01T00:00:00"/>
    <x v="2"/>
    <x v="2"/>
    <s v="STACCATO 思加图"/>
    <n v="233754.9"/>
    <n v="23375.49"/>
    <x v="4"/>
    <x v="2517"/>
    <x v="2494"/>
    <x v="23"/>
    <s v="普通服饰"/>
    <x v="6"/>
    <s v="鞋"/>
    <d v="2013-06-24T00:00:00"/>
    <d v="2015-07-13T00:00:00"/>
    <s v="保底与流水两者取高"/>
    <s v="0.1"/>
    <s v="0.1"/>
    <s v=""/>
    <n v="2.1"/>
  </r>
  <r>
    <d v="2014-01-01T00:00:00"/>
    <x v="2"/>
    <x v="2"/>
    <s v="Joy&amp;Peace 真美诗"/>
    <n v="184243.55999999997"/>
    <n v="23951.662800000006"/>
    <x v="2032"/>
    <x v="2518"/>
    <x v="2495"/>
    <x v="90"/>
    <s v="普通服饰"/>
    <x v="6"/>
    <s v="鞋"/>
    <d v="2013-06-24T00:00:00"/>
    <d v="2015-07-13T00:00:00"/>
    <s v="纯扣"/>
    <s v="0.13"/>
    <s v="0.13"/>
    <s v=""/>
    <n v="2.1"/>
  </r>
  <r>
    <d v="2014-01-01T00:00:00"/>
    <x v="2"/>
    <x v="2"/>
    <s v="Pull&amp;Bear"/>
    <n v="514593.97199999989"/>
    <n v="0"/>
    <x v="100"/>
    <x v="2519"/>
    <x v="104"/>
    <x v="91"/>
    <s v="快时尚"/>
    <x v="16"/>
    <s v="快时尚"/>
    <d v="2013-06-17T00:00:00"/>
    <d v="2029-06-16T00:00:00"/>
    <s v="纯扣"/>
    <s v="0."/>
    <s v="0."/>
    <s v=""/>
    <n v="16"/>
  </r>
  <r>
    <d v="2014-01-01T00:00:00"/>
    <x v="2"/>
    <x v="2"/>
    <s v="Adidas Originals 三叶草"/>
    <n v="333595.2"/>
    <n v="43367.376000000004"/>
    <x v="458"/>
    <x v="2520"/>
    <x v="2496"/>
    <x v="92"/>
    <s v="普通服饰"/>
    <x v="18"/>
    <s v="运动服饰/运动配饰"/>
    <d v="2013-02-27T00:00:00"/>
    <d v="2015-05-09T00:00:00"/>
    <s v="保底与流水两者取高"/>
    <s v="0.13"/>
    <s v="0.13"/>
    <s v=""/>
    <n v="2.2000000000000002"/>
  </r>
  <r>
    <d v="2014-01-01T00:00:00"/>
    <x v="2"/>
    <x v="2"/>
    <s v="Clarks 其乐"/>
    <n v="362531.60399999999"/>
    <n v="36253.160400000001"/>
    <x v="4"/>
    <x v="2521"/>
    <x v="2497"/>
    <x v="93"/>
    <s v="普通服饰"/>
    <x v="6"/>
    <s v="鞋"/>
    <d v="2013-01-20T00:00:00"/>
    <d v="2017-05-09T00:00:00"/>
    <s v="保底与流水两者取高"/>
    <s v="0.1"/>
    <s v="0.1"/>
    <s v=""/>
    <n v="4.3"/>
  </r>
  <r>
    <d v="2014-01-01T00:00:00"/>
    <x v="2"/>
    <x v="2"/>
    <s v="暇步士"/>
    <n v="261457.55999999997"/>
    <n v="26145.756000000005"/>
    <x v="2033"/>
    <x v="2522"/>
    <x v="2498"/>
    <x v="94"/>
    <s v="普通服饰"/>
    <x v="6"/>
    <s v="鞋"/>
    <d v="2013-01-20T00:00:00"/>
    <d v="2017-05-09T00:00:00"/>
    <s v="保底与流水两者取高"/>
    <s v="0.1"/>
    <s v="0.1"/>
    <s v=""/>
    <n v="4.3"/>
  </r>
  <r>
    <d v="2014-01-01T00:00:00"/>
    <x v="2"/>
    <x v="2"/>
    <s v="Stradivarius"/>
    <n v="187435.30799999999"/>
    <n v="0"/>
    <x v="100"/>
    <x v="2523"/>
    <x v="104"/>
    <x v="95"/>
    <s v="快时尚"/>
    <x v="16"/>
    <s v="快时尚"/>
    <d v="2013-06-17T00:00:00"/>
    <d v="2029-06-16T00:00:00"/>
    <s v="纯扣"/>
    <s v="0."/>
    <s v="0."/>
    <s v=""/>
    <n v="16"/>
  </r>
  <r>
    <d v="2014-01-01T00:00:00"/>
    <x v="2"/>
    <x v="2"/>
    <s v="Mo&amp;Co 摩安珂"/>
    <n v="358697.28"/>
    <n v="60978.537600000011"/>
    <x v="433"/>
    <x v="2524"/>
    <x v="2499"/>
    <x v="96"/>
    <s v="普通服饰"/>
    <x v="13"/>
    <s v="女装"/>
    <d v="2013-03-10T00:00:00"/>
    <d v="2016-05-09T00:00:00"/>
    <s v="纯扣"/>
    <s v="0.17"/>
    <s v="0.17"/>
    <s v=""/>
    <n v="3.2"/>
  </r>
  <r>
    <d v="2014-01-01T00:00:00"/>
    <x v="2"/>
    <x v="2"/>
    <s v="Lenscrafters 亮视点"/>
    <n v="63598.799999999996"/>
    <n v="44519.16"/>
    <x v="2034"/>
    <x v="2525"/>
    <x v="2500"/>
    <x v="97"/>
    <s v="其它"/>
    <x v="1"/>
    <s v="眼镜"/>
    <d v="2013-01-16T00:00:00"/>
    <d v="2016-05-09T00:00:00"/>
    <s v="保底与流水两者取高"/>
    <s v="0.16"/>
    <s v="0.16"/>
    <s v=""/>
    <n v="3.3"/>
  </r>
  <r>
    <d v="2014-01-01T00:00:00"/>
    <x v="2"/>
    <x v="2"/>
    <s v="egg"/>
    <n v="89514"/>
    <n v="23273.64"/>
    <x v="448"/>
    <x v="2526"/>
    <x v="2501"/>
    <x v="63"/>
    <s v="其它"/>
    <x v="1"/>
    <s v="眼镜"/>
    <d v="2013-03-14T00:00:00"/>
    <d v="2016-05-09T00:00:00"/>
    <s v="保底与流水两者取高"/>
    <s v="0.16"/>
    <s v="0.16"/>
    <s v=""/>
    <n v="3.2"/>
  </r>
  <r>
    <d v="2014-01-01T00:00:00"/>
    <x v="2"/>
    <x v="2"/>
    <s v="City Chain 时间廊"/>
    <n v="284820"/>
    <n v="34178.400000000001"/>
    <x v="2035"/>
    <x v="2527"/>
    <x v="2502"/>
    <x v="98"/>
    <s v="珠宝"/>
    <x v="11"/>
    <s v="钟表"/>
    <d v="2013-03-14T00:00:00"/>
    <d v="2016-05-09T00:00:00"/>
    <s v="保底与流水两者取高"/>
    <s v="0.12"/>
    <s v="0.12"/>
    <s v=""/>
    <n v="3.2"/>
  </r>
  <r>
    <d v="2014-01-01T00:00:00"/>
    <x v="2"/>
    <x v="2"/>
    <s v="Amass 阿玛施"/>
    <n v="171252"/>
    <n v="37675.440000000002"/>
    <x v="1509"/>
    <x v="2528"/>
    <x v="2503"/>
    <x v="99"/>
    <s v="普通服饰"/>
    <x v="13"/>
    <s v="女装"/>
    <d v="2013-04-10T00:00:00"/>
    <d v="2016-05-09T00:00:00"/>
    <s v="保底与流水两者取高"/>
    <s v="0.06"/>
    <s v="0.06"/>
    <s v=""/>
    <n v="3.1"/>
  </r>
  <r>
    <d v="2014-01-01T00:00:00"/>
    <x v="2"/>
    <x v="2"/>
    <s v="Springfield"/>
    <n v="400153.2"/>
    <n v="68026.043999999994"/>
    <x v="440"/>
    <x v="2529"/>
    <x v="2504"/>
    <x v="100"/>
    <s v="普通服饰"/>
    <x v="9"/>
    <s v="综合服饰"/>
    <d v="2013-01-28T00:00:00"/>
    <d v="2019-05-09T00:00:00"/>
    <s v="保底与流水两者取高"/>
    <s v="0.12"/>
    <s v="0.12"/>
    <s v=""/>
    <n v="6.3"/>
  </r>
  <r>
    <d v="2014-01-01T00:00:00"/>
    <x v="2"/>
    <x v="2"/>
    <s v="Casio 卡西欧"/>
    <n v="93942.599999999991"/>
    <n v="5636.5559999999996"/>
    <x v="2029"/>
    <x v="2530"/>
    <x v="2505"/>
    <x v="10"/>
    <s v="珠宝"/>
    <x v="11"/>
    <s v="钟表"/>
    <d v="2013-07-26T00:00:00"/>
    <d v="2014-07-25T00:00:00"/>
    <s v="纯保底"/>
    <s v="0."/>
    <s v="0."/>
    <s v=""/>
    <n v="1"/>
  </r>
  <r>
    <d v="2014-01-01T00:00:00"/>
    <x v="2"/>
    <x v="2"/>
    <s v="ZARA"/>
    <n v="3131208.0839999984"/>
    <n v="0"/>
    <x v="100"/>
    <x v="2531"/>
    <x v="104"/>
    <x v="101"/>
    <s v="快时尚"/>
    <x v="19"/>
    <s v="快时尚"/>
    <d v="2013-06-17T00:00:00"/>
    <d v="2029-06-16T00:00:00"/>
    <s v="纯扣"/>
    <s v="0."/>
    <s v="0."/>
    <s v=""/>
    <n v="16"/>
  </r>
  <r>
    <d v="2014-02-01T00:00:00"/>
    <x v="2"/>
    <x v="2"/>
    <s v="Jack&amp;Jones 杰克琼斯"/>
    <n v="171265.19999999998"/>
    <n v="56106.479519999993"/>
    <x v="2036"/>
    <x v="2532"/>
    <x v="2506"/>
    <x v="71"/>
    <s v="普通服饰"/>
    <x v="12"/>
    <s v="男装"/>
    <d v="2013-04-20T00:00:00"/>
    <d v="2018-07-18T00:00:00"/>
    <s v="保底(含物管费)与流水两者取高"/>
    <s v="0.12,0.05"/>
    <s v="0.12"/>
    <s v="0.05"/>
    <n v="5.2"/>
  </r>
  <r>
    <d v="2014-02-01T00:00:00"/>
    <x v="2"/>
    <x v="2"/>
    <s v="Vero Moda"/>
    <n v="100971.36"/>
    <n v="53999.483328000009"/>
    <x v="2037"/>
    <x v="2533"/>
    <x v="2507"/>
    <x v="72"/>
    <s v="普通服饰"/>
    <x v="13"/>
    <s v="女装"/>
    <d v="2013-04-20T00:00:00"/>
    <d v="2018-07-18T00:00:00"/>
    <s v="保底(含物管费)与流水两者取高"/>
    <s v="0.12,0.05"/>
    <s v="0.12"/>
    <s v="0.05"/>
    <n v="5.2"/>
  </r>
  <r>
    <d v="2014-02-01T00:00:00"/>
    <x v="2"/>
    <x v="2"/>
    <s v="Selected 思莱德"/>
    <n v="98771.640000000014"/>
    <n v="56250.448979999994"/>
    <x v="2038"/>
    <x v="2534"/>
    <x v="2508"/>
    <x v="73"/>
    <s v="普通服饰"/>
    <x v="12"/>
    <s v="男装"/>
    <d v="2013-04-20T00:00:00"/>
    <d v="2018-07-18T00:00:00"/>
    <s v="保底(含物管费)与流水两者取高"/>
    <s v="0.12,0.05"/>
    <s v="0.12"/>
    <s v="0.05"/>
    <n v="5.2"/>
  </r>
  <r>
    <d v="2014-02-01T00:00:00"/>
    <x v="2"/>
    <x v="2"/>
    <s v="Only"/>
    <n v="162122.88000000003"/>
    <n v="54505.712255999999"/>
    <x v="200"/>
    <x v="2535"/>
    <x v="2509"/>
    <x v="74"/>
    <s v="普通服饰"/>
    <x v="13"/>
    <s v="女装"/>
    <d v="2013-04-20T00:00:00"/>
    <d v="2018-07-18T00:00:00"/>
    <s v="保底(含物管费)与流水两者取高"/>
    <s v="0.12,0.05"/>
    <s v="0.12"/>
    <s v="0.05"/>
    <n v="5.2"/>
  </r>
  <r>
    <d v="2014-02-01T00:00:00"/>
    <x v="2"/>
    <x v="2"/>
    <s v="Mothercare"/>
    <n v="446475.36000000004"/>
    <n v="83535.539856000003"/>
    <x v="2039"/>
    <x v="2536"/>
    <x v="2510"/>
    <x v="75"/>
    <s v="儿童"/>
    <x v="14"/>
    <s v="母婴用品"/>
    <d v="2012-12-03T00:00:00"/>
    <d v="2018-05-09T00:00:00"/>
    <s v="保底(含物管费)与流水两者取高"/>
    <s v="0.1"/>
    <s v="0.1"/>
    <s v=""/>
    <n v="5.4"/>
  </r>
  <r>
    <d v="2014-02-01T00:00:00"/>
    <x v="2"/>
    <x v="2"/>
    <s v="Ochirly 欧时力"/>
    <n v="375975.17999999993"/>
    <n v="168286.49056800001"/>
    <x v="2040"/>
    <x v="2537"/>
    <x v="2511"/>
    <x v="76"/>
    <s v="普通服饰"/>
    <x v="13"/>
    <s v="女装"/>
    <d v="2012-12-15T00:00:00"/>
    <d v="2018-05-09T00:00:00"/>
    <s v="保底与流水两者取高"/>
    <s v="0.15"/>
    <s v="0.15"/>
    <s v=""/>
    <n v="5.4"/>
  </r>
  <r>
    <d v="2014-02-01T00:00:00"/>
    <x v="2"/>
    <x v="2"/>
    <s v="LEE"/>
    <n v="108705.59999999999"/>
    <n v="39894.955200000004"/>
    <x v="2041"/>
    <x v="2538"/>
    <x v="2512"/>
    <x v="77"/>
    <s v="普通服饰"/>
    <x v="9"/>
    <s v="中性服装/休闲服饰"/>
    <d v="2013-03-06T00:00:00"/>
    <d v="2017-05-09T00:00:00"/>
    <s v="保底与流水两者取高"/>
    <s v="0.13"/>
    <s v="0.13"/>
    <s v=""/>
    <n v="4.2"/>
  </r>
  <r>
    <d v="2014-02-01T00:00:00"/>
    <x v="2"/>
    <x v="2"/>
    <s v="Less"/>
    <n v="101313.59999999999"/>
    <n v="46796.751839999997"/>
    <x v="2042"/>
    <x v="2539"/>
    <x v="2513"/>
    <x v="78"/>
    <s v="普通服饰"/>
    <x v="13"/>
    <s v="女装"/>
    <d v="2013-01-14T00:00:00"/>
    <d v="2016-05-09T00:00:00"/>
    <s v="保底与流水两者取高"/>
    <s v="0.18"/>
    <s v="0.18"/>
    <s v=""/>
    <n v="3.3"/>
  </r>
  <r>
    <d v="2014-02-01T00:00:00"/>
    <x v="2"/>
    <x v="2"/>
    <s v="Belvio"/>
    <n v="88590.720000000001"/>
    <n v="19826.603136000002"/>
    <x v="2043"/>
    <x v="2540"/>
    <x v="2514"/>
    <x v="79"/>
    <s v="普通服饰"/>
    <x v="6"/>
    <s v="鞋"/>
    <d v="2013-07-18T00:00:00"/>
    <d v="2015-08-06T00:00:00"/>
    <s v="保底与流水两者取高"/>
    <s v="0.1"/>
    <s v="0.1"/>
    <s v=""/>
    <n v="2.1"/>
  </r>
  <r>
    <d v="2014-02-01T00:00:00"/>
    <x v="2"/>
    <x v="2"/>
    <s v="J.Linderberg"/>
    <n v="67618.8"/>
    <n v="35878.535280000004"/>
    <x v="2044"/>
    <x v="2541"/>
    <x v="2515"/>
    <x v="80"/>
    <s v="普通服饰"/>
    <x v="9"/>
    <s v="综合服饰"/>
    <d v="2013-03-01T00:00:00"/>
    <d v="2016-05-09T00:00:00"/>
    <s v="保底与流水两者取高"/>
    <s v="0.13,0.07"/>
    <s v="0.13"/>
    <s v="0.07"/>
    <n v="3.2"/>
  </r>
  <r>
    <d v="2014-02-01T00:00:00"/>
    <x v="2"/>
    <x v="2"/>
    <s v="CK Underwear"/>
    <n v="112466.4"/>
    <n v="12956.129279999999"/>
    <x v="2045"/>
    <x v="2542"/>
    <x v="2516"/>
    <x v="23"/>
    <s v="普通服饰"/>
    <x v="9"/>
    <s v="内衣裤/保暖内衣"/>
    <d v="2013-03-20T00:00:00"/>
    <d v="2018-05-09T00:00:00"/>
    <s v="保底与流水两者取高"/>
    <s v="0.06"/>
    <s v="0.06"/>
    <s v=""/>
    <n v="5.0999999999999996"/>
  </r>
  <r>
    <d v="2014-02-01T00:00:00"/>
    <x v="2"/>
    <x v="2"/>
    <s v="CK jeans"/>
    <n v="207117.6"/>
    <n v="42479.819760000006"/>
    <x v="931"/>
    <x v="2543"/>
    <x v="2517"/>
    <x v="69"/>
    <s v="普通服饰"/>
    <x v="9"/>
    <s v="综合服饰"/>
    <d v="2013-03-20T00:00:00"/>
    <d v="2018-05-09T00:00:00"/>
    <s v="保底与流水两者取高"/>
    <s v="0."/>
    <s v="0."/>
    <s v=""/>
    <n v="5.0999999999999996"/>
  </r>
  <r>
    <d v="2014-02-01T00:00:00"/>
    <x v="2"/>
    <x v="2"/>
    <s v="Tommy Hilfiger"/>
    <n v="250734"/>
    <n v="25073.399999999998"/>
    <x v="5"/>
    <x v="2544"/>
    <x v="2518"/>
    <x v="78"/>
    <s v="普通服饰"/>
    <x v="9"/>
    <s v="综合服饰"/>
    <d v="2013-02-18T00:00:00"/>
    <d v="2016-05-09T00:00:00"/>
    <s v="纯扣"/>
    <s v="0.1"/>
    <s v="0.1"/>
    <s v=""/>
    <n v="3.2"/>
  </r>
  <r>
    <d v="2014-02-01T00:00:00"/>
    <x v="2"/>
    <x v="2"/>
    <s v="MUJI 无印良品"/>
    <n v="1103775.3840000001"/>
    <n v="88302.03072000001"/>
    <x v="438"/>
    <x v="2545"/>
    <x v="2519"/>
    <x v="81"/>
    <s v="快时尚"/>
    <x v="15"/>
    <s v="快时尚"/>
    <d v="2013-01-20T00:00:00"/>
    <d v="2018-05-09T00:00:00"/>
    <s v="纯扣"/>
    <s v="0.08"/>
    <s v="0.08"/>
    <s v=""/>
    <n v="5.3"/>
  </r>
  <r>
    <d v="2014-02-01T00:00:00"/>
    <x v="2"/>
    <x v="2"/>
    <s v="Desigual"/>
    <n v="248600.4"/>
    <n v="53399.365919999997"/>
    <x v="2046"/>
    <x v="2546"/>
    <x v="2520"/>
    <x v="82"/>
    <s v="普通服饰"/>
    <x v="6"/>
    <s v="生活特性店"/>
    <d v="2013-01-10T00:00:00"/>
    <d v="2019-05-09T00:00:00"/>
    <s v="保底与流水两者取高"/>
    <s v="0."/>
    <s v="0."/>
    <s v=""/>
    <n v="6.3"/>
  </r>
  <r>
    <d v="2014-02-01T00:00:00"/>
    <x v="2"/>
    <x v="2"/>
    <s v="Starbucks 星巴克（01-38）"/>
    <n v="792105.804"/>
    <n v="63368.464320000006"/>
    <x v="438"/>
    <x v="2547"/>
    <x v="2521"/>
    <x v="83"/>
    <s v="餐饮"/>
    <x v="0"/>
    <s v="咖啡店/面包店/冰激凌"/>
    <d v="2013-01-14T00:00:00"/>
    <d v="2023-05-13T00:00:00"/>
    <s v="保底与流水两者取高"/>
    <s v="0.08"/>
    <s v="0.08"/>
    <s v=""/>
    <n v="10.3"/>
  </r>
  <r>
    <d v="2014-02-01T00:00:00"/>
    <x v="2"/>
    <x v="2"/>
    <s v="Massimo Dutti"/>
    <n v="358829.01599999983"/>
    <n v="0"/>
    <x v="100"/>
    <x v="2548"/>
    <x v="104"/>
    <x v="84"/>
    <s v="快时尚"/>
    <x v="16"/>
    <s v="快时尚"/>
    <d v="2013-06-17T00:00:00"/>
    <d v="2029-06-16T00:00:00"/>
    <s v="纯扣"/>
    <s v="0."/>
    <s v="0."/>
    <s v=""/>
    <n v="16"/>
  </r>
  <r>
    <d v="2014-02-01T00:00:00"/>
    <x v="2"/>
    <x v="2"/>
    <s v="ZARA Home"/>
    <n v="354304.95600000006"/>
    <n v="0"/>
    <x v="100"/>
    <x v="2549"/>
    <x v="104"/>
    <x v="85"/>
    <s v="快时尚"/>
    <x v="16"/>
    <s v="快时尚"/>
    <d v="2013-06-17T00:00:00"/>
    <d v="2029-06-16T00:00:00"/>
    <s v="纯扣"/>
    <s v="0."/>
    <s v="0."/>
    <s v=""/>
    <n v="16"/>
  </r>
  <r>
    <d v="2014-02-01T00:00:00"/>
    <x v="2"/>
    <x v="2"/>
    <s v="Oysho"/>
    <n v="412060.26000000007"/>
    <n v="0"/>
    <x v="100"/>
    <x v="2550"/>
    <x v="104"/>
    <x v="86"/>
    <s v="快时尚"/>
    <x v="16"/>
    <s v="快时尚"/>
    <d v="2013-06-17T00:00:00"/>
    <d v="2029-06-16T00:00:00"/>
    <s v="纯扣"/>
    <s v="0."/>
    <s v="0."/>
    <s v=""/>
    <n v="16"/>
  </r>
  <r>
    <d v="2014-02-01T00:00:00"/>
    <x v="2"/>
    <x v="2"/>
    <s v="Uniqlo 优衣库"/>
    <n v="1618237.9319999998"/>
    <n v="154379.8987128"/>
    <x v="236"/>
    <x v="2551"/>
    <x v="2522"/>
    <x v="87"/>
    <s v="快时尚"/>
    <x v="17"/>
    <s v="快时尚"/>
    <d v="2013-01-07T00:00:00"/>
    <d v="2023-08-30T00:00:00"/>
    <s v="纯扣"/>
    <s v="0.08"/>
    <s v="0.08"/>
    <s v=""/>
    <n v="10.6"/>
  </r>
  <r>
    <d v="2014-02-01T00:00:00"/>
    <x v="2"/>
    <x v="2"/>
    <s v="Bershka"/>
    <n v="561486.43200000026"/>
    <n v="0"/>
    <x v="100"/>
    <x v="2552"/>
    <x v="104"/>
    <x v="88"/>
    <s v="快时尚"/>
    <x v="16"/>
    <s v="快时尚"/>
    <d v="2013-06-17T00:00:00"/>
    <d v="2029-06-16T00:00:00"/>
    <s v="纯扣"/>
    <s v="0."/>
    <s v="0."/>
    <s v=""/>
    <n v="16"/>
  </r>
  <r>
    <d v="2014-02-01T00:00:00"/>
    <x v="2"/>
    <x v="2"/>
    <s v="Dazzle 地素"/>
    <n v="129860.4"/>
    <n v="32594.9604"/>
    <x v="693"/>
    <x v="2553"/>
    <x v="2523"/>
    <x v="89"/>
    <s v="普通服饰"/>
    <x v="13"/>
    <s v="女装"/>
    <d v="2013-04-20T00:00:00"/>
    <d v="2016-05-19T00:00:00"/>
    <s v="保底与流水两者取高"/>
    <s v="0.11"/>
    <s v="0.11"/>
    <s v=""/>
    <n v="3.1"/>
  </r>
  <r>
    <d v="2014-02-01T00:00:00"/>
    <x v="2"/>
    <x v="2"/>
    <s v="STACCATO 思加图"/>
    <n v="126349.07999999999"/>
    <n v="18143.727888000001"/>
    <x v="2047"/>
    <x v="2554"/>
    <x v="2524"/>
    <x v="23"/>
    <s v="普通服饰"/>
    <x v="6"/>
    <s v="鞋"/>
    <d v="2013-06-24T00:00:00"/>
    <d v="2015-07-13T00:00:00"/>
    <s v="保底与流水两者取高"/>
    <s v="0.1"/>
    <s v="0.1"/>
    <s v=""/>
    <n v="2.1"/>
  </r>
  <r>
    <d v="2014-02-01T00:00:00"/>
    <x v="2"/>
    <x v="2"/>
    <s v="Joy&amp;Peace 真美诗"/>
    <n v="92993.280000000013"/>
    <n v="14906.822784000002"/>
    <x v="1061"/>
    <x v="2555"/>
    <x v="2525"/>
    <x v="90"/>
    <s v="普通服饰"/>
    <x v="6"/>
    <s v="鞋"/>
    <d v="2013-06-24T00:00:00"/>
    <d v="2015-07-13T00:00:00"/>
    <s v="纯扣"/>
    <s v="0.13"/>
    <s v="0.13"/>
    <s v=""/>
    <n v="2.1"/>
  </r>
  <r>
    <d v="2014-02-01T00:00:00"/>
    <x v="2"/>
    <x v="2"/>
    <s v="Pull&amp;Bear"/>
    <n v="403218.70799999981"/>
    <n v="0"/>
    <x v="100"/>
    <x v="2556"/>
    <x v="104"/>
    <x v="91"/>
    <s v="快时尚"/>
    <x v="16"/>
    <s v="快时尚"/>
    <d v="2013-06-17T00:00:00"/>
    <d v="2029-06-16T00:00:00"/>
    <s v="纯扣"/>
    <s v="0."/>
    <s v="0."/>
    <s v=""/>
    <n v="16"/>
  </r>
  <r>
    <d v="2014-02-01T00:00:00"/>
    <x v="2"/>
    <x v="2"/>
    <s v="Adidas Originals 三叶草"/>
    <n v="211048.8"/>
    <n v="33366.815280000003"/>
    <x v="367"/>
    <x v="2557"/>
    <x v="2526"/>
    <x v="92"/>
    <s v="普通服饰"/>
    <x v="18"/>
    <s v="运动服饰/运动配饰"/>
    <d v="2013-02-27T00:00:00"/>
    <d v="2015-05-09T00:00:00"/>
    <s v="保底与流水两者取高"/>
    <s v="0.13"/>
    <s v="0.13"/>
    <s v=""/>
    <n v="2.2000000000000002"/>
  </r>
  <r>
    <d v="2014-02-01T00:00:00"/>
    <x v="2"/>
    <x v="2"/>
    <s v="Clarks 其乐"/>
    <n v="168071.75999999995"/>
    <n v="19143.373464"/>
    <x v="2048"/>
    <x v="2558"/>
    <x v="2527"/>
    <x v="93"/>
    <s v="普通服饰"/>
    <x v="6"/>
    <s v="鞋"/>
    <d v="2013-01-20T00:00:00"/>
    <d v="2017-05-09T00:00:00"/>
    <s v="保底与流水两者取高"/>
    <s v="0.1"/>
    <s v="0.1"/>
    <s v=""/>
    <n v="4.3"/>
  </r>
  <r>
    <d v="2014-02-01T00:00:00"/>
    <x v="2"/>
    <x v="2"/>
    <s v="暇步士"/>
    <n v="97348.799999999974"/>
    <n v="12012.841920000001"/>
    <x v="2049"/>
    <x v="2559"/>
    <x v="2528"/>
    <x v="94"/>
    <s v="普通服饰"/>
    <x v="6"/>
    <s v="鞋"/>
    <d v="2013-01-20T00:00:00"/>
    <d v="2017-05-09T00:00:00"/>
    <s v="保底与流水两者取高"/>
    <s v="0.1"/>
    <s v="0.1"/>
    <s v=""/>
    <n v="4.3"/>
  </r>
  <r>
    <d v="2014-02-01T00:00:00"/>
    <x v="2"/>
    <x v="2"/>
    <s v="Stradivarius"/>
    <n v="209988.144"/>
    <n v="0"/>
    <x v="100"/>
    <x v="2560"/>
    <x v="104"/>
    <x v="95"/>
    <s v="快时尚"/>
    <x v="16"/>
    <s v="快时尚"/>
    <d v="2013-06-17T00:00:00"/>
    <d v="2029-06-16T00:00:00"/>
    <s v="纯扣"/>
    <s v="0."/>
    <s v="0."/>
    <s v=""/>
    <n v="16"/>
  </r>
  <r>
    <d v="2014-02-01T00:00:00"/>
    <x v="2"/>
    <x v="2"/>
    <s v="Mo&amp;Co 摩安珂"/>
    <n v="176672.04"/>
    <n v="39574.536960000005"/>
    <x v="2050"/>
    <x v="2561"/>
    <x v="2529"/>
    <x v="96"/>
    <s v="普通服饰"/>
    <x v="13"/>
    <s v="女装"/>
    <d v="2013-03-10T00:00:00"/>
    <d v="2016-05-09T00:00:00"/>
    <s v="纯扣"/>
    <s v="0.17"/>
    <s v="0.17"/>
    <s v=""/>
    <n v="3.2"/>
  </r>
  <r>
    <d v="2014-02-01T00:00:00"/>
    <x v="2"/>
    <x v="2"/>
    <s v="Lenscrafters 亮视点"/>
    <n v="70514.399999999994"/>
    <n v="49797.269280000008"/>
    <x v="2051"/>
    <x v="2562"/>
    <x v="2530"/>
    <x v="97"/>
    <s v="其它"/>
    <x v="1"/>
    <s v="眼镜"/>
    <d v="2013-01-16T00:00:00"/>
    <d v="2016-05-09T00:00:00"/>
    <s v="保底与流水两者取高"/>
    <s v="0.16"/>
    <s v="0.16"/>
    <s v=""/>
    <n v="3.3"/>
  </r>
  <r>
    <d v="2014-02-01T00:00:00"/>
    <x v="2"/>
    <x v="2"/>
    <s v="egg"/>
    <n v="109110"/>
    <n v="28837.772999999997"/>
    <x v="2052"/>
    <x v="2563"/>
    <x v="2531"/>
    <x v="63"/>
    <s v="其它"/>
    <x v="1"/>
    <s v="眼镜"/>
    <d v="2013-03-14T00:00:00"/>
    <d v="2016-05-09T00:00:00"/>
    <s v="保底与流水两者取高"/>
    <s v="0.16"/>
    <s v="0.16"/>
    <s v=""/>
    <n v="3.2"/>
  </r>
  <r>
    <d v="2014-02-01T00:00:00"/>
    <x v="2"/>
    <x v="2"/>
    <s v="City Chain 时间廊"/>
    <n v="282816"/>
    <n v="39509.395200000006"/>
    <x v="759"/>
    <x v="2564"/>
    <x v="2532"/>
    <x v="98"/>
    <s v="珠宝"/>
    <x v="11"/>
    <s v="钟表"/>
    <d v="2013-03-14T00:00:00"/>
    <d v="2016-05-09T00:00:00"/>
    <s v="保底与流水两者取高"/>
    <s v="0.12"/>
    <s v="0.12"/>
    <s v=""/>
    <n v="3.2"/>
  </r>
  <r>
    <d v="2014-02-01T00:00:00"/>
    <x v="2"/>
    <x v="2"/>
    <s v="Amass 阿玛施"/>
    <n v="186420"/>
    <n v="54266.861999999994"/>
    <x v="2053"/>
    <x v="2565"/>
    <x v="2533"/>
    <x v="99"/>
    <s v="普通服饰"/>
    <x v="13"/>
    <s v="女装"/>
    <d v="2013-04-10T00:00:00"/>
    <d v="2016-05-09T00:00:00"/>
    <s v="保底与流水两者取高"/>
    <s v="0.06"/>
    <s v="0.06"/>
    <s v=""/>
    <n v="3.1"/>
  </r>
  <r>
    <d v="2014-02-01T00:00:00"/>
    <x v="2"/>
    <x v="2"/>
    <s v="Springfield"/>
    <n v="225754.8"/>
    <n v="89511.778199999986"/>
    <x v="2054"/>
    <x v="2566"/>
    <x v="2534"/>
    <x v="100"/>
    <s v="普通服饰"/>
    <x v="9"/>
    <s v="综合服饰"/>
    <d v="2013-01-28T00:00:00"/>
    <d v="2019-05-09T00:00:00"/>
    <s v="保底与流水两者取高"/>
    <s v="0.12"/>
    <s v="0.12"/>
    <s v=""/>
    <n v="6.3"/>
  </r>
  <r>
    <d v="2014-02-01T00:00:00"/>
    <x v="2"/>
    <x v="2"/>
    <s v="Casio 卡西欧"/>
    <n v="124163.4"/>
    <n v="5997.0922200000005"/>
    <x v="74"/>
    <x v="2567"/>
    <x v="2535"/>
    <x v="10"/>
    <s v="珠宝"/>
    <x v="11"/>
    <s v="钟表"/>
    <d v="2013-07-26T00:00:00"/>
    <d v="2014-07-25T00:00:00"/>
    <s v="纯保底"/>
    <s v="0."/>
    <s v="0."/>
    <s v=""/>
    <n v="1"/>
  </r>
  <r>
    <d v="2014-02-01T00:00:00"/>
    <x v="2"/>
    <x v="2"/>
    <s v="ZARA"/>
    <n v="2200613.9279999998"/>
    <n v="0"/>
    <x v="100"/>
    <x v="2568"/>
    <x v="104"/>
    <x v="101"/>
    <s v="快时尚"/>
    <x v="19"/>
    <s v="快时尚"/>
    <d v="2013-06-17T00:00:00"/>
    <d v="2029-06-16T00:00:00"/>
    <s v="纯扣"/>
    <s v="0."/>
    <s v="0."/>
    <s v=""/>
    <n v="16"/>
  </r>
  <r>
    <d v="2014-03-01T00:00:00"/>
    <x v="2"/>
    <x v="2"/>
    <s v="迪卡侬"/>
    <n v="5815138.7999999998"/>
    <n v="0"/>
    <x v="100"/>
    <x v="2569"/>
    <x v="104"/>
    <x v="102"/>
    <s v="普通服饰"/>
    <x v="6"/>
    <s v="生活特性店"/>
    <d v="2013-04-01T00:00:00"/>
    <d v="2043-03-31T00:00:00"/>
    <s v="纯保底"/>
    <s v="0."/>
    <s v="0."/>
    <s v=""/>
    <n v="30"/>
  </r>
  <r>
    <d v="2014-03-01T00:00:00"/>
    <x v="2"/>
    <x v="2"/>
    <s v="Jack&amp;Jones 杰克琼斯"/>
    <n v="298711.8"/>
    <n v="56098.076040000007"/>
    <x v="1798"/>
    <x v="2570"/>
    <x v="2536"/>
    <x v="71"/>
    <s v="普通服饰"/>
    <x v="12"/>
    <s v="男装"/>
    <d v="2013-04-20T00:00:00"/>
    <d v="2018-07-18T00:00:00"/>
    <s v="保底(含物管费)与流水两者取高"/>
    <s v="0.12,0.05"/>
    <s v="0.12"/>
    <s v="0.05"/>
    <n v="5.2"/>
  </r>
  <r>
    <d v="2014-03-01T00:00:00"/>
    <x v="2"/>
    <x v="2"/>
    <s v="Vero Moda"/>
    <n v="196435.8"/>
    <n v="54000.201420000005"/>
    <x v="2055"/>
    <x v="2571"/>
    <x v="2537"/>
    <x v="72"/>
    <s v="普通服饰"/>
    <x v="13"/>
    <s v="女装"/>
    <d v="2013-04-20T00:00:00"/>
    <d v="2018-07-18T00:00:00"/>
    <s v="保底(含物管费)与流水两者取高"/>
    <s v="0.12,0.05"/>
    <s v="0.12"/>
    <s v="0.05"/>
    <n v="5.2"/>
  </r>
  <r>
    <d v="2014-03-01T00:00:00"/>
    <x v="2"/>
    <x v="2"/>
    <s v="Selected 思莱德"/>
    <n v="181411.19999999998"/>
    <n v="56255.613120000009"/>
    <x v="2056"/>
    <x v="2572"/>
    <x v="2538"/>
    <x v="73"/>
    <s v="普通服饰"/>
    <x v="12"/>
    <s v="男装"/>
    <d v="2013-04-20T00:00:00"/>
    <d v="2018-07-18T00:00:00"/>
    <s v="保底(含物管费)与流水两者取高"/>
    <s v="0.12,0.05"/>
    <s v="0.12"/>
    <s v="0.05"/>
    <n v="5.2"/>
  </r>
  <r>
    <d v="2014-03-01T00:00:00"/>
    <x v="2"/>
    <x v="2"/>
    <s v="Only"/>
    <n v="265232.39999999997"/>
    <n v="54505.258200000004"/>
    <x v="2057"/>
    <x v="2573"/>
    <x v="2539"/>
    <x v="74"/>
    <s v="普通服饰"/>
    <x v="13"/>
    <s v="女装"/>
    <d v="2013-04-20T00:00:00"/>
    <d v="2018-07-18T00:00:00"/>
    <s v="保底(含物管费)与流水两者取高"/>
    <s v="0.12,0.05"/>
    <s v="0.12"/>
    <s v="0.05"/>
    <n v="5.2"/>
  </r>
  <r>
    <d v="2014-03-01T00:00:00"/>
    <x v="2"/>
    <x v="2"/>
    <s v="Mothercare"/>
    <n v="776413.68"/>
    <n v="83542.111967999997"/>
    <x v="2058"/>
    <x v="2574"/>
    <x v="2540"/>
    <x v="75"/>
    <s v="儿童"/>
    <x v="14"/>
    <s v="母婴用品"/>
    <d v="2012-12-03T00:00:00"/>
    <d v="2018-05-09T00:00:00"/>
    <s v="保底(含物管费)与流水两者取高"/>
    <s v="0.1"/>
    <s v="0.1"/>
    <s v=""/>
    <n v="5.4"/>
  </r>
  <r>
    <d v="2014-03-01T00:00:00"/>
    <x v="2"/>
    <x v="2"/>
    <s v="Ochirly 欧时力"/>
    <n v="521640"/>
    <n v="168281.06399999998"/>
    <x v="2059"/>
    <x v="2575"/>
    <x v="2541"/>
    <x v="76"/>
    <s v="普通服饰"/>
    <x v="13"/>
    <s v="女装"/>
    <d v="2012-12-15T00:00:00"/>
    <d v="2018-05-09T00:00:00"/>
    <s v="保底与流水两者取高"/>
    <s v="0.15"/>
    <s v="0.15"/>
    <s v=""/>
    <n v="5.4"/>
  </r>
  <r>
    <d v="2014-03-01T00:00:00"/>
    <x v="2"/>
    <x v="2"/>
    <s v="LEE"/>
    <n v="183808.8"/>
    <n v="39904.890480000002"/>
    <x v="2060"/>
    <x v="2576"/>
    <x v="2542"/>
    <x v="77"/>
    <s v="普通服饰"/>
    <x v="9"/>
    <s v="中性服装/休闲服饰"/>
    <d v="2013-03-06T00:00:00"/>
    <d v="2017-05-09T00:00:00"/>
    <s v="保底与流水两者取高"/>
    <s v="0.13"/>
    <s v="0.13"/>
    <s v=""/>
    <n v="4.2"/>
  </r>
  <r>
    <d v="2014-03-01T00:00:00"/>
    <x v="2"/>
    <x v="2"/>
    <s v="Less"/>
    <n v="84531.599999999991"/>
    <n v="46796.693760000002"/>
    <x v="2061"/>
    <x v="2577"/>
    <x v="2543"/>
    <x v="78"/>
    <s v="普通服饰"/>
    <x v="13"/>
    <s v="女装"/>
    <d v="2013-01-14T00:00:00"/>
    <d v="2016-05-09T00:00:00"/>
    <s v="保底与流水两者取高"/>
    <s v="0.18"/>
    <s v="0.18"/>
    <s v=""/>
    <n v="3.3"/>
  </r>
  <r>
    <d v="2014-03-01T00:00:00"/>
    <x v="2"/>
    <x v="2"/>
    <s v="Belvio"/>
    <n v="189690.72"/>
    <n v="22516.288464000005"/>
    <x v="2062"/>
    <x v="2578"/>
    <x v="2544"/>
    <x v="79"/>
    <s v="普通服饰"/>
    <x v="6"/>
    <s v="鞋"/>
    <d v="2013-07-18T00:00:00"/>
    <d v="2015-08-06T00:00:00"/>
    <s v="保底与流水两者取高"/>
    <s v="0.1"/>
    <s v="0.1"/>
    <s v=""/>
    <n v="2.1"/>
  </r>
  <r>
    <d v="2014-03-01T00:00:00"/>
    <x v="2"/>
    <x v="2"/>
    <s v="J.Linderberg"/>
    <n v="127572.07199999999"/>
    <n v="35886.023853599996"/>
    <x v="2063"/>
    <x v="2579"/>
    <x v="2545"/>
    <x v="80"/>
    <s v="普通服饰"/>
    <x v="9"/>
    <s v="综合服饰"/>
    <d v="2013-03-01T00:00:00"/>
    <d v="2016-05-09T00:00:00"/>
    <s v="保底与流水两者取高"/>
    <s v="0.13,0.07"/>
    <s v="0.13"/>
    <s v="0.07"/>
    <n v="3.2"/>
  </r>
  <r>
    <d v="2014-03-01T00:00:00"/>
    <x v="2"/>
    <x v="2"/>
    <s v="CK Underwear"/>
    <n v="90826.2"/>
    <n v="12960.898739999999"/>
    <x v="892"/>
    <x v="2580"/>
    <x v="2546"/>
    <x v="23"/>
    <s v="普通服饰"/>
    <x v="9"/>
    <s v="内衣裤/保暖内衣"/>
    <d v="2013-03-20T00:00:00"/>
    <d v="2018-05-09T00:00:00"/>
    <s v="保底与流水两者取高"/>
    <s v="0.06"/>
    <s v="0.06"/>
    <s v=""/>
    <n v="5.0999999999999996"/>
  </r>
  <r>
    <d v="2014-03-01T00:00:00"/>
    <x v="2"/>
    <x v="2"/>
    <s v="CK jeans"/>
    <n v="360104.39999999997"/>
    <n v="42492.319200000005"/>
    <x v="2064"/>
    <x v="2581"/>
    <x v="2547"/>
    <x v="69"/>
    <s v="普通服饰"/>
    <x v="9"/>
    <s v="综合服饰"/>
    <d v="2013-03-20T00:00:00"/>
    <d v="2018-05-09T00:00:00"/>
    <s v="保底与流水两者取高"/>
    <s v="0."/>
    <s v="0."/>
    <s v=""/>
    <n v="5.0999999999999996"/>
  </r>
  <r>
    <d v="2014-03-01T00:00:00"/>
    <x v="2"/>
    <x v="2"/>
    <s v="Tommy Hilfiger"/>
    <n v="461958.95999999996"/>
    <n v="46195.896000000001"/>
    <x v="4"/>
    <x v="2582"/>
    <x v="2548"/>
    <x v="78"/>
    <s v="普通服饰"/>
    <x v="9"/>
    <s v="综合服饰"/>
    <d v="2013-02-18T00:00:00"/>
    <d v="2016-05-09T00:00:00"/>
    <s v="纯扣"/>
    <s v="0.1"/>
    <s v="0.1"/>
    <s v=""/>
    <n v="3.2"/>
  </r>
  <r>
    <d v="2014-03-01T00:00:00"/>
    <x v="2"/>
    <x v="2"/>
    <s v="MUJI 无印良品"/>
    <n v="1520398.9799999997"/>
    <n v="121631.9184"/>
    <x v="2031"/>
    <x v="2583"/>
    <x v="2549"/>
    <x v="81"/>
    <s v="快时尚"/>
    <x v="15"/>
    <s v="快时尚"/>
    <d v="2013-01-20T00:00:00"/>
    <d v="2018-05-09T00:00:00"/>
    <s v="纯扣"/>
    <s v="0.08"/>
    <s v="0.08"/>
    <s v=""/>
    <n v="5.3"/>
  </r>
  <r>
    <d v="2014-03-01T00:00:00"/>
    <x v="2"/>
    <x v="2"/>
    <s v="T-world"/>
    <n v="63027.6"/>
    <n v="0"/>
    <x v="100"/>
    <x v="2584"/>
    <x v="104"/>
    <x v="80"/>
    <s v="电器"/>
    <x v="20"/>
    <s v="电器/家用电器/IT器材"/>
    <d v="2014-03-10T00:00:00"/>
    <d v="2017-04-09T00:00:00"/>
    <s v="保底与流水两者取高"/>
    <n v="0.3"/>
    <n v="0.3"/>
    <s v=""/>
    <n v="3.1"/>
  </r>
  <r>
    <d v="2014-03-01T00:00:00"/>
    <x v="2"/>
    <x v="2"/>
    <s v="Starbucks 星巴克（01-38）"/>
    <n v="915561.28799999994"/>
    <n v="73244.903040000005"/>
    <x v="2031"/>
    <x v="2585"/>
    <x v="2550"/>
    <x v="83"/>
    <s v="餐饮"/>
    <x v="0"/>
    <s v="咖啡店/面包店/冰激凌"/>
    <d v="2013-01-14T00:00:00"/>
    <d v="2023-05-13T00:00:00"/>
    <s v="保底与流水两者取高"/>
    <s v="0.08"/>
    <s v="0.08"/>
    <s v=""/>
    <n v="10.3"/>
  </r>
  <r>
    <d v="2014-03-01T00:00:00"/>
    <x v="2"/>
    <x v="2"/>
    <s v="Massimo Dutti"/>
    <n v="476506.64399999997"/>
    <n v="0"/>
    <x v="100"/>
    <x v="2586"/>
    <x v="104"/>
    <x v="84"/>
    <s v="快时尚"/>
    <x v="16"/>
    <s v="快时尚"/>
    <d v="2013-06-17T00:00:00"/>
    <d v="2029-06-16T00:00:00"/>
    <s v="纯扣"/>
    <s v="0."/>
    <s v="0."/>
    <s v=""/>
    <n v="16"/>
  </r>
  <r>
    <d v="2014-03-01T00:00:00"/>
    <x v="2"/>
    <x v="2"/>
    <s v="ZARA Home"/>
    <n v="310342.75199999998"/>
    <n v="0"/>
    <x v="100"/>
    <x v="2587"/>
    <x v="104"/>
    <x v="85"/>
    <s v="快时尚"/>
    <x v="16"/>
    <s v="快时尚"/>
    <d v="2013-06-17T00:00:00"/>
    <d v="2029-06-16T00:00:00"/>
    <s v="纯扣"/>
    <s v="0."/>
    <s v="0."/>
    <s v=""/>
    <n v="16"/>
  </r>
  <r>
    <d v="2014-03-01T00:00:00"/>
    <x v="2"/>
    <x v="2"/>
    <s v="Oysho"/>
    <n v="524137.64399999997"/>
    <n v="0"/>
    <x v="100"/>
    <x v="2588"/>
    <x v="104"/>
    <x v="86"/>
    <s v="快时尚"/>
    <x v="16"/>
    <s v="快时尚"/>
    <d v="2013-06-17T00:00:00"/>
    <d v="2029-06-16T00:00:00"/>
    <s v="纯扣"/>
    <s v="0."/>
    <s v="0."/>
    <s v=""/>
    <n v="16"/>
  </r>
  <r>
    <d v="2014-03-01T00:00:00"/>
    <x v="2"/>
    <x v="2"/>
    <s v="Uniqlo 优衣库"/>
    <n v="2199342.5639999998"/>
    <n v="200799.97609320001"/>
    <x v="2065"/>
    <x v="2589"/>
    <x v="2551"/>
    <x v="87"/>
    <s v="快时尚"/>
    <x v="17"/>
    <s v="快时尚"/>
    <d v="2013-01-07T00:00:00"/>
    <d v="2023-08-30T00:00:00"/>
    <s v="纯扣"/>
    <s v="0.08"/>
    <s v="0.08"/>
    <s v=""/>
    <n v="10.6"/>
  </r>
  <r>
    <d v="2014-03-01T00:00:00"/>
    <x v="2"/>
    <x v="2"/>
    <s v="Bershka"/>
    <n v="708269.96399999992"/>
    <n v="0"/>
    <x v="100"/>
    <x v="2590"/>
    <x v="104"/>
    <x v="88"/>
    <s v="快时尚"/>
    <x v="16"/>
    <s v="快时尚"/>
    <d v="2013-06-17T00:00:00"/>
    <d v="2029-06-16T00:00:00"/>
    <s v="纯扣"/>
    <s v="0."/>
    <s v="0."/>
    <s v=""/>
    <n v="16"/>
  </r>
  <r>
    <d v="2014-03-01T00:00:00"/>
    <x v="2"/>
    <x v="2"/>
    <s v="Dazzle 地素"/>
    <n v="122000.4"/>
    <n v="32586.306840000001"/>
    <x v="2066"/>
    <x v="2591"/>
    <x v="2552"/>
    <x v="89"/>
    <s v="普通服饰"/>
    <x v="13"/>
    <s v="女装"/>
    <d v="2013-04-20T00:00:00"/>
    <d v="2016-05-19T00:00:00"/>
    <s v="保底与流水两者取高"/>
    <s v="0.11"/>
    <s v="0.11"/>
    <s v=""/>
    <n v="3.1"/>
  </r>
  <r>
    <d v="2014-03-01T00:00:00"/>
    <x v="2"/>
    <x v="2"/>
    <s v="STACCATO 思加图"/>
    <n v="205750.8"/>
    <n v="23805.367559999999"/>
    <x v="307"/>
    <x v="2592"/>
    <x v="2553"/>
    <x v="23"/>
    <s v="普通服饰"/>
    <x v="6"/>
    <s v="鞋"/>
    <d v="2013-06-24T00:00:00"/>
    <d v="2015-07-13T00:00:00"/>
    <s v="保底与流水两者取高"/>
    <s v="0.1"/>
    <s v="0.1"/>
    <s v=""/>
    <n v="2.1"/>
  </r>
  <r>
    <d v="2014-03-01T00:00:00"/>
    <x v="2"/>
    <x v="2"/>
    <s v="Joy&amp;Peace 真美诗"/>
    <n v="121716.72"/>
    <n v="18647.001504"/>
    <x v="2067"/>
    <x v="2593"/>
    <x v="2554"/>
    <x v="90"/>
    <s v="普通服饰"/>
    <x v="6"/>
    <s v="鞋"/>
    <d v="2013-06-24T00:00:00"/>
    <d v="2015-07-13T00:00:00"/>
    <s v="纯扣"/>
    <s v="0.13"/>
    <s v="0.13"/>
    <s v=""/>
    <n v="2.1"/>
  </r>
  <r>
    <d v="2014-03-01T00:00:00"/>
    <x v="2"/>
    <x v="2"/>
    <s v="Pull&amp;Bear"/>
    <n v="485004.51599999995"/>
    <n v="0"/>
    <x v="100"/>
    <x v="2594"/>
    <x v="104"/>
    <x v="91"/>
    <s v="快时尚"/>
    <x v="16"/>
    <s v="快时尚"/>
    <d v="2013-06-17T00:00:00"/>
    <d v="2029-06-16T00:00:00"/>
    <s v="纯扣"/>
    <s v="0."/>
    <s v="0."/>
    <s v=""/>
    <n v="16"/>
  </r>
  <r>
    <d v="2014-03-01T00:00:00"/>
    <x v="2"/>
    <x v="2"/>
    <s v="Adidas Originals 三叶草"/>
    <n v="390871.2"/>
    <n v="56754.498239999994"/>
    <x v="1803"/>
    <x v="2595"/>
    <x v="2555"/>
    <x v="92"/>
    <s v="普通服饰"/>
    <x v="18"/>
    <s v="运动服饰/运动配饰"/>
    <d v="2013-02-27T00:00:00"/>
    <d v="2015-05-09T00:00:00"/>
    <s v="保底与流水两者取高"/>
    <s v="0.13"/>
    <s v="0.13"/>
    <s v=""/>
    <n v="2.2000000000000002"/>
  </r>
  <r>
    <d v="2014-03-01T00:00:00"/>
    <x v="2"/>
    <x v="2"/>
    <s v="Clarks 其乐"/>
    <n v="194144.75999999998"/>
    <n v="21763.627596000002"/>
    <x v="2068"/>
    <x v="2596"/>
    <x v="2556"/>
    <x v="93"/>
    <s v="普通服饰"/>
    <x v="6"/>
    <s v="鞋"/>
    <d v="2013-01-20T00:00:00"/>
    <d v="2017-05-09T00:00:00"/>
    <s v="保底与流水两者取高"/>
    <s v="0.1"/>
    <s v="0.1"/>
    <s v=""/>
    <n v="4.3"/>
  </r>
  <r>
    <d v="2014-03-01T00:00:00"/>
    <x v="2"/>
    <x v="2"/>
    <s v="暇步士"/>
    <n v="123199.07999999999"/>
    <n v="14599.090980000001"/>
    <x v="2069"/>
    <x v="2597"/>
    <x v="2557"/>
    <x v="94"/>
    <s v="普通服饰"/>
    <x v="6"/>
    <s v="鞋"/>
    <d v="2013-01-20T00:00:00"/>
    <d v="2017-05-09T00:00:00"/>
    <s v="保底与流水两者取高"/>
    <s v="0.1"/>
    <s v="0.1"/>
    <s v=""/>
    <n v="4.3"/>
  </r>
  <r>
    <d v="2014-03-01T00:00:00"/>
    <x v="2"/>
    <x v="2"/>
    <s v="Stradivarius"/>
    <n v="197568.576"/>
    <n v="0"/>
    <x v="100"/>
    <x v="2598"/>
    <x v="104"/>
    <x v="95"/>
    <s v="快时尚"/>
    <x v="16"/>
    <s v="快时尚"/>
    <d v="2013-06-17T00:00:00"/>
    <d v="2029-06-16T00:00:00"/>
    <s v="纯扣"/>
    <s v="0."/>
    <s v="0."/>
    <s v=""/>
    <n v="16"/>
  </r>
  <r>
    <d v="2014-03-01T00:00:00"/>
    <x v="2"/>
    <x v="2"/>
    <s v="Mo&amp;Co 摩安珂"/>
    <n v="126018"/>
    <n v="30962.622599999999"/>
    <x v="2070"/>
    <x v="2599"/>
    <x v="2558"/>
    <x v="96"/>
    <s v="普通服饰"/>
    <x v="13"/>
    <s v="女装"/>
    <d v="2013-03-10T00:00:00"/>
    <d v="2016-05-09T00:00:00"/>
    <s v="纯扣"/>
    <s v="0.17"/>
    <s v="0.17"/>
    <s v=""/>
    <n v="3.2"/>
  </r>
  <r>
    <d v="2014-03-01T00:00:00"/>
    <x v="2"/>
    <x v="2"/>
    <s v="Lenscrafters 亮视点"/>
    <n v="99882"/>
    <n v="49801.165199999996"/>
    <x v="2071"/>
    <x v="2600"/>
    <x v="2559"/>
    <x v="97"/>
    <s v="其它"/>
    <x v="1"/>
    <s v="眼镜"/>
    <d v="2013-01-16T00:00:00"/>
    <d v="2016-05-09T00:00:00"/>
    <s v="保底与流水两者取高"/>
    <s v="0.16"/>
    <s v="0.16"/>
    <s v=""/>
    <n v="3.3"/>
  </r>
  <r>
    <d v="2014-03-01T00:00:00"/>
    <x v="2"/>
    <x v="2"/>
    <s v="egg"/>
    <n v="117733.2"/>
    <n v="28832.860680000002"/>
    <x v="2072"/>
    <x v="2601"/>
    <x v="2560"/>
    <x v="63"/>
    <s v="其它"/>
    <x v="1"/>
    <s v="眼镜"/>
    <d v="2013-03-14T00:00:00"/>
    <d v="2016-05-09T00:00:00"/>
    <s v="保底与流水两者取高"/>
    <s v="0.16"/>
    <s v="0.16"/>
    <s v=""/>
    <n v="3.2"/>
  </r>
  <r>
    <d v="2014-03-01T00:00:00"/>
    <x v="2"/>
    <x v="2"/>
    <s v="City Chain 时间廊"/>
    <n v="175695.6"/>
    <n v="30131.795400000003"/>
    <x v="279"/>
    <x v="2602"/>
    <x v="2561"/>
    <x v="98"/>
    <s v="珠宝"/>
    <x v="11"/>
    <s v="钟表"/>
    <d v="2013-03-14T00:00:00"/>
    <d v="2016-05-09T00:00:00"/>
    <s v="保底与流水两者取高"/>
    <s v="0.12"/>
    <s v="0.12"/>
    <s v=""/>
    <n v="3.2"/>
  </r>
  <r>
    <d v="2014-03-01T00:00:00"/>
    <x v="2"/>
    <x v="2"/>
    <s v="Amass 阿玛施"/>
    <n v="245850"/>
    <n v="54259.094999999994"/>
    <x v="2073"/>
    <x v="2603"/>
    <x v="2562"/>
    <x v="99"/>
    <s v="普通服饰"/>
    <x v="13"/>
    <s v="女装"/>
    <d v="2013-04-10T00:00:00"/>
    <d v="2016-05-09T00:00:00"/>
    <s v="保底与流水两者取高"/>
    <s v="0.06"/>
    <s v="0.06"/>
    <s v=""/>
    <n v="3.1"/>
  </r>
  <r>
    <d v="2014-03-01T00:00:00"/>
    <x v="2"/>
    <x v="2"/>
    <s v="Springfield"/>
    <n v="266250"/>
    <n v="89513.25"/>
    <x v="2074"/>
    <x v="2604"/>
    <x v="2563"/>
    <x v="100"/>
    <s v="普通服饰"/>
    <x v="9"/>
    <s v="综合服饰"/>
    <d v="2013-01-28T00:00:00"/>
    <d v="2019-05-09T00:00:00"/>
    <s v="保底与流水两者取高"/>
    <s v="0.12"/>
    <s v="0.12"/>
    <s v=""/>
    <n v="6.3"/>
  </r>
  <r>
    <d v="2014-03-01T00:00:00"/>
    <x v="2"/>
    <x v="2"/>
    <s v="Casio 卡西欧"/>
    <n v="98416.8"/>
    <n v="6003.4247999999998"/>
    <x v="2075"/>
    <x v="2605"/>
    <x v="2564"/>
    <x v="10"/>
    <s v="珠宝"/>
    <x v="11"/>
    <s v="钟表"/>
    <d v="2013-07-26T00:00:00"/>
    <d v="2014-07-25T00:00:00"/>
    <s v="纯保底"/>
    <s v="0."/>
    <s v="0."/>
    <s v=""/>
    <n v="1"/>
  </r>
  <r>
    <d v="2014-03-01T00:00:00"/>
    <x v="2"/>
    <x v="2"/>
    <s v="ZARA"/>
    <n v="3039784.7039999999"/>
    <n v="0"/>
    <x v="100"/>
    <x v="2606"/>
    <x v="104"/>
    <x v="101"/>
    <s v="快时尚"/>
    <x v="19"/>
    <s v="快时尚"/>
    <d v="2013-06-17T00:00:00"/>
    <d v="2029-06-16T00:00:00"/>
    <s v="纯扣"/>
    <s v="0."/>
    <s v="0."/>
    <s v=""/>
    <n v="16"/>
  </r>
  <r>
    <d v="2014-04-01T00:00:00"/>
    <x v="2"/>
    <x v="2"/>
    <s v="迪卡侬"/>
    <n v="6180510"/>
    <n v="110631.129"/>
    <x v="2076"/>
    <x v="2607"/>
    <x v="2565"/>
    <x v="102"/>
    <s v="普通服饰"/>
    <x v="6"/>
    <s v="生活特性店"/>
    <d v="2013-04-01T00:00:00"/>
    <d v="2043-03-31T00:00:00"/>
    <s v="纯保底"/>
    <s v="0."/>
    <s v="0."/>
    <s v=""/>
    <n v="30"/>
  </r>
  <r>
    <d v="2014-04-01T00:00:00"/>
    <x v="2"/>
    <x v="2"/>
    <s v="Jack&amp;Jones 杰克琼斯"/>
    <n v="318453.59999999998"/>
    <n v="56111.524320000011"/>
    <x v="2077"/>
    <x v="2608"/>
    <x v="2566"/>
    <x v="71"/>
    <s v="普通服饰"/>
    <x v="12"/>
    <s v="男装"/>
    <d v="2013-04-20T00:00:00"/>
    <d v="2018-07-18T00:00:00"/>
    <s v="保底(含物管费)与流水两者取高"/>
    <s v="0.12,0.05"/>
    <s v="0.12"/>
    <s v="0.05"/>
    <n v="5.2"/>
  </r>
  <r>
    <d v="2014-04-01T00:00:00"/>
    <x v="2"/>
    <x v="2"/>
    <s v="Vero Moda"/>
    <n v="168003.6"/>
    <n v="53996.357040000003"/>
    <x v="2078"/>
    <x v="2609"/>
    <x v="2567"/>
    <x v="72"/>
    <s v="普通服饰"/>
    <x v="13"/>
    <s v="女装"/>
    <d v="2013-04-20T00:00:00"/>
    <d v="2018-07-18T00:00:00"/>
    <s v="保底(含物管费)与流水两者取高"/>
    <s v="0.12,0.05"/>
    <s v="0.12"/>
    <s v="0.05"/>
    <n v="5.2"/>
  </r>
  <r>
    <d v="2014-04-01T00:00:00"/>
    <x v="2"/>
    <x v="2"/>
    <s v="Selected 思莱德"/>
    <n v="164817.60000000001"/>
    <n v="56252.246880000006"/>
    <x v="2079"/>
    <x v="2610"/>
    <x v="2568"/>
    <x v="73"/>
    <s v="普通服饰"/>
    <x v="12"/>
    <s v="男装"/>
    <d v="2013-04-20T00:00:00"/>
    <d v="2018-07-18T00:00:00"/>
    <s v="保底(含物管费)与流水两者取高"/>
    <s v="0.12,0.05"/>
    <s v="0.12"/>
    <s v="0.05"/>
    <n v="5.2"/>
  </r>
  <r>
    <d v="2014-04-01T00:00:00"/>
    <x v="2"/>
    <x v="2"/>
    <s v="Only"/>
    <n v="318721.2"/>
    <n v="54501.325199999999"/>
    <x v="2000"/>
    <x v="2611"/>
    <x v="2569"/>
    <x v="74"/>
    <s v="普通服饰"/>
    <x v="13"/>
    <s v="女装"/>
    <d v="2013-04-20T00:00:00"/>
    <d v="2018-07-18T00:00:00"/>
    <s v="保底(含物管费)与流水两者取高"/>
    <s v="0.12,0.05"/>
    <s v="0.12"/>
    <s v="0.05"/>
    <n v="5.2"/>
  </r>
  <r>
    <d v="2014-04-01T00:00:00"/>
    <x v="2"/>
    <x v="2"/>
    <s v="Mothercare"/>
    <n v="818002.7999999997"/>
    <n v="83518.085880000013"/>
    <x v="2080"/>
    <x v="2612"/>
    <x v="2570"/>
    <x v="75"/>
    <s v="儿童"/>
    <x v="14"/>
    <s v="母婴用品"/>
    <d v="2012-12-03T00:00:00"/>
    <d v="2018-05-09T00:00:00"/>
    <s v="保底(含物管费)与流水两者取高"/>
    <s v="0.1"/>
    <s v="0.1"/>
    <s v=""/>
    <n v="5.4"/>
  </r>
  <r>
    <d v="2014-04-01T00:00:00"/>
    <x v="2"/>
    <x v="2"/>
    <s v="Ochirly 欧时力"/>
    <n v="436681.2"/>
    <n v="168296.93448"/>
    <x v="2081"/>
    <x v="2613"/>
    <x v="2571"/>
    <x v="76"/>
    <s v="普通服饰"/>
    <x v="13"/>
    <s v="女装"/>
    <d v="2012-12-15T00:00:00"/>
    <d v="2018-05-09T00:00:00"/>
    <s v="保底与流水两者取高"/>
    <s v="0.15"/>
    <s v="0.15"/>
    <s v=""/>
    <n v="5.4"/>
  </r>
  <r>
    <d v="2014-04-01T00:00:00"/>
    <x v="2"/>
    <x v="2"/>
    <s v="LEE"/>
    <n v="204357.6"/>
    <n v="39890.60351999999"/>
    <x v="1888"/>
    <x v="2614"/>
    <x v="2572"/>
    <x v="77"/>
    <s v="普通服饰"/>
    <x v="9"/>
    <s v="中性服装/休闲服饰"/>
    <d v="2013-03-06T00:00:00"/>
    <d v="2017-05-09T00:00:00"/>
    <s v="保底与流水两者取高"/>
    <s v="0.13"/>
    <s v="0.13"/>
    <s v=""/>
    <n v="4.2"/>
  </r>
  <r>
    <d v="2014-04-01T00:00:00"/>
    <x v="2"/>
    <x v="2"/>
    <s v="Less"/>
    <n v="65949.599999999991"/>
    <n v="46797.836160000006"/>
    <x v="2082"/>
    <x v="2615"/>
    <x v="2573"/>
    <x v="78"/>
    <s v="普通服饰"/>
    <x v="13"/>
    <s v="女装"/>
    <d v="2013-01-14T00:00:00"/>
    <d v="2016-05-09T00:00:00"/>
    <s v="保底与流水两者取高"/>
    <s v="0.18"/>
    <s v="0.18"/>
    <s v=""/>
    <n v="3.3"/>
  </r>
  <r>
    <d v="2014-04-01T00:00:00"/>
    <x v="2"/>
    <x v="2"/>
    <s v="Belvio"/>
    <n v="121512.95999999999"/>
    <n v="19818.763776"/>
    <x v="2083"/>
    <x v="2616"/>
    <x v="2574"/>
    <x v="79"/>
    <s v="普通服饰"/>
    <x v="6"/>
    <s v="鞋"/>
    <d v="2013-07-18T00:00:00"/>
    <d v="2015-08-06T00:00:00"/>
    <s v="保底与流水两者取高"/>
    <s v="0.1"/>
    <s v="0.1"/>
    <s v=""/>
    <n v="2.1"/>
  </r>
  <r>
    <d v="2014-04-01T00:00:00"/>
    <x v="2"/>
    <x v="2"/>
    <s v="J.Linderberg"/>
    <n v="87007.30799999999"/>
    <n v="35881.813819200004"/>
    <x v="2084"/>
    <x v="2617"/>
    <x v="2575"/>
    <x v="80"/>
    <s v="普通服饰"/>
    <x v="9"/>
    <s v="综合服饰"/>
    <d v="2013-03-01T00:00:00"/>
    <d v="2016-05-09T00:00:00"/>
    <s v="保底与流水两者取高"/>
    <s v="0.13,0.07"/>
    <s v="0.13"/>
    <s v="0.07"/>
    <n v="3.2"/>
  </r>
  <r>
    <d v="2014-04-01T00:00:00"/>
    <x v="2"/>
    <x v="2"/>
    <s v="CK Underwear"/>
    <n v="120227.04"/>
    <n v="12960.474912"/>
    <x v="2085"/>
    <x v="2618"/>
    <x v="2576"/>
    <x v="23"/>
    <s v="普通服饰"/>
    <x v="9"/>
    <s v="内衣裤/保暖内衣"/>
    <d v="2013-03-20T00:00:00"/>
    <d v="2018-05-09T00:00:00"/>
    <s v="保底与流水两者取高"/>
    <s v="0.06"/>
    <s v="0.06"/>
    <s v=""/>
    <n v="5.0999999999999996"/>
  </r>
  <r>
    <d v="2014-04-01T00:00:00"/>
    <x v="2"/>
    <x v="2"/>
    <s v="CK jeans"/>
    <n v="326361.59999999998"/>
    <n v="42492.280319999991"/>
    <x v="1388"/>
    <x v="2619"/>
    <x v="2577"/>
    <x v="69"/>
    <s v="普通服饰"/>
    <x v="9"/>
    <s v="综合服饰"/>
    <d v="2013-03-20T00:00:00"/>
    <d v="2018-05-09T00:00:00"/>
    <s v="保底与流水两者取高"/>
    <s v="0."/>
    <s v="0."/>
    <s v=""/>
    <n v="5.0999999999999996"/>
  </r>
  <r>
    <d v="2014-04-01T00:00:00"/>
    <x v="2"/>
    <x v="2"/>
    <s v="Tommy Hilfiger"/>
    <n v="453959.75999999995"/>
    <n v="45395.976000000002"/>
    <x v="2030"/>
    <x v="2620"/>
    <x v="2578"/>
    <x v="78"/>
    <s v="普通服饰"/>
    <x v="9"/>
    <s v="综合服饰"/>
    <d v="2013-02-18T00:00:00"/>
    <d v="2016-05-09T00:00:00"/>
    <s v="纯扣"/>
    <s v="0.1"/>
    <s v="0.1"/>
    <s v=""/>
    <n v="3.2"/>
  </r>
  <r>
    <d v="2014-04-01T00:00:00"/>
    <x v="2"/>
    <x v="2"/>
    <s v="MUJI 无印良品"/>
    <n v="1502821.5360000001"/>
    <n v="120225.72288"/>
    <x v="438"/>
    <x v="2621"/>
    <x v="2579"/>
    <x v="81"/>
    <s v="快时尚"/>
    <x v="15"/>
    <s v="快时尚"/>
    <d v="2013-01-20T00:00:00"/>
    <d v="2018-05-09T00:00:00"/>
    <s v="纯扣"/>
    <s v="0.08"/>
    <s v="0.08"/>
    <s v=""/>
    <n v="5.3"/>
  </r>
  <r>
    <d v="2014-04-01T00:00:00"/>
    <x v="2"/>
    <x v="2"/>
    <s v="T-world"/>
    <n v="912370.79999999993"/>
    <n v="41421.634320000005"/>
    <x v="2086"/>
    <x v="2622"/>
    <x v="2580"/>
    <x v="80"/>
    <s v="电器"/>
    <x v="20"/>
    <s v="电器/家用电器/IT器材"/>
    <d v="2014-03-10T00:00:00"/>
    <d v="2017-04-09T00:00:00"/>
    <s v="保底与流水两者取高"/>
    <s v="0.03"/>
    <s v="0.03"/>
    <s v=""/>
    <n v="3.1"/>
  </r>
  <r>
    <d v="2014-04-01T00:00:00"/>
    <x v="2"/>
    <x v="2"/>
    <s v="Starbucks 星巴克（01-38）"/>
    <n v="896578.40399999998"/>
    <n v="71726.272320000004"/>
    <x v="438"/>
    <x v="2623"/>
    <x v="2581"/>
    <x v="83"/>
    <s v="餐饮"/>
    <x v="0"/>
    <s v="咖啡店/面包店/冰激凌"/>
    <d v="2013-01-14T00:00:00"/>
    <d v="2023-05-13T00:00:00"/>
    <s v="保底与流水两者取高"/>
    <s v="0.08"/>
    <s v="0.08"/>
    <s v=""/>
    <n v="10.3"/>
  </r>
  <r>
    <d v="2014-04-01T00:00:00"/>
    <x v="2"/>
    <x v="2"/>
    <s v="Massimo Dutti"/>
    <n v="382825.12800000014"/>
    <n v="0"/>
    <x v="100"/>
    <x v="2624"/>
    <x v="104"/>
    <x v="84"/>
    <s v="快时尚"/>
    <x v="16"/>
    <s v="快时尚"/>
    <d v="2013-06-17T00:00:00"/>
    <d v="2029-06-16T00:00:00"/>
    <s v="纯扣"/>
    <s v="0."/>
    <s v="0."/>
    <s v=""/>
    <n v="16"/>
  </r>
  <r>
    <d v="2014-04-01T00:00:00"/>
    <x v="2"/>
    <x v="2"/>
    <s v="ZARA Home"/>
    <n v="336527.1"/>
    <n v="0"/>
    <x v="100"/>
    <x v="2625"/>
    <x v="104"/>
    <x v="85"/>
    <s v="快时尚"/>
    <x v="16"/>
    <s v="快时尚"/>
    <d v="2013-06-17T00:00:00"/>
    <d v="2029-06-16T00:00:00"/>
    <s v="纯扣"/>
    <s v="0."/>
    <s v="0."/>
    <s v=""/>
    <n v="16"/>
  </r>
  <r>
    <d v="2014-04-01T00:00:00"/>
    <x v="2"/>
    <x v="2"/>
    <s v="Oysho"/>
    <n v="459677.13599999982"/>
    <n v="0"/>
    <x v="100"/>
    <x v="2626"/>
    <x v="104"/>
    <x v="86"/>
    <s v="快时尚"/>
    <x v="16"/>
    <s v="快时尚"/>
    <d v="2013-06-17T00:00:00"/>
    <d v="2029-06-16T00:00:00"/>
    <s v="纯扣"/>
    <s v="0."/>
    <s v="0."/>
    <s v=""/>
    <n v="16"/>
  </r>
  <r>
    <d v="2014-04-01T00:00:00"/>
    <x v="2"/>
    <x v="2"/>
    <s v="Uniqlo 优衣库"/>
    <n v="2124979.4759999998"/>
    <n v="194860.61794920001"/>
    <x v="2087"/>
    <x v="2627"/>
    <x v="2582"/>
    <x v="87"/>
    <s v="快时尚"/>
    <x v="17"/>
    <s v="快时尚"/>
    <d v="2013-01-07T00:00:00"/>
    <d v="2023-08-30T00:00:00"/>
    <s v="纯扣"/>
    <s v="0.08"/>
    <s v="0.08"/>
    <s v=""/>
    <n v="10.6"/>
  </r>
  <r>
    <d v="2014-04-01T00:00:00"/>
    <x v="2"/>
    <x v="2"/>
    <s v="Bershka"/>
    <n v="565922.59200000018"/>
    <n v="0"/>
    <x v="100"/>
    <x v="2628"/>
    <x v="104"/>
    <x v="88"/>
    <s v="快时尚"/>
    <x v="16"/>
    <s v="快时尚"/>
    <d v="2013-06-17T00:00:00"/>
    <d v="2029-06-16T00:00:00"/>
    <s v="纯扣"/>
    <s v="0."/>
    <s v="0."/>
    <s v=""/>
    <n v="16"/>
  </r>
  <r>
    <d v="2014-04-01T00:00:00"/>
    <x v="2"/>
    <x v="2"/>
    <s v="Dazzle 地素"/>
    <n v="182788.8"/>
    <n v="32591.243040000001"/>
    <x v="1219"/>
    <x v="2629"/>
    <x v="2583"/>
    <x v="89"/>
    <s v="普通服饰"/>
    <x v="13"/>
    <s v="女装"/>
    <d v="2013-04-20T00:00:00"/>
    <d v="2016-05-19T00:00:00"/>
    <s v="保底与流水两者取高"/>
    <s v="0.11"/>
    <s v="0.11"/>
    <s v=""/>
    <n v="3.1"/>
  </r>
  <r>
    <d v="2014-04-01T00:00:00"/>
    <x v="2"/>
    <x v="2"/>
    <s v="STACCATO 思加图"/>
    <n v="225072.47999999998"/>
    <n v="25748.291711999998"/>
    <x v="2088"/>
    <x v="2630"/>
    <x v="2584"/>
    <x v="23"/>
    <s v="普通服饰"/>
    <x v="6"/>
    <s v="鞋"/>
    <d v="2013-06-24T00:00:00"/>
    <d v="2015-07-13T00:00:00"/>
    <s v="保底与流水两者取高"/>
    <s v="0.1"/>
    <s v="0.1"/>
    <s v=""/>
    <n v="2.1"/>
  </r>
  <r>
    <d v="2014-04-01T00:00:00"/>
    <x v="2"/>
    <x v="2"/>
    <s v="Joy&amp;Peace 真美诗"/>
    <n v="132077.16"/>
    <n v="19996.482024000001"/>
    <x v="947"/>
    <x v="2631"/>
    <x v="2585"/>
    <x v="90"/>
    <s v="普通服饰"/>
    <x v="6"/>
    <s v="鞋"/>
    <d v="2013-06-24T00:00:00"/>
    <d v="2015-07-13T00:00:00"/>
    <s v="纯扣"/>
    <s v="0.13"/>
    <s v="0.13"/>
    <s v=""/>
    <n v="2.1"/>
  </r>
  <r>
    <d v="2014-04-01T00:00:00"/>
    <x v="2"/>
    <x v="2"/>
    <s v="Pull&amp;Bear"/>
    <n v="398683.47600000002"/>
    <n v="0"/>
    <x v="100"/>
    <x v="2632"/>
    <x v="104"/>
    <x v="91"/>
    <s v="快时尚"/>
    <x v="16"/>
    <s v="快时尚"/>
    <d v="2013-06-17T00:00:00"/>
    <d v="2029-06-16T00:00:00"/>
    <s v="纯扣"/>
    <s v="0."/>
    <s v="0."/>
    <s v=""/>
    <n v="16"/>
  </r>
  <r>
    <d v="2014-04-01T00:00:00"/>
    <x v="2"/>
    <x v="2"/>
    <s v="Adidas Originals 三叶草"/>
    <n v="391915.2"/>
    <n v="56906.087039999991"/>
    <x v="1803"/>
    <x v="2633"/>
    <x v="2586"/>
    <x v="92"/>
    <s v="普通服饰"/>
    <x v="18"/>
    <s v="运动服饰/运动配饰"/>
    <d v="2013-02-27T00:00:00"/>
    <d v="2015-05-09T00:00:00"/>
    <s v="保底与流水两者取高"/>
    <s v="0.13"/>
    <s v="0.13"/>
    <s v=""/>
    <n v="2.2000000000000002"/>
  </r>
  <r>
    <d v="2014-04-01T00:00:00"/>
    <x v="2"/>
    <x v="2"/>
    <s v="Clarks 其乐"/>
    <n v="195132.54000000007"/>
    <n v="21854.844480000003"/>
    <x v="2089"/>
    <x v="2634"/>
    <x v="2587"/>
    <x v="93"/>
    <s v="普通服饰"/>
    <x v="6"/>
    <s v="鞋"/>
    <d v="2013-01-20T00:00:00"/>
    <d v="2017-05-09T00:00:00"/>
    <s v="保底与流水两者取高"/>
    <s v="0.1"/>
    <s v="0.1"/>
    <s v=""/>
    <n v="4.3"/>
  </r>
  <r>
    <d v="2014-04-01T00:00:00"/>
    <x v="2"/>
    <x v="2"/>
    <s v="暇步士"/>
    <n v="149855.15999999997"/>
    <n v="17263.314431999999"/>
    <x v="2090"/>
    <x v="2635"/>
    <x v="2588"/>
    <x v="94"/>
    <s v="普通服饰"/>
    <x v="6"/>
    <s v="鞋"/>
    <d v="2013-01-20T00:00:00"/>
    <d v="2017-05-09T00:00:00"/>
    <s v="保底与流水两者取高"/>
    <s v="0.1"/>
    <s v="0.1"/>
    <s v=""/>
    <n v="4.3"/>
  </r>
  <r>
    <d v="2014-04-01T00:00:00"/>
    <x v="2"/>
    <x v="2"/>
    <s v="Stradivarius"/>
    <n v="153600.7319999999"/>
    <n v="0"/>
    <x v="100"/>
    <x v="2636"/>
    <x v="104"/>
    <x v="95"/>
    <s v="快时尚"/>
    <x v="16"/>
    <s v="快时尚"/>
    <d v="2013-06-17T00:00:00"/>
    <d v="2029-06-16T00:00:00"/>
    <s v="纯扣"/>
    <s v="0."/>
    <s v="0."/>
    <s v=""/>
    <n v="16"/>
  </r>
  <r>
    <d v="2014-04-01T00:00:00"/>
    <x v="2"/>
    <x v="2"/>
    <s v="Mo&amp;Co 摩安珂"/>
    <n v="99703.319999999992"/>
    <n v="26491.172124000001"/>
    <x v="2091"/>
    <x v="2637"/>
    <x v="2589"/>
    <x v="96"/>
    <s v="普通服饰"/>
    <x v="13"/>
    <s v="女装"/>
    <d v="2013-03-10T00:00:00"/>
    <d v="2016-05-09T00:00:00"/>
    <s v="纯扣"/>
    <s v="0.17"/>
    <s v="0.17"/>
    <s v=""/>
    <n v="3.2"/>
  </r>
  <r>
    <d v="2014-04-01T00:00:00"/>
    <x v="2"/>
    <x v="2"/>
    <s v="Lenscrafters 亮视点"/>
    <n v="128058"/>
    <n v="49801.756200000003"/>
    <x v="2092"/>
    <x v="2638"/>
    <x v="2590"/>
    <x v="97"/>
    <s v="其它"/>
    <x v="1"/>
    <s v="眼镜"/>
    <d v="2013-01-16T00:00:00"/>
    <d v="2016-05-09T00:00:00"/>
    <s v="保底与流水两者取高"/>
    <s v="0.16"/>
    <s v="0.16"/>
    <s v=""/>
    <n v="3.3"/>
  </r>
  <r>
    <d v="2014-04-01T00:00:00"/>
    <x v="2"/>
    <x v="2"/>
    <s v="egg"/>
    <n v="86851.199999999997"/>
    <n v="28834.598400000003"/>
    <x v="2093"/>
    <x v="2639"/>
    <x v="2591"/>
    <x v="63"/>
    <s v="其它"/>
    <x v="1"/>
    <s v="眼镜"/>
    <d v="2013-03-14T00:00:00"/>
    <d v="2016-05-09T00:00:00"/>
    <s v="保底与流水两者取高"/>
    <s v="0.16"/>
    <s v="0.16"/>
    <s v=""/>
    <n v="3.2"/>
  </r>
  <r>
    <d v="2014-04-01T00:00:00"/>
    <x v="2"/>
    <x v="2"/>
    <s v="City Chain 时间廊"/>
    <n v="223069.19999999998"/>
    <n v="32345.034"/>
    <x v="2094"/>
    <x v="2640"/>
    <x v="2592"/>
    <x v="98"/>
    <s v="珠宝"/>
    <x v="11"/>
    <s v="钟表"/>
    <d v="2013-03-14T00:00:00"/>
    <d v="2016-05-09T00:00:00"/>
    <s v="保底与流水两者取高"/>
    <s v="0.12"/>
    <s v="0.12"/>
    <s v=""/>
    <n v="3.2"/>
  </r>
  <r>
    <d v="2014-04-01T00:00:00"/>
    <x v="2"/>
    <x v="2"/>
    <s v="Amass 阿玛施"/>
    <n v="219600"/>
    <n v="54263.16"/>
    <x v="2095"/>
    <x v="2641"/>
    <x v="2593"/>
    <x v="99"/>
    <s v="普通服饰"/>
    <x v="13"/>
    <s v="女装"/>
    <d v="2013-04-10T00:00:00"/>
    <d v="2016-05-09T00:00:00"/>
    <s v="保底与流水两者取高"/>
    <s v="0.06"/>
    <s v="0.06"/>
    <s v=""/>
    <n v="3.1"/>
  </r>
  <r>
    <d v="2014-04-01T00:00:00"/>
    <x v="2"/>
    <x v="2"/>
    <s v="Springfield"/>
    <n v="270978"/>
    <n v="89531.131199999989"/>
    <x v="2096"/>
    <x v="2642"/>
    <x v="2594"/>
    <x v="100"/>
    <s v="普通服饰"/>
    <x v="9"/>
    <s v="综合服饰"/>
    <d v="2013-01-28T00:00:00"/>
    <d v="2019-05-09T00:00:00"/>
    <s v="保底与流水两者取高"/>
    <s v="0.12"/>
    <s v="0.12"/>
    <s v=""/>
    <n v="6.3"/>
  </r>
  <r>
    <d v="2014-04-01T00:00:00"/>
    <x v="2"/>
    <x v="2"/>
    <s v="Casio 卡西欧"/>
    <n v="79536"/>
    <n v="5997.0143999999991"/>
    <x v="2097"/>
    <x v="2643"/>
    <x v="2595"/>
    <x v="10"/>
    <s v="珠宝"/>
    <x v="11"/>
    <s v="钟表"/>
    <d v="2013-07-26T00:00:00"/>
    <d v="2014-07-25T00:00:00"/>
    <s v="纯保底"/>
    <s v="0."/>
    <s v="0."/>
    <s v=""/>
    <n v="1"/>
  </r>
  <r>
    <d v="2014-04-01T00:00:00"/>
    <x v="2"/>
    <x v="2"/>
    <s v="ZARA"/>
    <n v="2605159.8600000008"/>
    <n v="0"/>
    <x v="100"/>
    <x v="2644"/>
    <x v="104"/>
    <x v="101"/>
    <s v="快时尚"/>
    <x v="19"/>
    <s v="快时尚"/>
    <d v="2013-06-17T00:00:00"/>
    <d v="2029-06-16T00:00:00"/>
    <s v="纯扣"/>
    <s v="0."/>
    <s v="0."/>
    <s v=""/>
    <n v="16"/>
  </r>
  <r>
    <d v="2014-05-01T00:00:00"/>
    <x v="2"/>
    <x v="2"/>
    <s v="迪卡侬"/>
    <n v="6480769.2000000002"/>
    <n v="276728.84483999998"/>
    <x v="2098"/>
    <x v="2645"/>
    <x v="2596"/>
    <x v="102"/>
    <s v="普通服饰"/>
    <x v="6"/>
    <s v="生活特性店"/>
    <d v="2013-04-01T00:00:00"/>
    <d v="2033-03-08T00:00:00"/>
    <s v="纯保底"/>
    <s v=""/>
    <s v=""/>
    <s v=""/>
    <n v="19.899999999999999"/>
  </r>
  <r>
    <d v="2014-05-01T00:00:00"/>
    <x v="2"/>
    <x v="2"/>
    <s v="Jack&amp;Jones 杰克琼斯"/>
    <n v="353832.72"/>
    <n v="56117.869392000015"/>
    <x v="2099"/>
    <x v="2646"/>
    <x v="2597"/>
    <x v="71"/>
    <s v="普通服饰"/>
    <x v="12"/>
    <s v="男装"/>
    <d v="2013-04-20T00:00:00"/>
    <d v="2018-07-18T00:00:00"/>
    <s v="保底(含物管费)与流水两者取高"/>
    <s v="0.12,0.05"/>
    <s v="0.12"/>
    <s v="0.05"/>
    <n v="5.2"/>
  </r>
  <r>
    <d v="2014-05-01T00:00:00"/>
    <x v="2"/>
    <x v="2"/>
    <s v="Vero Moda"/>
    <n v="228938.4"/>
    <n v="54006.56856"/>
    <x v="2100"/>
    <x v="2647"/>
    <x v="2598"/>
    <x v="72"/>
    <s v="普通服饰"/>
    <x v="13"/>
    <s v="女装"/>
    <d v="2013-04-20T00:00:00"/>
    <d v="2018-07-18T00:00:00"/>
    <s v="保底(含物管费)与流水两者取高"/>
    <s v="0.12,0.05"/>
    <s v="0.12"/>
    <s v="0.05"/>
    <n v="5.2"/>
  </r>
  <r>
    <d v="2014-05-01T00:00:00"/>
    <x v="2"/>
    <x v="2"/>
    <s v="Selected 思莱德"/>
    <n v="216064.8"/>
    <n v="56241.667440000005"/>
    <x v="2101"/>
    <x v="2648"/>
    <x v="2599"/>
    <x v="73"/>
    <s v="普通服饰"/>
    <x v="12"/>
    <s v="男装"/>
    <d v="2013-04-20T00:00:00"/>
    <d v="2018-07-18T00:00:00"/>
    <s v="保底(含物管费)与流水两者取高"/>
    <s v="0.12,0.05"/>
    <s v="0.12"/>
    <s v="0.05"/>
    <n v="5.2"/>
  </r>
  <r>
    <d v="2014-05-01T00:00:00"/>
    <x v="2"/>
    <x v="2"/>
    <s v="Only"/>
    <n v="329911.2"/>
    <n v="54501.330239999996"/>
    <x v="2102"/>
    <x v="2649"/>
    <x v="2600"/>
    <x v="74"/>
    <s v="普通服饰"/>
    <x v="13"/>
    <s v="女装"/>
    <d v="2013-04-20T00:00:00"/>
    <d v="2018-07-18T00:00:00"/>
    <s v="保底(含物管费)与流水两者取高"/>
    <s v="0.12,0.05"/>
    <s v="0.12"/>
    <s v="0.05"/>
    <n v="5.2"/>
  </r>
  <r>
    <d v="2014-05-01T00:00:00"/>
    <x v="2"/>
    <x v="2"/>
    <s v="Mothercare"/>
    <n v="997891.56"/>
    <n v="99789.156000000003"/>
    <x v="5"/>
    <x v="2650"/>
    <x v="2601"/>
    <x v="75"/>
    <s v="儿童"/>
    <x v="14"/>
    <s v="母婴用品"/>
    <d v="2012-12-03T00:00:00"/>
    <d v="2018-05-09T00:00:00"/>
    <s v="保底(含物管费)与流水两者取高"/>
    <s v="0.1"/>
    <s v="0.1"/>
    <s v=""/>
    <n v="5.4"/>
  </r>
  <r>
    <d v="2014-05-01T00:00:00"/>
    <x v="2"/>
    <x v="2"/>
    <s v="Ochirly 欧时力"/>
    <n v="564934.79999999993"/>
    <n v="173096.02271999998"/>
    <x v="2103"/>
    <x v="2651"/>
    <x v="2602"/>
    <x v="76"/>
    <s v="普通服饰"/>
    <x v="13"/>
    <s v="女装"/>
    <d v="2012-12-15T00:00:00"/>
    <d v="2018-05-09T00:00:00"/>
    <s v="保底与流水两者取高"/>
    <s v="0.15"/>
    <s v="0.15"/>
    <s v=""/>
    <n v="5.4"/>
  </r>
  <r>
    <d v="2014-05-01T00:00:00"/>
    <x v="2"/>
    <x v="2"/>
    <s v="LEE"/>
    <n v="248089.19999999998"/>
    <n v="45325.896839999994"/>
    <x v="1292"/>
    <x v="2652"/>
    <x v="2603"/>
    <x v="77"/>
    <s v="普通服饰"/>
    <x v="9"/>
    <s v="中性服装/休闲服饰"/>
    <d v="2013-03-06T00:00:00"/>
    <d v="2017-05-09T00:00:00"/>
    <s v="保底与流水两者取高"/>
    <s v="0.13"/>
    <s v="0.13"/>
    <s v=""/>
    <n v="4.2"/>
  </r>
  <r>
    <d v="2014-05-01T00:00:00"/>
    <x v="2"/>
    <x v="2"/>
    <s v="Less"/>
    <n v="98601.599999999991"/>
    <n v="48127.440960000007"/>
    <x v="2104"/>
    <x v="2653"/>
    <x v="2604"/>
    <x v="78"/>
    <s v="普通服饰"/>
    <x v="13"/>
    <s v="女装"/>
    <d v="2013-01-14T00:00:00"/>
    <d v="2016-05-09T00:00:00"/>
    <s v="保底与流水两者取高"/>
    <s v="0.18"/>
    <s v="0.18"/>
    <s v=""/>
    <n v="3.3"/>
  </r>
  <r>
    <d v="2014-05-01T00:00:00"/>
    <x v="2"/>
    <x v="2"/>
    <s v="Belvio"/>
    <n v="158943.6"/>
    <n v="19820.266919999998"/>
    <x v="2105"/>
    <x v="2654"/>
    <x v="2605"/>
    <x v="79"/>
    <s v="普通服饰"/>
    <x v="6"/>
    <s v="鞋"/>
    <d v="2013-07-18T00:00:00"/>
    <d v="2015-08-06T00:00:00"/>
    <s v="保底与流水两者取高"/>
    <s v="0.1"/>
    <s v="0.1"/>
    <s v=""/>
    <n v="2.1"/>
  </r>
  <r>
    <d v="2014-05-01T00:00:00"/>
    <x v="2"/>
    <x v="2"/>
    <s v="J.Linderberg"/>
    <n v="44415.6"/>
    <n v="37153.649400000002"/>
    <x v="2106"/>
    <x v="2655"/>
    <x v="2606"/>
    <x v="80"/>
    <s v="普通服饰"/>
    <x v="9"/>
    <s v="综合服饰"/>
    <d v="2013-03-01T00:00:00"/>
    <d v="2016-05-09T00:00:00"/>
    <s v="保底与流水两者取高"/>
    <s v="0.13,0.07"/>
    <s v="0.13"/>
    <s v="0.07"/>
    <n v="3.2"/>
  </r>
  <r>
    <d v="2014-05-01T00:00:00"/>
    <x v="2"/>
    <x v="2"/>
    <s v="CK Underwear"/>
    <n v="151531.44"/>
    <n v="12955.938120000001"/>
    <x v="2107"/>
    <x v="2656"/>
    <x v="2607"/>
    <x v="23"/>
    <s v="普通服饰"/>
    <x v="9"/>
    <s v="内衣裤/保暖内衣"/>
    <d v="2013-03-20T00:00:00"/>
    <d v="2018-05-09T00:00:00"/>
    <s v="保底与流水两者取高"/>
    <s v="0.06"/>
    <s v="0.06"/>
    <s v=""/>
    <n v="5.0999999999999996"/>
  </r>
  <r>
    <d v="2014-05-01T00:00:00"/>
    <x v="2"/>
    <x v="2"/>
    <s v="CK jeans"/>
    <n v="444336"/>
    <n v="42478.5216"/>
    <x v="2108"/>
    <x v="2657"/>
    <x v="2608"/>
    <x v="69"/>
    <s v="普通服饰"/>
    <x v="9"/>
    <s v="综合服饰"/>
    <d v="2013-03-20T00:00:00"/>
    <d v="2018-05-09T00:00:00"/>
    <s v="保底与流水两者取高"/>
    <s v="0."/>
    <s v="0."/>
    <s v=""/>
    <n v="5.0999999999999996"/>
  </r>
  <r>
    <d v="2014-05-01T00:00:00"/>
    <x v="2"/>
    <x v="2"/>
    <s v="Tommy Hilfiger"/>
    <n v="612735.36"/>
    <n v="61273.535999999993"/>
    <x v="5"/>
    <x v="2658"/>
    <x v="2609"/>
    <x v="78"/>
    <s v="普通服饰"/>
    <x v="9"/>
    <s v="综合服饰"/>
    <d v="2013-02-18T00:00:00"/>
    <d v="2016-05-09T00:00:00"/>
    <s v="纯扣"/>
    <s v="0.1"/>
    <s v="0.1"/>
    <s v=""/>
    <n v="3.2"/>
  </r>
  <r>
    <d v="2014-05-01T00:00:00"/>
    <x v="2"/>
    <x v="2"/>
    <s v="MUJI 无印良品"/>
    <n v="1858871.7960000001"/>
    <n v="148709.74368000001"/>
    <x v="438"/>
    <x v="2659"/>
    <x v="2610"/>
    <x v="81"/>
    <s v="快时尚"/>
    <x v="15"/>
    <s v="快时尚"/>
    <d v="2013-01-20T00:00:00"/>
    <d v="2018-05-09T00:00:00"/>
    <s v="纯扣"/>
    <s v="0.08"/>
    <s v="0.08"/>
    <s v=""/>
    <n v="5.3"/>
  </r>
  <r>
    <d v="2014-05-01T00:00:00"/>
    <x v="2"/>
    <x v="2"/>
    <s v="T-world"/>
    <n v="1235154"/>
    <n v="43971.482400000001"/>
    <x v="2109"/>
    <x v="2660"/>
    <x v="2611"/>
    <x v="80"/>
    <s v="电器"/>
    <x v="20"/>
    <s v="电器/家用电器/IT器材"/>
    <d v="2014-03-10T00:00:00"/>
    <d v="2017-04-09T00:00:00"/>
    <s v="保底与流水两者取高"/>
    <s v="0.03"/>
    <s v="0.03"/>
    <s v=""/>
    <n v="3.1"/>
  </r>
  <r>
    <d v="2014-05-01T00:00:00"/>
    <x v="2"/>
    <x v="2"/>
    <s v="Starbucks 星巴克（01-38）"/>
    <n v="980973.28799999994"/>
    <n v="78477.863039999997"/>
    <x v="438"/>
    <x v="2661"/>
    <x v="2612"/>
    <x v="83"/>
    <s v="餐饮"/>
    <x v="0"/>
    <s v="咖啡店/面包店/冰激凌"/>
    <d v="2013-01-14T00:00:00"/>
    <d v="2023-05-13T00:00:00"/>
    <s v="保底与流水两者取高"/>
    <s v="0.08"/>
    <s v="0.08"/>
    <s v=""/>
    <n v="10.3"/>
  </r>
  <r>
    <d v="2014-05-01T00:00:00"/>
    <x v="2"/>
    <x v="2"/>
    <s v="Massimo Dutti"/>
    <n v="334491.43199999997"/>
    <n v="0"/>
    <x v="100"/>
    <x v="2662"/>
    <x v="104"/>
    <x v="84"/>
    <s v="快时尚"/>
    <x v="16"/>
    <s v="快时尚"/>
    <d v="2013-06-17T00:00:00"/>
    <d v="2029-06-16T00:00:00"/>
    <s v="纯扣"/>
    <s v="0."/>
    <s v="0."/>
    <s v=""/>
    <n v="16"/>
  </r>
  <r>
    <d v="2014-05-01T00:00:00"/>
    <x v="2"/>
    <x v="2"/>
    <s v="ZARA Home"/>
    <n v="368948.37599999999"/>
    <n v="0"/>
    <x v="100"/>
    <x v="2663"/>
    <x v="104"/>
    <x v="85"/>
    <s v="快时尚"/>
    <x v="16"/>
    <s v="快时尚"/>
    <d v="2013-06-17T00:00:00"/>
    <d v="2029-06-16T00:00:00"/>
    <s v="纯扣"/>
    <s v="0."/>
    <s v="0."/>
    <s v=""/>
    <n v="16"/>
  </r>
  <r>
    <d v="2014-05-01T00:00:00"/>
    <x v="2"/>
    <x v="2"/>
    <s v="Oysho"/>
    <n v="583528.12800000003"/>
    <n v="0"/>
    <x v="100"/>
    <x v="2664"/>
    <x v="104"/>
    <x v="86"/>
    <s v="快时尚"/>
    <x v="16"/>
    <s v="快时尚"/>
    <d v="2013-06-17T00:00:00"/>
    <d v="2029-06-16T00:00:00"/>
    <s v="纯扣"/>
    <s v="0."/>
    <s v="0."/>
    <s v=""/>
    <n v="16"/>
  </r>
  <r>
    <d v="2014-05-01T00:00:00"/>
    <x v="2"/>
    <x v="2"/>
    <s v="Uniqlo 优衣库"/>
    <n v="2380690.2599999998"/>
    <n v="215214.399504"/>
    <x v="2110"/>
    <x v="2665"/>
    <x v="2613"/>
    <x v="87"/>
    <s v="快时尚"/>
    <x v="17"/>
    <s v="快时尚"/>
    <d v="2013-01-07T00:00:00"/>
    <d v="2023-08-30T00:00:00"/>
    <s v="纯扣"/>
    <s v="0.08"/>
    <s v="0.08"/>
    <s v=""/>
    <n v="10.6"/>
  </r>
  <r>
    <d v="2014-05-01T00:00:00"/>
    <x v="2"/>
    <x v="2"/>
    <s v="Bershka"/>
    <n v="632649.06000000006"/>
    <n v="0"/>
    <x v="100"/>
    <x v="2666"/>
    <x v="104"/>
    <x v="88"/>
    <s v="快时尚"/>
    <x v="16"/>
    <s v="快时尚"/>
    <d v="2013-06-17T00:00:00"/>
    <d v="2029-06-16T00:00:00"/>
    <s v="纯扣"/>
    <s v="0."/>
    <s v="0."/>
    <s v=""/>
    <n v="16"/>
  </r>
  <r>
    <d v="2014-05-01T00:00:00"/>
    <x v="2"/>
    <x v="2"/>
    <s v="Dazzle 地素"/>
    <n v="188816.4"/>
    <n v="33269.449679999998"/>
    <x v="2111"/>
    <x v="2667"/>
    <x v="2614"/>
    <x v="89"/>
    <s v="普通服饰"/>
    <x v="13"/>
    <s v="女装"/>
    <d v="2013-04-20T00:00:00"/>
    <d v="2016-05-19T00:00:00"/>
    <s v="保底与流水两者取高"/>
    <s v="0.12"/>
    <s v="0.12"/>
    <s v=""/>
    <n v="3.1"/>
  </r>
  <r>
    <d v="2014-05-01T00:00:00"/>
    <x v="2"/>
    <x v="2"/>
    <s v="STACCATO 思加图"/>
    <n v="237626.52"/>
    <n v="26994.372671999998"/>
    <x v="2112"/>
    <x v="2668"/>
    <x v="2615"/>
    <x v="23"/>
    <s v="普通服饰"/>
    <x v="6"/>
    <s v="鞋"/>
    <d v="2013-06-24T00:00:00"/>
    <d v="2015-07-13T00:00:00"/>
    <s v="保底与流水两者取高"/>
    <s v="0.1"/>
    <s v="0.1"/>
    <s v=""/>
    <n v="2.1"/>
  </r>
  <r>
    <d v="2014-05-01T00:00:00"/>
    <x v="2"/>
    <x v="2"/>
    <s v="Joy&amp;Peace 真美诗"/>
    <n v="168326.52"/>
    <n v="24710.333135999997"/>
    <x v="60"/>
    <x v="2669"/>
    <x v="2616"/>
    <x v="90"/>
    <s v="普通服饰"/>
    <x v="6"/>
    <s v="鞋"/>
    <d v="2013-06-24T00:00:00"/>
    <d v="2015-07-13T00:00:00"/>
    <s v="纯扣"/>
    <s v="0.13"/>
    <s v="0.13"/>
    <s v=""/>
    <n v="2.1"/>
  </r>
  <r>
    <d v="2014-05-01T00:00:00"/>
    <x v="2"/>
    <x v="2"/>
    <s v="Pull&amp;Bear"/>
    <n v="391170.74400000001"/>
    <n v="0"/>
    <x v="100"/>
    <x v="2670"/>
    <x v="104"/>
    <x v="91"/>
    <s v="快时尚"/>
    <x v="16"/>
    <s v="快时尚"/>
    <d v="2013-06-17T00:00:00"/>
    <d v="2029-06-16T00:00:00"/>
    <s v="纯扣"/>
    <s v="0."/>
    <s v="0."/>
    <s v=""/>
    <n v="16"/>
  </r>
  <r>
    <d v="2014-05-01T00:00:00"/>
    <x v="2"/>
    <x v="2"/>
    <s v="Adidas Originals 三叶草"/>
    <n v="391674"/>
    <n v="56871.064799999993"/>
    <x v="1803"/>
    <x v="2671"/>
    <x v="2617"/>
    <x v="92"/>
    <s v="普通服饰"/>
    <x v="18"/>
    <s v="运动服饰/运动配饰"/>
    <d v="2013-02-27T00:00:00"/>
    <d v="2015-05-09T00:00:00"/>
    <s v="保底与流水两者取高"/>
    <s v="0.13"/>
    <s v="0.13"/>
    <s v=""/>
    <n v="2.2000000000000002"/>
  </r>
  <r>
    <d v="2014-05-01T00:00:00"/>
    <x v="2"/>
    <x v="2"/>
    <s v="Clarks 其乐"/>
    <n v="311671.8"/>
    <n v="33504.718500000003"/>
    <x v="2113"/>
    <x v="2672"/>
    <x v="2618"/>
    <x v="93"/>
    <s v="普通服饰"/>
    <x v="6"/>
    <s v="鞋"/>
    <d v="2013-01-20T00:00:00"/>
    <d v="2017-05-09T00:00:00"/>
    <s v="保底与流水两者取高"/>
    <s v="0.1"/>
    <s v="0.1"/>
    <s v=""/>
    <n v="4.3"/>
  </r>
  <r>
    <d v="2014-05-01T00:00:00"/>
    <x v="2"/>
    <x v="2"/>
    <s v="暇步士"/>
    <n v="243544.44"/>
    <n v="26643.761736"/>
    <x v="2114"/>
    <x v="2673"/>
    <x v="2619"/>
    <x v="94"/>
    <s v="普通服饰"/>
    <x v="6"/>
    <s v="鞋"/>
    <d v="2013-01-20T00:00:00"/>
    <d v="2017-05-09T00:00:00"/>
    <s v="保底与流水两者取高"/>
    <s v="0.1"/>
    <s v="0.1"/>
    <s v=""/>
    <n v="4.3"/>
  </r>
  <r>
    <d v="2014-05-01T00:00:00"/>
    <x v="2"/>
    <x v="2"/>
    <s v="Stradivarius"/>
    <n v="133407.408"/>
    <n v="0"/>
    <x v="100"/>
    <x v="2674"/>
    <x v="104"/>
    <x v="95"/>
    <s v="快时尚"/>
    <x v="16"/>
    <s v="快时尚"/>
    <d v="2013-06-17T00:00:00"/>
    <d v="2029-06-16T00:00:00"/>
    <s v="纯扣"/>
    <s v="0."/>
    <s v="0."/>
    <s v=""/>
    <n v="16"/>
  </r>
  <r>
    <d v="2014-05-01T00:00:00"/>
    <x v="2"/>
    <x v="2"/>
    <s v="Mo&amp;Co 摩安珂"/>
    <n v="178347.24000000002"/>
    <n v="41055.534648000001"/>
    <x v="2115"/>
    <x v="2675"/>
    <x v="2620"/>
    <x v="96"/>
    <s v="普通服饰"/>
    <x v="13"/>
    <s v="女装"/>
    <d v="2013-03-10T00:00:00"/>
    <d v="2016-05-09T00:00:00"/>
    <s v="保底与流水两者取高"/>
    <s v="0.17"/>
    <s v="0.17"/>
    <s v=""/>
    <n v="3.2"/>
  </r>
  <r>
    <d v="2014-05-01T00:00:00"/>
    <x v="2"/>
    <x v="2"/>
    <s v="Earth Music&amp;Ecology"/>
    <n v="269790"/>
    <n v="52285.301999999996"/>
    <x v="2116"/>
    <x v="2676"/>
    <x v="2621"/>
    <x v="103"/>
    <s v="普通服饰"/>
    <x v="13"/>
    <s v="女装"/>
    <d v="2014-03-04T00:00:00"/>
    <d v="2016-03-03T00:00:00"/>
    <s v="保底与流水两者取高"/>
    <s v="0.16"/>
    <s v="0.16"/>
    <s v=""/>
    <n v="2"/>
  </r>
  <r>
    <d v="2014-05-01T00:00:00"/>
    <x v="2"/>
    <x v="2"/>
    <s v="Dr. Martens"/>
    <n v="173373.6"/>
    <n v="25208.52144"/>
    <x v="1754"/>
    <x v="2677"/>
    <x v="2622"/>
    <x v="54"/>
    <s v="普通服饰"/>
    <x v="6"/>
    <s v="鞋"/>
    <d v="2014-03-17T00:00:00"/>
    <d v="2017-03-16T00:00:00"/>
    <s v="保底与流水两者取高"/>
    <s v="0.1"/>
    <s v="0.1"/>
    <s v=""/>
    <n v="3"/>
  </r>
  <r>
    <d v="2014-05-01T00:00:00"/>
    <x v="2"/>
    <x v="2"/>
    <s v="Lenscrafters 亮视点"/>
    <n v="118852.79999999999"/>
    <n v="50857.113120000002"/>
    <x v="2117"/>
    <x v="2678"/>
    <x v="2623"/>
    <x v="97"/>
    <s v="其它"/>
    <x v="1"/>
    <s v="眼镜"/>
    <d v="2013-01-16T00:00:00"/>
    <d v="2016-05-09T00:00:00"/>
    <s v="保底与流水两者取高"/>
    <s v="0.16"/>
    <s v="0.16"/>
    <s v=""/>
    <n v="3.3"/>
  </r>
  <r>
    <d v="2014-05-01T00:00:00"/>
    <x v="2"/>
    <x v="2"/>
    <s v="egg"/>
    <n v="120152.4"/>
    <n v="30350.49624"/>
    <x v="2118"/>
    <x v="2679"/>
    <x v="2624"/>
    <x v="63"/>
    <s v="其它"/>
    <x v="1"/>
    <s v="眼镜"/>
    <d v="2013-03-14T00:00:00"/>
    <d v="2016-05-09T00:00:00"/>
    <s v="保底与流水两者取高"/>
    <s v="0.16"/>
    <s v="0.16"/>
    <s v=""/>
    <n v="3.2"/>
  </r>
  <r>
    <d v="2014-05-01T00:00:00"/>
    <x v="2"/>
    <x v="2"/>
    <s v="City Chain 时间廊"/>
    <n v="265250.39999999997"/>
    <n v="37400.306399999994"/>
    <x v="2119"/>
    <x v="2680"/>
    <x v="2625"/>
    <x v="98"/>
    <s v="珠宝"/>
    <x v="11"/>
    <s v="钟表"/>
    <d v="2013-03-14T00:00:00"/>
    <d v="2016-05-09T00:00:00"/>
    <s v="保底与流水两者取高"/>
    <s v="0.12"/>
    <s v="0.12"/>
    <s v=""/>
    <n v="3.2"/>
  </r>
  <r>
    <d v="2014-05-01T00:00:00"/>
    <x v="2"/>
    <x v="2"/>
    <s v="Amass 阿玛施"/>
    <n v="209562"/>
    <n v="56518.871399999996"/>
    <x v="2120"/>
    <x v="2681"/>
    <x v="2626"/>
    <x v="99"/>
    <s v="普通服饰"/>
    <x v="13"/>
    <s v="女装"/>
    <d v="2013-04-10T00:00:00"/>
    <d v="2016-05-09T00:00:00"/>
    <s v="保底与流水两者取高"/>
    <s v="0.06"/>
    <s v="0.06"/>
    <s v=""/>
    <n v="3.1"/>
  </r>
  <r>
    <d v="2014-05-01T00:00:00"/>
    <x v="2"/>
    <x v="2"/>
    <s v="Springfield"/>
    <n v="356228.39999999997"/>
    <n v="93331.840799999991"/>
    <x v="2121"/>
    <x v="2682"/>
    <x v="2627"/>
    <x v="100"/>
    <s v="普通服饰"/>
    <x v="9"/>
    <s v="综合服饰"/>
    <d v="2013-01-28T00:00:00"/>
    <d v="2019-05-09T00:00:00"/>
    <s v="保底与流水两者取高"/>
    <s v="0.12"/>
    <s v="0.12"/>
    <s v=""/>
    <n v="6.3"/>
  </r>
  <r>
    <d v="2014-05-01T00:00:00"/>
    <x v="2"/>
    <x v="2"/>
    <s v="Casio 卡西欧"/>
    <n v="111439.2"/>
    <n v="5995.4289600000002"/>
    <x v="2122"/>
    <x v="2683"/>
    <x v="2628"/>
    <x v="10"/>
    <s v="珠宝"/>
    <x v="11"/>
    <s v="钟表"/>
    <d v="2013-07-26T00:00:00"/>
    <d v="2014-07-25T00:00:00"/>
    <s v="纯保底"/>
    <s v="0."/>
    <s v="0."/>
    <s v=""/>
    <n v="1"/>
  </r>
  <r>
    <d v="2014-05-01T00:00:00"/>
    <x v="2"/>
    <x v="2"/>
    <s v="ZARA"/>
    <n v="2659129.6319999998"/>
    <n v="0"/>
    <x v="100"/>
    <x v="2684"/>
    <x v="104"/>
    <x v="101"/>
    <s v="快时尚"/>
    <x v="19"/>
    <s v="快时尚"/>
    <d v="2013-06-17T00:00:00"/>
    <d v="2029-06-16T00:00:00"/>
    <s v="纯扣"/>
    <s v="0."/>
    <s v="0."/>
    <s v=""/>
    <n v="16"/>
  </r>
  <r>
    <d v="2014-06-01T00:00:00"/>
    <x v="2"/>
    <x v="2"/>
    <s v="迪卡侬"/>
    <n v="6522363.5999999996"/>
    <n v="286983.99840000004"/>
    <x v="2123"/>
    <x v="2685"/>
    <x v="2629"/>
    <x v="102"/>
    <s v="普通服饰"/>
    <x v="6"/>
    <s v="生活特性店"/>
    <d v="2013-04-01T00:00:00"/>
    <d v="2033-03-08T00:00:00"/>
    <s v="纯保底"/>
    <s v=""/>
    <s v=""/>
    <s v=""/>
    <n v="19.899999999999999"/>
  </r>
  <r>
    <d v="2014-06-01T00:00:00"/>
    <x v="2"/>
    <x v="2"/>
    <s v="Jack&amp;Jones 杰克琼斯"/>
    <n v="279464.75999999995"/>
    <n v="56116.523808000005"/>
    <x v="2124"/>
    <x v="2686"/>
    <x v="2630"/>
    <x v="71"/>
    <s v="普通服饰"/>
    <x v="12"/>
    <s v="男装"/>
    <d v="2013-04-20T00:00:00"/>
    <d v="2018-07-18T00:00:00"/>
    <s v="保底(含物管费)与流水两者取高"/>
    <s v="0.12,0.05"/>
    <s v="0.12"/>
    <s v="0.05"/>
    <n v="5.2"/>
  </r>
  <r>
    <d v="2014-06-01T00:00:00"/>
    <x v="2"/>
    <x v="2"/>
    <s v="Vero Moda"/>
    <n v="178640.15999999997"/>
    <n v="54002.920368000014"/>
    <x v="2125"/>
    <x v="2687"/>
    <x v="2631"/>
    <x v="72"/>
    <s v="普通服饰"/>
    <x v="13"/>
    <s v="女装"/>
    <d v="2013-04-20T00:00:00"/>
    <d v="2018-07-18T00:00:00"/>
    <s v="保底(含物管费)与流水两者取高"/>
    <s v="0.12,0.05"/>
    <s v="0.12"/>
    <s v="0.05"/>
    <n v="5.2"/>
  </r>
  <r>
    <d v="2014-06-01T00:00:00"/>
    <x v="2"/>
    <x v="2"/>
    <s v="Selected 思莱德"/>
    <n v="191840.51999999996"/>
    <n v="56247.640464000004"/>
    <x v="2126"/>
    <x v="2688"/>
    <x v="2632"/>
    <x v="73"/>
    <s v="普通服饰"/>
    <x v="12"/>
    <s v="男装"/>
    <d v="2013-04-20T00:00:00"/>
    <d v="2018-07-18T00:00:00"/>
    <s v="保底(含物管费)与流水两者取高"/>
    <s v="0.12,0.05"/>
    <s v="0.12"/>
    <s v="0.05"/>
    <n v="5.2"/>
  </r>
  <r>
    <d v="2014-06-01T00:00:00"/>
    <x v="2"/>
    <x v="2"/>
    <s v="Only"/>
    <n v="309662.39999999997"/>
    <n v="54500.582399999999"/>
    <x v="912"/>
    <x v="2689"/>
    <x v="2633"/>
    <x v="74"/>
    <s v="普通服饰"/>
    <x v="13"/>
    <s v="女装"/>
    <d v="2013-04-20T00:00:00"/>
    <d v="2018-07-18T00:00:00"/>
    <s v="保底(含物管费)与流水两者取高"/>
    <s v="0.12,0.05"/>
    <s v="0.12"/>
    <s v="0.05"/>
    <n v="5.2"/>
  </r>
  <r>
    <d v="2014-06-01T00:00:00"/>
    <x v="2"/>
    <x v="2"/>
    <s v="Mothercare"/>
    <n v="844071.95999999985"/>
    <n v="87023.819076"/>
    <x v="2127"/>
    <x v="2690"/>
    <x v="2634"/>
    <x v="75"/>
    <s v="儿童"/>
    <x v="14"/>
    <s v="母婴用品"/>
    <d v="2012-12-03T00:00:00"/>
    <d v="2018-05-09T00:00:00"/>
    <s v="保底(含物管费)与流水两者取高"/>
    <s v="0.1"/>
    <s v="0.1"/>
    <s v=""/>
    <n v="5.4"/>
  </r>
  <r>
    <d v="2014-06-01T00:00:00"/>
    <x v="2"/>
    <x v="2"/>
    <s v="Ochirly 欧时力"/>
    <n v="594454.79999999993"/>
    <n v="175007.49311999997"/>
    <x v="2128"/>
    <x v="2691"/>
    <x v="2635"/>
    <x v="76"/>
    <s v="普通服饰"/>
    <x v="13"/>
    <s v="女装"/>
    <d v="2012-12-15T00:00:00"/>
    <d v="2018-05-09T00:00:00"/>
    <s v="保底与流水两者取高"/>
    <s v="0.15"/>
    <s v="0.15"/>
    <s v=""/>
    <n v="5.4"/>
  </r>
  <r>
    <d v="2014-06-01T00:00:00"/>
    <x v="2"/>
    <x v="2"/>
    <s v="LEE"/>
    <n v="249723.59999999998"/>
    <n v="41504.062319999997"/>
    <x v="2129"/>
    <x v="2692"/>
    <x v="2636"/>
    <x v="77"/>
    <s v="普通服饰"/>
    <x v="9"/>
    <s v="中性服装/休闲服饰"/>
    <d v="2013-03-06T00:00:00"/>
    <d v="2017-05-09T00:00:00"/>
    <s v="保底与流水两者取高"/>
    <s v="0.13"/>
    <s v="0.13"/>
    <s v=""/>
    <n v="4.2"/>
  </r>
  <r>
    <d v="2014-06-01T00:00:00"/>
    <x v="2"/>
    <x v="2"/>
    <s v="Less"/>
    <n v="132412.79999999999"/>
    <n v="48674.945279999993"/>
    <x v="2130"/>
    <x v="2693"/>
    <x v="2637"/>
    <x v="78"/>
    <s v="普通服饰"/>
    <x v="13"/>
    <s v="女装"/>
    <d v="2013-01-14T00:00:00"/>
    <d v="2016-05-09T00:00:00"/>
    <s v="保底与流水两者取高"/>
    <s v="0.18"/>
    <s v="0.18"/>
    <s v=""/>
    <n v="3.3"/>
  </r>
  <r>
    <d v="2014-06-01T00:00:00"/>
    <x v="2"/>
    <x v="2"/>
    <s v="Belvio"/>
    <n v="166829.04"/>
    <n v="20219.679648000001"/>
    <x v="2131"/>
    <x v="2694"/>
    <x v="2638"/>
    <x v="79"/>
    <s v="普通服饰"/>
    <x v="6"/>
    <s v="鞋"/>
    <d v="2013-07-18T00:00:00"/>
    <d v="2015-08-06T00:00:00"/>
    <s v="保底与流水两者取高"/>
    <s v="0.1"/>
    <s v="0.1"/>
    <s v=""/>
    <n v="2.1"/>
  </r>
  <r>
    <d v="2014-06-01T00:00:00"/>
    <x v="2"/>
    <x v="2"/>
    <s v="J.Linderberg"/>
    <n v="95470.8"/>
    <n v="37672.777679999999"/>
    <x v="2132"/>
    <x v="2695"/>
    <x v="2639"/>
    <x v="80"/>
    <s v="普通服饰"/>
    <x v="9"/>
    <s v="综合服饰"/>
    <d v="2013-03-01T00:00:00"/>
    <d v="2016-05-09T00:00:00"/>
    <s v="保底与流水两者取高"/>
    <s v="0.13,0.07"/>
    <s v="0.13"/>
    <s v="0.07"/>
    <n v="3.2"/>
  </r>
  <r>
    <d v="2014-06-01T00:00:00"/>
    <x v="2"/>
    <x v="2"/>
    <s v="CK Underwear"/>
    <n v="180172.79999999999"/>
    <n v="14053.4784"/>
    <x v="2133"/>
    <x v="2696"/>
    <x v="2640"/>
    <x v="23"/>
    <s v="普通服饰"/>
    <x v="9"/>
    <s v="内衣裤/保暖内衣"/>
    <d v="2013-03-20T00:00:00"/>
    <d v="2018-05-09T00:00:00"/>
    <s v="保底与流水两者取高"/>
    <s v="0.06"/>
    <s v="0.06"/>
    <s v=""/>
    <n v="5.0999999999999996"/>
  </r>
  <r>
    <d v="2014-06-01T00:00:00"/>
    <x v="2"/>
    <x v="2"/>
    <s v="CK jeans"/>
    <n v="380700.4800000001"/>
    <n v="42486.173568000006"/>
    <x v="2134"/>
    <x v="2697"/>
    <x v="2641"/>
    <x v="69"/>
    <s v="普通服饰"/>
    <x v="9"/>
    <s v="综合服饰"/>
    <d v="2013-03-20T00:00:00"/>
    <d v="2018-05-09T00:00:00"/>
    <s v="保底与流水两者取高"/>
    <s v="0."/>
    <s v="0."/>
    <s v=""/>
    <n v="5.0999999999999996"/>
  </r>
  <r>
    <d v="2014-06-01T00:00:00"/>
    <x v="2"/>
    <x v="2"/>
    <s v="Tommy Hilfiger"/>
    <n v="640572.6"/>
    <n v="64057.26"/>
    <x v="4"/>
    <x v="2698"/>
    <x v="2642"/>
    <x v="78"/>
    <s v="普通服饰"/>
    <x v="9"/>
    <s v="综合服饰"/>
    <d v="2013-02-18T00:00:00"/>
    <d v="2016-05-09T00:00:00"/>
    <s v="纯扣"/>
    <s v="0.1"/>
    <s v="0.1"/>
    <s v=""/>
    <n v="3.2"/>
  </r>
  <r>
    <d v="2014-06-01T00:00:00"/>
    <x v="2"/>
    <x v="2"/>
    <s v="MUJI 无印良品"/>
    <n v="1580505.6359999999"/>
    <n v="126440.45088"/>
    <x v="438"/>
    <x v="2699"/>
    <x v="2643"/>
    <x v="81"/>
    <s v="快时尚"/>
    <x v="15"/>
    <s v="快时尚"/>
    <d v="2013-01-20T00:00:00"/>
    <d v="2018-05-09T00:00:00"/>
    <s v="纯扣"/>
    <s v="0.08"/>
    <s v="0.08"/>
    <s v=""/>
    <n v="5.3"/>
  </r>
  <r>
    <d v="2014-06-01T00:00:00"/>
    <x v="2"/>
    <x v="2"/>
    <s v="Bose"/>
    <n v="252156"/>
    <n v="32023.812000000002"/>
    <x v="808"/>
    <x v="2700"/>
    <x v="2644"/>
    <x v="62"/>
    <s v="电器"/>
    <x v="20"/>
    <s v="电器/家用电器/IT器材"/>
    <d v="2014-04-16T00:00:00"/>
    <d v="2015-04-15T00:00:00"/>
    <s v="保底与流水两者取高"/>
    <s v="0.08"/>
    <s v="0.08"/>
    <s v=""/>
    <n v="1"/>
  </r>
  <r>
    <d v="2014-06-01T00:00:00"/>
    <x v="2"/>
    <x v="2"/>
    <s v="T-world"/>
    <n v="1321622.3999999999"/>
    <n v="46521.108480000003"/>
    <x v="2135"/>
    <x v="2701"/>
    <x v="2645"/>
    <x v="80"/>
    <s v="电器"/>
    <x v="20"/>
    <s v="电器/家用电器/IT器材"/>
    <d v="2014-03-10T00:00:00"/>
    <d v="2017-04-09T00:00:00"/>
    <s v="保底与流水两者取高"/>
    <s v="0.03"/>
    <s v="0.03"/>
    <s v=""/>
    <n v="3.1"/>
  </r>
  <r>
    <d v="2014-06-01T00:00:00"/>
    <x v="2"/>
    <x v="2"/>
    <s v="Starbucks 星巴克（01-38）"/>
    <n v="997923.21600000001"/>
    <n v="79833.857280000011"/>
    <x v="2031"/>
    <x v="2702"/>
    <x v="2646"/>
    <x v="83"/>
    <s v="餐饮"/>
    <x v="0"/>
    <s v="咖啡店/面包店/冰激凌"/>
    <d v="2013-01-14T00:00:00"/>
    <d v="2023-05-13T00:00:00"/>
    <s v="保底与流水两者取高"/>
    <s v="0.08"/>
    <s v="0.08"/>
    <s v=""/>
    <n v="10.3"/>
  </r>
  <r>
    <d v="2014-06-01T00:00:00"/>
    <x v="2"/>
    <x v="2"/>
    <s v="Massimo Dutti"/>
    <n v="502799.05200000003"/>
    <n v="20363.361606000002"/>
    <x v="281"/>
    <x v="2703"/>
    <x v="2647"/>
    <x v="84"/>
    <s v="快时尚"/>
    <x v="16"/>
    <s v="快时尚"/>
    <d v="2013-06-17T00:00:00"/>
    <d v="2029-06-16T00:00:00"/>
    <s v="纯扣"/>
    <s v="0.06"/>
    <s v="0.06"/>
    <s v=""/>
    <n v="16"/>
  </r>
  <r>
    <d v="2014-06-01T00:00:00"/>
    <x v="2"/>
    <x v="2"/>
    <s v="ZARA Home"/>
    <n v="556134.50400000007"/>
    <n v="20966.270800799994"/>
    <x v="2136"/>
    <x v="2704"/>
    <x v="2648"/>
    <x v="85"/>
    <s v="快时尚"/>
    <x v="16"/>
    <s v="快时尚"/>
    <d v="2013-06-17T00:00:00"/>
    <d v="2029-06-16T00:00:00"/>
    <s v="纯扣"/>
    <s v="0.06"/>
    <s v="0.06"/>
    <s v=""/>
    <n v="16"/>
  </r>
  <r>
    <d v="2014-06-01T00:00:00"/>
    <x v="2"/>
    <x v="2"/>
    <s v="Oysho"/>
    <n v="715264.75199999998"/>
    <n v="23389.1573904"/>
    <x v="2137"/>
    <x v="2705"/>
    <x v="2649"/>
    <x v="86"/>
    <s v="快时尚"/>
    <x v="16"/>
    <s v="快时尚"/>
    <d v="2013-06-17T00:00:00"/>
    <d v="2029-06-16T00:00:00"/>
    <s v="纯扣"/>
    <s v="0.06"/>
    <s v="0.06"/>
    <s v=""/>
    <n v="16"/>
  </r>
  <r>
    <d v="2014-06-01T00:00:00"/>
    <x v="2"/>
    <x v="2"/>
    <s v="Uniqlo 优衣库"/>
    <n v="2149806.156"/>
    <n v="196922.24388960001"/>
    <x v="106"/>
    <x v="2706"/>
    <x v="2650"/>
    <x v="87"/>
    <s v="快时尚"/>
    <x v="17"/>
    <s v="快时尚"/>
    <d v="2013-01-07T00:00:00"/>
    <d v="2023-08-30T00:00:00"/>
    <s v="纯扣"/>
    <s v="0.08"/>
    <s v="0.08"/>
    <s v=""/>
    <n v="10.6"/>
  </r>
  <r>
    <d v="2014-06-01T00:00:00"/>
    <x v="2"/>
    <x v="2"/>
    <s v="Bershka"/>
    <n v="745981.96799999988"/>
    <n v="21111.289694400002"/>
    <x v="2138"/>
    <x v="2707"/>
    <x v="2651"/>
    <x v="88"/>
    <s v="快时尚"/>
    <x v="16"/>
    <s v="快时尚"/>
    <d v="2013-06-17T00:00:00"/>
    <d v="2029-06-16T00:00:00"/>
    <s v="纯扣"/>
    <s v="0.06"/>
    <s v="0.06"/>
    <s v=""/>
    <n v="16"/>
  </r>
  <r>
    <d v="2014-06-01T00:00:00"/>
    <x v="2"/>
    <x v="2"/>
    <s v="Dazzle 地素"/>
    <n v="204410.4"/>
    <n v="34340.947200000002"/>
    <x v="1991"/>
    <x v="2708"/>
    <x v="2652"/>
    <x v="89"/>
    <s v="普通服饰"/>
    <x v="13"/>
    <s v="女装"/>
    <d v="2013-04-20T00:00:00"/>
    <d v="2016-05-19T00:00:00"/>
    <s v="保底与流水两者取高"/>
    <s v="0.12"/>
    <s v="0.12"/>
    <s v=""/>
    <n v="3.1"/>
  </r>
  <r>
    <d v="2014-06-01T00:00:00"/>
    <x v="2"/>
    <x v="2"/>
    <s v="STACCATO 思加图"/>
    <n v="222801.47999999992"/>
    <n v="25510.76946"/>
    <x v="2139"/>
    <x v="2709"/>
    <x v="2653"/>
    <x v="23"/>
    <s v="普通服饰"/>
    <x v="6"/>
    <s v="鞋"/>
    <d v="2013-06-24T00:00:00"/>
    <d v="2015-07-13T00:00:00"/>
    <s v="保底与流水两者取高"/>
    <s v="0.1"/>
    <s v="0.1"/>
    <s v=""/>
    <n v="2.1"/>
  </r>
  <r>
    <d v="2014-06-01T00:00:00"/>
    <x v="2"/>
    <x v="2"/>
    <s v="Joy&amp;Peace 真美诗"/>
    <n v="166351.07999999996"/>
    <n v="24453.608759999999"/>
    <x v="769"/>
    <x v="2710"/>
    <x v="2654"/>
    <x v="90"/>
    <s v="普通服饰"/>
    <x v="6"/>
    <s v="鞋"/>
    <d v="2013-06-24T00:00:00"/>
    <d v="2015-07-13T00:00:00"/>
    <s v="纯扣"/>
    <s v="0.13"/>
    <s v="0.13"/>
    <s v=""/>
    <n v="2.1"/>
  </r>
  <r>
    <d v="2014-06-01T00:00:00"/>
    <x v="2"/>
    <x v="2"/>
    <s v="Pull&amp;Bear"/>
    <n v="416698.9439999999"/>
    <n v="11709.2403264"/>
    <x v="2140"/>
    <x v="2711"/>
    <x v="2655"/>
    <x v="91"/>
    <s v="快时尚"/>
    <x v="16"/>
    <s v="快时尚"/>
    <d v="2013-06-17T00:00:00"/>
    <d v="2029-06-16T00:00:00"/>
    <s v="纯扣"/>
    <s v="0.06"/>
    <s v="0.06"/>
    <s v=""/>
    <n v="16"/>
  </r>
  <r>
    <d v="2014-06-01T00:00:00"/>
    <x v="2"/>
    <x v="2"/>
    <s v="Adidas Originals 三叶草"/>
    <n v="315052.79999999999"/>
    <n v="46911.361919999996"/>
    <x v="1436"/>
    <x v="2712"/>
    <x v="2656"/>
    <x v="92"/>
    <s v="普通服饰"/>
    <x v="18"/>
    <s v="运动服饰/运动配饰"/>
    <d v="2013-02-27T00:00:00"/>
    <d v="2015-05-09T00:00:00"/>
    <s v="保底与流水两者取高"/>
    <s v="0.13"/>
    <s v="0.13"/>
    <s v=""/>
    <n v="2.2000000000000002"/>
  </r>
  <r>
    <d v="2014-06-01T00:00:00"/>
    <x v="2"/>
    <x v="2"/>
    <s v="Clarks 其乐"/>
    <n v="362955.72000000009"/>
    <n v="38618.488608000007"/>
    <x v="2141"/>
    <x v="2713"/>
    <x v="2657"/>
    <x v="93"/>
    <s v="普通服饰"/>
    <x v="6"/>
    <s v="鞋"/>
    <d v="2013-01-20T00:00:00"/>
    <d v="2017-05-09T00:00:00"/>
    <s v="保底与流水两者取高"/>
    <s v="0.1"/>
    <s v="0.1"/>
    <s v=""/>
    <n v="4.3"/>
  </r>
  <r>
    <d v="2014-06-01T00:00:00"/>
    <x v="2"/>
    <x v="2"/>
    <s v="暇步士"/>
    <n v="265840.2"/>
    <n v="28870.245719999995"/>
    <x v="2142"/>
    <x v="2714"/>
    <x v="2658"/>
    <x v="94"/>
    <s v="普通服饰"/>
    <x v="6"/>
    <s v="鞋"/>
    <d v="2013-01-20T00:00:00"/>
    <d v="2017-05-09T00:00:00"/>
    <s v="保底与流水两者取高"/>
    <s v="0.1"/>
    <s v="0.1"/>
    <s v=""/>
    <n v="4.3"/>
  </r>
  <r>
    <d v="2014-06-01T00:00:00"/>
    <x v="2"/>
    <x v="2"/>
    <s v="Stradivarius"/>
    <n v="136681.09200000006"/>
    <n v="3909.0792311999999"/>
    <x v="2143"/>
    <x v="2715"/>
    <x v="2659"/>
    <x v="95"/>
    <s v="快时尚"/>
    <x v="16"/>
    <s v="快时尚"/>
    <d v="2013-06-17T00:00:00"/>
    <d v="2029-06-16T00:00:00"/>
    <s v="纯扣"/>
    <s v="0.06"/>
    <s v="0.06"/>
    <s v=""/>
    <n v="16"/>
  </r>
  <r>
    <d v="2014-06-01T00:00:00"/>
    <x v="2"/>
    <x v="2"/>
    <s v="Mo&amp;Co 摩安珂"/>
    <n v="219118.20000000007"/>
    <n v="46781.735699999997"/>
    <x v="2144"/>
    <x v="2716"/>
    <x v="2660"/>
    <x v="96"/>
    <s v="普通服饰"/>
    <x v="13"/>
    <s v="女装"/>
    <d v="2013-03-10T00:00:00"/>
    <d v="2016-05-09T00:00:00"/>
    <s v="保底与流水两者取高"/>
    <s v="0.17"/>
    <s v="0.17"/>
    <s v=""/>
    <n v="3.2"/>
  </r>
  <r>
    <d v="2014-06-01T00:00:00"/>
    <x v="2"/>
    <x v="2"/>
    <s v="Earth Music&amp;Ecology"/>
    <n v="254283.59999999998"/>
    <n v="49814.157239999993"/>
    <x v="2145"/>
    <x v="2717"/>
    <x v="2661"/>
    <x v="103"/>
    <s v="普通服饰"/>
    <x v="13"/>
    <s v="女装"/>
    <d v="2014-03-04T00:00:00"/>
    <d v="2016-03-03T00:00:00"/>
    <s v="保底与流水两者取高"/>
    <s v="0.16"/>
    <s v="0.16"/>
    <s v=""/>
    <n v="2"/>
  </r>
  <r>
    <d v="2014-06-01T00:00:00"/>
    <x v="2"/>
    <x v="2"/>
    <s v="Dr. Martens"/>
    <n v="142554"/>
    <n v="25203.547199999997"/>
    <x v="2146"/>
    <x v="2718"/>
    <x v="2662"/>
    <x v="54"/>
    <s v="普通服饰"/>
    <x v="6"/>
    <s v="鞋"/>
    <d v="2014-03-17T00:00:00"/>
    <d v="2017-03-16T00:00:00"/>
    <s v="保底与流水两者取高"/>
    <s v="0.1"/>
    <s v="0.1"/>
    <s v=""/>
    <n v="3"/>
  </r>
  <r>
    <d v="2014-06-01T00:00:00"/>
    <x v="2"/>
    <x v="2"/>
    <s v="Lenscrafters 亮视点"/>
    <n v="138826.79999999999"/>
    <n v="51296.502600000007"/>
    <x v="2147"/>
    <x v="2719"/>
    <x v="2663"/>
    <x v="97"/>
    <s v="其它"/>
    <x v="1"/>
    <s v="眼镜"/>
    <d v="2013-01-16T00:00:00"/>
    <d v="2016-05-09T00:00:00"/>
    <s v="保底与流水两者取高"/>
    <s v="0.16"/>
    <s v="0.16"/>
    <s v=""/>
    <n v="3.3"/>
  </r>
  <r>
    <d v="2014-06-01T00:00:00"/>
    <x v="2"/>
    <x v="2"/>
    <s v="egg"/>
    <n v="99213.599999999991"/>
    <n v="30974.485920000003"/>
    <x v="2148"/>
    <x v="2720"/>
    <x v="2664"/>
    <x v="63"/>
    <s v="其它"/>
    <x v="1"/>
    <s v="眼镜"/>
    <d v="2013-03-14T00:00:00"/>
    <d v="2016-05-09T00:00:00"/>
    <s v="保底与流水两者取高"/>
    <s v="0.16"/>
    <s v="0.16"/>
    <s v=""/>
    <n v="3.2"/>
  </r>
  <r>
    <d v="2014-06-01T00:00:00"/>
    <x v="2"/>
    <x v="2"/>
    <s v="City Chain 时间廊"/>
    <n v="240464.4"/>
    <n v="34434.502079999998"/>
    <x v="1831"/>
    <x v="2721"/>
    <x v="2665"/>
    <x v="98"/>
    <s v="珠宝"/>
    <x v="11"/>
    <s v="钟表"/>
    <d v="2013-03-14T00:00:00"/>
    <d v="2016-05-09T00:00:00"/>
    <s v="保底与流水两者取高"/>
    <s v="0.12"/>
    <s v="0.12"/>
    <s v=""/>
    <n v="3.2"/>
  </r>
  <r>
    <d v="2014-06-01T00:00:00"/>
    <x v="2"/>
    <x v="2"/>
    <s v="Amass 阿玛施"/>
    <n v="224154"/>
    <n v="57450.670199999986"/>
    <x v="2149"/>
    <x v="2722"/>
    <x v="2666"/>
    <x v="99"/>
    <s v="普通服饰"/>
    <x v="13"/>
    <s v="女装"/>
    <d v="2013-04-10T00:00:00"/>
    <d v="2016-05-09T00:00:00"/>
    <s v="保底与流水两者取高"/>
    <s v="0.06"/>
    <s v="0.06"/>
    <s v=""/>
    <n v="3.1"/>
  </r>
  <r>
    <d v="2014-06-01T00:00:00"/>
    <x v="2"/>
    <x v="2"/>
    <s v="Springfield"/>
    <n v="359055.6"/>
    <n v="94898.395079999988"/>
    <x v="2052"/>
    <x v="2723"/>
    <x v="2667"/>
    <x v="100"/>
    <s v="普通服饰"/>
    <x v="9"/>
    <s v="综合服饰"/>
    <d v="2013-01-28T00:00:00"/>
    <d v="2019-05-09T00:00:00"/>
    <s v="保底与流水两者取高"/>
    <s v="0.12"/>
    <s v="0.12"/>
    <s v=""/>
    <n v="6.3"/>
  </r>
  <r>
    <d v="2014-06-01T00:00:00"/>
    <x v="2"/>
    <x v="2"/>
    <s v="Casio 卡西欧"/>
    <n v="99372"/>
    <n v="6002.0688"/>
    <x v="2150"/>
    <x v="2724"/>
    <x v="2668"/>
    <x v="10"/>
    <s v="珠宝"/>
    <x v="11"/>
    <s v="钟表"/>
    <d v="2013-07-26T00:00:00"/>
    <d v="2014-07-25T00:00:00"/>
    <s v="纯保底"/>
    <s v="0."/>
    <s v="0."/>
    <s v=""/>
    <n v="1"/>
  </r>
  <r>
    <d v="2014-06-01T00:00:00"/>
    <x v="2"/>
    <x v="2"/>
    <s v="ZARA"/>
    <n v="2565381.5280000009"/>
    <n v="63621.461894399989"/>
    <x v="2151"/>
    <x v="2725"/>
    <x v="2669"/>
    <x v="101"/>
    <s v="快时尚"/>
    <x v="19"/>
    <s v="快时尚"/>
    <d v="2013-06-17T00:00:00"/>
    <d v="2029-06-16T00:00:00"/>
    <s v="纯扣"/>
    <s v="0.05"/>
    <s v="0.05"/>
    <s v=""/>
    <n v="16"/>
  </r>
  <r>
    <d v="2014-07-01T00:00:00"/>
    <x v="2"/>
    <x v="2"/>
    <s v="迪卡侬"/>
    <n v="7288849.2000000002"/>
    <n v="298842.81719999999"/>
    <x v="2152"/>
    <x v="2726"/>
    <x v="2670"/>
    <x v="102"/>
    <s v="普通服饰"/>
    <x v="6"/>
    <s v="生活特性店"/>
    <d v="2013-04-01T00:00:00"/>
    <d v="2033-03-08T00:00:00"/>
    <s v="纯保底"/>
    <s v=""/>
    <s v=""/>
    <s v=""/>
    <n v="19.899999999999999"/>
  </r>
  <r>
    <d v="2014-07-01T00:00:00"/>
    <x v="2"/>
    <x v="2"/>
    <s v="Jack&amp;Jones 杰克琼斯"/>
    <n v="315619.8"/>
    <n v="56117.200440000001"/>
    <x v="1266"/>
    <x v="2727"/>
    <x v="2671"/>
    <x v="71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4-07-01T00:00:00"/>
    <x v="2"/>
    <x v="2"/>
    <s v="Vero Moda"/>
    <n v="233083.44000000003"/>
    <n v="54005.433047999999"/>
    <x v="2153"/>
    <x v="2728"/>
    <x v="2672"/>
    <x v="72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4-07-01T00:00:00"/>
    <x v="2"/>
    <x v="2"/>
    <s v="Selected 思莱德"/>
    <n v="197932.19999999998"/>
    <n v="56252.33124"/>
    <x v="2154"/>
    <x v="2729"/>
    <x v="2673"/>
    <x v="73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4-07-01T00:00:00"/>
    <x v="2"/>
    <x v="2"/>
    <s v="Only"/>
    <n v="347606.39999999997"/>
    <n v="54504.683519999991"/>
    <x v="1698"/>
    <x v="2730"/>
    <x v="2674"/>
    <x v="74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4-07-01T00:00:00"/>
    <x v="2"/>
    <x v="2"/>
    <s v="Mothercare"/>
    <n v="824801.5199999999"/>
    <n v="87016.560360000003"/>
    <x v="2155"/>
    <x v="2731"/>
    <x v="2675"/>
    <x v="75"/>
    <s v="儿童"/>
    <x v="14"/>
    <s v="母婴用品"/>
    <d v="2012-12-03T00:00:00"/>
    <d v="2018-05-09T00:00:00"/>
    <s v="保底(含物管费)与流水两者取高"/>
    <s v="0.1"/>
    <s v="0.1"/>
    <s v=""/>
    <n v="5.4"/>
  </r>
  <r>
    <d v="2014-07-01T00:00:00"/>
    <x v="2"/>
    <x v="2"/>
    <s v="Ochirly 欧时力"/>
    <n v="668824.79999999993"/>
    <n v="175031.45016000004"/>
    <x v="2156"/>
    <x v="2732"/>
    <x v="2676"/>
    <x v="76"/>
    <s v="普通服饰"/>
    <x v="13"/>
    <s v="女装"/>
    <d v="2012-12-15T00:00:00"/>
    <d v="2018-05-09T00:00:00"/>
    <s v="保底与流水两者取高"/>
    <s v="0.15"/>
    <s v="0.15"/>
    <s v=""/>
    <n v="5.4"/>
  </r>
  <r>
    <d v="2014-07-01T00:00:00"/>
    <x v="2"/>
    <x v="2"/>
    <s v="LEE"/>
    <n v="176701.19999999998"/>
    <n v="41489.441760000002"/>
    <x v="2157"/>
    <x v="2733"/>
    <x v="2677"/>
    <x v="77"/>
    <s v="普通服饰"/>
    <x v="9"/>
    <s v="中性服装/休闲服饰"/>
    <d v="2013-03-06T00:00:00"/>
    <d v="2017-05-09T00:00:00"/>
    <s v="保底与流水两者取高"/>
    <s v="0.13"/>
    <s v="0.13"/>
    <s v=""/>
    <n v="4.2"/>
  </r>
  <r>
    <d v="2014-07-01T00:00:00"/>
    <x v="2"/>
    <x v="2"/>
    <s v="Less"/>
    <n v="148714.79999999999"/>
    <n v="48674.354040000006"/>
    <x v="2158"/>
    <x v="2734"/>
    <x v="2678"/>
    <x v="78"/>
    <s v="普通服饰"/>
    <x v="13"/>
    <s v="女装"/>
    <d v="2013-01-14T00:00:00"/>
    <d v="2016-05-09T00:00:00"/>
    <s v="保底与流水两者取高"/>
    <s v="0.18"/>
    <s v="0.18"/>
    <s v=""/>
    <n v="3.3"/>
  </r>
  <r>
    <d v="2014-07-01T00:00:00"/>
    <x v="2"/>
    <x v="2"/>
    <s v="Belvio"/>
    <n v="188815.44"/>
    <n v="22412.392728000003"/>
    <x v="2159"/>
    <x v="2735"/>
    <x v="2679"/>
    <x v="79"/>
    <s v="普通服饰"/>
    <x v="6"/>
    <s v="鞋"/>
    <d v="2013-07-18T00:00:00"/>
    <d v="2015-08-06T00:00:00"/>
    <s v="保底与流水两者取高"/>
    <s v="0.1"/>
    <s v="0.1"/>
    <s v=""/>
    <n v="2.1"/>
  </r>
  <r>
    <d v="2014-07-01T00:00:00"/>
    <x v="2"/>
    <x v="2"/>
    <s v="J.Linderberg"/>
    <n v="74610"/>
    <n v="37670.589"/>
    <x v="2160"/>
    <x v="2736"/>
    <x v="2680"/>
    <x v="80"/>
    <s v="普通服饰"/>
    <x v="9"/>
    <s v="综合服饰"/>
    <d v="2013-03-01T00:00:00"/>
    <d v="2016-05-09T00:00:00"/>
    <s v="保底与流水两者取高"/>
    <s v="0.13,0.07"/>
    <s v="0.13"/>
    <s v="0.07"/>
    <n v="3.2"/>
  </r>
  <r>
    <d v="2014-07-01T00:00:00"/>
    <x v="2"/>
    <x v="2"/>
    <s v="CK Underwear"/>
    <n v="156175.19999999998"/>
    <n v="12962.5416"/>
    <x v="2161"/>
    <x v="2737"/>
    <x v="2681"/>
    <x v="23"/>
    <s v="普通服饰"/>
    <x v="9"/>
    <s v="内衣裤/保暖内衣"/>
    <d v="2013-03-20T00:00:00"/>
    <d v="2018-05-09T00:00:00"/>
    <s v="保底与流水两者取高"/>
    <s v="0.06"/>
    <s v="0.06"/>
    <s v=""/>
    <n v="5.0999999999999996"/>
  </r>
  <r>
    <d v="2014-07-01T00:00:00"/>
    <x v="2"/>
    <x v="2"/>
    <s v="CK jeans"/>
    <n v="398401.44000000006"/>
    <n v="42469.593504000004"/>
    <x v="2162"/>
    <x v="2738"/>
    <x v="2682"/>
    <x v="69"/>
    <s v="普通服饰"/>
    <x v="9"/>
    <s v="综合服饰"/>
    <d v="2013-03-20T00:00:00"/>
    <d v="2018-05-09T00:00:00"/>
    <s v="保底与流水两者取高"/>
    <s v="0."/>
    <s v="0."/>
    <s v=""/>
    <n v="5.0999999999999996"/>
  </r>
  <r>
    <d v="2014-07-01T00:00:00"/>
    <x v="2"/>
    <x v="2"/>
    <s v="Tommy Hilfiger"/>
    <n v="391907.39999999991"/>
    <n v="39190.74"/>
    <x v="2030"/>
    <x v="2739"/>
    <x v="2683"/>
    <x v="78"/>
    <s v="普通服饰"/>
    <x v="9"/>
    <s v="综合服饰"/>
    <d v="2013-02-18T00:00:00"/>
    <d v="2016-05-09T00:00:00"/>
    <s v="纯扣"/>
    <s v="0.1"/>
    <s v="0.1"/>
    <s v=""/>
    <n v="3.2"/>
  </r>
  <r>
    <d v="2014-07-01T00:00:00"/>
    <x v="2"/>
    <x v="2"/>
    <s v="MUJI 无印良品"/>
    <n v="1487317.9440000001"/>
    <n v="118985.43552"/>
    <x v="2163"/>
    <x v="2740"/>
    <x v="2684"/>
    <x v="81"/>
    <s v="快时尚"/>
    <x v="15"/>
    <s v="快时尚"/>
    <d v="2013-01-20T00:00:00"/>
    <d v="2018-05-09T00:00:00"/>
    <s v="纯扣"/>
    <s v="0.08"/>
    <s v="0.08"/>
    <s v=""/>
    <n v="5.3"/>
  </r>
  <r>
    <d v="2014-07-01T00:00:00"/>
    <x v="2"/>
    <x v="2"/>
    <s v="Bose"/>
    <n v="254460"/>
    <n v="32011.067999999999"/>
    <x v="832"/>
    <x v="2741"/>
    <x v="2685"/>
    <x v="62"/>
    <s v="电器"/>
    <x v="20"/>
    <s v="电器/家用电器/IT器材"/>
    <d v="2014-04-16T00:00:00"/>
    <d v="2015-04-15T00:00:00"/>
    <s v="保底与流水两者取高"/>
    <s v="0.08"/>
    <s v="0.08"/>
    <s v=""/>
    <n v="1"/>
  </r>
  <r>
    <d v="2014-07-01T00:00:00"/>
    <x v="2"/>
    <x v="2"/>
    <s v="T-world"/>
    <n v="1158581.52"/>
    <n v="41708.934720000005"/>
    <x v="2164"/>
    <x v="2742"/>
    <x v="2686"/>
    <x v="80"/>
    <s v="电器"/>
    <x v="20"/>
    <s v="电器/家用电器/IT器材"/>
    <d v="2014-03-10T00:00:00"/>
    <d v="2017-04-09T00:00:00"/>
    <s v="保底与流水两者取高"/>
    <s v="0.03"/>
    <s v="0.03"/>
    <s v=""/>
    <n v="3.1"/>
  </r>
  <r>
    <d v="2014-07-01T00:00:00"/>
    <x v="2"/>
    <x v="2"/>
    <s v="Starbucks 星巴克（01-38）"/>
    <n v="1010676.672"/>
    <n v="80854.133760000012"/>
    <x v="2031"/>
    <x v="2743"/>
    <x v="2687"/>
    <x v="83"/>
    <s v="餐饮"/>
    <x v="0"/>
    <s v="咖啡店/面包店/冰激凌"/>
    <d v="2013-01-14T00:00:00"/>
    <d v="2023-05-13T00:00:00"/>
    <s v="保底与流水两者取高"/>
    <s v="0.08"/>
    <s v="0.08"/>
    <s v=""/>
    <n v="10.3"/>
  </r>
  <r>
    <d v="2014-07-01T00:00:00"/>
    <x v="2"/>
    <x v="2"/>
    <s v="Massimo Dutti"/>
    <n v="462555.86399999994"/>
    <n v="25440.572519999998"/>
    <x v="2165"/>
    <x v="2744"/>
    <x v="2688"/>
    <x v="84"/>
    <s v="快时尚"/>
    <x v="16"/>
    <s v="快时尚"/>
    <d v="2013-06-17T00:00:00"/>
    <d v="2029-06-16T00:00:00"/>
    <s v="纯扣"/>
    <s v="0.06"/>
    <s v="0.06"/>
    <s v=""/>
    <n v="16"/>
  </r>
  <r>
    <d v="2014-07-01T00:00:00"/>
    <x v="2"/>
    <x v="2"/>
    <s v="ZARA Home"/>
    <n v="466604.01599999971"/>
    <n v="25663.220880000001"/>
    <x v="2166"/>
    <x v="2745"/>
    <x v="2689"/>
    <x v="85"/>
    <s v="快时尚"/>
    <x v="16"/>
    <s v="快时尚"/>
    <d v="2013-06-17T00:00:00"/>
    <d v="2029-06-16T00:00:00"/>
    <s v="纯扣"/>
    <s v="0.06"/>
    <s v="0.06"/>
    <s v=""/>
    <n v="16"/>
  </r>
  <r>
    <d v="2014-07-01T00:00:00"/>
    <x v="2"/>
    <x v="2"/>
    <s v="Oysho"/>
    <n v="613516.12799999968"/>
    <n v="33743.387040000001"/>
    <x v="2167"/>
    <x v="2746"/>
    <x v="2690"/>
    <x v="86"/>
    <s v="快时尚"/>
    <x v="16"/>
    <s v="快时尚"/>
    <d v="2013-06-17T00:00:00"/>
    <d v="2029-06-16T00:00:00"/>
    <s v="纯扣"/>
    <s v="0.06"/>
    <s v="0.06"/>
    <s v=""/>
    <n v="16"/>
  </r>
  <r>
    <d v="2014-07-01T00:00:00"/>
    <x v="2"/>
    <x v="2"/>
    <s v="Uniqlo 优衣库"/>
    <n v="1704109.74"/>
    <n v="186088.783608"/>
    <x v="2168"/>
    <x v="2747"/>
    <x v="2691"/>
    <x v="87"/>
    <s v="快时尚"/>
    <x v="17"/>
    <s v="快时尚"/>
    <d v="2013-01-07T00:00:00"/>
    <d v="2023-08-30T00:00:00"/>
    <s v="纯扣"/>
    <s v="0.08"/>
    <s v="0.08"/>
    <s v=""/>
    <n v="10.6"/>
  </r>
  <r>
    <d v="2014-07-01T00:00:00"/>
    <x v="2"/>
    <x v="2"/>
    <s v="Bershka"/>
    <n v="711574.73999999953"/>
    <n v="39136.610700000005"/>
    <x v="2169"/>
    <x v="2748"/>
    <x v="2692"/>
    <x v="88"/>
    <s v="快时尚"/>
    <x v="16"/>
    <s v="快时尚"/>
    <d v="2013-06-17T00:00:00"/>
    <d v="2029-06-16T00:00:00"/>
    <s v="纯扣"/>
    <s v="0.06"/>
    <s v="0.06"/>
    <s v=""/>
    <n v="16"/>
  </r>
  <r>
    <d v="2014-07-01T00:00:00"/>
    <x v="2"/>
    <x v="2"/>
    <s v="Dazzle 地素"/>
    <n v="249124.8"/>
    <n v="35724.496319999998"/>
    <x v="131"/>
    <x v="2749"/>
    <x v="2693"/>
    <x v="89"/>
    <s v="普通服饰"/>
    <x v="13"/>
    <s v="女装"/>
    <d v="2013-04-20T00:00:00"/>
    <d v="2016-05-19T00:00:00"/>
    <s v="保底与流水两者取高"/>
    <s v="0.12"/>
    <s v="0.12"/>
    <s v=""/>
    <n v="3.1"/>
  </r>
  <r>
    <d v="2014-07-01T00:00:00"/>
    <x v="2"/>
    <x v="2"/>
    <s v="STACCATO 思加图"/>
    <n v="217357.07999999996"/>
    <n v="24974.328491999997"/>
    <x v="56"/>
    <x v="2750"/>
    <x v="2694"/>
    <x v="23"/>
    <s v="普通服饰"/>
    <x v="6"/>
    <s v="鞋"/>
    <d v="2013-06-24T00:00:00"/>
    <d v="2015-07-13T00:00:00"/>
    <s v="保底与流水两者取高"/>
    <s v="0.1"/>
    <s v="0.1"/>
    <s v=""/>
    <n v="2.1"/>
  </r>
  <r>
    <d v="2014-07-01T00:00:00"/>
    <x v="2"/>
    <x v="2"/>
    <s v="Joy&amp;Peace 真美诗"/>
    <n v="188560.08"/>
    <n v="27341.211599999995"/>
    <x v="2170"/>
    <x v="2751"/>
    <x v="2695"/>
    <x v="90"/>
    <s v="普通服饰"/>
    <x v="6"/>
    <s v="鞋"/>
    <d v="2013-06-24T00:00:00"/>
    <d v="2015-07-13T00:00:00"/>
    <s v="纯扣"/>
    <s v="0.13"/>
    <s v="0.13"/>
    <s v=""/>
    <n v="2.1"/>
  </r>
  <r>
    <d v="2014-07-01T00:00:00"/>
    <x v="2"/>
    <x v="2"/>
    <s v="Pull&amp;Bear"/>
    <n v="404021.66400000005"/>
    <n v="22221.191520000004"/>
    <x v="2165"/>
    <x v="2752"/>
    <x v="2696"/>
    <x v="91"/>
    <s v="快时尚"/>
    <x v="16"/>
    <s v="快时尚"/>
    <d v="2013-06-17T00:00:00"/>
    <d v="2029-06-16T00:00:00"/>
    <s v="纯扣"/>
    <s v="0.06"/>
    <s v="0.06"/>
    <s v=""/>
    <n v="16"/>
  </r>
  <r>
    <d v="2014-07-01T00:00:00"/>
    <x v="2"/>
    <x v="2"/>
    <s v="Adidas Originals 三叶草"/>
    <n v="324027.59999999998"/>
    <n v="48053.293079999996"/>
    <x v="2171"/>
    <x v="2753"/>
    <x v="2697"/>
    <x v="92"/>
    <s v="普通服饰"/>
    <x v="18"/>
    <s v="运动服饰/运动配饰"/>
    <d v="2013-02-27T00:00:00"/>
    <d v="2015-05-09T00:00:00"/>
    <s v="保底与流水两者取高"/>
    <s v="0.13"/>
    <s v="0.13"/>
    <s v=""/>
    <n v="2.2000000000000002"/>
  </r>
  <r>
    <d v="2014-07-01T00:00:00"/>
    <x v="2"/>
    <x v="2"/>
    <s v="Clarks 其乐"/>
    <n v="276428.63999999996"/>
    <n v="29992.507439999998"/>
    <x v="2007"/>
    <x v="2754"/>
    <x v="2698"/>
    <x v="93"/>
    <s v="普通服饰"/>
    <x v="6"/>
    <s v="鞋"/>
    <d v="2013-01-20T00:00:00"/>
    <d v="2017-05-09T00:00:00"/>
    <s v="保底与流水两者取高"/>
    <s v="0.1"/>
    <s v="0.1"/>
    <s v=""/>
    <n v="4.3"/>
  </r>
  <r>
    <d v="2014-07-01T00:00:00"/>
    <x v="2"/>
    <x v="2"/>
    <s v="暇步士"/>
    <n v="197533.92"/>
    <n v="22025.032080000001"/>
    <x v="758"/>
    <x v="2755"/>
    <x v="2699"/>
    <x v="94"/>
    <s v="普通服饰"/>
    <x v="6"/>
    <s v="鞋"/>
    <d v="2013-01-20T00:00:00"/>
    <d v="2017-05-09T00:00:00"/>
    <s v="保底与流水两者取高"/>
    <s v="0.1"/>
    <s v="0.1"/>
    <s v=""/>
    <n v="4.3"/>
  </r>
  <r>
    <d v="2014-07-01T00:00:00"/>
    <x v="2"/>
    <x v="2"/>
    <s v="Stradivarius"/>
    <n v="191161.63199999998"/>
    <n v="10513.88976"/>
    <x v="2172"/>
    <x v="2756"/>
    <x v="2700"/>
    <x v="95"/>
    <s v="快时尚"/>
    <x v="16"/>
    <s v="快时尚"/>
    <d v="2013-06-17T00:00:00"/>
    <d v="2029-06-16T00:00:00"/>
    <s v="纯扣"/>
    <s v="0.06"/>
    <s v="0.06"/>
    <s v=""/>
    <n v="16"/>
  </r>
  <r>
    <d v="2014-07-01T00:00:00"/>
    <x v="2"/>
    <x v="2"/>
    <s v="Mo&amp;Co 摩安珂"/>
    <n v="150937.07999999999"/>
    <n v="43877.409156000009"/>
    <x v="2173"/>
    <x v="2757"/>
    <x v="2701"/>
    <x v="96"/>
    <s v="普通服饰"/>
    <x v="13"/>
    <s v="女装"/>
    <d v="2013-03-10T00:00:00"/>
    <d v="2016-05-09T00:00:00"/>
    <s v="保底与流水两者取高"/>
    <s v="0.17"/>
    <s v="0.17"/>
    <s v=""/>
    <n v="3.2"/>
  </r>
  <r>
    <d v="2014-07-01T00:00:00"/>
    <x v="2"/>
    <x v="2"/>
    <s v="Earth Music&amp;Ecology"/>
    <n v="231918"/>
    <n v="49259.383200000004"/>
    <x v="2174"/>
    <x v="2758"/>
    <x v="2702"/>
    <x v="103"/>
    <s v="普通服饰"/>
    <x v="13"/>
    <s v="女装"/>
    <d v="2014-03-04T00:00:00"/>
    <d v="2016-03-03T00:00:00"/>
    <s v="保底与流水两者取高"/>
    <s v="0.16"/>
    <s v="0.16"/>
    <s v=""/>
    <n v="2"/>
  </r>
  <r>
    <d v="2014-07-01T00:00:00"/>
    <x v="2"/>
    <x v="2"/>
    <s v="Dr. Martens"/>
    <n v="117926.39999999999"/>
    <n v="25200.87168"/>
    <x v="927"/>
    <x v="2759"/>
    <x v="2703"/>
    <x v="54"/>
    <s v="普通服饰"/>
    <x v="6"/>
    <s v="鞋"/>
    <d v="2014-03-17T00:00:00"/>
    <d v="2017-03-16T00:00:00"/>
    <s v="保底与流水两者取高"/>
    <s v="0.1"/>
    <s v="0.1"/>
    <s v=""/>
    <n v="3"/>
  </r>
  <r>
    <d v="2014-07-01T00:00:00"/>
    <x v="2"/>
    <x v="2"/>
    <s v="Lenscrafters 亮视点"/>
    <n v="140983.19999999998"/>
    <n v="51289.688160000005"/>
    <x v="2175"/>
    <x v="2760"/>
    <x v="2704"/>
    <x v="97"/>
    <s v="其它"/>
    <x v="1"/>
    <s v="眼镜"/>
    <d v="2013-01-16T00:00:00"/>
    <d v="2016-05-09T00:00:00"/>
    <s v="保底与流水两者取高"/>
    <s v="0.16"/>
    <s v="0.16"/>
    <s v=""/>
    <n v="3.3"/>
  </r>
  <r>
    <d v="2014-07-01T00:00:00"/>
    <x v="2"/>
    <x v="2"/>
    <s v="egg"/>
    <n v="146458.79999999999"/>
    <n v="30976.036200000002"/>
    <x v="2176"/>
    <x v="2761"/>
    <x v="2705"/>
    <x v="63"/>
    <s v="其它"/>
    <x v="1"/>
    <s v="眼镜"/>
    <d v="2013-03-14T00:00:00"/>
    <d v="2016-05-09T00:00:00"/>
    <s v="保底与流水两者取高"/>
    <s v="0.16"/>
    <s v="0.16"/>
    <s v=""/>
    <n v="3.2"/>
  </r>
  <r>
    <d v="2014-07-01T00:00:00"/>
    <x v="2"/>
    <x v="2"/>
    <s v="City Chain 时间廊"/>
    <n v="218215.19999999998"/>
    <n v="32361.314159999994"/>
    <x v="2171"/>
    <x v="2762"/>
    <x v="2706"/>
    <x v="98"/>
    <s v="珠宝"/>
    <x v="11"/>
    <s v="钟表"/>
    <d v="2013-03-14T00:00:00"/>
    <d v="2016-05-09T00:00:00"/>
    <s v="保底与流水两者取高"/>
    <s v="0.12"/>
    <s v="0.12"/>
    <s v=""/>
    <n v="3.2"/>
  </r>
  <r>
    <d v="2014-07-01T00:00:00"/>
    <x v="2"/>
    <x v="2"/>
    <s v="Amass 阿玛施"/>
    <n v="168798"/>
    <n v="57458.839199999995"/>
    <x v="2177"/>
    <x v="2763"/>
    <x v="2707"/>
    <x v="99"/>
    <s v="普通服饰"/>
    <x v="13"/>
    <s v="女装"/>
    <d v="2013-04-10T00:00:00"/>
    <d v="2016-05-09T00:00:00"/>
    <s v="保底与流水两者取高"/>
    <s v="0.06"/>
    <s v="0.06"/>
    <s v=""/>
    <n v="3.1"/>
  </r>
  <r>
    <d v="2014-07-01T00:00:00"/>
    <x v="2"/>
    <x v="2"/>
    <s v="Springfield"/>
    <n v="302512.2"/>
    <n v="94898.077140000009"/>
    <x v="2178"/>
    <x v="2764"/>
    <x v="2708"/>
    <x v="100"/>
    <s v="普通服饰"/>
    <x v="9"/>
    <s v="综合服饰"/>
    <d v="2013-01-28T00:00:00"/>
    <d v="2019-05-09T00:00:00"/>
    <s v="保底与流水两者取高"/>
    <s v="0.12"/>
    <s v="0.12"/>
    <s v=""/>
    <n v="6.3"/>
  </r>
  <r>
    <d v="2014-07-01T00:00:00"/>
    <x v="2"/>
    <x v="2"/>
    <s v="ZARA"/>
    <n v="2634134.8800000013"/>
    <n v="118536.06959999999"/>
    <x v="2179"/>
    <x v="2765"/>
    <x v="2709"/>
    <x v="101"/>
    <s v="快时尚"/>
    <x v="19"/>
    <s v="快时尚"/>
    <d v="2013-06-17T00:00:00"/>
    <d v="2029-06-16T00:00:00"/>
    <s v="纯扣"/>
    <s v="0.05"/>
    <s v="0.05"/>
    <s v=""/>
    <n v="16"/>
  </r>
  <r>
    <d v="2014-08-01T00:00:00"/>
    <x v="2"/>
    <x v="2"/>
    <s v="迪卡侬"/>
    <n v="6680845.2000000002"/>
    <n v="298633.78043999994"/>
    <x v="2180"/>
    <x v="2766"/>
    <x v="2710"/>
    <x v="102"/>
    <s v="普通服饰"/>
    <x v="6"/>
    <s v="生活特性店"/>
    <d v="2013-04-01T00:00:00"/>
    <d v="2033-03-08T00:00:00"/>
    <s v="纯保底"/>
    <s v=""/>
    <s v=""/>
    <s v=""/>
    <n v="19.899999999999999"/>
  </r>
  <r>
    <d v="2014-08-01T00:00:00"/>
    <x v="2"/>
    <x v="2"/>
    <s v="Jack&amp;Jones 杰克琼斯"/>
    <n v="202398.6"/>
    <n v="56104.891920000002"/>
    <x v="2181"/>
    <x v="2767"/>
    <x v="2711"/>
    <x v="71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4-08-01T00:00:00"/>
    <x v="2"/>
    <x v="2"/>
    <s v="Vero Moda"/>
    <n v="228621"/>
    <n v="54000.280200000001"/>
    <x v="612"/>
    <x v="2768"/>
    <x v="2712"/>
    <x v="72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4-08-01T00:00:00"/>
    <x v="2"/>
    <x v="2"/>
    <s v="Selected 思莱德"/>
    <n v="143443.19999999998"/>
    <n v="56244.078719999998"/>
    <x v="2182"/>
    <x v="2769"/>
    <x v="2713"/>
    <x v="73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4-08-01T00:00:00"/>
    <x v="2"/>
    <x v="2"/>
    <s v="Only"/>
    <n v="246143.87999999998"/>
    <n v="54496.255031999994"/>
    <x v="2183"/>
    <x v="2770"/>
    <x v="2714"/>
    <x v="74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4-08-01T00:00:00"/>
    <x v="2"/>
    <x v="2"/>
    <s v="Mothercare"/>
    <n v="822502.55999999994"/>
    <n v="87020.770848"/>
    <x v="2184"/>
    <x v="2771"/>
    <x v="2715"/>
    <x v="75"/>
    <s v="儿童"/>
    <x v="14"/>
    <s v="母婴用品"/>
    <d v="2012-12-03T00:00:00"/>
    <d v="2018-05-09T00:00:00"/>
    <s v="保底(含物管费)与流水两者取高"/>
    <s v="0.1"/>
    <s v="0.1"/>
    <s v=""/>
    <n v="5.4"/>
  </r>
  <r>
    <d v="2014-08-01T00:00:00"/>
    <x v="2"/>
    <x v="2"/>
    <s v="Ochirly 欧时力"/>
    <n v="685952.4"/>
    <n v="175055.05247999998"/>
    <x v="2185"/>
    <x v="2772"/>
    <x v="2716"/>
    <x v="76"/>
    <s v="普通服饰"/>
    <x v="13"/>
    <s v="女装"/>
    <d v="2012-12-15T00:00:00"/>
    <d v="2018-05-09T00:00:00"/>
    <s v="保底与流水两者取高"/>
    <s v="0.15"/>
    <s v="0.15"/>
    <s v=""/>
    <n v="5.4"/>
  </r>
  <r>
    <d v="2014-08-01T00:00:00"/>
    <x v="2"/>
    <x v="2"/>
    <s v="LEE"/>
    <n v="189342"/>
    <n v="41503.7664"/>
    <x v="2186"/>
    <x v="2773"/>
    <x v="2717"/>
    <x v="77"/>
    <s v="普通服饰"/>
    <x v="9"/>
    <s v="中性服装/休闲服饰"/>
    <d v="2013-03-06T00:00:00"/>
    <d v="2017-05-09T00:00:00"/>
    <s v="保底与流水两者取高"/>
    <s v="0.13"/>
    <s v="0.13"/>
    <s v=""/>
    <n v="4.2"/>
  </r>
  <r>
    <d v="2014-08-01T00:00:00"/>
    <x v="2"/>
    <x v="2"/>
    <s v="Less"/>
    <n v="150578.4"/>
    <n v="48666.938879999994"/>
    <x v="1362"/>
    <x v="2774"/>
    <x v="2718"/>
    <x v="78"/>
    <s v="普通服饰"/>
    <x v="13"/>
    <s v="女装"/>
    <d v="2013-01-14T00:00:00"/>
    <d v="2016-05-09T00:00:00"/>
    <s v="保底与流水两者取高"/>
    <s v="0.18"/>
    <s v="0.18"/>
    <s v=""/>
    <n v="3.3"/>
  </r>
  <r>
    <d v="2014-08-01T00:00:00"/>
    <x v="2"/>
    <x v="2"/>
    <s v="Belvio"/>
    <n v="171693.12"/>
    <n v="22011.057984000003"/>
    <x v="1543"/>
    <x v="2775"/>
    <x v="2719"/>
    <x v="79"/>
    <s v="普通服饰"/>
    <x v="6"/>
    <s v="鞋"/>
    <d v="2013-07-18T00:00:00"/>
    <d v="2015-08-06T00:00:00"/>
    <s v="保底与流水两者取高"/>
    <s v="0.1"/>
    <s v="0.1"/>
    <s v=""/>
    <n v="2.1"/>
  </r>
  <r>
    <d v="2014-08-01T00:00:00"/>
    <x v="2"/>
    <x v="2"/>
    <s v="J.Linderberg"/>
    <n v="61908"/>
    <n v="37671.018000000004"/>
    <x v="2187"/>
    <x v="2776"/>
    <x v="2720"/>
    <x v="80"/>
    <s v="普通服饰"/>
    <x v="9"/>
    <s v="综合服饰"/>
    <d v="2013-03-01T00:00:00"/>
    <d v="2016-05-09T00:00:00"/>
    <s v="保底与流水两者取高"/>
    <s v="0.13,0.07"/>
    <s v="0.13"/>
    <s v="0.07"/>
    <n v="3.2"/>
  </r>
  <r>
    <d v="2014-08-01T00:00:00"/>
    <x v="2"/>
    <x v="2"/>
    <s v="CK Underwear"/>
    <n v="192887.04000000001"/>
    <n v="14813.724671999998"/>
    <x v="2188"/>
    <x v="2777"/>
    <x v="2721"/>
    <x v="23"/>
    <s v="普通服饰"/>
    <x v="9"/>
    <s v="内衣裤/保暖内衣"/>
    <d v="2013-03-20T00:00:00"/>
    <d v="2018-05-09T00:00:00"/>
    <s v="保底与流水两者取高"/>
    <s v="0.06"/>
    <s v="0.06"/>
    <s v=""/>
    <n v="5.0999999999999996"/>
  </r>
  <r>
    <d v="2014-08-01T00:00:00"/>
    <x v="2"/>
    <x v="2"/>
    <s v="CK jeans"/>
    <n v="365554.56"/>
    <n v="42477.439872000003"/>
    <x v="2189"/>
    <x v="2778"/>
    <x v="2722"/>
    <x v="69"/>
    <s v="普通服饰"/>
    <x v="9"/>
    <s v="综合服饰"/>
    <d v="2013-03-20T00:00:00"/>
    <d v="2018-05-09T00:00:00"/>
    <s v="保底与流水两者取高"/>
    <s v="0."/>
    <s v="0."/>
    <s v=""/>
    <n v="5.0999999999999996"/>
  </r>
  <r>
    <d v="2014-08-01T00:00:00"/>
    <x v="2"/>
    <x v="2"/>
    <s v="Tommy Hilfiger"/>
    <n v="334629.59999999998"/>
    <n v="33462.959999999999"/>
    <x v="4"/>
    <x v="2779"/>
    <x v="2723"/>
    <x v="78"/>
    <s v="普通服饰"/>
    <x v="9"/>
    <s v="综合服饰"/>
    <d v="2013-02-18T00:00:00"/>
    <d v="2016-05-09T00:00:00"/>
    <s v="纯扣"/>
    <s v="0.1"/>
    <s v="0.1"/>
    <s v=""/>
    <n v="3.2"/>
  </r>
  <r>
    <d v="2014-08-01T00:00:00"/>
    <x v="2"/>
    <x v="2"/>
    <s v="MUJI 无印良品"/>
    <n v="1711117.956"/>
    <n v="136889.43648"/>
    <x v="438"/>
    <x v="2780"/>
    <x v="2724"/>
    <x v="81"/>
    <s v="快时尚"/>
    <x v="15"/>
    <s v="快时尚"/>
    <d v="2013-01-20T00:00:00"/>
    <d v="2018-05-09T00:00:00"/>
    <s v="纯扣"/>
    <s v="0.08"/>
    <s v="0.08"/>
    <s v=""/>
    <n v="5.3"/>
  </r>
  <r>
    <d v="2014-08-01T00:00:00"/>
    <x v="2"/>
    <x v="2"/>
    <s v="Bose"/>
    <n v="284115.59999999998"/>
    <n v="32019.828119999998"/>
    <x v="2190"/>
    <x v="2781"/>
    <x v="2725"/>
    <x v="62"/>
    <s v="电器"/>
    <x v="20"/>
    <s v="电器/家用电器/IT器材"/>
    <d v="2014-04-16T00:00:00"/>
    <d v="2015-04-15T00:00:00"/>
    <s v="保底与流水两者取高"/>
    <s v="0.08"/>
    <s v="0.08"/>
    <s v=""/>
    <n v="1"/>
  </r>
  <r>
    <d v="2014-08-01T00:00:00"/>
    <x v="2"/>
    <x v="2"/>
    <s v="T-world"/>
    <n v="1335210"/>
    <n v="46999.392"/>
    <x v="2135"/>
    <x v="2782"/>
    <x v="2726"/>
    <x v="80"/>
    <s v="电器"/>
    <x v="20"/>
    <s v="电器/家用电器/IT器材"/>
    <d v="2014-03-10T00:00:00"/>
    <d v="2017-04-09T00:00:00"/>
    <s v="保底与流水两者取高"/>
    <s v="0.03"/>
    <s v="0.03"/>
    <s v=""/>
    <n v="3.1"/>
  </r>
  <r>
    <d v="2014-08-01T00:00:00"/>
    <x v="2"/>
    <x v="2"/>
    <s v="Starbucks 星巴克（01-38）"/>
    <n v="960343.23600000003"/>
    <n v="76827.458880000006"/>
    <x v="438"/>
    <x v="2783"/>
    <x v="2727"/>
    <x v="83"/>
    <s v="餐饮"/>
    <x v="0"/>
    <s v="咖啡店/面包店/冰激凌"/>
    <d v="2013-01-14T00:00:00"/>
    <d v="2023-05-13T00:00:00"/>
    <s v="保底与流水两者取高"/>
    <s v="0.08"/>
    <s v="0.08"/>
    <s v=""/>
    <n v="10.3"/>
  </r>
  <r>
    <d v="2014-08-01T00:00:00"/>
    <x v="2"/>
    <x v="2"/>
    <s v="Massimo Dutti"/>
    <n v="376797.49199999974"/>
    <n v="20723.862059999999"/>
    <x v="2166"/>
    <x v="2784"/>
    <x v="2728"/>
    <x v="84"/>
    <s v="快时尚"/>
    <x v="16"/>
    <s v="快时尚"/>
    <d v="2013-06-17T00:00:00"/>
    <d v="2029-06-16T00:00:00"/>
    <s v="纯扣"/>
    <s v="0.06"/>
    <s v="0.06"/>
    <s v=""/>
    <n v="16"/>
  </r>
  <r>
    <d v="2014-08-01T00:00:00"/>
    <x v="2"/>
    <x v="2"/>
    <s v="ZARA Home"/>
    <n v="518132.01600000041"/>
    <n v="28497.260880000002"/>
    <x v="2191"/>
    <x v="2785"/>
    <x v="2729"/>
    <x v="85"/>
    <s v="快时尚"/>
    <x v="16"/>
    <s v="快时尚"/>
    <d v="2013-06-17T00:00:00"/>
    <d v="2029-06-16T00:00:00"/>
    <s v="纯扣"/>
    <s v="0.06"/>
    <s v="0.06"/>
    <s v=""/>
    <n v="16"/>
  </r>
  <r>
    <d v="2014-08-01T00:00:00"/>
    <x v="2"/>
    <x v="2"/>
    <s v="Oysho"/>
    <n v="535203.37199999974"/>
    <n v="29436.185459999997"/>
    <x v="2192"/>
    <x v="2786"/>
    <x v="2730"/>
    <x v="86"/>
    <s v="快时尚"/>
    <x v="16"/>
    <s v="快时尚"/>
    <d v="2013-06-17T00:00:00"/>
    <d v="2029-06-16T00:00:00"/>
    <s v="纯扣"/>
    <s v="0.06"/>
    <s v="0.06"/>
    <s v=""/>
    <n v="16"/>
  </r>
  <r>
    <d v="2014-08-01T00:00:00"/>
    <x v="2"/>
    <x v="2"/>
    <s v="Uniqlo 优衣库"/>
    <n v="1660157.9519999998"/>
    <n v="157715.00544000001"/>
    <x v="2193"/>
    <x v="2787"/>
    <x v="2731"/>
    <x v="87"/>
    <s v="快时尚"/>
    <x v="17"/>
    <s v="快时尚"/>
    <d v="2013-01-07T00:00:00"/>
    <d v="2023-08-30T00:00:00"/>
    <s v="纯扣"/>
    <s v="0.08"/>
    <s v="0.08"/>
    <s v=""/>
    <n v="10.6"/>
  </r>
  <r>
    <d v="2014-08-01T00:00:00"/>
    <x v="2"/>
    <x v="2"/>
    <s v="Bershka"/>
    <n v="830707.99199999962"/>
    <n v="45688.939559999999"/>
    <x v="2192"/>
    <x v="2788"/>
    <x v="2732"/>
    <x v="88"/>
    <s v="快时尚"/>
    <x v="16"/>
    <s v="快时尚"/>
    <d v="2013-06-17T00:00:00"/>
    <d v="2029-06-16T00:00:00"/>
    <s v="纯扣"/>
    <s v="0.06"/>
    <s v="0.06"/>
    <s v=""/>
    <n v="16"/>
  </r>
  <r>
    <d v="2014-08-01T00:00:00"/>
    <x v="2"/>
    <x v="2"/>
    <s v="Dazzle 地素"/>
    <n v="212484"/>
    <n v="34337.414399999994"/>
    <x v="1970"/>
    <x v="2789"/>
    <x v="2733"/>
    <x v="89"/>
    <s v="普通服饰"/>
    <x v="13"/>
    <s v="女装"/>
    <d v="2013-04-20T00:00:00"/>
    <d v="2016-05-19T00:00:00"/>
    <s v="保底与流水两者取高"/>
    <s v="0.12"/>
    <s v="0.12"/>
    <s v=""/>
    <n v="3.1"/>
  </r>
  <r>
    <d v="2014-08-01T00:00:00"/>
    <x v="2"/>
    <x v="2"/>
    <s v="STACCATO 思加图"/>
    <n v="289295.03999999992"/>
    <n v="32169.608448000003"/>
    <x v="2194"/>
    <x v="2790"/>
    <x v="2734"/>
    <x v="23"/>
    <s v="普通服饰"/>
    <x v="6"/>
    <s v="鞋"/>
    <d v="2013-06-24T00:00:00"/>
    <d v="2015-07-13T00:00:00"/>
    <s v="保底与流水两者取高"/>
    <s v="0.1"/>
    <s v="0.1"/>
    <s v=""/>
    <n v="2.1"/>
  </r>
  <r>
    <d v="2014-08-01T00:00:00"/>
    <x v="2"/>
    <x v="2"/>
    <s v="Joy&amp;Peace 真美诗"/>
    <n v="186740.28"/>
    <n v="27096.014628000001"/>
    <x v="551"/>
    <x v="2791"/>
    <x v="2735"/>
    <x v="90"/>
    <s v="普通服饰"/>
    <x v="6"/>
    <s v="鞋"/>
    <d v="2013-06-24T00:00:00"/>
    <d v="2015-07-13T00:00:00"/>
    <s v="纯扣"/>
    <s v="0.13"/>
    <s v="0.13"/>
    <s v=""/>
    <n v="2.1"/>
  </r>
  <r>
    <d v="2014-08-01T00:00:00"/>
    <x v="2"/>
    <x v="2"/>
    <s v="Pull&amp;Bear"/>
    <n v="435877.11599999992"/>
    <n v="23973.241379999999"/>
    <x v="2172"/>
    <x v="2792"/>
    <x v="2736"/>
    <x v="91"/>
    <s v="快时尚"/>
    <x v="16"/>
    <s v="快时尚"/>
    <d v="2013-06-17T00:00:00"/>
    <d v="2029-06-16T00:00:00"/>
    <s v="纯扣"/>
    <s v="0.06"/>
    <s v="0.06"/>
    <s v=""/>
    <n v="16"/>
  </r>
  <r>
    <d v="2014-08-01T00:00:00"/>
    <x v="2"/>
    <x v="2"/>
    <s v="Adidas Originals 三叶草"/>
    <n v="433780.8"/>
    <n v="62334.300960000008"/>
    <x v="2195"/>
    <x v="2793"/>
    <x v="2737"/>
    <x v="92"/>
    <s v="普通服饰"/>
    <x v="18"/>
    <s v="运动服饰/运动配饰"/>
    <d v="2013-02-27T00:00:00"/>
    <d v="2015-05-09T00:00:00"/>
    <s v="保底与流水两者取高"/>
    <s v="0.13"/>
    <s v="0.13"/>
    <s v=""/>
    <n v="2.2000000000000002"/>
  </r>
  <r>
    <d v="2014-08-01T00:00:00"/>
    <x v="2"/>
    <x v="2"/>
    <s v="Clarks 其乐"/>
    <n v="276649.31999999995"/>
    <n v="30016.451219999999"/>
    <x v="2007"/>
    <x v="2794"/>
    <x v="2738"/>
    <x v="93"/>
    <s v="普通服饰"/>
    <x v="6"/>
    <s v="鞋"/>
    <d v="2013-01-20T00:00:00"/>
    <d v="2017-05-09T00:00:00"/>
    <s v="保底与流水两者取高"/>
    <s v="0.1"/>
    <s v="0.1"/>
    <s v=""/>
    <n v="4.3"/>
  </r>
  <r>
    <d v="2014-08-01T00:00:00"/>
    <x v="2"/>
    <x v="2"/>
    <s v="暇步士"/>
    <n v="211842.36"/>
    <n v="23472.133488000003"/>
    <x v="2196"/>
    <x v="2795"/>
    <x v="2739"/>
    <x v="94"/>
    <s v="普通服饰"/>
    <x v="6"/>
    <s v="鞋"/>
    <d v="2013-01-20T00:00:00"/>
    <d v="2017-05-09T00:00:00"/>
    <s v="保底与流水两者取高"/>
    <s v="0.1"/>
    <s v="0.1"/>
    <s v=""/>
    <n v="4.3"/>
  </r>
  <r>
    <d v="2014-08-01T00:00:00"/>
    <x v="2"/>
    <x v="2"/>
    <s v="Stradivarius"/>
    <n v="241649.31600000005"/>
    <n v="13290.712379999999"/>
    <x v="2197"/>
    <x v="2796"/>
    <x v="2740"/>
    <x v="95"/>
    <s v="快时尚"/>
    <x v="16"/>
    <s v="快时尚"/>
    <d v="2013-06-17T00:00:00"/>
    <d v="2029-06-16T00:00:00"/>
    <s v="纯扣"/>
    <s v="0.06"/>
    <s v="0.06"/>
    <s v=""/>
    <n v="16"/>
  </r>
  <r>
    <d v="2014-08-01T00:00:00"/>
    <x v="2"/>
    <x v="2"/>
    <s v="Mo&amp;Co 摩安珂"/>
    <n v="206359.32"/>
    <n v="44614.884983999997"/>
    <x v="2198"/>
    <x v="2797"/>
    <x v="2741"/>
    <x v="96"/>
    <s v="普通服饰"/>
    <x v="13"/>
    <s v="女装"/>
    <d v="2013-03-10T00:00:00"/>
    <d v="2016-05-09T00:00:00"/>
    <s v="保底与流水两者取高"/>
    <s v="0.17"/>
    <s v="0.17"/>
    <s v=""/>
    <n v="3.2"/>
  </r>
  <r>
    <d v="2014-08-01T00:00:00"/>
    <x v="2"/>
    <x v="2"/>
    <s v="Earth Music&amp;Ecology"/>
    <n v="268110"/>
    <n v="52013.340000000004"/>
    <x v="2199"/>
    <x v="2798"/>
    <x v="2742"/>
    <x v="103"/>
    <s v="普通服饰"/>
    <x v="13"/>
    <s v="女装"/>
    <d v="2014-03-04T00:00:00"/>
    <d v="2016-03-03T00:00:00"/>
    <s v="保底与流水两者取高"/>
    <s v="0.16"/>
    <s v="0.16"/>
    <s v=""/>
    <n v="2"/>
  </r>
  <r>
    <d v="2014-08-01T00:00:00"/>
    <x v="2"/>
    <x v="2"/>
    <s v="Dr. Martens"/>
    <n v="144056.4"/>
    <n v="25195.464360000005"/>
    <x v="2200"/>
    <x v="2799"/>
    <x v="2743"/>
    <x v="54"/>
    <s v="普通服饰"/>
    <x v="6"/>
    <s v="鞋"/>
    <d v="2014-03-17T00:00:00"/>
    <d v="2017-03-16T00:00:00"/>
    <s v="保底与流水两者取高"/>
    <s v="0.1"/>
    <s v="0.1"/>
    <s v=""/>
    <n v="3"/>
  </r>
  <r>
    <d v="2014-08-01T00:00:00"/>
    <x v="2"/>
    <x v="2"/>
    <s v="Lenscrafters 亮视点"/>
    <n v="148786.79999999999"/>
    <n v="51286.809959999999"/>
    <x v="2201"/>
    <x v="2800"/>
    <x v="2744"/>
    <x v="97"/>
    <s v="其它"/>
    <x v="1"/>
    <s v="眼镜"/>
    <d v="2013-01-16T00:00:00"/>
    <d v="2016-05-09T00:00:00"/>
    <s v="保底与流水两者取高"/>
    <s v="0.16"/>
    <s v="0.16"/>
    <s v=""/>
    <n v="3.3"/>
  </r>
  <r>
    <d v="2014-08-01T00:00:00"/>
    <x v="2"/>
    <x v="2"/>
    <s v="egg"/>
    <n v="85371.599999999991"/>
    <n v="30972.816480000001"/>
    <x v="2202"/>
    <x v="2801"/>
    <x v="2745"/>
    <x v="63"/>
    <s v="其它"/>
    <x v="1"/>
    <s v="眼镜"/>
    <d v="2013-03-14T00:00:00"/>
    <d v="2016-05-09T00:00:00"/>
    <s v="保底与流水两者取高"/>
    <s v="0.16"/>
    <s v="0.16"/>
    <s v=""/>
    <n v="3.2"/>
  </r>
  <r>
    <d v="2014-08-01T00:00:00"/>
    <x v="2"/>
    <x v="2"/>
    <s v="City Chain 时间廊"/>
    <n v="429939.6"/>
    <n v="57181.966800000002"/>
    <x v="2203"/>
    <x v="2802"/>
    <x v="2746"/>
    <x v="98"/>
    <s v="珠宝"/>
    <x v="11"/>
    <s v="钟表"/>
    <d v="2013-03-14T00:00:00"/>
    <d v="2016-05-09T00:00:00"/>
    <s v="保底与流水两者取高"/>
    <s v="0.12"/>
    <s v="0.12"/>
    <s v=""/>
    <n v="3.2"/>
  </r>
  <r>
    <d v="2014-08-01T00:00:00"/>
    <x v="2"/>
    <x v="2"/>
    <s v="Amass 阿玛施"/>
    <n v="265974"/>
    <n v="57450.384000000005"/>
    <x v="2204"/>
    <x v="2803"/>
    <x v="2747"/>
    <x v="99"/>
    <s v="普通服饰"/>
    <x v="13"/>
    <s v="女装"/>
    <d v="2013-04-10T00:00:00"/>
    <d v="2016-05-09T00:00:00"/>
    <s v="保底与流水两者取高"/>
    <s v="0.06"/>
    <s v="0.06"/>
    <s v=""/>
    <n v="3.1"/>
  </r>
  <r>
    <d v="2014-08-01T00:00:00"/>
    <x v="2"/>
    <x v="2"/>
    <s v="Springfield"/>
    <n v="253486.8"/>
    <n v="94880.109240000005"/>
    <x v="2205"/>
    <x v="2804"/>
    <x v="2748"/>
    <x v="100"/>
    <s v="普通服饰"/>
    <x v="9"/>
    <s v="综合服饰"/>
    <d v="2013-01-28T00:00:00"/>
    <d v="2019-05-09T00:00:00"/>
    <s v="保底与流水两者取高"/>
    <s v="0.12"/>
    <s v="0.12"/>
    <s v=""/>
    <n v="6.3"/>
  </r>
  <r>
    <d v="2014-08-01T00:00:00"/>
    <x v="2"/>
    <x v="2"/>
    <s v="Casio 卡西欧"/>
    <n v="210319.19999999998"/>
    <n v="27951.421680000003"/>
    <x v="195"/>
    <x v="2805"/>
    <x v="2749"/>
    <x v="10"/>
    <s v="珠宝"/>
    <x v="11"/>
    <s v="钟表"/>
    <d v="2013-07-26T00:00:00"/>
    <d v="2014-07-25T00:00:00"/>
    <s v="纯保底"/>
    <s v="0."/>
    <s v="0."/>
    <s v=""/>
    <n v="1"/>
  </r>
  <r>
    <d v="2014-08-01T00:00:00"/>
    <x v="2"/>
    <x v="2"/>
    <s v="ZARA"/>
    <n v="2712236.3640000015"/>
    <n v="122050.63638"/>
    <x v="2206"/>
    <x v="2806"/>
    <x v="2750"/>
    <x v="101"/>
    <s v="快时尚"/>
    <x v="19"/>
    <s v="快时尚"/>
    <d v="2013-06-17T00:00:00"/>
    <d v="2029-06-16T00:00:00"/>
    <s v="纯扣"/>
    <s v="0.05"/>
    <s v="0.05"/>
    <s v=""/>
    <n v="16"/>
  </r>
  <r>
    <d v="2014-09-01T00:00:00"/>
    <x v="2"/>
    <x v="2"/>
    <s v="迪卡侬"/>
    <n v="5860189.2000000002"/>
    <n v="298869.64920000004"/>
    <x v="1395"/>
    <x v="2807"/>
    <x v="2751"/>
    <x v="102"/>
    <s v="普通服饰"/>
    <x v="6"/>
    <s v="生活特性店"/>
    <d v="2013-04-01T00:00:00"/>
    <d v="2033-03-08T00:00:00"/>
    <s v="纯保底"/>
    <s v=""/>
    <s v=""/>
    <s v=""/>
    <n v="19.899999999999999"/>
  </r>
  <r>
    <d v="2014-09-01T00:00:00"/>
    <x v="2"/>
    <x v="2"/>
    <s v="Jack&amp;Jones 杰克琼斯"/>
    <n v="431546.39999999997"/>
    <n v="56101.031999999999"/>
    <x v="458"/>
    <x v="2808"/>
    <x v="2752"/>
    <x v="71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4-09-01T00:00:00"/>
    <x v="2"/>
    <x v="2"/>
    <s v="Vero Moda"/>
    <n v="179361"/>
    <n v="54005.597099999992"/>
    <x v="2207"/>
    <x v="2809"/>
    <x v="2753"/>
    <x v="72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4-09-01T00:00:00"/>
    <x v="2"/>
    <x v="2"/>
    <s v="Selected 思莱德"/>
    <n v="269298.59999999998"/>
    <n v="56256.47754"/>
    <x v="2208"/>
    <x v="2810"/>
    <x v="2754"/>
    <x v="73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4-09-01T00:00:00"/>
    <x v="2"/>
    <x v="2"/>
    <s v="Only"/>
    <n v="285574.8"/>
    <n v="54516.229319999991"/>
    <x v="908"/>
    <x v="2811"/>
    <x v="2755"/>
    <x v="74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4-09-01T00:00:00"/>
    <x v="2"/>
    <x v="2"/>
    <s v="Mothercare"/>
    <n v="920853.95999999973"/>
    <n v="92085.395999999993"/>
    <x v="2030"/>
    <x v="2812"/>
    <x v="2756"/>
    <x v="75"/>
    <s v="儿童"/>
    <x v="14"/>
    <s v="母婴用品"/>
    <d v="2012-12-03T00:00:00"/>
    <d v="2018-05-09T00:00:00"/>
    <s v="保底(含物管费)与流水两者取高"/>
    <s v="0.1"/>
    <s v="0.1"/>
    <s v=""/>
    <n v="5.4"/>
  </r>
  <r>
    <d v="2014-09-01T00:00:00"/>
    <x v="2"/>
    <x v="2"/>
    <s v="Ochirly 欧时力"/>
    <n v="756332.4"/>
    <n v="175015.31735999999"/>
    <x v="2209"/>
    <x v="2813"/>
    <x v="2757"/>
    <x v="76"/>
    <s v="普通服饰"/>
    <x v="13"/>
    <s v="女装"/>
    <d v="2012-12-15T00:00:00"/>
    <d v="2018-05-09T00:00:00"/>
    <s v="保底与流水两者取高"/>
    <s v="0.15"/>
    <s v="0.15"/>
    <s v=""/>
    <n v="5.4"/>
  </r>
  <r>
    <d v="2014-09-01T00:00:00"/>
    <x v="2"/>
    <x v="2"/>
    <s v="LEE"/>
    <n v="269758.2"/>
    <n v="43053.408719999999"/>
    <x v="2210"/>
    <x v="2814"/>
    <x v="2758"/>
    <x v="77"/>
    <s v="普通服饰"/>
    <x v="9"/>
    <s v="中性服装/休闲服饰"/>
    <d v="2013-03-06T00:00:00"/>
    <d v="2017-05-09T00:00:00"/>
    <s v="保底与流水两者取高"/>
    <s v="0.13"/>
    <s v="0.13"/>
    <s v=""/>
    <n v="4.2"/>
  </r>
  <r>
    <d v="2014-09-01T00:00:00"/>
    <x v="2"/>
    <x v="2"/>
    <s v="Less"/>
    <n v="185995.19999999998"/>
    <n v="48674.94384"/>
    <x v="2211"/>
    <x v="2815"/>
    <x v="2759"/>
    <x v="78"/>
    <s v="普通服饰"/>
    <x v="13"/>
    <s v="女装"/>
    <d v="2013-01-14T00:00:00"/>
    <d v="2016-05-09T00:00:00"/>
    <s v="保底与流水两者取高"/>
    <s v="0.18"/>
    <s v="0.18"/>
    <s v=""/>
    <n v="3.3"/>
  </r>
  <r>
    <d v="2014-09-01T00:00:00"/>
    <x v="2"/>
    <x v="2"/>
    <s v="Belvio"/>
    <n v="180376.43999999997"/>
    <n v="21573.022224"/>
    <x v="2212"/>
    <x v="2816"/>
    <x v="2760"/>
    <x v="79"/>
    <s v="普通服饰"/>
    <x v="6"/>
    <s v="鞋"/>
    <d v="2013-07-18T00:00:00"/>
    <d v="2015-08-06T00:00:00"/>
    <s v="保底与流水两者取高"/>
    <s v="0.1"/>
    <s v="0.1"/>
    <s v=""/>
    <n v="2.1"/>
  </r>
  <r>
    <d v="2014-09-01T00:00:00"/>
    <x v="2"/>
    <x v="2"/>
    <s v="J.Linderberg"/>
    <n v="84337.2"/>
    <n v="37673.427239999997"/>
    <x v="2213"/>
    <x v="2817"/>
    <x v="2761"/>
    <x v="80"/>
    <s v="普通服饰"/>
    <x v="9"/>
    <s v="综合服饰"/>
    <d v="2013-03-01T00:00:00"/>
    <d v="2016-05-09T00:00:00"/>
    <s v="保底与流水两者取高"/>
    <s v="0.13,0.07"/>
    <s v="0.13"/>
    <s v="0.07"/>
    <n v="3.2"/>
  </r>
  <r>
    <d v="2014-09-01T00:00:00"/>
    <x v="2"/>
    <x v="2"/>
    <s v="CK Underwear"/>
    <n v="168686.4"/>
    <n v="13359.962879999997"/>
    <x v="2214"/>
    <x v="2818"/>
    <x v="2762"/>
    <x v="23"/>
    <s v="普通服饰"/>
    <x v="9"/>
    <s v="内衣裤/保暖内衣"/>
    <d v="2013-03-20T00:00:00"/>
    <d v="2018-05-09T00:00:00"/>
    <s v="保底与流水两者取高"/>
    <s v="0.06"/>
    <s v="0.06"/>
    <s v=""/>
    <n v="5.0999999999999996"/>
  </r>
  <r>
    <d v="2014-09-01T00:00:00"/>
    <x v="2"/>
    <x v="2"/>
    <s v="CK jeans"/>
    <n v="315569.88"/>
    <n v="42475.705848000005"/>
    <x v="2215"/>
    <x v="2819"/>
    <x v="2763"/>
    <x v="69"/>
    <s v="普通服饰"/>
    <x v="9"/>
    <s v="综合服饰"/>
    <d v="2013-03-20T00:00:00"/>
    <d v="2018-05-09T00:00:00"/>
    <s v="保底与流水两者取高"/>
    <s v="0."/>
    <s v="0."/>
    <s v=""/>
    <n v="5.0999999999999996"/>
  </r>
  <r>
    <d v="2014-09-01T00:00:00"/>
    <x v="2"/>
    <x v="2"/>
    <s v="Tommy Hilfiger"/>
    <n v="493970.39999999997"/>
    <n v="49397.04"/>
    <x v="4"/>
    <x v="2820"/>
    <x v="2764"/>
    <x v="78"/>
    <s v="普通服饰"/>
    <x v="9"/>
    <s v="综合服饰"/>
    <d v="2013-02-18T00:00:00"/>
    <d v="2016-05-09T00:00:00"/>
    <s v="纯扣"/>
    <s v="0.1"/>
    <s v="0.1"/>
    <s v=""/>
    <n v="3.2"/>
  </r>
  <r>
    <d v="2014-09-01T00:00:00"/>
    <x v="2"/>
    <x v="2"/>
    <s v="MUJI 无印良品"/>
    <n v="1760225.64"/>
    <n v="140818.05119999999"/>
    <x v="438"/>
    <x v="2821"/>
    <x v="2765"/>
    <x v="81"/>
    <s v="快时尚"/>
    <x v="15"/>
    <s v="快时尚"/>
    <d v="2013-01-20T00:00:00"/>
    <d v="2018-05-09T00:00:00"/>
    <s v="纯扣"/>
    <s v="0.08"/>
    <s v="0.08"/>
    <s v=""/>
    <n v="5.3"/>
  </r>
  <r>
    <d v="2014-09-01T00:00:00"/>
    <x v="2"/>
    <x v="2"/>
    <s v="Bose"/>
    <n v="238068"/>
    <n v="32020.146000000001"/>
    <x v="2216"/>
    <x v="2822"/>
    <x v="2766"/>
    <x v="62"/>
    <s v="电器"/>
    <x v="20"/>
    <s v="电器/家用电器/IT器材"/>
    <d v="2014-04-16T00:00:00"/>
    <d v="2015-04-15T00:00:00"/>
    <s v="保底与流水两者取高"/>
    <s v="0.08"/>
    <s v="0.08"/>
    <s v=""/>
    <n v="1"/>
  </r>
  <r>
    <d v="2014-09-01T00:00:00"/>
    <x v="2"/>
    <x v="2"/>
    <s v="T-world"/>
    <n v="1328152.9200000002"/>
    <n v="46750.982784000007"/>
    <x v="2135"/>
    <x v="2823"/>
    <x v="2767"/>
    <x v="80"/>
    <s v="电器"/>
    <x v="20"/>
    <s v="电器/家用电器/IT器材"/>
    <d v="2014-03-10T00:00:00"/>
    <d v="2017-04-09T00:00:00"/>
    <s v="保底与流水两者取高"/>
    <s v="0.03"/>
    <s v="0.03"/>
    <s v=""/>
    <n v="3.1"/>
  </r>
  <r>
    <d v="2014-09-01T00:00:00"/>
    <x v="2"/>
    <x v="2"/>
    <s v="Starbucks 星巴克（01-38）"/>
    <n v="949441.81199999992"/>
    <n v="75955.344960000002"/>
    <x v="2031"/>
    <x v="2824"/>
    <x v="2768"/>
    <x v="83"/>
    <s v="餐饮"/>
    <x v="0"/>
    <s v="咖啡店/面包店/冰激凌"/>
    <d v="2013-01-14T00:00:00"/>
    <d v="2023-05-13T00:00:00"/>
    <s v="保底与流水两者取高"/>
    <s v="0.08"/>
    <s v="0.08"/>
    <s v=""/>
    <n v="10.3"/>
  </r>
  <r>
    <d v="2014-09-01T00:00:00"/>
    <x v="2"/>
    <x v="2"/>
    <s v="Massimo Dutti"/>
    <n v="489691.57199999993"/>
    <n v="26933.036459999999"/>
    <x v="2172"/>
    <x v="2825"/>
    <x v="2769"/>
    <x v="84"/>
    <s v="快时尚"/>
    <x v="16"/>
    <s v="快时尚"/>
    <d v="2013-06-17T00:00:00"/>
    <d v="2029-06-16T00:00:00"/>
    <s v="纯扣"/>
    <s v="0.06"/>
    <s v="0.06"/>
    <s v=""/>
    <n v="16"/>
  </r>
  <r>
    <d v="2014-09-01T00:00:00"/>
    <x v="2"/>
    <x v="2"/>
    <s v="ZARA Home"/>
    <n v="422142.76799999987"/>
    <n v="23217.85224"/>
    <x v="2192"/>
    <x v="2826"/>
    <x v="2770"/>
    <x v="85"/>
    <s v="快时尚"/>
    <x v="16"/>
    <s v="快时尚"/>
    <d v="2013-06-17T00:00:00"/>
    <d v="2029-06-16T00:00:00"/>
    <s v="纯扣"/>
    <s v="0.06"/>
    <s v="0.06"/>
    <s v=""/>
    <n v="16"/>
  </r>
  <r>
    <d v="2014-09-01T00:00:00"/>
    <x v="2"/>
    <x v="2"/>
    <s v="Oysho"/>
    <n v="543663.91200000013"/>
    <n v="29901.515159999999"/>
    <x v="2197"/>
    <x v="2827"/>
    <x v="2771"/>
    <x v="86"/>
    <s v="快时尚"/>
    <x v="16"/>
    <s v="快时尚"/>
    <d v="2013-06-17T00:00:00"/>
    <d v="2029-06-16T00:00:00"/>
    <s v="纯扣"/>
    <s v="0.06"/>
    <s v="0.06"/>
    <s v=""/>
    <n v="16"/>
  </r>
  <r>
    <d v="2014-09-01T00:00:00"/>
    <x v="2"/>
    <x v="2"/>
    <s v="Uniqlo 优衣库"/>
    <n v="2184971.2560000001"/>
    <n v="199706.37279840003"/>
    <x v="2217"/>
    <x v="2828"/>
    <x v="2772"/>
    <x v="87"/>
    <s v="快时尚"/>
    <x v="17"/>
    <s v="快时尚"/>
    <d v="2013-01-07T00:00:00"/>
    <d v="2023-08-30T00:00:00"/>
    <s v="纯扣"/>
    <s v="0.08"/>
    <s v="0.08"/>
    <s v=""/>
    <n v="10.6"/>
  </r>
  <r>
    <d v="2014-09-01T00:00:00"/>
    <x v="2"/>
    <x v="2"/>
    <s v="Bershka"/>
    <n v="893857.00799999968"/>
    <n v="49162.135439999998"/>
    <x v="2218"/>
    <x v="2829"/>
    <x v="2773"/>
    <x v="88"/>
    <s v="快时尚"/>
    <x v="16"/>
    <s v="快时尚"/>
    <d v="2013-06-17T00:00:00"/>
    <d v="2029-06-16T00:00:00"/>
    <s v="纯扣"/>
    <s v="0.06"/>
    <s v="0.06"/>
    <s v=""/>
    <n v="16"/>
  </r>
  <r>
    <d v="2014-09-01T00:00:00"/>
    <x v="2"/>
    <x v="2"/>
    <s v="Dazzle 地素"/>
    <n v="185791.19999999998"/>
    <n v="34334.213759999999"/>
    <x v="518"/>
    <x v="2830"/>
    <x v="2774"/>
    <x v="89"/>
    <s v="普通服饰"/>
    <x v="13"/>
    <s v="女装"/>
    <d v="2013-04-20T00:00:00"/>
    <d v="2016-05-19T00:00:00"/>
    <s v="保底与流水两者取高"/>
    <s v="0.12"/>
    <s v="0.12"/>
    <s v=""/>
    <n v="3.1"/>
  </r>
  <r>
    <d v="2014-09-01T00:00:00"/>
    <x v="2"/>
    <x v="2"/>
    <s v="STACCATO 思加图"/>
    <n v="233333.4"/>
    <n v="26576.67426"/>
    <x v="2219"/>
    <x v="2831"/>
    <x v="2775"/>
    <x v="23"/>
    <s v="普通服饰"/>
    <x v="6"/>
    <s v="鞋"/>
    <d v="2013-06-24T00:00:00"/>
    <d v="2015-07-13T00:00:00"/>
    <s v="保底与流水两者取高"/>
    <s v="0.1"/>
    <s v="0.1"/>
    <s v=""/>
    <n v="2.1"/>
  </r>
  <r>
    <d v="2014-09-01T00:00:00"/>
    <x v="2"/>
    <x v="2"/>
    <s v="Joy&amp;Peace 真美诗"/>
    <n v="150157.07999999999"/>
    <n v="22343.373504000007"/>
    <x v="2220"/>
    <x v="2832"/>
    <x v="2776"/>
    <x v="90"/>
    <s v="普通服饰"/>
    <x v="6"/>
    <s v="鞋"/>
    <d v="2013-06-24T00:00:00"/>
    <d v="2015-07-13T00:00:00"/>
    <s v="纯扣"/>
    <s v="0.13"/>
    <s v="0.13"/>
    <s v=""/>
    <n v="2.1"/>
  </r>
  <r>
    <d v="2014-09-01T00:00:00"/>
    <x v="2"/>
    <x v="2"/>
    <s v="Pull&amp;Bear"/>
    <n v="529184.49600000004"/>
    <n v="29105.147280000001"/>
    <x v="2165"/>
    <x v="2833"/>
    <x v="2777"/>
    <x v="91"/>
    <s v="快时尚"/>
    <x v="16"/>
    <s v="快时尚"/>
    <d v="2013-06-17T00:00:00"/>
    <d v="2029-06-16T00:00:00"/>
    <s v="纯扣"/>
    <s v="0.06"/>
    <s v="0.06"/>
    <s v=""/>
    <n v="16"/>
  </r>
  <r>
    <d v="2014-09-01T00:00:00"/>
    <x v="2"/>
    <x v="2"/>
    <s v="Adidas Originals 三叶草"/>
    <n v="429427.20000000001"/>
    <n v="61751.631359999999"/>
    <x v="2221"/>
    <x v="2834"/>
    <x v="2778"/>
    <x v="92"/>
    <s v="普通服饰"/>
    <x v="18"/>
    <s v="运动服饰/运动配饰"/>
    <d v="2013-02-27T00:00:00"/>
    <d v="2015-05-09T00:00:00"/>
    <s v="保底与流水两者取高"/>
    <s v="0.13"/>
    <s v="0.13"/>
    <s v=""/>
    <n v="2.2000000000000002"/>
  </r>
  <r>
    <d v="2014-09-01T00:00:00"/>
    <x v="2"/>
    <x v="2"/>
    <s v="Clarks 其乐"/>
    <n v="209012.15999999997"/>
    <n v="23242.152192000001"/>
    <x v="2222"/>
    <x v="2835"/>
    <x v="2779"/>
    <x v="93"/>
    <s v="普通服饰"/>
    <x v="6"/>
    <s v="鞋"/>
    <d v="2013-01-20T00:00:00"/>
    <d v="2017-05-09T00:00:00"/>
    <s v="保底与流水两者取高"/>
    <s v="0.1"/>
    <s v="0.1"/>
    <s v=""/>
    <n v="4.3"/>
  </r>
  <r>
    <d v="2014-09-01T00:00:00"/>
    <x v="2"/>
    <x v="2"/>
    <s v="暇步士"/>
    <n v="176918.28"/>
    <n v="19974.073812000002"/>
    <x v="2223"/>
    <x v="2836"/>
    <x v="2780"/>
    <x v="94"/>
    <s v="普通服饰"/>
    <x v="6"/>
    <s v="鞋"/>
    <d v="2013-01-20T00:00:00"/>
    <d v="2017-05-09T00:00:00"/>
    <s v="保底与流水两者取高"/>
    <s v="0.1"/>
    <s v="0.1"/>
    <s v=""/>
    <n v="4.3"/>
  </r>
  <r>
    <d v="2014-09-01T00:00:00"/>
    <x v="2"/>
    <x v="2"/>
    <s v="Stradivarius"/>
    <n v="198937.82399999999"/>
    <n v="10941.580319999999"/>
    <x v="2165"/>
    <x v="2837"/>
    <x v="2781"/>
    <x v="95"/>
    <s v="快时尚"/>
    <x v="16"/>
    <s v="快时尚"/>
    <d v="2013-06-17T00:00:00"/>
    <d v="2029-06-16T00:00:00"/>
    <s v="纯扣"/>
    <s v="0.06"/>
    <s v="0.06"/>
    <s v=""/>
    <n v="16"/>
  </r>
  <r>
    <d v="2014-09-01T00:00:00"/>
    <x v="2"/>
    <x v="2"/>
    <s v="Mo&amp;Co 摩安珂"/>
    <n v="177292.79999999999"/>
    <n v="43879.968000000001"/>
    <x v="2224"/>
    <x v="2838"/>
    <x v="2782"/>
    <x v="96"/>
    <s v="普通服饰"/>
    <x v="13"/>
    <s v="女装"/>
    <d v="2013-03-10T00:00:00"/>
    <d v="2016-05-09T00:00:00"/>
    <s v="保底与流水两者取高"/>
    <s v="0.17"/>
    <s v="0.17"/>
    <s v=""/>
    <n v="3.2"/>
  </r>
  <r>
    <d v="2014-09-01T00:00:00"/>
    <x v="2"/>
    <x v="2"/>
    <s v="Earth Music&amp;Ecology"/>
    <n v="227914.8"/>
    <n v="49252.388279999992"/>
    <x v="1233"/>
    <x v="2839"/>
    <x v="2783"/>
    <x v="103"/>
    <s v="普通服饰"/>
    <x v="13"/>
    <s v="女装"/>
    <d v="2014-03-04T00:00:00"/>
    <d v="2016-03-03T00:00:00"/>
    <s v="保底与流水两者取高"/>
    <s v="0.16"/>
    <s v="0.16"/>
    <s v=""/>
    <n v="2"/>
  </r>
  <r>
    <d v="2014-09-01T00:00:00"/>
    <x v="2"/>
    <x v="2"/>
    <s v="Dr. Martens"/>
    <n v="143396.4"/>
    <n v="25194.747479999998"/>
    <x v="2225"/>
    <x v="2840"/>
    <x v="2784"/>
    <x v="54"/>
    <s v="普通服饰"/>
    <x v="6"/>
    <s v="鞋"/>
    <d v="2014-03-17T00:00:00"/>
    <d v="2017-03-16T00:00:00"/>
    <s v="保底与流水两者取高"/>
    <s v="0.1"/>
    <s v="0.1"/>
    <s v=""/>
    <n v="3"/>
  </r>
  <r>
    <d v="2014-09-01T00:00:00"/>
    <x v="2"/>
    <x v="2"/>
    <s v="Lenscrafters 亮视点"/>
    <n v="86616"/>
    <n v="51293.995199999998"/>
    <x v="1990"/>
    <x v="2841"/>
    <x v="2785"/>
    <x v="97"/>
    <s v="其它"/>
    <x v="1"/>
    <s v="眼镜"/>
    <d v="2013-01-16T00:00:00"/>
    <d v="2016-05-09T00:00:00"/>
    <s v="保底与流水两者取高"/>
    <s v="0.16"/>
    <s v="0.16"/>
    <s v=""/>
    <n v="3.3"/>
  </r>
  <r>
    <d v="2014-09-01T00:00:00"/>
    <x v="2"/>
    <x v="2"/>
    <s v="egg"/>
    <n v="83187.599999999991"/>
    <n v="30970.743479999997"/>
    <x v="2226"/>
    <x v="2842"/>
    <x v="2786"/>
    <x v="63"/>
    <s v="其它"/>
    <x v="1"/>
    <s v="眼镜"/>
    <d v="2013-03-14T00:00:00"/>
    <d v="2016-05-09T00:00:00"/>
    <s v="保底与流水两者取高"/>
    <s v="0.16"/>
    <s v="0.16"/>
    <s v=""/>
    <n v="3.2"/>
  </r>
  <r>
    <d v="2014-09-01T00:00:00"/>
    <x v="2"/>
    <x v="2"/>
    <s v="City Chain 时间廊"/>
    <n v="189810"/>
    <n v="32362.605"/>
    <x v="2227"/>
    <x v="2843"/>
    <x v="2787"/>
    <x v="98"/>
    <s v="珠宝"/>
    <x v="11"/>
    <s v="钟表"/>
    <d v="2013-03-14T00:00:00"/>
    <d v="2016-05-09T00:00:00"/>
    <s v="保底与流水两者取高"/>
    <s v="0.12"/>
    <s v="0.12"/>
    <s v=""/>
    <n v="3.2"/>
  </r>
  <r>
    <d v="2014-09-01T00:00:00"/>
    <x v="2"/>
    <x v="2"/>
    <s v="Amass 阿玛施"/>
    <n v="190968"/>
    <n v="57462.271200000003"/>
    <x v="2228"/>
    <x v="2844"/>
    <x v="2788"/>
    <x v="99"/>
    <s v="普通服饰"/>
    <x v="13"/>
    <s v="女装"/>
    <d v="2013-04-10T00:00:00"/>
    <d v="2016-05-09T00:00:00"/>
    <s v="保底与流水两者取高"/>
    <s v="0.06"/>
    <s v="0.06"/>
    <s v=""/>
    <n v="3.1"/>
  </r>
  <r>
    <d v="2014-09-01T00:00:00"/>
    <x v="2"/>
    <x v="2"/>
    <s v="Springfield"/>
    <n v="239832"/>
    <n v="94901.522400000002"/>
    <x v="2229"/>
    <x v="2845"/>
    <x v="2789"/>
    <x v="100"/>
    <s v="普通服饰"/>
    <x v="9"/>
    <s v="综合服饰"/>
    <d v="2013-01-28T00:00:00"/>
    <d v="2019-05-09T00:00:00"/>
    <s v="保底与流水两者取高"/>
    <s v="0.12"/>
    <s v="0.12"/>
    <s v=""/>
    <n v="6.3"/>
  </r>
  <r>
    <d v="2014-09-01T00:00:00"/>
    <x v="2"/>
    <x v="2"/>
    <s v="Casio 卡西欧"/>
    <n v="134104.79999999999"/>
    <n v="18037.095600000001"/>
    <x v="2216"/>
    <x v="2846"/>
    <x v="2790"/>
    <x v="10"/>
    <s v="珠宝"/>
    <x v="11"/>
    <s v="钟表"/>
    <d v="2013-07-26T00:00:00"/>
    <d v="2015-07-25T00:00:00"/>
    <s v="保底与流水两者取高"/>
    <s v="0.13"/>
    <s v="0.13"/>
    <s v=""/>
    <n v="2"/>
  </r>
  <r>
    <d v="2014-09-01T00:00:00"/>
    <x v="2"/>
    <x v="2"/>
    <s v="ZARA"/>
    <n v="3182219.5800000015"/>
    <n v="143199.8811"/>
    <x v="2206"/>
    <x v="2847"/>
    <x v="2791"/>
    <x v="101"/>
    <s v="快时尚"/>
    <x v="19"/>
    <s v="快时尚"/>
    <d v="2013-06-17T00:00:00"/>
    <d v="2029-06-16T00:00:00"/>
    <s v="纯扣"/>
    <s v="0.05"/>
    <s v="0.05"/>
    <s v=""/>
    <n v="16"/>
  </r>
  <r>
    <d v="2014-10-01T00:00:00"/>
    <x v="2"/>
    <x v="2"/>
    <s v="迪卡侬"/>
    <n v="7422526.7999999998"/>
    <n v="298385.57736000005"/>
    <x v="635"/>
    <x v="2848"/>
    <x v="2792"/>
    <x v="102"/>
    <s v="普通服饰"/>
    <x v="6"/>
    <s v="生活特性店"/>
    <d v="2013-04-01T00:00:00"/>
    <d v="2033-03-08T00:00:00"/>
    <s v="纯保底"/>
    <s v=""/>
    <s v=""/>
    <s v=""/>
    <n v="19.899999999999999"/>
  </r>
  <r>
    <d v="2014-10-01T00:00:00"/>
    <x v="2"/>
    <x v="2"/>
    <s v="Jack&amp;Jones 杰克琼斯"/>
    <n v="617499.6"/>
    <n v="56315.963520000005"/>
    <x v="2230"/>
    <x v="2849"/>
    <x v="2793"/>
    <x v="71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4-10-01T00:00:00"/>
    <x v="2"/>
    <x v="2"/>
    <s v="Vero Moda"/>
    <n v="238273.19999999998"/>
    <n v="54183.325680000002"/>
    <x v="495"/>
    <x v="2850"/>
    <x v="2794"/>
    <x v="72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4-10-01T00:00:00"/>
    <x v="2"/>
    <x v="2"/>
    <s v="Selected 思莱德"/>
    <n v="301102.8"/>
    <n v="56456.775000000001"/>
    <x v="1828"/>
    <x v="2851"/>
    <x v="2795"/>
    <x v="73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4-10-01T00:00:00"/>
    <x v="2"/>
    <x v="2"/>
    <s v="Only"/>
    <n v="320846.39999999997"/>
    <n v="54704.311200000004"/>
    <x v="2231"/>
    <x v="2852"/>
    <x v="2796"/>
    <x v="74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4-10-01T00:00:00"/>
    <x v="2"/>
    <x v="2"/>
    <s v="Mothercare"/>
    <n v="1054341.96"/>
    <n v="105434.19600000001"/>
    <x v="2030"/>
    <x v="2853"/>
    <x v="2797"/>
    <x v="75"/>
    <s v="儿童"/>
    <x v="14"/>
    <s v="母婴用品"/>
    <d v="2012-12-03T00:00:00"/>
    <d v="2018-05-09T00:00:00"/>
    <s v="保底(含物管费)与流水两者取高"/>
    <s v="0.1"/>
    <s v="0.1"/>
    <s v=""/>
    <n v="5.4"/>
  </r>
  <r>
    <d v="2014-10-01T00:00:00"/>
    <x v="2"/>
    <x v="2"/>
    <s v="Ochirly 欧时力"/>
    <n v="776871.6"/>
    <n v="175029.17147999999"/>
    <x v="1680"/>
    <x v="2854"/>
    <x v="2798"/>
    <x v="76"/>
    <s v="普通服饰"/>
    <x v="13"/>
    <s v="女装"/>
    <d v="2012-12-15T00:00:00"/>
    <d v="2018-05-09T00:00:00"/>
    <s v="保底与流水两者取高"/>
    <s v="0.15"/>
    <s v="0.15"/>
    <s v=""/>
    <n v="5.4"/>
  </r>
  <r>
    <d v="2014-10-01T00:00:00"/>
    <x v="2"/>
    <x v="2"/>
    <s v="LEE"/>
    <n v="303766.8"/>
    <n v="47478.750839999993"/>
    <x v="2232"/>
    <x v="2855"/>
    <x v="2799"/>
    <x v="77"/>
    <s v="普通服饰"/>
    <x v="9"/>
    <s v="中性服装/休闲服饰"/>
    <d v="2013-03-06T00:00:00"/>
    <d v="2017-05-09T00:00:00"/>
    <s v="保底与流水两者取高"/>
    <s v="0.13"/>
    <s v="0.13"/>
    <s v=""/>
    <n v="4.2"/>
  </r>
  <r>
    <d v="2014-10-01T00:00:00"/>
    <x v="2"/>
    <x v="2"/>
    <s v="Less"/>
    <n v="204968.4"/>
    <n v="48679.994999999995"/>
    <x v="2233"/>
    <x v="2856"/>
    <x v="2800"/>
    <x v="78"/>
    <s v="普通服饰"/>
    <x v="13"/>
    <s v="女装"/>
    <d v="2013-01-14T00:00:00"/>
    <d v="2016-05-09T00:00:00"/>
    <s v="保底与流水两者取高"/>
    <s v="0.18"/>
    <s v="0.18"/>
    <s v=""/>
    <n v="3.3"/>
  </r>
  <r>
    <d v="2014-10-01T00:00:00"/>
    <x v="2"/>
    <x v="2"/>
    <s v="Belvio"/>
    <n v="200910.36"/>
    <n v="23627.058335999998"/>
    <x v="343"/>
    <x v="2857"/>
    <x v="2801"/>
    <x v="79"/>
    <s v="普通服饰"/>
    <x v="6"/>
    <s v="鞋"/>
    <d v="2013-07-18T00:00:00"/>
    <d v="2015-08-06T00:00:00"/>
    <s v="保底与流水两者取高"/>
    <s v="0.1"/>
    <s v="0.1"/>
    <s v=""/>
    <n v="2.1"/>
  </r>
  <r>
    <d v="2014-10-01T00:00:00"/>
    <x v="2"/>
    <x v="2"/>
    <s v="J.Linderberg"/>
    <n v="152170.79999999999"/>
    <n v="37677.490079999996"/>
    <x v="2234"/>
    <x v="2858"/>
    <x v="2802"/>
    <x v="80"/>
    <s v="普通服饰"/>
    <x v="9"/>
    <s v="综合服饰"/>
    <d v="2013-03-01T00:00:00"/>
    <d v="2016-05-09T00:00:00"/>
    <s v="保底与流水两者取高"/>
    <s v="0.13,0.07"/>
    <s v="0.13"/>
    <s v="0.07"/>
    <n v="3.2"/>
  </r>
  <r>
    <d v="2014-10-01T00:00:00"/>
    <x v="2"/>
    <x v="2"/>
    <s v="CK Underwear"/>
    <n v="174893.28"/>
    <n v="13729.12248"/>
    <x v="2235"/>
    <x v="2859"/>
    <x v="2803"/>
    <x v="23"/>
    <s v="普通服饰"/>
    <x v="9"/>
    <s v="内衣裤/保暖内衣"/>
    <d v="2013-03-20T00:00:00"/>
    <d v="2018-05-09T00:00:00"/>
    <s v="保底与流水两者取高"/>
    <s v="0.06"/>
    <s v="0.06"/>
    <s v=""/>
    <n v="5.0999999999999996"/>
  </r>
  <r>
    <d v="2014-10-01T00:00:00"/>
    <x v="2"/>
    <x v="2"/>
    <s v="CK jeans"/>
    <n v="366876"/>
    <n v="42484.2408"/>
    <x v="2236"/>
    <x v="2860"/>
    <x v="2804"/>
    <x v="69"/>
    <s v="普通服饰"/>
    <x v="9"/>
    <s v="综合服饰"/>
    <d v="2013-03-20T00:00:00"/>
    <d v="2018-05-09T00:00:00"/>
    <s v="保底与流水两者取高"/>
    <s v="0."/>
    <s v="0."/>
    <s v=""/>
    <n v="5.0999999999999996"/>
  </r>
  <r>
    <d v="2014-10-01T00:00:00"/>
    <x v="2"/>
    <x v="2"/>
    <s v="Tommy Hilfiger"/>
    <n v="572366.28"/>
    <n v="57236.628000000004"/>
    <x v="4"/>
    <x v="2861"/>
    <x v="2805"/>
    <x v="78"/>
    <s v="普通服饰"/>
    <x v="9"/>
    <s v="综合服饰"/>
    <d v="2013-02-18T00:00:00"/>
    <d v="2016-05-09T00:00:00"/>
    <s v="纯扣"/>
    <s v="0.1"/>
    <s v="0.1"/>
    <s v=""/>
    <n v="3.2"/>
  </r>
  <r>
    <d v="2014-10-01T00:00:00"/>
    <x v="2"/>
    <x v="2"/>
    <s v="MUJI 无印良品"/>
    <n v="2305183.5959999999"/>
    <n v="184414.68768"/>
    <x v="438"/>
    <x v="2862"/>
    <x v="2806"/>
    <x v="81"/>
    <s v="快时尚"/>
    <x v="15"/>
    <s v="快时尚"/>
    <d v="2013-01-20T00:00:00"/>
    <d v="2018-05-09T00:00:00"/>
    <s v="纯扣"/>
    <s v="0.08"/>
    <s v="0.08"/>
    <s v=""/>
    <n v="5.3"/>
  </r>
  <r>
    <d v="2014-10-01T00:00:00"/>
    <x v="2"/>
    <x v="2"/>
    <s v="Bose"/>
    <n v="264130.8"/>
    <n v="32012.652960000003"/>
    <x v="40"/>
    <x v="2863"/>
    <x v="2807"/>
    <x v="62"/>
    <s v="电器"/>
    <x v="20"/>
    <s v="电器/家用电器/IT器材"/>
    <d v="2014-04-16T00:00:00"/>
    <d v="2015-04-15T00:00:00"/>
    <s v="保底与流水两者取高"/>
    <s v="0.08"/>
    <s v="0.08"/>
    <s v=""/>
    <n v="1"/>
  </r>
  <r>
    <d v="2014-10-01T00:00:00"/>
    <x v="2"/>
    <x v="2"/>
    <s v="T-world"/>
    <n v="2863192.8"/>
    <n v="92767.446720000022"/>
    <x v="2237"/>
    <x v="2864"/>
    <x v="2808"/>
    <x v="80"/>
    <s v="电器"/>
    <x v="20"/>
    <s v="电器/家用电器/IT器材"/>
    <d v="2014-03-10T00:00:00"/>
    <d v="2017-04-09T00:00:00"/>
    <s v="保底与流水两者取高"/>
    <s v="0.03"/>
    <s v="0.03"/>
    <s v=""/>
    <n v="3.1"/>
  </r>
  <r>
    <d v="2014-10-01T00:00:00"/>
    <x v="2"/>
    <x v="2"/>
    <s v="Starbucks 星巴克（01-38）"/>
    <n v="1219817.2439999999"/>
    <n v="97585.379520000002"/>
    <x v="438"/>
    <x v="2865"/>
    <x v="2809"/>
    <x v="83"/>
    <s v="餐饮"/>
    <x v="0"/>
    <s v="咖啡店/面包店/冰激凌"/>
    <d v="2013-01-14T00:00:00"/>
    <d v="2023-05-13T00:00:00"/>
    <s v="保底与流水两者取高"/>
    <s v="0.08"/>
    <s v="0.08"/>
    <s v=""/>
    <n v="10.3"/>
  </r>
  <r>
    <d v="2014-10-01T00:00:00"/>
    <x v="2"/>
    <x v="2"/>
    <s v="Massimo Dutti"/>
    <n v="692419.67999999982"/>
    <n v="38083.082399999999"/>
    <x v="2218"/>
    <x v="2866"/>
    <x v="2810"/>
    <x v="84"/>
    <s v="快时尚"/>
    <x v="16"/>
    <s v="快时尚"/>
    <d v="2013-06-17T00:00:00"/>
    <d v="2029-06-16T00:00:00"/>
    <s v="纯扣"/>
    <s v="0.06"/>
    <s v="0.06"/>
    <s v=""/>
    <n v="16"/>
  </r>
  <r>
    <d v="2014-10-01T00:00:00"/>
    <x v="2"/>
    <x v="2"/>
    <s v="ZARA Home"/>
    <n v="514654.24799999991"/>
    <n v="28305.983640000002"/>
    <x v="2218"/>
    <x v="2867"/>
    <x v="2811"/>
    <x v="85"/>
    <s v="快时尚"/>
    <x v="16"/>
    <s v="快时尚"/>
    <d v="2013-06-17T00:00:00"/>
    <d v="2029-06-16T00:00:00"/>
    <s v="纯扣"/>
    <s v="0.06"/>
    <s v="0.06"/>
    <s v=""/>
    <n v="16"/>
  </r>
  <r>
    <d v="2014-10-01T00:00:00"/>
    <x v="2"/>
    <x v="2"/>
    <s v="Oysho"/>
    <n v="704385.85199999949"/>
    <n v="38741.221859999998"/>
    <x v="2166"/>
    <x v="2868"/>
    <x v="2812"/>
    <x v="86"/>
    <s v="快时尚"/>
    <x v="16"/>
    <s v="快时尚"/>
    <d v="2013-06-17T00:00:00"/>
    <d v="2029-06-16T00:00:00"/>
    <s v="纯扣"/>
    <s v="0.06"/>
    <s v="0.06"/>
    <s v=""/>
    <n v="16"/>
  </r>
  <r>
    <d v="2014-10-01T00:00:00"/>
    <x v="2"/>
    <x v="2"/>
    <s v="Uniqlo 优衣库"/>
    <n v="3187607.1839999999"/>
    <n v="279871.91075519996"/>
    <x v="2238"/>
    <x v="2869"/>
    <x v="2813"/>
    <x v="87"/>
    <s v="快时尚"/>
    <x v="17"/>
    <s v="快时尚"/>
    <d v="2013-01-07T00:00:00"/>
    <d v="2023-08-30T00:00:00"/>
    <s v="纯扣"/>
    <s v="0.08"/>
    <s v="0.08"/>
    <s v=""/>
    <n v="10.6"/>
  </r>
  <r>
    <d v="2014-10-01T00:00:00"/>
    <x v="2"/>
    <x v="2"/>
    <s v="Bershka"/>
    <n v="1144406.5079999994"/>
    <n v="62942.357940000002"/>
    <x v="2167"/>
    <x v="2870"/>
    <x v="2814"/>
    <x v="88"/>
    <s v="快时尚"/>
    <x v="16"/>
    <s v="快时尚"/>
    <d v="2013-06-17T00:00:00"/>
    <d v="2029-06-16T00:00:00"/>
    <s v="纯扣"/>
    <s v="0.06"/>
    <s v="0.06"/>
    <s v=""/>
    <n v="16"/>
  </r>
  <r>
    <d v="2014-10-01T00:00:00"/>
    <x v="2"/>
    <x v="2"/>
    <s v="Dazzle 地素"/>
    <n v="245704.8"/>
    <n v="35307.779760000005"/>
    <x v="2195"/>
    <x v="2871"/>
    <x v="2815"/>
    <x v="89"/>
    <s v="普通服饰"/>
    <x v="13"/>
    <s v="女装"/>
    <d v="2013-04-20T00:00:00"/>
    <d v="2016-05-19T00:00:00"/>
    <s v="保底与流水两者取高"/>
    <s v="0.12"/>
    <s v="0.12"/>
    <s v=""/>
    <n v="3.1"/>
  </r>
  <r>
    <d v="2014-10-01T00:00:00"/>
    <x v="2"/>
    <x v="2"/>
    <s v="STACCATO 思加图"/>
    <n v="267608.75999999995"/>
    <n v="29998.941996000005"/>
    <x v="2239"/>
    <x v="2872"/>
    <x v="2816"/>
    <x v="23"/>
    <s v="普通服饰"/>
    <x v="6"/>
    <s v="鞋"/>
    <d v="2013-06-24T00:00:00"/>
    <d v="2015-07-13T00:00:00"/>
    <s v="保底与流水两者取高"/>
    <s v="0.1"/>
    <s v="0.1"/>
    <s v=""/>
    <n v="2.1"/>
  </r>
  <r>
    <d v="2014-10-01T00:00:00"/>
    <x v="2"/>
    <x v="2"/>
    <s v="Joy&amp;Peace 真美诗"/>
    <n v="215801.99999999997"/>
    <n v="30881.266199999998"/>
    <x v="2240"/>
    <x v="2873"/>
    <x v="2817"/>
    <x v="90"/>
    <s v="普通服饰"/>
    <x v="6"/>
    <s v="鞋"/>
    <d v="2013-06-24T00:00:00"/>
    <d v="2015-07-13T00:00:00"/>
    <s v="纯扣"/>
    <s v="0.13"/>
    <s v="0.13"/>
    <s v=""/>
    <n v="2.1"/>
  </r>
  <r>
    <d v="2014-10-01T00:00:00"/>
    <x v="2"/>
    <x v="2"/>
    <s v="Pull&amp;Bear"/>
    <n v="662891.85599999956"/>
    <n v="36459.052079999994"/>
    <x v="2167"/>
    <x v="2874"/>
    <x v="2818"/>
    <x v="91"/>
    <s v="快时尚"/>
    <x v="16"/>
    <s v="快时尚"/>
    <d v="2013-06-17T00:00:00"/>
    <d v="2029-06-16T00:00:00"/>
    <s v="纯扣"/>
    <s v="0.06"/>
    <s v="0.06"/>
    <s v=""/>
    <n v="16"/>
  </r>
  <r>
    <d v="2014-10-01T00:00:00"/>
    <x v="2"/>
    <x v="2"/>
    <s v="Adidas Originals 三叶草"/>
    <n v="497792.39999999997"/>
    <n v="70636.741559999995"/>
    <x v="2241"/>
    <x v="2875"/>
    <x v="2819"/>
    <x v="92"/>
    <s v="普通服饰"/>
    <x v="18"/>
    <s v="运动服饰/运动配饰"/>
    <d v="2013-02-27T00:00:00"/>
    <d v="2015-05-09T00:00:00"/>
    <s v="保底与流水两者取高"/>
    <s v="0.13"/>
    <s v="0.13"/>
    <s v=""/>
    <n v="2.2000000000000002"/>
  </r>
  <r>
    <d v="2014-10-01T00:00:00"/>
    <x v="2"/>
    <x v="2"/>
    <s v="Clarks 其乐"/>
    <n v="236187.48"/>
    <n v="25957.004052"/>
    <x v="2242"/>
    <x v="2876"/>
    <x v="2820"/>
    <x v="93"/>
    <s v="普通服饰"/>
    <x v="6"/>
    <s v="鞋"/>
    <d v="2013-01-20T00:00:00"/>
    <d v="2017-05-09T00:00:00"/>
    <s v="保底与流水两者取高"/>
    <s v="0.1"/>
    <s v="0.1"/>
    <s v=""/>
    <n v="4.3"/>
  </r>
  <r>
    <d v="2014-10-01T00:00:00"/>
    <x v="2"/>
    <x v="2"/>
    <s v="暇步士"/>
    <n v="223551.35999999996"/>
    <n v="24635.359872000001"/>
    <x v="2243"/>
    <x v="2877"/>
    <x v="2821"/>
    <x v="94"/>
    <s v="普通服饰"/>
    <x v="6"/>
    <s v="鞋"/>
    <d v="2013-01-20T00:00:00"/>
    <d v="2017-05-09T00:00:00"/>
    <s v="保底与流水两者取高"/>
    <s v="0.1"/>
    <s v="0.1"/>
    <s v=""/>
    <n v="4.3"/>
  </r>
  <r>
    <d v="2014-10-01T00:00:00"/>
    <x v="2"/>
    <x v="2"/>
    <s v="Stradivarius"/>
    <n v="300501.45599999983"/>
    <n v="16527.58008"/>
    <x v="2167"/>
    <x v="2878"/>
    <x v="2822"/>
    <x v="95"/>
    <s v="快时尚"/>
    <x v="16"/>
    <s v="快时尚"/>
    <d v="2013-06-17T00:00:00"/>
    <d v="2029-06-16T00:00:00"/>
    <s v="纯扣"/>
    <s v="0.06"/>
    <s v="0.06"/>
    <s v=""/>
    <n v="16"/>
  </r>
  <r>
    <d v="2014-10-01T00:00:00"/>
    <x v="2"/>
    <x v="2"/>
    <s v="Mo&amp;Co 摩安珂"/>
    <n v="226872.72"/>
    <n v="48097.016639999994"/>
    <x v="2244"/>
    <x v="2879"/>
    <x v="2823"/>
    <x v="96"/>
    <s v="普通服饰"/>
    <x v="13"/>
    <s v="女装"/>
    <d v="2013-03-10T00:00:00"/>
    <d v="2016-05-09T00:00:00"/>
    <s v="保底与流水两者取高"/>
    <s v="0.17"/>
    <s v="0.17"/>
    <s v=""/>
    <n v="3.2"/>
  </r>
  <r>
    <d v="2014-10-01T00:00:00"/>
    <x v="2"/>
    <x v="2"/>
    <s v="Earth Music&amp;Ecology"/>
    <n v="176709.6"/>
    <n v="49248.965520000005"/>
    <x v="2245"/>
    <x v="2880"/>
    <x v="2824"/>
    <x v="103"/>
    <s v="普通服饰"/>
    <x v="13"/>
    <s v="女装"/>
    <d v="2014-03-04T00:00:00"/>
    <d v="2016-03-03T00:00:00"/>
    <s v="保底与流水两者取高"/>
    <s v="0.16"/>
    <s v="0.16"/>
    <s v=""/>
    <n v="2"/>
  </r>
  <r>
    <d v="2014-10-01T00:00:00"/>
    <x v="2"/>
    <x v="2"/>
    <s v="Dr. Martens"/>
    <n v="249450"/>
    <n v="30956.745000000003"/>
    <x v="2246"/>
    <x v="2881"/>
    <x v="2825"/>
    <x v="54"/>
    <s v="普通服饰"/>
    <x v="6"/>
    <s v="鞋"/>
    <d v="2014-03-17T00:00:00"/>
    <d v="2017-03-16T00:00:00"/>
    <s v="保底与流水两者取高"/>
    <s v="0.1"/>
    <s v="0.1"/>
    <s v=""/>
    <n v="3"/>
  </r>
  <r>
    <d v="2014-10-01T00:00:00"/>
    <x v="2"/>
    <x v="2"/>
    <s v="Lenscrafters 亮视点"/>
    <n v="114201.59999999999"/>
    <n v="51299.358720000004"/>
    <x v="2247"/>
    <x v="2882"/>
    <x v="2826"/>
    <x v="97"/>
    <s v="其它"/>
    <x v="1"/>
    <s v="眼镜"/>
    <d v="2013-01-16T00:00:00"/>
    <d v="2016-05-09T00:00:00"/>
    <s v="保底与流水两者取高"/>
    <s v="0.16"/>
    <s v="0.16"/>
    <s v=""/>
    <n v="3.3"/>
  </r>
  <r>
    <d v="2014-10-01T00:00:00"/>
    <x v="2"/>
    <x v="2"/>
    <s v="egg"/>
    <n v="63262.799999999996"/>
    <n v="30973.46688"/>
    <x v="2248"/>
    <x v="2883"/>
    <x v="2827"/>
    <x v="63"/>
    <s v="其它"/>
    <x v="1"/>
    <s v="眼镜"/>
    <d v="2013-03-14T00:00:00"/>
    <d v="2016-05-09T00:00:00"/>
    <s v="保底与流水两者取高"/>
    <s v="0.16"/>
    <s v="0.16"/>
    <s v=""/>
    <n v="3.2"/>
  </r>
  <r>
    <d v="2014-10-01T00:00:00"/>
    <x v="2"/>
    <x v="2"/>
    <s v="City Chain 时间廊"/>
    <n v="264760.8"/>
    <n v="37357.748879999999"/>
    <x v="215"/>
    <x v="2884"/>
    <x v="2828"/>
    <x v="98"/>
    <s v="珠宝"/>
    <x v="11"/>
    <s v="钟表"/>
    <d v="2013-03-14T00:00:00"/>
    <d v="2016-05-09T00:00:00"/>
    <s v="保底与流水两者取高"/>
    <s v="0.12"/>
    <s v="0.12"/>
    <s v=""/>
    <n v="3.2"/>
  </r>
  <r>
    <d v="2014-10-01T00:00:00"/>
    <x v="2"/>
    <x v="2"/>
    <s v="Amass 阿玛施"/>
    <n v="260610"/>
    <n v="57464.504999999997"/>
    <x v="2249"/>
    <x v="2885"/>
    <x v="2829"/>
    <x v="99"/>
    <s v="普通服饰"/>
    <x v="13"/>
    <s v="女装"/>
    <d v="2013-04-10T00:00:00"/>
    <d v="2016-05-09T00:00:00"/>
    <s v="保底与流水两者取高"/>
    <s v="0.06"/>
    <s v="0.06"/>
    <s v=""/>
    <n v="3.1"/>
  </r>
  <r>
    <d v="2014-10-01T00:00:00"/>
    <x v="2"/>
    <x v="2"/>
    <s v="Springfield"/>
    <n v="328436.39999999997"/>
    <n v="94885.275959999984"/>
    <x v="2250"/>
    <x v="2886"/>
    <x v="2830"/>
    <x v="100"/>
    <s v="普通服饰"/>
    <x v="9"/>
    <s v="综合服饰"/>
    <d v="2013-01-28T00:00:00"/>
    <d v="2019-05-09T00:00:00"/>
    <s v="保底与流水两者取高"/>
    <s v="0.12"/>
    <s v="0.12"/>
    <s v=""/>
    <n v="6.3"/>
  </r>
  <r>
    <d v="2014-10-01T00:00:00"/>
    <x v="2"/>
    <x v="2"/>
    <s v="三星"/>
    <n v="126778.79999999999"/>
    <n v="12005.952360000001"/>
    <x v="2251"/>
    <x v="2887"/>
    <x v="2831"/>
    <x v="47"/>
    <s v="电器"/>
    <x v="20"/>
    <s v="电器/家用电器/IT器材"/>
    <d v="2014-09-20T00:00:00"/>
    <d v="2015-09-19T00:00:00"/>
    <s v="保底与流水两者取高"/>
    <s v="0.03"/>
    <s v="0.03"/>
    <s v=""/>
    <n v="1"/>
  </r>
  <r>
    <d v="2014-10-01T00:00:00"/>
    <x v="2"/>
    <x v="2"/>
    <s v="颂拓(SUUNTO)"/>
    <n v="53770.32"/>
    <n v="6597.6182639999988"/>
    <x v="2252"/>
    <x v="2888"/>
    <x v="2832"/>
    <x v="10"/>
    <s v="珠宝"/>
    <x v="11"/>
    <s v="钟表"/>
    <d v="2014-09-12T00:00:00"/>
    <d v="2015-09-11T00:00:00"/>
    <s v="保底与流水两者取高"/>
    <s v="0.1"/>
    <s v="0.1"/>
    <s v=""/>
    <n v="1"/>
  </r>
  <r>
    <d v="2014-10-01T00:00:00"/>
    <x v="2"/>
    <x v="2"/>
    <s v="Casio 卡西欧"/>
    <n v="135339"/>
    <n v="18189.561599999997"/>
    <x v="1331"/>
    <x v="2889"/>
    <x v="2833"/>
    <x v="10"/>
    <s v="珠宝"/>
    <x v="11"/>
    <s v="钟表"/>
    <d v="2013-07-26T00:00:00"/>
    <d v="2015-07-25T00:00:00"/>
    <s v="保底与流水两者取高"/>
    <s v="0.13"/>
    <s v="0.13"/>
    <s v=""/>
    <n v="2"/>
  </r>
  <r>
    <d v="2014-10-01T00:00:00"/>
    <x v="2"/>
    <x v="2"/>
    <s v="ZARA"/>
    <n v="3725597.5080000018"/>
    <n v="167651.88785999999"/>
    <x v="2206"/>
    <x v="2890"/>
    <x v="2834"/>
    <x v="101"/>
    <s v="快时尚"/>
    <x v="19"/>
    <s v="快时尚"/>
    <d v="2013-06-17T00:00:00"/>
    <d v="2029-06-16T00:00:00"/>
    <s v="纯扣"/>
    <s v="0.05"/>
    <s v="0.05"/>
    <s v=""/>
    <n v="16"/>
  </r>
  <r>
    <d v="2014-11-01T00:00:00"/>
    <x v="2"/>
    <x v="2"/>
    <s v="迪卡侬"/>
    <n v="7304106"/>
    <n v="298737.93540000002"/>
    <x v="2253"/>
    <x v="2891"/>
    <x v="2835"/>
    <x v="102"/>
    <s v="普通服饰"/>
    <x v="6"/>
    <s v="生活特性店"/>
    <d v="2013-04-01T00:00:00"/>
    <d v="2033-03-08T00:00:00"/>
    <s v="纯保底"/>
    <n v="0"/>
    <n v="0"/>
    <s v=""/>
    <n v="19.899999999999999"/>
  </r>
  <r>
    <d v="2014-11-01T00:00:00"/>
    <x v="2"/>
    <x v="2"/>
    <s v="Jack&amp;Jones 杰克琼斯"/>
    <n v="676344.36"/>
    <n v="59247.765935999996"/>
    <x v="2254"/>
    <x v="2892"/>
    <x v="2836"/>
    <x v="71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4-11-01T00:00:00"/>
    <x v="2"/>
    <x v="2"/>
    <s v="Vero Moda"/>
    <n v="216667.19999999998"/>
    <n v="57026.807039999992"/>
    <x v="2255"/>
    <x v="2893"/>
    <x v="2837"/>
    <x v="72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4-11-01T00:00:00"/>
    <x v="2"/>
    <x v="2"/>
    <s v="Selected 思莱德"/>
    <n v="334533.59999999998"/>
    <n v="59413.167359999999"/>
    <x v="1659"/>
    <x v="2894"/>
    <x v="2838"/>
    <x v="73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4-11-01T00:00:00"/>
    <x v="2"/>
    <x v="2"/>
    <s v="Only"/>
    <n v="327476.39999999997"/>
    <n v="57570.351119999999"/>
    <x v="1109"/>
    <x v="2895"/>
    <x v="2839"/>
    <x v="74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4-11-01T00:00:00"/>
    <x v="2"/>
    <x v="2"/>
    <s v="Mothercare"/>
    <n v="690648.60000000009"/>
    <n v="87021.723599999998"/>
    <x v="2256"/>
    <x v="2896"/>
    <x v="2840"/>
    <x v="75"/>
    <s v="儿童"/>
    <x v="14"/>
    <s v="母婴用品"/>
    <d v="2012-12-03T00:00:00"/>
    <d v="2018-05-09T00:00:00"/>
    <s v="保底(含物管费)与流水两者取高"/>
    <s v="0.1"/>
    <s v="0.1"/>
    <s v=""/>
    <n v="5.4"/>
  </r>
  <r>
    <d v="2014-11-01T00:00:00"/>
    <x v="2"/>
    <x v="2"/>
    <s v="Ochirly 欧时力"/>
    <n v="784224"/>
    <n v="175038.79680000001"/>
    <x v="505"/>
    <x v="2897"/>
    <x v="2841"/>
    <x v="76"/>
    <s v="普通服饰"/>
    <x v="13"/>
    <s v="女装"/>
    <d v="2012-12-15T00:00:00"/>
    <d v="2018-05-09T00:00:00"/>
    <s v="保底与流水两者取高"/>
    <s v="0.15"/>
    <s v="0.15"/>
    <s v=""/>
    <n v="5.4"/>
  </r>
  <r>
    <d v="2014-11-01T00:00:00"/>
    <x v="2"/>
    <x v="2"/>
    <s v="LEE"/>
    <n v="320203.2"/>
    <n v="49599.475680000003"/>
    <x v="183"/>
    <x v="2898"/>
    <x v="2842"/>
    <x v="77"/>
    <s v="普通服饰"/>
    <x v="9"/>
    <s v="中性服装/休闲服饰"/>
    <d v="2013-03-06T00:00:00"/>
    <d v="2017-05-09T00:00:00"/>
    <s v="保底与流水两者取高"/>
    <s v="0.13"/>
    <s v="0.13"/>
    <s v=""/>
    <n v="4.2"/>
  </r>
  <r>
    <d v="2014-11-01T00:00:00"/>
    <x v="2"/>
    <x v="2"/>
    <s v="Less"/>
    <n v="339332.39999999997"/>
    <n v="70445.406239999997"/>
    <x v="2257"/>
    <x v="2899"/>
    <x v="2843"/>
    <x v="78"/>
    <s v="普通服饰"/>
    <x v="13"/>
    <s v="女装"/>
    <d v="2013-01-14T00:00:00"/>
    <d v="2016-05-09T00:00:00"/>
    <s v="保底与流水两者取高"/>
    <s v="0.18"/>
    <s v="0.18"/>
    <s v=""/>
    <n v="3.3"/>
  </r>
  <r>
    <d v="2014-11-01T00:00:00"/>
    <x v="2"/>
    <x v="2"/>
    <s v="Belvio"/>
    <n v="180201.24000000002"/>
    <n v="21552.068304000004"/>
    <x v="2258"/>
    <x v="2900"/>
    <x v="2844"/>
    <x v="79"/>
    <s v="普通服饰"/>
    <x v="6"/>
    <s v="鞋"/>
    <d v="2013-07-18T00:00:00"/>
    <d v="2015-08-06T00:00:00"/>
    <s v="保底与流水两者取高"/>
    <s v="0.1"/>
    <s v="0.1"/>
    <s v=""/>
    <n v="2.1"/>
  </r>
  <r>
    <d v="2014-11-01T00:00:00"/>
    <x v="2"/>
    <x v="2"/>
    <s v="J.Linderberg"/>
    <n v="165056.4"/>
    <n v="37665.870480000005"/>
    <x v="2259"/>
    <x v="2901"/>
    <x v="2845"/>
    <x v="80"/>
    <s v="普通服饰"/>
    <x v="9"/>
    <s v="综合服饰"/>
    <d v="2013-03-01T00:00:00"/>
    <d v="2016-05-09T00:00:00"/>
    <s v="保底与流水两者取高"/>
    <s v="0.13,0.07"/>
    <s v="0.13"/>
    <s v="0.07"/>
    <n v="3.2"/>
  </r>
  <r>
    <d v="2014-11-01T00:00:00"/>
    <x v="2"/>
    <x v="2"/>
    <s v="CK Underwear"/>
    <n v="180115.86"/>
    <n v="14049.037080000002"/>
    <x v="2260"/>
    <x v="2902"/>
    <x v="2846"/>
    <x v="23"/>
    <s v="普通服饰"/>
    <x v="9"/>
    <s v="内衣裤/保暖内衣"/>
    <d v="2013-03-20T00:00:00"/>
    <d v="2018-05-09T00:00:00"/>
    <s v="保底与流水两者取高"/>
    <s v="0.06"/>
    <s v="0.06"/>
    <s v=""/>
    <n v="5.0999999999999996"/>
  </r>
  <r>
    <d v="2014-11-01T00:00:00"/>
    <x v="2"/>
    <x v="2"/>
    <s v="CK jeans"/>
    <n v="388938"/>
    <n v="42472.029600000002"/>
    <x v="2168"/>
    <x v="2903"/>
    <x v="2847"/>
    <x v="69"/>
    <s v="普通服饰"/>
    <x v="9"/>
    <s v="综合服饰"/>
    <d v="2013-03-20T00:00:00"/>
    <d v="2018-05-09T00:00:00"/>
    <s v="保底与流水两者取高"/>
    <s v="0."/>
    <s v="0."/>
    <s v=""/>
    <n v="5.0999999999999996"/>
  </r>
  <r>
    <d v="2014-11-01T00:00:00"/>
    <x v="2"/>
    <x v="2"/>
    <s v="Tommy Hilfiger"/>
    <n v="580680"/>
    <n v="58068"/>
    <x v="4"/>
    <x v="2904"/>
    <x v="2848"/>
    <x v="78"/>
    <s v="普通服饰"/>
    <x v="9"/>
    <s v="综合服饰"/>
    <d v="2013-02-18T00:00:00"/>
    <d v="2016-05-09T00:00:00"/>
    <s v="纯扣"/>
    <s v="0.1"/>
    <s v="0.1"/>
    <s v=""/>
    <n v="3.2"/>
  </r>
  <r>
    <d v="2014-11-01T00:00:00"/>
    <x v="2"/>
    <x v="2"/>
    <s v="MUJI 无印良品"/>
    <n v="2470766.1538461535"/>
    <n v="197661.2928"/>
    <x v="2261"/>
    <x v="2905"/>
    <x v="2849"/>
    <x v="81"/>
    <s v="快时尚"/>
    <x v="15"/>
    <s v="快时尚"/>
    <d v="2013-01-20T00:00:00"/>
    <d v="2018-05-09T00:00:00"/>
    <s v="纯扣"/>
    <s v="0.08"/>
    <s v="0.08"/>
    <s v=""/>
    <n v="5.3"/>
  </r>
  <r>
    <d v="2014-11-01T00:00:00"/>
    <x v="2"/>
    <x v="2"/>
    <s v="Bose"/>
    <n v="219264"/>
    <n v="32012.543999999998"/>
    <x v="2262"/>
    <x v="2906"/>
    <x v="2850"/>
    <x v="62"/>
    <s v="电器"/>
    <x v="20"/>
    <s v="电器/家用电器/IT器材"/>
    <d v="2014-04-16T00:00:00"/>
    <d v="2015-04-15T00:00:00"/>
    <s v="保底与流水两者取高"/>
    <s v="0.08"/>
    <s v="0.08"/>
    <s v=""/>
    <n v="1"/>
  </r>
  <r>
    <d v="2014-11-01T00:00:00"/>
    <x v="2"/>
    <x v="2"/>
    <s v="T-world"/>
    <n v="3367570.8"/>
    <n v="107762.2656"/>
    <x v="207"/>
    <x v="2907"/>
    <x v="2851"/>
    <x v="80"/>
    <s v="电器"/>
    <x v="20"/>
    <s v="电器/家用电器/IT器材"/>
    <d v="2014-03-10T00:00:00"/>
    <d v="2017-04-09T00:00:00"/>
    <s v="保底与流水两者取高"/>
    <s v="0.03"/>
    <s v="0.03"/>
    <s v=""/>
    <n v="3.1"/>
  </r>
  <r>
    <d v="2014-11-01T00:00:00"/>
    <x v="2"/>
    <x v="2"/>
    <s v="Starbucks 星巴克（01-38）"/>
    <n v="1225130.892"/>
    <n v="98010.471359999996"/>
    <x v="438"/>
    <x v="2908"/>
    <x v="2852"/>
    <x v="83"/>
    <s v="餐饮"/>
    <x v="0"/>
    <s v="咖啡店/面包店/冰激凌"/>
    <d v="2013-01-14T00:00:00"/>
    <d v="2023-05-13T00:00:00"/>
    <s v="保底与流水两者取高"/>
    <s v="0.08"/>
    <s v="0.08"/>
    <s v=""/>
    <n v="10.3"/>
  </r>
  <r>
    <d v="2014-11-01T00:00:00"/>
    <x v="2"/>
    <x v="2"/>
    <s v="Massimo Dutti"/>
    <n v="829035.26399999997"/>
    <n v="45596.93952"/>
    <x v="2165"/>
    <x v="2909"/>
    <x v="2853"/>
    <x v="84"/>
    <s v="快时尚"/>
    <x v="16"/>
    <s v="快时尚"/>
    <d v="2013-06-17T00:00:00"/>
    <d v="2029-06-16T00:00:00"/>
    <s v="纯扣"/>
    <s v="0.06"/>
    <s v="0.06"/>
    <s v=""/>
    <n v="16"/>
  </r>
  <r>
    <d v="2014-11-01T00:00:00"/>
    <x v="2"/>
    <x v="2"/>
    <s v="ZARA Home"/>
    <n v="385527.51600000006"/>
    <n v="21204.013379999997"/>
    <x v="2263"/>
    <x v="2910"/>
    <x v="2854"/>
    <x v="85"/>
    <s v="快时尚"/>
    <x v="16"/>
    <s v="快时尚"/>
    <d v="2013-06-17T00:00:00"/>
    <d v="2029-06-16T00:00:00"/>
    <s v="纯扣"/>
    <s v="0.06"/>
    <s v="0.06"/>
    <s v=""/>
    <n v="16"/>
  </r>
  <r>
    <d v="2014-11-01T00:00:00"/>
    <x v="2"/>
    <x v="2"/>
    <s v="Oysho"/>
    <n v="689897.5199999999"/>
    <n v="37944.363599999997"/>
    <x v="2165"/>
    <x v="2911"/>
    <x v="2855"/>
    <x v="86"/>
    <s v="快时尚"/>
    <x v="16"/>
    <s v="快时尚"/>
    <d v="2013-06-17T00:00:00"/>
    <d v="2029-06-16T00:00:00"/>
    <s v="纯扣"/>
    <s v="0.06"/>
    <s v="0.06"/>
    <s v=""/>
    <n v="16"/>
  </r>
  <r>
    <d v="2014-11-01T00:00:00"/>
    <x v="2"/>
    <x v="2"/>
    <s v="Uniqlo 优衣库"/>
    <n v="4608717.9480000008"/>
    <n v="393584.51275920001"/>
    <x v="2264"/>
    <x v="2912"/>
    <x v="2856"/>
    <x v="87"/>
    <s v="快时尚"/>
    <x v="17"/>
    <s v="快时尚"/>
    <d v="2013-01-07T00:00:00"/>
    <d v="2023-08-30T00:00:00"/>
    <s v="纯扣"/>
    <s v="0.08"/>
    <s v="0.08"/>
    <s v=""/>
    <n v="10.6"/>
  </r>
  <r>
    <d v="2014-11-01T00:00:00"/>
    <x v="2"/>
    <x v="2"/>
    <s v="Bershka"/>
    <n v="853384.73999999987"/>
    <n v="46936.160699999993"/>
    <x v="2165"/>
    <x v="2913"/>
    <x v="2857"/>
    <x v="88"/>
    <s v="快时尚"/>
    <x v="16"/>
    <s v="快时尚"/>
    <d v="2013-06-17T00:00:00"/>
    <d v="2029-06-16T00:00:00"/>
    <s v="纯扣"/>
    <s v="0.06"/>
    <s v="0.06"/>
    <s v=""/>
    <n v="16"/>
  </r>
  <r>
    <d v="2014-11-01T00:00:00"/>
    <x v="2"/>
    <x v="2"/>
    <s v="Dazzle 地素"/>
    <n v="319183.2"/>
    <n v="44111.118239999989"/>
    <x v="2265"/>
    <x v="2914"/>
    <x v="2858"/>
    <x v="89"/>
    <s v="普通服饰"/>
    <x v="13"/>
    <s v="女装"/>
    <d v="2013-04-20T00:00:00"/>
    <d v="2016-05-19T00:00:00"/>
    <s v="保底与流水两者取高"/>
    <s v="0.12"/>
    <s v="0.12"/>
    <s v=""/>
    <n v="3.1"/>
  </r>
  <r>
    <d v="2014-11-01T00:00:00"/>
    <x v="2"/>
    <x v="2"/>
    <s v="STACCATO 思加图"/>
    <n v="330126.95999999996"/>
    <n v="36247.940208"/>
    <x v="2266"/>
    <x v="2915"/>
    <x v="2859"/>
    <x v="23"/>
    <s v="普通服饰"/>
    <x v="6"/>
    <s v="鞋"/>
    <d v="2013-06-24T00:00:00"/>
    <d v="2015-07-13T00:00:00"/>
    <s v="保底与流水两者取高"/>
    <s v="0.1"/>
    <s v="0.1"/>
    <s v=""/>
    <n v="2.1"/>
  </r>
  <r>
    <d v="2014-11-01T00:00:00"/>
    <x v="2"/>
    <x v="2"/>
    <s v="Joy&amp;Peace 真美诗"/>
    <n v="256646.03999999998"/>
    <n v="36187.091639999999"/>
    <x v="2267"/>
    <x v="2916"/>
    <x v="2860"/>
    <x v="90"/>
    <s v="普通服饰"/>
    <x v="6"/>
    <s v="鞋"/>
    <d v="2013-06-24T00:00:00"/>
    <d v="2015-07-13T00:00:00"/>
    <s v="纯扣"/>
    <s v="0.13"/>
    <s v="0.13"/>
    <s v=""/>
    <n v="2.1"/>
  </r>
  <r>
    <d v="2014-11-01T00:00:00"/>
    <x v="2"/>
    <x v="2"/>
    <s v="Pull&amp;Bear"/>
    <n v="580948.22400000016"/>
    <n v="31952.152320000001"/>
    <x v="2197"/>
    <x v="2917"/>
    <x v="2861"/>
    <x v="91"/>
    <s v="快时尚"/>
    <x v="16"/>
    <s v="快时尚"/>
    <d v="2013-06-17T00:00:00"/>
    <d v="2029-06-16T00:00:00"/>
    <s v="纯扣"/>
    <s v="0.06"/>
    <s v="0.06"/>
    <s v=""/>
    <n v="16"/>
  </r>
  <r>
    <d v="2014-11-01T00:00:00"/>
    <x v="2"/>
    <x v="2"/>
    <s v="Adidas Originals 三叶草"/>
    <n v="411396"/>
    <n v="59405.582399999999"/>
    <x v="820"/>
    <x v="2918"/>
    <x v="2862"/>
    <x v="92"/>
    <s v="普通服饰"/>
    <x v="18"/>
    <s v="运动服饰/运动配饰"/>
    <d v="2013-02-27T00:00:00"/>
    <d v="2015-05-09T00:00:00"/>
    <s v="保底与流水两者取高"/>
    <s v="0.13"/>
    <s v="0.13"/>
    <s v=""/>
    <n v="2.2000000000000002"/>
  </r>
  <r>
    <d v="2014-11-01T00:00:00"/>
    <x v="2"/>
    <x v="2"/>
    <s v="Clarks 其乐"/>
    <n v="207341.64"/>
    <n v="23077.124532000002"/>
    <x v="1805"/>
    <x v="2919"/>
    <x v="2863"/>
    <x v="93"/>
    <s v="普通服饰"/>
    <x v="6"/>
    <s v="鞋"/>
    <d v="2013-01-20T00:00:00"/>
    <d v="2017-05-09T00:00:00"/>
    <s v="保底与流水两者取高"/>
    <s v="0.1"/>
    <s v="0.1"/>
    <s v=""/>
    <n v="4.3"/>
  </r>
  <r>
    <d v="2014-11-01T00:00:00"/>
    <x v="2"/>
    <x v="2"/>
    <s v="暇步士"/>
    <n v="169440.00000000006"/>
    <n v="19231.439999999999"/>
    <x v="2268"/>
    <x v="2920"/>
    <x v="2864"/>
    <x v="94"/>
    <s v="普通服饰"/>
    <x v="6"/>
    <s v="鞋"/>
    <d v="2013-01-20T00:00:00"/>
    <d v="2017-05-09T00:00:00"/>
    <s v="保底与流水两者取高"/>
    <s v="0.1"/>
    <s v="0.1"/>
    <s v=""/>
    <n v="4.3"/>
  </r>
  <r>
    <d v="2014-11-01T00:00:00"/>
    <x v="2"/>
    <x v="2"/>
    <s v="Stradivarius"/>
    <n v="203688.64800000002"/>
    <n v="11202.87564"/>
    <x v="2269"/>
    <x v="2921"/>
    <x v="2865"/>
    <x v="95"/>
    <s v="快时尚"/>
    <x v="16"/>
    <s v="快时尚"/>
    <d v="2013-06-17T00:00:00"/>
    <d v="2029-06-16T00:00:00"/>
    <s v="纯扣"/>
    <s v="0.06"/>
    <s v="0.06"/>
    <s v=""/>
    <n v="16"/>
  </r>
  <r>
    <d v="2014-11-01T00:00:00"/>
    <x v="2"/>
    <x v="2"/>
    <s v="Mo&amp;Co 摩安珂"/>
    <n v="246598.68"/>
    <n v="51465.144515999993"/>
    <x v="2270"/>
    <x v="2922"/>
    <x v="2866"/>
    <x v="96"/>
    <s v="普通服饰"/>
    <x v="13"/>
    <s v="女装"/>
    <d v="2013-03-10T00:00:00"/>
    <d v="2016-05-09T00:00:00"/>
    <s v="保底与流水两者取高"/>
    <s v="0.17"/>
    <s v="0.17"/>
    <s v=""/>
    <n v="3.2"/>
  </r>
  <r>
    <d v="2014-11-01T00:00:00"/>
    <x v="2"/>
    <x v="2"/>
    <s v="Earth Music&amp;Ecology"/>
    <n v="267302.39999999997"/>
    <n v="51883.39583999999"/>
    <x v="2271"/>
    <x v="2923"/>
    <x v="2867"/>
    <x v="103"/>
    <s v="普通服饰"/>
    <x v="13"/>
    <s v="女装"/>
    <d v="2014-03-04T00:00:00"/>
    <d v="2016-03-03T00:00:00"/>
    <s v="保底与流水两者取高"/>
    <s v="0.16"/>
    <s v="0.16"/>
    <s v=""/>
    <n v="2"/>
  </r>
  <r>
    <d v="2014-11-01T00:00:00"/>
    <x v="2"/>
    <x v="2"/>
    <s v="Dr. Martens"/>
    <n v="257642.4"/>
    <n v="31767.307919999999"/>
    <x v="1594"/>
    <x v="2924"/>
    <x v="2868"/>
    <x v="54"/>
    <s v="普通服饰"/>
    <x v="6"/>
    <s v="鞋"/>
    <d v="2014-03-17T00:00:00"/>
    <d v="2017-03-16T00:00:00"/>
    <s v="保底与流水两者取高"/>
    <s v="0.1"/>
    <s v="0.1"/>
    <s v=""/>
    <n v="3"/>
  </r>
  <r>
    <d v="2014-11-01T00:00:00"/>
    <x v="2"/>
    <x v="2"/>
    <s v="Lenscrafters 亮视点"/>
    <n v="90994.8"/>
    <n v="51293.768760000006"/>
    <x v="2272"/>
    <x v="2925"/>
    <x v="2869"/>
    <x v="97"/>
    <s v="其它"/>
    <x v="1"/>
    <s v="眼镜"/>
    <d v="2013-01-16T00:00:00"/>
    <d v="2016-05-09T00:00:00"/>
    <s v="保底与流水两者取高"/>
    <s v="0.16"/>
    <s v="0.16"/>
    <s v=""/>
    <n v="3.3"/>
  </r>
  <r>
    <d v="2014-11-01T00:00:00"/>
    <x v="2"/>
    <x v="2"/>
    <s v="egg"/>
    <n v="55004.4"/>
    <n v="30972.977640000001"/>
    <x v="2273"/>
    <x v="2926"/>
    <x v="2870"/>
    <x v="63"/>
    <s v="其它"/>
    <x v="1"/>
    <s v="眼镜"/>
    <d v="2013-03-14T00:00:00"/>
    <d v="2016-05-09T00:00:00"/>
    <s v="保底与流水两者取高"/>
    <s v="0.16"/>
    <s v="0.16"/>
    <s v=""/>
    <n v="3.2"/>
  </r>
  <r>
    <d v="2014-11-01T00:00:00"/>
    <x v="2"/>
    <x v="2"/>
    <s v="City Chain 时间廊"/>
    <n v="256650"/>
    <n v="36367.304999999993"/>
    <x v="2274"/>
    <x v="2927"/>
    <x v="2871"/>
    <x v="98"/>
    <s v="珠宝"/>
    <x v="11"/>
    <s v="钟表"/>
    <d v="2013-03-14T00:00:00"/>
    <d v="2016-05-09T00:00:00"/>
    <s v="保底与流水两者取高"/>
    <s v="0.12"/>
    <s v="0.12"/>
    <s v=""/>
    <n v="3.2"/>
  </r>
  <r>
    <d v="2014-11-01T00:00:00"/>
    <x v="2"/>
    <x v="2"/>
    <s v="Amass 阿玛施"/>
    <n v="489036"/>
    <n v="57461.729999999989"/>
    <x v="421"/>
    <x v="2928"/>
    <x v="2872"/>
    <x v="99"/>
    <s v="普通服饰"/>
    <x v="13"/>
    <s v="女装"/>
    <d v="2013-04-10T00:00:00"/>
    <d v="2016-05-09T00:00:00"/>
    <s v="保底与流水两者取高"/>
    <s v="0.06"/>
    <s v="0.06"/>
    <s v=""/>
    <n v="3.1"/>
  </r>
  <r>
    <d v="2014-11-01T00:00:00"/>
    <x v="2"/>
    <x v="2"/>
    <s v="Springfield"/>
    <n v="297134.39999999997"/>
    <n v="94904.727360000004"/>
    <x v="2275"/>
    <x v="2929"/>
    <x v="2873"/>
    <x v="100"/>
    <s v="普通服饰"/>
    <x v="9"/>
    <s v="综合服饰"/>
    <d v="2013-01-28T00:00:00"/>
    <d v="2019-05-09T00:00:00"/>
    <s v="保底与流水两者取高"/>
    <s v="0.12"/>
    <s v="0.12"/>
    <s v=""/>
    <n v="6.3"/>
  </r>
  <r>
    <d v="2014-11-01T00:00:00"/>
    <x v="2"/>
    <x v="2"/>
    <s v="三星"/>
    <n v="83240.399999999994"/>
    <n v="12003.26568"/>
    <x v="2276"/>
    <x v="2930"/>
    <x v="2874"/>
    <x v="47"/>
    <s v="电器"/>
    <x v="20"/>
    <s v="电器/家用电器/IT器材"/>
    <d v="2014-09-20T00:00:00"/>
    <d v="2015-09-19T00:00:00"/>
    <s v="保底与流水两者取高"/>
    <s v="0.03"/>
    <s v="0.03"/>
    <s v=""/>
    <n v="1"/>
  </r>
  <r>
    <d v="2014-11-01T00:00:00"/>
    <x v="2"/>
    <x v="2"/>
    <s v="Casio 卡西欧"/>
    <n v="106087.2"/>
    <n v="14396.033040000002"/>
    <x v="1568"/>
    <x v="2931"/>
    <x v="2875"/>
    <x v="10"/>
    <s v="珠宝"/>
    <x v="11"/>
    <s v="钟表"/>
    <d v="2013-07-26T00:00:00"/>
    <d v="2015-07-25T00:00:00"/>
    <s v="保底与流水两者取高"/>
    <s v="0.13"/>
    <s v="0.13"/>
    <s v=""/>
    <n v="2"/>
  </r>
  <r>
    <d v="2014-11-01T00:00:00"/>
    <x v="2"/>
    <x v="2"/>
    <s v="颂拓(SUUNTO)"/>
    <n v="28652.399999999998"/>
    <n v="6598.6477199999999"/>
    <x v="2277"/>
    <x v="2932"/>
    <x v="2876"/>
    <x v="10"/>
    <s v="珠宝"/>
    <x v="11"/>
    <s v="钟表"/>
    <d v="2014-09-12T00:00:00"/>
    <d v="2015-09-11T00:00:00"/>
    <s v="保底与流水两者取高"/>
    <s v="0.1"/>
    <s v="0.1"/>
    <s v=""/>
    <n v="1"/>
  </r>
  <r>
    <d v="2014-11-01T00:00:00"/>
    <x v="2"/>
    <x v="2"/>
    <s v="ZARA"/>
    <n v="3676124.3880000012"/>
    <n v="165425.59746000002"/>
    <x v="2278"/>
    <x v="2933"/>
    <x v="2877"/>
    <x v="101"/>
    <s v="快时尚"/>
    <x v="19"/>
    <s v="快时尚"/>
    <d v="2013-06-17T00:00:00"/>
    <d v="2029-06-16T00:00:00"/>
    <s v="纯扣"/>
    <s v="0.05"/>
    <s v="0.05"/>
    <s v=""/>
    <n v="16"/>
  </r>
  <r>
    <d v="2014-12-01T00:00:00"/>
    <x v="2"/>
    <x v="2"/>
    <s v="迪卡侬"/>
    <n v="6255464.3999999994"/>
    <n v="298385.65188000002"/>
    <x v="2279"/>
    <x v="2934"/>
    <x v="2878"/>
    <x v="102"/>
    <s v="普通服饰"/>
    <x v="6"/>
    <s v="生活特性店"/>
    <d v="2013-04-01T00:00:00"/>
    <d v="2033-03-08T00:00:00"/>
    <s v="纯保底"/>
    <n v="0"/>
    <n v="0"/>
    <s v=""/>
    <n v="19.899999999999999"/>
  </r>
  <r>
    <d v="2014-12-01T00:00:00"/>
    <x v="2"/>
    <x v="2"/>
    <s v="Jack&amp;Jones 杰克琼斯"/>
    <n v="824061.6"/>
    <n v="56118.594960000002"/>
    <x v="2280"/>
    <x v="2935"/>
    <x v="2879"/>
    <x v="71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4-12-01T00:00:00"/>
    <x v="2"/>
    <x v="2"/>
    <s v="Vero Moda"/>
    <n v="261008.15999999997"/>
    <n v="54002.588303999997"/>
    <x v="2281"/>
    <x v="2936"/>
    <x v="2880"/>
    <x v="72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4-12-01T00:00:00"/>
    <x v="2"/>
    <x v="2"/>
    <s v="Selected 思莱德"/>
    <n v="479103.83999999997"/>
    <n v="56246.790816000001"/>
    <x v="2282"/>
    <x v="2937"/>
    <x v="2881"/>
    <x v="73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4-12-01T00:00:00"/>
    <x v="2"/>
    <x v="2"/>
    <s v="Only"/>
    <n v="394874.51999999996"/>
    <n v="54492.683760000014"/>
    <x v="2283"/>
    <x v="2938"/>
    <x v="2882"/>
    <x v="74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4-12-01T00:00:00"/>
    <x v="2"/>
    <x v="2"/>
    <s v="Mothercare"/>
    <n v="602038.43999999994"/>
    <n v="86994.554580000011"/>
    <x v="2284"/>
    <x v="2939"/>
    <x v="2883"/>
    <x v="75"/>
    <s v="儿童"/>
    <x v="14"/>
    <s v="母婴用品"/>
    <d v="2012-12-03T00:00:00"/>
    <d v="2018-05-09T00:00:00"/>
    <s v="保底(含物管费)与流水两者取高"/>
    <s v="0.1"/>
    <s v="0.1"/>
    <s v=""/>
    <n v="5.4"/>
  </r>
  <r>
    <d v="2014-12-01T00:00:00"/>
    <x v="2"/>
    <x v="2"/>
    <s v="Ochirly 欧时力"/>
    <n v="880893.6"/>
    <n v="175033.55832000001"/>
    <x v="880"/>
    <x v="2940"/>
    <x v="2884"/>
    <x v="76"/>
    <s v="普通服饰"/>
    <x v="13"/>
    <s v="女装"/>
    <d v="2012-12-15T00:00:00"/>
    <d v="2018-05-09T00:00:00"/>
    <s v="保底与流水两者取高"/>
    <s v="0.15"/>
    <s v="0.15"/>
    <s v=""/>
    <n v="5.4"/>
  </r>
  <r>
    <d v="2014-12-01T00:00:00"/>
    <x v="2"/>
    <x v="2"/>
    <s v="LEE"/>
    <n v="306969.59999999998"/>
    <n v="47887.257600000004"/>
    <x v="2285"/>
    <x v="2941"/>
    <x v="2885"/>
    <x v="77"/>
    <s v="普通服饰"/>
    <x v="9"/>
    <s v="中性服装/休闲服饰"/>
    <d v="2013-03-06T00:00:00"/>
    <d v="2017-05-09T00:00:00"/>
    <s v="保底与流水两者取高"/>
    <s v="0.13"/>
    <s v="0.13"/>
    <s v=""/>
    <n v="4.2"/>
  </r>
  <r>
    <d v="2014-12-01T00:00:00"/>
    <x v="2"/>
    <x v="2"/>
    <s v="Less"/>
    <n v="343570.8"/>
    <n v="71187.869759999987"/>
    <x v="2286"/>
    <x v="2942"/>
    <x v="2886"/>
    <x v="78"/>
    <s v="普通服饰"/>
    <x v="13"/>
    <s v="女装"/>
    <d v="2013-01-14T00:00:00"/>
    <d v="2016-05-09T00:00:00"/>
    <s v="保底与流水两者取高"/>
    <s v="0.18"/>
    <s v="0.18"/>
    <s v=""/>
    <n v="3.3"/>
  </r>
  <r>
    <d v="2014-12-01T00:00:00"/>
    <x v="2"/>
    <x v="2"/>
    <s v="Belvio"/>
    <n v="159423.96"/>
    <n v="20533.806047999999"/>
    <x v="1810"/>
    <x v="2943"/>
    <x v="2887"/>
    <x v="79"/>
    <s v="普通服饰"/>
    <x v="6"/>
    <s v="鞋"/>
    <d v="2013-07-18T00:00:00"/>
    <d v="2015-08-06T00:00:00"/>
    <s v="保底与流水两者取高"/>
    <s v="0.1"/>
    <s v="0.1"/>
    <s v=""/>
    <n v="2.1"/>
  </r>
  <r>
    <d v="2014-12-01T00:00:00"/>
    <x v="2"/>
    <x v="2"/>
    <s v="J.Linderberg"/>
    <n v="146600.4"/>
    <n v="37676.302799999998"/>
    <x v="2287"/>
    <x v="2944"/>
    <x v="2888"/>
    <x v="80"/>
    <s v="普通服饰"/>
    <x v="9"/>
    <s v="综合服饰"/>
    <d v="2013-03-01T00:00:00"/>
    <d v="2016-05-09T00:00:00"/>
    <s v="保底与流水两者取高"/>
    <s v="0.13,0.07"/>
    <s v="0.13"/>
    <s v="0.07"/>
    <n v="3.2"/>
  </r>
  <r>
    <d v="2014-12-01T00:00:00"/>
    <x v="2"/>
    <x v="2"/>
    <s v="CK Underwear"/>
    <n v="193781.28"/>
    <n v="14863.024175999999"/>
    <x v="2288"/>
    <x v="2945"/>
    <x v="2889"/>
    <x v="23"/>
    <s v="普通服饰"/>
    <x v="9"/>
    <s v="内衣裤/保暖内衣"/>
    <d v="2013-03-20T00:00:00"/>
    <d v="2018-05-09T00:00:00"/>
    <s v="保底与流水两者取高"/>
    <s v="0.06"/>
    <s v="0.06"/>
    <s v=""/>
    <n v="5.0999999999999996"/>
  </r>
  <r>
    <d v="2014-12-01T00:00:00"/>
    <x v="2"/>
    <x v="2"/>
    <s v="CK jeans"/>
    <n v="468142.8"/>
    <n v="42460.551959999997"/>
    <x v="2289"/>
    <x v="2946"/>
    <x v="2890"/>
    <x v="69"/>
    <s v="普通服饰"/>
    <x v="9"/>
    <s v="综合服饰"/>
    <d v="2013-03-20T00:00:00"/>
    <d v="2018-05-09T00:00:00"/>
    <s v="保底与流水两者取高"/>
    <s v="0."/>
    <s v="0."/>
    <s v=""/>
    <n v="5.0999999999999996"/>
  </r>
  <r>
    <d v="2014-12-01T00:00:00"/>
    <x v="2"/>
    <x v="2"/>
    <s v="Tommy Hilfiger"/>
    <n v="616647.6"/>
    <n v="61664.76"/>
    <x v="4"/>
    <x v="2947"/>
    <x v="2891"/>
    <x v="78"/>
    <s v="普通服饰"/>
    <x v="9"/>
    <s v="综合服饰"/>
    <d v="2013-02-18T00:00:00"/>
    <d v="2016-05-09T00:00:00"/>
    <s v="纯扣"/>
    <s v="0.1"/>
    <s v="0.1"/>
    <s v=""/>
    <n v="3.2"/>
  </r>
  <r>
    <d v="2014-12-01T00:00:00"/>
    <x v="2"/>
    <x v="2"/>
    <s v="MUJI 无印良品"/>
    <n v="2133046.176"/>
    <n v="170643.69407999999"/>
    <x v="2163"/>
    <x v="2948"/>
    <x v="2892"/>
    <x v="81"/>
    <s v="快时尚"/>
    <x v="15"/>
    <s v="快时尚"/>
    <d v="2013-01-20T00:00:00"/>
    <d v="2018-05-09T00:00:00"/>
    <s v="纯扣"/>
    <s v="0.08"/>
    <s v="0.08"/>
    <s v=""/>
    <n v="5.3"/>
  </r>
  <r>
    <d v="2014-12-01T00:00:00"/>
    <x v="2"/>
    <x v="2"/>
    <s v="ZARA"/>
    <n v="3699442.74"/>
    <n v="166474.92329999999"/>
    <x v="2290"/>
    <x v="2949"/>
    <x v="2893"/>
    <x v="101"/>
    <s v="快时尚"/>
    <x v="19"/>
    <s v="快时尚"/>
    <d v="2013-06-17T00:00:00"/>
    <d v="2029-06-16T00:00:00"/>
    <s v="纯扣"/>
    <s v="0.05"/>
    <s v="0.05"/>
    <s v=""/>
    <n v="16"/>
  </r>
  <r>
    <d v="2014-12-01T00:00:00"/>
    <x v="2"/>
    <x v="2"/>
    <s v="Bose"/>
    <n v="192824.4"/>
    <n v="32008.850399999999"/>
    <x v="2291"/>
    <x v="2950"/>
    <x v="2894"/>
    <x v="62"/>
    <s v="电器"/>
    <x v="20"/>
    <s v="电器/家用电器/IT器材"/>
    <d v="2014-04-16T00:00:00"/>
    <d v="2015-04-15T00:00:00"/>
    <s v="保底与流水两者取高"/>
    <s v="0.08"/>
    <s v="0.08"/>
    <s v=""/>
    <n v="1"/>
  </r>
  <r>
    <d v="2014-12-01T00:00:00"/>
    <x v="2"/>
    <x v="2"/>
    <s v="T-world"/>
    <n v="3078655.1999999997"/>
    <n v="99132.697440000004"/>
    <x v="2292"/>
    <x v="2951"/>
    <x v="2895"/>
    <x v="80"/>
    <s v="电器"/>
    <x v="20"/>
    <s v="电器/家用电器/IT器材"/>
    <d v="2014-03-10T00:00:00"/>
    <d v="2017-04-09T00:00:00"/>
    <s v="保底与流水两者取高"/>
    <s v="0.03"/>
    <s v="0.03"/>
    <s v=""/>
    <n v="3.1"/>
  </r>
  <r>
    <d v="2014-12-01T00:00:00"/>
    <x v="2"/>
    <x v="2"/>
    <s v="Starbucks 星巴克（01-38）"/>
    <n v="1191556.2120000001"/>
    <n v="95324.496959999989"/>
    <x v="2163"/>
    <x v="2952"/>
    <x v="2896"/>
    <x v="83"/>
    <s v="餐饮"/>
    <x v="0"/>
    <s v="咖啡店/面包店/冰激凌"/>
    <d v="2013-01-14T00:00:00"/>
    <d v="2023-05-13T00:00:00"/>
    <s v="保底与流水两者取高"/>
    <s v="0.08"/>
    <s v="0.08"/>
    <s v=""/>
    <n v="10.3"/>
  </r>
  <r>
    <d v="2014-12-01T00:00:00"/>
    <x v="2"/>
    <x v="2"/>
    <s v="Massimo Dutti"/>
    <n v="860444.23199999996"/>
    <n v="47324.432760000003"/>
    <x v="2172"/>
    <x v="2953"/>
    <x v="2897"/>
    <x v="84"/>
    <s v="快时尚"/>
    <x v="16"/>
    <s v="快时尚"/>
    <d v="2013-06-17T00:00:00"/>
    <d v="2029-06-16T00:00:00"/>
    <s v="纯扣"/>
    <s v="0.06"/>
    <s v="0.06"/>
    <s v=""/>
    <n v="16"/>
  </r>
  <r>
    <d v="2014-12-01T00:00:00"/>
    <x v="2"/>
    <x v="2"/>
    <s v="ZARA Home"/>
    <n v="710920.51199999999"/>
    <n v="39100.62816"/>
    <x v="2165"/>
    <x v="2954"/>
    <x v="2898"/>
    <x v="85"/>
    <s v="快时尚"/>
    <x v="16"/>
    <s v="快时尚"/>
    <d v="2013-06-17T00:00:00"/>
    <d v="2029-06-16T00:00:00"/>
    <s v="纯扣"/>
    <s v="0.06"/>
    <s v="0.06"/>
    <s v=""/>
    <n v="16"/>
  </r>
  <r>
    <d v="2014-12-01T00:00:00"/>
    <x v="2"/>
    <x v="2"/>
    <s v="Oysho"/>
    <n v="917495.37599999993"/>
    <n v="50462.245679999993"/>
    <x v="2269"/>
    <x v="2955"/>
    <x v="2899"/>
    <x v="86"/>
    <s v="快时尚"/>
    <x v="16"/>
    <s v="快时尚"/>
    <d v="2013-06-17T00:00:00"/>
    <d v="2029-06-16T00:00:00"/>
    <s v="纯扣"/>
    <s v="0.06"/>
    <s v="0.06"/>
    <s v=""/>
    <n v="16"/>
  </r>
  <r>
    <d v="2014-12-01T00:00:00"/>
    <x v="2"/>
    <x v="2"/>
    <s v="Uniqlo 优衣库"/>
    <n v="4190094.3599999994"/>
    <n v="359929.10552399996"/>
    <x v="2293"/>
    <x v="2956"/>
    <x v="2900"/>
    <x v="87"/>
    <s v="快时尚"/>
    <x v="17"/>
    <s v="快时尚"/>
    <d v="2013-01-07T00:00:00"/>
    <d v="2023-08-30T00:00:00"/>
    <s v="纯扣"/>
    <s v="0.08"/>
    <s v="0.08"/>
    <s v=""/>
    <n v="10.6"/>
  </r>
  <r>
    <d v="2014-12-01T00:00:00"/>
    <x v="2"/>
    <x v="2"/>
    <s v="Bershka"/>
    <n v="888818.62799999991"/>
    <n v="48885.024540000006"/>
    <x v="2218"/>
    <x v="2957"/>
    <x v="2901"/>
    <x v="88"/>
    <s v="快时尚"/>
    <x v="16"/>
    <s v="快时尚"/>
    <d v="2013-06-17T00:00:00"/>
    <d v="2029-06-16T00:00:00"/>
    <s v="纯扣"/>
    <s v="0.06"/>
    <s v="0.06"/>
    <s v=""/>
    <n v="16"/>
  </r>
  <r>
    <d v="2014-12-01T00:00:00"/>
    <x v="2"/>
    <x v="2"/>
    <s v="Dazzle 地素"/>
    <n v="368979.6"/>
    <n v="50107.429680000001"/>
    <x v="1403"/>
    <x v="2958"/>
    <x v="2902"/>
    <x v="89"/>
    <s v="普通服饰"/>
    <x v="13"/>
    <s v="女装"/>
    <d v="2013-04-20T00:00:00"/>
    <d v="2016-05-19T00:00:00"/>
    <s v="保底与流水两者取高"/>
    <s v="0.12"/>
    <s v="0.12"/>
    <s v=""/>
    <n v="3.1"/>
  </r>
  <r>
    <d v="2014-12-01T00:00:00"/>
    <x v="2"/>
    <x v="2"/>
    <s v="STACCATO 思加图"/>
    <n v="329352.11999999994"/>
    <n v="36162.862776000002"/>
    <x v="2294"/>
    <x v="2959"/>
    <x v="2903"/>
    <x v="23"/>
    <s v="普通服饰"/>
    <x v="6"/>
    <s v="鞋"/>
    <d v="2013-06-24T00:00:00"/>
    <d v="2015-07-13T00:00:00"/>
    <s v="保底与流水两者取高"/>
    <s v="0.1"/>
    <s v="0.1"/>
    <s v=""/>
    <n v="2.1"/>
  </r>
  <r>
    <d v="2014-12-01T00:00:00"/>
    <x v="2"/>
    <x v="2"/>
    <s v="Joy&amp;Peace 真美诗"/>
    <n v="204735.96"/>
    <n v="29441.031048000004"/>
    <x v="2295"/>
    <x v="2960"/>
    <x v="2904"/>
    <x v="90"/>
    <s v="普通服饰"/>
    <x v="6"/>
    <s v="鞋"/>
    <d v="2013-06-24T00:00:00"/>
    <d v="2015-07-13T00:00:00"/>
    <s v="纯扣"/>
    <s v="0.13"/>
    <s v="0.13"/>
    <s v=""/>
    <n v="2.1"/>
  </r>
  <r>
    <d v="2014-12-01T00:00:00"/>
    <x v="2"/>
    <x v="2"/>
    <s v="Pull&amp;Bear"/>
    <n v="521297.35200000001"/>
    <n v="28671.354360000001"/>
    <x v="2165"/>
    <x v="2961"/>
    <x v="2905"/>
    <x v="91"/>
    <s v="快时尚"/>
    <x v="16"/>
    <s v="快时尚"/>
    <d v="2013-06-17T00:00:00"/>
    <d v="2029-06-16T00:00:00"/>
    <s v="纯扣"/>
    <s v="0.06"/>
    <s v="0.06"/>
    <s v=""/>
    <n v="16"/>
  </r>
  <r>
    <d v="2014-12-01T00:00:00"/>
    <x v="2"/>
    <x v="2"/>
    <s v="Adidas Originals 三叶草"/>
    <n v="367488"/>
    <n v="53726.745600000002"/>
    <x v="733"/>
    <x v="2962"/>
    <x v="2906"/>
    <x v="92"/>
    <s v="普通服饰"/>
    <x v="18"/>
    <s v="运动服饰/运动配饰"/>
    <d v="2013-02-27T00:00:00"/>
    <d v="2015-05-09T00:00:00"/>
    <s v="保底与流水两者取高"/>
    <s v="0.13"/>
    <s v="0.13"/>
    <s v=""/>
    <n v="2.2000000000000002"/>
  </r>
  <r>
    <d v="2014-12-01T00:00:00"/>
    <x v="2"/>
    <x v="2"/>
    <s v="Clarks 其乐"/>
    <n v="168402.36"/>
    <n v="19181.028804000001"/>
    <x v="1168"/>
    <x v="2963"/>
    <x v="2907"/>
    <x v="93"/>
    <s v="普通服饰"/>
    <x v="6"/>
    <s v="鞋"/>
    <d v="2013-01-20T00:00:00"/>
    <d v="2017-05-09T00:00:00"/>
    <s v="保底与流水两者取高"/>
    <s v="0.1"/>
    <s v="0.1"/>
    <s v=""/>
    <n v="4.3"/>
  </r>
  <r>
    <d v="2014-12-01T00:00:00"/>
    <x v="2"/>
    <x v="2"/>
    <s v="暇步士"/>
    <n v="175690.32"/>
    <n v="19853.006160000001"/>
    <x v="2296"/>
    <x v="2964"/>
    <x v="2908"/>
    <x v="94"/>
    <s v="普通服饰"/>
    <x v="6"/>
    <s v="鞋"/>
    <d v="2013-01-20T00:00:00"/>
    <d v="2017-05-09T00:00:00"/>
    <s v="保底与流水两者取高"/>
    <s v="0.1"/>
    <s v="0.1"/>
    <s v=""/>
    <n v="4.3"/>
  </r>
  <r>
    <d v="2014-12-01T00:00:00"/>
    <x v="2"/>
    <x v="2"/>
    <s v="Stradivarius"/>
    <n v="160357.22399999999"/>
    <n v="8819.6473199999982"/>
    <x v="2269"/>
    <x v="2965"/>
    <x v="2909"/>
    <x v="95"/>
    <s v="快时尚"/>
    <x v="16"/>
    <s v="快时尚"/>
    <d v="2013-06-17T00:00:00"/>
    <d v="2029-06-16T00:00:00"/>
    <s v="纯扣"/>
    <s v="0.06"/>
    <s v="0.06"/>
    <s v=""/>
    <n v="16"/>
  </r>
  <r>
    <d v="2014-12-01T00:00:00"/>
    <x v="2"/>
    <x v="2"/>
    <s v="Mo&amp;Co 摩安珂"/>
    <n v="266826.23999999999"/>
    <n v="54912.840192000011"/>
    <x v="2297"/>
    <x v="2966"/>
    <x v="2910"/>
    <x v="96"/>
    <s v="普通服饰"/>
    <x v="13"/>
    <s v="女装"/>
    <d v="2013-03-10T00:00:00"/>
    <d v="2016-05-09T00:00:00"/>
    <s v="保底与流水两者取高"/>
    <s v="0.17"/>
    <s v="0.17"/>
    <s v=""/>
    <n v="3.2"/>
  </r>
  <r>
    <d v="2014-12-01T00:00:00"/>
    <x v="2"/>
    <x v="2"/>
    <s v="Earth Music&amp;Ecology"/>
    <n v="255532.79999999999"/>
    <n v="50007.768960000001"/>
    <x v="2298"/>
    <x v="2967"/>
    <x v="2911"/>
    <x v="103"/>
    <s v="普通服饰"/>
    <x v="13"/>
    <s v="女装"/>
    <d v="2014-03-04T00:00:00"/>
    <d v="2016-03-03T00:00:00"/>
    <s v="保底与流水两者取高"/>
    <s v="0.16"/>
    <s v="0.16"/>
    <s v=""/>
    <n v="2"/>
  </r>
  <r>
    <d v="2014-12-01T00:00:00"/>
    <x v="2"/>
    <x v="2"/>
    <s v="Dr. Martens"/>
    <n v="266536.8"/>
    <n v="32650.757999999998"/>
    <x v="2299"/>
    <x v="2968"/>
    <x v="2912"/>
    <x v="54"/>
    <s v="普通服饰"/>
    <x v="6"/>
    <s v="鞋"/>
    <d v="2014-03-17T00:00:00"/>
    <d v="2017-03-16T00:00:00"/>
    <s v="保底与流水两者取高"/>
    <s v="0.1"/>
    <s v="0.1"/>
    <s v=""/>
    <n v="3"/>
  </r>
  <r>
    <d v="2014-12-01T00:00:00"/>
    <x v="2"/>
    <x v="2"/>
    <s v="Lenscrafters 亮视点"/>
    <n v="76626"/>
    <n v="51293.444399999993"/>
    <x v="2300"/>
    <x v="2969"/>
    <x v="2913"/>
    <x v="97"/>
    <s v="其它"/>
    <x v="1"/>
    <s v="眼镜"/>
    <d v="2013-01-16T00:00:00"/>
    <d v="2016-05-09T00:00:00"/>
    <s v="保底与流水两者取高"/>
    <s v="0.16"/>
    <s v="0.16"/>
    <s v=""/>
    <n v="3.3"/>
  </r>
  <r>
    <d v="2014-12-01T00:00:00"/>
    <x v="2"/>
    <x v="2"/>
    <s v="egg"/>
    <n v="27324"/>
    <n v="30971.754000000004"/>
    <x v="2301"/>
    <x v="2970"/>
    <x v="2914"/>
    <x v="63"/>
    <s v="其它"/>
    <x v="1"/>
    <s v="眼镜"/>
    <d v="2013-03-14T00:00:00"/>
    <d v="2016-05-09T00:00:00"/>
    <s v="保底与流水两者取高"/>
    <s v="0.16"/>
    <s v="0.16"/>
    <s v=""/>
    <n v="3.2"/>
  </r>
  <r>
    <d v="2014-12-01T00:00:00"/>
    <x v="2"/>
    <x v="2"/>
    <s v="City Chain 时间廊"/>
    <n v="257238"/>
    <n v="36450.624599999996"/>
    <x v="350"/>
    <x v="2971"/>
    <x v="2915"/>
    <x v="98"/>
    <s v="珠宝"/>
    <x v="11"/>
    <s v="钟表"/>
    <d v="2013-03-14T00:00:00"/>
    <d v="2016-05-09T00:00:00"/>
    <s v="保底与流水两者取高"/>
    <s v="0.12"/>
    <s v="0.12"/>
    <s v=""/>
    <n v="3.2"/>
  </r>
  <r>
    <d v="2014-12-01T00:00:00"/>
    <x v="2"/>
    <x v="2"/>
    <s v="Amass 阿玛施"/>
    <n v="573804"/>
    <n v="57437.780399999996"/>
    <x v="1212"/>
    <x v="2972"/>
    <x v="2916"/>
    <x v="99"/>
    <s v="普通服饰"/>
    <x v="13"/>
    <s v="女装"/>
    <d v="2013-04-10T00:00:00"/>
    <d v="2016-05-09T00:00:00"/>
    <s v="保底与流水两者取高"/>
    <s v="0.06"/>
    <s v="0.06"/>
    <s v=""/>
    <n v="3.1"/>
  </r>
  <r>
    <d v="2014-12-01T00:00:00"/>
    <x v="2"/>
    <x v="2"/>
    <s v="Springfield"/>
    <n v="273550.8"/>
    <n v="94894.772519999999"/>
    <x v="2302"/>
    <x v="2973"/>
    <x v="2917"/>
    <x v="100"/>
    <s v="普通服饰"/>
    <x v="9"/>
    <s v="综合服饰"/>
    <d v="2013-01-28T00:00:00"/>
    <d v="2019-05-09T00:00:00"/>
    <s v="保底与流水两者取高"/>
    <s v="0.12"/>
    <s v="0.12"/>
    <s v=""/>
    <n v="6.3"/>
  </r>
  <r>
    <d v="2014-12-01T00:00:00"/>
    <x v="2"/>
    <x v="2"/>
    <s v="Casio 卡西欧"/>
    <n v="49855.799999999996"/>
    <n v="7079.5236000000014"/>
    <x v="1613"/>
    <x v="2974"/>
    <x v="2918"/>
    <x v="10"/>
    <s v="珠宝"/>
    <x v="11"/>
    <s v="钟表"/>
    <d v="2013-07-26T00:00:00"/>
    <d v="2015-07-25T00:00:00"/>
    <s v="保底与流水两者取高"/>
    <s v="0.13"/>
    <s v="0.13"/>
    <s v=""/>
    <n v="2"/>
  </r>
  <r>
    <d v="2014-12-01T00:00:00"/>
    <x v="2"/>
    <x v="2"/>
    <s v="三星"/>
    <n v="127935.59999999999"/>
    <n v="12000.359280000002"/>
    <x v="2303"/>
    <x v="2975"/>
    <x v="2919"/>
    <x v="47"/>
    <s v="电器"/>
    <x v="20"/>
    <s v="电器/家用电器/IT器材"/>
    <d v="2014-09-20T00:00:00"/>
    <d v="2015-09-19T00:00:00"/>
    <s v="保底与流水两者取高"/>
    <s v="0.03"/>
    <s v="0.03"/>
    <s v=""/>
    <n v="1"/>
  </r>
  <r>
    <d v="2014-12-01T00:00:00"/>
    <x v="2"/>
    <x v="2"/>
    <s v="颂拓(SUUNTO)"/>
    <n v="4633.2"/>
    <n v="6599.9934000000003"/>
    <x v="2304"/>
    <x v="2976"/>
    <x v="2920"/>
    <x v="10"/>
    <s v="珠宝"/>
    <x v="11"/>
    <s v="钟表"/>
    <d v="2014-09-12T00:00:00"/>
    <d v="2015-09-11T00:00:00"/>
    <s v="保底与流水两者取高"/>
    <s v="0.1"/>
    <s v="0.1"/>
    <s v=""/>
    <n v="1"/>
  </r>
  <r>
    <d v="2015-01-01T00:00:00"/>
    <x v="2"/>
    <x v="2"/>
    <s v="迪卡侬"/>
    <n v="5404416"/>
    <n v="298864.20480000001"/>
    <x v="2305"/>
    <x v="2977"/>
    <x v="2921"/>
    <x v="102"/>
    <s v="普通服饰"/>
    <x v="6"/>
    <s v="生活特性店"/>
    <d v="2013-04-01T00:00:00"/>
    <d v="2033-03-08T00:00:00"/>
    <s v="纯保底"/>
    <n v="0"/>
    <n v="0"/>
    <s v=""/>
    <n v="19.899999999999999"/>
  </r>
  <r>
    <d v="2015-01-01T00:00:00"/>
    <x v="2"/>
    <x v="2"/>
    <s v="Jack&amp;Jones 杰克琼斯"/>
    <n v="626095.19999999995"/>
    <n v="56098.129920000007"/>
    <x v="2306"/>
    <x v="2978"/>
    <x v="2922"/>
    <x v="71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5-01-01T00:00:00"/>
    <x v="2"/>
    <x v="2"/>
    <s v="Vero Moda"/>
    <n v="220409.15999999997"/>
    <n v="54000.244200000001"/>
    <x v="2307"/>
    <x v="2979"/>
    <x v="2923"/>
    <x v="72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5-01-01T00:00:00"/>
    <x v="2"/>
    <x v="2"/>
    <s v="Selected 思莱德"/>
    <n v="514295.03999999998"/>
    <n v="56263.877375999997"/>
    <x v="2114"/>
    <x v="2980"/>
    <x v="2924"/>
    <x v="73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5-01-01T00:00:00"/>
    <x v="2"/>
    <x v="2"/>
    <s v="Only"/>
    <n v="320459.03999999998"/>
    <n v="54510.082704000015"/>
    <x v="1279"/>
    <x v="2981"/>
    <x v="2925"/>
    <x v="74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5-01-01T00:00:00"/>
    <x v="2"/>
    <x v="2"/>
    <s v="Mothercare"/>
    <n v="608922.48"/>
    <n v="87015.022391999999"/>
    <x v="2308"/>
    <x v="2982"/>
    <x v="2926"/>
    <x v="75"/>
    <s v="儿童"/>
    <x v="14"/>
    <s v="母婴用品"/>
    <d v="2012-12-03T00:00:00"/>
    <d v="2018-05-09T00:00:00"/>
    <s v="保底(含物管费)与流水两者取高"/>
    <s v="0.1"/>
    <s v="0.1"/>
    <s v=""/>
    <n v="5.4"/>
  </r>
  <r>
    <d v="2015-01-01T00:00:00"/>
    <x v="2"/>
    <x v="2"/>
    <s v="Ochirly 欧时力"/>
    <n v="794515.2"/>
    <n v="175031.69855999999"/>
    <x v="2309"/>
    <x v="2983"/>
    <x v="2927"/>
    <x v="76"/>
    <s v="普通服饰"/>
    <x v="13"/>
    <s v="女装"/>
    <d v="2012-12-15T00:00:00"/>
    <d v="2018-05-09T00:00:00"/>
    <s v="保底与流水两者取高"/>
    <s v="0.15"/>
    <s v="0.15"/>
    <s v=""/>
    <n v="5.4"/>
  </r>
  <r>
    <d v="2015-01-01T00:00:00"/>
    <x v="2"/>
    <x v="2"/>
    <s v="LEE"/>
    <n v="347377.2"/>
    <n v="53148.711600000002"/>
    <x v="1433"/>
    <x v="2984"/>
    <x v="2928"/>
    <x v="77"/>
    <s v="普通服饰"/>
    <x v="9"/>
    <s v="中性服装/休闲服饰"/>
    <d v="2013-03-06T00:00:00"/>
    <d v="2017-05-09T00:00:00"/>
    <s v="保底与流水两者取高"/>
    <s v="0.13"/>
    <s v="0.13"/>
    <s v=""/>
    <n v="4.2"/>
  </r>
  <r>
    <d v="2015-01-01T00:00:00"/>
    <x v="2"/>
    <x v="2"/>
    <s v="Less"/>
    <n v="223544.4"/>
    <n v="49604.502360000006"/>
    <x v="2310"/>
    <x v="2985"/>
    <x v="2929"/>
    <x v="78"/>
    <s v="普通服饰"/>
    <x v="13"/>
    <s v="女装"/>
    <d v="2013-01-14T00:00:00"/>
    <d v="2016-05-09T00:00:00"/>
    <s v="保底与流水两者取高"/>
    <s v="0.18"/>
    <s v="0.18"/>
    <s v=""/>
    <n v="3.3"/>
  </r>
  <r>
    <d v="2015-01-01T00:00:00"/>
    <x v="2"/>
    <x v="2"/>
    <s v="Belvio"/>
    <n v="181164.72"/>
    <n v="21649.18404"/>
    <x v="2311"/>
    <x v="2986"/>
    <x v="2930"/>
    <x v="79"/>
    <s v="普通服饰"/>
    <x v="6"/>
    <s v="鞋"/>
    <d v="2013-07-18T00:00:00"/>
    <d v="2015-08-06T00:00:00"/>
    <s v="保底与流水两者取高"/>
    <s v="0.1"/>
    <s v="0.1"/>
    <s v=""/>
    <n v="2.1"/>
  </r>
  <r>
    <d v="2015-01-01T00:00:00"/>
    <x v="2"/>
    <x v="2"/>
    <s v="J.Linderberg"/>
    <n v="141571.19999999998"/>
    <n v="37672.096319999997"/>
    <x v="1382"/>
    <x v="2987"/>
    <x v="2931"/>
    <x v="80"/>
    <s v="普通服饰"/>
    <x v="9"/>
    <s v="综合服饰"/>
    <d v="2013-03-01T00:00:00"/>
    <d v="2016-05-09T00:00:00"/>
    <s v="保底与流水两者取高"/>
    <s v="0.13,0.07"/>
    <s v="0.13"/>
    <s v="0.07"/>
    <n v="3.2"/>
  </r>
  <r>
    <d v="2015-01-01T00:00:00"/>
    <x v="2"/>
    <x v="2"/>
    <s v="CK Underwear"/>
    <n v="180234.47999999998"/>
    <n v="14058.28944"/>
    <x v="2260"/>
    <x v="2988"/>
    <x v="2932"/>
    <x v="23"/>
    <s v="普通服饰"/>
    <x v="9"/>
    <s v="内衣裤/保暖内衣"/>
    <d v="2013-03-20T00:00:00"/>
    <d v="2018-05-09T00:00:00"/>
    <s v="保底与流水两者取高"/>
    <s v="0.06"/>
    <s v="0.06"/>
    <s v=""/>
    <n v="5.0999999999999996"/>
  </r>
  <r>
    <d v="2015-01-01T00:00:00"/>
    <x v="2"/>
    <x v="2"/>
    <s v="CK jeans"/>
    <n v="489875.28"/>
    <n v="42472.186776000002"/>
    <x v="151"/>
    <x v="2989"/>
    <x v="2933"/>
    <x v="69"/>
    <s v="普通服饰"/>
    <x v="9"/>
    <s v="综合服饰"/>
    <d v="2013-03-20T00:00:00"/>
    <d v="2018-05-09T00:00:00"/>
    <s v="保底与流水两者取高"/>
    <s v="0."/>
    <s v="0."/>
    <s v=""/>
    <n v="5.0999999999999996"/>
  </r>
  <r>
    <d v="2015-01-01T00:00:00"/>
    <x v="2"/>
    <x v="2"/>
    <s v="Tommy Hilfiger"/>
    <n v="470182.2"/>
    <n v="47018.219999999994"/>
    <x v="2312"/>
    <x v="2990"/>
    <x v="2934"/>
    <x v="78"/>
    <s v="普通服饰"/>
    <x v="9"/>
    <s v="综合服饰"/>
    <d v="2013-02-18T00:00:00"/>
    <d v="2016-05-09T00:00:00"/>
    <s v="纯扣"/>
    <s v="0.1"/>
    <s v="0.1"/>
    <s v=""/>
    <n v="3.2"/>
  </r>
  <r>
    <d v="2015-01-01T00:00:00"/>
    <x v="2"/>
    <x v="2"/>
    <s v="MUJI 无印良品"/>
    <n v="1971038.9879999999"/>
    <n v="157683.11903999999"/>
    <x v="438"/>
    <x v="2991"/>
    <x v="2935"/>
    <x v="81"/>
    <s v="快时尚"/>
    <x v="15"/>
    <s v="快时尚"/>
    <d v="2013-01-20T00:00:00"/>
    <d v="2018-05-09T00:00:00"/>
    <s v="纯扣"/>
    <s v="0.08"/>
    <s v="0.08"/>
    <s v=""/>
    <n v="5.3"/>
  </r>
  <r>
    <d v="2015-01-01T00:00:00"/>
    <x v="2"/>
    <x v="2"/>
    <s v="ZARA"/>
    <n v="3350689.0079999999"/>
    <n v="150781.00535999998"/>
    <x v="2290"/>
    <x v="2992"/>
    <x v="2936"/>
    <x v="101"/>
    <s v="快时尚"/>
    <x v="19"/>
    <s v="快时尚"/>
    <d v="2013-06-17T00:00:00"/>
    <d v="2029-06-16T00:00:00"/>
    <s v="纯扣"/>
    <s v="0.05"/>
    <s v="0.05"/>
    <s v=""/>
    <n v="16"/>
  </r>
  <r>
    <d v="2015-01-01T00:00:00"/>
    <x v="2"/>
    <x v="2"/>
    <s v="Bose"/>
    <n v="217618.8"/>
    <n v="32011.725480000001"/>
    <x v="111"/>
    <x v="2993"/>
    <x v="2937"/>
    <x v="62"/>
    <s v="电器"/>
    <x v="20"/>
    <s v="电器/家用电器/IT器材"/>
    <d v="2014-04-16T00:00:00"/>
    <d v="2015-04-15T00:00:00"/>
    <s v="保底与流水两者取高"/>
    <s v="0.08"/>
    <s v="0.08"/>
    <s v=""/>
    <n v="1"/>
  </r>
  <r>
    <d v="2015-01-01T00:00:00"/>
    <x v="2"/>
    <x v="2"/>
    <s v="T-world"/>
    <n v="2483858.4"/>
    <n v="81470.555519999994"/>
    <x v="2313"/>
    <x v="2994"/>
    <x v="2938"/>
    <x v="80"/>
    <s v="电器"/>
    <x v="20"/>
    <s v="电器/家用电器/IT器材"/>
    <d v="2014-03-10T00:00:00"/>
    <d v="2017-04-09T00:00:00"/>
    <s v="保底与流水两者取高"/>
    <s v="0.03"/>
    <s v="0.03"/>
    <s v=""/>
    <n v="3.1"/>
  </r>
  <r>
    <d v="2015-01-01T00:00:00"/>
    <x v="2"/>
    <x v="2"/>
    <s v="Starbucks 星巴克（01-38）"/>
    <n v="1052062.416"/>
    <n v="84164.99328000001"/>
    <x v="2031"/>
    <x v="2995"/>
    <x v="2939"/>
    <x v="83"/>
    <s v="餐饮"/>
    <x v="0"/>
    <s v="咖啡店/面包店/冰激凌"/>
    <d v="2013-01-14T00:00:00"/>
    <d v="2023-05-13T00:00:00"/>
    <s v="保底与流水两者取高"/>
    <s v="0.08"/>
    <s v="0.08"/>
    <s v=""/>
    <n v="10.3"/>
  </r>
  <r>
    <d v="2015-01-01T00:00:00"/>
    <x v="2"/>
    <x v="2"/>
    <s v="Massimo Dutti"/>
    <n v="577397.4"/>
    <n v="31756.857"/>
    <x v="2165"/>
    <x v="2996"/>
    <x v="2940"/>
    <x v="84"/>
    <s v="快时尚"/>
    <x v="16"/>
    <s v="快时尚"/>
    <d v="2013-06-17T00:00:00"/>
    <d v="2029-06-16T00:00:00"/>
    <s v="纯扣"/>
    <s v="0.06"/>
    <s v="0.06"/>
    <s v=""/>
    <n v="16"/>
  </r>
  <r>
    <d v="2015-01-01T00:00:00"/>
    <x v="2"/>
    <x v="2"/>
    <s v="ZARA Home"/>
    <n v="456212.80800000002"/>
    <n v="25091.704440000001"/>
    <x v="2165"/>
    <x v="2997"/>
    <x v="2941"/>
    <x v="85"/>
    <s v="快时尚"/>
    <x v="16"/>
    <s v="快时尚"/>
    <d v="2013-06-17T00:00:00"/>
    <d v="2029-06-16T00:00:00"/>
    <s v="纯扣"/>
    <s v="0.06"/>
    <s v="0.06"/>
    <s v=""/>
    <n v="16"/>
  </r>
  <r>
    <d v="2015-01-01T00:00:00"/>
    <x v="2"/>
    <x v="2"/>
    <s v="Oysho"/>
    <n v="793883.90399999998"/>
    <n v="43663.614719999998"/>
    <x v="2165"/>
    <x v="2998"/>
    <x v="2942"/>
    <x v="86"/>
    <s v="快时尚"/>
    <x v="16"/>
    <s v="快时尚"/>
    <d v="2013-06-17T00:00:00"/>
    <d v="2029-06-16T00:00:00"/>
    <s v="纯扣"/>
    <s v="0.06"/>
    <s v="0.06"/>
    <s v=""/>
    <n v="16"/>
  </r>
  <r>
    <d v="2015-01-01T00:00:00"/>
    <x v="2"/>
    <x v="2"/>
    <s v="Uniqlo 优衣库"/>
    <n v="2789192.7960000001"/>
    <n v="247959.23956439999"/>
    <x v="2314"/>
    <x v="2999"/>
    <x v="2943"/>
    <x v="87"/>
    <s v="快时尚"/>
    <x v="17"/>
    <s v="快时尚"/>
    <d v="2013-01-07T00:00:00"/>
    <d v="2023-08-30T00:00:00"/>
    <s v="纯扣"/>
    <s v="0.08"/>
    <s v="0.08"/>
    <s v=""/>
    <n v="10.6"/>
  </r>
  <r>
    <d v="2015-01-01T00:00:00"/>
    <x v="2"/>
    <x v="2"/>
    <s v="Bershka"/>
    <n v="1035740.448"/>
    <n v="56965.72464"/>
    <x v="2165"/>
    <x v="3000"/>
    <x v="2944"/>
    <x v="88"/>
    <s v="快时尚"/>
    <x v="16"/>
    <s v="快时尚"/>
    <d v="2013-06-17T00:00:00"/>
    <d v="2029-06-16T00:00:00"/>
    <s v="纯扣"/>
    <s v="0.06"/>
    <s v="0.06"/>
    <s v=""/>
    <n v="16"/>
  </r>
  <r>
    <d v="2015-01-01T00:00:00"/>
    <x v="2"/>
    <x v="2"/>
    <s v="Dazzle 地素"/>
    <n v="305120.39999999997"/>
    <n v="42442.247640000001"/>
    <x v="2315"/>
    <x v="3001"/>
    <x v="2945"/>
    <x v="89"/>
    <s v="普通服饰"/>
    <x v="13"/>
    <s v="女装"/>
    <d v="2013-04-20T00:00:00"/>
    <d v="2016-05-19T00:00:00"/>
    <s v="保底与流水两者取高"/>
    <s v="0.12"/>
    <s v="0.12"/>
    <s v=""/>
    <n v="3.1"/>
  </r>
  <r>
    <d v="2015-01-01T00:00:00"/>
    <x v="2"/>
    <x v="2"/>
    <s v="STACCATO 思加图"/>
    <n v="329831.75999999995"/>
    <n v="36215.527247999999"/>
    <x v="2266"/>
    <x v="3002"/>
    <x v="2946"/>
    <x v="23"/>
    <s v="普通服饰"/>
    <x v="6"/>
    <s v="鞋"/>
    <d v="2013-06-24T00:00:00"/>
    <d v="2015-07-13T00:00:00"/>
    <s v="保底与流水两者取高"/>
    <s v="0.1"/>
    <s v="0.1"/>
    <s v=""/>
    <n v="2.1"/>
  </r>
  <r>
    <d v="2015-01-01T00:00:00"/>
    <x v="2"/>
    <x v="2"/>
    <s v="Joy&amp;Peace 真美诗"/>
    <n v="171772.19999999998"/>
    <n v="25147.450079999999"/>
    <x v="1245"/>
    <x v="3003"/>
    <x v="2947"/>
    <x v="90"/>
    <s v="普通服饰"/>
    <x v="6"/>
    <s v="鞋"/>
    <d v="2013-06-24T00:00:00"/>
    <d v="2015-07-13T00:00:00"/>
    <s v="纯扣"/>
    <s v="0.13"/>
    <s v="0.13"/>
    <s v=""/>
    <n v="2.1"/>
  </r>
  <r>
    <d v="2015-01-01T00:00:00"/>
    <x v="2"/>
    <x v="2"/>
    <s v="Pull&amp;Bear"/>
    <n v="491519.1"/>
    <n v="27033.550500000001"/>
    <x v="2172"/>
    <x v="3004"/>
    <x v="2948"/>
    <x v="91"/>
    <s v="快时尚"/>
    <x v="16"/>
    <s v="快时尚"/>
    <d v="2013-06-17T00:00:00"/>
    <d v="2029-06-16T00:00:00"/>
    <s v="纯扣"/>
    <s v="0.06"/>
    <s v="0.06"/>
    <s v=""/>
    <n v="16"/>
  </r>
  <r>
    <d v="2015-01-01T00:00:00"/>
    <x v="2"/>
    <x v="2"/>
    <s v="Adidas Originals 三叶草"/>
    <n v="439873.2"/>
    <n v="63121.804199999999"/>
    <x v="2316"/>
    <x v="3005"/>
    <x v="2949"/>
    <x v="92"/>
    <s v="普通服饰"/>
    <x v="18"/>
    <s v="运动服饰/运动配饰"/>
    <d v="2013-02-27T00:00:00"/>
    <d v="2015-05-09T00:00:00"/>
    <s v="保底与流水两者取高"/>
    <s v="0.13"/>
    <s v="0.13"/>
    <s v=""/>
    <n v="2.2000000000000002"/>
  </r>
  <r>
    <d v="2015-01-01T00:00:00"/>
    <x v="2"/>
    <x v="2"/>
    <s v="Clarks 其乐"/>
    <n v="213251.15999999997"/>
    <n v="23670.878760000003"/>
    <x v="2317"/>
    <x v="3006"/>
    <x v="2950"/>
    <x v="93"/>
    <s v="普通服饰"/>
    <x v="6"/>
    <s v="鞋"/>
    <d v="2013-01-20T00:00:00"/>
    <d v="2017-05-09T00:00:00"/>
    <s v="保底与流水两者取高"/>
    <s v="0.1"/>
    <s v="0.1"/>
    <s v=""/>
    <n v="4.3"/>
  </r>
  <r>
    <d v="2015-01-01T00:00:00"/>
    <x v="2"/>
    <x v="2"/>
    <s v="暇步士"/>
    <n v="177681.47999999998"/>
    <n v="20042.470943999997"/>
    <x v="2318"/>
    <x v="3007"/>
    <x v="2951"/>
    <x v="94"/>
    <s v="普通服饰"/>
    <x v="6"/>
    <s v="鞋"/>
    <d v="2013-01-20T00:00:00"/>
    <d v="2017-05-09T00:00:00"/>
    <s v="保底与流水两者取高"/>
    <s v="0.1"/>
    <s v="0.1"/>
    <s v=""/>
    <n v="4.3"/>
  </r>
  <r>
    <d v="2015-01-01T00:00:00"/>
    <x v="2"/>
    <x v="2"/>
    <s v="Stradivarius"/>
    <n v="197551.10400000002"/>
    <n v="10865.310719999999"/>
    <x v="2269"/>
    <x v="3008"/>
    <x v="2952"/>
    <x v="95"/>
    <s v="快时尚"/>
    <x v="16"/>
    <s v="快时尚"/>
    <d v="2013-06-17T00:00:00"/>
    <d v="2029-06-16T00:00:00"/>
    <s v="纯扣"/>
    <s v="0.06"/>
    <s v="0.06"/>
    <s v=""/>
    <n v="16"/>
  </r>
  <r>
    <d v="2015-01-01T00:00:00"/>
    <x v="2"/>
    <x v="2"/>
    <s v="Mo&amp;Co 摩安珂"/>
    <n v="252824.15999999997"/>
    <n v="52511.578031999998"/>
    <x v="2319"/>
    <x v="3009"/>
    <x v="2953"/>
    <x v="96"/>
    <s v="普通服饰"/>
    <x v="13"/>
    <s v="女装"/>
    <d v="2013-03-10T00:00:00"/>
    <d v="2016-05-09T00:00:00"/>
    <s v="保底与流水两者取高"/>
    <s v="0.17"/>
    <s v="0.17"/>
    <s v=""/>
    <n v="3.2"/>
  </r>
  <r>
    <d v="2015-01-01T00:00:00"/>
    <x v="2"/>
    <x v="2"/>
    <s v="Earth Music&amp;Ecology"/>
    <n v="333081.59999999998"/>
    <n v="62419.491840000002"/>
    <x v="2320"/>
    <x v="3010"/>
    <x v="2954"/>
    <x v="103"/>
    <s v="普通服饰"/>
    <x v="13"/>
    <s v="女装"/>
    <d v="2014-03-04T00:00:00"/>
    <d v="2016-03-03T00:00:00"/>
    <s v="保底与流水两者取高"/>
    <s v="0.16"/>
    <s v="0.16"/>
    <s v=""/>
    <n v="2"/>
  </r>
  <r>
    <d v="2015-01-01T00:00:00"/>
    <x v="2"/>
    <x v="2"/>
    <s v="Dr. Martens"/>
    <n v="275415.59999999998"/>
    <n v="33545.620079999993"/>
    <x v="1593"/>
    <x v="3011"/>
    <x v="2955"/>
    <x v="54"/>
    <s v="普通服饰"/>
    <x v="6"/>
    <s v="鞋"/>
    <d v="2014-03-17T00:00:00"/>
    <d v="2017-03-16T00:00:00"/>
    <s v="保底与流水两者取高"/>
    <s v="0.1"/>
    <s v="0.1"/>
    <s v=""/>
    <n v="3"/>
  </r>
  <r>
    <d v="2015-01-01T00:00:00"/>
    <x v="2"/>
    <x v="2"/>
    <s v="Lenscrafters 亮视点"/>
    <n v="126450"/>
    <n v="51288.119999999995"/>
    <x v="1534"/>
    <x v="3012"/>
    <x v="2956"/>
    <x v="97"/>
    <s v="其它"/>
    <x v="1"/>
    <s v="眼镜"/>
    <d v="2013-01-16T00:00:00"/>
    <d v="2016-05-09T00:00:00"/>
    <s v="保底与流水两者取高"/>
    <s v="0.16"/>
    <s v="0.16"/>
    <s v=""/>
    <n v="3.3"/>
  </r>
  <r>
    <d v="2015-01-01T00:00:00"/>
    <x v="2"/>
    <x v="2"/>
    <s v="egg"/>
    <n v="138660"/>
    <n v="30976.643999999997"/>
    <x v="2321"/>
    <x v="3013"/>
    <x v="2957"/>
    <x v="63"/>
    <s v="其它"/>
    <x v="1"/>
    <s v="眼镜"/>
    <d v="2013-03-14T00:00:00"/>
    <d v="2016-05-09T00:00:00"/>
    <s v="保底与流水两者取高"/>
    <s v="0.16"/>
    <s v="0.16"/>
    <s v=""/>
    <n v="3.2"/>
  </r>
  <r>
    <d v="2015-01-01T00:00:00"/>
    <x v="2"/>
    <x v="2"/>
    <s v="City Chain 时间廊"/>
    <n v="212233.19999999998"/>
    <n v="32365.562999999995"/>
    <x v="132"/>
    <x v="3014"/>
    <x v="2958"/>
    <x v="98"/>
    <s v="珠宝"/>
    <x v="11"/>
    <s v="钟表"/>
    <d v="2013-03-14T00:00:00"/>
    <d v="2016-05-09T00:00:00"/>
    <s v="保底与流水两者取高"/>
    <s v="0.12"/>
    <s v="0.12"/>
    <s v=""/>
    <n v="3.2"/>
  </r>
  <r>
    <d v="2015-01-01T00:00:00"/>
    <x v="2"/>
    <x v="2"/>
    <s v="Amass 阿玛施"/>
    <n v="483216"/>
    <n v="57454.382400000002"/>
    <x v="905"/>
    <x v="3015"/>
    <x v="2959"/>
    <x v="99"/>
    <s v="普通服饰"/>
    <x v="13"/>
    <s v="女装"/>
    <d v="2013-04-10T00:00:00"/>
    <d v="2016-05-09T00:00:00"/>
    <s v="保底与流水两者取高"/>
    <s v="0.06"/>
    <s v="0.06"/>
    <s v=""/>
    <n v="3.1"/>
  </r>
  <r>
    <d v="2015-01-01T00:00:00"/>
    <x v="2"/>
    <x v="2"/>
    <s v="Springfield"/>
    <n v="447379.20000000001"/>
    <n v="94889.128320000003"/>
    <x v="2322"/>
    <x v="3016"/>
    <x v="2960"/>
    <x v="100"/>
    <s v="普通服饰"/>
    <x v="9"/>
    <s v="综合服饰"/>
    <d v="2013-01-28T00:00:00"/>
    <d v="2019-05-09T00:00:00"/>
    <s v="保底与流水两者取高"/>
    <s v="0.12"/>
    <s v="0.12"/>
    <s v=""/>
    <n v="6.3"/>
  </r>
  <r>
    <d v="2015-01-01T00:00:00"/>
    <x v="2"/>
    <x v="2"/>
    <s v="Casio 卡西欧"/>
    <n v="62184"/>
    <n v="8680.8863999999994"/>
    <x v="2323"/>
    <x v="3017"/>
    <x v="2961"/>
    <x v="10"/>
    <s v="珠宝"/>
    <x v="11"/>
    <s v="钟表"/>
    <d v="2013-07-26T00:00:00"/>
    <d v="2015-07-25T00:00:00"/>
    <s v="保底与流水两者取高"/>
    <s v="0.13"/>
    <s v="0.13"/>
    <s v=""/>
    <n v="2"/>
  </r>
  <r>
    <d v="2015-01-01T00:00:00"/>
    <x v="2"/>
    <x v="2"/>
    <s v="三星"/>
    <n v="85584"/>
    <n v="11998.876799999998"/>
    <x v="1863"/>
    <x v="3018"/>
    <x v="2962"/>
    <x v="47"/>
    <s v="电器"/>
    <x v="20"/>
    <s v="电器/家用电器/IT器材"/>
    <d v="2014-09-20T00:00:00"/>
    <d v="2015-09-19T00:00:00"/>
    <s v="保底与流水两者取高"/>
    <s v="0.03"/>
    <s v="0.03"/>
    <s v=""/>
    <n v="1"/>
  </r>
  <r>
    <d v="2015-01-01T00:00:00"/>
    <x v="2"/>
    <x v="2"/>
    <s v="颂拓(SUUNTO)"/>
    <n v="26588.399999999998"/>
    <n v="6599.2408800000003"/>
    <x v="2324"/>
    <x v="3019"/>
    <x v="2963"/>
    <x v="10"/>
    <s v="珠宝"/>
    <x v="11"/>
    <s v="钟表"/>
    <d v="2014-09-12T00:00:00"/>
    <d v="2015-09-11T00:00:00"/>
    <s v="保底与流水两者取高"/>
    <s v="0.1"/>
    <s v="0.1"/>
    <s v=""/>
    <n v="1"/>
  </r>
  <r>
    <d v="2015-02-01T00:00:00"/>
    <x v="2"/>
    <x v="2"/>
    <s v="迪卡侬"/>
    <n v="6313782"/>
    <n v="298641.88860000001"/>
    <x v="295"/>
    <x v="3020"/>
    <x v="2964"/>
    <x v="102"/>
    <s v="普通服饰"/>
    <x v="6"/>
    <s v="生活特性店"/>
    <d v="2013-04-01T00:00:00"/>
    <d v="2033-03-08T00:00:00"/>
    <s v="纯保底"/>
    <n v="0"/>
    <n v="0"/>
    <s v=""/>
    <n v="19.899999999999999"/>
  </r>
  <r>
    <d v="2015-02-01T00:00:00"/>
    <x v="2"/>
    <x v="2"/>
    <s v="Jack&amp;Jones 杰克琼斯"/>
    <n v="855702.6"/>
    <n v="72392.439960000003"/>
    <x v="2325"/>
    <x v="3021"/>
    <x v="2965"/>
    <x v="71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5-02-01T00:00:00"/>
    <x v="2"/>
    <x v="2"/>
    <s v="Vero Moda"/>
    <n v="264255.24"/>
    <n v="69710.532311999996"/>
    <x v="2326"/>
    <x v="3022"/>
    <x v="2966"/>
    <x v="72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5-02-01T00:00:00"/>
    <x v="2"/>
    <x v="2"/>
    <s v="Selected 思莱德"/>
    <n v="613758.6"/>
    <n v="72607.642380000005"/>
    <x v="1043"/>
    <x v="3023"/>
    <x v="2967"/>
    <x v="73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5-02-01T00:00:00"/>
    <x v="2"/>
    <x v="2"/>
    <s v="Only"/>
    <n v="369459.95999999996"/>
    <n v="70382.122380000001"/>
    <x v="2327"/>
    <x v="3024"/>
    <x v="2968"/>
    <x v="74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5-02-01T00:00:00"/>
    <x v="2"/>
    <x v="2"/>
    <s v="Mothercare"/>
    <n v="826562.6399999999"/>
    <n v="87037.045991999999"/>
    <x v="2328"/>
    <x v="3025"/>
    <x v="2969"/>
    <x v="75"/>
    <s v="儿童"/>
    <x v="14"/>
    <s v="母婴用品"/>
    <d v="2012-12-03T00:00:00"/>
    <d v="2018-05-09T00:00:00"/>
    <s v="保底(含物管费)与流水两者取高"/>
    <s v="0.1"/>
    <s v="0.1"/>
    <s v=""/>
    <n v="5.4"/>
  </r>
  <r>
    <d v="2015-02-01T00:00:00"/>
    <x v="2"/>
    <x v="2"/>
    <s v="Ochirly 欧时力"/>
    <n v="892201.2"/>
    <n v="175049.87544"/>
    <x v="959"/>
    <x v="3026"/>
    <x v="2970"/>
    <x v="76"/>
    <s v="普通服饰"/>
    <x v="13"/>
    <s v="女装"/>
    <d v="2012-12-15T00:00:00"/>
    <d v="2018-05-09T00:00:00"/>
    <s v="保底与流水两者取高"/>
    <s v="0.15"/>
    <s v="0.15"/>
    <s v=""/>
    <n v="5.4"/>
  </r>
  <r>
    <d v="2015-02-01T00:00:00"/>
    <x v="2"/>
    <x v="2"/>
    <s v="LEE"/>
    <n v="538174.79999999993"/>
    <n v="77927.711040000009"/>
    <x v="2329"/>
    <x v="3027"/>
    <x v="2971"/>
    <x v="77"/>
    <s v="普通服饰"/>
    <x v="9"/>
    <s v="中性服装/休闲服饰"/>
    <d v="2013-03-06T00:00:00"/>
    <d v="2017-05-09T00:00:00"/>
    <s v="保底与流水两者取高"/>
    <s v="0.13"/>
    <s v="0.13"/>
    <s v=""/>
    <n v="4.2"/>
  </r>
  <r>
    <d v="2015-02-01T00:00:00"/>
    <x v="2"/>
    <x v="2"/>
    <s v="Less"/>
    <n v="292186.8"/>
    <n v="61943.601599999995"/>
    <x v="1982"/>
    <x v="3028"/>
    <x v="2972"/>
    <x v="78"/>
    <s v="普通服饰"/>
    <x v="13"/>
    <s v="女装"/>
    <d v="2013-01-14T00:00:00"/>
    <d v="2016-05-09T00:00:00"/>
    <s v="保底与流水两者取高"/>
    <s v="0.18"/>
    <s v="0.18"/>
    <s v=""/>
    <n v="3.3"/>
  </r>
  <r>
    <d v="2015-02-01T00:00:00"/>
    <x v="2"/>
    <x v="2"/>
    <s v="Belvio"/>
    <n v="249328.44"/>
    <n v="28473.307848"/>
    <x v="1632"/>
    <x v="3029"/>
    <x v="2973"/>
    <x v="79"/>
    <s v="普通服饰"/>
    <x v="6"/>
    <s v="鞋"/>
    <d v="2013-07-18T00:00:00"/>
    <d v="2015-08-06T00:00:00"/>
    <s v="保底与流水两者取高"/>
    <s v="0.1"/>
    <s v="0.1"/>
    <s v=""/>
    <n v="2.1"/>
  </r>
  <r>
    <d v="2015-02-01T00:00:00"/>
    <x v="2"/>
    <x v="2"/>
    <s v="J.Linderberg"/>
    <n v="238508.4"/>
    <n v="37684.3272"/>
    <x v="560"/>
    <x v="3030"/>
    <x v="2974"/>
    <x v="80"/>
    <s v="普通服饰"/>
    <x v="9"/>
    <s v="综合服饰"/>
    <d v="2013-03-01T00:00:00"/>
    <d v="2016-05-09T00:00:00"/>
    <s v="保底与流水两者取高"/>
    <s v="0.13,0.07"/>
    <s v="0.13"/>
    <s v="0.07"/>
    <n v="3.2"/>
  </r>
  <r>
    <d v="2015-02-01T00:00:00"/>
    <x v="2"/>
    <x v="2"/>
    <s v="CK Underwear"/>
    <n v="247032"/>
    <n v="18058.039199999999"/>
    <x v="2330"/>
    <x v="3031"/>
    <x v="2975"/>
    <x v="23"/>
    <s v="普通服饰"/>
    <x v="9"/>
    <s v="内衣裤/保暖内衣"/>
    <d v="2013-03-20T00:00:00"/>
    <d v="2018-05-09T00:00:00"/>
    <s v="保底与流水两者取高"/>
    <s v="0.06"/>
    <s v="0.06"/>
    <s v=""/>
    <n v="5.0999999999999996"/>
  </r>
  <r>
    <d v="2015-02-01T00:00:00"/>
    <x v="2"/>
    <x v="2"/>
    <s v="CK jeans"/>
    <n v="694570.91999999993"/>
    <n v="42507.740303999999"/>
    <x v="2331"/>
    <x v="3032"/>
    <x v="2976"/>
    <x v="69"/>
    <s v="普通服饰"/>
    <x v="9"/>
    <s v="综合服饰"/>
    <d v="2013-03-20T00:00:00"/>
    <d v="2018-05-09T00:00:00"/>
    <s v="保底与流水两者取高"/>
    <s v="0."/>
    <s v="0."/>
    <s v=""/>
    <n v="5.0999999999999996"/>
  </r>
  <r>
    <d v="2015-02-01T00:00:00"/>
    <x v="2"/>
    <x v="2"/>
    <s v="Tommy Hilfiger"/>
    <n v="788498.28"/>
    <n v="78849.827999999994"/>
    <x v="5"/>
    <x v="3033"/>
    <x v="2977"/>
    <x v="78"/>
    <s v="普通服饰"/>
    <x v="9"/>
    <s v="综合服饰"/>
    <d v="2013-02-18T00:00:00"/>
    <d v="2016-05-09T00:00:00"/>
    <s v="纯扣"/>
    <s v="0.1"/>
    <s v="0.1"/>
    <s v=""/>
    <n v="3.2"/>
  </r>
  <r>
    <d v="2015-02-01T00:00:00"/>
    <x v="2"/>
    <x v="2"/>
    <s v="MUJI 无印良品"/>
    <n v="2358558.9959999998"/>
    <n v="188684.71968000001"/>
    <x v="2031"/>
    <x v="3034"/>
    <x v="2978"/>
    <x v="81"/>
    <s v="快时尚"/>
    <x v="15"/>
    <s v="快时尚"/>
    <d v="2013-01-20T00:00:00"/>
    <d v="2018-05-09T00:00:00"/>
    <s v="纯扣"/>
    <s v="0.08"/>
    <s v="0.08"/>
    <s v=""/>
    <n v="5.3"/>
  </r>
  <r>
    <d v="2015-02-01T00:00:00"/>
    <x v="2"/>
    <x v="2"/>
    <s v="ZARA"/>
    <n v="4281666.0119999992"/>
    <n v="192674.97053999998"/>
    <x v="2332"/>
    <x v="3035"/>
    <x v="2979"/>
    <x v="101"/>
    <s v="快时尚"/>
    <x v="19"/>
    <s v="快时尚"/>
    <d v="2013-06-17T00:00:00"/>
    <d v="2029-06-16T00:00:00"/>
    <s v="纯扣"/>
    <s v="0.05"/>
    <s v="0.05"/>
    <s v=""/>
    <n v="16"/>
  </r>
  <r>
    <d v="2015-02-01T00:00:00"/>
    <x v="2"/>
    <x v="2"/>
    <s v="Bose"/>
    <n v="201321.60000000001"/>
    <n v="32010.134399999999"/>
    <x v="602"/>
    <x v="3036"/>
    <x v="2980"/>
    <x v="62"/>
    <s v="电器"/>
    <x v="20"/>
    <s v="电器/家用电器/IT器材"/>
    <d v="2014-04-16T00:00:00"/>
    <d v="2015-04-15T00:00:00"/>
    <s v="保底与流水两者取高"/>
    <s v="0.08"/>
    <s v="0.08"/>
    <s v=""/>
    <n v="1"/>
  </r>
  <r>
    <d v="2015-02-01T00:00:00"/>
    <x v="2"/>
    <x v="2"/>
    <s v="T-world"/>
    <n v="2995815.6"/>
    <n v="96764.84388"/>
    <x v="2333"/>
    <x v="3037"/>
    <x v="2981"/>
    <x v="80"/>
    <s v="电器"/>
    <x v="20"/>
    <s v="电器/家用电器/IT器材"/>
    <d v="2014-03-10T00:00:00"/>
    <d v="2017-04-09T00:00:00"/>
    <s v="保底与流水两者取高"/>
    <s v="0.03"/>
    <s v="0.03"/>
    <s v=""/>
    <n v="3.1"/>
  </r>
  <r>
    <d v="2015-02-01T00:00:00"/>
    <x v="2"/>
    <x v="2"/>
    <s v="Starbucks 星巴克（01-38）"/>
    <n v="1010165.1"/>
    <n v="80813.207999999999"/>
    <x v="438"/>
    <x v="3038"/>
    <x v="2982"/>
    <x v="83"/>
    <s v="餐饮"/>
    <x v="0"/>
    <s v="咖啡店/面包店/冰激凌"/>
    <d v="2013-01-14T00:00:00"/>
    <d v="2023-05-13T00:00:00"/>
    <s v="保底与流水两者取高"/>
    <s v="0.08"/>
    <s v="0.08"/>
    <s v=""/>
    <n v="10.3"/>
  </r>
  <r>
    <d v="2015-02-01T00:00:00"/>
    <x v="2"/>
    <x v="2"/>
    <s v="Massimo Dutti"/>
    <n v="605457.87599999993"/>
    <n v="33300.18318"/>
    <x v="2172"/>
    <x v="3039"/>
    <x v="2983"/>
    <x v="84"/>
    <s v="快时尚"/>
    <x v="16"/>
    <s v="快时尚"/>
    <d v="2013-06-17T00:00:00"/>
    <d v="2029-06-16T00:00:00"/>
    <s v="纯扣"/>
    <s v="0.06"/>
    <s v="0.06"/>
    <s v=""/>
    <n v="16"/>
  </r>
  <r>
    <d v="2015-02-01T00:00:00"/>
    <x v="2"/>
    <x v="2"/>
    <s v="ZARA Home"/>
    <n v="516398.68799999997"/>
    <n v="28401.92784"/>
    <x v="2172"/>
    <x v="3040"/>
    <x v="2984"/>
    <x v="85"/>
    <s v="快时尚"/>
    <x v="16"/>
    <s v="快时尚"/>
    <d v="2013-06-17T00:00:00"/>
    <d v="2029-06-16T00:00:00"/>
    <s v="纯扣"/>
    <s v="0.06"/>
    <s v="0.06"/>
    <s v=""/>
    <n v="16"/>
  </r>
  <r>
    <d v="2015-02-01T00:00:00"/>
    <x v="2"/>
    <x v="2"/>
    <s v="Oysho"/>
    <n v="638964.74399999995"/>
    <n v="35143.060919999996"/>
    <x v="2165"/>
    <x v="3041"/>
    <x v="2985"/>
    <x v="86"/>
    <s v="快时尚"/>
    <x v="16"/>
    <s v="快时尚"/>
    <d v="2013-06-17T00:00:00"/>
    <d v="2029-06-16T00:00:00"/>
    <s v="纯扣"/>
    <s v="0.06"/>
    <s v="0.06"/>
    <s v=""/>
    <n v="16"/>
  </r>
  <r>
    <d v="2015-02-01T00:00:00"/>
    <x v="2"/>
    <x v="2"/>
    <s v="Uniqlo 优衣库"/>
    <n v="3008569.2480000001"/>
    <n v="265656.66459840001"/>
    <x v="2334"/>
    <x v="3042"/>
    <x v="2986"/>
    <x v="87"/>
    <s v="快时尚"/>
    <x v="17"/>
    <s v="快时尚"/>
    <d v="2013-01-07T00:00:00"/>
    <d v="2023-08-30T00:00:00"/>
    <s v="纯扣"/>
    <s v="0.08"/>
    <s v="0.08"/>
    <s v=""/>
    <n v="10.6"/>
  </r>
  <r>
    <d v="2015-02-01T00:00:00"/>
    <x v="2"/>
    <x v="2"/>
    <s v="Bershka"/>
    <n v="1081727.1240000001"/>
    <n v="59494.991820000003"/>
    <x v="2165"/>
    <x v="3043"/>
    <x v="2987"/>
    <x v="88"/>
    <s v="快时尚"/>
    <x v="16"/>
    <s v="快时尚"/>
    <d v="2013-06-17T00:00:00"/>
    <d v="2029-06-16T00:00:00"/>
    <s v="纯扣"/>
    <s v="0.06"/>
    <s v="0.06"/>
    <s v=""/>
    <n v="16"/>
  </r>
  <r>
    <d v="2015-02-01T00:00:00"/>
    <x v="2"/>
    <x v="2"/>
    <s v="Dazzle 地素"/>
    <n v="320300.97599999997"/>
    <n v="44265.594883199992"/>
    <x v="2335"/>
    <x v="3044"/>
    <x v="2988"/>
    <x v="89"/>
    <s v="普通服饰"/>
    <x v="13"/>
    <s v="女装"/>
    <d v="2013-04-20T00:00:00"/>
    <d v="2016-05-19T00:00:00"/>
    <s v="保底与流水两者取高"/>
    <s v="0.12"/>
    <s v="0.12"/>
    <s v=""/>
    <n v="3.1"/>
  </r>
  <r>
    <d v="2015-02-01T00:00:00"/>
    <x v="2"/>
    <x v="2"/>
    <s v="STACCATO 思加图"/>
    <n v="412493.64"/>
    <n v="44508.06375600001"/>
    <x v="2336"/>
    <x v="3045"/>
    <x v="2989"/>
    <x v="23"/>
    <s v="普通服饰"/>
    <x v="6"/>
    <s v="鞋"/>
    <d v="2013-06-24T00:00:00"/>
    <d v="2015-07-13T00:00:00"/>
    <s v="保底与流水两者取高"/>
    <s v="0.1"/>
    <s v="0.1"/>
    <s v=""/>
    <n v="2.1"/>
  </r>
  <r>
    <d v="2015-02-01T00:00:00"/>
    <x v="2"/>
    <x v="2"/>
    <s v="Joy&amp;Peace 真美诗"/>
    <n v="256068"/>
    <n v="36105.587999999996"/>
    <x v="2119"/>
    <x v="3046"/>
    <x v="2990"/>
    <x v="90"/>
    <s v="普通服饰"/>
    <x v="6"/>
    <s v="鞋"/>
    <d v="2013-06-24T00:00:00"/>
    <d v="2015-07-13T00:00:00"/>
    <s v="纯扣"/>
    <s v="0.13"/>
    <s v="0.13"/>
    <s v=""/>
    <n v="2.1"/>
  </r>
  <r>
    <d v="2015-02-01T00:00:00"/>
    <x v="2"/>
    <x v="2"/>
    <s v="Pull&amp;Bear"/>
    <n v="654872.49599999993"/>
    <n v="36017.987279999994"/>
    <x v="2165"/>
    <x v="3047"/>
    <x v="2991"/>
    <x v="91"/>
    <s v="快时尚"/>
    <x v="16"/>
    <s v="快时尚"/>
    <d v="2013-06-17T00:00:00"/>
    <d v="2029-06-16T00:00:00"/>
    <s v="纯扣"/>
    <s v="0.06"/>
    <s v="0.06"/>
    <s v=""/>
    <n v="16"/>
  </r>
  <r>
    <d v="2015-02-01T00:00:00"/>
    <x v="2"/>
    <x v="2"/>
    <s v="Adidas Originals 三叶草"/>
    <n v="740071.2"/>
    <n v="102129.82560000001"/>
    <x v="1352"/>
    <x v="3048"/>
    <x v="2992"/>
    <x v="92"/>
    <s v="普通服饰"/>
    <x v="18"/>
    <s v="运动服饰/运动配饰"/>
    <d v="2013-02-27T00:00:00"/>
    <d v="2015-05-09T00:00:00"/>
    <s v="保底与流水两者取高"/>
    <s v="0.13"/>
    <s v="0.13"/>
    <s v=""/>
    <n v="2.2000000000000002"/>
  </r>
  <r>
    <d v="2015-02-01T00:00:00"/>
    <x v="2"/>
    <x v="2"/>
    <s v="Clarks 其乐"/>
    <n v="466053.11999999994"/>
    <n v="48935.577599999997"/>
    <x v="2337"/>
    <x v="3049"/>
    <x v="2993"/>
    <x v="93"/>
    <s v="普通服饰"/>
    <x v="6"/>
    <s v="鞋"/>
    <d v="2013-01-20T00:00:00"/>
    <d v="2017-05-09T00:00:00"/>
    <s v="保底与流水两者取高"/>
    <s v="0.1"/>
    <s v="0.1"/>
    <s v=""/>
    <n v="4.3"/>
  </r>
  <r>
    <d v="2015-02-01T00:00:00"/>
    <x v="2"/>
    <x v="2"/>
    <s v="暇步士"/>
    <n v="374051.51999999996"/>
    <n v="39686.866272000007"/>
    <x v="2338"/>
    <x v="3050"/>
    <x v="2994"/>
    <x v="94"/>
    <s v="普通服饰"/>
    <x v="6"/>
    <s v="鞋"/>
    <d v="2013-01-20T00:00:00"/>
    <d v="2017-05-09T00:00:00"/>
    <s v="保底与流水两者取高"/>
    <s v="0.1"/>
    <s v="0.1"/>
    <s v=""/>
    <n v="4.3"/>
  </r>
  <r>
    <d v="2015-02-01T00:00:00"/>
    <x v="2"/>
    <x v="2"/>
    <s v="Stradivarius"/>
    <n v="298025.86800000002"/>
    <n v="16391.422740000002"/>
    <x v="2165"/>
    <x v="3051"/>
    <x v="2995"/>
    <x v="95"/>
    <s v="快时尚"/>
    <x v="16"/>
    <s v="快时尚"/>
    <d v="2013-06-17T00:00:00"/>
    <d v="2029-06-16T00:00:00"/>
    <s v="纯扣"/>
    <s v="0.06"/>
    <s v="0.06"/>
    <s v=""/>
    <n v="16"/>
  </r>
  <r>
    <d v="2015-02-01T00:00:00"/>
    <x v="2"/>
    <x v="2"/>
    <s v="Mo&amp;Co 摩安珂"/>
    <n v="240028.32"/>
    <n v="50333.938704"/>
    <x v="2339"/>
    <x v="3052"/>
    <x v="2996"/>
    <x v="96"/>
    <s v="普通服饰"/>
    <x v="13"/>
    <s v="女装"/>
    <d v="2013-03-10T00:00:00"/>
    <d v="2016-05-09T00:00:00"/>
    <s v="保底与流水两者取高"/>
    <s v="0.17"/>
    <s v="0.17"/>
    <s v=""/>
    <n v="3.2"/>
  </r>
  <r>
    <d v="2015-02-01T00:00:00"/>
    <x v="2"/>
    <x v="2"/>
    <s v="Earth Music&amp;Ecology"/>
    <n v="288168"/>
    <n v="55212.988799999999"/>
    <x v="2340"/>
    <x v="3053"/>
    <x v="2997"/>
    <x v="103"/>
    <s v="普通服饰"/>
    <x v="13"/>
    <s v="女装"/>
    <d v="2014-03-04T00:00:00"/>
    <d v="2016-03-03T00:00:00"/>
    <s v="保底与流水两者取高"/>
    <s v="0.16"/>
    <s v="0.16"/>
    <s v=""/>
    <n v="2"/>
  </r>
  <r>
    <d v="2015-02-01T00:00:00"/>
    <x v="2"/>
    <x v="2"/>
    <s v="Dr. Martens"/>
    <n v="390855.6"/>
    <n v="45104.736239999998"/>
    <x v="2341"/>
    <x v="3054"/>
    <x v="2998"/>
    <x v="54"/>
    <s v="普通服饰"/>
    <x v="6"/>
    <s v="鞋"/>
    <d v="2014-03-17T00:00:00"/>
    <d v="2017-03-16T00:00:00"/>
    <s v="保底与流水两者取高"/>
    <s v="0.1"/>
    <s v="0.1"/>
    <s v=""/>
    <n v="3"/>
  </r>
  <r>
    <d v="2015-02-01T00:00:00"/>
    <x v="2"/>
    <x v="2"/>
    <s v="Lenscrafters 亮视点"/>
    <n v="118234.79999999999"/>
    <n v="51290.256239999995"/>
    <x v="2342"/>
    <x v="3055"/>
    <x v="2999"/>
    <x v="97"/>
    <s v="其它"/>
    <x v="1"/>
    <s v="眼镜"/>
    <d v="2013-01-16T00:00:00"/>
    <d v="2016-05-09T00:00:00"/>
    <s v="保底与流水两者取高"/>
    <s v="0.16"/>
    <s v="0.16"/>
    <s v=""/>
    <n v="3.3"/>
  </r>
  <r>
    <d v="2015-02-01T00:00:00"/>
    <x v="2"/>
    <x v="2"/>
    <s v="egg"/>
    <n v="139676.4"/>
    <n v="30966.257880000001"/>
    <x v="2343"/>
    <x v="3056"/>
    <x v="3000"/>
    <x v="63"/>
    <s v="其它"/>
    <x v="1"/>
    <s v="眼镜"/>
    <d v="2013-03-14T00:00:00"/>
    <d v="2016-05-09T00:00:00"/>
    <s v="保底与流水两者取高"/>
    <s v="0.16"/>
    <s v="0.16"/>
    <s v=""/>
    <n v="3.2"/>
  </r>
  <r>
    <d v="2015-02-01T00:00:00"/>
    <x v="2"/>
    <x v="2"/>
    <s v="City Chain 时间廊"/>
    <n v="321342"/>
    <n v="44152.390800000001"/>
    <x v="88"/>
    <x v="3057"/>
    <x v="3001"/>
    <x v="98"/>
    <s v="珠宝"/>
    <x v="11"/>
    <s v="钟表"/>
    <d v="2013-03-14T00:00:00"/>
    <d v="2016-05-09T00:00:00"/>
    <s v="保底与流水两者取高"/>
    <s v="0.12"/>
    <s v="0.12"/>
    <s v=""/>
    <n v="3.2"/>
  </r>
  <r>
    <d v="2015-02-01T00:00:00"/>
    <x v="2"/>
    <x v="2"/>
    <s v="Amass 阿玛施"/>
    <n v="445458"/>
    <n v="57464.082000000002"/>
    <x v="1131"/>
    <x v="3058"/>
    <x v="3002"/>
    <x v="99"/>
    <s v="普通服饰"/>
    <x v="13"/>
    <s v="女装"/>
    <d v="2013-04-10T00:00:00"/>
    <d v="2016-05-09T00:00:00"/>
    <s v="保底与流水两者取高"/>
    <s v="0.06"/>
    <s v="0.06"/>
    <s v=""/>
    <n v="3.1"/>
  </r>
  <r>
    <d v="2015-02-01T00:00:00"/>
    <x v="2"/>
    <x v="2"/>
    <s v="Springfield"/>
    <n v="483906"/>
    <n v="94893.9666"/>
    <x v="2344"/>
    <x v="3059"/>
    <x v="3003"/>
    <x v="100"/>
    <s v="普通服饰"/>
    <x v="9"/>
    <s v="综合服饰"/>
    <d v="2013-01-28T00:00:00"/>
    <d v="2019-05-09T00:00:00"/>
    <s v="保底与流水两者取高"/>
    <s v="0.12"/>
    <s v="0.12"/>
    <s v=""/>
    <n v="6.3"/>
  </r>
  <r>
    <d v="2015-02-01T00:00:00"/>
    <x v="2"/>
    <x v="2"/>
    <s v="Casio 卡西欧"/>
    <n v="142812"/>
    <n v="19165.370399999996"/>
    <x v="1033"/>
    <x v="3060"/>
    <x v="3004"/>
    <x v="10"/>
    <s v="珠宝"/>
    <x v="11"/>
    <s v="钟表"/>
    <d v="2013-07-26T00:00:00"/>
    <d v="2015-07-25T00:00:00"/>
    <s v="保底与流水两者取高"/>
    <s v="0.13"/>
    <s v="0.13"/>
    <s v=""/>
    <n v="2"/>
  </r>
  <r>
    <d v="2015-02-01T00:00:00"/>
    <x v="2"/>
    <x v="2"/>
    <s v="三星"/>
    <n v="123720"/>
    <n v="12000.840000000002"/>
    <x v="2345"/>
    <x v="3061"/>
    <x v="3005"/>
    <x v="47"/>
    <s v="电器"/>
    <x v="20"/>
    <s v="电器/家用电器/IT器材"/>
    <d v="2014-09-20T00:00:00"/>
    <d v="2015-09-19T00:00:00"/>
    <s v="保底与流水两者取高"/>
    <s v="0.03"/>
    <s v="0.03"/>
    <s v=""/>
    <n v="1"/>
  </r>
  <r>
    <d v="2015-02-01T00:00:00"/>
    <x v="2"/>
    <x v="2"/>
    <s v="颂拓(SUUNTO)"/>
    <n v="31946.399999999998"/>
    <n v="6600.1262399999996"/>
    <x v="2346"/>
    <x v="3062"/>
    <x v="3006"/>
    <x v="10"/>
    <s v="珠宝"/>
    <x v="11"/>
    <s v="钟表"/>
    <d v="2014-09-12T00:00:00"/>
    <d v="2015-09-11T00:00:00"/>
    <s v="保底与流水两者取高"/>
    <s v="0.1"/>
    <s v="0.1"/>
    <s v=""/>
    <n v="1"/>
  </r>
  <r>
    <d v="2015-03-01T00:00:00"/>
    <x v="2"/>
    <x v="2"/>
    <s v="迪卡侬"/>
    <n v="6737851.2000000002"/>
    <n v="298486.80816000002"/>
    <x v="2347"/>
    <x v="3063"/>
    <x v="3007"/>
    <x v="102"/>
    <s v="普通服饰"/>
    <x v="6"/>
    <s v="生活特性店"/>
    <d v="2013-04-01T00:00:00"/>
    <d v="2033-03-08T00:00:00"/>
    <s v="纯保底"/>
    <n v="0"/>
    <n v="0"/>
    <s v=""/>
    <n v="19.899999999999999"/>
  </r>
  <r>
    <d v="2015-03-01T00:00:00"/>
    <x v="2"/>
    <x v="2"/>
    <s v="Jack&amp;Jones 杰克琼斯"/>
    <n v="495275.39999999997"/>
    <n v="56114.702819999999"/>
    <x v="2348"/>
    <x v="3064"/>
    <x v="3008"/>
    <x v="71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5-03-01T00:00:00"/>
    <x v="2"/>
    <x v="2"/>
    <s v="Vero Moda"/>
    <n v="268708.8"/>
    <n v="54010.468800000002"/>
    <x v="773"/>
    <x v="3065"/>
    <x v="3009"/>
    <x v="72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5-03-01T00:00:00"/>
    <x v="2"/>
    <x v="2"/>
    <s v="Selected 思莱德"/>
    <n v="263301.36"/>
    <n v="56241.170495999999"/>
    <x v="2349"/>
    <x v="3066"/>
    <x v="3010"/>
    <x v="73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5-03-01T00:00:00"/>
    <x v="2"/>
    <x v="2"/>
    <s v="Only"/>
    <n v="376240.2"/>
    <n v="54517.204980000002"/>
    <x v="1155"/>
    <x v="3067"/>
    <x v="3011"/>
    <x v="74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5-03-01T00:00:00"/>
    <x v="2"/>
    <x v="2"/>
    <s v="Mothercare"/>
    <n v="720533.04"/>
    <n v="86968.337928000008"/>
    <x v="1690"/>
    <x v="3068"/>
    <x v="3012"/>
    <x v="75"/>
    <s v="儿童"/>
    <x v="14"/>
    <s v="母婴用品"/>
    <d v="2012-12-03T00:00:00"/>
    <d v="2018-05-09T00:00:00"/>
    <s v="保底(含物管费)与流水两者取高"/>
    <s v="0.1"/>
    <s v="0.1"/>
    <s v=""/>
    <n v="5.4"/>
  </r>
  <r>
    <d v="2015-03-01T00:00:00"/>
    <x v="2"/>
    <x v="2"/>
    <s v="Ochirly 欧时力"/>
    <n v="537723.6"/>
    <n v="175029.03179999997"/>
    <x v="2350"/>
    <x v="3069"/>
    <x v="3013"/>
    <x v="76"/>
    <s v="普通服饰"/>
    <x v="13"/>
    <s v="女装"/>
    <d v="2012-12-15T00:00:00"/>
    <d v="2018-05-09T00:00:00"/>
    <s v="保底与流水两者取高"/>
    <s v="0.15"/>
    <s v="0.15"/>
    <s v=""/>
    <n v="5.4"/>
  </r>
  <r>
    <d v="2015-03-01T00:00:00"/>
    <x v="2"/>
    <x v="2"/>
    <s v="LEE"/>
    <n v="249518.4"/>
    <n v="41494.909919999998"/>
    <x v="116"/>
    <x v="3070"/>
    <x v="3014"/>
    <x v="77"/>
    <s v="普通服饰"/>
    <x v="9"/>
    <s v="中性服装/休闲服饰"/>
    <d v="2013-03-06T00:00:00"/>
    <d v="2017-05-09T00:00:00"/>
    <s v="保底与流水两者取高"/>
    <s v="0.13"/>
    <s v="0.13"/>
    <s v=""/>
    <n v="4.2"/>
  </r>
  <r>
    <d v="2015-03-01T00:00:00"/>
    <x v="2"/>
    <x v="2"/>
    <s v="Less"/>
    <n v="211226.4"/>
    <n v="48666.562559999998"/>
    <x v="2351"/>
    <x v="3071"/>
    <x v="3015"/>
    <x v="78"/>
    <s v="普通服饰"/>
    <x v="13"/>
    <s v="女装"/>
    <d v="2013-01-14T00:00:00"/>
    <d v="2016-05-09T00:00:00"/>
    <s v="保底与流水两者取高"/>
    <s v="0.18"/>
    <s v="0.18"/>
    <s v=""/>
    <n v="3.3"/>
  </r>
  <r>
    <d v="2015-03-01T00:00:00"/>
    <x v="2"/>
    <x v="2"/>
    <s v="Belvio"/>
    <n v="261451.56"/>
    <n v="29674.752059999999"/>
    <x v="2352"/>
    <x v="3072"/>
    <x v="3016"/>
    <x v="79"/>
    <s v="普通服饰"/>
    <x v="6"/>
    <s v="鞋"/>
    <d v="2013-07-18T00:00:00"/>
    <d v="2015-08-06T00:00:00"/>
    <s v="保底与流水两者取高"/>
    <s v="0.1"/>
    <s v="0.1"/>
    <s v=""/>
    <n v="2.1"/>
  </r>
  <r>
    <d v="2015-03-01T00:00:00"/>
    <x v="2"/>
    <x v="2"/>
    <s v="J.Linderberg"/>
    <n v="115161.59999999999"/>
    <n v="37669.359359999995"/>
    <x v="2353"/>
    <x v="3073"/>
    <x v="3017"/>
    <x v="80"/>
    <s v="普通服饰"/>
    <x v="9"/>
    <s v="综合服饰"/>
    <d v="2013-03-01T00:00:00"/>
    <d v="2016-05-09T00:00:00"/>
    <s v="保底与流水两者取高"/>
    <s v="0.13,0.07"/>
    <s v="0.13"/>
    <s v="0.07"/>
    <n v="3.2"/>
  </r>
  <r>
    <d v="2015-03-01T00:00:00"/>
    <x v="2"/>
    <x v="2"/>
    <s v="CK Underwear"/>
    <n v="208662"/>
    <n v="15753.980999999998"/>
    <x v="2354"/>
    <x v="3074"/>
    <x v="3018"/>
    <x v="23"/>
    <s v="普通服饰"/>
    <x v="9"/>
    <s v="内衣裤/保暖内衣"/>
    <d v="2013-03-20T00:00:00"/>
    <d v="2018-05-09T00:00:00"/>
    <s v="保底与流水两者取高"/>
    <s v="0.06"/>
    <s v="0.06"/>
    <s v=""/>
    <n v="5.0999999999999996"/>
  </r>
  <r>
    <d v="2015-03-01T00:00:00"/>
    <x v="2"/>
    <x v="2"/>
    <s v="CK jeans"/>
    <n v="411755.52000000002"/>
    <n v="42493.169664000008"/>
    <x v="2355"/>
    <x v="3075"/>
    <x v="3019"/>
    <x v="69"/>
    <s v="普通服饰"/>
    <x v="9"/>
    <s v="综合服饰"/>
    <d v="2013-03-20T00:00:00"/>
    <d v="2018-05-09T00:00:00"/>
    <s v="保底与流水两者取高"/>
    <s v="0."/>
    <s v="0."/>
    <s v=""/>
    <n v="5.0999999999999996"/>
  </r>
  <r>
    <d v="2015-03-01T00:00:00"/>
    <x v="2"/>
    <x v="2"/>
    <s v="Tommy Hilfiger"/>
    <n v="510778.19999999995"/>
    <n v="51077.820000000007"/>
    <x v="2030"/>
    <x v="3076"/>
    <x v="3020"/>
    <x v="78"/>
    <s v="普通服饰"/>
    <x v="9"/>
    <s v="综合服饰"/>
    <d v="2013-02-18T00:00:00"/>
    <d v="2016-05-09T00:00:00"/>
    <s v="纯扣"/>
    <s v="0.1"/>
    <s v="0.1"/>
    <s v=""/>
    <n v="3.2"/>
  </r>
  <r>
    <d v="2015-03-01T00:00:00"/>
    <x v="2"/>
    <x v="2"/>
    <s v="MUJI 无印良品"/>
    <n v="2167038.9720000001"/>
    <n v="173363.11775999999"/>
    <x v="2163"/>
    <x v="3077"/>
    <x v="3021"/>
    <x v="81"/>
    <s v="快时尚"/>
    <x v="15"/>
    <s v="快时尚"/>
    <d v="2013-01-20T00:00:00"/>
    <d v="2018-05-09T00:00:00"/>
    <s v="纯扣"/>
    <s v="0.08"/>
    <s v="0.08"/>
    <s v=""/>
    <n v="5.3"/>
  </r>
  <r>
    <d v="2015-03-01T00:00:00"/>
    <x v="2"/>
    <x v="2"/>
    <s v="ZARA"/>
    <n v="3773976.7199999997"/>
    <n v="169828.95240000001"/>
    <x v="2332"/>
    <x v="3078"/>
    <x v="3022"/>
    <x v="101"/>
    <s v="快时尚"/>
    <x v="19"/>
    <s v="快时尚"/>
    <d v="2013-06-17T00:00:00"/>
    <d v="2029-06-16T00:00:00"/>
    <s v="纯扣"/>
    <s v="0.05"/>
    <s v="0.05"/>
    <s v=""/>
    <n v="16"/>
  </r>
  <r>
    <d v="2015-03-01T00:00:00"/>
    <x v="2"/>
    <x v="2"/>
    <s v="Bose"/>
    <n v="270468"/>
    <n v="32023.411199999999"/>
    <x v="906"/>
    <x v="3079"/>
    <x v="3023"/>
    <x v="62"/>
    <s v="电器"/>
    <x v="20"/>
    <s v="电器/家用电器/IT器材"/>
    <d v="2014-04-16T00:00:00"/>
    <d v="2015-04-15T00:00:00"/>
    <s v="保底与流水两者取高"/>
    <s v="0.08"/>
    <s v="0.08"/>
    <s v=""/>
    <n v="1"/>
  </r>
  <r>
    <d v="2015-03-01T00:00:00"/>
    <x v="2"/>
    <x v="2"/>
    <s v="T-world"/>
    <n v="2232319.1999999997"/>
    <n v="73889.765519999986"/>
    <x v="2356"/>
    <x v="3080"/>
    <x v="3024"/>
    <x v="80"/>
    <s v="电器"/>
    <x v="20"/>
    <s v="电器/家用电器/IT器材"/>
    <d v="2014-03-10T00:00:00"/>
    <d v="2017-04-09T00:00:00"/>
    <s v="保底与流水两者取高"/>
    <s v="0.03"/>
    <s v="0.03"/>
    <s v=""/>
    <n v="3.1"/>
  </r>
  <r>
    <d v="2015-03-01T00:00:00"/>
    <x v="2"/>
    <x v="2"/>
    <s v="Starbucks 星巴克（01-38）"/>
    <n v="1186121.412"/>
    <n v="94889.712960000004"/>
    <x v="438"/>
    <x v="3081"/>
    <x v="3025"/>
    <x v="83"/>
    <s v="餐饮"/>
    <x v="0"/>
    <s v="咖啡店/面包店/冰激凌"/>
    <d v="2013-01-14T00:00:00"/>
    <d v="2023-05-13T00:00:00"/>
    <s v="保底与流水两者取高"/>
    <s v="0.08"/>
    <s v="0.08"/>
    <s v=""/>
    <n v="10.3"/>
  </r>
  <r>
    <d v="2015-03-01T00:00:00"/>
    <x v="2"/>
    <x v="2"/>
    <s v="Massimo Dutti"/>
    <n v="615529.60800000001"/>
    <n v="33854.12844"/>
    <x v="2165"/>
    <x v="3082"/>
    <x v="3026"/>
    <x v="84"/>
    <s v="快时尚"/>
    <x v="16"/>
    <s v="快时尚"/>
    <d v="2013-06-17T00:00:00"/>
    <d v="2029-06-16T00:00:00"/>
    <s v="纯扣"/>
    <s v="0.06"/>
    <s v="0.06"/>
    <s v=""/>
    <n v="16"/>
  </r>
  <r>
    <d v="2015-03-01T00:00:00"/>
    <x v="2"/>
    <x v="2"/>
    <s v="ZARA Home"/>
    <n v="434762.17199999996"/>
    <n v="23911.919459999997"/>
    <x v="2165"/>
    <x v="3083"/>
    <x v="3027"/>
    <x v="85"/>
    <s v="快时尚"/>
    <x v="16"/>
    <s v="快时尚"/>
    <d v="2013-06-17T00:00:00"/>
    <d v="2029-06-16T00:00:00"/>
    <s v="纯扣"/>
    <s v="0.06"/>
    <s v="0.06"/>
    <s v=""/>
    <n v="16"/>
  </r>
  <r>
    <d v="2015-03-01T00:00:00"/>
    <x v="2"/>
    <x v="2"/>
    <s v="Oysho"/>
    <n v="651141.14399999997"/>
    <n v="35812.762919999994"/>
    <x v="2269"/>
    <x v="3084"/>
    <x v="3028"/>
    <x v="86"/>
    <s v="快时尚"/>
    <x v="16"/>
    <s v="快时尚"/>
    <d v="2013-06-17T00:00:00"/>
    <d v="2029-06-16T00:00:00"/>
    <s v="纯扣"/>
    <s v="0.06"/>
    <s v="0.06"/>
    <s v=""/>
    <n v="16"/>
  </r>
  <r>
    <d v="2015-03-01T00:00:00"/>
    <x v="2"/>
    <x v="2"/>
    <s v="Uniqlo 优衣库"/>
    <n v="2375413.3319999999"/>
    <n v="214974.90654600004"/>
    <x v="82"/>
    <x v="3085"/>
    <x v="3029"/>
    <x v="87"/>
    <s v="快时尚"/>
    <x v="17"/>
    <s v="快时尚"/>
    <d v="2013-01-07T00:00:00"/>
    <d v="2023-08-30T00:00:00"/>
    <s v="纯扣"/>
    <s v="0.08"/>
    <s v="0.08"/>
    <s v=""/>
    <n v="10.6"/>
  </r>
  <r>
    <d v="2015-03-01T00:00:00"/>
    <x v="2"/>
    <x v="2"/>
    <s v="Bershka"/>
    <n v="1039716.324"/>
    <n v="57184.397819999998"/>
    <x v="2165"/>
    <x v="3086"/>
    <x v="3030"/>
    <x v="88"/>
    <s v="快时尚"/>
    <x v="16"/>
    <s v="快时尚"/>
    <d v="2013-06-17T00:00:00"/>
    <d v="2029-06-16T00:00:00"/>
    <s v="纯扣"/>
    <s v="0.06"/>
    <s v="0.06"/>
    <s v=""/>
    <n v="16"/>
  </r>
  <r>
    <d v="2015-03-01T00:00:00"/>
    <x v="2"/>
    <x v="2"/>
    <s v="Dazzle 地素"/>
    <n v="172290"/>
    <n v="34337.396999999997"/>
    <x v="2357"/>
    <x v="3087"/>
    <x v="3031"/>
    <x v="89"/>
    <s v="普通服饰"/>
    <x v="13"/>
    <s v="女装"/>
    <d v="2013-04-20T00:00:00"/>
    <d v="2016-05-19T00:00:00"/>
    <s v="保底与流水两者取高"/>
    <s v="0.12"/>
    <s v="0.12"/>
    <s v=""/>
    <n v="3.1"/>
  </r>
  <r>
    <d v="2015-03-01T00:00:00"/>
    <x v="2"/>
    <x v="2"/>
    <s v="STACCATO 思加图"/>
    <n v="250585.91999999998"/>
    <n v="28291.150368000006"/>
    <x v="1943"/>
    <x v="3088"/>
    <x v="3032"/>
    <x v="23"/>
    <s v="普通服饰"/>
    <x v="6"/>
    <s v="鞋"/>
    <d v="2013-06-24T00:00:00"/>
    <d v="2015-07-13T00:00:00"/>
    <s v="保底与流水两者取高"/>
    <s v="0.1"/>
    <s v="0.1"/>
    <s v=""/>
    <n v="2.1"/>
  </r>
  <r>
    <d v="2015-03-01T00:00:00"/>
    <x v="2"/>
    <x v="2"/>
    <s v="Joy&amp;Peace 真美诗"/>
    <n v="185922.72"/>
    <n v="26995.978944000002"/>
    <x v="2358"/>
    <x v="3089"/>
    <x v="3033"/>
    <x v="90"/>
    <s v="普通服饰"/>
    <x v="6"/>
    <s v="鞋"/>
    <d v="2013-06-24T00:00:00"/>
    <d v="2015-07-13T00:00:00"/>
    <s v="纯扣"/>
    <s v="0.13"/>
    <s v="0.13"/>
    <s v=""/>
    <n v="2.1"/>
  </r>
  <r>
    <d v="2015-03-01T00:00:00"/>
    <x v="2"/>
    <x v="2"/>
    <s v="Pull&amp;Bear"/>
    <n v="524885.304"/>
    <n v="28868.691719999999"/>
    <x v="2165"/>
    <x v="3090"/>
    <x v="3034"/>
    <x v="91"/>
    <s v="快时尚"/>
    <x v="16"/>
    <s v="快时尚"/>
    <d v="2013-06-17T00:00:00"/>
    <d v="2029-06-16T00:00:00"/>
    <s v="纯扣"/>
    <s v="0.06"/>
    <s v="0.06"/>
    <s v=""/>
    <n v="16"/>
  </r>
  <r>
    <d v="2015-03-01T00:00:00"/>
    <x v="2"/>
    <x v="2"/>
    <s v="Adidas Originals 三叶草"/>
    <n v="584535.6"/>
    <n v="81951.89112"/>
    <x v="2359"/>
    <x v="3091"/>
    <x v="3035"/>
    <x v="92"/>
    <s v="普通服饰"/>
    <x v="18"/>
    <s v="运动服饰/运动配饰"/>
    <d v="2013-02-27T00:00:00"/>
    <d v="2015-05-09T00:00:00"/>
    <s v="保底与流水两者取高"/>
    <s v="0.13"/>
    <s v="0.13"/>
    <s v=""/>
    <n v="2.2000000000000002"/>
  </r>
  <r>
    <d v="2015-03-01T00:00:00"/>
    <x v="2"/>
    <x v="2"/>
    <s v="Clarks 其乐"/>
    <n v="177963.47999999998"/>
    <n v="20127.669588000001"/>
    <x v="2360"/>
    <x v="3092"/>
    <x v="3036"/>
    <x v="93"/>
    <s v="普通服饰"/>
    <x v="6"/>
    <s v="鞋"/>
    <d v="2013-01-20T00:00:00"/>
    <d v="2017-05-09T00:00:00"/>
    <s v="保底与流水两者取高"/>
    <s v="0.1"/>
    <s v="0.1"/>
    <s v=""/>
    <n v="4.3"/>
  </r>
  <r>
    <d v="2015-03-01T00:00:00"/>
    <x v="2"/>
    <x v="2"/>
    <s v="暇步士"/>
    <n v="150023.28"/>
    <n v="17282.681855999999"/>
    <x v="2045"/>
    <x v="3093"/>
    <x v="3037"/>
    <x v="94"/>
    <s v="普通服饰"/>
    <x v="6"/>
    <s v="鞋"/>
    <d v="2013-01-20T00:00:00"/>
    <d v="2017-05-09T00:00:00"/>
    <s v="保底与流水两者取高"/>
    <s v="0.1"/>
    <s v="0.1"/>
    <s v=""/>
    <n v="4.3"/>
  </r>
  <r>
    <d v="2015-03-01T00:00:00"/>
    <x v="2"/>
    <x v="2"/>
    <s v="Stradivarius"/>
    <n v="312302.83199999999"/>
    <n v="17176.655760000001"/>
    <x v="2172"/>
    <x v="3094"/>
    <x v="3038"/>
    <x v="95"/>
    <s v="快时尚"/>
    <x v="16"/>
    <s v="快时尚"/>
    <d v="2013-06-17T00:00:00"/>
    <d v="2029-06-16T00:00:00"/>
    <s v="纯扣"/>
    <s v="0.06"/>
    <s v="0.06"/>
    <s v=""/>
    <n v="16"/>
  </r>
  <r>
    <d v="2015-03-01T00:00:00"/>
    <x v="2"/>
    <x v="2"/>
    <s v="Mo&amp;Co 摩安珂"/>
    <n v="218143.08"/>
    <n v="46617.176195999993"/>
    <x v="2361"/>
    <x v="3095"/>
    <x v="3039"/>
    <x v="96"/>
    <s v="普通服饰"/>
    <x v="13"/>
    <s v="女装"/>
    <d v="2013-03-10T00:00:00"/>
    <d v="2016-05-09T00:00:00"/>
    <s v="保底与流水两者取高"/>
    <s v="0.17"/>
    <s v="0.17"/>
    <s v=""/>
    <n v="3.2"/>
  </r>
  <r>
    <d v="2015-03-01T00:00:00"/>
    <x v="2"/>
    <x v="2"/>
    <s v="Earth Music&amp;Ecology"/>
    <n v="193162.8"/>
    <n v="49256.514000000003"/>
    <x v="2362"/>
    <x v="3096"/>
    <x v="3040"/>
    <x v="103"/>
    <s v="普通服饰"/>
    <x v="13"/>
    <s v="女装"/>
    <d v="2014-03-04T00:00:00"/>
    <d v="2016-03-03T00:00:00"/>
    <s v="保底与流水两者取高"/>
    <s v="0.16"/>
    <s v="0.16"/>
    <s v=""/>
    <n v="2"/>
  </r>
  <r>
    <d v="2015-03-01T00:00:00"/>
    <x v="2"/>
    <x v="2"/>
    <s v="Dr. Martens"/>
    <n v="211336.8"/>
    <n v="27135.645119999994"/>
    <x v="245"/>
    <x v="3097"/>
    <x v="3041"/>
    <x v="54"/>
    <s v="普通服饰"/>
    <x v="6"/>
    <s v="鞋"/>
    <d v="2014-03-17T00:00:00"/>
    <d v="2017-03-16T00:00:00"/>
    <s v="保底与流水两者取高"/>
    <s v="0.1"/>
    <s v="0.1"/>
    <s v=""/>
    <n v="3"/>
  </r>
  <r>
    <d v="2015-03-01T00:00:00"/>
    <x v="2"/>
    <x v="2"/>
    <s v="Lenscrafters 亮视点"/>
    <n v="175533.6"/>
    <n v="51290.91792"/>
    <x v="2363"/>
    <x v="3098"/>
    <x v="3042"/>
    <x v="97"/>
    <s v="其它"/>
    <x v="1"/>
    <s v="眼镜"/>
    <d v="2013-01-16T00:00:00"/>
    <d v="2016-05-09T00:00:00"/>
    <s v="保底与流水两者取高"/>
    <s v="0.16"/>
    <s v="0.16"/>
    <s v=""/>
    <n v="3.3"/>
  </r>
  <r>
    <d v="2015-03-01T00:00:00"/>
    <x v="2"/>
    <x v="2"/>
    <s v="egg"/>
    <n v="151552.79999999999"/>
    <n v="30977.392319999999"/>
    <x v="2364"/>
    <x v="3099"/>
    <x v="3043"/>
    <x v="63"/>
    <s v="其它"/>
    <x v="1"/>
    <s v="眼镜"/>
    <d v="2013-03-14T00:00:00"/>
    <d v="2016-05-09T00:00:00"/>
    <s v="保底与流水两者取高"/>
    <s v="0.16"/>
    <s v="0.16"/>
    <s v=""/>
    <n v="3.2"/>
  </r>
  <r>
    <d v="2015-03-01T00:00:00"/>
    <x v="2"/>
    <x v="2"/>
    <s v="City Chain 时间廊"/>
    <n v="166845.6"/>
    <n v="32368.046400000003"/>
    <x v="2199"/>
    <x v="3100"/>
    <x v="3044"/>
    <x v="98"/>
    <s v="珠宝"/>
    <x v="11"/>
    <s v="钟表"/>
    <d v="2013-03-14T00:00:00"/>
    <d v="2016-05-09T00:00:00"/>
    <s v="保底与流水两者取高"/>
    <s v="0.12"/>
    <s v="0.12"/>
    <s v=""/>
    <n v="3.2"/>
  </r>
  <r>
    <d v="2015-03-01T00:00:00"/>
    <x v="2"/>
    <x v="2"/>
    <s v="Amass 阿玛施"/>
    <n v="601722"/>
    <n v="57464.451000000001"/>
    <x v="1399"/>
    <x v="3101"/>
    <x v="3045"/>
    <x v="99"/>
    <s v="普通服饰"/>
    <x v="13"/>
    <s v="女装"/>
    <d v="2013-04-10T00:00:00"/>
    <d v="2016-05-09T00:00:00"/>
    <s v="保底与流水两者取高"/>
    <s v="0.06"/>
    <s v="0.06"/>
    <s v=""/>
    <n v="3.1"/>
  </r>
  <r>
    <d v="2015-03-01T00:00:00"/>
    <x v="2"/>
    <x v="2"/>
    <s v="Springfield"/>
    <n v="208594.8"/>
    <n v="94889.774520000006"/>
    <x v="2365"/>
    <x v="3102"/>
    <x v="3046"/>
    <x v="100"/>
    <s v="普通服饰"/>
    <x v="9"/>
    <s v="综合服饰"/>
    <d v="2013-01-28T00:00:00"/>
    <d v="2019-05-09T00:00:00"/>
    <s v="保底与流水两者取高"/>
    <s v="0.12"/>
    <s v="0.12"/>
    <s v=""/>
    <n v="6.3"/>
  </r>
  <r>
    <d v="2015-03-01T00:00:00"/>
    <x v="2"/>
    <x v="2"/>
    <s v="Casio 卡西欧"/>
    <n v="96001.8"/>
    <n v="13075.445160000001"/>
    <x v="2366"/>
    <x v="3103"/>
    <x v="3047"/>
    <x v="10"/>
    <s v="珠宝"/>
    <x v="11"/>
    <s v="钟表"/>
    <d v="2013-07-26T00:00:00"/>
    <d v="2015-07-25T00:00:00"/>
    <s v="保底与流水两者取高"/>
    <s v="0.13"/>
    <s v="0.13"/>
    <s v=""/>
    <n v="2"/>
  </r>
  <r>
    <d v="2015-03-01T00:00:00"/>
    <x v="2"/>
    <x v="2"/>
    <s v="三星"/>
    <n v="100603.2"/>
    <n v="12001.96176"/>
    <x v="402"/>
    <x v="3104"/>
    <x v="3048"/>
    <x v="47"/>
    <s v="电器"/>
    <x v="20"/>
    <s v="电器/家用电器/IT器材"/>
    <d v="2014-09-20T00:00:00"/>
    <d v="2015-09-19T00:00:00"/>
    <s v="保底与流水两者取高"/>
    <s v="0.03"/>
    <s v="0.03"/>
    <s v=""/>
    <n v="1"/>
  </r>
  <r>
    <d v="2015-03-01T00:00:00"/>
    <x v="2"/>
    <x v="2"/>
    <s v="颂拓(SUUNTO)"/>
    <n v="1188"/>
    <n v="6600.0528000000004"/>
    <x v="2367"/>
    <x v="3105"/>
    <x v="3049"/>
    <x v="10"/>
    <s v="珠宝"/>
    <x v="11"/>
    <s v="钟表"/>
    <d v="2014-09-12T00:00:00"/>
    <d v="2015-09-11T00:00:00"/>
    <s v="保底与流水两者取高"/>
    <s v="0.1"/>
    <s v="0.1"/>
    <s v=""/>
    <n v="1"/>
  </r>
  <r>
    <d v="2015-04-01T00:00:00"/>
    <x v="2"/>
    <x v="2"/>
    <s v="迪卡侬"/>
    <n v="8079793.1999999993"/>
    <n v="298952.34840000002"/>
    <x v="398"/>
    <x v="3106"/>
    <x v="3050"/>
    <x v="102"/>
    <s v="普通服饰"/>
    <x v="6"/>
    <s v="生活特性店"/>
    <d v="2013-04-01T00:00:00"/>
    <d v="2033-03-08T00:00:00"/>
    <s v="纯保底"/>
    <n v="0"/>
    <n v="0"/>
    <s v=""/>
    <n v="19.899999999999999"/>
  </r>
  <r>
    <d v="2015-04-01T00:00:00"/>
    <x v="2"/>
    <x v="2"/>
    <s v="Jack&amp;Jones 杰克琼斯"/>
    <n v="537473.15999999992"/>
    <n v="56112.197903999993"/>
    <x v="2368"/>
    <x v="3107"/>
    <x v="3051"/>
    <x v="71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5-04-01T00:00:00"/>
    <x v="2"/>
    <x v="2"/>
    <s v="Vero Moda"/>
    <n v="259477.19999999998"/>
    <n v="53997.205319999986"/>
    <x v="2369"/>
    <x v="3108"/>
    <x v="3052"/>
    <x v="72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5-04-01T00:00:00"/>
    <x v="2"/>
    <x v="2"/>
    <s v="Selected 思莱德"/>
    <n v="294975.59999999998"/>
    <n v="56251.846920000004"/>
    <x v="664"/>
    <x v="3109"/>
    <x v="3053"/>
    <x v="73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5-04-01T00:00:00"/>
    <x v="2"/>
    <x v="2"/>
    <s v="Only"/>
    <n v="378042"/>
    <n v="54513.6564"/>
    <x v="1580"/>
    <x v="3110"/>
    <x v="3054"/>
    <x v="74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5-04-01T00:00:00"/>
    <x v="2"/>
    <x v="2"/>
    <s v="Mothercare"/>
    <n v="852758.5199999999"/>
    <n v="86981.36903999999"/>
    <x v="764"/>
    <x v="3111"/>
    <x v="3055"/>
    <x v="75"/>
    <s v="儿童"/>
    <x v="14"/>
    <s v="母婴用品"/>
    <d v="2012-12-03T00:00:00"/>
    <d v="2018-05-09T00:00:00"/>
    <s v="保底(含物管费)与流水两者取高"/>
    <n v="0.1"/>
    <n v="0.1"/>
    <s v=""/>
    <n v="5.4"/>
  </r>
  <r>
    <d v="2015-04-01T00:00:00"/>
    <x v="2"/>
    <x v="2"/>
    <s v="Ochirly 欧时力"/>
    <n v="631380"/>
    <n v="127286.20799999998"/>
    <x v="2370"/>
    <x v="3112"/>
    <x v="3056"/>
    <x v="104"/>
    <s v="普通服饰"/>
    <x v="13"/>
    <s v="女装"/>
    <d v="2012-12-15T00:00:00"/>
    <d v="2018-05-09T00:00:00"/>
    <s v="保底与流水两者取高"/>
    <n v="0.15"/>
    <n v="0.15"/>
    <s v=""/>
    <n v="5.4"/>
  </r>
  <r>
    <d v="2015-04-01T00:00:00"/>
    <x v="2"/>
    <x v="2"/>
    <s v="LEE"/>
    <n v="325864.8"/>
    <n v="50346.111599999997"/>
    <x v="2371"/>
    <x v="3113"/>
    <x v="3057"/>
    <x v="77"/>
    <s v="普通服饰"/>
    <x v="9"/>
    <s v="中性服装/休闲服饰"/>
    <d v="2013-03-06T00:00:00"/>
    <d v="2017-05-09T00:00:00"/>
    <s v="保底与流水两者取高"/>
    <n v="0.13"/>
    <n v="0.13"/>
    <s v=""/>
    <n v="4.2"/>
  </r>
  <r>
    <d v="2015-04-01T00:00:00"/>
    <x v="2"/>
    <x v="2"/>
    <s v="Less"/>
    <n v="149031.6"/>
    <n v="48673.720560000009"/>
    <x v="2372"/>
    <x v="3114"/>
    <x v="3058"/>
    <x v="78"/>
    <s v="普通服饰"/>
    <x v="13"/>
    <s v="女装"/>
    <d v="2013-01-14T00:00:00"/>
    <d v="2016-05-09T00:00:00"/>
    <s v="保底与流水两者取高"/>
    <n v="0.18"/>
    <n v="0.18"/>
    <s v=""/>
    <n v="3.3"/>
  </r>
  <r>
    <d v="2015-04-01T00:00:00"/>
    <x v="2"/>
    <x v="2"/>
    <s v="Belvio"/>
    <n v="268416.24"/>
    <n v="30384.718368000002"/>
    <x v="2373"/>
    <x v="3115"/>
    <x v="3059"/>
    <x v="79"/>
    <s v="普通服饰"/>
    <x v="6"/>
    <s v="鞋"/>
    <d v="2013-07-18T00:00:00"/>
    <d v="2015-08-06T00:00:00"/>
    <s v="保底与流水两者取高"/>
    <n v="0.1"/>
    <n v="0.1"/>
    <s v=""/>
    <n v="2.1"/>
  </r>
  <r>
    <d v="2015-04-01T00:00:00"/>
    <x v="2"/>
    <x v="2"/>
    <s v="J.Linderberg"/>
    <n v="166572"/>
    <n v="37678.5864"/>
    <x v="2374"/>
    <x v="3116"/>
    <x v="3060"/>
    <x v="80"/>
    <s v="普通服饰"/>
    <x v="9"/>
    <s v="综合服饰"/>
    <d v="2013-03-01T00:00:00"/>
    <d v="2016-05-09T00:00:00"/>
    <s v="保底与流水两者取高"/>
    <s v="0.13,0.07"/>
    <s v="0.13"/>
    <s v="0.07"/>
    <n v="3.2"/>
  </r>
  <r>
    <d v="2015-04-01T00:00:00"/>
    <x v="2"/>
    <x v="2"/>
    <s v="CK Underwear"/>
    <n v="157221"/>
    <n v="12955.010400000001"/>
    <x v="1250"/>
    <x v="3117"/>
    <x v="3061"/>
    <x v="23"/>
    <s v="普通服饰"/>
    <x v="9"/>
    <s v="内衣裤/保暖内衣"/>
    <d v="2013-03-20T00:00:00"/>
    <d v="2018-05-09T00:00:00"/>
    <s v="保底与流水两者取高"/>
    <n v="0.06"/>
    <n v="0.06"/>
    <s v=""/>
    <n v="5.0999999999999996"/>
  </r>
  <r>
    <d v="2015-04-01T00:00:00"/>
    <x v="2"/>
    <x v="2"/>
    <s v="CK jeans"/>
    <n v="444158.39999999997"/>
    <n v="42461.543039999997"/>
    <x v="2108"/>
    <x v="3118"/>
    <x v="3062"/>
    <x v="69"/>
    <s v="普通服饰"/>
    <x v="9"/>
    <s v="综合服饰"/>
    <d v="2013-03-20T00:00:00"/>
    <d v="2018-05-09T00:00:00"/>
    <s v="保底与流水两者取高"/>
    <n v="0"/>
    <n v="0"/>
    <s v=""/>
    <n v="5.0999999999999996"/>
  </r>
  <r>
    <d v="2015-04-01T00:00:00"/>
    <x v="2"/>
    <x v="2"/>
    <s v="Tommy Hilfiger"/>
    <n v="668006.40000000002"/>
    <n v="66800.639999999999"/>
    <x v="5"/>
    <x v="3119"/>
    <x v="3063"/>
    <x v="78"/>
    <s v="普通服饰"/>
    <x v="9"/>
    <s v="综合服饰"/>
    <d v="2013-02-18T00:00:00"/>
    <d v="2016-05-09T00:00:00"/>
    <s v="纯扣"/>
    <n v="0.1"/>
    <n v="0.1"/>
    <s v=""/>
    <n v="3.2"/>
  </r>
  <r>
    <d v="2015-04-01T00:00:00"/>
    <x v="2"/>
    <x v="2"/>
    <s v="MUJI 无印良品"/>
    <n v="2351878.9919999996"/>
    <n v="188150.31935999999"/>
    <x v="2031"/>
    <x v="3120"/>
    <x v="3064"/>
    <x v="81"/>
    <s v="快时尚"/>
    <x v="15"/>
    <s v="快时尚"/>
    <d v="2013-01-20T00:00:00"/>
    <d v="2018-05-09T00:00:00"/>
    <s v="纯扣"/>
    <n v="0.08"/>
    <n v="0.08"/>
    <s v=""/>
    <n v="5.3"/>
  </r>
  <r>
    <d v="2015-04-01T00:00:00"/>
    <x v="2"/>
    <x v="2"/>
    <s v="ZARA"/>
    <n v="3397608.54"/>
    <n v="152892.38430000001"/>
    <x v="2290"/>
    <x v="3121"/>
    <x v="3065"/>
    <x v="101"/>
    <s v="快时尚"/>
    <x v="19"/>
    <s v="快时尚"/>
    <d v="2013-06-17T00:00:00"/>
    <d v="2029-06-16T00:00:00"/>
    <s v="纯扣"/>
    <n v="0.05"/>
    <n v="0.05"/>
    <s v=""/>
    <n v="16"/>
  </r>
  <r>
    <d v="2015-04-01T00:00:00"/>
    <x v="2"/>
    <x v="2"/>
    <s v="Bose"/>
    <n v="226740"/>
    <n v="38088"/>
    <x v="2375"/>
    <x v="3122"/>
    <x v="3066"/>
    <x v="62"/>
    <s v="电器"/>
    <x v="20"/>
    <s v="电器/家用电器/IT器材"/>
    <d v="2015-04-16T00:00:00"/>
    <d v="2017-04-15T00:00:00"/>
    <s v="保底与流水两者取高"/>
    <n v="0.08"/>
    <n v="0.08"/>
    <s v=""/>
    <n v="2"/>
  </r>
  <r>
    <d v="2015-04-01T00:00:00"/>
    <x v="2"/>
    <x v="2"/>
    <s v="T-world"/>
    <n v="2161504.7999999998"/>
    <n v="71761.959359999993"/>
    <x v="2376"/>
    <x v="3123"/>
    <x v="3067"/>
    <x v="80"/>
    <s v="电器"/>
    <x v="20"/>
    <s v="电器/家用电器/IT器材"/>
    <d v="2014-03-10T00:00:00"/>
    <d v="2017-04-09T00:00:00"/>
    <s v="保底与流水两者取高"/>
    <s v="0.03,0.03"/>
    <s v="0.03"/>
    <s v="0.03"/>
    <n v="3.1"/>
  </r>
  <r>
    <d v="2015-04-01T00:00:00"/>
    <x v="2"/>
    <x v="2"/>
    <s v="Starbucks 星巴克（01-38）"/>
    <n v="1180636.1040000001"/>
    <n v="94450.888319999998"/>
    <x v="438"/>
    <x v="3124"/>
    <x v="3068"/>
    <x v="83"/>
    <s v="餐饮"/>
    <x v="0"/>
    <s v="咖啡店/面包店/冰激凌"/>
    <d v="2013-01-14T00:00:00"/>
    <d v="2023-05-13T00:00:00"/>
    <s v="保底与流水两者取高"/>
    <n v="0.08"/>
    <n v="0.08"/>
    <s v=""/>
    <n v="10.3"/>
  </r>
  <r>
    <d v="2015-04-01T00:00:00"/>
    <x v="2"/>
    <x v="2"/>
    <s v="Massimo Dutti"/>
    <n v="448967.20800000004"/>
    <n v="24693.19644"/>
    <x v="2269"/>
    <x v="3125"/>
    <x v="3069"/>
    <x v="84"/>
    <s v="快时尚"/>
    <x v="16"/>
    <s v="快时尚"/>
    <d v="2013-06-17T00:00:00"/>
    <d v="2029-06-16T00:00:00"/>
    <s v="纯扣"/>
    <n v="0.06"/>
    <n v="0.06"/>
    <s v=""/>
    <n v="16"/>
  </r>
  <r>
    <d v="2015-04-01T00:00:00"/>
    <x v="2"/>
    <x v="2"/>
    <s v="ZARA Home"/>
    <n v="414022.45199999999"/>
    <n v="22771.23486"/>
    <x v="2165"/>
    <x v="3126"/>
    <x v="3070"/>
    <x v="85"/>
    <s v="快时尚"/>
    <x v="16"/>
    <s v="快时尚"/>
    <d v="2013-06-17T00:00:00"/>
    <d v="2029-06-16T00:00:00"/>
    <s v="纯扣"/>
    <n v="0.06"/>
    <n v="0.06"/>
    <s v=""/>
    <n v="16"/>
  </r>
  <r>
    <d v="2015-04-01T00:00:00"/>
    <x v="2"/>
    <x v="2"/>
    <s v="Oysho"/>
    <n v="647316.13199999998"/>
    <n v="35602.387259999996"/>
    <x v="2269"/>
    <x v="3127"/>
    <x v="3071"/>
    <x v="86"/>
    <s v="快时尚"/>
    <x v="16"/>
    <s v="快时尚"/>
    <d v="2013-06-17T00:00:00"/>
    <d v="2029-06-16T00:00:00"/>
    <s v="纯扣"/>
    <n v="0.06"/>
    <n v="0.06"/>
    <s v=""/>
    <n v="16"/>
  </r>
  <r>
    <d v="2015-04-01T00:00:00"/>
    <x v="2"/>
    <x v="2"/>
    <s v="Uniqlo 优衣库"/>
    <n v="2962421.52"/>
    <n v="261878.06236799996"/>
    <x v="2377"/>
    <x v="3128"/>
    <x v="3072"/>
    <x v="87"/>
    <s v="快时尚"/>
    <x v="17"/>
    <s v="快时尚"/>
    <d v="2013-01-07T00:00:00"/>
    <d v="2023-08-30T00:00:00"/>
    <s v="纯扣"/>
    <n v="0.08"/>
    <n v="0.08"/>
    <s v=""/>
    <n v="10.6"/>
  </r>
  <r>
    <d v="2015-04-01T00:00:00"/>
    <x v="2"/>
    <x v="2"/>
    <s v="Bershka"/>
    <n v="846313.26"/>
    <n v="46547.229299999999"/>
    <x v="2165"/>
    <x v="3129"/>
    <x v="3073"/>
    <x v="88"/>
    <s v="快时尚"/>
    <x v="16"/>
    <s v="快时尚"/>
    <d v="2013-06-17T00:00:00"/>
    <d v="2029-06-16T00:00:00"/>
    <s v="纯扣"/>
    <n v="0.06"/>
    <n v="0.06"/>
    <s v=""/>
    <n v="16"/>
  </r>
  <r>
    <d v="2015-04-01T00:00:00"/>
    <x v="2"/>
    <x v="2"/>
    <s v="Dazzle 地素"/>
    <n v="181891.19999999998"/>
    <n v="34341.058559999998"/>
    <x v="1967"/>
    <x v="3130"/>
    <x v="3074"/>
    <x v="89"/>
    <s v="普通服饰"/>
    <x v="13"/>
    <s v="女装"/>
    <d v="2013-04-20T00:00:00"/>
    <d v="2016-05-19T00:00:00"/>
    <s v="保底与流水两者取高"/>
    <n v="0.12"/>
    <n v="0.12"/>
    <s v=""/>
    <n v="3.1"/>
  </r>
  <r>
    <d v="2015-04-01T00:00:00"/>
    <x v="2"/>
    <x v="2"/>
    <s v="STACCATO 思加图"/>
    <n v="241465.56"/>
    <n v="27382.194504000003"/>
    <x v="237"/>
    <x v="3131"/>
    <x v="3075"/>
    <x v="23"/>
    <s v="普通服饰"/>
    <x v="6"/>
    <s v="鞋"/>
    <d v="2013-06-24T00:00:00"/>
    <d v="2015-07-13T00:00:00"/>
    <s v="保底与流水两者取高"/>
    <n v="0.1"/>
    <n v="0.1"/>
    <s v=""/>
    <n v="2.1"/>
  </r>
  <r>
    <d v="2015-04-01T00:00:00"/>
    <x v="2"/>
    <x v="2"/>
    <s v="Joy&amp;Peace 真美诗"/>
    <n v="168656.04"/>
    <n v="24741.841067999998"/>
    <x v="2378"/>
    <x v="3132"/>
    <x v="3076"/>
    <x v="90"/>
    <s v="普通服饰"/>
    <x v="6"/>
    <s v="鞋"/>
    <d v="2013-06-24T00:00:00"/>
    <d v="2015-07-13T00:00:00"/>
    <s v="纯扣"/>
    <n v="0.13"/>
    <n v="0.13"/>
    <s v=""/>
    <n v="2.1"/>
  </r>
  <r>
    <d v="2015-04-01T00:00:00"/>
    <x v="2"/>
    <x v="2"/>
    <s v="Pull&amp;Bear"/>
    <n v="459723.864"/>
    <n v="25284.812519999999"/>
    <x v="2165"/>
    <x v="3133"/>
    <x v="3077"/>
    <x v="91"/>
    <s v="快时尚"/>
    <x v="16"/>
    <s v="快时尚"/>
    <d v="2013-06-17T00:00:00"/>
    <d v="2029-06-16T00:00:00"/>
    <s v="纯扣"/>
    <n v="0.06"/>
    <n v="0.06"/>
    <s v=""/>
    <n v="16"/>
  </r>
  <r>
    <d v="2015-04-01T00:00:00"/>
    <x v="2"/>
    <x v="2"/>
    <s v="Adidas Originals 三叶草"/>
    <n v="622118.40000000002"/>
    <n v="86785.516800000012"/>
    <x v="2379"/>
    <x v="3134"/>
    <x v="3078"/>
    <x v="92"/>
    <s v="普通服饰"/>
    <x v="18"/>
    <s v="运动服饰/运动配饰"/>
    <d v="2013-02-27T00:00:00"/>
    <d v="2015-05-09T00:00:00"/>
    <s v="保底与流水两者取高"/>
    <n v="0.13"/>
    <n v="0.13"/>
    <s v=""/>
    <n v="2.2000000000000002"/>
  </r>
  <r>
    <d v="2015-04-01T00:00:00"/>
    <x v="2"/>
    <x v="2"/>
    <s v="Clarks 其乐"/>
    <n v="266326.56"/>
    <n v="28976.329728000001"/>
    <x v="2380"/>
    <x v="3135"/>
    <x v="3079"/>
    <x v="93"/>
    <s v="普通服饰"/>
    <x v="6"/>
    <s v="鞋"/>
    <d v="2013-01-20T00:00:00"/>
    <d v="2017-05-09T00:00:00"/>
    <s v="保底与流水两者取高"/>
    <n v="0.1"/>
    <n v="0.1"/>
    <s v=""/>
    <n v="4.3"/>
  </r>
  <r>
    <d v="2015-04-01T00:00:00"/>
    <x v="2"/>
    <x v="2"/>
    <s v="暇步士"/>
    <n v="211048.32000000001"/>
    <n v="23384.153856000001"/>
    <x v="1902"/>
    <x v="3136"/>
    <x v="3080"/>
    <x v="94"/>
    <s v="普通服饰"/>
    <x v="6"/>
    <s v="鞋"/>
    <d v="2013-01-20T00:00:00"/>
    <d v="2017-05-09T00:00:00"/>
    <s v="保底与流水两者取高"/>
    <n v="0.1"/>
    <n v="0.1"/>
    <s v=""/>
    <n v="4.3"/>
  </r>
  <r>
    <d v="2015-04-01T00:00:00"/>
    <x v="2"/>
    <x v="2"/>
    <s v="Stradivarius"/>
    <n v="248358.58799999999"/>
    <n v="13659.72234"/>
    <x v="2165"/>
    <x v="3137"/>
    <x v="3081"/>
    <x v="95"/>
    <s v="快时尚"/>
    <x v="16"/>
    <s v="快时尚"/>
    <d v="2013-06-17T00:00:00"/>
    <d v="2029-06-16T00:00:00"/>
    <s v="纯扣"/>
    <n v="0.06"/>
    <n v="0.06"/>
    <s v=""/>
    <n v="16"/>
  </r>
  <r>
    <d v="2015-04-01T00:00:00"/>
    <x v="2"/>
    <x v="2"/>
    <s v="Mo&amp;Co 摩安珂"/>
    <n v="227110.8"/>
    <n v="48147.489599999994"/>
    <x v="1982"/>
    <x v="3138"/>
    <x v="3082"/>
    <x v="96"/>
    <s v="普通服饰"/>
    <x v="13"/>
    <s v="女装"/>
    <d v="2013-03-10T00:00:00"/>
    <d v="2016-05-09T00:00:00"/>
    <s v="保底与流水两者取高"/>
    <n v="0.17"/>
    <n v="0.17"/>
    <s v=""/>
    <n v="3.2"/>
  </r>
  <r>
    <d v="2015-04-01T00:00:00"/>
    <x v="2"/>
    <x v="2"/>
    <s v="Earth Music&amp;Ecology"/>
    <n v="207840"/>
    <n v="50879.231999999996"/>
    <x v="2381"/>
    <x v="3139"/>
    <x v="3083"/>
    <x v="103"/>
    <s v="普通服饰"/>
    <x v="13"/>
    <s v="女装"/>
    <d v="2014-03-04T00:00:00"/>
    <d v="2016-03-03T00:00:00"/>
    <s v="保底与流水两者取高"/>
    <s v="0.16,0.16"/>
    <s v="0.16"/>
    <s v="0.16"/>
    <n v="2"/>
  </r>
  <r>
    <d v="2015-04-01T00:00:00"/>
    <x v="2"/>
    <x v="2"/>
    <s v="Dr. Martens"/>
    <n v="109003.2"/>
    <n v="25801.057440000004"/>
    <x v="2382"/>
    <x v="3140"/>
    <x v="3084"/>
    <x v="54"/>
    <s v="普通服饰"/>
    <x v="6"/>
    <s v="鞋"/>
    <d v="2014-03-17T00:00:00"/>
    <d v="2017-03-16T00:00:00"/>
    <s v="保底与流水两者取高"/>
    <s v="0.1,0.11"/>
    <s v="0.1"/>
    <s v="0.11"/>
    <n v="3"/>
  </r>
  <r>
    <d v="2015-04-01T00:00:00"/>
    <x v="2"/>
    <x v="2"/>
    <s v="Lenscrafters 亮视点"/>
    <n v="182865.6"/>
    <n v="51293.800800000005"/>
    <x v="1455"/>
    <x v="3141"/>
    <x v="3085"/>
    <x v="97"/>
    <s v="其它"/>
    <x v="1"/>
    <s v="眼镜"/>
    <d v="2013-01-16T00:00:00"/>
    <d v="2016-05-09T00:00:00"/>
    <s v="保底与流水两者取高"/>
    <n v="0.16"/>
    <n v="0.16"/>
    <s v=""/>
    <n v="3.3"/>
  </r>
  <r>
    <d v="2015-04-01T00:00:00"/>
    <x v="2"/>
    <x v="2"/>
    <s v="egg"/>
    <n v="185156.4"/>
    <n v="34957.528319999998"/>
    <x v="1967"/>
    <x v="3142"/>
    <x v="3086"/>
    <x v="63"/>
    <s v="其它"/>
    <x v="1"/>
    <s v="眼镜"/>
    <d v="2013-03-14T00:00:00"/>
    <d v="2016-05-09T00:00:00"/>
    <s v="保底与流水两者取高"/>
    <n v="0.16"/>
    <n v="0.16"/>
    <s v=""/>
    <n v="3.2"/>
  </r>
  <r>
    <d v="2015-04-01T00:00:00"/>
    <x v="2"/>
    <x v="2"/>
    <s v="City Chain 时间廊"/>
    <n v="170708.4"/>
    <n v="32366.31264"/>
    <x v="2383"/>
    <x v="3143"/>
    <x v="3087"/>
    <x v="98"/>
    <s v="珠宝"/>
    <x v="11"/>
    <s v="钟表"/>
    <d v="2013-03-14T00:00:00"/>
    <d v="2016-05-09T00:00:00"/>
    <s v="保底与流水两者取高"/>
    <n v="0.12"/>
    <n v="0.12"/>
    <s v=""/>
    <n v="3.2"/>
  </r>
  <r>
    <d v="2015-04-01T00:00:00"/>
    <x v="2"/>
    <x v="2"/>
    <s v="Amass 阿玛施"/>
    <n v="533185.19999999995"/>
    <n v="57477.364559999995"/>
    <x v="902"/>
    <x v="3144"/>
    <x v="3088"/>
    <x v="99"/>
    <s v="普通服饰"/>
    <x v="13"/>
    <s v="女装"/>
    <d v="2013-04-10T00:00:00"/>
    <d v="2016-05-09T00:00:00"/>
    <s v="保底与流水两者取高"/>
    <n v="0.06"/>
    <n v="0.06"/>
    <s v=""/>
    <n v="3.1"/>
  </r>
  <r>
    <d v="2015-04-01T00:00:00"/>
    <x v="2"/>
    <x v="2"/>
    <s v="Springfield"/>
    <n v="251571.59999999998"/>
    <n v="94892.807519999988"/>
    <x v="1762"/>
    <x v="3145"/>
    <x v="3089"/>
    <x v="100"/>
    <s v="普通服饰"/>
    <x v="9"/>
    <s v="综合服饰"/>
    <d v="2013-01-28T00:00:00"/>
    <d v="2019-05-09T00:00:00"/>
    <s v="保底与流水两者取高"/>
    <n v="0.12"/>
    <n v="0.12"/>
    <s v=""/>
    <n v="6.3"/>
  </r>
  <r>
    <d v="2015-04-01T00:00:00"/>
    <x v="2"/>
    <x v="2"/>
    <s v="Casio 卡西欧"/>
    <n v="63564"/>
    <n v="8860.8215999999993"/>
    <x v="1859"/>
    <x v="3146"/>
    <x v="3090"/>
    <x v="10"/>
    <s v="珠宝"/>
    <x v="11"/>
    <s v="钟表"/>
    <d v="2013-07-26T00:00:00"/>
    <d v="2015-07-25T00:00:00"/>
    <s v="保底与流水两者取高"/>
    <n v="0.13"/>
    <n v="0.13"/>
    <s v=""/>
    <n v="2"/>
  </r>
  <r>
    <d v="2015-04-01T00:00:00"/>
    <x v="2"/>
    <x v="2"/>
    <s v="三星"/>
    <n v="98233.2"/>
    <n v="12004.097040000001"/>
    <x v="2384"/>
    <x v="3147"/>
    <x v="3091"/>
    <x v="47"/>
    <s v="电器"/>
    <x v="20"/>
    <s v="电器/家用电器/IT器材"/>
    <d v="2014-09-20T00:00:00"/>
    <d v="2015-09-19T00:00:00"/>
    <s v="保底与流水两者取高"/>
    <n v="0.03"/>
    <n v="0.03"/>
    <s v=""/>
    <n v="1"/>
  </r>
  <r>
    <d v="2015-04-01T00:00:00"/>
    <x v="2"/>
    <x v="2"/>
    <s v="Calvin Klein"/>
    <n v="113285.4"/>
    <n v="6638.5244400000001"/>
    <x v="53"/>
    <x v="3148"/>
    <x v="3092"/>
    <x v="10"/>
    <s v="美容"/>
    <x v="5"/>
    <s v="化妆品/护肤品/香水"/>
    <d v="2015-02-12T00:00:00"/>
    <d v="2016-02-11T00:00:00"/>
    <s v="保底与流水两者取高"/>
    <n v="0.16"/>
    <n v="0.16"/>
    <s v=""/>
    <n v="1"/>
  </r>
  <r>
    <d v="2015-04-01T00:00:00"/>
    <x v="2"/>
    <x v="2"/>
    <s v="颂拓(SUUNTO)"/>
    <n v="10166.4"/>
    <n v="6600.0268799999994"/>
    <x v="2385"/>
    <x v="3149"/>
    <x v="3093"/>
    <x v="10"/>
    <s v="珠宝"/>
    <x v="11"/>
    <s v="钟表"/>
    <d v="2014-09-12T00:00:00"/>
    <d v="2015-09-11T00:00:00"/>
    <s v="保底与流水两者取高"/>
    <n v="0.1"/>
    <n v="0.1"/>
    <s v=""/>
    <n v="1"/>
  </r>
  <r>
    <d v="2015-05-01T00:00:00"/>
    <x v="2"/>
    <x v="2"/>
    <s v="迪卡侬"/>
    <n v="8479238.4000000004"/>
    <n v="298469.19167999999"/>
    <x v="2386"/>
    <x v="3150"/>
    <x v="3094"/>
    <x v="102"/>
    <s v="普通服饰"/>
    <x v="6"/>
    <s v="生活特性店"/>
    <d v="2013-04-01T00:00:00"/>
    <d v="2033-03-08T00:00:00"/>
    <s v="纯保底"/>
    <n v="0"/>
    <n v="0"/>
    <s v=""/>
    <n v="19.899999999999999"/>
  </r>
  <r>
    <d v="2015-05-01T00:00:00"/>
    <x v="2"/>
    <x v="2"/>
    <s v="Jack&amp;Jones 杰克琼斯"/>
    <n v="523084.79999999999"/>
    <n v="57748.561920000007"/>
    <x v="2387"/>
    <x v="3151"/>
    <x v="3095"/>
    <x v="71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5-05-01T00:00:00"/>
    <x v="2"/>
    <x v="2"/>
    <s v="Vero Moda"/>
    <n v="315345.59999999998"/>
    <n v="55563.894720000011"/>
    <x v="2077"/>
    <x v="3152"/>
    <x v="3096"/>
    <x v="72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5-05-01T00:00:00"/>
    <x v="2"/>
    <x v="2"/>
    <s v="Selected 思莱德"/>
    <n v="301855.2"/>
    <n v="57895.827359999996"/>
    <x v="1391"/>
    <x v="3153"/>
    <x v="3097"/>
    <x v="73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5-05-01T00:00:00"/>
    <x v="2"/>
    <x v="2"/>
    <s v="Only"/>
    <n v="374851.2"/>
    <n v="56077.739519999996"/>
    <x v="2388"/>
    <x v="3154"/>
    <x v="3098"/>
    <x v="74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5-05-01T00:00:00"/>
    <x v="2"/>
    <x v="2"/>
    <s v="Mothercare"/>
    <n v="1030579.992"/>
    <n v="110169.0011448"/>
    <x v="2389"/>
    <x v="3155"/>
    <x v="3099"/>
    <x v="75"/>
    <s v="儿童"/>
    <x v="14"/>
    <s v="母婴用品"/>
    <d v="2012-12-03T00:00:00"/>
    <d v="2018-05-09T00:00:00"/>
    <s v="保底(含物管费)与流水两者取高"/>
    <s v="0.1,0.11"/>
    <s v="0.1"/>
    <s v="0.11"/>
    <n v="5.4"/>
  </r>
  <r>
    <d v="2015-05-01T00:00:00"/>
    <x v="2"/>
    <x v="2"/>
    <s v="Ochirly 欧时力"/>
    <n v="538591.19999999995"/>
    <n v="130769.94336"/>
    <x v="1787"/>
    <x v="3156"/>
    <x v="3100"/>
    <x v="104"/>
    <s v="普通服饰"/>
    <x v="13"/>
    <s v="女装"/>
    <d v="2012-12-15T00:00:00"/>
    <d v="2018-05-09T00:00:00"/>
    <s v="保底与流水两者取高"/>
    <s v="0.15,0.16"/>
    <s v="0.15"/>
    <s v="0.16"/>
    <n v="5.4"/>
  </r>
  <r>
    <d v="2015-05-01T00:00:00"/>
    <x v="2"/>
    <x v="2"/>
    <s v="Five Plus 5+"/>
    <n v="296762.39999999997"/>
    <n v="49025.148479999996"/>
    <x v="2390"/>
    <x v="3157"/>
    <x v="3101"/>
    <x v="105"/>
    <s v="普通服饰"/>
    <x v="13"/>
    <s v="女装"/>
    <d v="2012-12-15T00:00:00"/>
    <d v="2018-05-09T00:00:00"/>
    <s v="保底与流水两者取高"/>
    <s v="0.15,0.16"/>
    <s v="0.15"/>
    <s v="0.16"/>
    <n v="5.4"/>
  </r>
  <r>
    <d v="2015-05-01T00:00:00"/>
    <x v="2"/>
    <x v="2"/>
    <s v="LEE"/>
    <n v="382244.39999999997"/>
    <n v="60318.166320000004"/>
    <x v="2391"/>
    <x v="3158"/>
    <x v="3102"/>
    <x v="77"/>
    <s v="普通服饰"/>
    <x v="9"/>
    <s v="中性服装/休闲服饰"/>
    <d v="2013-03-06T00:00:00"/>
    <d v="2016-05-09T00:00:00"/>
    <s v="保底与流水两者取高"/>
    <s v="0.13,0.14"/>
    <s v="0.13"/>
    <s v="0.14"/>
    <n v="3.2"/>
  </r>
  <r>
    <d v="2015-05-01T00:00:00"/>
    <x v="2"/>
    <x v="2"/>
    <s v="Less"/>
    <n v="253142.39999999999"/>
    <n v="57665.838719999992"/>
    <x v="2392"/>
    <x v="3159"/>
    <x v="3103"/>
    <x v="78"/>
    <s v="普通服饰"/>
    <x v="13"/>
    <s v="女装"/>
    <d v="2013-01-14T00:00:00"/>
    <d v="2016-05-09T00:00:00"/>
    <s v="保底与流水两者取高"/>
    <s v="0.18,0.18"/>
    <s v="0.18"/>
    <s v="0.18"/>
    <n v="3.3"/>
  </r>
  <r>
    <d v="2015-05-01T00:00:00"/>
    <x v="2"/>
    <x v="2"/>
    <s v="Belvio"/>
    <n v="355351.56"/>
    <n v="39088.671600000001"/>
    <x v="456"/>
    <x v="3160"/>
    <x v="3104"/>
    <x v="79"/>
    <s v="普通服饰"/>
    <x v="6"/>
    <s v="鞋"/>
    <d v="2013-07-18T00:00:00"/>
    <d v="2015-08-06T00:00:00"/>
    <s v="保底与流水两者取高"/>
    <s v="0.1"/>
    <s v="0.1"/>
    <s v=""/>
    <n v="2.1"/>
  </r>
  <r>
    <d v="2015-05-01T00:00:00"/>
    <x v="2"/>
    <x v="2"/>
    <s v="J.Linderberg"/>
    <n v="187060.8"/>
    <n v="39039.588960000001"/>
    <x v="2393"/>
    <x v="3161"/>
    <x v="3105"/>
    <x v="80"/>
    <s v="普通服饰"/>
    <x v="9"/>
    <s v="综合服饰"/>
    <d v="2013-03-01T00:00:00"/>
    <d v="2016-05-09T00:00:00"/>
    <s v="保底与流水两者取高"/>
    <s v="0.13,0.07,0.14,0.07"/>
    <s v="0.13"/>
    <s v="0.07,0.14,0.07"/>
    <n v="3.2"/>
  </r>
  <r>
    <d v="2015-05-01T00:00:00"/>
    <x v="2"/>
    <x v="2"/>
    <s v="CK Underwear"/>
    <n v="228627.6"/>
    <n v="16964.16792"/>
    <x v="2394"/>
    <x v="3162"/>
    <x v="3106"/>
    <x v="23"/>
    <s v="普通服饰"/>
    <x v="9"/>
    <s v="内衣裤/保暖内衣"/>
    <d v="2013-03-20T00:00:00"/>
    <d v="2018-05-09T00:00:00"/>
    <s v="保底与流水两者取高"/>
    <s v="0.06,0.06"/>
    <s v="0.06"/>
    <s v="0.06"/>
    <n v="5.0999999999999996"/>
  </r>
  <r>
    <d v="2015-05-01T00:00:00"/>
    <x v="2"/>
    <x v="2"/>
    <s v="CK jeans"/>
    <n v="543997.68000000005"/>
    <n v="47001.39955200001"/>
    <x v="2395"/>
    <x v="3163"/>
    <x v="3107"/>
    <x v="69"/>
    <s v="普通服饰"/>
    <x v="9"/>
    <s v="综合服饰"/>
    <d v="2013-03-20T00:00:00"/>
    <d v="2018-05-09T00:00:00"/>
    <s v="保底与流水两者取高"/>
    <s v="0.,0."/>
    <s v="0."/>
    <s v="0."/>
    <n v="5.0999999999999996"/>
  </r>
  <r>
    <d v="2015-05-01T00:00:00"/>
    <x v="2"/>
    <x v="2"/>
    <s v="Tommy Hilfiger"/>
    <n v="836514.48"/>
    <n v="89590.700808000009"/>
    <x v="2396"/>
    <x v="3164"/>
    <x v="3108"/>
    <x v="78"/>
    <s v="普通服饰"/>
    <x v="9"/>
    <s v="综合服饰"/>
    <d v="2013-02-18T00:00:00"/>
    <d v="2016-05-09T00:00:00"/>
    <s v="纯扣"/>
    <s v="0.1,0.11"/>
    <s v="0.1"/>
    <s v="0.11"/>
    <n v="3.2"/>
  </r>
  <r>
    <d v="2015-05-01T00:00:00"/>
    <x v="2"/>
    <x v="2"/>
    <s v="MUJI 无印良品"/>
    <n v="2891889.216"/>
    <n v="231351.13728000002"/>
    <x v="438"/>
    <x v="3165"/>
    <x v="3109"/>
    <x v="81"/>
    <s v="快时尚"/>
    <x v="15"/>
    <s v="快时尚"/>
    <d v="2013-01-20T00:00:00"/>
    <d v="2018-05-09T00:00:00"/>
    <s v="纯扣"/>
    <s v="0.08,0.08"/>
    <s v="0.08"/>
    <s v="0.08"/>
    <n v="5.3"/>
  </r>
  <r>
    <d v="2015-05-01T00:00:00"/>
    <x v="2"/>
    <x v="2"/>
    <s v="ZARA"/>
    <n v="3672219.4079999998"/>
    <n v="165249.87336"/>
    <x v="2290"/>
    <x v="3166"/>
    <x v="3110"/>
    <x v="101"/>
    <s v="快时尚"/>
    <x v="19"/>
    <s v="快时尚"/>
    <d v="2013-06-17T00:00:00"/>
    <d v="2029-06-16T00:00:00"/>
    <s v="纯扣"/>
    <s v="0.05"/>
    <s v="0.05"/>
    <s v=""/>
    <n v="16"/>
  </r>
  <r>
    <d v="2015-05-01T00:00:00"/>
    <x v="2"/>
    <x v="2"/>
    <s v="Bose"/>
    <n v="186960"/>
    <n v="33129.311999999998"/>
    <x v="1872"/>
    <x v="3167"/>
    <x v="3111"/>
    <x v="62"/>
    <s v="电器"/>
    <x v="20"/>
    <s v="电器/家用电器/IT器材"/>
    <d v="2015-04-16T00:00:00"/>
    <d v="2017-04-15T00:00:00"/>
    <s v="保底与流水两者取高"/>
    <s v="0.08"/>
    <s v="0.08"/>
    <s v=""/>
    <n v="2"/>
  </r>
  <r>
    <d v="2015-05-01T00:00:00"/>
    <x v="2"/>
    <x v="2"/>
    <s v="T-world"/>
    <n v="2451795.6"/>
    <n v="80418.895680000001"/>
    <x v="2397"/>
    <x v="3168"/>
    <x v="3112"/>
    <x v="80"/>
    <s v="电器"/>
    <x v="20"/>
    <s v="电器/家用电器/IT器材"/>
    <d v="2014-03-10T00:00:00"/>
    <d v="2017-04-09T00:00:00"/>
    <s v="保底与流水两者取高"/>
    <s v="0.03"/>
    <s v="0.03"/>
    <s v=""/>
    <n v="3.1"/>
  </r>
  <r>
    <d v="2015-05-01T00:00:00"/>
    <x v="2"/>
    <x v="2"/>
    <s v="Starbucks 星巴克（01-38）"/>
    <n v="1317453.8039999998"/>
    <n v="105396.30432"/>
    <x v="2031"/>
    <x v="3169"/>
    <x v="3113"/>
    <x v="83"/>
    <s v="餐饮"/>
    <x v="0"/>
    <s v="咖啡店/面包店/冰激凌"/>
    <d v="2013-01-14T00:00:00"/>
    <d v="2023-05-13T00:00:00"/>
    <s v="保底与流水两者取高"/>
    <s v="0.08,0.08"/>
    <s v="0.08"/>
    <s v="0.08"/>
    <n v="10.3"/>
  </r>
  <r>
    <d v="2015-05-01T00:00:00"/>
    <x v="2"/>
    <x v="2"/>
    <s v="Massimo Dutti"/>
    <n v="406594.45199999999"/>
    <n v="22362.69486"/>
    <x v="2165"/>
    <x v="3170"/>
    <x v="3114"/>
    <x v="84"/>
    <s v="快时尚"/>
    <x v="16"/>
    <s v="快时尚"/>
    <d v="2013-06-17T00:00:00"/>
    <d v="2029-06-16T00:00:00"/>
    <s v="纯扣"/>
    <s v="0.06"/>
    <s v="0.06"/>
    <s v=""/>
    <n v="16"/>
  </r>
  <r>
    <d v="2015-05-01T00:00:00"/>
    <x v="2"/>
    <x v="2"/>
    <s v="ZARA Home"/>
    <n v="414518.712"/>
    <n v="22798.529160000002"/>
    <x v="2172"/>
    <x v="3171"/>
    <x v="3115"/>
    <x v="85"/>
    <s v="快时尚"/>
    <x v="16"/>
    <s v="快时尚"/>
    <d v="2013-06-17T00:00:00"/>
    <d v="2029-06-16T00:00:00"/>
    <s v="纯扣"/>
    <s v="0.06"/>
    <s v="0.06"/>
    <s v=""/>
    <n v="16"/>
  </r>
  <r>
    <d v="2015-05-01T00:00:00"/>
    <x v="2"/>
    <x v="2"/>
    <s v="Oysho"/>
    <n v="798083.91600000008"/>
    <n v="43894.615380000003"/>
    <x v="2165"/>
    <x v="3172"/>
    <x v="3116"/>
    <x v="86"/>
    <s v="快时尚"/>
    <x v="16"/>
    <s v="快时尚"/>
    <d v="2013-06-17T00:00:00"/>
    <d v="2029-06-16T00:00:00"/>
    <s v="纯扣"/>
    <s v="0.06"/>
    <s v="0.06"/>
    <s v=""/>
    <n v="16"/>
  </r>
  <r>
    <d v="2015-05-01T00:00:00"/>
    <x v="2"/>
    <x v="2"/>
    <s v="Uniqlo 优衣库"/>
    <n v="3207233.8559999997"/>
    <n v="281595.13255679997"/>
    <x v="2398"/>
    <x v="3173"/>
    <x v="3117"/>
    <x v="87"/>
    <s v="快时尚"/>
    <x v="17"/>
    <s v="快时尚"/>
    <d v="2013-01-07T00:00:00"/>
    <d v="2023-08-30T00:00:00"/>
    <s v="纯扣"/>
    <s v="0.08"/>
    <s v="0.08"/>
    <s v=""/>
    <n v="10.6"/>
  </r>
  <r>
    <d v="2015-05-01T00:00:00"/>
    <x v="2"/>
    <x v="2"/>
    <s v="Bershka"/>
    <n v="906439.21199999994"/>
    <n v="49854.156660000001"/>
    <x v="2172"/>
    <x v="3174"/>
    <x v="3118"/>
    <x v="88"/>
    <s v="快时尚"/>
    <x v="16"/>
    <s v="快时尚"/>
    <d v="2013-06-17T00:00:00"/>
    <d v="2029-06-16T00:00:00"/>
    <s v="纯扣"/>
    <s v="0.06"/>
    <s v="0.06"/>
    <s v=""/>
    <n v="16"/>
  </r>
  <r>
    <d v="2015-05-01T00:00:00"/>
    <x v="2"/>
    <x v="2"/>
    <s v="Dazzle 地素"/>
    <n v="185158.8"/>
    <n v="35013.529079999993"/>
    <x v="2399"/>
    <x v="3175"/>
    <x v="3119"/>
    <x v="89"/>
    <s v="普通服饰"/>
    <x v="13"/>
    <s v="女装"/>
    <d v="2013-04-20T00:00:00"/>
    <d v="2016-05-19T00:00:00"/>
    <s v="保底与流水两者取高"/>
    <s v="0.12,0.13"/>
    <s v="0.12"/>
    <s v="0.13"/>
    <n v="3.1"/>
  </r>
  <r>
    <d v="2015-05-01T00:00:00"/>
    <x v="2"/>
    <x v="2"/>
    <s v="STACCATO 思加图"/>
    <n v="391786.44"/>
    <n v="42430.471451999998"/>
    <x v="2400"/>
    <x v="3176"/>
    <x v="3120"/>
    <x v="23"/>
    <s v="普通服饰"/>
    <x v="6"/>
    <s v="鞋"/>
    <d v="2013-06-24T00:00:00"/>
    <d v="2015-07-13T00:00:00"/>
    <s v="保底与流水两者取高"/>
    <s v="0.1"/>
    <s v="0.1"/>
    <s v=""/>
    <n v="2.1"/>
  </r>
  <r>
    <d v="2015-05-01T00:00:00"/>
    <x v="2"/>
    <x v="2"/>
    <s v="Joy&amp;Peace 真美诗"/>
    <n v="192262.32"/>
    <n v="27820.357704000002"/>
    <x v="2401"/>
    <x v="3177"/>
    <x v="3121"/>
    <x v="90"/>
    <s v="普通服饰"/>
    <x v="6"/>
    <s v="鞋"/>
    <d v="2013-06-24T00:00:00"/>
    <d v="2015-07-13T00:00:00"/>
    <s v="纯扣"/>
    <s v="0.13"/>
    <s v="0.13"/>
    <s v=""/>
    <n v="2.1"/>
  </r>
  <r>
    <d v="2015-05-01T00:00:00"/>
    <x v="2"/>
    <x v="2"/>
    <s v="Pull&amp;Bear"/>
    <n v="475012.30800000002"/>
    <n v="26125.676940000001"/>
    <x v="2165"/>
    <x v="3178"/>
    <x v="3122"/>
    <x v="91"/>
    <s v="快时尚"/>
    <x v="16"/>
    <s v="快时尚"/>
    <d v="2013-06-17T00:00:00"/>
    <d v="2029-06-16T00:00:00"/>
    <s v="纯扣"/>
    <s v="0.06"/>
    <s v="0.06"/>
    <s v=""/>
    <n v="16"/>
  </r>
  <r>
    <d v="2015-05-01T00:00:00"/>
    <x v="2"/>
    <x v="2"/>
    <s v="Adidas Originals 三叶草"/>
    <n v="616197.6"/>
    <n v="84295.831680000003"/>
    <x v="291"/>
    <x v="3179"/>
    <x v="3123"/>
    <x v="92"/>
    <s v="普通服饰"/>
    <x v="18"/>
    <s v="运动服饰/运动配饰"/>
    <d v="2013-02-27T00:00:00"/>
    <d v="2015-06-25T00:00:00"/>
    <s v="保底与流水两者取高"/>
    <s v="0.13,0.14"/>
    <s v="0.13"/>
    <s v="0.14"/>
    <n v="2.2999999999999998"/>
  </r>
  <r>
    <d v="2015-05-01T00:00:00"/>
    <x v="2"/>
    <x v="2"/>
    <s v="Clarks 其乐"/>
    <n v="409137.72000000003"/>
    <n v="45905.252184000004"/>
    <x v="2402"/>
    <x v="3180"/>
    <x v="3124"/>
    <x v="93"/>
    <s v="普通服饰"/>
    <x v="6"/>
    <s v="鞋"/>
    <d v="2013-01-20T00:00:00"/>
    <d v="2017-05-09T00:00:00"/>
    <s v="保底与流水两者取高"/>
    <s v="0.1,0.11"/>
    <s v="0.1"/>
    <s v="0.11"/>
    <n v="4.3"/>
  </r>
  <r>
    <d v="2015-05-01T00:00:00"/>
    <x v="2"/>
    <x v="2"/>
    <s v="暇步士"/>
    <n v="171463.32"/>
    <n v="20181.232764"/>
    <x v="2403"/>
    <x v="3181"/>
    <x v="3125"/>
    <x v="94"/>
    <s v="普通服饰"/>
    <x v="6"/>
    <s v="鞋"/>
    <d v="2013-01-20T00:00:00"/>
    <d v="2017-05-09T00:00:00"/>
    <s v="保底与流水两者取高"/>
    <s v="0.1,0.11"/>
    <s v="0.1"/>
    <s v="0.11"/>
    <n v="4.3"/>
  </r>
  <r>
    <d v="2015-05-01T00:00:00"/>
    <x v="2"/>
    <x v="2"/>
    <s v="Stradivarius"/>
    <n v="311408.364"/>
    <n v="17127.460019999999"/>
    <x v="2269"/>
    <x v="3182"/>
    <x v="3126"/>
    <x v="95"/>
    <s v="快时尚"/>
    <x v="16"/>
    <s v="快时尚"/>
    <d v="2013-06-17T00:00:00"/>
    <d v="2029-06-16T00:00:00"/>
    <s v="纯扣"/>
    <s v="0.06"/>
    <s v="0.06"/>
    <s v=""/>
    <n v="16"/>
  </r>
  <r>
    <d v="2015-05-01T00:00:00"/>
    <x v="2"/>
    <x v="2"/>
    <s v="Mo&amp;Co 摩安珂"/>
    <n v="296997"/>
    <n v="62250.571199999998"/>
    <x v="2404"/>
    <x v="3183"/>
    <x v="3127"/>
    <x v="96"/>
    <s v="普通服饰"/>
    <x v="13"/>
    <s v="女装"/>
    <d v="2013-03-10T00:00:00"/>
    <d v="2016-05-09T00:00:00"/>
    <s v="保底与流水两者取高"/>
    <s v="0.17,0.18"/>
    <s v="0.17"/>
    <s v="0.18"/>
    <n v="3.2"/>
  </r>
  <r>
    <d v="2015-05-01T00:00:00"/>
    <x v="2"/>
    <x v="2"/>
    <s v="Earth Music&amp;Ecology"/>
    <n v="295275.59999999998"/>
    <n v="56368.112039999993"/>
    <x v="908"/>
    <x v="3184"/>
    <x v="3128"/>
    <x v="103"/>
    <s v="普通服饰"/>
    <x v="13"/>
    <s v="女装"/>
    <d v="2014-03-04T00:00:00"/>
    <d v="2016-03-03T00:00:00"/>
    <s v="保底与流水两者取高"/>
    <s v="0.16"/>
    <s v="0.16"/>
    <s v=""/>
    <n v="2"/>
  </r>
  <r>
    <d v="2015-05-01T00:00:00"/>
    <x v="2"/>
    <x v="2"/>
    <s v="Dr. Martens"/>
    <n v="134186.4"/>
    <n v="26394.464880000003"/>
    <x v="2405"/>
    <x v="3185"/>
    <x v="3129"/>
    <x v="54"/>
    <s v="普通服饰"/>
    <x v="6"/>
    <s v="鞋"/>
    <d v="2014-03-17T00:00:00"/>
    <d v="2017-03-16T00:00:00"/>
    <s v="保底与流水两者取高"/>
    <s v="0.11"/>
    <s v="0.11"/>
    <s v=""/>
    <n v="3"/>
  </r>
  <r>
    <d v="2015-05-01T00:00:00"/>
    <x v="2"/>
    <x v="2"/>
    <s v="Lenscrafters 亮视点"/>
    <n v="204379.19999999998"/>
    <n v="55918.149120000002"/>
    <x v="976"/>
    <x v="3186"/>
    <x v="3130"/>
    <x v="97"/>
    <s v="其它"/>
    <x v="1"/>
    <s v="眼镜"/>
    <d v="2013-01-16T00:00:00"/>
    <d v="2016-05-09T00:00:00"/>
    <s v="保底与流水两者取高"/>
    <s v="0.16,0.16"/>
    <s v="0.16"/>
    <s v="0.16"/>
    <n v="3.3"/>
  </r>
  <r>
    <d v="2015-05-01T00:00:00"/>
    <x v="2"/>
    <x v="2"/>
    <s v="egg"/>
    <n v="156501.6"/>
    <n v="32661.88392"/>
    <x v="2406"/>
    <x v="3187"/>
    <x v="3131"/>
    <x v="63"/>
    <s v="其它"/>
    <x v="1"/>
    <s v="眼镜"/>
    <d v="2013-03-14T00:00:00"/>
    <d v="2016-05-09T00:00:00"/>
    <s v="保底与流水两者取高"/>
    <s v="0.16,0.16"/>
    <s v="0.16"/>
    <s v="0.16"/>
    <n v="3.2"/>
  </r>
  <r>
    <d v="2015-05-01T00:00:00"/>
    <x v="2"/>
    <x v="2"/>
    <s v="City Chain 时间廊"/>
    <n v="226134"/>
    <n v="33942.713400000001"/>
    <x v="647"/>
    <x v="3188"/>
    <x v="3132"/>
    <x v="98"/>
    <s v="珠宝"/>
    <x v="11"/>
    <s v="钟表"/>
    <d v="2013-03-14T00:00:00"/>
    <d v="2016-05-09T00:00:00"/>
    <s v="保底与流水两者取高"/>
    <s v="0.12,0.12"/>
    <s v="0.12"/>
    <s v="0.12"/>
    <n v="3.2"/>
  </r>
  <r>
    <d v="2015-05-01T00:00:00"/>
    <x v="2"/>
    <x v="2"/>
    <s v="Amass 阿玛施"/>
    <n v="589896"/>
    <n v="59697.475200000008"/>
    <x v="2407"/>
    <x v="3189"/>
    <x v="3133"/>
    <x v="99"/>
    <s v="普通服饰"/>
    <x v="13"/>
    <s v="女装"/>
    <d v="2013-04-10T00:00:00"/>
    <d v="2016-05-09T00:00:00"/>
    <s v="保底与流水两者取高"/>
    <s v="0.06,0.06"/>
    <s v="0.06"/>
    <s v="0.06"/>
    <n v="3.1"/>
  </r>
  <r>
    <d v="2015-05-01T00:00:00"/>
    <x v="2"/>
    <x v="2"/>
    <s v="Springfield"/>
    <n v="323538"/>
    <n v="100620.318"/>
    <x v="2408"/>
    <x v="3190"/>
    <x v="3134"/>
    <x v="100"/>
    <s v="普通服饰"/>
    <x v="9"/>
    <s v="综合服饰"/>
    <d v="2013-01-28T00:00:00"/>
    <d v="2019-05-09T00:00:00"/>
    <s v="保底与流水两者取高"/>
    <s v="0.12,0.12"/>
    <s v="0.12"/>
    <s v="0.12"/>
    <n v="6.3"/>
  </r>
  <r>
    <d v="2015-05-01T00:00:00"/>
    <x v="2"/>
    <x v="2"/>
    <s v="Casio 卡西欧"/>
    <n v="63019.799999999996"/>
    <n v="8791.2620999999999"/>
    <x v="2379"/>
    <x v="3191"/>
    <x v="3135"/>
    <x v="10"/>
    <s v="珠宝"/>
    <x v="11"/>
    <s v="钟表"/>
    <d v="2013-07-26T00:00:00"/>
    <d v="2015-07-25T00:00:00"/>
    <s v="保底与流水两者取高"/>
    <s v="0.13"/>
    <s v="0.13"/>
    <s v=""/>
    <n v="2"/>
  </r>
  <r>
    <d v="2015-05-01T00:00:00"/>
    <x v="2"/>
    <x v="2"/>
    <s v="三星"/>
    <n v="205981.19999999998"/>
    <n v="12008.703960000001"/>
    <x v="2409"/>
    <x v="3192"/>
    <x v="3136"/>
    <x v="47"/>
    <s v="电器"/>
    <x v="20"/>
    <s v="电器/家用电器/IT器材"/>
    <d v="2014-09-20T00:00:00"/>
    <d v="2015-09-19T00:00:00"/>
    <s v="保底与流水两者取高"/>
    <s v="0.03"/>
    <s v="0.03"/>
    <s v=""/>
    <n v="1"/>
  </r>
  <r>
    <d v="2015-05-01T00:00:00"/>
    <x v="2"/>
    <x v="2"/>
    <s v="Salvafove Fevagawo"/>
    <n v="33350.400000000001"/>
    <n v="6600.0441599999995"/>
    <x v="1579"/>
    <x v="3193"/>
    <x v="3137"/>
    <x v="10"/>
    <s v="美容"/>
    <x v="5"/>
    <s v="化妆品/护肤品/香水"/>
    <d v="2015-02-12T00:00:00"/>
    <d v="2016-02-11T00:00:00"/>
    <s v="保底与流水两者取高"/>
    <s v="0.16"/>
    <s v="0.16"/>
    <s v=""/>
    <n v="1"/>
  </r>
  <r>
    <d v="2015-05-01T00:00:00"/>
    <x v="2"/>
    <x v="2"/>
    <s v="BVLGARI"/>
    <n v="23365.200000000001"/>
    <n v="6600.6689999999999"/>
    <x v="2410"/>
    <x v="3194"/>
    <x v="3138"/>
    <x v="10"/>
    <s v="美容"/>
    <x v="5"/>
    <s v="化妆品/护肤品/香水"/>
    <d v="2015-02-12T00:00:00"/>
    <d v="2016-02-11T00:00:00"/>
    <s v="保底与流水两者取高"/>
    <s v="0.16"/>
    <s v="0.16"/>
    <s v=""/>
    <n v="1"/>
  </r>
  <r>
    <d v="2015-05-01T00:00:00"/>
    <x v="2"/>
    <x v="2"/>
    <s v="Calvin Klein"/>
    <n v="20988"/>
    <n v="6600.7260000000006"/>
    <x v="2411"/>
    <x v="3195"/>
    <x v="3139"/>
    <x v="10"/>
    <s v="美容"/>
    <x v="5"/>
    <s v="化妆品/护肤品/香水"/>
    <d v="2015-02-12T00:00:00"/>
    <d v="2016-02-11T00:00:00"/>
    <s v="保底与流水两者取高"/>
    <s v="0.16"/>
    <s v="0.16"/>
    <s v=""/>
    <n v="1"/>
  </r>
  <r>
    <d v="2015-05-01T00:00:00"/>
    <x v="2"/>
    <x v="2"/>
    <s v="颂拓(SUUNTO)"/>
    <n v="41756.400000000001"/>
    <n v="6601.6868400000003"/>
    <x v="2412"/>
    <x v="3196"/>
    <x v="3140"/>
    <x v="10"/>
    <s v="珠宝"/>
    <x v="11"/>
    <s v="钟表"/>
    <d v="2014-09-12T00:00:00"/>
    <d v="2015-09-11T00:00:00"/>
    <s v="保底与流水两者取高"/>
    <s v="0.1"/>
    <s v="0.1"/>
    <s v=""/>
    <n v="1"/>
  </r>
  <r>
    <d v="2015-05-01T00:00:00"/>
    <x v="2"/>
    <x v="2"/>
    <s v="CASIO"/>
    <n v="155421.6"/>
    <n v="8392.7664000000004"/>
    <x v="2413"/>
    <x v="3197"/>
    <x v="3141"/>
    <x v="6"/>
    <s v="珠宝"/>
    <x v="11"/>
    <s v="钟表"/>
    <d v="2015-04-08T00:00:00"/>
    <d v="2016-04-07T00:00:00"/>
    <s v="保底与流水两者取高"/>
    <s v="0.05"/>
    <s v="0.05"/>
    <s v=""/>
    <n v="1"/>
  </r>
  <r>
    <d v="2015-06-01T00:00:00"/>
    <x v="2"/>
    <x v="2"/>
    <s v="迪卡侬"/>
    <n v="7131304.7999999998"/>
    <n v="305219.84544"/>
    <x v="2414"/>
    <x v="3198"/>
    <x v="3142"/>
    <x v="102"/>
    <s v="普通服饰"/>
    <x v="6"/>
    <s v="生活特性店"/>
    <d v="2013-04-01T00:00:00"/>
    <d v="2033-03-08T00:00:00"/>
    <s v="纯保底"/>
    <n v="0"/>
    <n v="0"/>
    <s v=""/>
    <n v="19.899999999999999"/>
  </r>
  <r>
    <d v="2015-06-01T00:00:00"/>
    <x v="2"/>
    <x v="2"/>
    <s v="Jack&amp;Jones 杰克琼斯"/>
    <n v="522015.95999999996"/>
    <n v="56116.715699999993"/>
    <x v="2415"/>
    <x v="3199"/>
    <x v="3143"/>
    <x v="71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5-06-01T00:00:00"/>
    <x v="2"/>
    <x v="2"/>
    <s v="Vero Moda"/>
    <n v="301747.68"/>
    <n v="54012.834720000006"/>
    <x v="2416"/>
    <x v="3200"/>
    <x v="3144"/>
    <x v="72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5-06-01T00:00:00"/>
    <x v="2"/>
    <x v="2"/>
    <s v="Selected 思莱德"/>
    <n v="232079.76"/>
    <n v="56256.133824000011"/>
    <x v="1550"/>
    <x v="3201"/>
    <x v="3145"/>
    <x v="73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5-06-01T00:00:00"/>
    <x v="2"/>
    <x v="2"/>
    <s v="Only"/>
    <n v="401661.12000000005"/>
    <n v="54505.413984000006"/>
    <x v="2417"/>
    <x v="3202"/>
    <x v="3146"/>
    <x v="74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5-06-01T00:00:00"/>
    <x v="2"/>
    <x v="2"/>
    <s v="Mothercare"/>
    <n v="1069960.5119999999"/>
    <n v="117695.65631999999"/>
    <x v="2418"/>
    <x v="3203"/>
    <x v="3147"/>
    <x v="75"/>
    <s v="儿童"/>
    <x v="14"/>
    <s v="母婴用品"/>
    <d v="2012-12-03T00:00:00"/>
    <d v="2018-05-09T00:00:00"/>
    <s v="保底(含物管费)与流水两者取高"/>
    <s v="0.11"/>
    <s v="0.11"/>
    <s v=""/>
    <n v="5.4"/>
  </r>
  <r>
    <d v="2015-06-01T00:00:00"/>
    <x v="2"/>
    <x v="2"/>
    <s v="Ochirly 欧时力"/>
    <n v="527312.4"/>
    <n v="132197.21867999999"/>
    <x v="471"/>
    <x v="3204"/>
    <x v="3148"/>
    <x v="104"/>
    <s v="普通服饰"/>
    <x v="13"/>
    <s v="女装"/>
    <d v="2012-12-15T00:00:00"/>
    <d v="2018-05-09T00:00:00"/>
    <s v="保底与流水两者取高"/>
    <s v="0.16"/>
    <s v="0.16"/>
    <s v=""/>
    <n v="5.4"/>
  </r>
  <r>
    <d v="2015-06-01T00:00:00"/>
    <x v="2"/>
    <x v="2"/>
    <s v="Five Plus 5+"/>
    <n v="279310.8"/>
    <n v="49577.666999999994"/>
    <x v="2419"/>
    <x v="3205"/>
    <x v="3149"/>
    <x v="105"/>
    <s v="普通服饰"/>
    <x v="13"/>
    <s v="女装"/>
    <d v="2012-12-15T00:00:00"/>
    <d v="2018-05-09T00:00:00"/>
    <s v="保底与流水两者取高"/>
    <s v="0.16"/>
    <s v="0.16"/>
    <s v=""/>
    <n v="5.4"/>
  </r>
  <r>
    <d v="2015-06-01T00:00:00"/>
    <x v="2"/>
    <x v="2"/>
    <s v="LEE"/>
    <n v="342376.8"/>
    <n v="55910.131440000005"/>
    <x v="2420"/>
    <x v="3206"/>
    <x v="3150"/>
    <x v="77"/>
    <s v="普通服饰"/>
    <x v="9"/>
    <s v="中性服装/休闲服饰"/>
    <d v="2013-03-06T00:00:00"/>
    <d v="2016-05-09T00:00:00"/>
    <s v="保底与流水两者取高"/>
    <s v="0.14"/>
    <s v="0.14"/>
    <s v=""/>
    <n v="3.2"/>
  </r>
  <r>
    <d v="2015-06-01T00:00:00"/>
    <x v="2"/>
    <x v="2"/>
    <s v="Less"/>
    <n v="170048.4"/>
    <n v="50538.384479999993"/>
    <x v="2421"/>
    <x v="3207"/>
    <x v="3151"/>
    <x v="78"/>
    <s v="普通服饰"/>
    <x v="13"/>
    <s v="女装"/>
    <d v="2013-01-14T00:00:00"/>
    <d v="2016-05-09T00:00:00"/>
    <s v="保底与流水两者取高"/>
    <s v="0.18"/>
    <s v="0.18"/>
    <s v=""/>
    <n v="3.3"/>
  </r>
  <r>
    <d v="2015-06-01T00:00:00"/>
    <x v="2"/>
    <x v="2"/>
    <s v="Belvio"/>
    <n v="286403.21999999997"/>
    <n v="32191.721927999999"/>
    <x v="2422"/>
    <x v="3208"/>
    <x v="3152"/>
    <x v="79"/>
    <s v="普通服饰"/>
    <x v="6"/>
    <s v="鞋"/>
    <d v="2013-07-18T00:00:00"/>
    <d v="2015-08-06T00:00:00"/>
    <s v="保底与流水两者取高"/>
    <s v="0.1"/>
    <s v="0.1"/>
    <s v=""/>
    <n v="2.1"/>
  </r>
  <r>
    <d v="2015-06-01T00:00:00"/>
    <x v="2"/>
    <x v="2"/>
    <s v="J.Linderberg"/>
    <n v="196237.19999999998"/>
    <n v="39600.666960000002"/>
    <x v="2423"/>
    <x v="3209"/>
    <x v="3153"/>
    <x v="80"/>
    <s v="普通服饰"/>
    <x v="9"/>
    <s v="综合服饰"/>
    <d v="2013-03-01T00:00:00"/>
    <d v="2016-05-09T00:00:00"/>
    <s v="保底与流水两者取高"/>
    <s v="0.14,0.07"/>
    <s v="0.14"/>
    <s v="0.07"/>
    <n v="3.2"/>
  </r>
  <r>
    <d v="2015-06-01T00:00:00"/>
    <x v="2"/>
    <x v="2"/>
    <s v="CK Underwear"/>
    <n v="232702.8"/>
    <n v="17196.736919999999"/>
    <x v="2424"/>
    <x v="3210"/>
    <x v="3154"/>
    <x v="23"/>
    <s v="普通服饰"/>
    <x v="9"/>
    <s v="内衣裤/保暖内衣"/>
    <d v="2013-03-20T00:00:00"/>
    <d v="2018-05-09T00:00:00"/>
    <s v="保底与流水两者取高"/>
    <s v="0.06"/>
    <s v="0.06"/>
    <s v=""/>
    <n v="5.0999999999999996"/>
  </r>
  <r>
    <d v="2015-06-01T00:00:00"/>
    <x v="2"/>
    <x v="2"/>
    <s v="CK jeans"/>
    <n v="440508.12000000005"/>
    <n v="48852.350508000003"/>
    <x v="2425"/>
    <x v="3211"/>
    <x v="3155"/>
    <x v="69"/>
    <s v="普通服饰"/>
    <x v="9"/>
    <s v="综合服饰"/>
    <d v="2013-03-20T00:00:00"/>
    <d v="2018-05-09T00:00:00"/>
    <s v="保底与流水两者取高"/>
    <s v="0."/>
    <s v="0."/>
    <s v=""/>
    <n v="5.0999999999999996"/>
  </r>
  <r>
    <d v="2015-06-01T00:00:00"/>
    <x v="2"/>
    <x v="2"/>
    <s v="Tommy Hilfiger"/>
    <n v="588834.84"/>
    <n v="64771.832399999999"/>
    <x v="456"/>
    <x v="3212"/>
    <x v="3156"/>
    <x v="78"/>
    <s v="普通服饰"/>
    <x v="9"/>
    <s v="综合服饰"/>
    <d v="2013-02-18T00:00:00"/>
    <d v="2016-05-09T00:00:00"/>
    <s v="纯扣"/>
    <s v="0.11"/>
    <s v="0.11"/>
    <s v=""/>
    <n v="3.2"/>
  </r>
  <r>
    <d v="2015-06-01T00:00:00"/>
    <x v="2"/>
    <x v="2"/>
    <s v="MUJI 无印良品"/>
    <n v="2167455.36"/>
    <n v="173396.42879999999"/>
    <x v="438"/>
    <x v="3213"/>
    <x v="3157"/>
    <x v="81"/>
    <s v="快时尚"/>
    <x v="15"/>
    <s v="快时尚"/>
    <d v="2013-01-20T00:00:00"/>
    <d v="2018-05-09T00:00:00"/>
    <s v="纯扣"/>
    <s v="0.08"/>
    <s v="0.08"/>
    <s v=""/>
    <n v="5.3"/>
  </r>
  <r>
    <d v="2015-06-01T00:00:00"/>
    <x v="2"/>
    <x v="2"/>
    <s v="ZARA"/>
    <n v="3166958.94"/>
    <n v="142513.15229999999"/>
    <x v="2290"/>
    <x v="3214"/>
    <x v="3158"/>
    <x v="101"/>
    <s v="快时尚"/>
    <x v="19"/>
    <s v="快时尚"/>
    <d v="2013-06-17T00:00:00"/>
    <d v="2029-06-16T00:00:00"/>
    <s v="纯扣"/>
    <s v="0.05,0.05"/>
    <s v="0.05"/>
    <s v="0.05"/>
    <n v="16"/>
  </r>
  <r>
    <d v="2015-06-01T00:00:00"/>
    <x v="2"/>
    <x v="2"/>
    <s v="Bose"/>
    <n v="212709.6"/>
    <n v="33118.884719999995"/>
    <x v="735"/>
    <x v="3215"/>
    <x v="3159"/>
    <x v="62"/>
    <s v="电器"/>
    <x v="20"/>
    <s v="电器/家用电器/IT器材"/>
    <d v="2015-04-16T00:00:00"/>
    <d v="2017-04-15T00:00:00"/>
    <s v="保底与流水两者取高"/>
    <s v="0.08"/>
    <s v="0.08"/>
    <s v=""/>
    <n v="2"/>
  </r>
  <r>
    <d v="2015-06-01T00:00:00"/>
    <x v="2"/>
    <x v="2"/>
    <s v="T-world"/>
    <n v="2316514.7999999998"/>
    <n v="76444.988400000002"/>
    <x v="2426"/>
    <x v="3216"/>
    <x v="3160"/>
    <x v="80"/>
    <s v="电器"/>
    <x v="20"/>
    <s v="电器/家用电器/IT器材"/>
    <d v="2014-03-10T00:00:00"/>
    <d v="2017-04-09T00:00:00"/>
    <s v="保底与流水两者取高"/>
    <s v="0.03"/>
    <s v="0.03"/>
    <s v=""/>
    <n v="3.1"/>
  </r>
  <r>
    <d v="2015-06-01T00:00:00"/>
    <x v="2"/>
    <x v="2"/>
    <s v="Starbucks 星巴克（01-38）"/>
    <n v="1187752.8119999999"/>
    <n v="95020.224959999992"/>
    <x v="438"/>
    <x v="3217"/>
    <x v="3161"/>
    <x v="83"/>
    <s v="餐饮"/>
    <x v="0"/>
    <s v="咖啡店/面包店/冰激凌"/>
    <d v="2013-01-14T00:00:00"/>
    <d v="2023-05-13T00:00:00"/>
    <s v="保底与流水两者取高"/>
    <s v="0.08"/>
    <s v="0.08"/>
    <s v=""/>
    <n v="10.3"/>
  </r>
  <r>
    <d v="2015-06-01T00:00:00"/>
    <x v="2"/>
    <x v="2"/>
    <s v="Massimo Dutti"/>
    <n v="587476.94400000002"/>
    <n v="32311.231919999998"/>
    <x v="2269"/>
    <x v="3218"/>
    <x v="3162"/>
    <x v="84"/>
    <s v="快时尚"/>
    <x v="16"/>
    <s v="快时尚"/>
    <d v="2013-06-17T00:00:00"/>
    <d v="2029-06-16T00:00:00"/>
    <s v="纯扣"/>
    <s v="0.06,0.06"/>
    <s v="0.06"/>
    <s v="0.06"/>
    <n v="16"/>
  </r>
  <r>
    <d v="2015-06-01T00:00:00"/>
    <x v="2"/>
    <x v="2"/>
    <s v="ZARA Home"/>
    <n v="684773.55599999998"/>
    <n v="37662.545579999998"/>
    <x v="2165"/>
    <x v="3219"/>
    <x v="3163"/>
    <x v="85"/>
    <s v="快时尚"/>
    <x v="16"/>
    <s v="快时尚"/>
    <d v="2013-06-17T00:00:00"/>
    <d v="2029-06-16T00:00:00"/>
    <s v="纯扣"/>
    <s v="0.06,0.06"/>
    <s v="0.06"/>
    <s v="0.06"/>
    <n v="16"/>
  </r>
  <r>
    <d v="2015-06-01T00:00:00"/>
    <x v="2"/>
    <x v="2"/>
    <s v="Oysho"/>
    <n v="863088.19200000004"/>
    <n v="47469.850559999999"/>
    <x v="2269"/>
    <x v="3220"/>
    <x v="3164"/>
    <x v="86"/>
    <s v="快时尚"/>
    <x v="16"/>
    <s v="快时尚"/>
    <d v="2013-06-17T00:00:00"/>
    <d v="2029-06-16T00:00:00"/>
    <s v="纯扣"/>
    <s v="0.06,0.06"/>
    <s v="0.06"/>
    <s v="0.06"/>
    <n v="16"/>
  </r>
  <r>
    <d v="2015-06-01T00:00:00"/>
    <x v="2"/>
    <x v="2"/>
    <s v="Uniqlo 优衣库"/>
    <n v="2508585.6239999998"/>
    <n v="225521.84759759999"/>
    <x v="681"/>
    <x v="3221"/>
    <x v="3165"/>
    <x v="87"/>
    <s v="快时尚"/>
    <x v="17"/>
    <s v="快时尚"/>
    <d v="2013-01-07T00:00:00"/>
    <d v="2023-08-30T00:00:00"/>
    <s v="纯扣"/>
    <s v="0.08"/>
    <s v="0.08"/>
    <s v=""/>
    <n v="10.6"/>
  </r>
  <r>
    <d v="2015-06-01T00:00:00"/>
    <x v="2"/>
    <x v="2"/>
    <s v="Bershka"/>
    <n v="831983.92800000007"/>
    <n v="45759.116040000001"/>
    <x v="2269"/>
    <x v="3222"/>
    <x v="3166"/>
    <x v="88"/>
    <s v="快时尚"/>
    <x v="16"/>
    <s v="快时尚"/>
    <d v="2013-06-17T00:00:00"/>
    <d v="2029-06-16T00:00:00"/>
    <s v="纯扣"/>
    <s v="0.06,0.06"/>
    <s v="0.06"/>
    <s v="0.06"/>
    <n v="16"/>
  </r>
  <r>
    <d v="2015-06-01T00:00:00"/>
    <x v="2"/>
    <x v="2"/>
    <s v="Dazzle 地素"/>
    <n v="172615.19999999998"/>
    <n v="36076.576800000003"/>
    <x v="2427"/>
    <x v="3223"/>
    <x v="3167"/>
    <x v="89"/>
    <s v="普通服饰"/>
    <x v="13"/>
    <s v="女装"/>
    <d v="2013-04-20T00:00:00"/>
    <d v="2016-05-19T00:00:00"/>
    <s v="保底与流水两者取高"/>
    <s v="0.13"/>
    <s v="0.13"/>
    <s v=""/>
    <n v="3.1"/>
  </r>
  <r>
    <d v="2015-06-01T00:00:00"/>
    <x v="2"/>
    <x v="2"/>
    <s v="STACCATO 思加图"/>
    <n v="313837.07999999996"/>
    <n v="34616.229923999992"/>
    <x v="2428"/>
    <x v="3224"/>
    <x v="3168"/>
    <x v="23"/>
    <s v="普通服饰"/>
    <x v="6"/>
    <s v="鞋"/>
    <d v="2013-06-24T00:00:00"/>
    <d v="2015-07-13T00:00:00"/>
    <s v="保底与流水两者取高"/>
    <s v="0.1"/>
    <s v="0.1"/>
    <s v=""/>
    <n v="2.1"/>
  </r>
  <r>
    <d v="2015-06-01T00:00:00"/>
    <x v="2"/>
    <x v="2"/>
    <s v="Joy&amp;Peace 真美诗"/>
    <n v="213583.68"/>
    <n v="30585.182975999996"/>
    <x v="1831"/>
    <x v="3225"/>
    <x v="3169"/>
    <x v="90"/>
    <s v="普通服饰"/>
    <x v="6"/>
    <s v="鞋"/>
    <d v="2013-06-24T00:00:00"/>
    <d v="2015-07-13T00:00:00"/>
    <s v="纯扣"/>
    <s v="0.13"/>
    <s v="0.13"/>
    <s v=""/>
    <n v="2.1"/>
  </r>
  <r>
    <d v="2015-06-01T00:00:00"/>
    <x v="2"/>
    <x v="2"/>
    <s v="Pull&amp;Bear"/>
    <n v="464509.99200000003"/>
    <n v="25548.049559999999"/>
    <x v="2269"/>
    <x v="3226"/>
    <x v="3170"/>
    <x v="91"/>
    <s v="快时尚"/>
    <x v="16"/>
    <s v="快时尚"/>
    <d v="2013-06-17T00:00:00"/>
    <d v="2029-06-16T00:00:00"/>
    <s v="纯扣"/>
    <s v="0.06,0.06"/>
    <s v="0.06"/>
    <s v="0.06"/>
    <n v="16"/>
  </r>
  <r>
    <d v="2015-06-01T00:00:00"/>
    <x v="2"/>
    <x v="2"/>
    <s v="Adidas Originals 三叶草"/>
    <n v="440076"/>
    <n v="67551.665999999997"/>
    <x v="2429"/>
    <x v="3227"/>
    <x v="3171"/>
    <x v="92"/>
    <s v="普通服饰"/>
    <x v="18"/>
    <s v="运动服饰/运动配饰"/>
    <d v="2013-02-27T00:00:00"/>
    <d v="2015-07-09T00:00:00"/>
    <s v="保底与流水两者取高"/>
    <s v="0.14,0.14"/>
    <s v="0.14"/>
    <s v="0.14"/>
    <n v="2.4"/>
  </r>
  <r>
    <d v="2015-06-01T00:00:00"/>
    <x v="2"/>
    <x v="2"/>
    <s v="Clarks 其乐"/>
    <n v="335298"/>
    <n v="57160.74"/>
    <x v="2430"/>
    <x v="3228"/>
    <x v="3172"/>
    <x v="93"/>
    <s v="普通服饰"/>
    <x v="6"/>
    <s v="鞋"/>
    <d v="2015-06-01T00:00:00"/>
    <d v="2016-05-09T00:00:00"/>
    <s v="保底与流水两者取高"/>
    <s v="0.13"/>
    <s v="0.13"/>
    <s v=""/>
    <n v="0.9"/>
  </r>
  <r>
    <d v="2015-06-01T00:00:00"/>
    <x v="2"/>
    <x v="2"/>
    <s v="暇步士"/>
    <n v="235137.84"/>
    <n v="43791.924000000006"/>
    <x v="2431"/>
    <x v="3229"/>
    <x v="3173"/>
    <x v="94"/>
    <s v="普通服饰"/>
    <x v="6"/>
    <s v="鞋"/>
    <d v="2015-06-01T00:00:00"/>
    <d v="2016-05-09T00:00:00"/>
    <s v="保底与流水两者取高"/>
    <s v="0.13"/>
    <s v="0.13"/>
    <s v=""/>
    <n v="0.9"/>
  </r>
  <r>
    <d v="2015-06-01T00:00:00"/>
    <x v="2"/>
    <x v="2"/>
    <s v="Stradivarius"/>
    <n v="262894.17599999998"/>
    <n v="14459.179680000001"/>
    <x v="2172"/>
    <x v="3230"/>
    <x v="3174"/>
    <x v="95"/>
    <s v="快时尚"/>
    <x v="16"/>
    <s v="快时尚"/>
    <d v="2013-06-17T00:00:00"/>
    <d v="2029-06-16T00:00:00"/>
    <s v="纯扣"/>
    <s v="0.06,0.06"/>
    <s v="0.06"/>
    <s v="0.06"/>
    <n v="16"/>
  </r>
  <r>
    <d v="2015-06-01T00:00:00"/>
    <x v="2"/>
    <x v="2"/>
    <s v="Mo&amp;Co 摩安珂"/>
    <n v="240423.96000000002"/>
    <n v="52821.144011999997"/>
    <x v="2432"/>
    <x v="3231"/>
    <x v="3175"/>
    <x v="96"/>
    <s v="普通服饰"/>
    <x v="13"/>
    <s v="女装"/>
    <d v="2013-03-10T00:00:00"/>
    <d v="2016-05-09T00:00:00"/>
    <s v="保底与流水两者取高"/>
    <s v="0.18"/>
    <s v="0.18"/>
    <s v=""/>
    <n v="3.2"/>
  </r>
  <r>
    <d v="2015-06-01T00:00:00"/>
    <x v="2"/>
    <x v="2"/>
    <s v="Earth Music&amp;Ecology"/>
    <n v="201324"/>
    <n v="51075.898800000003"/>
    <x v="2433"/>
    <x v="3232"/>
    <x v="3176"/>
    <x v="103"/>
    <s v="普通服饰"/>
    <x v="13"/>
    <s v="女装"/>
    <d v="2014-03-04T00:00:00"/>
    <d v="2016-03-03T00:00:00"/>
    <s v="保底与流水两者取高"/>
    <s v="0.16"/>
    <s v="0.16"/>
    <s v=""/>
    <n v="2"/>
  </r>
  <r>
    <d v="2015-06-01T00:00:00"/>
    <x v="2"/>
    <x v="2"/>
    <s v="Dr. Martens"/>
    <n v="132637.19999999998"/>
    <n v="26394.802800000001"/>
    <x v="2434"/>
    <x v="3233"/>
    <x v="3177"/>
    <x v="54"/>
    <s v="普通服饰"/>
    <x v="6"/>
    <s v="鞋"/>
    <d v="2014-03-17T00:00:00"/>
    <d v="2017-03-16T00:00:00"/>
    <s v="保底与流水两者取高"/>
    <s v="0.11"/>
    <s v="0.11"/>
    <s v=""/>
    <n v="3"/>
  </r>
  <r>
    <d v="2015-06-01T00:00:00"/>
    <x v="2"/>
    <x v="2"/>
    <s v="Lenscrafters 亮视点"/>
    <n v="166759.19999999998"/>
    <n v="52795.962720000003"/>
    <x v="2435"/>
    <x v="3234"/>
    <x v="3178"/>
    <x v="97"/>
    <s v="其它"/>
    <x v="1"/>
    <s v="眼镜"/>
    <d v="2013-01-16T00:00:00"/>
    <d v="2016-05-09T00:00:00"/>
    <s v="保底与流水两者取高"/>
    <s v="0.16"/>
    <s v="0.16"/>
    <s v=""/>
    <n v="3.3"/>
  </r>
  <r>
    <d v="2015-06-01T00:00:00"/>
    <x v="2"/>
    <x v="2"/>
    <s v="egg"/>
    <n v="113917.2"/>
    <n v="33104.338320000003"/>
    <x v="2436"/>
    <x v="3235"/>
    <x v="3179"/>
    <x v="63"/>
    <s v="其它"/>
    <x v="1"/>
    <s v="眼镜"/>
    <d v="2013-03-14T00:00:00"/>
    <d v="2016-05-09T00:00:00"/>
    <s v="保底与流水两者取高"/>
    <s v="0.16"/>
    <s v="0.16"/>
    <s v=""/>
    <n v="3.2"/>
  </r>
  <r>
    <d v="2015-06-01T00:00:00"/>
    <x v="2"/>
    <x v="2"/>
    <s v="City Chain 时间廊"/>
    <n v="230964"/>
    <n v="34598.407200000001"/>
    <x v="2437"/>
    <x v="3236"/>
    <x v="3180"/>
    <x v="98"/>
    <s v="珠宝"/>
    <x v="11"/>
    <s v="钟表"/>
    <d v="2013-03-14T00:00:00"/>
    <d v="2016-05-09T00:00:00"/>
    <s v="保底与流水两者取高"/>
    <s v="0.12"/>
    <s v="0.12"/>
    <s v=""/>
    <n v="3.2"/>
  </r>
  <r>
    <d v="2015-06-01T00:00:00"/>
    <x v="2"/>
    <x v="2"/>
    <s v="Amass 阿玛施"/>
    <n v="474306"/>
    <n v="60663.737399999998"/>
    <x v="2438"/>
    <x v="3237"/>
    <x v="3181"/>
    <x v="99"/>
    <s v="普通服饰"/>
    <x v="13"/>
    <s v="女装"/>
    <d v="2013-04-10T00:00:00"/>
    <d v="2016-05-09T00:00:00"/>
    <s v="保底与流水两者取高"/>
    <s v="0.06"/>
    <s v="0.06"/>
    <s v=""/>
    <n v="3.1"/>
  </r>
  <r>
    <d v="2015-06-01T00:00:00"/>
    <x v="2"/>
    <x v="2"/>
    <s v="Springfield"/>
    <n v="264194.39999999997"/>
    <n v="102956.55768"/>
    <x v="2439"/>
    <x v="3238"/>
    <x v="3182"/>
    <x v="100"/>
    <s v="普通服饰"/>
    <x v="9"/>
    <s v="综合服饰"/>
    <d v="2013-01-28T00:00:00"/>
    <d v="2019-05-09T00:00:00"/>
    <s v="保底与流水两者取高"/>
    <s v="0.12"/>
    <s v="0.12"/>
    <s v=""/>
    <n v="6.3"/>
  </r>
  <r>
    <d v="2015-06-01T00:00:00"/>
    <x v="2"/>
    <x v="2"/>
    <s v="Casio 卡西欧"/>
    <n v="64488.6"/>
    <n v="8983.2619799999993"/>
    <x v="2440"/>
    <x v="3239"/>
    <x v="3183"/>
    <x v="10"/>
    <s v="珠宝"/>
    <x v="11"/>
    <s v="钟表"/>
    <d v="2013-07-26T00:00:00"/>
    <d v="2015-07-25T00:00:00"/>
    <s v="保底与流水两者取高"/>
    <s v="0.13"/>
    <s v="0.13"/>
    <s v=""/>
    <n v="2"/>
  </r>
  <r>
    <d v="2015-06-01T00:00:00"/>
    <x v="2"/>
    <x v="2"/>
    <s v="三星"/>
    <n v="141063.6"/>
    <n v="12004.512359999999"/>
    <x v="2441"/>
    <x v="3240"/>
    <x v="3184"/>
    <x v="47"/>
    <s v="电器"/>
    <x v="20"/>
    <s v="电器/家用电器/IT器材"/>
    <d v="2014-09-20T00:00:00"/>
    <d v="2015-09-19T00:00:00"/>
    <s v="保底与流水两者取高"/>
    <s v="0.03"/>
    <s v="0.03"/>
    <s v=""/>
    <n v="1"/>
  </r>
  <r>
    <d v="2015-06-01T00:00:00"/>
    <x v="2"/>
    <x v="2"/>
    <s v="Salvafove Fevagawo"/>
    <n v="28968"/>
    <n v="6598.9103999999998"/>
    <x v="2442"/>
    <x v="3241"/>
    <x v="3185"/>
    <x v="10"/>
    <s v="美容"/>
    <x v="5"/>
    <s v="化妆品/护肤品/香水"/>
    <d v="2015-02-12T00:00:00"/>
    <d v="2016-02-11T00:00:00"/>
    <s v="保底与流水两者取高"/>
    <s v="0.16"/>
    <s v="0.16"/>
    <s v=""/>
    <n v="1"/>
  </r>
  <r>
    <d v="2015-06-01T00:00:00"/>
    <x v="2"/>
    <x v="2"/>
    <s v="BVLGARI"/>
    <n v="18289.8"/>
    <n v="6600.7888200000007"/>
    <x v="2443"/>
    <x v="3242"/>
    <x v="3186"/>
    <x v="10"/>
    <s v="美容"/>
    <x v="5"/>
    <s v="化妆品/护肤品/香水"/>
    <d v="2015-02-12T00:00:00"/>
    <d v="2016-02-11T00:00:00"/>
    <s v="保底与流水两者取高"/>
    <s v="0.16"/>
    <s v="0.16"/>
    <s v=""/>
    <n v="1"/>
  </r>
  <r>
    <d v="2015-06-01T00:00:00"/>
    <x v="2"/>
    <x v="2"/>
    <s v="Calvin Klein"/>
    <n v="40656"/>
    <n v="6598.4687999999996"/>
    <x v="2444"/>
    <x v="3243"/>
    <x v="3187"/>
    <x v="10"/>
    <s v="美容"/>
    <x v="5"/>
    <s v="化妆品/护肤品/香水"/>
    <d v="2015-02-12T00:00:00"/>
    <d v="2016-02-11T00:00:00"/>
    <s v="保底与流水两者取高"/>
    <s v="0.16"/>
    <s v="0.16"/>
    <s v=""/>
    <n v="1"/>
  </r>
  <r>
    <d v="2015-06-01T00:00:00"/>
    <x v="2"/>
    <x v="2"/>
    <s v="颂拓(SUUNTO)"/>
    <n v="19980"/>
    <n v="6599.3940000000011"/>
    <x v="2445"/>
    <x v="3244"/>
    <x v="3188"/>
    <x v="10"/>
    <s v="珠宝"/>
    <x v="11"/>
    <s v="钟表"/>
    <d v="2014-09-12T00:00:00"/>
    <d v="2015-09-11T00:00:00"/>
    <s v="保底与流水两者取高"/>
    <s v="0.1"/>
    <s v="0.1"/>
    <s v=""/>
    <n v="1"/>
  </r>
  <r>
    <d v="2015-06-01T00:00:00"/>
    <x v="2"/>
    <x v="2"/>
    <s v="CASIO"/>
    <n v="145846.79999999999"/>
    <n v="8400.7756799999988"/>
    <x v="1483"/>
    <x v="3245"/>
    <x v="3189"/>
    <x v="6"/>
    <s v="珠宝"/>
    <x v="11"/>
    <s v="钟表"/>
    <d v="2015-04-08T00:00:00"/>
    <d v="2016-04-07T00:00:00"/>
    <s v="保底与流水两者取高"/>
    <s v="0.05"/>
    <s v="0.05"/>
    <s v=""/>
    <n v="1"/>
  </r>
  <r>
    <d v="2015-07-01T00:00:00"/>
    <x v="2"/>
    <x v="2"/>
    <s v="迪卡侬"/>
    <n v="8239376.3999999994"/>
    <n v="309800.55264000001"/>
    <x v="2446"/>
    <x v="3246"/>
    <x v="3190"/>
    <x v="102"/>
    <s v="普通服饰"/>
    <x v="6"/>
    <s v="生活特性店"/>
    <d v="2013-04-01T00:00:00"/>
    <d v="2033-03-08T00:00:00"/>
    <s v="纯保底"/>
    <n v="0"/>
    <n v="0"/>
    <s v=""/>
    <n v="19.899999999999999"/>
  </r>
  <r>
    <d v="2015-07-01T00:00:00"/>
    <x v="2"/>
    <x v="2"/>
    <s v="Jack&amp;Jones 杰克琼斯"/>
    <n v="462415.8"/>
    <n v="57293.317620000009"/>
    <x v="2447"/>
    <x v="3247"/>
    <x v="3191"/>
    <x v="71"/>
    <s v="普通服饰"/>
    <x v="12"/>
    <s v="男装"/>
    <d v="2013-04-20T00:00:00"/>
    <d v="2018-07-18T00:00:00"/>
    <s v="保底(含物管费)与流水两者取高"/>
    <s v="0.15,0.05,0.15,0.05"/>
    <s v="0.15"/>
    <s v="0.05,0.15,0.05"/>
    <n v="5.2"/>
  </r>
  <r>
    <d v="2015-07-01T00:00:00"/>
    <x v="2"/>
    <x v="2"/>
    <s v="Vero Moda"/>
    <n v="228578.52"/>
    <n v="55133.139023999996"/>
    <x v="2448"/>
    <x v="3248"/>
    <x v="3192"/>
    <x v="72"/>
    <s v="普通服饰"/>
    <x v="13"/>
    <s v="女装"/>
    <d v="2013-04-20T00:00:00"/>
    <d v="2018-07-18T00:00:00"/>
    <s v="保底(含物管费)与流水两者取高"/>
    <s v="0.15,0.05,0.15,0.05"/>
    <s v="0.15"/>
    <s v="0.05,0.15,0.05"/>
    <n v="5.2"/>
  </r>
  <r>
    <d v="2015-07-01T00:00:00"/>
    <x v="2"/>
    <x v="2"/>
    <s v="Selected 思莱德"/>
    <n v="188317.08"/>
    <n v="57436.709399999992"/>
    <x v="2449"/>
    <x v="3249"/>
    <x v="3193"/>
    <x v="73"/>
    <s v="普通服饰"/>
    <x v="12"/>
    <s v="男装"/>
    <d v="2013-04-20T00:00:00"/>
    <d v="2018-07-18T00:00:00"/>
    <s v="保底(含物管费)与流水两者取高"/>
    <s v="0.15,0.05,0.15,0.05"/>
    <s v="0.15"/>
    <s v="0.05,0.15,0.05"/>
    <n v="5.2"/>
  </r>
  <r>
    <d v="2015-07-01T00:00:00"/>
    <x v="2"/>
    <x v="2"/>
    <s v="Only"/>
    <n v="335153.64"/>
    <n v="55635.504240000009"/>
    <x v="2291"/>
    <x v="3250"/>
    <x v="3194"/>
    <x v="74"/>
    <s v="普通服饰"/>
    <x v="13"/>
    <s v="女装"/>
    <d v="2013-04-20T00:00:00"/>
    <d v="2018-07-18T00:00:00"/>
    <s v="保底(含物管费)与流水两者取高"/>
    <s v="0.15,0.05,0.15,0.05"/>
    <s v="0.15"/>
    <s v="0.05,0.15,0.05"/>
    <n v="5.2"/>
  </r>
  <r>
    <d v="2015-07-01T00:00:00"/>
    <x v="2"/>
    <x v="2"/>
    <s v="Mothercare"/>
    <n v="733659.924"/>
    <n v="90460.2686292"/>
    <x v="1594"/>
    <x v="3251"/>
    <x v="3195"/>
    <x v="75"/>
    <s v="儿童"/>
    <x v="14"/>
    <s v="母婴用品"/>
    <d v="2012-12-03T00:00:00"/>
    <d v="2018-05-09T00:00:00"/>
    <s v="保底(含物管费)与流水两者取高"/>
    <s v="0.11"/>
    <s v="0.11"/>
    <s v=""/>
    <n v="5.4"/>
  </r>
  <r>
    <d v="2015-07-01T00:00:00"/>
    <x v="2"/>
    <x v="2"/>
    <s v="Ochirly 欧时力"/>
    <n v="455060.39999999997"/>
    <n v="132195.04619999998"/>
    <x v="2450"/>
    <x v="3252"/>
    <x v="3196"/>
    <x v="104"/>
    <s v="普通服饰"/>
    <x v="13"/>
    <s v="女装"/>
    <d v="2012-12-15T00:00:00"/>
    <d v="2018-05-09T00:00:00"/>
    <s v="保底与流水两者取高"/>
    <s v="0.16"/>
    <s v="0.16"/>
    <s v=""/>
    <n v="5.4"/>
  </r>
  <r>
    <d v="2015-07-01T00:00:00"/>
    <x v="2"/>
    <x v="2"/>
    <s v="Five Plus 5+"/>
    <n v="248708.4"/>
    <n v="49567.584120000007"/>
    <x v="708"/>
    <x v="3253"/>
    <x v="3197"/>
    <x v="105"/>
    <s v="普通服饰"/>
    <x v="13"/>
    <s v="女装"/>
    <d v="2012-12-15T00:00:00"/>
    <d v="2018-05-09T00:00:00"/>
    <s v="保底与流水两者取高"/>
    <s v="0.16"/>
    <s v="0.16"/>
    <s v=""/>
    <n v="5.4"/>
  </r>
  <r>
    <d v="2015-07-01T00:00:00"/>
    <x v="2"/>
    <x v="2"/>
    <s v="LEE"/>
    <n v="250567.19999999998"/>
    <n v="47883.391920000002"/>
    <x v="2451"/>
    <x v="3254"/>
    <x v="3198"/>
    <x v="77"/>
    <s v="普通服饰"/>
    <x v="9"/>
    <s v="中性服装/休闲服饰"/>
    <d v="2013-03-06T00:00:00"/>
    <d v="2016-05-09T00:00:00"/>
    <s v="保底与流水两者取高"/>
    <s v="0.14"/>
    <s v="0.14"/>
    <s v=""/>
    <n v="3.2"/>
  </r>
  <r>
    <d v="2015-07-01T00:00:00"/>
    <x v="2"/>
    <x v="2"/>
    <s v="Less"/>
    <n v="128689.2"/>
    <n v="50549.117760000001"/>
    <x v="2452"/>
    <x v="3255"/>
    <x v="3199"/>
    <x v="78"/>
    <s v="普通服饰"/>
    <x v="13"/>
    <s v="女装"/>
    <d v="2013-01-14T00:00:00"/>
    <d v="2016-05-09T00:00:00"/>
    <s v="保底与流水两者取高"/>
    <s v="0.18"/>
    <s v="0.18"/>
    <s v=""/>
    <n v="3.3"/>
  </r>
  <r>
    <d v="2015-07-01T00:00:00"/>
    <x v="2"/>
    <x v="2"/>
    <s v="Belvio"/>
    <n v="199294.44"/>
    <n v="23476.885031999998"/>
    <x v="2453"/>
    <x v="3256"/>
    <x v="3200"/>
    <x v="79"/>
    <s v="普通服饰"/>
    <x v="6"/>
    <s v="鞋"/>
    <d v="2013-07-18T00:00:00"/>
    <d v="2015-08-06T00:00:00"/>
    <s v="保底与流水两者取高"/>
    <s v="0.1"/>
    <s v="0.1"/>
    <s v=""/>
    <n v="2.1"/>
  </r>
  <r>
    <d v="2015-07-01T00:00:00"/>
    <x v="2"/>
    <x v="2"/>
    <s v="J.Linderberg"/>
    <n v="151137.60000000001"/>
    <n v="39613.164960000002"/>
    <x v="2454"/>
    <x v="3257"/>
    <x v="3201"/>
    <x v="80"/>
    <s v="普通服饰"/>
    <x v="9"/>
    <s v="综合服饰"/>
    <d v="2013-03-01T00:00:00"/>
    <d v="2016-05-09T00:00:00"/>
    <s v="保底与流水两者取高"/>
    <s v="0.14,0.07"/>
    <s v="0.14"/>
    <s v="0.07"/>
    <n v="3.2"/>
  </r>
  <r>
    <d v="2015-07-01T00:00:00"/>
    <x v="2"/>
    <x v="2"/>
    <s v="CK Underwear"/>
    <n v="178557.6"/>
    <n v="14909.559599999997"/>
    <x v="2455"/>
    <x v="3258"/>
    <x v="3202"/>
    <x v="23"/>
    <s v="普通服饰"/>
    <x v="9"/>
    <s v="内衣裤/保暖内衣"/>
    <d v="2013-03-20T00:00:00"/>
    <d v="2018-05-09T00:00:00"/>
    <s v="保底与流水两者取高"/>
    <s v="0.06"/>
    <s v="0.06"/>
    <s v=""/>
    <n v="5.0999999999999996"/>
  </r>
  <r>
    <d v="2015-07-01T00:00:00"/>
    <x v="2"/>
    <x v="2"/>
    <s v="CK jeans"/>
    <n v="540561.24"/>
    <n v="48866.736096000001"/>
    <x v="2110"/>
    <x v="3259"/>
    <x v="3203"/>
    <x v="69"/>
    <s v="普通服饰"/>
    <x v="9"/>
    <s v="综合服饰"/>
    <d v="2013-03-20T00:00:00"/>
    <d v="2018-05-09T00:00:00"/>
    <s v="保底与流水两者取高"/>
    <s v="0."/>
    <s v="0."/>
    <s v=""/>
    <n v="5.0999999999999996"/>
  </r>
  <r>
    <d v="2015-07-01T00:00:00"/>
    <x v="2"/>
    <x v="2"/>
    <s v="Tommy Hilfiger"/>
    <n v="443818.08"/>
    <n v="48819.988799999999"/>
    <x v="456"/>
    <x v="3260"/>
    <x v="3204"/>
    <x v="78"/>
    <s v="普通服饰"/>
    <x v="9"/>
    <s v="综合服饰"/>
    <d v="2013-02-18T00:00:00"/>
    <d v="2016-05-09T00:00:00"/>
    <s v="纯扣"/>
    <s v="0.11"/>
    <s v="0.11"/>
    <s v=""/>
    <n v="3.2"/>
  </r>
  <r>
    <d v="2015-07-01T00:00:00"/>
    <x v="2"/>
    <x v="2"/>
    <s v="MUJI 无印良品"/>
    <n v="1999297.44"/>
    <n v="159943.79519999996"/>
    <x v="2163"/>
    <x v="3261"/>
    <x v="3205"/>
    <x v="81"/>
    <s v="快时尚"/>
    <x v="15"/>
    <s v="快时尚"/>
    <d v="2013-01-20T00:00:00"/>
    <d v="2018-05-09T00:00:00"/>
    <s v="纯扣"/>
    <s v="0.08"/>
    <s v="0.08"/>
    <s v=""/>
    <n v="5.3"/>
  </r>
  <r>
    <d v="2015-07-01T00:00:00"/>
    <x v="2"/>
    <x v="2"/>
    <s v="ZARA"/>
    <n v="2991360.5279999999"/>
    <n v="134611.22375999999"/>
    <x v="2290"/>
    <x v="3262"/>
    <x v="3206"/>
    <x v="101"/>
    <s v="快时尚"/>
    <x v="19"/>
    <s v="快时尚"/>
    <d v="2013-06-17T00:00:00"/>
    <d v="2029-06-16T00:00:00"/>
    <s v="纯扣"/>
    <s v="0.05"/>
    <s v="0.05"/>
    <s v=""/>
    <n v="16"/>
  </r>
  <r>
    <d v="2015-07-01T00:00:00"/>
    <x v="2"/>
    <x v="2"/>
    <s v="Bose"/>
    <n v="276360"/>
    <n v="33107.928"/>
    <x v="1996"/>
    <x v="3263"/>
    <x v="3207"/>
    <x v="62"/>
    <s v="电器"/>
    <x v="20"/>
    <s v="电器/家用电器/IT器材"/>
    <d v="2015-04-16T00:00:00"/>
    <d v="2017-04-15T00:00:00"/>
    <s v="保底与流水两者取高"/>
    <s v="0.08"/>
    <s v="0.08"/>
    <s v=""/>
    <n v="2"/>
  </r>
  <r>
    <d v="2015-07-01T00:00:00"/>
    <x v="2"/>
    <x v="2"/>
    <s v="T-world"/>
    <n v="1814532"/>
    <n v="61331.181599999989"/>
    <x v="2456"/>
    <x v="3264"/>
    <x v="3208"/>
    <x v="80"/>
    <s v="电器"/>
    <x v="20"/>
    <s v="电器/家用电器/IT器材"/>
    <d v="2014-03-10T00:00:00"/>
    <d v="2017-04-09T00:00:00"/>
    <s v="保底与流水两者取高"/>
    <s v="0.03"/>
    <s v="0.03"/>
    <s v=""/>
    <n v="3.1"/>
  </r>
  <r>
    <d v="2015-07-01T00:00:00"/>
    <x v="2"/>
    <x v="2"/>
    <s v="Starbucks 星巴克（01-38）"/>
    <n v="1035156.912"/>
    <n v="82812.552960000001"/>
    <x v="438"/>
    <x v="3265"/>
    <x v="3209"/>
    <x v="83"/>
    <s v="餐饮"/>
    <x v="0"/>
    <s v="咖啡店/面包店/冰激凌"/>
    <d v="2013-01-14T00:00:00"/>
    <d v="2023-05-13T00:00:00"/>
    <s v="保底与流水两者取高"/>
    <s v="0.08"/>
    <s v="0.08"/>
    <s v=""/>
    <n v="10.3"/>
  </r>
  <r>
    <d v="2015-07-01T00:00:00"/>
    <x v="2"/>
    <x v="2"/>
    <s v="Massimo Dutti"/>
    <n v="459886.32"/>
    <n v="25293.747600000002"/>
    <x v="2172"/>
    <x v="3266"/>
    <x v="3210"/>
    <x v="84"/>
    <s v="快时尚"/>
    <x v="16"/>
    <s v="快时尚"/>
    <d v="2013-06-17T00:00:00"/>
    <d v="2029-06-16T00:00:00"/>
    <s v="纯扣"/>
    <s v="0.06"/>
    <s v="0.06"/>
    <s v=""/>
    <n v="16"/>
  </r>
  <r>
    <d v="2015-07-01T00:00:00"/>
    <x v="2"/>
    <x v="2"/>
    <s v="ZARA Home"/>
    <n v="437383.56"/>
    <n v="24056.095799999999"/>
    <x v="2165"/>
    <x v="3267"/>
    <x v="3211"/>
    <x v="85"/>
    <s v="快时尚"/>
    <x v="16"/>
    <s v="快时尚"/>
    <d v="2013-06-17T00:00:00"/>
    <d v="2029-06-16T00:00:00"/>
    <s v="纯扣"/>
    <s v="0.06"/>
    <s v="0.06"/>
    <s v=""/>
    <n v="16"/>
  </r>
  <r>
    <d v="2015-07-01T00:00:00"/>
    <x v="2"/>
    <x v="2"/>
    <s v="Oysho"/>
    <n v="723829.69200000004"/>
    <n v="39810.63306"/>
    <x v="2165"/>
    <x v="3268"/>
    <x v="3212"/>
    <x v="86"/>
    <s v="快时尚"/>
    <x v="16"/>
    <s v="快时尚"/>
    <d v="2013-06-17T00:00:00"/>
    <d v="2029-06-16T00:00:00"/>
    <s v="纯扣"/>
    <s v="0.06"/>
    <s v="0.06"/>
    <s v=""/>
    <n v="16"/>
  </r>
  <r>
    <d v="2015-07-01T00:00:00"/>
    <x v="2"/>
    <x v="2"/>
    <s v="Uniqlo 优衣库"/>
    <n v="2068557.9720000001"/>
    <n v="190307.33342400001"/>
    <x v="2457"/>
    <x v="3269"/>
    <x v="3213"/>
    <x v="87"/>
    <s v="快时尚"/>
    <x v="17"/>
    <s v="快时尚"/>
    <d v="2013-01-07T00:00:00"/>
    <d v="2023-08-30T00:00:00"/>
    <s v="纯扣"/>
    <s v="0.08"/>
    <s v="0.08"/>
    <s v=""/>
    <n v="10.6"/>
  </r>
  <r>
    <d v="2015-07-01T00:00:00"/>
    <x v="2"/>
    <x v="2"/>
    <s v="Bershka"/>
    <n v="829375.06799999997"/>
    <n v="45615.62874"/>
    <x v="2165"/>
    <x v="3270"/>
    <x v="3214"/>
    <x v="88"/>
    <s v="快时尚"/>
    <x v="16"/>
    <s v="快时尚"/>
    <d v="2013-06-17T00:00:00"/>
    <d v="2029-06-16T00:00:00"/>
    <s v="纯扣"/>
    <s v="0.06"/>
    <s v="0.06"/>
    <s v=""/>
    <n v="16"/>
  </r>
  <r>
    <d v="2015-07-01T00:00:00"/>
    <x v="2"/>
    <x v="2"/>
    <s v="Dazzle 地素"/>
    <n v="224384.4"/>
    <n v="36081.011520000007"/>
    <x v="1134"/>
    <x v="3271"/>
    <x v="3215"/>
    <x v="89"/>
    <s v="普通服饰"/>
    <x v="13"/>
    <s v="女装"/>
    <d v="2013-04-20T00:00:00"/>
    <d v="2016-05-19T00:00:00"/>
    <s v="保底与流水两者取高"/>
    <s v="0.13"/>
    <s v="0.13"/>
    <s v=""/>
    <n v="3.1"/>
  </r>
  <r>
    <d v="2015-07-01T00:00:00"/>
    <x v="2"/>
    <x v="2"/>
    <s v="STACCATO 思加图"/>
    <n v="259077.96000000002"/>
    <n v="9819.0546840000006"/>
    <x v="2458"/>
    <x v="3272"/>
    <x v="3216"/>
    <x v="23"/>
    <s v="普通服饰"/>
    <x v="6"/>
    <s v="鞋"/>
    <d v="2013-06-24T00:00:00"/>
    <d v="2015-07-13T00:00:00"/>
    <s v="保底与流水两者取高"/>
    <s v="0.1"/>
    <s v="0.1"/>
    <s v=""/>
    <n v="2.1"/>
  </r>
  <r>
    <d v="2015-07-01T00:00:00"/>
    <x v="2"/>
    <x v="2"/>
    <s v="Joy&amp;Peace 真美诗"/>
    <n v="137804.16"/>
    <n v="8695.4424960000015"/>
    <x v="2459"/>
    <x v="3273"/>
    <x v="3217"/>
    <x v="90"/>
    <s v="普通服饰"/>
    <x v="6"/>
    <s v="鞋"/>
    <d v="2013-06-24T00:00:00"/>
    <d v="2015-07-13T00:00:00"/>
    <s v="纯扣"/>
    <s v="0.13"/>
    <s v="0.13"/>
    <s v=""/>
    <n v="2.1"/>
  </r>
  <r>
    <d v="2015-07-01T00:00:00"/>
    <x v="2"/>
    <x v="2"/>
    <s v="Pull&amp;Bear"/>
    <n v="461464.66800000001"/>
    <n v="25380.55674"/>
    <x v="2165"/>
    <x v="3274"/>
    <x v="3218"/>
    <x v="91"/>
    <s v="快时尚"/>
    <x v="16"/>
    <s v="快时尚"/>
    <d v="2013-06-17T00:00:00"/>
    <d v="2029-06-16T00:00:00"/>
    <s v="纯扣"/>
    <s v="0.06"/>
    <s v="0.06"/>
    <s v=""/>
    <n v="16"/>
  </r>
  <r>
    <d v="2015-07-01T00:00:00"/>
    <x v="2"/>
    <x v="2"/>
    <s v="Adidas Originals 三叶草"/>
    <n v="96842.4"/>
    <n v="15281.730720000003"/>
    <x v="2460"/>
    <x v="3275"/>
    <x v="3219"/>
    <x v="92"/>
    <s v="普通服饰"/>
    <x v="18"/>
    <s v="运动服饰/运动配饰"/>
    <d v="2013-02-27T00:00:00"/>
    <d v="2015-07-09T00:00:00"/>
    <s v="保底与流水两者取高"/>
    <s v="0.14"/>
    <s v="0.14"/>
    <s v=""/>
    <n v="2.4"/>
  </r>
  <r>
    <d v="2015-07-01T00:00:00"/>
    <x v="2"/>
    <x v="2"/>
    <s v="Clarks 其乐"/>
    <n v="219006.06000000003"/>
    <n v="42042.792000000001"/>
    <x v="2461"/>
    <x v="3276"/>
    <x v="3220"/>
    <x v="93"/>
    <s v="普通服饰"/>
    <x v="6"/>
    <s v="鞋"/>
    <d v="2015-06-01T00:00:00"/>
    <d v="2016-05-09T00:00:00"/>
    <s v="保底与流水两者取高"/>
    <s v="0.13"/>
    <s v="0.13"/>
    <s v=""/>
    <n v="0.9"/>
  </r>
  <r>
    <d v="2015-07-01T00:00:00"/>
    <x v="2"/>
    <x v="2"/>
    <s v="暇步士"/>
    <n v="180519.12"/>
    <n v="36691.487999999998"/>
    <x v="2462"/>
    <x v="3277"/>
    <x v="3221"/>
    <x v="94"/>
    <s v="普通服饰"/>
    <x v="6"/>
    <s v="鞋"/>
    <d v="2015-06-01T00:00:00"/>
    <d v="2016-05-09T00:00:00"/>
    <s v="保底与流水两者取高"/>
    <s v="0.13"/>
    <s v="0.13"/>
    <s v=""/>
    <n v="0.9"/>
  </r>
  <r>
    <d v="2015-07-01T00:00:00"/>
    <x v="2"/>
    <x v="2"/>
    <s v="Stradivarius"/>
    <n v="321527.83199999999"/>
    <n v="17684.030759999998"/>
    <x v="2269"/>
    <x v="3278"/>
    <x v="3222"/>
    <x v="95"/>
    <s v="快时尚"/>
    <x v="16"/>
    <s v="快时尚"/>
    <d v="2013-06-17T00:00:00"/>
    <d v="2029-06-16T00:00:00"/>
    <s v="纯扣"/>
    <s v="0.06"/>
    <s v="0.06"/>
    <s v=""/>
    <n v="16"/>
  </r>
  <r>
    <d v="2015-07-01T00:00:00"/>
    <x v="2"/>
    <x v="2"/>
    <s v="Mo&amp;Co 摩安珂"/>
    <n v="151569.12"/>
    <n v="47698.80206400001"/>
    <x v="2463"/>
    <x v="3279"/>
    <x v="3223"/>
    <x v="96"/>
    <s v="普通服饰"/>
    <x v="13"/>
    <s v="女装"/>
    <d v="2013-03-10T00:00:00"/>
    <d v="2016-05-09T00:00:00"/>
    <s v="保底与流水两者取高"/>
    <s v="0.18"/>
    <s v="0.18"/>
    <s v=""/>
    <n v="3.2"/>
  </r>
  <r>
    <d v="2015-07-01T00:00:00"/>
    <x v="2"/>
    <x v="2"/>
    <s v="Earth Music&amp;Ecology"/>
    <n v="250383.59999999998"/>
    <n v="51078.254399999998"/>
    <x v="1876"/>
    <x v="3280"/>
    <x v="3224"/>
    <x v="103"/>
    <s v="普通服饰"/>
    <x v="13"/>
    <s v="女装"/>
    <d v="2014-03-04T00:00:00"/>
    <d v="2016-03-03T00:00:00"/>
    <s v="保底与流水两者取高"/>
    <s v="0.16"/>
    <s v="0.16"/>
    <s v=""/>
    <n v="2"/>
  </r>
  <r>
    <d v="2015-07-01T00:00:00"/>
    <x v="2"/>
    <x v="2"/>
    <s v="Dr. Martens"/>
    <n v="133818"/>
    <n v="26402.291400000002"/>
    <x v="2464"/>
    <x v="3281"/>
    <x v="3225"/>
    <x v="54"/>
    <s v="普通服饰"/>
    <x v="6"/>
    <s v="鞋"/>
    <d v="2014-03-17T00:00:00"/>
    <d v="2017-03-16T00:00:00"/>
    <s v="保底与流水两者取高"/>
    <s v="0.11"/>
    <s v="0.11"/>
    <s v=""/>
    <n v="3"/>
  </r>
  <r>
    <d v="2015-07-01T00:00:00"/>
    <x v="2"/>
    <x v="2"/>
    <s v="Lenscrafters 亮视点"/>
    <n v="178147.19999999998"/>
    <n v="52785.015360000005"/>
    <x v="2465"/>
    <x v="3282"/>
    <x v="3226"/>
    <x v="97"/>
    <s v="其它"/>
    <x v="1"/>
    <s v="眼镜"/>
    <d v="2013-01-16T00:00:00"/>
    <d v="2016-05-09T00:00:00"/>
    <s v="保底与流水两者取高"/>
    <s v="0.16"/>
    <s v="0.16"/>
    <s v=""/>
    <n v="3.3"/>
  </r>
  <r>
    <d v="2015-07-01T00:00:00"/>
    <x v="2"/>
    <x v="2"/>
    <s v="egg"/>
    <n v="138585.60000000001"/>
    <n v="33108.099840000003"/>
    <x v="2466"/>
    <x v="3283"/>
    <x v="3227"/>
    <x v="63"/>
    <s v="其它"/>
    <x v="1"/>
    <s v="眼镜"/>
    <d v="2013-03-14T00:00:00"/>
    <d v="2016-05-09T00:00:00"/>
    <s v="保底与流水两者取高"/>
    <s v="0.16"/>
    <s v="0.16"/>
    <s v=""/>
    <n v="3.2"/>
  </r>
  <r>
    <d v="2015-07-01T00:00:00"/>
    <x v="2"/>
    <x v="2"/>
    <s v="City Chain 时间廊"/>
    <n v="202678.8"/>
    <n v="34597.271159999997"/>
    <x v="347"/>
    <x v="3284"/>
    <x v="3228"/>
    <x v="98"/>
    <s v="珠宝"/>
    <x v="11"/>
    <s v="钟表"/>
    <d v="2013-03-14T00:00:00"/>
    <d v="2016-05-09T00:00:00"/>
    <s v="保底与流水两者取高"/>
    <s v="0.12"/>
    <s v="0.12"/>
    <s v=""/>
    <n v="3.2"/>
  </r>
  <r>
    <d v="2015-07-01T00:00:00"/>
    <x v="2"/>
    <x v="2"/>
    <s v="Amass 阿玛施"/>
    <n v="384546"/>
    <n v="60642.904199999997"/>
    <x v="2467"/>
    <x v="3285"/>
    <x v="3229"/>
    <x v="99"/>
    <s v="普通服饰"/>
    <x v="13"/>
    <s v="女装"/>
    <d v="2013-04-10T00:00:00"/>
    <d v="2016-05-09T00:00:00"/>
    <s v="保底与流水两者取高"/>
    <s v="0.06"/>
    <s v="0.06"/>
    <s v=""/>
    <n v="3.1"/>
  </r>
  <r>
    <d v="2015-07-01T00:00:00"/>
    <x v="2"/>
    <x v="2"/>
    <s v="Springfield"/>
    <n v="201631.19999999998"/>
    <n v="102952.89072000001"/>
    <x v="2468"/>
    <x v="3286"/>
    <x v="3230"/>
    <x v="100"/>
    <s v="普通服饰"/>
    <x v="9"/>
    <s v="综合服饰"/>
    <d v="2013-01-28T00:00:00"/>
    <d v="2019-05-09T00:00:00"/>
    <s v="保底与流水两者取高"/>
    <s v="0.12"/>
    <s v="0.12"/>
    <s v=""/>
    <n v="6.3"/>
  </r>
  <r>
    <d v="2015-07-01T00:00:00"/>
    <x v="2"/>
    <x v="2"/>
    <s v="Casio 卡西欧"/>
    <n v="49248.6"/>
    <n v="5796.5602199999994"/>
    <x v="2469"/>
    <x v="3287"/>
    <x v="3231"/>
    <x v="10"/>
    <s v="珠宝"/>
    <x v="11"/>
    <s v="钟表"/>
    <d v="2013-07-26T00:00:00"/>
    <d v="2015-07-25T00:00:00"/>
    <s v="保底与流水两者取高"/>
    <s v="0.13"/>
    <s v="0.13"/>
    <s v=""/>
    <n v="2"/>
  </r>
  <r>
    <d v="2015-07-01T00:00:00"/>
    <x v="2"/>
    <x v="2"/>
    <s v="三星"/>
    <n v="126267.59999999999"/>
    <n v="11995.421999999999"/>
    <x v="2470"/>
    <x v="3288"/>
    <x v="3232"/>
    <x v="47"/>
    <s v="电器"/>
    <x v="20"/>
    <s v="电器/家用电器/IT器材"/>
    <d v="2014-09-20T00:00:00"/>
    <d v="2015-09-19T00:00:00"/>
    <s v="保底与流水两者取高"/>
    <s v="0.03"/>
    <s v="0.03"/>
    <s v=""/>
    <n v="1"/>
  </r>
  <r>
    <d v="2015-07-01T00:00:00"/>
    <x v="2"/>
    <x v="2"/>
    <s v="Salvafove Fevagawo"/>
    <n v="29618.399999999998"/>
    <n v="6598.9795199999999"/>
    <x v="2471"/>
    <x v="3289"/>
    <x v="3233"/>
    <x v="10"/>
    <s v="美容"/>
    <x v="5"/>
    <s v="化妆品/护肤品/香水"/>
    <d v="2015-02-12T00:00:00"/>
    <d v="2016-02-11T00:00:00"/>
    <s v="保底与流水两者取高"/>
    <s v="0.16"/>
    <s v="0.16"/>
    <s v=""/>
    <n v="1"/>
  </r>
  <r>
    <d v="2015-07-01T00:00:00"/>
    <x v="2"/>
    <x v="2"/>
    <s v="BVLGARI"/>
    <n v="14116.8"/>
    <n v="6599.6040000000003"/>
    <x v="2472"/>
    <x v="3290"/>
    <x v="3234"/>
    <x v="10"/>
    <s v="美容"/>
    <x v="5"/>
    <s v="化妆品/护肤品/香水"/>
    <d v="2015-02-12T00:00:00"/>
    <d v="2016-02-11T00:00:00"/>
    <s v="保底与流水两者取高"/>
    <s v="0.16"/>
    <s v="0.16"/>
    <s v=""/>
    <n v="1"/>
  </r>
  <r>
    <d v="2015-07-01T00:00:00"/>
    <x v="2"/>
    <x v="2"/>
    <s v="Calvin Klein"/>
    <n v="51709.2"/>
    <n v="6598.0939199999993"/>
    <x v="1964"/>
    <x v="3291"/>
    <x v="3235"/>
    <x v="10"/>
    <s v="美容"/>
    <x v="5"/>
    <s v="化妆品/护肤品/香水"/>
    <d v="2015-02-12T00:00:00"/>
    <d v="2016-02-11T00:00:00"/>
    <s v="保底与流水两者取高"/>
    <s v="0.16"/>
    <s v="0.16"/>
    <s v=""/>
    <n v="1"/>
  </r>
  <r>
    <d v="2015-07-01T00:00:00"/>
    <x v="2"/>
    <x v="2"/>
    <s v="颂拓(SUUNTO)"/>
    <n v="28645.200000000001"/>
    <n v="6599.8540799999992"/>
    <x v="2473"/>
    <x v="3292"/>
    <x v="3236"/>
    <x v="10"/>
    <s v="珠宝"/>
    <x v="11"/>
    <s v="钟表"/>
    <d v="2014-09-12T00:00:00"/>
    <d v="2015-09-11T00:00:00"/>
    <s v="保底与流水两者取高"/>
    <s v="0.1"/>
    <s v="0.1"/>
    <s v=""/>
    <n v="1"/>
  </r>
  <r>
    <d v="2015-07-01T00:00:00"/>
    <x v="2"/>
    <x v="2"/>
    <s v="CASIO"/>
    <n v="145110"/>
    <n v="8401.8689999999988"/>
    <x v="275"/>
    <x v="3293"/>
    <x v="3237"/>
    <x v="6"/>
    <s v="珠宝"/>
    <x v="11"/>
    <s v="钟表"/>
    <d v="2015-04-08T00:00:00"/>
    <d v="2016-04-07T00:00:00"/>
    <s v="保底与流水两者取高"/>
    <s v="0.05"/>
    <s v="0.05"/>
    <s v=""/>
    <n v="1"/>
  </r>
  <r>
    <d v="2015-08-01T00:00:00"/>
    <x v="2"/>
    <x v="2"/>
    <s v="迪卡侬"/>
    <n v="7498510.7999999998"/>
    <n v="309688.49604"/>
    <x v="2474"/>
    <x v="3294"/>
    <x v="3238"/>
    <x v="102"/>
    <s v="普通服饰"/>
    <x v="6"/>
    <s v="生活特性店"/>
    <d v="2013-04-01T00:00:00"/>
    <d v="2033-03-08T00:00:00"/>
    <s v="纯保底"/>
    <n v="0"/>
    <n v="0"/>
    <s v=""/>
    <n v="19.899999999999999"/>
  </r>
  <r>
    <d v="2015-08-01T00:00:00"/>
    <x v="2"/>
    <x v="2"/>
    <s v="Jack&amp;Jones 杰克琼斯"/>
    <n v="392000.52"/>
    <n v="58917.678156000009"/>
    <x v="2475"/>
    <x v="3295"/>
    <x v="3239"/>
    <x v="71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5-08-01T00:00:00"/>
    <x v="2"/>
    <x v="2"/>
    <s v="Vero Moda"/>
    <n v="255546.23999999999"/>
    <n v="56705.71065600001"/>
    <x v="2310"/>
    <x v="3296"/>
    <x v="3240"/>
    <x v="72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5-08-01T00:00:00"/>
    <x v="2"/>
    <x v="2"/>
    <s v="Selected 思莱德"/>
    <n v="204128.28"/>
    <n v="59054.311403999993"/>
    <x v="2476"/>
    <x v="3297"/>
    <x v="3241"/>
    <x v="73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5-08-01T00:00:00"/>
    <x v="2"/>
    <x v="2"/>
    <s v="Only"/>
    <n v="332158.44"/>
    <n v="57230.899211999997"/>
    <x v="2477"/>
    <x v="3298"/>
    <x v="3242"/>
    <x v="74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5-08-01T00:00:00"/>
    <x v="2"/>
    <x v="2"/>
    <s v="Mothercare"/>
    <n v="857934.58799999999"/>
    <n v="94372.804679999987"/>
    <x v="2478"/>
    <x v="3299"/>
    <x v="3243"/>
    <x v="75"/>
    <s v="儿童"/>
    <x v="14"/>
    <s v="母婴用品"/>
    <d v="2012-12-03T00:00:00"/>
    <d v="2018-05-09T00:00:00"/>
    <s v="保底(含物管费)与流水两者取高"/>
    <s v="0.11"/>
    <s v="0.11"/>
    <s v=""/>
    <n v="5.4"/>
  </r>
  <r>
    <d v="2015-08-01T00:00:00"/>
    <x v="2"/>
    <x v="2"/>
    <s v="Ochirly 欧时力"/>
    <n v="393946.8"/>
    <n v="132208.54608"/>
    <x v="2479"/>
    <x v="3300"/>
    <x v="3244"/>
    <x v="104"/>
    <s v="普通服饰"/>
    <x v="13"/>
    <s v="女装"/>
    <d v="2012-12-15T00:00:00"/>
    <d v="2018-05-09T00:00:00"/>
    <s v="保底与流水两者取高"/>
    <s v="0.16"/>
    <s v="0.16"/>
    <s v=""/>
    <n v="5.4"/>
  </r>
  <r>
    <d v="2015-08-01T00:00:00"/>
    <x v="2"/>
    <x v="2"/>
    <s v="Five Plus 5+"/>
    <n v="196344"/>
    <n v="49576.86"/>
    <x v="2480"/>
    <x v="3301"/>
    <x v="3245"/>
    <x v="105"/>
    <s v="普通服饰"/>
    <x v="13"/>
    <s v="女装"/>
    <d v="2012-12-15T00:00:00"/>
    <d v="2018-05-09T00:00:00"/>
    <s v="保底与流水两者取高"/>
    <s v="0.16"/>
    <s v="0.16"/>
    <s v=""/>
    <n v="5.4"/>
  </r>
  <r>
    <d v="2015-08-01T00:00:00"/>
    <x v="2"/>
    <x v="2"/>
    <s v="LEE"/>
    <n v="277209"/>
    <n v="47873.994299999998"/>
    <x v="625"/>
    <x v="3302"/>
    <x v="3246"/>
    <x v="77"/>
    <s v="普通服饰"/>
    <x v="9"/>
    <s v="中性服装/休闲服饰"/>
    <d v="2013-03-06T00:00:00"/>
    <d v="2016-05-09T00:00:00"/>
    <s v="保底与流水两者取高"/>
    <s v="0.14"/>
    <s v="0.14"/>
    <s v=""/>
    <n v="3.2"/>
  </r>
  <r>
    <d v="2015-08-01T00:00:00"/>
    <x v="2"/>
    <x v="2"/>
    <s v="Less"/>
    <n v="162752.4"/>
    <n v="50550.895440000008"/>
    <x v="2481"/>
    <x v="3303"/>
    <x v="3247"/>
    <x v="78"/>
    <s v="普通服饰"/>
    <x v="13"/>
    <s v="女装"/>
    <d v="2013-01-14T00:00:00"/>
    <d v="2016-05-09T00:00:00"/>
    <s v="保底与流水两者取高"/>
    <s v="0.18"/>
    <s v="0.18"/>
    <s v=""/>
    <n v="3.3"/>
  </r>
  <r>
    <d v="2015-08-01T00:00:00"/>
    <x v="2"/>
    <x v="2"/>
    <s v="J.Linderberg"/>
    <n v="155996.4"/>
    <n v="39607.485960000005"/>
    <x v="2482"/>
    <x v="3304"/>
    <x v="3248"/>
    <x v="80"/>
    <s v="普通服饰"/>
    <x v="9"/>
    <s v="综合服饰"/>
    <d v="2013-03-01T00:00:00"/>
    <d v="2016-05-09T00:00:00"/>
    <s v="保底与流水两者取高"/>
    <s v="0.14,0.07"/>
    <s v="0.14"/>
    <s v="0.07"/>
    <n v="3.2"/>
  </r>
  <r>
    <d v="2015-08-01T00:00:00"/>
    <x v="2"/>
    <x v="2"/>
    <s v="CK Underwear"/>
    <n v="218722.8"/>
    <n v="16360.465440000002"/>
    <x v="2483"/>
    <x v="3305"/>
    <x v="3249"/>
    <x v="23"/>
    <s v="普通服饰"/>
    <x v="9"/>
    <s v="内衣裤/保暖内衣"/>
    <d v="2013-03-20T00:00:00"/>
    <d v="2018-05-09T00:00:00"/>
    <s v="保底与流水两者取高"/>
    <s v="0.06"/>
    <s v="0.06"/>
    <s v=""/>
    <n v="5.0999999999999996"/>
  </r>
  <r>
    <d v="2015-08-01T00:00:00"/>
    <x v="2"/>
    <x v="2"/>
    <s v="CK jeans"/>
    <n v="493475.39999999997"/>
    <n v="48854.064600000005"/>
    <x v="2484"/>
    <x v="3306"/>
    <x v="3250"/>
    <x v="69"/>
    <s v="普通服饰"/>
    <x v="9"/>
    <s v="综合服饰"/>
    <d v="2013-03-20T00:00:00"/>
    <d v="2018-05-09T00:00:00"/>
    <s v="保底与流水两者取高"/>
    <s v="0."/>
    <s v="0."/>
    <s v=""/>
    <n v="5.0999999999999996"/>
  </r>
  <r>
    <d v="2015-08-01T00:00:00"/>
    <x v="2"/>
    <x v="2"/>
    <s v="Tommy Hilfiger"/>
    <n v="387722.16"/>
    <n v="42649.437599999997"/>
    <x v="456"/>
    <x v="3307"/>
    <x v="3251"/>
    <x v="78"/>
    <s v="普通服饰"/>
    <x v="9"/>
    <s v="综合服饰"/>
    <d v="2013-02-18T00:00:00"/>
    <d v="2016-05-09T00:00:00"/>
    <s v="纯扣"/>
    <s v="0.11"/>
    <s v="0.11"/>
    <s v=""/>
    <n v="3.2"/>
  </r>
  <r>
    <d v="2015-08-01T00:00:00"/>
    <x v="2"/>
    <x v="2"/>
    <s v="MUJI 无印良品"/>
    <n v="2273894.3879999998"/>
    <n v="181911.55104000002"/>
    <x v="2031"/>
    <x v="3308"/>
    <x v="3252"/>
    <x v="81"/>
    <s v="快时尚"/>
    <x v="15"/>
    <s v="快时尚"/>
    <d v="2013-01-20T00:00:00"/>
    <d v="2018-05-09T00:00:00"/>
    <s v="纯扣"/>
    <s v="0.08"/>
    <s v="0.08"/>
    <s v=""/>
    <n v="5.3"/>
  </r>
  <r>
    <d v="2015-08-01T00:00:00"/>
    <x v="2"/>
    <x v="2"/>
    <s v="ZARA"/>
    <n v="3265883.6999999997"/>
    <n v="146964.7665"/>
    <x v="2332"/>
    <x v="3309"/>
    <x v="3253"/>
    <x v="101"/>
    <s v="快时尚"/>
    <x v="19"/>
    <s v="快时尚"/>
    <d v="2013-06-17T00:00:00"/>
    <d v="2029-06-16T00:00:00"/>
    <s v="纯扣"/>
    <s v="0.05"/>
    <s v="0.05"/>
    <s v=""/>
    <n v="16"/>
  </r>
  <r>
    <d v="2015-08-01T00:00:00"/>
    <x v="2"/>
    <x v="2"/>
    <s v="Bose"/>
    <n v="98772"/>
    <n v="33118.251599999996"/>
    <x v="2485"/>
    <x v="3310"/>
    <x v="3254"/>
    <x v="62"/>
    <s v="电器"/>
    <x v="20"/>
    <s v="电器/家用电器/IT器材"/>
    <d v="2015-04-16T00:00:00"/>
    <d v="2017-04-15T00:00:00"/>
    <s v="保底与流水两者取高"/>
    <s v="0.08"/>
    <s v="0.08"/>
    <s v=""/>
    <n v="2"/>
  </r>
  <r>
    <d v="2015-08-01T00:00:00"/>
    <x v="2"/>
    <x v="2"/>
    <s v="T-world"/>
    <n v="1997862"/>
    <n v="66928.377000000008"/>
    <x v="2486"/>
    <x v="3311"/>
    <x v="3255"/>
    <x v="80"/>
    <s v="电器"/>
    <x v="20"/>
    <s v="电器/家用电器/IT器材"/>
    <d v="2014-03-10T00:00:00"/>
    <d v="2017-04-09T00:00:00"/>
    <s v="保底与流水两者取高"/>
    <s v="0.03"/>
    <s v="0.03"/>
    <s v=""/>
    <n v="3.1"/>
  </r>
  <r>
    <d v="2015-08-01T00:00:00"/>
    <x v="2"/>
    <x v="2"/>
    <s v="Starbucks 星巴克（01-38）"/>
    <n v="1021049.112"/>
    <n v="81683.92895999999"/>
    <x v="2163"/>
    <x v="3312"/>
    <x v="3256"/>
    <x v="83"/>
    <s v="餐饮"/>
    <x v="0"/>
    <s v="咖啡店/面包店/冰激凌"/>
    <d v="2013-01-14T00:00:00"/>
    <d v="2023-05-13T00:00:00"/>
    <s v="保底与流水两者取高"/>
    <s v="0.08"/>
    <s v="0.08"/>
    <s v=""/>
    <n v="10.3"/>
  </r>
  <r>
    <d v="2015-08-01T00:00:00"/>
    <x v="2"/>
    <x v="2"/>
    <s v="Massimo Dutti"/>
    <n v="322481.25599999999"/>
    <n v="17736.469079999999"/>
    <x v="2165"/>
    <x v="3313"/>
    <x v="3257"/>
    <x v="84"/>
    <s v="快时尚"/>
    <x v="16"/>
    <s v="快时尚"/>
    <d v="2013-06-17T00:00:00"/>
    <d v="2029-06-16T00:00:00"/>
    <s v="纯扣"/>
    <s v="0.06"/>
    <s v="0.06"/>
    <s v=""/>
    <n v="16"/>
  </r>
  <r>
    <d v="2015-08-01T00:00:00"/>
    <x v="2"/>
    <x v="2"/>
    <s v="ZARA Home"/>
    <n v="419968.48799999995"/>
    <n v="23098.26684"/>
    <x v="2172"/>
    <x v="3314"/>
    <x v="3258"/>
    <x v="85"/>
    <s v="快时尚"/>
    <x v="16"/>
    <s v="快时尚"/>
    <d v="2013-06-17T00:00:00"/>
    <d v="2029-06-16T00:00:00"/>
    <s v="纯扣"/>
    <s v="0.06"/>
    <s v="0.06"/>
    <s v=""/>
    <n v="16"/>
  </r>
  <r>
    <d v="2015-08-01T00:00:00"/>
    <x v="2"/>
    <x v="2"/>
    <s v="Oysho"/>
    <n v="542864.05200000003"/>
    <n v="29857.522860000001"/>
    <x v="2165"/>
    <x v="3315"/>
    <x v="3259"/>
    <x v="86"/>
    <s v="快时尚"/>
    <x v="16"/>
    <s v="快时尚"/>
    <d v="2013-06-17T00:00:00"/>
    <d v="2029-06-16T00:00:00"/>
    <s v="纯扣"/>
    <s v="0.06"/>
    <s v="0.06"/>
    <s v=""/>
    <n v="16"/>
  </r>
  <r>
    <d v="2015-08-01T00:00:00"/>
    <x v="2"/>
    <x v="2"/>
    <s v="Uniqlo 优衣库"/>
    <n v="1721459.496"/>
    <n v="162505.7764224"/>
    <x v="240"/>
    <x v="3316"/>
    <x v="3260"/>
    <x v="87"/>
    <s v="快时尚"/>
    <x v="17"/>
    <s v="快时尚"/>
    <d v="2013-01-07T00:00:00"/>
    <d v="2023-08-30T00:00:00"/>
    <s v="纯扣"/>
    <s v="0.08,0.08"/>
    <s v="0.08"/>
    <s v="0.08"/>
    <n v="10.6"/>
  </r>
  <r>
    <d v="2015-08-01T00:00:00"/>
    <x v="2"/>
    <x v="2"/>
    <s v="Bershka"/>
    <n v="727529.7840000001"/>
    <n v="40014.138120000003"/>
    <x v="2269"/>
    <x v="3317"/>
    <x v="3261"/>
    <x v="88"/>
    <s v="快时尚"/>
    <x v="16"/>
    <s v="快时尚"/>
    <d v="2013-06-17T00:00:00"/>
    <d v="2029-06-16T00:00:00"/>
    <s v="纯扣"/>
    <s v="0.06"/>
    <s v="0.06"/>
    <s v=""/>
    <n v="16"/>
  </r>
  <r>
    <d v="2015-08-01T00:00:00"/>
    <x v="2"/>
    <x v="2"/>
    <s v="Dazzle 地素"/>
    <n v="146402.4"/>
    <n v="36088.191599999998"/>
    <x v="2487"/>
    <x v="3318"/>
    <x v="3262"/>
    <x v="89"/>
    <s v="普通服饰"/>
    <x v="13"/>
    <s v="女装"/>
    <d v="2013-04-20T00:00:00"/>
    <d v="2016-05-19T00:00:00"/>
    <s v="保底与流水两者取高"/>
    <s v="0.13"/>
    <s v="0.13"/>
    <s v=""/>
    <n v="3.1"/>
  </r>
  <r>
    <d v="2015-08-01T00:00:00"/>
    <x v="2"/>
    <x v="2"/>
    <s v="STACCATO 思加图"/>
    <n v="246033.24"/>
    <n v="35231.959967999996"/>
    <x v="1831"/>
    <x v="3319"/>
    <x v="3263"/>
    <x v="23"/>
    <s v="普通服饰"/>
    <x v="6"/>
    <s v="鞋"/>
    <d v="2015-07-14T00:00:00"/>
    <d v="2016-07-13T00:00:00"/>
    <s v="保底与流水两者取高"/>
    <s v="0.13"/>
    <s v="0.13"/>
    <s v=""/>
    <n v="1"/>
  </r>
  <r>
    <d v="2015-08-01T00:00:00"/>
    <x v="2"/>
    <x v="2"/>
    <s v="Joy&amp;Peace 真美诗"/>
    <n v="127898.04"/>
    <n v="19440.502080000002"/>
    <x v="52"/>
    <x v="3320"/>
    <x v="3264"/>
    <x v="90"/>
    <s v="普通服饰"/>
    <x v="6"/>
    <s v="鞋"/>
    <d v="2015-07-14T00:00:00"/>
    <d v="2016-07-13T00:00:00"/>
    <s v="纯扣"/>
    <s v="0.13"/>
    <s v="0.13"/>
    <s v=""/>
    <n v="1"/>
  </r>
  <r>
    <d v="2015-08-01T00:00:00"/>
    <x v="2"/>
    <x v="2"/>
    <s v="Pull&amp;Bear"/>
    <n v="412484.84399999998"/>
    <n v="22686.666419999998"/>
    <x v="2165"/>
    <x v="3321"/>
    <x v="3265"/>
    <x v="91"/>
    <s v="快时尚"/>
    <x v="16"/>
    <s v="快时尚"/>
    <d v="2013-06-17T00:00:00"/>
    <d v="2029-06-16T00:00:00"/>
    <s v="纯扣"/>
    <s v="0.06"/>
    <s v="0.06"/>
    <s v=""/>
    <n v="16"/>
  </r>
  <r>
    <d v="2015-08-01T00:00:00"/>
    <x v="2"/>
    <x v="2"/>
    <s v="Rabeanco"/>
    <n v="167708.28"/>
    <n v="29600.511419999999"/>
    <x v="2488"/>
    <x v="3322"/>
    <x v="3266"/>
    <x v="1"/>
    <s v="普通服饰"/>
    <x v="6"/>
    <s v="手袋/钱包/旅行箱包"/>
    <d v="2015-07-16T00:00:00"/>
    <d v="2017-07-15T00:00:00"/>
    <s v="保底与流水两者取高"/>
    <s v="0.16"/>
    <s v="0.16"/>
    <s v=""/>
    <n v="2"/>
  </r>
  <r>
    <d v="2015-08-01T00:00:00"/>
    <x v="2"/>
    <x v="2"/>
    <s v="Ecco 爱步"/>
    <n v="103255.2"/>
    <n v="21539.03472"/>
    <x v="1286"/>
    <x v="3323"/>
    <x v="3267"/>
    <x v="106"/>
    <s v="普通服饰"/>
    <x v="6"/>
    <s v="鞋"/>
    <d v="2015-07-16T00:00:00"/>
    <d v="2018-07-15T00:00:00"/>
    <s v="纯保底"/>
    <s v="0.,0.15"/>
    <s v="0."/>
    <s v="0.15"/>
    <n v="3"/>
  </r>
  <r>
    <d v="2015-08-01T00:00:00"/>
    <x v="2"/>
    <x v="2"/>
    <s v="Clarks 其乐"/>
    <n v="264303.71999999997"/>
    <n v="36711.786708"/>
    <x v="2489"/>
    <x v="3324"/>
    <x v="3268"/>
    <x v="93"/>
    <s v="普通服饰"/>
    <x v="6"/>
    <s v="鞋"/>
    <d v="2015-06-01T00:00:00"/>
    <d v="2016-05-09T00:00:00"/>
    <s v="保底与流水两者取高"/>
    <s v="0.13"/>
    <s v="0.13"/>
    <s v=""/>
    <n v="0.9"/>
  </r>
  <r>
    <d v="2015-08-01T00:00:00"/>
    <x v="2"/>
    <x v="2"/>
    <s v="暇步士"/>
    <n v="141640.08000000002"/>
    <n v="20693.615688000002"/>
    <x v="854"/>
    <x v="3325"/>
    <x v="3269"/>
    <x v="94"/>
    <s v="普通服饰"/>
    <x v="6"/>
    <s v="鞋"/>
    <d v="2015-06-01T00:00:00"/>
    <d v="2016-05-09T00:00:00"/>
    <s v="保底与流水两者取高"/>
    <s v="0.13"/>
    <s v="0.13"/>
    <s v=""/>
    <n v="0.9"/>
  </r>
  <r>
    <d v="2015-08-01T00:00:00"/>
    <x v="2"/>
    <x v="2"/>
    <s v="Stradivarius"/>
    <n v="320224.12799999997"/>
    <n v="17612.32704"/>
    <x v="2172"/>
    <x v="3326"/>
    <x v="3270"/>
    <x v="95"/>
    <s v="快时尚"/>
    <x v="16"/>
    <s v="快时尚"/>
    <d v="2013-06-17T00:00:00"/>
    <d v="2029-06-16T00:00:00"/>
    <s v="纯扣"/>
    <s v="0.06"/>
    <s v="0.06"/>
    <s v=""/>
    <n v="16"/>
  </r>
  <r>
    <d v="2015-08-01T00:00:00"/>
    <x v="2"/>
    <x v="2"/>
    <s v="Mo&amp;Co 摩安珂"/>
    <n v="257925.12"/>
    <n v="55969.751039999996"/>
    <x v="2490"/>
    <x v="3327"/>
    <x v="3271"/>
    <x v="96"/>
    <s v="普通服饰"/>
    <x v="13"/>
    <s v="女装"/>
    <d v="2013-03-10T00:00:00"/>
    <d v="2016-05-09T00:00:00"/>
    <s v="保底与流水两者取高"/>
    <s v="0.18"/>
    <s v="0.18"/>
    <s v=""/>
    <n v="3.2"/>
  </r>
  <r>
    <d v="2015-08-01T00:00:00"/>
    <x v="2"/>
    <x v="2"/>
    <s v="Earth Music&amp;Ecology"/>
    <n v="166914"/>
    <n v="51075.684000000001"/>
    <x v="2491"/>
    <x v="3328"/>
    <x v="3272"/>
    <x v="103"/>
    <s v="普通服饰"/>
    <x v="13"/>
    <s v="女装"/>
    <d v="2014-03-04T00:00:00"/>
    <d v="2016-03-03T00:00:00"/>
    <s v="保底与流水两者取高"/>
    <s v="0.16"/>
    <s v="0.16"/>
    <s v=""/>
    <n v="2"/>
  </r>
  <r>
    <d v="2015-08-01T00:00:00"/>
    <x v="2"/>
    <x v="2"/>
    <s v="Dr. Martens"/>
    <n v="259879.19999999998"/>
    <n v="34589.921519999996"/>
    <x v="942"/>
    <x v="3329"/>
    <x v="3273"/>
    <x v="54"/>
    <s v="普通服饰"/>
    <x v="6"/>
    <s v="鞋"/>
    <d v="2014-03-17T00:00:00"/>
    <d v="2017-03-16T00:00:00"/>
    <s v="保底与流水两者取高"/>
    <s v="0.11"/>
    <s v="0.11"/>
    <s v=""/>
    <n v="3"/>
  </r>
  <r>
    <d v="2015-08-01T00:00:00"/>
    <x v="2"/>
    <x v="2"/>
    <s v="Lenscrafters 亮视点"/>
    <n v="191636.4"/>
    <n v="52795.828200000004"/>
    <x v="2492"/>
    <x v="3330"/>
    <x v="3274"/>
    <x v="97"/>
    <s v="其它"/>
    <x v="1"/>
    <s v="眼镜"/>
    <d v="2013-01-16T00:00:00"/>
    <d v="2016-05-09T00:00:00"/>
    <s v="保底与流水两者取高"/>
    <s v="0.16"/>
    <s v="0.16"/>
    <s v=""/>
    <n v="3.3"/>
  </r>
  <r>
    <d v="2015-08-01T00:00:00"/>
    <x v="2"/>
    <x v="2"/>
    <s v="egg"/>
    <n v="118704"/>
    <n v="33106.545599999998"/>
    <x v="2493"/>
    <x v="3331"/>
    <x v="3275"/>
    <x v="63"/>
    <s v="其它"/>
    <x v="1"/>
    <s v="眼镜"/>
    <d v="2013-03-14T00:00:00"/>
    <d v="2016-05-09T00:00:00"/>
    <s v="保底与流水两者取高"/>
    <s v="0.16"/>
    <s v="0.16"/>
    <s v=""/>
    <n v="3.2"/>
  </r>
  <r>
    <d v="2015-08-01T00:00:00"/>
    <x v="2"/>
    <x v="2"/>
    <s v="City Chain 时间廊"/>
    <n v="376185.59999999998"/>
    <n v="50709.818879999999"/>
    <x v="2494"/>
    <x v="3332"/>
    <x v="3276"/>
    <x v="98"/>
    <s v="珠宝"/>
    <x v="11"/>
    <s v="钟表"/>
    <d v="2013-03-14T00:00:00"/>
    <d v="2016-05-09T00:00:00"/>
    <s v="保底与流水两者取高"/>
    <s v="0.12"/>
    <s v="0.12"/>
    <s v=""/>
    <n v="3.2"/>
  </r>
  <r>
    <d v="2015-08-01T00:00:00"/>
    <x v="2"/>
    <x v="2"/>
    <s v="Amass 阿玛施"/>
    <n v="509976"/>
    <n v="60636.146399999998"/>
    <x v="2495"/>
    <x v="3333"/>
    <x v="3277"/>
    <x v="99"/>
    <s v="普通服饰"/>
    <x v="13"/>
    <s v="女装"/>
    <d v="2013-04-10T00:00:00"/>
    <d v="2016-05-09T00:00:00"/>
    <s v="保底与流水两者取高"/>
    <s v="0.06"/>
    <s v="0.06"/>
    <s v=""/>
    <n v="3.1"/>
  </r>
  <r>
    <d v="2015-08-01T00:00:00"/>
    <x v="2"/>
    <x v="2"/>
    <s v="Springfield"/>
    <n v="181743.6"/>
    <n v="102939.57504"/>
    <x v="2496"/>
    <x v="3334"/>
    <x v="3278"/>
    <x v="100"/>
    <s v="普通服饰"/>
    <x v="9"/>
    <s v="综合服饰"/>
    <d v="2013-01-28T00:00:00"/>
    <d v="2019-05-09T00:00:00"/>
    <s v="保底与流水两者取高"/>
    <s v="0.12"/>
    <s v="0.12"/>
    <s v=""/>
    <n v="6.3"/>
  </r>
  <r>
    <d v="2015-08-01T00:00:00"/>
    <x v="2"/>
    <x v="2"/>
    <s v="Casio 卡西欧"/>
    <n v="74646.599999999991"/>
    <n v="6957.0631199999998"/>
    <x v="2497"/>
    <x v="3335"/>
    <x v="3279"/>
    <x v="10"/>
    <s v="珠宝"/>
    <x v="11"/>
    <s v="钟表"/>
    <d v="2013-07-26T00:00:00"/>
    <d v="2015-07-25T00:00:00"/>
    <s v="保底与流水两者取高"/>
    <s v="0.13"/>
    <s v="0.13"/>
    <s v=""/>
    <n v="2"/>
  </r>
  <r>
    <d v="2015-08-01T00:00:00"/>
    <x v="2"/>
    <x v="2"/>
    <s v="三星"/>
    <n v="71544"/>
    <n v="11997.9288"/>
    <x v="1390"/>
    <x v="3336"/>
    <x v="3280"/>
    <x v="47"/>
    <s v="电器"/>
    <x v="20"/>
    <s v="电器/家用电器/IT器材"/>
    <d v="2014-09-20T00:00:00"/>
    <d v="2015-09-19T00:00:00"/>
    <s v="保底与流水两者取高"/>
    <s v="0.03"/>
    <s v="0.03"/>
    <s v=""/>
    <n v="1"/>
  </r>
  <r>
    <d v="2015-08-01T00:00:00"/>
    <x v="2"/>
    <x v="2"/>
    <s v="Salvafove Fevagawo"/>
    <n v="49378.799999999996"/>
    <n v="6601.945560000001"/>
    <x v="669"/>
    <x v="3337"/>
    <x v="3281"/>
    <x v="10"/>
    <s v="美容"/>
    <x v="5"/>
    <s v="化妆品/护肤品/香水"/>
    <d v="2015-02-12T00:00:00"/>
    <d v="2016-02-11T00:00:00"/>
    <s v="保底与流水两者取高"/>
    <s v="0.16"/>
    <s v="0.16"/>
    <s v=""/>
    <n v="1"/>
  </r>
  <r>
    <d v="2015-08-01T00:00:00"/>
    <x v="2"/>
    <x v="2"/>
    <s v="BVLGARI"/>
    <n v="21660"/>
    <n v="6599.8019999999988"/>
    <x v="2498"/>
    <x v="3338"/>
    <x v="3282"/>
    <x v="10"/>
    <s v="美容"/>
    <x v="5"/>
    <s v="化妆品/护肤品/香水"/>
    <d v="2015-02-12T00:00:00"/>
    <d v="2016-02-11T00:00:00"/>
    <s v="保底与流水两者取高"/>
    <s v="0.16"/>
    <s v="0.16"/>
    <s v=""/>
    <n v="1"/>
  </r>
  <r>
    <d v="2015-08-01T00:00:00"/>
    <x v="2"/>
    <x v="2"/>
    <s v="Calvin Klein"/>
    <n v="31569.599999999999"/>
    <n v="6601.2033600000004"/>
    <x v="2499"/>
    <x v="3339"/>
    <x v="3283"/>
    <x v="10"/>
    <s v="美容"/>
    <x v="5"/>
    <s v="化妆品/护肤品/香水"/>
    <d v="2015-02-12T00:00:00"/>
    <d v="2016-02-11T00:00:00"/>
    <s v="保底与流水两者取高"/>
    <s v="0.16"/>
    <s v="0.16"/>
    <s v=""/>
    <n v="1"/>
  </r>
  <r>
    <d v="2015-08-01T00:00:00"/>
    <x v="2"/>
    <x v="2"/>
    <s v="颂拓(SUUNTO)"/>
    <n v="46656"/>
    <n v="6601.8240000000005"/>
    <x v="300"/>
    <x v="3340"/>
    <x v="3284"/>
    <x v="10"/>
    <s v="珠宝"/>
    <x v="11"/>
    <s v="钟表"/>
    <d v="2014-09-12T00:00:00"/>
    <d v="2015-09-11T00:00:00"/>
    <s v="保底与流水两者取高"/>
    <s v="0.1"/>
    <s v="0.1"/>
    <s v=""/>
    <n v="1"/>
  </r>
  <r>
    <d v="2015-08-01T00:00:00"/>
    <x v="2"/>
    <x v="2"/>
    <s v="CASIO"/>
    <n v="129880.79999999999"/>
    <n v="8403.2877599999993"/>
    <x v="2500"/>
    <x v="3341"/>
    <x v="3285"/>
    <x v="6"/>
    <s v="珠宝"/>
    <x v="11"/>
    <s v="钟表"/>
    <d v="2015-04-08T00:00:00"/>
    <d v="2016-04-07T00:00:00"/>
    <s v="保底与流水两者取高"/>
    <s v="0.05"/>
    <s v="0.05"/>
    <s v=""/>
    <n v="1"/>
  </r>
  <r>
    <d v="2015-09-01T00:00:00"/>
    <x v="2"/>
    <x v="2"/>
    <s v="迪卡侬"/>
    <n v="6709030.7999999998"/>
    <n v="309286.31987999997"/>
    <x v="2501"/>
    <x v="3342"/>
    <x v="3286"/>
    <x v="102"/>
    <s v="普通服饰"/>
    <x v="6"/>
    <s v="生活特性店"/>
    <d v="2013-04-01T00:00:00"/>
    <d v="2033-03-08T00:00:00"/>
    <s v="纯保底"/>
    <n v="0"/>
    <n v="0"/>
    <s v=""/>
    <n v="19.899999999999999"/>
  </r>
  <r>
    <d v="2015-09-01T00:00:00"/>
    <x v="2"/>
    <x v="2"/>
    <s v="Jack&amp;Jones 杰克琼斯"/>
    <n v="576491.28"/>
    <n v="58917.40881600001"/>
    <x v="2502"/>
    <x v="3343"/>
    <x v="3287"/>
    <x v="71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5-09-01T00:00:00"/>
    <x v="2"/>
    <x v="2"/>
    <s v="Vero Moda"/>
    <n v="248612.4"/>
    <n v="56708.488440000001"/>
    <x v="2503"/>
    <x v="3344"/>
    <x v="3288"/>
    <x v="72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5-09-01T00:00:00"/>
    <x v="2"/>
    <x v="2"/>
    <s v="Selected 思莱德"/>
    <n v="338444.28"/>
    <n v="59058.526859999998"/>
    <x v="2504"/>
    <x v="3345"/>
    <x v="3289"/>
    <x v="73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5-09-01T00:00:00"/>
    <x v="2"/>
    <x v="2"/>
    <s v="Only"/>
    <n v="372345.59999999998"/>
    <n v="57229.51872"/>
    <x v="2505"/>
    <x v="3346"/>
    <x v="3290"/>
    <x v="74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5-09-01T00:00:00"/>
    <x v="2"/>
    <x v="2"/>
    <s v="Mothercare"/>
    <n v="970425.14399999997"/>
    <n v="106746.76583999999"/>
    <x v="456"/>
    <x v="3347"/>
    <x v="3291"/>
    <x v="75"/>
    <s v="儿童"/>
    <x v="14"/>
    <s v="母婴用品"/>
    <d v="2012-12-03T00:00:00"/>
    <d v="2018-05-09T00:00:00"/>
    <s v="保底(含物管费)与流水两者取高"/>
    <s v="0.11"/>
    <s v="0.11"/>
    <s v=""/>
    <n v="5.4"/>
  </r>
  <r>
    <d v="2015-09-01T00:00:00"/>
    <x v="2"/>
    <x v="2"/>
    <s v="Ochirly 欧时力"/>
    <n v="378882"/>
    <n v="132191.92979999998"/>
    <x v="2506"/>
    <x v="3348"/>
    <x v="3292"/>
    <x v="104"/>
    <s v="普通服饰"/>
    <x v="13"/>
    <s v="女装"/>
    <d v="2012-12-15T00:00:00"/>
    <d v="2018-05-09T00:00:00"/>
    <s v="保底与流水两者取高"/>
    <s v="0.16"/>
    <s v="0.16"/>
    <s v=""/>
    <n v="5.4"/>
  </r>
  <r>
    <d v="2015-09-01T00:00:00"/>
    <x v="2"/>
    <x v="2"/>
    <s v="Five Plus 5+"/>
    <n v="240571.19999999998"/>
    <n v="49581.724320000001"/>
    <x v="375"/>
    <x v="3349"/>
    <x v="3293"/>
    <x v="105"/>
    <s v="普通服饰"/>
    <x v="13"/>
    <s v="女装"/>
    <d v="2012-12-15T00:00:00"/>
    <d v="2018-05-09T00:00:00"/>
    <s v="保底与流水两者取高"/>
    <s v="0.16"/>
    <s v="0.16"/>
    <s v=""/>
    <n v="5.4"/>
  </r>
  <r>
    <d v="2015-09-01T00:00:00"/>
    <x v="2"/>
    <x v="2"/>
    <s v="LEE"/>
    <n v="340504.8"/>
    <n v="55638.484319999996"/>
    <x v="1277"/>
    <x v="3350"/>
    <x v="3294"/>
    <x v="77"/>
    <s v="普通服饰"/>
    <x v="9"/>
    <s v="中性服装/休闲服饰"/>
    <d v="2013-03-06T00:00:00"/>
    <d v="2016-05-09T00:00:00"/>
    <s v="保底与流水两者取高"/>
    <s v="0.14"/>
    <s v="0.14"/>
    <s v=""/>
    <n v="3.2"/>
  </r>
  <r>
    <d v="2015-09-01T00:00:00"/>
    <x v="2"/>
    <x v="2"/>
    <s v="Less"/>
    <n v="142244.4"/>
    <n v="50539.435319999997"/>
    <x v="2507"/>
    <x v="3351"/>
    <x v="3295"/>
    <x v="78"/>
    <s v="普通服饰"/>
    <x v="13"/>
    <s v="女装"/>
    <d v="2013-01-14T00:00:00"/>
    <d v="2016-05-09T00:00:00"/>
    <s v="保底与流水两者取高"/>
    <s v="0.18"/>
    <s v="0.18"/>
    <s v=""/>
    <n v="3.3"/>
  </r>
  <r>
    <d v="2015-09-01T00:00:00"/>
    <x v="2"/>
    <x v="2"/>
    <s v="Innisfree 悦诗风吟"/>
    <n v="568551.42000000004"/>
    <n v="69761.259233999997"/>
    <x v="2508"/>
    <x v="3352"/>
    <x v="3296"/>
    <x v="79"/>
    <s v="美容"/>
    <x v="5"/>
    <s v="化妆品/护肤品/香水"/>
    <d v="2015-08-07T00:00:00"/>
    <d v="2018-08-06T00:00:00"/>
    <s v="纯保底"/>
    <s v="0.,0.12"/>
    <s v="0."/>
    <s v="0.12"/>
    <n v="3"/>
  </r>
  <r>
    <d v="2015-09-01T00:00:00"/>
    <x v="2"/>
    <x v="2"/>
    <s v="J.Linderberg"/>
    <n v="139488"/>
    <n v="39600.643199999999"/>
    <x v="2509"/>
    <x v="3353"/>
    <x v="3297"/>
    <x v="80"/>
    <s v="普通服饰"/>
    <x v="9"/>
    <s v="综合服饰"/>
    <d v="2013-03-01T00:00:00"/>
    <d v="2016-05-09T00:00:00"/>
    <s v="保底与流水两者取高"/>
    <s v="0.14,0.07"/>
    <s v="0.14"/>
    <s v="0.07"/>
    <n v="3.2"/>
  </r>
  <r>
    <d v="2015-09-01T00:00:00"/>
    <x v="2"/>
    <x v="2"/>
    <s v="CK Underwear"/>
    <n v="173265.6"/>
    <n v="14900.841599999998"/>
    <x v="2510"/>
    <x v="3354"/>
    <x v="3298"/>
    <x v="23"/>
    <s v="普通服饰"/>
    <x v="9"/>
    <s v="内衣裤/保暖内衣"/>
    <d v="2013-03-20T00:00:00"/>
    <d v="2018-05-09T00:00:00"/>
    <s v="保底与流水两者取高"/>
    <s v="0.06"/>
    <s v="0.06"/>
    <s v=""/>
    <n v="5.0999999999999996"/>
  </r>
  <r>
    <d v="2015-09-01T00:00:00"/>
    <x v="2"/>
    <x v="2"/>
    <s v="CK jeans"/>
    <n v="444871.8"/>
    <n v="48846.923640000001"/>
    <x v="2266"/>
    <x v="3355"/>
    <x v="3299"/>
    <x v="69"/>
    <s v="普通服饰"/>
    <x v="9"/>
    <s v="综合服饰"/>
    <d v="2013-03-20T00:00:00"/>
    <d v="2018-05-09T00:00:00"/>
    <s v="保底与流水两者取高"/>
    <s v="0."/>
    <s v="0."/>
    <s v=""/>
    <n v="5.0999999999999996"/>
  </r>
  <r>
    <d v="2015-09-01T00:00:00"/>
    <x v="2"/>
    <x v="2"/>
    <s v="Tommy Hilfiger"/>
    <n v="449646.06"/>
    <n v="49461.066599999998"/>
    <x v="456"/>
    <x v="3356"/>
    <x v="3300"/>
    <x v="78"/>
    <s v="普通服饰"/>
    <x v="9"/>
    <s v="综合服饰"/>
    <d v="2013-02-18T00:00:00"/>
    <d v="2016-05-09T00:00:00"/>
    <s v="纯扣"/>
    <s v="0.11"/>
    <s v="0.11"/>
    <s v=""/>
    <n v="3.2"/>
  </r>
  <r>
    <d v="2015-09-01T00:00:00"/>
    <x v="2"/>
    <x v="2"/>
    <s v="MUJI 无印良品"/>
    <n v="2365303.5839999998"/>
    <n v="189224.28672"/>
    <x v="438"/>
    <x v="3357"/>
    <x v="3301"/>
    <x v="81"/>
    <s v="快时尚"/>
    <x v="15"/>
    <s v="快时尚"/>
    <d v="2013-01-20T00:00:00"/>
    <d v="2018-05-09T00:00:00"/>
    <s v="纯扣"/>
    <s v="0.08"/>
    <s v="0.08"/>
    <s v=""/>
    <n v="5.3"/>
  </r>
  <r>
    <d v="2015-09-01T00:00:00"/>
    <x v="2"/>
    <x v="2"/>
    <s v="ZARA"/>
    <n v="4105382.5319999997"/>
    <n v="184742.21393999999"/>
    <x v="2290"/>
    <x v="3358"/>
    <x v="3302"/>
    <x v="101"/>
    <s v="快时尚"/>
    <x v="19"/>
    <s v="快时尚"/>
    <d v="2013-06-17T00:00:00"/>
    <d v="2029-06-16T00:00:00"/>
    <s v="纯扣"/>
    <s v="0.05"/>
    <s v="0.05"/>
    <s v=""/>
    <n v="16"/>
  </r>
  <r>
    <d v="2015-09-01T00:00:00"/>
    <x v="2"/>
    <x v="2"/>
    <s v="Bose"/>
    <n v="110431.2"/>
    <n v="33118.316879999998"/>
    <x v="2511"/>
    <x v="3359"/>
    <x v="3303"/>
    <x v="62"/>
    <s v="电器"/>
    <x v="20"/>
    <s v="电器/家用电器/IT器材"/>
    <d v="2015-04-16T00:00:00"/>
    <d v="2017-04-15T00:00:00"/>
    <s v="保底与流水两者取高"/>
    <s v="0.08"/>
    <s v="0.08"/>
    <s v=""/>
    <n v="2"/>
  </r>
  <r>
    <d v="2015-09-01T00:00:00"/>
    <x v="2"/>
    <x v="2"/>
    <s v="T-world"/>
    <n v="2614054.7999999998"/>
    <n v="85218.186480000004"/>
    <x v="2512"/>
    <x v="3360"/>
    <x v="3304"/>
    <x v="80"/>
    <s v="电器"/>
    <x v="20"/>
    <s v="电器/家用电器/IT器材"/>
    <d v="2014-03-10T00:00:00"/>
    <d v="2017-04-09T00:00:00"/>
    <s v="保底与流水两者取高"/>
    <s v="0.03"/>
    <s v="0.03"/>
    <s v=""/>
    <n v="3.1"/>
  </r>
  <r>
    <d v="2015-09-01T00:00:00"/>
    <x v="2"/>
    <x v="2"/>
    <s v="Starbucks 星巴克（01-38）"/>
    <n v="1031909.9279999998"/>
    <n v="95864.432311199998"/>
    <x v="1197"/>
    <x v="3361"/>
    <x v="3305"/>
    <x v="83"/>
    <s v="餐饮"/>
    <x v="0"/>
    <s v="咖啡店/面包店/冰激凌"/>
    <d v="2013-01-14T00:00:00"/>
    <d v="2023-05-13T00:00:00"/>
    <s v="保底与流水两者取高"/>
    <s v="0.08"/>
    <s v="0.08"/>
    <s v=""/>
    <n v="10.3"/>
  </r>
  <r>
    <d v="2015-09-01T00:00:00"/>
    <x v="2"/>
    <x v="2"/>
    <s v="Massimo Dutti"/>
    <n v="527062.24799999991"/>
    <n v="28988.423640000001"/>
    <x v="2218"/>
    <x v="3362"/>
    <x v="3306"/>
    <x v="84"/>
    <s v="快时尚"/>
    <x v="16"/>
    <s v="快时尚"/>
    <d v="2013-06-17T00:00:00"/>
    <d v="2029-06-16T00:00:00"/>
    <s v="纯扣"/>
    <s v="0.06"/>
    <s v="0.06"/>
    <s v=""/>
    <n v="16"/>
  </r>
  <r>
    <d v="2015-09-01T00:00:00"/>
    <x v="2"/>
    <x v="2"/>
    <s v="ZARA Home"/>
    <n v="424320.45600000001"/>
    <n v="23337.625079999998"/>
    <x v="2269"/>
    <x v="3363"/>
    <x v="3307"/>
    <x v="85"/>
    <s v="快时尚"/>
    <x v="16"/>
    <s v="快时尚"/>
    <d v="2013-06-17T00:00:00"/>
    <d v="2029-06-16T00:00:00"/>
    <s v="纯扣"/>
    <s v="0.06"/>
    <s v="0.06"/>
    <s v=""/>
    <n v="16"/>
  </r>
  <r>
    <d v="2015-09-01T00:00:00"/>
    <x v="2"/>
    <x v="2"/>
    <s v="Oysho"/>
    <n v="520409.1"/>
    <n v="28622.500500000002"/>
    <x v="2172"/>
    <x v="3364"/>
    <x v="3308"/>
    <x v="86"/>
    <s v="快时尚"/>
    <x v="16"/>
    <s v="快时尚"/>
    <d v="2013-06-17T00:00:00"/>
    <d v="2029-06-16T00:00:00"/>
    <s v="纯扣"/>
    <s v="0.06"/>
    <s v="0.06"/>
    <s v=""/>
    <n v="16"/>
  </r>
  <r>
    <d v="2015-09-01T00:00:00"/>
    <x v="2"/>
    <x v="2"/>
    <s v="Uniqlo 优衣库"/>
    <n v="2268446.148"/>
    <n v="206428.59946799997"/>
    <x v="2513"/>
    <x v="3365"/>
    <x v="3309"/>
    <x v="87"/>
    <s v="快时尚"/>
    <x v="17"/>
    <s v="快时尚"/>
    <d v="2013-01-07T00:00:00"/>
    <d v="2023-08-30T00:00:00"/>
    <s v="纯扣"/>
    <s v="0.08"/>
    <s v="0.08"/>
    <s v=""/>
    <n v="10.6"/>
  </r>
  <r>
    <d v="2015-09-01T00:00:00"/>
    <x v="2"/>
    <x v="2"/>
    <s v="Bershka"/>
    <n v="853842.10799999989"/>
    <n v="46961.315939999993"/>
    <x v="2165"/>
    <x v="3366"/>
    <x v="3310"/>
    <x v="88"/>
    <s v="快时尚"/>
    <x v="16"/>
    <s v="快时尚"/>
    <d v="2013-06-17T00:00:00"/>
    <d v="2029-06-16T00:00:00"/>
    <s v="纯扣"/>
    <s v="0.06"/>
    <s v="0.06"/>
    <s v=""/>
    <n v="16"/>
  </r>
  <r>
    <d v="2015-09-01T00:00:00"/>
    <x v="2"/>
    <x v="2"/>
    <s v="Dazzle 地素"/>
    <n v="108052.2"/>
    <n v="36078.629580000001"/>
    <x v="2514"/>
    <x v="3367"/>
    <x v="3311"/>
    <x v="89"/>
    <s v="普通服饰"/>
    <x v="13"/>
    <s v="女装"/>
    <d v="2013-04-20T00:00:00"/>
    <d v="2016-05-19T00:00:00"/>
    <s v="保底与流水两者取高"/>
    <s v="0.13"/>
    <s v="0.13"/>
    <s v=""/>
    <n v="3.1"/>
  </r>
  <r>
    <d v="2015-09-01T00:00:00"/>
    <x v="2"/>
    <x v="2"/>
    <s v="STACCATO 思加图"/>
    <n v="198206.28"/>
    <n v="28997.578764000002"/>
    <x v="1712"/>
    <x v="3368"/>
    <x v="3312"/>
    <x v="23"/>
    <s v="普通服饰"/>
    <x v="6"/>
    <s v="鞋"/>
    <d v="2015-07-14T00:00:00"/>
    <d v="2016-07-13T00:00:00"/>
    <s v="保底与流水两者取高"/>
    <s v="0.13"/>
    <s v="0.13"/>
    <s v=""/>
    <n v="1"/>
  </r>
  <r>
    <d v="2015-09-01T00:00:00"/>
    <x v="2"/>
    <x v="2"/>
    <s v="Joy&amp;Peace 真美诗"/>
    <n v="94004.64"/>
    <n v="15040.742399999999"/>
    <x v="461"/>
    <x v="3369"/>
    <x v="3313"/>
    <x v="90"/>
    <s v="普通服饰"/>
    <x v="6"/>
    <s v="鞋"/>
    <d v="2015-07-14T00:00:00"/>
    <d v="2016-07-13T00:00:00"/>
    <s v="纯扣"/>
    <s v="0.13"/>
    <s v="0.13"/>
    <s v=""/>
    <n v="1"/>
  </r>
  <r>
    <d v="2015-09-01T00:00:00"/>
    <x v="2"/>
    <x v="2"/>
    <s v="Pull&amp;Bear"/>
    <n v="518538.16800000001"/>
    <n v="28519.599240000003"/>
    <x v="2172"/>
    <x v="3370"/>
    <x v="3314"/>
    <x v="91"/>
    <s v="快时尚"/>
    <x v="16"/>
    <s v="快时尚"/>
    <d v="2013-06-17T00:00:00"/>
    <d v="2029-06-16T00:00:00"/>
    <s v="纯扣"/>
    <s v="0.06"/>
    <s v="0.06"/>
    <s v=""/>
    <n v="16"/>
  </r>
  <r>
    <d v="2015-09-01T00:00:00"/>
    <x v="2"/>
    <x v="2"/>
    <s v="Rabeanco"/>
    <n v="118260.48000000001"/>
    <n v="21677.145984000002"/>
    <x v="2515"/>
    <x v="3371"/>
    <x v="3315"/>
    <x v="1"/>
    <s v="普通服饰"/>
    <x v="6"/>
    <s v="手袋/钱包/旅行箱包"/>
    <d v="2015-07-16T00:00:00"/>
    <d v="2017-07-15T00:00:00"/>
    <s v="保底与流水两者取高"/>
    <s v="0.16"/>
    <s v="0.16"/>
    <s v=""/>
    <n v="2"/>
  </r>
  <r>
    <d v="2015-09-01T00:00:00"/>
    <x v="2"/>
    <x v="2"/>
    <s v="Ecco 爱步"/>
    <n v="114699.59999999999"/>
    <n v="22263.192359999997"/>
    <x v="2271"/>
    <x v="3372"/>
    <x v="3316"/>
    <x v="106"/>
    <s v="普通服饰"/>
    <x v="6"/>
    <s v="鞋"/>
    <d v="2015-07-16T00:00:00"/>
    <d v="2018-07-15T00:00:00"/>
    <s v="保底与流水两者取高"/>
    <s v="0.15"/>
    <s v="0.15"/>
    <s v=""/>
    <n v="3"/>
  </r>
  <r>
    <d v="2015-09-01T00:00:00"/>
    <x v="2"/>
    <x v="2"/>
    <s v="Clarks 其乐"/>
    <n v="253238.87999999998"/>
    <n v="35250.852095999995"/>
    <x v="2516"/>
    <x v="3373"/>
    <x v="3317"/>
    <x v="93"/>
    <s v="普通服饰"/>
    <x v="6"/>
    <s v="鞋"/>
    <d v="2015-06-01T00:00:00"/>
    <d v="2016-05-09T00:00:00"/>
    <s v="保底与流水两者取高"/>
    <s v="0.13"/>
    <s v="0.13"/>
    <s v=""/>
    <n v="0.9"/>
  </r>
  <r>
    <d v="2015-09-01T00:00:00"/>
    <x v="2"/>
    <x v="2"/>
    <s v="暇步士"/>
    <n v="124708.92"/>
    <n v="18494.332835999998"/>
    <x v="2171"/>
    <x v="3374"/>
    <x v="3318"/>
    <x v="94"/>
    <s v="普通服饰"/>
    <x v="6"/>
    <s v="鞋"/>
    <d v="2015-06-01T00:00:00"/>
    <d v="2016-05-09T00:00:00"/>
    <s v="保底与流水两者取高"/>
    <s v="0.13"/>
    <s v="0.13"/>
    <s v=""/>
    <n v="0.9"/>
  </r>
  <r>
    <d v="2015-09-01T00:00:00"/>
    <x v="2"/>
    <x v="2"/>
    <s v="Stradivarius"/>
    <n v="316649.06399999995"/>
    <n v="17415.698519999998"/>
    <x v="2165"/>
    <x v="3375"/>
    <x v="3319"/>
    <x v="95"/>
    <s v="快时尚"/>
    <x v="16"/>
    <s v="快时尚"/>
    <d v="2013-06-17T00:00:00"/>
    <d v="2029-06-16T00:00:00"/>
    <s v="纯扣"/>
    <s v="0.06"/>
    <s v="0.06"/>
    <s v=""/>
    <n v="16"/>
  </r>
  <r>
    <d v="2015-09-01T00:00:00"/>
    <x v="2"/>
    <x v="2"/>
    <s v="Mo&amp;Co 摩安珂"/>
    <n v="283176.59999999998"/>
    <n v="60514.839420000004"/>
    <x v="1005"/>
    <x v="3376"/>
    <x v="3320"/>
    <x v="96"/>
    <s v="普通服饰"/>
    <x v="13"/>
    <s v="女装"/>
    <d v="2013-03-10T00:00:00"/>
    <d v="2016-05-09T00:00:00"/>
    <s v="保底与流水两者取高"/>
    <s v="0.18"/>
    <s v="0.18"/>
    <s v=""/>
    <n v="3.2"/>
  </r>
  <r>
    <d v="2015-09-01T00:00:00"/>
    <x v="2"/>
    <x v="2"/>
    <s v="Earth Music&amp;Ecology"/>
    <n v="161751.6"/>
    <n v="51064.98012"/>
    <x v="1176"/>
    <x v="3377"/>
    <x v="3321"/>
    <x v="103"/>
    <s v="普通服饰"/>
    <x v="13"/>
    <s v="女装"/>
    <d v="2014-03-04T00:00:00"/>
    <d v="2016-03-03T00:00:00"/>
    <s v="保底与流水两者取高"/>
    <s v="0.16"/>
    <s v="0.16"/>
    <s v=""/>
    <n v="2"/>
  </r>
  <r>
    <d v="2015-09-01T00:00:00"/>
    <x v="2"/>
    <x v="2"/>
    <s v="Dr. Martens"/>
    <n v="223960.8"/>
    <n v="30637.837439999999"/>
    <x v="291"/>
    <x v="3378"/>
    <x v="3322"/>
    <x v="54"/>
    <s v="普通服饰"/>
    <x v="6"/>
    <s v="鞋"/>
    <d v="2014-03-17T00:00:00"/>
    <d v="2017-03-16T00:00:00"/>
    <s v="保底与流水两者取高"/>
    <s v="0.11"/>
    <s v="0.11"/>
    <s v=""/>
    <n v="3"/>
  </r>
  <r>
    <d v="2015-09-01T00:00:00"/>
    <x v="2"/>
    <x v="2"/>
    <s v="Lenscrafters 亮视点"/>
    <n v="107947.2"/>
    <n v="52786.180799999995"/>
    <x v="2517"/>
    <x v="3379"/>
    <x v="3323"/>
    <x v="97"/>
    <s v="其它"/>
    <x v="1"/>
    <s v="眼镜"/>
    <d v="2013-01-16T00:00:00"/>
    <d v="2016-05-09T00:00:00"/>
    <s v="保底与流水两者取高"/>
    <s v="0.16"/>
    <s v="0.16"/>
    <s v=""/>
    <n v="3.3"/>
  </r>
  <r>
    <d v="2015-09-01T00:00:00"/>
    <x v="2"/>
    <x v="2"/>
    <s v="egg"/>
    <n v="59589.599999999999"/>
    <n v="33107.981759999995"/>
    <x v="2518"/>
    <x v="3380"/>
    <x v="3324"/>
    <x v="63"/>
    <s v="其它"/>
    <x v="1"/>
    <s v="眼镜"/>
    <d v="2013-03-14T00:00:00"/>
    <d v="2016-05-09T00:00:00"/>
    <s v="保底与流水两者取高"/>
    <s v="0.16"/>
    <s v="0.16"/>
    <s v=""/>
    <n v="3.2"/>
  </r>
  <r>
    <d v="2015-09-01T00:00:00"/>
    <x v="2"/>
    <x v="2"/>
    <s v="City Chain 时间廊"/>
    <n v="298533.59999999998"/>
    <n v="41406.61032"/>
    <x v="2519"/>
    <x v="3381"/>
    <x v="3325"/>
    <x v="98"/>
    <s v="珠宝"/>
    <x v="11"/>
    <s v="钟表"/>
    <d v="2013-03-14T00:00:00"/>
    <d v="2016-05-09T00:00:00"/>
    <s v="保底与流水两者取高"/>
    <s v="0.12"/>
    <s v="0.12"/>
    <s v=""/>
    <n v="3.2"/>
  </r>
  <r>
    <d v="2015-09-01T00:00:00"/>
    <x v="2"/>
    <x v="2"/>
    <s v="Amass 阿玛施"/>
    <n v="876336"/>
    <n v="68529.475200000001"/>
    <x v="1240"/>
    <x v="3382"/>
    <x v="3326"/>
    <x v="99"/>
    <s v="普通服饰"/>
    <x v="13"/>
    <s v="女装"/>
    <d v="2013-04-10T00:00:00"/>
    <d v="2016-05-09T00:00:00"/>
    <s v="保底与流水两者取高"/>
    <s v="0.06"/>
    <s v="0.06"/>
    <s v=""/>
    <n v="3.1"/>
  </r>
  <r>
    <d v="2015-09-01T00:00:00"/>
    <x v="2"/>
    <x v="2"/>
    <s v="Springfield"/>
    <n v="223957.19999999998"/>
    <n v="102953.12483999999"/>
    <x v="2520"/>
    <x v="3383"/>
    <x v="3327"/>
    <x v="100"/>
    <s v="普通服饰"/>
    <x v="9"/>
    <s v="综合服饰"/>
    <d v="2013-01-28T00:00:00"/>
    <d v="2019-05-09T00:00:00"/>
    <s v="保底与流水两者取高"/>
    <s v="0.12"/>
    <s v="0.12"/>
    <s v=""/>
    <n v="6.3"/>
  </r>
  <r>
    <d v="2015-09-01T00:00:00"/>
    <x v="2"/>
    <x v="2"/>
    <s v="三星"/>
    <n v="118830"/>
    <n v="7605.12"/>
    <x v="2521"/>
    <x v="3384"/>
    <x v="3328"/>
    <x v="47"/>
    <s v="电器"/>
    <x v="20"/>
    <s v="电器/家用电器/IT器材"/>
    <d v="2014-09-20T00:00:00"/>
    <d v="2015-09-19T00:00:00"/>
    <s v="保底与流水两者取高"/>
    <s v="0.03"/>
    <s v="0.03"/>
    <s v=""/>
    <n v="1"/>
  </r>
  <r>
    <d v="2015-09-01T00:00:00"/>
    <x v="2"/>
    <x v="2"/>
    <s v="Salvafove Fevagawo"/>
    <n v="33233.4"/>
    <n v="6600.1532399999996"/>
    <x v="2522"/>
    <x v="3385"/>
    <x v="3329"/>
    <x v="10"/>
    <s v="美容"/>
    <x v="5"/>
    <s v="化妆品/护肤品/香水"/>
    <d v="2015-02-12T00:00:00"/>
    <d v="2016-02-11T00:00:00"/>
    <s v="保底与流水两者取高"/>
    <s v="0.16"/>
    <s v="0.16"/>
    <s v=""/>
    <n v="1"/>
  </r>
  <r>
    <d v="2015-09-01T00:00:00"/>
    <x v="2"/>
    <x v="2"/>
    <s v="BVLGARI"/>
    <n v="22673.040000000001"/>
    <n v="6600.1219439999995"/>
    <x v="2053"/>
    <x v="3386"/>
    <x v="3330"/>
    <x v="10"/>
    <s v="美容"/>
    <x v="5"/>
    <s v="化妆品/护肤品/香水"/>
    <d v="2015-02-12T00:00:00"/>
    <d v="2016-02-11T00:00:00"/>
    <s v="保底与流水两者取高"/>
    <s v="0.16"/>
    <s v="0.16"/>
    <s v=""/>
    <n v="1"/>
  </r>
  <r>
    <d v="2015-09-01T00:00:00"/>
    <x v="2"/>
    <x v="2"/>
    <s v="Casio 卡西欧"/>
    <n v="64850.399999999994"/>
    <n v="6958.4479200000005"/>
    <x v="2523"/>
    <x v="3387"/>
    <x v="3331"/>
    <x v="10"/>
    <s v="珠宝"/>
    <x v="11"/>
    <s v="钟表"/>
    <d v="2013-07-26T00:00:00"/>
    <d v="2016-07-25T00:00:00"/>
    <s v="保底与流水两者取高"/>
    <n v="0"/>
    <n v="0"/>
    <s v=""/>
    <n v="3"/>
  </r>
  <r>
    <d v="2015-09-01T00:00:00"/>
    <x v="2"/>
    <x v="2"/>
    <s v="Calvin Klein"/>
    <n v="24379.200000000001"/>
    <n v="6599.4494399999994"/>
    <x v="2524"/>
    <x v="3388"/>
    <x v="3332"/>
    <x v="10"/>
    <s v="美容"/>
    <x v="5"/>
    <s v="化妆品/护肤品/香水"/>
    <d v="2015-02-12T00:00:00"/>
    <d v="2016-02-11T00:00:00"/>
    <s v="保底与流水两者取高"/>
    <s v="0.16"/>
    <s v="0.16"/>
    <s v=""/>
    <n v="1"/>
  </r>
  <r>
    <d v="2015-09-01T00:00:00"/>
    <x v="2"/>
    <x v="2"/>
    <s v="颂拓(SUUNTO)"/>
    <n v="13683.6"/>
    <n v="2420.6288399999999"/>
    <x v="2525"/>
    <x v="3389"/>
    <x v="3333"/>
    <x v="10"/>
    <s v="珠宝"/>
    <x v="11"/>
    <s v="钟表"/>
    <d v="2014-09-12T00:00:00"/>
    <d v="2015-09-11T00:00:00"/>
    <s v="保底与流水两者取高"/>
    <s v="0.1"/>
    <s v="0.1"/>
    <s v=""/>
    <n v="1"/>
  </r>
  <r>
    <d v="2015-09-01T00:00:00"/>
    <x v="2"/>
    <x v="2"/>
    <s v="CASIO"/>
    <n v="101833.2"/>
    <n v="8401.2389999999996"/>
    <x v="2526"/>
    <x v="3390"/>
    <x v="3334"/>
    <x v="6"/>
    <s v="珠宝"/>
    <x v="11"/>
    <s v="钟表"/>
    <d v="2015-04-08T00:00:00"/>
    <d v="2016-04-07T00:00:00"/>
    <s v="保底与流水两者取高"/>
    <s v="0.05"/>
    <s v="0.05"/>
    <s v=""/>
    <n v="1"/>
  </r>
  <r>
    <d v="2015-10-01T00:00:00"/>
    <x v="2"/>
    <x v="2"/>
    <s v="迪卡侬"/>
    <n v="7844140.7999999998"/>
    <n v="309843.56159999996"/>
    <x v="2527"/>
    <x v="3391"/>
    <x v="3335"/>
    <x v="102"/>
    <s v="普通服饰"/>
    <x v="6"/>
    <s v="生活特性店"/>
    <d v="2013-04-01T00:00:00"/>
    <d v="2033-03-08T00:00:00"/>
    <s v="纯保底"/>
    <n v="0"/>
    <n v="0"/>
    <s v=""/>
    <n v="19.899999999999999"/>
  </r>
  <r>
    <d v="2015-10-01T00:00:00"/>
    <x v="2"/>
    <x v="2"/>
    <s v="Jack&amp;Jones 杰克琼斯"/>
    <n v="729224.4"/>
    <n v="70151.38728000001"/>
    <x v="846"/>
    <x v="3392"/>
    <x v="3336"/>
    <x v="71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5-10-01T00:00:00"/>
    <x v="2"/>
    <x v="2"/>
    <s v="Vero Moda"/>
    <n v="309789.59999999998"/>
    <n v="67565.11176"/>
    <x v="2528"/>
    <x v="3393"/>
    <x v="3337"/>
    <x v="72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5-10-01T00:00:00"/>
    <x v="2"/>
    <x v="2"/>
    <s v="Selected 思莱德"/>
    <n v="444037.32"/>
    <n v="70379.91522000001"/>
    <x v="2529"/>
    <x v="3394"/>
    <x v="3338"/>
    <x v="73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5-10-01T00:00:00"/>
    <x v="2"/>
    <x v="2"/>
    <s v="Only"/>
    <n v="358888.8"/>
    <n v="68188.871999999988"/>
    <x v="827"/>
    <x v="3395"/>
    <x v="3339"/>
    <x v="74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5-10-01T00:00:00"/>
    <x v="2"/>
    <x v="2"/>
    <s v="Mothercare"/>
    <n v="789066.64800000004"/>
    <n v="90505.944525600018"/>
    <x v="2530"/>
    <x v="3396"/>
    <x v="3340"/>
    <x v="75"/>
    <s v="儿童"/>
    <x v="14"/>
    <s v="母婴用品"/>
    <d v="2012-12-03T00:00:00"/>
    <d v="2018-05-09T00:00:00"/>
    <s v="保底(含物管费)与流水两者取高"/>
    <s v="0.11"/>
    <s v="0.11"/>
    <s v=""/>
    <n v="5.4"/>
  </r>
  <r>
    <d v="2015-10-01T00:00:00"/>
    <x v="2"/>
    <x v="2"/>
    <s v="Ochirly 欧时力"/>
    <n v="413990.39999999997"/>
    <n v="132187.13471999997"/>
    <x v="2531"/>
    <x v="3397"/>
    <x v="3341"/>
    <x v="104"/>
    <s v="普通服饰"/>
    <x v="13"/>
    <s v="女装"/>
    <d v="2012-12-15T00:00:00"/>
    <d v="2018-05-09T00:00:00"/>
    <s v="保底与流水两者取高"/>
    <s v="0.16"/>
    <s v="0.16"/>
    <s v=""/>
    <n v="5.4"/>
  </r>
  <r>
    <d v="2015-10-01T00:00:00"/>
    <x v="2"/>
    <x v="2"/>
    <s v="Five Plus 5+"/>
    <n v="286233.59999999998"/>
    <n v="49575.659519999994"/>
    <x v="1490"/>
    <x v="3398"/>
    <x v="3342"/>
    <x v="105"/>
    <s v="普通服饰"/>
    <x v="13"/>
    <s v="女装"/>
    <d v="2012-12-15T00:00:00"/>
    <d v="2018-05-09T00:00:00"/>
    <s v="保底与流水两者取高"/>
    <s v="0.16"/>
    <s v="0.16"/>
    <s v=""/>
    <n v="5.4"/>
  </r>
  <r>
    <d v="2015-10-01T00:00:00"/>
    <x v="2"/>
    <x v="2"/>
    <s v="LEE"/>
    <n v="432109.2"/>
    <n v="68489.308199999999"/>
    <x v="1797"/>
    <x v="3399"/>
    <x v="3343"/>
    <x v="77"/>
    <s v="普通服饰"/>
    <x v="9"/>
    <s v="中性服装/休闲服饰"/>
    <d v="2013-03-06T00:00:00"/>
    <d v="2016-05-09T00:00:00"/>
    <s v="保底与流水两者取高"/>
    <s v="0.14"/>
    <s v="0.14"/>
    <s v=""/>
    <n v="3.2"/>
  </r>
  <r>
    <d v="2015-10-01T00:00:00"/>
    <x v="2"/>
    <x v="2"/>
    <s v="Less"/>
    <n v="174219.6"/>
    <n v="50541.105960000001"/>
    <x v="2532"/>
    <x v="3400"/>
    <x v="3344"/>
    <x v="78"/>
    <s v="普通服饰"/>
    <x v="13"/>
    <s v="女装"/>
    <d v="2013-01-14T00:00:00"/>
    <d v="2016-05-09T00:00:00"/>
    <s v="保底与流水两者取高"/>
    <s v="0.18"/>
    <s v="0.18"/>
    <s v=""/>
    <n v="3.3"/>
  </r>
  <r>
    <d v="2015-10-01T00:00:00"/>
    <x v="2"/>
    <x v="2"/>
    <s v="Innisfree 悦诗风吟"/>
    <n v="873278.34000000008"/>
    <n v="108373.841994"/>
    <x v="2533"/>
    <x v="3401"/>
    <x v="3345"/>
    <x v="79"/>
    <s v="美容"/>
    <x v="5"/>
    <s v="化妆品/护肤品/香水"/>
    <d v="2015-08-07T00:00:00"/>
    <d v="2018-08-06T00:00:00"/>
    <s v="保底与流水两者取高"/>
    <s v="0.12"/>
    <s v="0.12"/>
    <s v=""/>
    <n v="3"/>
  </r>
  <r>
    <d v="2015-10-01T00:00:00"/>
    <x v="2"/>
    <x v="2"/>
    <s v="J.Linderberg"/>
    <n v="222498"/>
    <n v="39604.644"/>
    <x v="2534"/>
    <x v="3402"/>
    <x v="3346"/>
    <x v="80"/>
    <s v="普通服饰"/>
    <x v="9"/>
    <s v="综合服饰"/>
    <d v="2013-03-01T00:00:00"/>
    <d v="2016-05-09T00:00:00"/>
    <s v="保底与流水两者取高"/>
    <s v="0.14,0.07"/>
    <s v="0.14"/>
    <s v="0.07"/>
    <n v="3.2"/>
  </r>
  <r>
    <d v="2015-10-01T00:00:00"/>
    <x v="2"/>
    <x v="2"/>
    <s v="CK Underwear"/>
    <n v="195353.76"/>
    <n v="14964.098016"/>
    <x v="2535"/>
    <x v="3403"/>
    <x v="3347"/>
    <x v="23"/>
    <s v="普通服饰"/>
    <x v="9"/>
    <s v="内衣裤/保暖内衣"/>
    <d v="2013-03-20T00:00:00"/>
    <d v="2018-05-09T00:00:00"/>
    <s v="保底与流水两者取高"/>
    <s v="0.06"/>
    <s v="0.06"/>
    <s v=""/>
    <n v="5.0999999999999996"/>
  </r>
  <r>
    <d v="2015-10-01T00:00:00"/>
    <x v="2"/>
    <x v="2"/>
    <s v="CK jeans"/>
    <n v="509734.44"/>
    <n v="48832.559352000004"/>
    <x v="2536"/>
    <x v="3404"/>
    <x v="3348"/>
    <x v="69"/>
    <s v="普通服饰"/>
    <x v="9"/>
    <s v="综合服饰"/>
    <d v="2013-03-20T00:00:00"/>
    <d v="2018-05-09T00:00:00"/>
    <s v="保底与流水两者取高"/>
    <s v="0."/>
    <s v="0."/>
    <s v=""/>
    <n v="5.0999999999999996"/>
  </r>
  <r>
    <d v="2015-10-01T00:00:00"/>
    <x v="2"/>
    <x v="2"/>
    <s v="Tommy Hilfiger"/>
    <n v="661335.6"/>
    <n v="72746.915999999997"/>
    <x v="456"/>
    <x v="3405"/>
    <x v="3349"/>
    <x v="78"/>
    <s v="普通服饰"/>
    <x v="9"/>
    <s v="综合服饰"/>
    <d v="2013-02-18T00:00:00"/>
    <d v="2016-05-09T00:00:00"/>
    <s v="纯扣"/>
    <s v="0.11"/>
    <s v="0.11"/>
    <s v=""/>
    <n v="3.2"/>
  </r>
  <r>
    <d v="2015-10-01T00:00:00"/>
    <x v="2"/>
    <x v="2"/>
    <s v="MUJI 无印良品"/>
    <n v="2997626.676"/>
    <n v="239810.13407999999"/>
    <x v="438"/>
    <x v="3406"/>
    <x v="3350"/>
    <x v="81"/>
    <s v="快时尚"/>
    <x v="15"/>
    <s v="快时尚"/>
    <d v="2013-01-20T00:00:00"/>
    <d v="2018-05-09T00:00:00"/>
    <s v="纯扣"/>
    <s v="0.08"/>
    <s v="0.08"/>
    <s v=""/>
    <n v="5.3"/>
  </r>
  <r>
    <d v="2015-10-01T00:00:00"/>
    <x v="2"/>
    <x v="2"/>
    <s v="ZARA"/>
    <n v="5037960.6359999999"/>
    <n v="226708.22861999998"/>
    <x v="2290"/>
    <x v="3407"/>
    <x v="3351"/>
    <x v="101"/>
    <s v="快时尚"/>
    <x v="19"/>
    <s v="快时尚"/>
    <d v="2013-06-17T00:00:00"/>
    <d v="2029-06-16T00:00:00"/>
    <s v="纯扣"/>
    <s v="0.05"/>
    <s v="0.05"/>
    <s v=""/>
    <n v="16"/>
  </r>
  <r>
    <d v="2015-10-01T00:00:00"/>
    <x v="2"/>
    <x v="2"/>
    <s v="Bose"/>
    <n v="237300"/>
    <n v="33127.08"/>
    <x v="2323"/>
    <x v="3408"/>
    <x v="3352"/>
    <x v="62"/>
    <s v="电器"/>
    <x v="20"/>
    <s v="电器/家用电器/IT器材"/>
    <d v="2015-04-16T00:00:00"/>
    <d v="2017-04-15T00:00:00"/>
    <s v="保底与流水两者取高"/>
    <s v="0.08"/>
    <s v="0.08"/>
    <s v=""/>
    <n v="2"/>
  </r>
  <r>
    <d v="2015-10-01T00:00:00"/>
    <x v="2"/>
    <x v="2"/>
    <s v="T-world"/>
    <n v="3514928.4"/>
    <n v="112477.70879999999"/>
    <x v="207"/>
    <x v="3409"/>
    <x v="3353"/>
    <x v="80"/>
    <s v="电器"/>
    <x v="20"/>
    <s v="电器/家用电器/IT器材"/>
    <d v="2014-03-10T00:00:00"/>
    <d v="2017-04-09T00:00:00"/>
    <s v="保底与流水两者取高"/>
    <s v="0.03"/>
    <s v="0.03"/>
    <s v=""/>
    <n v="3.1"/>
  </r>
  <r>
    <d v="2015-10-01T00:00:00"/>
    <x v="2"/>
    <x v="2"/>
    <s v="Starbucks 星巴克（01-38）"/>
    <n v="1276623.912"/>
    <n v="102129.91296"/>
    <x v="438"/>
    <x v="3410"/>
    <x v="3354"/>
    <x v="83"/>
    <s v="餐饮"/>
    <x v="0"/>
    <s v="咖啡店/面包店/冰激凌"/>
    <d v="2013-01-14T00:00:00"/>
    <d v="2023-05-13T00:00:00"/>
    <s v="保底与流水两者取高"/>
    <s v="0.08"/>
    <s v="0.08"/>
    <s v=""/>
    <n v="10.3"/>
  </r>
  <r>
    <d v="2015-10-01T00:00:00"/>
    <x v="2"/>
    <x v="2"/>
    <s v="Massimo Dutti"/>
    <n v="765545.66399999999"/>
    <n v="42105.011519999993"/>
    <x v="2269"/>
    <x v="3411"/>
    <x v="3355"/>
    <x v="84"/>
    <s v="快时尚"/>
    <x v="16"/>
    <s v="快时尚"/>
    <d v="2013-06-17T00:00:00"/>
    <d v="2029-06-16T00:00:00"/>
    <s v="纯扣"/>
    <s v="0.06"/>
    <s v="0.06"/>
    <s v=""/>
    <n v="16"/>
  </r>
  <r>
    <d v="2015-10-01T00:00:00"/>
    <x v="2"/>
    <x v="2"/>
    <s v="ZARA Home"/>
    <n v="465982.81199999998"/>
    <n v="25629.054659999998"/>
    <x v="2165"/>
    <x v="3412"/>
    <x v="3356"/>
    <x v="85"/>
    <s v="快时尚"/>
    <x v="16"/>
    <s v="快时尚"/>
    <d v="2013-06-17T00:00:00"/>
    <d v="2029-06-16T00:00:00"/>
    <s v="纯扣"/>
    <s v="0.06"/>
    <s v="0.06"/>
    <s v=""/>
    <n v="16"/>
  </r>
  <r>
    <d v="2015-10-01T00:00:00"/>
    <x v="2"/>
    <x v="2"/>
    <s v="Oysho"/>
    <n v="714566.88"/>
    <n v="39301.178399999997"/>
    <x v="2269"/>
    <x v="3413"/>
    <x v="3357"/>
    <x v="86"/>
    <s v="快时尚"/>
    <x v="16"/>
    <s v="快时尚"/>
    <d v="2013-06-17T00:00:00"/>
    <d v="2029-06-16T00:00:00"/>
    <s v="纯扣"/>
    <s v="0.06"/>
    <s v="0.06"/>
    <s v=""/>
    <n v="16"/>
  </r>
  <r>
    <d v="2015-10-01T00:00:00"/>
    <x v="2"/>
    <x v="2"/>
    <s v="Uniqlo 优衣库"/>
    <n v="3476848.2120000003"/>
    <n v="303181.16408640001"/>
    <x v="172"/>
    <x v="3414"/>
    <x v="3358"/>
    <x v="87"/>
    <s v="快时尚"/>
    <x v="17"/>
    <s v="快时尚"/>
    <d v="2013-01-07T00:00:00"/>
    <d v="2023-08-30T00:00:00"/>
    <s v="纯扣"/>
    <s v="0.08"/>
    <s v="0.08"/>
    <s v=""/>
    <n v="10.6"/>
  </r>
  <r>
    <d v="2015-10-01T00:00:00"/>
    <x v="2"/>
    <x v="2"/>
    <s v="Bershka"/>
    <n v="1005223.572"/>
    <n v="55287.296460000005"/>
    <x v="2165"/>
    <x v="3415"/>
    <x v="3359"/>
    <x v="88"/>
    <s v="快时尚"/>
    <x v="16"/>
    <s v="快时尚"/>
    <d v="2013-06-17T00:00:00"/>
    <d v="2029-06-16T00:00:00"/>
    <s v="纯扣"/>
    <s v="0.06"/>
    <s v="0.06"/>
    <s v=""/>
    <n v="16"/>
  </r>
  <r>
    <d v="2015-10-01T00:00:00"/>
    <x v="2"/>
    <x v="2"/>
    <s v="Dazzle 地素"/>
    <n v="147988.56"/>
    <n v="36079.610928000002"/>
    <x v="2537"/>
    <x v="3416"/>
    <x v="3360"/>
    <x v="89"/>
    <s v="普通服饰"/>
    <x v="13"/>
    <s v="女装"/>
    <d v="2013-04-20T00:00:00"/>
    <d v="2016-05-19T00:00:00"/>
    <s v="保底与流水两者取高"/>
    <s v="0.13"/>
    <s v="0.13"/>
    <s v=""/>
    <n v="3.1"/>
  </r>
  <r>
    <d v="2015-10-01T00:00:00"/>
    <x v="2"/>
    <x v="2"/>
    <s v="STACCATO 思加图"/>
    <n v="257486.16"/>
    <n v="36717.526416000001"/>
    <x v="1955"/>
    <x v="3417"/>
    <x v="3361"/>
    <x v="23"/>
    <s v="普通服饰"/>
    <x v="6"/>
    <s v="鞋"/>
    <d v="2015-07-14T00:00:00"/>
    <d v="2016-07-13T00:00:00"/>
    <s v="保底与流水两者取高"/>
    <s v="0.13"/>
    <s v="0.13"/>
    <s v=""/>
    <n v="1"/>
  </r>
  <r>
    <d v="2015-10-01T00:00:00"/>
    <x v="2"/>
    <x v="2"/>
    <s v="Joy&amp;Peace 真美诗"/>
    <n v="210196.92"/>
    <n v="30142.238327999999"/>
    <x v="131"/>
    <x v="3418"/>
    <x v="3362"/>
    <x v="90"/>
    <s v="普通服饰"/>
    <x v="6"/>
    <s v="鞋"/>
    <d v="2015-07-14T00:00:00"/>
    <d v="2016-07-13T00:00:00"/>
    <s v="纯扣"/>
    <s v="0.13"/>
    <s v="0.13"/>
    <s v=""/>
    <n v="1"/>
  </r>
  <r>
    <d v="2015-10-01T00:00:00"/>
    <x v="2"/>
    <x v="2"/>
    <s v="Pull&amp;Bear"/>
    <n v="549339.25199999998"/>
    <n v="30213.65886"/>
    <x v="2165"/>
    <x v="3419"/>
    <x v="3363"/>
    <x v="91"/>
    <s v="快时尚"/>
    <x v="16"/>
    <s v="快时尚"/>
    <d v="2013-06-17T00:00:00"/>
    <d v="2029-06-16T00:00:00"/>
    <s v="纯扣"/>
    <s v="0.06"/>
    <s v="0.06"/>
    <s v=""/>
    <n v="16"/>
  </r>
  <r>
    <d v="2015-10-01T00:00:00"/>
    <x v="2"/>
    <x v="2"/>
    <s v="Rabeanco"/>
    <n v="119584.68000000001"/>
    <n v="21895.954907999996"/>
    <x v="2538"/>
    <x v="3420"/>
    <x v="3364"/>
    <x v="1"/>
    <s v="普通服饰"/>
    <x v="6"/>
    <s v="手袋/钱包/旅行箱包"/>
    <d v="2015-07-16T00:00:00"/>
    <d v="2017-07-15T00:00:00"/>
    <s v="保底与流水两者取高"/>
    <s v="0.16"/>
    <s v="0.16"/>
    <s v=""/>
    <n v="2"/>
  </r>
  <r>
    <d v="2015-10-01T00:00:00"/>
    <x v="2"/>
    <x v="2"/>
    <s v="Ecco 爱步"/>
    <n v="131404.79999999999"/>
    <n v="22890.716160000004"/>
    <x v="2539"/>
    <x v="3421"/>
    <x v="3365"/>
    <x v="106"/>
    <s v="普通服饰"/>
    <x v="6"/>
    <s v="鞋"/>
    <d v="2015-07-16T00:00:00"/>
    <d v="2018-07-15T00:00:00"/>
    <s v="保底与流水两者取高"/>
    <s v="0.15"/>
    <s v="0.15"/>
    <s v=""/>
    <n v="3"/>
  </r>
  <r>
    <d v="2015-10-01T00:00:00"/>
    <x v="2"/>
    <x v="2"/>
    <s v="Clarks 其乐"/>
    <n v="284411.52000000002"/>
    <n v="39305.672063999998"/>
    <x v="2335"/>
    <x v="3422"/>
    <x v="3366"/>
    <x v="93"/>
    <s v="普通服饰"/>
    <x v="6"/>
    <s v="鞋"/>
    <d v="2015-06-01T00:00:00"/>
    <d v="2016-05-09T00:00:00"/>
    <s v="保底与流水两者取高"/>
    <s v="0.13"/>
    <s v="0.13"/>
    <s v=""/>
    <n v="0.9"/>
  </r>
  <r>
    <d v="2015-10-01T00:00:00"/>
    <x v="2"/>
    <x v="2"/>
    <s v="暇步士"/>
    <n v="181090.56000000003"/>
    <n v="25823.513856000005"/>
    <x v="1955"/>
    <x v="3423"/>
    <x v="3367"/>
    <x v="94"/>
    <s v="普通服饰"/>
    <x v="6"/>
    <s v="鞋"/>
    <d v="2015-06-01T00:00:00"/>
    <d v="2016-05-09T00:00:00"/>
    <s v="保底与流水两者取高"/>
    <s v="0.13"/>
    <s v="0.13"/>
    <s v=""/>
    <n v="0.9"/>
  </r>
  <r>
    <d v="2015-10-01T00:00:00"/>
    <x v="2"/>
    <x v="2"/>
    <s v="Stradivarius"/>
    <n v="337288.29600000003"/>
    <n v="18550.85628"/>
    <x v="2269"/>
    <x v="3424"/>
    <x v="3368"/>
    <x v="95"/>
    <s v="快时尚"/>
    <x v="16"/>
    <s v="快时尚"/>
    <d v="2013-06-17T00:00:00"/>
    <d v="2029-06-16T00:00:00"/>
    <s v="纯扣"/>
    <s v="0.06"/>
    <s v="0.06"/>
    <s v=""/>
    <n v="16"/>
  </r>
  <r>
    <d v="2015-10-01T00:00:00"/>
    <x v="2"/>
    <x v="2"/>
    <s v="Mo&amp;Co 摩安珂"/>
    <n v="424614.48000000004"/>
    <n v="85984.43220000001"/>
    <x v="1889"/>
    <x v="3425"/>
    <x v="3369"/>
    <x v="96"/>
    <s v="普通服饰"/>
    <x v="13"/>
    <s v="女装"/>
    <d v="2013-03-10T00:00:00"/>
    <d v="2016-05-09T00:00:00"/>
    <s v="保底与流水两者取高"/>
    <s v="0.18"/>
    <s v="0.18"/>
    <s v=""/>
    <n v="3.2"/>
  </r>
  <r>
    <d v="2015-10-01T00:00:00"/>
    <x v="2"/>
    <x v="2"/>
    <s v="Earth Music&amp;Ecology"/>
    <n v="240338.4"/>
    <n v="51071.909999999996"/>
    <x v="2540"/>
    <x v="3426"/>
    <x v="3370"/>
    <x v="103"/>
    <s v="普通服饰"/>
    <x v="13"/>
    <s v="女装"/>
    <d v="2014-03-04T00:00:00"/>
    <d v="2016-03-03T00:00:00"/>
    <s v="保底与流水两者取高"/>
    <s v="0.16"/>
    <s v="0.16"/>
    <s v=""/>
    <n v="2"/>
  </r>
  <r>
    <d v="2015-10-01T00:00:00"/>
    <x v="2"/>
    <x v="2"/>
    <s v="Dr. Martens"/>
    <n v="282124.79999999999"/>
    <n v="37042.986239999998"/>
    <x v="63"/>
    <x v="3427"/>
    <x v="3371"/>
    <x v="54"/>
    <s v="普通服饰"/>
    <x v="6"/>
    <s v="鞋"/>
    <d v="2014-03-17T00:00:00"/>
    <d v="2017-03-16T00:00:00"/>
    <s v="保底与流水两者取高"/>
    <s v="0.11"/>
    <s v="0.11"/>
    <s v=""/>
    <n v="3"/>
  </r>
  <r>
    <d v="2015-10-01T00:00:00"/>
    <x v="2"/>
    <x v="2"/>
    <s v="Lenscrafters 亮视点"/>
    <n v="103749.59999999999"/>
    <n v="52787.796480000005"/>
    <x v="2541"/>
    <x v="3428"/>
    <x v="3372"/>
    <x v="97"/>
    <s v="其它"/>
    <x v="1"/>
    <s v="眼镜"/>
    <d v="2013-01-16T00:00:00"/>
    <d v="2016-05-09T00:00:00"/>
    <s v="保底与流水两者取高"/>
    <s v="0.16"/>
    <s v="0.16"/>
    <s v=""/>
    <n v="3.3"/>
  </r>
  <r>
    <d v="2015-10-01T00:00:00"/>
    <x v="2"/>
    <x v="2"/>
    <s v="egg"/>
    <n v="75654"/>
    <n v="33106.190399999999"/>
    <x v="2542"/>
    <x v="3429"/>
    <x v="3373"/>
    <x v="63"/>
    <s v="其它"/>
    <x v="1"/>
    <s v="眼镜"/>
    <d v="2013-03-14T00:00:00"/>
    <d v="2016-05-09T00:00:00"/>
    <s v="保底与流水两者取高"/>
    <s v="0.16"/>
    <s v="0.16"/>
    <s v=""/>
    <n v="3.2"/>
  </r>
  <r>
    <d v="2015-10-01T00:00:00"/>
    <x v="2"/>
    <x v="2"/>
    <s v="City Chain 时间廊"/>
    <n v="251178"/>
    <n v="35717.511599999998"/>
    <x v="2543"/>
    <x v="3430"/>
    <x v="3374"/>
    <x v="98"/>
    <s v="珠宝"/>
    <x v="11"/>
    <s v="钟表"/>
    <d v="2013-03-14T00:00:00"/>
    <d v="2016-05-09T00:00:00"/>
    <s v="保底与流水两者取高"/>
    <s v="0.12"/>
    <s v="0.12"/>
    <s v=""/>
    <n v="3.2"/>
  </r>
  <r>
    <d v="2015-10-01T00:00:00"/>
    <x v="2"/>
    <x v="2"/>
    <s v="Amass 阿玛施"/>
    <n v="944575.2"/>
    <n v="72637.832880000002"/>
    <x v="2544"/>
    <x v="3431"/>
    <x v="3375"/>
    <x v="99"/>
    <s v="普通服饰"/>
    <x v="13"/>
    <s v="女装"/>
    <d v="2013-04-10T00:00:00"/>
    <d v="2016-05-09T00:00:00"/>
    <s v="保底与流水两者取高"/>
    <s v="0.06"/>
    <s v="0.06"/>
    <s v=""/>
    <n v="3.1"/>
  </r>
  <r>
    <d v="2015-10-01T00:00:00"/>
    <x v="2"/>
    <x v="2"/>
    <s v="Springfield"/>
    <n v="322117.2"/>
    <n v="102948.65712"/>
    <x v="2545"/>
    <x v="3432"/>
    <x v="3376"/>
    <x v="100"/>
    <s v="普通服饰"/>
    <x v="9"/>
    <s v="综合服饰"/>
    <d v="2013-01-28T00:00:00"/>
    <d v="2019-05-09T00:00:00"/>
    <s v="保底与流水两者取高"/>
    <s v="0.12"/>
    <s v="0.12"/>
    <s v=""/>
    <n v="6.3"/>
  </r>
  <r>
    <d v="2015-10-01T00:00:00"/>
    <x v="2"/>
    <x v="2"/>
    <s v="三星"/>
    <n v="67981.2"/>
    <n v="0"/>
    <x v="100"/>
    <x v="3433"/>
    <x v="104"/>
    <x v="47"/>
    <s v="电器"/>
    <x v="20"/>
    <s v="电器/家用电器/IT器材"/>
    <d v="2014-09-20T00:00:00"/>
    <d v="2015-09-19T00:00:00"/>
    <s v="保底与流水两者取高"/>
    <s v="0.03"/>
    <s v="0.03"/>
    <s v=""/>
    <n v="1"/>
  </r>
  <r>
    <d v="2015-10-01T00:00:00"/>
    <x v="2"/>
    <x v="2"/>
    <s v="Salvafove Fevagawo"/>
    <n v="25737.599999999999"/>
    <n v="6599.1206400000001"/>
    <x v="2546"/>
    <x v="3434"/>
    <x v="3377"/>
    <x v="10"/>
    <s v="美容"/>
    <x v="5"/>
    <s v="化妆品/护肤品/香水"/>
    <d v="2015-02-12T00:00:00"/>
    <d v="2016-02-11T00:00:00"/>
    <s v="保底与流水两者取高"/>
    <s v="0.16"/>
    <s v="0.16"/>
    <s v=""/>
    <n v="1"/>
  </r>
  <r>
    <d v="2015-10-01T00:00:00"/>
    <x v="2"/>
    <x v="2"/>
    <s v="BVLGARI"/>
    <n v="17124"/>
    <n v="6599.5895999999993"/>
    <x v="2081"/>
    <x v="3435"/>
    <x v="3378"/>
    <x v="10"/>
    <s v="美容"/>
    <x v="5"/>
    <s v="化妆品/护肤品/香水"/>
    <d v="2015-02-12T00:00:00"/>
    <d v="2016-02-11T00:00:00"/>
    <s v="保底与流水两者取高"/>
    <s v="0.16"/>
    <s v="0.16"/>
    <s v=""/>
    <n v="1"/>
  </r>
  <r>
    <d v="2015-10-01T00:00:00"/>
    <x v="2"/>
    <x v="2"/>
    <s v="Casio 卡西欧"/>
    <n v="66770.399999999994"/>
    <n v="6957.4756799999996"/>
    <x v="543"/>
    <x v="3436"/>
    <x v="3379"/>
    <x v="10"/>
    <s v="珠宝"/>
    <x v="11"/>
    <s v="钟表"/>
    <d v="2013-07-26T00:00:00"/>
    <d v="2016-07-25T00:00:00"/>
    <s v="保底与流水两者取高"/>
    <n v="0"/>
    <n v="0"/>
    <s v=""/>
    <n v="3"/>
  </r>
  <r>
    <d v="2015-10-01T00:00:00"/>
    <x v="2"/>
    <x v="2"/>
    <s v="Calvin Klein"/>
    <n v="24156"/>
    <n v="6599.4191999999994"/>
    <x v="1019"/>
    <x v="3437"/>
    <x v="3380"/>
    <x v="10"/>
    <s v="美容"/>
    <x v="5"/>
    <s v="化妆品/护肤品/香水"/>
    <d v="2015-02-12T00:00:00"/>
    <d v="2016-02-11T00:00:00"/>
    <s v="保底与流水两者取高"/>
    <s v="0.16"/>
    <s v="0.16"/>
    <s v=""/>
    <n v="1"/>
  </r>
  <r>
    <d v="2015-10-01T00:00:00"/>
    <x v="2"/>
    <x v="2"/>
    <s v="CASIO"/>
    <n v="93759.599999999991"/>
    <n v="8400.8601600000002"/>
    <x v="2306"/>
    <x v="3438"/>
    <x v="3381"/>
    <x v="6"/>
    <s v="珠宝"/>
    <x v="11"/>
    <s v="钟表"/>
    <d v="2015-04-08T00:00:00"/>
    <d v="2016-04-07T00:00:00"/>
    <s v="保底与流水两者取高"/>
    <s v="0.05"/>
    <s v="0.05"/>
    <s v=""/>
    <n v="1"/>
  </r>
  <r>
    <d v="2015-11-01T00:00:00"/>
    <x v="2"/>
    <x v="2"/>
    <s v="迪卡侬"/>
    <n v="7838998.7999999998"/>
    <n v="309640.45260000002"/>
    <x v="2547"/>
    <x v="3439"/>
    <x v="3382"/>
    <x v="102"/>
    <s v="普通服饰"/>
    <x v="6"/>
    <s v="生活特性店"/>
    <d v="2013-04-01T00:00:00"/>
    <d v="2033-03-08T00:00:00"/>
    <s v="纯保底"/>
    <n v="0"/>
    <n v="0"/>
    <s v=""/>
    <n v="19.899999999999999"/>
  </r>
  <r>
    <d v="2015-11-01T00:00:00"/>
    <x v="2"/>
    <x v="2"/>
    <s v="Jack&amp;Jones 杰克琼斯"/>
    <n v="842531.16"/>
    <n v="66222.949176000009"/>
    <x v="2548"/>
    <x v="3440"/>
    <x v="3383"/>
    <x v="71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5-11-01T00:00:00"/>
    <x v="2"/>
    <x v="2"/>
    <s v="Vero Moda"/>
    <n v="62605.2"/>
    <n v="63700.790999999997"/>
    <x v="2549"/>
    <x v="3441"/>
    <x v="3384"/>
    <x v="72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5-11-01T00:00:00"/>
    <x v="2"/>
    <x v="2"/>
    <s v="Selected 思莱德"/>
    <n v="508353.95999999996"/>
    <n v="66340.191779999994"/>
    <x v="2550"/>
    <x v="3442"/>
    <x v="3385"/>
    <x v="73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5-11-01T00:00:00"/>
    <x v="2"/>
    <x v="2"/>
    <s v="Only"/>
    <n v="323426.39999999997"/>
    <n v="64297.168319999982"/>
    <x v="2551"/>
    <x v="3443"/>
    <x v="3386"/>
    <x v="74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5-11-01T00:00:00"/>
    <x v="2"/>
    <x v="2"/>
    <s v="Mothercare"/>
    <n v="524966.67599999998"/>
    <n v="90504.254942400003"/>
    <x v="1379"/>
    <x v="3444"/>
    <x v="3387"/>
    <x v="75"/>
    <s v="儿童"/>
    <x v="14"/>
    <s v="母婴用品"/>
    <d v="2012-12-03T00:00:00"/>
    <d v="2018-05-09T00:00:00"/>
    <s v="保底(含物管费)与流水两者取高"/>
    <s v="0.11"/>
    <s v="0.11"/>
    <s v=""/>
    <n v="5.4"/>
  </r>
  <r>
    <d v="2015-11-01T00:00:00"/>
    <x v="2"/>
    <x v="2"/>
    <s v="Ochirly 欧时力"/>
    <n v="355227.6"/>
    <n v="132180.18995999999"/>
    <x v="2552"/>
    <x v="3445"/>
    <x v="3388"/>
    <x v="104"/>
    <s v="普通服饰"/>
    <x v="13"/>
    <s v="女装"/>
    <d v="2012-12-15T00:00:00"/>
    <d v="2018-05-09T00:00:00"/>
    <s v="保底与流水两者取高"/>
    <s v="0.16"/>
    <s v="0.16"/>
    <s v=""/>
    <n v="5.4"/>
  </r>
  <r>
    <d v="2015-11-01T00:00:00"/>
    <x v="2"/>
    <x v="2"/>
    <s v="Five Plus 5+"/>
    <n v="300825.59999999998"/>
    <n v="49576.058880000004"/>
    <x v="2553"/>
    <x v="3446"/>
    <x v="3389"/>
    <x v="105"/>
    <s v="普通服饰"/>
    <x v="13"/>
    <s v="女装"/>
    <d v="2012-12-15T00:00:00"/>
    <d v="2018-05-09T00:00:00"/>
    <s v="保底与流水两者取高"/>
    <s v="0.16"/>
    <s v="0.16"/>
    <s v=""/>
    <n v="5.4"/>
  </r>
  <r>
    <d v="2015-11-01T00:00:00"/>
    <x v="2"/>
    <x v="2"/>
    <s v="LEE"/>
    <n v="348135.6"/>
    <n v="56711.289239999991"/>
    <x v="1375"/>
    <x v="3447"/>
    <x v="3390"/>
    <x v="77"/>
    <s v="普通服饰"/>
    <x v="9"/>
    <s v="中性服装/休闲服饰"/>
    <d v="2013-03-06T00:00:00"/>
    <d v="2016-05-09T00:00:00"/>
    <s v="保底与流水两者取高"/>
    <s v="0.14"/>
    <s v="0.14"/>
    <s v=""/>
    <n v="3.2"/>
  </r>
  <r>
    <d v="2015-11-01T00:00:00"/>
    <x v="2"/>
    <x v="2"/>
    <s v="Less"/>
    <n v="210044.4"/>
    <n v="50536.682640000006"/>
    <x v="2554"/>
    <x v="3448"/>
    <x v="3391"/>
    <x v="78"/>
    <s v="普通服饰"/>
    <x v="13"/>
    <s v="女装"/>
    <d v="2013-01-14T00:00:00"/>
    <d v="2016-05-09T00:00:00"/>
    <s v="保底与流水两者取高"/>
    <s v="0.18"/>
    <s v="0.18"/>
    <s v=""/>
    <n v="3.3"/>
  </r>
  <r>
    <d v="2015-11-01T00:00:00"/>
    <x v="2"/>
    <x v="2"/>
    <s v="Innisfree 悦诗风吟"/>
    <n v="647189.69999999995"/>
    <n v="81222.307350000003"/>
    <x v="108"/>
    <x v="3449"/>
    <x v="3392"/>
    <x v="79"/>
    <s v="美容"/>
    <x v="5"/>
    <s v="化妆品/护肤品/香水"/>
    <d v="2015-08-07T00:00:00"/>
    <d v="2018-08-06T00:00:00"/>
    <s v="保底与流水两者取高"/>
    <s v="0.12"/>
    <s v="0.12"/>
    <s v=""/>
    <n v="3"/>
  </r>
  <r>
    <d v="2015-11-01T00:00:00"/>
    <x v="2"/>
    <x v="2"/>
    <s v="J.Linderberg"/>
    <n v="265755.59999999998"/>
    <n v="44115.429599999996"/>
    <x v="2291"/>
    <x v="3450"/>
    <x v="3393"/>
    <x v="80"/>
    <s v="普通服饰"/>
    <x v="9"/>
    <s v="综合服饰"/>
    <d v="2013-03-01T00:00:00"/>
    <d v="2016-05-09T00:00:00"/>
    <s v="保底与流水两者取高"/>
    <s v="0.14,0.07"/>
    <s v="0.14"/>
    <s v="0.07"/>
    <n v="3.2"/>
  </r>
  <r>
    <d v="2015-11-01T00:00:00"/>
    <x v="2"/>
    <x v="2"/>
    <s v="CK Underwear"/>
    <n v="175564.92"/>
    <n v="14905.461707999999"/>
    <x v="2555"/>
    <x v="3451"/>
    <x v="3394"/>
    <x v="23"/>
    <s v="普通服饰"/>
    <x v="9"/>
    <s v="内衣裤/保暖内衣"/>
    <d v="2013-03-20T00:00:00"/>
    <d v="2018-05-09T00:00:00"/>
    <s v="保底与流水两者取高"/>
    <s v="0.06"/>
    <s v="0.06"/>
    <s v=""/>
    <n v="5.0999999999999996"/>
  </r>
  <r>
    <d v="2015-11-01T00:00:00"/>
    <x v="2"/>
    <x v="2"/>
    <s v="CK jeans"/>
    <n v="385920"/>
    <n v="48857.471999999994"/>
    <x v="2556"/>
    <x v="3452"/>
    <x v="3395"/>
    <x v="69"/>
    <s v="普通服饰"/>
    <x v="9"/>
    <s v="综合服饰"/>
    <d v="2013-03-20T00:00:00"/>
    <d v="2018-05-09T00:00:00"/>
    <s v="保底与流水两者取高"/>
    <s v="0."/>
    <s v="0."/>
    <s v=""/>
    <n v="5.0999999999999996"/>
  </r>
  <r>
    <d v="2015-11-01T00:00:00"/>
    <x v="2"/>
    <x v="2"/>
    <s v="Tommy Hilfiger"/>
    <n v="842209.79999999993"/>
    <n v="68218.993799999997"/>
    <x v="2557"/>
    <x v="3453"/>
    <x v="3396"/>
    <x v="78"/>
    <s v="普通服饰"/>
    <x v="9"/>
    <s v="综合服饰"/>
    <d v="2013-02-18T00:00:00"/>
    <d v="2016-05-09T00:00:00"/>
    <s v="纯扣"/>
    <s v="0.11"/>
    <s v="0.11"/>
    <s v=""/>
    <n v="3.2"/>
  </r>
  <r>
    <d v="2015-11-01T00:00:00"/>
    <x v="2"/>
    <x v="2"/>
    <s v="MUJI 无印良品"/>
    <n v="2910679.98"/>
    <n v="232854.39839999998"/>
    <x v="2163"/>
    <x v="3454"/>
    <x v="3397"/>
    <x v="81"/>
    <s v="快时尚"/>
    <x v="15"/>
    <s v="快时尚"/>
    <d v="2013-01-20T00:00:00"/>
    <d v="2018-05-09T00:00:00"/>
    <s v="纯扣"/>
    <s v="0.08"/>
    <s v="0.08"/>
    <s v=""/>
    <n v="5.3"/>
  </r>
  <r>
    <d v="2015-11-01T00:00:00"/>
    <x v="2"/>
    <x v="2"/>
    <s v="ZARA"/>
    <n v="4464557.8079999993"/>
    <n v="200905.10136"/>
    <x v="2332"/>
    <x v="3455"/>
    <x v="3398"/>
    <x v="101"/>
    <s v="快时尚"/>
    <x v="19"/>
    <s v="快时尚"/>
    <d v="2013-06-17T00:00:00"/>
    <d v="2029-06-16T00:00:00"/>
    <s v="纯扣"/>
    <s v="0.05"/>
    <s v="0.05"/>
    <s v=""/>
    <n v="16"/>
  </r>
  <r>
    <d v="2015-11-01T00:00:00"/>
    <x v="2"/>
    <x v="2"/>
    <s v="Bose"/>
    <n v="275626.8"/>
    <n v="33130.341359999999"/>
    <x v="1040"/>
    <x v="3456"/>
    <x v="3399"/>
    <x v="62"/>
    <s v="电器"/>
    <x v="20"/>
    <s v="电器/家用电器/IT器材"/>
    <d v="2015-04-16T00:00:00"/>
    <d v="2017-04-15T00:00:00"/>
    <s v="保底与流水两者取高"/>
    <s v="0.08"/>
    <s v="0.08"/>
    <s v=""/>
    <n v="2"/>
  </r>
  <r>
    <d v="2015-11-01T00:00:00"/>
    <x v="2"/>
    <x v="2"/>
    <s v="T-world"/>
    <n v="2351562"/>
    <n v="77366.38979999999"/>
    <x v="2558"/>
    <x v="3457"/>
    <x v="3400"/>
    <x v="80"/>
    <s v="电器"/>
    <x v="20"/>
    <s v="电器/家用电器/IT器材"/>
    <d v="2014-03-10T00:00:00"/>
    <d v="2017-04-09T00:00:00"/>
    <s v="保底与流水两者取高"/>
    <s v="0.03"/>
    <s v="0.03"/>
    <s v=""/>
    <n v="3.1"/>
  </r>
  <r>
    <d v="2015-11-01T00:00:00"/>
    <x v="2"/>
    <x v="2"/>
    <s v="Starbucks 星巴克（01-38）"/>
    <n v="1310481.3359999999"/>
    <n v="104838.50688000002"/>
    <x v="2031"/>
    <x v="3458"/>
    <x v="3401"/>
    <x v="83"/>
    <s v="餐饮"/>
    <x v="0"/>
    <s v="咖啡店/面包店/冰激凌"/>
    <d v="2013-01-14T00:00:00"/>
    <d v="2023-05-13T00:00:00"/>
    <s v="保底与流水两者取高"/>
    <s v="0.08"/>
    <s v="0.08"/>
    <s v=""/>
    <n v="10.3"/>
  </r>
  <r>
    <d v="2015-11-01T00:00:00"/>
    <x v="2"/>
    <x v="2"/>
    <s v="Massimo Dutti"/>
    <n v="983291.1"/>
    <n v="54081.010499999997"/>
    <x v="2165"/>
    <x v="3459"/>
    <x v="3402"/>
    <x v="84"/>
    <s v="快时尚"/>
    <x v="16"/>
    <s v="快时尚"/>
    <d v="2013-06-17T00:00:00"/>
    <d v="2029-06-16T00:00:00"/>
    <s v="纯扣"/>
    <s v="0.06"/>
    <s v="0.06"/>
    <s v=""/>
    <n v="16"/>
  </r>
  <r>
    <d v="2015-11-01T00:00:00"/>
    <x v="2"/>
    <x v="2"/>
    <s v="ZARA Home"/>
    <n v="564499.19999999995"/>
    <n v="31047.455999999998"/>
    <x v="2165"/>
    <x v="3460"/>
    <x v="3403"/>
    <x v="85"/>
    <s v="快时尚"/>
    <x v="16"/>
    <s v="快时尚"/>
    <d v="2013-06-17T00:00:00"/>
    <d v="2029-06-16T00:00:00"/>
    <s v="纯扣"/>
    <s v="0.06"/>
    <s v="0.06"/>
    <s v=""/>
    <n v="16"/>
  </r>
  <r>
    <d v="2015-11-01T00:00:00"/>
    <x v="2"/>
    <x v="2"/>
    <s v="Oysho"/>
    <n v="753870.46799999999"/>
    <n v="41462.875739999996"/>
    <x v="2269"/>
    <x v="3461"/>
    <x v="3404"/>
    <x v="86"/>
    <s v="快时尚"/>
    <x v="16"/>
    <s v="快时尚"/>
    <d v="2013-06-17T00:00:00"/>
    <d v="2029-06-16T00:00:00"/>
    <s v="纯扣"/>
    <s v="0.06"/>
    <s v="0.06"/>
    <s v=""/>
    <n v="16"/>
  </r>
  <r>
    <d v="2015-11-01T00:00:00"/>
    <x v="2"/>
    <x v="2"/>
    <s v="Uniqlo 优衣库"/>
    <n v="5084444.1119999997"/>
    <n v="431669.30510879995"/>
    <x v="2555"/>
    <x v="3462"/>
    <x v="3405"/>
    <x v="87"/>
    <s v="快时尚"/>
    <x v="17"/>
    <s v="快时尚"/>
    <d v="2013-01-07T00:00:00"/>
    <d v="2023-08-30T00:00:00"/>
    <s v="纯扣"/>
    <s v="0.08"/>
    <s v="0.08"/>
    <s v=""/>
    <n v="10.6"/>
  </r>
  <r>
    <d v="2015-11-01T00:00:00"/>
    <x v="2"/>
    <x v="2"/>
    <s v="Bershka"/>
    <n v="801161.86800000002"/>
    <n v="44063.902739999998"/>
    <x v="2269"/>
    <x v="3463"/>
    <x v="3406"/>
    <x v="88"/>
    <s v="快时尚"/>
    <x v="16"/>
    <s v="快时尚"/>
    <d v="2013-06-17T00:00:00"/>
    <d v="2029-06-16T00:00:00"/>
    <s v="纯扣"/>
    <s v="0.06"/>
    <s v="0.06"/>
    <s v=""/>
    <n v="16"/>
  </r>
  <r>
    <d v="2015-11-01T00:00:00"/>
    <x v="2"/>
    <x v="2"/>
    <s v="Dazzle 地素"/>
    <n v="286040.39999999997"/>
    <n v="42991.87212"/>
    <x v="2475"/>
    <x v="3464"/>
    <x v="3407"/>
    <x v="89"/>
    <s v="普通服饰"/>
    <x v="13"/>
    <s v="女装"/>
    <d v="2013-04-20T00:00:00"/>
    <d v="2016-05-19T00:00:00"/>
    <s v="保底与流水两者取高"/>
    <s v="0.13"/>
    <s v="0.13"/>
    <s v=""/>
    <n v="3.1"/>
  </r>
  <r>
    <d v="2015-11-01T00:00:00"/>
    <x v="2"/>
    <x v="2"/>
    <s v="STACCATO 思加图"/>
    <n v="307443.84000000003"/>
    <n v="43195.859520000005"/>
    <x v="2559"/>
    <x v="3465"/>
    <x v="3408"/>
    <x v="23"/>
    <s v="普通服饰"/>
    <x v="6"/>
    <s v="鞋"/>
    <d v="2015-07-14T00:00:00"/>
    <d v="2016-07-13T00:00:00"/>
    <s v="保底与流水两者取高"/>
    <s v="0.13"/>
    <s v="0.13"/>
    <s v=""/>
    <n v="1"/>
  </r>
  <r>
    <d v="2015-11-01T00:00:00"/>
    <x v="2"/>
    <x v="2"/>
    <s v="Joy&amp;Peace 真美诗"/>
    <n v="230156.16"/>
    <n v="32751.221568000001"/>
    <x v="2560"/>
    <x v="3466"/>
    <x v="3409"/>
    <x v="90"/>
    <s v="普通服饰"/>
    <x v="6"/>
    <s v="鞋"/>
    <d v="2015-07-14T00:00:00"/>
    <d v="2016-07-13T00:00:00"/>
    <s v="纯扣"/>
    <s v="0.13"/>
    <s v="0.13"/>
    <s v=""/>
    <n v="1"/>
  </r>
  <r>
    <d v="2015-11-01T00:00:00"/>
    <x v="2"/>
    <x v="2"/>
    <s v="Pull&amp;Bear"/>
    <n v="521406.19200000004"/>
    <n v="28677.340560000001"/>
    <x v="2165"/>
    <x v="3467"/>
    <x v="3410"/>
    <x v="91"/>
    <s v="快时尚"/>
    <x v="16"/>
    <s v="快时尚"/>
    <d v="2013-06-17T00:00:00"/>
    <d v="2029-06-16T00:00:00"/>
    <s v="纯扣"/>
    <s v="0.06"/>
    <s v="0.06"/>
    <s v=""/>
    <n v="16"/>
  </r>
  <r>
    <d v="2015-11-01T00:00:00"/>
    <x v="2"/>
    <x v="2"/>
    <s v="Rabeanco"/>
    <n v="108335.16"/>
    <n v="20096.172180000001"/>
    <x v="2561"/>
    <x v="3468"/>
    <x v="3411"/>
    <x v="1"/>
    <s v="普通服饰"/>
    <x v="6"/>
    <s v="手袋/钱包/旅行箱包"/>
    <d v="2015-07-16T00:00:00"/>
    <d v="2017-07-15T00:00:00"/>
    <s v="保底与流水两者取高"/>
    <s v="0.16"/>
    <s v="0.16"/>
    <s v=""/>
    <n v="2"/>
  </r>
  <r>
    <d v="2015-11-01T00:00:00"/>
    <x v="2"/>
    <x v="2"/>
    <s v="Ecco 爱步"/>
    <n v="101166"/>
    <n v="22256.519999999997"/>
    <x v="430"/>
    <x v="3469"/>
    <x v="3412"/>
    <x v="106"/>
    <s v="普通服饰"/>
    <x v="6"/>
    <s v="鞋"/>
    <d v="2015-07-16T00:00:00"/>
    <d v="2018-07-15T00:00:00"/>
    <s v="保底与流水两者取高"/>
    <s v="0.15"/>
    <s v="0.15"/>
    <s v=""/>
    <n v="3"/>
  </r>
  <r>
    <d v="2015-11-01T00:00:00"/>
    <x v="2"/>
    <x v="2"/>
    <s v="Clarks 其乐"/>
    <n v="250421.16"/>
    <n v="34883.667588000004"/>
    <x v="238"/>
    <x v="3470"/>
    <x v="3413"/>
    <x v="93"/>
    <s v="普通服饰"/>
    <x v="6"/>
    <s v="鞋"/>
    <d v="2015-06-01T00:00:00"/>
    <d v="2016-05-09T00:00:00"/>
    <s v="保底与流水两者取高"/>
    <s v="0.13"/>
    <s v="0.13"/>
    <s v=""/>
    <n v="0.9"/>
  </r>
  <r>
    <d v="2015-11-01T00:00:00"/>
    <x v="2"/>
    <x v="2"/>
    <s v="暇步士"/>
    <n v="179766"/>
    <n v="25652.608199999999"/>
    <x v="892"/>
    <x v="3471"/>
    <x v="3414"/>
    <x v="94"/>
    <s v="普通服饰"/>
    <x v="6"/>
    <s v="鞋"/>
    <d v="2015-06-01T00:00:00"/>
    <d v="2016-05-09T00:00:00"/>
    <s v="保底与流水两者取高"/>
    <s v="0.13"/>
    <s v="0.13"/>
    <s v=""/>
    <n v="0.9"/>
  </r>
  <r>
    <d v="2015-11-01T00:00:00"/>
    <x v="2"/>
    <x v="2"/>
    <s v="Stradivarius"/>
    <n v="234901.30799999999"/>
    <n v="12919.57194"/>
    <x v="2165"/>
    <x v="3472"/>
    <x v="3415"/>
    <x v="95"/>
    <s v="快时尚"/>
    <x v="16"/>
    <s v="快时尚"/>
    <d v="2013-06-17T00:00:00"/>
    <d v="2029-06-16T00:00:00"/>
    <s v="纯扣"/>
    <s v="0.06"/>
    <s v="0.06"/>
    <s v=""/>
    <n v="16"/>
  </r>
  <r>
    <d v="2015-11-01T00:00:00"/>
    <x v="2"/>
    <x v="2"/>
    <s v="Mo&amp;Co 摩安珂"/>
    <n v="333889.2"/>
    <n v="69649.287119999994"/>
    <x v="2562"/>
    <x v="3473"/>
    <x v="3416"/>
    <x v="96"/>
    <s v="普通服饰"/>
    <x v="13"/>
    <s v="女装"/>
    <d v="2013-03-10T00:00:00"/>
    <d v="2016-05-09T00:00:00"/>
    <s v="保底与流水两者取高"/>
    <s v="0.18"/>
    <s v="0.18"/>
    <s v=""/>
    <n v="3.2"/>
  </r>
  <r>
    <d v="2015-11-01T00:00:00"/>
    <x v="2"/>
    <x v="2"/>
    <s v="Earth Music&amp;Ecology"/>
    <n v="207602.4"/>
    <n v="51070.190400000007"/>
    <x v="2563"/>
    <x v="3474"/>
    <x v="3417"/>
    <x v="103"/>
    <s v="普通服饰"/>
    <x v="13"/>
    <s v="女装"/>
    <d v="2014-03-04T00:00:00"/>
    <d v="2016-03-03T00:00:00"/>
    <s v="保底与流水两者取高"/>
    <s v="0.16"/>
    <s v="0.16"/>
    <s v=""/>
    <n v="2"/>
  </r>
  <r>
    <d v="2015-11-01T00:00:00"/>
    <x v="2"/>
    <x v="2"/>
    <s v="Dr. Martens"/>
    <n v="359082"/>
    <n v="45495.689400000003"/>
    <x v="208"/>
    <x v="3475"/>
    <x v="3418"/>
    <x v="54"/>
    <s v="普通服饰"/>
    <x v="6"/>
    <s v="鞋"/>
    <d v="2014-03-17T00:00:00"/>
    <d v="2017-03-16T00:00:00"/>
    <s v="保底与流水两者取高"/>
    <s v="0.11"/>
    <s v="0.11"/>
    <s v=""/>
    <n v="3"/>
  </r>
  <r>
    <d v="2015-11-01T00:00:00"/>
    <x v="2"/>
    <x v="2"/>
    <s v="Lenscrafters 亮视点"/>
    <n v="119470.79999999999"/>
    <n v="52782.199439999997"/>
    <x v="2564"/>
    <x v="3476"/>
    <x v="3419"/>
    <x v="97"/>
    <s v="其它"/>
    <x v="1"/>
    <s v="眼镜"/>
    <d v="2013-01-16T00:00:00"/>
    <d v="2016-05-09T00:00:00"/>
    <s v="保底与流水两者取高"/>
    <s v="0.16"/>
    <s v="0.16"/>
    <s v=""/>
    <n v="3.3"/>
  </r>
  <r>
    <d v="2015-11-01T00:00:00"/>
    <x v="2"/>
    <x v="2"/>
    <s v="egg"/>
    <n v="66898.8"/>
    <n v="33108.216119999997"/>
    <x v="2565"/>
    <x v="3477"/>
    <x v="3420"/>
    <x v="63"/>
    <s v="其它"/>
    <x v="1"/>
    <s v="眼镜"/>
    <d v="2013-03-14T00:00:00"/>
    <d v="2016-05-09T00:00:00"/>
    <s v="保底与流水两者取高"/>
    <s v="0.16"/>
    <s v="0.16"/>
    <s v=""/>
    <n v="3.2"/>
  </r>
  <r>
    <d v="2015-11-01T00:00:00"/>
    <x v="2"/>
    <x v="2"/>
    <s v="City Chain 时间廊"/>
    <n v="215065.19999999998"/>
    <n v="34603.990679999995"/>
    <x v="962"/>
    <x v="3478"/>
    <x v="3421"/>
    <x v="98"/>
    <s v="珠宝"/>
    <x v="11"/>
    <s v="钟表"/>
    <d v="2013-03-14T00:00:00"/>
    <d v="2016-05-09T00:00:00"/>
    <s v="保底与流水两者取高"/>
    <s v="0.12"/>
    <s v="0.12"/>
    <s v=""/>
    <n v="3.2"/>
  </r>
  <r>
    <d v="2015-11-01T00:00:00"/>
    <x v="2"/>
    <x v="2"/>
    <s v="Amass 阿玛施"/>
    <n v="943152"/>
    <n v="72528.388800000001"/>
    <x v="2566"/>
    <x v="3479"/>
    <x v="3422"/>
    <x v="99"/>
    <s v="普通服饰"/>
    <x v="13"/>
    <s v="女装"/>
    <d v="2013-04-10T00:00:00"/>
    <d v="2016-05-09T00:00:00"/>
    <s v="保底与流水两者取高"/>
    <s v="0.06"/>
    <s v="0.06"/>
    <s v=""/>
    <n v="3.1"/>
  </r>
  <r>
    <d v="2015-11-01T00:00:00"/>
    <x v="2"/>
    <x v="2"/>
    <s v="Springfield"/>
    <n v="263854.8"/>
    <n v="102956.14296000001"/>
    <x v="966"/>
    <x v="3480"/>
    <x v="3423"/>
    <x v="100"/>
    <s v="普通服饰"/>
    <x v="9"/>
    <s v="综合服饰"/>
    <d v="2013-01-28T00:00:00"/>
    <d v="2019-05-09T00:00:00"/>
    <s v="保底与流水两者取高"/>
    <s v="0.12"/>
    <s v="0.12"/>
    <s v=""/>
    <n v="6.3"/>
  </r>
  <r>
    <d v="2015-11-01T00:00:00"/>
    <x v="2"/>
    <x v="2"/>
    <s v="三星"/>
    <n v="107952"/>
    <n v="13202.5296"/>
    <x v="2567"/>
    <x v="3481"/>
    <x v="3424"/>
    <x v="47"/>
    <s v="电器"/>
    <x v="20"/>
    <s v="电器/家用电器/IT器材"/>
    <d v="2014-09-20T00:00:00"/>
    <d v="2015-09-19T00:00:00"/>
    <s v="保底与流水两者取高"/>
    <s v="0.03"/>
    <s v="0.03"/>
    <s v=""/>
    <n v="1"/>
  </r>
  <r>
    <d v="2015-11-01T00:00:00"/>
    <x v="2"/>
    <x v="2"/>
    <s v="Salvafove Fevagawo"/>
    <n v="35256.6"/>
    <n v="6600.0355199999985"/>
    <x v="2568"/>
    <x v="3482"/>
    <x v="3425"/>
    <x v="10"/>
    <s v="美容"/>
    <x v="5"/>
    <s v="化妆品/护肤品/香水"/>
    <d v="2015-02-12T00:00:00"/>
    <d v="2016-02-11T00:00:00"/>
    <s v="保底与流水两者取高"/>
    <s v="0.16"/>
    <s v="0.16"/>
    <s v=""/>
    <n v="1"/>
  </r>
  <r>
    <d v="2015-11-01T00:00:00"/>
    <x v="2"/>
    <x v="2"/>
    <s v="BVLGARI"/>
    <n v="22432.2"/>
    <n v="6599.5532400000002"/>
    <x v="2569"/>
    <x v="3483"/>
    <x v="3426"/>
    <x v="10"/>
    <s v="美容"/>
    <x v="5"/>
    <s v="化妆品/护肤品/香水"/>
    <d v="2015-02-12T00:00:00"/>
    <d v="2016-02-11T00:00:00"/>
    <s v="保底与流水两者取高"/>
    <s v="0.16"/>
    <s v="0.16"/>
    <s v=""/>
    <n v="1"/>
  </r>
  <r>
    <d v="2015-11-01T00:00:00"/>
    <x v="2"/>
    <x v="2"/>
    <s v="Casio 卡西欧"/>
    <n v="59786.399999999994"/>
    <n v="8370.0960000000014"/>
    <x v="439"/>
    <x v="3484"/>
    <x v="3427"/>
    <x v="10"/>
    <s v="珠宝"/>
    <x v="11"/>
    <s v="钟表"/>
    <d v="2013-07-26T00:00:00"/>
    <d v="2016-10-25T00:00:00"/>
    <s v="保底与流水两者取高"/>
    <s v="0.13"/>
    <s v="0.13"/>
    <s v=""/>
    <n v="3.3"/>
  </r>
  <r>
    <d v="2015-11-01T00:00:00"/>
    <x v="2"/>
    <x v="2"/>
    <s v="Calvin Klein"/>
    <n v="45181.799999999996"/>
    <n v="6601.0609799999993"/>
    <x v="854"/>
    <x v="3485"/>
    <x v="3428"/>
    <x v="10"/>
    <s v="美容"/>
    <x v="5"/>
    <s v="化妆品/护肤品/香水"/>
    <d v="2015-02-12T00:00:00"/>
    <d v="2016-02-11T00:00:00"/>
    <s v="保底与流水两者取高"/>
    <s v="0.16"/>
    <s v="0.16"/>
    <s v=""/>
    <n v="1"/>
  </r>
  <r>
    <d v="2015-11-01T00:00:00"/>
    <x v="2"/>
    <x v="2"/>
    <s v="Tissot 天梭"/>
    <n v="108622.8"/>
    <n v="10373.4774"/>
    <x v="1399"/>
    <x v="3486"/>
    <x v="3429"/>
    <x v="10"/>
    <s v="珠宝"/>
    <x v="11"/>
    <s v="钟表"/>
    <d v="2015-09-12T00:00:00"/>
    <d v="2016-09-11T00:00:00"/>
    <s v="保底与流水两者取高"/>
    <s v="0.09"/>
    <s v="0.09"/>
    <s v=""/>
    <n v="1"/>
  </r>
  <r>
    <d v="2015-11-01T00:00:00"/>
    <x v="2"/>
    <x v="2"/>
    <s v="CASIO"/>
    <n v="83452.800000000003"/>
    <n v="8403.6969599999993"/>
    <x v="2570"/>
    <x v="3487"/>
    <x v="3430"/>
    <x v="6"/>
    <s v="珠宝"/>
    <x v="11"/>
    <s v="钟表"/>
    <d v="2015-04-08T00:00:00"/>
    <d v="2016-04-07T00:00:00"/>
    <s v="保底与流水两者取高"/>
    <s v="0.05"/>
    <s v="0.05"/>
    <s v=""/>
    <n v="1"/>
  </r>
  <r>
    <d v="2015-12-01T00:00:00"/>
    <x v="2"/>
    <x v="2"/>
    <s v="迪卡侬"/>
    <n v="5726962.7999999998"/>
    <n v="309255.99120000005"/>
    <x v="1536"/>
    <x v="3488"/>
    <x v="3431"/>
    <x v="102"/>
    <s v="普通服饰"/>
    <x v="6"/>
    <s v="生活特性店"/>
    <d v="2013-04-01T00:00:00"/>
    <d v="2033-03-08T00:00:00"/>
    <s v="纯保底"/>
    <n v="0"/>
    <n v="0"/>
    <s v=""/>
    <n v="19.899999999999999"/>
  </r>
  <r>
    <d v="2015-12-01T00:00:00"/>
    <x v="2"/>
    <x v="2"/>
    <s v="Jack&amp;Jones 杰克琼斯"/>
    <n v="1042082.3999999999"/>
    <n v="63358.609919999995"/>
    <x v="1531"/>
    <x v="3489"/>
    <x v="3432"/>
    <x v="71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5-12-01T00:00:00"/>
    <x v="2"/>
    <x v="2"/>
    <s v="Vero Moda"/>
    <n v="484370.16"/>
    <n v="60982.203144000006"/>
    <x v="838"/>
    <x v="3490"/>
    <x v="3433"/>
    <x v="72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5-12-01T00:00:00"/>
    <x v="2"/>
    <x v="2"/>
    <s v="Selected 思莱德"/>
    <n v="588014.15999999992"/>
    <n v="63564.330695999997"/>
    <x v="2571"/>
    <x v="3491"/>
    <x v="3434"/>
    <x v="73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5-12-01T00:00:00"/>
    <x v="2"/>
    <x v="2"/>
    <s v="Only"/>
    <n v="441568.08"/>
    <n v="61554.590351999999"/>
    <x v="1859"/>
    <x v="3492"/>
    <x v="3435"/>
    <x v="74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5-12-01T00:00:00"/>
    <x v="2"/>
    <x v="2"/>
    <s v="Mothercare"/>
    <n v="695287.81200000003"/>
    <n v="90456.944341199996"/>
    <x v="2572"/>
    <x v="3493"/>
    <x v="3436"/>
    <x v="75"/>
    <s v="儿童"/>
    <x v="14"/>
    <s v="母婴用品"/>
    <d v="2012-12-03T00:00:00"/>
    <d v="2018-05-09T00:00:00"/>
    <s v="保底(含物管费)与流水两者取高"/>
    <n v="0.11"/>
    <n v="0.11"/>
    <s v=""/>
    <n v="5.4"/>
  </r>
  <r>
    <d v="2015-12-01T00:00:00"/>
    <x v="2"/>
    <x v="2"/>
    <s v="Ochirly 欧时力"/>
    <n v="541902"/>
    <n v="139810.71600000001"/>
    <x v="2573"/>
    <x v="3494"/>
    <x v="3437"/>
    <x v="104"/>
    <s v="普通服饰"/>
    <x v="13"/>
    <s v="女装"/>
    <d v="2012-12-15T00:00:00"/>
    <d v="2018-05-09T00:00:00"/>
    <s v="保底与流水两者取高"/>
    <n v="0.16"/>
    <n v="0.16"/>
    <s v=""/>
    <n v="5.4"/>
  </r>
  <r>
    <d v="2015-12-01T00:00:00"/>
    <x v="2"/>
    <x v="2"/>
    <s v="Five Plus 5+"/>
    <n v="449307.6"/>
    <n v="52434.196920000002"/>
    <x v="1752"/>
    <x v="3495"/>
    <x v="3438"/>
    <x v="105"/>
    <s v="普通服饰"/>
    <x v="13"/>
    <s v="女装"/>
    <d v="2012-12-15T00:00:00"/>
    <d v="2018-05-09T00:00:00"/>
    <s v="保底与流水两者取高"/>
    <n v="0.16"/>
    <n v="0.16"/>
    <s v=""/>
    <n v="5.4"/>
  </r>
  <r>
    <d v="2015-12-01T00:00:00"/>
    <x v="2"/>
    <x v="2"/>
    <s v="LEE"/>
    <n v="307983"/>
    <n v="51094.379699999998"/>
    <x v="2574"/>
    <x v="3496"/>
    <x v="3439"/>
    <x v="77"/>
    <s v="普通服饰"/>
    <x v="9"/>
    <s v="中性服装/休闲服饰"/>
    <d v="2013-03-06T00:00:00"/>
    <d v="2016-05-09T00:00:00"/>
    <s v="保底与流水两者取高"/>
    <n v="0.14000000000000001"/>
    <n v="0.14000000000000001"/>
    <s v=""/>
    <n v="3.2"/>
  </r>
  <r>
    <d v="2015-12-01T00:00:00"/>
    <x v="2"/>
    <x v="2"/>
    <s v="Less"/>
    <n v="302913.59999999998"/>
    <n v="63884.478240000004"/>
    <x v="2575"/>
    <x v="3497"/>
    <x v="3440"/>
    <x v="78"/>
    <s v="普通服饰"/>
    <x v="13"/>
    <s v="女装"/>
    <d v="2013-01-14T00:00:00"/>
    <d v="2016-05-09T00:00:00"/>
    <s v="保底与流水两者取高"/>
    <n v="0.18"/>
    <n v="0.18"/>
    <s v=""/>
    <n v="3.3"/>
  </r>
  <r>
    <d v="2015-12-01T00:00:00"/>
    <x v="2"/>
    <x v="2"/>
    <s v="Innisfree 悦诗风吟"/>
    <n v="683829.18"/>
    <n v="85615.413336000012"/>
    <x v="1908"/>
    <x v="3498"/>
    <x v="3441"/>
    <x v="79"/>
    <s v="美容"/>
    <x v="5"/>
    <s v="化妆品/护肤品/香水"/>
    <d v="2015-08-07T00:00:00"/>
    <d v="2018-08-06T00:00:00"/>
    <s v="保底与流水两者取高"/>
    <n v="0.12"/>
    <n v="0.12"/>
    <s v=""/>
    <n v="3"/>
  </r>
  <r>
    <d v="2015-12-01T00:00:00"/>
    <x v="2"/>
    <x v="2"/>
    <s v="J.Linderberg"/>
    <n v="334366.8"/>
    <n v="39622.465799999998"/>
    <x v="1906"/>
    <x v="3499"/>
    <x v="3442"/>
    <x v="80"/>
    <s v="普通服饰"/>
    <x v="9"/>
    <s v="综合服饰"/>
    <d v="2013-03-01T00:00:00"/>
    <d v="2016-05-09T00:00:00"/>
    <s v="保底与流水两者取高"/>
    <s v="0.14,0.07"/>
    <s v="0.14"/>
    <s v="0.07"/>
    <n v="3.2"/>
  </r>
  <r>
    <d v="2015-12-01T00:00:00"/>
    <x v="2"/>
    <x v="2"/>
    <s v="CK Underwear"/>
    <n v="193887.81599999999"/>
    <n v="14909.9730504"/>
    <x v="2566"/>
    <x v="3500"/>
    <x v="3443"/>
    <x v="23"/>
    <s v="普通服饰"/>
    <x v="9"/>
    <s v="内衣裤/保暖内衣"/>
    <d v="2013-03-20T00:00:00"/>
    <d v="2018-05-09T00:00:00"/>
    <s v="保底与流水两者取高"/>
    <n v="0.06"/>
    <n v="0.06"/>
    <s v=""/>
    <n v="5.0999999999999996"/>
  </r>
  <r>
    <d v="2015-12-01T00:00:00"/>
    <x v="2"/>
    <x v="2"/>
    <s v="CK jeans"/>
    <n v="417166.29600000003"/>
    <n v="48850.173261600001"/>
    <x v="362"/>
    <x v="3501"/>
    <x v="3444"/>
    <x v="69"/>
    <s v="普通服饰"/>
    <x v="9"/>
    <s v="综合服饰"/>
    <d v="2013-03-20T00:00:00"/>
    <d v="2018-05-09T00:00:00"/>
    <s v="保底与流水两者取高"/>
    <n v="0"/>
    <n v="0"/>
    <s v=""/>
    <n v="5.0999999999999996"/>
  </r>
  <r>
    <d v="2015-12-01T00:00:00"/>
    <x v="2"/>
    <x v="2"/>
    <s v="Tommy Hilfiger"/>
    <n v="467153.39999999997"/>
    <n v="51386.873999999996"/>
    <x v="456"/>
    <x v="3502"/>
    <x v="3445"/>
    <x v="78"/>
    <s v="普通服饰"/>
    <x v="9"/>
    <s v="综合服饰"/>
    <d v="2013-02-18T00:00:00"/>
    <d v="2016-05-09T00:00:00"/>
    <s v="纯扣"/>
    <n v="0.11"/>
    <n v="0.11"/>
    <s v=""/>
    <n v="3.2"/>
  </r>
  <r>
    <d v="2015-12-01T00:00:00"/>
    <x v="2"/>
    <x v="2"/>
    <s v="MUJI 无印良品"/>
    <n v="2594716.9440000001"/>
    <n v="207577.35552000001"/>
    <x v="438"/>
    <x v="3503"/>
    <x v="3446"/>
    <x v="81"/>
    <s v="快时尚"/>
    <x v="15"/>
    <s v="快时尚"/>
    <d v="2013-01-20T00:00:00"/>
    <d v="2018-05-09T00:00:00"/>
    <s v="纯扣"/>
    <n v="0.08"/>
    <n v="0.08"/>
    <s v=""/>
    <n v="5.3"/>
  </r>
  <r>
    <d v="2015-12-01T00:00:00"/>
    <x v="2"/>
    <x v="2"/>
    <s v="ZARA"/>
    <n v="4438701.0839999998"/>
    <n v="199741.54877999998"/>
    <x v="2290"/>
    <x v="3504"/>
    <x v="3447"/>
    <x v="101"/>
    <s v="快时尚"/>
    <x v="19"/>
    <s v="快时尚"/>
    <d v="2013-06-17T00:00:00"/>
    <d v="2029-06-16T00:00:00"/>
    <s v="纯扣"/>
    <n v="0.05"/>
    <n v="0.05"/>
    <s v=""/>
    <n v="16"/>
  </r>
  <r>
    <d v="2015-12-01T00:00:00"/>
    <x v="2"/>
    <x v="2"/>
    <s v="Bose"/>
    <n v="168732"/>
    <n v="33122.0916"/>
    <x v="2576"/>
    <x v="3505"/>
    <x v="3448"/>
    <x v="62"/>
    <s v="电器"/>
    <x v="20"/>
    <s v="电器/家用电器/IT器材"/>
    <d v="2015-04-16T00:00:00"/>
    <d v="2017-04-15T00:00:00"/>
    <s v="保底与流水两者取高"/>
    <n v="0.08"/>
    <n v="0.08"/>
    <s v=""/>
    <n v="2"/>
  </r>
  <r>
    <d v="2015-12-01T00:00:00"/>
    <x v="2"/>
    <x v="2"/>
    <s v="T-world"/>
    <n v="2071207.2"/>
    <n v="68971.199760000003"/>
    <x v="2577"/>
    <x v="3506"/>
    <x v="3449"/>
    <x v="80"/>
    <s v="电器"/>
    <x v="20"/>
    <s v="电器/家用电器/IT器材"/>
    <d v="2014-03-10T00:00:00"/>
    <d v="2017-04-09T00:00:00"/>
    <s v="保底与流水两者取高"/>
    <n v="0.03"/>
    <n v="0.03"/>
    <s v=""/>
    <n v="3.1"/>
  </r>
  <r>
    <d v="2015-12-01T00:00:00"/>
    <x v="2"/>
    <x v="2"/>
    <s v="Starbucks 星巴克（01-38）"/>
    <n v="1267276.2120000001"/>
    <n v="101382.09696"/>
    <x v="2163"/>
    <x v="3507"/>
    <x v="3450"/>
    <x v="83"/>
    <s v="餐饮"/>
    <x v="0"/>
    <s v="咖啡店/面包店/冰激凌"/>
    <d v="2013-01-14T00:00:00"/>
    <d v="2023-05-13T00:00:00"/>
    <s v="保底与流水两者取高"/>
    <n v="0.08"/>
    <n v="0.08"/>
    <s v=""/>
    <n v="10.3"/>
  </r>
  <r>
    <d v="2015-12-01T00:00:00"/>
    <x v="2"/>
    <x v="2"/>
    <s v="Massimo Dutti"/>
    <n v="955998.70799999987"/>
    <n v="52579.928939999991"/>
    <x v="2165"/>
    <x v="3508"/>
    <x v="3451"/>
    <x v="84"/>
    <s v="快时尚"/>
    <x v="16"/>
    <s v="快时尚"/>
    <d v="2013-06-17T00:00:00"/>
    <d v="2029-06-16T00:00:00"/>
    <s v="纯扣"/>
    <n v="0.06"/>
    <n v="0.06"/>
    <s v=""/>
    <n v="16"/>
  </r>
  <r>
    <d v="2015-12-01T00:00:00"/>
    <x v="2"/>
    <x v="2"/>
    <s v="ZARA Home"/>
    <n v="652904.59200000006"/>
    <n v="35909.752560000001"/>
    <x v="2269"/>
    <x v="3509"/>
    <x v="3452"/>
    <x v="85"/>
    <s v="快时尚"/>
    <x v="16"/>
    <s v="快时尚"/>
    <d v="2013-06-17T00:00:00"/>
    <d v="2029-06-16T00:00:00"/>
    <s v="纯扣"/>
    <n v="0.06"/>
    <n v="0.06"/>
    <s v=""/>
    <n v="16"/>
  </r>
  <r>
    <d v="2015-12-01T00:00:00"/>
    <x v="2"/>
    <x v="2"/>
    <s v="Oysho"/>
    <n v="839646.81599999999"/>
    <n v="46180.57488"/>
    <x v="2165"/>
    <x v="3510"/>
    <x v="3453"/>
    <x v="86"/>
    <s v="快时尚"/>
    <x v="16"/>
    <s v="快时尚"/>
    <d v="2013-06-17T00:00:00"/>
    <d v="2029-06-16T00:00:00"/>
    <s v="纯扣"/>
    <n v="0.06"/>
    <n v="0.06"/>
    <s v=""/>
    <n v="16"/>
  </r>
  <r>
    <d v="2015-12-01T00:00:00"/>
    <x v="2"/>
    <x v="2"/>
    <s v="Uniqlo 优衣库"/>
    <n v="4315637.9519999996"/>
    <n v="370281.73628160002"/>
    <x v="2578"/>
    <x v="3511"/>
    <x v="3454"/>
    <x v="87"/>
    <s v="快时尚"/>
    <x v="17"/>
    <s v="快时尚"/>
    <d v="2013-01-07T00:00:00"/>
    <d v="2023-08-30T00:00:00"/>
    <s v="纯扣"/>
    <n v="0.08"/>
    <n v="0.08"/>
    <s v=""/>
    <n v="10.6"/>
  </r>
  <r>
    <d v="2015-12-01T00:00:00"/>
    <x v="2"/>
    <x v="2"/>
    <s v="Bershka"/>
    <n v="796817.72400000005"/>
    <n v="43824.974819999996"/>
    <x v="2269"/>
    <x v="3512"/>
    <x v="3455"/>
    <x v="88"/>
    <s v="快时尚"/>
    <x v="16"/>
    <s v="快时尚"/>
    <d v="2013-06-17T00:00:00"/>
    <d v="2029-06-16T00:00:00"/>
    <s v="纯扣"/>
    <n v="0.06"/>
    <n v="0.06"/>
    <s v=""/>
    <n v="16"/>
  </r>
  <r>
    <d v="2015-12-01T00:00:00"/>
    <x v="2"/>
    <x v="2"/>
    <s v="Dazzle 地素"/>
    <n v="272774.39999999997"/>
    <n v="41270.766720000007"/>
    <x v="2579"/>
    <x v="3513"/>
    <x v="3456"/>
    <x v="89"/>
    <s v="普通服饰"/>
    <x v="13"/>
    <s v="女装"/>
    <d v="2013-04-20T00:00:00"/>
    <d v="2016-05-19T00:00:00"/>
    <s v="保底与流水两者取高"/>
    <n v="0.13"/>
    <n v="0.13"/>
    <s v=""/>
    <n v="3.1"/>
  </r>
  <r>
    <d v="2015-12-01T00:00:00"/>
    <x v="2"/>
    <x v="2"/>
    <s v="STACCATO 思加图"/>
    <n v="228587.87999999998"/>
    <n v="32962.372296000001"/>
    <x v="2276"/>
    <x v="3514"/>
    <x v="3457"/>
    <x v="23"/>
    <s v="普通服饰"/>
    <x v="6"/>
    <s v="鞋"/>
    <d v="2015-07-14T00:00:00"/>
    <d v="2016-07-13T00:00:00"/>
    <s v="保底与流水两者取高"/>
    <n v="0.13"/>
    <n v="0.13"/>
    <s v=""/>
    <n v="1"/>
  </r>
  <r>
    <d v="2015-12-01T00:00:00"/>
    <x v="2"/>
    <x v="2"/>
    <s v="Joy&amp;Peace 真美诗"/>
    <n v="168139.92"/>
    <n v="24682.940255999998"/>
    <x v="60"/>
    <x v="3515"/>
    <x v="3458"/>
    <x v="90"/>
    <s v="普通服饰"/>
    <x v="6"/>
    <s v="鞋"/>
    <d v="2015-07-14T00:00:00"/>
    <d v="2016-07-13T00:00:00"/>
    <s v="纯扣"/>
    <n v="0.13"/>
    <n v="0.13"/>
    <s v=""/>
    <n v="1"/>
  </r>
  <r>
    <d v="2015-12-01T00:00:00"/>
    <x v="2"/>
    <x v="2"/>
    <s v="Pull&amp;Bear"/>
    <n v="522277.06799999997"/>
    <n v="28725.238740000001"/>
    <x v="2172"/>
    <x v="3516"/>
    <x v="3459"/>
    <x v="91"/>
    <s v="快时尚"/>
    <x v="16"/>
    <s v="快时尚"/>
    <d v="2013-06-17T00:00:00"/>
    <d v="2029-06-16T00:00:00"/>
    <s v="纯扣"/>
    <n v="0.06"/>
    <n v="0.06"/>
    <s v=""/>
    <n v="16"/>
  </r>
  <r>
    <d v="2015-12-01T00:00:00"/>
    <x v="2"/>
    <x v="2"/>
    <s v="Rabeanco"/>
    <n v="85762.32"/>
    <n v="19322.250696000003"/>
    <x v="2580"/>
    <x v="3517"/>
    <x v="3460"/>
    <x v="1"/>
    <s v="普通服饰"/>
    <x v="6"/>
    <s v="手袋/钱包/旅行箱包"/>
    <d v="2015-07-16T00:00:00"/>
    <d v="2017-07-15T00:00:00"/>
    <s v="保底与流水两者取高"/>
    <n v="0.16"/>
    <n v="0.16"/>
    <s v=""/>
    <n v="2"/>
  </r>
  <r>
    <d v="2015-12-01T00:00:00"/>
    <x v="2"/>
    <x v="2"/>
    <s v="Ecco 爱步"/>
    <n v="102766.8"/>
    <n v="22259.28888"/>
    <x v="603"/>
    <x v="3518"/>
    <x v="3461"/>
    <x v="106"/>
    <s v="普通服饰"/>
    <x v="6"/>
    <s v="鞋"/>
    <d v="2015-07-16T00:00:00"/>
    <d v="2018-07-15T00:00:00"/>
    <s v="保底与流水两者取高"/>
    <n v="0.15"/>
    <n v="0.15"/>
    <s v=""/>
    <n v="3"/>
  </r>
  <r>
    <d v="2015-12-01T00:00:00"/>
    <x v="2"/>
    <x v="2"/>
    <s v="Clarks 其乐"/>
    <n v="229682.04"/>
    <n v="32201.422007999998"/>
    <x v="1863"/>
    <x v="3519"/>
    <x v="3462"/>
    <x v="93"/>
    <s v="普通服饰"/>
    <x v="6"/>
    <s v="鞋"/>
    <d v="2015-06-01T00:00:00"/>
    <d v="2016-05-09T00:00:00"/>
    <s v="保底与流水两者取高"/>
    <n v="0.13"/>
    <n v="0.13"/>
    <s v=""/>
    <n v="0.9"/>
  </r>
  <r>
    <d v="2015-12-01T00:00:00"/>
    <x v="2"/>
    <x v="2"/>
    <s v="暇步士"/>
    <n v="205068.44399999999"/>
    <n v="28935.157448399998"/>
    <x v="215"/>
    <x v="3520"/>
    <x v="3463"/>
    <x v="94"/>
    <s v="普通服饰"/>
    <x v="6"/>
    <s v="鞋"/>
    <d v="2015-06-01T00:00:00"/>
    <d v="2016-05-09T00:00:00"/>
    <s v="保底与流水两者取高"/>
    <n v="0.13"/>
    <n v="0.13"/>
    <s v=""/>
    <n v="0.9"/>
  </r>
  <r>
    <d v="2015-12-01T00:00:00"/>
    <x v="2"/>
    <x v="2"/>
    <s v="Stradivarius"/>
    <n v="176998.74000000002"/>
    <n v="9734.9307000000008"/>
    <x v="2165"/>
    <x v="3521"/>
    <x v="3464"/>
    <x v="95"/>
    <s v="快时尚"/>
    <x v="16"/>
    <s v="快时尚"/>
    <d v="2013-06-17T00:00:00"/>
    <d v="2029-06-16T00:00:00"/>
    <s v="纯扣"/>
    <n v="0.06"/>
    <n v="0.06"/>
    <s v=""/>
    <n v="16"/>
  </r>
  <r>
    <d v="2015-12-01T00:00:00"/>
    <x v="2"/>
    <x v="2"/>
    <s v="Mo&amp;Co 摩安珂"/>
    <n v="289722.96000000002"/>
    <n v="61682.018183999993"/>
    <x v="1472"/>
    <x v="3522"/>
    <x v="3465"/>
    <x v="96"/>
    <s v="普通服饰"/>
    <x v="13"/>
    <s v="女装"/>
    <d v="2013-03-10T00:00:00"/>
    <d v="2016-05-09T00:00:00"/>
    <s v="保底与流水两者取高"/>
    <n v="0.18"/>
    <n v="0.18"/>
    <s v=""/>
    <n v="3.2"/>
  </r>
  <r>
    <d v="2015-12-01T00:00:00"/>
    <x v="2"/>
    <x v="2"/>
    <s v="Earth Music&amp;Ecology"/>
    <n v="180147.6"/>
    <n v="51071.844600000004"/>
    <x v="2581"/>
    <x v="3523"/>
    <x v="3466"/>
    <x v="103"/>
    <s v="普通服饰"/>
    <x v="13"/>
    <s v="女装"/>
    <d v="2014-03-04T00:00:00"/>
    <d v="2016-03-03T00:00:00"/>
    <s v="保底与流水两者取高"/>
    <n v="0.16"/>
    <n v="0.16"/>
    <s v=""/>
    <n v="2"/>
  </r>
  <r>
    <d v="2015-12-01T00:00:00"/>
    <x v="2"/>
    <x v="2"/>
    <s v="Dr. Martens"/>
    <n v="354436.8"/>
    <n v="44978.029919999994"/>
    <x v="2582"/>
    <x v="3524"/>
    <x v="3467"/>
    <x v="54"/>
    <s v="普通服饰"/>
    <x v="6"/>
    <s v="鞋"/>
    <d v="2014-03-17T00:00:00"/>
    <d v="2017-03-16T00:00:00"/>
    <s v="保底与流水两者取高"/>
    <n v="0.11"/>
    <n v="0.11"/>
    <s v=""/>
    <n v="3"/>
  </r>
  <r>
    <d v="2015-12-01T00:00:00"/>
    <x v="2"/>
    <x v="2"/>
    <s v="Lenscrafters 亮视点"/>
    <n v="91185.599999999991"/>
    <n v="52787.343839999994"/>
    <x v="2583"/>
    <x v="3525"/>
    <x v="3468"/>
    <x v="97"/>
    <s v="其它"/>
    <x v="1"/>
    <s v="眼镜"/>
    <d v="2013-01-16T00:00:00"/>
    <d v="2016-05-09T00:00:00"/>
    <s v="保底与流水两者取高"/>
    <n v="0.16"/>
    <n v="0.16"/>
    <s v=""/>
    <n v="3.3"/>
  </r>
  <r>
    <d v="2015-12-01T00:00:00"/>
    <x v="2"/>
    <x v="2"/>
    <s v="egg"/>
    <n v="62988"/>
    <n v="33106.4928"/>
    <x v="2584"/>
    <x v="3526"/>
    <x v="3469"/>
    <x v="63"/>
    <s v="其它"/>
    <x v="1"/>
    <s v="眼镜"/>
    <d v="2013-03-14T00:00:00"/>
    <d v="2016-05-09T00:00:00"/>
    <s v="保底与流水两者取高"/>
    <n v="0.16"/>
    <n v="0.16"/>
    <s v=""/>
    <n v="3.2"/>
  </r>
  <r>
    <d v="2015-12-01T00:00:00"/>
    <x v="2"/>
    <x v="2"/>
    <s v="City Chain 时间廊"/>
    <n v="231734.39999999999"/>
    <n v="34597.945919999998"/>
    <x v="2585"/>
    <x v="3527"/>
    <x v="3470"/>
    <x v="98"/>
    <s v="珠宝"/>
    <x v="11"/>
    <s v="钟表"/>
    <d v="2013-03-14T00:00:00"/>
    <d v="2016-05-09T00:00:00"/>
    <s v="保底与流水两者取高"/>
    <n v="0.12"/>
    <n v="0.12"/>
    <s v=""/>
    <n v="3.2"/>
  </r>
  <r>
    <d v="2015-12-01T00:00:00"/>
    <x v="2"/>
    <x v="2"/>
    <s v="Amass 阿玛施"/>
    <n v="669276"/>
    <n v="60636.405599999998"/>
    <x v="2586"/>
    <x v="3528"/>
    <x v="3471"/>
    <x v="99"/>
    <s v="普通服饰"/>
    <x v="13"/>
    <s v="女装"/>
    <d v="2013-04-10T00:00:00"/>
    <d v="2016-05-09T00:00:00"/>
    <s v="保底与流水两者取高"/>
    <n v="0.06"/>
    <n v="0.06"/>
    <s v=""/>
    <n v="3.1"/>
  </r>
  <r>
    <d v="2015-12-01T00:00:00"/>
    <x v="2"/>
    <x v="2"/>
    <s v="Springfield"/>
    <n v="269948.39999999997"/>
    <n v="102958.31976000001"/>
    <x v="2587"/>
    <x v="3529"/>
    <x v="3472"/>
    <x v="100"/>
    <s v="普通服饰"/>
    <x v="9"/>
    <s v="综合服饰"/>
    <d v="2013-01-28T00:00:00"/>
    <d v="2019-05-09T00:00:00"/>
    <s v="保底与流水两者取高"/>
    <n v="0.12"/>
    <n v="0.12"/>
    <s v=""/>
    <n v="6.3"/>
  </r>
  <r>
    <d v="2015-12-01T00:00:00"/>
    <x v="2"/>
    <x v="2"/>
    <s v="三星"/>
    <n v="61850.399999999994"/>
    <n v="13198.87536"/>
    <x v="2588"/>
    <x v="3530"/>
    <x v="3473"/>
    <x v="47"/>
    <s v="电器"/>
    <x v="20"/>
    <s v="电器/家用电器/IT器材"/>
    <d v="2014-09-20T00:00:00"/>
    <d v="2016-09-19T00:00:00"/>
    <s v="保底与流水两者取高"/>
    <n v="0.03"/>
    <n v="0.03"/>
    <s v=""/>
    <n v="2"/>
  </r>
  <r>
    <d v="2015-12-01T00:00:00"/>
    <x v="2"/>
    <x v="2"/>
    <s v="Salvafove Fevagawo"/>
    <n v="56926.799999999996"/>
    <n v="6597.8161200000004"/>
    <x v="225"/>
    <x v="3531"/>
    <x v="3474"/>
    <x v="10"/>
    <s v="美容"/>
    <x v="5"/>
    <s v="化妆品/护肤品/香水"/>
    <d v="2015-02-12T00:00:00"/>
    <d v="2016-02-11T00:00:00"/>
    <s v="保底与流水两者取高"/>
    <n v="0.16"/>
    <n v="0.16"/>
    <s v=""/>
    <n v="1"/>
  </r>
  <r>
    <d v="2015-12-01T00:00:00"/>
    <x v="2"/>
    <x v="2"/>
    <s v="BVLGARI"/>
    <n v="27154.799999999999"/>
    <n v="6601.3318800000006"/>
    <x v="2589"/>
    <x v="3532"/>
    <x v="3475"/>
    <x v="10"/>
    <s v="美容"/>
    <x v="5"/>
    <s v="化妆品/护肤品/香水"/>
    <d v="2015-02-12T00:00:00"/>
    <d v="2016-02-11T00:00:00"/>
    <s v="保底与流水两者取高"/>
    <n v="0.16"/>
    <n v="0.16"/>
    <s v=""/>
    <n v="1"/>
  </r>
  <r>
    <d v="2015-12-01T00:00:00"/>
    <x v="2"/>
    <x v="2"/>
    <s v="Casio 卡西欧"/>
    <n v="57126"/>
    <n v="8026.2030000000004"/>
    <x v="2559"/>
    <x v="3533"/>
    <x v="3476"/>
    <x v="10"/>
    <s v="珠宝"/>
    <x v="11"/>
    <s v="钟表"/>
    <d v="2013-07-26T00:00:00"/>
    <d v="2016-10-25T00:00:00"/>
    <s v="保底与流水两者取高"/>
    <n v="0.13"/>
    <n v="0.13"/>
    <s v=""/>
    <n v="3.3"/>
  </r>
  <r>
    <d v="2015-12-01T00:00:00"/>
    <x v="2"/>
    <x v="2"/>
    <s v="Calvin Klein"/>
    <n v="15300"/>
    <n v="6600.42"/>
    <x v="2590"/>
    <x v="3534"/>
    <x v="3477"/>
    <x v="10"/>
    <s v="美容"/>
    <x v="5"/>
    <s v="化妆品/护肤品/香水"/>
    <d v="2015-02-12T00:00:00"/>
    <d v="2016-02-11T00:00:00"/>
    <s v="保底与流水两者取高"/>
    <n v="0.16"/>
    <n v="0.16"/>
    <s v=""/>
    <n v="1"/>
  </r>
  <r>
    <d v="2015-12-01T00:00:00"/>
    <x v="2"/>
    <x v="2"/>
    <s v="Tissot 天梭"/>
    <n v="72501.599999999991"/>
    <n v="7199.40888"/>
    <x v="2591"/>
    <x v="3535"/>
    <x v="3478"/>
    <x v="10"/>
    <s v="珠宝"/>
    <x v="11"/>
    <s v="钟表"/>
    <d v="2015-09-12T00:00:00"/>
    <d v="2016-09-11T00:00:00"/>
    <s v="保底与流水两者取高"/>
    <n v="0.09"/>
    <n v="0.09"/>
    <s v=""/>
    <n v="1"/>
  </r>
  <r>
    <d v="2015-12-01T00:00:00"/>
    <x v="2"/>
    <x v="2"/>
    <s v="CASIO"/>
    <n v="129398.39999999999"/>
    <n v="8397.9561599999997"/>
    <x v="2592"/>
    <x v="3536"/>
    <x v="3479"/>
    <x v="6"/>
    <s v="珠宝"/>
    <x v="11"/>
    <s v="钟表"/>
    <d v="2015-04-08T00:00:00"/>
    <d v="2016-04-07T00:00:00"/>
    <s v="保底与流水两者取高"/>
    <n v="0.05"/>
    <n v="0.05"/>
    <s v=""/>
    <n v="1"/>
  </r>
  <r>
    <d v="2016-01-01T00:00:00"/>
    <x v="2"/>
    <x v="2"/>
    <s v="迪卡侬"/>
    <n v="6999908.3999999994"/>
    <n v="309395.95127999998"/>
    <x v="2593"/>
    <x v="3537"/>
    <x v="3480"/>
    <x v="102"/>
    <s v="普通服饰"/>
    <x v="6"/>
    <s v="生活特性店"/>
    <d v="2013-04-01T00:00:00"/>
    <d v="2033-03-08T00:00:00"/>
    <s v="纯保底"/>
    <n v="0"/>
    <n v="0"/>
    <s v=""/>
    <n v="19.899999999999999"/>
  </r>
  <r>
    <d v="2016-01-01T00:00:00"/>
    <x v="2"/>
    <x v="2"/>
    <s v="Jack&amp;Jones 杰克琼斯"/>
    <n v="1360317.5999999999"/>
    <n v="90869.215679999994"/>
    <x v="2594"/>
    <x v="3538"/>
    <x v="3481"/>
    <x v="71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6-01-01T00:00:00"/>
    <x v="2"/>
    <x v="2"/>
    <s v="Vero Moda"/>
    <n v="698574.72"/>
    <n v="87461.554943999989"/>
    <x v="1804"/>
    <x v="3539"/>
    <x v="3482"/>
    <x v="72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6-01-01T00:00:00"/>
    <x v="2"/>
    <x v="2"/>
    <s v="Selected 思莱德"/>
    <n v="758777.76"/>
    <n v="91129.208975999994"/>
    <x v="2595"/>
    <x v="3540"/>
    <x v="3483"/>
    <x v="73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6-01-01T00:00:00"/>
    <x v="2"/>
    <x v="2"/>
    <s v="Only"/>
    <n v="553373.15999999992"/>
    <n v="88318.356336000012"/>
    <x v="2596"/>
    <x v="3541"/>
    <x v="3484"/>
    <x v="74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6-01-01T00:00:00"/>
    <x v="2"/>
    <x v="2"/>
    <s v="Mothercare"/>
    <n v="625105.39199999999"/>
    <n v="90452.750222400005"/>
    <x v="2597"/>
    <x v="3542"/>
    <x v="3485"/>
    <x v="75"/>
    <s v="儿童"/>
    <x v="14"/>
    <s v="母婴用品"/>
    <d v="2012-12-03T00:00:00"/>
    <d v="2018-05-09T00:00:00"/>
    <s v="保底(含物管费)与流水两者取高"/>
    <s v="0.11"/>
    <s v="0.11"/>
    <s v=""/>
    <n v="5.4"/>
  </r>
  <r>
    <d v="2016-01-01T00:00:00"/>
    <x v="2"/>
    <x v="2"/>
    <s v="Ochirly 欧时力"/>
    <n v="598910.4"/>
    <n v="135653.20560000002"/>
    <x v="2598"/>
    <x v="3543"/>
    <x v="3486"/>
    <x v="104"/>
    <s v="普通服饰"/>
    <x v="13"/>
    <s v="女装"/>
    <d v="2012-12-15T00:00:00"/>
    <d v="2018-05-09T00:00:00"/>
    <s v="保底与流水两者取高"/>
    <s v="0.16"/>
    <s v="0.16"/>
    <s v=""/>
    <n v="5.4"/>
  </r>
  <r>
    <d v="2016-01-01T00:00:00"/>
    <x v="2"/>
    <x v="2"/>
    <s v="Five Plus 5+"/>
    <n v="356244"/>
    <n v="50871.643199999999"/>
    <x v="2599"/>
    <x v="3544"/>
    <x v="3487"/>
    <x v="105"/>
    <s v="普通服饰"/>
    <x v="13"/>
    <s v="女装"/>
    <d v="2012-12-15T00:00:00"/>
    <d v="2018-05-09T00:00:00"/>
    <s v="保底与流水两者取高"/>
    <s v="0.16"/>
    <s v="0.16"/>
    <s v=""/>
    <n v="5.4"/>
  </r>
  <r>
    <d v="2016-01-01T00:00:00"/>
    <x v="2"/>
    <x v="2"/>
    <s v="LEE"/>
    <n v="444834.12000000005"/>
    <n v="70239.307548000012"/>
    <x v="2600"/>
    <x v="3545"/>
    <x v="3488"/>
    <x v="77"/>
    <s v="普通服饰"/>
    <x v="9"/>
    <s v="中性服装/休闲服饰"/>
    <d v="2013-03-06T00:00:00"/>
    <d v="2016-05-09T00:00:00"/>
    <s v="保底与流水两者取高"/>
    <s v="0.14"/>
    <s v="0.14"/>
    <s v=""/>
    <n v="3.2"/>
  </r>
  <r>
    <d v="2016-01-01T00:00:00"/>
    <x v="2"/>
    <x v="2"/>
    <s v="Less"/>
    <n v="287025.59999999998"/>
    <n v="61021.64256"/>
    <x v="1231"/>
    <x v="3546"/>
    <x v="3489"/>
    <x v="78"/>
    <s v="普通服饰"/>
    <x v="13"/>
    <s v="女装"/>
    <d v="2013-01-14T00:00:00"/>
    <d v="2016-05-09T00:00:00"/>
    <s v="保底与流水两者取高"/>
    <s v="0.18"/>
    <s v="0.18"/>
    <s v=""/>
    <n v="3.3"/>
  </r>
  <r>
    <d v="2016-01-01T00:00:00"/>
    <x v="2"/>
    <x v="2"/>
    <s v="Innisfree 悦诗风吟"/>
    <n v="720667.0199999999"/>
    <n v="90011.310798000006"/>
    <x v="2601"/>
    <x v="3547"/>
    <x v="3490"/>
    <x v="79"/>
    <s v="美容"/>
    <x v="5"/>
    <s v="化妆品/护肤品/香水"/>
    <d v="2015-08-07T00:00:00"/>
    <d v="2018-08-06T00:00:00"/>
    <s v="保底与流水两者取高"/>
    <s v="0.12"/>
    <s v="0.12"/>
    <s v=""/>
    <n v="3"/>
  </r>
  <r>
    <d v="2016-01-01T00:00:00"/>
    <x v="2"/>
    <x v="2"/>
    <s v="J.Linderberg"/>
    <n v="444984"/>
    <n v="44809.888800000001"/>
    <x v="2602"/>
    <x v="3548"/>
    <x v="3491"/>
    <x v="80"/>
    <s v="普通服饰"/>
    <x v="9"/>
    <s v="综合服饰"/>
    <d v="2013-03-01T00:00:00"/>
    <d v="2016-05-09T00:00:00"/>
    <s v="保底与流水两者取高"/>
    <s v="0.14,0.07"/>
    <s v="0.14"/>
    <s v="0.07"/>
    <n v="3.2"/>
  </r>
  <r>
    <d v="2016-01-01T00:00:00"/>
    <x v="2"/>
    <x v="2"/>
    <s v="CK Underwear"/>
    <n v="205551.96000000002"/>
    <n v="15580.838568000003"/>
    <x v="339"/>
    <x v="3549"/>
    <x v="3492"/>
    <x v="23"/>
    <s v="普通服饰"/>
    <x v="9"/>
    <s v="内衣裤/保暖内衣"/>
    <d v="2013-03-20T00:00:00"/>
    <d v="2018-05-09T00:00:00"/>
    <s v="保底与流水两者取高"/>
    <s v="0.06"/>
    <s v="0.06"/>
    <s v=""/>
    <n v="5.0999999999999996"/>
  </r>
  <r>
    <d v="2016-01-01T00:00:00"/>
    <x v="2"/>
    <x v="2"/>
    <s v="CK jeans"/>
    <n v="588198.72"/>
    <n v="48879.313632000005"/>
    <x v="2603"/>
    <x v="3550"/>
    <x v="3493"/>
    <x v="69"/>
    <s v="普通服饰"/>
    <x v="9"/>
    <s v="综合服饰"/>
    <d v="2013-03-20T00:00:00"/>
    <d v="2018-05-09T00:00:00"/>
    <s v="保底与流水两者取高"/>
    <s v="0."/>
    <s v="0."/>
    <s v=""/>
    <n v="5.0999999999999996"/>
  </r>
  <r>
    <d v="2016-01-01T00:00:00"/>
    <x v="2"/>
    <x v="2"/>
    <s v="Tommy Hilfiger"/>
    <n v="667800"/>
    <n v="73458"/>
    <x v="456"/>
    <x v="3551"/>
    <x v="3494"/>
    <x v="78"/>
    <s v="普通服饰"/>
    <x v="9"/>
    <s v="综合服饰"/>
    <d v="2013-02-18T00:00:00"/>
    <d v="2016-05-09T00:00:00"/>
    <s v="纯扣"/>
    <s v="0.11"/>
    <s v="0.11"/>
    <s v=""/>
    <n v="3.2"/>
  </r>
  <r>
    <d v="2016-01-01T00:00:00"/>
    <x v="2"/>
    <x v="2"/>
    <s v="MUJI 无印良品"/>
    <n v="2500783.5720000002"/>
    <n v="200062.68576000002"/>
    <x v="438"/>
    <x v="3552"/>
    <x v="3495"/>
    <x v="81"/>
    <s v="快时尚"/>
    <x v="15"/>
    <s v="快时尚"/>
    <d v="2013-01-20T00:00:00"/>
    <d v="2018-05-09T00:00:00"/>
    <s v="纯扣"/>
    <s v="0.08"/>
    <s v="0.08"/>
    <s v=""/>
    <n v="5.3"/>
  </r>
  <r>
    <d v="2016-01-01T00:00:00"/>
    <x v="2"/>
    <x v="2"/>
    <s v="ZARA"/>
    <n v="4592245.3319999995"/>
    <n v="206651.03993999996"/>
    <x v="2290"/>
    <x v="3553"/>
    <x v="3496"/>
    <x v="101"/>
    <s v="快时尚"/>
    <x v="19"/>
    <s v="快时尚"/>
    <d v="2013-06-17T00:00:00"/>
    <d v="2029-06-16T00:00:00"/>
    <s v="纯扣"/>
    <s v="0.05"/>
    <s v="0.05"/>
    <s v=""/>
    <n v="16"/>
  </r>
  <r>
    <d v="2016-01-01T00:00:00"/>
    <x v="2"/>
    <x v="2"/>
    <s v="Bose"/>
    <n v="321057.59999999998"/>
    <n v="33133.144319999999"/>
    <x v="1759"/>
    <x v="3554"/>
    <x v="3497"/>
    <x v="62"/>
    <s v="电器"/>
    <x v="20"/>
    <s v="电器/家用电器/IT器材"/>
    <d v="2015-04-16T00:00:00"/>
    <d v="2017-04-15T00:00:00"/>
    <s v="保底与流水两者取高"/>
    <s v="0.08"/>
    <s v="0.08"/>
    <s v=""/>
    <n v="2"/>
  </r>
  <r>
    <d v="2016-01-01T00:00:00"/>
    <x v="2"/>
    <x v="2"/>
    <s v="T-world"/>
    <n v="2146279.1999999997"/>
    <n v="71256.469440000001"/>
    <x v="2604"/>
    <x v="3555"/>
    <x v="3498"/>
    <x v="80"/>
    <s v="电器"/>
    <x v="20"/>
    <s v="电器/家用电器/IT器材"/>
    <d v="2014-03-10T00:00:00"/>
    <d v="2017-04-09T00:00:00"/>
    <s v="保底与流水两者取高"/>
    <s v="0.03"/>
    <s v="0.03"/>
    <s v=""/>
    <n v="3.1"/>
  </r>
  <r>
    <d v="2016-01-01T00:00:00"/>
    <x v="2"/>
    <x v="2"/>
    <s v="Starbucks 星巴克（01-38）"/>
    <n v="1124771.088"/>
    <n v="89981.68703999999"/>
    <x v="2163"/>
    <x v="3556"/>
    <x v="3499"/>
    <x v="83"/>
    <s v="餐饮"/>
    <x v="0"/>
    <s v="咖啡店/面包店/冰激凌"/>
    <d v="2013-01-14T00:00:00"/>
    <d v="2023-05-13T00:00:00"/>
    <s v="保底与流水两者取高"/>
    <s v="0.08"/>
    <s v="0.08"/>
    <s v=""/>
    <n v="10.3"/>
  </r>
  <r>
    <d v="2016-01-01T00:00:00"/>
    <x v="2"/>
    <x v="2"/>
    <s v="Massimo Dutti"/>
    <n v="744505.12800000003"/>
    <n v="40947.782039999998"/>
    <x v="2269"/>
    <x v="3557"/>
    <x v="3500"/>
    <x v="84"/>
    <s v="快时尚"/>
    <x v="16"/>
    <s v="快时尚"/>
    <d v="2013-06-17T00:00:00"/>
    <d v="2029-06-16T00:00:00"/>
    <s v="纯扣"/>
    <s v="0.06"/>
    <s v="0.06"/>
    <s v=""/>
    <n v="16"/>
  </r>
  <r>
    <d v="2016-01-01T00:00:00"/>
    <x v="2"/>
    <x v="2"/>
    <s v="ZARA Home"/>
    <n v="497081.79599999997"/>
    <n v="27339.498780000002"/>
    <x v="2172"/>
    <x v="3558"/>
    <x v="3501"/>
    <x v="85"/>
    <s v="快时尚"/>
    <x v="16"/>
    <s v="快时尚"/>
    <d v="2013-06-17T00:00:00"/>
    <d v="2029-06-16T00:00:00"/>
    <s v="纯扣"/>
    <s v="0.06"/>
    <s v="0.06"/>
    <s v=""/>
    <n v="16"/>
  </r>
  <r>
    <d v="2016-01-01T00:00:00"/>
    <x v="2"/>
    <x v="2"/>
    <s v="Oysho"/>
    <n v="752586.94799999997"/>
    <n v="41392.282139999996"/>
    <x v="2269"/>
    <x v="3559"/>
    <x v="3502"/>
    <x v="86"/>
    <s v="快时尚"/>
    <x v="16"/>
    <s v="快时尚"/>
    <d v="2013-06-17T00:00:00"/>
    <d v="2029-06-16T00:00:00"/>
    <s v="纯扣"/>
    <s v="0.06"/>
    <s v="0.06"/>
    <s v=""/>
    <n v="16"/>
  </r>
  <r>
    <d v="2016-01-01T00:00:00"/>
    <x v="2"/>
    <x v="2"/>
    <s v="Uniqlo 优衣库"/>
    <n v="4225116.9120000005"/>
    <n v="362937.54274080007"/>
    <x v="2293"/>
    <x v="3560"/>
    <x v="3503"/>
    <x v="87"/>
    <s v="快时尚"/>
    <x v="17"/>
    <s v="快时尚"/>
    <d v="2013-01-07T00:00:00"/>
    <d v="2023-08-30T00:00:00"/>
    <s v="纯扣"/>
    <s v="0.08"/>
    <s v="0.08"/>
    <s v=""/>
    <n v="10.6"/>
  </r>
  <r>
    <d v="2016-01-01T00:00:00"/>
    <x v="2"/>
    <x v="2"/>
    <s v="Bershka"/>
    <n v="1185843.1199999999"/>
    <n v="65221.371599999991"/>
    <x v="2165"/>
    <x v="3561"/>
    <x v="3504"/>
    <x v="88"/>
    <s v="快时尚"/>
    <x v="16"/>
    <s v="快时尚"/>
    <d v="2013-06-17T00:00:00"/>
    <d v="2029-06-16T00:00:00"/>
    <s v="纯扣"/>
    <s v="0.06"/>
    <s v="0.06"/>
    <s v=""/>
    <n v="16"/>
  </r>
  <r>
    <d v="2016-01-01T00:00:00"/>
    <x v="2"/>
    <x v="2"/>
    <s v="Dazzle 地素"/>
    <n v="271603.20000000001"/>
    <n v="41120.724479999997"/>
    <x v="2605"/>
    <x v="3562"/>
    <x v="3505"/>
    <x v="89"/>
    <s v="普通服饰"/>
    <x v="13"/>
    <s v="女装"/>
    <d v="2013-04-20T00:00:00"/>
    <d v="2016-05-19T00:00:00"/>
    <s v="保底与流水两者取高"/>
    <s v="0.13"/>
    <s v="0.13"/>
    <s v=""/>
    <n v="3.1"/>
  </r>
  <r>
    <d v="2016-01-01T00:00:00"/>
    <x v="2"/>
    <x v="2"/>
    <s v="STACCATO 思加图"/>
    <n v="319182.71999999997"/>
    <n v="44749.417343999994"/>
    <x v="1863"/>
    <x v="3563"/>
    <x v="3506"/>
    <x v="23"/>
    <s v="普通服饰"/>
    <x v="6"/>
    <s v="鞋"/>
    <d v="2015-07-14T00:00:00"/>
    <d v="2016-07-13T00:00:00"/>
    <s v="保底与流水两者取高"/>
    <s v="0.13"/>
    <s v="0.13"/>
    <s v=""/>
    <n v="1"/>
  </r>
  <r>
    <d v="2016-01-01T00:00:00"/>
    <x v="2"/>
    <x v="2"/>
    <s v="Joy&amp;Peace 真美诗"/>
    <n v="144332.63999999998"/>
    <n v="21577.729680000004"/>
    <x v="2606"/>
    <x v="3564"/>
    <x v="3507"/>
    <x v="90"/>
    <s v="普通服饰"/>
    <x v="6"/>
    <s v="鞋"/>
    <d v="2015-07-14T00:00:00"/>
    <d v="2016-07-13T00:00:00"/>
    <s v="纯扣"/>
    <s v="0.13"/>
    <s v="0.13"/>
    <s v=""/>
    <n v="1"/>
  </r>
  <r>
    <d v="2016-01-01T00:00:00"/>
    <x v="2"/>
    <x v="2"/>
    <s v="Pull&amp;Bear"/>
    <n v="623347.65599999996"/>
    <n v="34284.121079999997"/>
    <x v="2165"/>
    <x v="3565"/>
    <x v="3508"/>
    <x v="91"/>
    <s v="快时尚"/>
    <x v="16"/>
    <s v="快时尚"/>
    <d v="2013-06-17T00:00:00"/>
    <d v="2029-06-16T00:00:00"/>
    <s v="纯扣"/>
    <s v="0.06"/>
    <s v="0.06"/>
    <s v=""/>
    <n v="16"/>
  </r>
  <r>
    <d v="2016-01-01T00:00:00"/>
    <x v="2"/>
    <x v="2"/>
    <s v="Rabeanco"/>
    <n v="145673.4"/>
    <n v="26060.971260000002"/>
    <x v="2607"/>
    <x v="3566"/>
    <x v="3509"/>
    <x v="1"/>
    <s v="普通服饰"/>
    <x v="6"/>
    <s v="手袋/钱包/旅行箱包"/>
    <d v="2015-07-16T00:00:00"/>
    <d v="2017-07-15T00:00:00"/>
    <s v="保底与流水两者取高"/>
    <s v="0.16"/>
    <s v="0.16"/>
    <s v=""/>
    <n v="2"/>
  </r>
  <r>
    <d v="2016-01-01T00:00:00"/>
    <x v="2"/>
    <x v="2"/>
    <s v="Ecco 爱步"/>
    <n v="119517.59999999999"/>
    <n v="22254.17712"/>
    <x v="2608"/>
    <x v="3567"/>
    <x v="3510"/>
    <x v="106"/>
    <s v="普通服饰"/>
    <x v="6"/>
    <s v="鞋"/>
    <d v="2015-07-16T00:00:00"/>
    <d v="2018-07-15T00:00:00"/>
    <s v="保底与流水两者取高"/>
    <s v="0.15"/>
    <s v="0.15"/>
    <s v=""/>
    <n v="3"/>
  </r>
  <r>
    <d v="2016-01-01T00:00:00"/>
    <x v="2"/>
    <x v="2"/>
    <s v="Clarks 其乐"/>
    <n v="350409.12000000005"/>
    <n v="47900.926703999998"/>
    <x v="576"/>
    <x v="3568"/>
    <x v="3511"/>
    <x v="93"/>
    <s v="普通服饰"/>
    <x v="6"/>
    <s v="鞋"/>
    <d v="2015-06-01T00:00:00"/>
    <d v="2016-05-09T00:00:00"/>
    <s v="保底与流水两者取高"/>
    <s v="0.13"/>
    <s v="0.13"/>
    <s v=""/>
    <n v="0.9"/>
  </r>
  <r>
    <d v="2016-01-01T00:00:00"/>
    <x v="2"/>
    <x v="2"/>
    <s v="暇步士"/>
    <n v="297385.24800000002"/>
    <n v="40949.948649599995"/>
    <x v="2609"/>
    <x v="3569"/>
    <x v="3512"/>
    <x v="94"/>
    <s v="普通服饰"/>
    <x v="6"/>
    <s v="鞋"/>
    <d v="2015-06-01T00:00:00"/>
    <d v="2016-05-09T00:00:00"/>
    <s v="保底与流水两者取高"/>
    <s v="0.13"/>
    <s v="0.13"/>
    <s v=""/>
    <n v="0.9"/>
  </r>
  <r>
    <d v="2016-01-01T00:00:00"/>
    <x v="2"/>
    <x v="2"/>
    <s v="Stradivarius"/>
    <n v="220690.28400000001"/>
    <n v="12137.965619999999"/>
    <x v="2269"/>
    <x v="3570"/>
    <x v="3513"/>
    <x v="95"/>
    <s v="快时尚"/>
    <x v="16"/>
    <s v="快时尚"/>
    <d v="2013-06-17T00:00:00"/>
    <d v="2029-06-16T00:00:00"/>
    <s v="纯扣"/>
    <s v="0.06"/>
    <s v="0.06"/>
    <s v=""/>
    <n v="16"/>
  </r>
  <r>
    <d v="2016-01-01T00:00:00"/>
    <x v="2"/>
    <x v="2"/>
    <s v="Mo&amp;Co 摩安珂"/>
    <n v="311914.2"/>
    <n v="65689.130519999992"/>
    <x v="2610"/>
    <x v="3571"/>
    <x v="3514"/>
    <x v="96"/>
    <s v="普通服饰"/>
    <x v="13"/>
    <s v="女装"/>
    <d v="2013-03-10T00:00:00"/>
    <d v="2016-05-09T00:00:00"/>
    <s v="保底与流水两者取高"/>
    <s v="0.18"/>
    <s v="0.18"/>
    <s v=""/>
    <n v="3.2"/>
  </r>
  <r>
    <d v="2016-01-01T00:00:00"/>
    <x v="2"/>
    <x v="2"/>
    <s v="Earth Music&amp;Ecology"/>
    <n v="246469.19999999998"/>
    <n v="51068.418239999999"/>
    <x v="2611"/>
    <x v="3572"/>
    <x v="3515"/>
    <x v="103"/>
    <s v="普通服饰"/>
    <x v="13"/>
    <s v="女装"/>
    <d v="2014-03-04T00:00:00"/>
    <d v="2016-03-03T00:00:00"/>
    <s v="保底与流水两者取高"/>
    <s v="0.16"/>
    <s v="0.16"/>
    <s v=""/>
    <n v="2"/>
  </r>
  <r>
    <d v="2016-01-01T00:00:00"/>
    <x v="2"/>
    <x v="2"/>
    <s v="Dr. Martens"/>
    <n v="580778.4"/>
    <n v="69867.641520000005"/>
    <x v="152"/>
    <x v="3573"/>
    <x v="3516"/>
    <x v="54"/>
    <s v="普通服饰"/>
    <x v="6"/>
    <s v="鞋"/>
    <d v="2014-03-17T00:00:00"/>
    <d v="2017-03-16T00:00:00"/>
    <s v="保底与流水两者取高"/>
    <s v="0.11"/>
    <s v="0.11"/>
    <s v=""/>
    <n v="3"/>
  </r>
  <r>
    <d v="2016-01-01T00:00:00"/>
    <x v="2"/>
    <x v="2"/>
    <s v="Lenscrafters 亮视点"/>
    <n v="93064.8"/>
    <n v="52786.354560000007"/>
    <x v="2612"/>
    <x v="3574"/>
    <x v="3517"/>
    <x v="97"/>
    <s v="其它"/>
    <x v="1"/>
    <s v="眼镜"/>
    <d v="2013-01-16T00:00:00"/>
    <d v="2016-05-09T00:00:00"/>
    <s v="保底与流水两者取高"/>
    <s v="0.16"/>
    <s v="0.16"/>
    <s v=""/>
    <n v="3.3"/>
  </r>
  <r>
    <d v="2016-01-01T00:00:00"/>
    <x v="2"/>
    <x v="2"/>
    <s v="egg"/>
    <n v="83092.800000000003"/>
    <n v="33104.171519999996"/>
    <x v="2613"/>
    <x v="3575"/>
    <x v="3518"/>
    <x v="63"/>
    <s v="其它"/>
    <x v="1"/>
    <s v="眼镜"/>
    <d v="2013-03-14T00:00:00"/>
    <d v="2016-05-09T00:00:00"/>
    <s v="保底与流水两者取高"/>
    <s v="0.16"/>
    <s v="0.16"/>
    <s v=""/>
    <n v="3.2"/>
  </r>
  <r>
    <d v="2016-01-01T00:00:00"/>
    <x v="2"/>
    <x v="2"/>
    <s v="City Chain 时间廊"/>
    <n v="288463.2"/>
    <n v="40182.923759999998"/>
    <x v="2440"/>
    <x v="3576"/>
    <x v="3519"/>
    <x v="98"/>
    <s v="珠宝"/>
    <x v="11"/>
    <s v="钟表"/>
    <d v="2013-03-14T00:00:00"/>
    <d v="2016-05-09T00:00:00"/>
    <s v="保底与流水两者取高"/>
    <s v="0.12"/>
    <s v="0.12"/>
    <s v=""/>
    <n v="3.2"/>
  </r>
  <r>
    <d v="2016-01-01T00:00:00"/>
    <x v="2"/>
    <x v="2"/>
    <s v="Amass 阿玛施"/>
    <n v="740040"/>
    <n v="60683.279999999992"/>
    <x v="1799"/>
    <x v="3577"/>
    <x v="3520"/>
    <x v="99"/>
    <s v="普通服饰"/>
    <x v="13"/>
    <s v="女装"/>
    <d v="2013-04-10T00:00:00"/>
    <d v="2016-05-09T00:00:00"/>
    <s v="保底与流水两者取高"/>
    <s v="0.06"/>
    <s v="0.06"/>
    <s v=""/>
    <n v="3.1"/>
  </r>
  <r>
    <d v="2016-01-01T00:00:00"/>
    <x v="2"/>
    <x v="2"/>
    <s v="Springfield"/>
    <n v="391881.6"/>
    <n v="102947.29631999999"/>
    <x v="2614"/>
    <x v="3578"/>
    <x v="3521"/>
    <x v="100"/>
    <s v="普通服饰"/>
    <x v="9"/>
    <s v="综合服饰"/>
    <d v="2013-01-28T00:00:00"/>
    <d v="2019-05-09T00:00:00"/>
    <s v="保底与流水两者取高"/>
    <s v="0.12"/>
    <s v="0.12"/>
    <s v=""/>
    <n v="6.3"/>
  </r>
  <r>
    <d v="2016-01-01T00:00:00"/>
    <x v="2"/>
    <x v="2"/>
    <s v="三星"/>
    <n v="88892.4"/>
    <n v="13200.5214"/>
    <x v="1630"/>
    <x v="3579"/>
    <x v="3522"/>
    <x v="47"/>
    <s v="电器"/>
    <x v="20"/>
    <s v="电器/家用电器/IT器材"/>
    <d v="2014-09-20T00:00:00"/>
    <d v="2016-09-19T00:00:00"/>
    <s v="保底与流水两者取高"/>
    <s v="0.03"/>
    <s v="0.03"/>
    <s v=""/>
    <n v="2"/>
  </r>
  <r>
    <d v="2016-01-01T00:00:00"/>
    <x v="2"/>
    <x v="2"/>
    <s v="Salvafove Fevagawo"/>
    <n v="24381.599999999999"/>
    <n v="6600.0991199999999"/>
    <x v="2615"/>
    <x v="3580"/>
    <x v="3523"/>
    <x v="10"/>
    <s v="美容"/>
    <x v="5"/>
    <s v="化妆品/护肤品/香水"/>
    <d v="2015-02-12T00:00:00"/>
    <d v="2016-02-11T00:00:00"/>
    <s v="保底与流水两者取高"/>
    <s v="0.16"/>
    <s v="0.16"/>
    <s v=""/>
    <n v="1"/>
  </r>
  <r>
    <d v="2016-01-01T00:00:00"/>
    <x v="2"/>
    <x v="2"/>
    <s v="BVLGARI"/>
    <n v="24325.200000000001"/>
    <n v="6599.4267599999994"/>
    <x v="2616"/>
    <x v="3581"/>
    <x v="3524"/>
    <x v="10"/>
    <s v="美容"/>
    <x v="5"/>
    <s v="化妆品/护肤品/香水"/>
    <d v="2015-02-12T00:00:00"/>
    <d v="2016-02-11T00:00:00"/>
    <s v="保底与流水两者取高"/>
    <s v="0.16"/>
    <s v="0.16"/>
    <s v=""/>
    <n v="1"/>
  </r>
  <r>
    <d v="2016-01-01T00:00:00"/>
    <x v="2"/>
    <x v="2"/>
    <s v="Casio 卡西欧"/>
    <n v="60754.2"/>
    <n v="8499.5125799999987"/>
    <x v="1825"/>
    <x v="3582"/>
    <x v="3525"/>
    <x v="10"/>
    <s v="珠宝"/>
    <x v="11"/>
    <s v="钟表"/>
    <d v="2013-07-26T00:00:00"/>
    <d v="2016-10-25T00:00:00"/>
    <s v="保底与流水两者取高"/>
    <s v="0.13"/>
    <s v="0.13"/>
    <s v=""/>
    <n v="3.3"/>
  </r>
  <r>
    <d v="2016-01-01T00:00:00"/>
    <x v="2"/>
    <x v="2"/>
    <s v="Calvin Klein"/>
    <n v="34317.599999999999"/>
    <n v="6599.27448"/>
    <x v="2617"/>
    <x v="3583"/>
    <x v="3526"/>
    <x v="10"/>
    <s v="美容"/>
    <x v="5"/>
    <s v="化妆品/护肤品/香水"/>
    <d v="2015-02-12T00:00:00"/>
    <d v="2016-02-11T00:00:00"/>
    <s v="保底与流水两者取高"/>
    <s v="0.16"/>
    <s v="0.16"/>
    <s v=""/>
    <n v="1"/>
  </r>
  <r>
    <d v="2016-01-01T00:00:00"/>
    <x v="2"/>
    <x v="2"/>
    <s v="Tissot 天梭"/>
    <n v="140784"/>
    <n v="13275.931199999999"/>
    <x v="2618"/>
    <x v="3584"/>
    <x v="3527"/>
    <x v="10"/>
    <s v="珠宝"/>
    <x v="11"/>
    <s v="钟表"/>
    <d v="2015-09-12T00:00:00"/>
    <d v="2016-09-11T00:00:00"/>
    <s v="保底与流水两者取高"/>
    <s v="0.09"/>
    <s v="0.09"/>
    <s v=""/>
    <n v="1"/>
  </r>
  <r>
    <d v="2016-01-01T00:00:00"/>
    <x v="2"/>
    <x v="2"/>
    <s v="CASIO"/>
    <n v="106064.4"/>
    <n v="8400.3004799999981"/>
    <x v="2214"/>
    <x v="3585"/>
    <x v="3528"/>
    <x v="6"/>
    <s v="珠宝"/>
    <x v="11"/>
    <s v="钟表"/>
    <d v="2015-04-08T00:00:00"/>
    <d v="2016-04-07T00:00:00"/>
    <s v="保底与流水两者取高"/>
    <s v="0.05"/>
    <s v="0.05"/>
    <s v=""/>
    <n v="1"/>
  </r>
  <r>
    <d v="2016-02-01T00:00:00"/>
    <x v="2"/>
    <x v="2"/>
    <s v="迪卡侬"/>
    <n v="6912778.7999999998"/>
    <n v="309692.49024000007"/>
    <x v="2619"/>
    <x v="3586"/>
    <x v="3529"/>
    <x v="102"/>
    <s v="普通服饰"/>
    <x v="6"/>
    <s v="生活特性店"/>
    <d v="2013-04-01T00:00:00"/>
    <d v="2033-03-08T00:00:00"/>
    <s v="纯保底"/>
    <n v="0"/>
    <n v="0"/>
    <s v=""/>
    <n v="19.899999999999999"/>
  </r>
  <r>
    <d v="2016-02-01T00:00:00"/>
    <x v="2"/>
    <x v="2"/>
    <s v="Jack&amp;Jones 杰克琼斯"/>
    <n v="685414.79999999993"/>
    <n v="65731.279319999987"/>
    <x v="1210"/>
    <x v="3587"/>
    <x v="3530"/>
    <x v="71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6-02-01T00:00:00"/>
    <x v="2"/>
    <x v="2"/>
    <s v="Vero Moda"/>
    <n v="493387.08"/>
    <n v="63252.223656000002"/>
    <x v="1543"/>
    <x v="3588"/>
    <x v="3531"/>
    <x v="72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6-02-01T00:00:00"/>
    <x v="2"/>
    <x v="2"/>
    <s v="Selected 思莱德"/>
    <n v="388472.28"/>
    <n v="65884.898688000001"/>
    <x v="2620"/>
    <x v="3589"/>
    <x v="3532"/>
    <x v="73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6-02-01T00:00:00"/>
    <x v="2"/>
    <x v="2"/>
    <s v="Only"/>
    <n v="392999.04"/>
    <n v="63823.044096000005"/>
    <x v="1924"/>
    <x v="3590"/>
    <x v="3533"/>
    <x v="74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6-02-01T00:00:00"/>
    <x v="2"/>
    <x v="2"/>
    <s v="Mothercare"/>
    <n v="747361.65599999996"/>
    <n v="90505.49654159999"/>
    <x v="2621"/>
    <x v="3591"/>
    <x v="3534"/>
    <x v="75"/>
    <s v="儿童"/>
    <x v="14"/>
    <s v="母婴用品"/>
    <d v="2012-12-03T00:00:00"/>
    <d v="2018-05-09T00:00:00"/>
    <s v="保底(含物管费)与流水两者取高"/>
    <s v="0.11"/>
    <s v="0.11"/>
    <s v=""/>
    <n v="5.4"/>
  </r>
  <r>
    <d v="2016-02-01T00:00:00"/>
    <x v="2"/>
    <x v="2"/>
    <s v="Ochirly 欧时力"/>
    <n v="294884.39999999997"/>
    <n v="132196.67651999998"/>
    <x v="2622"/>
    <x v="3592"/>
    <x v="3535"/>
    <x v="104"/>
    <s v="普通服饰"/>
    <x v="13"/>
    <s v="女装"/>
    <d v="2012-12-15T00:00:00"/>
    <d v="2018-05-09T00:00:00"/>
    <s v="保底与流水两者取高"/>
    <s v="0.16"/>
    <s v="0.16"/>
    <s v=""/>
    <n v="5.4"/>
  </r>
  <r>
    <d v="2016-02-01T00:00:00"/>
    <x v="2"/>
    <x v="2"/>
    <s v="Five Plus 5+"/>
    <n v="199910.39999999999"/>
    <n v="49577.779199999997"/>
    <x v="835"/>
    <x v="3593"/>
    <x v="3536"/>
    <x v="105"/>
    <s v="普通服饰"/>
    <x v="13"/>
    <s v="女装"/>
    <d v="2012-12-15T00:00:00"/>
    <d v="2018-05-09T00:00:00"/>
    <s v="保底与流水两者取高"/>
    <s v="0.16"/>
    <s v="0.16"/>
    <s v=""/>
    <n v="5.4"/>
  </r>
  <r>
    <d v="2016-02-01T00:00:00"/>
    <x v="2"/>
    <x v="2"/>
    <s v="LEE"/>
    <n v="486828.12"/>
    <n v="76139.917968000009"/>
    <x v="114"/>
    <x v="3594"/>
    <x v="3537"/>
    <x v="77"/>
    <s v="普通服饰"/>
    <x v="9"/>
    <s v="中性服装/休闲服饰"/>
    <d v="2013-03-06T00:00:00"/>
    <d v="2016-05-09T00:00:00"/>
    <s v="保底与流水两者取高"/>
    <s v="0.14"/>
    <s v="0.14"/>
    <s v=""/>
    <n v="3.2"/>
  </r>
  <r>
    <d v="2016-02-01T00:00:00"/>
    <x v="2"/>
    <x v="2"/>
    <s v="Less"/>
    <n v="248526"/>
    <n v="54104.110200000003"/>
    <x v="2623"/>
    <x v="3595"/>
    <x v="3538"/>
    <x v="78"/>
    <s v="普通服饰"/>
    <x v="13"/>
    <s v="女装"/>
    <d v="2013-01-14T00:00:00"/>
    <d v="2016-05-09T00:00:00"/>
    <s v="保底与流水两者取高"/>
    <s v="0.18"/>
    <s v="0.18"/>
    <s v=""/>
    <n v="3.3"/>
  </r>
  <r>
    <d v="2016-02-01T00:00:00"/>
    <x v="2"/>
    <x v="2"/>
    <s v="Innisfree 悦诗风吟"/>
    <n v="801646.32"/>
    <n v="99724.802207999994"/>
    <x v="2624"/>
    <x v="3596"/>
    <x v="3539"/>
    <x v="79"/>
    <s v="美容"/>
    <x v="5"/>
    <s v="化妆品/护肤品/香水"/>
    <d v="2015-08-07T00:00:00"/>
    <d v="2018-08-06T00:00:00"/>
    <s v="保底与流水两者取高"/>
    <s v="0.12"/>
    <s v="0.12"/>
    <s v=""/>
    <n v="3"/>
  </r>
  <r>
    <d v="2016-02-01T00:00:00"/>
    <x v="2"/>
    <x v="2"/>
    <s v="J.Linderberg"/>
    <n v="396906"/>
    <n v="46160.167800000003"/>
    <x v="2625"/>
    <x v="3597"/>
    <x v="3540"/>
    <x v="80"/>
    <s v="普通服饰"/>
    <x v="9"/>
    <s v="综合服饰"/>
    <d v="2013-03-01T00:00:00"/>
    <d v="2016-05-09T00:00:00"/>
    <s v="保底与流水两者取高"/>
    <s v="0.14,0.07"/>
    <s v="0.14"/>
    <s v="0.07"/>
    <n v="3.2"/>
  </r>
  <r>
    <d v="2016-02-01T00:00:00"/>
    <x v="2"/>
    <x v="2"/>
    <s v="CK Underwear"/>
    <n v="213231.12"/>
    <n v="16034.980224000001"/>
    <x v="2626"/>
    <x v="3598"/>
    <x v="3541"/>
    <x v="23"/>
    <s v="普通服饰"/>
    <x v="9"/>
    <s v="内衣裤/保暖内衣"/>
    <d v="2013-03-20T00:00:00"/>
    <d v="2018-05-09T00:00:00"/>
    <s v="保底与流水两者取高"/>
    <s v="0.06"/>
    <s v="0.06"/>
    <s v=""/>
    <n v="5.0999999999999996"/>
  </r>
  <r>
    <d v="2016-02-01T00:00:00"/>
    <x v="2"/>
    <x v="2"/>
    <s v="CK jeans"/>
    <n v="589210.71600000001"/>
    <n v="48845.568356400006"/>
    <x v="2627"/>
    <x v="3599"/>
    <x v="3542"/>
    <x v="69"/>
    <s v="普通服饰"/>
    <x v="9"/>
    <s v="综合服饰"/>
    <d v="2013-03-20T00:00:00"/>
    <d v="2018-05-09T00:00:00"/>
    <s v="保底与流水两者取高"/>
    <s v="0."/>
    <s v="0."/>
    <s v=""/>
    <n v="5.0999999999999996"/>
  </r>
  <r>
    <d v="2016-02-01T00:00:00"/>
    <x v="2"/>
    <x v="2"/>
    <s v="Tommy Hilfiger"/>
    <n v="739083"/>
    <n v="81299.12999999999"/>
    <x v="2478"/>
    <x v="3600"/>
    <x v="3543"/>
    <x v="78"/>
    <s v="普通服饰"/>
    <x v="9"/>
    <s v="综合服饰"/>
    <d v="2013-02-18T00:00:00"/>
    <d v="2016-05-09T00:00:00"/>
    <s v="纯扣"/>
    <s v="0.11"/>
    <s v="0.11"/>
    <s v=""/>
    <n v="3.2"/>
  </r>
  <r>
    <d v="2016-02-01T00:00:00"/>
    <x v="2"/>
    <x v="2"/>
    <s v="MUJI 无印良品"/>
    <n v="2463978.4559999998"/>
    <n v="197118.27648"/>
    <x v="438"/>
    <x v="3601"/>
    <x v="3544"/>
    <x v="81"/>
    <s v="快时尚"/>
    <x v="15"/>
    <s v="快时尚"/>
    <d v="2013-01-20T00:00:00"/>
    <d v="2018-05-09T00:00:00"/>
    <s v="纯扣"/>
    <s v="0.08"/>
    <s v="0.08"/>
    <s v=""/>
    <n v="5.3"/>
  </r>
  <r>
    <d v="2016-02-01T00:00:00"/>
    <x v="2"/>
    <x v="2"/>
    <s v="ZARA"/>
    <n v="4456466.0159999998"/>
    <n v="200540.97072000001"/>
    <x v="2332"/>
    <x v="3602"/>
    <x v="3545"/>
    <x v="101"/>
    <s v="快时尚"/>
    <x v="19"/>
    <s v="快时尚"/>
    <d v="2013-06-17T00:00:00"/>
    <d v="2029-06-16T00:00:00"/>
    <s v="纯扣"/>
    <s v="0.05"/>
    <s v="0.05"/>
    <s v=""/>
    <n v="16"/>
  </r>
  <r>
    <d v="2016-02-01T00:00:00"/>
    <x v="2"/>
    <x v="2"/>
    <s v="Bose"/>
    <n v="201586.8"/>
    <n v="33120.711239999997"/>
    <x v="1226"/>
    <x v="3603"/>
    <x v="3546"/>
    <x v="62"/>
    <s v="电器"/>
    <x v="20"/>
    <s v="电器/家用电器/IT器材"/>
    <d v="2015-04-16T00:00:00"/>
    <d v="2017-04-15T00:00:00"/>
    <s v="保底与流水两者取高"/>
    <s v="0.08"/>
    <s v="0.08"/>
    <s v=""/>
    <n v="2"/>
  </r>
  <r>
    <d v="2016-02-01T00:00:00"/>
    <x v="2"/>
    <x v="2"/>
    <s v="T-world"/>
    <n v="2161744.7999999998"/>
    <n v="71769.927360000001"/>
    <x v="2376"/>
    <x v="3604"/>
    <x v="3547"/>
    <x v="80"/>
    <s v="电器"/>
    <x v="20"/>
    <s v="电器/家用电器/IT器材"/>
    <d v="2014-03-10T00:00:00"/>
    <d v="2017-04-09T00:00:00"/>
    <s v="保底与流水两者取高"/>
    <s v="0.03"/>
    <s v="0.03"/>
    <s v=""/>
    <n v="3.1"/>
  </r>
  <r>
    <d v="2016-02-01T00:00:00"/>
    <x v="2"/>
    <x v="2"/>
    <s v="Starbucks 星巴克（01-38）"/>
    <n v="1165644.2039999999"/>
    <n v="93251.536320000014"/>
    <x v="2031"/>
    <x v="3605"/>
    <x v="3548"/>
    <x v="83"/>
    <s v="餐饮"/>
    <x v="0"/>
    <s v="咖啡店/面包店/冰激凌"/>
    <d v="2013-01-14T00:00:00"/>
    <d v="2023-05-13T00:00:00"/>
    <s v="保底与流水两者取高"/>
    <s v="0.08"/>
    <s v="0.08"/>
    <s v=""/>
    <n v="10.3"/>
  </r>
  <r>
    <d v="2016-02-01T00:00:00"/>
    <x v="2"/>
    <x v="2"/>
    <s v="Massimo Dutti"/>
    <n v="763655.7840000001"/>
    <n v="42001.068120000004"/>
    <x v="2165"/>
    <x v="3606"/>
    <x v="3549"/>
    <x v="84"/>
    <s v="快时尚"/>
    <x v="16"/>
    <s v="快时尚"/>
    <d v="2013-06-17T00:00:00"/>
    <d v="2029-06-16T00:00:00"/>
    <s v="纯扣"/>
    <s v="0.06"/>
    <s v="0.06"/>
    <s v=""/>
    <n v="16"/>
  </r>
  <r>
    <d v="2016-02-01T00:00:00"/>
    <x v="2"/>
    <x v="2"/>
    <s v="ZARA Home"/>
    <n v="525247.5"/>
    <n v="28888.612499999999"/>
    <x v="2165"/>
    <x v="3607"/>
    <x v="3550"/>
    <x v="85"/>
    <s v="快时尚"/>
    <x v="16"/>
    <s v="快时尚"/>
    <d v="2013-06-17T00:00:00"/>
    <d v="2029-06-16T00:00:00"/>
    <s v="纯扣"/>
    <s v="0.06"/>
    <s v="0.06"/>
    <s v=""/>
    <n v="16"/>
  </r>
  <r>
    <d v="2016-02-01T00:00:00"/>
    <x v="2"/>
    <x v="2"/>
    <s v="Oysho"/>
    <n v="670993.70400000003"/>
    <n v="36904.653720000002"/>
    <x v="2165"/>
    <x v="3608"/>
    <x v="3551"/>
    <x v="86"/>
    <s v="快时尚"/>
    <x v="16"/>
    <s v="快时尚"/>
    <d v="2013-06-17T00:00:00"/>
    <d v="2029-06-16T00:00:00"/>
    <s v="纯扣"/>
    <s v="0.06"/>
    <s v="0.06"/>
    <s v=""/>
    <n v="16"/>
  </r>
  <r>
    <d v="2016-02-01T00:00:00"/>
    <x v="2"/>
    <x v="2"/>
    <s v="Uniqlo 优衣库"/>
    <n v="2832981.54"/>
    <n v="251568.76075200003"/>
    <x v="39"/>
    <x v="3609"/>
    <x v="3552"/>
    <x v="87"/>
    <s v="快时尚"/>
    <x v="17"/>
    <s v="快时尚"/>
    <d v="2013-01-07T00:00:00"/>
    <d v="2023-08-30T00:00:00"/>
    <s v="纯扣"/>
    <s v="0.08"/>
    <s v="0.08"/>
    <s v=""/>
    <n v="10.6"/>
  </r>
  <r>
    <d v="2016-02-01T00:00:00"/>
    <x v="2"/>
    <x v="2"/>
    <s v="Bershka"/>
    <n v="1036742.0519999999"/>
    <n v="57020.812859999998"/>
    <x v="2165"/>
    <x v="3610"/>
    <x v="3553"/>
    <x v="88"/>
    <s v="快时尚"/>
    <x v="16"/>
    <s v="快时尚"/>
    <d v="2013-06-17T00:00:00"/>
    <d v="2029-06-16T00:00:00"/>
    <s v="纯扣"/>
    <s v="0.06"/>
    <s v="0.06"/>
    <s v=""/>
    <n v="16"/>
  </r>
  <r>
    <d v="2016-02-01T00:00:00"/>
    <x v="2"/>
    <x v="2"/>
    <s v="Dazzle 地素"/>
    <n v="151558.79999999999"/>
    <n v="36086.150279999994"/>
    <x v="1867"/>
    <x v="3611"/>
    <x v="3554"/>
    <x v="89"/>
    <s v="普通服饰"/>
    <x v="13"/>
    <s v="女装"/>
    <d v="2013-04-20T00:00:00"/>
    <d v="2016-05-19T00:00:00"/>
    <s v="保底与流水两者取高"/>
    <s v="0.13"/>
    <s v="0.13"/>
    <s v=""/>
    <n v="3.1"/>
  </r>
  <r>
    <d v="2016-02-01T00:00:00"/>
    <x v="2"/>
    <x v="2"/>
    <s v="STACCATO 思加图"/>
    <n v="252641.16"/>
    <n v="36077.157648000008"/>
    <x v="2628"/>
    <x v="3612"/>
    <x v="3555"/>
    <x v="23"/>
    <s v="普通服饰"/>
    <x v="6"/>
    <s v="鞋"/>
    <d v="2015-07-14T00:00:00"/>
    <d v="2016-07-13T00:00:00"/>
    <s v="保底与流水两者取高"/>
    <s v="0.13"/>
    <s v="0.13"/>
    <s v=""/>
    <n v="1"/>
  </r>
  <r>
    <d v="2016-02-01T00:00:00"/>
    <x v="2"/>
    <x v="2"/>
    <s v="Joy&amp;Peace 真美诗"/>
    <n v="139327.19999999998"/>
    <n v="20926.94544"/>
    <x v="2629"/>
    <x v="3613"/>
    <x v="3556"/>
    <x v="90"/>
    <s v="普通服饰"/>
    <x v="6"/>
    <s v="鞋"/>
    <d v="2015-07-14T00:00:00"/>
    <d v="2016-07-13T00:00:00"/>
    <s v="纯扣"/>
    <s v="0.13"/>
    <s v="0.13"/>
    <s v=""/>
    <n v="1"/>
  </r>
  <r>
    <d v="2016-02-01T00:00:00"/>
    <x v="2"/>
    <x v="2"/>
    <s v="Pull&amp;Bear"/>
    <n v="698908.14"/>
    <n v="38439.947700000004"/>
    <x v="2172"/>
    <x v="3614"/>
    <x v="3557"/>
    <x v="91"/>
    <s v="快时尚"/>
    <x v="16"/>
    <s v="快时尚"/>
    <d v="2013-06-17T00:00:00"/>
    <d v="2029-06-16T00:00:00"/>
    <s v="纯扣"/>
    <s v="0.06"/>
    <s v="0.06"/>
    <s v=""/>
    <n v="16"/>
  </r>
  <r>
    <d v="2016-02-01T00:00:00"/>
    <x v="2"/>
    <x v="2"/>
    <s v="Rabeanco"/>
    <n v="113061.96"/>
    <n v="20848.625424000002"/>
    <x v="1221"/>
    <x v="3615"/>
    <x v="3558"/>
    <x v="1"/>
    <s v="普通服饰"/>
    <x v="6"/>
    <s v="手袋/钱包/旅行箱包"/>
    <d v="2015-07-16T00:00:00"/>
    <d v="2017-07-15T00:00:00"/>
    <s v="保底与流水两者取高"/>
    <s v="0.16"/>
    <s v="0.16"/>
    <s v=""/>
    <n v="2"/>
  </r>
  <r>
    <d v="2016-02-01T00:00:00"/>
    <x v="2"/>
    <x v="2"/>
    <s v="Ecco 爱步"/>
    <n v="159554.4"/>
    <n v="27108.292560000005"/>
    <x v="2630"/>
    <x v="3616"/>
    <x v="3559"/>
    <x v="106"/>
    <s v="普通服饰"/>
    <x v="6"/>
    <s v="鞋"/>
    <d v="2015-07-16T00:00:00"/>
    <d v="2018-07-15T00:00:00"/>
    <s v="保底与流水两者取高"/>
    <s v="0.15"/>
    <s v="0.15"/>
    <s v=""/>
    <n v="3"/>
  </r>
  <r>
    <d v="2016-02-01T00:00:00"/>
    <x v="2"/>
    <x v="2"/>
    <s v="Clarks 其乐"/>
    <n v="331659.36"/>
    <n v="45470.498255999999"/>
    <x v="579"/>
    <x v="3617"/>
    <x v="3560"/>
    <x v="93"/>
    <s v="普通服饰"/>
    <x v="6"/>
    <s v="鞋"/>
    <d v="2015-06-01T00:00:00"/>
    <d v="2016-05-09T00:00:00"/>
    <s v="保底与流水两者取高"/>
    <s v="0.13"/>
    <s v="0.13"/>
    <s v=""/>
    <n v="0.9"/>
  </r>
  <r>
    <d v="2016-02-01T00:00:00"/>
    <x v="2"/>
    <x v="2"/>
    <s v="暇步士"/>
    <n v="217614.47999999998"/>
    <n v="30574.834440000002"/>
    <x v="2559"/>
    <x v="3618"/>
    <x v="3561"/>
    <x v="94"/>
    <s v="普通服饰"/>
    <x v="6"/>
    <s v="鞋"/>
    <d v="2015-06-01T00:00:00"/>
    <d v="2016-05-09T00:00:00"/>
    <s v="保底与流水两者取高"/>
    <s v="0.13"/>
    <s v="0.13"/>
    <s v=""/>
    <n v="0.9"/>
  </r>
  <r>
    <d v="2016-02-01T00:00:00"/>
    <x v="2"/>
    <x v="2"/>
    <s v="Stradivarius"/>
    <n v="285323.16000000003"/>
    <n v="15692.773800000001"/>
    <x v="2269"/>
    <x v="3619"/>
    <x v="3562"/>
    <x v="95"/>
    <s v="快时尚"/>
    <x v="16"/>
    <s v="快时尚"/>
    <d v="2013-06-17T00:00:00"/>
    <d v="2029-06-16T00:00:00"/>
    <s v="纯扣"/>
    <s v="0.06"/>
    <s v="0.06"/>
    <s v=""/>
    <n v="16"/>
  </r>
  <r>
    <d v="2016-02-01T00:00:00"/>
    <x v="2"/>
    <x v="2"/>
    <s v="Mo&amp;Co 摩安珂"/>
    <n v="265029"/>
    <n v="57246.26400000001"/>
    <x v="2204"/>
    <x v="3620"/>
    <x v="3563"/>
    <x v="96"/>
    <s v="普通服饰"/>
    <x v="13"/>
    <s v="女装"/>
    <d v="2013-03-10T00:00:00"/>
    <d v="2016-05-09T00:00:00"/>
    <s v="保底与流水两者取高"/>
    <s v="0.18"/>
    <s v="0.18"/>
    <s v=""/>
    <n v="3.2"/>
  </r>
  <r>
    <d v="2016-02-01T00:00:00"/>
    <x v="2"/>
    <x v="2"/>
    <s v="Earth Music&amp;Ecology"/>
    <n v="133219.19999999998"/>
    <n v="51076.241280000002"/>
    <x v="2631"/>
    <x v="3621"/>
    <x v="3564"/>
    <x v="103"/>
    <s v="普通服饰"/>
    <x v="13"/>
    <s v="女装"/>
    <d v="2014-03-04T00:00:00"/>
    <d v="2016-03-03T00:00:00"/>
    <s v="保底与流水两者取高"/>
    <s v="0.16"/>
    <s v="0.16"/>
    <s v=""/>
    <n v="2"/>
  </r>
  <r>
    <d v="2016-02-01T00:00:00"/>
    <x v="2"/>
    <x v="2"/>
    <s v="Dr. Martens"/>
    <n v="379300.8"/>
    <n v="47716.040639999999"/>
    <x v="832"/>
    <x v="3622"/>
    <x v="3565"/>
    <x v="54"/>
    <s v="普通服饰"/>
    <x v="6"/>
    <s v="鞋"/>
    <d v="2014-03-17T00:00:00"/>
    <d v="2017-03-16T00:00:00"/>
    <s v="保底与流水两者取高"/>
    <s v="0.11"/>
    <s v="0.11"/>
    <s v=""/>
    <n v="3"/>
  </r>
  <r>
    <d v="2016-02-01T00:00:00"/>
    <x v="2"/>
    <x v="2"/>
    <s v="Lenscrafters 亮视点"/>
    <n v="138690"/>
    <n v="52785.414000000012"/>
    <x v="2632"/>
    <x v="3623"/>
    <x v="3566"/>
    <x v="97"/>
    <s v="其它"/>
    <x v="1"/>
    <s v="眼镜"/>
    <d v="2013-01-16T00:00:00"/>
    <d v="2016-05-09T00:00:00"/>
    <s v="保底与流水两者取高"/>
    <s v="0.16"/>
    <s v="0.16"/>
    <s v=""/>
    <n v="3.3"/>
  </r>
  <r>
    <d v="2016-02-01T00:00:00"/>
    <x v="2"/>
    <x v="2"/>
    <s v="egg"/>
    <n v="93073.2"/>
    <n v="33106.137239999996"/>
    <x v="2633"/>
    <x v="3624"/>
    <x v="3567"/>
    <x v="63"/>
    <s v="其它"/>
    <x v="1"/>
    <s v="眼镜"/>
    <d v="2013-03-14T00:00:00"/>
    <d v="2016-05-09T00:00:00"/>
    <s v="保底与流水两者取高"/>
    <s v="0.16"/>
    <s v="0.16"/>
    <s v=""/>
    <n v="3.2"/>
  </r>
  <r>
    <d v="2016-02-01T00:00:00"/>
    <x v="2"/>
    <x v="2"/>
    <s v="City Chain 时间廊"/>
    <n v="273345.59999999998"/>
    <n v="38377.722239999996"/>
    <x v="1834"/>
    <x v="3625"/>
    <x v="3568"/>
    <x v="98"/>
    <s v="珠宝"/>
    <x v="11"/>
    <s v="钟表"/>
    <d v="2013-03-14T00:00:00"/>
    <d v="2016-05-09T00:00:00"/>
    <s v="保底与流水两者取高"/>
    <s v="0.12"/>
    <s v="0.12"/>
    <s v=""/>
    <n v="3.2"/>
  </r>
  <r>
    <d v="2016-02-01T00:00:00"/>
    <x v="2"/>
    <x v="2"/>
    <s v="Amass 阿玛施"/>
    <n v="681384"/>
    <n v="60643.175999999999"/>
    <x v="2634"/>
    <x v="3626"/>
    <x v="3569"/>
    <x v="99"/>
    <s v="普通服饰"/>
    <x v="13"/>
    <s v="女装"/>
    <d v="2013-04-10T00:00:00"/>
    <d v="2016-05-09T00:00:00"/>
    <s v="保底与流水两者取高"/>
    <s v="0.06"/>
    <s v="0.06"/>
    <s v=""/>
    <n v="3.1"/>
  </r>
  <r>
    <d v="2016-02-01T00:00:00"/>
    <x v="2"/>
    <x v="2"/>
    <s v="Springfield"/>
    <n v="251208"/>
    <n v="102945.0384"/>
    <x v="2635"/>
    <x v="3627"/>
    <x v="3570"/>
    <x v="100"/>
    <s v="普通服饰"/>
    <x v="9"/>
    <s v="综合服饰"/>
    <d v="2013-01-28T00:00:00"/>
    <d v="2019-05-09T00:00:00"/>
    <s v="保底与流水两者取高"/>
    <s v="0.12"/>
    <s v="0.12"/>
    <s v=""/>
    <n v="6.3"/>
  </r>
  <r>
    <d v="2016-02-01T00:00:00"/>
    <x v="2"/>
    <x v="2"/>
    <s v="三星"/>
    <n v="134814"/>
    <n v="13198.2906"/>
    <x v="2636"/>
    <x v="3628"/>
    <x v="3571"/>
    <x v="47"/>
    <s v="电器"/>
    <x v="20"/>
    <s v="电器/家用电器/IT器材"/>
    <d v="2014-09-20T00:00:00"/>
    <d v="2016-09-19T00:00:00"/>
    <s v="保底与流水两者取高"/>
    <s v="0.03"/>
    <s v="0.03"/>
    <s v=""/>
    <n v="2"/>
  </r>
  <r>
    <d v="2016-02-01T00:00:00"/>
    <x v="2"/>
    <x v="2"/>
    <s v="Salvafove Fevagawo"/>
    <n v="37641.599999999999"/>
    <n v="6847.0070400000004"/>
    <x v="2637"/>
    <x v="3629"/>
    <x v="3572"/>
    <x v="10"/>
    <s v="美容"/>
    <x v="5"/>
    <s v="化妆品/护肤品/香水"/>
    <d v="2015-02-12T00:00:00"/>
    <d v="2016-02-11T00:00:00"/>
    <s v="保底与流水两者取高"/>
    <s v="0.16"/>
    <s v="0.16"/>
    <s v=""/>
    <n v="1"/>
  </r>
  <r>
    <d v="2016-02-01T00:00:00"/>
    <x v="2"/>
    <x v="2"/>
    <s v="BVLGARI"/>
    <n v="37137.599999999999"/>
    <n v="6848.1734399999996"/>
    <x v="1221"/>
    <x v="3630"/>
    <x v="3573"/>
    <x v="10"/>
    <s v="美容"/>
    <x v="5"/>
    <s v="化妆品/护肤品/香水"/>
    <d v="2015-02-12T00:00:00"/>
    <d v="2016-02-11T00:00:00"/>
    <s v="保底与流水两者取高"/>
    <s v="0.16"/>
    <s v="0.16"/>
    <s v=""/>
    <n v="1"/>
  </r>
  <r>
    <d v="2016-02-01T00:00:00"/>
    <x v="2"/>
    <x v="2"/>
    <s v="Casio 卡西欧"/>
    <n v="85253.4"/>
    <n v="11679.715800000002"/>
    <x v="2638"/>
    <x v="3631"/>
    <x v="3574"/>
    <x v="10"/>
    <s v="珠宝"/>
    <x v="11"/>
    <s v="钟表"/>
    <d v="2013-07-26T00:00:00"/>
    <d v="2016-10-25T00:00:00"/>
    <s v="保底与流水两者取高"/>
    <s v="0.13"/>
    <s v="0.13"/>
    <s v=""/>
    <n v="3.3"/>
  </r>
  <r>
    <d v="2016-02-01T00:00:00"/>
    <x v="2"/>
    <x v="2"/>
    <s v="Calvin Klein"/>
    <n v="25449.599999999999"/>
    <n v="6848.4873600000001"/>
    <x v="702"/>
    <x v="3632"/>
    <x v="3575"/>
    <x v="10"/>
    <s v="美容"/>
    <x v="5"/>
    <s v="化妆品/护肤品/香水"/>
    <d v="2015-02-12T00:00:00"/>
    <d v="2016-02-11T00:00:00"/>
    <s v="保底与流水两者取高"/>
    <s v="0.16"/>
    <s v="0.16"/>
    <s v=""/>
    <n v="1"/>
  </r>
  <r>
    <d v="2016-02-01T00:00:00"/>
    <x v="2"/>
    <x v="2"/>
    <s v="Tissot 天梭"/>
    <n v="179535.6"/>
    <n v="16750.671479999997"/>
    <x v="2639"/>
    <x v="3633"/>
    <x v="3576"/>
    <x v="10"/>
    <s v="珠宝"/>
    <x v="11"/>
    <s v="钟表"/>
    <d v="2015-09-12T00:00:00"/>
    <d v="2016-09-11T00:00:00"/>
    <s v="保底与流水两者取高"/>
    <s v="0.09"/>
    <s v="0.09"/>
    <s v=""/>
    <n v="1"/>
  </r>
  <r>
    <d v="2016-02-01T00:00:00"/>
    <x v="2"/>
    <x v="2"/>
    <s v="CASIO"/>
    <n v="124119.59999999999"/>
    <n v="8402.896920000001"/>
    <x v="2640"/>
    <x v="3634"/>
    <x v="3577"/>
    <x v="6"/>
    <s v="珠宝"/>
    <x v="11"/>
    <s v="钟表"/>
    <d v="2015-04-08T00:00:00"/>
    <d v="2016-04-07T00:00:00"/>
    <s v="保底与流水两者取高"/>
    <s v="0.05"/>
    <s v="0.05"/>
    <s v=""/>
    <n v="1"/>
  </r>
  <r>
    <d v="2016-03-01T00:00:00"/>
    <x v="2"/>
    <x v="2"/>
    <s v="迪卡侬"/>
    <n v="7482068.3999999994"/>
    <n v="309757.63176000002"/>
    <x v="2641"/>
    <x v="3635"/>
    <x v="3578"/>
    <x v="102"/>
    <s v="普通服饰"/>
    <x v="6"/>
    <s v="生活特性店"/>
    <d v="2013-04-01T00:00:00"/>
    <d v="2033-03-08T00:00:00"/>
    <s v="纯保底"/>
    <n v="0"/>
    <n v="0"/>
    <s v=""/>
    <n v="19.899999999999999"/>
  </r>
  <r>
    <d v="2016-03-01T00:00:00"/>
    <x v="2"/>
    <x v="2"/>
    <s v="Jack&amp;Jones 杰克琼斯"/>
    <n v="577231.19999999995"/>
    <n v="68171.004719999997"/>
    <x v="2642"/>
    <x v="3636"/>
    <x v="3579"/>
    <x v="71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6-03-01T00:00:00"/>
    <x v="2"/>
    <x v="2"/>
    <s v="Vero Moda"/>
    <n v="501901.19999999995"/>
    <n v="65648.676959999997"/>
    <x v="175"/>
    <x v="3637"/>
    <x v="3580"/>
    <x v="72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6-03-01T00:00:00"/>
    <x v="2"/>
    <x v="2"/>
    <s v="Selected 思莱德"/>
    <n v="322916.64"/>
    <n v="68361.452688000005"/>
    <x v="2643"/>
    <x v="3638"/>
    <x v="3581"/>
    <x v="73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6-03-01T00:00:00"/>
    <x v="2"/>
    <x v="2"/>
    <s v="Only"/>
    <n v="387710.39999999997"/>
    <n v="66259.70736"/>
    <x v="2644"/>
    <x v="3639"/>
    <x v="3582"/>
    <x v="74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6-03-01T00:00:00"/>
    <x v="2"/>
    <x v="2"/>
    <s v="Mothercare"/>
    <n v="614341.79999999993"/>
    <n v="90492.547139999995"/>
    <x v="2645"/>
    <x v="3640"/>
    <x v="3583"/>
    <x v="75"/>
    <s v="儿童"/>
    <x v="14"/>
    <s v="母婴用品"/>
    <d v="2012-12-03T00:00:00"/>
    <d v="2018-05-09T00:00:00"/>
    <s v="保底(含物管费)与流水两者取高"/>
    <s v="0.11"/>
    <s v="0.11"/>
    <s v=""/>
    <n v="5.4"/>
  </r>
  <r>
    <d v="2016-03-01T00:00:00"/>
    <x v="2"/>
    <x v="2"/>
    <s v="Ochirly 欧时力"/>
    <n v="266978.39999999997"/>
    <n v="132181.00584"/>
    <x v="2646"/>
    <x v="3641"/>
    <x v="3584"/>
    <x v="104"/>
    <s v="普通服饰"/>
    <x v="13"/>
    <s v="女装"/>
    <d v="2012-12-15T00:00:00"/>
    <d v="2018-05-09T00:00:00"/>
    <s v="保底与流水两者取高"/>
    <s v="0.16"/>
    <s v="0.16"/>
    <s v=""/>
    <n v="5.4"/>
  </r>
  <r>
    <d v="2016-03-01T00:00:00"/>
    <x v="2"/>
    <x v="2"/>
    <s v="Five Plus 5+"/>
    <n v="170928"/>
    <n v="49569.119999999995"/>
    <x v="2647"/>
    <x v="3642"/>
    <x v="3585"/>
    <x v="105"/>
    <s v="普通服饰"/>
    <x v="13"/>
    <s v="女装"/>
    <d v="2012-12-15T00:00:00"/>
    <d v="2018-05-09T00:00:00"/>
    <s v="保底与流水两者取高"/>
    <s v="0.16"/>
    <s v="0.16"/>
    <s v=""/>
    <n v="5.4"/>
  </r>
  <r>
    <d v="2016-03-01T00:00:00"/>
    <x v="2"/>
    <x v="2"/>
    <s v="LEE"/>
    <n v="315738"/>
    <n v="52191.491399999999"/>
    <x v="1562"/>
    <x v="3643"/>
    <x v="3586"/>
    <x v="77"/>
    <s v="普通服饰"/>
    <x v="9"/>
    <s v="中性服装/休闲服饰"/>
    <d v="2013-03-06T00:00:00"/>
    <d v="2016-05-09T00:00:00"/>
    <s v="保底与流水两者取高"/>
    <s v="0.14"/>
    <s v="0.14"/>
    <s v=""/>
    <n v="3.2"/>
  </r>
  <r>
    <d v="2016-03-01T00:00:00"/>
    <x v="2"/>
    <x v="2"/>
    <s v="Less"/>
    <n v="192194.4"/>
    <n v="50547.127199999995"/>
    <x v="1835"/>
    <x v="3644"/>
    <x v="3587"/>
    <x v="78"/>
    <s v="普通服饰"/>
    <x v="13"/>
    <s v="女装"/>
    <d v="2013-01-14T00:00:00"/>
    <d v="2016-05-09T00:00:00"/>
    <s v="保底与流水两者取高"/>
    <s v="0.18"/>
    <s v="0.18"/>
    <s v=""/>
    <n v="3.3"/>
  </r>
  <r>
    <d v="2016-03-01T00:00:00"/>
    <x v="2"/>
    <x v="2"/>
    <s v="Innisfree 悦诗风吟"/>
    <n v="915495.78"/>
    <n v="113429.92714200002"/>
    <x v="2648"/>
    <x v="3645"/>
    <x v="3588"/>
    <x v="79"/>
    <s v="美容"/>
    <x v="5"/>
    <s v="化妆品/护肤品/香水"/>
    <d v="2015-08-07T00:00:00"/>
    <d v="2018-08-06T00:00:00"/>
    <s v="保底与流水两者取高"/>
    <s v="0.12"/>
    <s v="0.12"/>
    <s v=""/>
    <n v="3"/>
  </r>
  <r>
    <d v="2016-03-01T00:00:00"/>
    <x v="2"/>
    <x v="2"/>
    <s v="J.Linderberg"/>
    <n v="220302"/>
    <n v="39610.299600000006"/>
    <x v="1532"/>
    <x v="3646"/>
    <x v="3589"/>
    <x v="80"/>
    <s v="普通服饰"/>
    <x v="9"/>
    <s v="综合服饰"/>
    <d v="2013-03-01T00:00:00"/>
    <d v="2016-05-09T00:00:00"/>
    <s v="保底与流水两者取高"/>
    <s v="0.14,0.07"/>
    <s v="0.14"/>
    <s v="0.07"/>
    <n v="3.2"/>
  </r>
  <r>
    <d v="2016-03-01T00:00:00"/>
    <x v="2"/>
    <x v="2"/>
    <s v="CK Underwear"/>
    <n v="151275.84"/>
    <n v="14900.670239999998"/>
    <x v="621"/>
    <x v="3647"/>
    <x v="3590"/>
    <x v="23"/>
    <s v="普通服饰"/>
    <x v="9"/>
    <s v="内衣裤/保暖内衣"/>
    <d v="2013-03-20T00:00:00"/>
    <d v="2018-05-09T00:00:00"/>
    <s v="保底与流水两者取高"/>
    <s v="0.06"/>
    <s v="0.06"/>
    <s v=""/>
    <n v="5.0999999999999996"/>
  </r>
  <r>
    <d v="2016-03-01T00:00:00"/>
    <x v="2"/>
    <x v="2"/>
    <s v="CK jeans"/>
    <n v="332813.39999999997"/>
    <n v="48857.007119999995"/>
    <x v="60"/>
    <x v="3648"/>
    <x v="3591"/>
    <x v="69"/>
    <s v="普通服饰"/>
    <x v="9"/>
    <s v="综合服饰"/>
    <d v="2013-03-20T00:00:00"/>
    <d v="2018-05-09T00:00:00"/>
    <s v="保底与流水两者取高"/>
    <s v="0."/>
    <s v="0."/>
    <s v=""/>
    <n v="5.0999999999999996"/>
  </r>
  <r>
    <d v="2016-03-01T00:00:00"/>
    <x v="2"/>
    <x v="2"/>
    <s v="Tommy Hilfiger"/>
    <n v="490841.88"/>
    <n v="53992.606800000001"/>
    <x v="456"/>
    <x v="3649"/>
    <x v="3592"/>
    <x v="78"/>
    <s v="普通服饰"/>
    <x v="9"/>
    <s v="综合服饰"/>
    <d v="2013-02-18T00:00:00"/>
    <d v="2016-05-09T00:00:00"/>
    <s v="纯扣"/>
    <s v="0.11"/>
    <s v="0.11"/>
    <s v=""/>
    <n v="3.2"/>
  </r>
  <r>
    <d v="2016-03-01T00:00:00"/>
    <x v="2"/>
    <x v="2"/>
    <s v="MUJI 无印良品"/>
    <n v="2491042.0559999999"/>
    <n v="199283.36447999999"/>
    <x v="438"/>
    <x v="3650"/>
    <x v="3593"/>
    <x v="81"/>
    <s v="快时尚"/>
    <x v="15"/>
    <s v="快时尚"/>
    <d v="2013-01-20T00:00:00"/>
    <d v="2018-05-09T00:00:00"/>
    <s v="纯扣"/>
    <s v="0.08"/>
    <s v="0.08"/>
    <s v=""/>
    <n v="5.3"/>
  </r>
  <r>
    <d v="2016-03-01T00:00:00"/>
    <x v="2"/>
    <x v="2"/>
    <s v="ZARA"/>
    <n v="4606933.6919999998"/>
    <n v="207312.01613999999"/>
    <x v="2290"/>
    <x v="3651"/>
    <x v="3594"/>
    <x v="101"/>
    <s v="快时尚"/>
    <x v="19"/>
    <s v="快时尚"/>
    <d v="2013-06-17T00:00:00"/>
    <d v="2029-06-16T00:00:00"/>
    <s v="纯扣"/>
    <s v="0.05"/>
    <s v="0.05"/>
    <s v=""/>
    <n v="16"/>
  </r>
  <r>
    <d v="2016-03-01T00:00:00"/>
    <x v="2"/>
    <x v="2"/>
    <s v="Bose"/>
    <n v="244519.19999999998"/>
    <n v="33107.899680000002"/>
    <x v="373"/>
    <x v="3652"/>
    <x v="3595"/>
    <x v="62"/>
    <s v="电器"/>
    <x v="20"/>
    <s v="电器/家用电器/IT器材"/>
    <d v="2015-04-16T00:00:00"/>
    <d v="2017-04-15T00:00:00"/>
    <s v="保底与流水两者取高"/>
    <s v="0.08"/>
    <s v="0.08"/>
    <s v=""/>
    <n v="2"/>
  </r>
  <r>
    <d v="2016-03-01T00:00:00"/>
    <x v="2"/>
    <x v="2"/>
    <s v="T-world"/>
    <n v="1700215.2"/>
    <n v="57977.338319999995"/>
    <x v="2649"/>
    <x v="3653"/>
    <x v="3596"/>
    <x v="80"/>
    <s v="电器"/>
    <x v="20"/>
    <s v="电器/家用电器/IT器材"/>
    <d v="2014-03-10T00:00:00"/>
    <d v="2017-04-09T00:00:00"/>
    <s v="保底与流水两者取高"/>
    <s v="0.03"/>
    <s v="0.03"/>
    <s v=""/>
    <n v="3.1"/>
  </r>
  <r>
    <d v="2016-03-01T00:00:00"/>
    <x v="2"/>
    <x v="2"/>
    <s v="Starbucks 星巴克（01-38）"/>
    <n v="1211058.48"/>
    <n v="96884.678400000004"/>
    <x v="438"/>
    <x v="3654"/>
    <x v="3597"/>
    <x v="83"/>
    <s v="餐饮"/>
    <x v="0"/>
    <s v="咖啡店/面包店/冰激凌"/>
    <d v="2013-01-14T00:00:00"/>
    <d v="2023-05-13T00:00:00"/>
    <s v="保底与流水两者取高"/>
    <s v="0.08"/>
    <s v="0.08"/>
    <s v=""/>
    <n v="10.3"/>
  </r>
  <r>
    <d v="2016-03-01T00:00:00"/>
    <x v="2"/>
    <x v="2"/>
    <s v="Massimo Dutti"/>
    <n v="766360.77599999995"/>
    <n v="42149.842680000002"/>
    <x v="2172"/>
    <x v="3655"/>
    <x v="3598"/>
    <x v="84"/>
    <s v="快时尚"/>
    <x v="16"/>
    <s v="快时尚"/>
    <d v="2013-06-17T00:00:00"/>
    <d v="2029-06-16T00:00:00"/>
    <s v="纯扣"/>
    <s v="0.06"/>
    <s v="0.06"/>
    <s v=""/>
    <n v="16"/>
  </r>
  <r>
    <d v="2016-03-01T00:00:00"/>
    <x v="2"/>
    <x v="2"/>
    <s v="ZARA Home"/>
    <n v="467887.65600000002"/>
    <n v="25733.821080000002"/>
    <x v="2165"/>
    <x v="3656"/>
    <x v="3599"/>
    <x v="85"/>
    <s v="快时尚"/>
    <x v="16"/>
    <s v="快时尚"/>
    <d v="2013-06-17T00:00:00"/>
    <d v="2029-06-16T00:00:00"/>
    <s v="纯扣"/>
    <s v="0.06"/>
    <s v="0.06"/>
    <s v=""/>
    <n v="16"/>
  </r>
  <r>
    <d v="2016-03-01T00:00:00"/>
    <x v="2"/>
    <x v="2"/>
    <s v="Oysho"/>
    <n v="628743.91200000001"/>
    <n v="34580.915159999997"/>
    <x v="2269"/>
    <x v="3657"/>
    <x v="3600"/>
    <x v="86"/>
    <s v="快时尚"/>
    <x v="16"/>
    <s v="快时尚"/>
    <d v="2013-06-17T00:00:00"/>
    <d v="2029-06-16T00:00:00"/>
    <s v="纯扣"/>
    <s v="0.06"/>
    <s v="0.06"/>
    <s v=""/>
    <n v="16"/>
  </r>
  <r>
    <d v="2016-03-01T00:00:00"/>
    <x v="2"/>
    <x v="2"/>
    <s v="Uniqlo 优衣库"/>
    <n v="2542391.7960000001"/>
    <n v="228306.78328080001"/>
    <x v="2650"/>
    <x v="3658"/>
    <x v="3601"/>
    <x v="87"/>
    <s v="快时尚"/>
    <x v="17"/>
    <s v="快时尚"/>
    <d v="2013-01-07T00:00:00"/>
    <d v="2023-08-30T00:00:00"/>
    <s v="纯扣"/>
    <s v="0.08"/>
    <s v="0.08"/>
    <s v=""/>
    <n v="10.6"/>
  </r>
  <r>
    <d v="2016-03-01T00:00:00"/>
    <x v="2"/>
    <x v="2"/>
    <s v="Bershka"/>
    <n v="991134.37199999997"/>
    <n v="54512.390460000002"/>
    <x v="2172"/>
    <x v="3659"/>
    <x v="3602"/>
    <x v="88"/>
    <s v="快时尚"/>
    <x v="16"/>
    <s v="快时尚"/>
    <d v="2013-06-17T00:00:00"/>
    <d v="2029-06-16T00:00:00"/>
    <s v="纯扣"/>
    <s v="0.06"/>
    <s v="0.06"/>
    <s v=""/>
    <n v="16"/>
  </r>
  <r>
    <d v="2016-03-01T00:00:00"/>
    <x v="2"/>
    <x v="2"/>
    <s v="Dazzle 地素"/>
    <n v="75268.800000000003"/>
    <n v="36083.862719999997"/>
    <x v="2651"/>
    <x v="3660"/>
    <x v="3603"/>
    <x v="89"/>
    <s v="普通服饰"/>
    <x v="13"/>
    <s v="女装"/>
    <d v="2013-04-20T00:00:00"/>
    <d v="2016-05-19T00:00:00"/>
    <s v="保底与流水两者取高"/>
    <s v="0.13"/>
    <s v="0.13"/>
    <s v=""/>
    <n v="3.1"/>
  </r>
  <r>
    <d v="2016-03-01T00:00:00"/>
    <x v="2"/>
    <x v="2"/>
    <s v="STACCATO 思加图"/>
    <n v="160671.96"/>
    <n v="24132.928391999998"/>
    <x v="695"/>
    <x v="3661"/>
    <x v="3604"/>
    <x v="23"/>
    <s v="普通服饰"/>
    <x v="6"/>
    <s v="鞋"/>
    <d v="2015-07-14T00:00:00"/>
    <d v="2016-07-13T00:00:00"/>
    <s v="保底与流水两者取高"/>
    <s v="0.13"/>
    <s v="0.13"/>
    <s v=""/>
    <n v="1"/>
  </r>
  <r>
    <d v="2016-03-01T00:00:00"/>
    <x v="2"/>
    <x v="2"/>
    <s v="Joy&amp;Peace 真美诗"/>
    <n v="91867.199999999997"/>
    <n v="14763.05904"/>
    <x v="1187"/>
    <x v="3662"/>
    <x v="3605"/>
    <x v="90"/>
    <s v="普通服饰"/>
    <x v="6"/>
    <s v="鞋"/>
    <d v="2015-07-14T00:00:00"/>
    <d v="2016-07-13T00:00:00"/>
    <s v="纯扣"/>
    <s v="0.13"/>
    <s v="0.13"/>
    <s v=""/>
    <n v="1"/>
  </r>
  <r>
    <d v="2016-03-01T00:00:00"/>
    <x v="2"/>
    <x v="2"/>
    <s v="Pull&amp;Bear"/>
    <n v="595334.49600000004"/>
    <n v="32743.397280000001"/>
    <x v="2165"/>
    <x v="3663"/>
    <x v="3606"/>
    <x v="91"/>
    <s v="快时尚"/>
    <x v="16"/>
    <s v="快时尚"/>
    <d v="2013-06-17T00:00:00"/>
    <d v="2029-06-16T00:00:00"/>
    <s v="纯扣"/>
    <s v="0.06"/>
    <s v="0.06"/>
    <s v=""/>
    <n v="16"/>
  </r>
  <r>
    <d v="2016-03-01T00:00:00"/>
    <x v="2"/>
    <x v="2"/>
    <s v="Rabeanco"/>
    <n v="98229"/>
    <n v="19321.6443"/>
    <x v="2652"/>
    <x v="3664"/>
    <x v="3607"/>
    <x v="1"/>
    <s v="普通服饰"/>
    <x v="6"/>
    <s v="手袋/钱包/旅行箱包"/>
    <d v="2015-07-16T00:00:00"/>
    <d v="2017-07-15T00:00:00"/>
    <s v="保底与流水两者取高"/>
    <s v="0.16"/>
    <s v="0.16"/>
    <s v=""/>
    <n v="2"/>
  </r>
  <r>
    <d v="2016-03-01T00:00:00"/>
    <x v="2"/>
    <x v="2"/>
    <s v="Ecco 爱步"/>
    <n v="117121.2"/>
    <n v="22264.740120000002"/>
    <x v="922"/>
    <x v="3665"/>
    <x v="3608"/>
    <x v="106"/>
    <s v="普通服饰"/>
    <x v="6"/>
    <s v="鞋"/>
    <d v="2015-07-16T00:00:00"/>
    <d v="2018-07-15T00:00:00"/>
    <s v="保底与流水两者取高"/>
    <s v="0.15"/>
    <s v="0.15"/>
    <s v=""/>
    <n v="3"/>
  </r>
  <r>
    <d v="2016-03-01T00:00:00"/>
    <x v="2"/>
    <x v="2"/>
    <s v="Clarks 其乐"/>
    <n v="166951.55999999997"/>
    <n v="24041.02464"/>
    <x v="2653"/>
    <x v="3666"/>
    <x v="3609"/>
    <x v="93"/>
    <s v="普通服饰"/>
    <x v="6"/>
    <s v="鞋"/>
    <d v="2015-06-01T00:00:00"/>
    <d v="2016-05-09T00:00:00"/>
    <s v="保底与流水两者取高"/>
    <s v="0.13"/>
    <s v="0.13"/>
    <s v=""/>
    <n v="0.9"/>
  </r>
  <r>
    <d v="2016-03-01T00:00:00"/>
    <x v="2"/>
    <x v="2"/>
    <s v="暇步士"/>
    <n v="160432.07999999999"/>
    <n v="23134.305936000001"/>
    <x v="2276"/>
    <x v="3667"/>
    <x v="3610"/>
    <x v="94"/>
    <s v="普通服饰"/>
    <x v="6"/>
    <s v="鞋"/>
    <d v="2015-06-01T00:00:00"/>
    <d v="2016-05-09T00:00:00"/>
    <s v="保底与流水两者取高"/>
    <s v="0.13"/>
    <s v="0.13"/>
    <s v=""/>
    <n v="0.9"/>
  </r>
  <r>
    <d v="2016-03-01T00:00:00"/>
    <x v="2"/>
    <x v="2"/>
    <s v="Stradivarius"/>
    <n v="256093.88399999999"/>
    <n v="14085.163620000001"/>
    <x v="2172"/>
    <x v="3668"/>
    <x v="3611"/>
    <x v="95"/>
    <s v="快时尚"/>
    <x v="16"/>
    <s v="快时尚"/>
    <d v="2013-06-17T00:00:00"/>
    <d v="2029-06-16T00:00:00"/>
    <s v="纯扣"/>
    <s v="0.06"/>
    <s v="0.06"/>
    <s v=""/>
    <n v="16"/>
  </r>
  <r>
    <d v="2016-03-01T00:00:00"/>
    <x v="2"/>
    <x v="2"/>
    <s v="Mo&amp;Co 摩安珂"/>
    <n v="252173.27999999997"/>
    <n v="54923.340384000003"/>
    <x v="2654"/>
    <x v="3669"/>
    <x v="3612"/>
    <x v="96"/>
    <s v="普通服饰"/>
    <x v="13"/>
    <s v="女装"/>
    <d v="2013-03-10T00:00:00"/>
    <d v="2016-05-09T00:00:00"/>
    <s v="保底与流水两者取高"/>
    <s v="0.18"/>
    <s v="0.18"/>
    <s v=""/>
    <n v="3.2"/>
  </r>
  <r>
    <d v="2016-03-01T00:00:00"/>
    <x v="2"/>
    <x v="2"/>
    <s v="Dr. Martens"/>
    <n v="192777.60000000001"/>
    <n v="27200.919360000004"/>
    <x v="215"/>
    <x v="3670"/>
    <x v="3613"/>
    <x v="54"/>
    <s v="普通服饰"/>
    <x v="6"/>
    <s v="鞋"/>
    <d v="2014-03-17T00:00:00"/>
    <d v="2017-03-16T00:00:00"/>
    <s v="保底与流水两者取高"/>
    <s v="0.11"/>
    <s v="0.11"/>
    <s v=""/>
    <n v="3"/>
  </r>
  <r>
    <d v="2016-03-01T00:00:00"/>
    <x v="2"/>
    <x v="2"/>
    <s v="Lenscrafters 亮视点"/>
    <n v="139636.79999999999"/>
    <n v="52782.710400000004"/>
    <x v="2655"/>
    <x v="3671"/>
    <x v="3614"/>
    <x v="97"/>
    <s v="其它"/>
    <x v="1"/>
    <s v="眼镜"/>
    <d v="2013-01-16T00:00:00"/>
    <d v="2016-05-09T00:00:00"/>
    <s v="保底与流水两者取高"/>
    <s v="0.16"/>
    <s v="0.16"/>
    <s v=""/>
    <n v="3.3"/>
  </r>
  <r>
    <d v="2016-03-01T00:00:00"/>
    <x v="2"/>
    <x v="2"/>
    <s v="egg"/>
    <n v="109186.8"/>
    <n v="33105.437760000001"/>
    <x v="2656"/>
    <x v="3672"/>
    <x v="3615"/>
    <x v="63"/>
    <s v="其它"/>
    <x v="1"/>
    <s v="眼镜"/>
    <d v="2013-03-14T00:00:00"/>
    <d v="2016-05-09T00:00:00"/>
    <s v="保底与流水两者取高"/>
    <s v="0.16"/>
    <s v="0.16"/>
    <s v=""/>
    <n v="3.2"/>
  </r>
  <r>
    <d v="2016-03-01T00:00:00"/>
    <x v="2"/>
    <x v="2"/>
    <s v="City Chain 时间廊"/>
    <n v="192231.6"/>
    <n v="34601.687999999995"/>
    <x v="1925"/>
    <x v="3673"/>
    <x v="3616"/>
    <x v="98"/>
    <s v="珠宝"/>
    <x v="11"/>
    <s v="钟表"/>
    <d v="2013-03-14T00:00:00"/>
    <d v="2016-05-09T00:00:00"/>
    <s v="保底与流水两者取高"/>
    <s v="0.12"/>
    <s v="0.12"/>
    <s v=""/>
    <n v="3.2"/>
  </r>
  <r>
    <d v="2016-03-01T00:00:00"/>
    <x v="2"/>
    <x v="2"/>
    <s v="Amass 阿玛施"/>
    <n v="982542"/>
    <n v="74869.700400000002"/>
    <x v="2657"/>
    <x v="3674"/>
    <x v="3617"/>
    <x v="99"/>
    <s v="普通服饰"/>
    <x v="13"/>
    <s v="女装"/>
    <d v="2013-04-10T00:00:00"/>
    <d v="2016-05-09T00:00:00"/>
    <s v="保底与流水两者取高"/>
    <s v="0.06"/>
    <s v="0.06"/>
    <s v=""/>
    <n v="3.1"/>
  </r>
  <r>
    <d v="2016-03-01T00:00:00"/>
    <x v="2"/>
    <x v="2"/>
    <s v="Springfield"/>
    <n v="186900"/>
    <n v="102944.51999999999"/>
    <x v="2658"/>
    <x v="3675"/>
    <x v="3618"/>
    <x v="100"/>
    <s v="普通服饰"/>
    <x v="9"/>
    <s v="综合服饰"/>
    <d v="2013-01-28T00:00:00"/>
    <d v="2019-05-09T00:00:00"/>
    <s v="保底与流水两者取高"/>
    <s v="0.12"/>
    <s v="0.12"/>
    <s v=""/>
    <n v="6.3"/>
  </r>
  <r>
    <d v="2016-03-01T00:00:00"/>
    <x v="2"/>
    <x v="2"/>
    <s v="三星"/>
    <n v="168072"/>
    <n v="13193.652"/>
    <x v="2235"/>
    <x v="3676"/>
    <x v="3619"/>
    <x v="47"/>
    <s v="电器"/>
    <x v="20"/>
    <s v="电器/家用电器/IT器材"/>
    <d v="2014-09-20T00:00:00"/>
    <d v="2016-09-19T00:00:00"/>
    <s v="保底与流水两者取高"/>
    <s v="0.03"/>
    <s v="0.03"/>
    <s v=""/>
    <n v="2"/>
  </r>
  <r>
    <d v="2016-03-01T00:00:00"/>
    <x v="2"/>
    <x v="2"/>
    <s v="Salvafove Fevagawo"/>
    <n v="24000"/>
    <n v="7000.8"/>
    <x v="2659"/>
    <x v="3677"/>
    <x v="3620"/>
    <x v="10"/>
    <s v="美容"/>
    <x v="5"/>
    <s v="化妆品/护肤品/香水"/>
    <d v="2015-02-12T00:00:00"/>
    <d v="2016-05-11T00:00:00"/>
    <s v="保底与流水两者取高"/>
    <s v="0.16"/>
    <s v="0.16"/>
    <s v=""/>
    <n v="1.2"/>
  </r>
  <r>
    <d v="2016-03-01T00:00:00"/>
    <x v="2"/>
    <x v="2"/>
    <s v="BVLGARI"/>
    <n v="27116.399999999998"/>
    <n v="6998.7428399999999"/>
    <x v="2660"/>
    <x v="3678"/>
    <x v="3621"/>
    <x v="10"/>
    <s v="美容"/>
    <x v="5"/>
    <s v="化妆品/护肤品/香水"/>
    <d v="2015-02-12T00:00:00"/>
    <d v="2016-05-11T00:00:00"/>
    <s v="保底与流水两者取高"/>
    <s v="0.16"/>
    <s v="0.16"/>
    <s v=""/>
    <n v="1.2"/>
  </r>
  <r>
    <d v="2016-03-01T00:00:00"/>
    <x v="2"/>
    <x v="2"/>
    <s v="Casio 卡西欧"/>
    <n v="54584.4"/>
    <n v="7696.4003999999986"/>
    <x v="2661"/>
    <x v="3679"/>
    <x v="3622"/>
    <x v="10"/>
    <s v="珠宝"/>
    <x v="11"/>
    <s v="钟表"/>
    <d v="2013-07-26T00:00:00"/>
    <d v="2016-10-25T00:00:00"/>
    <s v="保底与流水两者取高"/>
    <s v="0.13"/>
    <s v="0.13"/>
    <s v=""/>
    <n v="3.3"/>
  </r>
  <r>
    <d v="2016-03-01T00:00:00"/>
    <x v="2"/>
    <x v="2"/>
    <s v="Calvin Klein"/>
    <n v="34240.799999999996"/>
    <n v="6998.81952"/>
    <x v="2662"/>
    <x v="3680"/>
    <x v="3623"/>
    <x v="10"/>
    <s v="美容"/>
    <x v="5"/>
    <s v="化妆品/护肤品/香水"/>
    <d v="2015-02-12T00:00:00"/>
    <d v="2016-05-11T00:00:00"/>
    <s v="保底与流水两者取高"/>
    <s v="0.16"/>
    <s v="0.16"/>
    <s v=""/>
    <n v="1.2"/>
  </r>
  <r>
    <d v="2016-03-01T00:00:00"/>
    <x v="2"/>
    <x v="2"/>
    <s v="Tissot 天梭"/>
    <n v="108799.2"/>
    <n v="10390.323600000002"/>
    <x v="2663"/>
    <x v="3681"/>
    <x v="3624"/>
    <x v="10"/>
    <s v="珠宝"/>
    <x v="11"/>
    <s v="钟表"/>
    <d v="2015-09-12T00:00:00"/>
    <d v="2016-09-11T00:00:00"/>
    <s v="保底与流水两者取高"/>
    <s v="0.09"/>
    <s v="0.09"/>
    <s v=""/>
    <n v="1"/>
  </r>
  <r>
    <d v="2016-03-01T00:00:00"/>
    <x v="2"/>
    <x v="2"/>
    <s v="CASIO"/>
    <n v="78344.399999999994"/>
    <n v="8398.5196799999994"/>
    <x v="2664"/>
    <x v="3682"/>
    <x v="3625"/>
    <x v="6"/>
    <s v="珠宝"/>
    <x v="11"/>
    <s v="钟表"/>
    <d v="2015-04-08T00:00:00"/>
    <d v="2016-04-07T00:00:00"/>
    <s v="保底与流水两者取高"/>
    <s v="0.05"/>
    <s v="0.05"/>
    <s v=""/>
    <n v="1"/>
  </r>
  <r>
    <d v="2016-04-01T00:00:00"/>
    <x v="2"/>
    <x v="2"/>
    <s v="迪卡侬"/>
    <n v="7865834.3999999994"/>
    <n v="309127.29191999999"/>
    <x v="2665"/>
    <x v="3683"/>
    <x v="3626"/>
    <x v="102"/>
    <s v="普通服饰"/>
    <x v="6"/>
    <s v="生活特性店"/>
    <d v="2013-04-01T00:00:00"/>
    <d v="2033-03-08T00:00:00"/>
    <s v="纯保底"/>
    <n v="0"/>
    <n v="0"/>
    <s v=""/>
    <n v="19.899999999999999"/>
  </r>
  <r>
    <d v="2016-04-01T00:00:00"/>
    <x v="2"/>
    <x v="2"/>
    <s v="Jack&amp;Jones 杰克琼斯"/>
    <n v="703733.16"/>
    <n v="75229.074804000003"/>
    <x v="2666"/>
    <x v="3684"/>
    <x v="3627"/>
    <x v="71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6-04-01T00:00:00"/>
    <x v="2"/>
    <x v="2"/>
    <s v="Vero Moda"/>
    <n v="512906.39999999997"/>
    <n v="72371.093039999992"/>
    <x v="215"/>
    <x v="3685"/>
    <x v="3628"/>
    <x v="72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6-04-01T00:00:00"/>
    <x v="2"/>
    <x v="2"/>
    <s v="Selected 思莱德"/>
    <n v="331641.59999999998"/>
    <n v="75415.299840000007"/>
    <x v="2667"/>
    <x v="3686"/>
    <x v="3629"/>
    <x v="73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6-04-01T00:00:00"/>
    <x v="2"/>
    <x v="2"/>
    <s v="Only"/>
    <n v="405352.8"/>
    <n v="73085.109840000005"/>
    <x v="2668"/>
    <x v="3687"/>
    <x v="3630"/>
    <x v="74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6-04-01T00:00:00"/>
    <x v="2"/>
    <x v="2"/>
    <s v="Mothercare"/>
    <n v="634966.63199999998"/>
    <n v="90482.745059999987"/>
    <x v="2669"/>
    <x v="3688"/>
    <x v="3631"/>
    <x v="75"/>
    <s v="儿童"/>
    <x v="14"/>
    <s v="母婴用品"/>
    <d v="2012-12-03T00:00:00"/>
    <d v="2018-05-09T00:00:00"/>
    <s v="保底(含物管费)与流水两者取高"/>
    <s v="0.11"/>
    <s v="0.11"/>
    <s v=""/>
    <n v="5.4"/>
  </r>
  <r>
    <d v="2016-04-01T00:00:00"/>
    <x v="2"/>
    <x v="2"/>
    <s v="Ochirly 欧时力"/>
    <n v="311382"/>
    <n v="132181.65900000001"/>
    <x v="2670"/>
    <x v="3689"/>
    <x v="3632"/>
    <x v="104"/>
    <s v="普通服饰"/>
    <x v="13"/>
    <s v="女装"/>
    <d v="2012-12-15T00:00:00"/>
    <d v="2018-05-09T00:00:00"/>
    <s v="保底与流水两者取高"/>
    <s v="0.16"/>
    <s v="0.16"/>
    <s v=""/>
    <n v="5.4"/>
  </r>
  <r>
    <d v="2016-04-01T00:00:00"/>
    <x v="2"/>
    <x v="2"/>
    <s v="Five Plus 5+"/>
    <n v="161942.39999999999"/>
    <n v="49570.56863999999"/>
    <x v="2671"/>
    <x v="3690"/>
    <x v="3633"/>
    <x v="105"/>
    <s v="普通服饰"/>
    <x v="13"/>
    <s v="女装"/>
    <d v="2012-12-15T00:00:00"/>
    <d v="2018-05-09T00:00:00"/>
    <s v="保底与流水两者取高"/>
    <s v="0.16"/>
    <s v="0.16"/>
    <s v=""/>
    <n v="5.4"/>
  </r>
  <r>
    <d v="2016-04-01T00:00:00"/>
    <x v="2"/>
    <x v="2"/>
    <s v="LEE"/>
    <n v="353976"/>
    <n v="58016.666400000009"/>
    <x v="2672"/>
    <x v="3691"/>
    <x v="3634"/>
    <x v="77"/>
    <s v="普通服饰"/>
    <x v="9"/>
    <s v="中性服装/休闲服饰"/>
    <d v="2013-03-06T00:00:00"/>
    <d v="2016-05-09T00:00:00"/>
    <s v="保底与流水两者取高"/>
    <s v="0.14"/>
    <s v="0.14"/>
    <s v=""/>
    <n v="3.2"/>
  </r>
  <r>
    <d v="2016-04-01T00:00:00"/>
    <x v="2"/>
    <x v="2"/>
    <s v="Less"/>
    <n v="236001"/>
    <n v="51896.619899999998"/>
    <x v="2673"/>
    <x v="3692"/>
    <x v="3635"/>
    <x v="78"/>
    <s v="普通服饰"/>
    <x v="13"/>
    <s v="女装"/>
    <d v="2013-01-14T00:00:00"/>
    <d v="2016-05-09T00:00:00"/>
    <s v="保底与流水两者取高"/>
    <s v="0.18"/>
    <s v="0.18"/>
    <s v=""/>
    <n v="3.3"/>
  </r>
  <r>
    <d v="2016-04-01T00:00:00"/>
    <x v="2"/>
    <x v="2"/>
    <s v="Innisfree 悦诗风吟"/>
    <n v="882061.74000000011"/>
    <n v="113256.72741599999"/>
    <x v="245"/>
    <x v="3693"/>
    <x v="3636"/>
    <x v="79"/>
    <s v="美容"/>
    <x v="5"/>
    <s v="化妆品/护肤品/香水"/>
    <d v="2015-08-07T00:00:00"/>
    <d v="2018-08-06T00:00:00"/>
    <s v="保底与流水两者取高"/>
    <s v="0.12"/>
    <s v="0.12"/>
    <s v=""/>
    <n v="3"/>
  </r>
  <r>
    <d v="2016-04-01T00:00:00"/>
    <x v="2"/>
    <x v="2"/>
    <s v="J.Linderberg"/>
    <n v="247914"/>
    <n v="41699.1348"/>
    <x v="2674"/>
    <x v="3694"/>
    <x v="3637"/>
    <x v="80"/>
    <s v="普通服饰"/>
    <x v="9"/>
    <s v="综合服饰"/>
    <d v="2013-03-01T00:00:00"/>
    <d v="2016-05-09T00:00:00"/>
    <s v="保底与流水两者取高"/>
    <s v="0.14,0.07"/>
    <s v="0.14"/>
    <s v="0.07"/>
    <n v="3.2"/>
  </r>
  <r>
    <d v="2016-04-01T00:00:00"/>
    <x v="2"/>
    <x v="2"/>
    <s v="CK Underwear"/>
    <n v="157819.68"/>
    <n v="14898.177791999999"/>
    <x v="240"/>
    <x v="3695"/>
    <x v="3638"/>
    <x v="23"/>
    <s v="普通服饰"/>
    <x v="9"/>
    <s v="内衣裤/保暖内衣"/>
    <d v="2013-03-20T00:00:00"/>
    <d v="2018-05-09T00:00:00"/>
    <s v="保底与流水两者取高"/>
    <s v="0.06"/>
    <s v="0.06"/>
    <s v=""/>
    <n v="5.0999999999999996"/>
  </r>
  <r>
    <d v="2016-04-01T00:00:00"/>
    <x v="2"/>
    <x v="2"/>
    <s v="CK jeans"/>
    <n v="480318.83999999997"/>
    <n v="48848.426028000002"/>
    <x v="843"/>
    <x v="3696"/>
    <x v="3639"/>
    <x v="69"/>
    <s v="普通服饰"/>
    <x v="9"/>
    <s v="综合服饰"/>
    <d v="2013-03-20T00:00:00"/>
    <d v="2018-05-09T00:00:00"/>
    <s v="保底与流水两者取高"/>
    <s v="0."/>
    <s v="0."/>
    <s v=""/>
    <n v="5.0999999999999996"/>
  </r>
  <r>
    <d v="2016-04-01T00:00:00"/>
    <x v="2"/>
    <x v="2"/>
    <s v="Tommy Hilfiger"/>
    <n v="628999.19999999995"/>
    <n v="72649.407600000006"/>
    <x v="340"/>
    <x v="3697"/>
    <x v="3640"/>
    <x v="78"/>
    <s v="普通服饰"/>
    <x v="9"/>
    <s v="综合服饰"/>
    <d v="2013-02-18T00:00:00"/>
    <d v="2016-05-09T00:00:00"/>
    <s v="纯扣"/>
    <s v="0.11"/>
    <s v="0.11"/>
    <s v=""/>
    <n v="3.2"/>
  </r>
  <r>
    <d v="2016-04-01T00:00:00"/>
    <x v="2"/>
    <x v="2"/>
    <s v="MUJI 无印良品"/>
    <n v="2806533.3359999997"/>
    <n v="235748.80022399998"/>
    <x v="1709"/>
    <x v="3698"/>
    <x v="3641"/>
    <x v="81"/>
    <s v="快时尚"/>
    <x v="15"/>
    <s v="快时尚"/>
    <d v="2013-01-20T00:00:00"/>
    <d v="2018-05-09T00:00:00"/>
    <s v="纯扣"/>
    <s v="0.08"/>
    <s v="0.08"/>
    <s v=""/>
    <n v="5.3"/>
  </r>
  <r>
    <d v="2016-04-01T00:00:00"/>
    <x v="2"/>
    <x v="2"/>
    <s v="ZARA"/>
    <n v="4589682.1319999993"/>
    <n v="216632.99663039998"/>
    <x v="2675"/>
    <x v="3699"/>
    <x v="3642"/>
    <x v="101"/>
    <s v="快时尚"/>
    <x v="19"/>
    <s v="快时尚"/>
    <d v="2013-06-17T00:00:00"/>
    <d v="2029-06-16T00:00:00"/>
    <s v="纯扣"/>
    <s v="0.05"/>
    <s v="0.05"/>
    <s v=""/>
    <n v="16"/>
  </r>
  <r>
    <d v="2016-04-01T00:00:00"/>
    <x v="2"/>
    <x v="2"/>
    <s v="Bose"/>
    <n v="250722"/>
    <n v="33671.964599999999"/>
    <x v="2676"/>
    <x v="3700"/>
    <x v="3643"/>
    <x v="62"/>
    <s v="电器"/>
    <x v="20"/>
    <s v="电器/家用电器/IT器材"/>
    <d v="2015-04-16T00:00:00"/>
    <d v="2017-04-15T00:00:00"/>
    <s v="保底与流水两者取高"/>
    <s v="0.08,0.08"/>
    <s v="0.08"/>
    <s v="0.08"/>
    <n v="2"/>
  </r>
  <r>
    <d v="2016-04-01T00:00:00"/>
    <x v="2"/>
    <x v="2"/>
    <s v="T-world"/>
    <n v="1857889.68"/>
    <n v="63539.827055999995"/>
    <x v="490"/>
    <x v="3701"/>
    <x v="3644"/>
    <x v="80"/>
    <s v="电器"/>
    <x v="20"/>
    <s v="电器/家用电器/IT器材"/>
    <d v="2014-03-10T00:00:00"/>
    <d v="2017-04-09T00:00:00"/>
    <s v="保底与流水两者取高"/>
    <s v="0.03,0.03"/>
    <s v="0.03"/>
    <s v="0.03"/>
    <n v="3.1"/>
  </r>
  <r>
    <d v="2016-04-01T00:00:00"/>
    <x v="2"/>
    <x v="2"/>
    <s v="Starbucks 星巴克（01-38）"/>
    <n v="1150509.372"/>
    <n v="95722.379750399996"/>
    <x v="2677"/>
    <x v="3702"/>
    <x v="3645"/>
    <x v="83"/>
    <s v="餐饮"/>
    <x v="0"/>
    <s v="咖啡店/面包店/冰激凌"/>
    <d v="2013-01-14T00:00:00"/>
    <d v="2023-05-13T00:00:00"/>
    <s v="保底与流水两者取高"/>
    <s v="0.08"/>
    <s v="0.08"/>
    <s v=""/>
    <n v="10.3"/>
  </r>
  <r>
    <d v="2016-04-01T00:00:00"/>
    <x v="2"/>
    <x v="2"/>
    <s v="Massimo Dutti"/>
    <n v="776079.51600000006"/>
    <n v="44857.3960248"/>
    <x v="2678"/>
    <x v="3703"/>
    <x v="3646"/>
    <x v="84"/>
    <s v="快时尚"/>
    <x v="16"/>
    <s v="快时尚"/>
    <d v="2013-06-17T00:00:00"/>
    <d v="2029-06-16T00:00:00"/>
    <s v="纯扣"/>
    <s v="0.06"/>
    <s v="0.06"/>
    <s v=""/>
    <n v="16"/>
  </r>
  <r>
    <d v="2016-04-01T00:00:00"/>
    <x v="2"/>
    <x v="2"/>
    <s v="ZARA Home"/>
    <n v="508076.84399999998"/>
    <n v="29366.841583199999"/>
    <x v="2678"/>
    <x v="3704"/>
    <x v="3647"/>
    <x v="85"/>
    <s v="快时尚"/>
    <x v="16"/>
    <s v="快时尚"/>
    <d v="2013-06-17T00:00:00"/>
    <d v="2029-06-16T00:00:00"/>
    <s v="纯扣"/>
    <s v="0.06"/>
    <s v="0.06"/>
    <s v=""/>
    <n v="16"/>
  </r>
  <r>
    <d v="2016-04-01T00:00:00"/>
    <x v="2"/>
    <x v="2"/>
    <s v="Oysho"/>
    <n v="692382.73199999996"/>
    <n v="40019.721909600004"/>
    <x v="800"/>
    <x v="3705"/>
    <x v="3648"/>
    <x v="86"/>
    <s v="快时尚"/>
    <x v="16"/>
    <s v="快时尚"/>
    <d v="2013-06-17T00:00:00"/>
    <d v="2029-06-16T00:00:00"/>
    <s v="纯扣"/>
    <s v="0.06"/>
    <s v="0.06"/>
    <s v=""/>
    <n v="16"/>
  </r>
  <r>
    <d v="2016-04-01T00:00:00"/>
    <x v="2"/>
    <x v="2"/>
    <s v="Uniqlo 优衣库"/>
    <n v="3370909.74"/>
    <n v="308101.15023600002"/>
    <x v="2679"/>
    <x v="3706"/>
    <x v="3649"/>
    <x v="87"/>
    <s v="快时尚"/>
    <x v="17"/>
    <s v="快时尚"/>
    <d v="2013-01-07T00:00:00"/>
    <d v="2023-08-30T00:00:00"/>
    <s v="纯扣"/>
    <s v="0.08"/>
    <s v="0.08"/>
    <s v=""/>
    <n v="10.6"/>
  </r>
  <r>
    <d v="2016-04-01T00:00:00"/>
    <x v="2"/>
    <x v="2"/>
    <s v="Bershka"/>
    <n v="980457.39600000007"/>
    <n v="56572.391749200004"/>
    <x v="2680"/>
    <x v="3707"/>
    <x v="3650"/>
    <x v="88"/>
    <s v="快时尚"/>
    <x v="16"/>
    <s v="快时尚"/>
    <d v="2013-06-17T00:00:00"/>
    <d v="2029-06-16T00:00:00"/>
    <s v="纯扣"/>
    <s v="0.06"/>
    <s v="0.06"/>
    <s v=""/>
    <n v="16"/>
  </r>
  <r>
    <d v="2016-04-01T00:00:00"/>
    <x v="2"/>
    <x v="2"/>
    <s v="Dazzle 地素"/>
    <n v="111261.59999999999"/>
    <n v="36082.136879999998"/>
    <x v="2681"/>
    <x v="3708"/>
    <x v="3651"/>
    <x v="89"/>
    <s v="普通服饰"/>
    <x v="13"/>
    <s v="女装"/>
    <d v="2013-04-20T00:00:00"/>
    <d v="2016-05-19T00:00:00"/>
    <s v="保底与流水两者取高"/>
    <s v="0.13"/>
    <s v="0.13"/>
    <s v=""/>
    <n v="3.1"/>
  </r>
  <r>
    <d v="2016-04-01T00:00:00"/>
    <x v="2"/>
    <x v="2"/>
    <s v="STACCATO 思加图"/>
    <n v="190132.92"/>
    <n v="28386.844955999997"/>
    <x v="2585"/>
    <x v="3709"/>
    <x v="3652"/>
    <x v="23"/>
    <s v="普通服饰"/>
    <x v="6"/>
    <s v="鞋"/>
    <d v="2015-07-14T00:00:00"/>
    <d v="2016-07-13T00:00:00"/>
    <s v="保底与流水两者取高"/>
    <s v="0.13"/>
    <s v="0.13"/>
    <s v=""/>
    <n v="1"/>
  </r>
  <r>
    <d v="2016-04-01T00:00:00"/>
    <x v="2"/>
    <x v="2"/>
    <s v="Joy&amp;Peace 真美诗"/>
    <n v="99268.439999999988"/>
    <n v="16369.365756000001"/>
    <x v="2682"/>
    <x v="3710"/>
    <x v="3653"/>
    <x v="90"/>
    <s v="普通服饰"/>
    <x v="6"/>
    <s v="鞋"/>
    <d v="2015-07-14T00:00:00"/>
    <d v="2016-07-13T00:00:00"/>
    <s v="纯扣"/>
    <s v="0.13"/>
    <s v="0.13"/>
    <s v=""/>
    <n v="1"/>
  </r>
  <r>
    <d v="2016-04-01T00:00:00"/>
    <x v="2"/>
    <x v="2"/>
    <s v="Pull&amp;Bear"/>
    <n v="597876.37199999997"/>
    <n v="34497.466664400003"/>
    <x v="2683"/>
    <x v="3711"/>
    <x v="3654"/>
    <x v="91"/>
    <s v="快时尚"/>
    <x v="16"/>
    <s v="快时尚"/>
    <d v="2013-06-17T00:00:00"/>
    <d v="2029-06-16T00:00:00"/>
    <s v="纯扣"/>
    <s v="0.06"/>
    <s v="0.06"/>
    <s v=""/>
    <n v="16"/>
  </r>
  <r>
    <d v="2016-04-01T00:00:00"/>
    <x v="2"/>
    <x v="2"/>
    <s v="Rabeanco"/>
    <n v="73430.759999999995"/>
    <n v="19319.632956000001"/>
    <x v="2684"/>
    <x v="3712"/>
    <x v="3655"/>
    <x v="1"/>
    <s v="普通服饰"/>
    <x v="6"/>
    <s v="手袋/钱包/旅行箱包"/>
    <d v="2015-07-16T00:00:00"/>
    <d v="2017-07-15T00:00:00"/>
    <s v="保底与流水两者取高"/>
    <s v="0.16"/>
    <s v="0.16"/>
    <s v=""/>
    <n v="2"/>
  </r>
  <r>
    <d v="2016-04-01T00:00:00"/>
    <x v="2"/>
    <x v="2"/>
    <s v="Ecco 爱步"/>
    <n v="147188.4"/>
    <n v="25404.717840000001"/>
    <x v="2685"/>
    <x v="3713"/>
    <x v="3656"/>
    <x v="106"/>
    <s v="普通服饰"/>
    <x v="6"/>
    <s v="鞋"/>
    <d v="2015-07-16T00:00:00"/>
    <d v="2018-07-15T00:00:00"/>
    <s v="保底与流水两者取高"/>
    <s v="0.15"/>
    <s v="0.15"/>
    <s v=""/>
    <n v="3"/>
  </r>
  <r>
    <d v="2016-04-01T00:00:00"/>
    <x v="2"/>
    <x v="2"/>
    <s v="Clarks 其乐"/>
    <n v="238530.12"/>
    <n v="34443.749327999998"/>
    <x v="820"/>
    <x v="3714"/>
    <x v="3657"/>
    <x v="93"/>
    <s v="普通服饰"/>
    <x v="6"/>
    <s v="鞋"/>
    <d v="2015-06-01T00:00:00"/>
    <d v="2016-05-09T00:00:00"/>
    <s v="保底与流水两者取高"/>
    <s v="0.13"/>
    <s v="0.13"/>
    <s v=""/>
    <n v="0.9"/>
  </r>
  <r>
    <d v="2016-04-01T00:00:00"/>
    <x v="2"/>
    <x v="2"/>
    <s v="暇步士"/>
    <n v="176204.76"/>
    <n v="25902.099720000009"/>
    <x v="833"/>
    <x v="3715"/>
    <x v="3658"/>
    <x v="94"/>
    <s v="普通服饰"/>
    <x v="6"/>
    <s v="鞋"/>
    <d v="2015-06-01T00:00:00"/>
    <d v="2016-05-09T00:00:00"/>
    <s v="保底与流水两者取高"/>
    <s v="0.13"/>
    <s v="0.13"/>
    <s v=""/>
    <n v="0.9"/>
  </r>
  <r>
    <d v="2016-04-01T00:00:00"/>
    <x v="2"/>
    <x v="2"/>
    <s v="Stradivarius"/>
    <n v="222030.12"/>
    <n v="12833.340936000001"/>
    <x v="2686"/>
    <x v="3716"/>
    <x v="3659"/>
    <x v="95"/>
    <s v="快时尚"/>
    <x v="16"/>
    <s v="快时尚"/>
    <d v="2013-06-17T00:00:00"/>
    <d v="2029-06-16T00:00:00"/>
    <s v="纯扣"/>
    <s v="0.06"/>
    <s v="0.06"/>
    <s v=""/>
    <n v="16"/>
  </r>
  <r>
    <d v="2016-04-01T00:00:00"/>
    <x v="2"/>
    <x v="2"/>
    <s v="Mo&amp;Co 摩安珂"/>
    <n v="309022.32"/>
    <n v="66038.069784000007"/>
    <x v="1005"/>
    <x v="3717"/>
    <x v="3660"/>
    <x v="96"/>
    <s v="普通服饰"/>
    <x v="13"/>
    <s v="女装"/>
    <d v="2013-03-10T00:00:00"/>
    <d v="2016-05-09T00:00:00"/>
    <s v="保底与流水两者取高"/>
    <s v="0.18"/>
    <s v="0.18"/>
    <s v=""/>
    <n v="3.2"/>
  </r>
  <r>
    <d v="2016-04-01T00:00:00"/>
    <x v="2"/>
    <x v="2"/>
    <s v="Boy London"/>
    <n v="366922.8"/>
    <n v="71072.946360000002"/>
    <x v="2687"/>
    <x v="3718"/>
    <x v="3661"/>
    <x v="103"/>
    <s v="普通服饰"/>
    <x v="9"/>
    <s v="综合服饰"/>
    <d v="2016-03-04T00:00:00"/>
    <d v="2018-03-03T00:00:00"/>
    <s v="纯保底"/>
    <s v="0.,0.17"/>
    <s v="0."/>
    <s v="0.17"/>
    <n v="2"/>
  </r>
  <r>
    <d v="2016-04-01T00:00:00"/>
    <x v="2"/>
    <x v="2"/>
    <s v="Dr. Martens"/>
    <n v="192224.4"/>
    <n v="28372.32144"/>
    <x v="515"/>
    <x v="3719"/>
    <x v="3662"/>
    <x v="54"/>
    <s v="普通服饰"/>
    <x v="6"/>
    <s v="鞋"/>
    <d v="2014-03-17T00:00:00"/>
    <d v="2017-03-16T00:00:00"/>
    <s v="保底与流水两者取高"/>
    <s v="0.11,0.12"/>
    <s v="0.11"/>
    <s v="0.12"/>
    <n v="3"/>
  </r>
  <r>
    <d v="2016-04-01T00:00:00"/>
    <x v="2"/>
    <x v="2"/>
    <s v="Lenscrafters 亮视点"/>
    <n v="164253.6"/>
    <n v="52791.107040000003"/>
    <x v="2078"/>
    <x v="3720"/>
    <x v="3663"/>
    <x v="97"/>
    <s v="其它"/>
    <x v="1"/>
    <s v="眼镜"/>
    <d v="2013-01-16T00:00:00"/>
    <d v="2016-05-09T00:00:00"/>
    <s v="保底与流水两者取高"/>
    <s v="0.16"/>
    <s v="0.16"/>
    <s v=""/>
    <n v="3.3"/>
  </r>
  <r>
    <d v="2016-04-01T00:00:00"/>
    <x v="2"/>
    <x v="2"/>
    <s v="egg"/>
    <n v="79864.800000000003"/>
    <n v="33111.946080000002"/>
    <x v="2688"/>
    <x v="3721"/>
    <x v="3664"/>
    <x v="63"/>
    <s v="其它"/>
    <x v="1"/>
    <s v="眼镜"/>
    <d v="2013-03-14T00:00:00"/>
    <d v="2016-05-09T00:00:00"/>
    <s v="保底与流水两者取高"/>
    <s v="0.16"/>
    <s v="0.16"/>
    <s v=""/>
    <n v="3.2"/>
  </r>
  <r>
    <d v="2016-04-01T00:00:00"/>
    <x v="2"/>
    <x v="2"/>
    <s v="City Chain 时间廊"/>
    <n v="195936"/>
    <n v="34602.297599999998"/>
    <x v="788"/>
    <x v="3722"/>
    <x v="3665"/>
    <x v="98"/>
    <s v="珠宝"/>
    <x v="11"/>
    <s v="钟表"/>
    <d v="2013-03-14T00:00:00"/>
    <d v="2016-05-09T00:00:00"/>
    <s v="保底与流水两者取高"/>
    <s v="0.12"/>
    <s v="0.12"/>
    <s v=""/>
    <n v="3.2"/>
  </r>
  <r>
    <d v="2016-04-01T00:00:00"/>
    <x v="2"/>
    <x v="2"/>
    <s v="Amass 阿玛施"/>
    <n v="687180"/>
    <n v="60677.993999999999"/>
    <x v="2334"/>
    <x v="3723"/>
    <x v="3666"/>
    <x v="99"/>
    <s v="普通服饰"/>
    <x v="13"/>
    <s v="女装"/>
    <d v="2013-04-10T00:00:00"/>
    <d v="2016-05-09T00:00:00"/>
    <s v="保底与流水两者取高"/>
    <s v="0.06"/>
    <s v="0.06"/>
    <s v=""/>
    <n v="3.1"/>
  </r>
  <r>
    <d v="2016-04-01T00:00:00"/>
    <x v="2"/>
    <x v="2"/>
    <s v="Springfield"/>
    <n v="222671.55600000001"/>
    <n v="102941.0603388"/>
    <x v="2689"/>
    <x v="3724"/>
    <x v="3667"/>
    <x v="100"/>
    <s v="普通服饰"/>
    <x v="9"/>
    <s v="综合服饰"/>
    <d v="2013-01-28T00:00:00"/>
    <d v="2019-05-09T00:00:00"/>
    <s v="保底与流水两者取高"/>
    <s v="0.12"/>
    <s v="0.12"/>
    <s v=""/>
    <n v="6.3"/>
  </r>
  <r>
    <d v="2016-04-01T00:00:00"/>
    <x v="2"/>
    <x v="2"/>
    <s v="三星"/>
    <n v="92538"/>
    <n v="13195.918799999999"/>
    <x v="1955"/>
    <x v="3725"/>
    <x v="3668"/>
    <x v="47"/>
    <s v="电器"/>
    <x v="20"/>
    <s v="电器/家用电器/IT器材"/>
    <d v="2014-09-20T00:00:00"/>
    <d v="2016-09-19T00:00:00"/>
    <s v="保底与流水两者取高"/>
    <s v="0.03"/>
    <s v="0.03"/>
    <s v=""/>
    <n v="2"/>
  </r>
  <r>
    <d v="2016-04-01T00:00:00"/>
    <x v="2"/>
    <x v="2"/>
    <s v="Salvafove Fevagawo"/>
    <n v="19140"/>
    <n v="6999.4979999999996"/>
    <x v="787"/>
    <x v="3726"/>
    <x v="3669"/>
    <x v="10"/>
    <s v="美容"/>
    <x v="5"/>
    <s v="化妆品/护肤品/香水"/>
    <d v="2015-02-12T00:00:00"/>
    <d v="2016-05-11T00:00:00"/>
    <s v="保底与流水两者取高"/>
    <s v="0.16"/>
    <s v="0.16"/>
    <s v=""/>
    <n v="1.2"/>
  </r>
  <r>
    <d v="2016-04-01T00:00:00"/>
    <x v="2"/>
    <x v="2"/>
    <s v="BVLGARI"/>
    <n v="21918"/>
    <n v="7000.6091999999999"/>
    <x v="2690"/>
    <x v="3727"/>
    <x v="3670"/>
    <x v="10"/>
    <s v="美容"/>
    <x v="5"/>
    <s v="化妆品/护肤品/香水"/>
    <d v="2015-02-12T00:00:00"/>
    <d v="2016-05-11T00:00:00"/>
    <s v="保底与流水两者取高"/>
    <s v="0.16"/>
    <s v="0.16"/>
    <s v=""/>
    <n v="1.2"/>
  </r>
  <r>
    <d v="2016-04-01T00:00:00"/>
    <x v="2"/>
    <x v="2"/>
    <s v="Casio 卡西欧"/>
    <n v="68620.2"/>
    <n v="9648.0001200000006"/>
    <x v="69"/>
    <x v="3728"/>
    <x v="3671"/>
    <x v="10"/>
    <s v="珠宝"/>
    <x v="11"/>
    <s v="钟表"/>
    <d v="2013-07-26T00:00:00"/>
    <d v="2016-10-25T00:00:00"/>
    <s v="保底与流水两者取高"/>
    <s v="0.13"/>
    <s v="0.13"/>
    <s v=""/>
    <n v="3.3"/>
  </r>
  <r>
    <d v="2016-04-01T00:00:00"/>
    <x v="2"/>
    <x v="2"/>
    <s v="Calvin Klein"/>
    <n v="29608.799999999999"/>
    <n v="6999.5203200000005"/>
    <x v="2691"/>
    <x v="3729"/>
    <x v="3672"/>
    <x v="10"/>
    <s v="美容"/>
    <x v="5"/>
    <s v="化妆品/护肤品/香水"/>
    <d v="2015-02-12T00:00:00"/>
    <d v="2016-05-11T00:00:00"/>
    <s v="保底与流水两者取高"/>
    <s v="0.16"/>
    <s v="0.16"/>
    <s v=""/>
    <n v="1.2"/>
  </r>
  <r>
    <d v="2016-04-01T00:00:00"/>
    <x v="2"/>
    <x v="2"/>
    <s v="Tissot 天梭"/>
    <n v="122328"/>
    <n v="11829.1176"/>
    <x v="320"/>
    <x v="3730"/>
    <x v="3673"/>
    <x v="10"/>
    <s v="珠宝"/>
    <x v="11"/>
    <s v="钟表"/>
    <d v="2015-09-12T00:00:00"/>
    <d v="2016-09-11T00:00:00"/>
    <s v="保底与流水两者取高"/>
    <s v="0.09"/>
    <s v="0.09"/>
    <s v=""/>
    <n v="1"/>
  </r>
  <r>
    <d v="2016-04-01T00:00:00"/>
    <x v="2"/>
    <x v="2"/>
    <s v="CASIO"/>
    <n v="32274"/>
    <n v="1959.0318000000002"/>
    <x v="2692"/>
    <x v="3731"/>
    <x v="3674"/>
    <x v="6"/>
    <s v="珠宝"/>
    <x v="11"/>
    <s v="钟表"/>
    <d v="2015-04-08T00:00:00"/>
    <d v="2016-04-07T00:00:00"/>
    <s v="保底与流水两者取高"/>
    <s v="0.05"/>
    <s v="0.05"/>
    <s v=""/>
    <n v="1"/>
  </r>
  <r>
    <d v="2016-05-01T00:00:00"/>
    <x v="2"/>
    <x v="2"/>
    <s v="迪卡侬"/>
    <n v="7912468.7999999998"/>
    <n v="309377.53008"/>
    <x v="2693"/>
    <x v="3732"/>
    <x v="3675"/>
    <x v="102"/>
    <s v="普通服饰"/>
    <x v="6"/>
    <s v="生活特性店"/>
    <d v="2013-04-01T00:00:00"/>
    <d v="2033-03-08T00:00:00"/>
    <s v="纯保底"/>
    <n v="0"/>
    <n v="0"/>
    <s v=""/>
    <n v="19.899999999999999"/>
  </r>
  <r>
    <d v="2016-05-01T00:00:00"/>
    <x v="2"/>
    <x v="2"/>
    <s v="Jack&amp;Jones 杰克琼斯"/>
    <n v="560036.4"/>
    <n v="71404.641000000003"/>
    <x v="1344"/>
    <x v="3733"/>
    <x v="3676"/>
    <x v="71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6-05-01T00:00:00"/>
    <x v="2"/>
    <x v="2"/>
    <s v="Vero Moda"/>
    <n v="559524"/>
    <n v="68709.547200000001"/>
    <x v="2694"/>
    <x v="3734"/>
    <x v="3677"/>
    <x v="72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6-05-01T00:00:00"/>
    <x v="2"/>
    <x v="2"/>
    <s v="Selected 思莱德"/>
    <n v="336265.92"/>
    <n v="71557.387775999989"/>
    <x v="2695"/>
    <x v="3735"/>
    <x v="3678"/>
    <x v="73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6-05-01T00:00:00"/>
    <x v="2"/>
    <x v="2"/>
    <s v="Only"/>
    <n v="417475.2"/>
    <n v="69342.630720000001"/>
    <x v="574"/>
    <x v="3736"/>
    <x v="3679"/>
    <x v="74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6-05-01T00:00:00"/>
    <x v="2"/>
    <x v="2"/>
    <s v="Mothercare"/>
    <n v="646481.90399999998"/>
    <n v="99170.324073600015"/>
    <x v="2696"/>
    <x v="3737"/>
    <x v="3680"/>
    <x v="75"/>
    <s v="儿童"/>
    <x v="14"/>
    <s v="母婴用品"/>
    <d v="2012-12-03T00:00:00"/>
    <d v="2018-05-09T00:00:00"/>
    <s v="保底(含物管费)与流水两者取高"/>
    <s v="0.11,0.11"/>
    <s v="0.11"/>
    <s v="0.11"/>
    <n v="5.4"/>
  </r>
  <r>
    <d v="2016-05-01T00:00:00"/>
    <x v="2"/>
    <x v="2"/>
    <s v="Ochirly 欧时力"/>
    <n v="447584.39999999997"/>
    <n v="135662.83164000002"/>
    <x v="2697"/>
    <x v="3738"/>
    <x v="3681"/>
    <x v="104"/>
    <s v="普通服饰"/>
    <x v="13"/>
    <s v="女装"/>
    <d v="2012-12-15T00:00:00"/>
    <d v="2016-05-31T00:00:00"/>
    <s v="保底与流水两者取高"/>
    <s v="0.16,0.16"/>
    <s v="0.16"/>
    <s v="0.16"/>
    <n v="3.5"/>
  </r>
  <r>
    <d v="2016-05-01T00:00:00"/>
    <x v="2"/>
    <x v="2"/>
    <s v="Five Plus 5+"/>
    <n v="167079.6"/>
    <n v="50875.7382"/>
    <x v="2698"/>
    <x v="3739"/>
    <x v="3682"/>
    <x v="105"/>
    <s v="普通服饰"/>
    <x v="13"/>
    <s v="女装"/>
    <d v="2012-12-15T00:00:00"/>
    <d v="2016-05-31T00:00:00"/>
    <s v="保底与流水两者取高"/>
    <s v="0.16,0.16"/>
    <s v="0.16"/>
    <s v="0.16"/>
    <n v="3.5"/>
  </r>
  <r>
    <d v="2016-05-01T00:00:00"/>
    <x v="2"/>
    <x v="2"/>
    <s v="LEE"/>
    <n v="345150"/>
    <n v="56293.964999999997"/>
    <x v="2699"/>
    <x v="3740"/>
    <x v="3683"/>
    <x v="77"/>
    <s v="普通服饰"/>
    <x v="9"/>
    <s v="中性服装/休闲服饰"/>
    <d v="2013-03-06T00:00:00"/>
    <d v="2016-05-09T00:00:00"/>
    <s v="保底与流水两者取高"/>
    <s v="0.14"/>
    <s v="0.14"/>
    <s v=""/>
    <n v="3.2"/>
  </r>
  <r>
    <d v="2016-05-01T00:00:00"/>
    <x v="2"/>
    <x v="2"/>
    <s v="Less"/>
    <n v="319726.8"/>
    <n v="74975.934599999993"/>
    <x v="2700"/>
    <x v="3741"/>
    <x v="3684"/>
    <x v="78"/>
    <s v="普通服饰"/>
    <x v="13"/>
    <s v="女装"/>
    <d v="2013-01-14T00:00:00"/>
    <d v="2016-05-09T00:00:00"/>
    <s v="保底与流水两者取高"/>
    <s v="0.18"/>
    <s v="0.18"/>
    <s v=""/>
    <n v="3.3"/>
  </r>
  <r>
    <d v="2016-05-01T00:00:00"/>
    <x v="2"/>
    <x v="2"/>
    <s v="Innisfree 悦诗风吟"/>
    <n v="901308.78"/>
    <n v="115728.04735199999"/>
    <x v="245"/>
    <x v="3742"/>
    <x v="3685"/>
    <x v="79"/>
    <s v="美容"/>
    <x v="5"/>
    <s v="化妆品/护肤品/香水"/>
    <d v="2015-08-07T00:00:00"/>
    <d v="2018-08-06T00:00:00"/>
    <s v="保底与流水两者取高"/>
    <s v="0.12"/>
    <s v="0.12"/>
    <s v=""/>
    <n v="3"/>
  </r>
  <r>
    <d v="2016-05-01T00:00:00"/>
    <x v="2"/>
    <x v="2"/>
    <s v="J.Linderberg"/>
    <n v="193680"/>
    <n v="50666.687999999995"/>
    <x v="2701"/>
    <x v="3743"/>
    <x v="3686"/>
    <x v="80"/>
    <s v="普通服饰"/>
    <x v="9"/>
    <s v="综合服饰"/>
    <d v="2013-03-01T00:00:00"/>
    <d v="2017-05-09T00:00:00"/>
    <s v="保底与流水两者取高"/>
    <s v="0.14,0.07,0.16,0.07"/>
    <s v="0.14"/>
    <s v="0.07,0.16,0.07"/>
    <n v="4.2"/>
  </r>
  <r>
    <d v="2016-05-01T00:00:00"/>
    <x v="2"/>
    <x v="2"/>
    <s v="CK Underwear"/>
    <n v="192969.25199999998"/>
    <n v="15862.072514400001"/>
    <x v="1432"/>
    <x v="3744"/>
    <x v="3687"/>
    <x v="23"/>
    <s v="普通服饰"/>
    <x v="9"/>
    <s v="内衣裤/保暖内衣"/>
    <d v="2013-03-20T00:00:00"/>
    <d v="2018-05-09T00:00:00"/>
    <s v="保底与流水两者取高"/>
    <s v="0.06,0.06"/>
    <s v="0.06"/>
    <s v="0.06"/>
    <n v="5.0999999999999996"/>
  </r>
  <r>
    <d v="2016-05-01T00:00:00"/>
    <x v="2"/>
    <x v="2"/>
    <s v="CK jeans"/>
    <n v="464468.88"/>
    <n v="48862.126176000005"/>
    <x v="2702"/>
    <x v="3745"/>
    <x v="3688"/>
    <x v="69"/>
    <s v="普通服饰"/>
    <x v="9"/>
    <s v="综合服饰"/>
    <d v="2013-03-20T00:00:00"/>
    <d v="2018-05-09T00:00:00"/>
    <s v="保底与流水两者取高"/>
    <s v="0.,0."/>
    <s v="0."/>
    <s v="0."/>
    <n v="5.0999999999999996"/>
  </r>
  <r>
    <d v="2016-05-01T00:00:00"/>
    <x v="2"/>
    <x v="2"/>
    <s v="Tommy Hilfiger"/>
    <n v="739561.32"/>
    <n v="25884.646200000003"/>
    <x v="2703"/>
    <x v="3746"/>
    <x v="3689"/>
    <x v="78"/>
    <s v="普通服饰"/>
    <x v="9"/>
    <s v="综合服饰"/>
    <d v="2013-02-18T00:00:00"/>
    <d v="2016-05-09T00:00:00"/>
    <s v="纯扣"/>
    <s v="0.11"/>
    <s v="0.11"/>
    <s v=""/>
    <n v="3.2"/>
  </r>
  <r>
    <d v="2016-05-01T00:00:00"/>
    <x v="2"/>
    <x v="2"/>
    <s v="MUJI 无印良品"/>
    <n v="2850212.304"/>
    <n v="228016.98431999999"/>
    <x v="438"/>
    <x v="3747"/>
    <x v="3690"/>
    <x v="81"/>
    <s v="快时尚"/>
    <x v="15"/>
    <s v="快时尚"/>
    <d v="2013-01-20T00:00:00"/>
    <d v="2018-05-09T00:00:00"/>
    <s v="纯扣"/>
    <s v="0.08,0.08"/>
    <s v="0.08"/>
    <s v="0.08"/>
    <n v="5.3"/>
  </r>
  <r>
    <d v="2016-05-01T00:00:00"/>
    <x v="2"/>
    <x v="2"/>
    <s v="ZARA"/>
    <n v="4284501.5520000001"/>
    <n v="192802.56983999998"/>
    <x v="2278"/>
    <x v="3748"/>
    <x v="3691"/>
    <x v="101"/>
    <s v="快时尚"/>
    <x v="19"/>
    <s v="快时尚"/>
    <d v="2013-06-17T00:00:00"/>
    <d v="2029-06-16T00:00:00"/>
    <s v="纯扣"/>
    <s v="0.05"/>
    <s v="0.05"/>
    <s v=""/>
    <n v="16"/>
  </r>
  <r>
    <d v="2016-05-01T00:00:00"/>
    <x v="2"/>
    <x v="2"/>
    <s v="Bose"/>
    <n v="158581.19999999998"/>
    <n v="34221.822960000005"/>
    <x v="2704"/>
    <x v="3749"/>
    <x v="3692"/>
    <x v="62"/>
    <s v="电器"/>
    <x v="20"/>
    <s v="电器/家用电器/IT器材"/>
    <d v="2015-04-16T00:00:00"/>
    <d v="2017-04-15T00:00:00"/>
    <s v="保底与流水两者取高"/>
    <s v="0.08"/>
    <s v="0.08"/>
    <s v=""/>
    <n v="2"/>
  </r>
  <r>
    <d v="2016-05-01T00:00:00"/>
    <x v="2"/>
    <x v="2"/>
    <s v="T-world"/>
    <n v="1676933.004"/>
    <n v="57854.188638"/>
    <x v="2705"/>
    <x v="3750"/>
    <x v="3693"/>
    <x v="80"/>
    <s v="电器"/>
    <x v="20"/>
    <s v="电器/家用电器/IT器材"/>
    <d v="2014-03-10T00:00:00"/>
    <d v="2017-04-09T00:00:00"/>
    <s v="保底与流水两者取高"/>
    <s v="0.03"/>
    <s v="0.03"/>
    <s v=""/>
    <n v="3.1"/>
  </r>
  <r>
    <d v="2016-05-01T00:00:00"/>
    <x v="2"/>
    <x v="2"/>
    <s v="Starbucks 星巴克（01-38）"/>
    <n v="1231159.632"/>
    <n v="105510.38046239999"/>
    <x v="2706"/>
    <x v="3751"/>
    <x v="3694"/>
    <x v="83"/>
    <s v="餐饮"/>
    <x v="0"/>
    <s v="咖啡店/面包店/冰激凌"/>
    <d v="2013-01-14T00:00:00"/>
    <d v="2023-05-13T00:00:00"/>
    <s v="保底与流水两者取高"/>
    <s v="0.08,0.09"/>
    <s v="0.08"/>
    <s v="0.09"/>
    <n v="10.3"/>
  </r>
  <r>
    <d v="2016-05-01T00:00:00"/>
    <x v="2"/>
    <x v="2"/>
    <s v="Massimo Dutti"/>
    <n v="567909.33600000001"/>
    <n v="31235.013480000001"/>
    <x v="2165"/>
    <x v="3752"/>
    <x v="3695"/>
    <x v="84"/>
    <s v="快时尚"/>
    <x v="16"/>
    <s v="快时尚"/>
    <d v="2013-06-17T00:00:00"/>
    <d v="2029-06-16T00:00:00"/>
    <s v="纯扣"/>
    <s v="0.06"/>
    <s v="0.06"/>
    <s v=""/>
    <n v="16"/>
  </r>
  <r>
    <d v="2016-05-01T00:00:00"/>
    <x v="2"/>
    <x v="2"/>
    <s v="ZARA Home"/>
    <n v="503567.72399999999"/>
    <n v="27696.224819999999"/>
    <x v="2165"/>
    <x v="3753"/>
    <x v="3696"/>
    <x v="85"/>
    <s v="快时尚"/>
    <x v="16"/>
    <s v="快时尚"/>
    <d v="2013-06-17T00:00:00"/>
    <d v="2029-06-16T00:00:00"/>
    <s v="纯扣"/>
    <s v="0.06"/>
    <s v="0.06"/>
    <s v=""/>
    <n v="16"/>
  </r>
  <r>
    <d v="2016-05-01T00:00:00"/>
    <x v="2"/>
    <x v="2"/>
    <s v="Oysho"/>
    <n v="803635.24800000002"/>
    <n v="44199.93864"/>
    <x v="2165"/>
    <x v="3754"/>
    <x v="3697"/>
    <x v="86"/>
    <s v="快时尚"/>
    <x v="16"/>
    <s v="快时尚"/>
    <d v="2013-06-17T00:00:00"/>
    <d v="2029-06-16T00:00:00"/>
    <s v="纯扣"/>
    <s v="0.06"/>
    <s v="0.06"/>
    <s v=""/>
    <n v="16"/>
  </r>
  <r>
    <d v="2016-05-01T00:00:00"/>
    <x v="2"/>
    <x v="2"/>
    <s v="Uniqlo 优衣库"/>
    <n v="3494953.8479999998"/>
    <n v="304410.48016080004"/>
    <x v="2707"/>
    <x v="3755"/>
    <x v="3698"/>
    <x v="87"/>
    <s v="快时尚"/>
    <x v="17"/>
    <s v="快时尚"/>
    <d v="2013-01-07T00:00:00"/>
    <d v="2023-08-30T00:00:00"/>
    <s v="纯扣"/>
    <s v="0.08"/>
    <s v="0.08"/>
    <s v=""/>
    <n v="10.6"/>
  </r>
  <r>
    <d v="2016-05-01T00:00:00"/>
    <x v="2"/>
    <x v="2"/>
    <s v="Bershka"/>
    <n v="849404.50799999991"/>
    <n v="46717.247939999994"/>
    <x v="2165"/>
    <x v="3756"/>
    <x v="3699"/>
    <x v="88"/>
    <s v="快时尚"/>
    <x v="16"/>
    <s v="快时尚"/>
    <d v="2013-06-17T00:00:00"/>
    <d v="2029-06-16T00:00:00"/>
    <s v="纯扣"/>
    <s v="0.06"/>
    <s v="0.06"/>
    <s v=""/>
    <n v="16"/>
  </r>
  <r>
    <d v="2016-05-01T00:00:00"/>
    <x v="2"/>
    <x v="2"/>
    <s v="Dazzle 地素"/>
    <n v="141720"/>
    <n v="36081.911999999997"/>
    <x v="1107"/>
    <x v="3757"/>
    <x v="3700"/>
    <x v="89"/>
    <s v="普通服饰"/>
    <x v="13"/>
    <s v="女装"/>
    <d v="2013-04-20T00:00:00"/>
    <d v="2016-07-20T00:00:00"/>
    <s v="保底与流水两者取高"/>
    <s v="0.13,0.13"/>
    <s v="0.13"/>
    <s v="0.13"/>
    <n v="3.3"/>
  </r>
  <r>
    <d v="2016-05-01T00:00:00"/>
    <x v="2"/>
    <x v="2"/>
    <s v="STACCATO 思加图"/>
    <n v="250675.56"/>
    <n v="35821.537523999999"/>
    <x v="2308"/>
    <x v="3758"/>
    <x v="3701"/>
    <x v="23"/>
    <s v="普通服饰"/>
    <x v="6"/>
    <s v="鞋"/>
    <d v="2015-07-14T00:00:00"/>
    <d v="2016-07-13T00:00:00"/>
    <s v="保底与流水两者取高"/>
    <s v="0.13"/>
    <s v="0.13"/>
    <s v=""/>
    <n v="1"/>
  </r>
  <r>
    <d v="2016-05-01T00:00:00"/>
    <x v="2"/>
    <x v="2"/>
    <s v="Joy&amp;Peace 真美诗"/>
    <n v="132295.44"/>
    <n v="20016.300072000002"/>
    <x v="2708"/>
    <x v="3759"/>
    <x v="3702"/>
    <x v="90"/>
    <s v="普通服饰"/>
    <x v="6"/>
    <s v="鞋"/>
    <d v="2015-07-14T00:00:00"/>
    <d v="2016-07-13T00:00:00"/>
    <s v="纯扣"/>
    <s v="0.13"/>
    <s v="0.13"/>
    <s v=""/>
    <n v="1"/>
  </r>
  <r>
    <d v="2016-05-01T00:00:00"/>
    <x v="2"/>
    <x v="2"/>
    <s v="Pull&amp;Bear"/>
    <n v="450082.75200000004"/>
    <n v="24754.551360000001"/>
    <x v="2165"/>
    <x v="3760"/>
    <x v="3703"/>
    <x v="91"/>
    <s v="快时尚"/>
    <x v="16"/>
    <s v="快时尚"/>
    <d v="2013-06-17T00:00:00"/>
    <d v="2029-06-16T00:00:00"/>
    <s v="纯扣"/>
    <s v="0.06"/>
    <s v="0.06"/>
    <s v=""/>
    <n v="16"/>
  </r>
  <r>
    <d v="2016-05-01T00:00:00"/>
    <x v="2"/>
    <x v="2"/>
    <s v="Rabeanco"/>
    <n v="137004.84"/>
    <n v="24948.581363999998"/>
    <x v="2709"/>
    <x v="3761"/>
    <x v="3704"/>
    <x v="1"/>
    <s v="普通服饰"/>
    <x v="6"/>
    <s v="手袋/钱包/旅行箱包"/>
    <d v="2015-07-16T00:00:00"/>
    <d v="2017-07-15T00:00:00"/>
    <s v="保底与流水两者取高"/>
    <s v="0.16"/>
    <s v="0.16"/>
    <s v=""/>
    <n v="2"/>
  </r>
  <r>
    <d v="2016-05-01T00:00:00"/>
    <x v="2"/>
    <x v="2"/>
    <s v="Ecco 爱步"/>
    <n v="174802.8"/>
    <n v="29751.436559999998"/>
    <x v="1189"/>
    <x v="3762"/>
    <x v="3705"/>
    <x v="106"/>
    <s v="普通服饰"/>
    <x v="6"/>
    <s v="鞋"/>
    <d v="2015-07-16T00:00:00"/>
    <d v="2018-07-15T00:00:00"/>
    <s v="保底与流水两者取高"/>
    <s v="0.15"/>
    <s v="0.15"/>
    <s v=""/>
    <n v="3"/>
  </r>
  <r>
    <d v="2016-05-01T00:00:00"/>
    <x v="2"/>
    <x v="2"/>
    <s v="Clarks 其乐"/>
    <n v="299286.12"/>
    <n v="41241.627335999998"/>
    <x v="2710"/>
    <x v="3763"/>
    <x v="3706"/>
    <x v="93"/>
    <s v="普通服饰"/>
    <x v="6"/>
    <s v="鞋"/>
    <d v="2015-06-01T00:00:00"/>
    <d v="2017-05-09T00:00:00"/>
    <s v="保底与流水两者取高"/>
    <s v="0.13,0.13"/>
    <s v="0.13"/>
    <s v="0.13"/>
    <n v="1.9"/>
  </r>
  <r>
    <d v="2016-05-01T00:00:00"/>
    <x v="2"/>
    <x v="2"/>
    <s v="暇步士"/>
    <n v="201836.87999999998"/>
    <n v="28519.551144000001"/>
    <x v="2711"/>
    <x v="3764"/>
    <x v="3707"/>
    <x v="94"/>
    <s v="普通服饰"/>
    <x v="6"/>
    <s v="鞋"/>
    <d v="2015-06-01T00:00:00"/>
    <d v="2017-05-09T00:00:00"/>
    <s v="保底与流水两者取高"/>
    <s v="0.13,0.13"/>
    <s v="0.13"/>
    <s v="0.13"/>
    <n v="1.9"/>
  </r>
  <r>
    <d v="2016-05-01T00:00:00"/>
    <x v="2"/>
    <x v="2"/>
    <s v="Stradivarius"/>
    <n v="216020.18400000001"/>
    <n v="11881.110119999999"/>
    <x v="2269"/>
    <x v="3765"/>
    <x v="3708"/>
    <x v="95"/>
    <s v="快时尚"/>
    <x v="16"/>
    <s v="快时尚"/>
    <d v="2013-06-17T00:00:00"/>
    <d v="2029-06-16T00:00:00"/>
    <s v="纯扣"/>
    <s v="0.06"/>
    <s v="0.06"/>
    <s v=""/>
    <n v="16"/>
  </r>
  <r>
    <d v="2016-05-01T00:00:00"/>
    <x v="2"/>
    <x v="2"/>
    <s v="Mo&amp;Co 摩安珂"/>
    <n v="49097.4"/>
    <n v="13850.376540000001"/>
    <x v="2712"/>
    <x v="3766"/>
    <x v="3709"/>
    <x v="96"/>
    <s v="普通服饰"/>
    <x v="13"/>
    <s v="女装"/>
    <d v="2013-03-10T00:00:00"/>
    <d v="2016-05-09T00:00:00"/>
    <s v="保底与流水两者取高"/>
    <s v="0.18"/>
    <s v="0.18"/>
    <s v=""/>
    <n v="3.2"/>
  </r>
  <r>
    <d v="2016-05-01T00:00:00"/>
    <x v="2"/>
    <x v="2"/>
    <s v="Boy London"/>
    <n v="463984.8"/>
    <n v="88760.292239999995"/>
    <x v="137"/>
    <x v="3767"/>
    <x v="3710"/>
    <x v="103"/>
    <s v="普通服饰"/>
    <x v="9"/>
    <s v="综合服饰"/>
    <d v="2016-03-04T00:00:00"/>
    <d v="2018-03-03T00:00:00"/>
    <s v="保底与流水两者取高"/>
    <s v="0.17"/>
    <s v="0.17"/>
    <s v=""/>
    <n v="2"/>
  </r>
  <r>
    <d v="2016-05-01T00:00:00"/>
    <x v="2"/>
    <x v="2"/>
    <s v="Dr. Martens"/>
    <n v="216562.8"/>
    <n v="32202.888360000001"/>
    <x v="2713"/>
    <x v="3768"/>
    <x v="3711"/>
    <x v="54"/>
    <s v="普通服饰"/>
    <x v="6"/>
    <s v="鞋"/>
    <d v="2014-03-17T00:00:00"/>
    <d v="2017-03-16T00:00:00"/>
    <s v="保底与流水两者取高"/>
    <s v="0.12"/>
    <s v="0.12"/>
    <s v=""/>
    <n v="3"/>
  </r>
  <r>
    <d v="2016-05-01T00:00:00"/>
    <x v="2"/>
    <x v="2"/>
    <s v="Lenscrafters 亮视点"/>
    <n v="183256.8"/>
    <n v="52796.284080000005"/>
    <x v="1415"/>
    <x v="3769"/>
    <x v="3712"/>
    <x v="97"/>
    <s v="其它"/>
    <x v="1"/>
    <s v="眼镜"/>
    <d v="2013-01-16T00:00:00"/>
    <d v="2016-05-09T00:00:00"/>
    <s v="保底与流水两者取高"/>
    <s v="0.16"/>
    <s v="0.16"/>
    <s v=""/>
    <n v="3.3"/>
  </r>
  <r>
    <d v="2016-05-01T00:00:00"/>
    <x v="2"/>
    <x v="2"/>
    <s v="egg"/>
    <n v="12670.8"/>
    <n v="9612.0688799999989"/>
    <x v="2714"/>
    <x v="3770"/>
    <x v="3713"/>
    <x v="63"/>
    <s v="其它"/>
    <x v="1"/>
    <s v="眼镜"/>
    <d v="2013-03-14T00:00:00"/>
    <d v="2016-05-09T00:00:00"/>
    <s v="保底与流水两者取高"/>
    <s v="0.16"/>
    <s v="0.16"/>
    <s v=""/>
    <n v="3.2"/>
  </r>
  <r>
    <d v="2016-05-01T00:00:00"/>
    <x v="2"/>
    <x v="2"/>
    <s v="City Chain 时间廊"/>
    <n v="28116"/>
    <n v="10043.0352"/>
    <x v="2715"/>
    <x v="3771"/>
    <x v="3714"/>
    <x v="98"/>
    <s v="珠宝"/>
    <x v="11"/>
    <s v="钟表"/>
    <d v="2013-03-14T00:00:00"/>
    <d v="2016-05-09T00:00:00"/>
    <s v="保底与流水两者取高"/>
    <s v="0.12"/>
    <s v="0.12"/>
    <s v=""/>
    <n v="3.2"/>
  </r>
  <r>
    <d v="2016-05-01T00:00:00"/>
    <x v="2"/>
    <x v="2"/>
    <s v="Amass 阿玛施"/>
    <n v="802250.4"/>
    <n v="79342.564559999984"/>
    <x v="2716"/>
    <x v="3772"/>
    <x v="3715"/>
    <x v="99"/>
    <s v="普通服饰"/>
    <x v="13"/>
    <s v="女装"/>
    <d v="2013-04-10T00:00:00"/>
    <d v="2016-05-09T00:00:00"/>
    <s v="保底与流水两者取高"/>
    <s v="0.06"/>
    <s v="0.06"/>
    <s v=""/>
    <n v="3.1"/>
  </r>
  <r>
    <d v="2016-05-01T00:00:00"/>
    <x v="2"/>
    <x v="2"/>
    <s v="Springfield"/>
    <n v="256459.19999999998"/>
    <n v="109302.91103999998"/>
    <x v="2717"/>
    <x v="3773"/>
    <x v="3716"/>
    <x v="100"/>
    <s v="普通服饰"/>
    <x v="9"/>
    <s v="综合服饰"/>
    <d v="2013-01-28T00:00:00"/>
    <d v="2019-05-09T00:00:00"/>
    <s v="保底与流水两者取高"/>
    <s v="0.12,0.13"/>
    <s v="0.12"/>
    <s v="0.13"/>
    <n v="6.3"/>
  </r>
  <r>
    <d v="2016-05-01T00:00:00"/>
    <x v="2"/>
    <x v="2"/>
    <s v="三星"/>
    <n v="99111.599999999991"/>
    <n v="13201.665120000001"/>
    <x v="2718"/>
    <x v="3774"/>
    <x v="3717"/>
    <x v="47"/>
    <s v="电器"/>
    <x v="20"/>
    <s v="电器/家用电器/IT器材"/>
    <d v="2014-09-20T00:00:00"/>
    <d v="2016-09-19T00:00:00"/>
    <s v="保底与流水两者取高"/>
    <s v="0.03"/>
    <s v="0.03"/>
    <s v=""/>
    <n v="2"/>
  </r>
  <r>
    <d v="2016-05-01T00:00:00"/>
    <x v="2"/>
    <x v="2"/>
    <s v="Salvafove Fevagawo"/>
    <n v="26433.599999999999"/>
    <n v="6999.6172799999986"/>
    <x v="2719"/>
    <x v="3775"/>
    <x v="3718"/>
    <x v="10"/>
    <s v="美容"/>
    <x v="5"/>
    <s v="化妆品/护肤品/香水"/>
    <d v="2015-02-12T00:00:00"/>
    <d v="2016-05-31T00:00:00"/>
    <s v="保底与流水两者取高"/>
    <s v="0.16,0.16"/>
    <s v="0.16"/>
    <s v="0.16"/>
    <n v="1.3"/>
  </r>
  <r>
    <d v="2016-05-01T00:00:00"/>
    <x v="2"/>
    <x v="2"/>
    <s v="BVLGARI"/>
    <n v="16494"/>
    <n v="7000.0535999999993"/>
    <x v="2720"/>
    <x v="3776"/>
    <x v="3719"/>
    <x v="10"/>
    <s v="美容"/>
    <x v="5"/>
    <s v="化妆品/护肤品/香水"/>
    <d v="2015-02-12T00:00:00"/>
    <d v="2016-05-31T00:00:00"/>
    <s v="保底与流水两者取高"/>
    <s v="0.16,0.16"/>
    <s v="0.16"/>
    <s v="0.16"/>
    <n v="1.3"/>
  </r>
  <r>
    <d v="2016-05-01T00:00:00"/>
    <x v="2"/>
    <x v="2"/>
    <s v="Casio 卡西欧"/>
    <n v="61193.399999999994"/>
    <n v="8634.3887400000003"/>
    <x v="937"/>
    <x v="3777"/>
    <x v="3720"/>
    <x v="10"/>
    <s v="珠宝"/>
    <x v="11"/>
    <s v="钟表"/>
    <d v="2013-07-26T00:00:00"/>
    <d v="2016-10-25T00:00:00"/>
    <s v="保底与流水两者取高"/>
    <s v="0.13"/>
    <s v="0.13"/>
    <s v=""/>
    <n v="3.3"/>
  </r>
  <r>
    <d v="2016-05-01T00:00:00"/>
    <x v="2"/>
    <x v="2"/>
    <s v="Calvin Klein"/>
    <n v="28992"/>
    <n v="6998.6688000000004"/>
    <x v="2721"/>
    <x v="3778"/>
    <x v="3721"/>
    <x v="10"/>
    <s v="美容"/>
    <x v="5"/>
    <s v="化妆品/护肤品/香水"/>
    <d v="2015-02-12T00:00:00"/>
    <d v="2016-05-31T00:00:00"/>
    <s v="保底与流水两者取高"/>
    <s v="0.16,0.16"/>
    <s v="0.16"/>
    <s v="0.16"/>
    <n v="1.3"/>
  </r>
  <r>
    <d v="2016-05-01T00:00:00"/>
    <x v="2"/>
    <x v="2"/>
    <s v="Tissot 天梭"/>
    <n v="162549.6"/>
    <n v="15637.27152"/>
    <x v="2722"/>
    <x v="3779"/>
    <x v="3722"/>
    <x v="10"/>
    <s v="珠宝"/>
    <x v="11"/>
    <s v="钟表"/>
    <d v="2015-09-12T00:00:00"/>
    <d v="2016-09-11T00:00:00"/>
    <s v="保底与流水两者取高"/>
    <s v="0.09"/>
    <s v="0.09"/>
    <s v=""/>
    <n v="1"/>
  </r>
  <r>
    <d v="2016-06-01T00:00:00"/>
    <x v="2"/>
    <x v="2"/>
    <s v="Lenscrafters 亮视点"/>
    <n v="181924.8"/>
    <n v="52794.576960000006"/>
    <x v="2723"/>
    <x v="3780"/>
    <x v="3723"/>
    <x v="97"/>
    <s v="其它"/>
    <x v="1"/>
    <s v="眼镜"/>
    <d v="2013-01-16T00:00:00"/>
    <d v="2016-07-31T00:00:00"/>
    <s v="保底与流水两者取高"/>
    <n v="0.16"/>
    <n v="0.16"/>
    <s v=""/>
    <n v="3.5"/>
  </r>
  <r>
    <d v="2016-06-01T00:00:00"/>
    <x v="2"/>
    <x v="2"/>
    <s v="Ochirly 欧时力"/>
    <n v="549043.19999999995"/>
    <n v="0"/>
    <x v="100"/>
    <x v="3781"/>
    <x v="104"/>
    <x v="104"/>
    <s v="普通服饰"/>
    <x v="13"/>
    <s v="女装"/>
    <d v="2012-12-15T00:00:00"/>
    <d v="2016-05-31T00:00:00"/>
    <s v="保底与流水两者取高"/>
    <s v="0.16,0.16"/>
    <s v="0.16"/>
    <s v="0.16"/>
    <n v="3.5"/>
  </r>
  <r>
    <d v="2016-06-01T00:00:00"/>
    <x v="2"/>
    <x v="2"/>
    <s v="Mothercare"/>
    <n v="967119.25199999986"/>
    <n v="106383.11771999999"/>
    <x v="2418"/>
    <x v="3782"/>
    <x v="3724"/>
    <x v="75"/>
    <s v="儿童"/>
    <x v="14"/>
    <s v="母婴用品"/>
    <d v="2012-12-03T00:00:00"/>
    <d v="2018-05-09T00:00:00"/>
    <s v="保底(含物管费)与流水两者取高"/>
    <n v="0.11"/>
    <n v="0.11"/>
    <s v=""/>
    <n v="5.4"/>
  </r>
  <r>
    <d v="2016-06-01T00:00:00"/>
    <x v="2"/>
    <x v="2"/>
    <s v="迪卡侬"/>
    <n v="7621426.7999999998"/>
    <n v="318575.64023999992"/>
    <x v="2724"/>
    <x v="3783"/>
    <x v="3725"/>
    <x v="102"/>
    <s v="普通服饰"/>
    <x v="6"/>
    <s v="生活特性店"/>
    <d v="2013-04-01T00:00:00"/>
    <d v="2033-03-08T00:00:00"/>
    <s v="纯保底"/>
    <n v="0"/>
    <n v="0"/>
    <s v=""/>
    <n v="19.899999999999999"/>
  </r>
  <r>
    <d v="2016-06-01T00:00:00"/>
    <x v="2"/>
    <x v="2"/>
    <s v="Springfield"/>
    <n v="262009.19999999998"/>
    <n v="111904.12932000001"/>
    <x v="2725"/>
    <x v="3784"/>
    <x v="3726"/>
    <x v="100"/>
    <s v="普通服饰"/>
    <x v="9"/>
    <s v="综合服饰"/>
    <d v="2013-01-28T00:00:00"/>
    <d v="2019-05-09T00:00:00"/>
    <s v="保底与流水两者取高"/>
    <n v="0.13"/>
    <n v="0.13"/>
    <s v=""/>
    <n v="6.3"/>
  </r>
  <r>
    <d v="2016-06-01T00:00:00"/>
    <x v="2"/>
    <x v="2"/>
    <s v="Amass 阿玛施"/>
    <n v="738594"/>
    <n v="83978.137800000011"/>
    <x v="2726"/>
    <x v="3785"/>
    <x v="3727"/>
    <x v="99"/>
    <s v="普通服饰"/>
    <x v="13"/>
    <s v="女装"/>
    <d v="2013-04-10T00:00:00"/>
    <d v="2017-05-09T00:00:00"/>
    <s v="保底与流水两者取高"/>
    <n v="7.0000000000000007E-2"/>
    <n v="7.0000000000000007E-2"/>
    <s v=""/>
    <n v="4.0999999999999996"/>
  </r>
  <r>
    <d v="2016-06-01T00:00:00"/>
    <x v="2"/>
    <x v="2"/>
    <s v="Tommy Hilfiger"/>
    <n v="686988"/>
    <n v="96453.1152"/>
    <x v="1834"/>
    <x v="3786"/>
    <x v="3728"/>
    <x v="78"/>
    <s v="普通服饰"/>
    <x v="9"/>
    <s v="综合服饰"/>
    <d v="2013-02-18T00:00:00"/>
    <d v="2016-05-09T00:00:00"/>
    <s v="纯扣"/>
    <s v="0.11"/>
    <s v="0.11"/>
    <s v=""/>
    <n v="3.2"/>
  </r>
  <r>
    <d v="2016-06-01T00:00:00"/>
    <x v="2"/>
    <x v="2"/>
    <s v="MUJI 无印良品"/>
    <n v="2546558.9759999998"/>
    <n v="203724.71807999999"/>
    <x v="438"/>
    <x v="3787"/>
    <x v="3729"/>
    <x v="81"/>
    <s v="快时尚"/>
    <x v="15"/>
    <s v="快时尚"/>
    <d v="2013-01-20T00:00:00"/>
    <d v="2018-05-09T00:00:00"/>
    <s v="纯扣"/>
    <n v="0.08"/>
    <n v="0.08"/>
    <s v=""/>
    <n v="5.3"/>
  </r>
  <r>
    <d v="2016-06-01T00:00:00"/>
    <x v="2"/>
    <x v="2"/>
    <s v="Starbucks 星巴克（01-38）"/>
    <n v="1200637.2239999999"/>
    <n v="108057.35015999999"/>
    <x v="7"/>
    <x v="3788"/>
    <x v="3730"/>
    <x v="83"/>
    <s v="餐饮"/>
    <x v="0"/>
    <s v="咖啡店/面包店/冰激凌"/>
    <d v="2013-01-14T00:00:00"/>
    <d v="2023-05-13T00:00:00"/>
    <s v="保底与流水两者取高"/>
    <n v="0.09"/>
    <n v="0.09"/>
    <s v=""/>
    <n v="10.3"/>
  </r>
  <r>
    <d v="2016-06-01T00:00:00"/>
    <x v="2"/>
    <x v="2"/>
    <s v="Uniqlo 优衣库"/>
    <n v="3209271.7919999999"/>
    <n v="281453.13615839998"/>
    <x v="940"/>
    <x v="3789"/>
    <x v="3731"/>
    <x v="87"/>
    <s v="快时尚"/>
    <x v="17"/>
    <s v="快时尚"/>
    <d v="2013-01-07T00:00:00"/>
    <d v="2023-08-30T00:00:00"/>
    <s v="纯扣"/>
    <n v="0.08"/>
    <n v="0.08"/>
    <s v=""/>
    <n v="10.6"/>
  </r>
  <r>
    <d v="2016-06-01T00:00:00"/>
    <x v="2"/>
    <x v="2"/>
    <s v="Dazzle 地素"/>
    <n v="163819.19999999998"/>
    <n v="36089.369760000001"/>
    <x v="2727"/>
    <x v="3790"/>
    <x v="3732"/>
    <x v="89"/>
    <s v="普通服饰"/>
    <x v="13"/>
    <s v="女装"/>
    <d v="2013-04-20T00:00:00"/>
    <d v="2016-07-20T00:00:00"/>
    <s v="保底与流水两者取高"/>
    <n v="0.13"/>
    <n v="0.13"/>
    <s v=""/>
    <n v="3.3"/>
  </r>
  <r>
    <d v="2016-06-01T00:00:00"/>
    <x v="2"/>
    <x v="2"/>
    <s v="Less"/>
    <n v="251328"/>
    <n v="78715.929599999989"/>
    <x v="1742"/>
    <x v="3791"/>
    <x v="3733"/>
    <x v="78"/>
    <s v="普通服饰"/>
    <x v="13"/>
    <s v="女装"/>
    <d v="2013-01-14T00:00:00"/>
    <d v="2017-05-09T00:00:00"/>
    <s v="保底与流水两者取高"/>
    <n v="0.19"/>
    <n v="0.19"/>
    <s v=""/>
    <n v="4.3"/>
  </r>
  <r>
    <d v="2016-06-01T00:00:00"/>
    <x v="2"/>
    <x v="2"/>
    <s v="J.Linderberg"/>
    <n v="178653"/>
    <n v="58026.494400000003"/>
    <x v="2728"/>
    <x v="3792"/>
    <x v="3734"/>
    <x v="80"/>
    <s v="普通服饰"/>
    <x v="9"/>
    <s v="综合服饰"/>
    <d v="2013-03-01T00:00:00"/>
    <d v="2017-05-09T00:00:00"/>
    <s v="保底与流水两者取高"/>
    <s v="0.16,0.07"/>
    <s v="0.16"/>
    <s v="0.07"/>
    <n v="4.2"/>
  </r>
  <r>
    <d v="2016-06-01T00:00:00"/>
    <x v="2"/>
    <x v="2"/>
    <s v="Only"/>
    <n v="420339"/>
    <n v="57922.714200000002"/>
    <x v="2710"/>
    <x v="3793"/>
    <x v="3735"/>
    <x v="74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6-06-01T00:00:00"/>
    <x v="2"/>
    <x v="2"/>
    <s v="Selected 思莱德"/>
    <n v="357570"/>
    <n v="59749.946999999993"/>
    <x v="2729"/>
    <x v="3794"/>
    <x v="3736"/>
    <x v="73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6-06-01T00:00:00"/>
    <x v="2"/>
    <x v="2"/>
    <s v="Vero Moda"/>
    <n v="648772.79999999993"/>
    <n v="57351.515519999994"/>
    <x v="2730"/>
    <x v="3795"/>
    <x v="3737"/>
    <x v="72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6-06-01T00:00:00"/>
    <x v="2"/>
    <x v="2"/>
    <s v="Jack&amp;Jones 杰克琼斯"/>
    <n v="855278.4"/>
    <n v="59612.90447999999"/>
    <x v="2731"/>
    <x v="3796"/>
    <x v="3738"/>
    <x v="71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6-06-01T00:00:00"/>
    <x v="2"/>
    <x v="2"/>
    <s v="CK Underwear"/>
    <n v="210362.16"/>
    <n v="15861.306864"/>
    <x v="2097"/>
    <x v="3797"/>
    <x v="3739"/>
    <x v="23"/>
    <s v="普通服饰"/>
    <x v="9"/>
    <s v="内衣裤/保暖内衣"/>
    <d v="2013-03-20T00:00:00"/>
    <d v="2018-05-09T00:00:00"/>
    <s v="保底与流水两者取高"/>
    <n v="0.06"/>
    <n v="0.06"/>
    <s v=""/>
    <n v="5.0999999999999996"/>
  </r>
  <r>
    <d v="2016-06-01T00:00:00"/>
    <x v="2"/>
    <x v="2"/>
    <s v="CK jeans"/>
    <n v="415495.67999999999"/>
    <n v="48862.291967999998"/>
    <x v="343"/>
    <x v="3798"/>
    <x v="3740"/>
    <x v="69"/>
    <s v="普通服饰"/>
    <x v="9"/>
    <s v="综合服饰"/>
    <d v="2013-03-20T00:00:00"/>
    <d v="2018-05-09T00:00:00"/>
    <s v="保底与流水两者取高"/>
    <n v="0"/>
    <n v="0"/>
    <s v=""/>
    <n v="5.0999999999999996"/>
  </r>
  <r>
    <d v="2016-06-01T00:00:00"/>
    <x v="2"/>
    <x v="2"/>
    <s v="ZARA"/>
    <n v="3815711.94"/>
    <n v="171707.0373"/>
    <x v="2290"/>
    <x v="3799"/>
    <x v="3741"/>
    <x v="101"/>
    <s v="快时尚"/>
    <x v="19"/>
    <s v="快时尚"/>
    <d v="2013-06-17T00:00:00"/>
    <d v="2029-06-16T00:00:00"/>
    <s v="纯扣"/>
    <s v="0.05,0.05"/>
    <s v="0.05"/>
    <s v="0.05"/>
    <n v="16"/>
  </r>
  <r>
    <d v="2016-06-01T00:00:00"/>
    <x v="2"/>
    <x v="2"/>
    <s v="Massimo Dutti"/>
    <n v="748282.82400000002"/>
    <n v="41155.555319999999"/>
    <x v="2165"/>
    <x v="3800"/>
    <x v="3742"/>
    <x v="84"/>
    <s v="快时尚"/>
    <x v="16"/>
    <s v="快时尚"/>
    <d v="2013-06-17T00:00:00"/>
    <d v="2029-06-16T00:00:00"/>
    <s v="纯扣"/>
    <s v="0.06,0.06"/>
    <s v="0.06"/>
    <s v="0.06"/>
    <n v="16"/>
  </r>
  <r>
    <d v="2016-06-01T00:00:00"/>
    <x v="2"/>
    <x v="2"/>
    <s v="ZARA Home"/>
    <n v="850210.65599999996"/>
    <n v="46761.586080000001"/>
    <x v="2172"/>
    <x v="3801"/>
    <x v="3743"/>
    <x v="85"/>
    <s v="快时尚"/>
    <x v="16"/>
    <s v="快时尚"/>
    <d v="2013-06-17T00:00:00"/>
    <d v="2029-06-16T00:00:00"/>
    <s v="纯扣"/>
    <s v="0.06,0.06"/>
    <s v="0.06"/>
    <s v="0.06"/>
    <n v="16"/>
  </r>
  <r>
    <d v="2016-06-01T00:00:00"/>
    <x v="2"/>
    <x v="2"/>
    <s v="Oysho"/>
    <n v="1043296.968"/>
    <n v="57381.33324"/>
    <x v="2165"/>
    <x v="3802"/>
    <x v="3744"/>
    <x v="86"/>
    <s v="快时尚"/>
    <x v="16"/>
    <s v="快时尚"/>
    <d v="2013-06-17T00:00:00"/>
    <d v="2029-06-16T00:00:00"/>
    <s v="纯扣"/>
    <s v="0.06,0.06"/>
    <s v="0.06"/>
    <s v="0.06"/>
    <n v="16"/>
  </r>
  <r>
    <d v="2016-06-01T00:00:00"/>
    <x v="2"/>
    <x v="2"/>
    <s v="Bershka"/>
    <n v="953206.272"/>
    <n v="52426.344960000002"/>
    <x v="2165"/>
    <x v="3803"/>
    <x v="3745"/>
    <x v="88"/>
    <s v="快时尚"/>
    <x v="16"/>
    <s v="快时尚"/>
    <d v="2013-06-17T00:00:00"/>
    <d v="2029-06-16T00:00:00"/>
    <s v="纯扣"/>
    <s v="0.06,0.06"/>
    <s v="0.06"/>
    <s v="0.06"/>
    <n v="16"/>
  </r>
  <r>
    <d v="2016-06-01T00:00:00"/>
    <x v="2"/>
    <x v="2"/>
    <s v="Pull&amp;Bear"/>
    <n v="469201.52400000003"/>
    <n v="25806.08382"/>
    <x v="2269"/>
    <x v="3804"/>
    <x v="3746"/>
    <x v="91"/>
    <s v="快时尚"/>
    <x v="16"/>
    <s v="快时尚"/>
    <d v="2013-06-17T00:00:00"/>
    <d v="2029-06-16T00:00:00"/>
    <s v="纯扣"/>
    <s v="0.06,0.06"/>
    <s v="0.06"/>
    <s v="0.06"/>
    <n v="16"/>
  </r>
  <r>
    <d v="2016-06-01T00:00:00"/>
    <x v="2"/>
    <x v="2"/>
    <s v="Stradivarius"/>
    <n v="207530.23200000002"/>
    <n v="11414.162760000001"/>
    <x v="2165"/>
    <x v="3805"/>
    <x v="3747"/>
    <x v="95"/>
    <s v="快时尚"/>
    <x v="16"/>
    <s v="快时尚"/>
    <d v="2013-06-17T00:00:00"/>
    <d v="2029-06-16T00:00:00"/>
    <s v="纯扣"/>
    <s v="0.06,0.06"/>
    <s v="0.06"/>
    <s v="0.06"/>
    <n v="16"/>
  </r>
  <r>
    <d v="2016-06-01T00:00:00"/>
    <x v="2"/>
    <x v="2"/>
    <s v="Casio 卡西欧"/>
    <n v="79258.2"/>
    <n v="11452.8099"/>
    <x v="2732"/>
    <x v="3806"/>
    <x v="3748"/>
    <x v="10"/>
    <s v="珠宝"/>
    <x v="11"/>
    <s v="钟表"/>
    <d v="2013-07-26T00:00:00"/>
    <d v="2016-10-25T00:00:00"/>
    <s v="保底与流水两者取高"/>
    <n v="0.13"/>
    <n v="0.13"/>
    <s v=""/>
    <n v="3.3"/>
  </r>
  <r>
    <d v="2016-06-01T00:00:00"/>
    <x v="2"/>
    <x v="2"/>
    <s v="T-world"/>
    <n v="1499148"/>
    <n v="54568.987200000003"/>
    <x v="2733"/>
    <x v="3807"/>
    <x v="3749"/>
    <x v="80"/>
    <s v="电器"/>
    <x v="20"/>
    <s v="电器/家用电器/IT器材"/>
    <d v="2014-03-10T00:00:00"/>
    <d v="2017-04-09T00:00:00"/>
    <s v="保底与流水两者取高"/>
    <n v="0.03"/>
    <n v="0.03"/>
    <s v=""/>
    <n v="3.1"/>
  </r>
  <r>
    <d v="2016-06-01T00:00:00"/>
    <x v="2"/>
    <x v="2"/>
    <s v="Dr. Martens"/>
    <n v="220712.4"/>
    <n v="34166.279519999996"/>
    <x v="1102"/>
    <x v="3808"/>
    <x v="3750"/>
    <x v="54"/>
    <s v="普通服饰"/>
    <x v="6"/>
    <s v="鞋"/>
    <d v="2014-03-17T00:00:00"/>
    <d v="2017-03-16T00:00:00"/>
    <s v="保底与流水两者取高"/>
    <n v="0.12"/>
    <n v="0.12"/>
    <s v=""/>
    <n v="3"/>
  </r>
  <r>
    <d v="2016-06-01T00:00:00"/>
    <x v="2"/>
    <x v="2"/>
    <s v="三星"/>
    <n v="108513.59999999999"/>
    <n v="13868.038080000004"/>
    <x v="2734"/>
    <x v="3809"/>
    <x v="3751"/>
    <x v="47"/>
    <s v="电器"/>
    <x v="20"/>
    <s v="电器/家用电器/IT器材"/>
    <d v="2014-09-20T00:00:00"/>
    <d v="2016-09-19T00:00:00"/>
    <s v="保底与流水两者取高"/>
    <n v="0.03"/>
    <n v="0.03"/>
    <s v=""/>
    <n v="2"/>
  </r>
  <r>
    <d v="2016-06-01T00:00:00"/>
    <x v="2"/>
    <x v="2"/>
    <s v="Bose"/>
    <n v="209383.19999999998"/>
    <n v="35992.972080000007"/>
    <x v="2735"/>
    <x v="3810"/>
    <x v="3752"/>
    <x v="62"/>
    <s v="电器"/>
    <x v="20"/>
    <s v="电器/家用电器/IT器材"/>
    <d v="2015-04-16T00:00:00"/>
    <d v="2017-04-15T00:00:00"/>
    <s v="保底与流水两者取高"/>
    <n v="0.08"/>
    <n v="0.08"/>
    <s v=""/>
    <n v="2"/>
  </r>
  <r>
    <d v="2016-06-01T00:00:00"/>
    <x v="2"/>
    <x v="2"/>
    <s v="暇步士"/>
    <n v="203143.44"/>
    <n v="28683.853728000006"/>
    <x v="387"/>
    <x v="3811"/>
    <x v="3753"/>
    <x v="94"/>
    <s v="普通服饰"/>
    <x v="6"/>
    <s v="鞋"/>
    <d v="2015-06-01T00:00:00"/>
    <d v="2017-05-09T00:00:00"/>
    <s v="保底与流水两者取高"/>
    <n v="0.13"/>
    <n v="0.13"/>
    <s v=""/>
    <n v="1.9"/>
  </r>
  <r>
    <d v="2016-06-01T00:00:00"/>
    <x v="2"/>
    <x v="2"/>
    <s v="Clarks 其乐"/>
    <n v="318879.48000000004"/>
    <n v="43782.15260400001"/>
    <x v="2736"/>
    <x v="3812"/>
    <x v="3754"/>
    <x v="93"/>
    <s v="普通服饰"/>
    <x v="6"/>
    <s v="鞋"/>
    <d v="2015-06-01T00:00:00"/>
    <d v="2017-05-09T00:00:00"/>
    <s v="保底与流水两者取高"/>
    <n v="0.13"/>
    <n v="0.13"/>
    <s v=""/>
    <n v="1.9"/>
  </r>
  <r>
    <d v="2016-06-01T00:00:00"/>
    <x v="2"/>
    <x v="2"/>
    <s v="Ecco 爱步"/>
    <n v="151101.6"/>
    <n v="27168.06768"/>
    <x v="2737"/>
    <x v="3813"/>
    <x v="3755"/>
    <x v="106"/>
    <s v="普通服饰"/>
    <x v="6"/>
    <s v="鞋"/>
    <d v="2015-07-16T00:00:00"/>
    <d v="2018-07-15T00:00:00"/>
    <s v="保底与流水两者取高"/>
    <n v="0.15"/>
    <n v="0.15"/>
    <s v=""/>
    <n v="3"/>
  </r>
  <r>
    <d v="2016-06-01T00:00:00"/>
    <x v="2"/>
    <x v="2"/>
    <s v="Rabeanco"/>
    <n v="168666.72"/>
    <n v="31253.943216"/>
    <x v="2738"/>
    <x v="3814"/>
    <x v="3756"/>
    <x v="1"/>
    <s v="普通服饰"/>
    <x v="6"/>
    <s v="手袋/钱包/旅行箱包"/>
    <d v="2015-07-16T00:00:00"/>
    <d v="2017-07-15T00:00:00"/>
    <s v="保底与流水两者取高"/>
    <n v="0.16"/>
    <n v="0.16"/>
    <s v=""/>
    <n v="2"/>
  </r>
  <r>
    <d v="2016-06-01T00:00:00"/>
    <x v="2"/>
    <x v="2"/>
    <s v="Joy&amp;Peace 真美诗"/>
    <n v="145252.56"/>
    <n v="21700.732463999997"/>
    <x v="2739"/>
    <x v="3815"/>
    <x v="3757"/>
    <x v="90"/>
    <s v="普通服饰"/>
    <x v="6"/>
    <s v="鞋"/>
    <d v="2015-07-14T00:00:00"/>
    <d v="2016-07-13T00:00:00"/>
    <s v="纯扣"/>
    <n v="0.13"/>
    <n v="0.13"/>
    <s v=""/>
    <n v="1"/>
  </r>
  <r>
    <d v="2016-06-01T00:00:00"/>
    <x v="2"/>
    <x v="2"/>
    <s v="STACCATO 思加图"/>
    <n v="258807.84"/>
    <n v="36880.117200000001"/>
    <x v="2740"/>
    <x v="3816"/>
    <x v="3758"/>
    <x v="23"/>
    <s v="普通服饰"/>
    <x v="6"/>
    <s v="鞋"/>
    <d v="2015-07-14T00:00:00"/>
    <d v="2016-07-13T00:00:00"/>
    <s v="保底与流水两者取高"/>
    <n v="0.13"/>
    <n v="0.13"/>
    <s v=""/>
    <n v="1"/>
  </r>
  <r>
    <d v="2016-06-01T00:00:00"/>
    <x v="2"/>
    <x v="2"/>
    <s v="Innisfree 悦诗风吟"/>
    <n v="823888.44000000006"/>
    <n v="107599.830264"/>
    <x v="1318"/>
    <x v="3817"/>
    <x v="3759"/>
    <x v="79"/>
    <s v="美容"/>
    <x v="5"/>
    <s v="化妆品/护肤品/香水"/>
    <d v="2015-08-07T00:00:00"/>
    <d v="2018-08-06T00:00:00"/>
    <s v="保底与流水两者取高"/>
    <n v="0.12"/>
    <n v="0.12"/>
    <s v=""/>
    <n v="3"/>
  </r>
  <r>
    <d v="2016-06-01T00:00:00"/>
    <x v="2"/>
    <x v="2"/>
    <s v="Tissot 天梭"/>
    <n v="144204"/>
    <n v="14261.775599999999"/>
    <x v="2741"/>
    <x v="3818"/>
    <x v="3760"/>
    <x v="10"/>
    <s v="珠宝"/>
    <x v="11"/>
    <s v="钟表"/>
    <d v="2015-09-12T00:00:00"/>
    <d v="2016-09-11T00:00:00"/>
    <s v="保底与流水两者取高"/>
    <n v="0.09"/>
    <n v="0.09"/>
    <s v=""/>
    <n v="1"/>
  </r>
  <r>
    <d v="2016-06-01T00:00:00"/>
    <x v="2"/>
    <x v="2"/>
    <s v="Boy London"/>
    <n v="364100.39999999997"/>
    <n v="76715.954280000005"/>
    <x v="2742"/>
    <x v="3819"/>
    <x v="3761"/>
    <x v="103"/>
    <s v="普通服饰"/>
    <x v="9"/>
    <s v="综合服饰"/>
    <d v="2016-03-04T00:00:00"/>
    <d v="2018-03-03T00:00:00"/>
    <s v="保底与流水两者取高"/>
    <n v="0.17"/>
    <n v="0.17"/>
    <s v=""/>
    <n v="2"/>
  </r>
  <r>
    <d v="2016-06-01T00:00:00"/>
    <x v="2"/>
    <x v="2"/>
    <s v="Mo&amp;Co 摩安珂"/>
    <n v="265418.39999999997"/>
    <n v="54729.27408000001"/>
    <x v="2743"/>
    <x v="3820"/>
    <x v="3762"/>
    <x v="107"/>
    <s v="普通服饰"/>
    <x v="13"/>
    <s v="女装"/>
    <d v="2016-06-13T00:00:00"/>
    <d v="2018-05-22T00:00:00"/>
    <s v="纯保底"/>
    <n v="0"/>
    <n v="0"/>
    <s v=""/>
    <n v="1.9"/>
  </r>
  <r>
    <d v="2016-06-01T00:00:00"/>
    <x v="2"/>
    <x v="2"/>
    <s v="Jeans.co"/>
    <n v="6044.4"/>
    <n v="5663.6027999999997"/>
    <x v="2744"/>
    <x v="3821"/>
    <x v="3763"/>
    <x v="98"/>
    <s v="普通服饰"/>
    <x v="9"/>
    <s v="中性服装/休闲服饰"/>
    <d v="2016-06-28T00:00:00"/>
    <d v="2018-06-07T00:00:00"/>
    <s v="纯保底"/>
    <n v="0"/>
    <n v="0"/>
    <s v=""/>
    <n v="1.9"/>
  </r>
  <r>
    <d v="2016-06-01T00:00:00"/>
    <x v="2"/>
    <x v="2"/>
    <s v="LEE"/>
    <n v="205383.6"/>
    <n v="34283.303999999996"/>
    <x v="2745"/>
    <x v="3822"/>
    <x v="3764"/>
    <x v="77"/>
    <s v="普通服饰"/>
    <x v="9"/>
    <s v="中性服装/休闲服饰"/>
    <d v="2013-05-10T00:00:00"/>
    <d v="2016-06-20T00:00:00"/>
    <s v="保底与流水两者取高"/>
    <n v="0.14000000000000001"/>
    <n v="0.14000000000000001"/>
    <s v=""/>
    <n v="3.1"/>
  </r>
  <r>
    <d v="2016-07-01T00:00:00"/>
    <x v="2"/>
    <x v="2"/>
    <s v="Lenscrafters 亮视点"/>
    <n v="287277.59999999998"/>
    <n v="52801.622879999995"/>
    <x v="2746"/>
    <x v="3823"/>
    <x v="3765"/>
    <x v="97"/>
    <s v="其它"/>
    <x v="1"/>
    <s v="眼镜"/>
    <d v="2013-01-16T00:00:00"/>
    <d v="2016-07-31T00:00:00"/>
    <s v="保底与流水两者取高"/>
    <s v="0.16"/>
    <s v="0.16"/>
    <s v=""/>
    <n v="3.5"/>
  </r>
  <r>
    <d v="2016-07-01T00:00:00"/>
    <x v="2"/>
    <x v="2"/>
    <s v="Mothercare"/>
    <n v="883638.40799999994"/>
    <n v="97200.224879999994"/>
    <x v="456"/>
    <x v="3824"/>
    <x v="3766"/>
    <x v="75"/>
    <s v="儿童"/>
    <x v="14"/>
    <s v="母婴用品"/>
    <d v="2012-12-03T00:00:00"/>
    <d v="2018-05-09T00:00:00"/>
    <s v="保底(含物管费)与流水两者取高"/>
    <s v="0.11"/>
    <s v="0.11"/>
    <s v=""/>
    <n v="5.4"/>
  </r>
  <r>
    <d v="2016-07-01T00:00:00"/>
    <x v="2"/>
    <x v="2"/>
    <s v="迪卡侬"/>
    <n v="10202107.199999999"/>
    <n v="320346.16608000005"/>
    <x v="2747"/>
    <x v="3825"/>
    <x v="3767"/>
    <x v="102"/>
    <s v="普通服饰"/>
    <x v="6"/>
    <s v="生活特性店"/>
    <d v="2013-04-01T00:00:00"/>
    <d v="2033-03-08T00:00:00"/>
    <s v="纯保底"/>
    <n v="0"/>
    <n v="0"/>
    <s v=""/>
    <n v="19.899999999999999"/>
  </r>
  <r>
    <d v="2016-07-01T00:00:00"/>
    <x v="2"/>
    <x v="2"/>
    <s v="Springfield"/>
    <n v="311286"/>
    <n v="111907.31700000002"/>
    <x v="2748"/>
    <x v="3826"/>
    <x v="3768"/>
    <x v="100"/>
    <s v="普通服饰"/>
    <x v="9"/>
    <s v="综合服饰"/>
    <d v="2013-01-28T00:00:00"/>
    <d v="2019-05-09T00:00:00"/>
    <s v="保底与流水两者取高"/>
    <s v="0.13"/>
    <s v="0.13"/>
    <s v=""/>
    <n v="6.3"/>
  </r>
  <r>
    <d v="2016-07-01T00:00:00"/>
    <x v="2"/>
    <x v="2"/>
    <s v="Amass 阿玛施"/>
    <n v="646026"/>
    <n v="83918.777400000006"/>
    <x v="408"/>
    <x v="3827"/>
    <x v="3769"/>
    <x v="99"/>
    <s v="普通服饰"/>
    <x v="13"/>
    <s v="女装"/>
    <d v="2013-04-10T00:00:00"/>
    <d v="2017-05-09T00:00:00"/>
    <s v="保底与流水两者取高"/>
    <s v="0.07"/>
    <s v="0.07"/>
    <s v=""/>
    <n v="4.0999999999999996"/>
  </r>
  <r>
    <d v="2016-07-01T00:00:00"/>
    <x v="2"/>
    <x v="2"/>
    <s v="Tommy Hilfiger"/>
    <n v="552040.07999999996"/>
    <n v="79493.771520000009"/>
    <x v="2653"/>
    <x v="3828"/>
    <x v="3770"/>
    <x v="78"/>
    <s v="普通服饰"/>
    <x v="9"/>
    <s v="综合服饰"/>
    <d v="2013-02-18T00:00:00"/>
    <d v="2018-05-09T00:00:00"/>
    <s v="保底与流水两者取高"/>
    <s v="0.12"/>
    <s v="0.12"/>
    <s v=""/>
    <n v="5.2"/>
  </r>
  <r>
    <d v="2016-07-01T00:00:00"/>
    <x v="2"/>
    <x v="2"/>
    <s v="MUJI 无印良品"/>
    <n v="2420207.1839999999"/>
    <n v="193616.57472"/>
    <x v="438"/>
    <x v="3829"/>
    <x v="3771"/>
    <x v="81"/>
    <s v="快时尚"/>
    <x v="15"/>
    <s v="快时尚"/>
    <d v="2013-01-20T00:00:00"/>
    <d v="2018-05-09T00:00:00"/>
    <s v="纯扣"/>
    <s v="0.08"/>
    <s v="0.08"/>
    <s v=""/>
    <n v="5.3"/>
  </r>
  <r>
    <d v="2016-07-01T00:00:00"/>
    <x v="2"/>
    <x v="2"/>
    <s v="Uniqlo 优衣库"/>
    <n v="2600006.148"/>
    <n v="232960.55086080002"/>
    <x v="2306"/>
    <x v="3830"/>
    <x v="3772"/>
    <x v="87"/>
    <s v="快时尚"/>
    <x v="17"/>
    <s v="快时尚"/>
    <d v="2013-01-07T00:00:00"/>
    <d v="2023-08-30T00:00:00"/>
    <s v="纯扣"/>
    <s v="0.08"/>
    <s v="0.08"/>
    <s v=""/>
    <n v="10.6"/>
  </r>
  <r>
    <d v="2016-07-01T00:00:00"/>
    <x v="2"/>
    <x v="2"/>
    <s v="Less"/>
    <n v="265265.39999999997"/>
    <n v="78730.77072"/>
    <x v="2749"/>
    <x v="3831"/>
    <x v="3773"/>
    <x v="78"/>
    <s v="普通服饰"/>
    <x v="13"/>
    <s v="女装"/>
    <d v="2013-01-14T00:00:00"/>
    <d v="2017-05-09T00:00:00"/>
    <s v="保底与流水两者取高"/>
    <s v="0.19"/>
    <s v="0.19"/>
    <s v=""/>
    <n v="4.3"/>
  </r>
  <r>
    <d v="2016-07-01T00:00:00"/>
    <x v="2"/>
    <x v="2"/>
    <s v="J.Linderberg"/>
    <n v="168435.6"/>
    <n v="58026.064200000001"/>
    <x v="2750"/>
    <x v="3832"/>
    <x v="3774"/>
    <x v="80"/>
    <s v="普通服饰"/>
    <x v="9"/>
    <s v="综合服饰"/>
    <d v="2013-03-01T00:00:00"/>
    <d v="2017-05-09T00:00:00"/>
    <s v="保底与流水两者取高"/>
    <s v="0.16,0.07"/>
    <s v="0.16"/>
    <s v="0.07"/>
    <n v="4.2"/>
  </r>
  <r>
    <d v="2016-07-01T00:00:00"/>
    <x v="2"/>
    <x v="2"/>
    <s v="Selected 思莱德"/>
    <n v="284500.07999999996"/>
    <n v="59062.216607999995"/>
    <x v="2257"/>
    <x v="3833"/>
    <x v="3775"/>
    <x v="73"/>
    <s v="普通服饰"/>
    <x v="12"/>
    <s v="男装"/>
    <d v="2013-04-20T00:00:00"/>
    <d v="2018-07-18T00:00:00"/>
    <s v="保底(含物管费)与流水两者取高"/>
    <s v="0.15,0.05,0.15,0.05"/>
    <s v="0.15"/>
    <s v="0.05,0.15,0.05"/>
    <n v="5.2"/>
  </r>
  <r>
    <d v="2016-07-01T00:00:00"/>
    <x v="2"/>
    <x v="2"/>
    <s v="Vero Moda"/>
    <n v="636695.4"/>
    <n v="56729.560140000001"/>
    <x v="286"/>
    <x v="3834"/>
    <x v="3776"/>
    <x v="72"/>
    <s v="普通服饰"/>
    <x v="13"/>
    <s v="女装"/>
    <d v="2013-04-20T00:00:00"/>
    <d v="2018-07-18T00:00:00"/>
    <s v="保底(含物管费)与流水两者取高"/>
    <s v="0.15,0.05,0.15,0.05"/>
    <s v="0.15"/>
    <s v="0.05,0.15,0.05"/>
    <n v="5.2"/>
  </r>
  <r>
    <d v="2016-07-01T00:00:00"/>
    <x v="2"/>
    <x v="2"/>
    <s v="Jack&amp;Jones 杰克琼斯"/>
    <n v="624601.79999999993"/>
    <n v="58899.949739999996"/>
    <x v="2751"/>
    <x v="3835"/>
    <x v="3777"/>
    <x v="71"/>
    <s v="普通服饰"/>
    <x v="12"/>
    <s v="男装"/>
    <d v="2013-04-20T00:00:00"/>
    <d v="2018-07-18T00:00:00"/>
    <s v="保底(含物管费)与流水两者取高"/>
    <s v="0.15,0.05,0.15,0.05"/>
    <s v="0.15"/>
    <s v="0.05,0.15,0.05"/>
    <n v="5.2"/>
  </r>
  <r>
    <d v="2016-07-01T00:00:00"/>
    <x v="2"/>
    <x v="2"/>
    <s v="Only"/>
    <n v="408551.39999999997"/>
    <n v="57238.051140000003"/>
    <x v="341"/>
    <x v="3836"/>
    <x v="3778"/>
    <x v="74"/>
    <s v="普通服饰"/>
    <x v="13"/>
    <s v="女装"/>
    <d v="2013-04-20T00:00:00"/>
    <d v="2018-07-18T00:00:00"/>
    <s v="保底(含物管费)与流水两者取高"/>
    <s v="0.15,0.05,0.15,0.05"/>
    <s v="0.15"/>
    <s v="0.05,0.15,0.05"/>
    <n v="5.2"/>
  </r>
  <r>
    <d v="2016-07-01T00:00:00"/>
    <x v="2"/>
    <x v="2"/>
    <s v="CK Underwear"/>
    <n v="185569.44"/>
    <n v="14901.226031999999"/>
    <x v="2752"/>
    <x v="3837"/>
    <x v="3779"/>
    <x v="23"/>
    <s v="普通服饰"/>
    <x v="9"/>
    <s v="内衣裤/保暖内衣"/>
    <d v="2013-03-20T00:00:00"/>
    <d v="2018-05-09T00:00:00"/>
    <s v="保底与流水两者取高"/>
    <s v="0.06"/>
    <s v="0.06"/>
    <s v=""/>
    <n v="5.0999999999999996"/>
  </r>
  <r>
    <d v="2016-07-01T00:00:00"/>
    <x v="2"/>
    <x v="2"/>
    <s v="CK jeans"/>
    <n v="474274.08"/>
    <n v="48850.230240000004"/>
    <x v="952"/>
    <x v="3838"/>
    <x v="3780"/>
    <x v="69"/>
    <s v="普通服饰"/>
    <x v="9"/>
    <s v="综合服饰"/>
    <d v="2013-03-20T00:00:00"/>
    <d v="2018-05-09T00:00:00"/>
    <s v="保底与流水两者取高"/>
    <s v="0."/>
    <s v="0."/>
    <s v=""/>
    <n v="5.0999999999999996"/>
  </r>
  <r>
    <d v="2016-07-01T00:00:00"/>
    <x v="2"/>
    <x v="2"/>
    <s v="ZARA"/>
    <n v="3873077.0279999999"/>
    <n v="174288.46625999999"/>
    <x v="2290"/>
    <x v="3839"/>
    <x v="3781"/>
    <x v="101"/>
    <s v="快时尚"/>
    <x v="19"/>
    <s v="快时尚"/>
    <d v="2013-06-17T00:00:00"/>
    <d v="2029-06-16T00:00:00"/>
    <s v="纯扣"/>
    <s v="0.05"/>
    <s v="0.05"/>
    <s v=""/>
    <n v="16"/>
  </r>
  <r>
    <d v="2016-07-01T00:00:00"/>
    <x v="2"/>
    <x v="2"/>
    <s v="Massimo Dutti"/>
    <n v="547936.90800000005"/>
    <n v="30136.52994"/>
    <x v="2269"/>
    <x v="3840"/>
    <x v="3782"/>
    <x v="84"/>
    <s v="快时尚"/>
    <x v="16"/>
    <s v="快时尚"/>
    <d v="2013-06-17T00:00:00"/>
    <d v="2029-06-16T00:00:00"/>
    <s v="纯扣"/>
    <s v="0.06"/>
    <s v="0.06"/>
    <s v=""/>
    <n v="16"/>
  </r>
  <r>
    <d v="2016-07-01T00:00:00"/>
    <x v="2"/>
    <x v="2"/>
    <s v="ZARA Home"/>
    <n v="605895.74399999995"/>
    <n v="33324.265919999998"/>
    <x v="2165"/>
    <x v="3841"/>
    <x v="3783"/>
    <x v="85"/>
    <s v="快时尚"/>
    <x v="16"/>
    <s v="快时尚"/>
    <d v="2013-06-17T00:00:00"/>
    <d v="2029-06-16T00:00:00"/>
    <s v="纯扣"/>
    <s v="0.06"/>
    <s v="0.06"/>
    <s v=""/>
    <n v="16"/>
  </r>
  <r>
    <d v="2016-07-01T00:00:00"/>
    <x v="2"/>
    <x v="2"/>
    <s v="Oysho"/>
    <n v="941464.87200000009"/>
    <n v="51780.567960000008"/>
    <x v="2165"/>
    <x v="3842"/>
    <x v="3784"/>
    <x v="86"/>
    <s v="快时尚"/>
    <x v="16"/>
    <s v="快时尚"/>
    <d v="2013-06-17T00:00:00"/>
    <d v="2029-06-16T00:00:00"/>
    <s v="纯扣"/>
    <s v="0.06"/>
    <s v="0.06"/>
    <s v=""/>
    <n v="16"/>
  </r>
  <r>
    <d v="2016-07-01T00:00:00"/>
    <x v="2"/>
    <x v="2"/>
    <s v="Bershka"/>
    <n v="955108.12800000003"/>
    <n v="52530.947040000006"/>
    <x v="2172"/>
    <x v="3843"/>
    <x v="3785"/>
    <x v="88"/>
    <s v="快时尚"/>
    <x v="16"/>
    <s v="快时尚"/>
    <d v="2013-06-17T00:00:00"/>
    <d v="2029-06-16T00:00:00"/>
    <s v="纯扣"/>
    <s v="0.06"/>
    <s v="0.06"/>
    <s v=""/>
    <n v="16"/>
  </r>
  <r>
    <d v="2016-07-01T00:00:00"/>
    <x v="2"/>
    <x v="2"/>
    <s v="Pull&amp;Bear"/>
    <n v="634336.64399999997"/>
    <n v="34888.515419999996"/>
    <x v="2269"/>
    <x v="3844"/>
    <x v="3786"/>
    <x v="91"/>
    <s v="快时尚"/>
    <x v="16"/>
    <s v="快时尚"/>
    <d v="2013-06-17T00:00:00"/>
    <d v="2029-06-16T00:00:00"/>
    <s v="纯扣"/>
    <s v="0.06"/>
    <s v="0.06"/>
    <s v=""/>
    <n v="16"/>
  </r>
  <r>
    <d v="2016-07-01T00:00:00"/>
    <x v="2"/>
    <x v="2"/>
    <s v="Stradivarius"/>
    <n v="292725.924"/>
    <n v="16099.92582"/>
    <x v="2165"/>
    <x v="3845"/>
    <x v="3787"/>
    <x v="95"/>
    <s v="快时尚"/>
    <x v="16"/>
    <s v="快时尚"/>
    <d v="2013-06-17T00:00:00"/>
    <d v="2029-06-16T00:00:00"/>
    <s v="纯扣"/>
    <s v="0.06"/>
    <s v="0.06"/>
    <s v=""/>
    <n v="16"/>
  </r>
  <r>
    <d v="2016-07-01T00:00:00"/>
    <x v="2"/>
    <x v="2"/>
    <s v="Casio 卡西欧"/>
    <n v="80883"/>
    <n v="11679.5052"/>
    <x v="820"/>
    <x v="3846"/>
    <x v="3788"/>
    <x v="10"/>
    <s v="珠宝"/>
    <x v="11"/>
    <s v="钟表"/>
    <d v="2013-07-26T00:00:00"/>
    <d v="2016-10-25T00:00:00"/>
    <s v="保底与流水两者取高"/>
    <s v="0.13"/>
    <s v="0.13"/>
    <s v=""/>
    <n v="3.3"/>
  </r>
  <r>
    <d v="2016-07-01T00:00:00"/>
    <x v="2"/>
    <x v="2"/>
    <s v="T-world"/>
    <n v="1427977.2"/>
    <n v="52263.965520000005"/>
    <x v="2753"/>
    <x v="3847"/>
    <x v="3789"/>
    <x v="80"/>
    <s v="电器"/>
    <x v="20"/>
    <s v="电器/家用电器/IT器材"/>
    <d v="2014-03-10T00:00:00"/>
    <d v="2017-04-09T00:00:00"/>
    <s v="保底与流水两者取高"/>
    <s v="0.03"/>
    <s v="0.03"/>
    <s v=""/>
    <n v="3.1"/>
  </r>
  <r>
    <d v="2016-07-01T00:00:00"/>
    <x v="2"/>
    <x v="2"/>
    <s v="Dr. Martens"/>
    <n v="312517.2"/>
    <n v="45752.518080000002"/>
    <x v="1245"/>
    <x v="3848"/>
    <x v="3790"/>
    <x v="54"/>
    <s v="普通服饰"/>
    <x v="6"/>
    <s v="鞋"/>
    <d v="2014-03-17T00:00:00"/>
    <d v="2017-03-16T00:00:00"/>
    <s v="保底与流水两者取高"/>
    <s v="0.12"/>
    <s v="0.12"/>
    <s v=""/>
    <n v="3"/>
  </r>
  <r>
    <d v="2016-07-01T00:00:00"/>
    <x v="2"/>
    <x v="2"/>
    <s v="三星"/>
    <n v="145542"/>
    <n v="13870.152599999999"/>
    <x v="2754"/>
    <x v="3849"/>
    <x v="3791"/>
    <x v="47"/>
    <s v="电器"/>
    <x v="20"/>
    <s v="电器/家用电器/IT器材"/>
    <d v="2014-09-20T00:00:00"/>
    <d v="2016-09-19T00:00:00"/>
    <s v="保底与流水两者取高"/>
    <s v="0.03"/>
    <s v="0.03"/>
    <s v=""/>
    <n v="2"/>
  </r>
  <r>
    <d v="2016-07-01T00:00:00"/>
    <x v="2"/>
    <x v="2"/>
    <s v="Bose"/>
    <n v="184581.6"/>
    <n v="35993.412000000004"/>
    <x v="2755"/>
    <x v="3850"/>
    <x v="3792"/>
    <x v="62"/>
    <s v="电器"/>
    <x v="20"/>
    <s v="电器/家用电器/IT器材"/>
    <d v="2015-04-16T00:00:00"/>
    <d v="2017-04-15T00:00:00"/>
    <s v="保底与流水两者取高"/>
    <s v="0.08"/>
    <s v="0.08"/>
    <s v=""/>
    <n v="2"/>
  </r>
  <r>
    <d v="2016-07-01T00:00:00"/>
    <x v="2"/>
    <x v="2"/>
    <s v="暇步士"/>
    <n v="163244.28"/>
    <n v="23507.176320000002"/>
    <x v="2653"/>
    <x v="3851"/>
    <x v="3793"/>
    <x v="94"/>
    <s v="普通服饰"/>
    <x v="6"/>
    <s v="鞋"/>
    <d v="2015-06-01T00:00:00"/>
    <d v="2017-05-09T00:00:00"/>
    <s v="保底与流水两者取高"/>
    <s v="0.13"/>
    <s v="0.13"/>
    <s v=""/>
    <n v="1.9"/>
  </r>
  <r>
    <d v="2016-07-01T00:00:00"/>
    <x v="2"/>
    <x v="2"/>
    <s v="Clarks 其乐"/>
    <n v="282022.44"/>
    <n v="39003.703452000002"/>
    <x v="594"/>
    <x v="3852"/>
    <x v="3794"/>
    <x v="93"/>
    <s v="普通服饰"/>
    <x v="6"/>
    <s v="鞋"/>
    <d v="2015-06-01T00:00:00"/>
    <d v="2017-05-09T00:00:00"/>
    <s v="保底与流水两者取高"/>
    <s v="0.13"/>
    <s v="0.13"/>
    <s v=""/>
    <n v="1.9"/>
  </r>
  <r>
    <d v="2016-07-01T00:00:00"/>
    <x v="2"/>
    <x v="2"/>
    <s v="Ecco 爱步"/>
    <n v="134990.39999999999"/>
    <n v="24635.748"/>
    <x v="1605"/>
    <x v="3853"/>
    <x v="3795"/>
    <x v="106"/>
    <s v="普通服饰"/>
    <x v="6"/>
    <s v="鞋"/>
    <d v="2015-07-16T00:00:00"/>
    <d v="2018-07-15T00:00:00"/>
    <s v="保底与流水两者取高"/>
    <s v="0.15"/>
    <s v="0.15"/>
    <s v=""/>
    <n v="3"/>
  </r>
  <r>
    <d v="2016-07-01T00:00:00"/>
    <x v="2"/>
    <x v="2"/>
    <s v="Rabeanco"/>
    <n v="159696.24000000002"/>
    <n v="29831.257632000001"/>
    <x v="2756"/>
    <x v="3854"/>
    <x v="3796"/>
    <x v="1"/>
    <s v="普通服饰"/>
    <x v="6"/>
    <s v="手袋/钱包/旅行箱包"/>
    <d v="2015-07-16T00:00:00"/>
    <d v="2017-07-15T00:00:00"/>
    <s v="保底与流水两者取高"/>
    <s v="0.16,0.17"/>
    <s v="0.16"/>
    <s v="0.17"/>
    <n v="2"/>
  </r>
  <r>
    <d v="2016-07-01T00:00:00"/>
    <x v="2"/>
    <x v="2"/>
    <s v="Joy&amp;Peace 真美诗"/>
    <n v="39905.639999999992"/>
    <n v="6368.9401440000001"/>
    <x v="2596"/>
    <x v="3855"/>
    <x v="3797"/>
    <x v="90"/>
    <s v="普通服饰"/>
    <x v="6"/>
    <s v="鞋"/>
    <d v="2015-07-14T00:00:00"/>
    <d v="2016-07-13T00:00:00"/>
    <s v="纯扣"/>
    <s v="0.13"/>
    <s v="0.13"/>
    <s v=""/>
    <n v="1"/>
  </r>
  <r>
    <d v="2016-07-01T00:00:00"/>
    <x v="2"/>
    <x v="2"/>
    <s v="Innisfree 悦诗风吟"/>
    <n v="788787.72"/>
    <n v="103173.43377599999"/>
    <x v="175"/>
    <x v="3856"/>
    <x v="3798"/>
    <x v="79"/>
    <s v="美容"/>
    <x v="5"/>
    <s v="化妆品/护肤品/香水"/>
    <d v="2015-08-07T00:00:00"/>
    <d v="2018-08-06T00:00:00"/>
    <s v="保底与流水两者取高"/>
    <s v="0.12"/>
    <s v="0.12"/>
    <s v=""/>
    <n v="3"/>
  </r>
  <r>
    <d v="2016-07-01T00:00:00"/>
    <x v="2"/>
    <x v="2"/>
    <s v="Tissot 天梭"/>
    <n v="148546.79999999999"/>
    <n v="14676.423840000001"/>
    <x v="2757"/>
    <x v="3857"/>
    <x v="3799"/>
    <x v="10"/>
    <s v="珠宝"/>
    <x v="11"/>
    <s v="钟表"/>
    <d v="2015-09-12T00:00:00"/>
    <d v="2016-09-11T00:00:00"/>
    <s v="保底与流水两者取高"/>
    <s v="0.09"/>
    <s v="0.09"/>
    <s v=""/>
    <n v="1"/>
  </r>
  <r>
    <d v="2016-07-01T00:00:00"/>
    <x v="2"/>
    <x v="2"/>
    <s v="Boy London"/>
    <n v="391227.6"/>
    <n v="79497.448319999981"/>
    <x v="2758"/>
    <x v="3858"/>
    <x v="3800"/>
    <x v="103"/>
    <s v="普通服饰"/>
    <x v="9"/>
    <s v="综合服饰"/>
    <d v="2016-03-04T00:00:00"/>
    <d v="2018-03-03T00:00:00"/>
    <s v="保底与流水两者取高"/>
    <s v="0.17"/>
    <s v="0.17"/>
    <s v=""/>
    <n v="2"/>
  </r>
  <r>
    <d v="2016-07-01T00:00:00"/>
    <x v="2"/>
    <x v="2"/>
    <s v="Initial"/>
    <n v="147160.79999999999"/>
    <n v="31006.780559999996"/>
    <x v="2759"/>
    <x v="3859"/>
    <x v="3801"/>
    <x v="77"/>
    <s v="普通服饰"/>
    <x v="9"/>
    <s v="综合服饰"/>
    <d v="2016-06-21T00:00:00"/>
    <d v="2019-06-20T00:00:00"/>
    <s v="纯保底"/>
    <s v="0.,0.17"/>
    <s v="0."/>
    <s v="0.17"/>
    <n v="3"/>
  </r>
  <r>
    <d v="2016-07-01T00:00:00"/>
    <x v="2"/>
    <x v="2"/>
    <s v="单农"/>
    <n v="241449.59999999998"/>
    <n v="48434.78976"/>
    <x v="2760"/>
    <x v="3860"/>
    <x v="3802"/>
    <x v="63"/>
    <s v="普通服饰"/>
    <x v="12"/>
    <s v="男装"/>
    <d v="2016-06-04T00:00:00"/>
    <d v="2018-06-03T00:00:00"/>
    <s v="纯保底"/>
    <s v="0.,0.17"/>
    <s v="0."/>
    <s v="0.17"/>
    <n v="2"/>
  </r>
  <r>
    <d v="2016-07-01T00:00:00"/>
    <x v="2"/>
    <x v="2"/>
    <s v="Jeans.co"/>
    <n v="138429.6"/>
    <n v="52783.206480000001"/>
    <x v="2761"/>
    <x v="3861"/>
    <x v="3803"/>
    <x v="98"/>
    <s v="普通服饰"/>
    <x v="9"/>
    <s v="中性服装/休闲服饰"/>
    <d v="2016-06-08T00:00:00"/>
    <d v="2018-06-07T00:00:00"/>
    <s v="保底与流水两者取高"/>
    <s v="0.18"/>
    <s v="0.18"/>
    <s v=""/>
    <n v="2"/>
  </r>
  <r>
    <d v="2016-07-01T00:00:00"/>
    <x v="2"/>
    <x v="2"/>
    <s v="Mo&amp;Co 摩安珂"/>
    <n v="256787.64"/>
    <n v="55466.130240000013"/>
    <x v="2762"/>
    <x v="3862"/>
    <x v="3804"/>
    <x v="107"/>
    <s v="普通服饰"/>
    <x v="13"/>
    <s v="女装"/>
    <d v="2016-05-23T00:00:00"/>
    <d v="2018-05-22T00:00:00"/>
    <s v="保底与流水两者取高"/>
    <s v="0.18"/>
    <s v="0.18"/>
    <s v=""/>
    <n v="2"/>
  </r>
  <r>
    <d v="2016-07-01T00:00:00"/>
    <x v="2"/>
    <x v="2"/>
    <s v="Starbucks 星巴克（01-38）"/>
    <n v="1085595.8160000001"/>
    <n v="97703.623439999996"/>
    <x v="697"/>
    <x v="3863"/>
    <x v="3805"/>
    <x v="83"/>
    <s v="餐饮"/>
    <x v="0"/>
    <s v="咖啡店/面包店/冰激凌"/>
    <d v="2013-01-14T00:00:00"/>
    <d v="2023-05-13T00:00:00"/>
    <s v="保底与流水两者取高"/>
    <s v="0.09"/>
    <s v="0.09"/>
    <s v=""/>
    <n v="10.3"/>
  </r>
  <r>
    <d v="2016-08-01T00:00:00"/>
    <x v="2"/>
    <x v="2"/>
    <s v="Lenscrafters 亮视点"/>
    <n v="196198.8"/>
    <n v="52797.09708"/>
    <x v="702"/>
    <x v="3864"/>
    <x v="3806"/>
    <x v="97"/>
    <s v="其它"/>
    <x v="1"/>
    <s v="眼镜"/>
    <d v="2013-01-16T00:00:00"/>
    <d v="2016-09-14T00:00:00"/>
    <s v="保底与流水两者取高"/>
    <s v="0.15"/>
    <s v="0.15"/>
    <s v=""/>
    <n v="3.7"/>
  </r>
  <r>
    <d v="2016-08-01T00:00:00"/>
    <x v="2"/>
    <x v="2"/>
    <s v="Mothercare"/>
    <n v="877316.60400000005"/>
    <n v="96504.82643999999"/>
    <x v="2478"/>
    <x v="3865"/>
    <x v="3807"/>
    <x v="75"/>
    <s v="儿童"/>
    <x v="14"/>
    <s v="母婴用品"/>
    <d v="2012-12-03T00:00:00"/>
    <d v="2018-05-09T00:00:00"/>
    <s v="保底(含物管费)与流水两者取高"/>
    <s v="0.11"/>
    <s v="0.11"/>
    <s v=""/>
    <n v="5.4"/>
  </r>
  <r>
    <d v="2016-08-01T00:00:00"/>
    <x v="2"/>
    <x v="2"/>
    <s v="迪卡侬"/>
    <n v="9157709.568"/>
    <n v="320519.83488000004"/>
    <x v="2703"/>
    <x v="3866"/>
    <x v="3808"/>
    <x v="102"/>
    <s v="普通服饰"/>
    <x v="6"/>
    <s v="生活特性店"/>
    <d v="2013-04-01T00:00:00"/>
    <d v="2033-03-08T00:00:00"/>
    <s v="纯保底"/>
    <n v="0"/>
    <n v="0"/>
    <s v=""/>
    <n v="19.899999999999999"/>
  </r>
  <r>
    <d v="2016-08-01T00:00:00"/>
    <x v="2"/>
    <x v="2"/>
    <s v="Springfield"/>
    <n v="267148.79999999999"/>
    <n v="111908.63231999999"/>
    <x v="2763"/>
    <x v="3867"/>
    <x v="3809"/>
    <x v="100"/>
    <s v="普通服饰"/>
    <x v="9"/>
    <s v="综合服饰"/>
    <d v="2013-01-28T00:00:00"/>
    <d v="2019-05-09T00:00:00"/>
    <s v="保底与流水两者取高"/>
    <s v="0.13"/>
    <s v="0.13"/>
    <s v=""/>
    <n v="6.3"/>
  </r>
  <r>
    <d v="2016-08-01T00:00:00"/>
    <x v="2"/>
    <x v="2"/>
    <s v="Amass 阿玛施"/>
    <n v="667320"/>
    <n v="83948.855999999985"/>
    <x v="2764"/>
    <x v="3868"/>
    <x v="3810"/>
    <x v="99"/>
    <s v="普通服饰"/>
    <x v="13"/>
    <s v="女装"/>
    <d v="2013-04-10T00:00:00"/>
    <d v="2017-05-09T00:00:00"/>
    <s v="保底与流水两者取高"/>
    <s v="0.07"/>
    <s v="0.07"/>
    <s v=""/>
    <n v="4.0999999999999996"/>
  </r>
  <r>
    <d v="2016-08-01T00:00:00"/>
    <x v="2"/>
    <x v="2"/>
    <s v="Tommy Hilfiger"/>
    <n v="388610.52"/>
    <n v="58874.493779999997"/>
    <x v="1377"/>
    <x v="3869"/>
    <x v="3811"/>
    <x v="78"/>
    <s v="普通服饰"/>
    <x v="9"/>
    <s v="综合服饰"/>
    <d v="2013-02-18T00:00:00"/>
    <d v="2018-05-09T00:00:00"/>
    <s v="保底与流水两者取高"/>
    <s v="0.12"/>
    <s v="0.12"/>
    <s v=""/>
    <n v="5.2"/>
  </r>
  <r>
    <d v="2016-08-01T00:00:00"/>
    <x v="2"/>
    <x v="2"/>
    <s v="MUJI 无印良品"/>
    <n v="2215180.4759999998"/>
    <n v="177214.43807999999"/>
    <x v="438"/>
    <x v="3870"/>
    <x v="3812"/>
    <x v="81"/>
    <s v="快时尚"/>
    <x v="15"/>
    <s v="快时尚"/>
    <d v="2013-01-20T00:00:00"/>
    <d v="2018-05-09T00:00:00"/>
    <s v="纯扣"/>
    <s v="0.08"/>
    <s v="0.08"/>
    <s v=""/>
    <n v="5.3"/>
  </r>
  <r>
    <d v="2016-08-01T00:00:00"/>
    <x v="2"/>
    <x v="2"/>
    <s v="Uniqlo 优衣库"/>
    <n v="2073870.7919999999"/>
    <n v="190796.11286400002"/>
    <x v="2765"/>
    <x v="3871"/>
    <x v="3813"/>
    <x v="87"/>
    <s v="快时尚"/>
    <x v="17"/>
    <s v="快时尚"/>
    <d v="2013-01-07T00:00:00"/>
    <d v="2023-08-30T00:00:00"/>
    <s v="纯扣"/>
    <s v="0.08,0.08"/>
    <s v="0.08"/>
    <s v="0.08"/>
    <n v="10.6"/>
  </r>
  <r>
    <d v="2016-08-01T00:00:00"/>
    <x v="2"/>
    <x v="2"/>
    <s v="Less"/>
    <n v="206814.6"/>
    <n v="78713.636760000009"/>
    <x v="2766"/>
    <x v="3872"/>
    <x v="3814"/>
    <x v="78"/>
    <s v="普通服饰"/>
    <x v="13"/>
    <s v="女装"/>
    <d v="2013-01-14T00:00:00"/>
    <d v="2017-05-09T00:00:00"/>
    <s v="保底与流水两者取高"/>
    <s v="0.19"/>
    <s v="0.19"/>
    <s v=""/>
    <n v="4.3"/>
  </r>
  <r>
    <d v="2016-08-01T00:00:00"/>
    <x v="2"/>
    <x v="2"/>
    <s v="J.Linderberg"/>
    <n v="198282"/>
    <n v="58037.1414"/>
    <x v="2767"/>
    <x v="3873"/>
    <x v="3815"/>
    <x v="80"/>
    <s v="普通服饰"/>
    <x v="9"/>
    <s v="综合服饰"/>
    <d v="2013-03-01T00:00:00"/>
    <d v="2017-05-09T00:00:00"/>
    <s v="保底与流水两者取高"/>
    <s v="0.16,0.07"/>
    <s v="0.16"/>
    <s v="0.07"/>
    <n v="4.2"/>
  </r>
  <r>
    <d v="2016-08-01T00:00:00"/>
    <x v="2"/>
    <x v="2"/>
    <s v="Selected 思莱德"/>
    <n v="224463.72"/>
    <n v="59303.314824000001"/>
    <x v="2768"/>
    <x v="3874"/>
    <x v="3816"/>
    <x v="73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6-08-01T00:00:00"/>
    <x v="2"/>
    <x v="2"/>
    <s v="Vero Moda"/>
    <n v="525695.4"/>
    <n v="56932.811820000003"/>
    <x v="2400"/>
    <x v="3875"/>
    <x v="3817"/>
    <x v="72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6-08-01T00:00:00"/>
    <x v="2"/>
    <x v="2"/>
    <s v="Jack&amp;Jones 杰克琼斯"/>
    <n v="458152.8"/>
    <n v="59147.52648"/>
    <x v="2769"/>
    <x v="3876"/>
    <x v="3818"/>
    <x v="71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6-08-01T00:00:00"/>
    <x v="2"/>
    <x v="2"/>
    <s v="Only"/>
    <n v="383758.8"/>
    <n v="57448.692360000001"/>
    <x v="2770"/>
    <x v="3877"/>
    <x v="3819"/>
    <x v="74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6-08-01T00:00:00"/>
    <x v="2"/>
    <x v="2"/>
    <s v="CK Underwear"/>
    <n v="252814.8"/>
    <n v="18404.917440000001"/>
    <x v="2771"/>
    <x v="3878"/>
    <x v="3820"/>
    <x v="23"/>
    <s v="普通服饰"/>
    <x v="9"/>
    <s v="内衣裤/保暖内衣"/>
    <d v="2013-03-20T00:00:00"/>
    <d v="2018-05-09T00:00:00"/>
    <s v="保底与流水两者取高"/>
    <s v="0.06"/>
    <s v="0.06"/>
    <s v=""/>
    <n v="5.0999999999999996"/>
  </r>
  <r>
    <d v="2016-08-01T00:00:00"/>
    <x v="2"/>
    <x v="2"/>
    <s v="CK jeans"/>
    <n v="470453.28"/>
    <n v="48833.050464"/>
    <x v="683"/>
    <x v="3879"/>
    <x v="3821"/>
    <x v="69"/>
    <s v="普通服饰"/>
    <x v="9"/>
    <s v="综合服饰"/>
    <d v="2013-03-20T00:00:00"/>
    <d v="2018-05-09T00:00:00"/>
    <s v="保底与流水两者取高"/>
    <s v="0."/>
    <s v="0."/>
    <s v=""/>
    <n v="5.0999999999999996"/>
  </r>
  <r>
    <d v="2016-08-01T00:00:00"/>
    <x v="2"/>
    <x v="2"/>
    <s v="ZARA"/>
    <n v="3486743.2680000002"/>
    <n v="156903.44706000001"/>
    <x v="2290"/>
    <x v="3880"/>
    <x v="3822"/>
    <x v="101"/>
    <s v="快时尚"/>
    <x v="19"/>
    <s v="快时尚"/>
    <d v="2013-06-17T00:00:00"/>
    <d v="2029-06-16T00:00:00"/>
    <s v="纯扣"/>
    <s v="0.05"/>
    <s v="0.05"/>
    <s v=""/>
    <n v="16"/>
  </r>
  <r>
    <d v="2016-08-01T00:00:00"/>
    <x v="2"/>
    <x v="2"/>
    <s v="Massimo Dutti"/>
    <n v="374789.39999999997"/>
    <n v="20613.416999999998"/>
    <x v="2165"/>
    <x v="3881"/>
    <x v="3823"/>
    <x v="84"/>
    <s v="快时尚"/>
    <x v="16"/>
    <s v="快时尚"/>
    <d v="2013-06-17T00:00:00"/>
    <d v="2029-06-16T00:00:00"/>
    <s v="纯扣"/>
    <s v="0.06"/>
    <s v="0.06"/>
    <s v=""/>
    <n v="16"/>
  </r>
  <r>
    <d v="2016-08-01T00:00:00"/>
    <x v="2"/>
    <x v="2"/>
    <s v="ZARA Home"/>
    <n v="634028.89199999999"/>
    <n v="34871.589060000006"/>
    <x v="2172"/>
    <x v="3882"/>
    <x v="3824"/>
    <x v="85"/>
    <s v="快时尚"/>
    <x v="16"/>
    <s v="快时尚"/>
    <d v="2013-06-17T00:00:00"/>
    <d v="2029-06-16T00:00:00"/>
    <s v="纯扣"/>
    <s v="0.06"/>
    <s v="0.06"/>
    <s v=""/>
    <n v="16"/>
  </r>
  <r>
    <d v="2016-08-01T00:00:00"/>
    <x v="2"/>
    <x v="2"/>
    <s v="Oysho"/>
    <n v="709458.44400000002"/>
    <n v="39020.214419999997"/>
    <x v="2269"/>
    <x v="3883"/>
    <x v="3825"/>
    <x v="86"/>
    <s v="快时尚"/>
    <x v="16"/>
    <s v="快时尚"/>
    <d v="2013-06-17T00:00:00"/>
    <d v="2029-06-16T00:00:00"/>
    <s v="纯扣"/>
    <s v="0.06"/>
    <s v="0.06"/>
    <s v=""/>
    <n v="16"/>
  </r>
  <r>
    <d v="2016-08-01T00:00:00"/>
    <x v="2"/>
    <x v="2"/>
    <s v="Bershka"/>
    <n v="900336.16799999995"/>
    <n v="49518.489240000003"/>
    <x v="2172"/>
    <x v="3884"/>
    <x v="3826"/>
    <x v="88"/>
    <s v="快时尚"/>
    <x v="16"/>
    <s v="快时尚"/>
    <d v="2013-06-17T00:00:00"/>
    <d v="2029-06-16T00:00:00"/>
    <s v="纯扣"/>
    <s v="0.06"/>
    <s v="0.06"/>
    <s v=""/>
    <n v="16"/>
  </r>
  <r>
    <d v="2016-08-01T00:00:00"/>
    <x v="2"/>
    <x v="2"/>
    <s v="Pull&amp;Bear"/>
    <n v="527141.38799999992"/>
    <n v="28992.776339999997"/>
    <x v="2165"/>
    <x v="3885"/>
    <x v="3827"/>
    <x v="91"/>
    <s v="快时尚"/>
    <x v="16"/>
    <s v="快时尚"/>
    <d v="2013-06-17T00:00:00"/>
    <d v="2029-06-16T00:00:00"/>
    <s v="纯扣"/>
    <s v="0.06"/>
    <s v="0.06"/>
    <s v=""/>
    <n v="16"/>
  </r>
  <r>
    <d v="2016-08-01T00:00:00"/>
    <x v="2"/>
    <x v="2"/>
    <s v="Stradivarius"/>
    <n v="204387.62399999998"/>
    <n v="11241.319319999999"/>
    <x v="2165"/>
    <x v="3886"/>
    <x v="3828"/>
    <x v="95"/>
    <s v="快时尚"/>
    <x v="16"/>
    <s v="快时尚"/>
    <d v="2013-06-17T00:00:00"/>
    <d v="2029-06-16T00:00:00"/>
    <s v="纯扣"/>
    <s v="0.06"/>
    <s v="0.06"/>
    <s v=""/>
    <n v="16"/>
  </r>
  <r>
    <d v="2016-08-01T00:00:00"/>
    <x v="2"/>
    <x v="2"/>
    <s v="Casio 卡西欧"/>
    <n v="92243.4"/>
    <n v="13227.70356"/>
    <x v="131"/>
    <x v="3887"/>
    <x v="3829"/>
    <x v="10"/>
    <s v="珠宝"/>
    <x v="11"/>
    <s v="钟表"/>
    <d v="2013-07-26T00:00:00"/>
    <d v="2016-10-25T00:00:00"/>
    <s v="保底与流水两者取高"/>
    <s v="0.13"/>
    <s v="0.13"/>
    <s v=""/>
    <n v="3.3"/>
  </r>
  <r>
    <d v="2016-08-01T00:00:00"/>
    <x v="2"/>
    <x v="2"/>
    <s v="T-world"/>
    <n v="1116052.68"/>
    <n v="46427.791488000003"/>
    <x v="2772"/>
    <x v="3888"/>
    <x v="3830"/>
    <x v="80"/>
    <s v="电器"/>
    <x v="20"/>
    <s v="电器/家用电器/IT器材"/>
    <d v="2014-03-10T00:00:00"/>
    <d v="2017-04-09T00:00:00"/>
    <s v="保底与流水两者取高"/>
    <s v="0.03"/>
    <s v="0.03"/>
    <s v=""/>
    <n v="3.1"/>
  </r>
  <r>
    <d v="2016-08-01T00:00:00"/>
    <x v="2"/>
    <x v="2"/>
    <s v="Dr. Martens"/>
    <n v="264457.2"/>
    <n v="39668.58"/>
    <x v="427"/>
    <x v="3889"/>
    <x v="3831"/>
    <x v="54"/>
    <s v="普通服饰"/>
    <x v="6"/>
    <s v="鞋"/>
    <d v="2014-03-17T00:00:00"/>
    <d v="2017-03-16T00:00:00"/>
    <s v="保底与流水两者取高"/>
    <s v="0.12"/>
    <s v="0.12"/>
    <s v=""/>
    <n v="3"/>
  </r>
  <r>
    <d v="2016-08-01T00:00:00"/>
    <x v="2"/>
    <x v="2"/>
    <s v="三星"/>
    <n v="105396"/>
    <n v="13870.113599999999"/>
    <x v="1985"/>
    <x v="3890"/>
    <x v="3832"/>
    <x v="47"/>
    <s v="电器"/>
    <x v="20"/>
    <s v="电器/家用电器/IT器材"/>
    <d v="2014-09-20T00:00:00"/>
    <d v="2016-09-19T00:00:00"/>
    <s v="保底与流水两者取高"/>
    <s v="0.03"/>
    <s v="0.03"/>
    <s v=""/>
    <n v="2"/>
  </r>
  <r>
    <d v="2016-08-01T00:00:00"/>
    <x v="2"/>
    <x v="2"/>
    <s v="Bose"/>
    <n v="189207.6"/>
    <n v="35987.285519999998"/>
    <x v="469"/>
    <x v="3891"/>
    <x v="3833"/>
    <x v="62"/>
    <s v="电器"/>
    <x v="20"/>
    <s v="电器/家用电器/IT器材"/>
    <d v="2015-04-16T00:00:00"/>
    <d v="2017-04-15T00:00:00"/>
    <s v="保底与流水两者取高"/>
    <s v="0.08"/>
    <s v="0.08"/>
    <s v=""/>
    <n v="2"/>
  </r>
  <r>
    <d v="2016-08-01T00:00:00"/>
    <x v="2"/>
    <x v="2"/>
    <s v="暇步士"/>
    <n v="115267.56"/>
    <n v="18235.327992000002"/>
    <x v="466"/>
    <x v="3892"/>
    <x v="3834"/>
    <x v="94"/>
    <s v="普通服饰"/>
    <x v="6"/>
    <s v="鞋"/>
    <d v="2015-06-01T00:00:00"/>
    <d v="2017-05-09T00:00:00"/>
    <s v="保底与流水两者取高"/>
    <s v="0.13"/>
    <s v="0.13"/>
    <s v=""/>
    <n v="1.9"/>
  </r>
  <r>
    <d v="2016-08-01T00:00:00"/>
    <x v="2"/>
    <x v="2"/>
    <s v="Clarks 其乐"/>
    <n v="193521.72"/>
    <n v="27499.436411999999"/>
    <x v="105"/>
    <x v="3893"/>
    <x v="3835"/>
    <x v="93"/>
    <s v="普通服饰"/>
    <x v="6"/>
    <s v="鞋"/>
    <d v="2015-06-01T00:00:00"/>
    <d v="2017-05-09T00:00:00"/>
    <s v="保底与流水两者取高"/>
    <s v="0.13"/>
    <s v="0.13"/>
    <s v=""/>
    <n v="1.9"/>
  </r>
  <r>
    <d v="2016-08-01T00:00:00"/>
    <x v="2"/>
    <x v="2"/>
    <s v="Ecco 爱步"/>
    <n v="117616.8"/>
    <n v="25346.420399999999"/>
    <x v="1424"/>
    <x v="3894"/>
    <x v="3836"/>
    <x v="106"/>
    <s v="普通服饰"/>
    <x v="6"/>
    <s v="鞋"/>
    <d v="2015-07-16T00:00:00"/>
    <d v="2018-07-15T00:00:00"/>
    <s v="保底与流水两者取高"/>
    <s v="0.15,0.15"/>
    <s v="0.15"/>
    <s v="0.15"/>
    <n v="3"/>
  </r>
  <r>
    <d v="2016-08-01T00:00:00"/>
    <x v="2"/>
    <x v="2"/>
    <s v="Rabeanco"/>
    <n v="88772.4"/>
    <n v="21474.043559999998"/>
    <x v="2773"/>
    <x v="3895"/>
    <x v="3837"/>
    <x v="1"/>
    <s v="普通服饰"/>
    <x v="6"/>
    <s v="手袋/钱包/旅行箱包"/>
    <d v="2015-07-16T00:00:00"/>
    <d v="2017-07-15T00:00:00"/>
    <s v="保底与流水两者取高"/>
    <s v="0.17"/>
    <s v="0.17"/>
    <s v=""/>
    <n v="2"/>
  </r>
  <r>
    <d v="2016-08-01T00:00:00"/>
    <x v="2"/>
    <x v="2"/>
    <s v="Innisfree 悦诗风吟"/>
    <n v="783317.22"/>
    <n v="102457.89237599999"/>
    <x v="175"/>
    <x v="3896"/>
    <x v="3838"/>
    <x v="79"/>
    <s v="美容"/>
    <x v="5"/>
    <s v="化妆品/护肤品/香水"/>
    <d v="2015-08-07T00:00:00"/>
    <d v="2018-08-06T00:00:00"/>
    <s v="保底与流水两者取高"/>
    <s v="0.12"/>
    <s v="0.12"/>
    <s v=""/>
    <n v="3"/>
  </r>
  <r>
    <d v="2016-08-01T00:00:00"/>
    <x v="2"/>
    <x v="2"/>
    <s v="Tissot 天梭"/>
    <n v="216645.6"/>
    <n v="21101.281439999999"/>
    <x v="2774"/>
    <x v="3897"/>
    <x v="3839"/>
    <x v="10"/>
    <s v="珠宝"/>
    <x v="11"/>
    <s v="钟表"/>
    <d v="2015-09-12T00:00:00"/>
    <d v="2016-09-11T00:00:00"/>
    <s v="保底与流水两者取高"/>
    <s v="0.09"/>
    <s v="0.09"/>
    <s v=""/>
    <n v="1"/>
  </r>
  <r>
    <d v="2016-08-01T00:00:00"/>
    <x v="2"/>
    <x v="2"/>
    <s v="Boy London"/>
    <n v="309328.8"/>
    <n v="76713.542399999991"/>
    <x v="2775"/>
    <x v="3898"/>
    <x v="3840"/>
    <x v="103"/>
    <s v="普通服饰"/>
    <x v="9"/>
    <s v="综合服饰"/>
    <d v="2016-03-04T00:00:00"/>
    <d v="2018-03-03T00:00:00"/>
    <s v="保底与流水两者取高"/>
    <s v="0.17"/>
    <s v="0.17"/>
    <s v=""/>
    <n v="2"/>
  </r>
  <r>
    <d v="2016-08-01T00:00:00"/>
    <x v="2"/>
    <x v="2"/>
    <s v="Initial"/>
    <n v="280395.59999999998"/>
    <n v="72145.787880000003"/>
    <x v="2776"/>
    <x v="3899"/>
    <x v="3841"/>
    <x v="77"/>
    <s v="普通服饰"/>
    <x v="9"/>
    <s v="综合服饰"/>
    <d v="2016-06-21T00:00:00"/>
    <d v="2019-06-20T00:00:00"/>
    <s v="保底与流水两者取高"/>
    <s v="0.17"/>
    <s v="0.17"/>
    <s v=""/>
    <n v="3"/>
  </r>
  <r>
    <d v="2016-08-01T00:00:00"/>
    <x v="2"/>
    <x v="2"/>
    <s v="单农"/>
    <n v="216103.19999999998"/>
    <n v="51627.054479999999"/>
    <x v="2466"/>
    <x v="3900"/>
    <x v="3842"/>
    <x v="63"/>
    <s v="普通服饰"/>
    <x v="12"/>
    <s v="男装"/>
    <d v="2016-06-04T00:00:00"/>
    <d v="2018-06-03T00:00:00"/>
    <s v="保底与流水两者取高"/>
    <s v="0.17"/>
    <s v="0.17"/>
    <s v=""/>
    <n v="2"/>
  </r>
  <r>
    <d v="2016-08-01T00:00:00"/>
    <x v="2"/>
    <x v="2"/>
    <s v="Jeans.co"/>
    <n v="85886.399999999994"/>
    <n v="52785.781439999999"/>
    <x v="2777"/>
    <x v="3901"/>
    <x v="3843"/>
    <x v="98"/>
    <s v="普通服饰"/>
    <x v="9"/>
    <s v="中性服装/休闲服饰"/>
    <d v="2016-06-08T00:00:00"/>
    <d v="2018-06-07T00:00:00"/>
    <s v="保底与流水两者取高"/>
    <s v="0.18"/>
    <s v="0.18"/>
    <s v=""/>
    <n v="2"/>
  </r>
  <r>
    <d v="2016-08-01T00:00:00"/>
    <x v="2"/>
    <x v="2"/>
    <s v="Mo&amp;Co 摩安珂"/>
    <n v="340808.80800000002"/>
    <n v="71331.283514399998"/>
    <x v="2778"/>
    <x v="3902"/>
    <x v="3844"/>
    <x v="107"/>
    <s v="普通服饰"/>
    <x v="13"/>
    <s v="女装"/>
    <d v="2016-05-23T00:00:00"/>
    <d v="2018-05-22T00:00:00"/>
    <s v="保底与流水两者取高"/>
    <s v="0.18"/>
    <s v="0.18"/>
    <s v=""/>
    <n v="2"/>
  </r>
  <r>
    <d v="2016-08-01T00:00:00"/>
    <x v="2"/>
    <x v="2"/>
    <s v="Ochirly 欧时力"/>
    <n v="436950"/>
    <n v="109062.72"/>
    <x v="2779"/>
    <x v="3903"/>
    <x v="3845"/>
    <x v="108"/>
    <s v="普通服饰"/>
    <x v="13"/>
    <s v="女装"/>
    <d v="2016-06-01T00:00:00"/>
    <d v="2016-09-14T00:00:00"/>
    <s v="保底与流水两者取高"/>
    <s v="0.16"/>
    <s v="0.16"/>
    <s v=""/>
    <n v="0.3"/>
  </r>
  <r>
    <d v="2016-08-01T00:00:00"/>
    <x v="2"/>
    <x v="2"/>
    <s v="Love&amp;Love"/>
    <n v="63432"/>
    <n v="10053.972"/>
    <x v="1797"/>
    <x v="3904"/>
    <x v="3846"/>
    <x v="59"/>
    <s v="普通服饰"/>
    <x v="6"/>
    <s v="流行配饰/人造珠宝佩饰"/>
    <d v="2016-08-13T00:00:00"/>
    <d v="2017-08-12T00:00:00"/>
    <s v="保底与流水两者取高"/>
    <s v="0.1"/>
    <s v="0.1"/>
    <s v=""/>
    <n v="1"/>
  </r>
  <r>
    <d v="2016-08-01T00:00:00"/>
    <x v="2"/>
    <x v="2"/>
    <s v="Starbucks 星巴克（01-38）"/>
    <n v="855392.3280000001"/>
    <n v="76985.30952000001"/>
    <x v="7"/>
    <x v="3905"/>
    <x v="3847"/>
    <x v="83"/>
    <s v="餐饮"/>
    <x v="0"/>
    <s v="咖啡店/面包店/冰激凌"/>
    <d v="2013-01-14T00:00:00"/>
    <d v="2023-05-13T00:00:00"/>
    <s v="保底与流水两者取高"/>
    <s v="0.09"/>
    <s v="0.09"/>
    <s v=""/>
    <n v="10.3"/>
  </r>
  <r>
    <d v="2016-08-01T00:00:00"/>
    <x v="2"/>
    <x v="2"/>
    <s v="Starbucks 星巴克（01-65）"/>
    <n v="381799.03199999995"/>
    <n v="34361.912879999996"/>
    <x v="7"/>
    <x v="3906"/>
    <x v="3848"/>
    <x v="109"/>
    <s v="餐饮"/>
    <x v="0"/>
    <s v="咖啡店/面包店/冰激凌"/>
    <d v="2016-06-15T00:00:00"/>
    <d v="2024-09-12T00:00:00"/>
    <s v="纯扣"/>
    <s v="0.09"/>
    <s v="0.09"/>
    <s v=""/>
    <n v="8.1999999999999993"/>
  </r>
  <r>
    <d v="2016-09-01T00:00:00"/>
    <x v="2"/>
    <x v="2"/>
    <s v="Lenscrafters 亮视点"/>
    <n v="78244.800000000003"/>
    <n v="24631.463040000002"/>
    <x v="2780"/>
    <x v="3907"/>
    <x v="3849"/>
    <x v="97"/>
    <s v="其它"/>
    <x v="1"/>
    <s v="眼镜"/>
    <d v="2013-01-16T00:00:00"/>
    <d v="2016-09-14T00:00:00"/>
    <s v="保底与流水两者取高"/>
    <s v="0.15"/>
    <s v="0.15"/>
    <s v=""/>
    <n v="3.7"/>
  </r>
  <r>
    <d v="2016-09-01T00:00:00"/>
    <x v="2"/>
    <x v="2"/>
    <s v="Mothercare"/>
    <n v="919679.97599999991"/>
    <n v="101164.79736"/>
    <x v="2418"/>
    <x v="3908"/>
    <x v="3850"/>
    <x v="75"/>
    <s v="儿童"/>
    <x v="14"/>
    <s v="母婴用品"/>
    <d v="2012-12-03T00:00:00"/>
    <d v="2018-05-09T00:00:00"/>
    <s v="保底(含物管费)与流水两者取高"/>
    <s v="0.11"/>
    <s v="0.11"/>
    <s v=""/>
    <n v="5.4"/>
  </r>
  <r>
    <d v="2016-09-01T00:00:00"/>
    <x v="2"/>
    <x v="2"/>
    <s v="迪卡侬"/>
    <n v="6466806"/>
    <n v="320106.897"/>
    <x v="2781"/>
    <x v="3909"/>
    <x v="3851"/>
    <x v="102"/>
    <s v="普通服饰"/>
    <x v="6"/>
    <s v="生活特性店"/>
    <d v="2013-04-01T00:00:00"/>
    <d v="2033-03-08T00:00:00"/>
    <s v="纯保底"/>
    <n v="0"/>
    <n v="0"/>
    <s v=""/>
    <n v="19.899999999999999"/>
  </r>
  <r>
    <d v="2016-09-01T00:00:00"/>
    <x v="2"/>
    <x v="2"/>
    <s v="Springfield"/>
    <n v="206006.39999999999"/>
    <n v="111902.67647999999"/>
    <x v="2782"/>
    <x v="3910"/>
    <x v="3852"/>
    <x v="100"/>
    <s v="普通服饰"/>
    <x v="9"/>
    <s v="综合服饰"/>
    <d v="2013-01-28T00:00:00"/>
    <d v="2019-05-09T00:00:00"/>
    <s v="保底与流水两者取高"/>
    <s v="0.13"/>
    <s v="0.13"/>
    <s v=""/>
    <n v="6.3"/>
  </r>
  <r>
    <d v="2016-09-01T00:00:00"/>
    <x v="2"/>
    <x v="2"/>
    <s v="Amass 阿玛施"/>
    <n v="833508"/>
    <n v="83934.255600000004"/>
    <x v="2783"/>
    <x v="3911"/>
    <x v="3853"/>
    <x v="99"/>
    <s v="普通服饰"/>
    <x v="13"/>
    <s v="女装"/>
    <d v="2013-04-10T00:00:00"/>
    <d v="2017-05-09T00:00:00"/>
    <s v="保底与流水两者取高"/>
    <s v="0.07"/>
    <s v="0.07"/>
    <s v=""/>
    <n v="4.0999999999999996"/>
  </r>
  <r>
    <d v="2016-09-01T00:00:00"/>
    <x v="2"/>
    <x v="2"/>
    <s v="Tommy Hilfiger"/>
    <n v="380745"/>
    <n v="57911.314500000008"/>
    <x v="888"/>
    <x v="3912"/>
    <x v="3854"/>
    <x v="78"/>
    <s v="普通服饰"/>
    <x v="9"/>
    <s v="综合服饰"/>
    <d v="2013-02-18T00:00:00"/>
    <d v="2018-05-09T00:00:00"/>
    <s v="保底与流水两者取高"/>
    <s v="0.12"/>
    <s v="0.12"/>
    <s v=""/>
    <n v="5.2"/>
  </r>
  <r>
    <d v="2016-09-01T00:00:00"/>
    <x v="2"/>
    <x v="2"/>
    <s v="MUJI 无印良品"/>
    <n v="2662126.1519999998"/>
    <n v="212970.09216"/>
    <x v="438"/>
    <x v="3913"/>
    <x v="3855"/>
    <x v="81"/>
    <s v="快时尚"/>
    <x v="15"/>
    <s v="快时尚"/>
    <d v="2013-01-20T00:00:00"/>
    <d v="2018-05-09T00:00:00"/>
    <s v="纯扣"/>
    <s v="0.08"/>
    <s v="0.08"/>
    <s v=""/>
    <n v="5.3"/>
  </r>
  <r>
    <d v="2016-09-01T00:00:00"/>
    <x v="2"/>
    <x v="2"/>
    <s v="Uniqlo 优衣库"/>
    <n v="2900592.8279999997"/>
    <n v="256122.3467124"/>
    <x v="2334"/>
    <x v="3914"/>
    <x v="3856"/>
    <x v="87"/>
    <s v="快时尚"/>
    <x v="17"/>
    <s v="快时尚"/>
    <d v="2013-01-07T00:00:00"/>
    <d v="2023-08-30T00:00:00"/>
    <s v="纯扣"/>
    <s v="0.08"/>
    <s v="0.08"/>
    <s v=""/>
    <n v="10.6"/>
  </r>
  <r>
    <d v="2016-09-01T00:00:00"/>
    <x v="2"/>
    <x v="2"/>
    <s v="Less"/>
    <n v="237174"/>
    <n v="78718.050599999988"/>
    <x v="2784"/>
    <x v="3915"/>
    <x v="3857"/>
    <x v="78"/>
    <s v="普通服饰"/>
    <x v="13"/>
    <s v="女装"/>
    <d v="2013-01-14T00:00:00"/>
    <d v="2017-05-09T00:00:00"/>
    <s v="保底与流水两者取高"/>
    <s v="0.19"/>
    <s v="0.19"/>
    <s v=""/>
    <n v="4.3"/>
  </r>
  <r>
    <d v="2016-09-01T00:00:00"/>
    <x v="2"/>
    <x v="2"/>
    <s v="J.Linderberg"/>
    <n v="131880"/>
    <n v="58027.199999999997"/>
    <x v="2785"/>
    <x v="3916"/>
    <x v="3858"/>
    <x v="80"/>
    <s v="普通服饰"/>
    <x v="9"/>
    <s v="综合服饰"/>
    <d v="2013-03-01T00:00:00"/>
    <d v="2017-05-09T00:00:00"/>
    <s v="保底与流水两者取高"/>
    <s v="0.16,0.07"/>
    <s v="0.16"/>
    <s v="0.07"/>
    <n v="4.2"/>
  </r>
  <r>
    <d v="2016-09-01T00:00:00"/>
    <x v="2"/>
    <x v="2"/>
    <s v="Selected 思莱德"/>
    <n v="321839.28000000003"/>
    <n v="70000.04340000001"/>
    <x v="2786"/>
    <x v="3917"/>
    <x v="3859"/>
    <x v="73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6-09-01T00:00:00"/>
    <x v="2"/>
    <x v="2"/>
    <s v="Vero Moda"/>
    <n v="542320.79999999993"/>
    <n v="67193.547120000003"/>
    <x v="2447"/>
    <x v="3918"/>
    <x v="3860"/>
    <x v="72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6-09-01T00:00:00"/>
    <x v="2"/>
    <x v="2"/>
    <s v="Jack&amp;Jones 杰克琼斯"/>
    <n v="593908.43999999994"/>
    <n v="69843.632543999993"/>
    <x v="343"/>
    <x v="3919"/>
    <x v="3861"/>
    <x v="71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6-09-01T00:00:00"/>
    <x v="2"/>
    <x v="2"/>
    <s v="Only"/>
    <n v="374143.2"/>
    <n v="67832.162159999993"/>
    <x v="2787"/>
    <x v="3920"/>
    <x v="3862"/>
    <x v="74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6-09-01T00:00:00"/>
    <x v="2"/>
    <x v="2"/>
    <s v="CK Underwear"/>
    <n v="131263.44"/>
    <n v="14898.400439999998"/>
    <x v="2788"/>
    <x v="3921"/>
    <x v="3863"/>
    <x v="23"/>
    <s v="普通服饰"/>
    <x v="9"/>
    <s v="内衣裤/保暖内衣"/>
    <d v="2013-03-20T00:00:00"/>
    <d v="2018-05-09T00:00:00"/>
    <s v="保底与流水两者取高"/>
    <s v="0.06"/>
    <s v="0.06"/>
    <s v=""/>
    <n v="5.0999999999999996"/>
  </r>
  <r>
    <d v="2016-09-01T00:00:00"/>
    <x v="2"/>
    <x v="2"/>
    <s v="CK jeans"/>
    <n v="400097.39999999997"/>
    <n v="48851.892540000001"/>
    <x v="2011"/>
    <x v="3922"/>
    <x v="3864"/>
    <x v="69"/>
    <s v="普通服饰"/>
    <x v="9"/>
    <s v="综合服饰"/>
    <d v="2013-03-20T00:00:00"/>
    <d v="2018-05-09T00:00:00"/>
    <s v="保底与流水两者取高"/>
    <s v="0."/>
    <s v="0."/>
    <s v=""/>
    <n v="5.0999999999999996"/>
  </r>
  <r>
    <d v="2016-09-01T00:00:00"/>
    <x v="2"/>
    <x v="2"/>
    <s v="ZARA"/>
    <n v="5090660.0759999994"/>
    <n v="230606.90144279995"/>
    <x v="2789"/>
    <x v="3923"/>
    <x v="3865"/>
    <x v="101"/>
    <s v="快时尚"/>
    <x v="19"/>
    <s v="快时尚"/>
    <d v="2013-06-17T00:00:00"/>
    <d v="2029-06-16T00:00:00"/>
    <s v="纯扣"/>
    <s v="0.05"/>
    <s v="0.05"/>
    <s v=""/>
    <n v="16"/>
  </r>
  <r>
    <d v="2016-09-01T00:00:00"/>
    <x v="2"/>
    <x v="2"/>
    <s v="Massimo Dutti"/>
    <n v="602321.60399999993"/>
    <n v="33549.3133428"/>
    <x v="2790"/>
    <x v="3924"/>
    <x v="3866"/>
    <x v="84"/>
    <s v="快时尚"/>
    <x v="16"/>
    <s v="快时尚"/>
    <d v="2013-06-17T00:00:00"/>
    <d v="2029-06-16T00:00:00"/>
    <s v="纯扣"/>
    <s v="0.06"/>
    <s v="0.06"/>
    <s v=""/>
    <n v="16"/>
  </r>
  <r>
    <d v="2016-09-01T00:00:00"/>
    <x v="2"/>
    <x v="2"/>
    <s v="ZARA Home"/>
    <n v="707897.79600000009"/>
    <n v="36669.1058328"/>
    <x v="2791"/>
    <x v="3925"/>
    <x v="3867"/>
    <x v="85"/>
    <s v="快时尚"/>
    <x v="16"/>
    <s v="快时尚"/>
    <d v="2013-06-17T00:00:00"/>
    <d v="2029-06-16T00:00:00"/>
    <s v="纯扣"/>
    <s v="0.06"/>
    <s v="0.06"/>
    <s v=""/>
    <n v="16"/>
  </r>
  <r>
    <d v="2016-09-01T00:00:00"/>
    <x v="2"/>
    <x v="2"/>
    <s v="Oysho"/>
    <n v="586682.73600000003"/>
    <n v="32560.891847999999"/>
    <x v="2792"/>
    <x v="3926"/>
    <x v="3868"/>
    <x v="86"/>
    <s v="快时尚"/>
    <x v="16"/>
    <s v="快时尚"/>
    <d v="2013-06-17T00:00:00"/>
    <d v="2029-06-16T00:00:00"/>
    <s v="纯扣"/>
    <s v="0.06"/>
    <s v="0.06"/>
    <s v=""/>
    <n v="16"/>
  </r>
  <r>
    <d v="2016-09-01T00:00:00"/>
    <x v="2"/>
    <x v="2"/>
    <s v="Bershka"/>
    <n v="887601.96000000008"/>
    <n v="49173.148584000002"/>
    <x v="2793"/>
    <x v="3927"/>
    <x v="3869"/>
    <x v="88"/>
    <s v="快时尚"/>
    <x v="16"/>
    <s v="快时尚"/>
    <d v="2013-06-17T00:00:00"/>
    <d v="2029-06-16T00:00:00"/>
    <s v="纯扣"/>
    <s v="0.06"/>
    <s v="0.06"/>
    <s v=""/>
    <n v="16"/>
  </r>
  <r>
    <d v="2016-09-01T00:00:00"/>
    <x v="2"/>
    <x v="2"/>
    <s v="Pull&amp;Bear"/>
    <n v="572474.52"/>
    <n v="31028.118984000001"/>
    <x v="2794"/>
    <x v="3928"/>
    <x v="3870"/>
    <x v="91"/>
    <s v="快时尚"/>
    <x v="16"/>
    <s v="快时尚"/>
    <d v="2013-06-17T00:00:00"/>
    <d v="2029-06-16T00:00:00"/>
    <s v="纯扣"/>
    <s v="0.06"/>
    <s v="0.06"/>
    <s v=""/>
    <n v="16"/>
  </r>
  <r>
    <d v="2016-09-01T00:00:00"/>
    <x v="2"/>
    <x v="2"/>
    <s v="Stradivarius"/>
    <n v="191707.54800000001"/>
    <n v="10601.427404399999"/>
    <x v="2795"/>
    <x v="3929"/>
    <x v="3871"/>
    <x v="95"/>
    <s v="快时尚"/>
    <x v="16"/>
    <s v="快时尚"/>
    <d v="2013-06-17T00:00:00"/>
    <d v="2029-06-16T00:00:00"/>
    <s v="纯扣"/>
    <s v="0.06"/>
    <s v="0.06"/>
    <s v=""/>
    <n v="16"/>
  </r>
  <r>
    <d v="2016-09-01T00:00:00"/>
    <x v="2"/>
    <x v="2"/>
    <s v="Casio 卡西欧"/>
    <n v="75603"/>
    <n v="10954.8747"/>
    <x v="1155"/>
    <x v="3930"/>
    <x v="3872"/>
    <x v="10"/>
    <s v="珠宝"/>
    <x v="11"/>
    <s v="钟表"/>
    <d v="2013-07-26T00:00:00"/>
    <d v="2016-10-25T00:00:00"/>
    <s v="保底与流水两者取高"/>
    <s v="0.13"/>
    <s v="0.13"/>
    <s v=""/>
    <n v="3.3"/>
  </r>
  <r>
    <d v="2016-09-01T00:00:00"/>
    <x v="2"/>
    <x v="2"/>
    <s v="T-world"/>
    <n v="2963947.1999999997"/>
    <n v="100774.20479999999"/>
    <x v="2796"/>
    <x v="3931"/>
    <x v="3873"/>
    <x v="80"/>
    <s v="电器"/>
    <x v="20"/>
    <s v="电器/家用电器/IT器材"/>
    <d v="2014-03-10T00:00:00"/>
    <d v="2017-04-09T00:00:00"/>
    <s v="保底与流水两者取高"/>
    <s v="0.03"/>
    <s v="0.03"/>
    <s v=""/>
    <n v="3.1"/>
  </r>
  <r>
    <d v="2016-09-01T00:00:00"/>
    <x v="2"/>
    <x v="2"/>
    <s v="Dr. Martens"/>
    <n v="411220.8"/>
    <n v="58187.743200000004"/>
    <x v="300"/>
    <x v="3932"/>
    <x v="3874"/>
    <x v="54"/>
    <s v="普通服饰"/>
    <x v="6"/>
    <s v="鞋"/>
    <d v="2014-03-17T00:00:00"/>
    <d v="2017-03-16T00:00:00"/>
    <s v="保底与流水两者取高"/>
    <s v="0.12"/>
    <s v="0.12"/>
    <s v=""/>
    <n v="3"/>
  </r>
  <r>
    <d v="2016-09-01T00:00:00"/>
    <x v="2"/>
    <x v="2"/>
    <s v="三星"/>
    <n v="61545.599999999999"/>
    <n v="8782.5571199999995"/>
    <x v="892"/>
    <x v="3933"/>
    <x v="3875"/>
    <x v="47"/>
    <s v="电器"/>
    <x v="20"/>
    <s v="电器/家用电器/IT器材"/>
    <d v="2014-09-20T00:00:00"/>
    <d v="2016-09-19T00:00:00"/>
    <s v="保底与流水两者取高"/>
    <s v="0.03"/>
    <s v="0.03"/>
    <s v=""/>
    <n v="2"/>
  </r>
  <r>
    <d v="2016-09-01T00:00:00"/>
    <x v="2"/>
    <x v="2"/>
    <s v="Bose"/>
    <n v="262666.8"/>
    <n v="35985.351600000002"/>
    <x v="2797"/>
    <x v="3934"/>
    <x v="3876"/>
    <x v="62"/>
    <s v="电器"/>
    <x v="20"/>
    <s v="电器/家用电器/IT器材"/>
    <d v="2015-04-16T00:00:00"/>
    <d v="2017-04-15T00:00:00"/>
    <s v="保底与流水两者取高"/>
    <s v="0.08"/>
    <s v="0.08"/>
    <s v=""/>
    <n v="2"/>
  </r>
  <r>
    <d v="2016-09-01T00:00:00"/>
    <x v="2"/>
    <x v="2"/>
    <s v="暇步士"/>
    <n v="115098.12000000001"/>
    <n v="18243.052020000003"/>
    <x v="1797"/>
    <x v="3935"/>
    <x v="3877"/>
    <x v="94"/>
    <s v="普通服饰"/>
    <x v="6"/>
    <s v="鞋"/>
    <d v="2015-06-01T00:00:00"/>
    <d v="2017-05-09T00:00:00"/>
    <s v="保底与流水两者取高"/>
    <s v="0.13"/>
    <s v="0.13"/>
    <s v=""/>
    <n v="1.9"/>
  </r>
  <r>
    <d v="2016-09-01T00:00:00"/>
    <x v="2"/>
    <x v="2"/>
    <s v="Clarks 其乐"/>
    <n v="238510.68"/>
    <n v="33343.793063999998"/>
    <x v="2022"/>
    <x v="3936"/>
    <x v="3878"/>
    <x v="93"/>
    <s v="普通服饰"/>
    <x v="6"/>
    <s v="鞋"/>
    <d v="2015-06-01T00:00:00"/>
    <d v="2017-05-09T00:00:00"/>
    <s v="保底与流水两者取高"/>
    <s v="0.13"/>
    <s v="0.13"/>
    <s v=""/>
    <n v="1.9"/>
  </r>
  <r>
    <d v="2016-09-01T00:00:00"/>
    <x v="2"/>
    <x v="2"/>
    <s v="Ecco 爱步"/>
    <n v="149941.19999999998"/>
    <n v="26989.416000000001"/>
    <x v="435"/>
    <x v="3937"/>
    <x v="3879"/>
    <x v="106"/>
    <s v="普通服饰"/>
    <x v="6"/>
    <s v="鞋"/>
    <d v="2015-07-16T00:00:00"/>
    <d v="2018-07-15T00:00:00"/>
    <s v="保底与流水两者取高"/>
    <s v="0.15"/>
    <s v="0.15"/>
    <s v=""/>
    <n v="3"/>
  </r>
  <r>
    <d v="2016-09-01T00:00:00"/>
    <x v="2"/>
    <x v="2"/>
    <s v="Rabeanco"/>
    <n v="99487.680000000008"/>
    <n v="21469.441344000006"/>
    <x v="2704"/>
    <x v="3938"/>
    <x v="3880"/>
    <x v="1"/>
    <s v="普通服饰"/>
    <x v="6"/>
    <s v="手袋/钱包/旅行箱包"/>
    <d v="2015-07-16T00:00:00"/>
    <d v="2017-07-15T00:00:00"/>
    <s v="保底与流水两者取高"/>
    <s v="0.17"/>
    <s v="0.17"/>
    <s v=""/>
    <n v="2"/>
  </r>
  <r>
    <d v="2016-09-01T00:00:00"/>
    <x v="2"/>
    <x v="2"/>
    <s v="Innisfree 悦诗风吟"/>
    <n v="839926.0199999999"/>
    <n v="109610.34561"/>
    <x v="2798"/>
    <x v="3939"/>
    <x v="3881"/>
    <x v="79"/>
    <s v="美容"/>
    <x v="5"/>
    <s v="化妆品/护肤品/香水"/>
    <d v="2015-08-07T00:00:00"/>
    <d v="2018-08-06T00:00:00"/>
    <s v="保底与流水两者取高"/>
    <s v="0.12,0.12"/>
    <s v="0.12"/>
    <s v="0.12"/>
    <n v="3"/>
  </r>
  <r>
    <d v="2016-09-01T00:00:00"/>
    <x v="2"/>
    <x v="2"/>
    <s v="Tissot 天梭"/>
    <n v="143302.79999999999"/>
    <n v="14172.646919999999"/>
    <x v="2799"/>
    <x v="3940"/>
    <x v="3882"/>
    <x v="10"/>
    <s v="珠宝"/>
    <x v="11"/>
    <s v="钟表"/>
    <d v="2015-09-12T00:00:00"/>
    <d v="2016-09-11T00:00:00"/>
    <s v="保底与流水两者取高"/>
    <s v="0.09"/>
    <s v="0.09"/>
    <s v=""/>
    <n v="1"/>
  </r>
  <r>
    <d v="2016-09-01T00:00:00"/>
    <x v="2"/>
    <x v="2"/>
    <s v="Boy London"/>
    <n v="318786"/>
    <n v="76699.911600000007"/>
    <x v="2800"/>
    <x v="3941"/>
    <x v="3883"/>
    <x v="103"/>
    <s v="普通服饰"/>
    <x v="9"/>
    <s v="综合服饰"/>
    <d v="2016-03-04T00:00:00"/>
    <d v="2018-03-03T00:00:00"/>
    <s v="保底与流水两者取高"/>
    <s v="0.17"/>
    <s v="0.17"/>
    <s v=""/>
    <n v="2"/>
  </r>
  <r>
    <d v="2016-09-01T00:00:00"/>
    <x v="2"/>
    <x v="2"/>
    <s v="Initial"/>
    <n v="235818"/>
    <n v="72136.726200000005"/>
    <x v="156"/>
    <x v="3942"/>
    <x v="3884"/>
    <x v="77"/>
    <s v="普通服饰"/>
    <x v="9"/>
    <s v="综合服饰"/>
    <d v="2016-06-21T00:00:00"/>
    <d v="2019-06-20T00:00:00"/>
    <s v="保底与流水两者取高"/>
    <s v="0.17"/>
    <s v="0.17"/>
    <s v=""/>
    <n v="3"/>
  </r>
  <r>
    <d v="2016-09-01T00:00:00"/>
    <x v="2"/>
    <x v="2"/>
    <s v="单农"/>
    <n v="249883.19999999998"/>
    <n v="51550.904159999998"/>
    <x v="2801"/>
    <x v="3943"/>
    <x v="3885"/>
    <x v="63"/>
    <s v="普通服饰"/>
    <x v="12"/>
    <s v="男装"/>
    <d v="2016-06-04T00:00:00"/>
    <d v="2018-06-03T00:00:00"/>
    <s v="保底与流水两者取高"/>
    <s v="0.17"/>
    <s v="0.17"/>
    <s v=""/>
    <n v="2"/>
  </r>
  <r>
    <d v="2016-09-01T00:00:00"/>
    <x v="2"/>
    <x v="2"/>
    <s v="Jeans.co"/>
    <n v="98768.4"/>
    <n v="52791.70979999999"/>
    <x v="2802"/>
    <x v="3944"/>
    <x v="3886"/>
    <x v="98"/>
    <s v="普通服饰"/>
    <x v="9"/>
    <s v="中性服装/休闲服饰"/>
    <d v="2016-06-08T00:00:00"/>
    <d v="2018-06-07T00:00:00"/>
    <s v="保底与流水两者取高"/>
    <s v="0.18"/>
    <s v="0.18"/>
    <s v=""/>
    <n v="2"/>
  </r>
  <r>
    <d v="2016-09-01T00:00:00"/>
    <x v="2"/>
    <x v="2"/>
    <s v="Mo&amp;Co 摩安珂"/>
    <n v="323835.36"/>
    <n v="68134.959743999992"/>
    <x v="2803"/>
    <x v="3945"/>
    <x v="3887"/>
    <x v="107"/>
    <s v="普通服饰"/>
    <x v="13"/>
    <s v="女装"/>
    <d v="2016-05-23T00:00:00"/>
    <d v="2018-05-22T00:00:00"/>
    <s v="保底与流水两者取高"/>
    <s v="0.18"/>
    <s v="0.18"/>
    <s v=""/>
    <n v="2"/>
  </r>
  <r>
    <d v="2016-09-01T00:00:00"/>
    <x v="2"/>
    <x v="2"/>
    <s v="Ochirly 欧时力"/>
    <n v="424878"/>
    <n v="109066.18260000001"/>
    <x v="2804"/>
    <x v="3946"/>
    <x v="3888"/>
    <x v="108"/>
    <s v="普通服饰"/>
    <x v="13"/>
    <s v="女装"/>
    <d v="2016-06-01T00:00:00"/>
    <d v="2016-09-14T00:00:00"/>
    <s v="保底与流水两者取高"/>
    <s v="0.16"/>
    <s v="0.16"/>
    <s v=""/>
    <n v="0.3"/>
  </r>
  <r>
    <d v="2016-09-01T00:00:00"/>
    <x v="2"/>
    <x v="2"/>
    <s v="Love&amp;Love"/>
    <n v="110442"/>
    <n v="16400.636999999999"/>
    <x v="1630"/>
    <x v="3947"/>
    <x v="3889"/>
    <x v="59"/>
    <s v="普通服饰"/>
    <x v="6"/>
    <s v="流行配饰/人造珠宝佩饰"/>
    <d v="2016-08-13T00:00:00"/>
    <d v="2017-08-12T00:00:00"/>
    <s v="保底与流水两者取高"/>
    <s v="0."/>
    <s v="0."/>
    <s v=""/>
    <n v="1"/>
  </r>
  <r>
    <d v="2016-09-01T00:00:00"/>
    <x v="2"/>
    <x v="2"/>
    <s v="L'occitane 欧舒丹"/>
    <n v="248412"/>
    <n v="29064.204000000002"/>
    <x v="951"/>
    <x v="3948"/>
    <x v="3890"/>
    <x v="90"/>
    <s v="美容"/>
    <x v="5"/>
    <s v="化妆品/护肤品/香水"/>
    <d v="2016-07-20T00:00:00"/>
    <d v="2019-07-19T00:00:00"/>
    <s v="保底与流水两者取高"/>
    <s v="0.1"/>
    <s v="0.1"/>
    <s v=""/>
    <n v="3"/>
  </r>
  <r>
    <d v="2016-09-01T00:00:00"/>
    <x v="2"/>
    <x v="2"/>
    <s v="Charles&amp;Keith"/>
    <n v="593691.6"/>
    <n v="103242.96924000001"/>
    <x v="2010"/>
    <x v="3949"/>
    <x v="3891"/>
    <x v="105"/>
    <s v="普通服饰"/>
    <x v="6"/>
    <s v="鞋"/>
    <d v="2016-07-19T00:00:00"/>
    <d v="2021-09-01T00:00:00"/>
    <s v="保底与流水两者取高"/>
    <s v="0.15"/>
    <s v="0.15"/>
    <s v=""/>
    <n v="5.0999999999999996"/>
  </r>
  <r>
    <d v="2016-09-01T00:00:00"/>
    <x v="2"/>
    <x v="2"/>
    <s v="Joy&amp;Peace 真美诗"/>
    <n v="96140.160000000003"/>
    <n v="25919.387136000001"/>
    <x v="2805"/>
    <x v="3950"/>
    <x v="3892"/>
    <x v="23"/>
    <s v="普通服饰"/>
    <x v="6"/>
    <s v="鞋"/>
    <d v="2016-07-19T00:00:00"/>
    <d v="2018-07-18T00:00:00"/>
    <s v="保底与流水两者取高"/>
    <s v="0.12"/>
    <s v="0.12"/>
    <s v=""/>
    <n v="2"/>
  </r>
  <r>
    <d v="2016-09-01T00:00:00"/>
    <x v="2"/>
    <x v="2"/>
    <s v="GANT"/>
    <n v="145614"/>
    <n v="52610.338199999998"/>
    <x v="2806"/>
    <x v="3951"/>
    <x v="3893"/>
    <x v="89"/>
    <s v="普通服饰"/>
    <x v="9"/>
    <s v="综合服饰"/>
    <d v="2016-07-21T00:00:00"/>
    <d v="2019-07-20T00:00:00"/>
    <s v="保底与流水两者取高"/>
    <s v="0.17"/>
    <s v="0.17"/>
    <s v=""/>
    <n v="3"/>
  </r>
  <r>
    <d v="2016-09-01T00:00:00"/>
    <x v="2"/>
    <x v="2"/>
    <s v="Starbucks 星巴克（01-38）"/>
    <n v="895530.82799999986"/>
    <n v="101821.85514359998"/>
    <x v="2807"/>
    <x v="3952"/>
    <x v="3894"/>
    <x v="83"/>
    <s v="餐饮"/>
    <x v="0"/>
    <s v="咖啡店/面包店/冰激凌"/>
    <d v="2013-01-14T00:00:00"/>
    <d v="2023-05-13T00:00:00"/>
    <s v="保底与流水两者取高"/>
    <s v="0.09"/>
    <s v="0.09"/>
    <s v=""/>
    <n v="10.3"/>
  </r>
  <r>
    <d v="2016-09-01T00:00:00"/>
    <x v="2"/>
    <x v="2"/>
    <s v="Starbucks 星巴克（01-65）"/>
    <n v="366446.65199999994"/>
    <n v="48224.379403199993"/>
    <x v="1985"/>
    <x v="3953"/>
    <x v="3895"/>
    <x v="109"/>
    <s v="餐饮"/>
    <x v="0"/>
    <s v="咖啡店/面包店/冰激凌"/>
    <d v="2016-06-15T00:00:00"/>
    <d v="2024-09-12T00:00:00"/>
    <s v="纯扣"/>
    <s v="0.09"/>
    <s v="0.09"/>
    <s v=""/>
    <n v="8.1999999999999993"/>
  </r>
  <r>
    <d v="2016-10-01T00:00:00"/>
    <x v="2"/>
    <x v="2"/>
    <s v="Ecco 爱步"/>
    <n v="229358.4"/>
    <n v="39495.516479999998"/>
    <x v="867"/>
    <x v="3954"/>
    <x v="3896"/>
    <x v="106"/>
    <s v="普通服饰"/>
    <x v="6"/>
    <s v="鞋"/>
    <d v="2015-07-16T00:00:00"/>
    <d v="2018-07-15T00:00:00"/>
    <s v="保底与流水两者取高"/>
    <s v="0.15"/>
    <s v="0.15"/>
    <s v=""/>
    <n v="3"/>
  </r>
  <r>
    <d v="2016-10-01T00:00:00"/>
    <x v="2"/>
    <x v="2"/>
    <s v="Stradivarius"/>
    <n v="252614.89199999999"/>
    <n v="13893.81906"/>
    <x v="2165"/>
    <x v="3955"/>
    <x v="3897"/>
    <x v="95"/>
    <s v="快时尚"/>
    <x v="16"/>
    <s v="快时尚"/>
    <d v="2013-06-17T00:00:00"/>
    <d v="2029-06-16T00:00:00"/>
    <s v="纯扣"/>
    <s v="0.06"/>
    <s v="0.06"/>
    <s v=""/>
    <n v="16"/>
  </r>
  <r>
    <d v="2016-10-01T00:00:00"/>
    <x v="2"/>
    <x v="2"/>
    <s v="Pull&amp;Bear"/>
    <n v="757279.24800000002"/>
    <n v="41650.358639999999"/>
    <x v="2269"/>
    <x v="3956"/>
    <x v="3898"/>
    <x v="91"/>
    <s v="快时尚"/>
    <x v="16"/>
    <s v="快时尚"/>
    <d v="2013-06-17T00:00:00"/>
    <d v="2029-06-16T00:00:00"/>
    <s v="纯扣"/>
    <s v="0.06"/>
    <s v="0.06"/>
    <s v=""/>
    <n v="16"/>
  </r>
  <r>
    <d v="2016-10-01T00:00:00"/>
    <x v="2"/>
    <x v="2"/>
    <s v="ZARA Home"/>
    <n v="630320.60400000005"/>
    <n v="34667.633220000003"/>
    <x v="2165"/>
    <x v="3957"/>
    <x v="3899"/>
    <x v="85"/>
    <s v="快时尚"/>
    <x v="16"/>
    <s v="快时尚"/>
    <d v="2013-06-17T00:00:00"/>
    <d v="2029-06-16T00:00:00"/>
    <s v="纯扣"/>
    <s v="0.06"/>
    <s v="0.06"/>
    <s v=""/>
    <n v="16"/>
  </r>
  <r>
    <d v="2016-10-01T00:00:00"/>
    <x v="2"/>
    <x v="2"/>
    <s v="Uniqlo 优衣库"/>
    <n v="4971987.6959999995"/>
    <n v="422618.95416000002"/>
    <x v="2808"/>
    <x v="3958"/>
    <x v="3900"/>
    <x v="87"/>
    <s v="快时尚"/>
    <x v="17"/>
    <s v="快时尚"/>
    <d v="2013-01-07T00:00:00"/>
    <d v="2023-08-30T00:00:00"/>
    <s v="纯扣"/>
    <s v="0.08"/>
    <s v="0.08"/>
    <s v=""/>
    <n v="10.6"/>
  </r>
  <r>
    <d v="2016-10-01T00:00:00"/>
    <x v="2"/>
    <x v="2"/>
    <s v="Oysho"/>
    <n v="744309.29999999993"/>
    <n v="40937.011499999993"/>
    <x v="2269"/>
    <x v="3959"/>
    <x v="3901"/>
    <x v="86"/>
    <s v="快时尚"/>
    <x v="16"/>
    <s v="快时尚"/>
    <d v="2013-06-17T00:00:00"/>
    <d v="2029-06-16T00:00:00"/>
    <s v="纯扣"/>
    <s v="0.06"/>
    <s v="0.06"/>
    <s v=""/>
    <n v="16"/>
  </r>
  <r>
    <d v="2016-10-01T00:00:00"/>
    <x v="2"/>
    <x v="2"/>
    <s v="MUJI 无印良品"/>
    <n v="3240057.4319999996"/>
    <n v="259204.59455999997"/>
    <x v="438"/>
    <x v="3960"/>
    <x v="3902"/>
    <x v="81"/>
    <s v="快时尚"/>
    <x v="15"/>
    <s v="快时尚"/>
    <d v="2013-01-20T00:00:00"/>
    <d v="2018-05-09T00:00:00"/>
    <s v="纯扣"/>
    <s v="0.08"/>
    <s v="0.08"/>
    <s v=""/>
    <n v="5.3"/>
  </r>
  <r>
    <d v="2016-10-01T00:00:00"/>
    <x v="2"/>
    <x v="2"/>
    <s v="Massimo Dutti"/>
    <n v="988799.54399999999"/>
    <n v="54383.974919999993"/>
    <x v="2269"/>
    <x v="3961"/>
    <x v="3903"/>
    <x v="84"/>
    <s v="快时尚"/>
    <x v="16"/>
    <s v="快时尚"/>
    <d v="2013-06-17T00:00:00"/>
    <d v="2029-06-16T00:00:00"/>
    <s v="纯扣"/>
    <s v="0.06"/>
    <s v="0.06"/>
    <s v=""/>
    <n v="16"/>
  </r>
  <r>
    <d v="2016-10-01T00:00:00"/>
    <x v="2"/>
    <x v="2"/>
    <s v="ZARA"/>
    <n v="6581181.1440000003"/>
    <n v="296153.15148"/>
    <x v="2290"/>
    <x v="3962"/>
    <x v="3904"/>
    <x v="101"/>
    <s v="快时尚"/>
    <x v="19"/>
    <s v="快时尚"/>
    <d v="2013-06-17T00:00:00"/>
    <d v="2029-06-16T00:00:00"/>
    <s v="纯扣"/>
    <s v="0.05"/>
    <s v="0.05"/>
    <s v=""/>
    <n v="16"/>
  </r>
  <r>
    <d v="2016-10-01T00:00:00"/>
    <x v="2"/>
    <x v="2"/>
    <s v="Bershka"/>
    <n v="1234950.804"/>
    <n v="67922.294219999996"/>
    <x v="2269"/>
    <x v="3963"/>
    <x v="3905"/>
    <x v="88"/>
    <s v="快时尚"/>
    <x v="16"/>
    <s v="快时尚"/>
    <d v="2013-06-17T00:00:00"/>
    <d v="2029-06-16T00:00:00"/>
    <s v="纯扣"/>
    <s v="0.06"/>
    <s v="0.06"/>
    <s v=""/>
    <n v="16"/>
  </r>
  <r>
    <d v="2016-10-01T00:00:00"/>
    <x v="2"/>
    <x v="2"/>
    <s v="Dr. Martens"/>
    <n v="379783.2"/>
    <n v="54195.062639999996"/>
    <x v="892"/>
    <x v="3964"/>
    <x v="3906"/>
    <x v="54"/>
    <s v="普通服饰"/>
    <x v="6"/>
    <s v="鞋"/>
    <d v="2014-03-17T00:00:00"/>
    <d v="2017-03-16T00:00:00"/>
    <s v="保底与流水两者取高"/>
    <s v="0.12"/>
    <s v="0.12"/>
    <s v=""/>
    <n v="3"/>
  </r>
  <r>
    <d v="2016-10-01T00:00:00"/>
    <x v="2"/>
    <x v="2"/>
    <s v="T-world"/>
    <n v="3680835.12"/>
    <n v="123307.97652000001"/>
    <x v="2486"/>
    <x v="3965"/>
    <x v="3907"/>
    <x v="80"/>
    <s v="电器"/>
    <x v="20"/>
    <s v="电器/家用电器/IT器材"/>
    <d v="2014-03-10T00:00:00"/>
    <d v="2017-04-09T00:00:00"/>
    <s v="保底与流水两者取高"/>
    <s v="0.03"/>
    <s v="0.03"/>
    <s v=""/>
    <n v="3.1"/>
  </r>
  <r>
    <d v="2016-10-01T00:00:00"/>
    <x v="2"/>
    <x v="2"/>
    <s v="Mothercare"/>
    <n v="999402.45600000001"/>
    <n v="109934.27016"/>
    <x v="456"/>
    <x v="3966"/>
    <x v="3908"/>
    <x v="75"/>
    <s v="儿童"/>
    <x v="14"/>
    <s v="母婴用品"/>
    <d v="2012-12-03T00:00:00"/>
    <d v="2018-05-09T00:00:00"/>
    <s v="保底(含物管费)与流水两者取高"/>
    <s v="0.11"/>
    <s v="0.11"/>
    <s v=""/>
    <n v="5.4"/>
  </r>
  <r>
    <d v="2016-10-01T00:00:00"/>
    <x v="2"/>
    <x v="2"/>
    <s v="单农"/>
    <n v="391509.6"/>
    <n v="75561.352799999993"/>
    <x v="2809"/>
    <x v="3967"/>
    <x v="3909"/>
    <x v="63"/>
    <s v="普通服饰"/>
    <x v="12"/>
    <s v="男装"/>
    <d v="2016-06-04T00:00:00"/>
    <d v="2018-06-03T00:00:00"/>
    <s v="保底与流水两者取高"/>
    <s v="0.17"/>
    <s v="0.17"/>
    <s v=""/>
    <n v="2"/>
  </r>
  <r>
    <d v="2016-10-01T00:00:00"/>
    <x v="2"/>
    <x v="2"/>
    <s v="Tommy Hilfiger"/>
    <n v="840978"/>
    <n v="115886.7684"/>
    <x v="2710"/>
    <x v="3968"/>
    <x v="3910"/>
    <x v="78"/>
    <s v="普通服饰"/>
    <x v="9"/>
    <s v="综合服饰"/>
    <d v="2013-02-18T00:00:00"/>
    <d v="2018-05-09T00:00:00"/>
    <s v="保底与流水两者取高"/>
    <s v="0.12"/>
    <s v="0.12"/>
    <s v=""/>
    <n v="5.2"/>
  </r>
  <r>
    <d v="2016-10-01T00:00:00"/>
    <x v="2"/>
    <x v="2"/>
    <s v="迪卡侬"/>
    <n v="8367229.1999999993"/>
    <n v="320464.87836000003"/>
    <x v="2810"/>
    <x v="3969"/>
    <x v="3911"/>
    <x v="102"/>
    <s v="普通服饰"/>
    <x v="6"/>
    <s v="生活特性店"/>
    <d v="2013-04-01T00:00:00"/>
    <d v="2033-03-08T00:00:00"/>
    <s v="纯保底"/>
    <n v="0"/>
    <n v="0"/>
    <s v=""/>
    <n v="19.899999999999999"/>
  </r>
  <r>
    <d v="2016-10-01T00:00:00"/>
    <x v="2"/>
    <x v="2"/>
    <s v="Less"/>
    <n v="332694"/>
    <n v="76819.044599999994"/>
    <x v="2811"/>
    <x v="3970"/>
    <x v="3912"/>
    <x v="78"/>
    <s v="普通服饰"/>
    <x v="13"/>
    <s v="女装"/>
    <d v="2013-01-14T00:00:00"/>
    <d v="2017-05-09T00:00:00"/>
    <s v="保底与流水两者取高"/>
    <s v="0.19"/>
    <s v="0.19"/>
    <s v=""/>
    <n v="4.3"/>
  </r>
  <r>
    <d v="2016-10-01T00:00:00"/>
    <x v="2"/>
    <x v="2"/>
    <s v="Joy&amp;Peace 真美诗"/>
    <n v="186958.8"/>
    <n v="27539.031240000004"/>
    <x v="2812"/>
    <x v="3971"/>
    <x v="3913"/>
    <x v="23"/>
    <s v="普通服饰"/>
    <x v="6"/>
    <s v="鞋"/>
    <d v="2016-07-19T00:00:00"/>
    <d v="2018-07-18T00:00:00"/>
    <s v="保底与流水两者取高"/>
    <s v="0.12"/>
    <s v="0.12"/>
    <s v=""/>
    <n v="2"/>
  </r>
  <r>
    <d v="2016-10-01T00:00:00"/>
    <x v="2"/>
    <x v="2"/>
    <s v="Jeans.co"/>
    <n v="190465.19999999998"/>
    <n v="52777.906920000001"/>
    <x v="1215"/>
    <x v="3972"/>
    <x v="3914"/>
    <x v="98"/>
    <s v="普通服饰"/>
    <x v="9"/>
    <s v="中性服装/休闲服饰"/>
    <d v="2016-06-08T00:00:00"/>
    <d v="2018-06-07T00:00:00"/>
    <s v="保底与流水两者取高"/>
    <s v="0.18"/>
    <s v="0.18"/>
    <s v=""/>
    <n v="2"/>
  </r>
  <r>
    <d v="2016-10-01T00:00:00"/>
    <x v="2"/>
    <x v="2"/>
    <s v="Initial"/>
    <n v="379498.8"/>
    <n v="76203.359039999996"/>
    <x v="1180"/>
    <x v="3973"/>
    <x v="3915"/>
    <x v="77"/>
    <s v="普通服饰"/>
    <x v="9"/>
    <s v="综合服饰"/>
    <d v="2016-06-21T00:00:00"/>
    <d v="2019-06-20T00:00:00"/>
    <s v="保底与流水两者取高"/>
    <s v="0.17"/>
    <s v="0.17"/>
    <s v=""/>
    <n v="3"/>
  </r>
  <r>
    <d v="2016-10-01T00:00:00"/>
    <x v="2"/>
    <x v="2"/>
    <s v="Mo&amp;Co 摩安珂"/>
    <n v="455184.84"/>
    <n v="92948.744328000001"/>
    <x v="2813"/>
    <x v="3974"/>
    <x v="3916"/>
    <x v="107"/>
    <s v="普通服饰"/>
    <x v="13"/>
    <s v="女装"/>
    <d v="2016-05-23T00:00:00"/>
    <d v="2018-05-22T00:00:00"/>
    <s v="保底与流水两者取高"/>
    <s v="0.18"/>
    <s v="0.18"/>
    <s v=""/>
    <n v="2"/>
  </r>
  <r>
    <d v="2016-10-01T00:00:00"/>
    <x v="2"/>
    <x v="2"/>
    <s v="Charles&amp;Keith"/>
    <n v="592504.79999999993"/>
    <n v="103036.58472"/>
    <x v="2010"/>
    <x v="3975"/>
    <x v="3917"/>
    <x v="105"/>
    <s v="普通服饰"/>
    <x v="6"/>
    <s v="鞋"/>
    <d v="2016-07-19T00:00:00"/>
    <d v="2021-09-01T00:00:00"/>
    <s v="保底与流水两者取高"/>
    <s v="0.15"/>
    <s v="0.15"/>
    <s v=""/>
    <n v="5.0999999999999996"/>
  </r>
  <r>
    <d v="2016-10-01T00:00:00"/>
    <x v="2"/>
    <x v="2"/>
    <s v="Springfield"/>
    <n v="416096.39999999997"/>
    <n v="111888.32196000002"/>
    <x v="706"/>
    <x v="3976"/>
    <x v="3918"/>
    <x v="100"/>
    <s v="普通服饰"/>
    <x v="9"/>
    <s v="综合服饰"/>
    <d v="2013-01-28T00:00:00"/>
    <d v="2019-05-09T00:00:00"/>
    <s v="保底与流水两者取高"/>
    <s v="0.13"/>
    <s v="0.13"/>
    <s v=""/>
    <n v="6.3"/>
  </r>
  <r>
    <d v="2016-10-01T00:00:00"/>
    <x v="2"/>
    <x v="2"/>
    <s v="Selected 思莱德"/>
    <n v="478075.19999999995"/>
    <n v="95997.500160000011"/>
    <x v="2814"/>
    <x v="3977"/>
    <x v="3919"/>
    <x v="73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6-10-01T00:00:00"/>
    <x v="2"/>
    <x v="2"/>
    <s v="Vero Moda"/>
    <n v="620248.79999999993"/>
    <n v="92168.971679999973"/>
    <x v="2815"/>
    <x v="3978"/>
    <x v="3920"/>
    <x v="72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6-10-01T00:00:00"/>
    <x v="2"/>
    <x v="2"/>
    <s v="Jack&amp;Jones 杰克琼斯"/>
    <n v="949753.08"/>
    <n v="95735.110463999998"/>
    <x v="2816"/>
    <x v="3979"/>
    <x v="3921"/>
    <x v="71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6-10-01T00:00:00"/>
    <x v="2"/>
    <x v="2"/>
    <s v="Only"/>
    <n v="465145.2"/>
    <n v="93029.04"/>
    <x v="2817"/>
    <x v="3980"/>
    <x v="3922"/>
    <x v="74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6-10-01T00:00:00"/>
    <x v="2"/>
    <x v="2"/>
    <s v="Clarks 其乐"/>
    <n v="392863.32"/>
    <n v="53429.411520000001"/>
    <x v="2818"/>
    <x v="3981"/>
    <x v="3923"/>
    <x v="93"/>
    <s v="普通服饰"/>
    <x v="6"/>
    <s v="鞋"/>
    <d v="2015-06-01T00:00:00"/>
    <d v="2017-05-09T00:00:00"/>
    <s v="保底与流水两者取高"/>
    <s v="0.13"/>
    <s v="0.13"/>
    <s v=""/>
    <n v="1.9"/>
  </r>
  <r>
    <d v="2016-10-01T00:00:00"/>
    <x v="2"/>
    <x v="2"/>
    <s v="Ray Ban 雷朋"/>
    <n v="117243.59999999999"/>
    <n v="56523.139560000003"/>
    <x v="2819"/>
    <x v="3982"/>
    <x v="3924"/>
    <x v="97"/>
    <s v="其它"/>
    <x v="1"/>
    <s v="眼镜"/>
    <d v="2016-09-15T00:00:00"/>
    <d v="2017-09-14T00:00:00"/>
    <s v="保底与流水两者取高"/>
    <s v="0.17"/>
    <s v="0.17"/>
    <s v=""/>
    <n v="1"/>
  </r>
  <r>
    <d v="2016-10-01T00:00:00"/>
    <x v="2"/>
    <x v="2"/>
    <s v="Bose"/>
    <n v="253828.8"/>
    <n v="35992.923840000003"/>
    <x v="1567"/>
    <x v="3983"/>
    <x v="3925"/>
    <x v="62"/>
    <s v="电器"/>
    <x v="20"/>
    <s v="电器/家用电器/IT器材"/>
    <d v="2015-04-16T00:00:00"/>
    <d v="2017-04-15T00:00:00"/>
    <s v="保底与流水两者取高"/>
    <s v="0.08"/>
    <s v="0.08"/>
    <s v=""/>
    <n v="2"/>
  </r>
  <r>
    <d v="2016-10-01T00:00:00"/>
    <x v="2"/>
    <x v="2"/>
    <s v="CK jeans"/>
    <n v="534025.32000000007"/>
    <n v="48863.316780000001"/>
    <x v="2820"/>
    <x v="3984"/>
    <x v="3926"/>
    <x v="69"/>
    <s v="普通服饰"/>
    <x v="9"/>
    <s v="综合服饰"/>
    <d v="2013-03-20T00:00:00"/>
    <d v="2018-05-09T00:00:00"/>
    <s v="保底与流水两者取高"/>
    <s v="0."/>
    <s v="0."/>
    <s v=""/>
    <n v="5.0999999999999996"/>
  </r>
  <r>
    <d v="2016-10-01T00:00:00"/>
    <x v="2"/>
    <x v="2"/>
    <s v="GANT"/>
    <n v="302220"/>
    <n v="60111.55799999999"/>
    <x v="2821"/>
    <x v="3985"/>
    <x v="3927"/>
    <x v="89"/>
    <s v="普通服饰"/>
    <x v="9"/>
    <s v="综合服饰"/>
    <d v="2016-07-21T00:00:00"/>
    <d v="2019-07-20T00:00:00"/>
    <s v="保底与流水两者取高"/>
    <s v="0.17"/>
    <s v="0.17"/>
    <s v=""/>
    <n v="3"/>
  </r>
  <r>
    <d v="2016-10-01T00:00:00"/>
    <x v="2"/>
    <x v="2"/>
    <s v="L'occitane 欧舒丹"/>
    <n v="278960.39999999997"/>
    <n v="32275.718279999997"/>
    <x v="2822"/>
    <x v="3986"/>
    <x v="3928"/>
    <x v="90"/>
    <s v="美容"/>
    <x v="5"/>
    <s v="化妆品/护肤品/香水"/>
    <d v="2016-07-20T00:00:00"/>
    <d v="2019-07-19T00:00:00"/>
    <s v="保底与流水两者取高"/>
    <s v="0.1"/>
    <s v="0.1"/>
    <s v=""/>
    <n v="3"/>
  </r>
  <r>
    <d v="2016-10-01T00:00:00"/>
    <x v="2"/>
    <x v="2"/>
    <s v="Ochirly 欧时力"/>
    <n v="147802.79999999999"/>
    <n v="35177.066400000003"/>
    <x v="2823"/>
    <x v="3987"/>
    <x v="3929"/>
    <x v="108"/>
    <s v="普通服饰"/>
    <x v="13"/>
    <s v="女装"/>
    <d v="2016-06-01T00:00:00"/>
    <d v="2016-10-10T00:00:00"/>
    <s v="保底与流水两者取高"/>
    <s v="0.16"/>
    <s v="0.16"/>
    <s v=""/>
    <n v="0.4"/>
  </r>
  <r>
    <d v="2016-10-01T00:00:00"/>
    <x v="2"/>
    <x v="2"/>
    <s v="J.Linderberg"/>
    <n v="444462"/>
    <n v="82003.239000000001"/>
    <x v="2824"/>
    <x v="3988"/>
    <x v="3930"/>
    <x v="80"/>
    <s v="普通服饰"/>
    <x v="9"/>
    <s v="综合服饰"/>
    <d v="2013-03-01T00:00:00"/>
    <d v="2017-05-09T00:00:00"/>
    <s v="保底与流水两者取高"/>
    <s v="0.16,0.07"/>
    <s v="0.16"/>
    <s v="0.07"/>
    <n v="4.2"/>
  </r>
  <r>
    <d v="2016-10-01T00:00:00"/>
    <x v="2"/>
    <x v="2"/>
    <s v="Rabeanco"/>
    <n v="109414.32"/>
    <n v="22451.818464"/>
    <x v="2825"/>
    <x v="3989"/>
    <x v="3931"/>
    <x v="1"/>
    <s v="普通服饰"/>
    <x v="6"/>
    <s v="手袋/钱包/旅行箱包"/>
    <d v="2015-07-16T00:00:00"/>
    <d v="2017-07-15T00:00:00"/>
    <s v="保底与流水两者取高"/>
    <s v="0.17"/>
    <s v="0.17"/>
    <s v=""/>
    <n v="2"/>
  </r>
  <r>
    <d v="2016-10-01T00:00:00"/>
    <x v="2"/>
    <x v="2"/>
    <s v="暇步士"/>
    <n v="165606.72"/>
    <n v="23814.246336"/>
    <x v="2826"/>
    <x v="3990"/>
    <x v="3932"/>
    <x v="94"/>
    <s v="普通服饰"/>
    <x v="6"/>
    <s v="鞋"/>
    <d v="2015-06-01T00:00:00"/>
    <d v="2017-05-09T00:00:00"/>
    <s v="保底与流水两者取高"/>
    <s v="0.13"/>
    <s v="0.13"/>
    <s v=""/>
    <n v="1.9"/>
  </r>
  <r>
    <d v="2016-10-01T00:00:00"/>
    <x v="2"/>
    <x v="2"/>
    <s v="Innisfree 悦诗风吟"/>
    <n v="949078.0199999999"/>
    <n v="123380.14259999999"/>
    <x v="458"/>
    <x v="3991"/>
    <x v="3933"/>
    <x v="79"/>
    <s v="美容"/>
    <x v="5"/>
    <s v="化妆品/护肤品/香水"/>
    <d v="2015-08-07T00:00:00"/>
    <d v="2018-08-06T00:00:00"/>
    <s v="保底与流水两者取高"/>
    <s v="0.12"/>
    <s v="0.12"/>
    <s v=""/>
    <n v="3"/>
  </r>
  <r>
    <d v="2016-10-01T00:00:00"/>
    <x v="2"/>
    <x v="2"/>
    <s v="CK Underwear"/>
    <n v="150498.23999999999"/>
    <n v="14899.32576"/>
    <x v="2827"/>
    <x v="3992"/>
    <x v="3934"/>
    <x v="23"/>
    <s v="普通服饰"/>
    <x v="9"/>
    <s v="内衣裤/保暖内衣"/>
    <d v="2013-03-20T00:00:00"/>
    <d v="2018-05-09T00:00:00"/>
    <s v="保底与流水两者取高"/>
    <s v="0.06"/>
    <s v="0.06"/>
    <s v=""/>
    <n v="5.0999999999999996"/>
  </r>
  <r>
    <d v="2016-10-01T00:00:00"/>
    <x v="2"/>
    <x v="2"/>
    <s v="Amass 阿玛施"/>
    <n v="1078941"/>
    <n v="96241.537200000006"/>
    <x v="20"/>
    <x v="3993"/>
    <x v="3935"/>
    <x v="99"/>
    <s v="普通服饰"/>
    <x v="13"/>
    <s v="女装"/>
    <d v="2013-04-10T00:00:00"/>
    <d v="2017-05-09T00:00:00"/>
    <s v="保底与流水两者取高"/>
    <s v="0.07"/>
    <s v="0.07"/>
    <s v=""/>
    <n v="4.0999999999999996"/>
  </r>
  <r>
    <d v="2016-10-01T00:00:00"/>
    <x v="2"/>
    <x v="2"/>
    <s v="Boy London"/>
    <n v="430915.2"/>
    <n v="86570.863679999995"/>
    <x v="2828"/>
    <x v="3994"/>
    <x v="3936"/>
    <x v="103"/>
    <s v="普通服饰"/>
    <x v="9"/>
    <s v="综合服饰"/>
    <d v="2016-03-04T00:00:00"/>
    <d v="2018-03-03T00:00:00"/>
    <s v="保底与流水两者取高"/>
    <s v="0.17"/>
    <s v="0.17"/>
    <s v=""/>
    <n v="2"/>
  </r>
  <r>
    <d v="2016-10-01T00:00:00"/>
    <x v="2"/>
    <x v="2"/>
    <s v="AGATHA"/>
    <n v="74641.2"/>
    <n v="16406.135760000001"/>
    <x v="2829"/>
    <x v="3995"/>
    <x v="3937"/>
    <x v="59"/>
    <s v="普通服饰"/>
    <x v="6"/>
    <s v="流行配饰/人造珠宝佩饰"/>
    <d v="2016-09-25T00:00:00"/>
    <d v="2017-09-24T00:00:00"/>
    <s v="保底与流水两者取高"/>
    <s v="0.16"/>
    <s v="0.16"/>
    <s v=""/>
    <n v="1"/>
  </r>
  <r>
    <d v="2016-10-01T00:00:00"/>
    <x v="2"/>
    <x v="2"/>
    <s v="Tissot 天梭"/>
    <n v="148546.79999999999"/>
    <n v="14676.423840000001"/>
    <x v="2757"/>
    <x v="3857"/>
    <x v="3799"/>
    <x v="10"/>
    <s v="珠宝"/>
    <x v="11"/>
    <s v="钟表"/>
    <d v="2015-09-12T00:00:00"/>
    <d v="2017-09-11T00:00:00"/>
    <s v="保底与流水两者取高"/>
    <s v="0.09"/>
    <s v="0.09"/>
    <s v=""/>
    <n v="2"/>
  </r>
  <r>
    <d v="2016-10-01T00:00:00"/>
    <x v="2"/>
    <x v="2"/>
    <s v="Love&amp;Love"/>
    <n v="68281.2"/>
    <n v="16401.144239999998"/>
    <x v="656"/>
    <x v="3996"/>
    <x v="3938"/>
    <x v="59"/>
    <s v="普通服饰"/>
    <x v="6"/>
    <s v="流行配饰/人造珠宝佩饰"/>
    <d v="2016-08-13T00:00:00"/>
    <d v="2017-08-12T00:00:00"/>
    <s v="保底与流水两者取高"/>
    <s v="0."/>
    <s v="0."/>
    <s v=""/>
    <n v="1"/>
  </r>
  <r>
    <d v="2016-10-01T00:00:00"/>
    <x v="2"/>
    <x v="2"/>
    <s v="Casio 卡西欧"/>
    <n v="73276.2"/>
    <n v="10639.704240000001"/>
    <x v="2358"/>
    <x v="3997"/>
    <x v="3939"/>
    <x v="10"/>
    <s v="珠宝"/>
    <x v="11"/>
    <s v="钟表"/>
    <d v="2013-07-26T00:00:00"/>
    <d v="2017-10-25T00:00:00"/>
    <s v="保底与流水两者取高"/>
    <s v="0.13,0.13"/>
    <s v="0.13"/>
    <s v="0.13"/>
    <n v="4.3"/>
  </r>
  <r>
    <d v="2016-10-01T00:00:00"/>
    <x v="2"/>
    <x v="2"/>
    <s v="Starbucks 星巴克（01-65）"/>
    <n v="693290.424"/>
    <n v="63020.099541600001"/>
    <x v="1200"/>
    <x v="3998"/>
    <x v="3940"/>
    <x v="109"/>
    <s v="餐饮"/>
    <x v="0"/>
    <s v="咖啡店/面包店/冰激凌"/>
    <d v="2016-06-15T00:00:00"/>
    <d v="2024-09-12T00:00:00"/>
    <s v="纯扣"/>
    <s v="0.09"/>
    <s v="0.09"/>
    <s v=""/>
    <n v="8.1999999999999993"/>
  </r>
  <r>
    <d v="2016-10-01T00:00:00"/>
    <x v="2"/>
    <x v="2"/>
    <s v="Starbucks 星巴克（01-38）"/>
    <n v="283844.90399999998"/>
    <n v="25546.041359999999"/>
    <x v="7"/>
    <x v="3999"/>
    <x v="3941"/>
    <x v="83"/>
    <s v="餐饮"/>
    <x v="0"/>
    <s v="咖啡店/面包店/冰激凌"/>
    <d v="2013-01-14T00:00:00"/>
    <d v="2023-05-13T00:00:00"/>
    <s v="保底与流水两者取高"/>
    <s v="0.09"/>
    <s v="0.09"/>
    <s v=""/>
    <n v="10.3"/>
  </r>
  <r>
    <d v="2016-11-01T00:00:00"/>
    <x v="2"/>
    <x v="2"/>
    <s v="Mothercare"/>
    <n v="796375.75199999998"/>
    <n v="93972.338735999991"/>
    <x v="2830"/>
    <x v="4000"/>
    <x v="3942"/>
    <x v="75"/>
    <s v="儿童"/>
    <x v="14"/>
    <s v="母婴用品"/>
    <d v="2012-12-03T00:00:00"/>
    <d v="2018-05-09T00:00:00"/>
    <s v="保底(含物管费)与流水两者取高"/>
    <s v="0.11"/>
    <s v="0.11"/>
    <s v=""/>
    <n v="5.4"/>
  </r>
  <r>
    <d v="2016-11-01T00:00:00"/>
    <x v="2"/>
    <x v="2"/>
    <s v="迪卡侬"/>
    <n v="7208592"/>
    <n v="320061.48480000003"/>
    <x v="206"/>
    <x v="4001"/>
    <x v="3943"/>
    <x v="102"/>
    <s v="普通服饰"/>
    <x v="6"/>
    <s v="生活特性店"/>
    <d v="2013-04-01T00:00:00"/>
    <d v="2033-03-08T00:00:00"/>
    <s v="纯保底"/>
    <n v="0"/>
    <n v="0"/>
    <s v=""/>
    <n v="19.899999999999999"/>
  </r>
  <r>
    <d v="2016-11-01T00:00:00"/>
    <x v="2"/>
    <x v="2"/>
    <s v="Springfield"/>
    <n v="211027.19999999998"/>
    <n v="111907.72416"/>
    <x v="2831"/>
    <x v="4002"/>
    <x v="3944"/>
    <x v="100"/>
    <s v="普通服饰"/>
    <x v="9"/>
    <s v="综合服饰"/>
    <d v="2013-01-28T00:00:00"/>
    <d v="2019-05-09T00:00:00"/>
    <s v="保底与流水两者取高"/>
    <s v="0.13"/>
    <s v="0.13"/>
    <s v=""/>
    <n v="6.3"/>
  </r>
  <r>
    <d v="2016-11-01T00:00:00"/>
    <x v="2"/>
    <x v="2"/>
    <s v="Amass 阿玛施"/>
    <n v="973228.79999999993"/>
    <n v="88466.49791999998"/>
    <x v="2832"/>
    <x v="4003"/>
    <x v="3945"/>
    <x v="99"/>
    <s v="普通服饰"/>
    <x v="13"/>
    <s v="女装"/>
    <d v="2013-04-10T00:00:00"/>
    <d v="2017-05-09T00:00:00"/>
    <s v="保底与流水两者取高"/>
    <s v="0.07"/>
    <s v="0.07"/>
    <s v=""/>
    <n v="4.0999999999999996"/>
  </r>
  <r>
    <d v="2016-11-01T00:00:00"/>
    <x v="2"/>
    <x v="2"/>
    <s v="Tommy Hilfiger"/>
    <n v="744622.79999999993"/>
    <n v="103725.95604"/>
    <x v="238"/>
    <x v="4004"/>
    <x v="3946"/>
    <x v="78"/>
    <s v="普通服饰"/>
    <x v="9"/>
    <s v="综合服饰"/>
    <d v="2013-02-18T00:00:00"/>
    <d v="2018-05-09T00:00:00"/>
    <s v="保底与流水两者取高"/>
    <s v="0.12"/>
    <s v="0.12"/>
    <s v=""/>
    <n v="5.2"/>
  </r>
  <r>
    <d v="2016-11-01T00:00:00"/>
    <x v="2"/>
    <x v="2"/>
    <s v="MUJI 无印良品"/>
    <n v="3134277.9479999999"/>
    <n v="250742.23584000001"/>
    <x v="438"/>
    <x v="4005"/>
    <x v="3947"/>
    <x v="81"/>
    <s v="快时尚"/>
    <x v="15"/>
    <s v="快时尚"/>
    <d v="2013-01-20T00:00:00"/>
    <d v="2018-05-09T00:00:00"/>
    <s v="纯扣"/>
    <s v="0.08"/>
    <s v="0.08"/>
    <s v=""/>
    <n v="5.3"/>
  </r>
  <r>
    <d v="2016-11-01T00:00:00"/>
    <x v="2"/>
    <x v="2"/>
    <s v="Uniqlo 优衣库"/>
    <n v="6035570.2560000001"/>
    <n v="507591.45852960006"/>
    <x v="2833"/>
    <x v="4006"/>
    <x v="3948"/>
    <x v="87"/>
    <s v="快时尚"/>
    <x v="17"/>
    <s v="快时尚"/>
    <d v="2013-01-07T00:00:00"/>
    <d v="2023-08-30T00:00:00"/>
    <s v="纯扣"/>
    <s v="0.08"/>
    <s v="0.08"/>
    <s v=""/>
    <n v="10.6"/>
  </r>
  <r>
    <d v="2016-11-01T00:00:00"/>
    <x v="2"/>
    <x v="2"/>
    <s v="Less"/>
    <n v="396974.39999999997"/>
    <n v="86977.091039999985"/>
    <x v="2834"/>
    <x v="4007"/>
    <x v="3949"/>
    <x v="78"/>
    <s v="普通服饰"/>
    <x v="13"/>
    <s v="女装"/>
    <d v="2013-01-14T00:00:00"/>
    <d v="2017-05-09T00:00:00"/>
    <s v="保底与流水两者取高"/>
    <s v="0.19"/>
    <s v="0.19"/>
    <s v=""/>
    <n v="4.3"/>
  </r>
  <r>
    <d v="2016-11-01T00:00:00"/>
    <x v="2"/>
    <x v="2"/>
    <s v="J.Linderberg"/>
    <n v="435542.39999999997"/>
    <n v="80488.235519999987"/>
    <x v="1228"/>
    <x v="4008"/>
    <x v="3950"/>
    <x v="80"/>
    <s v="普通服饰"/>
    <x v="9"/>
    <s v="综合服饰"/>
    <d v="2013-03-01T00:00:00"/>
    <d v="2017-05-09T00:00:00"/>
    <s v="保底与流水两者取高"/>
    <s v="0.16,0.07"/>
    <s v="0.16"/>
    <s v="0.07"/>
    <n v="4.2"/>
  </r>
  <r>
    <d v="2016-11-01T00:00:00"/>
    <x v="2"/>
    <x v="2"/>
    <s v="Selected 思莱德"/>
    <n v="362731.92000000004"/>
    <n v="89232.052320000017"/>
    <x v="2835"/>
    <x v="4009"/>
    <x v="3951"/>
    <x v="73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6-11-01T00:00:00"/>
    <x v="2"/>
    <x v="2"/>
    <s v="Vero Moda"/>
    <n v="693262.56"/>
    <n v="85687.252416000003"/>
    <x v="344"/>
    <x v="4010"/>
    <x v="3952"/>
    <x v="72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6-11-01T00:00:00"/>
    <x v="2"/>
    <x v="2"/>
    <s v="Jack&amp;Jones 杰克琼斯"/>
    <n v="862679.5199999999"/>
    <n v="89028.52646399998"/>
    <x v="2836"/>
    <x v="4011"/>
    <x v="3953"/>
    <x v="71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6-11-01T00:00:00"/>
    <x v="2"/>
    <x v="2"/>
    <s v="Only"/>
    <n v="469698.48000000004"/>
    <n v="86471.490168000018"/>
    <x v="2837"/>
    <x v="4012"/>
    <x v="3954"/>
    <x v="74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6-11-01T00:00:00"/>
    <x v="2"/>
    <x v="2"/>
    <s v="CK Underwear"/>
    <n v="157938"/>
    <n v="14909.3472"/>
    <x v="240"/>
    <x v="4013"/>
    <x v="3955"/>
    <x v="23"/>
    <s v="普通服饰"/>
    <x v="9"/>
    <s v="内衣裤/保暖内衣"/>
    <d v="2013-03-20T00:00:00"/>
    <d v="2018-05-09T00:00:00"/>
    <s v="保底与流水两者取高"/>
    <s v="0.06"/>
    <s v="0.06"/>
    <s v=""/>
    <n v="5.0999999999999996"/>
  </r>
  <r>
    <d v="2016-11-01T00:00:00"/>
    <x v="2"/>
    <x v="2"/>
    <s v="CK jeans"/>
    <n v="552636.6"/>
    <n v="48853.075439999993"/>
    <x v="194"/>
    <x v="4014"/>
    <x v="3956"/>
    <x v="69"/>
    <s v="普通服饰"/>
    <x v="9"/>
    <s v="综合服饰"/>
    <d v="2013-03-20T00:00:00"/>
    <d v="2018-05-09T00:00:00"/>
    <s v="保底与流水两者取高"/>
    <s v="0."/>
    <s v="0."/>
    <s v=""/>
    <n v="5.0999999999999996"/>
  </r>
  <r>
    <d v="2016-11-01T00:00:00"/>
    <x v="2"/>
    <x v="2"/>
    <s v="ZARA"/>
    <n v="4858242.8999999994"/>
    <n v="218620.93049999999"/>
    <x v="2332"/>
    <x v="4015"/>
    <x v="3957"/>
    <x v="101"/>
    <s v="快时尚"/>
    <x v="19"/>
    <s v="快时尚"/>
    <d v="2013-06-17T00:00:00"/>
    <d v="2029-06-16T00:00:00"/>
    <s v="纯扣"/>
    <s v="0.05"/>
    <s v="0.05"/>
    <s v=""/>
    <n v="16"/>
  </r>
  <r>
    <d v="2016-11-01T00:00:00"/>
    <x v="2"/>
    <x v="2"/>
    <s v="Massimo Dutti"/>
    <n v="735743.55599999998"/>
    <n v="40465.895579999997"/>
    <x v="2165"/>
    <x v="4016"/>
    <x v="3958"/>
    <x v="84"/>
    <s v="快时尚"/>
    <x v="16"/>
    <s v="快时尚"/>
    <d v="2013-06-17T00:00:00"/>
    <d v="2029-06-16T00:00:00"/>
    <s v="纯扣"/>
    <s v="0.06"/>
    <s v="0.06"/>
    <s v=""/>
    <n v="16"/>
  </r>
  <r>
    <d v="2016-11-01T00:00:00"/>
    <x v="2"/>
    <x v="2"/>
    <s v="ZARA Home"/>
    <n v="904034.49599999993"/>
    <n v="49721.897279999997"/>
    <x v="2165"/>
    <x v="4017"/>
    <x v="3959"/>
    <x v="85"/>
    <s v="快时尚"/>
    <x v="16"/>
    <s v="快时尚"/>
    <d v="2013-06-17T00:00:00"/>
    <d v="2029-06-16T00:00:00"/>
    <s v="纯扣"/>
    <s v="0.06"/>
    <s v="0.06"/>
    <s v=""/>
    <n v="16"/>
  </r>
  <r>
    <d v="2016-11-01T00:00:00"/>
    <x v="2"/>
    <x v="2"/>
    <s v="Oysho"/>
    <n v="642194.66399999999"/>
    <n v="35320.70652"/>
    <x v="2165"/>
    <x v="4018"/>
    <x v="3960"/>
    <x v="86"/>
    <s v="快时尚"/>
    <x v="16"/>
    <s v="快时尚"/>
    <d v="2013-06-17T00:00:00"/>
    <d v="2029-06-16T00:00:00"/>
    <s v="纯扣"/>
    <s v="0.06"/>
    <s v="0.06"/>
    <s v=""/>
    <n v="16"/>
  </r>
  <r>
    <d v="2016-11-01T00:00:00"/>
    <x v="2"/>
    <x v="2"/>
    <s v="Bershka"/>
    <n v="1004891.82"/>
    <n v="55269.050099999993"/>
    <x v="2269"/>
    <x v="4019"/>
    <x v="3961"/>
    <x v="88"/>
    <s v="快时尚"/>
    <x v="16"/>
    <s v="快时尚"/>
    <d v="2013-06-17T00:00:00"/>
    <d v="2029-06-16T00:00:00"/>
    <s v="纯扣"/>
    <s v="0.06"/>
    <s v="0.06"/>
    <s v=""/>
    <n v="16"/>
  </r>
  <r>
    <d v="2016-11-01T00:00:00"/>
    <x v="2"/>
    <x v="2"/>
    <s v="Pull&amp;Bear"/>
    <n v="543010.90800000005"/>
    <n v="29865.59994"/>
    <x v="2269"/>
    <x v="4020"/>
    <x v="3962"/>
    <x v="91"/>
    <s v="快时尚"/>
    <x v="16"/>
    <s v="快时尚"/>
    <d v="2013-06-17T00:00:00"/>
    <d v="2029-06-16T00:00:00"/>
    <s v="纯扣"/>
    <s v="0.06"/>
    <s v="0.06"/>
    <s v=""/>
    <n v="16"/>
  </r>
  <r>
    <d v="2016-11-01T00:00:00"/>
    <x v="2"/>
    <x v="2"/>
    <s v="Stradivarius"/>
    <n v="160086.91200000001"/>
    <n v="8804.7801600000003"/>
    <x v="2165"/>
    <x v="4021"/>
    <x v="3963"/>
    <x v="95"/>
    <s v="快时尚"/>
    <x v="16"/>
    <s v="快时尚"/>
    <d v="2013-06-17T00:00:00"/>
    <d v="2029-06-16T00:00:00"/>
    <s v="纯扣"/>
    <s v="0.06"/>
    <s v="0.06"/>
    <s v=""/>
    <n v="16"/>
  </r>
  <r>
    <d v="2016-11-01T00:00:00"/>
    <x v="2"/>
    <x v="2"/>
    <s v="Casio 卡西欧"/>
    <n v="52198.2"/>
    <n v="7761.8723399999999"/>
    <x v="2713"/>
    <x v="4022"/>
    <x v="3964"/>
    <x v="10"/>
    <s v="珠宝"/>
    <x v="11"/>
    <s v="钟表"/>
    <d v="2013-07-26T00:00:00"/>
    <d v="2017-10-25T00:00:00"/>
    <s v="保底与流水两者取高"/>
    <s v="0.13"/>
    <s v="0.13"/>
    <s v=""/>
    <n v="4.3"/>
  </r>
  <r>
    <d v="2016-11-01T00:00:00"/>
    <x v="2"/>
    <x v="2"/>
    <s v="T-world"/>
    <n v="2685459"/>
    <n v="91842.697799999994"/>
    <x v="490"/>
    <x v="4023"/>
    <x v="3965"/>
    <x v="80"/>
    <s v="电器"/>
    <x v="20"/>
    <s v="电器/家用电器/IT器材"/>
    <d v="2014-03-10T00:00:00"/>
    <d v="2017-04-09T00:00:00"/>
    <s v="保底与流水两者取高"/>
    <s v="0.03"/>
    <s v="0.03"/>
    <s v=""/>
    <n v="3.1"/>
  </r>
  <r>
    <d v="2016-11-01T00:00:00"/>
    <x v="2"/>
    <x v="2"/>
    <s v="Dr. Martens"/>
    <n v="353178"/>
    <n v="50857.632000000005"/>
    <x v="2653"/>
    <x v="4024"/>
    <x v="3966"/>
    <x v="54"/>
    <s v="普通服饰"/>
    <x v="6"/>
    <s v="鞋"/>
    <d v="2014-03-17T00:00:00"/>
    <d v="2017-03-16T00:00:00"/>
    <s v="保底与流水两者取高"/>
    <s v="0.12"/>
    <s v="0.12"/>
    <s v=""/>
    <n v="3"/>
  </r>
  <r>
    <d v="2016-11-01T00:00:00"/>
    <x v="2"/>
    <x v="2"/>
    <s v="Bose"/>
    <n v="188674.8"/>
    <n v="35999.151840000006"/>
    <x v="2838"/>
    <x v="4025"/>
    <x v="3967"/>
    <x v="62"/>
    <s v="电器"/>
    <x v="20"/>
    <s v="电器/家用电器/IT器材"/>
    <d v="2015-04-16T00:00:00"/>
    <d v="2017-04-15T00:00:00"/>
    <s v="保底与流水两者取高"/>
    <s v="0.08"/>
    <s v="0.08"/>
    <s v=""/>
    <n v="2"/>
  </r>
  <r>
    <d v="2016-11-01T00:00:00"/>
    <x v="2"/>
    <x v="2"/>
    <s v="暇步士"/>
    <n v="154167"/>
    <n v="22323.381600000004"/>
    <x v="2329"/>
    <x v="4026"/>
    <x v="3968"/>
    <x v="94"/>
    <s v="普通服饰"/>
    <x v="6"/>
    <s v="鞋"/>
    <d v="2015-06-01T00:00:00"/>
    <d v="2017-05-09T00:00:00"/>
    <s v="保底与流水两者取高"/>
    <s v="0.13"/>
    <s v="0.13"/>
    <s v=""/>
    <n v="1.9"/>
  </r>
  <r>
    <d v="2016-11-01T00:00:00"/>
    <x v="2"/>
    <x v="2"/>
    <s v="Clarks 其乐"/>
    <n v="349429.08"/>
    <n v="47766.955235999994"/>
    <x v="24"/>
    <x v="4027"/>
    <x v="3969"/>
    <x v="93"/>
    <s v="普通服饰"/>
    <x v="6"/>
    <s v="鞋"/>
    <d v="2015-06-01T00:00:00"/>
    <d v="2017-05-09T00:00:00"/>
    <s v="保底与流水两者取高"/>
    <s v="0.13"/>
    <s v="0.13"/>
    <s v=""/>
    <n v="1.9"/>
  </r>
  <r>
    <d v="2016-11-01T00:00:00"/>
    <x v="2"/>
    <x v="2"/>
    <s v="Ecco 爱步"/>
    <n v="179401.19999999998"/>
    <n v="31628.431559999997"/>
    <x v="2839"/>
    <x v="4028"/>
    <x v="3970"/>
    <x v="106"/>
    <s v="普通服饰"/>
    <x v="6"/>
    <s v="鞋"/>
    <d v="2015-07-16T00:00:00"/>
    <d v="2018-07-15T00:00:00"/>
    <s v="保底与流水两者取高"/>
    <s v="0.15"/>
    <s v="0.15"/>
    <s v=""/>
    <n v="3"/>
  </r>
  <r>
    <d v="2016-11-01T00:00:00"/>
    <x v="2"/>
    <x v="2"/>
    <s v="Rabeanco"/>
    <n v="77817"/>
    <n v="21469.710299999999"/>
    <x v="2840"/>
    <x v="4029"/>
    <x v="3971"/>
    <x v="1"/>
    <s v="普通服饰"/>
    <x v="6"/>
    <s v="手袋/钱包/旅行箱包"/>
    <d v="2015-07-16T00:00:00"/>
    <d v="2017-07-15T00:00:00"/>
    <s v="保底与流水两者取高"/>
    <s v="0.17"/>
    <s v="0.17"/>
    <s v=""/>
    <n v="2"/>
  </r>
  <r>
    <d v="2016-11-01T00:00:00"/>
    <x v="2"/>
    <x v="2"/>
    <s v="Innisfree 悦诗风吟"/>
    <n v="720154.62"/>
    <n v="91387.621277999991"/>
    <x v="2582"/>
    <x v="4030"/>
    <x v="3972"/>
    <x v="79"/>
    <s v="美容"/>
    <x v="5"/>
    <s v="化妆品/护肤品/香水"/>
    <d v="2015-08-07T00:00:00"/>
    <d v="2018-08-06T00:00:00"/>
    <s v="保底与流水两者取高"/>
    <s v="0.12"/>
    <s v="0.12"/>
    <s v=""/>
    <n v="3"/>
  </r>
  <r>
    <d v="2016-11-01T00:00:00"/>
    <x v="2"/>
    <x v="2"/>
    <s v="Tissot 天梭"/>
    <n v="125661.59999999999"/>
    <n v="12515.89536"/>
    <x v="2841"/>
    <x v="4031"/>
    <x v="3973"/>
    <x v="10"/>
    <s v="珠宝"/>
    <x v="11"/>
    <s v="钟表"/>
    <d v="2015-09-12T00:00:00"/>
    <d v="2017-09-11T00:00:00"/>
    <s v="保底与流水两者取高"/>
    <s v="0.09"/>
    <s v="0.09"/>
    <s v=""/>
    <n v="2"/>
  </r>
  <r>
    <d v="2016-11-01T00:00:00"/>
    <x v="2"/>
    <x v="2"/>
    <s v="Boy London"/>
    <n v="310593.59999999998"/>
    <n v="76685.559840000002"/>
    <x v="2842"/>
    <x v="4032"/>
    <x v="3974"/>
    <x v="103"/>
    <s v="普通服饰"/>
    <x v="9"/>
    <s v="综合服饰"/>
    <d v="2016-03-04T00:00:00"/>
    <d v="2018-03-03T00:00:00"/>
    <s v="保底与流水两者取高"/>
    <s v="0.17"/>
    <s v="0.17"/>
    <s v=""/>
    <n v="2"/>
  </r>
  <r>
    <d v="2016-11-01T00:00:00"/>
    <x v="2"/>
    <x v="2"/>
    <s v="Initial"/>
    <n v="350394"/>
    <n v="72146.124599999996"/>
    <x v="2843"/>
    <x v="4033"/>
    <x v="3975"/>
    <x v="77"/>
    <s v="普通服饰"/>
    <x v="9"/>
    <s v="综合服饰"/>
    <d v="2016-06-21T00:00:00"/>
    <d v="2019-06-20T00:00:00"/>
    <s v="保底与流水两者取高"/>
    <s v="0.17"/>
    <s v="0.17"/>
    <s v=""/>
    <n v="3"/>
  </r>
  <r>
    <d v="2016-11-01T00:00:00"/>
    <x v="2"/>
    <x v="2"/>
    <s v="单农"/>
    <n v="326037.59999999998"/>
    <n v="63870.765839999993"/>
    <x v="2145"/>
    <x v="4034"/>
    <x v="3976"/>
    <x v="63"/>
    <s v="普通服饰"/>
    <x v="12"/>
    <s v="男装"/>
    <d v="2016-06-04T00:00:00"/>
    <d v="2018-06-03T00:00:00"/>
    <s v="保底与流水两者取高"/>
    <s v="0.17"/>
    <s v="0.17"/>
    <s v=""/>
    <n v="2"/>
  </r>
  <r>
    <d v="2016-11-01T00:00:00"/>
    <x v="2"/>
    <x v="2"/>
    <s v="Jeans.co"/>
    <n v="131302.79999999999"/>
    <n v="52783.725599999998"/>
    <x v="2844"/>
    <x v="4035"/>
    <x v="3977"/>
    <x v="98"/>
    <s v="普通服饰"/>
    <x v="9"/>
    <s v="中性服装/休闲服饰"/>
    <d v="2016-06-08T00:00:00"/>
    <d v="2018-06-07T00:00:00"/>
    <s v="保底与流水两者取高"/>
    <s v="0.18"/>
    <s v="0.18"/>
    <s v=""/>
    <n v="2"/>
  </r>
  <r>
    <d v="2016-11-01T00:00:00"/>
    <x v="2"/>
    <x v="2"/>
    <s v="Mo&amp;Co 摩安珂"/>
    <n v="393155.28"/>
    <n v="81225.880848000015"/>
    <x v="2845"/>
    <x v="4036"/>
    <x v="3978"/>
    <x v="107"/>
    <s v="普通服饰"/>
    <x v="13"/>
    <s v="女装"/>
    <d v="2016-05-23T00:00:00"/>
    <d v="2018-05-22T00:00:00"/>
    <s v="保底与流水两者取高"/>
    <s v="0.18"/>
    <s v="0.18"/>
    <s v=""/>
    <n v="2"/>
  </r>
  <r>
    <d v="2016-11-01T00:00:00"/>
    <x v="2"/>
    <x v="2"/>
    <s v="Love&amp;Love"/>
    <n v="100608"/>
    <n v="16399.103999999999"/>
    <x v="1416"/>
    <x v="4037"/>
    <x v="3979"/>
    <x v="59"/>
    <s v="普通服饰"/>
    <x v="6"/>
    <s v="流行配饰/人造珠宝佩饰"/>
    <d v="2016-08-13T00:00:00"/>
    <d v="2017-08-12T00:00:00"/>
    <s v="保底与流水两者取高"/>
    <s v="0."/>
    <s v="0."/>
    <s v=""/>
    <n v="1"/>
  </r>
  <r>
    <d v="2016-11-01T00:00:00"/>
    <x v="2"/>
    <x v="2"/>
    <s v="L'occitane 欧舒丹"/>
    <n v="315802.8"/>
    <n v="36159.420599999998"/>
    <x v="2846"/>
    <x v="4038"/>
    <x v="3980"/>
    <x v="90"/>
    <s v="美容"/>
    <x v="5"/>
    <s v="化妆品/护肤品/香水"/>
    <d v="2016-07-20T00:00:00"/>
    <d v="2019-07-19T00:00:00"/>
    <s v="保底与流水两者取高"/>
    <s v="0.1"/>
    <s v="0.1"/>
    <s v=""/>
    <n v="3"/>
  </r>
  <r>
    <d v="2016-11-01T00:00:00"/>
    <x v="2"/>
    <x v="2"/>
    <s v="Charles&amp;Keith"/>
    <n v="403532.39999999997"/>
    <n v="83006.614679999999"/>
    <x v="1321"/>
    <x v="4039"/>
    <x v="3981"/>
    <x v="105"/>
    <s v="普通服饰"/>
    <x v="6"/>
    <s v="鞋"/>
    <d v="2016-07-19T00:00:00"/>
    <d v="2021-09-01T00:00:00"/>
    <s v="保底与流水两者取高"/>
    <s v="0.15"/>
    <s v="0.15"/>
    <s v=""/>
    <n v="5.0999999999999996"/>
  </r>
  <r>
    <d v="2016-11-01T00:00:00"/>
    <x v="2"/>
    <x v="2"/>
    <s v="Joy&amp;Peace 真美诗"/>
    <n v="153261.96"/>
    <n v="25916.597436"/>
    <x v="1993"/>
    <x v="4040"/>
    <x v="3982"/>
    <x v="23"/>
    <s v="普通服饰"/>
    <x v="6"/>
    <s v="鞋"/>
    <d v="2016-07-19T00:00:00"/>
    <d v="2018-07-18T00:00:00"/>
    <s v="保底与流水两者取高"/>
    <s v="0.12"/>
    <s v="0.12"/>
    <s v=""/>
    <n v="2"/>
  </r>
  <r>
    <d v="2016-11-01T00:00:00"/>
    <x v="2"/>
    <x v="2"/>
    <s v="GANT"/>
    <n v="219138"/>
    <n v="52615.033799999997"/>
    <x v="271"/>
    <x v="4041"/>
    <x v="3983"/>
    <x v="89"/>
    <s v="普通服饰"/>
    <x v="9"/>
    <s v="综合服饰"/>
    <d v="2016-07-21T00:00:00"/>
    <d v="2019-07-20T00:00:00"/>
    <s v="保底与流水两者取高"/>
    <s v="0.17"/>
    <s v="0.17"/>
    <s v=""/>
    <n v="3"/>
  </r>
  <r>
    <d v="2016-11-01T00:00:00"/>
    <x v="2"/>
    <x v="2"/>
    <s v="Ray Ban 雷朋"/>
    <n v="102037.2"/>
    <n v="56518.405080000004"/>
    <x v="2847"/>
    <x v="4042"/>
    <x v="3984"/>
    <x v="97"/>
    <s v="其它"/>
    <x v="1"/>
    <s v="眼镜"/>
    <d v="2016-09-15T00:00:00"/>
    <d v="2017-09-14T00:00:00"/>
    <s v="保底与流水两者取高"/>
    <s v="0.17"/>
    <s v="0.17"/>
    <s v=""/>
    <n v="1"/>
  </r>
  <r>
    <d v="2016-11-01T00:00:00"/>
    <x v="2"/>
    <x v="2"/>
    <s v="AGATHA"/>
    <n v="76551.839999999997"/>
    <n v="16405.059312000001"/>
    <x v="2848"/>
    <x v="4043"/>
    <x v="3985"/>
    <x v="59"/>
    <s v="普通服饰"/>
    <x v="6"/>
    <s v="流行配饰/人造珠宝佩饰"/>
    <d v="2016-09-25T00:00:00"/>
    <d v="2017-09-24T00:00:00"/>
    <s v="保底与流水两者取高"/>
    <s v="0.16"/>
    <s v="0.16"/>
    <s v=""/>
    <n v="1"/>
  </r>
  <r>
    <d v="2016-11-01T00:00:00"/>
    <x v="2"/>
    <x v="2"/>
    <s v="Starbucks 星巴克（01-38）"/>
    <n v="966447.57599999988"/>
    <n v="86980.281839999996"/>
    <x v="654"/>
    <x v="4044"/>
    <x v="3986"/>
    <x v="83"/>
    <s v="餐饮"/>
    <x v="0"/>
    <s v="咖啡店/面包店/冰激凌"/>
    <d v="2013-01-14T00:00:00"/>
    <d v="2023-05-13T00:00:00"/>
    <s v="保底与流水两者取高"/>
    <s v="0.09"/>
    <s v="0.09"/>
    <s v=""/>
    <n v="10.3"/>
  </r>
  <r>
    <d v="2016-11-01T00:00:00"/>
    <x v="2"/>
    <x v="2"/>
    <s v="Starbucks 星巴克（01-65）"/>
    <n v="468974.91599999997"/>
    <n v="42817.409830799996"/>
    <x v="2849"/>
    <x v="4045"/>
    <x v="3987"/>
    <x v="109"/>
    <s v="餐饮"/>
    <x v="0"/>
    <s v="咖啡店/面包店/冰激凌"/>
    <d v="2016-06-15T00:00:00"/>
    <d v="2024-09-12T00:00:00"/>
    <s v="纯扣"/>
    <s v="0.09"/>
    <s v="0.09"/>
    <s v=""/>
    <n v="8.1999999999999993"/>
  </r>
  <r>
    <d v="2016-12-01T00:00:00"/>
    <x v="2"/>
    <x v="2"/>
    <s v="AGATHA"/>
    <n v="83206.2"/>
    <n v="16524.751319999999"/>
    <x v="2850"/>
    <x v="4046"/>
    <x v="3988"/>
    <x v="59"/>
    <s v="普通服饰"/>
    <x v="6"/>
    <s v="流行配饰/人造珠宝佩饰"/>
    <d v="2016-09-25T00:00:00"/>
    <d v="2017-09-24T00:00:00"/>
    <s v="保底与流水两者取高"/>
    <s v="0.16"/>
    <s v="0.16"/>
    <s v=""/>
    <n v="1"/>
  </r>
  <r>
    <d v="2016-12-01T00:00:00"/>
    <x v="2"/>
    <x v="2"/>
    <s v="Amass 阿玛施"/>
    <n v="902652"/>
    <n v="83946.636000000013"/>
    <x v="2851"/>
    <x v="4047"/>
    <x v="3989"/>
    <x v="99"/>
    <s v="普通服饰"/>
    <x v="13"/>
    <s v="女装"/>
    <d v="2013-04-10T00:00:00"/>
    <d v="2017-05-09T00:00:00"/>
    <s v="保底与流水两者取高"/>
    <s v="0.07"/>
    <s v="0.07"/>
    <s v=""/>
    <n v="4.0999999999999996"/>
  </r>
  <r>
    <d v="2016-12-01T00:00:00"/>
    <x v="2"/>
    <x v="2"/>
    <s v="Bershka"/>
    <n v="1127159.58"/>
    <n v="61993.776899999997"/>
    <x v="2269"/>
    <x v="4048"/>
    <x v="3990"/>
    <x v="88"/>
    <s v="快时尚"/>
    <x v="16"/>
    <s v="快时尚"/>
    <d v="2013-06-17T00:00:00"/>
    <d v="2029-06-16T00:00:00"/>
    <s v="纯扣"/>
    <s v="0.06"/>
    <s v="0.06"/>
    <s v=""/>
    <n v="16"/>
  </r>
  <r>
    <d v="2016-12-01T00:00:00"/>
    <x v="2"/>
    <x v="2"/>
    <s v="Bose"/>
    <n v="297520.8"/>
    <n v="36000.016799999998"/>
    <x v="502"/>
    <x v="4049"/>
    <x v="3991"/>
    <x v="62"/>
    <s v="电器"/>
    <x v="20"/>
    <s v="电器/家用电器/IT器材"/>
    <d v="2015-04-16T00:00:00"/>
    <d v="2017-04-15T00:00:00"/>
    <s v="保底与流水两者取高"/>
    <s v="0.08"/>
    <s v="0.08"/>
    <s v=""/>
    <n v="2"/>
  </r>
  <r>
    <d v="2016-12-01T00:00:00"/>
    <x v="2"/>
    <x v="2"/>
    <s v="Boy London"/>
    <n v="322699.2"/>
    <n v="76705.599839999995"/>
    <x v="2852"/>
    <x v="4050"/>
    <x v="3992"/>
    <x v="103"/>
    <s v="普通服饰"/>
    <x v="9"/>
    <s v="综合服饰"/>
    <d v="2016-03-04T00:00:00"/>
    <d v="2018-03-03T00:00:00"/>
    <s v="保底与流水两者取高"/>
    <s v="0.17"/>
    <s v="0.17"/>
    <s v=""/>
    <n v="2"/>
  </r>
  <r>
    <d v="2016-12-01T00:00:00"/>
    <x v="2"/>
    <x v="2"/>
    <s v="Casio 卡西欧"/>
    <n v="42331.199999999997"/>
    <n v="7564.5854399999998"/>
    <x v="1821"/>
    <x v="4051"/>
    <x v="3993"/>
    <x v="10"/>
    <s v="珠宝"/>
    <x v="11"/>
    <s v="钟表"/>
    <d v="2013-07-26T00:00:00"/>
    <d v="2017-10-25T00:00:00"/>
    <s v="保底与流水两者取高"/>
    <s v="0.13"/>
    <s v="0.13"/>
    <s v=""/>
    <n v="4.3"/>
  </r>
  <r>
    <d v="2016-12-01T00:00:00"/>
    <x v="2"/>
    <x v="2"/>
    <s v="Charles&amp;Keith"/>
    <n v="444786"/>
    <n v="82997.067599999995"/>
    <x v="102"/>
    <x v="4052"/>
    <x v="3994"/>
    <x v="105"/>
    <s v="普通服饰"/>
    <x v="6"/>
    <s v="鞋"/>
    <d v="2016-07-19T00:00:00"/>
    <d v="2021-09-01T00:00:00"/>
    <s v="保底与流水两者取高"/>
    <s v="0.15"/>
    <s v="0.15"/>
    <s v=""/>
    <n v="5.0999999999999996"/>
  </r>
  <r>
    <d v="2016-12-01T00:00:00"/>
    <x v="2"/>
    <x v="2"/>
    <s v="CK jeans"/>
    <n v="426433.152"/>
    <n v="48869.239219200004"/>
    <x v="2853"/>
    <x v="4053"/>
    <x v="3995"/>
    <x v="69"/>
    <s v="普通服饰"/>
    <x v="9"/>
    <s v="综合服饰"/>
    <d v="2013-03-20T00:00:00"/>
    <d v="2018-05-09T00:00:00"/>
    <s v="保底与流水两者取高"/>
    <s v="0."/>
    <s v="0."/>
    <s v=""/>
    <n v="5.0999999999999996"/>
  </r>
  <r>
    <d v="2016-12-01T00:00:00"/>
    <x v="2"/>
    <x v="2"/>
    <s v="CK Underwear"/>
    <n v="158994.05999999997"/>
    <n v="14897.743421999998"/>
    <x v="2854"/>
    <x v="4054"/>
    <x v="3996"/>
    <x v="23"/>
    <s v="普通服饰"/>
    <x v="9"/>
    <s v="内衣裤/保暖内衣"/>
    <d v="2013-03-20T00:00:00"/>
    <d v="2018-05-09T00:00:00"/>
    <s v="保底与流水两者取高"/>
    <s v="0.06"/>
    <s v="0.06"/>
    <s v=""/>
    <n v="5.0999999999999996"/>
  </r>
  <r>
    <d v="2016-12-01T00:00:00"/>
    <x v="2"/>
    <x v="2"/>
    <s v="Clarks 其乐"/>
    <n v="362699.64"/>
    <n v="49508.500860000007"/>
    <x v="2855"/>
    <x v="4055"/>
    <x v="3997"/>
    <x v="93"/>
    <s v="普通服饰"/>
    <x v="6"/>
    <s v="鞋"/>
    <d v="2015-06-01T00:00:00"/>
    <d v="2017-05-09T00:00:00"/>
    <s v="保底与流水两者取高"/>
    <s v="0.13"/>
    <s v="0.13"/>
    <s v=""/>
    <n v="1.9"/>
  </r>
  <r>
    <d v="2016-12-01T00:00:00"/>
    <x v="2"/>
    <x v="2"/>
    <s v="Dr. Martens"/>
    <n v="432103.2"/>
    <n v="60796.920239999992"/>
    <x v="2856"/>
    <x v="4056"/>
    <x v="3998"/>
    <x v="54"/>
    <s v="普通服饰"/>
    <x v="6"/>
    <s v="鞋"/>
    <d v="2014-03-17T00:00:00"/>
    <d v="2017-03-16T00:00:00"/>
    <s v="保底与流水两者取高"/>
    <s v="0.12"/>
    <s v="0.12"/>
    <s v=""/>
    <n v="3"/>
  </r>
  <r>
    <d v="2016-12-01T00:00:00"/>
    <x v="2"/>
    <x v="2"/>
    <s v="Ecco 爱步"/>
    <n v="126135.59999999999"/>
    <n v="25403.70984"/>
    <x v="2857"/>
    <x v="4057"/>
    <x v="3999"/>
    <x v="106"/>
    <s v="普通服饰"/>
    <x v="6"/>
    <s v="鞋"/>
    <d v="2015-07-16T00:00:00"/>
    <d v="2018-07-15T00:00:00"/>
    <s v="保底与流水两者取高"/>
    <s v="0.15"/>
    <s v="0.15"/>
    <s v=""/>
    <n v="3"/>
  </r>
  <r>
    <d v="2016-12-01T00:00:00"/>
    <x v="2"/>
    <x v="2"/>
    <s v="GANT"/>
    <n v="211460.4"/>
    <n v="52611.347519999996"/>
    <x v="2858"/>
    <x v="4058"/>
    <x v="4000"/>
    <x v="89"/>
    <s v="普通服饰"/>
    <x v="9"/>
    <s v="综合服饰"/>
    <d v="2016-07-21T00:00:00"/>
    <d v="2019-07-20T00:00:00"/>
    <s v="保底与流水两者取高"/>
    <s v="0.17"/>
    <s v="0.17"/>
    <s v=""/>
    <n v="3"/>
  </r>
  <r>
    <d v="2016-12-01T00:00:00"/>
    <x v="2"/>
    <x v="2"/>
    <s v="Initial"/>
    <n v="275085.59999999998"/>
    <n v="72127.444319999995"/>
    <x v="1080"/>
    <x v="4059"/>
    <x v="4001"/>
    <x v="77"/>
    <s v="普通服饰"/>
    <x v="9"/>
    <s v="综合服饰"/>
    <d v="2016-06-21T00:00:00"/>
    <d v="2019-06-20T00:00:00"/>
    <s v="保底与流水两者取高"/>
    <s v="0.17"/>
    <s v="0.17"/>
    <s v=""/>
    <n v="3"/>
  </r>
  <r>
    <d v="2016-12-01T00:00:00"/>
    <x v="2"/>
    <x v="2"/>
    <s v="Innisfree 悦诗风吟"/>
    <n v="819294.71999999997"/>
    <n v="103558.852608"/>
    <x v="1641"/>
    <x v="4060"/>
    <x v="4002"/>
    <x v="79"/>
    <s v="美容"/>
    <x v="5"/>
    <s v="化妆品/护肤品/香水"/>
    <d v="2015-08-07T00:00:00"/>
    <d v="2018-08-06T00:00:00"/>
    <s v="保底与流水两者取高"/>
    <s v="0.12"/>
    <s v="0.12"/>
    <s v=""/>
    <n v="3"/>
  </r>
  <r>
    <d v="2016-12-01T00:00:00"/>
    <x v="2"/>
    <x v="2"/>
    <s v="J.Linderberg"/>
    <n v="445488"/>
    <n v="58047.0864"/>
    <x v="986"/>
    <x v="4061"/>
    <x v="4003"/>
    <x v="80"/>
    <s v="普通服饰"/>
    <x v="9"/>
    <s v="综合服饰"/>
    <d v="2013-03-01T00:00:00"/>
    <d v="2017-05-09T00:00:00"/>
    <s v="保底与流水两者取高"/>
    <s v="0.16,0.07"/>
    <s v="0.16"/>
    <s v="0.07"/>
    <n v="4.2"/>
  </r>
  <r>
    <d v="2016-12-01T00:00:00"/>
    <x v="2"/>
    <x v="2"/>
    <s v="Jack&amp;Jones 杰克琼斯"/>
    <n v="1245765.72"/>
    <n v="72378.988332000008"/>
    <x v="586"/>
    <x v="4062"/>
    <x v="4004"/>
    <x v="71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6-12-01T00:00:00"/>
    <x v="2"/>
    <x v="2"/>
    <s v="Jeans.co"/>
    <n v="169266"/>
    <n v="52794.065399999999"/>
    <x v="2859"/>
    <x v="4063"/>
    <x v="4005"/>
    <x v="98"/>
    <s v="普通服饰"/>
    <x v="9"/>
    <s v="中性服装/休闲服饰"/>
    <d v="2016-06-08T00:00:00"/>
    <d v="2018-06-07T00:00:00"/>
    <s v="保底与流水两者取高"/>
    <s v="0.18"/>
    <s v="0.18"/>
    <s v=""/>
    <n v="2"/>
  </r>
  <r>
    <d v="2016-12-01T00:00:00"/>
    <x v="2"/>
    <x v="2"/>
    <s v="Joy&amp;Peace 真美诗"/>
    <n v="103613.4"/>
    <n v="25924.072679999997"/>
    <x v="2860"/>
    <x v="4064"/>
    <x v="4006"/>
    <x v="23"/>
    <s v="普通服饰"/>
    <x v="6"/>
    <s v="鞋"/>
    <d v="2016-07-19T00:00:00"/>
    <d v="2018-07-18T00:00:00"/>
    <s v="保底与流水两者取高"/>
    <s v="0.12"/>
    <s v="0.12"/>
    <s v=""/>
    <n v="2"/>
  </r>
  <r>
    <d v="2016-12-01T00:00:00"/>
    <x v="2"/>
    <x v="2"/>
    <s v="Less"/>
    <n v="480243"/>
    <n v="103108.1721"/>
    <x v="2861"/>
    <x v="4065"/>
    <x v="4007"/>
    <x v="78"/>
    <s v="普通服饰"/>
    <x v="13"/>
    <s v="女装"/>
    <d v="2013-01-14T00:00:00"/>
    <d v="2017-05-09T00:00:00"/>
    <s v="保底与流水两者取高"/>
    <s v="0.19"/>
    <s v="0.19"/>
    <s v=""/>
    <n v="4.3"/>
  </r>
  <r>
    <d v="2016-12-01T00:00:00"/>
    <x v="2"/>
    <x v="2"/>
    <s v="L'occitane 欧舒丹"/>
    <n v="356106"/>
    <n v="40382.420399999995"/>
    <x v="2862"/>
    <x v="4066"/>
    <x v="4008"/>
    <x v="90"/>
    <s v="美容"/>
    <x v="5"/>
    <s v="化妆品/护肤品/香水"/>
    <d v="2016-07-20T00:00:00"/>
    <d v="2019-07-19T00:00:00"/>
    <s v="保底与流水两者取高"/>
    <s v="0.1"/>
    <s v="0.1"/>
    <s v=""/>
    <n v="3"/>
  </r>
  <r>
    <d v="2016-12-01T00:00:00"/>
    <x v="2"/>
    <x v="2"/>
    <s v="Love&amp;Love"/>
    <n v="147244.79999999999"/>
    <n v="16403.07072"/>
    <x v="2863"/>
    <x v="4067"/>
    <x v="4009"/>
    <x v="59"/>
    <s v="普通服饰"/>
    <x v="6"/>
    <s v="流行配饰/人造珠宝佩饰"/>
    <d v="2016-08-13T00:00:00"/>
    <d v="2017-08-12T00:00:00"/>
    <s v="保底与流水两者取高"/>
    <s v="0."/>
    <s v="0."/>
    <s v=""/>
    <n v="1"/>
  </r>
  <r>
    <d v="2016-12-01T00:00:00"/>
    <x v="2"/>
    <x v="2"/>
    <s v="Massimo Dutti"/>
    <n v="1029153.1079999999"/>
    <n v="56603.420939999996"/>
    <x v="2165"/>
    <x v="4068"/>
    <x v="4010"/>
    <x v="84"/>
    <s v="快时尚"/>
    <x v="16"/>
    <s v="快时尚"/>
    <d v="2013-06-17T00:00:00"/>
    <d v="2029-06-16T00:00:00"/>
    <s v="纯扣"/>
    <s v="0.06"/>
    <s v="0.06"/>
    <s v=""/>
    <n v="16"/>
  </r>
  <r>
    <d v="2016-12-01T00:00:00"/>
    <x v="2"/>
    <x v="2"/>
    <s v="Mo&amp;Co 摩安珂"/>
    <n v="386374.8"/>
    <n v="79940.946120000008"/>
    <x v="2864"/>
    <x v="4069"/>
    <x v="4011"/>
    <x v="107"/>
    <s v="普通服饰"/>
    <x v="13"/>
    <s v="女装"/>
    <d v="2016-05-23T00:00:00"/>
    <d v="2018-05-22T00:00:00"/>
    <s v="保底与流水两者取高"/>
    <s v="0.18"/>
    <s v="0.18"/>
    <s v=""/>
    <n v="2"/>
  </r>
  <r>
    <d v="2016-12-01T00:00:00"/>
    <x v="2"/>
    <x v="2"/>
    <s v="Mothercare"/>
    <n v="715802.76"/>
    <n v="93984.902388000002"/>
    <x v="63"/>
    <x v="4070"/>
    <x v="4012"/>
    <x v="75"/>
    <s v="儿童"/>
    <x v="14"/>
    <s v="母婴用品"/>
    <d v="2012-12-03T00:00:00"/>
    <d v="2018-05-09T00:00:00"/>
    <s v="保底(含物管费)与流水两者取高"/>
    <s v="0.11"/>
    <s v="0.11"/>
    <s v=""/>
    <n v="5.4"/>
  </r>
  <r>
    <d v="2016-12-01T00:00:00"/>
    <x v="2"/>
    <x v="2"/>
    <s v="MUJI 无印良品"/>
    <n v="2922167.1839999999"/>
    <n v="233773.37471999999"/>
    <x v="438"/>
    <x v="4071"/>
    <x v="4013"/>
    <x v="81"/>
    <s v="快时尚"/>
    <x v="15"/>
    <s v="快时尚"/>
    <d v="2013-01-20T00:00:00"/>
    <d v="2018-05-09T00:00:00"/>
    <s v="纯扣"/>
    <s v="0.08"/>
    <s v="0.08"/>
    <s v=""/>
    <n v="5.3"/>
  </r>
  <r>
    <d v="2016-12-01T00:00:00"/>
    <x v="2"/>
    <x v="2"/>
    <s v="Only"/>
    <n v="683930.28"/>
    <n v="70376.425812000001"/>
    <x v="2865"/>
    <x v="4072"/>
    <x v="4014"/>
    <x v="74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6-12-01T00:00:00"/>
    <x v="2"/>
    <x v="2"/>
    <s v="Oysho"/>
    <n v="922605.5639999999"/>
    <n v="50743.306019999996"/>
    <x v="2165"/>
    <x v="4073"/>
    <x v="4015"/>
    <x v="86"/>
    <s v="快时尚"/>
    <x v="16"/>
    <s v="快时尚"/>
    <d v="2013-06-17T00:00:00"/>
    <d v="2029-06-16T00:00:00"/>
    <s v="纯扣"/>
    <s v="0.06"/>
    <s v="0.06"/>
    <s v=""/>
    <n v="16"/>
  </r>
  <r>
    <d v="2016-12-01T00:00:00"/>
    <x v="2"/>
    <x v="2"/>
    <s v="Pull&amp;Bear"/>
    <n v="554700.67200000002"/>
    <n v="30508.536959999998"/>
    <x v="2269"/>
    <x v="4074"/>
    <x v="4016"/>
    <x v="91"/>
    <s v="快时尚"/>
    <x v="16"/>
    <s v="快时尚"/>
    <d v="2013-06-17T00:00:00"/>
    <d v="2029-06-16T00:00:00"/>
    <s v="纯扣"/>
    <s v="0.06"/>
    <s v="0.06"/>
    <s v=""/>
    <n v="16"/>
  </r>
  <r>
    <d v="2016-12-01T00:00:00"/>
    <x v="2"/>
    <x v="2"/>
    <s v="Rabeanco"/>
    <n v="56516.160000000003"/>
    <n v="21470.489184000002"/>
    <x v="2866"/>
    <x v="4075"/>
    <x v="4017"/>
    <x v="1"/>
    <s v="普通服饰"/>
    <x v="6"/>
    <s v="手袋/钱包/旅行箱包"/>
    <d v="2015-07-16T00:00:00"/>
    <d v="2017-07-15T00:00:00"/>
    <s v="保底与流水两者取高"/>
    <s v="0.17"/>
    <s v="0.17"/>
    <s v=""/>
    <n v="2"/>
  </r>
  <r>
    <d v="2016-12-01T00:00:00"/>
    <x v="2"/>
    <x v="2"/>
    <s v="Ray Ban 雷朋"/>
    <n v="104293.2"/>
    <n v="56526.914400000001"/>
    <x v="2867"/>
    <x v="4076"/>
    <x v="4018"/>
    <x v="97"/>
    <s v="其它"/>
    <x v="1"/>
    <s v="眼镜"/>
    <d v="2016-09-15T00:00:00"/>
    <d v="2017-09-14T00:00:00"/>
    <s v="保底与流水两者取高"/>
    <s v="0.17"/>
    <s v="0.17"/>
    <s v=""/>
    <n v="1"/>
  </r>
  <r>
    <d v="2016-12-01T00:00:00"/>
    <x v="2"/>
    <x v="2"/>
    <s v="Selected 思莱德"/>
    <n v="583371.6"/>
    <n v="72629.764200000005"/>
    <x v="643"/>
    <x v="4077"/>
    <x v="4019"/>
    <x v="73"/>
    <s v="普通服饰"/>
    <x v="12"/>
    <s v="男装"/>
    <d v="2013-04-20T00:00:00"/>
    <d v="2018-07-18T00:00:00"/>
    <s v="保底(含物管费)与流水两者取高"/>
    <s v="0.15,0.05"/>
    <s v="0.15"/>
    <s v="0.05"/>
    <n v="5.2"/>
  </r>
  <r>
    <d v="2016-12-01T00:00:00"/>
    <x v="2"/>
    <x v="2"/>
    <s v="Springfield"/>
    <n v="147638.39999999999"/>
    <n v="111895.14336"/>
    <x v="2868"/>
    <x v="4078"/>
    <x v="4020"/>
    <x v="100"/>
    <s v="普通服饰"/>
    <x v="9"/>
    <s v="综合服饰"/>
    <d v="2013-01-28T00:00:00"/>
    <d v="2019-05-09T00:00:00"/>
    <s v="保底与流水两者取高"/>
    <s v="0.13"/>
    <s v="0.13"/>
    <s v=""/>
    <n v="6.3"/>
  </r>
  <r>
    <d v="2016-12-01T00:00:00"/>
    <x v="2"/>
    <x v="2"/>
    <s v="Stradivarius"/>
    <n v="172715.49600000001"/>
    <n v="9499.352280000001"/>
    <x v="2165"/>
    <x v="4079"/>
    <x v="4021"/>
    <x v="95"/>
    <s v="快时尚"/>
    <x v="16"/>
    <s v="快时尚"/>
    <d v="2013-06-17T00:00:00"/>
    <d v="2029-06-16T00:00:00"/>
    <s v="纯扣"/>
    <s v="0.06"/>
    <s v="0.06"/>
    <s v=""/>
    <n v="16"/>
  </r>
  <r>
    <d v="2016-12-01T00:00:00"/>
    <x v="2"/>
    <x v="2"/>
    <s v="Tissot 天梭"/>
    <n v="133458"/>
    <n v="13252.3794"/>
    <x v="2869"/>
    <x v="4080"/>
    <x v="4022"/>
    <x v="10"/>
    <s v="珠宝"/>
    <x v="11"/>
    <s v="钟表"/>
    <d v="2015-09-12T00:00:00"/>
    <d v="2017-09-11T00:00:00"/>
    <s v="保底与流水两者取高"/>
    <s v="0.09"/>
    <s v="0.09"/>
    <s v=""/>
    <n v="2"/>
  </r>
  <r>
    <d v="2016-12-01T00:00:00"/>
    <x v="2"/>
    <x v="2"/>
    <s v="Tommy Hilfiger"/>
    <n v="584073"/>
    <n v="83522.438999999998"/>
    <x v="2870"/>
    <x v="4081"/>
    <x v="4023"/>
    <x v="78"/>
    <s v="普通服饰"/>
    <x v="9"/>
    <s v="综合服饰"/>
    <d v="2013-02-18T00:00:00"/>
    <d v="2018-05-09T00:00:00"/>
    <s v="保底与流水两者取高"/>
    <s v="0.12"/>
    <s v="0.12"/>
    <s v=""/>
    <n v="5.2"/>
  </r>
  <r>
    <d v="2016-12-01T00:00:00"/>
    <x v="2"/>
    <x v="2"/>
    <s v="T-world"/>
    <n v="2477114.6399999997"/>
    <n v="85460.45508"/>
    <x v="2705"/>
    <x v="4082"/>
    <x v="4024"/>
    <x v="80"/>
    <s v="电器"/>
    <x v="20"/>
    <s v="电器/家用电器/IT器材"/>
    <d v="2014-03-10T00:00:00"/>
    <d v="2017-04-09T00:00:00"/>
    <s v="保底与流水两者取高"/>
    <s v="0.03"/>
    <s v="0.03"/>
    <s v=""/>
    <n v="3.1"/>
  </r>
  <r>
    <d v="2016-12-01T00:00:00"/>
    <x v="2"/>
    <x v="2"/>
    <s v="Uniqlo 优衣库"/>
    <n v="5450490.1440000003"/>
    <n v="461111.46618240007"/>
    <x v="2325"/>
    <x v="4083"/>
    <x v="4025"/>
    <x v="87"/>
    <s v="快时尚"/>
    <x v="17"/>
    <s v="快时尚"/>
    <d v="2013-01-07T00:00:00"/>
    <d v="2023-08-30T00:00:00"/>
    <s v="纯扣"/>
    <s v="0.08"/>
    <s v="0.08"/>
    <s v=""/>
    <n v="10.6"/>
  </r>
  <r>
    <d v="2016-12-01T00:00:00"/>
    <x v="2"/>
    <x v="2"/>
    <s v="Vero Moda"/>
    <n v="932843.04"/>
    <n v="69683.375088000001"/>
    <x v="2871"/>
    <x v="4084"/>
    <x v="4026"/>
    <x v="72"/>
    <s v="普通服饰"/>
    <x v="13"/>
    <s v="女装"/>
    <d v="2013-04-20T00:00:00"/>
    <d v="2018-07-18T00:00:00"/>
    <s v="保底(含物管费)与流水两者取高"/>
    <s v="0.15,0.05"/>
    <s v="0.15"/>
    <s v="0.05"/>
    <n v="5.2"/>
  </r>
  <r>
    <d v="2016-12-01T00:00:00"/>
    <x v="2"/>
    <x v="2"/>
    <s v="ZARA"/>
    <n v="5320913.1959999995"/>
    <n v="239441.09381999998"/>
    <x v="2290"/>
    <x v="4085"/>
    <x v="4027"/>
    <x v="101"/>
    <s v="快时尚"/>
    <x v="19"/>
    <s v="快时尚"/>
    <d v="2013-06-17T00:00:00"/>
    <d v="2029-06-16T00:00:00"/>
    <s v="纯扣"/>
    <s v="0.05"/>
    <s v="0.05"/>
    <s v=""/>
    <n v="16"/>
  </r>
  <r>
    <d v="2016-12-01T00:00:00"/>
    <x v="2"/>
    <x v="2"/>
    <s v="ZARA Home"/>
    <n v="848640.62399999995"/>
    <n v="46675.234319999996"/>
    <x v="2165"/>
    <x v="4086"/>
    <x v="4028"/>
    <x v="85"/>
    <s v="快时尚"/>
    <x v="16"/>
    <s v="快时尚"/>
    <d v="2013-06-17T00:00:00"/>
    <d v="2029-06-16T00:00:00"/>
    <s v="纯扣"/>
    <s v="0.06"/>
    <s v="0.06"/>
    <s v=""/>
    <n v="16"/>
  </r>
  <r>
    <d v="2016-12-01T00:00:00"/>
    <x v="2"/>
    <x v="2"/>
    <s v="单农"/>
    <n v="343888.8"/>
    <n v="67058.315999999992"/>
    <x v="2872"/>
    <x v="4087"/>
    <x v="4029"/>
    <x v="63"/>
    <s v="普通服饰"/>
    <x v="12"/>
    <s v="男装"/>
    <d v="2016-06-04T00:00:00"/>
    <d v="2018-06-03T00:00:00"/>
    <s v="保底与流水两者取高"/>
    <s v="0.17"/>
    <s v="0.17"/>
    <s v=""/>
    <n v="2"/>
  </r>
  <r>
    <d v="2016-12-01T00:00:00"/>
    <x v="2"/>
    <x v="2"/>
    <s v="迪卡侬"/>
    <n v="5566249.2000000002"/>
    <n v="320059.32899999997"/>
    <x v="27"/>
    <x v="4088"/>
    <x v="4030"/>
    <x v="102"/>
    <s v="普通服饰"/>
    <x v="6"/>
    <s v="生活特性店"/>
    <d v="2013-04-01T00:00:00"/>
    <d v="2033-03-08T00:00:00"/>
    <s v="纯保底"/>
    <n v="0"/>
    <n v="0"/>
    <s v=""/>
    <n v="19.899999999999999"/>
  </r>
  <r>
    <d v="2016-12-01T00:00:00"/>
    <x v="2"/>
    <x v="2"/>
    <s v="吴文杰"/>
    <n v="19362"/>
    <n v="3887.8895999999995"/>
    <x v="2873"/>
    <x v="4089"/>
    <x v="4031"/>
    <x v="110"/>
    <s v="其它"/>
    <x v="1"/>
    <s v="其他"/>
    <d v="2016-11-01T00:00:00"/>
    <d v="2017-10-31T00:00:00"/>
    <s v="纯保底"/>
    <n v="0"/>
    <n v="0"/>
    <s v=""/>
    <n v="1"/>
  </r>
  <r>
    <d v="2016-12-01T00:00:00"/>
    <x v="2"/>
    <x v="2"/>
    <s v="暇步士"/>
    <n v="200252.28"/>
    <n v="28315.672391999997"/>
    <x v="2874"/>
    <x v="4090"/>
    <x v="4032"/>
    <x v="94"/>
    <s v="普通服饰"/>
    <x v="6"/>
    <s v="鞋"/>
    <d v="2015-06-01T00:00:00"/>
    <d v="2017-05-09T00:00:00"/>
    <s v="保底与流水两者取高"/>
    <s v="0.13"/>
    <s v="0.13"/>
    <s v=""/>
    <n v="1.9"/>
  </r>
  <r>
    <d v="2016-12-01T00:00:00"/>
    <x v="2"/>
    <x v="2"/>
    <s v="Starbucks 星巴克（01-38）"/>
    <n v="1027725.216"/>
    <n v="92495.269439999989"/>
    <x v="697"/>
    <x v="4091"/>
    <x v="4033"/>
    <x v="83"/>
    <s v="餐饮"/>
    <x v="0"/>
    <s v="咖啡店/面包店/冰激凌"/>
    <d v="2013-01-14T00:00:00"/>
    <d v="2023-05-13T00:00:00"/>
    <s v="保底与流水两者取高"/>
    <s v="0.09"/>
    <s v="0.09"/>
    <s v=""/>
    <n v="10.3"/>
  </r>
  <r>
    <d v="2016-12-01T00:00:00"/>
    <x v="2"/>
    <x v="2"/>
    <s v="Starbucks 星巴克（01-65）"/>
    <n v="488422.66800000001"/>
    <n v="44544.147321600001"/>
    <x v="1039"/>
    <x v="4092"/>
    <x v="4034"/>
    <x v="109"/>
    <s v="餐饮"/>
    <x v="0"/>
    <s v="咖啡店/面包店/冰激凌"/>
    <d v="2016-06-15T00:00:00"/>
    <d v="2024-09-12T00:00:00"/>
    <s v="纯扣"/>
    <s v="0.09"/>
    <s v="0.09"/>
    <s v=""/>
    <n v="8.1999999999999993"/>
  </r>
  <r>
    <d v="2014-01-01T00:00:00"/>
    <x v="3"/>
    <x v="3"/>
    <s v="新发现餐厅"/>
    <n v="1179714"/>
    <n v="94377.12000000001"/>
    <x v="438"/>
    <x v="4093"/>
    <x v="4035"/>
    <x v="111"/>
    <s v="餐饮"/>
    <x v="2"/>
    <s v="餐馆/饭店"/>
    <d v="2012-12-27T00:00:00"/>
    <d v="2021-05-09T00:00:00"/>
    <s v="保底(含物管费)与流水两者取高"/>
    <s v="0.08"/>
    <s v="0.08"/>
    <s v=""/>
    <n v="8.4"/>
  </r>
  <r>
    <d v="2014-01-01T00:00:00"/>
    <x v="3"/>
    <x v="3"/>
    <s v="张功馆"/>
    <n v="669452.4"/>
    <n v="66945.240000000005"/>
    <x v="4"/>
    <x v="4094"/>
    <x v="4036"/>
    <x v="112"/>
    <s v="餐饮"/>
    <x v="2"/>
    <s v="餐馆/饭店"/>
    <d v="2013-01-12T00:00:00"/>
    <d v="2021-05-09T00:00:00"/>
    <s v="保底(含物管费)与流水两者取高"/>
    <s v="0.08"/>
    <s v="0.08"/>
    <s v=""/>
    <n v="8.3000000000000007"/>
  </r>
  <r>
    <d v="2014-01-01T00:00:00"/>
    <x v="3"/>
    <x v="3"/>
    <s v="黛"/>
    <n v="391678.8"/>
    <n v="39167.879999999997"/>
    <x v="5"/>
    <x v="4095"/>
    <x v="4037"/>
    <x v="113"/>
    <s v="餐饮"/>
    <x v="2"/>
    <s v="餐馆/饭店"/>
    <d v="2013-05-08T00:00:00"/>
    <d v="2021-05-07T00:00:00"/>
    <s v="保底与流水两者取高"/>
    <s v="0.08"/>
    <s v="0.08"/>
    <s v=""/>
    <n v="8"/>
  </r>
  <r>
    <d v="2014-01-01T00:00:00"/>
    <x v="3"/>
    <x v="3"/>
    <s v="鹿港之春"/>
    <n v="187104"/>
    <n v="50518.080000000002"/>
    <x v="2875"/>
    <x v="4096"/>
    <x v="4038"/>
    <x v="114"/>
    <s v="餐饮"/>
    <x v="2"/>
    <s v="餐馆/饭店"/>
    <d v="2013-04-19T00:00:00"/>
    <d v="2018-06-17T00:00:00"/>
    <s v="保底(含物管费)与流水两者取高"/>
    <s v="0.08"/>
    <s v="0.08"/>
    <s v=""/>
    <n v="5.2"/>
  </r>
  <r>
    <d v="2014-01-01T00:00:00"/>
    <x v="3"/>
    <x v="3"/>
    <s v="侨治"/>
    <n v="148531.19999999998"/>
    <n v="17823.743999999999"/>
    <x v="2035"/>
    <x v="4097"/>
    <x v="4039"/>
    <x v="115"/>
    <s v="美容"/>
    <x v="8"/>
    <s v="美容/美发/美甲"/>
    <d v="2012-11-30T00:00:00"/>
    <d v="2018-05-09T00:00:00"/>
    <s v="纯保底"/>
    <s v="0."/>
    <s v="0."/>
    <s v=""/>
    <n v="5.4"/>
  </r>
  <r>
    <d v="2014-01-01T00:00:00"/>
    <x v="3"/>
    <x v="3"/>
    <s v="巴蜀江南"/>
    <n v="651052.79999999993"/>
    <n v="71615.808000000005"/>
    <x v="2418"/>
    <x v="4098"/>
    <x v="4040"/>
    <x v="116"/>
    <s v="餐饮"/>
    <x v="2"/>
    <s v="餐馆/饭店"/>
    <d v="2012-12-25T00:00:00"/>
    <d v="2021-05-09T00:00:00"/>
    <s v="保底(含物管费)与流水两者取高"/>
    <s v="0.07"/>
    <s v="0.07"/>
    <s v=""/>
    <n v="8.4"/>
  </r>
  <r>
    <d v="2014-01-01T00:00:00"/>
    <x v="3"/>
    <x v="3"/>
    <s v="Aimer 爱慕一家人"/>
    <n v="198239.93999999997"/>
    <n v="39647.988000000005"/>
    <x v="453"/>
    <x v="4099"/>
    <x v="4041"/>
    <x v="117"/>
    <s v="普通服饰"/>
    <x v="9"/>
    <s v="内衣裤/保暖内衣"/>
    <d v="2013-01-25T00:00:00"/>
    <d v="2016-05-09T00:00:00"/>
    <s v="保底与流水两者取高"/>
    <s v="0.16"/>
    <s v="0.16"/>
    <s v=""/>
    <n v="3.3"/>
  </r>
  <r>
    <d v="2014-01-01T00:00:00"/>
    <x v="3"/>
    <x v="3"/>
    <s v="真情告白"/>
    <n v="217846.8"/>
    <n v="37033.955999999998"/>
    <x v="433"/>
    <x v="4100"/>
    <x v="4042"/>
    <x v="25"/>
    <s v="普通服饰"/>
    <x v="13"/>
    <s v="女装"/>
    <d v="2013-01-12T00:00:00"/>
    <d v="2016-05-09T00:00:00"/>
    <s v="保底与流水两者取高"/>
    <s v="0.11"/>
    <s v="0.11"/>
    <s v=""/>
    <n v="3.3"/>
  </r>
  <r>
    <d v="2014-01-01T00:00:00"/>
    <x v="3"/>
    <x v="3"/>
    <s v="Zolle"/>
    <n v="154651.19999999998"/>
    <n v="23197.679999999997"/>
    <x v="427"/>
    <x v="4101"/>
    <x v="4043"/>
    <x v="54"/>
    <s v="普通服饰"/>
    <x v="13"/>
    <s v="女装"/>
    <d v="2013-01-05T00:00:00"/>
    <d v="2016-05-09T00:00:00"/>
    <s v="保底与流水两者取高"/>
    <s v="0.15"/>
    <s v="0.15"/>
    <s v=""/>
    <n v="3.3"/>
  </r>
  <r>
    <d v="2014-01-01T00:00:00"/>
    <x v="3"/>
    <x v="3"/>
    <s v="WSFM 五色风马"/>
    <n v="109819.2"/>
    <n v="25258.416000000001"/>
    <x v="1201"/>
    <x v="4102"/>
    <x v="4044"/>
    <x v="118"/>
    <s v="普通服饰"/>
    <x v="13"/>
    <s v="女装"/>
    <d v="2013-01-07T00:00:00"/>
    <d v="2015-05-09T00:00:00"/>
    <s v="保底与流水两者取高"/>
    <s v="0.14"/>
    <s v="0.14"/>
    <s v=""/>
    <n v="2.2999999999999998"/>
  </r>
  <r>
    <d v="2014-01-01T00:00:00"/>
    <x v="3"/>
    <x v="3"/>
    <s v="Suphier"/>
    <n v="93495.599999999991"/>
    <n v="14024.339999999998"/>
    <x v="427"/>
    <x v="4103"/>
    <x v="4045"/>
    <x v="51"/>
    <s v="普通服饰"/>
    <x v="6"/>
    <s v="鞋"/>
    <d v="2013-01-06T00:00:00"/>
    <d v="2015-05-09T00:00:00"/>
    <s v="保底与流水两者取高"/>
    <s v="0.15"/>
    <s v="0.15"/>
    <s v=""/>
    <n v="2.2999999999999998"/>
  </r>
  <r>
    <d v="2014-01-01T00:00:00"/>
    <x v="3"/>
    <x v="3"/>
    <s v="KBNE"/>
    <n v="189819.6"/>
    <n v="37963.919999999998"/>
    <x v="2817"/>
    <x v="4104"/>
    <x v="4046"/>
    <x v="35"/>
    <s v="普通服饰"/>
    <x v="13"/>
    <s v="女装"/>
    <d v="2013-01-09T00:00:00"/>
    <d v="2015-05-09T00:00:00"/>
    <s v="保底与流水两者取高"/>
    <s v="0.16"/>
    <s v="0.16"/>
    <s v=""/>
    <n v="2.2999999999999998"/>
  </r>
  <r>
    <d v="2014-01-01T00:00:00"/>
    <x v="3"/>
    <x v="3"/>
    <s v="Donoratico 达衣岩"/>
    <n v="644724"/>
    <n v="103155.84"/>
    <x v="461"/>
    <x v="4105"/>
    <x v="4047"/>
    <x v="119"/>
    <s v="普通服饰"/>
    <x v="13"/>
    <s v="女装"/>
    <d v="2013-01-10T00:00:00"/>
    <d v="2016-05-09T00:00:00"/>
    <s v="保底(含物管费)与流水两者取高"/>
    <s v="0.18"/>
    <s v="0.18"/>
    <s v=""/>
    <n v="3.3"/>
  </r>
  <r>
    <d v="2014-01-01T00:00:00"/>
    <x v="3"/>
    <x v="3"/>
    <s v="Eland 依恋"/>
    <n v="253089.59999999998"/>
    <n v="17716.272000000001"/>
    <x v="3"/>
    <x v="4106"/>
    <x v="4048"/>
    <x v="120"/>
    <s v="普通服饰"/>
    <x v="9"/>
    <s v="综合服饰"/>
    <d v="2013-03-07T00:00:00"/>
    <d v="2016-05-09T00:00:00"/>
    <s v="保底(含物管费)与流水两者取高"/>
    <s v="0.13"/>
    <s v="0.13"/>
    <s v=""/>
    <n v="3.2"/>
  </r>
  <r>
    <d v="2014-01-01T00:00:00"/>
    <x v="3"/>
    <x v="3"/>
    <s v="Teenie Weenie"/>
    <n v="320738.76000000007"/>
    <n v="32073.875999999997"/>
    <x v="2876"/>
    <x v="4107"/>
    <x v="4049"/>
    <x v="121"/>
    <s v="普通服饰"/>
    <x v="13"/>
    <s v="女装"/>
    <d v="2013-03-04T00:00:00"/>
    <d v="2016-05-09T00:00:00"/>
    <s v="保底(含物管费)与流水两者取高"/>
    <s v="0.13"/>
    <s v="0.13"/>
    <s v=""/>
    <n v="3.2"/>
  </r>
  <r>
    <d v="2014-01-01T00:00:00"/>
    <x v="3"/>
    <x v="3"/>
    <s v="Key Wear 奇威"/>
    <n v="150618"/>
    <n v="28617.42"/>
    <x v="2877"/>
    <x v="4108"/>
    <x v="4050"/>
    <x v="122"/>
    <s v="普通服饰"/>
    <x v="13"/>
    <s v="女装"/>
    <d v="2013-01-10T00:00:00"/>
    <d v="2018-05-09T00:00:00"/>
    <s v="保底与流水两者取高"/>
    <s v="0.16"/>
    <s v="0.16"/>
    <s v=""/>
    <n v="5.3"/>
  </r>
  <r>
    <d v="2014-01-01T00:00:00"/>
    <x v="3"/>
    <x v="3"/>
    <s v="Peace Bird 太平鸟女装"/>
    <n v="380604"/>
    <n v="60896.639999999999"/>
    <x v="461"/>
    <x v="4109"/>
    <x v="4051"/>
    <x v="123"/>
    <s v="普通服饰"/>
    <x v="13"/>
    <s v="女装"/>
    <d v="2013-01-25T00:00:00"/>
    <d v="2015-05-09T00:00:00"/>
    <s v="保底与流水两者取高"/>
    <s v="0.15"/>
    <s v="0.15"/>
    <s v=""/>
    <n v="2.2999999999999998"/>
  </r>
  <r>
    <d v="2014-01-01T00:00:00"/>
    <x v="3"/>
    <x v="3"/>
    <s v="Peace Bird 太平鸟男装"/>
    <n v="947737.2"/>
    <n v="142160.57999999999"/>
    <x v="427"/>
    <x v="4110"/>
    <x v="4052"/>
    <x v="124"/>
    <s v="普通服饰"/>
    <x v="12"/>
    <s v="男装"/>
    <d v="2013-01-21T00:00:00"/>
    <d v="2015-05-09T00:00:00"/>
    <s v="保底与流水两者取高"/>
    <s v="0.15"/>
    <s v="0.15"/>
    <s v=""/>
    <n v="2.2999999999999998"/>
  </r>
  <r>
    <d v="2014-01-01T00:00:00"/>
    <x v="3"/>
    <x v="3"/>
    <s v="gxg.jeans"/>
    <n v="346406.64"/>
    <n v="45032.863200000007"/>
    <x v="458"/>
    <x v="4111"/>
    <x v="4053"/>
    <x v="125"/>
    <s v="普通服饰"/>
    <x v="12"/>
    <s v="男装"/>
    <d v="2013-01-05T00:00:00"/>
    <d v="2016-05-09T00:00:00"/>
    <s v="保底与流水两者取高"/>
    <s v="0.13"/>
    <s v="0.13"/>
    <s v=""/>
    <n v="3.3"/>
  </r>
  <r>
    <d v="2014-01-01T00:00:00"/>
    <x v="3"/>
    <x v="3"/>
    <s v="Honeys"/>
    <n v="169006.8"/>
    <n v="54082.175999999999"/>
    <x v="2878"/>
    <x v="4112"/>
    <x v="4054"/>
    <x v="126"/>
    <s v="普通服饰"/>
    <x v="13"/>
    <s v="女装"/>
    <d v="2012-12-31T00:00:00"/>
    <d v="2016-03-06T00:00:00"/>
    <s v="保底与流水两者取高"/>
    <s v="0.18"/>
    <s v="0.18"/>
    <s v=""/>
    <n v="3.2"/>
  </r>
  <r>
    <d v="2014-01-01T00:00:00"/>
    <x v="3"/>
    <x v="3"/>
    <s v="La Chapelle 拉夏贝尔"/>
    <n v="1311260.3999999999"/>
    <n v="183576.45600000001"/>
    <x v="445"/>
    <x v="4113"/>
    <x v="4055"/>
    <x v="127"/>
    <s v="快时尚"/>
    <x v="21"/>
    <s v="快时尚"/>
    <d v="2013-03-05T00:00:00"/>
    <d v="2021-06-02T00:00:00"/>
    <s v="纯扣"/>
    <s v="0.14"/>
    <s v="0.14"/>
    <s v=""/>
    <n v="8.1999999999999993"/>
  </r>
  <r>
    <d v="2014-01-01T00:00:00"/>
    <x v="3"/>
    <x v="3"/>
    <s v="张生记"/>
    <n v="1210290"/>
    <n v="48411.6"/>
    <x v="2879"/>
    <x v="4114"/>
    <x v="4056"/>
    <x v="128"/>
    <s v="餐饮"/>
    <x v="2"/>
    <s v="餐馆/饭店"/>
    <d v="2013-06-21T00:00:00"/>
    <d v="2021-10-18T00:00:00"/>
    <s v="保底(含物管费)与流水两者取高"/>
    <s v="0."/>
    <s v="0."/>
    <s v=""/>
    <n v="8.3000000000000007"/>
  </r>
  <r>
    <d v="2014-01-01T00:00:00"/>
    <x v="3"/>
    <x v="3"/>
    <s v="炉鱼"/>
    <n v="810867.6"/>
    <n v="40543.379999999997"/>
    <x v="6"/>
    <x v="4115"/>
    <x v="4057"/>
    <x v="129"/>
    <s v="餐饮"/>
    <x v="2"/>
    <s v="餐馆/饭店"/>
    <d v="2013-08-28T00:00:00"/>
    <d v="2021-11-25T00:00:00"/>
    <s v="保底(含物管费)与流水两者取高"/>
    <s v="0.05"/>
    <s v="0.05"/>
    <s v=""/>
    <n v="8.1999999999999993"/>
  </r>
  <r>
    <d v="2014-01-01T00:00:00"/>
    <x v="3"/>
    <x v="3"/>
    <s v="Girdear 哥弟"/>
    <n v="334476"/>
    <n v="30102.84"/>
    <x v="7"/>
    <x v="4116"/>
    <x v="4058"/>
    <x v="83"/>
    <s v="普通服饰"/>
    <x v="13"/>
    <s v="女装"/>
    <d v="2013-04-10T00:00:00"/>
    <d v="2016-05-09T00:00:00"/>
    <s v="保底与流水两者取高"/>
    <s v="0.06"/>
    <s v="0.06"/>
    <s v=""/>
    <n v="3.1"/>
  </r>
  <r>
    <d v="2014-01-01T00:00:00"/>
    <x v="3"/>
    <x v="3"/>
    <s v="Esprit"/>
    <n v="1375447.1999999997"/>
    <n v="151299.19200000001"/>
    <x v="2880"/>
    <x v="4117"/>
    <x v="4059"/>
    <x v="130"/>
    <s v="普通服饰"/>
    <x v="9"/>
    <s v="中性服装/休闲服饰"/>
    <d v="2013-01-25T00:00:00"/>
    <d v="2018-05-09T00:00:00"/>
    <s v="保底与流水两者取高"/>
    <s v="0.11"/>
    <s v="0.11"/>
    <s v=""/>
    <n v="5.3"/>
  </r>
  <r>
    <d v="2014-01-01T00:00:00"/>
    <x v="3"/>
    <x v="3"/>
    <s v="PAGE ONE"/>
    <n v="386150.39999999997"/>
    <n v="61784.063999999998"/>
    <x v="461"/>
    <x v="4118"/>
    <x v="4060"/>
    <x v="131"/>
    <s v="普通服饰"/>
    <x v="9"/>
    <s v="综合服饰"/>
    <d v="2013-02-26T00:00:00"/>
    <d v="2016-05-09T00:00:00"/>
    <s v="保底与流水两者取高"/>
    <s v="0.15"/>
    <s v="0.15"/>
    <s v=""/>
    <n v="3.2"/>
  </r>
  <r>
    <d v="2014-01-01T00:00:00"/>
    <x v="3"/>
    <x v="3"/>
    <s v="伊芙丽éifini"/>
    <n v="424044"/>
    <n v="63606.6"/>
    <x v="427"/>
    <x v="4119"/>
    <x v="4061"/>
    <x v="132"/>
    <s v="普通服饰"/>
    <x v="13"/>
    <s v="女装"/>
    <d v="2013-01-21T00:00:00"/>
    <d v="2016-05-09T00:00:00"/>
    <s v="保底与流水两者取高"/>
    <s v="0.15"/>
    <s v="0.15"/>
    <s v=""/>
    <n v="3.3"/>
  </r>
  <r>
    <d v="2014-01-01T00:00:00"/>
    <x v="3"/>
    <x v="3"/>
    <s v="AVVN 飞鸟和新酒"/>
    <n v="283263.59999999998"/>
    <n v="45322.175999999999"/>
    <x v="461"/>
    <x v="4120"/>
    <x v="4062"/>
    <x v="133"/>
    <s v="普通服饰"/>
    <x v="13"/>
    <s v="女装"/>
    <d v="2013-01-24T00:00:00"/>
    <d v="2015-05-09T00:00:00"/>
    <s v="保底与流水两者取高"/>
    <s v="0.15"/>
    <s v="0.15"/>
    <s v=""/>
    <n v="2.2999999999999998"/>
  </r>
  <r>
    <d v="2014-01-01T00:00:00"/>
    <x v="3"/>
    <x v="3"/>
    <s v="Plory"/>
    <n v="380770.67999999993"/>
    <n v="41884.774799999999"/>
    <x v="2418"/>
    <x v="4121"/>
    <x v="4063"/>
    <x v="134"/>
    <s v="普通服饰"/>
    <x v="12"/>
    <s v="男装"/>
    <d v="2013-03-12T00:00:00"/>
    <d v="2016-05-09T00:00:00"/>
    <s v="保底(含物管费)与流水两者取高"/>
    <s v="0.13"/>
    <s v="0.13"/>
    <s v=""/>
    <n v="3.2"/>
  </r>
  <r>
    <d v="2014-01-01T00:00:00"/>
    <x v="3"/>
    <x v="3"/>
    <s v="Croquis 速写"/>
    <n v="261730.8"/>
    <n v="47111.543999999994"/>
    <x v="428"/>
    <x v="4122"/>
    <x v="4064"/>
    <x v="135"/>
    <s v="普通服饰"/>
    <x v="12"/>
    <s v="男装"/>
    <d v="2013-03-22T00:00:00"/>
    <d v="2016-05-09T00:00:00"/>
    <s v="保底与流水两者取高"/>
    <s v="0.18"/>
    <s v="0.18"/>
    <s v=""/>
    <n v="3.1"/>
  </r>
  <r>
    <d v="2014-01-01T00:00:00"/>
    <x v="3"/>
    <x v="3"/>
    <s v="JNBY 江南布衣"/>
    <n v="331644"/>
    <n v="59695.92"/>
    <x v="428"/>
    <x v="4123"/>
    <x v="4065"/>
    <x v="82"/>
    <s v="普通服饰"/>
    <x v="13"/>
    <s v="女装"/>
    <d v="2013-01-11T00:00:00"/>
    <d v="2016-05-09T00:00:00"/>
    <s v="保底与流水两者取高"/>
    <s v="0.18"/>
    <s v="0.18"/>
    <s v=""/>
    <n v="3.3"/>
  </r>
  <r>
    <d v="2014-01-01T00:00:00"/>
    <x v="3"/>
    <x v="3"/>
    <s v="ROEM"/>
    <n v="212219.28"/>
    <n v="19099.735199999996"/>
    <x v="697"/>
    <x v="4124"/>
    <x v="4066"/>
    <x v="136"/>
    <s v="普通服饰"/>
    <x v="13"/>
    <s v="女装"/>
    <d v="2013-03-12T00:00:00"/>
    <d v="2016-05-09T00:00:00"/>
    <s v="保底(含物管费)与流水两者取高"/>
    <s v="0.13"/>
    <s v="0.13"/>
    <s v=""/>
    <n v="3.2"/>
  </r>
  <r>
    <d v="2014-01-01T00:00:00"/>
    <x v="3"/>
    <x v="3"/>
    <s v="百合新娘"/>
    <n v="99456"/>
    <n v="23869.439999999999"/>
    <x v="1049"/>
    <x v="4125"/>
    <x v="4067"/>
    <x v="63"/>
    <s v="其它"/>
    <x v="3"/>
    <s v="婚纱店/婚纱摄影"/>
    <d v="2012-12-07T00:00:00"/>
    <d v="2015-05-09T00:00:00"/>
    <s v="纯保底"/>
    <s v="0."/>
    <s v="0."/>
    <s v=""/>
    <n v="2.4"/>
  </r>
  <r>
    <d v="2014-01-01T00:00:00"/>
    <x v="3"/>
    <x v="3"/>
    <s v="15mins"/>
    <n v="157456.79999999999"/>
    <n v="25193.088"/>
    <x v="461"/>
    <x v="4126"/>
    <x v="4068"/>
    <x v="137"/>
    <s v="普通服饰"/>
    <x v="6"/>
    <s v="鞋"/>
    <d v="2013-02-27T00:00:00"/>
    <d v="2015-05-09T00:00:00"/>
    <s v="保底与流水两者取高"/>
    <s v="0.16"/>
    <s v="0.16"/>
    <s v=""/>
    <n v="2.2000000000000002"/>
  </r>
  <r>
    <d v="2014-01-01T00:00:00"/>
    <x v="3"/>
    <x v="3"/>
    <s v="AJIDOU 阿吉豆"/>
    <n v="284642.39999999997"/>
    <n v="37003.512000000002"/>
    <x v="2028"/>
    <x v="4127"/>
    <x v="4069"/>
    <x v="138"/>
    <s v="普通服饰"/>
    <x v="6"/>
    <s v="流行配饰/人造珠宝佩饰"/>
    <d v="2013-01-13T00:00:00"/>
    <d v="2016-05-09T00:00:00"/>
    <s v="保底与流水两者取高"/>
    <s v="0.13"/>
    <s v="0.13"/>
    <s v=""/>
    <n v="3.3"/>
  </r>
  <r>
    <d v="2014-01-01T00:00:00"/>
    <x v="3"/>
    <x v="3"/>
    <s v="One More"/>
    <n v="191384.4"/>
    <n v="34449.191999999995"/>
    <x v="428"/>
    <x v="4128"/>
    <x v="4070"/>
    <x v="139"/>
    <s v="普通服饰"/>
    <x v="13"/>
    <s v="女装"/>
    <d v="2013-01-07T00:00:00"/>
    <d v="2016-05-09T00:00:00"/>
    <s v="保底与流水两者取高"/>
    <s v="0.13"/>
    <s v="0.13"/>
    <s v=""/>
    <n v="3.3"/>
  </r>
  <r>
    <d v="2014-01-01T00:00:00"/>
    <x v="3"/>
    <x v="3"/>
    <s v="GXG"/>
    <n v="617754"/>
    <n v="80308.02"/>
    <x v="458"/>
    <x v="4129"/>
    <x v="4071"/>
    <x v="140"/>
    <s v="普通服饰"/>
    <x v="12"/>
    <s v="男装"/>
    <d v="2013-01-07T00:00:00"/>
    <d v="2016-05-10T00:00:00"/>
    <s v="保底与流水两者取高"/>
    <s v="0.13"/>
    <s v="0.13"/>
    <s v=""/>
    <n v="3.3"/>
  </r>
  <r>
    <d v="2014-01-01T00:00:00"/>
    <x v="3"/>
    <x v="3"/>
    <s v="H.S"/>
    <n v="1321052.3999999999"/>
    <n v="198157.86"/>
    <x v="427"/>
    <x v="4130"/>
    <x v="4072"/>
    <x v="141"/>
    <s v="普通服饰"/>
    <x v="13"/>
    <s v="女装"/>
    <d v="2013-02-26T00:00:00"/>
    <d v="2016-05-09T00:00:00"/>
    <s v="保底与流水两者取高"/>
    <s v="0.15"/>
    <s v="0.15"/>
    <s v=""/>
    <n v="3.2"/>
  </r>
  <r>
    <d v="2014-01-01T00:00:00"/>
    <x v="3"/>
    <x v="3"/>
    <s v="Harbor House"/>
    <n v="1037577.96"/>
    <n v="124509.35519999999"/>
    <x v="2"/>
    <x v="4131"/>
    <x v="4073"/>
    <x v="142"/>
    <s v="其它"/>
    <x v="4"/>
    <s v="家具/厨房/卫浴/灯"/>
    <d v="2012-11-28T00:00:00"/>
    <d v="2018-05-09T00:00:00"/>
    <s v="保底与流水两者取高"/>
    <s v="0.12"/>
    <s v="0.12"/>
    <s v=""/>
    <n v="5.4"/>
  </r>
  <r>
    <d v="2014-01-01T00:00:00"/>
    <x v="3"/>
    <x v="3"/>
    <s v="一锅两吃"/>
    <n v="254418"/>
    <n v="25441.8"/>
    <x v="5"/>
    <x v="4132"/>
    <x v="4074"/>
    <x v="143"/>
    <s v="餐饮"/>
    <x v="2"/>
    <s v="餐馆/饭店"/>
    <d v="2013-02-26T00:00:00"/>
    <d v="2018-05-09T00:00:00"/>
    <s v="保底与流水两者取高"/>
    <s v="0.08"/>
    <s v="0.08"/>
    <s v=""/>
    <n v="5.2"/>
  </r>
  <r>
    <d v="2014-01-01T00:00:00"/>
    <x v="3"/>
    <x v="3"/>
    <s v="釜山料理"/>
    <n v="291008.39999999997"/>
    <n v="32010.923999999999"/>
    <x v="2418"/>
    <x v="4133"/>
    <x v="4075"/>
    <x v="144"/>
    <s v="餐饮"/>
    <x v="2"/>
    <s v="餐馆/饭店"/>
    <d v="2013-02-27T00:00:00"/>
    <d v="2021-04-15T00:00:00"/>
    <s v="保底与流水两者取高"/>
    <s v="0.08"/>
    <s v="0.08"/>
    <s v=""/>
    <n v="8.1"/>
  </r>
  <r>
    <d v="2014-01-01T00:00:00"/>
    <x v="3"/>
    <x v="3"/>
    <s v="味氏家族"/>
    <n v="288343.2"/>
    <n v="46134.912000000004"/>
    <x v="461"/>
    <x v="4134"/>
    <x v="4076"/>
    <x v="145"/>
    <s v="餐饮"/>
    <x v="2"/>
    <s v="餐馆/饭店"/>
    <d v="2013-02-22T00:00:00"/>
    <d v="2021-05-09T00:00:00"/>
    <s v="保底(含物管费)与流水两者取高"/>
    <s v="0.08"/>
    <s v="0.08"/>
    <s v=""/>
    <n v="8.1999999999999993"/>
  </r>
  <r>
    <d v="2014-01-01T00:00:00"/>
    <x v="3"/>
    <x v="3"/>
    <s v="澳门豆捞"/>
    <n v="600868.31999999995"/>
    <n v="42060.782400000011"/>
    <x v="2881"/>
    <x v="4135"/>
    <x v="4077"/>
    <x v="146"/>
    <s v="餐饮"/>
    <x v="2"/>
    <s v="餐馆/饭店"/>
    <d v="2012-12-18T00:00:00"/>
    <d v="2021-05-16T00:00:00"/>
    <s v="纯扣"/>
    <s v="0.07"/>
    <s v="0.07"/>
    <s v=""/>
    <n v="8.4"/>
  </r>
  <r>
    <d v="2014-01-01T00:00:00"/>
    <x v="3"/>
    <x v="3"/>
    <s v="韩雅"/>
    <n v="38763.599999999999"/>
    <n v="5814.54"/>
    <x v="427"/>
    <x v="4136"/>
    <x v="4078"/>
    <x v="10"/>
    <s v="美容"/>
    <x v="5"/>
    <s v="化妆品/护肤品/香水"/>
    <d v="2013-09-15T00:00:00"/>
    <d v="2014-09-14T00:00:00"/>
    <s v="纯保底"/>
    <s v="0."/>
    <s v="0."/>
    <s v=""/>
    <n v="1"/>
  </r>
  <r>
    <d v="2014-01-01T00:00:00"/>
    <x v="3"/>
    <x v="3"/>
    <s v="Italina"/>
    <n v="41529.599999999999"/>
    <n v="5814.1440000000011"/>
    <x v="439"/>
    <x v="4137"/>
    <x v="4079"/>
    <x v="10"/>
    <s v="普通服饰"/>
    <x v="6"/>
    <s v="流行配饰/人造珠宝佩饰"/>
    <d v="2013-09-16T00:00:00"/>
    <d v="2014-09-15T00:00:00"/>
    <s v="纯保底"/>
    <s v="0."/>
    <s v="0."/>
    <s v=""/>
    <n v="1"/>
  </r>
  <r>
    <d v="2014-01-01T00:00:00"/>
    <x v="3"/>
    <x v="3"/>
    <s v="银时代"/>
    <n v="60530.399999999994"/>
    <n v="5447.7359999999999"/>
    <x v="654"/>
    <x v="4138"/>
    <x v="4080"/>
    <x v="10"/>
    <s v="普通服饰"/>
    <x v="6"/>
    <s v="流行配饰/人造珠宝佩饰"/>
    <d v="2013-09-01T00:00:00"/>
    <d v="2014-08-31T00:00:00"/>
    <s v="纯保底"/>
    <s v="0."/>
    <s v="0."/>
    <s v=""/>
    <n v="1"/>
  </r>
  <r>
    <d v="2014-01-01T00:00:00"/>
    <x v="3"/>
    <x v="3"/>
    <s v="罗西尼表"/>
    <n v="43111.199999999997"/>
    <n v="5604.4560000000001"/>
    <x v="458"/>
    <x v="4139"/>
    <x v="4081"/>
    <x v="10"/>
    <s v="珠宝"/>
    <x v="11"/>
    <s v="钟表"/>
    <d v="2013-09-19T00:00:00"/>
    <d v="2014-09-18T00:00:00"/>
    <s v="保底与流水两者取高"/>
    <s v="0.13"/>
    <s v="0.13"/>
    <s v=""/>
    <n v="1"/>
  </r>
  <r>
    <d v="2014-01-01T00:00:00"/>
    <x v="3"/>
    <x v="3"/>
    <s v="大地之神"/>
    <n v="11871.6"/>
    <n v="5342.22"/>
    <x v="2882"/>
    <x v="4140"/>
    <x v="4082"/>
    <x v="10"/>
    <s v="普通服饰"/>
    <x v="6"/>
    <s v="流行配饰/人造珠宝佩饰"/>
    <d v="2013-09-24T00:00:00"/>
    <d v="2014-09-23T00:00:00"/>
    <s v="纯保底"/>
    <s v="0."/>
    <s v="0."/>
    <s v=""/>
    <n v="1"/>
  </r>
  <r>
    <d v="2014-01-01T00:00:00"/>
    <x v="3"/>
    <x v="3"/>
    <s v="改衣间"/>
    <n v="7588.7999999999993"/>
    <n v="1821.3119999999999"/>
    <x v="2883"/>
    <x v="4141"/>
    <x v="4083"/>
    <x v="147"/>
    <s v="其它"/>
    <x v="3"/>
    <s v="衣裤织补服务"/>
    <d v="2013-12-01T00:00:00"/>
    <d v="2014-11-30T00:00:00"/>
    <s v="纯保底"/>
    <s v="0."/>
    <s v="0."/>
    <s v=""/>
    <n v="1"/>
  </r>
  <r>
    <d v="2014-01-01T00:00:00"/>
    <x v="3"/>
    <x v="3"/>
    <s v="名表维修中心"/>
    <n v="1656"/>
    <n v="1440.7199999999998"/>
    <x v="2884"/>
    <x v="4142"/>
    <x v="4084"/>
    <x v="53"/>
    <s v="其它"/>
    <x v="3"/>
    <s v="修鞋/修锁服务"/>
    <d v="2013-12-09T00:00:00"/>
    <d v="2014-12-08T00:00:00"/>
    <s v="纯保底"/>
    <s v="0."/>
    <s v="0."/>
    <s v=""/>
    <n v="1"/>
  </r>
  <r>
    <d v="2014-02-01T00:00:00"/>
    <x v="3"/>
    <x v="3"/>
    <s v="新发现餐厅"/>
    <n v="1030302"/>
    <n v="126521.08560000001"/>
    <x v="2694"/>
    <x v="4143"/>
    <x v="4085"/>
    <x v="111"/>
    <s v="餐饮"/>
    <x v="2"/>
    <s v="餐馆/饭店"/>
    <d v="2012-12-27T00:00:00"/>
    <d v="2021-05-09T00:00:00"/>
    <s v="保底(含物管费)与流水两者取高"/>
    <s v="0.08"/>
    <s v="0.08"/>
    <s v=""/>
    <n v="8.4"/>
  </r>
  <r>
    <d v="2014-02-01T00:00:00"/>
    <x v="3"/>
    <x v="3"/>
    <s v="张功馆"/>
    <n v="562935.6"/>
    <n v="94010.245199999976"/>
    <x v="2885"/>
    <x v="4144"/>
    <x v="4086"/>
    <x v="112"/>
    <s v="餐饮"/>
    <x v="2"/>
    <s v="餐馆/饭店"/>
    <d v="2013-01-12T00:00:00"/>
    <d v="2021-05-09T00:00:00"/>
    <s v="保底(含物管费)与流水两者取高"/>
    <s v="0.08"/>
    <s v="0.08"/>
    <s v=""/>
    <n v="8.3000000000000007"/>
  </r>
  <r>
    <d v="2014-02-01T00:00:00"/>
    <x v="3"/>
    <x v="3"/>
    <s v="黛"/>
    <n v="373045.2"/>
    <n v="54016.944960000001"/>
    <x v="2886"/>
    <x v="4145"/>
    <x v="4087"/>
    <x v="113"/>
    <s v="餐饮"/>
    <x v="2"/>
    <s v="餐馆/饭店"/>
    <d v="2013-05-08T00:00:00"/>
    <d v="2021-05-07T00:00:00"/>
    <s v="保底与流水两者取高"/>
    <s v="0.08"/>
    <s v="0.08"/>
    <s v=""/>
    <n v="8"/>
  </r>
  <r>
    <d v="2014-02-01T00:00:00"/>
    <x v="3"/>
    <x v="3"/>
    <s v="侨治"/>
    <n v="133842.98400000003"/>
    <n v="25082.175201600003"/>
    <x v="1585"/>
    <x v="4146"/>
    <x v="4088"/>
    <x v="115"/>
    <s v="美容"/>
    <x v="8"/>
    <s v="美容/美发/美甲"/>
    <d v="2012-11-30T00:00:00"/>
    <d v="2018-05-09T00:00:00"/>
    <s v="纯保底"/>
    <s v="0."/>
    <s v="0."/>
    <s v=""/>
    <n v="5.4"/>
  </r>
  <r>
    <d v="2014-02-01T00:00:00"/>
    <x v="3"/>
    <x v="3"/>
    <s v="巴蜀江南"/>
    <n v="480225.6"/>
    <n v="110788.04592000002"/>
    <x v="2887"/>
    <x v="4147"/>
    <x v="4089"/>
    <x v="116"/>
    <s v="餐饮"/>
    <x v="2"/>
    <s v="餐馆/饭店"/>
    <d v="2012-12-25T00:00:00"/>
    <d v="2021-05-09T00:00:00"/>
    <s v="保底(含物管费)与流水两者取高"/>
    <s v="0.07"/>
    <s v="0.07"/>
    <s v=""/>
    <n v="8.4"/>
  </r>
  <r>
    <d v="2014-02-01T00:00:00"/>
    <x v="3"/>
    <x v="3"/>
    <s v="Aimer 爱慕一家人"/>
    <n v="164691.35999999999"/>
    <n v="48896.86478399999"/>
    <x v="2888"/>
    <x v="4148"/>
    <x v="4090"/>
    <x v="117"/>
    <s v="普通服饰"/>
    <x v="9"/>
    <s v="内衣裤/保暖内衣"/>
    <d v="2013-01-25T00:00:00"/>
    <d v="2016-05-09T00:00:00"/>
    <s v="保底与流水两者取高"/>
    <s v="0.16"/>
    <s v="0.16"/>
    <s v=""/>
    <n v="3.3"/>
  </r>
  <r>
    <d v="2014-02-01T00:00:00"/>
    <x v="3"/>
    <x v="3"/>
    <s v="真情告白"/>
    <n v="73250.399999999994"/>
    <n v="47114.657280000007"/>
    <x v="2889"/>
    <x v="4149"/>
    <x v="4091"/>
    <x v="25"/>
    <s v="普通服饰"/>
    <x v="13"/>
    <s v="女装"/>
    <d v="2013-01-12T00:00:00"/>
    <d v="2016-05-09T00:00:00"/>
    <s v="保底与流水两者取高"/>
    <s v="0.11"/>
    <s v="0.11"/>
    <s v=""/>
    <n v="3.3"/>
  </r>
  <r>
    <d v="2014-02-01T00:00:00"/>
    <x v="3"/>
    <x v="3"/>
    <s v="Zolle"/>
    <n v="122112"/>
    <n v="26400.614399999999"/>
    <x v="2198"/>
    <x v="4150"/>
    <x v="4092"/>
    <x v="54"/>
    <s v="普通服饰"/>
    <x v="13"/>
    <s v="女装"/>
    <d v="2013-01-05T00:00:00"/>
    <d v="2016-05-09T00:00:00"/>
    <s v="保底与流水两者取高"/>
    <s v="0.15"/>
    <s v="0.15"/>
    <s v=""/>
    <n v="3.3"/>
  </r>
  <r>
    <d v="2014-02-01T00:00:00"/>
    <x v="3"/>
    <x v="3"/>
    <s v="WSFM 五色风马"/>
    <n v="75390"/>
    <n v="32545.863000000001"/>
    <x v="2890"/>
    <x v="4151"/>
    <x v="4093"/>
    <x v="118"/>
    <s v="普通服饰"/>
    <x v="13"/>
    <s v="女装"/>
    <d v="2013-01-07T00:00:00"/>
    <d v="2015-05-09T00:00:00"/>
    <s v="保底与流水两者取高"/>
    <s v="0.14"/>
    <s v="0.14"/>
    <s v=""/>
    <n v="2.2999999999999998"/>
  </r>
  <r>
    <d v="2014-02-01T00:00:00"/>
    <x v="3"/>
    <x v="3"/>
    <s v="Suphier"/>
    <n v="39642"/>
    <n v="16558.463400000001"/>
    <x v="2891"/>
    <x v="4152"/>
    <x v="4094"/>
    <x v="51"/>
    <s v="普通服饰"/>
    <x v="6"/>
    <s v="鞋"/>
    <d v="2013-01-06T00:00:00"/>
    <d v="2015-05-09T00:00:00"/>
    <s v="保底与流水两者取高"/>
    <s v="0.15"/>
    <s v="0.15"/>
    <s v=""/>
    <n v="2.2999999999999998"/>
  </r>
  <r>
    <d v="2014-02-01T00:00:00"/>
    <x v="3"/>
    <x v="3"/>
    <s v="KBNE"/>
    <n v="56390.400000000001"/>
    <n v="47097.262079999993"/>
    <x v="2892"/>
    <x v="4153"/>
    <x v="4095"/>
    <x v="35"/>
    <s v="普通服饰"/>
    <x v="13"/>
    <s v="女装"/>
    <d v="2013-01-09T00:00:00"/>
    <d v="2015-05-09T00:00:00"/>
    <s v="保底与流水两者取高"/>
    <s v="0.16"/>
    <s v="0.16"/>
    <s v=""/>
    <n v="2.2999999999999998"/>
  </r>
  <r>
    <d v="2014-02-01T00:00:00"/>
    <x v="3"/>
    <x v="3"/>
    <s v="Donoratico 达衣岩"/>
    <n v="237667.19999999998"/>
    <n v="54592.155839999999"/>
    <x v="2893"/>
    <x v="4154"/>
    <x v="4096"/>
    <x v="119"/>
    <s v="普通服饰"/>
    <x v="13"/>
    <s v="女装"/>
    <d v="2013-01-10T00:00:00"/>
    <d v="2016-05-09T00:00:00"/>
    <s v="保底(含物管费)与流水两者取高"/>
    <s v="0.18"/>
    <s v="0.18"/>
    <s v=""/>
    <n v="3.3"/>
  </r>
  <r>
    <d v="2014-02-01T00:00:00"/>
    <x v="3"/>
    <x v="3"/>
    <s v="Eland 依恋"/>
    <n v="68771.040000000008"/>
    <n v="32074.813055999999"/>
    <x v="2894"/>
    <x v="4155"/>
    <x v="4097"/>
    <x v="120"/>
    <s v="普通服饰"/>
    <x v="9"/>
    <s v="综合服饰"/>
    <d v="2013-03-07T00:00:00"/>
    <d v="2016-05-09T00:00:00"/>
    <s v="保底(含物管费)与流水两者取高"/>
    <s v="0.13"/>
    <s v="0.13"/>
    <s v=""/>
    <n v="3.2"/>
  </r>
  <r>
    <d v="2014-02-01T00:00:00"/>
    <x v="3"/>
    <x v="3"/>
    <s v="Teenie Weenie"/>
    <n v="141875.39999999997"/>
    <n v="22444.688280000002"/>
    <x v="2895"/>
    <x v="4156"/>
    <x v="4098"/>
    <x v="121"/>
    <s v="普通服饰"/>
    <x v="13"/>
    <s v="女装"/>
    <d v="2013-03-04T00:00:00"/>
    <d v="2016-05-09T00:00:00"/>
    <s v="保底(含物管费)与流水两者取高"/>
    <s v="0.13"/>
    <s v="0.13"/>
    <s v=""/>
    <n v="3.2"/>
  </r>
  <r>
    <d v="2014-02-01T00:00:00"/>
    <x v="3"/>
    <x v="3"/>
    <s v="Key Wear 奇威"/>
    <n v="104245.8"/>
    <n v="35704.186500000003"/>
    <x v="2896"/>
    <x v="4157"/>
    <x v="4099"/>
    <x v="122"/>
    <s v="普通服饰"/>
    <x v="13"/>
    <s v="女装"/>
    <d v="2013-01-10T00:00:00"/>
    <d v="2018-05-09T00:00:00"/>
    <s v="保底与流水两者取高"/>
    <s v="0.16"/>
    <s v="0.16"/>
    <s v=""/>
    <n v="5.3"/>
  </r>
  <r>
    <d v="2014-02-01T00:00:00"/>
    <x v="3"/>
    <x v="3"/>
    <s v="Peace Bird 太平鸟女装"/>
    <n v="179655.6"/>
    <n v="75617.04204"/>
    <x v="2897"/>
    <x v="4158"/>
    <x v="4100"/>
    <x v="123"/>
    <s v="普通服饰"/>
    <x v="13"/>
    <s v="女装"/>
    <d v="2013-01-25T00:00:00"/>
    <d v="2015-05-09T00:00:00"/>
    <s v="保底与流水两者取高"/>
    <s v="0.15"/>
    <s v="0.15"/>
    <s v=""/>
    <n v="2.2999999999999998"/>
  </r>
  <r>
    <d v="2014-02-01T00:00:00"/>
    <x v="3"/>
    <x v="3"/>
    <s v="Peace Bird 太平鸟男装"/>
    <n v="320412"/>
    <n v="86126.745599999995"/>
    <x v="2898"/>
    <x v="4159"/>
    <x v="4101"/>
    <x v="124"/>
    <s v="普通服饰"/>
    <x v="12"/>
    <s v="男装"/>
    <d v="2013-01-21T00:00:00"/>
    <d v="2015-05-09T00:00:00"/>
    <s v="保底与流水两者取高"/>
    <s v="0.15"/>
    <s v="0.15"/>
    <s v=""/>
    <n v="2.2999999999999998"/>
  </r>
  <r>
    <d v="2014-02-01T00:00:00"/>
    <x v="3"/>
    <x v="3"/>
    <s v="gxg.jeans"/>
    <n v="135375.6"/>
    <n v="59402.813280000002"/>
    <x v="2899"/>
    <x v="4160"/>
    <x v="4102"/>
    <x v="125"/>
    <s v="普通服饰"/>
    <x v="12"/>
    <s v="男装"/>
    <d v="2013-01-05T00:00:00"/>
    <d v="2016-05-09T00:00:00"/>
    <s v="保底与流水两者取高"/>
    <s v="0.13"/>
    <s v="0.13"/>
    <s v=""/>
    <n v="3.3"/>
  </r>
  <r>
    <d v="2014-02-01T00:00:00"/>
    <x v="3"/>
    <x v="3"/>
    <s v="Honeys"/>
    <n v="135042"/>
    <n v="67075.361399999994"/>
    <x v="2900"/>
    <x v="4161"/>
    <x v="4103"/>
    <x v="126"/>
    <s v="普通服饰"/>
    <x v="13"/>
    <s v="女装"/>
    <d v="2012-12-31T00:00:00"/>
    <d v="2016-03-06T00:00:00"/>
    <s v="保底与流水两者取高"/>
    <s v="0.18"/>
    <s v="0.18"/>
    <s v=""/>
    <n v="3.2"/>
  </r>
  <r>
    <d v="2014-02-01T00:00:00"/>
    <x v="3"/>
    <x v="3"/>
    <s v="La Chapelle 拉夏贝尔"/>
    <n v="450204"/>
    <n v="140598.70920000001"/>
    <x v="2901"/>
    <x v="4162"/>
    <x v="4104"/>
    <x v="127"/>
    <s v="快时尚"/>
    <x v="21"/>
    <s v="快时尚"/>
    <d v="2013-03-05T00:00:00"/>
    <d v="2021-06-02T00:00:00"/>
    <s v="纯扣"/>
    <s v="0.14"/>
    <s v="0.14"/>
    <s v=""/>
    <n v="8.1999999999999993"/>
  </r>
  <r>
    <d v="2014-02-01T00:00:00"/>
    <x v="3"/>
    <x v="3"/>
    <s v="张生记"/>
    <n v="1050447.5999999999"/>
    <n v="81724.823279999997"/>
    <x v="991"/>
    <x v="4163"/>
    <x v="4105"/>
    <x v="128"/>
    <s v="餐饮"/>
    <x v="2"/>
    <s v="餐馆/饭店"/>
    <d v="2013-06-21T00:00:00"/>
    <d v="2021-10-18T00:00:00"/>
    <s v="保底(含物管费)与流水两者取高"/>
    <s v="0."/>
    <s v="0."/>
    <s v=""/>
    <n v="8.3000000000000007"/>
  </r>
  <r>
    <d v="2014-02-01T00:00:00"/>
    <x v="3"/>
    <x v="3"/>
    <s v="炉鱼"/>
    <n v="791073.6"/>
    <n v="53397.468000000001"/>
    <x v="2902"/>
    <x v="4164"/>
    <x v="4106"/>
    <x v="129"/>
    <s v="餐饮"/>
    <x v="2"/>
    <s v="餐馆/饭店"/>
    <d v="2013-08-28T00:00:00"/>
    <d v="2021-11-25T00:00:00"/>
    <s v="保底(含物管费)与流水两者取高"/>
    <s v="0.05"/>
    <s v="0.05"/>
    <s v=""/>
    <n v="8.1999999999999993"/>
  </r>
  <r>
    <d v="2014-02-01T00:00:00"/>
    <x v="3"/>
    <x v="3"/>
    <s v="Girdear 哥弟"/>
    <n v="284454"/>
    <n v="44460.160199999991"/>
    <x v="2903"/>
    <x v="4165"/>
    <x v="4107"/>
    <x v="83"/>
    <s v="普通服饰"/>
    <x v="13"/>
    <s v="女装"/>
    <d v="2013-04-10T00:00:00"/>
    <d v="2016-05-09T00:00:00"/>
    <s v="保底与流水两者取高"/>
    <s v="0.06"/>
    <s v="0.06"/>
    <s v=""/>
    <n v="3.1"/>
  </r>
  <r>
    <d v="2014-02-01T00:00:00"/>
    <x v="3"/>
    <x v="3"/>
    <s v="Esprit"/>
    <n v="451699.8"/>
    <n v="139304.21831999999"/>
    <x v="2904"/>
    <x v="4166"/>
    <x v="4108"/>
    <x v="130"/>
    <s v="普通服饰"/>
    <x v="9"/>
    <s v="中性服装/休闲服饰"/>
    <d v="2013-01-25T00:00:00"/>
    <d v="2018-05-09T00:00:00"/>
    <s v="保底与流水两者取高"/>
    <s v="0.11"/>
    <s v="0.11"/>
    <s v=""/>
    <n v="5.3"/>
  </r>
  <r>
    <d v="2014-02-01T00:00:00"/>
    <x v="3"/>
    <x v="3"/>
    <s v="PAGE ONE"/>
    <n v="131564.4"/>
    <n v="79780.652160000012"/>
    <x v="2905"/>
    <x v="4167"/>
    <x v="4109"/>
    <x v="131"/>
    <s v="普通服饰"/>
    <x v="9"/>
    <s v="综合服饰"/>
    <d v="2013-02-26T00:00:00"/>
    <d v="2016-05-09T00:00:00"/>
    <s v="保底与流水两者取高"/>
    <s v="0.15"/>
    <s v="0.15"/>
    <s v=""/>
    <n v="3.2"/>
  </r>
  <r>
    <d v="2014-02-01T00:00:00"/>
    <x v="3"/>
    <x v="3"/>
    <s v="伊芙丽éifini"/>
    <n v="170536.8"/>
    <n v="42617.14632"/>
    <x v="2906"/>
    <x v="4168"/>
    <x v="4110"/>
    <x v="132"/>
    <s v="普通服饰"/>
    <x v="13"/>
    <s v="女装"/>
    <d v="2013-01-21T00:00:00"/>
    <d v="2016-05-09T00:00:00"/>
    <s v="保底与流水两者取高"/>
    <s v="0.15"/>
    <s v="0.15"/>
    <s v=""/>
    <n v="3.3"/>
  </r>
  <r>
    <d v="2014-02-01T00:00:00"/>
    <x v="3"/>
    <x v="3"/>
    <s v="AVVN 飞鸟和新酒"/>
    <n v="135272.4"/>
    <n v="57017.316599999991"/>
    <x v="2907"/>
    <x v="4169"/>
    <x v="4111"/>
    <x v="133"/>
    <s v="普通服饰"/>
    <x v="13"/>
    <s v="女装"/>
    <d v="2013-01-24T00:00:00"/>
    <d v="2015-05-09T00:00:00"/>
    <s v="保底与流水两者取高"/>
    <s v="0.15"/>
    <s v="0.15"/>
    <s v=""/>
    <n v="2.2999999999999998"/>
  </r>
  <r>
    <d v="2014-02-01T00:00:00"/>
    <x v="3"/>
    <x v="3"/>
    <s v="Plory"/>
    <n v="123596.39999999997"/>
    <n v="16067.531999999999"/>
    <x v="2028"/>
    <x v="4170"/>
    <x v="4112"/>
    <x v="134"/>
    <s v="普通服饰"/>
    <x v="12"/>
    <s v="男装"/>
    <d v="2013-03-12T00:00:00"/>
    <d v="2016-05-09T00:00:00"/>
    <s v="保底(含物管费)与流水两者取高"/>
    <s v="0.13"/>
    <s v="0.13"/>
    <s v=""/>
    <n v="3.2"/>
  </r>
  <r>
    <d v="2014-02-01T00:00:00"/>
    <x v="3"/>
    <x v="3"/>
    <s v="Croquis 速写"/>
    <n v="136636.19999999998"/>
    <n v="38695.37184"/>
    <x v="2908"/>
    <x v="4171"/>
    <x v="4113"/>
    <x v="135"/>
    <s v="普通服饰"/>
    <x v="12"/>
    <s v="男装"/>
    <d v="2013-03-22T00:00:00"/>
    <d v="2016-05-09T00:00:00"/>
    <s v="保底与流水两者取高"/>
    <s v="0.18"/>
    <s v="0.18"/>
    <s v=""/>
    <n v="3.1"/>
  </r>
  <r>
    <d v="2014-02-01T00:00:00"/>
    <x v="3"/>
    <x v="3"/>
    <s v="JNBY 江南布衣"/>
    <n v="148677.6"/>
    <n v="62102.633520000003"/>
    <x v="2891"/>
    <x v="4172"/>
    <x v="4114"/>
    <x v="82"/>
    <s v="普通服饰"/>
    <x v="13"/>
    <s v="女装"/>
    <d v="2013-01-11T00:00:00"/>
    <d v="2016-05-09T00:00:00"/>
    <s v="保底与流水两者取高"/>
    <s v="0.18"/>
    <s v="0.18"/>
    <s v=""/>
    <n v="3.3"/>
  </r>
  <r>
    <d v="2014-02-01T00:00:00"/>
    <x v="3"/>
    <x v="3"/>
    <s v="ROEM"/>
    <n v="96400.320000000007"/>
    <n v="17419.537823999999"/>
    <x v="1153"/>
    <x v="4173"/>
    <x v="4115"/>
    <x v="136"/>
    <s v="普通服饰"/>
    <x v="13"/>
    <s v="女装"/>
    <d v="2013-03-12T00:00:00"/>
    <d v="2016-05-09T00:00:00"/>
    <s v="保底(含物管费)与流水两者取高"/>
    <s v="0.13"/>
    <s v="0.13"/>
    <s v=""/>
    <n v="3.2"/>
  </r>
  <r>
    <d v="2014-02-01T00:00:00"/>
    <x v="3"/>
    <x v="3"/>
    <s v="百合新娘"/>
    <n v="246351"/>
    <n v="28847.702100000002"/>
    <x v="501"/>
    <x v="4174"/>
    <x v="4116"/>
    <x v="63"/>
    <s v="其它"/>
    <x v="3"/>
    <s v="婚纱店/婚纱摄影"/>
    <d v="2012-12-07T00:00:00"/>
    <d v="2015-05-09T00:00:00"/>
    <s v="纯保底"/>
    <s v="0."/>
    <s v="0."/>
    <s v=""/>
    <n v="2.4"/>
  </r>
  <r>
    <d v="2014-02-01T00:00:00"/>
    <x v="3"/>
    <x v="3"/>
    <s v="15mins"/>
    <n v="85498.8"/>
    <n v="16261.87176"/>
    <x v="469"/>
    <x v="4175"/>
    <x v="4117"/>
    <x v="137"/>
    <s v="普通服饰"/>
    <x v="6"/>
    <s v="鞋"/>
    <d v="2013-02-27T00:00:00"/>
    <d v="2015-05-09T00:00:00"/>
    <s v="保底与流水两者取高"/>
    <s v="0.16"/>
    <s v="0.16"/>
    <s v=""/>
    <n v="2.2000000000000002"/>
  </r>
  <r>
    <d v="2014-02-01T00:00:00"/>
    <x v="3"/>
    <x v="3"/>
    <s v="AJIDOU 阿吉豆"/>
    <n v="261613.19999999998"/>
    <n v="37122.913079999998"/>
    <x v="2241"/>
    <x v="4176"/>
    <x v="4118"/>
    <x v="138"/>
    <s v="普通服饰"/>
    <x v="6"/>
    <s v="流行配饰/人造珠宝佩饰"/>
    <d v="2013-01-13T00:00:00"/>
    <d v="2016-05-09T00:00:00"/>
    <s v="保底与流水两者取高"/>
    <s v="0.13"/>
    <s v="0.13"/>
    <s v=""/>
    <n v="3.3"/>
  </r>
  <r>
    <d v="2014-02-01T00:00:00"/>
    <x v="3"/>
    <x v="3"/>
    <s v="One More"/>
    <n v="86437.8"/>
    <n v="44282.084940000008"/>
    <x v="2909"/>
    <x v="4177"/>
    <x v="4119"/>
    <x v="139"/>
    <s v="普通服饰"/>
    <x v="13"/>
    <s v="女装"/>
    <d v="2013-01-07T00:00:00"/>
    <d v="2016-05-09T00:00:00"/>
    <s v="保底与流水两者取高"/>
    <s v="0.13"/>
    <s v="0.13"/>
    <s v=""/>
    <n v="3.3"/>
  </r>
  <r>
    <d v="2014-02-01T00:00:00"/>
    <x v="3"/>
    <x v="3"/>
    <s v="GXG"/>
    <n v="284191.2"/>
    <n v="93243.132719999994"/>
    <x v="2910"/>
    <x v="4178"/>
    <x v="4120"/>
    <x v="140"/>
    <s v="普通服饰"/>
    <x v="12"/>
    <s v="男装"/>
    <d v="2013-01-07T00:00:00"/>
    <d v="2016-05-10T00:00:00"/>
    <s v="保底与流水两者取高"/>
    <s v="0.13"/>
    <s v="0.13"/>
    <s v=""/>
    <n v="3.3"/>
  </r>
  <r>
    <d v="2014-02-01T00:00:00"/>
    <x v="3"/>
    <x v="3"/>
    <s v="H.S"/>
    <n v="412388.39999999997"/>
    <n v="153903.35087999998"/>
    <x v="1890"/>
    <x v="4179"/>
    <x v="4121"/>
    <x v="141"/>
    <s v="普通服饰"/>
    <x v="13"/>
    <s v="女装"/>
    <d v="2013-02-26T00:00:00"/>
    <d v="2016-05-09T00:00:00"/>
    <s v="保底与流水两者取高"/>
    <s v="0.15"/>
    <s v="0.15"/>
    <s v=""/>
    <n v="3.2"/>
  </r>
  <r>
    <d v="2014-02-01T00:00:00"/>
    <x v="3"/>
    <x v="3"/>
    <s v="Harbor House"/>
    <n v="264138.96000000002"/>
    <n v="123300.06652800001"/>
    <x v="2911"/>
    <x v="4180"/>
    <x v="4122"/>
    <x v="142"/>
    <s v="其它"/>
    <x v="4"/>
    <s v="家具/厨房/卫浴/灯"/>
    <d v="2012-11-28T00:00:00"/>
    <d v="2018-05-09T00:00:00"/>
    <s v="保底与流水两者取高"/>
    <s v="0.12"/>
    <s v="0.12"/>
    <s v=""/>
    <n v="5.4"/>
  </r>
  <r>
    <d v="2014-02-01T00:00:00"/>
    <x v="3"/>
    <x v="3"/>
    <s v="一锅两吃"/>
    <n v="288147.59999999998"/>
    <n v="37257.484680000001"/>
    <x v="2912"/>
    <x v="4181"/>
    <x v="4123"/>
    <x v="143"/>
    <s v="餐饮"/>
    <x v="2"/>
    <s v="餐馆/饭店"/>
    <d v="2013-02-26T00:00:00"/>
    <d v="2018-05-09T00:00:00"/>
    <s v="保底与流水两者取高"/>
    <s v="0.08"/>
    <s v="0.08"/>
    <s v=""/>
    <n v="5.2"/>
  </r>
  <r>
    <d v="2014-02-01T00:00:00"/>
    <x v="3"/>
    <x v="3"/>
    <s v="釜山料理"/>
    <n v="305722.8"/>
    <n v="47509.323120000008"/>
    <x v="2913"/>
    <x v="4182"/>
    <x v="4124"/>
    <x v="144"/>
    <s v="餐饮"/>
    <x v="2"/>
    <s v="餐馆/饭店"/>
    <d v="2013-02-27T00:00:00"/>
    <d v="2021-04-15T00:00:00"/>
    <s v="保底与流水两者取高"/>
    <s v="0.08"/>
    <s v="0.08"/>
    <s v=""/>
    <n v="8.1"/>
  </r>
  <r>
    <d v="2014-02-01T00:00:00"/>
    <x v="3"/>
    <x v="3"/>
    <s v="味氏家族"/>
    <n v="328346.39999999997"/>
    <n v="61761.957839999995"/>
    <x v="2914"/>
    <x v="4183"/>
    <x v="4125"/>
    <x v="145"/>
    <s v="餐饮"/>
    <x v="2"/>
    <s v="餐馆/饭店"/>
    <d v="2013-02-22T00:00:00"/>
    <d v="2021-05-09T00:00:00"/>
    <s v="保底(含物管费)与流水两者取高"/>
    <s v="0.08"/>
    <s v="0.08"/>
    <s v=""/>
    <n v="8.1999999999999993"/>
  </r>
  <r>
    <d v="2014-02-01T00:00:00"/>
    <x v="3"/>
    <x v="3"/>
    <s v="澳门豆捞"/>
    <n v="592496.15999999992"/>
    <n v="77794.745807999992"/>
    <x v="63"/>
    <x v="4184"/>
    <x v="4126"/>
    <x v="146"/>
    <s v="餐饮"/>
    <x v="2"/>
    <s v="餐馆/饭店"/>
    <d v="2012-12-18T00:00:00"/>
    <d v="2021-05-16T00:00:00"/>
    <s v="纯扣"/>
    <s v="0.07"/>
    <s v="0.07"/>
    <s v=""/>
    <n v="8.4"/>
  </r>
  <r>
    <d v="2014-02-01T00:00:00"/>
    <x v="3"/>
    <x v="3"/>
    <s v="韩雅"/>
    <n v="32652"/>
    <n v="6598.9691999999995"/>
    <x v="2915"/>
    <x v="4185"/>
    <x v="4127"/>
    <x v="10"/>
    <s v="美容"/>
    <x v="5"/>
    <s v="化妆品/护肤品/香水"/>
    <d v="2013-09-15T00:00:00"/>
    <d v="2014-09-14T00:00:00"/>
    <s v="纯保底"/>
    <s v="0."/>
    <s v="0."/>
    <s v=""/>
    <n v="1"/>
  </r>
  <r>
    <d v="2014-02-01T00:00:00"/>
    <x v="3"/>
    <x v="3"/>
    <s v="Italina"/>
    <n v="58566.6"/>
    <n v="6600.4558199999992"/>
    <x v="1044"/>
    <x v="4186"/>
    <x v="4128"/>
    <x v="10"/>
    <s v="普通服饰"/>
    <x v="6"/>
    <s v="流行配饰/人造珠宝佩饰"/>
    <d v="2013-09-16T00:00:00"/>
    <d v="2014-09-15T00:00:00"/>
    <s v="纯保底"/>
    <s v="0."/>
    <s v="0."/>
    <s v=""/>
    <n v="1"/>
  </r>
  <r>
    <d v="2014-02-01T00:00:00"/>
    <x v="3"/>
    <x v="3"/>
    <s v="银时代"/>
    <n v="73298.399999999994"/>
    <n v="6003.1389599999993"/>
    <x v="2916"/>
    <x v="4187"/>
    <x v="4129"/>
    <x v="10"/>
    <s v="普通服饰"/>
    <x v="6"/>
    <s v="流行配饰/人造珠宝佩饰"/>
    <d v="2013-09-01T00:00:00"/>
    <d v="2014-08-31T00:00:00"/>
    <s v="纯保底"/>
    <s v="0."/>
    <s v="0."/>
    <s v=""/>
    <n v="1"/>
  </r>
  <r>
    <d v="2014-02-01T00:00:00"/>
    <x v="3"/>
    <x v="3"/>
    <s v="罗西尼表"/>
    <n v="38650.799999999996"/>
    <n v="5998.6041599999999"/>
    <x v="2917"/>
    <x v="4188"/>
    <x v="4130"/>
    <x v="10"/>
    <s v="珠宝"/>
    <x v="11"/>
    <s v="钟表"/>
    <d v="2013-09-19T00:00:00"/>
    <d v="2014-09-18T00:00:00"/>
    <s v="保底与流水两者取高"/>
    <s v="0.13"/>
    <s v="0.13"/>
    <s v=""/>
    <n v="1"/>
  </r>
  <r>
    <d v="2014-02-01T00:00:00"/>
    <x v="3"/>
    <x v="3"/>
    <s v="大地之神"/>
    <n v="20888.399999999998"/>
    <n v="5999.1484799999998"/>
    <x v="1264"/>
    <x v="4189"/>
    <x v="4131"/>
    <x v="10"/>
    <s v="普通服饰"/>
    <x v="6"/>
    <s v="流行配饰/人造珠宝佩饰"/>
    <d v="2013-09-24T00:00:00"/>
    <d v="2014-09-23T00:00:00"/>
    <s v="纯保底"/>
    <s v="0."/>
    <s v="0."/>
    <s v=""/>
    <n v="1"/>
  </r>
  <r>
    <d v="2014-02-01T00:00:00"/>
    <x v="3"/>
    <x v="3"/>
    <s v="改衣间"/>
    <n v="4158"/>
    <n v="2399.9975999999997"/>
    <x v="2918"/>
    <x v="4190"/>
    <x v="4132"/>
    <x v="147"/>
    <s v="其它"/>
    <x v="3"/>
    <s v="衣裤织补服务"/>
    <d v="2013-12-01T00:00:00"/>
    <d v="2014-11-30T00:00:00"/>
    <s v="纯保底"/>
    <s v="0."/>
    <s v="0."/>
    <s v=""/>
    <n v="1"/>
  </r>
  <r>
    <d v="2014-02-01T00:00:00"/>
    <x v="3"/>
    <x v="3"/>
    <s v="名表维修中心"/>
    <n v="5436"/>
    <n v="2040.1308000000001"/>
    <x v="2919"/>
    <x v="4191"/>
    <x v="4133"/>
    <x v="53"/>
    <s v="其它"/>
    <x v="3"/>
    <s v="修鞋/修锁服务"/>
    <d v="2013-12-09T00:00:00"/>
    <d v="2014-12-08T00:00:00"/>
    <s v="纯保底"/>
    <s v="0."/>
    <s v="0."/>
    <s v=""/>
    <n v="1"/>
  </r>
  <r>
    <d v="2014-03-01T00:00:00"/>
    <x v="3"/>
    <x v="3"/>
    <s v="新发现餐厅"/>
    <n v="1085821.2"/>
    <n v="126498.1698"/>
    <x v="685"/>
    <x v="4192"/>
    <x v="4134"/>
    <x v="111"/>
    <s v="餐饮"/>
    <x v="2"/>
    <s v="餐馆/饭店"/>
    <d v="2012-12-27T00:00:00"/>
    <d v="2021-05-09T00:00:00"/>
    <s v="保底(含物管费)与流水两者取高"/>
    <s v="0.08"/>
    <s v="0.08"/>
    <s v=""/>
    <n v="8.4"/>
  </r>
  <r>
    <d v="2014-03-01T00:00:00"/>
    <x v="3"/>
    <x v="3"/>
    <s v="张功馆"/>
    <n v="788979.6"/>
    <n v="93967.470360000007"/>
    <x v="2920"/>
    <x v="4193"/>
    <x v="4135"/>
    <x v="112"/>
    <s v="餐饮"/>
    <x v="2"/>
    <s v="餐馆/饭店"/>
    <d v="2013-01-12T00:00:00"/>
    <d v="2021-05-09T00:00:00"/>
    <s v="保底(含物管费)与流水两者取高"/>
    <s v="0.08"/>
    <s v="0.08"/>
    <s v=""/>
    <n v="8.3000000000000007"/>
  </r>
  <r>
    <d v="2014-03-01T00:00:00"/>
    <x v="3"/>
    <x v="3"/>
    <s v="黛"/>
    <n v="419991.6"/>
    <n v="54010.919759999997"/>
    <x v="2921"/>
    <x v="4194"/>
    <x v="4136"/>
    <x v="113"/>
    <s v="餐饮"/>
    <x v="2"/>
    <s v="餐馆/饭店"/>
    <d v="2013-05-08T00:00:00"/>
    <d v="2021-05-07T00:00:00"/>
    <s v="保底与流水两者取高"/>
    <s v="0.08"/>
    <s v="0.08"/>
    <s v=""/>
    <n v="8"/>
  </r>
  <r>
    <d v="2014-03-01T00:00:00"/>
    <x v="3"/>
    <x v="3"/>
    <s v="侨治"/>
    <n v="189930.81599999999"/>
    <n v="25070.867712000003"/>
    <x v="2922"/>
    <x v="4195"/>
    <x v="4137"/>
    <x v="115"/>
    <s v="美容"/>
    <x v="8"/>
    <s v="美容/美发/美甲"/>
    <d v="2012-11-30T00:00:00"/>
    <d v="2018-05-09T00:00:00"/>
    <s v="纯保底"/>
    <s v="0."/>
    <s v="0."/>
    <s v=""/>
    <n v="5.4"/>
  </r>
  <r>
    <d v="2014-03-01T00:00:00"/>
    <x v="3"/>
    <x v="3"/>
    <s v="巴蜀江南"/>
    <n v="532966.79999999993"/>
    <n v="110750.50104000002"/>
    <x v="2923"/>
    <x v="4196"/>
    <x v="4138"/>
    <x v="116"/>
    <s v="餐饮"/>
    <x v="2"/>
    <s v="餐馆/饭店"/>
    <d v="2012-12-25T00:00:00"/>
    <d v="2021-05-09T00:00:00"/>
    <s v="保底(含物管费)与流水两者取高"/>
    <s v="0.07"/>
    <s v="0.07"/>
    <s v=""/>
    <n v="8.4"/>
  </r>
  <r>
    <d v="2014-03-01T00:00:00"/>
    <x v="3"/>
    <x v="3"/>
    <s v="Aimer 爱慕一家人"/>
    <n v="238356.36"/>
    <n v="48910.725072000008"/>
    <x v="2924"/>
    <x v="4197"/>
    <x v="4139"/>
    <x v="117"/>
    <s v="普通服饰"/>
    <x v="9"/>
    <s v="内衣裤/保暖内衣"/>
    <d v="2013-01-25T00:00:00"/>
    <d v="2016-05-09T00:00:00"/>
    <s v="保底与流水两者取高"/>
    <s v="0.16"/>
    <s v="0.16"/>
    <s v=""/>
    <n v="3.3"/>
  </r>
  <r>
    <d v="2014-03-01T00:00:00"/>
    <x v="3"/>
    <x v="3"/>
    <s v="真情告白"/>
    <n v="132021.6"/>
    <n v="47118.509039999997"/>
    <x v="2925"/>
    <x v="4198"/>
    <x v="4140"/>
    <x v="25"/>
    <s v="普通服饰"/>
    <x v="13"/>
    <s v="女装"/>
    <d v="2013-01-12T00:00:00"/>
    <d v="2016-05-09T00:00:00"/>
    <s v="保底与流水两者取高"/>
    <s v="0.11"/>
    <s v="0.11"/>
    <s v=""/>
    <n v="3.3"/>
  </r>
  <r>
    <d v="2014-03-01T00:00:00"/>
    <x v="3"/>
    <x v="3"/>
    <s v="Zolle"/>
    <n v="170656.8"/>
    <n v="31605.639360000001"/>
    <x v="2926"/>
    <x v="4199"/>
    <x v="4141"/>
    <x v="54"/>
    <s v="普通服饰"/>
    <x v="13"/>
    <s v="女装"/>
    <d v="2013-01-05T00:00:00"/>
    <d v="2016-05-09T00:00:00"/>
    <s v="保底与流水两者取高"/>
    <s v="0.15"/>
    <s v="0.15"/>
    <s v=""/>
    <n v="3.3"/>
  </r>
  <r>
    <d v="2014-03-01T00:00:00"/>
    <x v="3"/>
    <x v="3"/>
    <s v="WSFM 五色风马"/>
    <n v="87682.8"/>
    <n v="32547.855359999994"/>
    <x v="2927"/>
    <x v="4200"/>
    <x v="4142"/>
    <x v="118"/>
    <s v="普通服饰"/>
    <x v="13"/>
    <s v="女装"/>
    <d v="2013-01-07T00:00:00"/>
    <d v="2015-05-09T00:00:00"/>
    <s v="保底与流水两者取高"/>
    <s v="0.14"/>
    <s v="0.14"/>
    <s v=""/>
    <n v="2.2999999999999998"/>
  </r>
  <r>
    <d v="2014-03-01T00:00:00"/>
    <x v="3"/>
    <x v="3"/>
    <s v="Suphier"/>
    <n v="74094"/>
    <n v="16560.008999999998"/>
    <x v="2928"/>
    <x v="4201"/>
    <x v="4143"/>
    <x v="51"/>
    <s v="普通服饰"/>
    <x v="6"/>
    <s v="鞋"/>
    <d v="2013-01-06T00:00:00"/>
    <d v="2015-05-09T00:00:00"/>
    <s v="保底与流水两者取高"/>
    <s v="0.15"/>
    <s v="0.15"/>
    <s v=""/>
    <n v="2.2999999999999998"/>
  </r>
  <r>
    <d v="2014-03-01T00:00:00"/>
    <x v="3"/>
    <x v="3"/>
    <s v="KBNE"/>
    <n v="114488.4"/>
    <n v="47100.527759999997"/>
    <x v="2929"/>
    <x v="4202"/>
    <x v="4144"/>
    <x v="35"/>
    <s v="普通服饰"/>
    <x v="13"/>
    <s v="女装"/>
    <d v="2013-01-09T00:00:00"/>
    <d v="2015-05-09T00:00:00"/>
    <s v="保底与流水两者取高"/>
    <s v="0.16"/>
    <s v="0.16"/>
    <s v=""/>
    <n v="2.2999999999999998"/>
  </r>
  <r>
    <d v="2014-03-01T00:00:00"/>
    <x v="3"/>
    <x v="3"/>
    <s v="Donoratico 达衣岩"/>
    <n v="228168"/>
    <n v="54600.602399999996"/>
    <x v="2930"/>
    <x v="4203"/>
    <x v="4145"/>
    <x v="119"/>
    <s v="普通服饰"/>
    <x v="13"/>
    <s v="女装"/>
    <d v="2013-01-10T00:00:00"/>
    <d v="2016-05-09T00:00:00"/>
    <s v="保底(含物管费)与流水两者取高"/>
    <s v="0.18"/>
    <s v="0.18"/>
    <s v=""/>
    <n v="3.3"/>
  </r>
  <r>
    <d v="2014-03-01T00:00:00"/>
    <x v="3"/>
    <x v="3"/>
    <s v="Eland 依恋"/>
    <n v="79275.12000000001"/>
    <n v="32074.713552000005"/>
    <x v="2931"/>
    <x v="4204"/>
    <x v="4146"/>
    <x v="120"/>
    <s v="普通服饰"/>
    <x v="9"/>
    <s v="综合服饰"/>
    <d v="2013-03-07T00:00:00"/>
    <d v="2016-05-09T00:00:00"/>
    <s v="保底(含物管费)与流水两者取高"/>
    <s v="0.13"/>
    <s v="0.13"/>
    <s v=""/>
    <n v="3.2"/>
  </r>
  <r>
    <d v="2014-03-01T00:00:00"/>
    <x v="3"/>
    <x v="3"/>
    <s v="Teenie Weenie"/>
    <n v="101992.82400000001"/>
    <n v="22438.421280000002"/>
    <x v="1509"/>
    <x v="4205"/>
    <x v="4147"/>
    <x v="121"/>
    <s v="普通服饰"/>
    <x v="13"/>
    <s v="女装"/>
    <d v="2013-03-04T00:00:00"/>
    <d v="2016-05-09T00:00:00"/>
    <s v="保底(含物管费)与流水两者取高"/>
    <s v="0.13"/>
    <s v="0.13"/>
    <s v=""/>
    <n v="3.2"/>
  </r>
  <r>
    <d v="2014-03-01T00:00:00"/>
    <x v="3"/>
    <x v="3"/>
    <s v="Key Wear 奇威"/>
    <n v="142963.79999999999"/>
    <n v="35698.060859999998"/>
    <x v="2932"/>
    <x v="4206"/>
    <x v="4148"/>
    <x v="122"/>
    <s v="普通服饰"/>
    <x v="13"/>
    <s v="女装"/>
    <d v="2013-01-10T00:00:00"/>
    <d v="2018-05-09T00:00:00"/>
    <s v="保底与流水两者取高"/>
    <s v="0.16"/>
    <s v="0.16"/>
    <s v=""/>
    <n v="5.3"/>
  </r>
  <r>
    <d v="2014-03-01T00:00:00"/>
    <x v="3"/>
    <x v="3"/>
    <s v="Peace Bird 太平鸟女装"/>
    <n v="328736.39999999997"/>
    <n v="75609.372000000003"/>
    <x v="462"/>
    <x v="4207"/>
    <x v="4149"/>
    <x v="123"/>
    <s v="普通服饰"/>
    <x v="13"/>
    <s v="女装"/>
    <d v="2013-01-25T00:00:00"/>
    <d v="2015-05-09T00:00:00"/>
    <s v="保底与流水两者取高"/>
    <s v="0.15"/>
    <s v="0.15"/>
    <s v=""/>
    <n v="2.2999999999999998"/>
  </r>
  <r>
    <d v="2014-03-01T00:00:00"/>
    <x v="3"/>
    <x v="3"/>
    <s v="Peace Bird 太平鸟男装"/>
    <n v="479556"/>
    <n v="90636.084000000003"/>
    <x v="2933"/>
    <x v="4208"/>
    <x v="4150"/>
    <x v="124"/>
    <s v="普通服饰"/>
    <x v="12"/>
    <s v="男装"/>
    <d v="2013-01-21T00:00:00"/>
    <d v="2015-05-09T00:00:00"/>
    <s v="保底与流水两者取高"/>
    <s v="0.15"/>
    <s v="0.15"/>
    <s v=""/>
    <n v="2.2999999999999998"/>
  </r>
  <r>
    <d v="2014-03-01T00:00:00"/>
    <x v="3"/>
    <x v="3"/>
    <s v="gxg.jeans"/>
    <n v="332580"/>
    <n v="59398.787999999993"/>
    <x v="1791"/>
    <x v="4209"/>
    <x v="4151"/>
    <x v="125"/>
    <s v="普通服饰"/>
    <x v="12"/>
    <s v="男装"/>
    <d v="2013-01-05T00:00:00"/>
    <d v="2016-05-09T00:00:00"/>
    <s v="保底与流水两者取高"/>
    <s v="0.13"/>
    <s v="0.13"/>
    <s v=""/>
    <n v="3.3"/>
  </r>
  <r>
    <d v="2014-03-01T00:00:00"/>
    <x v="3"/>
    <x v="3"/>
    <s v="Honeys"/>
    <n v="215827.19999999998"/>
    <n v="67079.093760000003"/>
    <x v="2934"/>
    <x v="4210"/>
    <x v="4152"/>
    <x v="126"/>
    <s v="普通服饰"/>
    <x v="13"/>
    <s v="女装"/>
    <d v="2012-12-31T00:00:00"/>
    <d v="2016-03-06T00:00:00"/>
    <s v="保底与流水两者取高"/>
    <s v="0.18"/>
    <s v="0.18"/>
    <s v=""/>
    <n v="3.2"/>
  </r>
  <r>
    <d v="2014-03-01T00:00:00"/>
    <x v="3"/>
    <x v="3"/>
    <s v="La Chapelle 拉夏贝尔"/>
    <n v="464174.39999999997"/>
    <n v="142547.95823999998"/>
    <x v="2935"/>
    <x v="4211"/>
    <x v="4153"/>
    <x v="127"/>
    <s v="快时尚"/>
    <x v="21"/>
    <s v="快时尚"/>
    <d v="2013-03-05T00:00:00"/>
    <d v="2021-06-02T00:00:00"/>
    <s v="纯扣"/>
    <s v="0.14"/>
    <s v="0.14"/>
    <s v=""/>
    <n v="8.1999999999999993"/>
  </r>
  <r>
    <d v="2014-03-01T00:00:00"/>
    <x v="3"/>
    <x v="3"/>
    <s v="张生记"/>
    <n v="887941.2"/>
    <n v="81690.590400000016"/>
    <x v="2936"/>
    <x v="4212"/>
    <x v="4154"/>
    <x v="128"/>
    <s v="餐饮"/>
    <x v="2"/>
    <s v="餐馆/饭店"/>
    <d v="2013-06-21T00:00:00"/>
    <d v="2021-10-18T00:00:00"/>
    <s v="保底(含物管费)与流水两者取高"/>
    <s v="0."/>
    <s v="0."/>
    <s v=""/>
    <n v="8.3000000000000007"/>
  </r>
  <r>
    <d v="2014-03-01T00:00:00"/>
    <x v="3"/>
    <x v="3"/>
    <s v="炉鱼"/>
    <n v="1285346.52"/>
    <n v="64267.326000000008"/>
    <x v="446"/>
    <x v="4213"/>
    <x v="4155"/>
    <x v="129"/>
    <s v="餐饮"/>
    <x v="2"/>
    <s v="餐馆/饭店"/>
    <d v="2013-08-28T00:00:00"/>
    <d v="2021-11-25T00:00:00"/>
    <s v="保底(含物管费)与流水两者取高"/>
    <s v="0.05"/>
    <s v="0.05"/>
    <s v=""/>
    <n v="8.1999999999999993"/>
  </r>
  <r>
    <d v="2014-03-01T00:00:00"/>
    <x v="3"/>
    <x v="3"/>
    <s v="The Second Movement 第二乐章"/>
    <n v="706267.2"/>
    <n v="55795.108799999995"/>
    <x v="2937"/>
    <x v="4214"/>
    <x v="4156"/>
    <x v="148"/>
    <s v="餐饮"/>
    <x v="2"/>
    <s v="餐馆/饭店"/>
    <d v="2013-10-20T00:00:00"/>
    <d v="2022-01-17T00:00:00"/>
    <s v="保底(含物管费)与流水两者取高"/>
    <s v="0.05"/>
    <s v="0.05"/>
    <s v=""/>
    <n v="8.1999999999999993"/>
  </r>
  <r>
    <d v="2014-03-01T00:00:00"/>
    <x v="3"/>
    <x v="3"/>
    <s v="Girdear 哥弟"/>
    <n v="687672"/>
    <n v="54326.087999999996"/>
    <x v="2937"/>
    <x v="4215"/>
    <x v="4157"/>
    <x v="83"/>
    <s v="普通服饰"/>
    <x v="13"/>
    <s v="女装"/>
    <d v="2013-04-10T00:00:00"/>
    <d v="2016-05-09T00:00:00"/>
    <s v="保底与流水两者取高"/>
    <s v="0.06"/>
    <s v="0.06"/>
    <s v=""/>
    <n v="3.1"/>
  </r>
  <r>
    <d v="2014-03-01T00:00:00"/>
    <x v="3"/>
    <x v="3"/>
    <s v="Esprit"/>
    <n v="624676.07999999996"/>
    <n v="139302.76584000001"/>
    <x v="2938"/>
    <x v="4216"/>
    <x v="4158"/>
    <x v="130"/>
    <s v="普通服饰"/>
    <x v="9"/>
    <s v="中性服装/休闲服饰"/>
    <d v="2013-01-25T00:00:00"/>
    <d v="2018-05-09T00:00:00"/>
    <s v="保底与流水两者取高"/>
    <s v="0.11"/>
    <s v="0.11"/>
    <s v=""/>
    <n v="5.3"/>
  </r>
  <r>
    <d v="2014-03-01T00:00:00"/>
    <x v="3"/>
    <x v="3"/>
    <s v="PAGE ONE"/>
    <n v="168693.6"/>
    <n v="79775.203439999997"/>
    <x v="2939"/>
    <x v="4217"/>
    <x v="4159"/>
    <x v="131"/>
    <s v="普通服饰"/>
    <x v="9"/>
    <s v="综合服饰"/>
    <d v="2013-02-26T00:00:00"/>
    <d v="2016-05-09T00:00:00"/>
    <s v="保底与流水两者取高"/>
    <s v="0.15"/>
    <s v="0.15"/>
    <s v=""/>
    <n v="3.2"/>
  </r>
  <r>
    <d v="2014-03-01T00:00:00"/>
    <x v="3"/>
    <x v="3"/>
    <s v="伊芙丽éifini"/>
    <n v="294901.2"/>
    <n v="53111.706120000003"/>
    <x v="2940"/>
    <x v="4218"/>
    <x v="4160"/>
    <x v="132"/>
    <s v="普通服饰"/>
    <x v="13"/>
    <s v="女装"/>
    <d v="2013-01-21T00:00:00"/>
    <d v="2016-05-09T00:00:00"/>
    <s v="保底与流水两者取高"/>
    <s v="0.15"/>
    <s v="0.15"/>
    <s v=""/>
    <n v="3.3"/>
  </r>
  <r>
    <d v="2014-03-01T00:00:00"/>
    <x v="3"/>
    <x v="3"/>
    <s v="AVVN 飞鸟和新酒"/>
    <n v="236209.19999999998"/>
    <n v="57020.900879999994"/>
    <x v="2721"/>
    <x v="4219"/>
    <x v="4161"/>
    <x v="133"/>
    <s v="普通服饰"/>
    <x v="13"/>
    <s v="女装"/>
    <d v="2013-01-24T00:00:00"/>
    <d v="2015-05-09T00:00:00"/>
    <s v="保底与流水两者取高"/>
    <s v="0.15"/>
    <s v="0.15"/>
    <s v=""/>
    <n v="2.2999999999999998"/>
  </r>
  <r>
    <d v="2014-03-01T00:00:00"/>
    <x v="3"/>
    <x v="3"/>
    <s v="Plory"/>
    <n v="103465.056"/>
    <n v="13595.308358400001"/>
    <x v="1473"/>
    <x v="4220"/>
    <x v="4162"/>
    <x v="134"/>
    <s v="普通服饰"/>
    <x v="12"/>
    <s v="男装"/>
    <d v="2013-03-12T00:00:00"/>
    <d v="2016-05-09T00:00:00"/>
    <s v="保底(含物管费)与流水两者取高"/>
    <s v="0.13"/>
    <s v="0.13"/>
    <s v=""/>
    <n v="3.2"/>
  </r>
  <r>
    <d v="2014-03-01T00:00:00"/>
    <x v="3"/>
    <x v="3"/>
    <s v="Croquis 速写"/>
    <n v="234897.6"/>
    <n v="50033.188799999996"/>
    <x v="2941"/>
    <x v="4221"/>
    <x v="4163"/>
    <x v="135"/>
    <s v="普通服饰"/>
    <x v="12"/>
    <s v="男装"/>
    <d v="2013-03-22T00:00:00"/>
    <d v="2016-05-09T00:00:00"/>
    <s v="保底与流水两者取高"/>
    <s v="0.18"/>
    <s v="0.18"/>
    <s v=""/>
    <n v="3.1"/>
  </r>
  <r>
    <d v="2014-03-01T00:00:00"/>
    <x v="3"/>
    <x v="3"/>
    <s v="JNBY 江南布衣"/>
    <n v="209355.6"/>
    <n v="62094.870959999986"/>
    <x v="2942"/>
    <x v="4222"/>
    <x v="4164"/>
    <x v="82"/>
    <s v="普通服饰"/>
    <x v="13"/>
    <s v="女装"/>
    <d v="2013-01-11T00:00:00"/>
    <d v="2016-05-09T00:00:00"/>
    <s v="保底与流水两者取高"/>
    <s v="0.18"/>
    <s v="0.18"/>
    <s v=""/>
    <n v="3.3"/>
  </r>
  <r>
    <d v="2014-03-01T00:00:00"/>
    <x v="3"/>
    <x v="3"/>
    <s v="ROEM"/>
    <n v="140243.28"/>
    <n v="18231.626400000001"/>
    <x v="458"/>
    <x v="4223"/>
    <x v="4165"/>
    <x v="136"/>
    <s v="普通服饰"/>
    <x v="13"/>
    <s v="女装"/>
    <d v="2013-03-12T00:00:00"/>
    <d v="2016-05-09T00:00:00"/>
    <s v="保底(含物管费)与流水两者取高"/>
    <s v="0.13"/>
    <s v="0.13"/>
    <s v=""/>
    <n v="3.2"/>
  </r>
  <r>
    <d v="2014-03-01T00:00:00"/>
    <x v="3"/>
    <x v="3"/>
    <s v="百合新娘"/>
    <n v="173161.19999999998"/>
    <n v="28831.339799999994"/>
    <x v="2943"/>
    <x v="4224"/>
    <x v="4166"/>
    <x v="63"/>
    <s v="其它"/>
    <x v="3"/>
    <s v="婚纱店/婚纱摄影"/>
    <d v="2012-12-07T00:00:00"/>
    <d v="2015-05-09T00:00:00"/>
    <s v="纯保底"/>
    <s v="0."/>
    <s v="0."/>
    <s v=""/>
    <n v="2.4"/>
  </r>
  <r>
    <d v="2014-03-01T00:00:00"/>
    <x v="3"/>
    <x v="3"/>
    <s v="15mins"/>
    <n v="156021.6"/>
    <n v="27537.812400000003"/>
    <x v="126"/>
    <x v="4225"/>
    <x v="4167"/>
    <x v="137"/>
    <s v="普通服饰"/>
    <x v="6"/>
    <s v="鞋"/>
    <d v="2013-02-27T00:00:00"/>
    <d v="2015-05-09T00:00:00"/>
    <s v="保底与流水两者取高"/>
    <s v="0.16"/>
    <s v="0.16"/>
    <s v=""/>
    <n v="2.2000000000000002"/>
  </r>
  <r>
    <d v="2014-03-01T00:00:00"/>
    <x v="3"/>
    <x v="3"/>
    <s v="AJIDOU 阿吉豆"/>
    <n v="300940.79999999999"/>
    <n v="42252.088319999995"/>
    <x v="1834"/>
    <x v="4226"/>
    <x v="4168"/>
    <x v="138"/>
    <s v="普通服饰"/>
    <x v="6"/>
    <s v="流行配饰/人造珠宝佩饰"/>
    <d v="2013-01-13T00:00:00"/>
    <d v="2016-05-09T00:00:00"/>
    <s v="保底与流水两者取高"/>
    <s v="0.13"/>
    <s v="0.13"/>
    <s v=""/>
    <n v="3.3"/>
  </r>
  <r>
    <d v="2014-03-01T00:00:00"/>
    <x v="3"/>
    <x v="3"/>
    <s v="One More"/>
    <n v="145510.79999999999"/>
    <n v="44278.936439999998"/>
    <x v="2944"/>
    <x v="4227"/>
    <x v="4169"/>
    <x v="139"/>
    <s v="普通服饰"/>
    <x v="13"/>
    <s v="女装"/>
    <d v="2013-01-07T00:00:00"/>
    <d v="2016-05-09T00:00:00"/>
    <s v="保底与流水两者取高"/>
    <s v="0.13"/>
    <s v="0.13"/>
    <s v=""/>
    <n v="3.3"/>
  </r>
  <r>
    <d v="2014-03-01T00:00:00"/>
    <x v="3"/>
    <x v="3"/>
    <s v="GXG"/>
    <n v="497485.19999999995"/>
    <n v="93228.726479999998"/>
    <x v="2320"/>
    <x v="4228"/>
    <x v="4170"/>
    <x v="140"/>
    <s v="普通服饰"/>
    <x v="12"/>
    <s v="男装"/>
    <d v="2013-01-07T00:00:00"/>
    <d v="2016-05-10T00:00:00"/>
    <s v="保底与流水两者取高"/>
    <s v="0.13"/>
    <s v="0.13"/>
    <s v=""/>
    <n v="3.3"/>
  </r>
  <r>
    <d v="2014-03-01T00:00:00"/>
    <x v="3"/>
    <x v="3"/>
    <s v="H.S"/>
    <n v="611044.79999999993"/>
    <n v="153922.18512000001"/>
    <x v="2945"/>
    <x v="4229"/>
    <x v="4171"/>
    <x v="141"/>
    <s v="普通服饰"/>
    <x v="13"/>
    <s v="女装"/>
    <d v="2013-02-26T00:00:00"/>
    <d v="2016-05-09T00:00:00"/>
    <s v="保底与流水两者取高"/>
    <s v="0.15"/>
    <s v="0.15"/>
    <s v=""/>
    <n v="3.2"/>
  </r>
  <r>
    <d v="2014-03-01T00:00:00"/>
    <x v="3"/>
    <x v="3"/>
    <s v="Harbor House"/>
    <n v="980559.83999999985"/>
    <n v="142279.23278400002"/>
    <x v="2946"/>
    <x v="4230"/>
    <x v="4172"/>
    <x v="142"/>
    <s v="其它"/>
    <x v="4"/>
    <s v="家具/厨房/卫浴/灯"/>
    <d v="2012-11-28T00:00:00"/>
    <d v="2018-05-09T00:00:00"/>
    <s v="保底与流水两者取高"/>
    <s v="0.12"/>
    <s v="0.12"/>
    <s v=""/>
    <n v="5.4"/>
  </r>
  <r>
    <d v="2014-03-01T00:00:00"/>
    <x v="3"/>
    <x v="3"/>
    <s v="一锅两吃"/>
    <n v="324891.59999999998"/>
    <n v="37622.44728"/>
    <x v="318"/>
    <x v="4231"/>
    <x v="4173"/>
    <x v="143"/>
    <s v="餐饮"/>
    <x v="2"/>
    <s v="餐馆/饭店"/>
    <d v="2013-02-26T00:00:00"/>
    <d v="2018-05-09T00:00:00"/>
    <s v="保底与流水两者取高"/>
    <s v="0.08"/>
    <s v="0.08"/>
    <s v=""/>
    <n v="5.2"/>
  </r>
  <r>
    <d v="2014-03-01T00:00:00"/>
    <x v="3"/>
    <x v="3"/>
    <s v="釜山料理"/>
    <n v="394892.39999999997"/>
    <n v="47505.555720000011"/>
    <x v="2947"/>
    <x v="4232"/>
    <x v="4174"/>
    <x v="144"/>
    <s v="餐饮"/>
    <x v="2"/>
    <s v="餐馆/饭店"/>
    <d v="2013-02-27T00:00:00"/>
    <d v="2021-05-09T00:00:00"/>
    <s v="保底与流水两者取高"/>
    <s v="0.08"/>
    <s v="0.08"/>
    <s v=""/>
    <n v="8.1999999999999993"/>
  </r>
  <r>
    <d v="2014-03-01T00:00:00"/>
    <x v="3"/>
    <x v="3"/>
    <s v="味氏家族"/>
    <n v="361016.39999999997"/>
    <n v="61769.906039999994"/>
    <x v="730"/>
    <x v="4233"/>
    <x v="4175"/>
    <x v="145"/>
    <s v="餐饮"/>
    <x v="2"/>
    <s v="餐馆/饭店"/>
    <d v="2013-02-22T00:00:00"/>
    <d v="2021-05-09T00:00:00"/>
    <s v="保底(含物管费)与流水两者取高"/>
    <s v="0.08"/>
    <s v="0.08"/>
    <s v=""/>
    <n v="8.1999999999999993"/>
  </r>
  <r>
    <d v="2014-03-01T00:00:00"/>
    <x v="3"/>
    <x v="3"/>
    <s v="澳门豆捞"/>
    <n v="517450.08"/>
    <n v="72546.50121599999"/>
    <x v="2948"/>
    <x v="4234"/>
    <x v="4176"/>
    <x v="146"/>
    <s v="餐饮"/>
    <x v="2"/>
    <s v="餐馆/饭店"/>
    <d v="2012-12-18T00:00:00"/>
    <d v="2021-05-16T00:00:00"/>
    <s v="纯扣"/>
    <s v="0.07"/>
    <s v="0.07"/>
    <s v=""/>
    <n v="8.4"/>
  </r>
  <r>
    <d v="2014-03-01T00:00:00"/>
    <x v="3"/>
    <x v="3"/>
    <s v="iwell 爱享屋"/>
    <n v="5480.4"/>
    <n v="2044.7372400000002"/>
    <x v="2949"/>
    <x v="4235"/>
    <x v="4177"/>
    <x v="10"/>
    <s v="普通服饰"/>
    <x v="6"/>
    <s v="生活特性店"/>
    <d v="2014-03-26T00:00:00"/>
    <d v="2015-03-25T00:00:00"/>
    <s v="保底与流水两者取和"/>
    <s v="0.14"/>
    <s v="0.14"/>
    <s v=""/>
    <n v="1"/>
  </r>
  <r>
    <d v="2014-03-01T00:00:00"/>
    <x v="3"/>
    <x v="3"/>
    <s v="韩雅"/>
    <n v="39226.559999999998"/>
    <n v="6601.8300480000007"/>
    <x v="2950"/>
    <x v="4236"/>
    <x v="4178"/>
    <x v="10"/>
    <s v="美容"/>
    <x v="5"/>
    <s v="化妆品/护肤品/香水"/>
    <d v="2013-09-15T00:00:00"/>
    <d v="2014-09-14T00:00:00"/>
    <s v="纯保底"/>
    <s v="0."/>
    <s v="0."/>
    <s v=""/>
    <n v="1"/>
  </r>
  <r>
    <d v="2014-03-01T00:00:00"/>
    <x v="3"/>
    <x v="3"/>
    <s v="Italina"/>
    <n v="66745.2"/>
    <n v="6601.1002799999997"/>
    <x v="2799"/>
    <x v="4237"/>
    <x v="4179"/>
    <x v="10"/>
    <s v="普通服饰"/>
    <x v="6"/>
    <s v="流行配饰/人造珠宝佩饰"/>
    <d v="2013-09-16T00:00:00"/>
    <d v="2014-09-15T00:00:00"/>
    <s v="纯保底"/>
    <s v="0."/>
    <s v="0."/>
    <s v=""/>
    <n v="1"/>
  </r>
  <r>
    <d v="2014-03-01T00:00:00"/>
    <x v="3"/>
    <x v="3"/>
    <s v="银时代"/>
    <n v="60478.799999999996"/>
    <n v="5999.4969599999995"/>
    <x v="2951"/>
    <x v="4238"/>
    <x v="4180"/>
    <x v="10"/>
    <s v="普通服饰"/>
    <x v="6"/>
    <s v="流行配饰/人造珠宝佩饰"/>
    <d v="2013-09-01T00:00:00"/>
    <d v="2014-08-31T00:00:00"/>
    <s v="纯保底"/>
    <s v="0."/>
    <s v="0."/>
    <s v=""/>
    <n v="1"/>
  </r>
  <r>
    <d v="2014-03-01T00:00:00"/>
    <x v="3"/>
    <x v="3"/>
    <s v="罗西尼表"/>
    <n v="39867.599999999999"/>
    <n v="6000.0737999999992"/>
    <x v="418"/>
    <x v="4239"/>
    <x v="4181"/>
    <x v="10"/>
    <s v="珠宝"/>
    <x v="11"/>
    <s v="钟表"/>
    <d v="2013-09-19T00:00:00"/>
    <d v="2014-09-18T00:00:00"/>
    <s v="保底与流水两者取高"/>
    <s v="0.13"/>
    <s v="0.13"/>
    <s v=""/>
    <n v="1"/>
  </r>
  <r>
    <d v="2014-03-01T00:00:00"/>
    <x v="3"/>
    <x v="3"/>
    <s v="大地之神"/>
    <n v="22110"/>
    <n v="6000.6540000000014"/>
    <x v="2952"/>
    <x v="4240"/>
    <x v="4182"/>
    <x v="10"/>
    <s v="普通服饰"/>
    <x v="6"/>
    <s v="流行配饰/人造珠宝佩饰"/>
    <d v="2013-09-24T00:00:00"/>
    <d v="2014-09-23T00:00:00"/>
    <s v="纯保底"/>
    <s v="0."/>
    <s v="0."/>
    <s v=""/>
    <n v="1"/>
  </r>
  <r>
    <d v="2014-03-01T00:00:00"/>
    <x v="3"/>
    <x v="3"/>
    <s v="改衣间"/>
    <n v="5322"/>
    <n v="2400.2219999999998"/>
    <x v="2953"/>
    <x v="4241"/>
    <x v="4183"/>
    <x v="147"/>
    <s v="其它"/>
    <x v="3"/>
    <s v="衣裤织补服务"/>
    <d v="2013-12-01T00:00:00"/>
    <d v="2014-11-30T00:00:00"/>
    <s v="纯保底"/>
    <s v="0."/>
    <s v="0."/>
    <s v=""/>
    <n v="1"/>
  </r>
  <r>
    <d v="2014-03-01T00:00:00"/>
    <x v="3"/>
    <x v="3"/>
    <s v="名表维修中心"/>
    <n v="5466"/>
    <n v="2039.9111999999998"/>
    <x v="1890"/>
    <x v="4242"/>
    <x v="4184"/>
    <x v="53"/>
    <s v="其它"/>
    <x v="3"/>
    <s v="修鞋/修锁服务"/>
    <d v="2013-12-09T00:00:00"/>
    <d v="2014-12-08T00:00:00"/>
    <s v="纯保底"/>
    <s v="0."/>
    <s v="0."/>
    <s v=""/>
    <n v="1"/>
  </r>
  <r>
    <d v="2014-03-01T00:00:00"/>
    <x v="3"/>
    <x v="3"/>
    <s v="泰兰尼斯"/>
    <n v="6732.5999999999995"/>
    <n v="0"/>
    <x v="100"/>
    <x v="4243"/>
    <x v="104"/>
    <x v="6"/>
    <s v="儿童"/>
    <x v="14"/>
    <s v="童装/童鞋"/>
    <d v="2014-03-29T00:00:00"/>
    <d v="2015-03-28T00:00:00"/>
    <s v="保底与流水两者取和"/>
    <n v="0.16"/>
    <n v="0.16"/>
    <s v=""/>
    <n v="1"/>
  </r>
  <r>
    <d v="2014-04-01T00:00:00"/>
    <x v="3"/>
    <x v="3"/>
    <s v="新发现餐厅"/>
    <n v="1016252.3999999999"/>
    <n v="126523.4238"/>
    <x v="643"/>
    <x v="4244"/>
    <x v="4185"/>
    <x v="111"/>
    <s v="餐饮"/>
    <x v="2"/>
    <s v="餐馆/饭店"/>
    <d v="2012-12-27T00:00:00"/>
    <d v="2021-05-09T00:00:00"/>
    <s v="保底(含物管费)与流水两者取高"/>
    <s v="0.08"/>
    <s v="0.08"/>
    <s v=""/>
    <n v="8.4"/>
  </r>
  <r>
    <d v="2014-04-01T00:00:00"/>
    <x v="3"/>
    <x v="3"/>
    <s v="张功馆"/>
    <n v="557792.4"/>
    <n v="93988.019400000005"/>
    <x v="2954"/>
    <x v="4245"/>
    <x v="4186"/>
    <x v="112"/>
    <s v="餐饮"/>
    <x v="2"/>
    <s v="餐馆/饭店"/>
    <d v="2013-01-12T00:00:00"/>
    <d v="2021-05-09T00:00:00"/>
    <s v="保底(含物管费)与流水两者取高"/>
    <s v="0.08"/>
    <s v="0.08"/>
    <s v=""/>
    <n v="8.3000000000000007"/>
  </r>
  <r>
    <d v="2014-04-01T00:00:00"/>
    <x v="3"/>
    <x v="3"/>
    <s v="黛"/>
    <n v="328444.79999999999"/>
    <n v="53996.325120000001"/>
    <x v="478"/>
    <x v="4246"/>
    <x v="4187"/>
    <x v="113"/>
    <s v="餐饮"/>
    <x v="2"/>
    <s v="餐馆/饭店"/>
    <d v="2013-05-08T00:00:00"/>
    <d v="2021-05-07T00:00:00"/>
    <s v="保底与流水两者取高"/>
    <s v="0.08"/>
    <s v="0.08"/>
    <s v=""/>
    <n v="8"/>
  </r>
  <r>
    <d v="2014-04-01T00:00:00"/>
    <x v="3"/>
    <x v="3"/>
    <s v="侨治"/>
    <n v="187588.18800000002"/>
    <n v="25080.5407356"/>
    <x v="2955"/>
    <x v="4247"/>
    <x v="4188"/>
    <x v="115"/>
    <s v="美容"/>
    <x v="8"/>
    <s v="美容/美发/美甲"/>
    <d v="2012-11-30T00:00:00"/>
    <d v="2018-05-09T00:00:00"/>
    <s v="纯保底"/>
    <s v="0."/>
    <s v="0."/>
    <s v=""/>
    <n v="5.4"/>
  </r>
  <r>
    <d v="2014-04-01T00:00:00"/>
    <x v="3"/>
    <x v="3"/>
    <s v="巴蜀江南"/>
    <n v="660816"/>
    <n v="110752.76160000001"/>
    <x v="877"/>
    <x v="4248"/>
    <x v="4189"/>
    <x v="116"/>
    <s v="餐饮"/>
    <x v="2"/>
    <s v="餐馆/饭店"/>
    <d v="2012-12-25T00:00:00"/>
    <d v="2021-05-09T00:00:00"/>
    <s v="保底(含物管费)与流水两者取高"/>
    <s v="0.07"/>
    <s v="0.07"/>
    <s v=""/>
    <n v="8.4"/>
  </r>
  <r>
    <d v="2014-04-01T00:00:00"/>
    <x v="3"/>
    <x v="3"/>
    <s v="Aimer 爱慕一家人"/>
    <n v="172621.19999999998"/>
    <n v="48903.585959999997"/>
    <x v="2956"/>
    <x v="4249"/>
    <x v="4190"/>
    <x v="117"/>
    <s v="普通服饰"/>
    <x v="9"/>
    <s v="内衣裤/保暖内衣"/>
    <d v="2013-01-25T00:00:00"/>
    <d v="2016-05-09T00:00:00"/>
    <s v="保底与流水两者取高"/>
    <s v="0.16"/>
    <s v="0.16"/>
    <s v=""/>
    <n v="3.3"/>
  </r>
  <r>
    <d v="2014-04-01T00:00:00"/>
    <x v="3"/>
    <x v="3"/>
    <s v="真情告白"/>
    <n v="104871.59999999999"/>
    <n v="47108.322720000004"/>
    <x v="2957"/>
    <x v="4250"/>
    <x v="4191"/>
    <x v="25"/>
    <s v="普通服饰"/>
    <x v="13"/>
    <s v="女装"/>
    <d v="2013-01-12T00:00:00"/>
    <d v="2016-05-09T00:00:00"/>
    <s v="保底与流水两者取高"/>
    <s v="0.11"/>
    <s v="0.11"/>
    <s v=""/>
    <n v="3.3"/>
  </r>
  <r>
    <d v="2014-04-01T00:00:00"/>
    <x v="3"/>
    <x v="3"/>
    <s v="Zolle"/>
    <n v="148731.6"/>
    <n v="28303.623480000002"/>
    <x v="2958"/>
    <x v="4251"/>
    <x v="4192"/>
    <x v="54"/>
    <s v="普通服饰"/>
    <x v="13"/>
    <s v="女装"/>
    <d v="2013-01-05T00:00:00"/>
    <d v="2016-05-09T00:00:00"/>
    <s v="保底与流水两者取高"/>
    <s v="0.15"/>
    <s v="0.15"/>
    <s v=""/>
    <n v="3.3"/>
  </r>
  <r>
    <d v="2014-04-01T00:00:00"/>
    <x v="3"/>
    <x v="3"/>
    <s v="WSFM 五色风马"/>
    <n v="62503.199999999997"/>
    <n v="32545.416240000002"/>
    <x v="2959"/>
    <x v="4252"/>
    <x v="4193"/>
    <x v="118"/>
    <s v="普通服饰"/>
    <x v="13"/>
    <s v="女装"/>
    <d v="2013-01-07T00:00:00"/>
    <d v="2015-05-09T00:00:00"/>
    <s v="保底与流水两者取高"/>
    <s v="0.14"/>
    <s v="0.14"/>
    <s v=""/>
    <n v="2.2999999999999998"/>
  </r>
  <r>
    <d v="2014-04-01T00:00:00"/>
    <x v="3"/>
    <x v="3"/>
    <s v="Suphier"/>
    <n v="63546"/>
    <n v="16560.087599999999"/>
    <x v="786"/>
    <x v="4253"/>
    <x v="4194"/>
    <x v="51"/>
    <s v="普通服饰"/>
    <x v="6"/>
    <s v="鞋"/>
    <d v="2013-01-06T00:00:00"/>
    <d v="2015-05-09T00:00:00"/>
    <s v="保底与流水两者取高"/>
    <s v="0.15"/>
    <s v="0.15"/>
    <s v=""/>
    <n v="2.2999999999999998"/>
  </r>
  <r>
    <d v="2014-04-01T00:00:00"/>
    <x v="3"/>
    <x v="3"/>
    <s v="KBNE"/>
    <n v="142852.79999999999"/>
    <n v="47098.568159999995"/>
    <x v="2960"/>
    <x v="4254"/>
    <x v="4195"/>
    <x v="35"/>
    <s v="普通服饰"/>
    <x v="13"/>
    <s v="女装"/>
    <d v="2013-01-09T00:00:00"/>
    <d v="2015-05-09T00:00:00"/>
    <s v="保底与流水两者取高"/>
    <s v="0.16"/>
    <s v="0.16"/>
    <s v=""/>
    <n v="2.2999999999999998"/>
  </r>
  <r>
    <d v="2014-04-01T00:00:00"/>
    <x v="3"/>
    <x v="3"/>
    <s v="Donoratico 达衣岩"/>
    <n v="269346"/>
    <n v="54596.434199999996"/>
    <x v="2961"/>
    <x v="4255"/>
    <x v="4196"/>
    <x v="119"/>
    <s v="普通服饰"/>
    <x v="13"/>
    <s v="女装"/>
    <d v="2013-01-10T00:00:00"/>
    <d v="2016-05-09T00:00:00"/>
    <s v="保底(含物管费)与流水两者取高"/>
    <s v="0.18"/>
    <s v="0.18"/>
    <s v=""/>
    <n v="3.3"/>
  </r>
  <r>
    <d v="2014-04-01T00:00:00"/>
    <x v="3"/>
    <x v="3"/>
    <s v="Eland 依恋"/>
    <n v="117041.52"/>
    <n v="32081.080632000005"/>
    <x v="2962"/>
    <x v="4256"/>
    <x v="4197"/>
    <x v="120"/>
    <s v="普通服饰"/>
    <x v="9"/>
    <s v="综合服饰"/>
    <d v="2013-03-07T00:00:00"/>
    <d v="2016-05-09T00:00:00"/>
    <s v="保底(含物管费)与流水两者取高"/>
    <s v="0.13"/>
    <s v="0.13"/>
    <s v=""/>
    <n v="3.2"/>
  </r>
  <r>
    <d v="2014-04-01T00:00:00"/>
    <x v="3"/>
    <x v="3"/>
    <s v="Teenie Weenie"/>
    <n v="142638.55199999997"/>
    <n v="22437.0442296"/>
    <x v="2963"/>
    <x v="4257"/>
    <x v="4198"/>
    <x v="121"/>
    <s v="普通服饰"/>
    <x v="13"/>
    <s v="女装"/>
    <d v="2013-03-04T00:00:00"/>
    <d v="2016-05-09T00:00:00"/>
    <s v="保底(含物管费)与流水两者取高"/>
    <s v="0.13"/>
    <s v="0.13"/>
    <s v=""/>
    <n v="3.2"/>
  </r>
  <r>
    <d v="2014-04-01T00:00:00"/>
    <x v="3"/>
    <x v="3"/>
    <s v="Key Wear 奇威"/>
    <n v="160369.19999999998"/>
    <n v="35698.183920000003"/>
    <x v="2964"/>
    <x v="4258"/>
    <x v="4199"/>
    <x v="122"/>
    <s v="普通服饰"/>
    <x v="13"/>
    <s v="女装"/>
    <d v="2013-01-10T00:00:00"/>
    <d v="2018-05-09T00:00:00"/>
    <s v="保底与流水两者取高"/>
    <s v="0.16"/>
    <s v="0.16"/>
    <s v=""/>
    <n v="5.3"/>
  </r>
  <r>
    <d v="2014-04-01T00:00:00"/>
    <x v="3"/>
    <x v="3"/>
    <s v="Peace Bird 太平鸟女装"/>
    <n v="181857.6"/>
    <n v="75616.390079999997"/>
    <x v="2965"/>
    <x v="4259"/>
    <x v="4200"/>
    <x v="123"/>
    <s v="普通服饰"/>
    <x v="13"/>
    <s v="女装"/>
    <d v="2013-01-25T00:00:00"/>
    <d v="2015-05-09T00:00:00"/>
    <s v="保底与流水两者取高"/>
    <s v="0.15"/>
    <s v="0.15"/>
    <s v=""/>
    <n v="2.2999999999999998"/>
  </r>
  <r>
    <d v="2014-04-01T00:00:00"/>
    <x v="3"/>
    <x v="3"/>
    <s v="Peace Bird 太平鸟男装"/>
    <n v="373308"/>
    <n v="86122.155599999998"/>
    <x v="2966"/>
    <x v="4260"/>
    <x v="4201"/>
    <x v="124"/>
    <s v="普通服饰"/>
    <x v="12"/>
    <s v="男装"/>
    <d v="2013-01-21T00:00:00"/>
    <d v="2015-05-09T00:00:00"/>
    <s v="保底与流水两者取高"/>
    <s v="0.15"/>
    <s v="0.15"/>
    <s v=""/>
    <n v="2.2999999999999998"/>
  </r>
  <r>
    <d v="2014-04-01T00:00:00"/>
    <x v="3"/>
    <x v="3"/>
    <s v="gxg.jeans"/>
    <n v="215572.8"/>
    <n v="59390.306400000001"/>
    <x v="2492"/>
    <x v="4261"/>
    <x v="4202"/>
    <x v="125"/>
    <s v="普通服饰"/>
    <x v="12"/>
    <s v="男装"/>
    <d v="2013-01-05T00:00:00"/>
    <d v="2016-05-09T00:00:00"/>
    <s v="保底与流水两者取高"/>
    <s v="0.13"/>
    <s v="0.13"/>
    <s v=""/>
    <n v="3.3"/>
  </r>
  <r>
    <d v="2014-04-01T00:00:00"/>
    <x v="3"/>
    <x v="3"/>
    <s v="Honeys"/>
    <n v="211209.60000000001"/>
    <n v="67080.168959999995"/>
    <x v="2967"/>
    <x v="4262"/>
    <x v="4203"/>
    <x v="126"/>
    <s v="普通服饰"/>
    <x v="13"/>
    <s v="女装"/>
    <d v="2012-12-31T00:00:00"/>
    <d v="2016-03-06T00:00:00"/>
    <s v="保底与流水两者取高"/>
    <s v="0.18"/>
    <s v="0.18"/>
    <s v=""/>
    <n v="3.2"/>
  </r>
  <r>
    <d v="2014-04-01T00:00:00"/>
    <x v="3"/>
    <x v="3"/>
    <s v="La Chapelle 拉夏贝尔"/>
    <n v="552750"/>
    <n v="154991.09999999998"/>
    <x v="2968"/>
    <x v="4263"/>
    <x v="4204"/>
    <x v="127"/>
    <s v="快时尚"/>
    <x v="21"/>
    <s v="快时尚"/>
    <d v="2013-03-05T00:00:00"/>
    <d v="2021-06-02T00:00:00"/>
    <s v="纯扣"/>
    <s v="0.14"/>
    <s v="0.14"/>
    <s v=""/>
    <n v="8.1999999999999993"/>
  </r>
  <r>
    <d v="2014-04-01T00:00:00"/>
    <x v="3"/>
    <x v="3"/>
    <s v="张生记"/>
    <n v="883012.79999999993"/>
    <n v="81766.985279999994"/>
    <x v="266"/>
    <x v="4264"/>
    <x v="4205"/>
    <x v="128"/>
    <s v="餐饮"/>
    <x v="2"/>
    <s v="餐馆/饭店"/>
    <d v="2013-06-21T00:00:00"/>
    <d v="2021-10-18T00:00:00"/>
    <s v="保底(含物管费)与流水两者取高"/>
    <s v="0."/>
    <s v="0."/>
    <s v=""/>
    <n v="8.3000000000000007"/>
  </r>
  <r>
    <d v="2014-04-01T00:00:00"/>
    <x v="3"/>
    <x v="3"/>
    <s v="炉鱼"/>
    <n v="1346857.2"/>
    <n v="67342.86"/>
    <x v="446"/>
    <x v="4265"/>
    <x v="4206"/>
    <x v="129"/>
    <s v="餐饮"/>
    <x v="2"/>
    <s v="餐馆/饭店"/>
    <d v="2013-08-28T00:00:00"/>
    <d v="2021-11-25T00:00:00"/>
    <s v="保底(含物管费)与流水两者取高"/>
    <s v="0.05"/>
    <s v="0.05"/>
    <s v=""/>
    <n v="8.1999999999999993"/>
  </r>
  <r>
    <d v="2014-04-01T00:00:00"/>
    <x v="3"/>
    <x v="3"/>
    <s v="The Second Movement 第二乐章"/>
    <n v="652718.4"/>
    <n v="55807.423199999997"/>
    <x v="2969"/>
    <x v="4266"/>
    <x v="4207"/>
    <x v="148"/>
    <s v="餐饮"/>
    <x v="2"/>
    <s v="餐馆/饭店"/>
    <d v="2013-10-20T00:00:00"/>
    <d v="2022-01-17T00:00:00"/>
    <s v="保底(含物管费)与流水两者取高"/>
    <s v="0.05"/>
    <s v="0.05"/>
    <s v=""/>
    <n v="8.1999999999999993"/>
  </r>
  <r>
    <d v="2014-04-01T00:00:00"/>
    <x v="3"/>
    <x v="3"/>
    <s v="Girdear 哥弟"/>
    <n v="688456.79999999993"/>
    <n v="54388.087200000002"/>
    <x v="2970"/>
    <x v="4267"/>
    <x v="4208"/>
    <x v="83"/>
    <s v="普通服饰"/>
    <x v="13"/>
    <s v="女装"/>
    <d v="2013-04-10T00:00:00"/>
    <d v="2016-05-09T00:00:00"/>
    <s v="保底与流水两者取高"/>
    <s v="0.06"/>
    <s v="0.06"/>
    <s v=""/>
    <n v="3.1"/>
  </r>
  <r>
    <d v="2014-04-01T00:00:00"/>
    <x v="3"/>
    <x v="3"/>
    <s v="Esprit"/>
    <n v="480041.5199999999"/>
    <n v="139308.04910400001"/>
    <x v="2723"/>
    <x v="4268"/>
    <x v="4209"/>
    <x v="130"/>
    <s v="普通服饰"/>
    <x v="9"/>
    <s v="中性服装/休闲服饰"/>
    <d v="2013-01-25T00:00:00"/>
    <d v="2018-05-09T00:00:00"/>
    <s v="保底与流水两者取高"/>
    <s v="0.11"/>
    <s v="0.11"/>
    <s v=""/>
    <n v="5.3"/>
  </r>
  <r>
    <d v="2014-04-01T00:00:00"/>
    <x v="3"/>
    <x v="3"/>
    <s v="PAGE ONE"/>
    <n v="202297.19999999998"/>
    <n v="79786.015679999997"/>
    <x v="2971"/>
    <x v="4269"/>
    <x v="4210"/>
    <x v="131"/>
    <s v="普通服饰"/>
    <x v="9"/>
    <s v="综合服饰"/>
    <d v="2013-02-26T00:00:00"/>
    <d v="2016-05-09T00:00:00"/>
    <s v="保底与流水两者取高"/>
    <s v="0.15"/>
    <s v="0.15"/>
    <s v=""/>
    <n v="3.2"/>
  </r>
  <r>
    <d v="2014-04-01T00:00:00"/>
    <x v="3"/>
    <x v="3"/>
    <s v="伊芙丽éifini"/>
    <n v="198678"/>
    <n v="42616.430999999997"/>
    <x v="2014"/>
    <x v="4270"/>
    <x v="4211"/>
    <x v="132"/>
    <s v="普通服饰"/>
    <x v="13"/>
    <s v="女装"/>
    <d v="2013-01-21T00:00:00"/>
    <d v="2016-05-09T00:00:00"/>
    <s v="保底与流水两者取高"/>
    <s v="0.15"/>
    <s v="0.15"/>
    <s v=""/>
    <n v="3.3"/>
  </r>
  <r>
    <d v="2014-04-01T00:00:00"/>
    <x v="3"/>
    <x v="3"/>
    <s v="AVVN 飞鸟和新酒"/>
    <n v="206431.19999999998"/>
    <n v="57016.297440000002"/>
    <x v="869"/>
    <x v="4271"/>
    <x v="4212"/>
    <x v="133"/>
    <s v="普通服饰"/>
    <x v="13"/>
    <s v="女装"/>
    <d v="2013-01-24T00:00:00"/>
    <d v="2015-05-09T00:00:00"/>
    <s v="保底与流水两者取高"/>
    <s v="0.15"/>
    <s v="0.15"/>
    <s v=""/>
    <n v="2.2999999999999998"/>
  </r>
  <r>
    <d v="2014-04-01T00:00:00"/>
    <x v="3"/>
    <x v="3"/>
    <s v="Plory"/>
    <n v="100176.21599999999"/>
    <n v="13593.912511200002"/>
    <x v="1695"/>
    <x v="4272"/>
    <x v="4213"/>
    <x v="134"/>
    <s v="普通服饰"/>
    <x v="12"/>
    <s v="男装"/>
    <d v="2013-03-12T00:00:00"/>
    <d v="2016-05-09T00:00:00"/>
    <s v="保底(含物管费)与流水两者取高"/>
    <s v="0.13"/>
    <s v="0.13"/>
    <s v=""/>
    <n v="3.2"/>
  </r>
  <r>
    <d v="2014-04-01T00:00:00"/>
    <x v="3"/>
    <x v="3"/>
    <s v="Croquis 速写"/>
    <n v="227049.60000000001"/>
    <n v="48611.319360000001"/>
    <x v="2972"/>
    <x v="4273"/>
    <x v="4214"/>
    <x v="135"/>
    <s v="普通服饰"/>
    <x v="12"/>
    <s v="男装"/>
    <d v="2013-03-22T00:00:00"/>
    <d v="2016-05-09T00:00:00"/>
    <s v="保底与流水两者取高"/>
    <s v="0.18"/>
    <s v="0.18"/>
    <s v=""/>
    <n v="3.1"/>
  </r>
  <r>
    <d v="2014-04-01T00:00:00"/>
    <x v="3"/>
    <x v="3"/>
    <s v="JNBY 江南布衣"/>
    <n v="201123.6"/>
    <n v="62106.967679999987"/>
    <x v="2973"/>
    <x v="4274"/>
    <x v="4215"/>
    <x v="82"/>
    <s v="普通服饰"/>
    <x v="13"/>
    <s v="女装"/>
    <d v="2013-01-11T00:00:00"/>
    <d v="2016-05-09T00:00:00"/>
    <s v="保底与流水两者取高"/>
    <s v="0.18"/>
    <s v="0.18"/>
    <s v=""/>
    <n v="3.3"/>
  </r>
  <r>
    <d v="2014-04-01T00:00:00"/>
    <x v="3"/>
    <x v="3"/>
    <s v="ROEM"/>
    <n v="111372.192"/>
    <n v="17418.6108288"/>
    <x v="114"/>
    <x v="4275"/>
    <x v="4216"/>
    <x v="136"/>
    <s v="普通服饰"/>
    <x v="13"/>
    <s v="女装"/>
    <d v="2013-03-12T00:00:00"/>
    <d v="2016-05-09T00:00:00"/>
    <s v="保底(含物管费)与流水两者取高"/>
    <s v="0.13"/>
    <s v="0.13"/>
    <s v=""/>
    <n v="3.2"/>
  </r>
  <r>
    <d v="2014-04-01T00:00:00"/>
    <x v="3"/>
    <x v="3"/>
    <s v="百合新娘"/>
    <n v="203063.4"/>
    <n v="28835.002800000002"/>
    <x v="38"/>
    <x v="4276"/>
    <x v="4217"/>
    <x v="63"/>
    <s v="其它"/>
    <x v="3"/>
    <s v="婚纱店/婚纱摄影"/>
    <d v="2012-12-07T00:00:00"/>
    <d v="2015-05-09T00:00:00"/>
    <s v="纯保底"/>
    <s v="0."/>
    <s v="0."/>
    <s v=""/>
    <n v="2.4"/>
  </r>
  <r>
    <d v="2014-04-01T00:00:00"/>
    <x v="3"/>
    <x v="3"/>
    <s v="15mins"/>
    <n v="144762"/>
    <n v="25738.6836"/>
    <x v="1266"/>
    <x v="4277"/>
    <x v="4218"/>
    <x v="137"/>
    <s v="普通服饰"/>
    <x v="6"/>
    <s v="鞋"/>
    <d v="2013-02-27T00:00:00"/>
    <d v="2015-05-09T00:00:00"/>
    <s v="保底与流水两者取高"/>
    <s v="0.16"/>
    <s v="0.16"/>
    <s v=""/>
    <n v="2.2000000000000002"/>
  </r>
  <r>
    <d v="2014-04-01T00:00:00"/>
    <x v="3"/>
    <x v="3"/>
    <s v="AJIDOU 阿吉豆"/>
    <n v="253249.19999999998"/>
    <n v="36037.36116"/>
    <x v="2560"/>
    <x v="4278"/>
    <x v="4219"/>
    <x v="138"/>
    <s v="普通服饰"/>
    <x v="6"/>
    <s v="流行配饰/人造珠宝佩饰"/>
    <d v="2013-01-13T00:00:00"/>
    <d v="2016-05-09T00:00:00"/>
    <s v="保底与流水两者取高"/>
    <s v="0.13"/>
    <s v="0.13"/>
    <s v=""/>
    <n v="3.3"/>
  </r>
  <r>
    <d v="2014-04-01T00:00:00"/>
    <x v="3"/>
    <x v="3"/>
    <s v="One More"/>
    <n v="146824.79999999999"/>
    <n v="44282.359679999994"/>
    <x v="2974"/>
    <x v="4279"/>
    <x v="4220"/>
    <x v="139"/>
    <s v="普通服饰"/>
    <x v="13"/>
    <s v="女装"/>
    <d v="2013-01-07T00:00:00"/>
    <d v="2016-05-09T00:00:00"/>
    <s v="保底与流水两者取高"/>
    <s v="0.13"/>
    <s v="0.13"/>
    <s v=""/>
    <n v="3.3"/>
  </r>
  <r>
    <d v="2014-04-01T00:00:00"/>
    <x v="3"/>
    <x v="3"/>
    <s v="GXG"/>
    <n v="422628"/>
    <n v="93231.736799999999"/>
    <x v="2975"/>
    <x v="4280"/>
    <x v="4221"/>
    <x v="140"/>
    <s v="普通服饰"/>
    <x v="12"/>
    <s v="男装"/>
    <d v="2013-01-07T00:00:00"/>
    <d v="2016-05-10T00:00:00"/>
    <s v="保底与流水两者取高"/>
    <s v="0.13"/>
    <s v="0.13"/>
    <s v=""/>
    <n v="3.3"/>
  </r>
  <r>
    <d v="2014-04-01T00:00:00"/>
    <x v="3"/>
    <x v="3"/>
    <s v="H.S"/>
    <n v="494226"/>
    <n v="153901.97639999999"/>
    <x v="2976"/>
    <x v="4281"/>
    <x v="4222"/>
    <x v="141"/>
    <s v="普通服饰"/>
    <x v="13"/>
    <s v="女装"/>
    <d v="2013-02-26T00:00:00"/>
    <d v="2016-05-09T00:00:00"/>
    <s v="保底与流水两者取高"/>
    <s v="0.15"/>
    <s v="0.15"/>
    <s v=""/>
    <n v="3.2"/>
  </r>
  <r>
    <d v="2014-04-01T00:00:00"/>
    <x v="3"/>
    <x v="3"/>
    <s v="Harbor House"/>
    <n v="2366886.96"/>
    <n v="308642.05958400003"/>
    <x v="1693"/>
    <x v="4282"/>
    <x v="4223"/>
    <x v="142"/>
    <s v="其它"/>
    <x v="4"/>
    <s v="家具/厨房/卫浴/灯"/>
    <d v="2012-11-28T00:00:00"/>
    <d v="2018-05-09T00:00:00"/>
    <s v="保底与流水两者取高"/>
    <s v="0.12"/>
    <s v="0.12"/>
    <s v=""/>
    <n v="5.4"/>
  </r>
  <r>
    <d v="2014-04-01T00:00:00"/>
    <x v="3"/>
    <x v="3"/>
    <s v="一锅两吃"/>
    <n v="321186"/>
    <n v="37321.813200000004"/>
    <x v="2189"/>
    <x v="4283"/>
    <x v="4224"/>
    <x v="143"/>
    <s v="餐饮"/>
    <x v="2"/>
    <s v="餐馆/饭店"/>
    <d v="2013-02-26T00:00:00"/>
    <d v="2018-05-09T00:00:00"/>
    <s v="保底与流水两者取高"/>
    <s v="0.08"/>
    <s v="0.08"/>
    <s v=""/>
    <n v="5.2"/>
  </r>
  <r>
    <d v="2014-04-01T00:00:00"/>
    <x v="3"/>
    <x v="3"/>
    <s v="釜山料理"/>
    <n v="336162"/>
    <n v="61786.575599999989"/>
    <x v="163"/>
    <x v="4284"/>
    <x v="4225"/>
    <x v="144"/>
    <s v="餐饮"/>
    <x v="2"/>
    <s v="餐馆/饭店"/>
    <d v="2013-02-27T00:00:00"/>
    <d v="2021-05-09T00:00:00"/>
    <s v="保底与流水两者取高"/>
    <s v="0.08"/>
    <s v="0.08"/>
    <s v=""/>
    <n v="8.1999999999999993"/>
  </r>
  <r>
    <d v="2014-04-01T00:00:00"/>
    <x v="3"/>
    <x v="3"/>
    <s v="味氏家族"/>
    <n v="361599.6"/>
    <n v="61761.21168"/>
    <x v="2977"/>
    <x v="4285"/>
    <x v="4226"/>
    <x v="145"/>
    <s v="餐饮"/>
    <x v="2"/>
    <s v="餐馆/饭店"/>
    <d v="2013-02-22T00:00:00"/>
    <d v="2021-05-09T00:00:00"/>
    <s v="保底(含物管费)与流水两者取高"/>
    <s v="0.08"/>
    <s v="0.08"/>
    <s v=""/>
    <n v="8.1999999999999993"/>
  </r>
  <r>
    <d v="2014-04-01T00:00:00"/>
    <x v="3"/>
    <x v="3"/>
    <s v="澳门豆捞"/>
    <n v="385198.99200000003"/>
    <n v="63249.674486400007"/>
    <x v="1326"/>
    <x v="4286"/>
    <x v="4227"/>
    <x v="146"/>
    <s v="餐饮"/>
    <x v="2"/>
    <s v="餐馆/饭店"/>
    <d v="2012-12-18T00:00:00"/>
    <d v="2021-05-16T00:00:00"/>
    <s v="纯扣"/>
    <s v="0.07"/>
    <s v="0.07"/>
    <s v=""/>
    <n v="8.4"/>
  </r>
  <r>
    <d v="2014-04-01T00:00:00"/>
    <x v="3"/>
    <x v="3"/>
    <s v="iwell 爱享屋"/>
    <n v="26166"/>
    <n v="7200.8831999999993"/>
    <x v="2978"/>
    <x v="4287"/>
    <x v="4228"/>
    <x v="10"/>
    <s v="普通服饰"/>
    <x v="6"/>
    <s v="生活特性店"/>
    <d v="2014-03-26T00:00:00"/>
    <d v="2015-03-25T00:00:00"/>
    <s v="保底与流水两者取高"/>
    <s v="0.14"/>
    <s v="0.14"/>
    <s v=""/>
    <n v="1"/>
  </r>
  <r>
    <d v="2014-04-01T00:00:00"/>
    <x v="3"/>
    <x v="3"/>
    <s v="维果部落(02-K10)"/>
    <n v="29796"/>
    <n v="2979.6"/>
    <x v="5"/>
    <x v="4288"/>
    <x v="4229"/>
    <x v="11"/>
    <s v="餐饮"/>
    <x v="0"/>
    <s v="小吃/冷饮/果汁吧"/>
    <d v="2014-03-14T00:00:00"/>
    <d v="2015-03-13T00:00:00"/>
    <s v="保底(含物管费)与流水两者取高"/>
    <s v="0.1"/>
    <s v="0.1"/>
    <s v=""/>
    <n v="1"/>
  </r>
  <r>
    <d v="2014-04-01T00:00:00"/>
    <x v="3"/>
    <x v="3"/>
    <s v="PH7"/>
    <n v="3999.6"/>
    <n v="699.93"/>
    <x v="1460"/>
    <x v="4289"/>
    <x v="4230"/>
    <x v="58"/>
    <s v="普通服饰"/>
    <x v="6"/>
    <s v="流行配饰/人造珠宝佩饰"/>
    <d v="2014-04-30T00:00:00"/>
    <d v="2015-04-29T00:00:00"/>
    <s v="保底与流水两者取高"/>
    <s v="0.17"/>
    <s v="0.17"/>
    <s v=""/>
    <n v="1"/>
  </r>
  <r>
    <d v="2014-04-01T00:00:00"/>
    <x v="3"/>
    <x v="3"/>
    <s v="韩雅"/>
    <n v="31776"/>
    <n v="6599.8751999999995"/>
    <x v="2979"/>
    <x v="4290"/>
    <x v="4231"/>
    <x v="10"/>
    <s v="美容"/>
    <x v="5"/>
    <s v="化妆品/护肤品/香水"/>
    <d v="2013-09-15T00:00:00"/>
    <d v="2014-09-14T00:00:00"/>
    <s v="纯保底"/>
    <s v="0."/>
    <s v="0."/>
    <s v=""/>
    <n v="1"/>
  </r>
  <r>
    <d v="2014-04-01T00:00:00"/>
    <x v="3"/>
    <x v="3"/>
    <s v="Italina"/>
    <n v="54597.599999999999"/>
    <n v="6600.8498399999999"/>
    <x v="2980"/>
    <x v="4291"/>
    <x v="4232"/>
    <x v="10"/>
    <s v="普通服饰"/>
    <x v="6"/>
    <s v="流行配饰/人造珠宝佩饰"/>
    <d v="2013-09-16T00:00:00"/>
    <d v="2014-09-15T00:00:00"/>
    <s v="纯保底"/>
    <s v="0."/>
    <s v="0."/>
    <s v=""/>
    <n v="1"/>
  </r>
  <r>
    <d v="2014-04-01T00:00:00"/>
    <x v="3"/>
    <x v="3"/>
    <s v="银时代"/>
    <n v="52148.4"/>
    <n v="6002.2808400000004"/>
    <x v="2981"/>
    <x v="4292"/>
    <x v="4233"/>
    <x v="10"/>
    <s v="普通服饰"/>
    <x v="6"/>
    <s v="流行配饰/人造珠宝佩饰"/>
    <d v="2013-09-01T00:00:00"/>
    <d v="2014-08-31T00:00:00"/>
    <s v="纯保底"/>
    <s v="0."/>
    <s v="0."/>
    <s v=""/>
    <n v="1"/>
  </r>
  <r>
    <d v="2014-04-01T00:00:00"/>
    <x v="3"/>
    <x v="3"/>
    <s v="罗西尼表"/>
    <n v="37258.799999999996"/>
    <n v="5998.6668"/>
    <x v="2982"/>
    <x v="4293"/>
    <x v="4234"/>
    <x v="10"/>
    <s v="珠宝"/>
    <x v="11"/>
    <s v="钟表"/>
    <d v="2013-09-19T00:00:00"/>
    <d v="2014-09-18T00:00:00"/>
    <s v="保底与流水两者取高"/>
    <s v="0.13"/>
    <s v="0.13"/>
    <s v=""/>
    <n v="1"/>
  </r>
  <r>
    <d v="2014-04-01T00:00:00"/>
    <x v="3"/>
    <x v="3"/>
    <s v="大地之神"/>
    <n v="26373.599999999999"/>
    <n v="5999.9939999999997"/>
    <x v="2983"/>
    <x v="4294"/>
    <x v="4235"/>
    <x v="10"/>
    <s v="普通服饰"/>
    <x v="6"/>
    <s v="流行配饰/人造珠宝佩饰"/>
    <d v="2013-09-24T00:00:00"/>
    <d v="2014-09-23T00:00:00"/>
    <s v="纯保底"/>
    <s v="0."/>
    <s v="0."/>
    <s v=""/>
    <n v="1"/>
  </r>
  <r>
    <d v="2014-04-01T00:00:00"/>
    <x v="3"/>
    <x v="3"/>
    <s v="改衣间"/>
    <n v="4770"/>
    <n v="2399.7869999999998"/>
    <x v="2984"/>
    <x v="4295"/>
    <x v="4236"/>
    <x v="147"/>
    <s v="其它"/>
    <x v="3"/>
    <s v="衣裤织补服务"/>
    <d v="2013-12-01T00:00:00"/>
    <d v="2014-11-30T00:00:00"/>
    <s v="纯保底"/>
    <s v="0."/>
    <s v="0."/>
    <s v=""/>
    <n v="1"/>
  </r>
  <r>
    <d v="2014-04-01T00:00:00"/>
    <x v="3"/>
    <x v="3"/>
    <s v="名表维修中心"/>
    <n v="5199.5999999999995"/>
    <n v="2039.8030800000001"/>
    <x v="2985"/>
    <x v="4296"/>
    <x v="4237"/>
    <x v="53"/>
    <s v="其它"/>
    <x v="3"/>
    <s v="修鞋/修锁服务"/>
    <d v="2013-12-09T00:00:00"/>
    <d v="2014-12-08T00:00:00"/>
    <s v="纯保底"/>
    <s v="0."/>
    <s v="0."/>
    <s v=""/>
    <n v="1"/>
  </r>
  <r>
    <d v="2014-05-01T00:00:00"/>
    <x v="3"/>
    <x v="3"/>
    <s v="新发现餐厅"/>
    <n v="960010.79999999993"/>
    <n v="126529.42343999998"/>
    <x v="750"/>
    <x v="4297"/>
    <x v="4238"/>
    <x v="111"/>
    <s v="餐饮"/>
    <x v="2"/>
    <s v="餐馆/饭店"/>
    <d v="2012-12-27T00:00:00"/>
    <d v="2021-05-09T00:00:00"/>
    <s v="保底(含物管费)与流水两者取高"/>
    <s v="0.08"/>
    <s v="0.08"/>
    <s v=""/>
    <n v="8.4"/>
  </r>
  <r>
    <d v="2014-05-01T00:00:00"/>
    <x v="3"/>
    <x v="3"/>
    <s v="张功馆"/>
    <n v="611143.19999999995"/>
    <n v="93993.824160000004"/>
    <x v="824"/>
    <x v="4298"/>
    <x v="4239"/>
    <x v="112"/>
    <s v="餐饮"/>
    <x v="2"/>
    <s v="餐馆/饭店"/>
    <d v="2013-01-12T00:00:00"/>
    <d v="2021-05-09T00:00:00"/>
    <s v="保底(含物管费)与流水两者取高"/>
    <s v="0.08"/>
    <s v="0.08"/>
    <s v=""/>
    <n v="8.3000000000000007"/>
  </r>
  <r>
    <d v="2014-05-01T00:00:00"/>
    <x v="3"/>
    <x v="3"/>
    <s v="黛"/>
    <n v="410344.8"/>
    <n v="54001.375679999997"/>
    <x v="1985"/>
    <x v="4299"/>
    <x v="4240"/>
    <x v="113"/>
    <s v="餐饮"/>
    <x v="2"/>
    <s v="餐馆/饭店"/>
    <d v="2013-05-08T00:00:00"/>
    <d v="2021-05-07T00:00:00"/>
    <s v="保底与流水两者取高"/>
    <s v="0.08"/>
    <s v="0.08"/>
    <s v=""/>
    <n v="8"/>
  </r>
  <r>
    <d v="2014-05-01T00:00:00"/>
    <x v="3"/>
    <x v="3"/>
    <s v="侨治"/>
    <n v="184946.4"/>
    <n v="25966.474559999999"/>
    <x v="1834"/>
    <x v="4300"/>
    <x v="4241"/>
    <x v="115"/>
    <s v="美容"/>
    <x v="8"/>
    <s v="美容/美发/美甲"/>
    <d v="2012-11-30T00:00:00"/>
    <d v="2018-05-09T00:00:00"/>
    <s v="纯保底"/>
    <s v="0."/>
    <s v="0."/>
    <s v=""/>
    <n v="5.4"/>
  </r>
  <r>
    <d v="2014-05-01T00:00:00"/>
    <x v="3"/>
    <x v="3"/>
    <s v="巴蜀江南"/>
    <n v="751815.6"/>
    <n v="110742.43788000001"/>
    <x v="2645"/>
    <x v="4301"/>
    <x v="4242"/>
    <x v="116"/>
    <s v="餐饮"/>
    <x v="2"/>
    <s v="餐馆/饭店"/>
    <d v="2012-12-25T00:00:00"/>
    <d v="2021-05-09T00:00:00"/>
    <s v="保底(含物管费)与流水两者取高"/>
    <s v="0.07"/>
    <s v="0.07"/>
    <s v=""/>
    <n v="8.4"/>
  </r>
  <r>
    <d v="2014-05-01T00:00:00"/>
    <x v="3"/>
    <x v="3"/>
    <s v="Aimer 爱慕一家人"/>
    <n v="267924.12"/>
    <n v="52647.08958"/>
    <x v="2986"/>
    <x v="4302"/>
    <x v="4243"/>
    <x v="117"/>
    <s v="普通服饰"/>
    <x v="9"/>
    <s v="内衣裤/保暖内衣"/>
    <d v="2013-01-25T00:00:00"/>
    <d v="2016-05-09T00:00:00"/>
    <s v="保底与流水两者取高"/>
    <s v="0.16"/>
    <s v="0.16"/>
    <s v=""/>
    <n v="3.3"/>
  </r>
  <r>
    <d v="2014-05-01T00:00:00"/>
    <x v="3"/>
    <x v="3"/>
    <s v="真情告白"/>
    <n v="134931.6"/>
    <n v="48399.964919999991"/>
    <x v="2987"/>
    <x v="4303"/>
    <x v="4244"/>
    <x v="25"/>
    <s v="普通服饰"/>
    <x v="13"/>
    <s v="女装"/>
    <d v="2013-01-12T00:00:00"/>
    <d v="2016-05-09T00:00:00"/>
    <s v="保底与流水两者取高"/>
    <s v="0.11"/>
    <s v="0.11"/>
    <s v=""/>
    <n v="3.3"/>
  </r>
  <r>
    <d v="2014-05-01T00:00:00"/>
    <x v="3"/>
    <x v="3"/>
    <s v="Zolle"/>
    <n v="174142.8"/>
    <n v="32129.346599999997"/>
    <x v="2824"/>
    <x v="4304"/>
    <x v="4245"/>
    <x v="54"/>
    <s v="普通服饰"/>
    <x v="13"/>
    <s v="女装"/>
    <d v="2013-01-05T00:00:00"/>
    <d v="2016-05-09T00:00:00"/>
    <s v="保底与流水两者取高"/>
    <s v="0.15"/>
    <s v="0.15"/>
    <s v=""/>
    <n v="3.3"/>
  </r>
  <r>
    <d v="2014-05-01T00:00:00"/>
    <x v="3"/>
    <x v="3"/>
    <s v="WSFM 五色风马"/>
    <n v="127940.4"/>
    <n v="33507.590759999999"/>
    <x v="2988"/>
    <x v="4305"/>
    <x v="4246"/>
    <x v="118"/>
    <s v="普通服饰"/>
    <x v="13"/>
    <s v="女装"/>
    <d v="2013-01-07T00:00:00"/>
    <d v="2015-05-09T00:00:00"/>
    <s v="保底与流水两者取高"/>
    <s v="0.14"/>
    <s v="0.14"/>
    <s v=""/>
    <n v="2.2999999999999998"/>
  </r>
  <r>
    <d v="2014-05-01T00:00:00"/>
    <x v="3"/>
    <x v="3"/>
    <s v="Suphier"/>
    <n v="69848.399999999994"/>
    <n v="17224.615439999998"/>
    <x v="1149"/>
    <x v="4306"/>
    <x v="4247"/>
    <x v="51"/>
    <s v="普通服饰"/>
    <x v="6"/>
    <s v="鞋"/>
    <d v="2013-01-06T00:00:00"/>
    <d v="2015-05-09T00:00:00"/>
    <s v="保底与流水两者取高"/>
    <s v="0.15"/>
    <s v="0.15"/>
    <s v=""/>
    <n v="2.2999999999999998"/>
  </r>
  <r>
    <d v="2014-05-01T00:00:00"/>
    <x v="3"/>
    <x v="3"/>
    <s v="KBNE"/>
    <n v="160278"/>
    <n v="48436.011599999991"/>
    <x v="2989"/>
    <x v="4307"/>
    <x v="4248"/>
    <x v="35"/>
    <s v="普通服饰"/>
    <x v="13"/>
    <s v="女装"/>
    <d v="2013-01-09T00:00:00"/>
    <d v="2015-05-09T00:00:00"/>
    <s v="保底与流水两者取高"/>
    <s v="0.17"/>
    <s v="0.17"/>
    <s v=""/>
    <n v="2.2999999999999998"/>
  </r>
  <r>
    <d v="2014-05-01T00:00:00"/>
    <x v="3"/>
    <x v="3"/>
    <s v="Donoratico 达衣岩"/>
    <n v="304089.59999999998"/>
    <n v="57716.206079999996"/>
    <x v="2990"/>
    <x v="4308"/>
    <x v="4249"/>
    <x v="119"/>
    <s v="普通服饰"/>
    <x v="13"/>
    <s v="女装"/>
    <d v="2013-01-10T00:00:00"/>
    <d v="2016-05-09T00:00:00"/>
    <s v="保底(含物管费)与流水两者取高"/>
    <s v="0.18"/>
    <s v="0.18"/>
    <s v=""/>
    <n v="3.3"/>
  </r>
  <r>
    <d v="2014-05-01T00:00:00"/>
    <x v="3"/>
    <x v="3"/>
    <s v="Eland 依恋"/>
    <n v="151488.24"/>
    <n v="34145.449295999999"/>
    <x v="2991"/>
    <x v="4309"/>
    <x v="4250"/>
    <x v="120"/>
    <s v="普通服饰"/>
    <x v="9"/>
    <s v="综合服饰"/>
    <d v="2013-03-07T00:00:00"/>
    <d v="2016-05-09T00:00:00"/>
    <s v="保底(含物管费)与流水两者取高"/>
    <s v="0.13"/>
    <s v="0.13"/>
    <s v=""/>
    <n v="3.2"/>
  </r>
  <r>
    <d v="2014-05-01T00:00:00"/>
    <x v="3"/>
    <x v="3"/>
    <s v="Teenie Weenie"/>
    <n v="108480.288"/>
    <n v="23887.359417600001"/>
    <x v="1602"/>
    <x v="4310"/>
    <x v="4251"/>
    <x v="121"/>
    <s v="普通服饰"/>
    <x v="13"/>
    <s v="女装"/>
    <d v="2013-03-04T00:00:00"/>
    <d v="2016-05-09T00:00:00"/>
    <s v="保底(含物管费)与流水两者取高"/>
    <s v="0.13"/>
    <s v="0.13"/>
    <s v=""/>
    <n v="3.2"/>
  </r>
  <r>
    <d v="2014-05-01T00:00:00"/>
    <x v="3"/>
    <x v="3"/>
    <s v="Key Wear 奇威"/>
    <n v="161014.79999999999"/>
    <n v="37822.376519999998"/>
    <x v="2992"/>
    <x v="4311"/>
    <x v="4252"/>
    <x v="122"/>
    <s v="普通服饰"/>
    <x v="13"/>
    <s v="女装"/>
    <d v="2013-01-10T00:00:00"/>
    <d v="2018-05-09T00:00:00"/>
    <s v="保底与流水两者取高"/>
    <s v="0.16"/>
    <s v="0.16"/>
    <s v=""/>
    <n v="5.3"/>
  </r>
  <r>
    <d v="2014-05-01T00:00:00"/>
    <x v="3"/>
    <x v="3"/>
    <s v="Peace Bird 太平鸟女装"/>
    <n v="192648"/>
    <n v="77964.645600000003"/>
    <x v="2993"/>
    <x v="4312"/>
    <x v="4253"/>
    <x v="123"/>
    <s v="普通服饰"/>
    <x v="13"/>
    <s v="女装"/>
    <d v="2013-01-25T00:00:00"/>
    <d v="2015-05-09T00:00:00"/>
    <s v="保底与流水两者取高"/>
    <s v="0.15"/>
    <s v="0.15"/>
    <s v=""/>
    <n v="2.2999999999999998"/>
  </r>
  <r>
    <d v="2014-05-01T00:00:00"/>
    <x v="3"/>
    <x v="3"/>
    <s v="Peace Bird 太平鸟男装"/>
    <n v="416011.2"/>
    <n v="89317.60463999999"/>
    <x v="2994"/>
    <x v="4313"/>
    <x v="4254"/>
    <x v="124"/>
    <s v="普通服饰"/>
    <x v="12"/>
    <s v="男装"/>
    <d v="2013-01-21T00:00:00"/>
    <d v="2015-05-09T00:00:00"/>
    <s v="保底与流水两者取高"/>
    <s v="0.15"/>
    <s v="0.15"/>
    <s v=""/>
    <n v="2.2999999999999998"/>
  </r>
  <r>
    <d v="2014-05-01T00:00:00"/>
    <x v="3"/>
    <x v="3"/>
    <s v="gxg.jeans"/>
    <n v="222039.6"/>
    <n v="61305.133560000002"/>
    <x v="2995"/>
    <x v="4314"/>
    <x v="4255"/>
    <x v="125"/>
    <s v="普通服饰"/>
    <x v="12"/>
    <s v="男装"/>
    <d v="2013-01-05T00:00:00"/>
    <d v="2016-05-09T00:00:00"/>
    <s v="保底与流水两者取高"/>
    <s v="0.13"/>
    <s v="0.13"/>
    <s v=""/>
    <n v="3.3"/>
  </r>
  <r>
    <d v="2014-05-01T00:00:00"/>
    <x v="3"/>
    <x v="3"/>
    <s v="Honeys"/>
    <n v="256146"/>
    <n v="72566.161800000002"/>
    <x v="2956"/>
    <x v="4315"/>
    <x v="4256"/>
    <x v="126"/>
    <s v="普通服饰"/>
    <x v="13"/>
    <s v="女装"/>
    <d v="2012-12-31T00:00:00"/>
    <d v="2016-03-06T00:00:00"/>
    <s v="保底与流水两者取高"/>
    <s v="0.18"/>
    <s v="0.18"/>
    <s v=""/>
    <n v="3.2"/>
  </r>
  <r>
    <d v="2014-05-01T00:00:00"/>
    <x v="3"/>
    <x v="3"/>
    <s v="La Chapelle 拉夏贝尔"/>
    <n v="810244.79999999993"/>
    <n v="190974.69936"/>
    <x v="2996"/>
    <x v="4316"/>
    <x v="4257"/>
    <x v="127"/>
    <s v="快时尚"/>
    <x v="21"/>
    <s v="快时尚"/>
    <d v="2013-03-05T00:00:00"/>
    <d v="2021-06-02T00:00:00"/>
    <s v="纯扣"/>
    <s v="0.14"/>
    <s v="0.14"/>
    <s v=""/>
    <n v="8.1999999999999993"/>
  </r>
  <r>
    <d v="2014-05-01T00:00:00"/>
    <x v="3"/>
    <x v="3"/>
    <s v="张生记"/>
    <n v="994183.2"/>
    <n v="81721.85904000001"/>
    <x v="1432"/>
    <x v="4317"/>
    <x v="4258"/>
    <x v="128"/>
    <s v="餐饮"/>
    <x v="2"/>
    <s v="餐馆/饭店"/>
    <d v="2013-06-21T00:00:00"/>
    <d v="2021-10-18T00:00:00"/>
    <s v="保底(含物管费)与流水两者取高"/>
    <s v="0."/>
    <s v="0."/>
    <s v=""/>
    <n v="8.3000000000000007"/>
  </r>
  <r>
    <d v="2014-05-01T00:00:00"/>
    <x v="3"/>
    <x v="3"/>
    <s v="炉鱼"/>
    <n v="1491400.8"/>
    <n v="74570.040000000008"/>
    <x v="446"/>
    <x v="4318"/>
    <x v="4259"/>
    <x v="129"/>
    <s v="餐饮"/>
    <x v="2"/>
    <s v="餐馆/饭店"/>
    <d v="2013-08-28T00:00:00"/>
    <d v="2021-11-25T00:00:00"/>
    <s v="保底(含物管费)与流水两者取高"/>
    <s v="0.05"/>
    <s v="0.05"/>
    <s v=""/>
    <n v="8.1999999999999993"/>
  </r>
  <r>
    <d v="2014-05-01T00:00:00"/>
    <x v="3"/>
    <x v="3"/>
    <s v="The Second Movement 第二乐章"/>
    <n v="664996.79999999993"/>
    <n v="55793.231520000001"/>
    <x v="2997"/>
    <x v="4319"/>
    <x v="4260"/>
    <x v="148"/>
    <s v="餐饮"/>
    <x v="2"/>
    <s v="餐馆/饭店"/>
    <d v="2013-10-20T00:00:00"/>
    <d v="2022-01-17T00:00:00"/>
    <s v="保底(含物管费)与流水两者取高"/>
    <s v="0.05"/>
    <s v="0.05"/>
    <s v=""/>
    <n v="8.1999999999999993"/>
  </r>
  <r>
    <d v="2014-05-01T00:00:00"/>
    <x v="3"/>
    <x v="3"/>
    <s v="Girdear 哥弟"/>
    <n v="619648.79999999993"/>
    <n v="50253.51767999999"/>
    <x v="2998"/>
    <x v="4320"/>
    <x v="4261"/>
    <x v="83"/>
    <s v="普通服饰"/>
    <x v="13"/>
    <s v="女装"/>
    <d v="2013-04-10T00:00:00"/>
    <d v="2016-05-09T00:00:00"/>
    <s v="保底与流水两者取高"/>
    <s v="0.06"/>
    <s v="0.06"/>
    <s v=""/>
    <n v="3.1"/>
  </r>
  <r>
    <d v="2014-05-01T00:00:00"/>
    <x v="3"/>
    <x v="3"/>
    <s v="Esprit"/>
    <n v="770851.68"/>
    <n v="141142.94260799998"/>
    <x v="2538"/>
    <x v="4321"/>
    <x v="4262"/>
    <x v="130"/>
    <s v="普通服饰"/>
    <x v="9"/>
    <s v="中性服装/休闲服饰"/>
    <d v="2013-01-25T00:00:00"/>
    <d v="2018-05-09T00:00:00"/>
    <s v="保底与流水两者取高"/>
    <s v="0.11"/>
    <s v="0.11"/>
    <s v=""/>
    <n v="5.3"/>
  </r>
  <r>
    <d v="2014-05-01T00:00:00"/>
    <x v="3"/>
    <x v="3"/>
    <s v="PAGE ONE"/>
    <n v="224935.19999999998"/>
    <n v="82123.841520000002"/>
    <x v="2999"/>
    <x v="4322"/>
    <x v="4263"/>
    <x v="131"/>
    <s v="普通服饰"/>
    <x v="9"/>
    <s v="综合服饰"/>
    <d v="2013-02-26T00:00:00"/>
    <d v="2016-05-09T00:00:00"/>
    <s v="保底与流水两者取高"/>
    <s v="0.15"/>
    <s v="0.15"/>
    <s v=""/>
    <n v="3.2"/>
  </r>
  <r>
    <d v="2014-05-01T00:00:00"/>
    <x v="3"/>
    <x v="3"/>
    <s v="伊芙丽éifini"/>
    <n v="408111.6"/>
    <n v="70113.572880000007"/>
    <x v="3000"/>
    <x v="4323"/>
    <x v="4264"/>
    <x v="132"/>
    <s v="普通服饰"/>
    <x v="13"/>
    <s v="女装"/>
    <d v="2013-01-21T00:00:00"/>
    <d v="2016-05-09T00:00:00"/>
    <s v="保底与流水两者取高"/>
    <s v="0.15"/>
    <s v="0.15"/>
    <s v=""/>
    <n v="3.3"/>
  </r>
  <r>
    <d v="2014-05-01T00:00:00"/>
    <x v="3"/>
    <x v="3"/>
    <s v="AVVN 飞鸟和新酒"/>
    <n v="265332"/>
    <n v="59062.903200000001"/>
    <x v="3001"/>
    <x v="4324"/>
    <x v="4265"/>
    <x v="133"/>
    <s v="普通服饰"/>
    <x v="13"/>
    <s v="女装"/>
    <d v="2013-01-24T00:00:00"/>
    <d v="2015-05-09T00:00:00"/>
    <s v="保底与流水两者取高"/>
    <s v="0.15"/>
    <s v="0.15"/>
    <s v=""/>
    <n v="2.2999999999999998"/>
  </r>
  <r>
    <d v="2014-05-01T00:00:00"/>
    <x v="3"/>
    <x v="3"/>
    <s v="Plory"/>
    <n v="128291.4"/>
    <n v="17242.364159999997"/>
    <x v="1331"/>
    <x v="4325"/>
    <x v="4266"/>
    <x v="134"/>
    <s v="普通服饰"/>
    <x v="12"/>
    <s v="男装"/>
    <d v="2013-03-12T00:00:00"/>
    <d v="2016-05-09T00:00:00"/>
    <s v="保底(含物管费)与流水两者取高"/>
    <s v="0.13"/>
    <s v="0.13"/>
    <s v=""/>
    <n v="3.2"/>
  </r>
  <r>
    <d v="2014-05-01T00:00:00"/>
    <x v="3"/>
    <x v="3"/>
    <s v="Croquis 速写"/>
    <n v="220864.8"/>
    <n v="47485.932000000001"/>
    <x v="3002"/>
    <x v="4326"/>
    <x v="4267"/>
    <x v="135"/>
    <s v="普通服饰"/>
    <x v="12"/>
    <s v="男装"/>
    <d v="2013-03-22T00:00:00"/>
    <d v="2016-05-09T00:00:00"/>
    <s v="保底与流水两者取高"/>
    <s v="0.18"/>
    <s v="0.18"/>
    <s v=""/>
    <n v="3.1"/>
  </r>
  <r>
    <d v="2014-05-01T00:00:00"/>
    <x v="3"/>
    <x v="3"/>
    <s v="JNBY 江南布衣"/>
    <n v="183652.8"/>
    <n v="63856.078560000002"/>
    <x v="3003"/>
    <x v="4327"/>
    <x v="4268"/>
    <x v="82"/>
    <s v="普通服饰"/>
    <x v="13"/>
    <s v="女装"/>
    <d v="2013-01-11T00:00:00"/>
    <d v="2016-05-09T00:00:00"/>
    <s v="保底与流水两者取高"/>
    <s v="0.18"/>
    <s v="0.18"/>
    <s v=""/>
    <n v="3.3"/>
  </r>
  <r>
    <d v="2014-05-01T00:00:00"/>
    <x v="3"/>
    <x v="3"/>
    <s v="ROEM"/>
    <n v="117784.368"/>
    <n v="18645.2654544"/>
    <x v="464"/>
    <x v="4328"/>
    <x v="4269"/>
    <x v="136"/>
    <s v="普通服饰"/>
    <x v="13"/>
    <s v="女装"/>
    <d v="2013-03-12T00:00:00"/>
    <d v="2016-05-09T00:00:00"/>
    <s v="保底(含物管费)与流水两者取高"/>
    <s v="0.13"/>
    <s v="0.13"/>
    <s v=""/>
    <n v="3.2"/>
  </r>
  <r>
    <d v="2014-05-01T00:00:00"/>
    <x v="3"/>
    <x v="3"/>
    <s v="百合新娘"/>
    <n v="110757.59999999999"/>
    <n v="29594.43072"/>
    <x v="561"/>
    <x v="4329"/>
    <x v="4270"/>
    <x v="63"/>
    <s v="其它"/>
    <x v="3"/>
    <s v="婚纱店/婚纱摄影"/>
    <d v="2012-12-07T00:00:00"/>
    <d v="2015-05-09T00:00:00"/>
    <s v="纯保底"/>
    <s v="0."/>
    <s v="0."/>
    <s v=""/>
    <n v="2.4"/>
  </r>
  <r>
    <d v="2014-05-01T00:00:00"/>
    <x v="3"/>
    <x v="3"/>
    <s v="15mins"/>
    <n v="237602.4"/>
    <n v="40606.250159999996"/>
    <x v="1904"/>
    <x v="4330"/>
    <x v="4271"/>
    <x v="137"/>
    <s v="普通服饰"/>
    <x v="6"/>
    <s v="鞋"/>
    <d v="2013-02-27T00:00:00"/>
    <d v="2015-05-09T00:00:00"/>
    <s v="保底与流水两者取高"/>
    <s v="0.16"/>
    <s v="0.16"/>
    <s v=""/>
    <n v="2.2000000000000002"/>
  </r>
  <r>
    <d v="2014-05-01T00:00:00"/>
    <x v="3"/>
    <x v="3"/>
    <s v="AJIDOU 阿吉豆"/>
    <n v="292106.39999999997"/>
    <n v="41099.37047999999"/>
    <x v="2856"/>
    <x v="4331"/>
    <x v="4272"/>
    <x v="138"/>
    <s v="普通服饰"/>
    <x v="6"/>
    <s v="流行配饰/人造珠宝佩饰"/>
    <d v="2013-01-13T00:00:00"/>
    <d v="2016-05-09T00:00:00"/>
    <s v="保底与流水两者取高"/>
    <s v="0.13"/>
    <s v="0.13"/>
    <s v=""/>
    <n v="3.3"/>
  </r>
  <r>
    <d v="2014-05-01T00:00:00"/>
    <x v="3"/>
    <x v="3"/>
    <s v="One More"/>
    <n v="159498"/>
    <n v="45807.825600000004"/>
    <x v="1264"/>
    <x v="4332"/>
    <x v="4273"/>
    <x v="139"/>
    <s v="普通服饰"/>
    <x v="13"/>
    <s v="女装"/>
    <d v="2013-01-07T00:00:00"/>
    <d v="2016-05-09T00:00:00"/>
    <s v="保底与流水两者取高"/>
    <s v="0.13"/>
    <s v="0.13"/>
    <s v=""/>
    <n v="3.3"/>
  </r>
  <r>
    <d v="2014-05-01T00:00:00"/>
    <x v="3"/>
    <x v="3"/>
    <s v="GXG"/>
    <n v="468039.6"/>
    <n v="96369.353640000001"/>
    <x v="2843"/>
    <x v="4333"/>
    <x v="4274"/>
    <x v="140"/>
    <s v="普通服饰"/>
    <x v="12"/>
    <s v="男装"/>
    <d v="2013-01-07T00:00:00"/>
    <d v="2016-05-10T00:00:00"/>
    <s v="保底与流水两者取高"/>
    <s v="0.13"/>
    <s v="0.13"/>
    <s v=""/>
    <n v="3.3"/>
  </r>
  <r>
    <d v="2014-05-01T00:00:00"/>
    <x v="3"/>
    <x v="3"/>
    <s v="H.S"/>
    <n v="595404"/>
    <n v="158853.78719999999"/>
    <x v="3004"/>
    <x v="4334"/>
    <x v="4275"/>
    <x v="141"/>
    <s v="普通服饰"/>
    <x v="13"/>
    <s v="女装"/>
    <d v="2013-02-26T00:00:00"/>
    <d v="2016-05-09T00:00:00"/>
    <s v="保底与流水两者取高"/>
    <s v="0.15"/>
    <s v="0.15"/>
    <s v=""/>
    <n v="3.2"/>
  </r>
  <r>
    <d v="2014-05-01T00:00:00"/>
    <x v="3"/>
    <x v="3"/>
    <s v="Harbor House"/>
    <n v="821347.44"/>
    <n v="172729.36663200005"/>
    <x v="3005"/>
    <x v="4335"/>
    <x v="4276"/>
    <x v="142"/>
    <s v="其它"/>
    <x v="4"/>
    <s v="家具/厨房/卫浴/灯"/>
    <d v="2012-11-28T00:00:00"/>
    <d v="2018-05-09T00:00:00"/>
    <s v="保底与流水两者取高"/>
    <s v="0.12"/>
    <s v="0.12"/>
    <s v=""/>
    <n v="5.4"/>
  </r>
  <r>
    <d v="2014-05-01T00:00:00"/>
    <x v="3"/>
    <x v="3"/>
    <s v="一锅两吃"/>
    <n v="287245.2"/>
    <n v="37255.702440000001"/>
    <x v="205"/>
    <x v="4336"/>
    <x v="4277"/>
    <x v="143"/>
    <s v="餐饮"/>
    <x v="2"/>
    <s v="餐馆/饭店"/>
    <d v="2013-02-26T00:00:00"/>
    <d v="2018-05-09T00:00:00"/>
    <s v="保底与流水两者取高"/>
    <s v="0.08"/>
    <s v="0.08"/>
    <s v=""/>
    <n v="5.2"/>
  </r>
  <r>
    <d v="2014-05-01T00:00:00"/>
    <x v="3"/>
    <x v="3"/>
    <s v="釜山料理"/>
    <n v="303638.39999999997"/>
    <n v="49219.784640000005"/>
    <x v="3006"/>
    <x v="4337"/>
    <x v="4278"/>
    <x v="144"/>
    <s v="餐饮"/>
    <x v="2"/>
    <s v="餐馆/饭店"/>
    <d v="2013-02-27T00:00:00"/>
    <d v="2021-05-09T00:00:00"/>
    <s v="保底与流水两者取高"/>
    <s v="0.08"/>
    <s v="0.08"/>
    <s v=""/>
    <n v="8.1999999999999993"/>
  </r>
  <r>
    <d v="2014-05-01T00:00:00"/>
    <x v="3"/>
    <x v="3"/>
    <s v="味氏家族"/>
    <n v="571830"/>
    <n v="61757.64"/>
    <x v="3007"/>
    <x v="4338"/>
    <x v="4279"/>
    <x v="145"/>
    <s v="餐饮"/>
    <x v="2"/>
    <s v="餐馆/饭店"/>
    <d v="2013-02-22T00:00:00"/>
    <d v="2021-05-09T00:00:00"/>
    <s v="保底(含物管费)与流水两者取高"/>
    <s v="0.08"/>
    <s v="0.08"/>
    <s v=""/>
    <n v="8.1999999999999993"/>
  </r>
  <r>
    <d v="2014-05-01T00:00:00"/>
    <x v="3"/>
    <x v="3"/>
    <s v="澳门豆捞"/>
    <n v="456427.05599999998"/>
    <n v="68235.844872000016"/>
    <x v="2606"/>
    <x v="4339"/>
    <x v="4280"/>
    <x v="146"/>
    <s v="餐饮"/>
    <x v="2"/>
    <s v="餐馆/饭店"/>
    <d v="2012-12-18T00:00:00"/>
    <d v="2021-05-16T00:00:00"/>
    <s v="纯扣"/>
    <s v="0.07"/>
    <s v="0.07"/>
    <s v=""/>
    <n v="8.4"/>
  </r>
  <r>
    <d v="2014-05-01T00:00:00"/>
    <x v="3"/>
    <x v="3"/>
    <s v="iwell 爱享屋"/>
    <n v="22387.200000000001"/>
    <n v="7199.7235200000005"/>
    <x v="3008"/>
    <x v="4340"/>
    <x v="4281"/>
    <x v="10"/>
    <s v="普通服饰"/>
    <x v="6"/>
    <s v="生活特性店"/>
    <d v="2014-03-26T00:00:00"/>
    <d v="2015-03-25T00:00:00"/>
    <s v="保底与流水两者取高"/>
    <s v="0.14"/>
    <s v="0.14"/>
    <s v=""/>
    <n v="1"/>
  </r>
  <r>
    <d v="2014-05-01T00:00:00"/>
    <x v="3"/>
    <x v="3"/>
    <s v="维果部落(02-K10)"/>
    <n v="26208"/>
    <n v="2620.7999999999997"/>
    <x v="5"/>
    <x v="4341"/>
    <x v="4282"/>
    <x v="11"/>
    <s v="餐饮"/>
    <x v="0"/>
    <s v="小吃/冷饮/果汁吧"/>
    <d v="2014-03-14T00:00:00"/>
    <d v="2015-03-13T00:00:00"/>
    <s v="保底(含物管费)与流水两者取高"/>
    <s v="0.1"/>
    <s v="0.1"/>
    <s v=""/>
    <n v="1"/>
  </r>
  <r>
    <d v="2014-05-01T00:00:00"/>
    <x v="3"/>
    <x v="3"/>
    <s v="PH7"/>
    <n v="43344"/>
    <n v="7966.627199999999"/>
    <x v="163"/>
    <x v="4342"/>
    <x v="4283"/>
    <x v="58"/>
    <s v="普通服饰"/>
    <x v="6"/>
    <s v="流行配饰/人造珠宝佩饰"/>
    <d v="2014-04-30T00:00:00"/>
    <d v="2015-04-29T00:00:00"/>
    <s v="保底与流水两者取高"/>
    <s v="0.17"/>
    <s v="0.17"/>
    <s v=""/>
    <n v="1"/>
  </r>
  <r>
    <d v="2014-05-01T00:00:00"/>
    <x v="3"/>
    <x v="3"/>
    <s v="卡士通（2楼）"/>
    <n v="4161.5999999999995"/>
    <n v="11999.973600000001"/>
    <x v="3009"/>
    <x v="4343"/>
    <x v="4284"/>
    <x v="149"/>
    <s v="其它"/>
    <x v="3"/>
    <s v="汽车美容"/>
    <d v="2014-04-23T00:00:00"/>
    <d v="2015-04-22T00:00:00"/>
    <s v="纯保底"/>
    <s v=""/>
    <s v=""/>
    <s v=""/>
    <n v="1"/>
  </r>
  <r>
    <d v="2014-05-01T00:00:00"/>
    <x v="3"/>
    <x v="3"/>
    <s v="韩雅"/>
    <n v="37268.400000000001"/>
    <n v="6600.2336399999995"/>
    <x v="3010"/>
    <x v="4344"/>
    <x v="4285"/>
    <x v="10"/>
    <s v="美容"/>
    <x v="5"/>
    <s v="化妆品/护肤品/香水"/>
    <d v="2013-09-15T00:00:00"/>
    <d v="2014-09-14T00:00:00"/>
    <s v="纯保底"/>
    <s v="0."/>
    <s v="0."/>
    <s v=""/>
    <n v="1"/>
  </r>
  <r>
    <d v="2014-05-01T00:00:00"/>
    <x v="3"/>
    <x v="3"/>
    <s v="Italina"/>
    <n v="57806.400000000001"/>
    <n v="6601.4908800000003"/>
    <x v="1632"/>
    <x v="4345"/>
    <x v="4286"/>
    <x v="10"/>
    <s v="普通服饰"/>
    <x v="6"/>
    <s v="流行配饰/人造珠宝佩饰"/>
    <d v="2013-09-16T00:00:00"/>
    <d v="2014-09-15T00:00:00"/>
    <s v="纯保底"/>
    <s v="0."/>
    <s v="0."/>
    <s v=""/>
    <n v="1"/>
  </r>
  <r>
    <d v="2014-05-01T00:00:00"/>
    <x v="3"/>
    <x v="3"/>
    <s v="银时代"/>
    <n v="59996.399999999994"/>
    <n v="5999.64"/>
    <x v="2030"/>
    <x v="4346"/>
    <x v="4287"/>
    <x v="10"/>
    <s v="普通服饰"/>
    <x v="6"/>
    <s v="流行配饰/人造珠宝佩饰"/>
    <d v="2013-09-01T00:00:00"/>
    <d v="2014-08-31T00:00:00"/>
    <s v="纯保底"/>
    <s v="0."/>
    <s v="0."/>
    <s v=""/>
    <n v="1"/>
  </r>
  <r>
    <d v="2014-05-01T00:00:00"/>
    <x v="3"/>
    <x v="3"/>
    <s v="罗西尼表"/>
    <n v="38373.599999999999"/>
    <n v="6001.6310400000011"/>
    <x v="3011"/>
    <x v="4347"/>
    <x v="4288"/>
    <x v="10"/>
    <s v="珠宝"/>
    <x v="11"/>
    <s v="钟表"/>
    <d v="2013-09-19T00:00:00"/>
    <d v="2014-09-18T00:00:00"/>
    <s v="保底与流水两者取高"/>
    <s v="0.13"/>
    <s v="0.13"/>
    <s v=""/>
    <n v="1"/>
  </r>
  <r>
    <d v="2014-05-01T00:00:00"/>
    <x v="3"/>
    <x v="3"/>
    <s v="大地之神"/>
    <n v="48945.599999999999"/>
    <n v="6000.73056"/>
    <x v="3012"/>
    <x v="4348"/>
    <x v="4289"/>
    <x v="10"/>
    <s v="普通服饰"/>
    <x v="6"/>
    <s v="流行配饰/人造珠宝佩饰"/>
    <d v="2013-09-24T00:00:00"/>
    <d v="2014-09-23T00:00:00"/>
    <s v="纯保底"/>
    <s v="0."/>
    <s v="0."/>
    <s v=""/>
    <n v="1"/>
  </r>
  <r>
    <d v="2014-05-01T00:00:00"/>
    <x v="3"/>
    <x v="3"/>
    <s v="改衣间"/>
    <n v="5238"/>
    <n v="2400.0515999999998"/>
    <x v="3013"/>
    <x v="4349"/>
    <x v="4290"/>
    <x v="147"/>
    <s v="其它"/>
    <x v="3"/>
    <s v="衣裤织补服务"/>
    <d v="2013-12-01T00:00:00"/>
    <d v="2014-11-30T00:00:00"/>
    <s v="纯保底"/>
    <s v="0."/>
    <s v="0."/>
    <s v=""/>
    <n v="1"/>
  </r>
  <r>
    <d v="2014-05-01T00:00:00"/>
    <x v="3"/>
    <x v="3"/>
    <s v="名表维修中心"/>
    <n v="6672"/>
    <n v="2040.2975999999999"/>
    <x v="3014"/>
    <x v="4350"/>
    <x v="4291"/>
    <x v="53"/>
    <s v="其它"/>
    <x v="3"/>
    <s v="修鞋/修锁服务"/>
    <d v="2013-12-09T00:00:00"/>
    <d v="2014-12-08T00:00:00"/>
    <s v="纯保底"/>
    <s v="0."/>
    <s v="0."/>
    <s v=""/>
    <n v="1"/>
  </r>
  <r>
    <d v="2014-06-01T00:00:00"/>
    <x v="3"/>
    <x v="3"/>
    <s v="新发现餐厅"/>
    <n v="975669.6"/>
    <n v="126544.34711999999"/>
    <x v="3015"/>
    <x v="4351"/>
    <x v="4292"/>
    <x v="111"/>
    <s v="餐饮"/>
    <x v="2"/>
    <s v="餐馆/饭店"/>
    <d v="2012-12-27T00:00:00"/>
    <d v="2021-05-09T00:00:00"/>
    <s v="保底(含物管费)与流水两者取高"/>
    <s v="0.08"/>
    <s v="0.08"/>
    <s v=""/>
    <n v="8.4"/>
  </r>
  <r>
    <d v="2014-06-01T00:00:00"/>
    <x v="3"/>
    <x v="3"/>
    <s v="张功馆"/>
    <n v="657541.19999999995"/>
    <n v="93962.63747999999"/>
    <x v="2308"/>
    <x v="4352"/>
    <x v="4293"/>
    <x v="112"/>
    <s v="餐饮"/>
    <x v="2"/>
    <s v="餐馆/饭店"/>
    <d v="2013-01-12T00:00:00"/>
    <d v="2021-05-09T00:00:00"/>
    <s v="保底(含物管费)与流水两者取高"/>
    <s v="0.08"/>
    <s v="0.08"/>
    <s v=""/>
    <n v="8.3000000000000007"/>
  </r>
  <r>
    <d v="2014-06-01T00:00:00"/>
    <x v="3"/>
    <x v="3"/>
    <s v="黛"/>
    <n v="388432.8"/>
    <n v="53992.159200000009"/>
    <x v="3016"/>
    <x v="4353"/>
    <x v="4294"/>
    <x v="113"/>
    <s v="餐饮"/>
    <x v="2"/>
    <s v="餐馆/饭店"/>
    <d v="2013-05-08T00:00:00"/>
    <d v="2021-05-07T00:00:00"/>
    <s v="保底与流水两者取高"/>
    <s v="0.08"/>
    <s v="0.08"/>
    <s v=""/>
    <n v="8"/>
  </r>
  <r>
    <d v="2014-06-01T00:00:00"/>
    <x v="3"/>
    <x v="3"/>
    <s v="侨治"/>
    <n v="131096.62800000003"/>
    <n v="26337.312565200002"/>
    <x v="3017"/>
    <x v="4354"/>
    <x v="4295"/>
    <x v="115"/>
    <s v="美容"/>
    <x v="8"/>
    <s v="美容/美发/美甲"/>
    <d v="2012-11-30T00:00:00"/>
    <d v="2018-05-09T00:00:00"/>
    <s v="纯保底"/>
    <s v="0."/>
    <s v="0."/>
    <s v=""/>
    <n v="5.4"/>
  </r>
  <r>
    <d v="2014-06-01T00:00:00"/>
    <x v="3"/>
    <x v="3"/>
    <s v="巴蜀江南"/>
    <n v="713835.6"/>
    <n v="110787.28512"/>
    <x v="2917"/>
    <x v="4355"/>
    <x v="4296"/>
    <x v="116"/>
    <s v="餐饮"/>
    <x v="2"/>
    <s v="餐馆/饭店"/>
    <d v="2012-12-25T00:00:00"/>
    <d v="2021-05-09T00:00:00"/>
    <s v="保底(含物管费)与流水两者取高"/>
    <s v="0.07"/>
    <s v="0.07"/>
    <s v=""/>
    <n v="8.4"/>
  </r>
  <r>
    <d v="2014-06-01T00:00:00"/>
    <x v="3"/>
    <x v="3"/>
    <s v="Aimer 爱慕一家人"/>
    <n v="240070.55999999997"/>
    <n v="50846.944607999998"/>
    <x v="3018"/>
    <x v="4356"/>
    <x v="4297"/>
    <x v="117"/>
    <s v="普通服饰"/>
    <x v="9"/>
    <s v="内衣裤/保暖内衣"/>
    <d v="2013-01-25T00:00:00"/>
    <d v="2016-05-09T00:00:00"/>
    <s v="保底与流水两者取高"/>
    <s v="0.16"/>
    <s v="0.16"/>
    <s v=""/>
    <n v="3.3"/>
  </r>
  <r>
    <d v="2014-06-01T00:00:00"/>
    <x v="3"/>
    <x v="3"/>
    <s v="真情告白"/>
    <n v="119865.59999999999"/>
    <n v="48929.137920000001"/>
    <x v="3019"/>
    <x v="4357"/>
    <x v="4298"/>
    <x v="25"/>
    <s v="普通服饰"/>
    <x v="13"/>
    <s v="女装"/>
    <d v="2013-01-12T00:00:00"/>
    <d v="2016-05-09T00:00:00"/>
    <s v="保底与流水两者取高"/>
    <s v="0.11"/>
    <s v="0.11"/>
    <s v=""/>
    <n v="3.3"/>
  </r>
  <r>
    <d v="2014-06-01T00:00:00"/>
    <x v="3"/>
    <x v="3"/>
    <s v="Zolle"/>
    <n v="135633.60000000001"/>
    <n v="27601.437600000001"/>
    <x v="3020"/>
    <x v="4358"/>
    <x v="4299"/>
    <x v="54"/>
    <s v="普通服饰"/>
    <x v="13"/>
    <s v="女装"/>
    <d v="2013-01-05T00:00:00"/>
    <d v="2016-05-09T00:00:00"/>
    <s v="保底与流水两者取高"/>
    <s v="0.15"/>
    <s v="0.15"/>
    <s v=""/>
    <n v="3.3"/>
  </r>
  <r>
    <d v="2014-06-01T00:00:00"/>
    <x v="3"/>
    <x v="3"/>
    <s v="WSFM 五色风马"/>
    <n v="103743.59999999999"/>
    <n v="33903.408479999998"/>
    <x v="3021"/>
    <x v="4359"/>
    <x v="4300"/>
    <x v="118"/>
    <s v="普通服饰"/>
    <x v="13"/>
    <s v="女装"/>
    <d v="2013-01-07T00:00:00"/>
    <d v="2015-05-09T00:00:00"/>
    <s v="保底与流水两者取高"/>
    <s v="0.14"/>
    <s v="0.14"/>
    <s v=""/>
    <n v="2.2999999999999998"/>
  </r>
  <r>
    <d v="2014-06-01T00:00:00"/>
    <x v="3"/>
    <x v="3"/>
    <s v="Suphier"/>
    <n v="62590.799999999996"/>
    <n v="17281.319879999999"/>
    <x v="2995"/>
    <x v="4360"/>
    <x v="4301"/>
    <x v="51"/>
    <s v="普通服饰"/>
    <x v="6"/>
    <s v="鞋"/>
    <d v="2013-01-06T00:00:00"/>
    <d v="2015-05-09T00:00:00"/>
    <s v="保底与流水两者取高"/>
    <s v="0.15"/>
    <s v="0.15"/>
    <s v=""/>
    <n v="2.2999999999999998"/>
  </r>
  <r>
    <d v="2014-06-01T00:00:00"/>
    <x v="3"/>
    <x v="3"/>
    <s v="KBNE"/>
    <n v="112388.4"/>
    <n v="48978.86471999999"/>
    <x v="3022"/>
    <x v="4361"/>
    <x v="4302"/>
    <x v="35"/>
    <s v="普通服饰"/>
    <x v="13"/>
    <s v="女装"/>
    <d v="2013-01-09T00:00:00"/>
    <d v="2015-05-09T00:00:00"/>
    <s v="保底与流水两者取高"/>
    <s v="0.17"/>
    <s v="0.17"/>
    <s v=""/>
    <n v="2.2999999999999998"/>
  </r>
  <r>
    <d v="2014-06-01T00:00:00"/>
    <x v="3"/>
    <x v="3"/>
    <s v="Donoratico 达衣岩"/>
    <n v="364452"/>
    <n v="65601.359999999986"/>
    <x v="1925"/>
    <x v="4362"/>
    <x v="4303"/>
    <x v="119"/>
    <s v="普通服饰"/>
    <x v="13"/>
    <s v="女装"/>
    <d v="2013-01-10T00:00:00"/>
    <d v="2016-05-09T00:00:00"/>
    <s v="保底(含物管费)与流水两者取高"/>
    <s v="0.18"/>
    <s v="0.18"/>
    <s v=""/>
    <n v="3.3"/>
  </r>
  <r>
    <d v="2014-06-01T00:00:00"/>
    <x v="3"/>
    <x v="3"/>
    <s v="Eland 依恋"/>
    <n v="148667.80799999999"/>
    <n v="34996.402003199997"/>
    <x v="3023"/>
    <x v="4363"/>
    <x v="4304"/>
    <x v="120"/>
    <s v="普通服饰"/>
    <x v="9"/>
    <s v="综合服饰"/>
    <d v="2013-03-07T00:00:00"/>
    <d v="2016-05-09T00:00:00"/>
    <s v="保底(含物管费)与流水两者取高"/>
    <s v="0.13"/>
    <s v="0.13"/>
    <s v=""/>
    <n v="3.2"/>
  </r>
  <r>
    <d v="2014-06-01T00:00:00"/>
    <x v="3"/>
    <x v="3"/>
    <s v="Teenie Weenie"/>
    <n v="91590.36"/>
    <n v="24482.103228"/>
    <x v="3024"/>
    <x v="4364"/>
    <x v="4305"/>
    <x v="121"/>
    <s v="普通服饰"/>
    <x v="13"/>
    <s v="女装"/>
    <d v="2013-03-04T00:00:00"/>
    <d v="2016-05-09T00:00:00"/>
    <s v="保底(含物管费)与流水两者取高"/>
    <s v="0.13"/>
    <s v="0.13"/>
    <s v=""/>
    <n v="3.2"/>
  </r>
  <r>
    <d v="2014-06-01T00:00:00"/>
    <x v="3"/>
    <x v="3"/>
    <s v="Key Wear 奇威"/>
    <n v="111747.59999999999"/>
    <n v="37122.55272"/>
    <x v="3025"/>
    <x v="4365"/>
    <x v="4306"/>
    <x v="122"/>
    <s v="普通服饰"/>
    <x v="13"/>
    <s v="女装"/>
    <d v="2013-01-10T00:00:00"/>
    <d v="2018-05-09T00:00:00"/>
    <s v="保底与流水两者取高"/>
    <s v="0.16"/>
    <s v="0.16"/>
    <s v=""/>
    <n v="5.3"/>
  </r>
  <r>
    <d v="2014-06-01T00:00:00"/>
    <x v="3"/>
    <x v="3"/>
    <s v="Peace Bird 太平鸟女装"/>
    <n v="236439.59999999998"/>
    <n v="78923.538480000003"/>
    <x v="3026"/>
    <x v="4366"/>
    <x v="4307"/>
    <x v="123"/>
    <s v="普通服饰"/>
    <x v="13"/>
    <s v="女装"/>
    <d v="2013-01-25T00:00:00"/>
    <d v="2015-05-09T00:00:00"/>
    <s v="保底与流水两者取高"/>
    <s v="0.15"/>
    <s v="0.15"/>
    <s v=""/>
    <n v="2.2999999999999998"/>
  </r>
  <r>
    <d v="2014-06-01T00:00:00"/>
    <x v="3"/>
    <x v="3"/>
    <s v="Peace Bird 太平鸟男装"/>
    <n v="352390.8"/>
    <n v="89859.653999999995"/>
    <x v="2362"/>
    <x v="4367"/>
    <x v="4308"/>
    <x v="124"/>
    <s v="普通服饰"/>
    <x v="12"/>
    <s v="男装"/>
    <d v="2013-01-21T00:00:00"/>
    <d v="2015-05-09T00:00:00"/>
    <s v="保底与流水两者取高"/>
    <s v="0.15"/>
    <s v="0.15"/>
    <s v=""/>
    <n v="2.2999999999999998"/>
  </r>
  <r>
    <d v="2014-06-01T00:00:00"/>
    <x v="3"/>
    <x v="3"/>
    <s v="gxg.jeans"/>
    <n v="186336"/>
    <n v="62105.788799999995"/>
    <x v="3027"/>
    <x v="4368"/>
    <x v="4309"/>
    <x v="125"/>
    <s v="普通服饰"/>
    <x v="12"/>
    <s v="男装"/>
    <d v="2013-01-05T00:00:00"/>
    <d v="2016-05-09T00:00:00"/>
    <s v="保底与流水两者取高"/>
    <s v="0.13"/>
    <s v="0.13"/>
    <s v=""/>
    <n v="3.3"/>
  </r>
  <r>
    <d v="2014-06-01T00:00:00"/>
    <x v="3"/>
    <x v="3"/>
    <s v="Honeys"/>
    <n v="230926.8"/>
    <n v="74820.283200000005"/>
    <x v="3028"/>
    <x v="4369"/>
    <x v="4310"/>
    <x v="126"/>
    <s v="普通服饰"/>
    <x v="13"/>
    <s v="女装"/>
    <d v="2012-12-31T00:00:00"/>
    <d v="2016-03-06T00:00:00"/>
    <s v="保底与流水两者取高"/>
    <s v="0.18"/>
    <s v="0.18"/>
    <s v=""/>
    <n v="3.2"/>
  </r>
  <r>
    <d v="2014-06-01T00:00:00"/>
    <x v="3"/>
    <x v="3"/>
    <s v="La Chapelle 拉夏贝尔"/>
    <n v="751728"/>
    <n v="182820.24960000001"/>
    <x v="3029"/>
    <x v="4370"/>
    <x v="4311"/>
    <x v="127"/>
    <s v="快时尚"/>
    <x v="21"/>
    <s v="快时尚"/>
    <d v="2013-03-05T00:00:00"/>
    <d v="2021-06-02T00:00:00"/>
    <s v="纯扣"/>
    <s v="0.14"/>
    <s v="0.14"/>
    <s v=""/>
    <n v="8.1999999999999993"/>
  </r>
  <r>
    <d v="2014-06-01T00:00:00"/>
    <x v="3"/>
    <x v="3"/>
    <s v="张生记"/>
    <n v="944722.79999999993"/>
    <n v="81718.522200000007"/>
    <x v="309"/>
    <x v="4371"/>
    <x v="4312"/>
    <x v="128"/>
    <s v="餐饮"/>
    <x v="2"/>
    <s v="餐馆/饭店"/>
    <d v="2013-06-21T00:00:00"/>
    <d v="2021-10-18T00:00:00"/>
    <s v="保底(含物管费)与流水两者取高"/>
    <s v="0."/>
    <s v="0."/>
    <s v=""/>
    <n v="8.3000000000000007"/>
  </r>
  <r>
    <d v="2014-06-01T00:00:00"/>
    <x v="3"/>
    <x v="3"/>
    <s v="炉鱼"/>
    <n v="1342170"/>
    <n v="67108.5"/>
    <x v="446"/>
    <x v="4372"/>
    <x v="4313"/>
    <x v="129"/>
    <s v="餐饮"/>
    <x v="2"/>
    <s v="餐馆/饭店"/>
    <d v="2013-08-28T00:00:00"/>
    <d v="2021-11-25T00:00:00"/>
    <s v="保底(含物管费)与流水两者取高"/>
    <s v="0.05"/>
    <s v="0.05"/>
    <s v=""/>
    <n v="8.1999999999999993"/>
  </r>
  <r>
    <d v="2014-06-01T00:00:00"/>
    <x v="3"/>
    <x v="3"/>
    <s v="The Second Movement 第二乐章"/>
    <n v="732367.2"/>
    <n v="55806.380640000003"/>
    <x v="2657"/>
    <x v="4373"/>
    <x v="4314"/>
    <x v="148"/>
    <s v="餐饮"/>
    <x v="2"/>
    <s v="餐馆/饭店"/>
    <d v="2013-10-20T00:00:00"/>
    <d v="2022-01-17T00:00:00"/>
    <s v="保底(含物管费)与流水两者取高"/>
    <s v="0.05"/>
    <s v="0.05"/>
    <s v=""/>
    <n v="8.1999999999999993"/>
  </r>
  <r>
    <d v="2014-06-01T00:00:00"/>
    <x v="3"/>
    <x v="3"/>
    <s v="Girdear 哥弟"/>
    <n v="471078"/>
    <n v="47107.799999999996"/>
    <x v="5"/>
    <x v="4374"/>
    <x v="4315"/>
    <x v="83"/>
    <s v="普通服饰"/>
    <x v="13"/>
    <s v="女装"/>
    <d v="2013-04-10T00:00:00"/>
    <d v="2016-05-09T00:00:00"/>
    <s v="保底与流水两者取高"/>
    <s v="0.06"/>
    <s v="0.06"/>
    <s v=""/>
    <n v="3.1"/>
  </r>
  <r>
    <d v="2014-06-01T00:00:00"/>
    <x v="3"/>
    <x v="3"/>
    <s v="Esprit"/>
    <n v="710980.32000000007"/>
    <n v="139352.14272"/>
    <x v="1561"/>
    <x v="4375"/>
    <x v="4316"/>
    <x v="130"/>
    <s v="普通服饰"/>
    <x v="9"/>
    <s v="中性服装/休闲服饰"/>
    <d v="2013-01-25T00:00:00"/>
    <d v="2018-05-09T00:00:00"/>
    <s v="保底与流水两者取高"/>
    <s v="0.11"/>
    <s v="0.11"/>
    <s v=""/>
    <n v="5.3"/>
  </r>
  <r>
    <d v="2014-06-01T00:00:00"/>
    <x v="3"/>
    <x v="3"/>
    <s v="PAGE ONE"/>
    <n v="215151.6"/>
    <n v="83091.547919999997"/>
    <x v="3030"/>
    <x v="4376"/>
    <x v="4317"/>
    <x v="131"/>
    <s v="普通服饰"/>
    <x v="9"/>
    <s v="综合服饰"/>
    <d v="2013-02-26T00:00:00"/>
    <d v="2016-05-09T00:00:00"/>
    <s v="保底与流水两者取高"/>
    <s v="0.15"/>
    <s v="0.15"/>
    <s v=""/>
    <n v="3.2"/>
  </r>
  <r>
    <d v="2014-06-01T00:00:00"/>
    <x v="3"/>
    <x v="3"/>
    <s v="伊芙丽éifini"/>
    <n v="302683.2"/>
    <n v="54271.097759999997"/>
    <x v="3031"/>
    <x v="4377"/>
    <x v="4318"/>
    <x v="132"/>
    <s v="普通服饰"/>
    <x v="13"/>
    <s v="女装"/>
    <d v="2013-01-21T00:00:00"/>
    <d v="2016-05-09T00:00:00"/>
    <s v="保底与流水两者取高"/>
    <s v="0.15"/>
    <s v="0.15"/>
    <s v=""/>
    <n v="3.3"/>
  </r>
  <r>
    <d v="2014-06-01T00:00:00"/>
    <x v="3"/>
    <x v="3"/>
    <s v="AVVN 飞鸟和新酒"/>
    <n v="229222.8"/>
    <n v="59139.482400000001"/>
    <x v="2573"/>
    <x v="4378"/>
    <x v="4319"/>
    <x v="133"/>
    <s v="普通服饰"/>
    <x v="13"/>
    <s v="女装"/>
    <d v="2013-01-24T00:00:00"/>
    <d v="2015-05-09T00:00:00"/>
    <s v="保底与流水两者取高"/>
    <s v="0.15"/>
    <s v="0.15"/>
    <s v=""/>
    <n v="2.2999999999999998"/>
  </r>
  <r>
    <d v="2014-06-01T00:00:00"/>
    <x v="3"/>
    <x v="3"/>
    <s v="Plory"/>
    <n v="97299.311999999991"/>
    <n v="14828.415148799999"/>
    <x v="3032"/>
    <x v="4379"/>
    <x v="4320"/>
    <x v="134"/>
    <s v="普通服饰"/>
    <x v="12"/>
    <s v="男装"/>
    <d v="2013-03-12T00:00:00"/>
    <d v="2016-05-09T00:00:00"/>
    <s v="保底(含物管费)与流水两者取高"/>
    <s v="0.13"/>
    <s v="0.13"/>
    <s v=""/>
    <n v="3.2"/>
  </r>
  <r>
    <d v="2014-06-01T00:00:00"/>
    <x v="3"/>
    <x v="3"/>
    <s v="Croquis 速写"/>
    <n v="219103.19999999998"/>
    <n v="47172.918960000003"/>
    <x v="3033"/>
    <x v="4380"/>
    <x v="4321"/>
    <x v="135"/>
    <s v="普通服饰"/>
    <x v="12"/>
    <s v="男装"/>
    <d v="2013-03-22T00:00:00"/>
    <d v="2016-05-09T00:00:00"/>
    <s v="保底与流水两者取高"/>
    <s v="0.18"/>
    <s v="0.18"/>
    <s v=""/>
    <n v="3.1"/>
  </r>
  <r>
    <d v="2014-06-01T00:00:00"/>
    <x v="3"/>
    <x v="3"/>
    <s v="JNBY 江南布衣"/>
    <n v="334003.20000000001"/>
    <n v="72545.495039999994"/>
    <x v="3034"/>
    <x v="4381"/>
    <x v="4322"/>
    <x v="82"/>
    <s v="普通服饰"/>
    <x v="13"/>
    <s v="女装"/>
    <d v="2013-01-11T00:00:00"/>
    <d v="2016-05-09T00:00:00"/>
    <s v="保底与流水两者取高"/>
    <s v="0.18"/>
    <s v="0.18"/>
    <s v=""/>
    <n v="3.3"/>
  </r>
  <r>
    <d v="2014-06-01T00:00:00"/>
    <x v="3"/>
    <x v="3"/>
    <s v="ROEM"/>
    <n v="73839.887999999992"/>
    <n v="19006.3871712"/>
    <x v="3035"/>
    <x v="4382"/>
    <x v="4323"/>
    <x v="136"/>
    <s v="普通服饰"/>
    <x v="13"/>
    <s v="女装"/>
    <d v="2013-03-12T00:00:00"/>
    <d v="2016-05-09T00:00:00"/>
    <s v="保底(含物管费)与流水两者取高"/>
    <s v="0.13"/>
    <s v="0.13"/>
    <s v=""/>
    <n v="3.2"/>
  </r>
  <r>
    <d v="2014-06-01T00:00:00"/>
    <x v="3"/>
    <x v="3"/>
    <s v="百合新娘"/>
    <n v="69646.8"/>
    <n v="29906.335919999998"/>
    <x v="3036"/>
    <x v="4383"/>
    <x v="4324"/>
    <x v="63"/>
    <s v="其它"/>
    <x v="3"/>
    <s v="婚纱店/婚纱摄影"/>
    <d v="2012-12-07T00:00:00"/>
    <d v="2015-05-09T00:00:00"/>
    <s v="纯保底"/>
    <s v="0."/>
    <s v="0."/>
    <s v=""/>
    <n v="2.4"/>
  </r>
  <r>
    <d v="2014-06-01T00:00:00"/>
    <x v="3"/>
    <x v="3"/>
    <s v="15mins"/>
    <n v="199173.6"/>
    <n v="34457.032800000001"/>
    <x v="3037"/>
    <x v="4384"/>
    <x v="4325"/>
    <x v="137"/>
    <s v="普通服饰"/>
    <x v="6"/>
    <s v="鞋"/>
    <d v="2013-02-27T00:00:00"/>
    <d v="2015-05-09T00:00:00"/>
    <s v="保底与流水两者取高"/>
    <s v="0.16"/>
    <s v="0.16"/>
    <s v=""/>
    <n v="2.2000000000000002"/>
  </r>
  <r>
    <d v="2014-06-01T00:00:00"/>
    <x v="3"/>
    <x v="3"/>
    <s v="AJIDOU 阿吉豆"/>
    <n v="244738.8"/>
    <n v="34924.226759999998"/>
    <x v="892"/>
    <x v="4385"/>
    <x v="4326"/>
    <x v="138"/>
    <s v="普通服饰"/>
    <x v="6"/>
    <s v="流行配饰/人造珠宝佩饰"/>
    <d v="2013-01-13T00:00:00"/>
    <d v="2016-05-09T00:00:00"/>
    <s v="保底与流水两者取高"/>
    <s v="0.13"/>
    <s v="0.13"/>
    <s v=""/>
    <n v="3.3"/>
  </r>
  <r>
    <d v="2014-06-01T00:00:00"/>
    <x v="3"/>
    <x v="3"/>
    <s v="One More"/>
    <n v="169819.55999999997"/>
    <n v="46445.64966000001"/>
    <x v="3038"/>
    <x v="4386"/>
    <x v="4327"/>
    <x v="139"/>
    <s v="普通服饰"/>
    <x v="13"/>
    <s v="女装"/>
    <d v="2013-01-07T00:00:00"/>
    <d v="2016-05-09T00:00:00"/>
    <s v="保底与流水两者取高"/>
    <s v="0.13"/>
    <s v="0.13"/>
    <s v=""/>
    <n v="3.3"/>
  </r>
  <r>
    <d v="2014-06-01T00:00:00"/>
    <x v="3"/>
    <x v="3"/>
    <s v="GXG"/>
    <n v="381829.2"/>
    <n v="97671.909360000005"/>
    <x v="3039"/>
    <x v="4387"/>
    <x v="4328"/>
    <x v="140"/>
    <s v="普通服饰"/>
    <x v="12"/>
    <s v="男装"/>
    <d v="2013-01-07T00:00:00"/>
    <d v="2016-05-10T00:00:00"/>
    <s v="保底与流水两者取高"/>
    <s v="0.13"/>
    <s v="0.13"/>
    <s v=""/>
    <n v="3.3"/>
  </r>
  <r>
    <d v="2014-06-01T00:00:00"/>
    <x v="3"/>
    <x v="3"/>
    <s v="H.S"/>
    <n v="506455.19999999995"/>
    <n v="160900.81703999999"/>
    <x v="3040"/>
    <x v="4388"/>
    <x v="4329"/>
    <x v="141"/>
    <s v="普通服饰"/>
    <x v="13"/>
    <s v="女装"/>
    <d v="2013-02-26T00:00:00"/>
    <d v="2016-05-09T00:00:00"/>
    <s v="保底与流水两者取高"/>
    <s v="0.15"/>
    <s v="0.15"/>
    <s v=""/>
    <n v="3.2"/>
  </r>
  <r>
    <d v="2014-06-01T00:00:00"/>
    <x v="3"/>
    <x v="3"/>
    <s v="Harbor House"/>
    <n v="319818.12000000011"/>
    <n v="128247.06611999999"/>
    <x v="3041"/>
    <x v="4389"/>
    <x v="4330"/>
    <x v="142"/>
    <s v="其它"/>
    <x v="4"/>
    <s v="家具/厨房/卫浴/灯"/>
    <d v="2012-11-28T00:00:00"/>
    <d v="2018-05-09T00:00:00"/>
    <s v="保底与流水两者取高"/>
    <s v="0.12"/>
    <s v="0.12"/>
    <s v=""/>
    <n v="5.4"/>
  </r>
  <r>
    <d v="2014-06-01T00:00:00"/>
    <x v="3"/>
    <x v="3"/>
    <s v="一锅两吃"/>
    <n v="326829.59999999998"/>
    <n v="37781.501759999999"/>
    <x v="3042"/>
    <x v="4390"/>
    <x v="4331"/>
    <x v="143"/>
    <s v="餐饮"/>
    <x v="2"/>
    <s v="餐馆/饭店"/>
    <d v="2013-02-26T00:00:00"/>
    <d v="2018-05-09T00:00:00"/>
    <s v="保底与流水两者取高"/>
    <s v="0.08"/>
    <s v="0.08"/>
    <s v=""/>
    <n v="5.2"/>
  </r>
  <r>
    <d v="2014-06-01T00:00:00"/>
    <x v="3"/>
    <x v="3"/>
    <s v="釜山料理"/>
    <n v="373868.39999999997"/>
    <n v="49911.431400000009"/>
    <x v="3043"/>
    <x v="4391"/>
    <x v="4332"/>
    <x v="144"/>
    <s v="餐饮"/>
    <x v="2"/>
    <s v="餐馆/饭店"/>
    <d v="2013-02-27T00:00:00"/>
    <d v="2021-05-09T00:00:00"/>
    <s v="保底与流水两者取高"/>
    <s v="0.08"/>
    <s v="0.08"/>
    <s v=""/>
    <n v="8.1999999999999993"/>
  </r>
  <r>
    <d v="2014-06-01T00:00:00"/>
    <x v="3"/>
    <x v="3"/>
    <s v="味氏家族"/>
    <n v="591307.19999999995"/>
    <n v="61791.602400000003"/>
    <x v="219"/>
    <x v="4392"/>
    <x v="4333"/>
    <x v="145"/>
    <s v="餐饮"/>
    <x v="2"/>
    <s v="餐馆/饭店"/>
    <d v="2013-02-22T00:00:00"/>
    <d v="2021-05-09T00:00:00"/>
    <s v="保底(含物管费)与流水两者取高"/>
    <s v="0.08"/>
    <s v="0.08"/>
    <s v=""/>
    <n v="8.1999999999999993"/>
  </r>
  <r>
    <d v="2014-06-01T00:00:00"/>
    <x v="3"/>
    <x v="3"/>
    <s v="澳门豆捞"/>
    <n v="447169.63199999998"/>
    <n v="67612.048358399989"/>
    <x v="3044"/>
    <x v="4393"/>
    <x v="4334"/>
    <x v="146"/>
    <s v="餐饮"/>
    <x v="2"/>
    <s v="餐馆/饭店"/>
    <d v="2012-12-18T00:00:00"/>
    <d v="2021-05-16T00:00:00"/>
    <s v="纯扣"/>
    <s v="0.07"/>
    <s v="0.07"/>
    <s v=""/>
    <n v="8.4"/>
  </r>
  <r>
    <d v="2014-06-01T00:00:00"/>
    <x v="3"/>
    <x v="3"/>
    <s v="iwell 爱享屋"/>
    <n v="17330.399999999998"/>
    <n v="6599.4163199999994"/>
    <x v="3045"/>
    <x v="4394"/>
    <x v="4335"/>
    <x v="10"/>
    <s v="普通服饰"/>
    <x v="6"/>
    <s v="生活特性店"/>
    <d v="2014-03-26T00:00:00"/>
    <d v="2015-03-25T00:00:00"/>
    <s v="保底与流水两者取高"/>
    <s v="0.14"/>
    <s v="0.14"/>
    <s v=""/>
    <n v="1"/>
  </r>
  <r>
    <d v="2014-06-01T00:00:00"/>
    <x v="3"/>
    <x v="3"/>
    <s v="维果部落(02-K10)"/>
    <n v="22500"/>
    <n v="2250"/>
    <x v="4"/>
    <x v="4395"/>
    <x v="4336"/>
    <x v="11"/>
    <s v="餐饮"/>
    <x v="0"/>
    <s v="小吃/冷饮/果汁吧"/>
    <d v="2014-03-14T00:00:00"/>
    <d v="2015-03-13T00:00:00"/>
    <s v="保底(含物管费)与流水两者取高"/>
    <s v="0.1"/>
    <s v="0.1"/>
    <s v=""/>
    <n v="1"/>
  </r>
  <r>
    <d v="2014-06-01T00:00:00"/>
    <x v="3"/>
    <x v="3"/>
    <s v="PH7"/>
    <n v="26196"/>
    <n v="6598.7723999999998"/>
    <x v="3046"/>
    <x v="4396"/>
    <x v="4337"/>
    <x v="58"/>
    <s v="普通服饰"/>
    <x v="6"/>
    <s v="流行配饰/人造珠宝佩饰"/>
    <d v="2014-04-30T00:00:00"/>
    <d v="2015-04-29T00:00:00"/>
    <s v="保底与流水两者取高"/>
    <s v="0.17"/>
    <s v="0.17"/>
    <s v=""/>
    <n v="1"/>
  </r>
  <r>
    <d v="2014-06-01T00:00:00"/>
    <x v="3"/>
    <x v="3"/>
    <s v="卡士通（2楼）"/>
    <n v="7502.4"/>
    <n v="12000.0888"/>
    <x v="3047"/>
    <x v="4397"/>
    <x v="4338"/>
    <x v="149"/>
    <s v="其它"/>
    <x v="3"/>
    <s v="汽车美容"/>
    <d v="2014-04-23T00:00:00"/>
    <d v="2015-04-22T00:00:00"/>
    <s v="纯保底"/>
    <s v=""/>
    <s v=""/>
    <s v=""/>
    <n v="1"/>
  </r>
  <r>
    <d v="2014-06-01T00:00:00"/>
    <x v="3"/>
    <x v="3"/>
    <s v="韩雅"/>
    <n v="30610.799999999999"/>
    <n v="6599.6884799999998"/>
    <x v="3048"/>
    <x v="4398"/>
    <x v="4339"/>
    <x v="10"/>
    <s v="美容"/>
    <x v="5"/>
    <s v="化妆品/护肤品/香水"/>
    <d v="2013-09-15T00:00:00"/>
    <d v="2014-09-14T00:00:00"/>
    <s v="纯保底"/>
    <s v="0."/>
    <s v="0."/>
    <s v=""/>
    <n v="1"/>
  </r>
  <r>
    <d v="2014-06-01T00:00:00"/>
    <x v="3"/>
    <x v="3"/>
    <s v="Italina"/>
    <n v="47144.4"/>
    <n v="6600.2160000000003"/>
    <x v="445"/>
    <x v="4399"/>
    <x v="4340"/>
    <x v="10"/>
    <s v="普通服饰"/>
    <x v="6"/>
    <s v="流行配饰/人造珠宝佩饰"/>
    <d v="2013-09-16T00:00:00"/>
    <d v="2014-09-15T00:00:00"/>
    <s v="纯保底"/>
    <s v="0."/>
    <s v="0."/>
    <s v=""/>
    <n v="1"/>
  </r>
  <r>
    <d v="2014-06-01T00:00:00"/>
    <x v="3"/>
    <x v="3"/>
    <s v="银时代"/>
    <n v="46758"/>
    <n v="5999.0513999999994"/>
    <x v="1533"/>
    <x v="4400"/>
    <x v="4341"/>
    <x v="10"/>
    <s v="普通服饰"/>
    <x v="6"/>
    <s v="流行配饰/人造珠宝佩饰"/>
    <d v="2013-09-01T00:00:00"/>
    <d v="2014-08-31T00:00:00"/>
    <s v="纯保底"/>
    <s v="0."/>
    <s v="0."/>
    <s v=""/>
    <n v="1"/>
  </r>
  <r>
    <d v="2014-06-01T00:00:00"/>
    <x v="3"/>
    <x v="3"/>
    <s v="罗西尼表"/>
    <n v="36040.799999999996"/>
    <n v="6000.7931999999992"/>
    <x v="3049"/>
    <x v="4401"/>
    <x v="4342"/>
    <x v="10"/>
    <s v="珠宝"/>
    <x v="11"/>
    <s v="钟表"/>
    <d v="2013-09-19T00:00:00"/>
    <d v="2014-09-18T00:00:00"/>
    <s v="保底与流水两者取高"/>
    <s v="0.13"/>
    <s v="0.13"/>
    <s v=""/>
    <n v="1"/>
  </r>
  <r>
    <d v="2014-06-01T00:00:00"/>
    <x v="3"/>
    <x v="3"/>
    <s v="大地之神"/>
    <n v="28328.399999999998"/>
    <n v="5999.9551199999996"/>
    <x v="3018"/>
    <x v="4402"/>
    <x v="4343"/>
    <x v="10"/>
    <s v="普通服饰"/>
    <x v="6"/>
    <s v="流行配饰/人造珠宝佩饰"/>
    <d v="2013-09-24T00:00:00"/>
    <d v="2014-09-23T00:00:00"/>
    <s v="纯保底"/>
    <s v="0."/>
    <s v="0."/>
    <s v=""/>
    <n v="1"/>
  </r>
  <r>
    <d v="2014-06-01T00:00:00"/>
    <x v="3"/>
    <x v="3"/>
    <s v="改衣间"/>
    <n v="4128"/>
    <n v="2400.0192000000002"/>
    <x v="209"/>
    <x v="4403"/>
    <x v="4344"/>
    <x v="147"/>
    <s v="其它"/>
    <x v="3"/>
    <s v="衣裤织补服务"/>
    <d v="2013-12-01T00:00:00"/>
    <d v="2014-11-30T00:00:00"/>
    <s v="纯保底"/>
    <s v="0."/>
    <s v="0."/>
    <s v=""/>
    <n v="1"/>
  </r>
  <r>
    <d v="2014-06-01T00:00:00"/>
    <x v="3"/>
    <x v="3"/>
    <s v="名表维修中心"/>
    <n v="8100"/>
    <n v="2040.3899999999999"/>
    <x v="3050"/>
    <x v="4404"/>
    <x v="4345"/>
    <x v="53"/>
    <s v="其它"/>
    <x v="3"/>
    <s v="修鞋/修锁服务"/>
    <d v="2013-12-09T00:00:00"/>
    <d v="2014-12-08T00:00:00"/>
    <s v="纯保底"/>
    <s v="0."/>
    <s v="0."/>
    <s v=""/>
    <n v="1"/>
  </r>
  <r>
    <d v="2014-07-01T00:00:00"/>
    <x v="3"/>
    <x v="3"/>
    <s v="新发现餐厅"/>
    <n v="975824.39999999991"/>
    <n v="126466.84224000001"/>
    <x v="1400"/>
    <x v="4405"/>
    <x v="4346"/>
    <x v="111"/>
    <s v="餐饮"/>
    <x v="2"/>
    <s v="餐馆/饭店"/>
    <d v="2012-12-27T00:00:00"/>
    <d v="2021-05-09T00:00:00"/>
    <s v="保底(含物管费)与流水两者取高"/>
    <s v="0.08"/>
    <s v="0.08"/>
    <s v=""/>
    <n v="8.4"/>
  </r>
  <r>
    <d v="2014-07-01T00:00:00"/>
    <x v="3"/>
    <x v="3"/>
    <s v="张功馆"/>
    <n v="641208"/>
    <n v="94001.092799999999"/>
    <x v="1942"/>
    <x v="4406"/>
    <x v="4347"/>
    <x v="112"/>
    <s v="餐饮"/>
    <x v="2"/>
    <s v="餐馆/饭店"/>
    <d v="2013-01-12T00:00:00"/>
    <d v="2021-05-09T00:00:00"/>
    <s v="保底(含物管费)与流水两者取高"/>
    <s v="0.08"/>
    <s v="0.08"/>
    <s v=""/>
    <n v="8.3000000000000007"/>
  </r>
  <r>
    <d v="2014-07-01T00:00:00"/>
    <x v="3"/>
    <x v="3"/>
    <s v="黛"/>
    <n v="337616.39999999997"/>
    <n v="53984.862359999999"/>
    <x v="814"/>
    <x v="4407"/>
    <x v="4348"/>
    <x v="113"/>
    <s v="餐饮"/>
    <x v="2"/>
    <s v="餐馆/饭店"/>
    <d v="2013-05-08T00:00:00"/>
    <d v="2021-05-07T00:00:00"/>
    <s v="保底与流水两者取高"/>
    <s v="0.08"/>
    <s v="0.08"/>
    <s v=""/>
    <n v="8"/>
  </r>
  <r>
    <d v="2014-07-01T00:00:00"/>
    <x v="3"/>
    <x v="3"/>
    <s v="西堤厚牛排"/>
    <n v="1170861.5999999999"/>
    <n v="93668.928"/>
    <x v="2031"/>
    <x v="4408"/>
    <x v="4349"/>
    <x v="114"/>
    <s v="餐饮"/>
    <x v="2"/>
    <s v="餐馆/饭店"/>
    <d v="2014-04-28T00:00:00"/>
    <d v="2020-04-27T00:00:00"/>
    <s v="保底(含物管费)与流水两者取高"/>
    <s v="0.08"/>
    <s v="0.08"/>
    <s v=""/>
    <n v="6"/>
  </r>
  <r>
    <d v="2014-07-01T00:00:00"/>
    <x v="3"/>
    <x v="3"/>
    <s v="侨治"/>
    <n v="125453.08799999996"/>
    <n v="26332.603171200008"/>
    <x v="3051"/>
    <x v="4409"/>
    <x v="4350"/>
    <x v="115"/>
    <s v="美容"/>
    <x v="8"/>
    <s v="美容/美发/美甲"/>
    <d v="2012-11-30T00:00:00"/>
    <d v="2018-05-09T00:00:00"/>
    <s v="纯保底"/>
    <s v="0."/>
    <s v="0."/>
    <s v=""/>
    <n v="5.4"/>
  </r>
  <r>
    <d v="2014-07-01T00:00:00"/>
    <x v="3"/>
    <x v="3"/>
    <s v="巴蜀江南"/>
    <n v="762948"/>
    <n v="110780.0496"/>
    <x v="570"/>
    <x v="4410"/>
    <x v="4351"/>
    <x v="116"/>
    <s v="餐饮"/>
    <x v="2"/>
    <s v="餐馆/饭店"/>
    <d v="2012-12-25T00:00:00"/>
    <d v="2021-05-09T00:00:00"/>
    <s v="保底(含物管费)与流水两者取高"/>
    <s v="0.07"/>
    <s v="0.07"/>
    <s v=""/>
    <n v="8.4"/>
  </r>
  <r>
    <d v="2014-07-01T00:00:00"/>
    <x v="3"/>
    <x v="3"/>
    <s v="Aimer 爱慕一家人"/>
    <n v="297762.24000000005"/>
    <n v="57408.559871999998"/>
    <x v="3052"/>
    <x v="4411"/>
    <x v="4352"/>
    <x v="117"/>
    <s v="普通服饰"/>
    <x v="9"/>
    <s v="内衣裤/保暖内衣"/>
    <d v="2013-01-25T00:00:00"/>
    <d v="2016-05-09T00:00:00"/>
    <s v="保底与流水两者取高"/>
    <s v="0.16"/>
    <s v="0.16"/>
    <s v=""/>
    <n v="3.3"/>
  </r>
  <r>
    <d v="2014-07-01T00:00:00"/>
    <x v="3"/>
    <x v="3"/>
    <s v="真情告白"/>
    <n v="190861.19999999998"/>
    <n v="48917.725559999992"/>
    <x v="3053"/>
    <x v="4412"/>
    <x v="4353"/>
    <x v="25"/>
    <s v="普通服饰"/>
    <x v="13"/>
    <s v="女装"/>
    <d v="2013-01-12T00:00:00"/>
    <d v="2016-05-09T00:00:00"/>
    <s v="保底与流水两者取高"/>
    <s v="0.11"/>
    <s v="0.11"/>
    <s v=""/>
    <n v="3.3"/>
  </r>
  <r>
    <d v="2014-07-01T00:00:00"/>
    <x v="3"/>
    <x v="3"/>
    <s v="Zolle"/>
    <n v="148119.6"/>
    <n v="28216.783799999997"/>
    <x v="118"/>
    <x v="4413"/>
    <x v="4354"/>
    <x v="54"/>
    <s v="普通服饰"/>
    <x v="13"/>
    <s v="女装"/>
    <d v="2013-01-05T00:00:00"/>
    <d v="2016-05-09T00:00:00"/>
    <s v="保底与流水两者取高"/>
    <s v="0.15"/>
    <s v="0.15"/>
    <s v=""/>
    <n v="3.3"/>
  </r>
  <r>
    <d v="2014-07-01T00:00:00"/>
    <x v="3"/>
    <x v="3"/>
    <s v="WSFM 五色风马"/>
    <n v="109302"/>
    <n v="33894.550200000005"/>
    <x v="3054"/>
    <x v="4414"/>
    <x v="4355"/>
    <x v="118"/>
    <s v="普通服饰"/>
    <x v="13"/>
    <s v="女装"/>
    <d v="2013-01-07T00:00:00"/>
    <d v="2015-05-09T00:00:00"/>
    <s v="保底与流水两者取高"/>
    <s v="0.14"/>
    <s v="0.14"/>
    <s v=""/>
    <n v="2.2999999999999998"/>
  </r>
  <r>
    <d v="2014-07-01T00:00:00"/>
    <x v="3"/>
    <x v="3"/>
    <s v="Suphier"/>
    <n v="42612"/>
    <n v="17279.166000000001"/>
    <x v="3055"/>
    <x v="4415"/>
    <x v="4356"/>
    <x v="51"/>
    <s v="普通服饰"/>
    <x v="6"/>
    <s v="鞋"/>
    <d v="2013-01-06T00:00:00"/>
    <d v="2015-05-09T00:00:00"/>
    <s v="保底与流水两者取高"/>
    <s v="0.15"/>
    <s v="0.15"/>
    <s v=""/>
    <n v="2.2999999999999998"/>
  </r>
  <r>
    <d v="2014-07-01T00:00:00"/>
    <x v="3"/>
    <x v="3"/>
    <s v="KBNE"/>
    <n v="119983.2"/>
    <n v="48989.140559999993"/>
    <x v="3056"/>
    <x v="4416"/>
    <x v="4357"/>
    <x v="35"/>
    <s v="普通服饰"/>
    <x v="13"/>
    <s v="女装"/>
    <d v="2013-01-09T00:00:00"/>
    <d v="2015-05-09T00:00:00"/>
    <s v="保底与流水两者取高"/>
    <s v="0.17"/>
    <s v="0.17"/>
    <s v=""/>
    <n v="2.2999999999999998"/>
  </r>
  <r>
    <d v="2014-07-01T00:00:00"/>
    <x v="3"/>
    <x v="3"/>
    <s v="Donoratico 达衣岩"/>
    <n v="367008"/>
    <n v="66061.439999999988"/>
    <x v="1925"/>
    <x v="4417"/>
    <x v="4358"/>
    <x v="119"/>
    <s v="普通服饰"/>
    <x v="13"/>
    <s v="女装"/>
    <d v="2013-01-10T00:00:00"/>
    <d v="2016-05-09T00:00:00"/>
    <s v="保底(含物管费)与流水两者取高"/>
    <s v="0.18"/>
    <s v="0.18"/>
    <s v=""/>
    <n v="3.3"/>
  </r>
  <r>
    <d v="2014-07-01T00:00:00"/>
    <x v="3"/>
    <x v="3"/>
    <s v="Eland 依恋"/>
    <n v="120245.75999999999"/>
    <n v="34991.516159999999"/>
    <x v="3057"/>
    <x v="4418"/>
    <x v="4359"/>
    <x v="120"/>
    <s v="普通服饰"/>
    <x v="9"/>
    <s v="综合服饰"/>
    <d v="2013-03-07T00:00:00"/>
    <d v="2016-05-09T00:00:00"/>
    <s v="保底(含物管费)与流水两者取高"/>
    <s v="0.13"/>
    <s v="0.13"/>
    <s v=""/>
    <n v="3.2"/>
  </r>
  <r>
    <d v="2014-07-01T00:00:00"/>
    <x v="3"/>
    <x v="3"/>
    <s v="Teenie Weenie"/>
    <n v="197479.80000000002"/>
    <n v="25672.374"/>
    <x v="441"/>
    <x v="4419"/>
    <x v="4360"/>
    <x v="121"/>
    <s v="普通服饰"/>
    <x v="13"/>
    <s v="女装"/>
    <d v="2013-03-04T00:00:00"/>
    <d v="2016-05-09T00:00:00"/>
    <s v="保底(含物管费)与流水两者取高"/>
    <s v="0.13"/>
    <s v="0.13"/>
    <s v=""/>
    <n v="3.2"/>
  </r>
  <r>
    <d v="2014-07-01T00:00:00"/>
    <x v="3"/>
    <x v="3"/>
    <s v="Key Wear 奇威"/>
    <n v="103976.4"/>
    <n v="37129.972440000005"/>
    <x v="3058"/>
    <x v="4420"/>
    <x v="4361"/>
    <x v="122"/>
    <s v="普通服饰"/>
    <x v="13"/>
    <s v="女装"/>
    <d v="2013-01-10T00:00:00"/>
    <d v="2018-05-09T00:00:00"/>
    <s v="保底与流水两者取高"/>
    <s v="0.16"/>
    <s v="0.16"/>
    <s v=""/>
    <n v="5.3"/>
  </r>
  <r>
    <d v="2014-07-01T00:00:00"/>
    <x v="3"/>
    <x v="3"/>
    <s v="Peace Bird 太平鸟女装"/>
    <n v="152296.79999999999"/>
    <n v="78904.972079999992"/>
    <x v="3059"/>
    <x v="4421"/>
    <x v="4362"/>
    <x v="123"/>
    <s v="普通服饰"/>
    <x v="13"/>
    <s v="女装"/>
    <d v="2013-01-25T00:00:00"/>
    <d v="2015-05-09T00:00:00"/>
    <s v="保底与流水两者取高"/>
    <s v="0.15"/>
    <s v="0.15"/>
    <s v=""/>
    <n v="2.2999999999999998"/>
  </r>
  <r>
    <d v="2014-07-01T00:00:00"/>
    <x v="3"/>
    <x v="3"/>
    <s v="Peace Bird 太平鸟男装"/>
    <n v="266596.8"/>
    <n v="89843.121600000013"/>
    <x v="3060"/>
    <x v="4422"/>
    <x v="4363"/>
    <x v="124"/>
    <s v="普通服饰"/>
    <x v="12"/>
    <s v="男装"/>
    <d v="2013-01-21T00:00:00"/>
    <d v="2015-05-09T00:00:00"/>
    <s v="保底与流水两者取高"/>
    <s v="0.15"/>
    <s v="0.15"/>
    <s v=""/>
    <n v="2.2999999999999998"/>
  </r>
  <r>
    <d v="2014-07-01T00:00:00"/>
    <x v="3"/>
    <x v="3"/>
    <s v="gxg.jeans"/>
    <n v="152552.4"/>
    <n v="62104.082040000001"/>
    <x v="3061"/>
    <x v="4423"/>
    <x v="4364"/>
    <x v="125"/>
    <s v="普通服饰"/>
    <x v="12"/>
    <s v="男装"/>
    <d v="2013-01-05T00:00:00"/>
    <d v="2016-05-09T00:00:00"/>
    <s v="保底与流水两者取高"/>
    <s v="0.13"/>
    <s v="0.13"/>
    <s v=""/>
    <n v="3.3"/>
  </r>
  <r>
    <d v="2014-07-01T00:00:00"/>
    <x v="3"/>
    <x v="3"/>
    <s v="Honeys"/>
    <n v="185505.6"/>
    <n v="74814.408479999998"/>
    <x v="3062"/>
    <x v="4424"/>
    <x v="4365"/>
    <x v="126"/>
    <s v="普通服饰"/>
    <x v="13"/>
    <s v="女装"/>
    <d v="2012-12-31T00:00:00"/>
    <d v="2016-03-06T00:00:00"/>
    <s v="保底与流水两者取高"/>
    <s v="0.18"/>
    <s v="0.18"/>
    <s v=""/>
    <n v="3.2"/>
  </r>
  <r>
    <d v="2014-07-01T00:00:00"/>
    <x v="3"/>
    <x v="3"/>
    <s v="La Chapelle 拉夏贝尔"/>
    <n v="723984"/>
    <n v="178968.84479999999"/>
    <x v="3063"/>
    <x v="4425"/>
    <x v="4366"/>
    <x v="127"/>
    <s v="快时尚"/>
    <x v="21"/>
    <s v="快时尚"/>
    <d v="2013-03-05T00:00:00"/>
    <d v="2021-06-02T00:00:00"/>
    <s v="纯扣"/>
    <s v="0.14"/>
    <s v="0.14"/>
    <s v=""/>
    <n v="8.1999999999999993"/>
  </r>
  <r>
    <d v="2014-07-01T00:00:00"/>
    <x v="3"/>
    <x v="3"/>
    <s v="张生记"/>
    <n v="991467.6"/>
    <n v="81696.930240000002"/>
    <x v="1250"/>
    <x v="4426"/>
    <x v="4367"/>
    <x v="128"/>
    <s v="餐饮"/>
    <x v="2"/>
    <s v="餐馆/饭店"/>
    <d v="2013-06-21T00:00:00"/>
    <d v="2021-10-18T00:00:00"/>
    <s v="保底(含物管费)与流水两者取高"/>
    <s v="0."/>
    <s v="0."/>
    <s v=""/>
    <n v="8.3000000000000007"/>
  </r>
  <r>
    <d v="2014-07-01T00:00:00"/>
    <x v="3"/>
    <x v="3"/>
    <s v="炉鱼"/>
    <n v="1388499.5999999999"/>
    <n v="69424.98"/>
    <x v="446"/>
    <x v="4427"/>
    <x v="4368"/>
    <x v="129"/>
    <s v="餐饮"/>
    <x v="2"/>
    <s v="餐馆/饭店"/>
    <d v="2013-08-28T00:00:00"/>
    <d v="2021-11-25T00:00:00"/>
    <s v="保底(含物管费)与流水两者取高"/>
    <s v="0.05"/>
    <s v="0.05"/>
    <s v=""/>
    <n v="8.1999999999999993"/>
  </r>
  <r>
    <d v="2014-07-01T00:00:00"/>
    <x v="3"/>
    <x v="3"/>
    <s v="The Second Movement 第二乐章"/>
    <n v="612506.4"/>
    <n v="55799.333039999998"/>
    <x v="3064"/>
    <x v="4428"/>
    <x v="4369"/>
    <x v="148"/>
    <s v="餐饮"/>
    <x v="2"/>
    <s v="餐馆/饭店"/>
    <d v="2013-10-20T00:00:00"/>
    <d v="2022-01-17T00:00:00"/>
    <s v="保底(含物管费)与流水两者取高"/>
    <s v="0.05"/>
    <s v="0.05"/>
    <s v=""/>
    <n v="8.1999999999999993"/>
  </r>
  <r>
    <d v="2014-07-01T00:00:00"/>
    <x v="3"/>
    <x v="3"/>
    <s v="Girdear 哥弟"/>
    <n v="501834"/>
    <n v="47072.029200000004"/>
    <x v="3065"/>
    <x v="4429"/>
    <x v="4370"/>
    <x v="83"/>
    <s v="普通服饰"/>
    <x v="13"/>
    <s v="女装"/>
    <d v="2013-04-10T00:00:00"/>
    <d v="2016-05-09T00:00:00"/>
    <s v="保底与流水两者取高"/>
    <s v="0.06"/>
    <s v="0.06"/>
    <s v=""/>
    <n v="3.1"/>
  </r>
  <r>
    <d v="2014-07-01T00:00:00"/>
    <x v="3"/>
    <x v="3"/>
    <s v="Esprit"/>
    <n v="864001.32000000018"/>
    <n v="139277.01278399999"/>
    <x v="3066"/>
    <x v="4430"/>
    <x v="4371"/>
    <x v="130"/>
    <s v="普通服饰"/>
    <x v="9"/>
    <s v="中性服装/休闲服饰"/>
    <d v="2013-01-25T00:00:00"/>
    <d v="2018-05-09T00:00:00"/>
    <s v="保底与流水两者取高"/>
    <s v="0.11"/>
    <s v="0.11"/>
    <s v=""/>
    <n v="5.3"/>
  </r>
  <r>
    <d v="2014-07-01T00:00:00"/>
    <x v="3"/>
    <x v="3"/>
    <s v="PAGE ONE"/>
    <n v="223740"/>
    <n v="83097.035999999993"/>
    <x v="3067"/>
    <x v="4431"/>
    <x v="4372"/>
    <x v="131"/>
    <s v="普通服饰"/>
    <x v="9"/>
    <s v="综合服饰"/>
    <d v="2013-02-26T00:00:00"/>
    <d v="2016-05-09T00:00:00"/>
    <s v="保底与流水两者取高"/>
    <s v="0.15"/>
    <s v="0.15"/>
    <s v=""/>
    <n v="3.2"/>
  </r>
  <r>
    <d v="2014-07-01T00:00:00"/>
    <x v="3"/>
    <x v="3"/>
    <s v="伊芙丽éifini"/>
    <n v="312049.2"/>
    <n v="55700.782200000009"/>
    <x v="923"/>
    <x v="4432"/>
    <x v="4373"/>
    <x v="132"/>
    <s v="普通服饰"/>
    <x v="13"/>
    <s v="女装"/>
    <d v="2013-01-21T00:00:00"/>
    <d v="2016-05-09T00:00:00"/>
    <s v="保底与流水两者取高"/>
    <s v="0.15"/>
    <s v="0.15"/>
    <s v=""/>
    <n v="3.3"/>
  </r>
  <r>
    <d v="2014-07-01T00:00:00"/>
    <x v="3"/>
    <x v="3"/>
    <s v="AVVN 飞鸟和新酒"/>
    <n v="212959.19999999998"/>
    <n v="59138.769839999994"/>
    <x v="3068"/>
    <x v="4433"/>
    <x v="4374"/>
    <x v="133"/>
    <s v="普通服饰"/>
    <x v="13"/>
    <s v="女装"/>
    <d v="2013-01-24T00:00:00"/>
    <d v="2015-05-09T00:00:00"/>
    <s v="保底与流水两者取高"/>
    <s v="0.15"/>
    <s v="0.15"/>
    <s v=""/>
    <n v="2.2999999999999998"/>
  </r>
  <r>
    <d v="2014-07-01T00:00:00"/>
    <x v="3"/>
    <x v="3"/>
    <s v="Plory"/>
    <n v="115384.27199999998"/>
    <n v="14999.955359999998"/>
    <x v="458"/>
    <x v="4434"/>
    <x v="4375"/>
    <x v="134"/>
    <s v="普通服饰"/>
    <x v="12"/>
    <s v="男装"/>
    <d v="2013-03-12T00:00:00"/>
    <d v="2016-05-09T00:00:00"/>
    <s v="保底(含物管费)与流水两者取高"/>
    <s v="0.13"/>
    <s v="0.13"/>
    <s v=""/>
    <n v="3.2"/>
  </r>
  <r>
    <d v="2014-07-01T00:00:00"/>
    <x v="3"/>
    <x v="3"/>
    <s v="Croquis 速写"/>
    <n v="162356.4"/>
    <n v="40248.151559999991"/>
    <x v="3069"/>
    <x v="4435"/>
    <x v="4376"/>
    <x v="135"/>
    <s v="普通服饰"/>
    <x v="12"/>
    <s v="男装"/>
    <d v="2013-03-22T00:00:00"/>
    <d v="2016-05-09T00:00:00"/>
    <s v="保底与流水两者取高"/>
    <s v="0.18"/>
    <s v="0.18"/>
    <s v=""/>
    <n v="3.1"/>
  </r>
  <r>
    <d v="2014-07-01T00:00:00"/>
    <x v="3"/>
    <x v="3"/>
    <s v="JNBY 江南布衣"/>
    <n v="285506.39999999997"/>
    <n v="64581.547680000003"/>
    <x v="3070"/>
    <x v="4436"/>
    <x v="4377"/>
    <x v="82"/>
    <s v="普通服饰"/>
    <x v="13"/>
    <s v="女装"/>
    <d v="2013-01-11T00:00:00"/>
    <d v="2016-05-09T00:00:00"/>
    <s v="保底与流水两者取高"/>
    <s v="0.18"/>
    <s v="0.18"/>
    <s v=""/>
    <n v="3.3"/>
  </r>
  <r>
    <d v="2014-07-01T00:00:00"/>
    <x v="3"/>
    <x v="3"/>
    <s v="ROEM"/>
    <n v="77323.679999999993"/>
    <n v="19006.160544000002"/>
    <x v="3071"/>
    <x v="4437"/>
    <x v="4378"/>
    <x v="136"/>
    <s v="普通服饰"/>
    <x v="13"/>
    <s v="女装"/>
    <d v="2013-03-12T00:00:00"/>
    <d v="2016-05-09T00:00:00"/>
    <s v="保底(含物管费)与流水两者取高"/>
    <s v="0.13"/>
    <s v="0.13"/>
    <s v=""/>
    <n v="3.2"/>
  </r>
  <r>
    <d v="2014-07-01T00:00:00"/>
    <x v="3"/>
    <x v="3"/>
    <s v="百合新娘"/>
    <n v="76417.2"/>
    <n v="29902.050360000001"/>
    <x v="3072"/>
    <x v="4438"/>
    <x v="4379"/>
    <x v="63"/>
    <s v="其它"/>
    <x v="3"/>
    <s v="婚纱店/婚纱摄影"/>
    <d v="2012-12-07T00:00:00"/>
    <d v="2015-05-09T00:00:00"/>
    <s v="纯保底"/>
    <s v="0."/>
    <s v="0."/>
    <s v=""/>
    <n v="2.4"/>
  </r>
  <r>
    <d v="2014-07-01T00:00:00"/>
    <x v="3"/>
    <x v="3"/>
    <s v="15mins"/>
    <n v="176409.60000000001"/>
    <n v="30801.116159999998"/>
    <x v="3073"/>
    <x v="4439"/>
    <x v="4380"/>
    <x v="137"/>
    <s v="普通服饰"/>
    <x v="6"/>
    <s v="鞋"/>
    <d v="2013-02-27T00:00:00"/>
    <d v="2015-05-09T00:00:00"/>
    <s v="保底与流水两者取高"/>
    <s v="0.16"/>
    <s v="0.16"/>
    <s v=""/>
    <n v="2.2000000000000002"/>
  </r>
  <r>
    <d v="2014-07-01T00:00:00"/>
    <x v="3"/>
    <x v="3"/>
    <s v="AJIDOU 阿吉豆"/>
    <n v="285145.2"/>
    <n v="40176.958680000003"/>
    <x v="1880"/>
    <x v="4440"/>
    <x v="4381"/>
    <x v="138"/>
    <s v="普通服饰"/>
    <x v="6"/>
    <s v="流行配饰/人造珠宝佩饰"/>
    <d v="2013-01-13T00:00:00"/>
    <d v="2016-05-09T00:00:00"/>
    <s v="保底与流水两者取高"/>
    <s v="0.13"/>
    <s v="0.13"/>
    <s v=""/>
    <n v="3.3"/>
  </r>
  <r>
    <d v="2014-07-01T00:00:00"/>
    <x v="3"/>
    <x v="3"/>
    <s v="One More"/>
    <n v="182940"/>
    <n v="46448.466"/>
    <x v="780"/>
    <x v="4441"/>
    <x v="4382"/>
    <x v="139"/>
    <s v="普通服饰"/>
    <x v="13"/>
    <s v="女装"/>
    <d v="2013-01-07T00:00:00"/>
    <d v="2016-05-09T00:00:00"/>
    <s v="保底与流水两者取高"/>
    <s v="0.13"/>
    <s v="0.13"/>
    <s v=""/>
    <n v="3.3"/>
  </r>
  <r>
    <d v="2014-07-01T00:00:00"/>
    <x v="3"/>
    <x v="3"/>
    <s v="GXG"/>
    <n v="305331.59999999998"/>
    <n v="97675.578840000002"/>
    <x v="3074"/>
    <x v="4442"/>
    <x v="4383"/>
    <x v="140"/>
    <s v="普通服饰"/>
    <x v="12"/>
    <s v="男装"/>
    <d v="2013-01-07T00:00:00"/>
    <d v="2016-05-10T00:00:00"/>
    <s v="保底与流水两者取高"/>
    <s v="0.13"/>
    <s v="0.13"/>
    <s v=""/>
    <n v="3.3"/>
  </r>
  <r>
    <d v="2014-07-01T00:00:00"/>
    <x v="3"/>
    <x v="3"/>
    <s v="H.S"/>
    <n v="520563.6"/>
    <n v="160906.20875999998"/>
    <x v="3075"/>
    <x v="4443"/>
    <x v="4384"/>
    <x v="141"/>
    <s v="普通服饰"/>
    <x v="13"/>
    <s v="女装"/>
    <d v="2013-02-26T00:00:00"/>
    <d v="2016-05-09T00:00:00"/>
    <s v="保底与流水两者取高"/>
    <s v="0.15"/>
    <s v="0.15"/>
    <s v=""/>
    <n v="3.2"/>
  </r>
  <r>
    <d v="2014-07-01T00:00:00"/>
    <x v="3"/>
    <x v="3"/>
    <s v="Harbor House"/>
    <n v="342405.35999999993"/>
    <n v="128230.80732000001"/>
    <x v="3076"/>
    <x v="4444"/>
    <x v="4385"/>
    <x v="142"/>
    <s v="其它"/>
    <x v="4"/>
    <s v="家具/厨房/卫浴/灯"/>
    <d v="2012-11-28T00:00:00"/>
    <d v="2018-05-09T00:00:00"/>
    <s v="保底与流水两者取高"/>
    <s v="0.12"/>
    <s v="0.12"/>
    <s v=""/>
    <n v="5.4"/>
  </r>
  <r>
    <d v="2014-07-01T00:00:00"/>
    <x v="3"/>
    <x v="3"/>
    <s v="一锅两吃"/>
    <n v="308652"/>
    <n v="37254.296399999999"/>
    <x v="1690"/>
    <x v="4445"/>
    <x v="4386"/>
    <x v="143"/>
    <s v="餐饮"/>
    <x v="2"/>
    <s v="餐馆/饭店"/>
    <d v="2013-02-26T00:00:00"/>
    <d v="2018-05-09T00:00:00"/>
    <s v="保底与流水两者取高"/>
    <s v="0.08"/>
    <s v="0.08"/>
    <s v=""/>
    <n v="5.2"/>
  </r>
  <r>
    <d v="2014-07-01T00:00:00"/>
    <x v="3"/>
    <x v="3"/>
    <s v="釜山料理"/>
    <n v="335374.8"/>
    <n v="49903.770239999998"/>
    <x v="1299"/>
    <x v="4446"/>
    <x v="4387"/>
    <x v="144"/>
    <s v="餐饮"/>
    <x v="2"/>
    <s v="餐馆/饭店"/>
    <d v="2013-02-27T00:00:00"/>
    <d v="2021-05-09T00:00:00"/>
    <s v="保底与流水两者取高"/>
    <s v="0.08"/>
    <s v="0.08"/>
    <s v=""/>
    <n v="8.1999999999999993"/>
  </r>
  <r>
    <d v="2014-07-01T00:00:00"/>
    <x v="3"/>
    <x v="3"/>
    <s v="味氏家族"/>
    <n v="598321.19999999995"/>
    <n v="61746.747839999996"/>
    <x v="1759"/>
    <x v="4447"/>
    <x v="4388"/>
    <x v="145"/>
    <s v="餐饮"/>
    <x v="2"/>
    <s v="餐馆/饭店"/>
    <d v="2013-02-22T00:00:00"/>
    <d v="2021-05-09T00:00:00"/>
    <s v="保底(含物管费)与流水两者取高"/>
    <s v="0.08"/>
    <s v="0.08"/>
    <s v=""/>
    <n v="8.1999999999999993"/>
  </r>
  <r>
    <d v="2014-07-01T00:00:00"/>
    <x v="3"/>
    <x v="3"/>
    <s v="澳门豆捞"/>
    <n v="509656.8"/>
    <n v="71963.540160000004"/>
    <x v="387"/>
    <x v="4448"/>
    <x v="4389"/>
    <x v="146"/>
    <s v="餐饮"/>
    <x v="2"/>
    <s v="餐馆/饭店"/>
    <d v="2012-12-18T00:00:00"/>
    <d v="2021-05-16T00:00:00"/>
    <s v="纯扣"/>
    <s v="0.07"/>
    <s v="0.07"/>
    <s v=""/>
    <n v="8.4"/>
  </r>
  <r>
    <d v="2014-08-01T00:00:00"/>
    <x v="3"/>
    <x v="3"/>
    <s v="新发现餐厅"/>
    <n v="1006688.3999999999"/>
    <n v="126540.73188000001"/>
    <x v="3077"/>
    <x v="4449"/>
    <x v="4390"/>
    <x v="111"/>
    <s v="餐饮"/>
    <x v="2"/>
    <s v="餐馆/饭店"/>
    <d v="2012-12-27T00:00:00"/>
    <d v="2021-05-09T00:00:00"/>
    <s v="保底(含物管费)与流水两者取高"/>
    <s v="0.08"/>
    <s v="0.08"/>
    <s v=""/>
    <n v="8.4"/>
  </r>
  <r>
    <d v="2014-08-01T00:00:00"/>
    <x v="3"/>
    <x v="3"/>
    <s v="张功馆"/>
    <n v="690626.4"/>
    <n v="93994.253039999996"/>
    <x v="3078"/>
    <x v="4450"/>
    <x v="4391"/>
    <x v="112"/>
    <s v="餐饮"/>
    <x v="2"/>
    <s v="餐馆/饭店"/>
    <d v="2013-01-12T00:00:00"/>
    <d v="2021-05-09T00:00:00"/>
    <s v="保底(含物管费)与流水两者取高"/>
    <s v="0.08"/>
    <s v="0.08"/>
    <s v=""/>
    <n v="8.3000000000000007"/>
  </r>
  <r>
    <d v="2014-08-01T00:00:00"/>
    <x v="3"/>
    <x v="3"/>
    <s v="黛"/>
    <n v="54600"/>
    <n v="10450.44"/>
    <x v="3079"/>
    <x v="4451"/>
    <x v="4392"/>
    <x v="113"/>
    <s v="餐饮"/>
    <x v="2"/>
    <s v="餐馆/饭店"/>
    <d v="2013-05-08T00:00:00"/>
    <d v="2021-05-07T00:00:00"/>
    <s v="保底与流水两者取高"/>
    <s v="0.08"/>
    <s v="0.08"/>
    <s v=""/>
    <n v="8"/>
  </r>
  <r>
    <d v="2014-08-01T00:00:00"/>
    <x v="3"/>
    <x v="3"/>
    <s v="西堤厚牛排"/>
    <n v="1065700.8"/>
    <n v="85256.063999999998"/>
    <x v="438"/>
    <x v="4452"/>
    <x v="4393"/>
    <x v="114"/>
    <s v="餐饮"/>
    <x v="2"/>
    <s v="餐馆/饭店"/>
    <d v="2014-04-28T00:00:00"/>
    <d v="2020-04-27T00:00:00"/>
    <s v="保底(含物管费)与流水两者取高"/>
    <s v="0.08"/>
    <s v="0.08"/>
    <s v=""/>
    <n v="6"/>
  </r>
  <r>
    <d v="2014-08-01T00:00:00"/>
    <x v="3"/>
    <x v="3"/>
    <s v="侨治"/>
    <n v="143899.296"/>
    <n v="26333.571167999999"/>
    <x v="1873"/>
    <x v="4453"/>
    <x v="4394"/>
    <x v="115"/>
    <s v="美容"/>
    <x v="8"/>
    <s v="美容/美发/美甲"/>
    <d v="2012-11-30T00:00:00"/>
    <d v="2018-05-09T00:00:00"/>
    <s v="纯保底"/>
    <s v="0."/>
    <s v="0."/>
    <s v=""/>
    <n v="5.4"/>
  </r>
  <r>
    <d v="2014-08-01T00:00:00"/>
    <x v="3"/>
    <x v="3"/>
    <s v="巴蜀江南"/>
    <n v="863582.4"/>
    <n v="110797.62191999999"/>
    <x v="1533"/>
    <x v="4454"/>
    <x v="4395"/>
    <x v="116"/>
    <s v="餐饮"/>
    <x v="2"/>
    <s v="餐馆/饭店"/>
    <d v="2012-12-25T00:00:00"/>
    <d v="2021-05-09T00:00:00"/>
    <s v="保底(含物管费)与流水两者取高"/>
    <s v="0.07"/>
    <s v="0.07"/>
    <s v=""/>
    <n v="8.4"/>
  </r>
  <r>
    <d v="2014-08-01T00:00:00"/>
    <x v="3"/>
    <x v="3"/>
    <s v="Aimer 爱慕一家人"/>
    <n v="298759.32"/>
    <n v="57570.920963999997"/>
    <x v="3080"/>
    <x v="4455"/>
    <x v="4396"/>
    <x v="117"/>
    <s v="普通服饰"/>
    <x v="9"/>
    <s v="内衣裤/保暖内衣"/>
    <d v="2013-01-25T00:00:00"/>
    <d v="2016-05-09T00:00:00"/>
    <s v="保底与流水两者取高"/>
    <s v="0.16"/>
    <s v="0.16"/>
    <s v=""/>
    <n v="3.3"/>
  </r>
  <r>
    <d v="2014-08-01T00:00:00"/>
    <x v="3"/>
    <x v="3"/>
    <s v="真情告白"/>
    <n v="207046.8"/>
    <n v="48925.158839999989"/>
    <x v="3081"/>
    <x v="4456"/>
    <x v="4397"/>
    <x v="25"/>
    <s v="普通服饰"/>
    <x v="13"/>
    <s v="女装"/>
    <d v="2013-01-12T00:00:00"/>
    <d v="2016-05-09T00:00:00"/>
    <s v="保底与流水两者取高"/>
    <s v="0.11"/>
    <s v="0.11"/>
    <s v=""/>
    <n v="3.3"/>
  </r>
  <r>
    <d v="2014-08-01T00:00:00"/>
    <x v="3"/>
    <x v="3"/>
    <s v="Zolle"/>
    <n v="159213.6"/>
    <n v="29884.392719999996"/>
    <x v="3082"/>
    <x v="4457"/>
    <x v="4398"/>
    <x v="54"/>
    <s v="普通服饰"/>
    <x v="13"/>
    <s v="女装"/>
    <d v="2013-01-05T00:00:00"/>
    <d v="2016-05-09T00:00:00"/>
    <s v="保底与流水两者取高"/>
    <s v="0.15"/>
    <s v="0.15"/>
    <s v=""/>
    <n v="3.3"/>
  </r>
  <r>
    <d v="2014-08-01T00:00:00"/>
    <x v="3"/>
    <x v="3"/>
    <s v="WSFM 五色风马"/>
    <n v="126200.4"/>
    <n v="33897.427439999999"/>
    <x v="3083"/>
    <x v="4458"/>
    <x v="4399"/>
    <x v="118"/>
    <s v="普通服饰"/>
    <x v="13"/>
    <s v="女装"/>
    <d v="2013-01-07T00:00:00"/>
    <d v="2015-05-09T00:00:00"/>
    <s v="保底与流水两者取高"/>
    <s v="0.14"/>
    <s v="0.14"/>
    <s v=""/>
    <n v="2.2999999999999998"/>
  </r>
  <r>
    <d v="2014-08-01T00:00:00"/>
    <x v="3"/>
    <x v="3"/>
    <s v="Suphier"/>
    <n v="48745.2"/>
    <n v="17280.173400000003"/>
    <x v="3084"/>
    <x v="4459"/>
    <x v="4400"/>
    <x v="51"/>
    <s v="普通服饰"/>
    <x v="6"/>
    <s v="鞋"/>
    <d v="2013-01-06T00:00:00"/>
    <d v="2015-05-09T00:00:00"/>
    <s v="保底与流水两者取高"/>
    <s v="0.15"/>
    <s v="0.15"/>
    <s v=""/>
    <n v="2.2999999999999998"/>
  </r>
  <r>
    <d v="2014-08-01T00:00:00"/>
    <x v="3"/>
    <x v="3"/>
    <s v="KBNE"/>
    <n v="126309.59999999999"/>
    <n v="48982.862880000001"/>
    <x v="3085"/>
    <x v="4460"/>
    <x v="4401"/>
    <x v="35"/>
    <s v="普通服饰"/>
    <x v="13"/>
    <s v="女装"/>
    <d v="2013-01-09T00:00:00"/>
    <d v="2015-05-09T00:00:00"/>
    <s v="保底与流水两者取高"/>
    <s v="0.17"/>
    <s v="0.17"/>
    <s v=""/>
    <n v="2.2999999999999998"/>
  </r>
  <r>
    <d v="2014-08-01T00:00:00"/>
    <x v="3"/>
    <x v="3"/>
    <s v="Donoratico 达衣岩"/>
    <n v="447554.39999999997"/>
    <n v="80559.792000000001"/>
    <x v="435"/>
    <x v="4461"/>
    <x v="4402"/>
    <x v="119"/>
    <s v="普通服饰"/>
    <x v="13"/>
    <s v="女装"/>
    <d v="2013-01-10T00:00:00"/>
    <d v="2016-05-09T00:00:00"/>
    <s v="保底(含物管费)与流水两者取高"/>
    <s v="0.18"/>
    <s v="0.18"/>
    <s v=""/>
    <n v="3.3"/>
  </r>
  <r>
    <d v="2014-08-01T00:00:00"/>
    <x v="3"/>
    <x v="3"/>
    <s v="Eland 依恋"/>
    <n v="142191.59999999998"/>
    <n v="34993.352759999994"/>
    <x v="3086"/>
    <x v="4462"/>
    <x v="4403"/>
    <x v="120"/>
    <s v="普通服饰"/>
    <x v="9"/>
    <s v="综合服饰"/>
    <d v="2013-03-07T00:00:00"/>
    <d v="2016-05-09T00:00:00"/>
    <s v="保底(含物管费)与流水两者取高"/>
    <s v="0.13"/>
    <s v="0.13"/>
    <s v=""/>
    <n v="3.2"/>
  </r>
  <r>
    <d v="2014-08-01T00:00:00"/>
    <x v="3"/>
    <x v="3"/>
    <s v="Teenie Weenie"/>
    <n v="144445.56"/>
    <n v="24483.522419999998"/>
    <x v="3087"/>
    <x v="4463"/>
    <x v="4404"/>
    <x v="121"/>
    <s v="普通服饰"/>
    <x v="13"/>
    <s v="女装"/>
    <d v="2013-03-04T00:00:00"/>
    <d v="2016-05-09T00:00:00"/>
    <s v="保底(含物管费)与流水两者取高"/>
    <s v="0.13"/>
    <s v="0.13"/>
    <s v=""/>
    <n v="3.2"/>
  </r>
  <r>
    <d v="2014-08-01T00:00:00"/>
    <x v="3"/>
    <x v="3"/>
    <s v="Key Wear 奇威"/>
    <n v="123202.79999999999"/>
    <n v="37133.323920000003"/>
    <x v="3088"/>
    <x v="4464"/>
    <x v="4405"/>
    <x v="122"/>
    <s v="普通服饰"/>
    <x v="13"/>
    <s v="女装"/>
    <d v="2013-01-10T00:00:00"/>
    <d v="2018-05-09T00:00:00"/>
    <s v="保底与流水两者取高"/>
    <s v="0.16"/>
    <s v="0.16"/>
    <s v=""/>
    <n v="5.3"/>
  </r>
  <r>
    <d v="2014-08-01T00:00:00"/>
    <x v="3"/>
    <x v="3"/>
    <s v="Peace Bird 太平鸟女装"/>
    <n v="251905.19999999998"/>
    <n v="78921.899160000015"/>
    <x v="3089"/>
    <x v="4465"/>
    <x v="4406"/>
    <x v="123"/>
    <s v="普通服饰"/>
    <x v="13"/>
    <s v="女装"/>
    <d v="2013-01-25T00:00:00"/>
    <d v="2015-05-09T00:00:00"/>
    <s v="保底与流水两者取高"/>
    <s v="0.15"/>
    <s v="0.15"/>
    <s v=""/>
    <n v="2.2999999999999998"/>
  </r>
  <r>
    <d v="2014-08-01T00:00:00"/>
    <x v="3"/>
    <x v="3"/>
    <s v="Peace Bird 太平鸟男装"/>
    <n v="331164"/>
    <n v="89844.793199999986"/>
    <x v="3090"/>
    <x v="4466"/>
    <x v="4407"/>
    <x v="124"/>
    <s v="普通服饰"/>
    <x v="12"/>
    <s v="男装"/>
    <d v="2013-01-21T00:00:00"/>
    <d v="2015-05-09T00:00:00"/>
    <s v="保底与流水两者取高"/>
    <s v="0.15"/>
    <s v="0.15"/>
    <s v=""/>
    <n v="2.2999999999999998"/>
  </r>
  <r>
    <d v="2014-08-01T00:00:00"/>
    <x v="3"/>
    <x v="3"/>
    <s v="gxg.jeans"/>
    <n v="158839.19999999998"/>
    <n v="62106.127199999995"/>
    <x v="3091"/>
    <x v="4467"/>
    <x v="4408"/>
    <x v="125"/>
    <s v="普通服饰"/>
    <x v="12"/>
    <s v="男装"/>
    <d v="2013-01-05T00:00:00"/>
    <d v="2016-05-09T00:00:00"/>
    <s v="保底与流水两者取高"/>
    <s v="0.13"/>
    <s v="0.13"/>
    <s v=""/>
    <n v="3.3"/>
  </r>
  <r>
    <d v="2014-08-01T00:00:00"/>
    <x v="3"/>
    <x v="3"/>
    <s v="Honeys"/>
    <n v="188239.19999999998"/>
    <n v="74825.081999999995"/>
    <x v="3092"/>
    <x v="4468"/>
    <x v="4409"/>
    <x v="126"/>
    <s v="普通服饰"/>
    <x v="13"/>
    <s v="女装"/>
    <d v="2012-12-31T00:00:00"/>
    <d v="2016-03-06T00:00:00"/>
    <s v="保底与流水两者取高"/>
    <s v="0.18"/>
    <s v="0.18"/>
    <s v=""/>
    <n v="3.2"/>
  </r>
  <r>
    <d v="2014-08-01T00:00:00"/>
    <x v="3"/>
    <x v="3"/>
    <s v="La Chapelle 拉夏贝尔"/>
    <n v="742472.4"/>
    <n v="181534.50179999997"/>
    <x v="3093"/>
    <x v="4469"/>
    <x v="4410"/>
    <x v="127"/>
    <s v="快时尚"/>
    <x v="21"/>
    <s v="快时尚"/>
    <d v="2013-03-05T00:00:00"/>
    <d v="2021-06-02T00:00:00"/>
    <s v="纯扣"/>
    <s v="0.14"/>
    <s v="0.14"/>
    <s v=""/>
    <n v="8.1999999999999993"/>
  </r>
  <r>
    <d v="2014-08-01T00:00:00"/>
    <x v="3"/>
    <x v="3"/>
    <s v="张生记"/>
    <n v="1171173.5999999999"/>
    <n v="81747.917279999994"/>
    <x v="1892"/>
    <x v="4470"/>
    <x v="4411"/>
    <x v="128"/>
    <s v="餐饮"/>
    <x v="2"/>
    <s v="餐馆/饭店"/>
    <d v="2013-06-21T00:00:00"/>
    <d v="2021-10-18T00:00:00"/>
    <s v="保底(含物管费)与流水两者取高"/>
    <s v="0."/>
    <s v="0."/>
    <s v=""/>
    <n v="8.3000000000000007"/>
  </r>
  <r>
    <d v="2014-08-01T00:00:00"/>
    <x v="3"/>
    <x v="3"/>
    <s v="炉鱼"/>
    <n v="1534980"/>
    <n v="76749"/>
    <x v="446"/>
    <x v="4471"/>
    <x v="4412"/>
    <x v="129"/>
    <s v="餐饮"/>
    <x v="2"/>
    <s v="餐馆/饭店"/>
    <d v="2013-08-28T00:00:00"/>
    <d v="2021-11-25T00:00:00"/>
    <s v="保底(含物管费)与流水两者取高"/>
    <s v="0.05"/>
    <s v="0.05"/>
    <s v=""/>
    <n v="8.1999999999999993"/>
  </r>
  <r>
    <d v="2014-08-01T00:00:00"/>
    <x v="3"/>
    <x v="3"/>
    <s v="The Second Movement 第二乐章"/>
    <n v="767715.6"/>
    <n v="55812.924120000003"/>
    <x v="1672"/>
    <x v="4472"/>
    <x v="4413"/>
    <x v="148"/>
    <s v="餐饮"/>
    <x v="2"/>
    <s v="餐馆/饭店"/>
    <d v="2013-10-20T00:00:00"/>
    <d v="2022-01-17T00:00:00"/>
    <s v="保底(含物管费)与流水两者取高"/>
    <s v="0.05"/>
    <s v="0.05"/>
    <s v=""/>
    <n v="8.1999999999999993"/>
  </r>
  <r>
    <d v="2014-08-01T00:00:00"/>
    <x v="3"/>
    <x v="3"/>
    <s v="Girdear 哥弟"/>
    <n v="585846"/>
    <n v="48215.125800000002"/>
    <x v="887"/>
    <x v="4473"/>
    <x v="4414"/>
    <x v="83"/>
    <s v="普通服饰"/>
    <x v="13"/>
    <s v="女装"/>
    <d v="2013-04-10T00:00:00"/>
    <d v="2016-05-09T00:00:00"/>
    <s v="保底与流水两者取高"/>
    <s v="0.06"/>
    <s v="0.06"/>
    <s v=""/>
    <n v="3.1"/>
  </r>
  <r>
    <d v="2014-08-01T00:00:00"/>
    <x v="3"/>
    <x v="3"/>
    <s v="Esprit"/>
    <n v="641669.52000000014"/>
    <n v="139306.452792"/>
    <x v="3094"/>
    <x v="4474"/>
    <x v="4415"/>
    <x v="130"/>
    <s v="普通服饰"/>
    <x v="9"/>
    <s v="中性服装/休闲服饰"/>
    <d v="2013-01-25T00:00:00"/>
    <d v="2018-05-09T00:00:00"/>
    <s v="保底与流水两者取高"/>
    <s v="0.11"/>
    <s v="0.11"/>
    <s v=""/>
    <n v="5.3"/>
  </r>
  <r>
    <d v="2014-08-01T00:00:00"/>
    <x v="3"/>
    <x v="3"/>
    <s v="PAGE ONE"/>
    <n v="202192.19999999998"/>
    <n v="83100.994200000001"/>
    <x v="3095"/>
    <x v="4475"/>
    <x v="4416"/>
    <x v="131"/>
    <s v="普通服饰"/>
    <x v="9"/>
    <s v="综合服饰"/>
    <d v="2013-02-26T00:00:00"/>
    <d v="2016-05-09T00:00:00"/>
    <s v="保底与流水两者取高"/>
    <s v="0.15"/>
    <s v="0.15"/>
    <s v=""/>
    <n v="3.2"/>
  </r>
  <r>
    <d v="2014-08-01T00:00:00"/>
    <x v="3"/>
    <x v="3"/>
    <s v="伊芙丽éifini"/>
    <n v="317557.2"/>
    <n v="56525.181600000004"/>
    <x v="2534"/>
    <x v="4476"/>
    <x v="4417"/>
    <x v="132"/>
    <s v="普通服饰"/>
    <x v="13"/>
    <s v="女装"/>
    <d v="2013-01-21T00:00:00"/>
    <d v="2016-05-09T00:00:00"/>
    <s v="保底与流水两者取高"/>
    <s v="0.15"/>
    <s v="0.15"/>
    <s v=""/>
    <n v="3.3"/>
  </r>
  <r>
    <d v="2014-08-01T00:00:00"/>
    <x v="3"/>
    <x v="3"/>
    <s v="AVVN 飞鸟和新酒"/>
    <n v="279926.39999999997"/>
    <n v="59148.448319999996"/>
    <x v="3096"/>
    <x v="4477"/>
    <x v="4418"/>
    <x v="133"/>
    <s v="普通服饰"/>
    <x v="13"/>
    <s v="女装"/>
    <d v="2013-01-24T00:00:00"/>
    <d v="2015-05-09T00:00:00"/>
    <s v="保底与流水两者取高"/>
    <s v="0.15"/>
    <s v="0.15"/>
    <s v=""/>
    <n v="2.2999999999999998"/>
  </r>
  <r>
    <d v="2014-08-01T00:00:00"/>
    <x v="3"/>
    <x v="3"/>
    <s v="Plory"/>
    <n v="98142.984000000026"/>
    <n v="14829.404882399998"/>
    <x v="1159"/>
    <x v="4478"/>
    <x v="4419"/>
    <x v="134"/>
    <s v="普通服饰"/>
    <x v="12"/>
    <s v="男装"/>
    <d v="2013-03-12T00:00:00"/>
    <d v="2016-05-09T00:00:00"/>
    <s v="保底(含物管费)与流水两者取高"/>
    <s v="0.13"/>
    <s v="0.13"/>
    <s v=""/>
    <n v="3.2"/>
  </r>
  <r>
    <d v="2014-08-01T00:00:00"/>
    <x v="3"/>
    <x v="3"/>
    <s v="Croquis 速写"/>
    <n v="197360.4"/>
    <n v="43261.399680000002"/>
    <x v="2186"/>
    <x v="4479"/>
    <x v="4420"/>
    <x v="135"/>
    <s v="普通服饰"/>
    <x v="12"/>
    <s v="男装"/>
    <d v="2013-03-22T00:00:00"/>
    <d v="2016-05-09T00:00:00"/>
    <s v="保底与流水两者取高"/>
    <s v="0.18"/>
    <s v="0.18"/>
    <s v=""/>
    <n v="3.1"/>
  </r>
  <r>
    <d v="2014-08-01T00:00:00"/>
    <x v="3"/>
    <x v="3"/>
    <s v="JNBY 江南布衣"/>
    <n v="291823.2"/>
    <n v="64959.844320000004"/>
    <x v="3001"/>
    <x v="4480"/>
    <x v="4421"/>
    <x v="82"/>
    <s v="普通服饰"/>
    <x v="13"/>
    <s v="女装"/>
    <d v="2013-01-11T00:00:00"/>
    <d v="2016-05-09T00:00:00"/>
    <s v="保底与流水两者取高"/>
    <s v="0.18"/>
    <s v="0.18"/>
    <s v=""/>
    <n v="3.3"/>
  </r>
  <r>
    <d v="2014-08-01T00:00:00"/>
    <x v="3"/>
    <x v="3"/>
    <s v="ROEM"/>
    <n v="103929.59999999998"/>
    <n v="19008.723839999995"/>
    <x v="3097"/>
    <x v="4481"/>
    <x v="4422"/>
    <x v="136"/>
    <s v="普通服饰"/>
    <x v="13"/>
    <s v="女装"/>
    <d v="2013-03-12T00:00:00"/>
    <d v="2016-05-09T00:00:00"/>
    <s v="保底(含物管费)与流水两者取高"/>
    <s v="0.13"/>
    <s v="0.13"/>
    <s v=""/>
    <n v="3.2"/>
  </r>
  <r>
    <d v="2014-08-01T00:00:00"/>
    <x v="3"/>
    <x v="3"/>
    <s v="百合新娘"/>
    <n v="116310"/>
    <n v="29903.300999999999"/>
    <x v="3098"/>
    <x v="4482"/>
    <x v="4423"/>
    <x v="63"/>
    <s v="其它"/>
    <x v="3"/>
    <s v="婚纱店/婚纱摄影"/>
    <d v="2012-12-07T00:00:00"/>
    <d v="2015-05-09T00:00:00"/>
    <s v="纯保底"/>
    <s v="0."/>
    <s v="0."/>
    <s v=""/>
    <n v="2.4"/>
  </r>
  <r>
    <d v="2014-08-01T00:00:00"/>
    <x v="3"/>
    <x v="3"/>
    <s v="15mins"/>
    <n v="131964"/>
    <n v="23700.734400000001"/>
    <x v="1365"/>
    <x v="4483"/>
    <x v="4424"/>
    <x v="137"/>
    <s v="普通服饰"/>
    <x v="6"/>
    <s v="鞋"/>
    <d v="2013-02-27T00:00:00"/>
    <d v="2015-05-09T00:00:00"/>
    <s v="保底与流水两者取高"/>
    <s v="0.16"/>
    <s v="0.16"/>
    <s v=""/>
    <n v="2.2000000000000002"/>
  </r>
  <r>
    <d v="2014-08-01T00:00:00"/>
    <x v="3"/>
    <x v="3"/>
    <s v="AJIDOU 阿吉豆"/>
    <n v="289489.2"/>
    <n v="40760.079360000003"/>
    <x v="903"/>
    <x v="4484"/>
    <x v="4425"/>
    <x v="138"/>
    <s v="普通服饰"/>
    <x v="6"/>
    <s v="流行配饰/人造珠宝佩饰"/>
    <d v="2013-01-13T00:00:00"/>
    <d v="2016-05-09T00:00:00"/>
    <s v="保底与流水两者取高"/>
    <s v="0.13"/>
    <s v="0.13"/>
    <s v=""/>
    <n v="3.3"/>
  </r>
  <r>
    <d v="2014-08-01T00:00:00"/>
    <x v="3"/>
    <x v="3"/>
    <s v="One More"/>
    <n v="93186"/>
    <n v="46443.902399999999"/>
    <x v="3099"/>
    <x v="4485"/>
    <x v="4426"/>
    <x v="139"/>
    <s v="普通服饰"/>
    <x v="13"/>
    <s v="女装"/>
    <d v="2013-01-07T00:00:00"/>
    <d v="2016-05-09T00:00:00"/>
    <s v="保底与流水两者取高"/>
    <s v="0.13"/>
    <s v="0.13"/>
    <s v=""/>
    <n v="3.3"/>
  </r>
  <r>
    <d v="2014-08-01T00:00:00"/>
    <x v="3"/>
    <x v="3"/>
    <s v="GXG"/>
    <n v="479384.39999999997"/>
    <n v="97650.602280000006"/>
    <x v="3100"/>
    <x v="4486"/>
    <x v="4427"/>
    <x v="140"/>
    <s v="普通服饰"/>
    <x v="12"/>
    <s v="男装"/>
    <d v="2013-01-07T00:00:00"/>
    <d v="2016-05-10T00:00:00"/>
    <s v="保底与流水两者取高"/>
    <s v="0.13"/>
    <s v="0.13"/>
    <s v=""/>
    <n v="3.3"/>
  </r>
  <r>
    <d v="2014-08-01T00:00:00"/>
    <x v="3"/>
    <x v="3"/>
    <s v="H.S"/>
    <n v="565028.4"/>
    <n v="160920.08832000001"/>
    <x v="3101"/>
    <x v="4487"/>
    <x v="4428"/>
    <x v="141"/>
    <s v="普通服饰"/>
    <x v="13"/>
    <s v="女装"/>
    <d v="2013-02-26T00:00:00"/>
    <d v="2016-05-09T00:00:00"/>
    <s v="保底与流水两者取高"/>
    <s v="0.15"/>
    <s v="0.15"/>
    <s v=""/>
    <n v="3.2"/>
  </r>
  <r>
    <d v="2014-08-01T00:00:00"/>
    <x v="3"/>
    <x v="3"/>
    <s v="Harbor House"/>
    <n v="1452467.6400000001"/>
    <n v="198988.06668000002"/>
    <x v="2797"/>
    <x v="4488"/>
    <x v="4429"/>
    <x v="142"/>
    <s v="其它"/>
    <x v="4"/>
    <s v="家具/厨房/卫浴/灯"/>
    <d v="2012-11-28T00:00:00"/>
    <d v="2018-05-09T00:00:00"/>
    <s v="保底与流水两者取高"/>
    <s v="0.12"/>
    <s v="0.12"/>
    <s v=""/>
    <n v="5.4"/>
  </r>
  <r>
    <d v="2014-08-01T00:00:00"/>
    <x v="3"/>
    <x v="3"/>
    <s v="一锅两吃"/>
    <n v="360470.39999999997"/>
    <n v="40480.825919999996"/>
    <x v="3102"/>
    <x v="4489"/>
    <x v="4430"/>
    <x v="143"/>
    <s v="餐饮"/>
    <x v="2"/>
    <s v="餐馆/饭店"/>
    <d v="2013-02-26T00:00:00"/>
    <d v="2018-05-09T00:00:00"/>
    <s v="保底与流水两者取高"/>
    <s v="0.08"/>
    <s v="0.08"/>
    <s v=""/>
    <n v="5.2"/>
  </r>
  <r>
    <d v="2014-08-01T00:00:00"/>
    <x v="3"/>
    <x v="3"/>
    <s v="釜山料理"/>
    <n v="449353.2"/>
    <n v="50192.752439999989"/>
    <x v="3103"/>
    <x v="4490"/>
    <x v="4431"/>
    <x v="144"/>
    <s v="餐饮"/>
    <x v="2"/>
    <s v="餐馆/饭店"/>
    <d v="2013-02-27T00:00:00"/>
    <d v="2021-05-09T00:00:00"/>
    <s v="保底与流水两者取高"/>
    <s v="0.08"/>
    <s v="0.08"/>
    <s v=""/>
    <n v="8.1999999999999993"/>
  </r>
  <r>
    <d v="2014-08-01T00:00:00"/>
    <x v="3"/>
    <x v="3"/>
    <s v="味氏家族"/>
    <n v="599107.19999999995"/>
    <n v="61767.952320000004"/>
    <x v="3104"/>
    <x v="4491"/>
    <x v="4432"/>
    <x v="145"/>
    <s v="餐饮"/>
    <x v="2"/>
    <s v="餐馆/饭店"/>
    <d v="2013-02-22T00:00:00"/>
    <d v="2021-05-09T00:00:00"/>
    <s v="保底(含物管费)与流水两者取高"/>
    <s v="0.08"/>
    <s v="0.08"/>
    <s v=""/>
    <n v="8.1999999999999993"/>
  </r>
  <r>
    <d v="2014-08-01T00:00:00"/>
    <x v="3"/>
    <x v="3"/>
    <s v="澳门豆捞"/>
    <n v="687746.92799999996"/>
    <n v="84455.322758400012"/>
    <x v="3105"/>
    <x v="4492"/>
    <x v="4433"/>
    <x v="146"/>
    <s v="餐饮"/>
    <x v="2"/>
    <s v="餐馆/饭店"/>
    <d v="2012-12-18T00:00:00"/>
    <d v="2021-05-16T00:00:00"/>
    <s v="纯扣"/>
    <s v="0.07"/>
    <s v="0.07"/>
    <s v=""/>
    <n v="8.4"/>
  </r>
  <r>
    <d v="2014-08-01T00:00:00"/>
    <x v="3"/>
    <x v="3"/>
    <s v="iwell 爱享屋"/>
    <n v="18445.2"/>
    <n v="6599.6925600000004"/>
    <x v="3106"/>
    <x v="4493"/>
    <x v="4434"/>
    <x v="10"/>
    <s v="普通服饰"/>
    <x v="6"/>
    <s v="生活特性店"/>
    <d v="2014-03-26T00:00:00"/>
    <d v="2015-03-25T00:00:00"/>
    <s v="保底与流水两者取高"/>
    <s v="0.14"/>
    <s v="0.14"/>
    <s v=""/>
    <n v="1"/>
  </r>
  <r>
    <d v="2014-08-01T00:00:00"/>
    <x v="3"/>
    <x v="3"/>
    <s v="维果部落(02-K10)"/>
    <n v="26112"/>
    <n v="2611.1999999999998"/>
    <x v="5"/>
    <x v="4494"/>
    <x v="4435"/>
    <x v="11"/>
    <s v="餐饮"/>
    <x v="0"/>
    <s v="小吃/冷饮/果汁吧"/>
    <d v="2014-03-14T00:00:00"/>
    <d v="2015-03-13T00:00:00"/>
    <s v="保底(含物管费)与流水两者取高"/>
    <s v="0.1"/>
    <s v="0.1"/>
    <s v=""/>
    <n v="1"/>
  </r>
  <r>
    <d v="2014-08-01T00:00:00"/>
    <x v="3"/>
    <x v="3"/>
    <s v="PH7"/>
    <n v="32200.799999999999"/>
    <n v="6601.1639999999989"/>
    <x v="3107"/>
    <x v="4495"/>
    <x v="4436"/>
    <x v="58"/>
    <s v="普通服饰"/>
    <x v="6"/>
    <s v="流行配饰/人造珠宝佩饰"/>
    <d v="2014-04-30T00:00:00"/>
    <d v="2015-04-29T00:00:00"/>
    <s v="保底与流水两者取高"/>
    <s v="0.17"/>
    <s v="0.17"/>
    <s v=""/>
    <n v="1"/>
  </r>
  <r>
    <d v="2014-08-01T00:00:00"/>
    <x v="3"/>
    <x v="3"/>
    <s v="卡士通（2楼）"/>
    <n v="15009.599999999999"/>
    <n v="12000.1752"/>
    <x v="3108"/>
    <x v="4496"/>
    <x v="4437"/>
    <x v="149"/>
    <s v="其它"/>
    <x v="3"/>
    <s v="汽车美容"/>
    <d v="2014-04-23T00:00:00"/>
    <d v="2015-04-22T00:00:00"/>
    <s v="纯保底"/>
    <s v=""/>
    <s v=""/>
    <s v=""/>
    <n v="1"/>
  </r>
  <r>
    <d v="2014-08-01T00:00:00"/>
    <x v="3"/>
    <x v="3"/>
    <s v="星角"/>
    <n v="39334.799999999996"/>
    <n v="11041.27836"/>
    <x v="3109"/>
    <x v="4497"/>
    <x v="4438"/>
    <x v="24"/>
    <s v="餐饮"/>
    <x v="0"/>
    <s v="咖啡店/面包店/冰激凌"/>
    <d v="2014-07-12T00:00:00"/>
    <d v="2016-07-11T00:00:00"/>
    <s v="保底与流水两者取高"/>
    <s v="0.13"/>
    <s v="0.13"/>
    <s v=""/>
    <n v="2"/>
  </r>
  <r>
    <d v="2014-08-01T00:00:00"/>
    <x v="3"/>
    <x v="3"/>
    <s v="7°银匠"/>
    <n v="37456.199999999997"/>
    <n v="6966.8532000000014"/>
    <x v="1997"/>
    <x v="4498"/>
    <x v="4439"/>
    <x v="10"/>
    <s v="普通服饰"/>
    <x v="6"/>
    <s v="流行配饰/人造珠宝佩饰"/>
    <d v="2014-06-14T00:00:00"/>
    <d v="2015-05-09T00:00:00"/>
    <s v="保底与流水两者取高"/>
    <s v="0.17"/>
    <s v="0.17"/>
    <s v=""/>
    <n v="0.9"/>
  </r>
  <r>
    <d v="2014-08-01T00:00:00"/>
    <x v="3"/>
    <x v="3"/>
    <s v="韩雅"/>
    <n v="27747.599999999999"/>
    <n v="6601.1540399999994"/>
    <x v="3110"/>
    <x v="4499"/>
    <x v="4440"/>
    <x v="10"/>
    <s v="美容"/>
    <x v="5"/>
    <s v="化妆品/护肤品/香水"/>
    <d v="2013-09-15T00:00:00"/>
    <d v="2014-09-14T00:00:00"/>
    <s v="纯保底"/>
    <s v="0."/>
    <s v="0."/>
    <s v=""/>
    <n v="1"/>
  </r>
  <r>
    <d v="2014-08-01T00:00:00"/>
    <x v="3"/>
    <x v="3"/>
    <s v="Italina"/>
    <n v="53080.799999999996"/>
    <n v="6597.9434399999991"/>
    <x v="1367"/>
    <x v="4500"/>
    <x v="4441"/>
    <x v="10"/>
    <s v="普通服饰"/>
    <x v="6"/>
    <s v="流行配饰/人造珠宝佩饰"/>
    <d v="2013-09-16T00:00:00"/>
    <d v="2015-09-15T00:00:00"/>
    <s v="纯保底"/>
    <s v="0."/>
    <s v="0."/>
    <s v=""/>
    <n v="2"/>
  </r>
  <r>
    <d v="2014-08-01T00:00:00"/>
    <x v="3"/>
    <x v="3"/>
    <s v="银时代"/>
    <n v="48192"/>
    <n v="5999.9040000000014"/>
    <x v="1604"/>
    <x v="1200"/>
    <x v="4442"/>
    <x v="10"/>
    <s v="普通服饰"/>
    <x v="6"/>
    <s v="流行配饰/人造珠宝佩饰"/>
    <d v="2013-09-01T00:00:00"/>
    <d v="2014-08-31T00:00:00"/>
    <s v="纯保底"/>
    <s v="0."/>
    <s v="0."/>
    <s v=""/>
    <n v="1"/>
  </r>
  <r>
    <d v="2014-08-01T00:00:00"/>
    <x v="3"/>
    <x v="3"/>
    <s v="罗西尼表"/>
    <n v="39139.199999999997"/>
    <n v="6000.0393599999998"/>
    <x v="185"/>
    <x v="4501"/>
    <x v="4443"/>
    <x v="10"/>
    <s v="珠宝"/>
    <x v="11"/>
    <s v="钟表"/>
    <d v="2013-09-19T00:00:00"/>
    <d v="2014-09-18T00:00:00"/>
    <s v="保底与流水两者取高"/>
    <s v="0.13"/>
    <s v="0.13"/>
    <s v=""/>
    <n v="1"/>
  </r>
  <r>
    <d v="2014-08-01T00:00:00"/>
    <x v="3"/>
    <x v="3"/>
    <s v="大地之神"/>
    <n v="40017.599999999999"/>
    <n v="5998.6382400000002"/>
    <x v="1756"/>
    <x v="4502"/>
    <x v="4444"/>
    <x v="10"/>
    <s v="普通服饰"/>
    <x v="6"/>
    <s v="流行配饰/人造珠宝佩饰"/>
    <d v="2013-09-24T00:00:00"/>
    <d v="2014-09-23T00:00:00"/>
    <s v="纯保底"/>
    <s v="0."/>
    <s v="0."/>
    <s v=""/>
    <n v="1"/>
  </r>
  <r>
    <d v="2014-08-01T00:00:00"/>
    <x v="3"/>
    <x v="3"/>
    <s v="改衣间"/>
    <n v="3948"/>
    <n v="2399.9892"/>
    <x v="3111"/>
    <x v="4503"/>
    <x v="4445"/>
    <x v="147"/>
    <s v="其它"/>
    <x v="3"/>
    <s v="衣裤织补服务"/>
    <d v="2013-12-01T00:00:00"/>
    <d v="2014-11-30T00:00:00"/>
    <s v="纯保底"/>
    <s v="0."/>
    <s v="0."/>
    <s v=""/>
    <n v="1"/>
  </r>
  <r>
    <d v="2014-08-01T00:00:00"/>
    <x v="3"/>
    <x v="3"/>
    <s v="名表维修中心"/>
    <n v="7908"/>
    <n v="2040.2639999999999"/>
    <x v="2573"/>
    <x v="4504"/>
    <x v="4446"/>
    <x v="53"/>
    <s v="其它"/>
    <x v="3"/>
    <s v="修鞋/修锁服务"/>
    <d v="2013-12-09T00:00:00"/>
    <d v="2014-12-08T00:00:00"/>
    <s v="纯保底"/>
    <s v="0."/>
    <s v="0."/>
    <s v=""/>
    <n v="1"/>
  </r>
  <r>
    <d v="2014-09-01T00:00:00"/>
    <x v="3"/>
    <x v="3"/>
    <s v="新发现餐厅"/>
    <n v="979477.2"/>
    <n v="126548.45424000001"/>
    <x v="19"/>
    <x v="4505"/>
    <x v="4447"/>
    <x v="111"/>
    <s v="餐饮"/>
    <x v="2"/>
    <s v="餐馆/饭店"/>
    <d v="2012-12-27T00:00:00"/>
    <d v="2021-05-09T00:00:00"/>
    <s v="保底(含物管费)与流水两者取高"/>
    <s v="0.08"/>
    <s v="0.08"/>
    <s v=""/>
    <n v="8.4"/>
  </r>
  <r>
    <d v="2014-09-01T00:00:00"/>
    <x v="3"/>
    <x v="3"/>
    <s v="张功馆"/>
    <n v="661872"/>
    <n v="93985.824000000008"/>
    <x v="38"/>
    <x v="4506"/>
    <x v="4448"/>
    <x v="112"/>
    <s v="餐饮"/>
    <x v="2"/>
    <s v="餐馆/饭店"/>
    <d v="2013-01-12T00:00:00"/>
    <d v="2021-05-09T00:00:00"/>
    <s v="保底(含物管费)与流水两者取高"/>
    <s v="0.08"/>
    <s v="0.08"/>
    <s v=""/>
    <n v="8.3000000000000007"/>
  </r>
  <r>
    <d v="2014-09-01T00:00:00"/>
    <x v="3"/>
    <x v="3"/>
    <s v="西堤厚牛排"/>
    <n v="813496.79999999993"/>
    <n v="78746.490239999985"/>
    <x v="3112"/>
    <x v="4507"/>
    <x v="4449"/>
    <x v="114"/>
    <s v="餐饮"/>
    <x v="2"/>
    <s v="餐馆/饭店"/>
    <d v="2014-04-28T00:00:00"/>
    <d v="2020-04-27T00:00:00"/>
    <s v="保底(含物管费)与流水两者取高"/>
    <s v="0.08"/>
    <s v="0.08"/>
    <s v=""/>
    <n v="6"/>
  </r>
  <r>
    <d v="2014-09-01T00:00:00"/>
    <x v="3"/>
    <x v="3"/>
    <s v="侨治"/>
    <n v="137801.76"/>
    <n v="26333.916335999998"/>
    <x v="3113"/>
    <x v="4508"/>
    <x v="4450"/>
    <x v="115"/>
    <s v="美容"/>
    <x v="8"/>
    <s v="美容/美发/美甲"/>
    <d v="2012-11-30T00:00:00"/>
    <d v="2018-05-09T00:00:00"/>
    <s v="纯保底"/>
    <s v="0."/>
    <s v="0."/>
    <s v=""/>
    <n v="5.4"/>
  </r>
  <r>
    <d v="2014-09-01T00:00:00"/>
    <x v="3"/>
    <x v="3"/>
    <s v="巴蜀江南"/>
    <n v="662376"/>
    <n v="110749.26719999999"/>
    <x v="3114"/>
    <x v="4509"/>
    <x v="4451"/>
    <x v="116"/>
    <s v="餐饮"/>
    <x v="2"/>
    <s v="餐馆/饭店"/>
    <d v="2012-12-25T00:00:00"/>
    <d v="2021-05-09T00:00:00"/>
    <s v="保底(含物管费)与流水两者取高"/>
    <s v="0.07"/>
    <s v="0.07"/>
    <s v=""/>
    <n v="8.4"/>
  </r>
  <r>
    <d v="2014-09-01T00:00:00"/>
    <x v="3"/>
    <x v="3"/>
    <s v="Aimer 爱慕一家人"/>
    <n v="221547.36"/>
    <n v="50845.119119999996"/>
    <x v="3115"/>
    <x v="4510"/>
    <x v="4452"/>
    <x v="117"/>
    <s v="普通服饰"/>
    <x v="9"/>
    <s v="内衣裤/保暖内衣"/>
    <d v="2013-01-25T00:00:00"/>
    <d v="2016-05-09T00:00:00"/>
    <s v="保底与流水两者取高"/>
    <s v="0.16"/>
    <s v="0.16"/>
    <s v=""/>
    <n v="3.3"/>
  </r>
  <r>
    <d v="2014-09-01T00:00:00"/>
    <x v="3"/>
    <x v="3"/>
    <s v="真情告白"/>
    <n v="199220.4"/>
    <n v="48928.53024"/>
    <x v="486"/>
    <x v="4511"/>
    <x v="4453"/>
    <x v="25"/>
    <s v="普通服饰"/>
    <x v="13"/>
    <s v="女装"/>
    <d v="2013-01-12T00:00:00"/>
    <d v="2016-05-09T00:00:00"/>
    <s v="保底与流水两者取高"/>
    <s v="0.11"/>
    <s v="0.11"/>
    <s v=""/>
    <n v="3.3"/>
  </r>
  <r>
    <d v="2014-09-01T00:00:00"/>
    <x v="3"/>
    <x v="3"/>
    <s v="Zolle"/>
    <n v="151714.79999999999"/>
    <n v="28749.954600000001"/>
    <x v="3116"/>
    <x v="4512"/>
    <x v="4454"/>
    <x v="54"/>
    <s v="普通服饰"/>
    <x v="13"/>
    <s v="女装"/>
    <d v="2013-01-05T00:00:00"/>
    <d v="2016-05-09T00:00:00"/>
    <s v="保底与流水两者取高"/>
    <s v="0.15"/>
    <s v="0.15"/>
    <s v=""/>
    <n v="3.3"/>
  </r>
  <r>
    <d v="2014-09-01T00:00:00"/>
    <x v="3"/>
    <x v="3"/>
    <s v="WSFM 五色风马"/>
    <n v="86497.2"/>
    <n v="33898.252679999998"/>
    <x v="3117"/>
    <x v="4513"/>
    <x v="4455"/>
    <x v="118"/>
    <s v="普通服饰"/>
    <x v="13"/>
    <s v="女装"/>
    <d v="2013-01-07T00:00:00"/>
    <d v="2015-05-09T00:00:00"/>
    <s v="保底与流水两者取高"/>
    <s v="0.14"/>
    <s v="0.14"/>
    <s v=""/>
    <n v="2.2999999999999998"/>
  </r>
  <r>
    <d v="2014-09-01T00:00:00"/>
    <x v="3"/>
    <x v="3"/>
    <s v="Suphier"/>
    <n v="37116"/>
    <n v="17281.209599999998"/>
    <x v="3118"/>
    <x v="4514"/>
    <x v="4456"/>
    <x v="51"/>
    <s v="普通服饰"/>
    <x v="6"/>
    <s v="鞋"/>
    <d v="2013-01-06T00:00:00"/>
    <d v="2015-05-09T00:00:00"/>
    <s v="保底与流水两者取高"/>
    <s v="0.15"/>
    <s v="0.15"/>
    <s v=""/>
    <n v="2.2999999999999998"/>
  </r>
  <r>
    <d v="2014-09-01T00:00:00"/>
    <x v="3"/>
    <x v="3"/>
    <s v="KBNE"/>
    <n v="124777.2"/>
    <n v="48987.528720000002"/>
    <x v="3119"/>
    <x v="4515"/>
    <x v="4457"/>
    <x v="35"/>
    <s v="普通服饰"/>
    <x v="13"/>
    <s v="女装"/>
    <d v="2013-01-09T00:00:00"/>
    <d v="2015-05-09T00:00:00"/>
    <s v="保底与流水两者取高"/>
    <s v="0.17"/>
    <s v="0.17"/>
    <s v=""/>
    <n v="2.2999999999999998"/>
  </r>
  <r>
    <d v="2014-09-01T00:00:00"/>
    <x v="3"/>
    <x v="3"/>
    <s v="Donoratico 达衣岩"/>
    <n v="282987.59999999998"/>
    <n v="59002.914600000004"/>
    <x v="649"/>
    <x v="4516"/>
    <x v="4458"/>
    <x v="119"/>
    <s v="普通服饰"/>
    <x v="13"/>
    <s v="女装"/>
    <d v="2013-01-10T00:00:00"/>
    <d v="2016-05-09T00:00:00"/>
    <s v="保底(含物管费)与流水两者取高"/>
    <s v="0.18"/>
    <s v="0.18"/>
    <s v=""/>
    <n v="3.3"/>
  </r>
  <r>
    <d v="2014-09-01T00:00:00"/>
    <x v="3"/>
    <x v="3"/>
    <s v="Eland 依恋"/>
    <n v="187550.15999999997"/>
    <n v="34996.859856000003"/>
    <x v="3120"/>
    <x v="4517"/>
    <x v="4459"/>
    <x v="120"/>
    <s v="普通服饰"/>
    <x v="9"/>
    <s v="综合服饰"/>
    <d v="2013-03-07T00:00:00"/>
    <d v="2016-05-09T00:00:00"/>
    <s v="保底(含物管费)与流水两者取高"/>
    <s v="0.13"/>
    <s v="0.13"/>
    <s v=""/>
    <n v="3.2"/>
  </r>
  <r>
    <d v="2014-09-01T00:00:00"/>
    <x v="3"/>
    <x v="3"/>
    <s v="Teenie Weenie"/>
    <n v="121410.36"/>
    <n v="24476.328576"/>
    <x v="3121"/>
    <x v="4518"/>
    <x v="4460"/>
    <x v="121"/>
    <s v="普通服饰"/>
    <x v="13"/>
    <s v="女装"/>
    <d v="2013-03-04T00:00:00"/>
    <d v="2016-05-09T00:00:00"/>
    <s v="保底(含物管费)与流水两者取高"/>
    <s v="0.13"/>
    <s v="0.13"/>
    <s v=""/>
    <n v="3.2"/>
  </r>
  <r>
    <d v="2014-09-01T00:00:00"/>
    <x v="3"/>
    <x v="3"/>
    <s v="Key Wear 奇威"/>
    <n v="158739.6"/>
    <n v="37129.192439999999"/>
    <x v="3122"/>
    <x v="4519"/>
    <x v="4461"/>
    <x v="122"/>
    <s v="普通服饰"/>
    <x v="13"/>
    <s v="女装"/>
    <d v="2013-01-10T00:00:00"/>
    <d v="2018-05-09T00:00:00"/>
    <s v="保底与流水两者取高"/>
    <s v="0.16"/>
    <s v="0.16"/>
    <s v=""/>
    <n v="5.3"/>
  </r>
  <r>
    <d v="2014-09-01T00:00:00"/>
    <x v="3"/>
    <x v="3"/>
    <s v="Peace Bird 太平鸟女装"/>
    <n v="215002.8"/>
    <n v="78906.027600000016"/>
    <x v="3123"/>
    <x v="4520"/>
    <x v="4462"/>
    <x v="123"/>
    <s v="普通服饰"/>
    <x v="13"/>
    <s v="女装"/>
    <d v="2013-01-25T00:00:00"/>
    <d v="2015-05-09T00:00:00"/>
    <s v="保底与流水两者取高"/>
    <s v="0.15"/>
    <s v="0.15"/>
    <s v=""/>
    <n v="2.2999999999999998"/>
  </r>
  <r>
    <d v="2014-09-01T00:00:00"/>
    <x v="3"/>
    <x v="3"/>
    <s v="Peace Bird 太平鸟男装"/>
    <n v="495648"/>
    <n v="93082.694400000008"/>
    <x v="1798"/>
    <x v="4521"/>
    <x v="4463"/>
    <x v="124"/>
    <s v="普通服饰"/>
    <x v="12"/>
    <s v="男装"/>
    <d v="2013-01-21T00:00:00"/>
    <d v="2015-05-09T00:00:00"/>
    <s v="保底与流水两者取高"/>
    <s v="0.15"/>
    <s v="0.15"/>
    <s v=""/>
    <n v="2.2999999999999998"/>
  </r>
  <r>
    <d v="2014-09-01T00:00:00"/>
    <x v="3"/>
    <x v="3"/>
    <s v="gxg.jeans"/>
    <n v="273664.8"/>
    <n v="62094.543120000002"/>
    <x v="3124"/>
    <x v="4522"/>
    <x v="4464"/>
    <x v="125"/>
    <s v="普通服饰"/>
    <x v="12"/>
    <s v="男装"/>
    <d v="2013-01-05T00:00:00"/>
    <d v="2016-05-09T00:00:00"/>
    <s v="保底与流水两者取高"/>
    <s v="0.13"/>
    <s v="0.13"/>
    <s v=""/>
    <n v="3.3"/>
  </r>
  <r>
    <d v="2014-09-01T00:00:00"/>
    <x v="3"/>
    <x v="3"/>
    <s v="Honeys"/>
    <n v="245068.79999999999"/>
    <n v="74819.504639999999"/>
    <x v="3125"/>
    <x v="4523"/>
    <x v="4465"/>
    <x v="126"/>
    <s v="普通服饰"/>
    <x v="13"/>
    <s v="女装"/>
    <d v="2012-12-31T00:00:00"/>
    <d v="2016-03-06T00:00:00"/>
    <s v="保底与流水两者取高"/>
    <s v="0.18"/>
    <s v="0.18"/>
    <s v=""/>
    <n v="3.2"/>
  </r>
  <r>
    <d v="2014-09-01T00:00:00"/>
    <x v="3"/>
    <x v="3"/>
    <s v="La Chapelle 拉夏贝尔"/>
    <n v="787533.6"/>
    <n v="187826.76360000001"/>
    <x v="3126"/>
    <x v="4524"/>
    <x v="4466"/>
    <x v="127"/>
    <s v="快时尚"/>
    <x v="21"/>
    <s v="快时尚"/>
    <d v="2013-03-05T00:00:00"/>
    <d v="2021-06-02T00:00:00"/>
    <s v="纯扣"/>
    <s v="0.14"/>
    <s v="0.14"/>
    <s v=""/>
    <n v="8.1999999999999993"/>
  </r>
  <r>
    <d v="2014-09-01T00:00:00"/>
    <x v="3"/>
    <x v="3"/>
    <s v="张生记"/>
    <n v="963081.6"/>
    <n v="81765.627839999986"/>
    <x v="2555"/>
    <x v="4525"/>
    <x v="4467"/>
    <x v="128"/>
    <s v="餐饮"/>
    <x v="2"/>
    <s v="餐馆/饭店"/>
    <d v="2013-06-21T00:00:00"/>
    <d v="2021-10-18T00:00:00"/>
    <s v="保底(含物管费)与流水两者取高"/>
    <s v="0."/>
    <s v="0."/>
    <s v=""/>
    <n v="8.3000000000000007"/>
  </r>
  <r>
    <d v="2014-09-01T00:00:00"/>
    <x v="3"/>
    <x v="3"/>
    <s v="炉鱼"/>
    <n v="1418696.4"/>
    <n v="70934.820000000007"/>
    <x v="895"/>
    <x v="4526"/>
    <x v="4468"/>
    <x v="129"/>
    <s v="餐饮"/>
    <x v="2"/>
    <s v="餐馆/饭店"/>
    <d v="2013-08-28T00:00:00"/>
    <d v="2021-11-25T00:00:00"/>
    <s v="保底(含物管费)与流水两者取高"/>
    <s v="0.05"/>
    <s v="0.05"/>
    <s v=""/>
    <n v="8.1999999999999993"/>
  </r>
  <r>
    <d v="2014-09-01T00:00:00"/>
    <x v="3"/>
    <x v="3"/>
    <s v="The Second Movement 第二乐章"/>
    <n v="658674"/>
    <n v="55789.687800000007"/>
    <x v="3127"/>
    <x v="4527"/>
    <x v="4469"/>
    <x v="148"/>
    <s v="餐饮"/>
    <x v="2"/>
    <s v="餐馆/饭店"/>
    <d v="2013-10-20T00:00:00"/>
    <d v="2022-01-17T00:00:00"/>
    <s v="保底(含物管费)与流水两者取高"/>
    <s v="0.05"/>
    <s v="0.05"/>
    <s v=""/>
    <n v="8.1999999999999993"/>
  </r>
  <r>
    <d v="2014-09-01T00:00:00"/>
    <x v="3"/>
    <x v="3"/>
    <s v="Girdear 哥弟"/>
    <n v="668184"/>
    <n v="53187.446400000001"/>
    <x v="890"/>
    <x v="4528"/>
    <x v="4470"/>
    <x v="83"/>
    <s v="普通服饰"/>
    <x v="13"/>
    <s v="女装"/>
    <d v="2013-04-10T00:00:00"/>
    <d v="2016-05-09T00:00:00"/>
    <s v="保底与流水两者取高"/>
    <s v="0.06"/>
    <s v="0.06"/>
    <s v=""/>
    <n v="3.1"/>
  </r>
  <r>
    <d v="2014-09-01T00:00:00"/>
    <x v="3"/>
    <x v="3"/>
    <s v="Esprit"/>
    <n v="559479"/>
    <n v="139310.27100000001"/>
    <x v="3128"/>
    <x v="4529"/>
    <x v="4471"/>
    <x v="130"/>
    <s v="普通服饰"/>
    <x v="9"/>
    <s v="中性服装/休闲服饰"/>
    <d v="2013-01-25T00:00:00"/>
    <d v="2018-05-09T00:00:00"/>
    <s v="保底与流水两者取高"/>
    <s v="0.11"/>
    <s v="0.11"/>
    <s v=""/>
    <n v="5.3"/>
  </r>
  <r>
    <d v="2014-09-01T00:00:00"/>
    <x v="3"/>
    <x v="3"/>
    <s v="PAGE ONE"/>
    <n v="133989.6"/>
    <n v="83100.349920000008"/>
    <x v="3129"/>
    <x v="4530"/>
    <x v="4472"/>
    <x v="131"/>
    <s v="普通服饰"/>
    <x v="9"/>
    <s v="综合服饰"/>
    <d v="2013-02-26T00:00:00"/>
    <d v="2016-05-09T00:00:00"/>
    <s v="保底与流水两者取高"/>
    <s v="0.15"/>
    <s v="0.15"/>
    <s v=""/>
    <n v="3.2"/>
  </r>
  <r>
    <d v="2014-09-01T00:00:00"/>
    <x v="3"/>
    <x v="3"/>
    <s v="伊芙丽éifini"/>
    <n v="313171.20000000001"/>
    <n v="55869.742079999996"/>
    <x v="3130"/>
    <x v="4531"/>
    <x v="4473"/>
    <x v="132"/>
    <s v="普通服饰"/>
    <x v="13"/>
    <s v="女装"/>
    <d v="2013-01-21T00:00:00"/>
    <d v="2016-05-09T00:00:00"/>
    <s v="保底与流水两者取高"/>
    <s v="0.15"/>
    <s v="0.15"/>
    <s v=""/>
    <n v="3.3"/>
  </r>
  <r>
    <d v="2014-09-01T00:00:00"/>
    <x v="3"/>
    <x v="3"/>
    <s v="AVVN 飞鸟和新酒"/>
    <n v="270382.8"/>
    <n v="59132.718359999999"/>
    <x v="3131"/>
    <x v="4532"/>
    <x v="4474"/>
    <x v="133"/>
    <s v="普通服饰"/>
    <x v="13"/>
    <s v="女装"/>
    <d v="2013-01-24T00:00:00"/>
    <d v="2015-05-09T00:00:00"/>
    <s v="保底与流水两者取高"/>
    <s v="0.15"/>
    <s v="0.15"/>
    <s v=""/>
    <n v="2.2999999999999998"/>
  </r>
  <r>
    <d v="2014-09-01T00:00:00"/>
    <x v="3"/>
    <x v="3"/>
    <s v="Plory"/>
    <n v="146164.008"/>
    <n v="19001.321039999999"/>
    <x v="458"/>
    <x v="4533"/>
    <x v="4475"/>
    <x v="134"/>
    <s v="普通服饰"/>
    <x v="12"/>
    <s v="男装"/>
    <d v="2013-03-12T00:00:00"/>
    <d v="2016-05-09T00:00:00"/>
    <s v="保底(含物管费)与流水两者取高"/>
    <s v="0.13"/>
    <s v="0.13"/>
    <s v=""/>
    <n v="3.2"/>
  </r>
  <r>
    <d v="2014-09-01T00:00:00"/>
    <x v="3"/>
    <x v="3"/>
    <s v="Croquis 速写"/>
    <n v="230064"/>
    <n v="49141.670399999995"/>
    <x v="1010"/>
    <x v="4534"/>
    <x v="4476"/>
    <x v="135"/>
    <s v="普通服饰"/>
    <x v="12"/>
    <s v="男装"/>
    <d v="2013-03-22T00:00:00"/>
    <d v="2016-05-09T00:00:00"/>
    <s v="保底与流水两者取高"/>
    <s v="0.18"/>
    <s v="0.18"/>
    <s v=""/>
    <n v="3.1"/>
  </r>
  <r>
    <d v="2014-09-01T00:00:00"/>
    <x v="3"/>
    <x v="3"/>
    <s v="JNBY 江南布衣"/>
    <n v="300696"/>
    <n v="66544.024799999999"/>
    <x v="3132"/>
    <x v="4535"/>
    <x v="4477"/>
    <x v="82"/>
    <s v="普通服饰"/>
    <x v="13"/>
    <s v="女装"/>
    <d v="2013-01-11T00:00:00"/>
    <d v="2016-05-09T00:00:00"/>
    <s v="保底与流水两者取高"/>
    <s v="0.18"/>
    <s v="0.18"/>
    <s v=""/>
    <n v="3.3"/>
  </r>
  <r>
    <d v="2014-09-01T00:00:00"/>
    <x v="3"/>
    <x v="3"/>
    <s v="ROEM"/>
    <n v="158995.67999999996"/>
    <n v="20669.438399999999"/>
    <x v="2028"/>
    <x v="4536"/>
    <x v="4478"/>
    <x v="136"/>
    <s v="普通服饰"/>
    <x v="13"/>
    <s v="女装"/>
    <d v="2013-03-12T00:00:00"/>
    <d v="2016-05-09T00:00:00"/>
    <s v="保底(含物管费)与流水两者取高"/>
    <s v="0.13"/>
    <s v="0.13"/>
    <s v=""/>
    <n v="3.2"/>
  </r>
  <r>
    <d v="2014-09-01T00:00:00"/>
    <x v="3"/>
    <x v="3"/>
    <s v="百合新娘"/>
    <n v="174405.6"/>
    <n v="29910.560399999998"/>
    <x v="1364"/>
    <x v="4537"/>
    <x v="4479"/>
    <x v="63"/>
    <s v="其它"/>
    <x v="3"/>
    <s v="婚纱店/婚纱摄影"/>
    <d v="2012-12-07T00:00:00"/>
    <d v="2015-05-09T00:00:00"/>
    <s v="纯保底"/>
    <s v="0."/>
    <s v="0."/>
    <s v=""/>
    <n v="2.4"/>
  </r>
  <r>
    <d v="2014-09-01T00:00:00"/>
    <x v="3"/>
    <x v="3"/>
    <s v="15mins"/>
    <n v="133310.39999999999"/>
    <n v="23915.885760000001"/>
    <x v="837"/>
    <x v="4538"/>
    <x v="4480"/>
    <x v="137"/>
    <s v="普通服饰"/>
    <x v="6"/>
    <s v="鞋"/>
    <d v="2013-02-27T00:00:00"/>
    <d v="2015-05-09T00:00:00"/>
    <s v="保底与流水两者取高"/>
    <s v="0.16"/>
    <s v="0.16"/>
    <s v=""/>
    <n v="2.2000000000000002"/>
  </r>
  <r>
    <d v="2014-09-01T00:00:00"/>
    <x v="3"/>
    <x v="3"/>
    <s v="AJIDOU 阿吉豆"/>
    <n v="246019.19999999998"/>
    <n v="35106.939839999999"/>
    <x v="892"/>
    <x v="4539"/>
    <x v="4481"/>
    <x v="138"/>
    <s v="普通服饰"/>
    <x v="6"/>
    <s v="流行配饰/人造珠宝佩饰"/>
    <d v="2013-01-13T00:00:00"/>
    <d v="2016-05-09T00:00:00"/>
    <s v="保底与流水两者取高"/>
    <s v="0.13"/>
    <s v="0.13"/>
    <s v=""/>
    <n v="3.3"/>
  </r>
  <r>
    <d v="2014-09-01T00:00:00"/>
    <x v="3"/>
    <x v="3"/>
    <s v="One More"/>
    <n v="151810.79999999999"/>
    <n v="46438.923719999999"/>
    <x v="156"/>
    <x v="4540"/>
    <x v="4482"/>
    <x v="139"/>
    <s v="普通服饰"/>
    <x v="13"/>
    <s v="女装"/>
    <d v="2013-01-07T00:00:00"/>
    <d v="2016-05-09T00:00:00"/>
    <s v="保底与流水两者取高"/>
    <s v="0.13"/>
    <s v="0.13"/>
    <s v=""/>
    <n v="3.3"/>
  </r>
  <r>
    <d v="2014-09-01T00:00:00"/>
    <x v="3"/>
    <x v="3"/>
    <s v="GXG"/>
    <n v="596820"/>
    <n v="102115.902"/>
    <x v="730"/>
    <x v="4541"/>
    <x v="4483"/>
    <x v="140"/>
    <s v="普通服饰"/>
    <x v="12"/>
    <s v="男装"/>
    <d v="2013-01-07T00:00:00"/>
    <d v="2016-05-10T00:00:00"/>
    <s v="保底与流水两者取高"/>
    <s v="0.13"/>
    <s v="0.13"/>
    <s v=""/>
    <n v="3.3"/>
  </r>
  <r>
    <d v="2014-09-01T00:00:00"/>
    <x v="3"/>
    <x v="3"/>
    <s v="H.S"/>
    <n v="689991.6"/>
    <n v="160906.04111999998"/>
    <x v="3133"/>
    <x v="4542"/>
    <x v="4484"/>
    <x v="141"/>
    <s v="普通服饰"/>
    <x v="13"/>
    <s v="女装"/>
    <d v="2013-02-26T00:00:00"/>
    <d v="2016-05-09T00:00:00"/>
    <s v="保底与流水两者取高"/>
    <s v="0.15"/>
    <s v="0.15"/>
    <s v=""/>
    <n v="3.2"/>
  </r>
  <r>
    <d v="2014-09-01T00:00:00"/>
    <x v="3"/>
    <x v="3"/>
    <s v="Harbor House"/>
    <n v="806171.28"/>
    <n v="128261.85064799999"/>
    <x v="3134"/>
    <x v="4543"/>
    <x v="4485"/>
    <x v="142"/>
    <s v="其它"/>
    <x v="4"/>
    <s v="家具/厨房/卫浴/灯"/>
    <d v="2012-11-28T00:00:00"/>
    <d v="2018-05-09T00:00:00"/>
    <s v="保底与流水两者取高"/>
    <s v="0.12"/>
    <s v="0.12"/>
    <s v=""/>
    <n v="5.4"/>
  </r>
  <r>
    <d v="2014-09-01T00:00:00"/>
    <x v="3"/>
    <x v="3"/>
    <s v="一锅两吃"/>
    <n v="363199.2"/>
    <n v="40678.310400000002"/>
    <x v="3135"/>
    <x v="4544"/>
    <x v="4486"/>
    <x v="143"/>
    <s v="餐饮"/>
    <x v="2"/>
    <s v="餐馆/饭店"/>
    <d v="2013-02-26T00:00:00"/>
    <d v="2018-05-09T00:00:00"/>
    <s v="保底与流水两者取高"/>
    <s v="0.08"/>
    <s v="0.08"/>
    <s v=""/>
    <n v="5.2"/>
  </r>
  <r>
    <d v="2014-09-01T00:00:00"/>
    <x v="3"/>
    <x v="3"/>
    <s v="釜山料理"/>
    <n v="369140.39999999997"/>
    <n v="49907.782079999997"/>
    <x v="3136"/>
    <x v="4545"/>
    <x v="4487"/>
    <x v="144"/>
    <s v="餐饮"/>
    <x v="2"/>
    <s v="餐馆/饭店"/>
    <d v="2013-02-27T00:00:00"/>
    <d v="2021-05-09T00:00:00"/>
    <s v="保底与流水两者取高"/>
    <s v="0.08"/>
    <s v="0.08"/>
    <s v=""/>
    <n v="8.1999999999999993"/>
  </r>
  <r>
    <d v="2014-09-01T00:00:00"/>
    <x v="3"/>
    <x v="3"/>
    <s v="味氏家族"/>
    <n v="473299.19999999995"/>
    <n v="61765.545599999998"/>
    <x v="2550"/>
    <x v="4546"/>
    <x v="4488"/>
    <x v="145"/>
    <s v="餐饮"/>
    <x v="2"/>
    <s v="餐馆/饭店"/>
    <d v="2013-02-22T00:00:00"/>
    <d v="2021-05-09T00:00:00"/>
    <s v="保底(含物管费)与流水两者取高"/>
    <s v="0.08"/>
    <s v="0.08"/>
    <s v=""/>
    <n v="8.1999999999999993"/>
  </r>
  <r>
    <d v="2014-09-01T00:00:00"/>
    <x v="3"/>
    <x v="3"/>
    <s v="澳门豆捞"/>
    <n v="641598"/>
    <n v="81226.306799999991"/>
    <x v="2556"/>
    <x v="4547"/>
    <x v="4489"/>
    <x v="146"/>
    <s v="餐饮"/>
    <x v="2"/>
    <s v="餐馆/饭店"/>
    <d v="2012-12-18T00:00:00"/>
    <d v="2021-05-16T00:00:00"/>
    <s v="纯扣"/>
    <s v="0.07"/>
    <s v="0.07"/>
    <s v=""/>
    <n v="8.4"/>
  </r>
  <r>
    <d v="2014-09-01T00:00:00"/>
    <x v="3"/>
    <x v="3"/>
    <s v="Joysocks"/>
    <n v="26891.760000000002"/>
    <n v="5039.5158240000001"/>
    <x v="1585"/>
    <x v="4548"/>
    <x v="4490"/>
    <x v="150"/>
    <s v="普通服饰"/>
    <x v="9"/>
    <s v="内衣裤/保暖内衣"/>
    <d v="2014-09-11T00:00:00"/>
    <d v="2015-09-10T00:00:00"/>
    <s v="保底与流水两者取高"/>
    <s v="0.15"/>
    <s v="0.15"/>
    <s v=""/>
    <n v="1"/>
  </r>
  <r>
    <d v="2014-09-01T00:00:00"/>
    <x v="3"/>
    <x v="3"/>
    <s v="iwell 爱享屋"/>
    <n v="23166"/>
    <n v="6599.9934000000003"/>
    <x v="3137"/>
    <x v="4549"/>
    <x v="2920"/>
    <x v="10"/>
    <s v="普通服饰"/>
    <x v="6"/>
    <s v="生活特性店"/>
    <d v="2014-03-26T00:00:00"/>
    <d v="2015-03-25T00:00:00"/>
    <s v="保底与流水两者取高"/>
    <s v="0.14"/>
    <s v="0.14"/>
    <s v=""/>
    <n v="1"/>
  </r>
  <r>
    <d v="2014-09-01T00:00:00"/>
    <x v="3"/>
    <x v="3"/>
    <s v="维果部落(02-K10)"/>
    <n v="15564"/>
    <n v="2040.4404"/>
    <x v="964"/>
    <x v="4550"/>
    <x v="4491"/>
    <x v="11"/>
    <s v="餐饮"/>
    <x v="0"/>
    <s v="小吃/冷饮/果汁吧"/>
    <d v="2014-03-14T00:00:00"/>
    <d v="2015-03-13T00:00:00"/>
    <s v="保底(含物管费)与流水两者取高"/>
    <s v="0.1"/>
    <s v="0.1"/>
    <s v=""/>
    <n v="1"/>
  </r>
  <r>
    <d v="2014-09-01T00:00:00"/>
    <x v="3"/>
    <x v="3"/>
    <s v="PH7"/>
    <n v="31767.599999999999"/>
    <n v="6601.3072800000009"/>
    <x v="3138"/>
    <x v="4551"/>
    <x v="4492"/>
    <x v="58"/>
    <s v="普通服饰"/>
    <x v="6"/>
    <s v="流行配饰/人造珠宝佩饰"/>
    <d v="2014-04-30T00:00:00"/>
    <d v="2015-04-29T00:00:00"/>
    <s v="保底与流水两者取高"/>
    <s v="0.17"/>
    <s v="0.17"/>
    <s v=""/>
    <n v="1"/>
  </r>
  <r>
    <d v="2014-09-01T00:00:00"/>
    <x v="3"/>
    <x v="3"/>
    <s v="卡士通（2楼）"/>
    <n v="8428.7999999999993"/>
    <n v="12000.082559999999"/>
    <x v="3139"/>
    <x v="4552"/>
    <x v="4493"/>
    <x v="149"/>
    <s v="其它"/>
    <x v="3"/>
    <s v="汽车美容"/>
    <d v="2014-04-23T00:00:00"/>
    <d v="2015-04-22T00:00:00"/>
    <s v="纯保底"/>
    <s v=""/>
    <s v=""/>
    <s v=""/>
    <n v="1"/>
  </r>
  <r>
    <d v="2014-09-01T00:00:00"/>
    <x v="3"/>
    <x v="3"/>
    <s v="星角"/>
    <n v="24370.799999999999"/>
    <n v="11039.972400000001"/>
    <x v="3140"/>
    <x v="4553"/>
    <x v="4494"/>
    <x v="24"/>
    <s v="餐饮"/>
    <x v="0"/>
    <s v="咖啡店/面包店/冰激凌"/>
    <d v="2014-07-12T00:00:00"/>
    <d v="2016-07-11T00:00:00"/>
    <s v="保底与流水两者取高"/>
    <s v="0.13"/>
    <s v="0.13"/>
    <s v=""/>
    <n v="2"/>
  </r>
  <r>
    <d v="2014-09-01T00:00:00"/>
    <x v="3"/>
    <x v="3"/>
    <s v="7°银匠"/>
    <n v="37140"/>
    <n v="6915.4679999999998"/>
    <x v="2608"/>
    <x v="4554"/>
    <x v="4495"/>
    <x v="10"/>
    <s v="普通服饰"/>
    <x v="6"/>
    <s v="流行配饰/人造珠宝佩饰"/>
    <d v="2014-06-14T00:00:00"/>
    <d v="2015-05-09T00:00:00"/>
    <s v="保底与流水两者取高"/>
    <s v="0.17"/>
    <s v="0.17"/>
    <s v=""/>
    <n v="0.9"/>
  </r>
  <r>
    <d v="2014-09-01T00:00:00"/>
    <x v="3"/>
    <x v="3"/>
    <s v="韩雅"/>
    <n v="25962"/>
    <n v="3079.0931999999998"/>
    <x v="936"/>
    <x v="4555"/>
    <x v="4496"/>
    <x v="10"/>
    <s v="美容"/>
    <x v="5"/>
    <s v="化妆品/护肤品/香水"/>
    <d v="2013-09-15T00:00:00"/>
    <d v="2014-09-14T00:00:00"/>
    <s v="纯保底"/>
    <s v="0."/>
    <s v="0."/>
    <s v=""/>
    <n v="1"/>
  </r>
  <r>
    <d v="2014-09-01T00:00:00"/>
    <x v="3"/>
    <x v="3"/>
    <s v="Italina"/>
    <n v="38635.199999999997"/>
    <n v="6900.2467199999992"/>
    <x v="1791"/>
    <x v="4556"/>
    <x v="4497"/>
    <x v="10"/>
    <s v="普通服饰"/>
    <x v="6"/>
    <s v="流行配饰/人造珠宝佩饰"/>
    <d v="2013-09-16T00:00:00"/>
    <d v="2015-09-15T00:00:00"/>
    <s v="保底与流水两者取高"/>
    <s v="0.16"/>
    <s v="0.16"/>
    <s v=""/>
    <n v="2"/>
  </r>
  <r>
    <d v="2014-09-01T00:00:00"/>
    <x v="3"/>
    <x v="3"/>
    <s v="银时代"/>
    <n v="28401.599999999999"/>
    <n v="6359.1182400000007"/>
    <x v="3141"/>
    <x v="4557"/>
    <x v="4498"/>
    <x v="10"/>
    <s v="普通服饰"/>
    <x v="6"/>
    <s v="流行配饰/人造珠宝佩饰"/>
    <d v="2013-09-01T00:00:00"/>
    <d v="2015-08-31T00:00:00"/>
    <s v="保底与流水两者取高"/>
    <s v="0.17"/>
    <s v="0.17"/>
    <s v=""/>
    <n v="2"/>
  </r>
  <r>
    <d v="2014-09-01T00:00:00"/>
    <x v="3"/>
    <x v="3"/>
    <s v="罗西尼表"/>
    <n v="34350"/>
    <n v="6241.3950000000004"/>
    <x v="3142"/>
    <x v="4558"/>
    <x v="4499"/>
    <x v="10"/>
    <s v="珠宝"/>
    <x v="11"/>
    <s v="钟表"/>
    <d v="2013-09-19T00:00:00"/>
    <d v="2015-09-18T00:00:00"/>
    <s v="保底与流水两者取高"/>
    <s v="0.13"/>
    <s v="0.13"/>
    <s v=""/>
    <n v="2"/>
  </r>
  <r>
    <d v="2014-09-01T00:00:00"/>
    <x v="3"/>
    <x v="3"/>
    <s v="大地之神"/>
    <n v="32598"/>
    <n v="7494.2802000000001"/>
    <x v="3143"/>
    <x v="4559"/>
    <x v="4500"/>
    <x v="10"/>
    <s v="普通服饰"/>
    <x v="6"/>
    <s v="流行配饰/人造珠宝佩饰"/>
    <d v="2013-09-24T00:00:00"/>
    <d v="2015-09-23T00:00:00"/>
    <s v="保底与流水两者取高"/>
    <s v="0.16"/>
    <s v="0.16"/>
    <s v=""/>
    <n v="2"/>
  </r>
  <r>
    <d v="2014-09-01T00:00:00"/>
    <x v="3"/>
    <x v="3"/>
    <s v="改衣间"/>
    <n v="4134"/>
    <n v="2400.2003999999997"/>
    <x v="3144"/>
    <x v="4560"/>
    <x v="4501"/>
    <x v="147"/>
    <s v="其它"/>
    <x v="3"/>
    <s v="衣裤织补服务"/>
    <d v="2013-12-01T00:00:00"/>
    <d v="2014-11-30T00:00:00"/>
    <s v="纯保底"/>
    <s v="0."/>
    <s v="0."/>
    <s v=""/>
    <n v="1"/>
  </r>
  <r>
    <d v="2014-09-01T00:00:00"/>
    <x v="3"/>
    <x v="3"/>
    <s v="名表维修中心"/>
    <n v="7320"/>
    <n v="2040.0839999999998"/>
    <x v="2245"/>
    <x v="4561"/>
    <x v="4502"/>
    <x v="53"/>
    <s v="其它"/>
    <x v="3"/>
    <s v="修鞋/修锁服务"/>
    <d v="2013-12-09T00:00:00"/>
    <d v="2014-12-08T00:00:00"/>
    <s v="纯保底"/>
    <s v="0."/>
    <s v="0."/>
    <s v=""/>
    <n v="1"/>
  </r>
  <r>
    <d v="2014-10-01T00:00:00"/>
    <x v="3"/>
    <x v="3"/>
    <s v="新发现餐厅"/>
    <n v="1070594.3999999999"/>
    <n v="126544.25808"/>
    <x v="3145"/>
    <x v="4562"/>
    <x v="4503"/>
    <x v="111"/>
    <s v="餐饮"/>
    <x v="2"/>
    <s v="餐馆/饭店"/>
    <d v="2012-12-27T00:00:00"/>
    <d v="2021-05-09T00:00:00"/>
    <s v="保底(含物管费)与流水两者取高"/>
    <s v="0.08"/>
    <s v="0.08"/>
    <s v=""/>
    <n v="8.4"/>
  </r>
  <r>
    <d v="2014-10-01T00:00:00"/>
    <x v="3"/>
    <x v="3"/>
    <s v="张功馆"/>
    <n v="778366.79999999993"/>
    <n v="93948.872759999998"/>
    <x v="3146"/>
    <x v="4563"/>
    <x v="4504"/>
    <x v="112"/>
    <s v="餐饮"/>
    <x v="2"/>
    <s v="餐馆/饭店"/>
    <d v="2013-01-12T00:00:00"/>
    <d v="2021-05-09T00:00:00"/>
    <s v="保底(含物管费)与流水两者取高"/>
    <s v="0.08"/>
    <s v="0.08"/>
    <s v=""/>
    <n v="8.3000000000000007"/>
  </r>
  <r>
    <d v="2014-10-01T00:00:00"/>
    <x v="3"/>
    <x v="3"/>
    <s v="西堤厚牛排"/>
    <n v="950458.79999999993"/>
    <n v="78793.034520000016"/>
    <x v="3147"/>
    <x v="4564"/>
    <x v="4505"/>
    <x v="114"/>
    <s v="餐饮"/>
    <x v="2"/>
    <s v="餐馆/饭店"/>
    <d v="2014-04-28T00:00:00"/>
    <d v="2020-04-27T00:00:00"/>
    <s v="保底(含物管费)与流水两者取高"/>
    <s v="0.08"/>
    <s v="0.08"/>
    <s v=""/>
    <n v="6"/>
  </r>
  <r>
    <d v="2014-10-01T00:00:00"/>
    <x v="3"/>
    <x v="3"/>
    <s v="侨治"/>
    <n v="143020.56"/>
    <n v="26330.085095999999"/>
    <x v="3148"/>
    <x v="4565"/>
    <x v="4506"/>
    <x v="115"/>
    <s v="美容"/>
    <x v="8"/>
    <s v="美容/美发/美甲"/>
    <d v="2012-11-30T00:00:00"/>
    <d v="2018-05-09T00:00:00"/>
    <s v="纯保底"/>
    <s v="0."/>
    <s v="0."/>
    <s v=""/>
    <n v="5.4"/>
  </r>
  <r>
    <d v="2014-10-01T00:00:00"/>
    <x v="3"/>
    <x v="3"/>
    <s v="巴蜀江南"/>
    <n v="867976.79999999993"/>
    <n v="110753.83967999999"/>
    <x v="1964"/>
    <x v="4566"/>
    <x v="4507"/>
    <x v="116"/>
    <s v="餐饮"/>
    <x v="2"/>
    <s v="餐馆/饭店"/>
    <d v="2012-12-25T00:00:00"/>
    <d v="2021-05-09T00:00:00"/>
    <s v="保底(含物管费)与流水两者取高"/>
    <s v="0.07"/>
    <s v="0.07"/>
    <s v=""/>
    <n v="8.4"/>
  </r>
  <r>
    <d v="2014-10-01T00:00:00"/>
    <x v="3"/>
    <x v="3"/>
    <s v="Aimer 爱慕一家人"/>
    <n v="220167.24000000005"/>
    <n v="50858.632440000001"/>
    <x v="3149"/>
    <x v="4567"/>
    <x v="4508"/>
    <x v="117"/>
    <s v="普通服饰"/>
    <x v="9"/>
    <s v="内衣裤/保暖内衣"/>
    <d v="2013-01-25T00:00:00"/>
    <d v="2016-05-09T00:00:00"/>
    <s v="保底与流水两者取高"/>
    <s v="0.16"/>
    <s v="0.16"/>
    <s v=""/>
    <n v="3.3"/>
  </r>
  <r>
    <d v="2014-10-01T00:00:00"/>
    <x v="3"/>
    <x v="3"/>
    <s v="真情告白"/>
    <n v="234777.60000000001"/>
    <n v="48927.651839999999"/>
    <x v="1767"/>
    <x v="4568"/>
    <x v="4509"/>
    <x v="25"/>
    <s v="普通服饰"/>
    <x v="13"/>
    <s v="女装"/>
    <d v="2013-01-12T00:00:00"/>
    <d v="2016-05-09T00:00:00"/>
    <s v="保底与流水两者取高"/>
    <s v="0.11"/>
    <s v="0.11"/>
    <s v=""/>
    <n v="3.3"/>
  </r>
  <r>
    <d v="2014-10-01T00:00:00"/>
    <x v="3"/>
    <x v="3"/>
    <s v="Zolle"/>
    <n v="159758.39999999999"/>
    <n v="29970.67584"/>
    <x v="1909"/>
    <x v="4569"/>
    <x v="4510"/>
    <x v="54"/>
    <s v="普通服饰"/>
    <x v="13"/>
    <s v="女装"/>
    <d v="2013-01-05T00:00:00"/>
    <d v="2016-05-09T00:00:00"/>
    <s v="保底与流水两者取高"/>
    <s v="0.15"/>
    <s v="0.15"/>
    <s v=""/>
    <n v="3.3"/>
  </r>
  <r>
    <d v="2014-10-01T00:00:00"/>
    <x v="3"/>
    <x v="3"/>
    <s v="WSFM 五色风马"/>
    <n v="121227.59999999999"/>
    <n v="33895.236960000002"/>
    <x v="3150"/>
    <x v="4570"/>
    <x v="4511"/>
    <x v="118"/>
    <s v="普通服饰"/>
    <x v="13"/>
    <s v="女装"/>
    <d v="2013-01-07T00:00:00"/>
    <d v="2015-05-09T00:00:00"/>
    <s v="保底与流水两者取高"/>
    <s v="0.14"/>
    <s v="0.14"/>
    <s v=""/>
    <n v="2.2999999999999998"/>
  </r>
  <r>
    <d v="2014-10-01T00:00:00"/>
    <x v="3"/>
    <x v="3"/>
    <s v="Suphier"/>
    <n v="69432"/>
    <n v="17281.624800000001"/>
    <x v="3151"/>
    <x v="4571"/>
    <x v="4512"/>
    <x v="51"/>
    <s v="普通服饰"/>
    <x v="6"/>
    <s v="鞋"/>
    <d v="2013-01-06T00:00:00"/>
    <d v="2015-05-09T00:00:00"/>
    <s v="保底与流水两者取高"/>
    <s v="0.15"/>
    <s v="0.15"/>
    <s v=""/>
    <n v="2.2999999999999998"/>
  </r>
  <r>
    <d v="2014-10-01T00:00:00"/>
    <x v="3"/>
    <x v="3"/>
    <s v="KBNE"/>
    <n v="162334.79999999999"/>
    <n v="48976.409160000003"/>
    <x v="3152"/>
    <x v="4572"/>
    <x v="4513"/>
    <x v="35"/>
    <s v="普通服饰"/>
    <x v="13"/>
    <s v="女装"/>
    <d v="2013-01-09T00:00:00"/>
    <d v="2015-05-09T00:00:00"/>
    <s v="保底与流水两者取高"/>
    <s v="0.17"/>
    <s v="0.17"/>
    <s v=""/>
    <n v="2.2999999999999998"/>
  </r>
  <r>
    <d v="2014-10-01T00:00:00"/>
    <x v="3"/>
    <x v="3"/>
    <s v="Donoratico 达衣岩"/>
    <n v="337249.2"/>
    <n v="60704.855999999992"/>
    <x v="1925"/>
    <x v="4573"/>
    <x v="4514"/>
    <x v="119"/>
    <s v="普通服饰"/>
    <x v="13"/>
    <s v="女装"/>
    <d v="2013-01-10T00:00:00"/>
    <d v="2016-05-09T00:00:00"/>
    <s v="保底(含物管费)与流水两者取高"/>
    <s v="0.18"/>
    <s v="0.18"/>
    <s v=""/>
    <n v="3.3"/>
  </r>
  <r>
    <d v="2014-10-01T00:00:00"/>
    <x v="3"/>
    <x v="3"/>
    <s v="Eland 依恋"/>
    <n v="158501.08799999999"/>
    <n v="34997.040230400002"/>
    <x v="3153"/>
    <x v="4574"/>
    <x v="4515"/>
    <x v="120"/>
    <s v="普通服饰"/>
    <x v="9"/>
    <s v="综合服饰"/>
    <d v="2013-03-07T00:00:00"/>
    <d v="2016-05-09T00:00:00"/>
    <s v="保底(含物管费)与流水两者取高"/>
    <s v="0.13"/>
    <s v="0.13"/>
    <s v=""/>
    <n v="3.2"/>
  </r>
  <r>
    <d v="2014-10-01T00:00:00"/>
    <x v="3"/>
    <x v="3"/>
    <s v="Teenie Weenie"/>
    <n v="195445.92"/>
    <n v="25407.9696"/>
    <x v="458"/>
    <x v="4575"/>
    <x v="4516"/>
    <x v="121"/>
    <s v="普通服饰"/>
    <x v="13"/>
    <s v="女装"/>
    <d v="2013-03-04T00:00:00"/>
    <d v="2016-05-09T00:00:00"/>
    <s v="保底(含物管费)与流水两者取高"/>
    <s v="0.13"/>
    <s v="0.13"/>
    <s v=""/>
    <n v="3.2"/>
  </r>
  <r>
    <d v="2014-10-01T00:00:00"/>
    <x v="3"/>
    <x v="3"/>
    <s v="Key Wear 奇威"/>
    <n v="148167.6"/>
    <n v="37130.800560000003"/>
    <x v="3154"/>
    <x v="4576"/>
    <x v="4517"/>
    <x v="122"/>
    <s v="普通服饰"/>
    <x v="13"/>
    <s v="女装"/>
    <d v="2013-01-10T00:00:00"/>
    <d v="2018-05-09T00:00:00"/>
    <s v="保底与流水两者取高"/>
    <s v="0.16"/>
    <s v="0.16"/>
    <s v=""/>
    <n v="5.3"/>
  </r>
  <r>
    <d v="2014-10-01T00:00:00"/>
    <x v="3"/>
    <x v="3"/>
    <s v="Peace Bird 太平鸟女装"/>
    <n v="260434.8"/>
    <n v="78911.744399999996"/>
    <x v="3155"/>
    <x v="4577"/>
    <x v="4518"/>
    <x v="123"/>
    <s v="普通服饰"/>
    <x v="13"/>
    <s v="女装"/>
    <d v="2013-01-25T00:00:00"/>
    <d v="2015-05-09T00:00:00"/>
    <s v="保底与流水两者取高"/>
    <s v="0.15"/>
    <s v="0.15"/>
    <s v=""/>
    <n v="2.2999999999999998"/>
  </r>
  <r>
    <d v="2014-10-01T00:00:00"/>
    <x v="3"/>
    <x v="3"/>
    <s v="Peace Bird 太平鸟男装"/>
    <n v="619390.79999999993"/>
    <n v="111614.22216"/>
    <x v="3156"/>
    <x v="4578"/>
    <x v="4519"/>
    <x v="124"/>
    <s v="普通服饰"/>
    <x v="12"/>
    <s v="男装"/>
    <d v="2013-01-21T00:00:00"/>
    <d v="2015-05-09T00:00:00"/>
    <s v="保底与流水两者取高"/>
    <s v="0.15"/>
    <s v="0.15"/>
    <s v=""/>
    <n v="2.2999999999999998"/>
  </r>
  <r>
    <d v="2014-10-01T00:00:00"/>
    <x v="3"/>
    <x v="3"/>
    <s v="gxg.jeans"/>
    <n v="498201.24"/>
    <n v="78267.414804000015"/>
    <x v="3157"/>
    <x v="4579"/>
    <x v="4520"/>
    <x v="125"/>
    <s v="普通服饰"/>
    <x v="12"/>
    <s v="男装"/>
    <d v="2013-01-05T00:00:00"/>
    <d v="2016-05-09T00:00:00"/>
    <s v="保底与流水两者取高"/>
    <s v="0.13"/>
    <s v="0.13"/>
    <s v=""/>
    <n v="3.3"/>
  </r>
  <r>
    <d v="2014-10-01T00:00:00"/>
    <x v="3"/>
    <x v="3"/>
    <s v="Honeys"/>
    <n v="276884.39999999997"/>
    <n v="74814.164879999997"/>
    <x v="3158"/>
    <x v="4580"/>
    <x v="4521"/>
    <x v="126"/>
    <s v="普通服饰"/>
    <x v="13"/>
    <s v="女装"/>
    <d v="2012-12-31T00:00:00"/>
    <d v="2016-03-06T00:00:00"/>
    <s v="保底与流水两者取高"/>
    <s v="0.18"/>
    <s v="0.18"/>
    <s v=""/>
    <n v="3.2"/>
  </r>
  <r>
    <d v="2014-10-01T00:00:00"/>
    <x v="3"/>
    <x v="3"/>
    <s v="La Chapelle 拉夏贝尔"/>
    <n v="906684"/>
    <n v="204547.91039999999"/>
    <x v="3159"/>
    <x v="4581"/>
    <x v="4522"/>
    <x v="127"/>
    <s v="快时尚"/>
    <x v="21"/>
    <s v="快时尚"/>
    <d v="2013-03-05T00:00:00"/>
    <d v="2021-06-02T00:00:00"/>
    <s v="纯扣"/>
    <s v="0.14"/>
    <s v="0.14"/>
    <s v=""/>
    <n v="8.1999999999999993"/>
  </r>
  <r>
    <d v="2014-10-01T00:00:00"/>
    <x v="3"/>
    <x v="3"/>
    <s v="张生记"/>
    <n v="1148336.3999999999"/>
    <n v="81761.55167999999"/>
    <x v="3160"/>
    <x v="4582"/>
    <x v="4523"/>
    <x v="128"/>
    <s v="餐饮"/>
    <x v="2"/>
    <s v="餐馆/饭店"/>
    <d v="2013-06-21T00:00:00"/>
    <d v="2021-10-18T00:00:00"/>
    <s v="保底(含物管费)与流水两者取高"/>
    <s v="0."/>
    <s v="0."/>
    <s v=""/>
    <n v="8.3000000000000007"/>
  </r>
  <r>
    <d v="2014-10-01T00:00:00"/>
    <x v="3"/>
    <x v="3"/>
    <s v="炉鱼"/>
    <n v="1700424"/>
    <n v="85021.2"/>
    <x v="6"/>
    <x v="4583"/>
    <x v="4524"/>
    <x v="129"/>
    <s v="餐饮"/>
    <x v="2"/>
    <s v="餐馆/饭店"/>
    <d v="2013-08-28T00:00:00"/>
    <d v="2021-11-25T00:00:00"/>
    <s v="保底(含物管费)与流水两者取高"/>
    <s v="0.05"/>
    <s v="0.05"/>
    <s v=""/>
    <n v="8.1999999999999993"/>
  </r>
  <r>
    <d v="2014-10-01T00:00:00"/>
    <x v="3"/>
    <x v="3"/>
    <s v="The Second Movement 第二乐章"/>
    <n v="801464.4"/>
    <n v="55781.92224"/>
    <x v="3161"/>
    <x v="4584"/>
    <x v="4525"/>
    <x v="148"/>
    <s v="餐饮"/>
    <x v="2"/>
    <s v="餐馆/饭店"/>
    <d v="2013-10-20T00:00:00"/>
    <d v="2022-01-17T00:00:00"/>
    <s v="保底(含物管费)与流水两者取高"/>
    <s v="0.05"/>
    <s v="0.05"/>
    <s v=""/>
    <n v="8.1999999999999993"/>
  </r>
  <r>
    <d v="2014-10-01T00:00:00"/>
    <x v="3"/>
    <x v="3"/>
    <s v="Girdear 哥弟"/>
    <n v="854419.2"/>
    <n v="64337.765760000002"/>
    <x v="3162"/>
    <x v="4585"/>
    <x v="4526"/>
    <x v="83"/>
    <s v="普通服饰"/>
    <x v="13"/>
    <s v="女装"/>
    <d v="2013-04-10T00:00:00"/>
    <d v="2016-05-09T00:00:00"/>
    <s v="保底与流水两者取高"/>
    <s v="0.06"/>
    <s v="0.06"/>
    <s v=""/>
    <n v="3.1"/>
  </r>
  <r>
    <d v="2014-10-01T00:00:00"/>
    <x v="3"/>
    <x v="3"/>
    <s v="Esprit"/>
    <n v="774188.76"/>
    <n v="139353.9768"/>
    <x v="428"/>
    <x v="4586"/>
    <x v="4527"/>
    <x v="130"/>
    <s v="普通服饰"/>
    <x v="9"/>
    <s v="中性服装/休闲服饰"/>
    <d v="2013-01-25T00:00:00"/>
    <d v="2018-05-09T00:00:00"/>
    <s v="保底与流水两者取高"/>
    <s v="0.11"/>
    <s v="0.11"/>
    <s v=""/>
    <n v="5.3"/>
  </r>
  <r>
    <d v="2014-10-01T00:00:00"/>
    <x v="3"/>
    <x v="3"/>
    <s v="PAGE ONE"/>
    <n v="202880.4"/>
    <n v="83099.811839999995"/>
    <x v="3163"/>
    <x v="4587"/>
    <x v="4528"/>
    <x v="131"/>
    <s v="普通服饰"/>
    <x v="9"/>
    <s v="综合服饰"/>
    <d v="2013-02-26T00:00:00"/>
    <d v="2016-05-09T00:00:00"/>
    <s v="保底与流水两者取高"/>
    <s v="0.15"/>
    <s v="0.15"/>
    <s v=""/>
    <n v="3.2"/>
  </r>
  <r>
    <d v="2014-10-01T00:00:00"/>
    <x v="3"/>
    <x v="3"/>
    <s v="伊芙丽éifini"/>
    <n v="360229.2"/>
    <n v="62932.041239999991"/>
    <x v="3164"/>
    <x v="4588"/>
    <x v="4529"/>
    <x v="132"/>
    <s v="普通服饰"/>
    <x v="13"/>
    <s v="女装"/>
    <d v="2013-01-21T00:00:00"/>
    <d v="2016-05-09T00:00:00"/>
    <s v="保底与流水两者取高"/>
    <s v="0.15"/>
    <s v="0.15"/>
    <s v=""/>
    <n v="3.3"/>
  </r>
  <r>
    <d v="2014-10-01T00:00:00"/>
    <x v="3"/>
    <x v="3"/>
    <s v="AVVN 飞鸟和新酒"/>
    <n v="281061.59999999998"/>
    <n v="59135.360639999999"/>
    <x v="3165"/>
    <x v="4589"/>
    <x v="4530"/>
    <x v="133"/>
    <s v="普通服饰"/>
    <x v="13"/>
    <s v="女装"/>
    <d v="2013-01-24T00:00:00"/>
    <d v="2015-05-09T00:00:00"/>
    <s v="保底与流水两者取高"/>
    <s v="0.15"/>
    <s v="0.15"/>
    <s v=""/>
    <n v="2.2999999999999998"/>
  </r>
  <r>
    <d v="2014-10-01T00:00:00"/>
    <x v="3"/>
    <x v="3"/>
    <s v="Plory"/>
    <n v="174565.43999999997"/>
    <n v="22693.5072"/>
    <x v="2028"/>
    <x v="4590"/>
    <x v="4531"/>
    <x v="134"/>
    <s v="普通服饰"/>
    <x v="12"/>
    <s v="男装"/>
    <d v="2013-03-12T00:00:00"/>
    <d v="2016-05-09T00:00:00"/>
    <s v="保底(含物管费)与流水两者取高"/>
    <s v="0.13"/>
    <s v="0.13"/>
    <s v=""/>
    <n v="3.2"/>
  </r>
  <r>
    <d v="2014-10-01T00:00:00"/>
    <x v="3"/>
    <x v="3"/>
    <s v="Croquis 速写"/>
    <n v="349875.6"/>
    <n v="70709.858759999988"/>
    <x v="2915"/>
    <x v="4591"/>
    <x v="4532"/>
    <x v="135"/>
    <s v="普通服饰"/>
    <x v="12"/>
    <s v="男装"/>
    <d v="2013-03-22T00:00:00"/>
    <d v="2016-05-09T00:00:00"/>
    <s v="保底与流水两者取高"/>
    <s v="0.18"/>
    <s v="0.18"/>
    <s v=""/>
    <n v="3.1"/>
  </r>
  <r>
    <d v="2014-10-01T00:00:00"/>
    <x v="3"/>
    <x v="3"/>
    <s v="JNBY 江南布衣"/>
    <n v="327651.59999999998"/>
    <n v="71395.283639999994"/>
    <x v="3166"/>
    <x v="4592"/>
    <x v="4533"/>
    <x v="82"/>
    <s v="普通服饰"/>
    <x v="13"/>
    <s v="女装"/>
    <d v="2013-01-11T00:00:00"/>
    <d v="2016-05-09T00:00:00"/>
    <s v="保底与流水两者取高"/>
    <s v="0.18"/>
    <s v="0.18"/>
    <s v=""/>
    <n v="3.3"/>
  </r>
  <r>
    <d v="2014-10-01T00:00:00"/>
    <x v="3"/>
    <x v="3"/>
    <s v="ROEM"/>
    <n v="115252.84800000001"/>
    <n v="19005.194635200001"/>
    <x v="3167"/>
    <x v="4593"/>
    <x v="4534"/>
    <x v="136"/>
    <s v="普通服饰"/>
    <x v="13"/>
    <s v="女装"/>
    <d v="2013-03-12T00:00:00"/>
    <d v="2016-05-09T00:00:00"/>
    <s v="保底(含物管费)与流水两者取高"/>
    <s v="0.13"/>
    <s v="0.13"/>
    <s v=""/>
    <n v="3.2"/>
  </r>
  <r>
    <d v="2014-10-01T00:00:00"/>
    <x v="3"/>
    <x v="3"/>
    <s v="百合新娘"/>
    <n v="177129"/>
    <n v="29899.375199999995"/>
    <x v="3168"/>
    <x v="4594"/>
    <x v="4535"/>
    <x v="63"/>
    <s v="其它"/>
    <x v="3"/>
    <s v="婚纱店/婚纱摄影"/>
    <d v="2012-12-07T00:00:00"/>
    <d v="2015-05-09T00:00:00"/>
    <s v="纯保底"/>
    <s v="0."/>
    <s v="0."/>
    <s v=""/>
    <n v="2.4"/>
  </r>
  <r>
    <d v="2014-10-01T00:00:00"/>
    <x v="3"/>
    <x v="3"/>
    <s v="15mins"/>
    <n v="169266"/>
    <n v="29655.403199999997"/>
    <x v="510"/>
    <x v="4595"/>
    <x v="4536"/>
    <x v="137"/>
    <s v="普通服饰"/>
    <x v="6"/>
    <s v="鞋"/>
    <d v="2013-02-27T00:00:00"/>
    <d v="2015-05-09T00:00:00"/>
    <s v="保底与流水两者取高"/>
    <s v="0.16"/>
    <s v="0.16"/>
    <s v=""/>
    <n v="2.2000000000000002"/>
  </r>
  <r>
    <d v="2014-10-01T00:00:00"/>
    <x v="3"/>
    <x v="3"/>
    <s v="AJIDOU 阿吉豆"/>
    <n v="287001.59999999998"/>
    <n v="40438.525440000005"/>
    <x v="3169"/>
    <x v="4596"/>
    <x v="4537"/>
    <x v="138"/>
    <s v="普通服饰"/>
    <x v="6"/>
    <s v="流行配饰/人造珠宝佩饰"/>
    <d v="2013-01-13T00:00:00"/>
    <d v="2016-05-09T00:00:00"/>
    <s v="保底与流水两者取高"/>
    <s v="0.13"/>
    <s v="0.13"/>
    <s v=""/>
    <n v="3.3"/>
  </r>
  <r>
    <d v="2014-10-01T00:00:00"/>
    <x v="3"/>
    <x v="3"/>
    <s v="One More"/>
    <n v="156136.79999999999"/>
    <n v="0"/>
    <x v="100"/>
    <x v="4597"/>
    <x v="104"/>
    <x v="139"/>
    <s v="普通服饰"/>
    <x v="13"/>
    <s v="女装"/>
    <d v="2013-01-07T00:00:00"/>
    <d v="2016-05-09T00:00:00"/>
    <s v="保底与流水两者取高"/>
    <s v="0.13"/>
    <s v="0.13"/>
    <s v=""/>
    <n v="3.3"/>
  </r>
  <r>
    <d v="2014-10-01T00:00:00"/>
    <x v="3"/>
    <x v="3"/>
    <s v="GXG"/>
    <n v="1000747.2"/>
    <n v="0"/>
    <x v="100"/>
    <x v="4598"/>
    <x v="104"/>
    <x v="52"/>
    <s v="普通服饰"/>
    <x v="12"/>
    <s v="男装"/>
    <d v="2014-12-01T00:00:00"/>
    <d v="2016-05-09T00:00:00"/>
    <s v="纯保底"/>
    <s v=""/>
    <s v=""/>
    <s v=""/>
    <n v="1.4"/>
  </r>
  <r>
    <d v="2014-10-01T00:00:00"/>
    <x v="3"/>
    <x v="3"/>
    <s v="H.S"/>
    <n v="678158.4"/>
    <n v="160926.98832"/>
    <x v="3170"/>
    <x v="4599"/>
    <x v="4538"/>
    <x v="141"/>
    <s v="普通服饰"/>
    <x v="13"/>
    <s v="女装"/>
    <d v="2013-02-26T00:00:00"/>
    <d v="2016-05-09T00:00:00"/>
    <s v="保底与流水两者取高"/>
    <s v="0.15"/>
    <s v="0.15"/>
    <s v=""/>
    <n v="3.2"/>
  </r>
  <r>
    <d v="2014-10-01T00:00:00"/>
    <x v="3"/>
    <x v="3"/>
    <s v="Harbor House"/>
    <n v="1162396.3199999998"/>
    <n v="164130.360384"/>
    <x v="387"/>
    <x v="4600"/>
    <x v="4539"/>
    <x v="142"/>
    <s v="其它"/>
    <x v="4"/>
    <s v="家具/厨房/卫浴/灯"/>
    <d v="2012-11-28T00:00:00"/>
    <d v="2018-05-09T00:00:00"/>
    <s v="保底与流水两者取高"/>
    <s v="0.12"/>
    <s v="0.12"/>
    <s v=""/>
    <n v="5.4"/>
  </r>
  <r>
    <d v="2014-10-01T00:00:00"/>
    <x v="3"/>
    <x v="3"/>
    <s v="一锅两吃"/>
    <n v="455179.2"/>
    <n v="48066.923519999997"/>
    <x v="3171"/>
    <x v="4601"/>
    <x v="4540"/>
    <x v="143"/>
    <s v="餐饮"/>
    <x v="2"/>
    <s v="餐馆/饭店"/>
    <d v="2013-02-26T00:00:00"/>
    <d v="2018-05-09T00:00:00"/>
    <s v="保底与流水两者取高"/>
    <s v="0.08"/>
    <s v="0.08"/>
    <s v=""/>
    <n v="5.2"/>
  </r>
  <r>
    <d v="2014-10-01T00:00:00"/>
    <x v="3"/>
    <x v="3"/>
    <s v="釜山料理"/>
    <n v="440282.39999999997"/>
    <n v="49883.995919999994"/>
    <x v="247"/>
    <x v="4602"/>
    <x v="4541"/>
    <x v="144"/>
    <s v="餐饮"/>
    <x v="2"/>
    <s v="餐馆/饭店"/>
    <d v="2013-02-27T00:00:00"/>
    <d v="2021-05-09T00:00:00"/>
    <s v="保底与流水两者取高"/>
    <s v="0.08"/>
    <s v="0.08"/>
    <s v=""/>
    <n v="8.1999999999999993"/>
  </r>
  <r>
    <d v="2014-10-01T00:00:00"/>
    <x v="3"/>
    <x v="3"/>
    <s v="味氏家族"/>
    <n v="507690"/>
    <n v="61785.873"/>
    <x v="3172"/>
    <x v="4603"/>
    <x v="4542"/>
    <x v="145"/>
    <s v="餐饮"/>
    <x v="2"/>
    <s v="餐馆/饭店"/>
    <d v="2013-02-22T00:00:00"/>
    <d v="2021-05-09T00:00:00"/>
    <s v="保底(含物管费)与流水两者取高"/>
    <s v="0.08"/>
    <s v="0.08"/>
    <s v=""/>
    <n v="8.1999999999999993"/>
  </r>
  <r>
    <d v="2014-10-01T00:00:00"/>
    <x v="3"/>
    <x v="3"/>
    <s v="澳门豆捞"/>
    <n v="585113.69999999995"/>
    <n v="77235.008400000006"/>
    <x v="2922"/>
    <x v="4604"/>
    <x v="4543"/>
    <x v="146"/>
    <s v="餐饮"/>
    <x v="2"/>
    <s v="餐馆/饭店"/>
    <d v="2012-12-18T00:00:00"/>
    <d v="2021-05-16T00:00:00"/>
    <s v="纯扣"/>
    <s v="0.07"/>
    <s v="0.07"/>
    <s v=""/>
    <n v="8.4"/>
  </r>
  <r>
    <d v="2014-10-01T00:00:00"/>
    <x v="3"/>
    <x v="3"/>
    <s v="Joysocks"/>
    <n v="59419.871999999988"/>
    <n v="9513.1215072000014"/>
    <x v="3173"/>
    <x v="4605"/>
    <x v="4544"/>
    <x v="150"/>
    <s v="普通服饰"/>
    <x v="9"/>
    <s v="内衣裤/保暖内衣"/>
    <d v="2014-09-11T00:00:00"/>
    <d v="2015-09-10T00:00:00"/>
    <s v="保底与流水两者取高"/>
    <s v="0.15"/>
    <s v="0.15"/>
    <s v=""/>
    <n v="1"/>
  </r>
  <r>
    <d v="2014-10-01T00:00:00"/>
    <x v="3"/>
    <x v="3"/>
    <s v="谭木匠"/>
    <n v="42236.4"/>
    <n v="6935.2168800000009"/>
    <x v="1326"/>
    <x v="4606"/>
    <x v="4545"/>
    <x v="10"/>
    <s v="普通服饰"/>
    <x v="6"/>
    <s v="流行配饰/人造珠宝佩饰"/>
    <d v="2014-09-20T00:00:00"/>
    <d v="2015-09-19T00:00:00"/>
    <s v="保底与流水两者取高"/>
    <s v="0.15"/>
    <s v="0.15"/>
    <s v=""/>
    <n v="1"/>
  </r>
  <r>
    <d v="2014-10-01T00:00:00"/>
    <x v="3"/>
    <x v="3"/>
    <s v="iwell 爱享屋"/>
    <n v="34452"/>
    <n v="6601.0032000000001"/>
    <x v="2340"/>
    <x v="4607"/>
    <x v="4546"/>
    <x v="10"/>
    <s v="普通服饰"/>
    <x v="6"/>
    <s v="生活特性店"/>
    <d v="2014-03-26T00:00:00"/>
    <d v="2015-03-25T00:00:00"/>
    <s v="保底与流水两者取高"/>
    <s v="0.14"/>
    <s v="0.14"/>
    <s v=""/>
    <n v="1"/>
  </r>
  <r>
    <d v="2014-10-01T00:00:00"/>
    <x v="3"/>
    <x v="3"/>
    <s v="维果部落(02-K10)"/>
    <n v="24300"/>
    <n v="2430"/>
    <x v="4"/>
    <x v="4608"/>
    <x v="4547"/>
    <x v="11"/>
    <s v="餐饮"/>
    <x v="0"/>
    <s v="小吃/冷饮/果汁吧"/>
    <d v="2014-03-14T00:00:00"/>
    <d v="2015-03-13T00:00:00"/>
    <s v="保底(含物管费)与流水两者取高"/>
    <s v="0.1"/>
    <s v="0.1"/>
    <s v=""/>
    <n v="1"/>
  </r>
  <r>
    <d v="2014-10-01T00:00:00"/>
    <x v="3"/>
    <x v="3"/>
    <s v="PH7"/>
    <n v="47457.599999999999"/>
    <n v="8665.7577600000004"/>
    <x v="1489"/>
    <x v="4609"/>
    <x v="4548"/>
    <x v="58"/>
    <s v="普通服饰"/>
    <x v="6"/>
    <s v="流行配饰/人造珠宝佩饰"/>
    <d v="2014-04-30T00:00:00"/>
    <d v="2015-04-29T00:00:00"/>
    <s v="保底与流水两者取高"/>
    <s v="0.17"/>
    <s v="0.17"/>
    <s v=""/>
    <n v="1"/>
  </r>
  <r>
    <d v="2014-10-01T00:00:00"/>
    <x v="3"/>
    <x v="3"/>
    <s v="卡士通（2楼）"/>
    <n v="31756.799999999999"/>
    <n v="12000.89472"/>
    <x v="3174"/>
    <x v="4610"/>
    <x v="4549"/>
    <x v="149"/>
    <s v="其它"/>
    <x v="3"/>
    <s v="汽车美容"/>
    <d v="2014-04-23T00:00:00"/>
    <d v="2015-04-22T00:00:00"/>
    <s v="纯保底"/>
    <s v=""/>
    <s v=""/>
    <s v=""/>
    <n v="1"/>
  </r>
  <r>
    <d v="2014-10-01T00:00:00"/>
    <x v="3"/>
    <x v="3"/>
    <s v="星角"/>
    <n v="32197.199999999997"/>
    <n v="11040.419879999999"/>
    <x v="3175"/>
    <x v="4611"/>
    <x v="4550"/>
    <x v="24"/>
    <s v="餐饮"/>
    <x v="0"/>
    <s v="咖啡店/面包店/冰激凌"/>
    <d v="2014-07-12T00:00:00"/>
    <d v="2016-07-11T00:00:00"/>
    <s v="保底与流水两者取高"/>
    <s v="0.13"/>
    <s v="0.13"/>
    <s v=""/>
    <n v="2"/>
  </r>
  <r>
    <d v="2014-10-01T00:00:00"/>
    <x v="3"/>
    <x v="3"/>
    <s v="7°银匠"/>
    <n v="40834.799999999996"/>
    <n v="7542.1875599999985"/>
    <x v="3176"/>
    <x v="4612"/>
    <x v="4551"/>
    <x v="10"/>
    <s v="普通服饰"/>
    <x v="6"/>
    <s v="流行配饰/人造珠宝佩饰"/>
    <d v="2014-06-14T00:00:00"/>
    <d v="2015-05-09T00:00:00"/>
    <s v="保底与流水两者取高"/>
    <s v="0.17"/>
    <s v="0.17"/>
    <s v=""/>
    <n v="0.9"/>
  </r>
  <r>
    <d v="2014-10-01T00:00:00"/>
    <x v="3"/>
    <x v="3"/>
    <s v="Italina"/>
    <n v="44302.799999999996"/>
    <n v="7686.5358000000006"/>
    <x v="713"/>
    <x v="4613"/>
    <x v="4552"/>
    <x v="10"/>
    <s v="普通服饰"/>
    <x v="6"/>
    <s v="流行配饰/人造珠宝佩饰"/>
    <d v="2013-09-16T00:00:00"/>
    <d v="2015-09-15T00:00:00"/>
    <s v="保底与流水两者取高"/>
    <s v="0.16"/>
    <s v="0.16"/>
    <s v=""/>
    <n v="2"/>
  </r>
  <r>
    <d v="2014-10-01T00:00:00"/>
    <x v="3"/>
    <x v="3"/>
    <s v="银时代"/>
    <n v="45907.199999999997"/>
    <n v="8405.6083199999994"/>
    <x v="3177"/>
    <x v="4614"/>
    <x v="4553"/>
    <x v="10"/>
    <s v="普通服饰"/>
    <x v="6"/>
    <s v="流行配饰/人造珠宝佩饰"/>
    <d v="2013-09-01T00:00:00"/>
    <d v="2015-08-31T00:00:00"/>
    <s v="保底与流水两者取高"/>
    <s v="0.17"/>
    <s v="0.17"/>
    <s v=""/>
    <n v="2"/>
  </r>
  <r>
    <d v="2014-10-01T00:00:00"/>
    <x v="3"/>
    <x v="3"/>
    <s v="罗西尼表"/>
    <n v="35082"/>
    <n v="6598.9241999999986"/>
    <x v="1280"/>
    <x v="4615"/>
    <x v="4554"/>
    <x v="10"/>
    <s v="珠宝"/>
    <x v="11"/>
    <s v="钟表"/>
    <d v="2013-09-19T00:00:00"/>
    <d v="2015-09-18T00:00:00"/>
    <s v="保底与流水两者取高"/>
    <s v="0.13"/>
    <s v="0.13"/>
    <s v=""/>
    <n v="2"/>
  </r>
  <r>
    <d v="2014-10-01T00:00:00"/>
    <x v="3"/>
    <x v="3"/>
    <s v="大地之神"/>
    <n v="38215.199999999997"/>
    <n v="6714.4106400000001"/>
    <x v="3178"/>
    <x v="4616"/>
    <x v="4555"/>
    <x v="10"/>
    <s v="普通服饰"/>
    <x v="6"/>
    <s v="流行配饰/人造珠宝佩饰"/>
    <d v="2013-09-24T00:00:00"/>
    <d v="2015-09-23T00:00:00"/>
    <s v="保底与流水两者取高"/>
    <s v="0.16"/>
    <s v="0.16"/>
    <s v=""/>
    <n v="2"/>
  </r>
  <r>
    <d v="2014-10-01T00:00:00"/>
    <x v="3"/>
    <x v="3"/>
    <s v="改衣间"/>
    <n v="4104"/>
    <n v="2400.0191999999997"/>
    <x v="3179"/>
    <x v="4617"/>
    <x v="4556"/>
    <x v="147"/>
    <s v="其它"/>
    <x v="3"/>
    <s v="衣裤织补服务"/>
    <d v="2013-12-01T00:00:00"/>
    <d v="2014-11-30T00:00:00"/>
    <s v="纯保底"/>
    <s v="0."/>
    <s v="0."/>
    <s v=""/>
    <n v="1"/>
  </r>
  <r>
    <d v="2014-10-01T00:00:00"/>
    <x v="3"/>
    <x v="3"/>
    <s v="名表维修中心"/>
    <n v="8298"/>
    <n v="2039.6484"/>
    <x v="3180"/>
    <x v="4618"/>
    <x v="4557"/>
    <x v="53"/>
    <s v="其它"/>
    <x v="3"/>
    <s v="修鞋/修锁服务"/>
    <d v="2013-12-09T00:00:00"/>
    <d v="2014-12-08T00:00:00"/>
    <s v="纯保底"/>
    <s v="0."/>
    <s v="0."/>
    <s v=""/>
    <n v="1"/>
  </r>
  <r>
    <d v="2014-11-01T00:00:00"/>
    <x v="3"/>
    <x v="3"/>
    <s v="新发现餐厅"/>
    <n v="811255.2"/>
    <n v="126474.68568"/>
    <x v="93"/>
    <x v="4619"/>
    <x v="4558"/>
    <x v="111"/>
    <s v="餐饮"/>
    <x v="2"/>
    <s v="餐馆/饭店"/>
    <d v="2012-12-27T00:00:00"/>
    <d v="2021-05-09T00:00:00"/>
    <s v="保底(含物管费)与流水两者取高"/>
    <s v="0.08"/>
    <s v="0.08"/>
    <s v=""/>
    <n v="8.4"/>
  </r>
  <r>
    <d v="2014-11-01T00:00:00"/>
    <x v="3"/>
    <x v="3"/>
    <s v="张功馆"/>
    <n v="641668.79999999993"/>
    <n v="94004.479199999987"/>
    <x v="3181"/>
    <x v="4620"/>
    <x v="4559"/>
    <x v="112"/>
    <s v="餐饮"/>
    <x v="2"/>
    <s v="餐馆/饭店"/>
    <d v="2013-01-12T00:00:00"/>
    <d v="2021-05-09T00:00:00"/>
    <s v="保底(含物管费)与流水两者取高"/>
    <s v="0.08"/>
    <s v="0.08"/>
    <s v=""/>
    <n v="8.3000000000000007"/>
  </r>
  <r>
    <d v="2014-11-01T00:00:00"/>
    <x v="3"/>
    <x v="3"/>
    <s v="泰澜"/>
    <n v="862352.4"/>
    <n v="78301.59792"/>
    <x v="3182"/>
    <x v="4621"/>
    <x v="4560"/>
    <x v="113"/>
    <s v="餐饮"/>
    <x v="2"/>
    <s v="餐馆/饭店"/>
    <d v="2014-08-26T00:00:00"/>
    <d v="2019-08-25T00:00:00"/>
    <s v="保底(含物管费)与流水两者取高"/>
    <s v="0.08"/>
    <s v="0.08"/>
    <s v=""/>
    <n v="5"/>
  </r>
  <r>
    <d v="2014-11-01T00:00:00"/>
    <x v="3"/>
    <x v="3"/>
    <s v="西堤厚牛排"/>
    <n v="721172.4"/>
    <n v="78752.026079999996"/>
    <x v="3183"/>
    <x v="4622"/>
    <x v="4561"/>
    <x v="114"/>
    <s v="餐饮"/>
    <x v="2"/>
    <s v="餐馆/饭店"/>
    <d v="2014-04-28T00:00:00"/>
    <d v="2020-04-27T00:00:00"/>
    <s v="保底(含物管费)与流水两者取高"/>
    <s v="0.08"/>
    <s v="0.08"/>
    <s v=""/>
    <n v="6"/>
  </r>
  <r>
    <d v="2014-11-01T00:00:00"/>
    <x v="3"/>
    <x v="3"/>
    <s v="侨治"/>
    <n v="164423.16000000006"/>
    <n v="26340.590231999999"/>
    <x v="3184"/>
    <x v="4623"/>
    <x v="4562"/>
    <x v="115"/>
    <s v="美容"/>
    <x v="8"/>
    <s v="美容/美发/美甲"/>
    <d v="2012-11-30T00:00:00"/>
    <d v="2018-05-09T00:00:00"/>
    <s v="纯保底"/>
    <s v="0."/>
    <s v="0."/>
    <s v=""/>
    <n v="5.4"/>
  </r>
  <r>
    <d v="2014-11-01T00:00:00"/>
    <x v="3"/>
    <x v="3"/>
    <s v="巴蜀江南"/>
    <n v="673558.79999999993"/>
    <n v="110800.42259999999"/>
    <x v="3185"/>
    <x v="4624"/>
    <x v="4563"/>
    <x v="116"/>
    <s v="餐饮"/>
    <x v="2"/>
    <s v="餐馆/饭店"/>
    <d v="2012-12-25T00:00:00"/>
    <d v="2021-05-09T00:00:00"/>
    <s v="保底(含物管费)与流水两者取高"/>
    <s v="0.07"/>
    <s v="0.07"/>
    <s v=""/>
    <n v="8.4"/>
  </r>
  <r>
    <d v="2014-11-01T00:00:00"/>
    <x v="3"/>
    <x v="3"/>
    <s v="Aimer 爱慕一家人"/>
    <n v="245616.36"/>
    <n v="50867.14815600001"/>
    <x v="3186"/>
    <x v="4625"/>
    <x v="4564"/>
    <x v="117"/>
    <s v="普通服饰"/>
    <x v="9"/>
    <s v="内衣裤/保暖内衣"/>
    <d v="2013-01-25T00:00:00"/>
    <d v="2016-05-09T00:00:00"/>
    <s v="保底与流水两者取高"/>
    <s v="0.16"/>
    <s v="0.16"/>
    <s v=""/>
    <n v="3.3"/>
  </r>
  <r>
    <d v="2014-11-01T00:00:00"/>
    <x v="3"/>
    <x v="3"/>
    <s v="真情告白"/>
    <n v="265819.2"/>
    <n v="48910.732800000005"/>
    <x v="1836"/>
    <x v="4626"/>
    <x v="4565"/>
    <x v="25"/>
    <s v="普通服饰"/>
    <x v="13"/>
    <s v="女装"/>
    <d v="2013-01-12T00:00:00"/>
    <d v="2016-05-09T00:00:00"/>
    <s v="保底与流水两者取高"/>
    <s v="0.11"/>
    <s v="0.11"/>
    <s v=""/>
    <n v="3.3"/>
  </r>
  <r>
    <d v="2014-11-01T00:00:00"/>
    <x v="3"/>
    <x v="3"/>
    <s v="Zolle"/>
    <n v="171435.6"/>
    <n v="31715.585999999996"/>
    <x v="3187"/>
    <x v="4627"/>
    <x v="4566"/>
    <x v="54"/>
    <s v="普通服饰"/>
    <x v="13"/>
    <s v="女装"/>
    <d v="2013-01-05T00:00:00"/>
    <d v="2016-05-09T00:00:00"/>
    <s v="保底与流水两者取高"/>
    <s v="0.15"/>
    <s v="0.15"/>
    <s v=""/>
    <n v="3.3"/>
  </r>
  <r>
    <d v="2014-11-01T00:00:00"/>
    <x v="3"/>
    <x v="3"/>
    <s v="WSFM 五色风马"/>
    <n v="144612"/>
    <n v="33897.052799999998"/>
    <x v="3188"/>
    <x v="4628"/>
    <x v="4567"/>
    <x v="118"/>
    <s v="普通服饰"/>
    <x v="13"/>
    <s v="女装"/>
    <d v="2013-01-07T00:00:00"/>
    <d v="2015-05-09T00:00:00"/>
    <s v="保底与流水两者取高"/>
    <s v="0.14"/>
    <s v="0.14"/>
    <s v=""/>
    <n v="2.2999999999999998"/>
  </r>
  <r>
    <d v="2014-11-01T00:00:00"/>
    <x v="3"/>
    <x v="3"/>
    <s v="Suphier"/>
    <n v="90794.4"/>
    <n v="17278.174320000002"/>
    <x v="1634"/>
    <x v="4629"/>
    <x v="4568"/>
    <x v="51"/>
    <s v="普通服饰"/>
    <x v="6"/>
    <s v="鞋"/>
    <d v="2013-01-06T00:00:00"/>
    <d v="2015-05-09T00:00:00"/>
    <s v="保底与流水两者取高"/>
    <s v="0.15"/>
    <s v="0.15"/>
    <s v=""/>
    <n v="2.2999999999999998"/>
  </r>
  <r>
    <d v="2014-11-01T00:00:00"/>
    <x v="3"/>
    <x v="3"/>
    <s v="KBNE"/>
    <n v="152184"/>
    <n v="48988.029599999987"/>
    <x v="3189"/>
    <x v="4630"/>
    <x v="4569"/>
    <x v="35"/>
    <s v="普通服饰"/>
    <x v="13"/>
    <s v="女装"/>
    <d v="2013-01-09T00:00:00"/>
    <d v="2015-05-09T00:00:00"/>
    <s v="保底与流水两者取高"/>
    <s v="0.17"/>
    <s v="0.17"/>
    <s v=""/>
    <n v="2.2999999999999998"/>
  </r>
  <r>
    <d v="2014-11-01T00:00:00"/>
    <x v="3"/>
    <x v="3"/>
    <s v="Donoratico 达衣岩"/>
    <n v="315650.39999999997"/>
    <n v="58995.059759999996"/>
    <x v="3190"/>
    <x v="4631"/>
    <x v="4570"/>
    <x v="119"/>
    <s v="普通服饰"/>
    <x v="13"/>
    <s v="女装"/>
    <d v="2013-01-10T00:00:00"/>
    <d v="2016-05-09T00:00:00"/>
    <s v="保底(含物管费)与流水两者取高"/>
    <s v="0.18"/>
    <s v="0.18"/>
    <s v=""/>
    <n v="3.3"/>
  </r>
  <r>
    <d v="2014-11-01T00:00:00"/>
    <x v="3"/>
    <x v="3"/>
    <s v="Eland 依恋"/>
    <n v="171431.04000000001"/>
    <n v="34989.075263999999"/>
    <x v="1652"/>
    <x v="4632"/>
    <x v="4571"/>
    <x v="120"/>
    <s v="普通服饰"/>
    <x v="9"/>
    <s v="综合服饰"/>
    <d v="2013-03-07T00:00:00"/>
    <d v="2016-05-09T00:00:00"/>
    <s v="保底(含物管费)与流水两者取高"/>
    <s v="0.13"/>
    <s v="0.13"/>
    <s v=""/>
    <n v="3.2"/>
  </r>
  <r>
    <d v="2014-11-01T00:00:00"/>
    <x v="3"/>
    <x v="3"/>
    <s v="Teenie Weenie"/>
    <n v="193739.16"/>
    <n v="25186.090800000002"/>
    <x v="458"/>
    <x v="4633"/>
    <x v="4572"/>
    <x v="121"/>
    <s v="普通服饰"/>
    <x v="13"/>
    <s v="女装"/>
    <d v="2013-03-04T00:00:00"/>
    <d v="2016-05-09T00:00:00"/>
    <s v="保底(含物管费)与流水两者取高"/>
    <s v="0.13"/>
    <s v="0.13"/>
    <s v=""/>
    <n v="3.2"/>
  </r>
  <r>
    <d v="2014-11-01T00:00:00"/>
    <x v="3"/>
    <x v="3"/>
    <s v="Key Wear 奇威"/>
    <n v="179456.4"/>
    <n v="37129.529159999998"/>
    <x v="2281"/>
    <x v="4634"/>
    <x v="4573"/>
    <x v="122"/>
    <s v="普通服饰"/>
    <x v="13"/>
    <s v="女装"/>
    <d v="2013-01-10T00:00:00"/>
    <d v="2018-05-09T00:00:00"/>
    <s v="保底与流水两者取高"/>
    <s v="0.16"/>
    <s v="0.16"/>
    <s v=""/>
    <n v="5.3"/>
  </r>
  <r>
    <d v="2014-11-01T00:00:00"/>
    <x v="3"/>
    <x v="3"/>
    <s v="Peace Bird 太平鸟女装"/>
    <n v="280141.2"/>
    <n v="78915.776039999997"/>
    <x v="3191"/>
    <x v="4635"/>
    <x v="4574"/>
    <x v="123"/>
    <s v="普通服饰"/>
    <x v="13"/>
    <s v="女装"/>
    <d v="2013-01-25T00:00:00"/>
    <d v="2015-05-09T00:00:00"/>
    <s v="保底与流水两者取高"/>
    <s v="0.15"/>
    <s v="0.15"/>
    <s v=""/>
    <n v="2.2999999999999998"/>
  </r>
  <r>
    <d v="2014-11-01T00:00:00"/>
    <x v="3"/>
    <x v="3"/>
    <s v="Peace Bird 太平鸟男装"/>
    <n v="722455.2"/>
    <n v="127079.86968"/>
    <x v="3192"/>
    <x v="4636"/>
    <x v="4575"/>
    <x v="124"/>
    <s v="普通服饰"/>
    <x v="12"/>
    <s v="男装"/>
    <d v="2013-01-21T00:00:00"/>
    <d v="2015-05-09T00:00:00"/>
    <s v="保底与流水两者取高"/>
    <s v="0.15"/>
    <s v="0.15"/>
    <s v=""/>
    <n v="2.2999999999999998"/>
  </r>
  <r>
    <d v="2014-11-01T00:00:00"/>
    <x v="3"/>
    <x v="3"/>
    <s v="gxg.jeans"/>
    <n v="324482.39999999997"/>
    <n v="62105.931360000002"/>
    <x v="3079"/>
    <x v="4637"/>
    <x v="4576"/>
    <x v="125"/>
    <s v="普通服饰"/>
    <x v="12"/>
    <s v="男装"/>
    <d v="2013-01-05T00:00:00"/>
    <d v="2016-05-09T00:00:00"/>
    <s v="保底与流水两者取高"/>
    <s v="0.13"/>
    <s v="0.13"/>
    <s v=""/>
    <n v="3.3"/>
  </r>
  <r>
    <d v="2014-11-01T00:00:00"/>
    <x v="3"/>
    <x v="3"/>
    <s v="Honeys"/>
    <n v="260198.39999999999"/>
    <n v="74807.039999999994"/>
    <x v="944"/>
    <x v="4638"/>
    <x v="4577"/>
    <x v="126"/>
    <s v="普通服饰"/>
    <x v="13"/>
    <s v="女装"/>
    <d v="2012-12-31T00:00:00"/>
    <d v="2016-03-06T00:00:00"/>
    <s v="保底与流水两者取高"/>
    <s v="0.18"/>
    <s v="0.18"/>
    <s v=""/>
    <n v="3.2"/>
  </r>
  <r>
    <d v="2014-11-01T00:00:00"/>
    <x v="3"/>
    <x v="3"/>
    <s v="La Chapelle 拉夏贝尔"/>
    <n v="828543.6"/>
    <n v="193547.78496000002"/>
    <x v="3193"/>
    <x v="4639"/>
    <x v="4578"/>
    <x v="127"/>
    <s v="快时尚"/>
    <x v="21"/>
    <s v="快时尚"/>
    <d v="2013-03-05T00:00:00"/>
    <d v="2021-06-02T00:00:00"/>
    <s v="纯扣"/>
    <s v="0.14"/>
    <s v="0.14"/>
    <s v=""/>
    <n v="8.1999999999999993"/>
  </r>
  <r>
    <d v="2014-11-01T00:00:00"/>
    <x v="3"/>
    <x v="3"/>
    <s v="张生记"/>
    <n v="1063796.3999999999"/>
    <n v="81699.563519999996"/>
    <x v="1287"/>
    <x v="4640"/>
    <x v="4579"/>
    <x v="128"/>
    <s v="餐饮"/>
    <x v="2"/>
    <s v="餐馆/饭店"/>
    <d v="2013-06-21T00:00:00"/>
    <d v="2021-10-18T00:00:00"/>
    <s v="保底(含物管费)与流水两者取高"/>
    <s v="0."/>
    <s v="0."/>
    <s v=""/>
    <n v="8.3000000000000007"/>
  </r>
  <r>
    <d v="2014-11-01T00:00:00"/>
    <x v="3"/>
    <x v="3"/>
    <s v="炉鱼"/>
    <n v="1601072.4"/>
    <n v="80053.62000000001"/>
    <x v="895"/>
    <x v="4641"/>
    <x v="4580"/>
    <x v="129"/>
    <s v="餐饮"/>
    <x v="2"/>
    <s v="餐馆/饭店"/>
    <d v="2013-08-28T00:00:00"/>
    <d v="2021-11-25T00:00:00"/>
    <s v="保底(含物管费)与流水两者取高"/>
    <s v="0.05,0.05"/>
    <s v="0.05"/>
    <s v="0.05"/>
    <n v="8.1999999999999993"/>
  </r>
  <r>
    <d v="2014-11-01T00:00:00"/>
    <x v="3"/>
    <x v="3"/>
    <s v="The Second Movement 第二乐章"/>
    <n v="530997.6"/>
    <n v="55807.847759999997"/>
    <x v="1083"/>
    <x v="4642"/>
    <x v="4581"/>
    <x v="148"/>
    <s v="餐饮"/>
    <x v="2"/>
    <s v="餐馆/饭店"/>
    <d v="2013-10-20T00:00:00"/>
    <d v="2022-01-17T00:00:00"/>
    <s v="保底(含物管费)与流水两者取高"/>
    <s v="0.05"/>
    <s v="0.05"/>
    <s v=""/>
    <n v="8.1999999999999993"/>
  </r>
  <r>
    <d v="2014-11-01T00:00:00"/>
    <x v="3"/>
    <x v="3"/>
    <s v="Girdear 哥弟"/>
    <n v="988038"/>
    <n v="72324.381599999993"/>
    <x v="3194"/>
    <x v="4643"/>
    <x v="4582"/>
    <x v="83"/>
    <s v="普通服饰"/>
    <x v="13"/>
    <s v="女装"/>
    <d v="2013-04-10T00:00:00"/>
    <d v="2016-05-09T00:00:00"/>
    <s v="保底与流水两者取高"/>
    <s v="0.06"/>
    <s v="0.06"/>
    <s v=""/>
    <n v="3.1"/>
  </r>
  <r>
    <d v="2014-11-01T00:00:00"/>
    <x v="3"/>
    <x v="3"/>
    <s v="Esprit"/>
    <n v="831195.35999999987"/>
    <n v="139308.34233600003"/>
    <x v="3195"/>
    <x v="4644"/>
    <x v="4583"/>
    <x v="130"/>
    <s v="普通服饰"/>
    <x v="9"/>
    <s v="中性服装/休闲服饰"/>
    <d v="2013-01-25T00:00:00"/>
    <d v="2018-05-09T00:00:00"/>
    <s v="保底与流水两者取高"/>
    <s v="0.11"/>
    <s v="0.11"/>
    <s v=""/>
    <n v="5.3"/>
  </r>
  <r>
    <d v="2014-11-01T00:00:00"/>
    <x v="3"/>
    <x v="3"/>
    <s v="PAGE ONE"/>
    <n v="218835.6"/>
    <n v="83091.877319999985"/>
    <x v="1666"/>
    <x v="4645"/>
    <x v="4584"/>
    <x v="131"/>
    <s v="普通服饰"/>
    <x v="9"/>
    <s v="综合服饰"/>
    <d v="2013-02-26T00:00:00"/>
    <d v="2016-05-09T00:00:00"/>
    <s v="保底与流水两者取高"/>
    <s v="0.15"/>
    <s v="0.15"/>
    <s v=""/>
    <n v="3.2"/>
  </r>
  <r>
    <d v="2014-11-01T00:00:00"/>
    <x v="3"/>
    <x v="3"/>
    <s v="伊芙丽éifini"/>
    <n v="420355.2"/>
    <n v="71922.774720000001"/>
    <x v="730"/>
    <x v="4646"/>
    <x v="4585"/>
    <x v="132"/>
    <s v="普通服饰"/>
    <x v="13"/>
    <s v="女装"/>
    <d v="2013-01-21T00:00:00"/>
    <d v="2016-05-09T00:00:00"/>
    <s v="保底与流水两者取高"/>
    <s v="0.15"/>
    <s v="0.15"/>
    <s v=""/>
    <n v="3.3"/>
  </r>
  <r>
    <d v="2014-11-01T00:00:00"/>
    <x v="3"/>
    <x v="3"/>
    <s v="AVVN 飞鸟和新酒"/>
    <n v="355831.2"/>
    <n v="63942.866639999993"/>
    <x v="3196"/>
    <x v="4647"/>
    <x v="4586"/>
    <x v="133"/>
    <s v="普通服饰"/>
    <x v="13"/>
    <s v="女装"/>
    <d v="2013-01-24T00:00:00"/>
    <d v="2015-05-09T00:00:00"/>
    <s v="保底与流水两者取高"/>
    <s v="0.15"/>
    <s v="0.15"/>
    <s v=""/>
    <n v="2.2999999999999998"/>
  </r>
  <r>
    <d v="2014-11-01T00:00:00"/>
    <x v="3"/>
    <x v="3"/>
    <s v="Plory"/>
    <n v="191988.6"/>
    <n v="24958.518"/>
    <x v="458"/>
    <x v="4648"/>
    <x v="4587"/>
    <x v="134"/>
    <s v="普通服饰"/>
    <x v="12"/>
    <s v="男装"/>
    <d v="2013-03-12T00:00:00"/>
    <d v="2016-05-09T00:00:00"/>
    <s v="保底(含物管费)与流水两者取高"/>
    <s v="0.13"/>
    <s v="0.13"/>
    <s v=""/>
    <n v="3.2"/>
  </r>
  <r>
    <d v="2014-11-01T00:00:00"/>
    <x v="3"/>
    <x v="3"/>
    <s v="Croquis 速写"/>
    <n v="516195.6"/>
    <n v="100658.14200000001"/>
    <x v="3197"/>
    <x v="4649"/>
    <x v="4588"/>
    <x v="135"/>
    <s v="普通服饰"/>
    <x v="12"/>
    <s v="男装"/>
    <d v="2013-03-22T00:00:00"/>
    <d v="2016-05-09T00:00:00"/>
    <s v="保底与流水两者取高"/>
    <s v="0.18"/>
    <s v="0.18"/>
    <s v=""/>
    <n v="3.1"/>
  </r>
  <r>
    <d v="2014-11-01T00:00:00"/>
    <x v="3"/>
    <x v="3"/>
    <s v="JNBY 江南布衣"/>
    <n v="446589.6"/>
    <n v="92801.318880000006"/>
    <x v="3198"/>
    <x v="4650"/>
    <x v="4589"/>
    <x v="82"/>
    <s v="普通服饰"/>
    <x v="13"/>
    <s v="女装"/>
    <d v="2013-01-11T00:00:00"/>
    <d v="2016-05-09T00:00:00"/>
    <s v="保底与流水两者取高"/>
    <s v="0.18"/>
    <s v="0.18"/>
    <s v=""/>
    <n v="3.3"/>
  </r>
  <r>
    <d v="2014-11-01T00:00:00"/>
    <x v="3"/>
    <x v="3"/>
    <s v="ROEM"/>
    <n v="51742.799999999981"/>
    <n v="19010.30472"/>
    <x v="3199"/>
    <x v="4651"/>
    <x v="4590"/>
    <x v="136"/>
    <s v="普通服饰"/>
    <x v="13"/>
    <s v="女装"/>
    <d v="2013-03-12T00:00:00"/>
    <d v="2016-05-09T00:00:00"/>
    <s v="保底(含物管费)与流水两者取高"/>
    <s v="0.13"/>
    <s v="0.13"/>
    <s v=""/>
    <n v="3.2"/>
  </r>
  <r>
    <d v="2014-11-01T00:00:00"/>
    <x v="3"/>
    <x v="3"/>
    <s v="百合新娘"/>
    <n v="95602.8"/>
    <n v="29904.555840000001"/>
    <x v="293"/>
    <x v="4652"/>
    <x v="4591"/>
    <x v="63"/>
    <s v="其它"/>
    <x v="3"/>
    <s v="婚纱店/婚纱摄影"/>
    <d v="2012-12-07T00:00:00"/>
    <d v="2015-05-09T00:00:00"/>
    <s v="纯保底"/>
    <s v="0."/>
    <s v="0."/>
    <s v=""/>
    <n v="2.4"/>
  </r>
  <r>
    <d v="2014-11-01T00:00:00"/>
    <x v="3"/>
    <x v="3"/>
    <s v="15mins"/>
    <n v="172080"/>
    <n v="30114"/>
    <x v="1460"/>
    <x v="4653"/>
    <x v="4592"/>
    <x v="137"/>
    <s v="普通服饰"/>
    <x v="6"/>
    <s v="鞋"/>
    <d v="2013-02-27T00:00:00"/>
    <d v="2015-05-09T00:00:00"/>
    <s v="保底与流水两者取高"/>
    <s v="0.16"/>
    <s v="0.16"/>
    <s v=""/>
    <n v="2.2000000000000002"/>
  </r>
  <r>
    <d v="2014-11-01T00:00:00"/>
    <x v="3"/>
    <x v="3"/>
    <s v="AJIDOU 阿吉豆"/>
    <n v="259982.4"/>
    <n v="36917.500800000002"/>
    <x v="38"/>
    <x v="4654"/>
    <x v="4593"/>
    <x v="138"/>
    <s v="普通服饰"/>
    <x v="6"/>
    <s v="流行配饰/人造珠宝佩饰"/>
    <d v="2013-01-13T00:00:00"/>
    <d v="2016-05-09T00:00:00"/>
    <s v="保底与流水两者取高"/>
    <s v="0.13"/>
    <s v="0.13"/>
    <s v=""/>
    <n v="3.3"/>
  </r>
  <r>
    <d v="2014-11-01T00:00:00"/>
    <x v="3"/>
    <x v="3"/>
    <s v="One More"/>
    <n v="144537.60000000001"/>
    <n v="0"/>
    <x v="100"/>
    <x v="4655"/>
    <x v="104"/>
    <x v="118"/>
    <s v="普通服饰"/>
    <x v="13"/>
    <s v="女装"/>
    <d v="2014-12-01T00:00:00"/>
    <d v="2016-05-09T00:00:00"/>
    <s v="保底与流水两者取高"/>
    <s v="0.13"/>
    <s v="0.13"/>
    <s v=""/>
    <n v="1.4"/>
  </r>
  <r>
    <d v="2014-11-01T00:00:00"/>
    <x v="3"/>
    <x v="3"/>
    <s v="GXG"/>
    <n v="780118.79999999993"/>
    <n v="0"/>
    <x v="100"/>
    <x v="4656"/>
    <x v="104"/>
    <x v="52"/>
    <s v="普通服饰"/>
    <x v="12"/>
    <s v="男装"/>
    <d v="2014-12-01T00:00:00"/>
    <d v="2016-05-09T00:00:00"/>
    <s v="保底与流水两者取高"/>
    <s v="0.13"/>
    <s v="0.13"/>
    <s v=""/>
    <n v="1.4"/>
  </r>
  <r>
    <d v="2014-11-01T00:00:00"/>
    <x v="3"/>
    <x v="3"/>
    <s v="H.S"/>
    <n v="999642"/>
    <n v="184933.77"/>
    <x v="377"/>
    <x v="4657"/>
    <x v="4594"/>
    <x v="141"/>
    <s v="普通服饰"/>
    <x v="13"/>
    <s v="女装"/>
    <d v="2013-02-26T00:00:00"/>
    <d v="2016-05-09T00:00:00"/>
    <s v="保底与流水两者取高"/>
    <s v="0.15"/>
    <s v="0.15"/>
    <s v=""/>
    <n v="3.2"/>
  </r>
  <r>
    <d v="2014-11-01T00:00:00"/>
    <x v="3"/>
    <x v="3"/>
    <s v="Harbor House"/>
    <n v="1007328.1200000001"/>
    <n v="145558.91334"/>
    <x v="3200"/>
    <x v="4658"/>
    <x v="4595"/>
    <x v="142"/>
    <s v="其它"/>
    <x v="4"/>
    <s v="家具/厨房/卫浴/灯"/>
    <d v="2012-11-28T00:00:00"/>
    <d v="2018-05-09T00:00:00"/>
    <s v="保底与流水两者取高"/>
    <s v="0.12"/>
    <s v="0.12"/>
    <s v=""/>
    <n v="5.4"/>
  </r>
  <r>
    <d v="2014-11-01T00:00:00"/>
    <x v="3"/>
    <x v="3"/>
    <s v="一锅两吃"/>
    <n v="334648.8"/>
    <n v="38417.682239999995"/>
    <x v="3201"/>
    <x v="4659"/>
    <x v="4596"/>
    <x v="143"/>
    <s v="餐饮"/>
    <x v="2"/>
    <s v="餐馆/饭店"/>
    <d v="2013-02-26T00:00:00"/>
    <d v="2018-05-09T00:00:00"/>
    <s v="保底与流水两者取高"/>
    <s v="0.08"/>
    <s v="0.08"/>
    <s v=""/>
    <n v="5.2"/>
  </r>
  <r>
    <d v="2014-11-01T00:00:00"/>
    <x v="3"/>
    <x v="3"/>
    <s v="釜山料理"/>
    <n v="346246.8"/>
    <n v="49894.16388"/>
    <x v="13"/>
    <x v="4660"/>
    <x v="4597"/>
    <x v="144"/>
    <s v="餐饮"/>
    <x v="2"/>
    <s v="餐馆/饭店"/>
    <d v="2013-02-27T00:00:00"/>
    <d v="2021-05-09T00:00:00"/>
    <s v="保底与流水两者取高"/>
    <s v="0.08"/>
    <s v="0.08"/>
    <s v=""/>
    <n v="8.1999999999999993"/>
  </r>
  <r>
    <d v="2014-11-01T00:00:00"/>
    <x v="3"/>
    <x v="3"/>
    <s v="澳门豆捞"/>
    <n v="669470.92799999996"/>
    <n v="83148.289257600016"/>
    <x v="3202"/>
    <x v="4661"/>
    <x v="4598"/>
    <x v="146"/>
    <s v="餐饮"/>
    <x v="2"/>
    <s v="餐馆/饭店"/>
    <d v="2012-12-18T00:00:00"/>
    <d v="2021-05-16T00:00:00"/>
    <s v="纯扣"/>
    <s v="0.07"/>
    <s v="0.07"/>
    <s v=""/>
    <n v="8.4"/>
  </r>
  <r>
    <d v="2014-11-01T00:00:00"/>
    <x v="3"/>
    <x v="3"/>
    <s v="Joysocks"/>
    <n v="66361.679999999993"/>
    <n v="10551.50712"/>
    <x v="3203"/>
    <x v="4662"/>
    <x v="4599"/>
    <x v="150"/>
    <s v="普通服饰"/>
    <x v="9"/>
    <s v="内衣裤/保暖内衣"/>
    <d v="2014-09-11T00:00:00"/>
    <d v="2015-09-10T00:00:00"/>
    <s v="保底与流水两者取高"/>
    <s v="0.15"/>
    <s v="0.15"/>
    <s v=""/>
    <n v="1"/>
  </r>
  <r>
    <d v="2014-11-01T00:00:00"/>
    <x v="3"/>
    <x v="3"/>
    <s v="谭木匠"/>
    <n v="29774.399999999998"/>
    <n v="6839.1796799999993"/>
    <x v="3204"/>
    <x v="4663"/>
    <x v="4600"/>
    <x v="10"/>
    <s v="普通服饰"/>
    <x v="6"/>
    <s v="流行配饰/人造珠宝佩饰"/>
    <d v="2014-09-20T00:00:00"/>
    <d v="2015-09-19T00:00:00"/>
    <s v="保底与流水两者取高"/>
    <s v="0.15"/>
    <s v="0.15"/>
    <s v=""/>
    <n v="1"/>
  </r>
  <r>
    <d v="2014-11-01T00:00:00"/>
    <x v="3"/>
    <x v="3"/>
    <s v="Italina"/>
    <n v="20940"/>
    <n v="7199.1720000000014"/>
    <x v="3205"/>
    <x v="4664"/>
    <x v="4601"/>
    <x v="10"/>
    <s v="普通服饰"/>
    <x v="6"/>
    <s v="流行配饰/人造珠宝佩饰"/>
    <d v="2013-09-16T00:00:00"/>
    <d v="2015-09-15T00:00:00"/>
    <s v="保底与流水两者取高"/>
    <s v="0.16"/>
    <s v="0.16"/>
    <s v=""/>
    <n v="2"/>
  </r>
  <r>
    <d v="2014-11-01T00:00:00"/>
    <x v="3"/>
    <x v="3"/>
    <s v="银时代"/>
    <n v="23953.200000000001"/>
    <n v="6359.5746000000008"/>
    <x v="3206"/>
    <x v="4665"/>
    <x v="4602"/>
    <x v="10"/>
    <s v="普通服饰"/>
    <x v="6"/>
    <s v="流行配饰/人造珠宝佩饰"/>
    <d v="2013-09-01T00:00:00"/>
    <d v="2015-08-31T00:00:00"/>
    <s v="保底与流水两者取高"/>
    <s v="0.17"/>
    <s v="0.17"/>
    <s v=""/>
    <n v="2"/>
  </r>
  <r>
    <d v="2014-11-01T00:00:00"/>
    <x v="3"/>
    <x v="3"/>
    <s v="罗西尼表"/>
    <n v="13730.4"/>
    <n v="6600.2032799999997"/>
    <x v="3207"/>
    <x v="4666"/>
    <x v="4603"/>
    <x v="10"/>
    <s v="珠宝"/>
    <x v="11"/>
    <s v="钟表"/>
    <d v="2013-09-19T00:00:00"/>
    <d v="2015-09-18T00:00:00"/>
    <s v="保底与流水两者取高"/>
    <s v="0.13"/>
    <s v="0.13"/>
    <s v=""/>
    <n v="2"/>
  </r>
  <r>
    <d v="2014-11-01T00:00:00"/>
    <x v="3"/>
    <x v="3"/>
    <s v="大地之神"/>
    <n v="15949.199999999999"/>
    <n v="6239.3270399999992"/>
    <x v="3208"/>
    <x v="4667"/>
    <x v="4604"/>
    <x v="10"/>
    <s v="普通服饰"/>
    <x v="6"/>
    <s v="流行配饰/人造珠宝佩饰"/>
    <d v="2013-09-24T00:00:00"/>
    <d v="2015-09-23T00:00:00"/>
    <s v="保底与流水两者取高"/>
    <s v="0.16"/>
    <s v="0.16"/>
    <s v=""/>
    <n v="2"/>
  </r>
  <r>
    <d v="2014-11-01T00:00:00"/>
    <x v="3"/>
    <x v="3"/>
    <s v="iwell 爱享屋"/>
    <n v="42900"/>
    <n v="6606.5999999999995"/>
    <x v="1466"/>
    <x v="4668"/>
    <x v="4605"/>
    <x v="10"/>
    <s v="普通服饰"/>
    <x v="6"/>
    <s v="生活特性店"/>
    <d v="2014-03-26T00:00:00"/>
    <d v="2015-03-25T00:00:00"/>
    <s v="保底与流水两者取高"/>
    <s v="0.14"/>
    <s v="0.14"/>
    <s v=""/>
    <n v="1"/>
  </r>
  <r>
    <d v="2014-11-01T00:00:00"/>
    <x v="3"/>
    <x v="3"/>
    <s v="名表维修中心"/>
    <n v="9540"/>
    <n v="2039.6519999999996"/>
    <x v="3209"/>
    <x v="4669"/>
    <x v="4606"/>
    <x v="53"/>
    <s v="其它"/>
    <x v="3"/>
    <s v="修鞋/修锁服务"/>
    <d v="2013-12-09T00:00:00"/>
    <d v="2014-12-08T00:00:00"/>
    <s v="纯保底"/>
    <s v="0."/>
    <s v="0."/>
    <s v=""/>
    <n v="1"/>
  </r>
  <r>
    <d v="2014-11-01T00:00:00"/>
    <x v="3"/>
    <x v="3"/>
    <s v="维果部落(02-K10)"/>
    <n v="19668"/>
    <n v="2039.5716000000002"/>
    <x v="3210"/>
    <x v="4670"/>
    <x v="4607"/>
    <x v="11"/>
    <s v="餐饮"/>
    <x v="0"/>
    <s v="小吃/冷饮/果汁吧"/>
    <d v="2014-03-14T00:00:00"/>
    <d v="2015-03-13T00:00:00"/>
    <s v="保底(含物管费)与流水两者取高"/>
    <s v="0.1"/>
    <s v="0.1"/>
    <s v=""/>
    <n v="1"/>
  </r>
  <r>
    <d v="2014-11-01T00:00:00"/>
    <x v="3"/>
    <x v="3"/>
    <s v="PH7"/>
    <n v="27444"/>
    <n v="6600.2820000000002"/>
    <x v="489"/>
    <x v="4671"/>
    <x v="4608"/>
    <x v="58"/>
    <s v="普通服饰"/>
    <x v="6"/>
    <s v="流行配饰/人造珠宝佩饰"/>
    <d v="2014-04-30T00:00:00"/>
    <d v="2015-04-29T00:00:00"/>
    <s v="保底与流水两者取高"/>
    <s v="0.17"/>
    <s v="0.17"/>
    <s v=""/>
    <n v="1"/>
  </r>
  <r>
    <d v="2014-11-01T00:00:00"/>
    <x v="3"/>
    <x v="3"/>
    <s v="卡士通（2楼）"/>
    <n v="13795.199999999999"/>
    <n v="12000.444479999996"/>
    <x v="3211"/>
    <x v="4672"/>
    <x v="4609"/>
    <x v="149"/>
    <s v="其它"/>
    <x v="3"/>
    <s v="汽车美容"/>
    <d v="2014-04-23T00:00:00"/>
    <d v="2015-04-22T00:00:00"/>
    <s v="纯保底"/>
    <n v="0"/>
    <n v="0"/>
    <s v=""/>
    <n v="1"/>
  </r>
  <r>
    <d v="2014-11-01T00:00:00"/>
    <x v="3"/>
    <x v="3"/>
    <s v="星角"/>
    <n v="18756"/>
    <n v="0"/>
    <x v="100"/>
    <x v="4673"/>
    <x v="104"/>
    <x v="24"/>
    <s v="餐饮"/>
    <x v="0"/>
    <s v="咖啡店/面包店/冰激凌"/>
    <d v="2014-07-12T00:00:00"/>
    <d v="2016-07-11T00:00:00"/>
    <s v="保底与流水两者取高"/>
    <s v="0.13"/>
    <s v="0.13"/>
    <s v=""/>
    <n v="2"/>
  </r>
  <r>
    <d v="2014-11-01T00:00:00"/>
    <x v="3"/>
    <x v="3"/>
    <s v="7°银匠"/>
    <n v="30085.199999999997"/>
    <n v="6600.6928799999996"/>
    <x v="3212"/>
    <x v="4674"/>
    <x v="4610"/>
    <x v="10"/>
    <s v="普通服饰"/>
    <x v="6"/>
    <s v="流行配饰/人造珠宝佩饰"/>
    <d v="2014-06-14T00:00:00"/>
    <d v="2015-05-09T00:00:00"/>
    <s v="保底与流水两者取高"/>
    <s v="0.17"/>
    <s v="0.17"/>
    <s v=""/>
    <n v="0.9"/>
  </r>
  <r>
    <d v="2014-11-01T00:00:00"/>
    <x v="3"/>
    <x v="3"/>
    <s v="跑酷"/>
    <n v="4680"/>
    <n v="2000.2319999999997"/>
    <x v="3213"/>
    <x v="4675"/>
    <x v="4611"/>
    <x v="57"/>
    <s v="其它"/>
    <x v="1"/>
    <s v="保健运动器材"/>
    <d v="2014-11-21T00:00:00"/>
    <d v="2015-11-20T00:00:00"/>
    <s v="保底与流水两者取高"/>
    <s v="0.15"/>
    <s v="0.15"/>
    <s v=""/>
    <n v="1"/>
  </r>
  <r>
    <d v="2014-11-01T00:00:00"/>
    <x v="3"/>
    <x v="3"/>
    <s v="改衣间"/>
    <n v="4284"/>
    <n v="2399.8968"/>
    <x v="3214"/>
    <x v="4676"/>
    <x v="4612"/>
    <x v="147"/>
    <s v="其它"/>
    <x v="3"/>
    <s v="衣裤织补服务"/>
    <d v="2013-12-01T00:00:00"/>
    <d v="2014-11-30T00:00:00"/>
    <s v="纯保底"/>
    <s v="0."/>
    <s v="0."/>
    <s v=""/>
    <n v="1"/>
  </r>
  <r>
    <d v="2014-12-01T00:00:00"/>
    <x v="3"/>
    <x v="3"/>
    <s v="新发现餐厅"/>
    <n v="779070"/>
    <n v="126520.96800000001"/>
    <x v="1924"/>
    <x v="4677"/>
    <x v="4613"/>
    <x v="111"/>
    <s v="餐饮"/>
    <x v="2"/>
    <s v="餐馆/饭店"/>
    <d v="2012-12-27T00:00:00"/>
    <d v="2021-05-09T00:00:00"/>
    <s v="保底(含物管费)与流水两者取高"/>
    <s v="0.08"/>
    <s v="0.08"/>
    <s v=""/>
    <n v="8.4"/>
  </r>
  <r>
    <d v="2014-12-01T00:00:00"/>
    <x v="3"/>
    <x v="3"/>
    <s v="张功馆"/>
    <n v="776822.4"/>
    <n v="93995.510399999999"/>
    <x v="502"/>
    <x v="4678"/>
    <x v="4614"/>
    <x v="112"/>
    <s v="餐饮"/>
    <x v="2"/>
    <s v="餐馆/饭店"/>
    <d v="2013-01-12T00:00:00"/>
    <d v="2021-05-09T00:00:00"/>
    <s v="保底(含物管费)与流水两者取高"/>
    <s v="0.08"/>
    <s v="0.08"/>
    <s v=""/>
    <n v="8.3000000000000007"/>
  </r>
  <r>
    <d v="2014-12-01T00:00:00"/>
    <x v="3"/>
    <x v="3"/>
    <s v="泰澜"/>
    <n v="924104.4"/>
    <n v="78271.642680000004"/>
    <x v="3215"/>
    <x v="4679"/>
    <x v="4615"/>
    <x v="113"/>
    <s v="餐饮"/>
    <x v="2"/>
    <s v="餐馆/饭店"/>
    <d v="2014-08-26T00:00:00"/>
    <d v="2019-08-25T00:00:00"/>
    <s v="保底(含物管费)与流水两者取高"/>
    <s v="0.08"/>
    <s v="0.08"/>
    <s v=""/>
    <n v="5"/>
  </r>
  <r>
    <d v="2014-12-01T00:00:00"/>
    <x v="3"/>
    <x v="3"/>
    <s v="西堤厚牛排"/>
    <n v="844207.2"/>
    <n v="78764.531759999983"/>
    <x v="2639"/>
    <x v="4680"/>
    <x v="4616"/>
    <x v="114"/>
    <s v="餐饮"/>
    <x v="2"/>
    <s v="餐馆/饭店"/>
    <d v="2014-04-28T00:00:00"/>
    <d v="2020-04-27T00:00:00"/>
    <s v="保底(含物管费)与流水两者取高"/>
    <s v="0.08"/>
    <s v="0.08"/>
    <s v=""/>
    <n v="6"/>
  </r>
  <r>
    <d v="2014-12-01T00:00:00"/>
    <x v="3"/>
    <x v="3"/>
    <s v="侨治"/>
    <n v="159279.18"/>
    <n v="26328.848453999999"/>
    <x v="1562"/>
    <x v="4681"/>
    <x v="4617"/>
    <x v="115"/>
    <s v="美容"/>
    <x v="8"/>
    <s v="美容/美发/美甲"/>
    <d v="2012-11-30T00:00:00"/>
    <d v="2018-05-09T00:00:00"/>
    <s v="纯保底"/>
    <s v="0."/>
    <s v="0."/>
    <s v=""/>
    <n v="5.4"/>
  </r>
  <r>
    <d v="2014-12-01T00:00:00"/>
    <x v="3"/>
    <x v="3"/>
    <s v="巴蜀江南"/>
    <n v="562606.79999999993"/>
    <n v="110777.27892000001"/>
    <x v="1409"/>
    <x v="4682"/>
    <x v="4618"/>
    <x v="116"/>
    <s v="餐饮"/>
    <x v="2"/>
    <s v="餐馆/饭店"/>
    <d v="2012-12-25T00:00:00"/>
    <d v="2021-05-09T00:00:00"/>
    <s v="保底(含物管费)与流水两者取高"/>
    <s v="0.07"/>
    <s v="0.07"/>
    <s v=""/>
    <n v="8.4"/>
  </r>
  <r>
    <d v="2014-12-01T00:00:00"/>
    <x v="3"/>
    <x v="3"/>
    <s v="Aimer 爱慕一家人"/>
    <n v="232698.24000000002"/>
    <n v="50844.565440000006"/>
    <x v="1035"/>
    <x v="4683"/>
    <x v="4619"/>
    <x v="117"/>
    <s v="普通服饰"/>
    <x v="9"/>
    <s v="内衣裤/保暖内衣"/>
    <d v="2013-01-25T00:00:00"/>
    <d v="2016-05-09T00:00:00"/>
    <s v="保底与流水两者取高"/>
    <s v="0.16"/>
    <s v="0.16"/>
    <s v=""/>
    <n v="3.3"/>
  </r>
  <r>
    <d v="2014-12-01T00:00:00"/>
    <x v="3"/>
    <x v="3"/>
    <s v="真情告白"/>
    <n v="349413.6"/>
    <n v="48917.904000000002"/>
    <x v="445"/>
    <x v="4684"/>
    <x v="4620"/>
    <x v="25"/>
    <s v="普通服饰"/>
    <x v="13"/>
    <s v="女装"/>
    <d v="2013-01-12T00:00:00"/>
    <d v="2016-05-09T00:00:00"/>
    <s v="保底与流水两者取高"/>
    <s v="0.11"/>
    <s v="0.11"/>
    <s v=""/>
    <n v="3.3"/>
  </r>
  <r>
    <d v="2014-12-01T00:00:00"/>
    <x v="3"/>
    <x v="3"/>
    <s v="Zolle"/>
    <n v="142244.4"/>
    <n v="27595.413600000003"/>
    <x v="700"/>
    <x v="4685"/>
    <x v="4621"/>
    <x v="54"/>
    <s v="普通服饰"/>
    <x v="13"/>
    <s v="女装"/>
    <d v="2013-01-05T00:00:00"/>
    <d v="2016-05-09T00:00:00"/>
    <s v="保底与流水两者取高"/>
    <s v="0.15"/>
    <s v="0.15"/>
    <s v=""/>
    <n v="3.3"/>
  </r>
  <r>
    <d v="2014-12-01T00:00:00"/>
    <x v="3"/>
    <x v="3"/>
    <s v="WSFM 五色风马"/>
    <n v="125258.4"/>
    <n v="33894.923040000001"/>
    <x v="3216"/>
    <x v="4686"/>
    <x v="4622"/>
    <x v="118"/>
    <s v="普通服饰"/>
    <x v="13"/>
    <s v="女装"/>
    <d v="2013-01-07T00:00:00"/>
    <d v="2015-05-09T00:00:00"/>
    <s v="保底与流水两者取高"/>
    <s v="0.14"/>
    <s v="0.14"/>
    <s v=""/>
    <n v="2.2999999999999998"/>
  </r>
  <r>
    <d v="2014-12-01T00:00:00"/>
    <x v="3"/>
    <x v="3"/>
    <s v="Suphier"/>
    <n v="61548"/>
    <n v="17282.678400000001"/>
    <x v="3217"/>
    <x v="4687"/>
    <x v="4623"/>
    <x v="51"/>
    <s v="普通服饰"/>
    <x v="6"/>
    <s v="鞋"/>
    <d v="2013-01-06T00:00:00"/>
    <d v="2015-05-09T00:00:00"/>
    <s v="保底与流水两者取高"/>
    <s v="0.15"/>
    <s v="0.15"/>
    <s v=""/>
    <n v="2.2999999999999998"/>
  </r>
  <r>
    <d v="2014-12-01T00:00:00"/>
    <x v="3"/>
    <x v="3"/>
    <s v="KBNE"/>
    <n v="228448.8"/>
    <n v="48979.422720000002"/>
    <x v="3218"/>
    <x v="4688"/>
    <x v="4624"/>
    <x v="35"/>
    <s v="普通服饰"/>
    <x v="13"/>
    <s v="女装"/>
    <d v="2013-01-09T00:00:00"/>
    <d v="2015-05-09T00:00:00"/>
    <s v="保底与流水两者取高"/>
    <s v="0.17"/>
    <s v="0.17"/>
    <s v=""/>
    <n v="2.2999999999999998"/>
  </r>
  <r>
    <d v="2014-12-01T00:00:00"/>
    <x v="3"/>
    <x v="3"/>
    <s v="Donoratico 达衣岩"/>
    <n v="382302"/>
    <n v="68814.359999999986"/>
    <x v="1925"/>
    <x v="4689"/>
    <x v="4625"/>
    <x v="119"/>
    <s v="普通服饰"/>
    <x v="13"/>
    <s v="女装"/>
    <d v="2013-01-10T00:00:00"/>
    <d v="2016-05-09T00:00:00"/>
    <s v="保底(含物管费)与流水两者取高"/>
    <s v="0.18"/>
    <s v="0.18"/>
    <s v=""/>
    <n v="3.3"/>
  </r>
  <r>
    <d v="2014-12-01T00:00:00"/>
    <x v="3"/>
    <x v="3"/>
    <s v="Eland 依恋"/>
    <n v="187760.4"/>
    <n v="34998.538560000001"/>
    <x v="3219"/>
    <x v="4690"/>
    <x v="4626"/>
    <x v="120"/>
    <s v="普通服饰"/>
    <x v="9"/>
    <s v="综合服饰"/>
    <d v="2013-03-07T00:00:00"/>
    <d v="2016-05-09T00:00:00"/>
    <s v="保底(含物管费)与流水两者取高"/>
    <s v="0.13"/>
    <s v="0.13"/>
    <s v=""/>
    <n v="3.2"/>
  </r>
  <r>
    <d v="2014-12-01T00:00:00"/>
    <x v="3"/>
    <x v="3"/>
    <s v="Teenie Weenie"/>
    <n v="224635.848"/>
    <n v="29202.660240000001"/>
    <x v="458"/>
    <x v="4691"/>
    <x v="4627"/>
    <x v="121"/>
    <s v="普通服饰"/>
    <x v="13"/>
    <s v="女装"/>
    <d v="2013-03-04T00:00:00"/>
    <d v="2016-05-09T00:00:00"/>
    <s v="保底(含物管费)与流水两者取高"/>
    <s v="0.13"/>
    <s v="0.13"/>
    <s v=""/>
    <n v="3.2"/>
  </r>
  <r>
    <d v="2014-12-01T00:00:00"/>
    <x v="3"/>
    <x v="3"/>
    <s v="Key Wear 奇威"/>
    <n v="165787.44"/>
    <n v="37119.807816000008"/>
    <x v="3141"/>
    <x v="4692"/>
    <x v="4628"/>
    <x v="122"/>
    <s v="普通服饰"/>
    <x v="13"/>
    <s v="女装"/>
    <d v="2013-01-10T00:00:00"/>
    <d v="2018-05-09T00:00:00"/>
    <s v="保底与流水两者取高"/>
    <s v="0.16"/>
    <s v="0.16"/>
    <s v=""/>
    <n v="5.3"/>
  </r>
  <r>
    <d v="2014-12-01T00:00:00"/>
    <x v="3"/>
    <x v="3"/>
    <s v="Peace Bird 太平鸟女装"/>
    <n v="545136"/>
    <n v="98233.507199999993"/>
    <x v="3220"/>
    <x v="4693"/>
    <x v="4629"/>
    <x v="123"/>
    <s v="普通服饰"/>
    <x v="13"/>
    <s v="女装"/>
    <d v="2013-01-25T00:00:00"/>
    <d v="2015-05-09T00:00:00"/>
    <s v="保底与流水两者取高"/>
    <s v="0.15"/>
    <s v="0.15"/>
    <s v=""/>
    <n v="2.2999999999999998"/>
  </r>
  <r>
    <d v="2014-12-01T00:00:00"/>
    <x v="3"/>
    <x v="3"/>
    <s v="Peace Bird 太平鸟男装"/>
    <n v="1035525.6"/>
    <n v="174071.85335999998"/>
    <x v="1941"/>
    <x v="4694"/>
    <x v="4630"/>
    <x v="124"/>
    <s v="普通服饰"/>
    <x v="12"/>
    <s v="男装"/>
    <d v="2013-01-21T00:00:00"/>
    <d v="2015-05-09T00:00:00"/>
    <s v="保底与流水两者取高"/>
    <s v="0.15"/>
    <s v="0.15"/>
    <s v=""/>
    <n v="2.2999999999999998"/>
  </r>
  <r>
    <d v="2014-12-01T00:00:00"/>
    <x v="3"/>
    <x v="3"/>
    <s v="gxg.jeans"/>
    <n v="348030"/>
    <n v="62088.551999999996"/>
    <x v="3130"/>
    <x v="4695"/>
    <x v="4631"/>
    <x v="125"/>
    <s v="普通服饰"/>
    <x v="12"/>
    <s v="男装"/>
    <d v="2013-01-05T00:00:00"/>
    <d v="2016-05-09T00:00:00"/>
    <s v="保底与流水两者取高"/>
    <s v="0.13"/>
    <s v="0.13"/>
    <s v=""/>
    <n v="3.3"/>
  </r>
  <r>
    <d v="2014-12-01T00:00:00"/>
    <x v="3"/>
    <x v="3"/>
    <s v="Honeys"/>
    <n v="164049.60000000001"/>
    <n v="74823.022559999998"/>
    <x v="3221"/>
    <x v="4696"/>
    <x v="4632"/>
    <x v="126"/>
    <s v="普通服饰"/>
    <x v="13"/>
    <s v="女装"/>
    <d v="2012-12-31T00:00:00"/>
    <d v="2016-03-06T00:00:00"/>
    <s v="保底与流水两者取高"/>
    <s v="0.18"/>
    <s v="0.18"/>
    <s v=""/>
    <n v="3.2"/>
  </r>
  <r>
    <d v="2014-12-01T00:00:00"/>
    <x v="3"/>
    <x v="3"/>
    <s v="La Chapelle 拉夏贝尔"/>
    <n v="1207954.8"/>
    <n v="246664.37015999999"/>
    <x v="2813"/>
    <x v="4697"/>
    <x v="4633"/>
    <x v="127"/>
    <s v="快时尚"/>
    <x v="21"/>
    <s v="快时尚"/>
    <d v="2013-03-05T00:00:00"/>
    <d v="2021-06-02T00:00:00"/>
    <s v="纯扣"/>
    <s v="0.14"/>
    <s v="0.14"/>
    <s v=""/>
    <n v="8.1999999999999993"/>
  </r>
  <r>
    <d v="2014-12-01T00:00:00"/>
    <x v="3"/>
    <x v="3"/>
    <s v="张生记"/>
    <n v="894261.6"/>
    <n v="81735.510240000018"/>
    <x v="3222"/>
    <x v="4698"/>
    <x v="4634"/>
    <x v="128"/>
    <s v="餐饮"/>
    <x v="2"/>
    <s v="餐馆/饭店"/>
    <d v="2013-06-21T00:00:00"/>
    <d v="2021-10-18T00:00:00"/>
    <s v="保底(含物管费)与流水两者取高"/>
    <s v="0."/>
    <s v="0."/>
    <s v=""/>
    <n v="8.3000000000000007"/>
  </r>
  <r>
    <d v="2014-12-01T00:00:00"/>
    <x v="3"/>
    <x v="3"/>
    <s v="炉鱼"/>
    <n v="1653831.5999999999"/>
    <n v="82691.58"/>
    <x v="446"/>
    <x v="4699"/>
    <x v="4635"/>
    <x v="129"/>
    <s v="餐饮"/>
    <x v="2"/>
    <s v="餐馆/饭店"/>
    <d v="2013-08-28T00:00:00"/>
    <d v="2021-11-25T00:00:00"/>
    <s v="保底(含物管费)与流水两者取高"/>
    <s v="0.05"/>
    <s v="0.05"/>
    <s v=""/>
    <n v="8.1999999999999993"/>
  </r>
  <r>
    <d v="2014-12-01T00:00:00"/>
    <x v="3"/>
    <x v="3"/>
    <s v="The Second Movement 第二乐章"/>
    <n v="564025.19999999995"/>
    <n v="55782.092279999997"/>
    <x v="2799"/>
    <x v="4700"/>
    <x v="4636"/>
    <x v="148"/>
    <s v="餐饮"/>
    <x v="2"/>
    <s v="餐馆/饭店"/>
    <d v="2013-10-20T00:00:00"/>
    <d v="2022-01-17T00:00:00"/>
    <s v="保底(含物管费)与流水两者取高"/>
    <s v="0.05"/>
    <s v="0.05"/>
    <s v=""/>
    <n v="8.1999999999999993"/>
  </r>
  <r>
    <d v="2014-12-01T00:00:00"/>
    <x v="3"/>
    <x v="3"/>
    <s v="Girdear 哥弟"/>
    <n v="882470.40000000002"/>
    <n v="66008.785919999995"/>
    <x v="3223"/>
    <x v="4701"/>
    <x v="4637"/>
    <x v="83"/>
    <s v="普通服饰"/>
    <x v="13"/>
    <s v="女装"/>
    <d v="2013-04-10T00:00:00"/>
    <d v="2016-05-09T00:00:00"/>
    <s v="保底与流水两者取高"/>
    <s v="0.06"/>
    <s v="0.06"/>
    <s v=""/>
    <n v="3.1"/>
  </r>
  <r>
    <d v="2014-12-01T00:00:00"/>
    <x v="3"/>
    <x v="3"/>
    <s v="Esprit"/>
    <n v="940201.91999999993"/>
    <n v="142158.53030399999"/>
    <x v="938"/>
    <x v="4702"/>
    <x v="4638"/>
    <x v="130"/>
    <s v="普通服饰"/>
    <x v="9"/>
    <s v="中性服装/休闲服饰"/>
    <d v="2013-01-25T00:00:00"/>
    <d v="2018-05-09T00:00:00"/>
    <s v="保底与流水两者取高"/>
    <s v="0.11"/>
    <s v="0.11"/>
    <s v=""/>
    <n v="5.3"/>
  </r>
  <r>
    <d v="2014-12-01T00:00:00"/>
    <x v="3"/>
    <x v="3"/>
    <s v="PAGE ONE"/>
    <n v="265579.2"/>
    <n v="83099.731679999997"/>
    <x v="3224"/>
    <x v="4703"/>
    <x v="4639"/>
    <x v="131"/>
    <s v="普通服饰"/>
    <x v="9"/>
    <s v="综合服饰"/>
    <d v="2013-02-26T00:00:00"/>
    <d v="2016-05-09T00:00:00"/>
    <s v="保底与流水两者取高"/>
    <s v="0.15"/>
    <s v="0.15"/>
    <s v=""/>
    <n v="3.2"/>
  </r>
  <r>
    <d v="2014-12-01T00:00:00"/>
    <x v="3"/>
    <x v="3"/>
    <s v="伊芙丽éifini"/>
    <n v="426475.2"/>
    <n v="72841.964160000003"/>
    <x v="2977"/>
    <x v="4704"/>
    <x v="4640"/>
    <x v="132"/>
    <s v="普通服饰"/>
    <x v="13"/>
    <s v="女装"/>
    <d v="2013-01-21T00:00:00"/>
    <d v="2016-05-09T00:00:00"/>
    <s v="保底与流水两者取高"/>
    <s v="0.15"/>
    <s v="0.15"/>
    <s v=""/>
    <n v="3.3"/>
  </r>
  <r>
    <d v="2014-12-01T00:00:00"/>
    <x v="3"/>
    <x v="3"/>
    <s v="AVVN 飞鸟和新酒"/>
    <n v="369646.8"/>
    <n v="66018.918479999993"/>
    <x v="1791"/>
    <x v="4705"/>
    <x v="4641"/>
    <x v="133"/>
    <s v="普通服饰"/>
    <x v="13"/>
    <s v="女装"/>
    <d v="2013-01-24T00:00:00"/>
    <d v="2015-05-09T00:00:00"/>
    <s v="保底与流水两者取高"/>
    <s v="0.15"/>
    <s v="0.15"/>
    <s v=""/>
    <n v="2.2999999999999998"/>
  </r>
  <r>
    <d v="2014-12-01T00:00:00"/>
    <x v="3"/>
    <x v="3"/>
    <s v="Plory"/>
    <n v="231566.75999999998"/>
    <n v="30103.678800000005"/>
    <x v="2028"/>
    <x v="4706"/>
    <x v="4642"/>
    <x v="134"/>
    <s v="普通服饰"/>
    <x v="12"/>
    <s v="男装"/>
    <d v="2013-03-12T00:00:00"/>
    <d v="2016-05-09T00:00:00"/>
    <s v="保底(含物管费)与流水两者取高"/>
    <s v="0.13"/>
    <s v="0.13"/>
    <s v=""/>
    <n v="3.2"/>
  </r>
  <r>
    <d v="2014-12-01T00:00:00"/>
    <x v="3"/>
    <x v="3"/>
    <s v="Croquis 速写"/>
    <n v="590923.19999999995"/>
    <n v="114107.26992000001"/>
    <x v="3225"/>
    <x v="4707"/>
    <x v="4643"/>
    <x v="135"/>
    <s v="普通服饰"/>
    <x v="12"/>
    <s v="男装"/>
    <d v="2013-03-22T00:00:00"/>
    <d v="2016-05-09T00:00:00"/>
    <s v="保底与流水两者取高"/>
    <s v="0.18"/>
    <s v="0.18"/>
    <s v=""/>
    <n v="3.1"/>
  </r>
  <r>
    <d v="2014-12-01T00:00:00"/>
    <x v="3"/>
    <x v="3"/>
    <s v="JNBY 江南布衣"/>
    <n v="453967.2"/>
    <n v="94152.797280000013"/>
    <x v="3226"/>
    <x v="4708"/>
    <x v="4644"/>
    <x v="82"/>
    <s v="普通服饰"/>
    <x v="13"/>
    <s v="女装"/>
    <d v="2013-01-11T00:00:00"/>
    <d v="2016-05-09T00:00:00"/>
    <s v="保底与流水两者取高"/>
    <s v="0.18"/>
    <s v="0.18"/>
    <s v=""/>
    <n v="3.3"/>
  </r>
  <r>
    <d v="2014-12-01T00:00:00"/>
    <x v="3"/>
    <x v="3"/>
    <s v="ROEM"/>
    <n v="71172.407999999996"/>
    <n v="19010.150176800002"/>
    <x v="3227"/>
    <x v="4709"/>
    <x v="4645"/>
    <x v="136"/>
    <s v="普通服饰"/>
    <x v="13"/>
    <s v="女装"/>
    <d v="2013-03-12T00:00:00"/>
    <d v="2016-05-09T00:00:00"/>
    <s v="保底(含物管费)与流水两者取高"/>
    <s v="0.13"/>
    <s v="0.13"/>
    <s v=""/>
    <n v="3.2"/>
  </r>
  <r>
    <d v="2014-12-01T00:00:00"/>
    <x v="3"/>
    <x v="3"/>
    <s v="百合新娘"/>
    <n v="114830.39999999999"/>
    <n v="29901.836159999995"/>
    <x v="3228"/>
    <x v="4710"/>
    <x v="4646"/>
    <x v="63"/>
    <s v="其它"/>
    <x v="3"/>
    <s v="婚纱店/婚纱摄影"/>
    <d v="2012-12-07T00:00:00"/>
    <d v="2015-05-09T00:00:00"/>
    <s v="纯保底"/>
    <s v="0."/>
    <s v="0."/>
    <s v=""/>
    <n v="2.4"/>
  </r>
  <r>
    <d v="2014-12-01T00:00:00"/>
    <x v="3"/>
    <x v="3"/>
    <s v="15mins"/>
    <n v="136362"/>
    <n v="24395.161800000002"/>
    <x v="3229"/>
    <x v="4711"/>
    <x v="4647"/>
    <x v="137"/>
    <s v="普通服饰"/>
    <x v="6"/>
    <s v="鞋"/>
    <d v="2013-02-27T00:00:00"/>
    <d v="2015-05-09T00:00:00"/>
    <s v="保底与流水两者取高"/>
    <s v="0.16"/>
    <s v="0.16"/>
    <s v=""/>
    <n v="2.2000000000000002"/>
  </r>
  <r>
    <d v="2014-12-01T00:00:00"/>
    <x v="3"/>
    <x v="3"/>
    <s v="AJIDOU 阿吉豆"/>
    <n v="270010.8"/>
    <n v="38233.529280000002"/>
    <x v="3230"/>
    <x v="4712"/>
    <x v="4648"/>
    <x v="138"/>
    <s v="普通服饰"/>
    <x v="6"/>
    <s v="流行配饰/人造珠宝佩饰"/>
    <d v="2013-01-13T00:00:00"/>
    <d v="2016-05-09T00:00:00"/>
    <s v="保底与流水两者取高"/>
    <s v="0.13"/>
    <s v="0.13"/>
    <s v=""/>
    <n v="3.3"/>
  </r>
  <r>
    <d v="2014-12-01T00:00:00"/>
    <x v="3"/>
    <x v="3"/>
    <s v="One More"/>
    <n v="215331.6"/>
    <n v="34991.384999999995"/>
    <x v="3231"/>
    <x v="4713"/>
    <x v="4649"/>
    <x v="118"/>
    <s v="普通服饰"/>
    <x v="13"/>
    <s v="女装"/>
    <d v="2014-12-01T00:00:00"/>
    <d v="2016-05-09T00:00:00"/>
    <s v="保底与流水两者取高"/>
    <s v="0.13"/>
    <s v="0.13"/>
    <s v=""/>
    <n v="1.4"/>
  </r>
  <r>
    <d v="2014-12-01T00:00:00"/>
    <x v="3"/>
    <x v="3"/>
    <s v="GXG"/>
    <n v="800540.4"/>
    <n v="130808.30135999998"/>
    <x v="3232"/>
    <x v="4714"/>
    <x v="4650"/>
    <x v="52"/>
    <s v="普通服饰"/>
    <x v="12"/>
    <s v="男装"/>
    <d v="2014-12-01T00:00:00"/>
    <d v="2016-05-09T00:00:00"/>
    <s v="保底与流水两者取高"/>
    <s v="0.13"/>
    <s v="0.13"/>
    <s v=""/>
    <n v="1.4"/>
  </r>
  <r>
    <d v="2014-12-01T00:00:00"/>
    <x v="3"/>
    <x v="3"/>
    <s v="H.S"/>
    <n v="1218116.3999999999"/>
    <n v="217677.40067999999"/>
    <x v="1821"/>
    <x v="4715"/>
    <x v="4651"/>
    <x v="141"/>
    <s v="普通服饰"/>
    <x v="13"/>
    <s v="女装"/>
    <d v="2013-02-26T00:00:00"/>
    <d v="2016-05-09T00:00:00"/>
    <s v="保底与流水两者取高"/>
    <s v="0.15"/>
    <s v="0.15"/>
    <s v=""/>
    <n v="3.2"/>
  </r>
  <r>
    <d v="2014-12-01T00:00:00"/>
    <x v="3"/>
    <x v="3"/>
    <s v="Harbor House"/>
    <n v="736672.79999999993"/>
    <n v="128254.73447999998"/>
    <x v="3233"/>
    <x v="4716"/>
    <x v="4652"/>
    <x v="142"/>
    <s v="其它"/>
    <x v="4"/>
    <s v="家具/厨房/卫浴/灯"/>
    <d v="2012-11-28T00:00:00"/>
    <d v="2018-05-09T00:00:00"/>
    <s v="保底与流水两者取高"/>
    <s v="0.12"/>
    <s v="0.12"/>
    <s v=""/>
    <n v="5.4"/>
  </r>
  <r>
    <d v="2014-12-01T00:00:00"/>
    <x v="3"/>
    <x v="3"/>
    <s v="一锅两吃"/>
    <n v="325456.8"/>
    <n v="37687.897440000001"/>
    <x v="2236"/>
    <x v="4717"/>
    <x v="4653"/>
    <x v="143"/>
    <s v="餐饮"/>
    <x v="2"/>
    <s v="餐馆/饭店"/>
    <d v="2013-02-26T00:00:00"/>
    <d v="2018-05-09T00:00:00"/>
    <s v="保底与流水两者取高"/>
    <s v="0.08"/>
    <s v="0.08"/>
    <s v=""/>
    <n v="5.2"/>
  </r>
  <r>
    <d v="2014-12-01T00:00:00"/>
    <x v="3"/>
    <x v="3"/>
    <s v="釜山料理"/>
    <n v="420142.8"/>
    <n v="49912.964639999998"/>
    <x v="223"/>
    <x v="4718"/>
    <x v="4654"/>
    <x v="144"/>
    <s v="餐饮"/>
    <x v="2"/>
    <s v="餐馆/饭店"/>
    <d v="2013-02-27T00:00:00"/>
    <d v="2021-05-09T00:00:00"/>
    <s v="保底与流水两者取高"/>
    <s v="0.08"/>
    <s v="0.08"/>
    <s v=""/>
    <n v="8.1999999999999993"/>
  </r>
  <r>
    <d v="2014-12-01T00:00:00"/>
    <x v="3"/>
    <x v="3"/>
    <s v="澳门豆捞"/>
    <n v="802902.07200000004"/>
    <n v="92494.318694400004"/>
    <x v="2045"/>
    <x v="4719"/>
    <x v="4655"/>
    <x v="146"/>
    <s v="餐饮"/>
    <x v="2"/>
    <s v="餐馆/饭店"/>
    <d v="2012-12-18T00:00:00"/>
    <d v="2021-05-16T00:00:00"/>
    <s v="纯扣"/>
    <s v="0.07"/>
    <s v="0.07"/>
    <s v=""/>
    <n v="8.4"/>
  </r>
  <r>
    <d v="2014-12-01T00:00:00"/>
    <x v="3"/>
    <x v="3"/>
    <s v="大地之神"/>
    <n v="19972.8"/>
    <n v="6239.5027200000004"/>
    <x v="3234"/>
    <x v="4720"/>
    <x v="4656"/>
    <x v="10"/>
    <s v="普通服饰"/>
    <x v="6"/>
    <s v="流行配饰/人造珠宝佩饰"/>
    <d v="2013-09-24T00:00:00"/>
    <d v="2015-09-23T00:00:00"/>
    <s v="保底与流水两者取高"/>
    <s v="0.16"/>
    <s v="0.16"/>
    <s v=""/>
    <n v="2"/>
  </r>
  <r>
    <d v="2014-12-01T00:00:00"/>
    <x v="3"/>
    <x v="3"/>
    <s v="Joysocks"/>
    <n v="78956.160000000003"/>
    <n v="12443.490816"/>
    <x v="513"/>
    <x v="4721"/>
    <x v="4657"/>
    <x v="150"/>
    <s v="普通服饰"/>
    <x v="9"/>
    <s v="内衣裤/保暖内衣"/>
    <d v="2014-09-11T00:00:00"/>
    <d v="2015-09-10T00:00:00"/>
    <s v="保底与流水两者取高"/>
    <s v="0.15"/>
    <s v="0.15"/>
    <s v=""/>
    <n v="1"/>
  </r>
  <r>
    <d v="2014-12-01T00:00:00"/>
    <x v="3"/>
    <x v="3"/>
    <s v="谭木匠"/>
    <n v="45705.599999999999"/>
    <n v="7454.5833599999996"/>
    <x v="2699"/>
    <x v="4722"/>
    <x v="4658"/>
    <x v="10"/>
    <s v="普通服饰"/>
    <x v="6"/>
    <s v="流行配饰/人造珠宝佩饰"/>
    <d v="2014-09-20T00:00:00"/>
    <d v="2015-09-19T00:00:00"/>
    <s v="保底与流水两者取高"/>
    <s v="0.15"/>
    <s v="0.15"/>
    <s v=""/>
    <n v="1"/>
  </r>
  <r>
    <d v="2014-12-01T00:00:00"/>
    <x v="3"/>
    <x v="3"/>
    <s v="iwell 爱享屋"/>
    <n v="54138"/>
    <n v="8180.2517999999991"/>
    <x v="821"/>
    <x v="4723"/>
    <x v="4659"/>
    <x v="10"/>
    <s v="普通服饰"/>
    <x v="6"/>
    <s v="生活特性店"/>
    <d v="2014-03-26T00:00:00"/>
    <d v="2015-03-25T00:00:00"/>
    <s v="保底与流水两者取高"/>
    <s v="0.14"/>
    <s v="0.14"/>
    <s v=""/>
    <n v="1"/>
  </r>
  <r>
    <d v="2014-12-01T00:00:00"/>
    <x v="3"/>
    <x v="3"/>
    <s v="名表维修中心"/>
    <n v="6792"/>
    <n v="2129.2919999999999"/>
    <x v="924"/>
    <x v="4724"/>
    <x v="4660"/>
    <x v="53"/>
    <s v="其它"/>
    <x v="3"/>
    <s v="修鞋/修锁服务"/>
    <d v="2013-12-09T00:00:00"/>
    <d v="2015-12-08T00:00:00"/>
    <s v="纯保底"/>
    <s v="0."/>
    <s v="0."/>
    <s v=""/>
    <n v="2"/>
  </r>
  <r>
    <d v="2014-12-01T00:00:00"/>
    <x v="3"/>
    <x v="3"/>
    <s v="维果部落(02-K10)"/>
    <n v="23148"/>
    <n v="2314.7999999999997"/>
    <x v="5"/>
    <x v="4725"/>
    <x v="4661"/>
    <x v="11"/>
    <s v="餐饮"/>
    <x v="0"/>
    <s v="小吃/冷饮/果汁吧"/>
    <d v="2014-03-14T00:00:00"/>
    <d v="2015-03-13T00:00:00"/>
    <s v="保底(含物管费)与流水两者取高"/>
    <s v="0.1"/>
    <s v="0.1"/>
    <s v=""/>
    <n v="1"/>
  </r>
  <r>
    <d v="2014-12-01T00:00:00"/>
    <x v="3"/>
    <x v="3"/>
    <s v="PH7"/>
    <n v="29983.199999999997"/>
    <n v="6599.3023200000007"/>
    <x v="3235"/>
    <x v="4726"/>
    <x v="4662"/>
    <x v="58"/>
    <s v="普通服饰"/>
    <x v="6"/>
    <s v="流行配饰/人造珠宝佩饰"/>
    <d v="2014-04-30T00:00:00"/>
    <d v="2015-04-29T00:00:00"/>
    <s v="保底与流水两者取高"/>
    <s v="0.17"/>
    <s v="0.17"/>
    <s v=""/>
    <n v="1"/>
  </r>
  <r>
    <d v="2014-12-01T00:00:00"/>
    <x v="3"/>
    <x v="3"/>
    <s v="卡士通（2楼）"/>
    <n v="34663.199999999997"/>
    <n v="12000.399839999998"/>
    <x v="3236"/>
    <x v="4727"/>
    <x v="4663"/>
    <x v="149"/>
    <s v="其它"/>
    <x v="3"/>
    <s v="汽车美容"/>
    <d v="2014-04-23T00:00:00"/>
    <d v="2015-04-22T00:00:00"/>
    <s v="纯保底"/>
    <n v="0"/>
    <n v="0"/>
    <s v=""/>
    <n v="1"/>
  </r>
  <r>
    <d v="2014-12-01T00:00:00"/>
    <x v="3"/>
    <x v="3"/>
    <s v="7°银匠"/>
    <n v="37194"/>
    <n v="6921.8033999999998"/>
    <x v="3237"/>
    <x v="4728"/>
    <x v="4664"/>
    <x v="10"/>
    <s v="普通服饰"/>
    <x v="6"/>
    <s v="流行配饰/人造珠宝佩饰"/>
    <d v="2014-06-14T00:00:00"/>
    <d v="2015-05-09T00:00:00"/>
    <s v="保底与流水两者取高"/>
    <s v="0.17"/>
    <s v="0.17"/>
    <s v=""/>
    <n v="0.9"/>
  </r>
  <r>
    <d v="2014-12-01T00:00:00"/>
    <x v="3"/>
    <x v="3"/>
    <s v="跑酷"/>
    <n v="36360"/>
    <n v="6053.94"/>
    <x v="2943"/>
    <x v="4729"/>
    <x v="4665"/>
    <x v="57"/>
    <s v="其它"/>
    <x v="1"/>
    <s v="保健运动器材"/>
    <d v="2014-11-21T00:00:00"/>
    <d v="2015-11-20T00:00:00"/>
    <s v="保底与流水两者取高"/>
    <s v="0.15"/>
    <s v="0.15"/>
    <s v=""/>
    <n v="1"/>
  </r>
  <r>
    <d v="2014-12-01T00:00:00"/>
    <x v="3"/>
    <x v="3"/>
    <s v="Italina"/>
    <n v="23586"/>
    <n v="7200.8058000000001"/>
    <x v="3125"/>
    <x v="4730"/>
    <x v="4666"/>
    <x v="10"/>
    <s v="普通服饰"/>
    <x v="6"/>
    <s v="流行配饰/人造珠宝佩饰"/>
    <d v="2013-09-16T00:00:00"/>
    <d v="2015-09-15T00:00:00"/>
    <s v="保底与流水两者取高"/>
    <s v="0.16"/>
    <s v="0.16"/>
    <s v=""/>
    <n v="2"/>
  </r>
  <r>
    <d v="2014-12-01T00:00:00"/>
    <x v="3"/>
    <x v="3"/>
    <s v="银时代"/>
    <n v="33003.599999999999"/>
    <n v="6359.7937199999997"/>
    <x v="332"/>
    <x v="4731"/>
    <x v="4667"/>
    <x v="10"/>
    <s v="普通服饰"/>
    <x v="6"/>
    <s v="流行配饰/人造珠宝佩饰"/>
    <d v="2013-09-01T00:00:00"/>
    <d v="2015-08-31T00:00:00"/>
    <s v="保底与流水两者取高"/>
    <s v="0.17"/>
    <s v="0.17"/>
    <s v=""/>
    <n v="2"/>
  </r>
  <r>
    <d v="2014-12-01T00:00:00"/>
    <x v="3"/>
    <x v="3"/>
    <s v="罗西尼表"/>
    <n v="24661.200000000001"/>
    <n v="6599.3371200000001"/>
    <x v="1573"/>
    <x v="4732"/>
    <x v="4668"/>
    <x v="10"/>
    <s v="珠宝"/>
    <x v="11"/>
    <s v="钟表"/>
    <d v="2013-09-19T00:00:00"/>
    <d v="2015-09-18T00:00:00"/>
    <s v="保底与流水两者取高"/>
    <s v="0.13"/>
    <s v="0.13"/>
    <s v=""/>
    <n v="2"/>
  </r>
  <r>
    <d v="2014-12-01T00:00:00"/>
    <x v="3"/>
    <x v="3"/>
    <s v="改衣间"/>
    <n v="4842"/>
    <n v="2519.7767999999996"/>
    <x v="3238"/>
    <x v="4733"/>
    <x v="4669"/>
    <x v="147"/>
    <s v="其它"/>
    <x v="3"/>
    <s v="衣裤织补服务"/>
    <d v="2013-12-01T00:00:00"/>
    <d v="2015-11-30T00:00:00"/>
    <s v="纯保底"/>
    <n v="0"/>
    <n v="0"/>
    <s v=""/>
    <n v="2"/>
  </r>
  <r>
    <d v="2015-01-01T00:00:00"/>
    <x v="3"/>
    <x v="3"/>
    <s v="新发现餐厅"/>
    <n v="1015585.2"/>
    <n v="126541.91592"/>
    <x v="3239"/>
    <x v="4734"/>
    <x v="4670"/>
    <x v="111"/>
    <s v="餐饮"/>
    <x v="2"/>
    <s v="餐馆/饭店"/>
    <d v="2012-12-27T00:00:00"/>
    <d v="2021-05-09T00:00:00"/>
    <s v="保底(含物管费)与流水两者取高"/>
    <s v="0.08"/>
    <s v="0.08"/>
    <s v=""/>
    <n v="8.4"/>
  </r>
  <r>
    <d v="2015-01-01T00:00:00"/>
    <x v="3"/>
    <x v="3"/>
    <s v="张功馆"/>
    <n v="843230.4"/>
    <n v="94020.189599999998"/>
    <x v="3240"/>
    <x v="4735"/>
    <x v="4671"/>
    <x v="112"/>
    <s v="餐饮"/>
    <x v="2"/>
    <s v="餐馆/饭店"/>
    <d v="2013-01-12T00:00:00"/>
    <d v="2021-05-09T00:00:00"/>
    <s v="保底(含物管费)与流水两者取高"/>
    <s v="0.08"/>
    <s v="0.08"/>
    <s v=""/>
    <n v="8.3000000000000007"/>
  </r>
  <r>
    <d v="2015-01-01T00:00:00"/>
    <x v="3"/>
    <x v="3"/>
    <s v="泰澜"/>
    <n v="805275.81599999999"/>
    <n v="78272.809315200007"/>
    <x v="1307"/>
    <x v="4736"/>
    <x v="4672"/>
    <x v="113"/>
    <s v="餐饮"/>
    <x v="2"/>
    <s v="餐馆/饭店"/>
    <d v="2014-08-26T00:00:00"/>
    <d v="2019-08-25T00:00:00"/>
    <s v="保底(含物管费)与流水两者取高"/>
    <s v="0.08"/>
    <s v="0.08"/>
    <s v=""/>
    <n v="5"/>
  </r>
  <r>
    <d v="2015-01-01T00:00:00"/>
    <x v="3"/>
    <x v="3"/>
    <s v="西堤厚牛排"/>
    <n v="812452.79999999993"/>
    <n v="78726.676319999984"/>
    <x v="3241"/>
    <x v="4737"/>
    <x v="4673"/>
    <x v="114"/>
    <s v="餐饮"/>
    <x v="2"/>
    <s v="餐馆/饭店"/>
    <d v="2014-04-28T00:00:00"/>
    <d v="2020-04-27T00:00:00"/>
    <s v="保底(含物管费)与流水两者取高"/>
    <s v="0.08"/>
    <s v="0.08"/>
    <s v=""/>
    <n v="6"/>
  </r>
  <r>
    <d v="2015-01-01T00:00:00"/>
    <x v="3"/>
    <x v="3"/>
    <s v="侨治"/>
    <n v="168161.136"/>
    <n v="26334.033897599998"/>
    <x v="611"/>
    <x v="4738"/>
    <x v="4674"/>
    <x v="115"/>
    <s v="美容"/>
    <x v="8"/>
    <s v="美容/美发/美甲"/>
    <d v="2012-11-30T00:00:00"/>
    <d v="2018-05-09T00:00:00"/>
    <s v="纯保底"/>
    <s v="0."/>
    <s v="0."/>
    <s v=""/>
    <n v="5.4"/>
  </r>
  <r>
    <d v="2015-01-01T00:00:00"/>
    <x v="3"/>
    <x v="3"/>
    <s v="巴蜀江南"/>
    <n v="570880.79999999993"/>
    <n v="110750.87520000002"/>
    <x v="3242"/>
    <x v="4739"/>
    <x v="4675"/>
    <x v="116"/>
    <s v="餐饮"/>
    <x v="2"/>
    <s v="餐馆/饭店"/>
    <d v="2012-12-25T00:00:00"/>
    <d v="2021-05-09T00:00:00"/>
    <s v="保底(含物管费)与流水两者取高"/>
    <s v="0.07"/>
    <s v="0.07"/>
    <s v=""/>
    <n v="8.4"/>
  </r>
  <r>
    <d v="2015-01-01T00:00:00"/>
    <x v="3"/>
    <x v="3"/>
    <s v="Aimer 爱慕一家人"/>
    <n v="221689.44"/>
    <n v="50855.557536000008"/>
    <x v="3243"/>
    <x v="4740"/>
    <x v="4676"/>
    <x v="117"/>
    <s v="普通服饰"/>
    <x v="9"/>
    <s v="内衣裤/保暖内衣"/>
    <d v="2013-01-25T00:00:00"/>
    <d v="2016-05-09T00:00:00"/>
    <s v="保底与流水两者取高"/>
    <s v="0.16"/>
    <s v="0.16"/>
    <s v=""/>
    <n v="3.3"/>
  </r>
  <r>
    <d v="2015-01-01T00:00:00"/>
    <x v="3"/>
    <x v="3"/>
    <s v="真情告白"/>
    <n v="449524.8"/>
    <n v="58528.128959999995"/>
    <x v="1388"/>
    <x v="4741"/>
    <x v="4677"/>
    <x v="25"/>
    <s v="普通服饰"/>
    <x v="13"/>
    <s v="女装"/>
    <d v="2013-01-12T00:00:00"/>
    <d v="2016-05-09T00:00:00"/>
    <s v="保底与流水两者取高"/>
    <s v="0.11"/>
    <s v="0.11"/>
    <s v=""/>
    <n v="3.3"/>
  </r>
  <r>
    <d v="2015-01-01T00:00:00"/>
    <x v="3"/>
    <x v="3"/>
    <s v="Zolle"/>
    <n v="207206.39999999999"/>
    <n v="37089.945600000006"/>
    <x v="1926"/>
    <x v="4742"/>
    <x v="4678"/>
    <x v="54"/>
    <s v="普通服饰"/>
    <x v="13"/>
    <s v="女装"/>
    <d v="2013-01-05T00:00:00"/>
    <d v="2016-05-09T00:00:00"/>
    <s v="保底与流水两者取高"/>
    <s v="0.15"/>
    <s v="0.15"/>
    <s v=""/>
    <n v="3.3"/>
  </r>
  <r>
    <d v="2015-01-01T00:00:00"/>
    <x v="3"/>
    <x v="3"/>
    <s v="WSFM 五色风马"/>
    <n v="81816"/>
    <n v="33896.368799999997"/>
    <x v="3244"/>
    <x v="4743"/>
    <x v="4679"/>
    <x v="118"/>
    <s v="普通服饰"/>
    <x v="13"/>
    <s v="女装"/>
    <d v="2013-01-07T00:00:00"/>
    <d v="2015-05-09T00:00:00"/>
    <s v="保底与流水两者取高"/>
    <s v="0.14"/>
    <s v="0.14"/>
    <s v=""/>
    <n v="2.2999999999999998"/>
  </r>
  <r>
    <d v="2015-01-01T00:00:00"/>
    <x v="3"/>
    <x v="3"/>
    <s v="Suphier"/>
    <n v="68258.399999999994"/>
    <n v="17283.026879999998"/>
    <x v="3245"/>
    <x v="4744"/>
    <x v="4680"/>
    <x v="51"/>
    <s v="普通服饰"/>
    <x v="6"/>
    <s v="鞋"/>
    <d v="2013-01-06T00:00:00"/>
    <d v="2015-05-09T00:00:00"/>
    <s v="保底与流水两者取高"/>
    <s v="0.15"/>
    <s v="0.15"/>
    <s v=""/>
    <n v="2.2999999999999998"/>
  </r>
  <r>
    <d v="2015-01-01T00:00:00"/>
    <x v="3"/>
    <x v="3"/>
    <s v="KBNE"/>
    <n v="180384"/>
    <n v="48992.294400000006"/>
    <x v="3246"/>
    <x v="4745"/>
    <x v="4681"/>
    <x v="35"/>
    <s v="普通服饰"/>
    <x v="13"/>
    <s v="女装"/>
    <d v="2013-01-09T00:00:00"/>
    <d v="2015-05-09T00:00:00"/>
    <s v="保底与流水两者取高"/>
    <s v="0.17"/>
    <s v="0.17"/>
    <s v=""/>
    <n v="2.2999999999999998"/>
  </r>
  <r>
    <d v="2015-01-01T00:00:00"/>
    <x v="3"/>
    <x v="3"/>
    <s v="Donoratico 达衣岩"/>
    <n v="511682.39999999997"/>
    <n v="92102.831999999995"/>
    <x v="428"/>
    <x v="4746"/>
    <x v="4682"/>
    <x v="119"/>
    <s v="普通服饰"/>
    <x v="13"/>
    <s v="女装"/>
    <d v="2013-01-10T00:00:00"/>
    <d v="2016-05-09T00:00:00"/>
    <s v="保底(含物管费)与流水两者取高"/>
    <s v="0.18"/>
    <s v="0.18"/>
    <s v=""/>
    <n v="3.3"/>
  </r>
  <r>
    <d v="2015-01-01T00:00:00"/>
    <x v="3"/>
    <x v="3"/>
    <s v="Eland 依恋"/>
    <n v="200683.44"/>
    <n v="34999.191936000003"/>
    <x v="1348"/>
    <x v="4747"/>
    <x v="4683"/>
    <x v="120"/>
    <s v="普通服饰"/>
    <x v="9"/>
    <s v="综合服饰"/>
    <d v="2013-03-07T00:00:00"/>
    <d v="2016-05-09T00:00:00"/>
    <s v="保底(含物管费)与流水两者取高"/>
    <s v="0.13"/>
    <s v="0.13"/>
    <s v=""/>
    <n v="3.2"/>
  </r>
  <r>
    <d v="2015-01-01T00:00:00"/>
    <x v="3"/>
    <x v="3"/>
    <s v="Teenie Weenie"/>
    <n v="211802.90400000001"/>
    <n v="27534.377520000002"/>
    <x v="458"/>
    <x v="4748"/>
    <x v="4684"/>
    <x v="121"/>
    <s v="普通服饰"/>
    <x v="13"/>
    <s v="女装"/>
    <d v="2013-03-04T00:00:00"/>
    <d v="2016-05-09T00:00:00"/>
    <s v="保底(含物管费)与流水两者取高"/>
    <s v="0.13"/>
    <s v="0.13"/>
    <s v=""/>
    <n v="3.2"/>
  </r>
  <r>
    <d v="2015-01-01T00:00:00"/>
    <x v="3"/>
    <x v="3"/>
    <s v="Key Wear 奇威"/>
    <n v="151023.6"/>
    <n v="37121.600879999998"/>
    <x v="3180"/>
    <x v="4749"/>
    <x v="4685"/>
    <x v="122"/>
    <s v="普通服饰"/>
    <x v="13"/>
    <s v="女装"/>
    <d v="2013-01-10T00:00:00"/>
    <d v="2018-05-09T00:00:00"/>
    <s v="保底与流水两者取高"/>
    <s v="0.16"/>
    <s v="0.16"/>
    <s v=""/>
    <n v="5.3"/>
  </r>
  <r>
    <d v="2015-01-01T00:00:00"/>
    <x v="3"/>
    <x v="3"/>
    <s v="Peace Bird 太平鸟女装"/>
    <n v="249423.59999999998"/>
    <n v="78917.627040000007"/>
    <x v="3247"/>
    <x v="4750"/>
    <x v="4686"/>
    <x v="123"/>
    <s v="普通服饰"/>
    <x v="13"/>
    <s v="女装"/>
    <d v="2013-01-25T00:00:00"/>
    <d v="2015-05-09T00:00:00"/>
    <s v="保底与流水两者取高"/>
    <s v="0.15"/>
    <s v="0.15"/>
    <s v=""/>
    <n v="2.2999999999999998"/>
  </r>
  <r>
    <d v="2015-01-01T00:00:00"/>
    <x v="3"/>
    <x v="3"/>
    <s v="Peace Bird 太平鸟男装"/>
    <n v="936868.79999999993"/>
    <n v="159267.69600000003"/>
    <x v="3248"/>
    <x v="4751"/>
    <x v="4687"/>
    <x v="124"/>
    <s v="普通服饰"/>
    <x v="12"/>
    <s v="男装"/>
    <d v="2013-01-21T00:00:00"/>
    <d v="2015-05-09T00:00:00"/>
    <s v="保底与流水两者取高"/>
    <s v="0.15"/>
    <s v="0.15"/>
    <s v=""/>
    <n v="2.2999999999999998"/>
  </r>
  <r>
    <d v="2015-01-01T00:00:00"/>
    <x v="3"/>
    <x v="3"/>
    <s v="gxg.jeans"/>
    <n v="344698.8"/>
    <n v="62114.723760000001"/>
    <x v="3220"/>
    <x v="4752"/>
    <x v="4688"/>
    <x v="125"/>
    <s v="普通服饰"/>
    <x v="12"/>
    <s v="男装"/>
    <d v="2013-01-05T00:00:00"/>
    <d v="2016-05-09T00:00:00"/>
    <s v="保底与流水两者取高"/>
    <s v="0.13"/>
    <s v="0.13"/>
    <s v=""/>
    <n v="3.3"/>
  </r>
  <r>
    <d v="2015-01-01T00:00:00"/>
    <x v="3"/>
    <x v="3"/>
    <s v="Honeys"/>
    <n v="188100"/>
    <n v="74826.179999999993"/>
    <x v="3249"/>
    <x v="4753"/>
    <x v="4689"/>
    <x v="126"/>
    <s v="普通服饰"/>
    <x v="13"/>
    <s v="女装"/>
    <d v="2012-12-31T00:00:00"/>
    <d v="2016-03-06T00:00:00"/>
    <s v="保底与流水两者取高"/>
    <s v="0.18"/>
    <s v="0.18"/>
    <s v=""/>
    <n v="3.2"/>
  </r>
  <r>
    <d v="2015-01-01T00:00:00"/>
    <x v="3"/>
    <x v="3"/>
    <s v="La Chapelle 拉夏贝尔"/>
    <n v="940912.79999999993"/>
    <n v="209353.098"/>
    <x v="3250"/>
    <x v="4754"/>
    <x v="4690"/>
    <x v="127"/>
    <s v="快时尚"/>
    <x v="21"/>
    <s v="快时尚"/>
    <d v="2013-03-05T00:00:00"/>
    <d v="2021-06-02T00:00:00"/>
    <s v="纯扣"/>
    <s v="0.14"/>
    <s v="0.14"/>
    <s v=""/>
    <n v="8.1999999999999993"/>
  </r>
  <r>
    <d v="2015-01-01T00:00:00"/>
    <x v="3"/>
    <x v="3"/>
    <s v="张生记"/>
    <n v="1071492"/>
    <n v="81754.839599999992"/>
    <x v="3251"/>
    <x v="4755"/>
    <x v="4691"/>
    <x v="128"/>
    <s v="餐饮"/>
    <x v="2"/>
    <s v="餐馆/饭店"/>
    <d v="2013-06-21T00:00:00"/>
    <d v="2021-10-18T00:00:00"/>
    <s v="保底(含物管费)与流水两者取高"/>
    <s v="0."/>
    <s v="0."/>
    <s v=""/>
    <n v="8.3000000000000007"/>
  </r>
  <r>
    <d v="2015-01-01T00:00:00"/>
    <x v="3"/>
    <x v="3"/>
    <s v="炉鱼"/>
    <n v="1750251.5999999999"/>
    <n v="87512.58"/>
    <x v="446"/>
    <x v="4756"/>
    <x v="4692"/>
    <x v="129"/>
    <s v="餐饮"/>
    <x v="2"/>
    <s v="餐馆/饭店"/>
    <d v="2013-08-28T00:00:00"/>
    <d v="2021-11-25T00:00:00"/>
    <s v="保底(含物管费)与流水两者取高"/>
    <s v="0.05"/>
    <s v="0.05"/>
    <s v=""/>
    <n v="8.1999999999999993"/>
  </r>
  <r>
    <d v="2015-01-01T00:00:00"/>
    <x v="3"/>
    <x v="3"/>
    <s v="The Second Movement 第二乐章"/>
    <n v="589470"/>
    <n v="55822.809000000001"/>
    <x v="3252"/>
    <x v="4757"/>
    <x v="4693"/>
    <x v="148"/>
    <s v="餐饮"/>
    <x v="2"/>
    <s v="餐馆/饭店"/>
    <d v="2013-10-20T00:00:00"/>
    <d v="2022-01-17T00:00:00"/>
    <s v="保底(含物管费)与流水两者取高"/>
    <s v="0.05,0.05"/>
    <s v="0.05"/>
    <s v="0.05"/>
    <n v="8.1999999999999993"/>
  </r>
  <r>
    <d v="2015-01-01T00:00:00"/>
    <x v="3"/>
    <x v="3"/>
    <s v="Girdear 哥弟"/>
    <n v="675548.4"/>
    <n v="53638.542959999999"/>
    <x v="392"/>
    <x v="4758"/>
    <x v="4694"/>
    <x v="83"/>
    <s v="普通服饰"/>
    <x v="13"/>
    <s v="女装"/>
    <d v="2013-04-10T00:00:00"/>
    <d v="2016-05-09T00:00:00"/>
    <s v="保底与流水两者取高"/>
    <s v="0.06"/>
    <s v="0.06"/>
    <s v=""/>
    <n v="3.1"/>
  </r>
  <r>
    <d v="2015-01-01T00:00:00"/>
    <x v="3"/>
    <x v="3"/>
    <s v="Esprit"/>
    <n v="1286453.6399999999"/>
    <n v="180232.15496399999"/>
    <x v="77"/>
    <x v="4759"/>
    <x v="4695"/>
    <x v="130"/>
    <s v="普通服饰"/>
    <x v="9"/>
    <s v="中性服装/休闲服饰"/>
    <d v="2013-01-25T00:00:00"/>
    <d v="2018-05-09T00:00:00"/>
    <s v="保底与流水两者取高"/>
    <s v="0.11"/>
    <s v="0.11"/>
    <s v=""/>
    <n v="5.3"/>
  </r>
  <r>
    <d v="2015-01-01T00:00:00"/>
    <x v="3"/>
    <x v="3"/>
    <s v="PAGE ONE"/>
    <n v="432774"/>
    <n v="83092.607999999993"/>
    <x v="3253"/>
    <x v="4760"/>
    <x v="4696"/>
    <x v="131"/>
    <s v="普通服饰"/>
    <x v="9"/>
    <s v="综合服饰"/>
    <d v="2013-02-26T00:00:00"/>
    <d v="2016-05-09T00:00:00"/>
    <s v="保底与流水两者取高"/>
    <s v="0.15"/>
    <s v="0.15"/>
    <s v=""/>
    <n v="3.2"/>
  </r>
  <r>
    <d v="2015-01-01T00:00:00"/>
    <x v="3"/>
    <x v="3"/>
    <s v="伊芙丽éifini"/>
    <n v="480020.39999999997"/>
    <n v="80883.43740000001"/>
    <x v="3254"/>
    <x v="4761"/>
    <x v="4697"/>
    <x v="132"/>
    <s v="普通服饰"/>
    <x v="13"/>
    <s v="女装"/>
    <d v="2013-01-21T00:00:00"/>
    <d v="2016-05-09T00:00:00"/>
    <s v="保底与流水两者取高"/>
    <s v="0.15"/>
    <s v="0.15"/>
    <s v=""/>
    <n v="3.3"/>
  </r>
  <r>
    <d v="2015-01-01T00:00:00"/>
    <x v="3"/>
    <x v="3"/>
    <s v="AVVN 飞鸟和新酒"/>
    <n v="414126"/>
    <n v="72679.112999999998"/>
    <x v="1962"/>
    <x v="4762"/>
    <x v="4698"/>
    <x v="133"/>
    <s v="普通服饰"/>
    <x v="13"/>
    <s v="女装"/>
    <d v="2013-01-24T00:00:00"/>
    <d v="2015-05-09T00:00:00"/>
    <s v="保底与流水两者取高"/>
    <s v="0.15"/>
    <s v="0.15"/>
    <s v=""/>
    <n v="2.2999999999999998"/>
  </r>
  <r>
    <d v="2015-01-01T00:00:00"/>
    <x v="3"/>
    <x v="3"/>
    <s v="Plory"/>
    <n v="171309.36"/>
    <n v="22270.216800000002"/>
    <x v="2028"/>
    <x v="4763"/>
    <x v="4699"/>
    <x v="134"/>
    <s v="普通服饰"/>
    <x v="12"/>
    <s v="男装"/>
    <d v="2013-03-12T00:00:00"/>
    <d v="2016-05-09T00:00:00"/>
    <s v="保底(含物管费)与流水两者取高"/>
    <s v="0.13"/>
    <s v="0.13"/>
    <s v=""/>
    <n v="3.2"/>
  </r>
  <r>
    <d v="2015-01-01T00:00:00"/>
    <x v="3"/>
    <x v="3"/>
    <s v="Croquis 速写"/>
    <n v="426501.6"/>
    <n v="84489.966960000005"/>
    <x v="3255"/>
    <x v="4764"/>
    <x v="4700"/>
    <x v="135"/>
    <s v="普通服饰"/>
    <x v="12"/>
    <s v="男装"/>
    <d v="2013-03-22T00:00:00"/>
    <d v="2016-05-09T00:00:00"/>
    <s v="保底与流水两者取高"/>
    <s v="0.18"/>
    <s v="0.18"/>
    <s v=""/>
    <n v="3.1"/>
  </r>
  <r>
    <d v="2015-01-01T00:00:00"/>
    <x v="3"/>
    <x v="3"/>
    <s v="JNBY 江南布衣"/>
    <n v="399672"/>
    <n v="84370.7592"/>
    <x v="3256"/>
    <x v="4765"/>
    <x v="4701"/>
    <x v="82"/>
    <s v="普通服饰"/>
    <x v="13"/>
    <s v="女装"/>
    <d v="2013-01-11T00:00:00"/>
    <d v="2016-05-09T00:00:00"/>
    <s v="保底与流水两者取高"/>
    <s v="0.18"/>
    <s v="0.18"/>
    <s v=""/>
    <n v="3.3"/>
  </r>
  <r>
    <d v="2015-01-01T00:00:00"/>
    <x v="3"/>
    <x v="3"/>
    <s v="ROEM"/>
    <n v="96467.76"/>
    <n v="19004.148719999997"/>
    <x v="1912"/>
    <x v="4766"/>
    <x v="4702"/>
    <x v="136"/>
    <s v="普通服饰"/>
    <x v="13"/>
    <s v="女装"/>
    <d v="2013-03-12T00:00:00"/>
    <d v="2016-05-09T00:00:00"/>
    <s v="保底(含物管费)与流水两者取高"/>
    <s v="0.13"/>
    <s v="0.13"/>
    <s v=""/>
    <n v="3.2"/>
  </r>
  <r>
    <d v="2015-01-01T00:00:00"/>
    <x v="3"/>
    <x v="3"/>
    <s v="百合新娘"/>
    <n v="118096.79999999999"/>
    <n v="29902.109759999996"/>
    <x v="3245"/>
    <x v="4767"/>
    <x v="4703"/>
    <x v="63"/>
    <s v="其它"/>
    <x v="3"/>
    <s v="婚纱店/婚纱摄影"/>
    <d v="2012-12-07T00:00:00"/>
    <d v="2015-05-09T00:00:00"/>
    <s v="纯保底"/>
    <s v="0."/>
    <s v="0."/>
    <s v=""/>
    <n v="2.4"/>
  </r>
  <r>
    <d v="2015-01-01T00:00:00"/>
    <x v="3"/>
    <x v="3"/>
    <s v="15mins"/>
    <n v="117438"/>
    <n v="21373.716"/>
    <x v="1726"/>
    <x v="4768"/>
    <x v="4704"/>
    <x v="137"/>
    <s v="普通服饰"/>
    <x v="6"/>
    <s v="鞋"/>
    <d v="2013-02-27T00:00:00"/>
    <d v="2015-05-09T00:00:00"/>
    <s v="保底与流水两者取高"/>
    <s v="0.16"/>
    <s v="0.16"/>
    <s v=""/>
    <n v="2.2000000000000002"/>
  </r>
  <r>
    <d v="2015-01-01T00:00:00"/>
    <x v="3"/>
    <x v="3"/>
    <s v="AJIDOU 阿吉豆"/>
    <n v="153100.79999999999"/>
    <n v="23026.36032"/>
    <x v="3257"/>
    <x v="4769"/>
    <x v="4705"/>
    <x v="138"/>
    <s v="普通服饰"/>
    <x v="6"/>
    <s v="流行配饰/人造珠宝佩饰"/>
    <d v="2013-01-13T00:00:00"/>
    <d v="2016-05-09T00:00:00"/>
    <s v="保底与流水两者取高"/>
    <s v="0.13"/>
    <s v="0.13"/>
    <s v=""/>
    <n v="3.3"/>
  </r>
  <r>
    <d v="2015-01-01T00:00:00"/>
    <x v="3"/>
    <x v="3"/>
    <s v="One More"/>
    <n v="205236"/>
    <n v="34992.737999999998"/>
    <x v="2227"/>
    <x v="4770"/>
    <x v="4706"/>
    <x v="118"/>
    <s v="普通服饰"/>
    <x v="13"/>
    <s v="女装"/>
    <d v="2014-12-01T00:00:00"/>
    <d v="2016-05-09T00:00:00"/>
    <s v="保底与流水两者取高"/>
    <s v="0.13"/>
    <s v="0.13"/>
    <s v=""/>
    <n v="1.4"/>
  </r>
  <r>
    <d v="2015-01-01T00:00:00"/>
    <x v="3"/>
    <x v="3"/>
    <s v="GXG"/>
    <n v="913159.68000000005"/>
    <n v="145466.33702400001"/>
    <x v="3258"/>
    <x v="4771"/>
    <x v="4707"/>
    <x v="52"/>
    <s v="普通服饰"/>
    <x v="12"/>
    <s v="男装"/>
    <d v="2014-12-01T00:00:00"/>
    <d v="2016-05-09T00:00:00"/>
    <s v="保底与流水两者取高"/>
    <s v="0.13"/>
    <s v="0.13"/>
    <s v=""/>
    <n v="1.4"/>
  </r>
  <r>
    <d v="2015-01-01T00:00:00"/>
    <x v="3"/>
    <x v="3"/>
    <s v="H.S"/>
    <n v="1143399.5999999999"/>
    <n v="206497.96775999997"/>
    <x v="3259"/>
    <x v="4772"/>
    <x v="4708"/>
    <x v="141"/>
    <s v="普通服饰"/>
    <x v="13"/>
    <s v="女装"/>
    <d v="2013-02-26T00:00:00"/>
    <d v="2016-05-09T00:00:00"/>
    <s v="保底与流水两者取高"/>
    <s v="0.15"/>
    <s v="0.15"/>
    <s v=""/>
    <n v="3.2"/>
  </r>
  <r>
    <d v="2015-01-01T00:00:00"/>
    <x v="3"/>
    <x v="3"/>
    <s v="Harbor House"/>
    <n v="509169.83999999997"/>
    <n v="128208.965712"/>
    <x v="3260"/>
    <x v="4773"/>
    <x v="4709"/>
    <x v="142"/>
    <s v="其它"/>
    <x v="4"/>
    <s v="家具/厨房/卫浴/灯"/>
    <d v="2012-11-28T00:00:00"/>
    <d v="2018-05-09T00:00:00"/>
    <s v="保底与流水两者取高"/>
    <s v="0.12"/>
    <s v="0.12"/>
    <s v=""/>
    <n v="5.4"/>
  </r>
  <r>
    <d v="2015-01-01T00:00:00"/>
    <x v="3"/>
    <x v="3"/>
    <s v="一锅两吃"/>
    <n v="295789.2"/>
    <n v="37239.860280000001"/>
    <x v="3261"/>
    <x v="4774"/>
    <x v="4710"/>
    <x v="143"/>
    <s v="餐饮"/>
    <x v="2"/>
    <s v="餐馆/饭店"/>
    <d v="2013-02-26T00:00:00"/>
    <d v="2018-05-09T00:00:00"/>
    <s v="保底与流水两者取高"/>
    <s v="0.08"/>
    <s v="0.08"/>
    <s v=""/>
    <n v="5.2"/>
  </r>
  <r>
    <d v="2015-01-01T00:00:00"/>
    <x v="3"/>
    <x v="3"/>
    <s v="釜山料理"/>
    <n v="395796"/>
    <n v="49909.875599999992"/>
    <x v="636"/>
    <x v="4775"/>
    <x v="4711"/>
    <x v="144"/>
    <s v="餐饮"/>
    <x v="2"/>
    <s v="餐馆/饭店"/>
    <d v="2013-02-27T00:00:00"/>
    <d v="2021-05-09T00:00:00"/>
    <s v="保底与流水两者取高"/>
    <s v="0.08"/>
    <s v="0.08"/>
    <s v=""/>
    <n v="8.1999999999999993"/>
  </r>
  <r>
    <d v="2015-01-01T00:00:00"/>
    <x v="3"/>
    <x v="3"/>
    <s v="澳门豆捞"/>
    <n v="555574.65599999996"/>
    <n v="75169.25095680001"/>
    <x v="3262"/>
    <x v="4776"/>
    <x v="4712"/>
    <x v="146"/>
    <s v="餐饮"/>
    <x v="2"/>
    <s v="餐馆/饭店"/>
    <d v="2012-12-18T00:00:00"/>
    <d v="2021-05-16T00:00:00"/>
    <s v="纯扣"/>
    <s v="0.07"/>
    <s v="0.07"/>
    <s v=""/>
    <n v="8.4"/>
  </r>
  <r>
    <d v="2015-01-01T00:00:00"/>
    <x v="3"/>
    <x v="3"/>
    <s v="大地之神"/>
    <n v="23287.200000000001"/>
    <n v="6240.9695999999994"/>
    <x v="3263"/>
    <x v="4777"/>
    <x v="4713"/>
    <x v="10"/>
    <s v="普通服饰"/>
    <x v="6"/>
    <s v="流行配饰/人造珠宝佩饰"/>
    <d v="2013-09-24T00:00:00"/>
    <d v="2015-09-23T00:00:00"/>
    <s v="保底与流水两者取高"/>
    <s v="0.16"/>
    <s v="0.16"/>
    <s v=""/>
    <n v="2"/>
  </r>
  <r>
    <d v="2015-01-01T00:00:00"/>
    <x v="3"/>
    <x v="3"/>
    <s v="Joysocks"/>
    <n v="51419.519999999997"/>
    <n v="8314.5363839999991"/>
    <x v="3264"/>
    <x v="4778"/>
    <x v="4714"/>
    <x v="150"/>
    <s v="普通服饰"/>
    <x v="9"/>
    <s v="内衣裤/保暖内衣"/>
    <d v="2014-09-11T00:00:00"/>
    <d v="2015-09-10T00:00:00"/>
    <s v="保底与流水两者取高"/>
    <s v="0.15"/>
    <s v="0.15"/>
    <s v=""/>
    <n v="1"/>
  </r>
  <r>
    <d v="2015-01-01T00:00:00"/>
    <x v="3"/>
    <x v="3"/>
    <s v="谭木匠"/>
    <n v="31579.199999999997"/>
    <n v="6840.0547200000001"/>
    <x v="514"/>
    <x v="4779"/>
    <x v="4715"/>
    <x v="10"/>
    <s v="普通服饰"/>
    <x v="6"/>
    <s v="流行配饰/人造珠宝佩饰"/>
    <d v="2014-09-20T00:00:00"/>
    <d v="2015-09-19T00:00:00"/>
    <s v="保底与流水两者取高"/>
    <s v="0.15"/>
    <s v="0.15"/>
    <s v=""/>
    <n v="1"/>
  </r>
  <r>
    <d v="2015-01-01T00:00:00"/>
    <x v="3"/>
    <x v="3"/>
    <s v="iwell 爱享屋"/>
    <n v="48384"/>
    <n v="7373.7215999999999"/>
    <x v="3032"/>
    <x v="4780"/>
    <x v="4716"/>
    <x v="10"/>
    <s v="普通服饰"/>
    <x v="6"/>
    <s v="生活特性店"/>
    <d v="2014-03-26T00:00:00"/>
    <d v="2015-03-25T00:00:00"/>
    <s v="保底与流水两者取高"/>
    <s v="0.14"/>
    <s v="0.14"/>
    <s v=""/>
    <n v="1"/>
  </r>
  <r>
    <d v="2015-01-01T00:00:00"/>
    <x v="3"/>
    <x v="3"/>
    <s v="名表维修中心"/>
    <n v="7152"/>
    <n v="2159.9039999999995"/>
    <x v="3265"/>
    <x v="4781"/>
    <x v="4717"/>
    <x v="53"/>
    <s v="其它"/>
    <x v="3"/>
    <s v="修鞋/修锁服务"/>
    <d v="2013-12-09T00:00:00"/>
    <d v="2015-12-08T00:00:00"/>
    <s v="纯保底"/>
    <n v="0"/>
    <n v="0"/>
    <s v=""/>
    <n v="2"/>
  </r>
  <r>
    <d v="2015-01-01T00:00:00"/>
    <x v="3"/>
    <x v="3"/>
    <s v="维果部落(02-K10)"/>
    <n v="28968"/>
    <n v="2896.7999999999997"/>
    <x v="5"/>
    <x v="4782"/>
    <x v="4718"/>
    <x v="11"/>
    <s v="餐饮"/>
    <x v="0"/>
    <s v="小吃/冷饮/果汁吧"/>
    <d v="2014-03-14T00:00:00"/>
    <d v="2015-03-13T00:00:00"/>
    <s v="保底(含物管费)与流水两者取高"/>
    <s v="0.1"/>
    <s v="0.1"/>
    <s v=""/>
    <n v="1"/>
  </r>
  <r>
    <d v="2015-01-01T00:00:00"/>
    <x v="3"/>
    <x v="3"/>
    <s v="PH7"/>
    <n v="25674"/>
    <n v="6600.7853999999998"/>
    <x v="3098"/>
    <x v="4783"/>
    <x v="4719"/>
    <x v="58"/>
    <s v="普通服饰"/>
    <x v="6"/>
    <s v="流行配饰/人造珠宝佩饰"/>
    <d v="2014-04-30T00:00:00"/>
    <d v="2015-04-29T00:00:00"/>
    <s v="保底与流水两者取高"/>
    <s v="0.17"/>
    <s v="0.17"/>
    <s v=""/>
    <n v="1"/>
  </r>
  <r>
    <d v="2015-01-01T00:00:00"/>
    <x v="3"/>
    <x v="3"/>
    <s v="卡士通（2楼）"/>
    <n v="19233.599999999999"/>
    <n v="11999.843040000002"/>
    <x v="3266"/>
    <x v="4784"/>
    <x v="4720"/>
    <x v="149"/>
    <s v="其它"/>
    <x v="3"/>
    <s v="汽车美容"/>
    <d v="2014-04-23T00:00:00"/>
    <d v="2015-04-22T00:00:00"/>
    <s v="纯保底"/>
    <n v="0"/>
    <n v="0"/>
    <s v=""/>
    <n v="1"/>
  </r>
  <r>
    <d v="2015-01-01T00:00:00"/>
    <x v="3"/>
    <x v="3"/>
    <s v="7°银匠"/>
    <n v="37898.400000000001"/>
    <n v="7041.5227200000008"/>
    <x v="3267"/>
    <x v="4785"/>
    <x v="4721"/>
    <x v="10"/>
    <s v="普通服饰"/>
    <x v="6"/>
    <s v="流行配饰/人造珠宝佩饰"/>
    <d v="2014-06-14T00:00:00"/>
    <d v="2015-05-09T00:00:00"/>
    <s v="保底与流水两者取高"/>
    <s v="0.17"/>
    <s v="0.17"/>
    <s v=""/>
    <n v="0.9"/>
  </r>
  <r>
    <d v="2015-01-01T00:00:00"/>
    <x v="3"/>
    <x v="3"/>
    <s v="跑酷"/>
    <n v="27240"/>
    <n v="6000.9720000000007"/>
    <x v="2727"/>
    <x v="4786"/>
    <x v="4722"/>
    <x v="57"/>
    <s v="其它"/>
    <x v="1"/>
    <s v="保健运动器材"/>
    <d v="2014-11-21T00:00:00"/>
    <d v="2015-11-20T00:00:00"/>
    <s v="保底与流水两者取高"/>
    <s v="0.15"/>
    <s v="0.15"/>
    <s v=""/>
    <n v="1"/>
  </r>
  <r>
    <d v="2015-01-01T00:00:00"/>
    <x v="3"/>
    <x v="3"/>
    <s v="Italina"/>
    <n v="46350"/>
    <n v="8013.9149999999991"/>
    <x v="1610"/>
    <x v="4787"/>
    <x v="4723"/>
    <x v="10"/>
    <s v="普通服饰"/>
    <x v="6"/>
    <s v="流行配饰/人造珠宝佩饰"/>
    <d v="2013-09-16T00:00:00"/>
    <d v="2015-09-15T00:00:00"/>
    <s v="保底与流水两者取高"/>
    <s v="0.16"/>
    <s v="0.16"/>
    <s v=""/>
    <n v="2"/>
  </r>
  <r>
    <d v="2015-01-01T00:00:00"/>
    <x v="3"/>
    <x v="3"/>
    <s v="银时代"/>
    <n v="31737.599999999999"/>
    <n v="6360.2150399999991"/>
    <x v="596"/>
    <x v="4788"/>
    <x v="4724"/>
    <x v="10"/>
    <s v="普通服饰"/>
    <x v="6"/>
    <s v="流行配饰/人造珠宝佩饰"/>
    <d v="2013-09-01T00:00:00"/>
    <d v="2015-08-31T00:00:00"/>
    <s v="保底与流水两者取高"/>
    <s v="0.17"/>
    <s v="0.17"/>
    <s v=""/>
    <n v="2"/>
  </r>
  <r>
    <d v="2015-01-01T00:00:00"/>
    <x v="3"/>
    <x v="3"/>
    <s v="罗西尼表"/>
    <n v="28425.599999999999"/>
    <n v="6600.4243199999992"/>
    <x v="3268"/>
    <x v="4789"/>
    <x v="4725"/>
    <x v="10"/>
    <s v="珠宝"/>
    <x v="11"/>
    <s v="钟表"/>
    <d v="2013-09-19T00:00:00"/>
    <d v="2015-09-18T00:00:00"/>
    <s v="保底与流水两者取高"/>
    <s v="0.13"/>
    <s v="0.13"/>
    <s v=""/>
    <n v="2"/>
  </r>
  <r>
    <d v="2015-01-01T00:00:00"/>
    <x v="3"/>
    <x v="3"/>
    <s v="改衣间"/>
    <n v="6474"/>
    <n v="2519.6807999999996"/>
    <x v="3269"/>
    <x v="4790"/>
    <x v="4726"/>
    <x v="147"/>
    <s v="其它"/>
    <x v="3"/>
    <s v="衣裤织补服务"/>
    <d v="2013-12-01T00:00:00"/>
    <d v="2015-11-30T00:00:00"/>
    <s v="纯保底"/>
    <n v="0"/>
    <n v="0"/>
    <s v=""/>
    <n v="2"/>
  </r>
  <r>
    <d v="2015-02-01T00:00:00"/>
    <x v="3"/>
    <x v="3"/>
    <s v="新发现餐厅"/>
    <n v="857862"/>
    <n v="126534.64499999999"/>
    <x v="1115"/>
    <x v="4791"/>
    <x v="4727"/>
    <x v="111"/>
    <s v="餐饮"/>
    <x v="2"/>
    <s v="餐馆/饭店"/>
    <d v="2012-12-27T00:00:00"/>
    <d v="2021-05-09T00:00:00"/>
    <s v="保底(含物管费)与流水两者取高"/>
    <s v="0.08"/>
    <s v="0.08"/>
    <s v=""/>
    <n v="8.4"/>
  </r>
  <r>
    <d v="2015-02-01T00:00:00"/>
    <x v="3"/>
    <x v="3"/>
    <s v="张功馆"/>
    <n v="950143.2"/>
    <n v="93969.162479999999"/>
    <x v="2799"/>
    <x v="4792"/>
    <x v="4728"/>
    <x v="112"/>
    <s v="餐饮"/>
    <x v="2"/>
    <s v="餐馆/饭店"/>
    <d v="2013-01-12T00:00:00"/>
    <d v="2021-05-09T00:00:00"/>
    <s v="保底(含物管费)与流水两者取高"/>
    <s v="0.08"/>
    <s v="0.08"/>
    <s v=""/>
    <n v="8.3000000000000007"/>
  </r>
  <r>
    <d v="2015-02-01T00:00:00"/>
    <x v="3"/>
    <x v="3"/>
    <s v="泰澜"/>
    <n v="846395.88"/>
    <n v="78291.618900000001"/>
    <x v="3270"/>
    <x v="4793"/>
    <x v="4729"/>
    <x v="113"/>
    <s v="餐饮"/>
    <x v="2"/>
    <s v="餐馆/饭店"/>
    <d v="2014-08-26T00:00:00"/>
    <d v="2019-08-25T00:00:00"/>
    <s v="保底(含物管费)与流水两者取高"/>
    <s v="0.08"/>
    <s v="0.08"/>
    <s v=""/>
    <n v="5"/>
  </r>
  <r>
    <d v="2015-02-01T00:00:00"/>
    <x v="3"/>
    <x v="3"/>
    <s v="西堤厚牛排"/>
    <n v="747661.2"/>
    <n v="78728.724359999978"/>
    <x v="3271"/>
    <x v="4794"/>
    <x v="4730"/>
    <x v="114"/>
    <s v="餐饮"/>
    <x v="2"/>
    <s v="餐馆/饭店"/>
    <d v="2014-04-28T00:00:00"/>
    <d v="2020-04-27T00:00:00"/>
    <s v="保底(含物管费)与流水两者取高"/>
    <s v="0.08"/>
    <s v="0.08"/>
    <s v=""/>
    <n v="6"/>
  </r>
  <r>
    <d v="2015-02-01T00:00:00"/>
    <x v="3"/>
    <x v="3"/>
    <s v="侨治"/>
    <n v="213410.52"/>
    <n v="26334.858167999999"/>
    <x v="414"/>
    <x v="4795"/>
    <x v="4731"/>
    <x v="115"/>
    <s v="美容"/>
    <x v="8"/>
    <s v="美容/美发/美甲"/>
    <d v="2012-11-30T00:00:00"/>
    <d v="2018-05-09T00:00:00"/>
    <s v="纯保底"/>
    <s v="0."/>
    <s v="0."/>
    <s v=""/>
    <n v="5.4"/>
  </r>
  <r>
    <d v="2015-02-01T00:00:00"/>
    <x v="3"/>
    <x v="3"/>
    <s v="巴蜀江南"/>
    <n v="686559.48"/>
    <n v="110742.04412400001"/>
    <x v="915"/>
    <x v="4796"/>
    <x v="4732"/>
    <x v="116"/>
    <s v="餐饮"/>
    <x v="2"/>
    <s v="餐馆/饭店"/>
    <d v="2012-12-25T00:00:00"/>
    <d v="2021-05-09T00:00:00"/>
    <s v="保底(含物管费)与流水两者取高"/>
    <s v="0.07"/>
    <s v="0.07"/>
    <s v=""/>
    <n v="8.4"/>
  </r>
  <r>
    <d v="2015-02-01T00:00:00"/>
    <x v="3"/>
    <x v="3"/>
    <s v="Aimer 爱慕一家人"/>
    <n v="284197.2"/>
    <n v="55247.935680000002"/>
    <x v="3272"/>
    <x v="4797"/>
    <x v="4733"/>
    <x v="117"/>
    <s v="普通服饰"/>
    <x v="9"/>
    <s v="内衣裤/保暖内衣"/>
    <d v="2013-01-25T00:00:00"/>
    <d v="2016-05-09T00:00:00"/>
    <s v="保底与流水两者取高"/>
    <s v="0.16"/>
    <s v="0.16"/>
    <s v=""/>
    <n v="3.3"/>
  </r>
  <r>
    <d v="2015-02-01T00:00:00"/>
    <x v="3"/>
    <x v="3"/>
    <s v="真情告白"/>
    <n v="355225.2"/>
    <n v="48914.510039999994"/>
    <x v="3273"/>
    <x v="4798"/>
    <x v="4734"/>
    <x v="25"/>
    <s v="普通服饰"/>
    <x v="13"/>
    <s v="女装"/>
    <d v="2013-01-12T00:00:00"/>
    <d v="2016-05-09T00:00:00"/>
    <s v="保底与流水两者取高"/>
    <s v="0.11"/>
    <s v="0.11"/>
    <s v=""/>
    <n v="3.3"/>
  </r>
  <r>
    <d v="2015-02-01T00:00:00"/>
    <x v="3"/>
    <x v="3"/>
    <s v="Zolle"/>
    <n v="216654"/>
    <n v="38499.415799999995"/>
    <x v="3274"/>
    <x v="4799"/>
    <x v="4735"/>
    <x v="54"/>
    <s v="普通服饰"/>
    <x v="13"/>
    <s v="女装"/>
    <d v="2013-01-05T00:00:00"/>
    <d v="2016-05-09T00:00:00"/>
    <s v="保底与流水两者取高"/>
    <s v="0.15"/>
    <s v="0.15"/>
    <s v=""/>
    <n v="3.3"/>
  </r>
  <r>
    <d v="2015-02-01T00:00:00"/>
    <x v="3"/>
    <x v="3"/>
    <s v="WSFM 五色风马"/>
    <n v="122222.39999999999"/>
    <n v="33904.493760000005"/>
    <x v="3275"/>
    <x v="4800"/>
    <x v="4736"/>
    <x v="118"/>
    <s v="普通服饰"/>
    <x v="13"/>
    <s v="女装"/>
    <d v="2013-01-07T00:00:00"/>
    <d v="2015-05-09T00:00:00"/>
    <s v="保底与流水两者取高"/>
    <s v="0.14"/>
    <s v="0.14"/>
    <s v=""/>
    <n v="2.2999999999999998"/>
  </r>
  <r>
    <d v="2015-02-01T00:00:00"/>
    <x v="3"/>
    <x v="3"/>
    <s v="Suphier"/>
    <n v="90211.199999999997"/>
    <n v="17284.465919999999"/>
    <x v="2340"/>
    <x v="4801"/>
    <x v="4737"/>
    <x v="51"/>
    <s v="普通服饰"/>
    <x v="6"/>
    <s v="鞋"/>
    <d v="2013-01-06T00:00:00"/>
    <d v="2015-05-09T00:00:00"/>
    <s v="保底与流水两者取高"/>
    <s v="0.15"/>
    <s v="0.15"/>
    <s v=""/>
    <n v="2.2999999999999998"/>
  </r>
  <r>
    <d v="2015-02-01T00:00:00"/>
    <x v="3"/>
    <x v="3"/>
    <s v="KBNE"/>
    <n v="158174.39999999999"/>
    <n v="48986.611680000002"/>
    <x v="3276"/>
    <x v="4802"/>
    <x v="4738"/>
    <x v="35"/>
    <s v="普通服饰"/>
    <x v="13"/>
    <s v="女装"/>
    <d v="2013-01-09T00:00:00"/>
    <d v="2015-05-09T00:00:00"/>
    <s v="保底与流水两者取高"/>
    <s v="0.17"/>
    <s v="0.17"/>
    <s v=""/>
    <n v="2.2999999999999998"/>
  </r>
  <r>
    <d v="2015-02-01T00:00:00"/>
    <x v="3"/>
    <x v="3"/>
    <s v="Donoratico 达衣岩"/>
    <n v="478491.6"/>
    <n v="86128.487999999983"/>
    <x v="1925"/>
    <x v="4803"/>
    <x v="4739"/>
    <x v="119"/>
    <s v="普通服饰"/>
    <x v="13"/>
    <s v="女装"/>
    <d v="2013-01-10T00:00:00"/>
    <d v="2016-05-09T00:00:00"/>
    <s v="保底(含物管费)与流水两者取高"/>
    <s v="0.18"/>
    <s v="0.18"/>
    <s v=""/>
    <n v="3.3"/>
  </r>
  <r>
    <d v="2015-02-01T00:00:00"/>
    <x v="3"/>
    <x v="3"/>
    <s v="Eland 依恋"/>
    <n v="188766.72"/>
    <n v="34997.349887999997"/>
    <x v="558"/>
    <x v="4804"/>
    <x v="4740"/>
    <x v="120"/>
    <s v="普通服饰"/>
    <x v="9"/>
    <s v="综合服饰"/>
    <d v="2013-03-07T00:00:00"/>
    <d v="2016-05-09T00:00:00"/>
    <s v="保底(含物管费)与流水两者取高"/>
    <s v="0.13"/>
    <s v="0.13"/>
    <s v=""/>
    <n v="3.2"/>
  </r>
  <r>
    <d v="2015-02-01T00:00:00"/>
    <x v="3"/>
    <x v="3"/>
    <s v="Teenie Weenie"/>
    <n v="238654.29599999997"/>
    <n v="31025.058480000003"/>
    <x v="2028"/>
    <x v="4805"/>
    <x v="4741"/>
    <x v="121"/>
    <s v="普通服饰"/>
    <x v="13"/>
    <s v="女装"/>
    <d v="2013-03-04T00:00:00"/>
    <d v="2016-05-09T00:00:00"/>
    <s v="保底(含物管费)与流水两者取高"/>
    <s v="0.13"/>
    <s v="0.13"/>
    <s v=""/>
    <n v="3.2"/>
  </r>
  <r>
    <d v="2015-02-01T00:00:00"/>
    <x v="3"/>
    <x v="3"/>
    <s v="Key Wear 奇威"/>
    <n v="161714.4"/>
    <n v="37129.626239999998"/>
    <x v="3277"/>
    <x v="4806"/>
    <x v="4742"/>
    <x v="122"/>
    <s v="普通服饰"/>
    <x v="13"/>
    <s v="女装"/>
    <d v="2013-01-10T00:00:00"/>
    <d v="2018-05-09T00:00:00"/>
    <s v="保底与流水两者取高"/>
    <s v="0.16"/>
    <s v="0.16"/>
    <s v=""/>
    <n v="5.3"/>
  </r>
  <r>
    <d v="2015-02-01T00:00:00"/>
    <x v="3"/>
    <x v="3"/>
    <s v="Peace Bird 太平鸟女装"/>
    <n v="300854.39999999997"/>
    <n v="78914.109119999994"/>
    <x v="3278"/>
    <x v="4807"/>
    <x v="4743"/>
    <x v="123"/>
    <s v="普通服饰"/>
    <x v="13"/>
    <s v="女装"/>
    <d v="2013-01-25T00:00:00"/>
    <d v="2015-05-09T00:00:00"/>
    <s v="保底与流水两者取高"/>
    <s v="0.15"/>
    <s v="0.15"/>
    <s v=""/>
    <n v="2.2999999999999998"/>
  </r>
  <r>
    <d v="2015-02-01T00:00:00"/>
    <x v="3"/>
    <x v="3"/>
    <s v="Peace Bird 太平鸟男装"/>
    <n v="1158637.2"/>
    <n v="192565.50264000002"/>
    <x v="2129"/>
    <x v="4808"/>
    <x v="4744"/>
    <x v="124"/>
    <s v="普通服饰"/>
    <x v="12"/>
    <s v="男装"/>
    <d v="2013-01-21T00:00:00"/>
    <d v="2015-05-09T00:00:00"/>
    <s v="保底与流水两者取高"/>
    <s v="0.15"/>
    <s v="0.15"/>
    <s v=""/>
    <n v="2.2999999999999998"/>
  </r>
  <r>
    <d v="2015-02-01T00:00:00"/>
    <x v="3"/>
    <x v="3"/>
    <s v="gxg.jeans"/>
    <n v="474149.75999999995"/>
    <n v="75152.736959999995"/>
    <x v="1797"/>
    <x v="4809"/>
    <x v="4745"/>
    <x v="125"/>
    <s v="普通服饰"/>
    <x v="12"/>
    <s v="男装"/>
    <d v="2013-01-05T00:00:00"/>
    <d v="2016-05-09T00:00:00"/>
    <s v="保底与流水两者取高"/>
    <s v="0.13"/>
    <s v="0.13"/>
    <s v=""/>
    <n v="3.3"/>
  </r>
  <r>
    <d v="2015-02-01T00:00:00"/>
    <x v="3"/>
    <x v="3"/>
    <s v="Honeys"/>
    <n v="221095.19999999998"/>
    <n v="74818.615680000003"/>
    <x v="3279"/>
    <x v="4810"/>
    <x v="4746"/>
    <x v="126"/>
    <s v="普通服饰"/>
    <x v="13"/>
    <s v="女装"/>
    <d v="2012-12-31T00:00:00"/>
    <d v="2016-03-06T00:00:00"/>
    <s v="保底与流水两者取高"/>
    <s v="0.18"/>
    <s v="0.18"/>
    <s v=""/>
    <n v="3.2"/>
  </r>
  <r>
    <d v="2015-02-01T00:00:00"/>
    <x v="3"/>
    <x v="3"/>
    <s v="La Chapelle 拉夏贝尔"/>
    <n v="1128895.2"/>
    <n v="235600.42823999998"/>
    <x v="2406"/>
    <x v="4811"/>
    <x v="4747"/>
    <x v="127"/>
    <s v="快时尚"/>
    <x v="21"/>
    <s v="快时尚"/>
    <d v="2013-03-05T00:00:00"/>
    <d v="2021-06-02T00:00:00"/>
    <s v="纯扣"/>
    <s v="0.14"/>
    <s v="0.14"/>
    <s v=""/>
    <n v="8.1999999999999993"/>
  </r>
  <r>
    <d v="2015-02-01T00:00:00"/>
    <x v="3"/>
    <x v="3"/>
    <s v="张生记"/>
    <n v="1478922"/>
    <n v="81784.386600000013"/>
    <x v="3280"/>
    <x v="4812"/>
    <x v="4748"/>
    <x v="128"/>
    <s v="餐饮"/>
    <x v="2"/>
    <s v="餐馆/饭店"/>
    <d v="2013-06-21T00:00:00"/>
    <d v="2021-10-18T00:00:00"/>
    <s v="保底(含物管费)与流水两者取高"/>
    <s v="0."/>
    <s v="0."/>
    <s v=""/>
    <n v="8.3000000000000007"/>
  </r>
  <r>
    <d v="2015-02-01T00:00:00"/>
    <x v="3"/>
    <x v="3"/>
    <s v="炉鱼"/>
    <n v="1415521.2"/>
    <n v="70776.06"/>
    <x v="446"/>
    <x v="4813"/>
    <x v="4749"/>
    <x v="129"/>
    <s v="餐饮"/>
    <x v="2"/>
    <s v="餐馆/饭店"/>
    <d v="2013-08-28T00:00:00"/>
    <d v="2021-11-25T00:00:00"/>
    <s v="保底(含物管费)与流水两者取高"/>
    <s v="0.05"/>
    <s v="0.05"/>
    <s v=""/>
    <n v="8.1999999999999993"/>
  </r>
  <r>
    <d v="2015-02-01T00:00:00"/>
    <x v="3"/>
    <x v="3"/>
    <s v="The Second Movement 第二乐章"/>
    <n v="581905.19999999995"/>
    <n v="55804.708680000003"/>
    <x v="3281"/>
    <x v="4814"/>
    <x v="4750"/>
    <x v="148"/>
    <s v="餐饮"/>
    <x v="2"/>
    <s v="餐馆/饭店"/>
    <d v="2013-10-20T00:00:00"/>
    <d v="2022-01-17T00:00:00"/>
    <s v="保底(含物管费)与流水两者取高"/>
    <s v="0.05"/>
    <s v="0.05"/>
    <s v=""/>
    <n v="8.1999999999999993"/>
  </r>
  <r>
    <d v="2015-02-01T00:00:00"/>
    <x v="3"/>
    <x v="3"/>
    <s v="Girdear 哥弟"/>
    <n v="762852"/>
    <n v="58815.889199999998"/>
    <x v="3282"/>
    <x v="4815"/>
    <x v="4751"/>
    <x v="83"/>
    <s v="普通服饰"/>
    <x v="13"/>
    <s v="女装"/>
    <d v="2013-04-10T00:00:00"/>
    <d v="2016-05-09T00:00:00"/>
    <s v="保底与流水两者取高"/>
    <s v="0.06"/>
    <s v="0.06"/>
    <s v=""/>
    <n v="3.1"/>
  </r>
  <r>
    <d v="2015-02-01T00:00:00"/>
    <x v="3"/>
    <x v="3"/>
    <s v="Esprit"/>
    <n v="1513736.16"/>
    <n v="205262.62329600001"/>
    <x v="3283"/>
    <x v="4816"/>
    <x v="4752"/>
    <x v="130"/>
    <s v="普通服饰"/>
    <x v="9"/>
    <s v="中性服装/休闲服饰"/>
    <d v="2013-01-25T00:00:00"/>
    <d v="2018-05-09T00:00:00"/>
    <s v="保底与流水两者取高"/>
    <s v="0.11"/>
    <s v="0.11"/>
    <s v=""/>
    <n v="5.3"/>
  </r>
  <r>
    <d v="2015-02-01T00:00:00"/>
    <x v="3"/>
    <x v="3"/>
    <s v="PAGE ONE"/>
    <n v="526150.79999999993"/>
    <n v="95548.985279999994"/>
    <x v="3284"/>
    <x v="4817"/>
    <x v="4753"/>
    <x v="131"/>
    <s v="普通服饰"/>
    <x v="9"/>
    <s v="综合服饰"/>
    <d v="2013-02-26T00:00:00"/>
    <d v="2016-05-09T00:00:00"/>
    <s v="保底与流水两者取高"/>
    <s v="0.15"/>
    <s v="0.15"/>
    <s v=""/>
    <n v="3.2"/>
  </r>
  <r>
    <d v="2015-02-01T00:00:00"/>
    <x v="3"/>
    <x v="3"/>
    <s v="伊芙丽éifini"/>
    <n v="586477.19999999995"/>
    <n v="96827.38572000002"/>
    <x v="3285"/>
    <x v="4818"/>
    <x v="4754"/>
    <x v="132"/>
    <s v="普通服饰"/>
    <x v="13"/>
    <s v="女装"/>
    <d v="2013-01-21T00:00:00"/>
    <d v="2016-05-09T00:00:00"/>
    <s v="保底与流水两者取高"/>
    <s v="0.15"/>
    <s v="0.15"/>
    <s v=""/>
    <n v="3.3"/>
  </r>
  <r>
    <d v="2015-02-01T00:00:00"/>
    <x v="3"/>
    <x v="3"/>
    <s v="AVVN 飞鸟和新酒"/>
    <n v="430782"/>
    <n v="75171.458999999988"/>
    <x v="1265"/>
    <x v="4819"/>
    <x v="4755"/>
    <x v="133"/>
    <s v="普通服饰"/>
    <x v="13"/>
    <s v="女装"/>
    <d v="2013-01-24T00:00:00"/>
    <d v="2015-05-09T00:00:00"/>
    <s v="保底与流水两者取高"/>
    <s v="0.15"/>
    <s v="0.15"/>
    <s v=""/>
    <n v="2.2999999999999998"/>
  </r>
  <r>
    <d v="2015-02-01T00:00:00"/>
    <x v="3"/>
    <x v="3"/>
    <s v="Plory"/>
    <n v="190420.55999999997"/>
    <n v="24754.672800000004"/>
    <x v="2028"/>
    <x v="4820"/>
    <x v="4756"/>
    <x v="134"/>
    <s v="普通服饰"/>
    <x v="12"/>
    <s v="男装"/>
    <d v="2013-03-12T00:00:00"/>
    <d v="2016-05-09T00:00:00"/>
    <s v="保底(含物管费)与流水两者取高"/>
    <s v="0.13"/>
    <s v="0.13"/>
    <s v=""/>
    <n v="3.2"/>
  </r>
  <r>
    <d v="2015-02-01T00:00:00"/>
    <x v="3"/>
    <x v="3"/>
    <s v="Croquis 速写"/>
    <n v="380985.59999999998"/>
    <n v="76311.415680000006"/>
    <x v="3286"/>
    <x v="4821"/>
    <x v="4757"/>
    <x v="135"/>
    <s v="普通服饰"/>
    <x v="12"/>
    <s v="男装"/>
    <d v="2013-03-22T00:00:00"/>
    <d v="2016-05-09T00:00:00"/>
    <s v="保底与流水两者取高"/>
    <s v="0.18"/>
    <s v="0.18"/>
    <s v=""/>
    <n v="3.1"/>
  </r>
  <r>
    <d v="2015-02-01T00:00:00"/>
    <x v="3"/>
    <x v="3"/>
    <s v="JNBY 江南布衣"/>
    <n v="636483.6"/>
    <n v="126978.47819999998"/>
    <x v="1453"/>
    <x v="4822"/>
    <x v="4758"/>
    <x v="82"/>
    <s v="普通服饰"/>
    <x v="13"/>
    <s v="女装"/>
    <d v="2013-01-11T00:00:00"/>
    <d v="2016-05-09T00:00:00"/>
    <s v="保底与流水两者取高"/>
    <s v="0.18"/>
    <s v="0.18"/>
    <s v=""/>
    <n v="3.3"/>
  </r>
  <r>
    <d v="2015-02-01T00:00:00"/>
    <x v="3"/>
    <x v="3"/>
    <s v="ROEM"/>
    <n v="158943"/>
    <n v="20662.59"/>
    <x v="458"/>
    <x v="4823"/>
    <x v="4759"/>
    <x v="136"/>
    <s v="普通服饰"/>
    <x v="13"/>
    <s v="女装"/>
    <d v="2013-03-12T00:00:00"/>
    <d v="2016-05-09T00:00:00"/>
    <s v="保底(含物管费)与流水两者取高"/>
    <s v="0.13"/>
    <s v="0.13"/>
    <s v=""/>
    <n v="3.2"/>
  </r>
  <r>
    <d v="2015-02-01T00:00:00"/>
    <x v="3"/>
    <x v="3"/>
    <s v="百合新娘"/>
    <n v="67644"/>
    <n v="29905.412399999997"/>
    <x v="3287"/>
    <x v="4824"/>
    <x v="4760"/>
    <x v="63"/>
    <s v="其它"/>
    <x v="3"/>
    <s v="婚纱店/婚纱摄影"/>
    <d v="2012-12-07T00:00:00"/>
    <d v="2015-05-09T00:00:00"/>
    <s v="纯保底"/>
    <s v="0."/>
    <s v="0."/>
    <s v=""/>
    <n v="2.4"/>
  </r>
  <r>
    <d v="2015-02-01T00:00:00"/>
    <x v="3"/>
    <x v="3"/>
    <s v="15mins"/>
    <n v="112941.59999999999"/>
    <n v="20645.724480000001"/>
    <x v="3288"/>
    <x v="4825"/>
    <x v="4761"/>
    <x v="137"/>
    <s v="普通服饰"/>
    <x v="6"/>
    <s v="鞋"/>
    <d v="2013-02-27T00:00:00"/>
    <d v="2015-05-09T00:00:00"/>
    <s v="保底与流水两者取高"/>
    <s v="0.16"/>
    <s v="0.16"/>
    <s v=""/>
    <n v="2.2000000000000002"/>
  </r>
  <r>
    <d v="2015-02-01T00:00:00"/>
    <x v="3"/>
    <x v="3"/>
    <s v="AJIDOU 阿吉豆"/>
    <n v="357200.39999999997"/>
    <n v="49543.695480000002"/>
    <x v="2519"/>
    <x v="4826"/>
    <x v="4762"/>
    <x v="138"/>
    <s v="普通服饰"/>
    <x v="6"/>
    <s v="流行配饰/人造珠宝佩饰"/>
    <d v="2013-01-13T00:00:00"/>
    <d v="2016-05-09T00:00:00"/>
    <s v="保底与流水两者取高"/>
    <s v="0.13"/>
    <s v="0.13"/>
    <s v=""/>
    <n v="3.3"/>
  </r>
  <r>
    <d v="2015-02-01T00:00:00"/>
    <x v="3"/>
    <x v="3"/>
    <s v="One More"/>
    <n v="232672.8"/>
    <n v="37018.242479999994"/>
    <x v="3134"/>
    <x v="4827"/>
    <x v="4763"/>
    <x v="118"/>
    <s v="普通服饰"/>
    <x v="13"/>
    <s v="女装"/>
    <d v="2014-12-01T00:00:00"/>
    <d v="2016-05-09T00:00:00"/>
    <s v="保底与流水两者取高"/>
    <s v="0.13"/>
    <s v="0.13"/>
    <s v=""/>
    <n v="1.4"/>
  </r>
  <r>
    <d v="2015-02-01T00:00:00"/>
    <x v="3"/>
    <x v="3"/>
    <s v="GXG"/>
    <n v="1262547.5999999999"/>
    <n v="190897.19712"/>
    <x v="938"/>
    <x v="4828"/>
    <x v="4764"/>
    <x v="52"/>
    <s v="普通服饰"/>
    <x v="12"/>
    <s v="男装"/>
    <d v="2014-12-01T00:00:00"/>
    <d v="2016-05-09T00:00:00"/>
    <s v="保底与流水两者取高"/>
    <s v="0.13"/>
    <s v="0.13"/>
    <s v=""/>
    <n v="1.4"/>
  </r>
  <r>
    <d v="2015-02-01T00:00:00"/>
    <x v="3"/>
    <x v="3"/>
    <s v="H.S"/>
    <n v="1009095.6"/>
    <n v="186379.95731999996"/>
    <x v="3176"/>
    <x v="4829"/>
    <x v="4765"/>
    <x v="141"/>
    <s v="普通服饰"/>
    <x v="13"/>
    <s v="女装"/>
    <d v="2013-02-26T00:00:00"/>
    <d v="2016-05-09T00:00:00"/>
    <s v="保底与流水两者取高"/>
    <s v="0.15"/>
    <s v="0.15"/>
    <s v=""/>
    <n v="3.2"/>
  </r>
  <r>
    <d v="2015-02-01T00:00:00"/>
    <x v="3"/>
    <x v="3"/>
    <s v="Harbor House"/>
    <n v="656717.6399999999"/>
    <n v="128256.95509199997"/>
    <x v="3289"/>
    <x v="4830"/>
    <x v="4766"/>
    <x v="142"/>
    <s v="其它"/>
    <x v="4"/>
    <s v="家具/厨房/卫浴/灯"/>
    <d v="2012-11-28T00:00:00"/>
    <d v="2018-05-09T00:00:00"/>
    <s v="保底与流水两者取高"/>
    <s v="0.12"/>
    <s v="0.12"/>
    <s v=""/>
    <n v="5.4"/>
  </r>
  <r>
    <d v="2015-02-01T00:00:00"/>
    <x v="3"/>
    <x v="3"/>
    <s v="一锅两吃"/>
    <n v="252084"/>
    <n v="37258.015200000002"/>
    <x v="3290"/>
    <x v="4831"/>
    <x v="4767"/>
    <x v="143"/>
    <s v="餐饮"/>
    <x v="2"/>
    <s v="餐馆/饭店"/>
    <d v="2013-02-26T00:00:00"/>
    <d v="2018-05-09T00:00:00"/>
    <s v="保底与流水两者取高"/>
    <s v="0.08"/>
    <s v="0.08"/>
    <s v=""/>
    <n v="5.2"/>
  </r>
  <r>
    <d v="2015-02-01T00:00:00"/>
    <x v="3"/>
    <x v="3"/>
    <s v="釜山料理"/>
    <n v="386288.39999999997"/>
    <n v="49908.461280000003"/>
    <x v="19"/>
    <x v="4832"/>
    <x v="4768"/>
    <x v="144"/>
    <s v="餐饮"/>
    <x v="2"/>
    <s v="餐馆/饭店"/>
    <d v="2013-02-27T00:00:00"/>
    <d v="2021-05-09T00:00:00"/>
    <s v="保底与流水两者取高"/>
    <s v="0.08"/>
    <s v="0.08"/>
    <s v=""/>
    <n v="8.1999999999999993"/>
  </r>
  <r>
    <d v="2015-02-01T00:00:00"/>
    <x v="3"/>
    <x v="3"/>
    <s v="澳门豆捞"/>
    <n v="537353.5199999999"/>
    <n v="73939.844352"/>
    <x v="3291"/>
    <x v="4833"/>
    <x v="4769"/>
    <x v="146"/>
    <s v="餐饮"/>
    <x v="2"/>
    <s v="餐馆/饭店"/>
    <d v="2012-12-18T00:00:00"/>
    <d v="2021-05-16T00:00:00"/>
    <s v="纯扣"/>
    <s v="0.07"/>
    <s v="0.07"/>
    <s v=""/>
    <n v="8.4"/>
  </r>
  <r>
    <d v="2015-02-01T00:00:00"/>
    <x v="3"/>
    <x v="3"/>
    <s v="大地之神"/>
    <n v="24776.399999999998"/>
    <n v="6241.1751599999998"/>
    <x v="3046"/>
    <x v="4834"/>
    <x v="4770"/>
    <x v="10"/>
    <s v="普通服饰"/>
    <x v="6"/>
    <s v="流行配饰/人造珠宝佩饰"/>
    <d v="2013-09-24T00:00:00"/>
    <d v="2015-09-23T00:00:00"/>
    <s v="保底与流水两者取高"/>
    <s v="0.16"/>
    <s v="0.16"/>
    <s v=""/>
    <n v="2"/>
  </r>
  <r>
    <d v="2015-02-01T00:00:00"/>
    <x v="3"/>
    <x v="3"/>
    <s v="Joysocks"/>
    <n v="48021.48"/>
    <n v="7803.4904999999999"/>
    <x v="3231"/>
    <x v="4835"/>
    <x v="4771"/>
    <x v="150"/>
    <s v="普通服饰"/>
    <x v="9"/>
    <s v="内衣裤/保暖内衣"/>
    <d v="2014-09-11T00:00:00"/>
    <d v="2015-09-10T00:00:00"/>
    <s v="保底与流水两者取高"/>
    <s v="0.15"/>
    <s v="0.15"/>
    <s v=""/>
    <n v="1"/>
  </r>
  <r>
    <d v="2015-02-01T00:00:00"/>
    <x v="3"/>
    <x v="3"/>
    <s v="谭木匠"/>
    <n v="57706.799999999996"/>
    <n v="9256.1707200000001"/>
    <x v="3292"/>
    <x v="4836"/>
    <x v="4772"/>
    <x v="10"/>
    <s v="普通服饰"/>
    <x v="6"/>
    <s v="流行配饰/人造珠宝佩饰"/>
    <d v="2014-09-20T00:00:00"/>
    <d v="2015-09-19T00:00:00"/>
    <s v="保底与流水两者取高"/>
    <s v="0.15"/>
    <s v="0.15"/>
    <s v=""/>
    <n v="1"/>
  </r>
  <r>
    <d v="2015-02-01T00:00:00"/>
    <x v="3"/>
    <x v="3"/>
    <s v="iwell 爱享屋"/>
    <n v="48930"/>
    <n v="7452.0389999999989"/>
    <x v="321"/>
    <x v="4837"/>
    <x v="4773"/>
    <x v="10"/>
    <s v="普通服饰"/>
    <x v="6"/>
    <s v="生活特性店"/>
    <d v="2014-03-26T00:00:00"/>
    <d v="2015-03-25T00:00:00"/>
    <s v="保底与流水两者取高"/>
    <s v="0.14"/>
    <s v="0.14"/>
    <s v=""/>
    <n v="1"/>
  </r>
  <r>
    <d v="2015-02-01T00:00:00"/>
    <x v="3"/>
    <x v="3"/>
    <s v="名表维修中心"/>
    <n v="5784"/>
    <n v="2159.7455999999997"/>
    <x v="3293"/>
    <x v="4838"/>
    <x v="4774"/>
    <x v="53"/>
    <s v="其它"/>
    <x v="3"/>
    <s v="修鞋/修锁服务"/>
    <d v="2013-12-09T00:00:00"/>
    <d v="2015-12-08T00:00:00"/>
    <s v="纯保底"/>
    <n v="0"/>
    <n v="0"/>
    <s v=""/>
    <n v="2"/>
  </r>
  <r>
    <d v="2015-02-01T00:00:00"/>
    <x v="3"/>
    <x v="3"/>
    <s v="维果部落(02-K10)"/>
    <n v="22716"/>
    <n v="2271.6"/>
    <x v="5"/>
    <x v="4839"/>
    <x v="4775"/>
    <x v="11"/>
    <s v="餐饮"/>
    <x v="0"/>
    <s v="小吃/冷饮/果汁吧"/>
    <d v="2014-03-14T00:00:00"/>
    <d v="2015-03-13T00:00:00"/>
    <s v="保底(含物管费)与流水两者取高"/>
    <s v="0.1"/>
    <s v="0.1"/>
    <s v=""/>
    <n v="1"/>
  </r>
  <r>
    <d v="2015-02-01T00:00:00"/>
    <x v="3"/>
    <x v="3"/>
    <s v="PH7"/>
    <n v="43880.4"/>
    <n v="8060.8294799999994"/>
    <x v="3294"/>
    <x v="4840"/>
    <x v="4776"/>
    <x v="58"/>
    <s v="普通服饰"/>
    <x v="6"/>
    <s v="流行配饰/人造珠宝佩饰"/>
    <d v="2014-04-30T00:00:00"/>
    <d v="2015-04-29T00:00:00"/>
    <s v="保底与流水两者取高"/>
    <s v="0.17"/>
    <s v="0.17"/>
    <s v=""/>
    <n v="1"/>
  </r>
  <r>
    <d v="2015-02-01T00:00:00"/>
    <x v="3"/>
    <x v="3"/>
    <s v="卡士通（2楼）"/>
    <n v="26146.799999999999"/>
    <n v="11998.766520000001"/>
    <x v="3295"/>
    <x v="4841"/>
    <x v="4777"/>
    <x v="149"/>
    <s v="其它"/>
    <x v="3"/>
    <s v="汽车美容"/>
    <d v="2014-04-23T00:00:00"/>
    <d v="2015-04-22T00:00:00"/>
    <s v="纯保底"/>
    <n v="0"/>
    <n v="0"/>
    <s v=""/>
    <n v="1"/>
  </r>
  <r>
    <d v="2015-02-01T00:00:00"/>
    <x v="3"/>
    <x v="3"/>
    <s v="7°银匠"/>
    <n v="43183.199999999997"/>
    <n v="7941.39048"/>
    <x v="3296"/>
    <x v="4842"/>
    <x v="4778"/>
    <x v="10"/>
    <s v="普通服饰"/>
    <x v="6"/>
    <s v="流行配饰/人造珠宝佩饰"/>
    <d v="2014-06-14T00:00:00"/>
    <d v="2015-05-09T00:00:00"/>
    <s v="保底与流水两者取高"/>
    <s v="0.17"/>
    <s v="0.17"/>
    <s v=""/>
    <n v="0.9"/>
  </r>
  <r>
    <d v="2015-02-01T00:00:00"/>
    <x v="3"/>
    <x v="3"/>
    <s v="跑酷"/>
    <n v="35868"/>
    <n v="6000.7163999999993"/>
    <x v="3297"/>
    <x v="4843"/>
    <x v="4779"/>
    <x v="57"/>
    <s v="其它"/>
    <x v="1"/>
    <s v="保健运动器材"/>
    <d v="2014-11-21T00:00:00"/>
    <d v="2015-11-20T00:00:00"/>
    <s v="保底与流水两者取高"/>
    <s v="0.15"/>
    <s v="0.15"/>
    <s v=""/>
    <n v="1"/>
  </r>
  <r>
    <d v="2015-02-01T00:00:00"/>
    <x v="3"/>
    <x v="3"/>
    <s v="Italina"/>
    <n v="44724"/>
    <n v="7755.1415999999999"/>
    <x v="3298"/>
    <x v="4844"/>
    <x v="4780"/>
    <x v="10"/>
    <s v="普通服饰"/>
    <x v="6"/>
    <s v="流行配饰/人造珠宝佩饰"/>
    <d v="2013-09-16T00:00:00"/>
    <d v="2015-09-15T00:00:00"/>
    <s v="保底与流水两者取高"/>
    <s v="0.16"/>
    <s v="0.16"/>
    <s v=""/>
    <n v="2"/>
  </r>
  <r>
    <d v="2015-02-01T00:00:00"/>
    <x v="3"/>
    <x v="3"/>
    <s v="银时代"/>
    <n v="32936.400000000001"/>
    <n v="6360.0188399999997"/>
    <x v="817"/>
    <x v="4845"/>
    <x v="4781"/>
    <x v="10"/>
    <s v="普通服饰"/>
    <x v="6"/>
    <s v="流行配饰/人造珠宝佩饰"/>
    <d v="2013-09-01T00:00:00"/>
    <d v="2015-08-31T00:00:00"/>
    <s v="保底与流水两者取高"/>
    <s v="0.17"/>
    <s v="0.17"/>
    <s v=""/>
    <n v="2"/>
  </r>
  <r>
    <d v="2015-02-01T00:00:00"/>
    <x v="3"/>
    <x v="3"/>
    <s v="罗西尼表"/>
    <n v="36572.400000000001"/>
    <n v="6601.3181999999997"/>
    <x v="3299"/>
    <x v="4846"/>
    <x v="4782"/>
    <x v="10"/>
    <s v="珠宝"/>
    <x v="11"/>
    <s v="钟表"/>
    <d v="2013-09-19T00:00:00"/>
    <d v="2015-09-18T00:00:00"/>
    <s v="保底与流水两者取高"/>
    <s v="0.13"/>
    <s v="0.13"/>
    <s v=""/>
    <n v="2"/>
  </r>
  <r>
    <d v="2015-02-01T00:00:00"/>
    <x v="3"/>
    <x v="3"/>
    <s v="改衣间"/>
    <n v="4926"/>
    <n v="2520.1416000000004"/>
    <x v="3300"/>
    <x v="4847"/>
    <x v="4783"/>
    <x v="147"/>
    <s v="其它"/>
    <x v="3"/>
    <s v="衣裤织补服务"/>
    <d v="2013-12-01T00:00:00"/>
    <d v="2015-11-30T00:00:00"/>
    <s v="纯保底"/>
    <n v="0"/>
    <n v="0"/>
    <s v=""/>
    <n v="2"/>
  </r>
  <r>
    <d v="2015-03-01T00:00:00"/>
    <x v="3"/>
    <x v="3"/>
    <s v="新发现餐厅"/>
    <n v="1051218"/>
    <n v="126461.52540000001"/>
    <x v="391"/>
    <x v="4848"/>
    <x v="4784"/>
    <x v="111"/>
    <s v="餐饮"/>
    <x v="2"/>
    <s v="餐馆/饭店"/>
    <d v="2012-12-27T00:00:00"/>
    <d v="2021-05-09T00:00:00"/>
    <s v="保底(含物管费)与流水两者取高"/>
    <s v="0.08"/>
    <s v="0.08"/>
    <s v=""/>
    <n v="8.4"/>
  </r>
  <r>
    <d v="2015-03-01T00:00:00"/>
    <x v="3"/>
    <x v="3"/>
    <s v="张功馆"/>
    <n v="1068524.3999999999"/>
    <n v="94030.147200000007"/>
    <x v="3301"/>
    <x v="4849"/>
    <x v="4785"/>
    <x v="112"/>
    <s v="餐饮"/>
    <x v="2"/>
    <s v="餐馆/饭店"/>
    <d v="2013-01-12T00:00:00"/>
    <d v="2021-05-09T00:00:00"/>
    <s v="保底(含物管费)与流水两者取高"/>
    <s v="0.08"/>
    <s v="0.08"/>
    <s v=""/>
    <n v="8.3000000000000007"/>
  </r>
  <r>
    <d v="2015-03-01T00:00:00"/>
    <x v="3"/>
    <x v="3"/>
    <s v="泰澜"/>
    <n v="1024637.04"/>
    <n v="81970.963200000013"/>
    <x v="2031"/>
    <x v="4850"/>
    <x v="4786"/>
    <x v="113"/>
    <s v="餐饮"/>
    <x v="2"/>
    <s v="餐馆/饭店"/>
    <d v="2014-08-26T00:00:00"/>
    <d v="2019-08-25T00:00:00"/>
    <s v="保底(含物管费)与流水两者取高"/>
    <s v="0.08"/>
    <s v="0.08"/>
    <s v=""/>
    <n v="5"/>
  </r>
  <r>
    <d v="2015-03-01T00:00:00"/>
    <x v="3"/>
    <x v="3"/>
    <s v="西堤厚牛排"/>
    <n v="906646.79999999993"/>
    <n v="78787.606919999991"/>
    <x v="1622"/>
    <x v="4851"/>
    <x v="4787"/>
    <x v="114"/>
    <s v="餐饮"/>
    <x v="2"/>
    <s v="餐馆/饭店"/>
    <d v="2014-04-28T00:00:00"/>
    <d v="2020-04-27T00:00:00"/>
    <s v="保底(含物管费)与流水两者取高"/>
    <s v="0.08"/>
    <s v="0.08"/>
    <s v=""/>
    <n v="6"/>
  </r>
  <r>
    <d v="2015-03-01T00:00:00"/>
    <x v="3"/>
    <x v="3"/>
    <s v="侨治"/>
    <n v="229209.72"/>
    <n v="26336.196828000004"/>
    <x v="763"/>
    <x v="4852"/>
    <x v="4788"/>
    <x v="115"/>
    <s v="美容"/>
    <x v="8"/>
    <s v="美容/美发/美甲"/>
    <d v="2012-11-30T00:00:00"/>
    <d v="2018-05-09T00:00:00"/>
    <s v="纯保底"/>
    <s v="0."/>
    <s v="0."/>
    <s v=""/>
    <n v="5.4"/>
  </r>
  <r>
    <d v="2015-03-01T00:00:00"/>
    <x v="3"/>
    <x v="3"/>
    <s v="巴蜀江南"/>
    <n v="555703.19999999995"/>
    <n v="110751.64775999999"/>
    <x v="1486"/>
    <x v="4853"/>
    <x v="4789"/>
    <x v="116"/>
    <s v="餐饮"/>
    <x v="2"/>
    <s v="餐馆/饭店"/>
    <d v="2012-12-25T00:00:00"/>
    <d v="2021-05-09T00:00:00"/>
    <s v="保底(含物管费)与流水两者取高"/>
    <s v="0.07"/>
    <s v="0.07"/>
    <s v=""/>
    <n v="8.4"/>
  </r>
  <r>
    <d v="2015-03-01T00:00:00"/>
    <x v="3"/>
    <x v="3"/>
    <s v="Aimer 爱慕一家人"/>
    <n v="275137.2"/>
    <n v="53789.3226"/>
    <x v="3302"/>
    <x v="4854"/>
    <x v="4790"/>
    <x v="117"/>
    <s v="普通服饰"/>
    <x v="9"/>
    <s v="内衣裤/保暖内衣"/>
    <d v="2013-01-25T00:00:00"/>
    <d v="2016-05-09T00:00:00"/>
    <s v="保底与流水两者取高"/>
    <s v="0.16"/>
    <s v="0.16"/>
    <s v=""/>
    <n v="3.3"/>
  </r>
  <r>
    <d v="2015-03-01T00:00:00"/>
    <x v="3"/>
    <x v="3"/>
    <s v="真情告白"/>
    <n v="269718"/>
    <n v="48926.845199999996"/>
    <x v="3303"/>
    <x v="4855"/>
    <x v="4791"/>
    <x v="25"/>
    <s v="普通服饰"/>
    <x v="13"/>
    <s v="女装"/>
    <d v="2013-01-12T00:00:00"/>
    <d v="2016-05-09T00:00:00"/>
    <s v="保底与流水两者取高"/>
    <s v="0.11"/>
    <s v="0.11"/>
    <s v=""/>
    <n v="3.3"/>
  </r>
  <r>
    <d v="2015-03-01T00:00:00"/>
    <x v="3"/>
    <x v="3"/>
    <s v="Zolle"/>
    <n v="171613.19999999998"/>
    <n v="31748.441999999999"/>
    <x v="3304"/>
    <x v="4856"/>
    <x v="4792"/>
    <x v="54"/>
    <s v="普通服饰"/>
    <x v="13"/>
    <s v="女装"/>
    <d v="2013-01-05T00:00:00"/>
    <d v="2016-05-09T00:00:00"/>
    <s v="保底与流水两者取高"/>
    <s v="0.15"/>
    <s v="0.15"/>
    <s v=""/>
    <n v="3.3"/>
  </r>
  <r>
    <d v="2015-03-01T00:00:00"/>
    <x v="3"/>
    <x v="3"/>
    <s v="WSFM 五色风马"/>
    <n v="92067.599999999991"/>
    <n v="33899.29032"/>
    <x v="3305"/>
    <x v="4857"/>
    <x v="4793"/>
    <x v="118"/>
    <s v="普通服饰"/>
    <x v="13"/>
    <s v="女装"/>
    <d v="2013-01-07T00:00:00"/>
    <d v="2015-05-09T00:00:00"/>
    <s v="保底与流水两者取高"/>
    <s v="0.14"/>
    <s v="0.14"/>
    <s v=""/>
    <n v="2.2999999999999998"/>
  </r>
  <r>
    <d v="2015-03-01T00:00:00"/>
    <x v="3"/>
    <x v="3"/>
    <s v="Suphier"/>
    <n v="65649.599999999991"/>
    <n v="17278.974719999998"/>
    <x v="2255"/>
    <x v="4858"/>
    <x v="4794"/>
    <x v="51"/>
    <s v="普通服饰"/>
    <x v="6"/>
    <s v="鞋"/>
    <d v="2013-01-06T00:00:00"/>
    <d v="2015-05-09T00:00:00"/>
    <s v="保底与流水两者取高"/>
    <s v="0.15"/>
    <s v="0.15"/>
    <s v=""/>
    <n v="2.2999999999999998"/>
  </r>
  <r>
    <d v="2015-03-01T00:00:00"/>
    <x v="3"/>
    <x v="3"/>
    <s v="KBNE"/>
    <n v="78304.800000000003"/>
    <n v="48987.482880000003"/>
    <x v="3306"/>
    <x v="4859"/>
    <x v="4795"/>
    <x v="35"/>
    <s v="普通服饰"/>
    <x v="13"/>
    <s v="女装"/>
    <d v="2013-01-09T00:00:00"/>
    <d v="2015-05-09T00:00:00"/>
    <s v="保底与流水两者取高"/>
    <s v="0.17"/>
    <s v="0.17"/>
    <s v=""/>
    <n v="2.2999999999999998"/>
  </r>
  <r>
    <d v="2015-03-01T00:00:00"/>
    <x v="3"/>
    <x v="3"/>
    <s v="Donoratico 达衣岩"/>
    <n v="298905.59999999998"/>
    <n v="59003.965440000007"/>
    <x v="3307"/>
    <x v="4860"/>
    <x v="4796"/>
    <x v="119"/>
    <s v="普通服饰"/>
    <x v="13"/>
    <s v="女装"/>
    <d v="2013-01-10T00:00:00"/>
    <d v="2016-05-09T00:00:00"/>
    <s v="保底(含物管费)与流水两者取高"/>
    <s v="0.18"/>
    <s v="0.18"/>
    <s v=""/>
    <n v="3.3"/>
  </r>
  <r>
    <d v="2015-03-01T00:00:00"/>
    <x v="3"/>
    <x v="3"/>
    <s v="Eland 依恋"/>
    <n v="45405.599999999999"/>
    <n v="34994.09592"/>
    <x v="3308"/>
    <x v="4861"/>
    <x v="4797"/>
    <x v="120"/>
    <s v="普通服饰"/>
    <x v="9"/>
    <s v="综合服饰"/>
    <d v="2013-03-07T00:00:00"/>
    <d v="2016-05-09T00:00:00"/>
    <s v="保底(含物管费)与流水两者取高"/>
    <s v="0.13"/>
    <s v="0.13"/>
    <s v=""/>
    <n v="3.2"/>
  </r>
  <r>
    <d v="2015-03-01T00:00:00"/>
    <x v="3"/>
    <x v="3"/>
    <s v="Teenie Weenie"/>
    <n v="111544.39200000001"/>
    <n v="24483.994043999999"/>
    <x v="3309"/>
    <x v="4862"/>
    <x v="4798"/>
    <x v="121"/>
    <s v="普通服饰"/>
    <x v="13"/>
    <s v="女装"/>
    <d v="2013-03-04T00:00:00"/>
    <d v="2016-05-09T00:00:00"/>
    <s v="保底(含物管费)与流水两者取高"/>
    <s v="0.13"/>
    <s v="0.13"/>
    <s v=""/>
    <n v="3.2"/>
  </r>
  <r>
    <d v="2015-03-01T00:00:00"/>
    <x v="3"/>
    <x v="3"/>
    <s v="Key Wear 奇威"/>
    <n v="174076.19999999998"/>
    <n v="37130.453460000004"/>
    <x v="3310"/>
    <x v="4863"/>
    <x v="4799"/>
    <x v="122"/>
    <s v="普通服饰"/>
    <x v="13"/>
    <s v="女装"/>
    <d v="2013-01-10T00:00:00"/>
    <d v="2018-05-09T00:00:00"/>
    <s v="保底与流水两者取高"/>
    <s v="0.16"/>
    <s v="0.16"/>
    <s v=""/>
    <n v="5.3"/>
  </r>
  <r>
    <d v="2015-03-01T00:00:00"/>
    <x v="3"/>
    <x v="3"/>
    <s v="Peace Bird 太平鸟女装"/>
    <n v="215697.6"/>
    <n v="78902.182079999984"/>
    <x v="875"/>
    <x v="4864"/>
    <x v="4800"/>
    <x v="123"/>
    <s v="普通服饰"/>
    <x v="13"/>
    <s v="女装"/>
    <d v="2013-01-25T00:00:00"/>
    <d v="2015-05-09T00:00:00"/>
    <s v="保底与流水两者取高"/>
    <s v="0.15"/>
    <s v="0.15"/>
    <s v=""/>
    <n v="2.2999999999999998"/>
  </r>
  <r>
    <d v="2015-03-01T00:00:00"/>
    <x v="3"/>
    <x v="3"/>
    <s v="Peace Bird 太平鸟男装"/>
    <n v="534572.4"/>
    <n v="98895.893999999986"/>
    <x v="3187"/>
    <x v="4865"/>
    <x v="4801"/>
    <x v="124"/>
    <s v="普通服饰"/>
    <x v="12"/>
    <s v="男装"/>
    <d v="2013-01-21T00:00:00"/>
    <d v="2015-05-09T00:00:00"/>
    <s v="保底与流水两者取高"/>
    <s v="0.15"/>
    <s v="0.15"/>
    <s v=""/>
    <n v="2.2999999999999998"/>
  </r>
  <r>
    <d v="2015-03-01T00:00:00"/>
    <x v="3"/>
    <x v="3"/>
    <s v="gxg.jeans"/>
    <n v="230070"/>
    <n v="62095.893000000004"/>
    <x v="3311"/>
    <x v="4866"/>
    <x v="4802"/>
    <x v="125"/>
    <s v="普通服饰"/>
    <x v="12"/>
    <s v="男装"/>
    <d v="2013-01-05T00:00:00"/>
    <d v="2016-05-09T00:00:00"/>
    <s v="保底与流水两者取高"/>
    <s v="0.13"/>
    <s v="0.13"/>
    <s v=""/>
    <n v="3.3"/>
  </r>
  <r>
    <d v="2015-03-01T00:00:00"/>
    <x v="3"/>
    <x v="3"/>
    <s v="Honeys"/>
    <n v="317964"/>
    <n v="74816.929199999999"/>
    <x v="853"/>
    <x v="4867"/>
    <x v="4803"/>
    <x v="126"/>
    <s v="普通服饰"/>
    <x v="13"/>
    <s v="女装"/>
    <d v="2012-12-31T00:00:00"/>
    <d v="2016-03-06T00:00:00"/>
    <s v="保底与流水两者取高"/>
    <s v="0.18"/>
    <s v="0.18"/>
    <s v=""/>
    <n v="3.2"/>
  </r>
  <r>
    <d v="2015-03-01T00:00:00"/>
    <x v="3"/>
    <x v="3"/>
    <s v="La Chapelle 拉夏贝尔"/>
    <n v="946940.39999999991"/>
    <n v="210126.07476000002"/>
    <x v="2310"/>
    <x v="4868"/>
    <x v="4804"/>
    <x v="127"/>
    <s v="快时尚"/>
    <x v="21"/>
    <s v="快时尚"/>
    <d v="2013-03-05T00:00:00"/>
    <d v="2021-06-02T00:00:00"/>
    <s v="纯扣"/>
    <s v="0.14"/>
    <s v="0.14"/>
    <s v=""/>
    <n v="8.1999999999999993"/>
  </r>
  <r>
    <d v="2015-03-01T00:00:00"/>
    <x v="3"/>
    <x v="3"/>
    <s v="张生记"/>
    <n v="1066179.5999999999"/>
    <n v="81775.975319999998"/>
    <x v="3312"/>
    <x v="4869"/>
    <x v="4805"/>
    <x v="128"/>
    <s v="餐饮"/>
    <x v="2"/>
    <s v="餐馆/饭店"/>
    <d v="2013-06-21T00:00:00"/>
    <d v="2021-10-18T00:00:00"/>
    <s v="保底(含物管费)与流水两者取高"/>
    <s v="0."/>
    <s v="0."/>
    <s v=""/>
    <n v="8.3000000000000007"/>
  </r>
  <r>
    <d v="2015-03-01T00:00:00"/>
    <x v="3"/>
    <x v="3"/>
    <s v="炉鱼"/>
    <n v="1941055.2"/>
    <n v="97052.76"/>
    <x v="6"/>
    <x v="4870"/>
    <x v="4806"/>
    <x v="129"/>
    <s v="餐饮"/>
    <x v="2"/>
    <s v="餐馆/饭店"/>
    <d v="2013-08-28T00:00:00"/>
    <d v="2021-11-25T00:00:00"/>
    <s v="保底(含物管费)与流水两者取高"/>
    <s v="0.05"/>
    <s v="0.05"/>
    <s v=""/>
    <n v="8.1999999999999993"/>
  </r>
  <r>
    <d v="2015-03-01T00:00:00"/>
    <x v="3"/>
    <x v="3"/>
    <s v="The Second Movement 第二乐章"/>
    <n v="886676.4"/>
    <n v="55771.94556"/>
    <x v="424"/>
    <x v="4871"/>
    <x v="4807"/>
    <x v="148"/>
    <s v="餐饮"/>
    <x v="2"/>
    <s v="餐馆/饭店"/>
    <d v="2013-10-20T00:00:00"/>
    <d v="2022-01-17T00:00:00"/>
    <s v="保底(含物管费)与流水两者取高"/>
    <s v="0.05"/>
    <s v="0.05"/>
    <s v=""/>
    <n v="8.1999999999999993"/>
  </r>
  <r>
    <d v="2015-03-01T00:00:00"/>
    <x v="3"/>
    <x v="3"/>
    <s v="Girdear 哥弟"/>
    <n v="836449.2"/>
    <n v="63235.559519999995"/>
    <x v="404"/>
    <x v="4872"/>
    <x v="4808"/>
    <x v="83"/>
    <s v="普通服饰"/>
    <x v="13"/>
    <s v="女装"/>
    <d v="2013-04-10T00:00:00"/>
    <d v="2016-05-09T00:00:00"/>
    <s v="保底与流水两者取高"/>
    <s v="0.06"/>
    <s v="0.06"/>
    <s v=""/>
    <n v="3.1"/>
  </r>
  <r>
    <d v="2015-03-01T00:00:00"/>
    <x v="3"/>
    <x v="3"/>
    <s v="Esprit"/>
    <n v="864077.64"/>
    <n v="139289.31556800002"/>
    <x v="3313"/>
    <x v="4873"/>
    <x v="4809"/>
    <x v="130"/>
    <s v="普通服饰"/>
    <x v="9"/>
    <s v="中性服装/休闲服饰"/>
    <d v="2013-01-25T00:00:00"/>
    <d v="2018-05-09T00:00:00"/>
    <s v="保底与流水两者取高"/>
    <s v="0.11"/>
    <s v="0.11"/>
    <s v=""/>
    <n v="5.3"/>
  </r>
  <r>
    <d v="2015-03-01T00:00:00"/>
    <x v="3"/>
    <x v="3"/>
    <s v="PAGE ONE"/>
    <n v="206268"/>
    <n v="83105.377200000003"/>
    <x v="3314"/>
    <x v="4874"/>
    <x v="4810"/>
    <x v="131"/>
    <s v="普通服饰"/>
    <x v="9"/>
    <s v="综合服饰"/>
    <d v="2013-02-26T00:00:00"/>
    <d v="2016-05-09T00:00:00"/>
    <s v="保底与流水两者取高"/>
    <s v="0.15"/>
    <s v="0.15"/>
    <s v=""/>
    <n v="3.2"/>
  </r>
  <r>
    <d v="2015-03-01T00:00:00"/>
    <x v="3"/>
    <x v="3"/>
    <s v="伊芙丽éifini"/>
    <n v="440848.8"/>
    <n v="74988.380880000012"/>
    <x v="2015"/>
    <x v="4875"/>
    <x v="4811"/>
    <x v="132"/>
    <s v="普通服饰"/>
    <x v="13"/>
    <s v="女装"/>
    <d v="2013-01-21T00:00:00"/>
    <d v="2016-05-09T00:00:00"/>
    <s v="保底与流水两者取高"/>
    <s v="0.15"/>
    <s v="0.15"/>
    <s v=""/>
    <n v="3.3"/>
  </r>
  <r>
    <d v="2015-03-01T00:00:00"/>
    <x v="3"/>
    <x v="3"/>
    <s v="AVVN 飞鸟和新酒"/>
    <n v="397118.39999999997"/>
    <n v="70131.10944"/>
    <x v="1323"/>
    <x v="4876"/>
    <x v="4812"/>
    <x v="133"/>
    <s v="普通服饰"/>
    <x v="13"/>
    <s v="女装"/>
    <d v="2013-01-24T00:00:00"/>
    <d v="2015-05-09T00:00:00"/>
    <s v="保底与流水两者取高"/>
    <s v="0.15"/>
    <s v="0.15"/>
    <s v=""/>
    <n v="2.2999999999999998"/>
  </r>
  <r>
    <d v="2015-03-01T00:00:00"/>
    <x v="3"/>
    <x v="3"/>
    <s v="Plory"/>
    <n v="114052.75200000001"/>
    <n v="14826.857760000001"/>
    <x v="458"/>
    <x v="4877"/>
    <x v="4813"/>
    <x v="134"/>
    <s v="普通服饰"/>
    <x v="12"/>
    <s v="男装"/>
    <d v="2013-03-12T00:00:00"/>
    <d v="2016-05-09T00:00:00"/>
    <s v="保底(含物管费)与流水两者取高"/>
    <s v="0.13"/>
    <s v="0.13"/>
    <s v=""/>
    <n v="3.2"/>
  </r>
  <r>
    <d v="2015-03-01T00:00:00"/>
    <x v="3"/>
    <x v="3"/>
    <s v="Croquis 速写"/>
    <n v="231390"/>
    <n v="49401.765000000007"/>
    <x v="3315"/>
    <x v="4878"/>
    <x v="4814"/>
    <x v="135"/>
    <s v="普通服饰"/>
    <x v="12"/>
    <s v="男装"/>
    <d v="2013-03-22T00:00:00"/>
    <d v="2016-05-09T00:00:00"/>
    <s v="保底与流水两者取高"/>
    <s v="0.18"/>
    <s v="0.18"/>
    <s v=""/>
    <n v="3.1"/>
  </r>
  <r>
    <d v="2015-03-01T00:00:00"/>
    <x v="3"/>
    <x v="3"/>
    <s v="JNBY 江南布衣"/>
    <n v="252596.4"/>
    <n v="64588.899479999993"/>
    <x v="3316"/>
    <x v="4879"/>
    <x v="4815"/>
    <x v="82"/>
    <s v="普通服饰"/>
    <x v="13"/>
    <s v="女装"/>
    <d v="2013-01-11T00:00:00"/>
    <d v="2016-05-09T00:00:00"/>
    <s v="保底与流水两者取高"/>
    <s v="0.18"/>
    <s v="0.18"/>
    <s v=""/>
    <n v="3.3"/>
  </r>
  <r>
    <d v="2015-03-01T00:00:00"/>
    <x v="3"/>
    <x v="3"/>
    <s v="ROEM"/>
    <n v="113339.80799999999"/>
    <n v="19007.085801599998"/>
    <x v="1390"/>
    <x v="4880"/>
    <x v="4816"/>
    <x v="136"/>
    <s v="普通服饰"/>
    <x v="13"/>
    <s v="女装"/>
    <d v="2013-03-12T00:00:00"/>
    <d v="2016-05-09T00:00:00"/>
    <s v="保底(含物管费)与流水两者取高"/>
    <s v="0.13"/>
    <s v="0.13"/>
    <s v=""/>
    <n v="3.2"/>
  </r>
  <r>
    <d v="2015-03-01T00:00:00"/>
    <x v="3"/>
    <x v="3"/>
    <s v="百合新娘"/>
    <n v="184122"/>
    <n v="29901.412799999998"/>
    <x v="1577"/>
    <x v="4881"/>
    <x v="4817"/>
    <x v="63"/>
    <s v="其它"/>
    <x v="3"/>
    <s v="婚纱店/婚纱摄影"/>
    <d v="2012-12-07T00:00:00"/>
    <d v="2015-05-09T00:00:00"/>
    <s v="纯保底"/>
    <s v="0."/>
    <s v="0."/>
    <s v=""/>
    <n v="2.4"/>
  </r>
  <r>
    <d v="2015-03-01T00:00:00"/>
    <x v="3"/>
    <x v="3"/>
    <s v="15mins"/>
    <n v="135230.39999999999"/>
    <n v="24219.764640000001"/>
    <x v="1008"/>
    <x v="4882"/>
    <x v="4818"/>
    <x v="137"/>
    <s v="普通服饰"/>
    <x v="6"/>
    <s v="鞋"/>
    <d v="2013-02-27T00:00:00"/>
    <d v="2015-05-09T00:00:00"/>
    <s v="保底与流水两者取高"/>
    <s v="0.16"/>
    <s v="0.16"/>
    <s v=""/>
    <n v="2.2000000000000002"/>
  </r>
  <r>
    <d v="2015-03-01T00:00:00"/>
    <x v="3"/>
    <x v="3"/>
    <s v="AJIDOU 阿吉豆"/>
    <n v="332148"/>
    <n v="46301.431199999999"/>
    <x v="1859"/>
    <x v="4883"/>
    <x v="4819"/>
    <x v="138"/>
    <s v="普通服饰"/>
    <x v="6"/>
    <s v="流行配饰/人造珠宝佩饰"/>
    <d v="2013-01-13T00:00:00"/>
    <d v="2016-05-09T00:00:00"/>
    <s v="保底与流水两者取高"/>
    <s v="0.13"/>
    <s v="0.13"/>
    <s v=""/>
    <n v="3.3"/>
  </r>
  <r>
    <d v="2015-03-01T00:00:00"/>
    <x v="3"/>
    <x v="3"/>
    <s v="One More"/>
    <n v="163830"/>
    <n v="34977.705000000002"/>
    <x v="3315"/>
    <x v="4884"/>
    <x v="4820"/>
    <x v="118"/>
    <s v="普通服饰"/>
    <x v="13"/>
    <s v="女装"/>
    <d v="2014-12-01T00:00:00"/>
    <d v="2016-05-09T00:00:00"/>
    <s v="保底与流水两者取高"/>
    <s v="0.13"/>
    <s v="0.13"/>
    <s v=""/>
    <n v="1.4"/>
  </r>
  <r>
    <d v="2015-03-01T00:00:00"/>
    <x v="3"/>
    <x v="3"/>
    <s v="GXG"/>
    <n v="596740.79999999993"/>
    <n v="109203.5664"/>
    <x v="3317"/>
    <x v="4885"/>
    <x v="4821"/>
    <x v="52"/>
    <s v="普通服饰"/>
    <x v="12"/>
    <s v="男装"/>
    <d v="2014-12-01T00:00:00"/>
    <d v="2016-05-09T00:00:00"/>
    <s v="保底与流水两者取高"/>
    <s v="0.13"/>
    <s v="0.13"/>
    <s v=""/>
    <n v="1.4"/>
  </r>
  <r>
    <d v="2015-03-01T00:00:00"/>
    <x v="3"/>
    <x v="3"/>
    <s v="H.S"/>
    <n v="619814.40000000002"/>
    <n v="160903.81823999999"/>
    <x v="3318"/>
    <x v="4886"/>
    <x v="4822"/>
    <x v="141"/>
    <s v="普通服饰"/>
    <x v="13"/>
    <s v="女装"/>
    <d v="2013-02-26T00:00:00"/>
    <d v="2016-05-09T00:00:00"/>
    <s v="保底与流水两者取高"/>
    <s v="0.15"/>
    <s v="0.15"/>
    <s v=""/>
    <n v="3.2"/>
  </r>
  <r>
    <d v="2015-03-01T00:00:00"/>
    <x v="3"/>
    <x v="3"/>
    <s v="Harbor House"/>
    <n v="1756074.4799999997"/>
    <n v="235313.98032"/>
    <x v="3319"/>
    <x v="4887"/>
    <x v="4823"/>
    <x v="142"/>
    <s v="其它"/>
    <x v="4"/>
    <s v="家具/厨房/卫浴/灯"/>
    <d v="2012-11-28T00:00:00"/>
    <d v="2018-05-09T00:00:00"/>
    <s v="保底与流水两者取高"/>
    <s v="0.12"/>
    <s v="0.12"/>
    <s v=""/>
    <n v="5.4"/>
  </r>
  <r>
    <d v="2015-03-01T00:00:00"/>
    <x v="3"/>
    <x v="3"/>
    <s v="一锅两吃"/>
    <n v="321168"/>
    <n v="37319.721600000004"/>
    <x v="2189"/>
    <x v="4888"/>
    <x v="4824"/>
    <x v="143"/>
    <s v="餐饮"/>
    <x v="2"/>
    <s v="餐馆/饭店"/>
    <d v="2013-02-26T00:00:00"/>
    <d v="2018-05-09T00:00:00"/>
    <s v="保底与流水两者取高"/>
    <s v="0.08"/>
    <s v="0.08"/>
    <s v=""/>
    <n v="5.2"/>
  </r>
  <r>
    <d v="2015-03-01T00:00:00"/>
    <x v="3"/>
    <x v="3"/>
    <s v="釜山料理"/>
    <n v="467631.6"/>
    <n v="51673.291799999999"/>
    <x v="3320"/>
    <x v="4889"/>
    <x v="4825"/>
    <x v="144"/>
    <s v="餐饮"/>
    <x v="2"/>
    <s v="餐馆/饭店"/>
    <d v="2013-02-27T00:00:00"/>
    <d v="2021-05-09T00:00:00"/>
    <s v="保底与流水两者取高"/>
    <s v="0.08"/>
    <s v="0.08"/>
    <s v=""/>
    <n v="8.1999999999999993"/>
  </r>
  <r>
    <d v="2015-03-01T00:00:00"/>
    <x v="3"/>
    <x v="3"/>
    <s v="澳门豆捞"/>
    <n v="426739.11599999998"/>
    <n v="66187.236891599998"/>
    <x v="652"/>
    <x v="4890"/>
    <x v="4826"/>
    <x v="146"/>
    <s v="餐饮"/>
    <x v="2"/>
    <s v="餐馆/饭店"/>
    <d v="2012-12-18T00:00:00"/>
    <d v="2021-05-16T00:00:00"/>
    <s v="纯扣"/>
    <s v="0.07"/>
    <s v="0.07"/>
    <s v=""/>
    <n v="8.4"/>
  </r>
  <r>
    <d v="2015-03-01T00:00:00"/>
    <x v="3"/>
    <x v="3"/>
    <s v="大地之神"/>
    <n v="26364"/>
    <n v="6240.3588000000009"/>
    <x v="3321"/>
    <x v="4891"/>
    <x v="4827"/>
    <x v="10"/>
    <s v="普通服饰"/>
    <x v="6"/>
    <s v="流行配饰/人造珠宝佩饰"/>
    <d v="2013-09-24T00:00:00"/>
    <d v="2015-09-23T00:00:00"/>
    <s v="保底与流水两者取高"/>
    <s v="0.16"/>
    <s v="0.16"/>
    <s v=""/>
    <n v="2"/>
  </r>
  <r>
    <d v="2015-03-01T00:00:00"/>
    <x v="3"/>
    <x v="3"/>
    <s v="Joysocks"/>
    <n v="51837.240000000005"/>
    <n v="8376.8979840000011"/>
    <x v="856"/>
    <x v="4892"/>
    <x v="4828"/>
    <x v="150"/>
    <s v="普通服饰"/>
    <x v="9"/>
    <s v="内衣裤/保暖内衣"/>
    <d v="2014-09-11T00:00:00"/>
    <d v="2015-09-10T00:00:00"/>
    <s v="保底与流水两者取高"/>
    <s v="0.15"/>
    <s v="0.15"/>
    <s v=""/>
    <n v="1"/>
  </r>
  <r>
    <d v="2015-03-01T00:00:00"/>
    <x v="3"/>
    <x v="3"/>
    <s v="谭木匠"/>
    <n v="49202.400000000001"/>
    <n v="7980.6292799999992"/>
    <x v="3322"/>
    <x v="4893"/>
    <x v="4829"/>
    <x v="10"/>
    <s v="普通服饰"/>
    <x v="6"/>
    <s v="流行配饰/人造珠宝佩饰"/>
    <d v="2014-09-20T00:00:00"/>
    <d v="2015-09-19T00:00:00"/>
    <s v="保底与流水两者取高"/>
    <s v="0.15"/>
    <s v="0.15"/>
    <s v=""/>
    <n v="1"/>
  </r>
  <r>
    <d v="2015-03-01T00:00:00"/>
    <x v="3"/>
    <x v="3"/>
    <s v="iwell 爱享屋"/>
    <n v="35484"/>
    <n v="5322.5999999999995"/>
    <x v="427"/>
    <x v="4894"/>
    <x v="4830"/>
    <x v="10"/>
    <s v="普通服饰"/>
    <x v="6"/>
    <s v="生活特性店"/>
    <d v="2014-03-26T00:00:00"/>
    <d v="2015-03-25T00:00:00"/>
    <s v="保底与流水两者取高"/>
    <s v="0.14"/>
    <s v="0.14"/>
    <s v=""/>
    <n v="1"/>
  </r>
  <r>
    <d v="2015-03-01T00:00:00"/>
    <x v="3"/>
    <x v="3"/>
    <s v="名表维修中心"/>
    <n v="8424"/>
    <n v="2159.9135999999999"/>
    <x v="3323"/>
    <x v="4895"/>
    <x v="4831"/>
    <x v="53"/>
    <s v="其它"/>
    <x v="3"/>
    <s v="修鞋/修锁服务"/>
    <d v="2013-12-09T00:00:00"/>
    <d v="2015-12-08T00:00:00"/>
    <s v="纯保底"/>
    <n v="0"/>
    <n v="0"/>
    <s v=""/>
    <n v="2"/>
  </r>
  <r>
    <d v="2015-03-01T00:00:00"/>
    <x v="3"/>
    <x v="3"/>
    <s v="维果部落(02-K10)"/>
    <n v="25680"/>
    <n v="2994.2879999999996"/>
    <x v="1905"/>
    <x v="4896"/>
    <x v="4832"/>
    <x v="11"/>
    <s v="餐饮"/>
    <x v="0"/>
    <s v="小吃/冷饮/果汁吧"/>
    <d v="2014-03-14T00:00:00"/>
    <d v="2015-03-13T00:00:00"/>
    <s v="保底(含物管费)与流水两者取高"/>
    <s v="0.1"/>
    <s v="0.1"/>
    <s v=""/>
    <n v="1"/>
  </r>
  <r>
    <d v="2015-03-01T00:00:00"/>
    <x v="3"/>
    <x v="3"/>
    <s v="PH7"/>
    <n v="27904.080000000002"/>
    <n v="6599.3149199999998"/>
    <x v="3324"/>
    <x v="4897"/>
    <x v="4833"/>
    <x v="58"/>
    <s v="普通服饰"/>
    <x v="6"/>
    <s v="流行配饰/人造珠宝佩饰"/>
    <d v="2014-04-30T00:00:00"/>
    <d v="2015-04-29T00:00:00"/>
    <s v="保底与流水两者取高"/>
    <s v="0.17"/>
    <s v="0.17"/>
    <s v=""/>
    <n v="1"/>
  </r>
  <r>
    <d v="2015-03-01T00:00:00"/>
    <x v="3"/>
    <x v="3"/>
    <s v="卡士通（2楼）"/>
    <n v="11912.4"/>
    <n v="12000.55176"/>
    <x v="3325"/>
    <x v="4898"/>
    <x v="4834"/>
    <x v="149"/>
    <s v="其它"/>
    <x v="3"/>
    <s v="汽车美容"/>
    <d v="2014-04-23T00:00:00"/>
    <d v="2015-04-22T00:00:00"/>
    <s v="纯保底"/>
    <n v="0"/>
    <n v="0"/>
    <s v=""/>
    <n v="1"/>
  </r>
  <r>
    <d v="2015-03-01T00:00:00"/>
    <x v="3"/>
    <x v="3"/>
    <s v="7°银匠"/>
    <n v="42122.400000000001"/>
    <n v="7758.9460800000015"/>
    <x v="3326"/>
    <x v="4899"/>
    <x v="4835"/>
    <x v="10"/>
    <s v="普通服饰"/>
    <x v="6"/>
    <s v="流行配饰/人造珠宝佩饰"/>
    <d v="2014-06-14T00:00:00"/>
    <d v="2015-05-09T00:00:00"/>
    <s v="保底与流水两者取高"/>
    <s v="0.17"/>
    <s v="0.17"/>
    <s v=""/>
    <n v="0.9"/>
  </r>
  <r>
    <d v="2015-03-01T00:00:00"/>
    <x v="3"/>
    <x v="3"/>
    <s v="跑酷"/>
    <n v="31677.599999999999"/>
    <n v="5999.7374399999999"/>
    <x v="3327"/>
    <x v="4900"/>
    <x v="4836"/>
    <x v="57"/>
    <s v="其它"/>
    <x v="1"/>
    <s v="保健运动器材"/>
    <d v="2014-11-21T00:00:00"/>
    <d v="2015-11-20T00:00:00"/>
    <s v="保底与流水两者取高"/>
    <s v="0.15"/>
    <s v="0.15"/>
    <s v=""/>
    <n v="1"/>
  </r>
  <r>
    <d v="2015-03-01T00:00:00"/>
    <x v="3"/>
    <x v="3"/>
    <s v="Italina"/>
    <n v="46041.599999999999"/>
    <n v="7965.1968000000006"/>
    <x v="1708"/>
    <x v="4901"/>
    <x v="4837"/>
    <x v="10"/>
    <s v="普通服饰"/>
    <x v="6"/>
    <s v="流行配饰/人造珠宝佩饰"/>
    <d v="2013-09-16T00:00:00"/>
    <d v="2015-09-15T00:00:00"/>
    <s v="保底与流水两者取高"/>
    <s v="0.16"/>
    <s v="0.16"/>
    <s v=""/>
    <n v="2"/>
  </r>
  <r>
    <d v="2015-03-01T00:00:00"/>
    <x v="3"/>
    <x v="3"/>
    <s v="银时代"/>
    <n v="33379.199999999997"/>
    <n v="6358.7376000000004"/>
    <x v="2327"/>
    <x v="4902"/>
    <x v="4838"/>
    <x v="10"/>
    <s v="普通服饰"/>
    <x v="6"/>
    <s v="流行配饰/人造珠宝佩饰"/>
    <d v="2013-09-01T00:00:00"/>
    <d v="2015-08-31T00:00:00"/>
    <s v="保底与流水两者取高"/>
    <s v="0.17"/>
    <s v="0.17"/>
    <s v=""/>
    <n v="2"/>
  </r>
  <r>
    <d v="2015-03-01T00:00:00"/>
    <x v="3"/>
    <x v="3"/>
    <s v="罗西尼表"/>
    <n v="30354"/>
    <n v="6598.9595999999992"/>
    <x v="3328"/>
    <x v="4903"/>
    <x v="4839"/>
    <x v="10"/>
    <s v="珠宝"/>
    <x v="11"/>
    <s v="钟表"/>
    <d v="2013-09-19T00:00:00"/>
    <d v="2015-09-18T00:00:00"/>
    <s v="保底与流水两者取高"/>
    <s v="0.13"/>
    <s v="0.13"/>
    <s v=""/>
    <n v="2"/>
  </r>
  <r>
    <d v="2015-03-01T00:00:00"/>
    <x v="3"/>
    <x v="3"/>
    <s v="改衣间"/>
    <n v="4788"/>
    <n v="2519.9243999999999"/>
    <x v="3329"/>
    <x v="4904"/>
    <x v="4840"/>
    <x v="147"/>
    <s v="其它"/>
    <x v="3"/>
    <s v="衣裤织补服务"/>
    <d v="2013-12-01T00:00:00"/>
    <d v="2015-11-30T00:00:00"/>
    <s v="纯保底"/>
    <n v="0"/>
    <n v="0"/>
    <s v=""/>
    <n v="2"/>
  </r>
  <r>
    <d v="2015-04-01T00:00:00"/>
    <x v="3"/>
    <x v="3"/>
    <s v="新发现餐厅"/>
    <n v="1075209.5999999999"/>
    <n v="126552.16992"/>
    <x v="380"/>
    <x v="4905"/>
    <x v="4841"/>
    <x v="111"/>
    <s v="餐饮"/>
    <x v="2"/>
    <s v="餐馆/饭店"/>
    <d v="2012-12-27T00:00:00"/>
    <d v="2021-05-09T00:00:00"/>
    <s v="保底(含物管费)与流水两者取高"/>
    <n v="0.08"/>
    <n v="0.08"/>
    <s v=""/>
    <n v="8.4"/>
  </r>
  <r>
    <d v="2015-04-01T00:00:00"/>
    <x v="3"/>
    <x v="3"/>
    <s v="张功馆"/>
    <n v="835395.6"/>
    <n v="93982.005000000005"/>
    <x v="358"/>
    <x v="4906"/>
    <x v="4842"/>
    <x v="112"/>
    <s v="餐饮"/>
    <x v="2"/>
    <s v="餐馆/饭店"/>
    <d v="2013-01-12T00:00:00"/>
    <d v="2021-05-09T00:00:00"/>
    <s v="保底(含物管费)与流水两者取高"/>
    <n v="0.08"/>
    <n v="0.08"/>
    <s v=""/>
    <n v="8.3000000000000007"/>
  </r>
  <r>
    <d v="2015-04-01T00:00:00"/>
    <x v="3"/>
    <x v="3"/>
    <s v="泰澜"/>
    <n v="850316.4"/>
    <n v="78314.140440000003"/>
    <x v="3330"/>
    <x v="4907"/>
    <x v="4843"/>
    <x v="113"/>
    <s v="餐饮"/>
    <x v="2"/>
    <s v="餐馆/饭店"/>
    <d v="2014-08-26T00:00:00"/>
    <d v="2019-08-25T00:00:00"/>
    <s v="保底(含物管费)与流水两者取高"/>
    <n v="0.08"/>
    <n v="0.08"/>
    <s v=""/>
    <n v="5"/>
  </r>
  <r>
    <d v="2015-04-01T00:00:00"/>
    <x v="3"/>
    <x v="3"/>
    <s v="西堤厚牛排"/>
    <n v="773792.4"/>
    <n v="78772.066319999998"/>
    <x v="1648"/>
    <x v="4908"/>
    <x v="4844"/>
    <x v="114"/>
    <s v="餐饮"/>
    <x v="2"/>
    <s v="餐馆/饭店"/>
    <d v="2014-04-28T00:00:00"/>
    <d v="2020-04-27T00:00:00"/>
    <s v="保底(含物管费)与流水两者取高"/>
    <n v="0.08"/>
    <n v="0.08"/>
    <s v=""/>
    <n v="6"/>
  </r>
  <r>
    <d v="2015-04-01T00:00:00"/>
    <x v="3"/>
    <x v="3"/>
    <s v="侨治"/>
    <n v="96985.439999999988"/>
    <n v="26331.54696"/>
    <x v="3331"/>
    <x v="4909"/>
    <x v="4845"/>
    <x v="115"/>
    <s v="美容"/>
    <x v="8"/>
    <s v="美容/美发/美甲"/>
    <d v="2012-11-30T00:00:00"/>
    <d v="2018-05-09T00:00:00"/>
    <s v="纯保底"/>
    <n v="0"/>
    <n v="0"/>
    <s v=""/>
    <n v="5.4"/>
  </r>
  <r>
    <d v="2015-04-01T00:00:00"/>
    <x v="3"/>
    <x v="3"/>
    <s v="Aimer 爱慕一家人"/>
    <n v="257878.8"/>
    <n v="51034.214520000001"/>
    <x v="3332"/>
    <x v="4910"/>
    <x v="4846"/>
    <x v="117"/>
    <s v="普通服饰"/>
    <x v="9"/>
    <s v="内衣裤/保暖内衣"/>
    <d v="2013-01-25T00:00:00"/>
    <d v="2016-05-09T00:00:00"/>
    <s v="保底与流水两者取高"/>
    <n v="0.16"/>
    <n v="0.16"/>
    <s v=""/>
    <n v="3.3"/>
  </r>
  <r>
    <d v="2015-04-01T00:00:00"/>
    <x v="3"/>
    <x v="3"/>
    <s v="真情告白"/>
    <n v="357392.39999999997"/>
    <n v="48927.019559999993"/>
    <x v="3333"/>
    <x v="4911"/>
    <x v="4847"/>
    <x v="25"/>
    <s v="普通服饰"/>
    <x v="13"/>
    <s v="女装"/>
    <d v="2013-01-12T00:00:00"/>
    <d v="2016-05-09T00:00:00"/>
    <s v="保底与流水两者取高"/>
    <n v="0.11"/>
    <n v="0.11"/>
    <s v=""/>
    <n v="3.3"/>
  </r>
  <r>
    <d v="2015-04-01T00:00:00"/>
    <x v="3"/>
    <x v="3"/>
    <s v="Zolle"/>
    <n v="254866.8"/>
    <n v="44219.389800000004"/>
    <x v="810"/>
    <x v="4912"/>
    <x v="4848"/>
    <x v="54"/>
    <s v="普通服饰"/>
    <x v="13"/>
    <s v="女装"/>
    <d v="2013-01-05T00:00:00"/>
    <d v="2016-05-09T00:00:00"/>
    <s v="保底与流水两者取高"/>
    <n v="0.15"/>
    <n v="0.15"/>
    <s v=""/>
    <n v="3.3"/>
  </r>
  <r>
    <d v="2015-04-01T00:00:00"/>
    <x v="3"/>
    <x v="3"/>
    <s v="WSFM 五色风马"/>
    <n v="160790.39999999999"/>
    <n v="33894.616320000001"/>
    <x v="653"/>
    <x v="4913"/>
    <x v="4849"/>
    <x v="118"/>
    <s v="普通服饰"/>
    <x v="13"/>
    <s v="女装"/>
    <d v="2013-01-07T00:00:00"/>
    <d v="2015-05-09T00:00:00"/>
    <s v="保底与流水两者取高"/>
    <n v="0.14000000000000001"/>
    <n v="0.14000000000000001"/>
    <s v=""/>
    <n v="2.2999999999999998"/>
  </r>
  <r>
    <d v="2015-04-01T00:00:00"/>
    <x v="3"/>
    <x v="3"/>
    <s v="Suphier"/>
    <n v="44548.799999999996"/>
    <n v="17280.479519999997"/>
    <x v="3334"/>
    <x v="4914"/>
    <x v="4850"/>
    <x v="51"/>
    <s v="普通服饰"/>
    <x v="6"/>
    <s v="鞋"/>
    <d v="2013-01-06T00:00:00"/>
    <d v="2015-05-09T00:00:00"/>
    <s v="保底与流水两者取高"/>
    <n v="0.15"/>
    <n v="0.15"/>
    <s v=""/>
    <n v="2.2999999999999998"/>
  </r>
  <r>
    <d v="2015-04-01T00:00:00"/>
    <x v="3"/>
    <x v="3"/>
    <s v="KBNE"/>
    <n v="77253.599999999991"/>
    <n v="48986.50776"/>
    <x v="3335"/>
    <x v="4915"/>
    <x v="4851"/>
    <x v="35"/>
    <s v="普通服饰"/>
    <x v="13"/>
    <s v="女装"/>
    <d v="2013-01-09T00:00:00"/>
    <d v="2015-05-09T00:00:00"/>
    <s v="保底与流水两者取高"/>
    <n v="0.17"/>
    <n v="0.17"/>
    <s v=""/>
    <n v="2.2999999999999998"/>
  </r>
  <r>
    <d v="2015-04-01T00:00:00"/>
    <x v="3"/>
    <x v="3"/>
    <s v="Donoratico 达衣岩"/>
    <n v="297711.59999999998"/>
    <n v="59006.439120000003"/>
    <x v="1953"/>
    <x v="4916"/>
    <x v="4852"/>
    <x v="119"/>
    <s v="普通服饰"/>
    <x v="13"/>
    <s v="女装"/>
    <d v="2013-01-10T00:00:00"/>
    <d v="2016-05-09T00:00:00"/>
    <s v="保底(含物管费)与流水两者取高"/>
    <n v="0.18"/>
    <n v="0.18"/>
    <s v=""/>
    <n v="3.3"/>
  </r>
  <r>
    <d v="2015-04-01T00:00:00"/>
    <x v="3"/>
    <x v="3"/>
    <s v="Teenie Weenie"/>
    <n v="89802.623999999996"/>
    <n v="24480.195302399999"/>
    <x v="3336"/>
    <x v="4917"/>
    <x v="4853"/>
    <x v="121"/>
    <s v="普通服饰"/>
    <x v="13"/>
    <s v="女装"/>
    <d v="2013-03-04T00:00:00"/>
    <d v="2016-05-09T00:00:00"/>
    <s v="保底(含物管费)与流水两者取高"/>
    <n v="0.13"/>
    <n v="0.13"/>
    <s v=""/>
    <n v="3.2"/>
  </r>
  <r>
    <d v="2015-04-01T00:00:00"/>
    <x v="3"/>
    <x v="3"/>
    <s v="Key Wear 奇威"/>
    <n v="166830"/>
    <n v="37119.674999999996"/>
    <x v="3337"/>
    <x v="4918"/>
    <x v="4854"/>
    <x v="122"/>
    <s v="普通服饰"/>
    <x v="13"/>
    <s v="女装"/>
    <d v="2013-01-10T00:00:00"/>
    <d v="2018-05-09T00:00:00"/>
    <s v="保底与流水两者取高"/>
    <n v="0.16"/>
    <n v="0.16"/>
    <s v=""/>
    <n v="5.3"/>
  </r>
  <r>
    <d v="2015-04-01T00:00:00"/>
    <x v="3"/>
    <x v="3"/>
    <s v="Peace Bird 太平鸟女装"/>
    <n v="220447.19999999998"/>
    <n v="78920.097600000008"/>
    <x v="3338"/>
    <x v="4919"/>
    <x v="4855"/>
    <x v="123"/>
    <s v="普通服饰"/>
    <x v="13"/>
    <s v="女装"/>
    <d v="2013-01-25T00:00:00"/>
    <d v="2015-05-09T00:00:00"/>
    <s v="保底与流水两者取高"/>
    <n v="0.15"/>
    <n v="0.15"/>
    <s v=""/>
    <n v="2.2999999999999998"/>
  </r>
  <r>
    <d v="2015-04-01T00:00:00"/>
    <x v="3"/>
    <x v="3"/>
    <s v="Peace Bird 太平鸟男装"/>
    <n v="489862.8"/>
    <n v="92192.17895999999"/>
    <x v="1462"/>
    <x v="4920"/>
    <x v="4856"/>
    <x v="124"/>
    <s v="普通服饰"/>
    <x v="12"/>
    <s v="男装"/>
    <d v="2013-01-21T00:00:00"/>
    <d v="2015-05-09T00:00:00"/>
    <s v="保底与流水两者取高"/>
    <n v="0.15"/>
    <n v="0.15"/>
    <s v=""/>
    <n v="2.2999999999999998"/>
  </r>
  <r>
    <d v="2015-04-01T00:00:00"/>
    <x v="3"/>
    <x v="3"/>
    <s v="gxg.jeans"/>
    <n v="197283.6"/>
    <n v="62104.877280000001"/>
    <x v="3339"/>
    <x v="4921"/>
    <x v="4857"/>
    <x v="125"/>
    <s v="普通服饰"/>
    <x v="12"/>
    <s v="男装"/>
    <d v="2013-01-05T00:00:00"/>
    <d v="2016-05-09T00:00:00"/>
    <s v="保底与流水两者取高"/>
    <n v="0.13"/>
    <n v="0.13"/>
    <s v=""/>
    <n v="3.3"/>
  </r>
  <r>
    <d v="2015-04-01T00:00:00"/>
    <x v="3"/>
    <x v="3"/>
    <s v="Honeys"/>
    <n v="289200"/>
    <n v="74816.039999999994"/>
    <x v="43"/>
    <x v="4922"/>
    <x v="4858"/>
    <x v="126"/>
    <s v="普通服饰"/>
    <x v="13"/>
    <s v="女装"/>
    <d v="2012-12-31T00:00:00"/>
    <d v="2016-03-06T00:00:00"/>
    <s v="保底与流水两者取高"/>
    <n v="0.18"/>
    <n v="0.18"/>
    <s v=""/>
    <n v="3.2"/>
  </r>
  <r>
    <d v="2015-04-01T00:00:00"/>
    <x v="3"/>
    <x v="3"/>
    <s v="La Chapelle 拉夏贝尔"/>
    <n v="968989.2"/>
    <n v="213274.52291999999"/>
    <x v="3340"/>
    <x v="4923"/>
    <x v="4859"/>
    <x v="127"/>
    <s v="快时尚"/>
    <x v="21"/>
    <s v="快时尚"/>
    <d v="2013-03-05T00:00:00"/>
    <d v="2021-06-02T00:00:00"/>
    <s v="纯扣"/>
    <n v="0.14000000000000001"/>
    <n v="0.14000000000000001"/>
    <s v=""/>
    <n v="8.1999999999999993"/>
  </r>
  <r>
    <d v="2015-04-01T00:00:00"/>
    <x v="3"/>
    <x v="3"/>
    <s v="张生记"/>
    <n v="1010121.6"/>
    <n v="81718.837439999988"/>
    <x v="3341"/>
    <x v="4924"/>
    <x v="4860"/>
    <x v="128"/>
    <s v="餐饮"/>
    <x v="2"/>
    <s v="餐馆/饭店"/>
    <d v="2013-06-21T00:00:00"/>
    <d v="2021-10-18T00:00:00"/>
    <s v="保底(含物管费)与流水两者取高"/>
    <n v="0"/>
    <n v="0"/>
    <s v=""/>
    <n v="8.3000000000000007"/>
  </r>
  <r>
    <d v="2015-04-01T00:00:00"/>
    <x v="3"/>
    <x v="3"/>
    <s v="炉鱼"/>
    <n v="1910169.5999999999"/>
    <n v="95508.48000000001"/>
    <x v="895"/>
    <x v="4925"/>
    <x v="4861"/>
    <x v="129"/>
    <s v="餐饮"/>
    <x v="2"/>
    <s v="餐馆/饭店"/>
    <d v="2013-08-28T00:00:00"/>
    <d v="2021-11-25T00:00:00"/>
    <s v="保底(含物管费)与流水两者取高"/>
    <n v="0.05"/>
    <n v="0.05"/>
    <s v=""/>
    <n v="8.1999999999999993"/>
  </r>
  <r>
    <d v="2015-04-01T00:00:00"/>
    <x v="3"/>
    <x v="3"/>
    <s v="The Second Movement 第二乐章"/>
    <n v="866385.6"/>
    <n v="55795.232639999995"/>
    <x v="3342"/>
    <x v="4926"/>
    <x v="4862"/>
    <x v="148"/>
    <s v="餐饮"/>
    <x v="2"/>
    <s v="餐馆/饭店"/>
    <d v="2013-10-20T00:00:00"/>
    <d v="2022-01-17T00:00:00"/>
    <s v="保底(含物管费)与流水两者取高"/>
    <n v="0.05"/>
    <n v="0.05"/>
    <s v=""/>
    <n v="8.1999999999999993"/>
  </r>
  <r>
    <d v="2015-04-01T00:00:00"/>
    <x v="3"/>
    <x v="3"/>
    <s v="Girdear 哥弟"/>
    <n v="858648"/>
    <n v="64570.329599999997"/>
    <x v="2626"/>
    <x v="4927"/>
    <x v="4863"/>
    <x v="83"/>
    <s v="普通服饰"/>
    <x v="13"/>
    <s v="女装"/>
    <d v="2013-04-10T00:00:00"/>
    <d v="2016-05-09T00:00:00"/>
    <s v="保底与流水两者取高"/>
    <n v="0.06"/>
    <n v="0.06"/>
    <s v=""/>
    <n v="3.1"/>
  </r>
  <r>
    <d v="2015-04-01T00:00:00"/>
    <x v="3"/>
    <x v="3"/>
    <s v="Esprit"/>
    <n v="677855.04"/>
    <n v="139299.21072"/>
    <x v="552"/>
    <x v="4928"/>
    <x v="4864"/>
    <x v="130"/>
    <s v="普通服饰"/>
    <x v="9"/>
    <s v="中性服装/休闲服饰"/>
    <d v="2013-01-25T00:00:00"/>
    <d v="2018-05-09T00:00:00"/>
    <s v="保底与流水两者取高"/>
    <n v="0.11"/>
    <n v="0.11"/>
    <s v=""/>
    <n v="5.3"/>
  </r>
  <r>
    <d v="2015-04-01T00:00:00"/>
    <x v="3"/>
    <x v="3"/>
    <s v="PAGE ONE"/>
    <n v="191260.79999999999"/>
    <n v="83102.817600000009"/>
    <x v="3343"/>
    <x v="4929"/>
    <x v="4865"/>
    <x v="131"/>
    <s v="普通服饰"/>
    <x v="9"/>
    <s v="综合服饰"/>
    <d v="2013-02-26T00:00:00"/>
    <d v="2016-05-09T00:00:00"/>
    <s v="保底与流水两者取高"/>
    <n v="0.15"/>
    <n v="0.15"/>
    <s v=""/>
    <n v="3.2"/>
  </r>
  <r>
    <d v="2015-04-01T00:00:00"/>
    <x v="3"/>
    <x v="3"/>
    <s v="伊芙丽éifini"/>
    <n v="333253.2"/>
    <n v="58852.515120000004"/>
    <x v="1323"/>
    <x v="4930"/>
    <x v="4866"/>
    <x v="132"/>
    <s v="普通服饰"/>
    <x v="13"/>
    <s v="女装"/>
    <d v="2013-01-21T00:00:00"/>
    <d v="2016-05-09T00:00:00"/>
    <s v="保底与流水两者取高"/>
    <n v="0.15"/>
    <n v="0.15"/>
    <s v=""/>
    <n v="3.3"/>
  </r>
  <r>
    <d v="2015-04-01T00:00:00"/>
    <x v="3"/>
    <x v="3"/>
    <s v="AVVN 飞鸟和新酒"/>
    <n v="392346"/>
    <n v="69406.007400000002"/>
    <x v="1093"/>
    <x v="4931"/>
    <x v="4867"/>
    <x v="133"/>
    <s v="普通服饰"/>
    <x v="13"/>
    <s v="女装"/>
    <d v="2013-01-24T00:00:00"/>
    <d v="2015-05-09T00:00:00"/>
    <s v="保底与流水两者取高"/>
    <n v="0.15"/>
    <n v="0.15"/>
    <s v=""/>
    <n v="2.2999999999999998"/>
  </r>
  <r>
    <d v="2015-04-01T00:00:00"/>
    <x v="3"/>
    <x v="3"/>
    <s v="Plory"/>
    <n v="99331.08"/>
    <n v="14830.130244"/>
    <x v="2585"/>
    <x v="4932"/>
    <x v="4868"/>
    <x v="134"/>
    <s v="普通服饰"/>
    <x v="12"/>
    <s v="男装"/>
    <d v="2013-03-12T00:00:00"/>
    <d v="2016-05-09T00:00:00"/>
    <s v="保底(含物管费)与流水两者取高"/>
    <n v="0.13"/>
    <n v="0.13"/>
    <s v=""/>
    <n v="3.2"/>
  </r>
  <r>
    <d v="2015-04-01T00:00:00"/>
    <x v="3"/>
    <x v="3"/>
    <s v="Croquis 速写"/>
    <n v="336684"/>
    <n v="68346.851999999999"/>
    <x v="3344"/>
    <x v="4933"/>
    <x v="4869"/>
    <x v="135"/>
    <s v="普通服饰"/>
    <x v="12"/>
    <s v="男装"/>
    <d v="2013-03-22T00:00:00"/>
    <d v="2016-05-09T00:00:00"/>
    <s v="保底与流水两者取高"/>
    <n v="0.18"/>
    <n v="0.18"/>
    <s v=""/>
    <n v="3.1"/>
  </r>
  <r>
    <d v="2015-04-01T00:00:00"/>
    <x v="3"/>
    <x v="3"/>
    <s v="JNBY 江南布衣"/>
    <n v="275740.79999999999"/>
    <n v="64578.495360000001"/>
    <x v="3345"/>
    <x v="4934"/>
    <x v="4870"/>
    <x v="82"/>
    <s v="普通服饰"/>
    <x v="13"/>
    <s v="女装"/>
    <d v="2013-01-11T00:00:00"/>
    <d v="2016-05-09T00:00:00"/>
    <s v="保底与流水两者取高"/>
    <n v="0.18"/>
    <n v="0.18"/>
    <s v=""/>
    <n v="3.3"/>
  </r>
  <r>
    <d v="2015-04-01T00:00:00"/>
    <x v="3"/>
    <x v="3"/>
    <s v="ROEM"/>
    <n v="65507.88"/>
    <n v="19010.386776000003"/>
    <x v="2723"/>
    <x v="4935"/>
    <x v="4871"/>
    <x v="136"/>
    <s v="普通服饰"/>
    <x v="13"/>
    <s v="女装"/>
    <d v="2013-03-12T00:00:00"/>
    <d v="2016-05-09T00:00:00"/>
    <s v="保底(含物管费)与流水两者取高"/>
    <n v="0.13"/>
    <n v="0.13"/>
    <s v=""/>
    <n v="3.2"/>
  </r>
  <r>
    <d v="2015-04-01T00:00:00"/>
    <x v="3"/>
    <x v="3"/>
    <s v="百合新娘"/>
    <n v="279968.39999999997"/>
    <n v="29900.625119999997"/>
    <x v="3346"/>
    <x v="4936"/>
    <x v="4872"/>
    <x v="63"/>
    <s v="其它"/>
    <x v="3"/>
    <s v="婚纱店/婚纱摄影"/>
    <d v="2012-12-07T00:00:00"/>
    <d v="2015-05-09T00:00:00"/>
    <s v="纯保底"/>
    <n v="0"/>
    <n v="0"/>
    <s v=""/>
    <n v="2.4"/>
  </r>
  <r>
    <d v="2015-04-01T00:00:00"/>
    <x v="3"/>
    <x v="3"/>
    <s v="15mins"/>
    <n v="185259.6"/>
    <n v="32216.644439999996"/>
    <x v="1776"/>
    <x v="4937"/>
    <x v="4873"/>
    <x v="137"/>
    <s v="普通服饰"/>
    <x v="6"/>
    <s v="鞋"/>
    <d v="2013-02-27T00:00:00"/>
    <d v="2015-05-09T00:00:00"/>
    <s v="保底与流水两者取高"/>
    <n v="0.16"/>
    <n v="0.16"/>
    <s v=""/>
    <n v="2.2000000000000002"/>
  </r>
  <r>
    <d v="2015-04-01T00:00:00"/>
    <x v="3"/>
    <x v="3"/>
    <s v="AJIDOU 阿吉豆"/>
    <n v="244831.19999999998"/>
    <n v="34937.412239999998"/>
    <x v="892"/>
    <x v="4938"/>
    <x v="4874"/>
    <x v="138"/>
    <s v="普通服饰"/>
    <x v="6"/>
    <s v="流行配饰/人造珠宝佩饰"/>
    <d v="2013-01-13T00:00:00"/>
    <d v="2016-05-09T00:00:00"/>
    <s v="保底与流水两者取高"/>
    <n v="0.13"/>
    <n v="0.13"/>
    <s v=""/>
    <n v="3.3"/>
  </r>
  <r>
    <d v="2015-04-01T00:00:00"/>
    <x v="3"/>
    <x v="3"/>
    <s v="One More"/>
    <n v="147916.79999999999"/>
    <n v="34982.323199999999"/>
    <x v="3347"/>
    <x v="4939"/>
    <x v="4875"/>
    <x v="118"/>
    <s v="普通服饰"/>
    <x v="13"/>
    <s v="女装"/>
    <d v="2014-12-01T00:00:00"/>
    <d v="2016-05-09T00:00:00"/>
    <s v="保底与流水两者取高"/>
    <n v="0.13"/>
    <n v="0.13"/>
    <s v=""/>
    <n v="1.4"/>
  </r>
  <r>
    <d v="2015-04-01T00:00:00"/>
    <x v="3"/>
    <x v="3"/>
    <s v="GXG"/>
    <n v="578871.6"/>
    <n v="109175.18376"/>
    <x v="3348"/>
    <x v="4940"/>
    <x v="4876"/>
    <x v="52"/>
    <s v="普通服饰"/>
    <x v="12"/>
    <s v="男装"/>
    <d v="2014-12-01T00:00:00"/>
    <d v="2016-05-09T00:00:00"/>
    <s v="保底与流水两者取高"/>
    <n v="0.13"/>
    <n v="0.13"/>
    <s v=""/>
    <n v="1.4"/>
  </r>
  <r>
    <d v="2015-04-01T00:00:00"/>
    <x v="3"/>
    <x v="3"/>
    <s v="Hope show"/>
    <n v="745117.2"/>
    <n v="90010.157760000002"/>
    <x v="3349"/>
    <x v="4941"/>
    <x v="4877"/>
    <x v="151"/>
    <s v="普通服饰"/>
    <x v="13"/>
    <s v="女装"/>
    <d v="2013-02-26T00:00:00"/>
    <d v="2016-05-09T00:00:00"/>
    <s v="保底与流水两者取高"/>
    <n v="0.15"/>
    <n v="0.15"/>
    <s v=""/>
    <n v="3.2"/>
  </r>
  <r>
    <d v="2015-04-01T00:00:00"/>
    <x v="3"/>
    <x v="3"/>
    <s v="Harbor House"/>
    <n v="770039.04"/>
    <n v="128211.50016"/>
    <x v="2943"/>
    <x v="4942"/>
    <x v="4878"/>
    <x v="142"/>
    <s v="其它"/>
    <x v="4"/>
    <s v="家具/厨房/卫浴/灯"/>
    <d v="2012-11-28T00:00:00"/>
    <d v="2018-05-09T00:00:00"/>
    <s v="保底与流水两者取高"/>
    <n v="0.12"/>
    <n v="0.12"/>
    <s v=""/>
    <n v="5.4"/>
  </r>
  <r>
    <d v="2015-04-01T00:00:00"/>
    <x v="3"/>
    <x v="3"/>
    <s v="一锅两吃"/>
    <n v="256418.4"/>
    <n v="37257.593520000002"/>
    <x v="130"/>
    <x v="4943"/>
    <x v="4879"/>
    <x v="143"/>
    <s v="餐饮"/>
    <x v="2"/>
    <s v="餐馆/饭店"/>
    <d v="2013-02-26T00:00:00"/>
    <d v="2018-05-09T00:00:00"/>
    <s v="保底与流水两者取高"/>
    <n v="0.08"/>
    <n v="0.08"/>
    <s v=""/>
    <n v="5.2"/>
  </r>
  <r>
    <d v="2015-04-01T00:00:00"/>
    <x v="3"/>
    <x v="3"/>
    <s v="釜山料理"/>
    <n v="387072"/>
    <n v="49893.580800000003"/>
    <x v="44"/>
    <x v="4944"/>
    <x v="4880"/>
    <x v="144"/>
    <s v="餐饮"/>
    <x v="2"/>
    <s v="餐馆/饭店"/>
    <d v="2013-02-27T00:00:00"/>
    <d v="2021-05-09T00:00:00"/>
    <s v="保底与流水两者取高"/>
    <n v="0.08"/>
    <n v="0.08"/>
    <s v=""/>
    <n v="8.1999999999999993"/>
  </r>
  <r>
    <d v="2015-04-01T00:00:00"/>
    <x v="3"/>
    <x v="3"/>
    <s v="西贝"/>
    <n v="868269.91200000001"/>
    <n v="52356.675693599995"/>
    <x v="3350"/>
    <x v="4945"/>
    <x v="4881"/>
    <x v="145"/>
    <s v="餐饮"/>
    <x v="2"/>
    <s v="餐馆/饭店"/>
    <d v="2015-01-15T00:00:00"/>
    <d v="2023-01-14T00:00:00"/>
    <s v="纯保底"/>
    <s v="0.,0.05"/>
    <s v="0."/>
    <s v="0.05"/>
    <n v="8"/>
  </r>
  <r>
    <d v="2015-04-01T00:00:00"/>
    <x v="3"/>
    <x v="3"/>
    <s v="澳门豆捞"/>
    <n v="306126.66000000003"/>
    <n v="57735.488076000001"/>
    <x v="1590"/>
    <x v="4946"/>
    <x v="4882"/>
    <x v="146"/>
    <s v="餐饮"/>
    <x v="2"/>
    <s v="餐馆/饭店"/>
    <d v="2012-12-18T00:00:00"/>
    <d v="2021-05-16T00:00:00"/>
    <s v="纯扣"/>
    <n v="7.0000000000000007E-2"/>
    <n v="7.0000000000000007E-2"/>
    <s v=""/>
    <n v="8.4"/>
  </r>
  <r>
    <d v="2015-04-01T00:00:00"/>
    <x v="3"/>
    <x v="3"/>
    <s v="大地之神"/>
    <n v="19950"/>
    <n v="6240.36"/>
    <x v="3351"/>
    <x v="4947"/>
    <x v="4883"/>
    <x v="10"/>
    <s v="普通服饰"/>
    <x v="6"/>
    <s v="流行配饰/人造珠宝佩饰"/>
    <d v="2013-09-24T00:00:00"/>
    <d v="2015-09-23T00:00:00"/>
    <s v="保底与流水两者取高"/>
    <n v="0.16"/>
    <n v="0.16"/>
    <s v=""/>
    <n v="2"/>
  </r>
  <r>
    <d v="2015-04-01T00:00:00"/>
    <x v="3"/>
    <x v="3"/>
    <s v="Joysocks"/>
    <n v="36971.279999999999"/>
    <n v="7560.6267599999992"/>
    <x v="3352"/>
    <x v="4948"/>
    <x v="4884"/>
    <x v="150"/>
    <s v="普通服饰"/>
    <x v="9"/>
    <s v="内衣裤/保暖内衣"/>
    <d v="2014-09-11T00:00:00"/>
    <d v="2015-09-10T00:00:00"/>
    <s v="保底与流水两者取高"/>
    <n v="0.15"/>
    <n v="0.15"/>
    <s v=""/>
    <n v="1"/>
  </r>
  <r>
    <d v="2015-04-01T00:00:00"/>
    <x v="3"/>
    <x v="3"/>
    <s v="谭木匠"/>
    <n v="45550.799999999996"/>
    <n v="7433.8905599999998"/>
    <x v="1675"/>
    <x v="4949"/>
    <x v="4885"/>
    <x v="10"/>
    <s v="普通服饰"/>
    <x v="6"/>
    <s v="流行配饰/人造珠宝佩饰"/>
    <d v="2014-09-20T00:00:00"/>
    <d v="2015-09-19T00:00:00"/>
    <s v="保底与流水两者取高"/>
    <n v="0.15"/>
    <n v="0.15"/>
    <s v=""/>
    <n v="1"/>
  </r>
  <r>
    <d v="2015-04-01T00:00:00"/>
    <x v="3"/>
    <x v="3"/>
    <s v="iwell 爱享屋"/>
    <n v="42026.400000000001"/>
    <n v="0"/>
    <x v="100"/>
    <x v="4950"/>
    <x v="104"/>
    <x v="10"/>
    <s v="普通服饰"/>
    <x v="6"/>
    <s v="生活特性店"/>
    <d v="2014-03-26T00:00:00"/>
    <d v="2015-03-25T00:00:00"/>
    <s v="保底与流水两者取高"/>
    <s v="0.14"/>
    <s v="0.14"/>
    <s v=""/>
    <n v="1"/>
  </r>
  <r>
    <d v="2015-04-01T00:00:00"/>
    <x v="3"/>
    <x v="3"/>
    <s v="名表维修中心"/>
    <n v="10848"/>
    <n v="2159.8368"/>
    <x v="3353"/>
    <x v="4951"/>
    <x v="4886"/>
    <x v="53"/>
    <s v="其它"/>
    <x v="3"/>
    <s v="修鞋/修锁服务"/>
    <d v="2013-12-09T00:00:00"/>
    <d v="2015-12-08T00:00:00"/>
    <s v="纯保底"/>
    <n v="0"/>
    <n v="0"/>
    <s v=""/>
    <n v="2"/>
  </r>
  <r>
    <d v="2015-04-01T00:00:00"/>
    <x v="3"/>
    <x v="3"/>
    <s v="维果部落(02-K10)"/>
    <n v="28476"/>
    <n v="2847.6"/>
    <x v="5"/>
    <x v="4952"/>
    <x v="4887"/>
    <x v="11"/>
    <s v="餐饮"/>
    <x v="0"/>
    <s v="小吃/冷饮/果汁吧"/>
    <d v="2014-03-14T00:00:00"/>
    <d v="2016-03-13T00:00:00"/>
    <s v="保底(含物管费)与流水两者取高"/>
    <n v="0.1"/>
    <n v="0.1"/>
    <s v=""/>
    <n v="2"/>
  </r>
  <r>
    <d v="2015-04-01T00:00:00"/>
    <x v="3"/>
    <x v="3"/>
    <s v="PH7"/>
    <n v="30211.199999999997"/>
    <n v="6380.6054399999994"/>
    <x v="3354"/>
    <x v="4953"/>
    <x v="4888"/>
    <x v="58"/>
    <s v="普通服饰"/>
    <x v="6"/>
    <s v="流行配饰/人造珠宝佩饰"/>
    <d v="2014-04-30T00:00:00"/>
    <d v="2015-04-29T00:00:00"/>
    <s v="保底与流水两者取高"/>
    <n v="0.17"/>
    <n v="0.17"/>
    <s v=""/>
    <n v="1"/>
  </r>
  <r>
    <d v="2015-04-01T00:00:00"/>
    <x v="3"/>
    <x v="3"/>
    <s v="卡士通（2楼）"/>
    <n v="9525.6"/>
    <n v="8799.74928"/>
    <x v="3355"/>
    <x v="4954"/>
    <x v="4889"/>
    <x v="149"/>
    <s v="其它"/>
    <x v="3"/>
    <s v="汽车美容"/>
    <d v="2014-04-23T00:00:00"/>
    <d v="2015-04-22T00:00:00"/>
    <s v="纯保底"/>
    <n v="0"/>
    <n v="0"/>
    <s v=""/>
    <n v="1"/>
  </r>
  <r>
    <d v="2015-04-01T00:00:00"/>
    <x v="3"/>
    <x v="3"/>
    <s v="7°银匠"/>
    <n v="41786.400000000001"/>
    <n v="7705.4121599999999"/>
    <x v="3356"/>
    <x v="4955"/>
    <x v="4890"/>
    <x v="10"/>
    <s v="普通服饰"/>
    <x v="6"/>
    <s v="流行配饰/人造珠宝佩饰"/>
    <d v="2014-06-14T00:00:00"/>
    <d v="2015-05-09T00:00:00"/>
    <s v="保底与流水两者取高"/>
    <n v="0.17"/>
    <n v="0.17"/>
    <s v=""/>
    <n v="0.9"/>
  </r>
  <r>
    <d v="2015-04-01T00:00:00"/>
    <x v="3"/>
    <x v="3"/>
    <s v="跑酷"/>
    <n v="28536"/>
    <n v="6001.1207999999997"/>
    <x v="3357"/>
    <x v="4956"/>
    <x v="4891"/>
    <x v="57"/>
    <s v="其它"/>
    <x v="1"/>
    <s v="保健运动器材"/>
    <d v="2014-11-21T00:00:00"/>
    <d v="2015-11-20T00:00:00"/>
    <s v="保底与流水两者取高"/>
    <n v="0.15"/>
    <n v="0.15"/>
    <s v=""/>
    <n v="1"/>
  </r>
  <r>
    <d v="2015-04-01T00:00:00"/>
    <x v="3"/>
    <x v="3"/>
    <s v="Italina"/>
    <n v="34710"/>
    <n v="7198.8540000000012"/>
    <x v="3226"/>
    <x v="4957"/>
    <x v="4892"/>
    <x v="10"/>
    <s v="普通服饰"/>
    <x v="6"/>
    <s v="流行配饰/人造珠宝佩饰"/>
    <d v="2013-09-16T00:00:00"/>
    <d v="2015-09-15T00:00:00"/>
    <s v="保底与流水两者取高"/>
    <n v="0.16"/>
    <n v="0.16"/>
    <s v=""/>
    <n v="2"/>
  </r>
  <r>
    <d v="2015-04-01T00:00:00"/>
    <x v="3"/>
    <x v="3"/>
    <s v="银时代"/>
    <n v="37207.199999999997"/>
    <n v="6924.2599199999995"/>
    <x v="3237"/>
    <x v="4958"/>
    <x v="4893"/>
    <x v="10"/>
    <s v="普通服饰"/>
    <x v="6"/>
    <s v="流行配饰/人造珠宝佩饰"/>
    <d v="2013-09-01T00:00:00"/>
    <d v="2015-08-31T00:00:00"/>
    <s v="保底与流水两者取高"/>
    <n v="0.17"/>
    <n v="0.17"/>
    <s v=""/>
    <n v="2"/>
  </r>
  <r>
    <d v="2015-04-01T00:00:00"/>
    <x v="3"/>
    <x v="3"/>
    <s v="罗西尼表"/>
    <n v="34861.199999999997"/>
    <n v="6599.22516"/>
    <x v="1474"/>
    <x v="4959"/>
    <x v="4894"/>
    <x v="10"/>
    <s v="珠宝"/>
    <x v="11"/>
    <s v="钟表"/>
    <d v="2013-09-19T00:00:00"/>
    <d v="2015-09-18T00:00:00"/>
    <s v="保底与流水两者取高"/>
    <n v="0.13"/>
    <n v="0.13"/>
    <s v=""/>
    <n v="2"/>
  </r>
  <r>
    <d v="2015-04-01T00:00:00"/>
    <x v="3"/>
    <x v="3"/>
    <s v="改衣间"/>
    <n v="4809.5999999999995"/>
    <n v="2520.2303999999999"/>
    <x v="3358"/>
    <x v="4960"/>
    <x v="4895"/>
    <x v="147"/>
    <s v="其它"/>
    <x v="3"/>
    <s v="衣裤织补服务"/>
    <d v="2013-12-01T00:00:00"/>
    <d v="2015-11-30T00:00:00"/>
    <s v="纯保底"/>
    <n v="0"/>
    <n v="0"/>
    <s v=""/>
    <n v="2"/>
  </r>
  <r>
    <d v="2015-05-01T00:00:00"/>
    <x v="3"/>
    <x v="3"/>
    <s v="新发现餐厅"/>
    <n v="1317369.5999999999"/>
    <n v="130814.80127999999"/>
    <x v="2869"/>
    <x v="4961"/>
    <x v="4896"/>
    <x v="111"/>
    <s v="餐饮"/>
    <x v="2"/>
    <s v="餐馆/饭店"/>
    <d v="2012-12-27T00:00:00"/>
    <d v="2021-05-09T00:00:00"/>
    <s v="保底(含物管费)与流水两者取高"/>
    <s v="0.08,0.08"/>
    <s v="0.08"/>
    <s v="0.08"/>
    <n v="8.4"/>
  </r>
  <r>
    <d v="2015-05-01T00:00:00"/>
    <x v="3"/>
    <x v="3"/>
    <s v="张功馆"/>
    <n v="1003548"/>
    <n v="97043.0916"/>
    <x v="320"/>
    <x v="4962"/>
    <x v="4897"/>
    <x v="112"/>
    <s v="餐饮"/>
    <x v="2"/>
    <s v="餐馆/饭店"/>
    <d v="2013-01-12T00:00:00"/>
    <d v="2021-05-09T00:00:00"/>
    <s v="保底(含物管费)与流水两者取高"/>
    <s v="0.08,0.08"/>
    <s v="0.08"/>
    <s v="0.08"/>
    <n v="8.3000000000000007"/>
  </r>
  <r>
    <d v="2015-05-01T00:00:00"/>
    <x v="3"/>
    <x v="3"/>
    <s v="泰澜"/>
    <n v="843393.6"/>
    <n v="78266.92607999999"/>
    <x v="3359"/>
    <x v="4963"/>
    <x v="4898"/>
    <x v="113"/>
    <s v="餐饮"/>
    <x v="2"/>
    <s v="餐馆/饭店"/>
    <d v="2014-08-26T00:00:00"/>
    <d v="2019-08-25T00:00:00"/>
    <s v="保底(含物管费)与流水两者取高"/>
    <s v="0.08"/>
    <s v="0.08"/>
    <s v=""/>
    <n v="5"/>
  </r>
  <r>
    <d v="2015-05-01T00:00:00"/>
    <x v="3"/>
    <x v="3"/>
    <s v="西堤厚牛排"/>
    <n v="857949.6"/>
    <n v="78759.773279999979"/>
    <x v="3360"/>
    <x v="4964"/>
    <x v="4899"/>
    <x v="114"/>
    <s v="餐饮"/>
    <x v="2"/>
    <s v="餐馆/饭店"/>
    <d v="2014-04-28T00:00:00"/>
    <d v="2020-04-27T00:00:00"/>
    <s v="保底(含物管费)与流水两者取高"/>
    <s v="0.08"/>
    <s v="0.08"/>
    <s v=""/>
    <n v="6"/>
  </r>
  <r>
    <d v="2015-05-01T00:00:00"/>
    <x v="3"/>
    <x v="3"/>
    <s v="侨治"/>
    <n v="117622.68000000001"/>
    <n v="27229.650420000002"/>
    <x v="3361"/>
    <x v="4965"/>
    <x v="4900"/>
    <x v="115"/>
    <s v="美容"/>
    <x v="8"/>
    <s v="美容/美发/美甲"/>
    <d v="2012-11-30T00:00:00"/>
    <d v="2018-05-09T00:00:00"/>
    <s v="纯保底"/>
    <s v="0.,0."/>
    <s v="0."/>
    <s v="0."/>
    <n v="5.4"/>
  </r>
  <r>
    <d v="2015-05-01T00:00:00"/>
    <x v="3"/>
    <x v="3"/>
    <s v="巴蜀江南"/>
    <n v="749900.4"/>
    <n v="204121.73999999996"/>
    <x v="3362"/>
    <x v="4966"/>
    <x v="4901"/>
    <x v="152"/>
    <s v="餐饮"/>
    <x v="2"/>
    <s v="餐馆/饭店"/>
    <d v="2015-04-04T00:00:00"/>
    <d v="2021-05-09T00:00:00"/>
    <s v="保底(含物管费)与流水两者取高"/>
    <s v="0.07,0.07"/>
    <s v="0.07"/>
    <s v="0.07"/>
    <n v="6.1"/>
  </r>
  <r>
    <d v="2015-05-01T00:00:00"/>
    <x v="3"/>
    <x v="3"/>
    <s v="Aimer 爱慕一家人"/>
    <n v="413544"/>
    <n v="75926.67839999999"/>
    <x v="3363"/>
    <x v="4967"/>
    <x v="4902"/>
    <x v="117"/>
    <s v="普通服饰"/>
    <x v="9"/>
    <s v="内衣裤/保暖内衣"/>
    <d v="2013-01-25T00:00:00"/>
    <d v="2016-05-09T00:00:00"/>
    <s v="保底与流水两者取高"/>
    <s v="0.16,0.16"/>
    <s v="0.16"/>
    <s v="0.16"/>
    <n v="3.3"/>
  </r>
  <r>
    <d v="2015-05-01T00:00:00"/>
    <x v="3"/>
    <x v="3"/>
    <s v="Zolle"/>
    <n v="327090"/>
    <n v="57469.712999999996"/>
    <x v="2225"/>
    <x v="4968"/>
    <x v="4903"/>
    <x v="54"/>
    <s v="普通服饰"/>
    <x v="13"/>
    <s v="女装"/>
    <d v="2013-01-05T00:00:00"/>
    <d v="2016-05-09T00:00:00"/>
    <s v="保底与流水两者取高"/>
    <s v="0.15,0.16"/>
    <s v="0.15"/>
    <s v="0.16"/>
    <n v="3.3"/>
  </r>
  <r>
    <d v="2015-05-01T00:00:00"/>
    <x v="3"/>
    <x v="3"/>
    <s v="WSFM 五色风马"/>
    <n v="165025.19999999998"/>
    <n v="33896.176079999997"/>
    <x v="3364"/>
    <x v="4969"/>
    <x v="4904"/>
    <x v="118"/>
    <s v="普通服饰"/>
    <x v="13"/>
    <s v="女装"/>
    <d v="2013-01-07T00:00:00"/>
    <d v="2015-05-31T00:00:00"/>
    <s v="保底与流水两者取高"/>
    <s v="0.14,0.14"/>
    <s v="0.14"/>
    <s v="0.14"/>
    <n v="2.4"/>
  </r>
  <r>
    <d v="2015-05-01T00:00:00"/>
    <x v="3"/>
    <x v="3"/>
    <s v="Suphier"/>
    <n v="34578"/>
    <n v="17278.6266"/>
    <x v="3365"/>
    <x v="4970"/>
    <x v="4905"/>
    <x v="51"/>
    <s v="普通服饰"/>
    <x v="6"/>
    <s v="鞋"/>
    <d v="2013-01-06T00:00:00"/>
    <d v="2015-05-31T00:00:00"/>
    <s v="保底与流水两者取高"/>
    <s v="0.15,0.15"/>
    <s v="0.15"/>
    <s v="0.15"/>
    <n v="2.4"/>
  </r>
  <r>
    <d v="2015-05-01T00:00:00"/>
    <x v="3"/>
    <x v="3"/>
    <s v="KBNE"/>
    <n v="88540.800000000003"/>
    <n v="48980.770559999997"/>
    <x v="3366"/>
    <x v="4971"/>
    <x v="4906"/>
    <x v="35"/>
    <s v="普通服饰"/>
    <x v="13"/>
    <s v="女装"/>
    <d v="2013-01-09T00:00:00"/>
    <d v="2015-05-31T00:00:00"/>
    <s v="保底与流水两者取高"/>
    <s v="0.17,0.17"/>
    <s v="0.17"/>
    <s v="0.17"/>
    <n v="2.4"/>
  </r>
  <r>
    <d v="2015-05-01T00:00:00"/>
    <x v="3"/>
    <x v="3"/>
    <s v="Donoratico 达衣岩"/>
    <n v="359026.8"/>
    <n v="68250.994680000003"/>
    <x v="922"/>
    <x v="4972"/>
    <x v="4907"/>
    <x v="119"/>
    <s v="普通服饰"/>
    <x v="13"/>
    <s v="女装"/>
    <d v="2013-01-10T00:00:00"/>
    <d v="2016-05-09T00:00:00"/>
    <s v="保底(含物管费)与流水两者取高"/>
    <s v="0.18,0.18"/>
    <s v="0.18"/>
    <s v="0.18"/>
    <n v="3.3"/>
  </r>
  <r>
    <d v="2015-05-01T00:00:00"/>
    <x v="3"/>
    <x v="3"/>
    <s v="Eland 依恋"/>
    <n v="143918.61600000001"/>
    <n v="37059.043620000004"/>
    <x v="3367"/>
    <x v="4973"/>
    <x v="4908"/>
    <x v="120"/>
    <s v="普通服饰"/>
    <x v="9"/>
    <s v="综合服饰"/>
    <d v="2013-03-07T00:00:00"/>
    <d v="2016-05-09T00:00:00"/>
    <s v="保底(含物管费)与流水两者取高"/>
    <s v="0.13,0.14"/>
    <s v="0.13"/>
    <s v="0.14"/>
    <n v="3.2"/>
  </r>
  <r>
    <d v="2015-05-01T00:00:00"/>
    <x v="3"/>
    <x v="3"/>
    <s v="Teenie Weenie"/>
    <n v="109012.632"/>
    <n v="25923.203889599998"/>
    <x v="745"/>
    <x v="4974"/>
    <x v="4909"/>
    <x v="121"/>
    <s v="普通服饰"/>
    <x v="13"/>
    <s v="女装"/>
    <d v="2013-03-04T00:00:00"/>
    <d v="2016-05-09T00:00:00"/>
    <s v="保底(含物管费)与流水两者取高"/>
    <s v="0.13,0.14"/>
    <s v="0.13"/>
    <s v="0.14"/>
    <n v="3.2"/>
  </r>
  <r>
    <d v="2015-05-01T00:00:00"/>
    <x v="3"/>
    <x v="3"/>
    <s v="Key Wear 奇威"/>
    <n v="174032.4"/>
    <n v="40375.51679999999"/>
    <x v="3368"/>
    <x v="4975"/>
    <x v="4910"/>
    <x v="122"/>
    <s v="普通服饰"/>
    <x v="13"/>
    <s v="女装"/>
    <d v="2013-01-10T00:00:00"/>
    <d v="2018-05-09T00:00:00"/>
    <s v="保底与流水两者取高"/>
    <s v="0.16,0.16"/>
    <s v="0.16"/>
    <s v="0.16"/>
    <n v="5.3"/>
  </r>
  <r>
    <d v="2015-05-01T00:00:00"/>
    <x v="3"/>
    <x v="3"/>
    <s v="Peace Bird 太平鸟女装"/>
    <n v="135217.19999999998"/>
    <n v="22905.793679999999"/>
    <x v="878"/>
    <x v="4976"/>
    <x v="4911"/>
    <x v="123"/>
    <s v="普通服饰"/>
    <x v="13"/>
    <s v="女装"/>
    <d v="2013-01-25T00:00:00"/>
    <d v="2015-05-09T00:00:00"/>
    <s v="保底与流水两者取高"/>
    <s v="0.15"/>
    <s v="0.15"/>
    <s v=""/>
    <n v="2.2999999999999998"/>
  </r>
  <r>
    <d v="2015-05-01T00:00:00"/>
    <x v="3"/>
    <x v="3"/>
    <s v="Peace Bird 太平鸟男装"/>
    <n v="632760"/>
    <n v="110036.96399999999"/>
    <x v="3369"/>
    <x v="4977"/>
    <x v="4912"/>
    <x v="124"/>
    <s v="普通服饰"/>
    <x v="12"/>
    <s v="男装"/>
    <d v="2013-01-21T00:00:00"/>
    <d v="2015-05-09T00:00:00"/>
    <s v="保底与流水两者取高"/>
    <s v="0.15"/>
    <s v="0.15"/>
    <s v=""/>
    <n v="2.2999999999999998"/>
  </r>
  <r>
    <d v="2015-05-01T00:00:00"/>
    <x v="3"/>
    <x v="3"/>
    <s v="gxg.jeans"/>
    <n v="315432.84000000003"/>
    <n v="64001.323236000004"/>
    <x v="3370"/>
    <x v="4978"/>
    <x v="4913"/>
    <x v="125"/>
    <s v="普通服饰"/>
    <x v="12"/>
    <s v="男装"/>
    <d v="2013-01-05T00:00:00"/>
    <d v="2016-05-09T00:00:00"/>
    <s v="保底与流水两者取高"/>
    <s v="0.13,0.14"/>
    <s v="0.13"/>
    <s v="0.14"/>
    <n v="3.3"/>
  </r>
  <r>
    <d v="2015-05-01T00:00:00"/>
    <x v="3"/>
    <x v="3"/>
    <s v="Honeys"/>
    <n v="361113.59999999998"/>
    <n v="81575.562239999985"/>
    <x v="3371"/>
    <x v="4979"/>
    <x v="4914"/>
    <x v="126"/>
    <s v="普通服饰"/>
    <x v="13"/>
    <s v="女装"/>
    <d v="2012-12-31T00:00:00"/>
    <d v="2016-03-06T00:00:00"/>
    <s v="保底与流水两者取高"/>
    <s v="0.18,0.19"/>
    <s v="0.18"/>
    <s v="0.19"/>
    <n v="3.2"/>
  </r>
  <r>
    <d v="2015-05-01T00:00:00"/>
    <x v="3"/>
    <x v="3"/>
    <s v="La Chapelle 拉夏贝尔"/>
    <n v="1121994"/>
    <n v="234608.94540000003"/>
    <x v="2499"/>
    <x v="4980"/>
    <x v="4915"/>
    <x v="127"/>
    <s v="快时尚"/>
    <x v="21"/>
    <s v="快时尚"/>
    <d v="2013-03-05T00:00:00"/>
    <d v="2021-06-02T00:00:00"/>
    <s v="纯扣"/>
    <s v="0.14"/>
    <s v="0.14"/>
    <s v=""/>
    <n v="8.1999999999999993"/>
  </r>
  <r>
    <d v="2015-05-01T00:00:00"/>
    <x v="3"/>
    <x v="3"/>
    <s v="张生记"/>
    <n v="1161729.5999999999"/>
    <n v="81785.763840000014"/>
    <x v="3372"/>
    <x v="4981"/>
    <x v="4916"/>
    <x v="128"/>
    <s v="餐饮"/>
    <x v="2"/>
    <s v="餐馆/饭店"/>
    <d v="2013-06-21T00:00:00"/>
    <d v="2021-10-18T00:00:00"/>
    <s v="保底(含物管费)与流水两者取高"/>
    <s v="0."/>
    <s v="0."/>
    <s v=""/>
    <n v="8.3000000000000007"/>
  </r>
  <r>
    <d v="2015-05-01T00:00:00"/>
    <x v="3"/>
    <x v="3"/>
    <s v="炉鱼"/>
    <n v="2102852.4"/>
    <n v="105142.62000000001"/>
    <x v="895"/>
    <x v="4982"/>
    <x v="4917"/>
    <x v="129"/>
    <s v="餐饮"/>
    <x v="2"/>
    <s v="餐馆/饭店"/>
    <d v="2013-08-28T00:00:00"/>
    <d v="2021-11-25T00:00:00"/>
    <s v="保底(含物管费)与流水两者取高"/>
    <s v="0.05"/>
    <s v="0.05"/>
    <s v=""/>
    <n v="8.1999999999999993"/>
  </r>
  <r>
    <d v="2015-05-01T00:00:00"/>
    <x v="3"/>
    <x v="3"/>
    <s v="The Second Movement 第二乐章"/>
    <n v="926661.6"/>
    <n v="55785.028319999998"/>
    <x v="3373"/>
    <x v="4983"/>
    <x v="4918"/>
    <x v="148"/>
    <s v="餐饮"/>
    <x v="2"/>
    <s v="餐馆/饭店"/>
    <d v="2013-10-20T00:00:00"/>
    <d v="2022-01-17T00:00:00"/>
    <s v="保底(含物管费)与流水两者取高"/>
    <s v="0.05"/>
    <s v="0.05"/>
    <s v=""/>
    <n v="8.1999999999999993"/>
  </r>
  <r>
    <d v="2015-05-01T00:00:00"/>
    <x v="3"/>
    <x v="3"/>
    <s v="Girdear 哥弟"/>
    <n v="880686"/>
    <n v="65963.381399999998"/>
    <x v="3374"/>
    <x v="4984"/>
    <x v="4919"/>
    <x v="83"/>
    <s v="普通服饰"/>
    <x v="13"/>
    <s v="女装"/>
    <d v="2013-04-10T00:00:00"/>
    <d v="2016-05-09T00:00:00"/>
    <s v="保底与流水两者取高"/>
    <s v="0.06,0.06"/>
    <s v="0.06"/>
    <s v="0.06"/>
    <n v="3.1"/>
  </r>
  <r>
    <d v="2015-05-01T00:00:00"/>
    <x v="3"/>
    <x v="3"/>
    <s v="Esprit"/>
    <n v="669490.91999999993"/>
    <n v="150300.71153999999"/>
    <x v="3375"/>
    <x v="4985"/>
    <x v="4920"/>
    <x v="130"/>
    <s v="普通服饰"/>
    <x v="9"/>
    <s v="中性服装/休闲服饰"/>
    <d v="2013-01-25T00:00:00"/>
    <d v="2018-05-09T00:00:00"/>
    <s v="保底与流水两者取高"/>
    <s v="0.11,0.12"/>
    <s v="0.11"/>
    <s v="0.12"/>
    <n v="5.3"/>
  </r>
  <r>
    <d v="2015-05-01T00:00:00"/>
    <x v="3"/>
    <x v="3"/>
    <s v="PAGE ONE"/>
    <n v="350420.39999999997"/>
    <n v="85467.535559999989"/>
    <x v="166"/>
    <x v="4986"/>
    <x v="4921"/>
    <x v="131"/>
    <s v="普通服饰"/>
    <x v="9"/>
    <s v="综合服饰"/>
    <d v="2013-02-26T00:00:00"/>
    <d v="2016-05-09T00:00:00"/>
    <s v="保底与流水两者取高"/>
    <s v="0.15,0.15"/>
    <s v="0.15"/>
    <s v="0.15"/>
    <n v="3.2"/>
  </r>
  <r>
    <d v="2015-05-01T00:00:00"/>
    <x v="3"/>
    <x v="3"/>
    <s v="伊芙丽éifini"/>
    <n v="510807.6"/>
    <n v="96031.828800000003"/>
    <x v="3376"/>
    <x v="4987"/>
    <x v="4922"/>
    <x v="132"/>
    <s v="普通服饰"/>
    <x v="13"/>
    <s v="女装"/>
    <d v="2013-01-21T00:00:00"/>
    <d v="2015-06-03T00:00:00"/>
    <s v="保底与流水两者取高"/>
    <s v="0.15,0.18"/>
    <s v="0.15"/>
    <s v="0.18"/>
    <n v="2.4"/>
  </r>
  <r>
    <d v="2015-05-01T00:00:00"/>
    <x v="3"/>
    <x v="3"/>
    <s v="AVVN 飞鸟和新酒"/>
    <n v="395882.39999999997"/>
    <n v="72011.008560000002"/>
    <x v="1421"/>
    <x v="4988"/>
    <x v="4923"/>
    <x v="133"/>
    <s v="普通服饰"/>
    <x v="13"/>
    <s v="女装"/>
    <d v="2013-01-24T00:00:00"/>
    <d v="2015-05-29T00:00:00"/>
    <s v="保底与流水两者取高"/>
    <s v="0.15,0.16"/>
    <s v="0.15"/>
    <s v="0.16"/>
    <n v="2.2999999999999998"/>
  </r>
  <r>
    <d v="2015-05-01T00:00:00"/>
    <x v="3"/>
    <x v="3"/>
    <s v="Plory"/>
    <n v="161847.88799999998"/>
    <n v="22156.975867199999"/>
    <x v="3377"/>
    <x v="4989"/>
    <x v="4924"/>
    <x v="134"/>
    <s v="普通服饰"/>
    <x v="12"/>
    <s v="男装"/>
    <d v="2013-03-12T00:00:00"/>
    <d v="2016-05-09T00:00:00"/>
    <s v="保底(含物管费)与流水两者取高"/>
    <s v="0.13,0.14"/>
    <s v="0.13"/>
    <s v="0.14"/>
    <n v="3.2"/>
  </r>
  <r>
    <d v="2015-05-01T00:00:00"/>
    <x v="3"/>
    <x v="3"/>
    <s v="Croquis 速写"/>
    <n v="351226.8"/>
    <n v="70947.813599999994"/>
    <x v="3378"/>
    <x v="4990"/>
    <x v="4925"/>
    <x v="135"/>
    <s v="普通服饰"/>
    <x v="12"/>
    <s v="男装"/>
    <d v="2013-03-22T00:00:00"/>
    <d v="2016-05-09T00:00:00"/>
    <s v="保底与流水两者取高"/>
    <s v="0.18,0.18"/>
    <s v="0.18"/>
    <s v="0.18"/>
    <n v="3.1"/>
  </r>
  <r>
    <d v="2015-05-01T00:00:00"/>
    <x v="3"/>
    <x v="3"/>
    <s v="JNBY 江南布衣"/>
    <n v="292420.8"/>
    <n v="68309.498879999999"/>
    <x v="3379"/>
    <x v="4991"/>
    <x v="4926"/>
    <x v="82"/>
    <s v="普通服饰"/>
    <x v="13"/>
    <s v="女装"/>
    <d v="2013-01-11T00:00:00"/>
    <d v="2016-05-09T00:00:00"/>
    <s v="保底与流水两者取高"/>
    <s v="0.18,0.18"/>
    <s v="0.18"/>
    <s v="0.18"/>
    <n v="3.3"/>
  </r>
  <r>
    <d v="2015-05-01T00:00:00"/>
    <x v="3"/>
    <x v="3"/>
    <s v="ROEM"/>
    <n v="87078.96"/>
    <n v="20132.655552"/>
    <x v="3380"/>
    <x v="4992"/>
    <x v="4927"/>
    <x v="136"/>
    <s v="普通服饰"/>
    <x v="13"/>
    <s v="女装"/>
    <d v="2013-03-12T00:00:00"/>
    <d v="2016-05-09T00:00:00"/>
    <s v="保底(含物管费)与流水两者取高"/>
    <s v="0.13,0.14"/>
    <s v="0.13"/>
    <s v="0.14"/>
    <n v="3.2"/>
  </r>
  <r>
    <d v="2015-05-01T00:00:00"/>
    <x v="3"/>
    <x v="3"/>
    <s v="百合新娘"/>
    <n v="251049.59999999998"/>
    <n v="29900.00736"/>
    <x v="2920"/>
    <x v="4993"/>
    <x v="4928"/>
    <x v="63"/>
    <s v="其它"/>
    <x v="3"/>
    <s v="婚纱店/婚纱摄影"/>
    <d v="2012-12-07T00:00:00"/>
    <d v="2015-05-31T00:00:00"/>
    <s v="纯保底"/>
    <s v="0."/>
    <s v="0."/>
    <s v=""/>
    <n v="2.5"/>
  </r>
  <r>
    <d v="2015-05-01T00:00:00"/>
    <x v="3"/>
    <x v="3"/>
    <s v="15mins"/>
    <n v="235437.6"/>
    <n v="23708.566319999998"/>
    <x v="2570"/>
    <x v="4994"/>
    <x v="4929"/>
    <x v="137"/>
    <s v="普通服饰"/>
    <x v="6"/>
    <s v="鞋"/>
    <d v="2013-02-27T00:00:00"/>
    <d v="2015-05-31T00:00:00"/>
    <s v="保底与流水两者取高"/>
    <s v="0.16,0.16"/>
    <s v="0.16"/>
    <s v="0.16"/>
    <n v="2.2999999999999998"/>
  </r>
  <r>
    <d v="2015-05-01T00:00:00"/>
    <x v="3"/>
    <x v="3"/>
    <s v="AJIDOU 阿吉豆"/>
    <n v="310926"/>
    <n v="47820.418799999999"/>
    <x v="3381"/>
    <x v="4995"/>
    <x v="4930"/>
    <x v="138"/>
    <s v="普通服饰"/>
    <x v="6"/>
    <s v="流行配饰/人造珠宝佩饰"/>
    <d v="2013-01-13T00:00:00"/>
    <d v="2016-05-09T00:00:00"/>
    <s v="保底与流水两者取高"/>
    <s v="0.13,0.15"/>
    <s v="0.13"/>
    <s v="0.15"/>
    <n v="3.3"/>
  </r>
  <r>
    <d v="2015-05-01T00:00:00"/>
    <x v="3"/>
    <x v="3"/>
    <s v="One More"/>
    <n v="212313.60000000001"/>
    <n v="37537.044479999997"/>
    <x v="2146"/>
    <x v="4996"/>
    <x v="4931"/>
    <x v="118"/>
    <s v="普通服饰"/>
    <x v="13"/>
    <s v="女装"/>
    <d v="2014-12-01T00:00:00"/>
    <d v="2016-05-09T00:00:00"/>
    <s v="保底与流水两者取高"/>
    <s v="0.13,0.14"/>
    <s v="0.13"/>
    <s v="0.14"/>
    <n v="1.4"/>
  </r>
  <r>
    <d v="2015-05-01T00:00:00"/>
    <x v="3"/>
    <x v="3"/>
    <s v="GXG"/>
    <n v="635253.23999999987"/>
    <n v="116187.81759599996"/>
    <x v="3382"/>
    <x v="4997"/>
    <x v="4932"/>
    <x v="52"/>
    <s v="普通服饰"/>
    <x v="12"/>
    <s v="男装"/>
    <d v="2014-12-01T00:00:00"/>
    <d v="2016-05-09T00:00:00"/>
    <s v="保底与流水两者取高"/>
    <s v="0.13,0.14"/>
    <s v="0.13"/>
    <s v="0.14"/>
    <n v="1.4"/>
  </r>
  <r>
    <d v="2015-05-01T00:00:00"/>
    <x v="3"/>
    <x v="3"/>
    <s v="Hope show"/>
    <n v="464919.6"/>
    <n v="99167.350680000018"/>
    <x v="3310"/>
    <x v="4998"/>
    <x v="4933"/>
    <x v="151"/>
    <s v="普通服饰"/>
    <x v="13"/>
    <s v="女装"/>
    <d v="2013-02-26T00:00:00"/>
    <d v="2016-05-09T00:00:00"/>
    <s v="保底与流水两者取高"/>
    <s v="0.15,0.16"/>
    <s v="0.15"/>
    <s v="0.16"/>
    <n v="3.2"/>
  </r>
  <r>
    <d v="2015-05-01T00:00:00"/>
    <x v="3"/>
    <x v="3"/>
    <s v="H.S"/>
    <n v="441261.6"/>
    <n v="78191.555519999994"/>
    <x v="1872"/>
    <x v="4999"/>
    <x v="4934"/>
    <x v="153"/>
    <s v="普通服饰"/>
    <x v="13"/>
    <s v="女装"/>
    <d v="2013-02-26T00:00:00"/>
    <d v="2016-05-09T00:00:00"/>
    <s v="保底与流水两者取高"/>
    <s v="0.15,0.16"/>
    <s v="0.15"/>
    <s v="0.16"/>
    <n v="3.2"/>
  </r>
  <r>
    <d v="2015-05-01T00:00:00"/>
    <x v="3"/>
    <x v="3"/>
    <s v="Harbor House"/>
    <n v="941041.68"/>
    <n v="144073.48120800001"/>
    <x v="3383"/>
    <x v="5000"/>
    <x v="4935"/>
    <x v="142"/>
    <s v="其它"/>
    <x v="4"/>
    <s v="家具/厨房/卫浴/灯"/>
    <d v="2012-11-28T00:00:00"/>
    <d v="2018-05-09T00:00:00"/>
    <s v="保底与流水两者取高"/>
    <s v="0.12,0.13"/>
    <s v="0.12"/>
    <s v="0.13"/>
    <n v="5.4"/>
  </r>
  <r>
    <d v="2015-05-01T00:00:00"/>
    <x v="3"/>
    <x v="3"/>
    <s v="釜山料理"/>
    <n v="455582.39999999997"/>
    <n v="52391.976000000002"/>
    <x v="1837"/>
    <x v="5001"/>
    <x v="4936"/>
    <x v="144"/>
    <s v="餐饮"/>
    <x v="2"/>
    <s v="餐馆/饭店"/>
    <d v="2013-02-27T00:00:00"/>
    <d v="2021-05-09T00:00:00"/>
    <s v="保底与流水两者取高"/>
    <s v="0.08,0.08"/>
    <s v="0.08"/>
    <s v="0.08"/>
    <n v="8.1999999999999993"/>
  </r>
  <r>
    <d v="2015-05-01T00:00:00"/>
    <x v="3"/>
    <x v="3"/>
    <s v="西贝"/>
    <n v="1872179.5320000001"/>
    <n v="110458.59238800002"/>
    <x v="1972"/>
    <x v="5002"/>
    <x v="4937"/>
    <x v="145"/>
    <s v="餐饮"/>
    <x v="2"/>
    <s v="餐馆/饭店"/>
    <d v="2015-01-15T00:00:00"/>
    <d v="2023-01-14T00:00:00"/>
    <s v="保底与流水两者取高"/>
    <s v="0.05"/>
    <s v="0.05"/>
    <s v=""/>
    <n v="8"/>
  </r>
  <r>
    <d v="2015-05-01T00:00:00"/>
    <x v="3"/>
    <x v="3"/>
    <s v="澳门豆捞"/>
    <n v="411182.86800000002"/>
    <n v="65090.248004400004"/>
    <x v="464"/>
    <x v="5003"/>
    <x v="4938"/>
    <x v="146"/>
    <s v="餐饮"/>
    <x v="2"/>
    <s v="餐馆/饭店"/>
    <d v="2012-12-18T00:00:00"/>
    <d v="2021-05-16T00:00:00"/>
    <s v="纯扣"/>
    <s v="0.07,0.07"/>
    <s v="0.07"/>
    <s v="0.07"/>
    <n v="8.4"/>
  </r>
  <r>
    <d v="2015-05-01T00:00:00"/>
    <x v="3"/>
    <x v="3"/>
    <s v="大地之神"/>
    <n v="51302.400000000001"/>
    <n v="8808.622080000001"/>
    <x v="3384"/>
    <x v="5004"/>
    <x v="4939"/>
    <x v="10"/>
    <s v="普通服饰"/>
    <x v="6"/>
    <s v="流行配饰/人造珠宝佩饰"/>
    <d v="2013-09-24T00:00:00"/>
    <d v="2015-09-23T00:00:00"/>
    <s v="保底与流水两者取高"/>
    <s v="0.16"/>
    <s v="0.16"/>
    <s v=""/>
    <n v="2"/>
  </r>
  <r>
    <d v="2015-05-01T00:00:00"/>
    <x v="3"/>
    <x v="3"/>
    <s v="Joysocks"/>
    <n v="41995.560000000005"/>
    <n v="7559.2008000000005"/>
    <x v="428"/>
    <x v="5005"/>
    <x v="4940"/>
    <x v="150"/>
    <s v="普通服饰"/>
    <x v="9"/>
    <s v="内衣裤/保暖内衣"/>
    <d v="2014-09-11T00:00:00"/>
    <d v="2015-09-10T00:00:00"/>
    <s v="保底与流水两者取高"/>
    <s v="0.15"/>
    <s v="0.15"/>
    <s v=""/>
    <n v="1"/>
  </r>
  <r>
    <d v="2015-05-01T00:00:00"/>
    <x v="3"/>
    <x v="3"/>
    <s v="谭木匠"/>
    <n v="55518"/>
    <n v="8927.2944000000007"/>
    <x v="3385"/>
    <x v="5006"/>
    <x v="4941"/>
    <x v="10"/>
    <s v="普通服饰"/>
    <x v="6"/>
    <s v="流行配饰/人造珠宝佩饰"/>
    <d v="2014-09-20T00:00:00"/>
    <d v="2015-09-19T00:00:00"/>
    <s v="保底与流水两者取高"/>
    <s v="0.15"/>
    <s v="0.15"/>
    <s v=""/>
    <n v="1"/>
  </r>
  <r>
    <d v="2015-05-01T00:00:00"/>
    <x v="3"/>
    <x v="3"/>
    <s v="iwell 爱享屋"/>
    <n v="48204"/>
    <n v="0"/>
    <x v="100"/>
    <x v="5007"/>
    <x v="104"/>
    <x v="10"/>
    <s v="普通服饰"/>
    <x v="6"/>
    <s v="生活特性店"/>
    <d v="2014-03-26T00:00:00"/>
    <d v="2015-03-25T00:00:00"/>
    <s v="保底与流水两者取高"/>
    <s v="0.14"/>
    <s v="0.14"/>
    <s v=""/>
    <n v="1"/>
  </r>
  <r>
    <d v="2015-05-01T00:00:00"/>
    <x v="3"/>
    <x v="3"/>
    <s v="名表维修中心"/>
    <n v="13008"/>
    <n v="2160.6288"/>
    <x v="574"/>
    <x v="5008"/>
    <x v="4942"/>
    <x v="53"/>
    <s v="其它"/>
    <x v="3"/>
    <s v="修鞋/修锁服务"/>
    <d v="2013-12-09T00:00:00"/>
    <d v="2015-12-08T00:00:00"/>
    <s v="纯保底"/>
    <n v="0"/>
    <n v="0"/>
    <s v=""/>
    <n v="2"/>
  </r>
  <r>
    <d v="2015-05-01T00:00:00"/>
    <x v="3"/>
    <x v="3"/>
    <s v="维果部落(02-K10)"/>
    <n v="36840"/>
    <n v="3684"/>
    <x v="4"/>
    <x v="5009"/>
    <x v="4943"/>
    <x v="11"/>
    <s v="餐饮"/>
    <x v="0"/>
    <s v="小吃/冷饮/果汁吧"/>
    <d v="2014-03-14T00:00:00"/>
    <d v="2016-03-13T00:00:00"/>
    <s v="保底(含物管费)与流水两者取高"/>
    <s v="0.1"/>
    <s v="0.1"/>
    <s v=""/>
    <n v="2"/>
  </r>
  <r>
    <d v="2015-05-01T00:00:00"/>
    <x v="3"/>
    <x v="3"/>
    <s v="PH7"/>
    <n v="41631"/>
    <n v="0"/>
    <x v="100"/>
    <x v="5010"/>
    <x v="104"/>
    <x v="58"/>
    <s v="普通服饰"/>
    <x v="6"/>
    <s v="流行配饰/人造珠宝佩饰"/>
    <d v="2014-04-30T00:00:00"/>
    <d v="2015-04-29T00:00:00"/>
    <s v="保底与流水两者取高"/>
    <n v="0.17"/>
    <n v="0.17"/>
    <s v=""/>
    <n v="1"/>
  </r>
  <r>
    <d v="2015-05-01T00:00:00"/>
    <x v="3"/>
    <x v="3"/>
    <s v="卡士通（2楼）"/>
    <n v="9768"/>
    <n v="0"/>
    <x v="100"/>
    <x v="5011"/>
    <x v="104"/>
    <x v="149"/>
    <s v="其它"/>
    <x v="3"/>
    <s v="汽车美容"/>
    <d v="2014-04-23T00:00:00"/>
    <d v="2015-04-22T00:00:00"/>
    <s v="纯保底"/>
    <n v="0"/>
    <n v="0"/>
    <s v=""/>
    <n v="1"/>
  </r>
  <r>
    <d v="2015-05-01T00:00:00"/>
    <x v="3"/>
    <x v="3"/>
    <s v="7°银匠"/>
    <n v="73419.599999999991"/>
    <n v="3935.2905599999999"/>
    <x v="3386"/>
    <x v="5012"/>
    <x v="4944"/>
    <x v="10"/>
    <s v="普通服饰"/>
    <x v="6"/>
    <s v="流行配饰/人造珠宝佩饰"/>
    <d v="2014-06-14T00:00:00"/>
    <d v="2015-05-09T00:00:00"/>
    <s v="保底与流水两者取高"/>
    <s v="0.17"/>
    <s v="0.17"/>
    <s v=""/>
    <n v="0.9"/>
  </r>
  <r>
    <d v="2015-05-01T00:00:00"/>
    <x v="3"/>
    <x v="3"/>
    <s v="跑酷"/>
    <n v="34905.599999999999"/>
    <n v="6000.272640000001"/>
    <x v="859"/>
    <x v="5013"/>
    <x v="4945"/>
    <x v="57"/>
    <s v="其它"/>
    <x v="1"/>
    <s v="保健运动器材"/>
    <d v="2014-11-21T00:00:00"/>
    <d v="2015-11-20T00:00:00"/>
    <s v="保底与流水两者取高"/>
    <s v="0.15"/>
    <s v="0.15"/>
    <s v=""/>
    <n v="1"/>
  </r>
  <r>
    <d v="2015-05-01T00:00:00"/>
    <x v="3"/>
    <x v="3"/>
    <s v="Italina"/>
    <n v="52444.92"/>
    <n v="8989.0592880000004"/>
    <x v="3387"/>
    <x v="5014"/>
    <x v="4946"/>
    <x v="10"/>
    <s v="普通服饰"/>
    <x v="6"/>
    <s v="流行配饰/人造珠宝佩饰"/>
    <d v="2013-09-16T00:00:00"/>
    <d v="2015-09-15T00:00:00"/>
    <s v="保底与流水两者取高"/>
    <s v="0.16"/>
    <s v="0.16"/>
    <s v=""/>
    <n v="2"/>
  </r>
  <r>
    <d v="2015-05-01T00:00:00"/>
    <x v="3"/>
    <x v="3"/>
    <s v="银时代"/>
    <n v="53224.799999999996"/>
    <n v="9649.6562399999984"/>
    <x v="1230"/>
    <x v="5015"/>
    <x v="4947"/>
    <x v="10"/>
    <s v="普通服饰"/>
    <x v="6"/>
    <s v="流行配饰/人造珠宝佩饰"/>
    <d v="2013-09-01T00:00:00"/>
    <d v="2015-08-31T00:00:00"/>
    <s v="保底与流水两者取高"/>
    <s v="0.17"/>
    <s v="0.17"/>
    <s v=""/>
    <n v="2"/>
  </r>
  <r>
    <d v="2015-05-01T00:00:00"/>
    <x v="3"/>
    <x v="3"/>
    <s v="罗西尼表"/>
    <n v="32725.199999999997"/>
    <n v="6600.6728400000011"/>
    <x v="3388"/>
    <x v="5016"/>
    <x v="4948"/>
    <x v="10"/>
    <s v="珠宝"/>
    <x v="11"/>
    <s v="钟表"/>
    <d v="2013-09-19T00:00:00"/>
    <d v="2015-09-18T00:00:00"/>
    <s v="保底与流水两者取高"/>
    <s v="0.13"/>
    <s v="0.13"/>
    <s v=""/>
    <n v="2"/>
  </r>
  <r>
    <d v="2015-05-01T00:00:00"/>
    <x v="3"/>
    <x v="3"/>
    <s v="改衣间"/>
    <n v="5856"/>
    <n v="2519.8368"/>
    <x v="3389"/>
    <x v="5017"/>
    <x v="4949"/>
    <x v="147"/>
    <s v="其它"/>
    <x v="3"/>
    <s v="衣裤织补服务"/>
    <d v="2013-12-01T00:00:00"/>
    <d v="2015-11-30T00:00:00"/>
    <s v="纯保底"/>
    <n v="0"/>
    <n v="0"/>
    <s v=""/>
    <n v="2"/>
  </r>
  <r>
    <d v="2015-06-01T00:00:00"/>
    <x v="3"/>
    <x v="3"/>
    <s v="新发现餐厅"/>
    <n v="1363387.2"/>
    <n v="132521.23584000001"/>
    <x v="1307"/>
    <x v="5018"/>
    <x v="4950"/>
    <x v="111"/>
    <s v="餐饮"/>
    <x v="2"/>
    <s v="餐馆/饭店"/>
    <d v="2012-12-27T00:00:00"/>
    <d v="2021-05-09T00:00:00"/>
    <s v="保底(含物管费)与流水两者取高"/>
    <s v="0.08"/>
    <s v="0.08"/>
    <s v=""/>
    <n v="8.4"/>
  </r>
  <r>
    <d v="2015-06-01T00:00:00"/>
    <x v="3"/>
    <x v="3"/>
    <s v="张功馆"/>
    <n v="920970"/>
    <n v="98267.498999999996"/>
    <x v="3390"/>
    <x v="5019"/>
    <x v="4951"/>
    <x v="112"/>
    <s v="餐饮"/>
    <x v="2"/>
    <s v="餐馆/饭店"/>
    <d v="2013-01-12T00:00:00"/>
    <d v="2021-05-09T00:00:00"/>
    <s v="保底(含物管费)与流水两者取高"/>
    <s v="0.08"/>
    <s v="0.08"/>
    <s v=""/>
    <n v="8.3000000000000007"/>
  </r>
  <r>
    <d v="2015-06-01T00:00:00"/>
    <x v="3"/>
    <x v="3"/>
    <s v="泰澜"/>
    <n v="771237.6"/>
    <n v="78280.616399999999"/>
    <x v="995"/>
    <x v="5020"/>
    <x v="4952"/>
    <x v="113"/>
    <s v="餐饮"/>
    <x v="2"/>
    <s v="餐馆/饭店"/>
    <d v="2014-08-26T00:00:00"/>
    <d v="2019-08-25T00:00:00"/>
    <s v="保底(含物管费)与流水两者取高"/>
    <s v="0.08"/>
    <s v="0.08"/>
    <s v=""/>
    <n v="5"/>
  </r>
  <r>
    <d v="2015-06-01T00:00:00"/>
    <x v="3"/>
    <x v="3"/>
    <s v="西堤厚牛排"/>
    <n v="764934"/>
    <n v="78788.202000000005"/>
    <x v="952"/>
    <x v="5021"/>
    <x v="4953"/>
    <x v="114"/>
    <s v="餐饮"/>
    <x v="2"/>
    <s v="餐馆/饭店"/>
    <d v="2014-04-28T00:00:00"/>
    <d v="2020-04-27T00:00:00"/>
    <s v="保底(含物管费)与流水两者取高"/>
    <s v="0.08"/>
    <s v="0.08"/>
    <s v=""/>
    <n v="6"/>
  </r>
  <r>
    <d v="2015-06-01T00:00:00"/>
    <x v="3"/>
    <x v="3"/>
    <s v="侨治"/>
    <n v="117562.43999999999"/>
    <n v="27591.904667999999"/>
    <x v="614"/>
    <x v="5022"/>
    <x v="4954"/>
    <x v="115"/>
    <s v="美容"/>
    <x v="8"/>
    <s v="美容/美发/美甲"/>
    <d v="2012-11-30T00:00:00"/>
    <d v="2018-05-09T00:00:00"/>
    <s v="纯保底"/>
    <s v="0."/>
    <s v="0."/>
    <s v=""/>
    <n v="5.4"/>
  </r>
  <r>
    <d v="2015-06-01T00:00:00"/>
    <x v="3"/>
    <x v="3"/>
    <s v="巴蜀江南"/>
    <n v="634120.79999999993"/>
    <n v="90171.977759999994"/>
    <x v="2543"/>
    <x v="5023"/>
    <x v="4955"/>
    <x v="152"/>
    <s v="餐饮"/>
    <x v="2"/>
    <s v="餐馆/饭店"/>
    <d v="2015-04-04T00:00:00"/>
    <d v="2021-05-09T00:00:00"/>
    <s v="保底(含物管费)与流水两者取高"/>
    <s v="0.07"/>
    <s v="0.07"/>
    <s v=""/>
    <n v="6.1"/>
  </r>
  <r>
    <d v="2015-06-01T00:00:00"/>
    <x v="3"/>
    <x v="3"/>
    <s v="Aimer 爱慕一家人"/>
    <n v="291985.2"/>
    <n v="56499.136200000001"/>
    <x v="3391"/>
    <x v="5024"/>
    <x v="4956"/>
    <x v="117"/>
    <s v="普通服饰"/>
    <x v="9"/>
    <s v="内衣裤/保暖内衣"/>
    <d v="2013-01-25T00:00:00"/>
    <d v="2016-05-09T00:00:00"/>
    <s v="保底与流水两者取高"/>
    <s v="0.16"/>
    <s v="0.16"/>
    <s v=""/>
    <n v="3.3"/>
  </r>
  <r>
    <d v="2015-06-01T00:00:00"/>
    <x v="3"/>
    <x v="3"/>
    <s v="AVVN 飞鸟和新酒"/>
    <n v="264142.8"/>
    <n v="56183.173560000003"/>
    <x v="3392"/>
    <x v="5025"/>
    <x v="4957"/>
    <x v="25"/>
    <s v="普通服饰"/>
    <x v="13"/>
    <s v="女装"/>
    <d v="2015-05-10T00:00:00"/>
    <d v="2017-05-09T00:00:00"/>
    <s v="保底与流水两者取高"/>
    <s v="0.16"/>
    <s v="0.16"/>
    <s v=""/>
    <n v="2"/>
  </r>
  <r>
    <d v="2015-06-01T00:00:00"/>
    <x v="3"/>
    <x v="3"/>
    <s v="Zolle"/>
    <n v="254104.8"/>
    <n v="46653.641279999996"/>
    <x v="3363"/>
    <x v="5026"/>
    <x v="4958"/>
    <x v="54"/>
    <s v="普通服饰"/>
    <x v="13"/>
    <s v="女装"/>
    <d v="2013-01-05T00:00:00"/>
    <d v="2016-05-09T00:00:00"/>
    <s v="保底与流水两者取高"/>
    <s v="0.16"/>
    <s v="0.16"/>
    <s v=""/>
    <n v="3.3"/>
  </r>
  <r>
    <d v="2015-06-01T00:00:00"/>
    <x v="3"/>
    <x v="3"/>
    <s v="TATA"/>
    <n v="50691.6"/>
    <n v="7689.91572"/>
    <x v="1705"/>
    <x v="5027"/>
    <x v="4959"/>
    <x v="22"/>
    <s v="普通服饰"/>
    <x v="6"/>
    <s v="鞋"/>
    <d v="2015-06-01T00:00:00"/>
    <d v="2017-05-31T00:00:00"/>
    <s v="纯保底"/>
    <s v="0.,0.13"/>
    <s v="0."/>
    <s v="0.13"/>
    <n v="2"/>
  </r>
  <r>
    <d v="2015-06-01T00:00:00"/>
    <x v="3"/>
    <x v="3"/>
    <s v="Teenmix 天美意"/>
    <n v="38920.799999999996"/>
    <n v="7297.65"/>
    <x v="1828"/>
    <x v="5028"/>
    <x v="4960"/>
    <x v="154"/>
    <s v="普通服饰"/>
    <x v="6"/>
    <s v="鞋"/>
    <d v="2015-06-01T00:00:00"/>
    <d v="2017-05-31T00:00:00"/>
    <s v="纯保底"/>
    <s v="0.,0.13"/>
    <s v="0."/>
    <s v="0.13"/>
    <n v="2"/>
  </r>
  <r>
    <d v="2015-06-01T00:00:00"/>
    <x v="3"/>
    <x v="3"/>
    <s v="Belle 百丽"/>
    <n v="93279"/>
    <n v="13087.0437"/>
    <x v="1879"/>
    <x v="5029"/>
    <x v="4961"/>
    <x v="51"/>
    <s v="普通服饰"/>
    <x v="6"/>
    <s v="鞋"/>
    <d v="2015-06-04T00:00:00"/>
    <d v="2017-06-03T00:00:00"/>
    <s v="纯保底"/>
    <s v="0.,0.13"/>
    <s v="0."/>
    <s v="0.13"/>
    <n v="2"/>
  </r>
  <r>
    <d v="2015-06-01T00:00:00"/>
    <x v="3"/>
    <x v="3"/>
    <s v="Donoratico 达衣岩"/>
    <n v="342501.6"/>
    <n v="63842.298240000004"/>
    <x v="3219"/>
    <x v="5030"/>
    <x v="4962"/>
    <x v="119"/>
    <s v="普通服饰"/>
    <x v="13"/>
    <s v="女装"/>
    <d v="2013-01-10T00:00:00"/>
    <d v="2016-05-09T00:00:00"/>
    <s v="保底(含物管费)与流水两者取高"/>
    <s v="0.18"/>
    <s v="0.18"/>
    <s v=""/>
    <n v="3.3"/>
  </r>
  <r>
    <d v="2015-06-01T00:00:00"/>
    <x v="3"/>
    <x v="3"/>
    <s v="Eland 依恋"/>
    <n v="141933.984"/>
    <n v="37910.567126400005"/>
    <x v="3227"/>
    <x v="5031"/>
    <x v="4963"/>
    <x v="120"/>
    <s v="普通服饰"/>
    <x v="9"/>
    <s v="综合服饰"/>
    <d v="2013-03-07T00:00:00"/>
    <d v="2016-05-09T00:00:00"/>
    <s v="保底(含物管费)与流水两者取高"/>
    <s v="0.14"/>
    <s v="0.14"/>
    <s v=""/>
    <n v="3.2"/>
  </r>
  <r>
    <d v="2015-06-01T00:00:00"/>
    <x v="3"/>
    <x v="3"/>
    <s v="Teenie Weenie"/>
    <n v="129063.72"/>
    <n v="26522.594460000004"/>
    <x v="3393"/>
    <x v="5032"/>
    <x v="4964"/>
    <x v="121"/>
    <s v="普通服饰"/>
    <x v="13"/>
    <s v="女装"/>
    <d v="2013-03-04T00:00:00"/>
    <d v="2016-05-09T00:00:00"/>
    <s v="保底(含物管费)与流水两者取高"/>
    <s v="0.14"/>
    <s v="0.14"/>
    <s v=""/>
    <n v="3.2"/>
  </r>
  <r>
    <d v="2015-06-01T00:00:00"/>
    <x v="3"/>
    <x v="3"/>
    <s v="Key Wear 奇威"/>
    <n v="188300.4"/>
    <n v="41689.708560000006"/>
    <x v="3394"/>
    <x v="5033"/>
    <x v="4965"/>
    <x v="122"/>
    <s v="普通服饰"/>
    <x v="13"/>
    <s v="女装"/>
    <d v="2013-01-10T00:00:00"/>
    <d v="2018-05-09T00:00:00"/>
    <s v="保底与流水两者取高"/>
    <s v="0.16"/>
    <s v="0.16"/>
    <s v=""/>
    <n v="5.3"/>
  </r>
  <r>
    <d v="2015-06-01T00:00:00"/>
    <x v="3"/>
    <x v="3"/>
    <s v="Peace Bird 太平鸟男装"/>
    <n v="420994.8"/>
    <n v="95481.620639999994"/>
    <x v="3395"/>
    <x v="5034"/>
    <x v="4966"/>
    <x v="124"/>
    <s v="普通服饰"/>
    <x v="12"/>
    <s v="男装"/>
    <d v="2013-01-21T00:00:00"/>
    <d v="2016-05-09T00:00:00"/>
    <s v="保底与流水两者取高"/>
    <s v="0.15"/>
    <s v="0.15"/>
    <s v=""/>
    <n v="3.3"/>
  </r>
  <r>
    <d v="2015-06-01T00:00:00"/>
    <x v="3"/>
    <x v="3"/>
    <s v="gxg.jeans"/>
    <n v="276898.68"/>
    <n v="64794.291120000002"/>
    <x v="3396"/>
    <x v="5035"/>
    <x v="4967"/>
    <x v="125"/>
    <s v="普通服饰"/>
    <x v="12"/>
    <s v="男装"/>
    <d v="2013-01-05T00:00:00"/>
    <d v="2016-05-09T00:00:00"/>
    <s v="保底与流水两者取高"/>
    <s v="0.14"/>
    <s v="0.14"/>
    <s v=""/>
    <n v="3.3"/>
  </r>
  <r>
    <d v="2015-06-01T00:00:00"/>
    <x v="3"/>
    <x v="3"/>
    <s v="Honeys"/>
    <n v="266178"/>
    <n v="79986.489000000001"/>
    <x v="3397"/>
    <x v="5036"/>
    <x v="4968"/>
    <x v="126"/>
    <s v="普通服饰"/>
    <x v="13"/>
    <s v="女装"/>
    <d v="2012-12-31T00:00:00"/>
    <d v="2016-03-06T00:00:00"/>
    <s v="保底与流水两者取高"/>
    <s v="0.19"/>
    <s v="0.19"/>
    <s v=""/>
    <n v="3.2"/>
  </r>
  <r>
    <d v="2015-06-01T00:00:00"/>
    <x v="3"/>
    <x v="3"/>
    <s v="La Chapelle 拉夏贝尔"/>
    <n v="1066902"/>
    <n v="236745.55379999999"/>
    <x v="3398"/>
    <x v="5037"/>
    <x v="4969"/>
    <x v="127"/>
    <s v="快时尚"/>
    <x v="21"/>
    <s v="快时尚"/>
    <d v="2013-03-05T00:00:00"/>
    <d v="2021-06-02T00:00:00"/>
    <s v="纯扣"/>
    <s v="0.14,0.15"/>
    <s v="0.14"/>
    <s v="0.15"/>
    <n v="8.1999999999999993"/>
  </r>
  <r>
    <d v="2015-06-01T00:00:00"/>
    <x v="3"/>
    <x v="3"/>
    <s v="张生记"/>
    <n v="989342.39999999991"/>
    <n v="81719.682239999995"/>
    <x v="3399"/>
    <x v="5038"/>
    <x v="4970"/>
    <x v="128"/>
    <s v="餐饮"/>
    <x v="2"/>
    <s v="餐馆/饭店"/>
    <d v="2013-06-21T00:00:00"/>
    <d v="2021-10-18T00:00:00"/>
    <s v="保底(含物管费)与流水两者取高"/>
    <s v="0."/>
    <s v="0."/>
    <s v=""/>
    <n v="8.3000000000000007"/>
  </r>
  <r>
    <d v="2015-06-01T00:00:00"/>
    <x v="3"/>
    <x v="3"/>
    <s v="炉鱼"/>
    <n v="1904030.4"/>
    <n v="95201.52"/>
    <x v="446"/>
    <x v="5039"/>
    <x v="4971"/>
    <x v="129"/>
    <s v="餐饮"/>
    <x v="2"/>
    <s v="餐馆/饭店"/>
    <d v="2013-08-28T00:00:00"/>
    <d v="2021-11-25T00:00:00"/>
    <s v="保底(含物管费)与流水两者取高"/>
    <s v="0.05"/>
    <s v="0.05"/>
    <s v=""/>
    <n v="8.1999999999999993"/>
  </r>
  <r>
    <d v="2015-06-01T00:00:00"/>
    <x v="3"/>
    <x v="3"/>
    <s v="The Second Movement 第二乐章"/>
    <n v="834457.2"/>
    <n v="55825.186680000006"/>
    <x v="3400"/>
    <x v="5040"/>
    <x v="4972"/>
    <x v="148"/>
    <s v="餐饮"/>
    <x v="2"/>
    <s v="餐馆/饭店"/>
    <d v="2013-10-20T00:00:00"/>
    <d v="2022-01-17T00:00:00"/>
    <s v="保底(含物管费)与流水两者取高"/>
    <s v="0.05"/>
    <s v="0.05"/>
    <s v=""/>
    <n v="8.1999999999999993"/>
  </r>
  <r>
    <d v="2015-06-01T00:00:00"/>
    <x v="3"/>
    <x v="3"/>
    <s v="Girdear 哥弟"/>
    <n v="670356"/>
    <n v="53293.301999999996"/>
    <x v="3401"/>
    <x v="5041"/>
    <x v="4973"/>
    <x v="83"/>
    <s v="普通服饰"/>
    <x v="13"/>
    <s v="女装"/>
    <d v="2013-04-10T00:00:00"/>
    <d v="2016-05-09T00:00:00"/>
    <s v="保底与流水两者取高"/>
    <s v="0.06"/>
    <s v="0.06"/>
    <s v=""/>
    <n v="3.1"/>
  </r>
  <r>
    <d v="2015-06-01T00:00:00"/>
    <x v="3"/>
    <x v="3"/>
    <s v="Esprit"/>
    <n v="754404"/>
    <n v="154803.70079999999"/>
    <x v="2825"/>
    <x v="5042"/>
    <x v="4974"/>
    <x v="130"/>
    <s v="普通服饰"/>
    <x v="9"/>
    <s v="中性服装/休闲服饰"/>
    <d v="2013-01-25T00:00:00"/>
    <d v="2018-05-09T00:00:00"/>
    <s v="保底与流水两者取高"/>
    <s v="0.12"/>
    <s v="0.12"/>
    <s v=""/>
    <n v="5.3"/>
  </r>
  <r>
    <d v="2015-06-01T00:00:00"/>
    <x v="3"/>
    <x v="3"/>
    <s v="PAGE ONE"/>
    <n v="252202.8"/>
    <n v="86429.899559999991"/>
    <x v="178"/>
    <x v="5043"/>
    <x v="4975"/>
    <x v="131"/>
    <s v="普通服饰"/>
    <x v="9"/>
    <s v="综合服饰"/>
    <d v="2013-02-26T00:00:00"/>
    <d v="2016-05-09T00:00:00"/>
    <s v="保底与流水两者取高"/>
    <s v="0.15"/>
    <s v="0.15"/>
    <s v=""/>
    <n v="3.2"/>
  </r>
  <r>
    <d v="2015-06-01T00:00:00"/>
    <x v="3"/>
    <x v="3"/>
    <s v="伊芙丽éifini"/>
    <n v="92677.2"/>
    <n v="19341.731639999998"/>
    <x v="2406"/>
    <x v="5044"/>
    <x v="4976"/>
    <x v="132"/>
    <s v="普通服饰"/>
    <x v="13"/>
    <s v="女装"/>
    <d v="2013-01-21T00:00:00"/>
    <d v="2015-06-09T00:00:00"/>
    <s v="保底与流水两者取高"/>
    <s v="0.18,0.18"/>
    <s v="0.18"/>
    <s v="0.18"/>
    <n v="2.4"/>
  </r>
  <r>
    <d v="2015-06-01T00:00:00"/>
    <x v="3"/>
    <x v="3"/>
    <s v="Plory"/>
    <n v="118400.52"/>
    <n v="16576.072800000002"/>
    <x v="445"/>
    <x v="5045"/>
    <x v="4977"/>
    <x v="134"/>
    <s v="普通服饰"/>
    <x v="12"/>
    <s v="男装"/>
    <d v="2013-03-12T00:00:00"/>
    <d v="2016-05-09T00:00:00"/>
    <s v="保底(含物管费)与流水两者取高"/>
    <s v="0.14"/>
    <s v="0.14"/>
    <s v=""/>
    <n v="3.2"/>
  </r>
  <r>
    <d v="2015-06-01T00:00:00"/>
    <x v="3"/>
    <x v="3"/>
    <s v="Croquis 速写"/>
    <n v="309550.8"/>
    <n v="63457.91399999999"/>
    <x v="3402"/>
    <x v="5046"/>
    <x v="4978"/>
    <x v="135"/>
    <s v="普通服饰"/>
    <x v="12"/>
    <s v="男装"/>
    <d v="2013-03-22T00:00:00"/>
    <d v="2016-05-09T00:00:00"/>
    <s v="保底与流水两者取高"/>
    <s v="0.18"/>
    <s v="0.18"/>
    <s v=""/>
    <n v="3.1"/>
  </r>
  <r>
    <d v="2015-06-01T00:00:00"/>
    <x v="3"/>
    <x v="3"/>
    <s v="JNBY 江南布衣"/>
    <n v="345874.8"/>
    <n v="74674.369319999998"/>
    <x v="3403"/>
    <x v="5047"/>
    <x v="4979"/>
    <x v="82"/>
    <s v="普通服饰"/>
    <x v="13"/>
    <s v="女装"/>
    <d v="2013-01-11T00:00:00"/>
    <d v="2016-05-09T00:00:00"/>
    <s v="保底与流水两者取高"/>
    <s v="0.18"/>
    <s v="0.18"/>
    <s v=""/>
    <n v="3.3"/>
  </r>
  <r>
    <d v="2015-06-01T00:00:00"/>
    <x v="3"/>
    <x v="3"/>
    <s v="ROEM"/>
    <n v="77620.800000000003"/>
    <n v="20592.798240000004"/>
    <x v="1383"/>
    <x v="5048"/>
    <x v="4980"/>
    <x v="136"/>
    <s v="普通服饰"/>
    <x v="13"/>
    <s v="女装"/>
    <d v="2013-03-12T00:00:00"/>
    <d v="2016-05-09T00:00:00"/>
    <s v="保底(含物管费)与流水两者取高"/>
    <s v="0.14"/>
    <s v="0.14"/>
    <s v=""/>
    <n v="3.2"/>
  </r>
  <r>
    <d v="2015-06-01T00:00:00"/>
    <x v="3"/>
    <x v="3"/>
    <s v="Tutuanna 趣趣安娜"/>
    <n v="61974"/>
    <n v="12921.579"/>
    <x v="3404"/>
    <x v="5049"/>
    <x v="4981"/>
    <x v="63"/>
    <s v="普通服饰"/>
    <x v="9"/>
    <s v="内衣裤/保暖内衣"/>
    <d v="2015-06-01T00:00:00"/>
    <d v="2017-05-31T00:00:00"/>
    <s v="纯保底"/>
    <s v="0.,0.17"/>
    <s v="0."/>
    <s v="0.17"/>
    <n v="2"/>
  </r>
  <r>
    <d v="2015-06-01T00:00:00"/>
    <x v="3"/>
    <x v="3"/>
    <s v="木九十"/>
    <n v="82245.04800000001"/>
    <n v="14623.169534400002"/>
    <x v="1266"/>
    <x v="5050"/>
    <x v="4982"/>
    <x v="137"/>
    <s v="珠宝"/>
    <x v="11"/>
    <s v="钟表"/>
    <d v="2015-06-01T00:00:00"/>
    <d v="2017-05-31T00:00:00"/>
    <s v="纯保底"/>
    <s v="0.,0.16"/>
    <s v="0."/>
    <s v="0.16"/>
    <n v="2"/>
  </r>
  <r>
    <d v="2015-06-01T00:00:00"/>
    <x v="3"/>
    <x v="3"/>
    <s v="AJIDOU 阿吉豆"/>
    <n v="265990.8"/>
    <n v="43010.712359999998"/>
    <x v="3405"/>
    <x v="5051"/>
    <x v="4983"/>
    <x v="138"/>
    <s v="普通服饰"/>
    <x v="6"/>
    <s v="流行配饰/人造珠宝佩饰"/>
    <d v="2013-01-13T00:00:00"/>
    <d v="2016-05-09T00:00:00"/>
    <s v="保底与流水两者取高"/>
    <s v="0.15"/>
    <s v="0.15"/>
    <s v=""/>
    <n v="3.3"/>
  </r>
  <r>
    <d v="2015-06-01T00:00:00"/>
    <x v="3"/>
    <x v="3"/>
    <s v="One More"/>
    <n v="207502.8"/>
    <n v="36603.493920000001"/>
    <x v="168"/>
    <x v="5052"/>
    <x v="4984"/>
    <x v="118"/>
    <s v="普通服饰"/>
    <x v="13"/>
    <s v="女装"/>
    <d v="2014-12-01T00:00:00"/>
    <d v="2016-05-09T00:00:00"/>
    <s v="保底与流水两者取高"/>
    <s v="0.14"/>
    <s v="0.14"/>
    <s v=""/>
    <n v="1.4"/>
  </r>
  <r>
    <d v="2015-06-01T00:00:00"/>
    <x v="3"/>
    <x v="3"/>
    <s v="GXG"/>
    <n v="588744.72"/>
    <n v="114510.84804000001"/>
    <x v="3406"/>
    <x v="5053"/>
    <x v="4985"/>
    <x v="52"/>
    <s v="普通服饰"/>
    <x v="12"/>
    <s v="男装"/>
    <d v="2014-12-01T00:00:00"/>
    <d v="2016-05-09T00:00:00"/>
    <s v="保底与流水两者取高"/>
    <s v="0.14"/>
    <s v="0.14"/>
    <s v=""/>
    <n v="1.4"/>
  </r>
  <r>
    <d v="2015-06-01T00:00:00"/>
    <x v="3"/>
    <x v="3"/>
    <s v="Hope show"/>
    <n v="431644.8"/>
    <n v="95091.349440000005"/>
    <x v="2727"/>
    <x v="5054"/>
    <x v="4986"/>
    <x v="151"/>
    <s v="普通服饰"/>
    <x v="13"/>
    <s v="女装"/>
    <d v="2013-02-26T00:00:00"/>
    <d v="2016-05-09T00:00:00"/>
    <s v="保底与流水两者取高"/>
    <s v="0.16"/>
    <s v="0.16"/>
    <s v=""/>
    <n v="3.2"/>
  </r>
  <r>
    <d v="2015-06-01T00:00:00"/>
    <x v="3"/>
    <x v="3"/>
    <s v="H.S"/>
    <n v="412587.6"/>
    <n v="74967.166920000003"/>
    <x v="3407"/>
    <x v="5055"/>
    <x v="4987"/>
    <x v="153"/>
    <s v="普通服饰"/>
    <x v="13"/>
    <s v="女装"/>
    <d v="2013-02-26T00:00:00"/>
    <d v="2016-05-09T00:00:00"/>
    <s v="保底与流水两者取高"/>
    <s v="0.16"/>
    <s v="0.16"/>
    <s v=""/>
    <n v="3.2"/>
  </r>
  <r>
    <d v="2015-06-01T00:00:00"/>
    <x v="3"/>
    <x v="3"/>
    <s v="Harbor House"/>
    <n v="776572.56"/>
    <n v="133182.19404"/>
    <x v="1364"/>
    <x v="5056"/>
    <x v="4988"/>
    <x v="142"/>
    <s v="其它"/>
    <x v="4"/>
    <s v="家具/厨房/卫浴/灯"/>
    <d v="2012-11-28T00:00:00"/>
    <d v="2018-05-09T00:00:00"/>
    <s v="保底与流水两者取高"/>
    <s v="0.13"/>
    <s v="0.13"/>
    <s v=""/>
    <n v="5.4"/>
  </r>
  <r>
    <d v="2015-06-01T00:00:00"/>
    <x v="3"/>
    <x v="3"/>
    <s v="釜山料理"/>
    <n v="381380.39999999997"/>
    <n v="52287.252840000001"/>
    <x v="3408"/>
    <x v="5057"/>
    <x v="4989"/>
    <x v="144"/>
    <s v="餐饮"/>
    <x v="2"/>
    <s v="餐馆/饭店"/>
    <d v="2013-02-27T00:00:00"/>
    <d v="2021-05-09T00:00:00"/>
    <s v="保底与流水两者取高"/>
    <s v="0.08"/>
    <s v="0.08"/>
    <s v=""/>
    <n v="8.1999999999999993"/>
  </r>
  <r>
    <d v="2015-06-01T00:00:00"/>
    <x v="3"/>
    <x v="3"/>
    <s v="西贝"/>
    <n v="1815554.1240000001"/>
    <n v="107662.35955319999"/>
    <x v="3409"/>
    <x v="5058"/>
    <x v="4990"/>
    <x v="145"/>
    <s v="餐饮"/>
    <x v="2"/>
    <s v="餐馆/饭店"/>
    <d v="2015-01-15T00:00:00"/>
    <d v="2023-01-14T00:00:00"/>
    <s v="保底与流水两者取高"/>
    <s v="0.05"/>
    <s v="0.05"/>
    <s v=""/>
    <n v="8"/>
  </r>
  <r>
    <d v="2015-06-01T00:00:00"/>
    <x v="3"/>
    <x v="3"/>
    <s v="澳门豆捞"/>
    <n v="389529.3"/>
    <n v="63571.181760000007"/>
    <x v="1675"/>
    <x v="5059"/>
    <x v="4991"/>
    <x v="146"/>
    <s v="餐饮"/>
    <x v="2"/>
    <s v="餐馆/饭店"/>
    <d v="2012-12-18T00:00:00"/>
    <d v="2021-05-16T00:00:00"/>
    <s v="纯扣"/>
    <s v="0.07"/>
    <s v="0.07"/>
    <s v=""/>
    <n v="8.4"/>
  </r>
  <r>
    <d v="2015-06-01T00:00:00"/>
    <x v="3"/>
    <x v="3"/>
    <s v="大地之神"/>
    <n v="16869.599999999999"/>
    <n v="6240.0650400000004"/>
    <x v="3410"/>
    <x v="5060"/>
    <x v="4992"/>
    <x v="10"/>
    <s v="普通服饰"/>
    <x v="6"/>
    <s v="流行配饰/人造珠宝佩饰"/>
    <d v="2013-09-24T00:00:00"/>
    <d v="2015-09-23T00:00:00"/>
    <s v="保底与流水两者取高"/>
    <s v="0.16"/>
    <s v="0.16"/>
    <s v=""/>
    <n v="2"/>
  </r>
  <r>
    <d v="2015-06-01T00:00:00"/>
    <x v="3"/>
    <x v="3"/>
    <s v="Joysocks"/>
    <n v="29091.48"/>
    <n v="7560.8756520000006"/>
    <x v="3411"/>
    <x v="5061"/>
    <x v="4993"/>
    <x v="150"/>
    <s v="普通服饰"/>
    <x v="9"/>
    <s v="内衣裤/保暖内衣"/>
    <d v="2014-09-11T00:00:00"/>
    <d v="2015-09-10T00:00:00"/>
    <s v="保底与流水两者取高"/>
    <s v="0.15"/>
    <s v="0.15"/>
    <s v=""/>
    <n v="1"/>
  </r>
  <r>
    <d v="2015-06-01T00:00:00"/>
    <x v="3"/>
    <x v="3"/>
    <s v="谭木匠"/>
    <n v="38110.799999999996"/>
    <n v="6840.8885999999993"/>
    <x v="3412"/>
    <x v="5062"/>
    <x v="4994"/>
    <x v="10"/>
    <s v="普通服饰"/>
    <x v="6"/>
    <s v="流行配饰/人造珠宝佩饰"/>
    <d v="2014-09-20T00:00:00"/>
    <d v="2015-09-19T00:00:00"/>
    <s v="保底与流水两者取高"/>
    <s v="0.15"/>
    <s v="0.15"/>
    <s v=""/>
    <n v="1"/>
  </r>
  <r>
    <d v="2015-06-01T00:00:00"/>
    <x v="3"/>
    <x v="3"/>
    <s v="iwell 爱享屋"/>
    <n v="30342"/>
    <n v="0"/>
    <x v="100"/>
    <x v="5063"/>
    <x v="104"/>
    <x v="10"/>
    <s v="普通服饰"/>
    <x v="6"/>
    <s v="生活特性店"/>
    <d v="2014-03-26T00:00:00"/>
    <d v="2015-03-25T00:00:00"/>
    <s v="保底与流水两者取高"/>
    <s v="0.14"/>
    <s v="0.14"/>
    <s v=""/>
    <n v="1"/>
  </r>
  <r>
    <d v="2015-06-01T00:00:00"/>
    <x v="3"/>
    <x v="3"/>
    <s v="名表维修中心"/>
    <n v="9996"/>
    <n v="2160.1355999999996"/>
    <x v="3413"/>
    <x v="5064"/>
    <x v="4995"/>
    <x v="53"/>
    <s v="其它"/>
    <x v="3"/>
    <s v="修鞋/修锁服务"/>
    <d v="2013-12-09T00:00:00"/>
    <d v="2015-12-08T00:00:00"/>
    <s v="纯保底"/>
    <n v="0"/>
    <n v="0"/>
    <s v=""/>
    <n v="2"/>
  </r>
  <r>
    <d v="2015-06-01T00:00:00"/>
    <x v="3"/>
    <x v="3"/>
    <s v="维果部落(02-K10)"/>
    <n v="33012"/>
    <n v="3301.2"/>
    <x v="5"/>
    <x v="5065"/>
    <x v="4996"/>
    <x v="11"/>
    <s v="餐饮"/>
    <x v="0"/>
    <s v="小吃/冷饮/果汁吧"/>
    <d v="2014-03-14T00:00:00"/>
    <d v="2016-03-13T00:00:00"/>
    <s v="保底(含物管费)与流水两者取高"/>
    <s v="0.1"/>
    <s v="0.1"/>
    <s v=""/>
    <n v="2"/>
  </r>
  <r>
    <d v="2015-06-01T00:00:00"/>
    <x v="3"/>
    <x v="3"/>
    <s v="PH7"/>
    <n v="29630.399999999998"/>
    <n v="0"/>
    <x v="100"/>
    <x v="5066"/>
    <x v="104"/>
    <x v="58"/>
    <s v="普通服饰"/>
    <x v="6"/>
    <s v="流行配饰/人造珠宝佩饰"/>
    <d v="2014-04-30T00:00:00"/>
    <d v="2015-04-29T00:00:00"/>
    <s v="保底与流水两者取高"/>
    <n v="0.17"/>
    <n v="0.17"/>
    <s v=""/>
    <n v="1"/>
  </r>
  <r>
    <d v="2015-06-01T00:00:00"/>
    <x v="3"/>
    <x v="3"/>
    <s v="卡士通（2楼）"/>
    <n v="14154"/>
    <n v="0"/>
    <x v="100"/>
    <x v="5067"/>
    <x v="104"/>
    <x v="149"/>
    <s v="其它"/>
    <x v="3"/>
    <s v="汽车美容"/>
    <d v="2014-04-23T00:00:00"/>
    <d v="2015-04-22T00:00:00"/>
    <s v="纯保底"/>
    <n v="0"/>
    <n v="0"/>
    <s v=""/>
    <n v="1"/>
  </r>
  <r>
    <d v="2015-06-01T00:00:00"/>
    <x v="3"/>
    <x v="3"/>
    <s v="百合新娘"/>
    <n v="234046.8"/>
    <n v="34100.618759999998"/>
    <x v="504"/>
    <x v="5068"/>
    <x v="4997"/>
    <x v="24"/>
    <s v="其它"/>
    <x v="3"/>
    <s v="婚纱店/婚纱摄影"/>
    <d v="2015-06-08T00:00:00"/>
    <d v="2016-06-07T00:00:00"/>
    <s v="保底与流水两者取高"/>
    <s v="0.18"/>
    <s v="0.18"/>
    <s v=""/>
    <n v="1"/>
  </r>
  <r>
    <d v="2015-06-01T00:00:00"/>
    <x v="3"/>
    <x v="3"/>
    <s v="7°银匠"/>
    <n v="67072.800000000003"/>
    <n v="0"/>
    <x v="100"/>
    <x v="5069"/>
    <x v="104"/>
    <x v="10"/>
    <s v="普通服饰"/>
    <x v="6"/>
    <s v="流行配饰/人造珠宝佩饰"/>
    <d v="2014-06-14T00:00:00"/>
    <d v="2015-05-09T00:00:00"/>
    <s v="保底与流水两者取高"/>
    <s v="0.17"/>
    <s v="0.17"/>
    <s v=""/>
    <n v="0.9"/>
  </r>
  <r>
    <d v="2015-06-01T00:00:00"/>
    <x v="3"/>
    <x v="3"/>
    <s v="跑酷"/>
    <n v="20506.8"/>
    <n v="6000.2896800000008"/>
    <x v="3414"/>
    <x v="5070"/>
    <x v="4998"/>
    <x v="57"/>
    <s v="其它"/>
    <x v="1"/>
    <s v="保健运动器材"/>
    <d v="2014-11-21T00:00:00"/>
    <d v="2015-11-20T00:00:00"/>
    <s v="保底与流水两者取高"/>
    <s v="0.15"/>
    <s v="0.15"/>
    <s v=""/>
    <n v="1"/>
  </r>
  <r>
    <d v="2015-06-01T00:00:00"/>
    <x v="3"/>
    <x v="3"/>
    <s v="Italina"/>
    <n v="62397.599999999999"/>
    <n v="10582.632960000001"/>
    <x v="3415"/>
    <x v="5071"/>
    <x v="4999"/>
    <x v="10"/>
    <s v="普通服饰"/>
    <x v="6"/>
    <s v="流行配饰/人造珠宝佩饰"/>
    <d v="2013-09-16T00:00:00"/>
    <d v="2015-09-15T00:00:00"/>
    <s v="保底与流水两者取高"/>
    <s v="0.16"/>
    <s v="0.16"/>
    <s v=""/>
    <n v="2"/>
  </r>
  <r>
    <d v="2015-06-01T00:00:00"/>
    <x v="3"/>
    <x v="3"/>
    <s v="银时代"/>
    <n v="56986.799999999996"/>
    <n v="10286.117399999999"/>
    <x v="3299"/>
    <x v="5072"/>
    <x v="5000"/>
    <x v="10"/>
    <s v="普通服饰"/>
    <x v="6"/>
    <s v="流行配饰/人造珠宝佩饰"/>
    <d v="2013-09-01T00:00:00"/>
    <d v="2015-08-31T00:00:00"/>
    <s v="保底与流水两者取高"/>
    <s v="0.17"/>
    <s v="0.17"/>
    <s v=""/>
    <n v="2"/>
  </r>
  <r>
    <d v="2015-06-01T00:00:00"/>
    <x v="3"/>
    <x v="3"/>
    <s v="罗西尼表"/>
    <n v="33470.400000000001"/>
    <n v="6600.3628799999997"/>
    <x v="3416"/>
    <x v="5073"/>
    <x v="5001"/>
    <x v="10"/>
    <s v="珠宝"/>
    <x v="11"/>
    <s v="钟表"/>
    <d v="2013-09-19T00:00:00"/>
    <d v="2015-09-18T00:00:00"/>
    <s v="保底与流水两者取高"/>
    <s v="0.13"/>
    <s v="0.13"/>
    <s v=""/>
    <n v="2"/>
  </r>
  <r>
    <d v="2015-06-01T00:00:00"/>
    <x v="3"/>
    <x v="3"/>
    <s v="改衣间"/>
    <n v="4932"/>
    <n v="2519.7588000000001"/>
    <x v="3417"/>
    <x v="5074"/>
    <x v="5002"/>
    <x v="147"/>
    <s v="其它"/>
    <x v="3"/>
    <s v="衣裤织补服务"/>
    <d v="2013-12-01T00:00:00"/>
    <d v="2015-11-30T00:00:00"/>
    <s v="纯保底"/>
    <n v="0"/>
    <n v="0"/>
    <s v=""/>
    <n v="2"/>
  </r>
  <r>
    <d v="2015-07-01T00:00:00"/>
    <x v="3"/>
    <x v="3"/>
    <s v="新发现餐厅"/>
    <n v="1404339.5999999999"/>
    <n v="132569.65823999999"/>
    <x v="240"/>
    <x v="5075"/>
    <x v="5003"/>
    <x v="111"/>
    <s v="餐饮"/>
    <x v="2"/>
    <s v="餐馆/饭店"/>
    <d v="2012-12-27T00:00:00"/>
    <d v="2021-05-09T00:00:00"/>
    <s v="保底(含物管费)与流水两者取高"/>
    <s v="0.08"/>
    <s v="0.08"/>
    <s v=""/>
    <n v="8.4"/>
  </r>
  <r>
    <d v="2015-07-01T00:00:00"/>
    <x v="3"/>
    <x v="3"/>
    <s v="张功馆"/>
    <n v="1008504"/>
    <n v="98228.289599999989"/>
    <x v="2774"/>
    <x v="5076"/>
    <x v="5004"/>
    <x v="112"/>
    <s v="餐饮"/>
    <x v="2"/>
    <s v="餐馆/饭店"/>
    <d v="2013-01-12T00:00:00"/>
    <d v="2021-05-09T00:00:00"/>
    <s v="保底(含物管费)与流水两者取高"/>
    <s v="0.08"/>
    <s v="0.08"/>
    <s v=""/>
    <n v="8.3000000000000007"/>
  </r>
  <r>
    <d v="2015-07-01T00:00:00"/>
    <x v="3"/>
    <x v="3"/>
    <s v="泰澜"/>
    <n v="646620"/>
    <n v="78305.682000000001"/>
    <x v="2621"/>
    <x v="5077"/>
    <x v="5005"/>
    <x v="113"/>
    <s v="餐饮"/>
    <x v="2"/>
    <s v="餐馆/饭店"/>
    <d v="2014-08-26T00:00:00"/>
    <d v="2019-08-25T00:00:00"/>
    <s v="保底(含物管费)与流水两者取高"/>
    <s v="0.08"/>
    <s v="0.08"/>
    <s v=""/>
    <n v="5"/>
  </r>
  <r>
    <d v="2015-07-01T00:00:00"/>
    <x v="3"/>
    <x v="3"/>
    <s v="西堤厚牛排"/>
    <n v="774207.6"/>
    <n v="78736.912920000002"/>
    <x v="843"/>
    <x v="5078"/>
    <x v="5006"/>
    <x v="114"/>
    <s v="餐饮"/>
    <x v="2"/>
    <s v="餐馆/饭店"/>
    <d v="2014-04-28T00:00:00"/>
    <d v="2020-04-27T00:00:00"/>
    <s v="保底(含物管费)与流水两者取高"/>
    <s v="0.08"/>
    <s v="0.08"/>
    <s v=""/>
    <n v="6"/>
  </r>
  <r>
    <d v="2015-07-01T00:00:00"/>
    <x v="3"/>
    <x v="3"/>
    <s v="侨治"/>
    <n v="112222.8"/>
    <n v="27584.364240000003"/>
    <x v="3418"/>
    <x v="5079"/>
    <x v="5007"/>
    <x v="115"/>
    <s v="美容"/>
    <x v="8"/>
    <s v="美容/美发/美甲"/>
    <d v="2012-11-30T00:00:00"/>
    <d v="2018-05-09T00:00:00"/>
    <s v="纯保底"/>
    <s v="0."/>
    <s v="0."/>
    <s v=""/>
    <n v="5.4"/>
  </r>
  <r>
    <d v="2015-07-01T00:00:00"/>
    <x v="3"/>
    <x v="3"/>
    <s v="巴蜀江南"/>
    <n v="656698.79999999993"/>
    <n v="90164.745240000004"/>
    <x v="3419"/>
    <x v="5080"/>
    <x v="5008"/>
    <x v="152"/>
    <s v="餐饮"/>
    <x v="2"/>
    <s v="餐馆/饭店"/>
    <d v="2015-04-04T00:00:00"/>
    <d v="2021-05-09T00:00:00"/>
    <s v="保底(含物管费)与流水两者取高"/>
    <s v="0.07"/>
    <s v="0.07"/>
    <s v=""/>
    <n v="6.1"/>
  </r>
  <r>
    <d v="2015-07-01T00:00:00"/>
    <x v="3"/>
    <x v="3"/>
    <s v="Aimer 爱慕一家人"/>
    <n v="260733.59999999998"/>
    <n v="52824.627359999999"/>
    <x v="3420"/>
    <x v="5081"/>
    <x v="5009"/>
    <x v="117"/>
    <s v="普通服饰"/>
    <x v="9"/>
    <s v="内衣裤/保暖内衣"/>
    <d v="2013-01-25T00:00:00"/>
    <d v="2016-05-09T00:00:00"/>
    <s v="保底与流水两者取高"/>
    <s v="0.16"/>
    <s v="0.16"/>
    <s v=""/>
    <n v="3.3"/>
  </r>
  <r>
    <d v="2015-07-01T00:00:00"/>
    <x v="3"/>
    <x v="3"/>
    <s v="AVVN 飞鸟和新酒"/>
    <n v="203568"/>
    <n v="56164.411199999995"/>
    <x v="2840"/>
    <x v="5082"/>
    <x v="5010"/>
    <x v="25"/>
    <s v="普通服饰"/>
    <x v="13"/>
    <s v="女装"/>
    <d v="2015-05-10T00:00:00"/>
    <d v="2017-05-09T00:00:00"/>
    <s v="保底与流水两者取高"/>
    <s v="0.16"/>
    <s v="0.16"/>
    <s v=""/>
    <n v="2"/>
  </r>
  <r>
    <d v="2015-07-01T00:00:00"/>
    <x v="3"/>
    <x v="3"/>
    <s v="Zolle"/>
    <n v="195366"/>
    <n v="37256.296200000004"/>
    <x v="1603"/>
    <x v="5083"/>
    <x v="5011"/>
    <x v="54"/>
    <s v="普通服饰"/>
    <x v="13"/>
    <s v="女装"/>
    <d v="2013-01-05T00:00:00"/>
    <d v="2016-05-09T00:00:00"/>
    <s v="保底与流水两者取高"/>
    <s v="0.16"/>
    <s v="0.16"/>
    <s v=""/>
    <n v="3.3"/>
  </r>
  <r>
    <d v="2015-07-01T00:00:00"/>
    <x v="3"/>
    <x v="3"/>
    <s v="TATA"/>
    <n v="190494"/>
    <n v="28059.766200000002"/>
    <x v="2645"/>
    <x v="5084"/>
    <x v="5012"/>
    <x v="22"/>
    <s v="普通服饰"/>
    <x v="6"/>
    <s v="鞋"/>
    <d v="2015-06-01T00:00:00"/>
    <d v="2017-05-31T00:00:00"/>
    <s v="保底与流水两者取高"/>
    <s v="0.13"/>
    <s v="0.13"/>
    <s v=""/>
    <n v="2"/>
  </r>
  <r>
    <d v="2015-07-01T00:00:00"/>
    <x v="3"/>
    <x v="3"/>
    <s v="Teenmix 天美意"/>
    <n v="167241.60000000001"/>
    <n v="25153.136640000001"/>
    <x v="3257"/>
    <x v="5085"/>
    <x v="5013"/>
    <x v="154"/>
    <s v="普通服饰"/>
    <x v="6"/>
    <s v="鞋"/>
    <d v="2015-06-01T00:00:00"/>
    <d v="2017-05-31T00:00:00"/>
    <s v="保底与流水两者取高"/>
    <s v="0.13"/>
    <s v="0.13"/>
    <s v=""/>
    <n v="2"/>
  </r>
  <r>
    <d v="2015-07-01T00:00:00"/>
    <x v="3"/>
    <x v="3"/>
    <s v="Belle 百丽"/>
    <n v="294393.12"/>
    <n v="41862.701664"/>
    <x v="2543"/>
    <x v="5086"/>
    <x v="5014"/>
    <x v="51"/>
    <s v="普通服饰"/>
    <x v="6"/>
    <s v="鞋"/>
    <d v="2015-06-04T00:00:00"/>
    <d v="2017-06-03T00:00:00"/>
    <s v="保底与流水两者取高"/>
    <s v="0.13"/>
    <s v="0.13"/>
    <s v=""/>
    <n v="2"/>
  </r>
  <r>
    <d v="2015-07-01T00:00:00"/>
    <x v="3"/>
    <x v="3"/>
    <s v="Peace Bird 太平鸟女装"/>
    <n v="131546.4"/>
    <n v="56525.488079999988"/>
    <x v="3421"/>
    <x v="5087"/>
    <x v="5015"/>
    <x v="35"/>
    <s v="普通服饰"/>
    <x v="13"/>
    <s v="女装"/>
    <d v="2015-06-01T00:00:00"/>
    <d v="2017-05-31T00:00:00"/>
    <s v="保底与流水两者取高"/>
    <s v="0.19"/>
    <s v="0.19"/>
    <s v=""/>
    <n v="2"/>
  </r>
  <r>
    <d v="2015-07-01T00:00:00"/>
    <x v="3"/>
    <x v="3"/>
    <s v="Donoratico 达衣岩"/>
    <n v="292758"/>
    <n v="63850.519799999995"/>
    <x v="1353"/>
    <x v="5088"/>
    <x v="5016"/>
    <x v="119"/>
    <s v="普通服饰"/>
    <x v="13"/>
    <s v="女装"/>
    <d v="2013-01-10T00:00:00"/>
    <d v="2016-05-09T00:00:00"/>
    <s v="保底(含物管费)与流水两者取高"/>
    <s v="0.18"/>
    <s v="0.18"/>
    <s v=""/>
    <n v="3.3"/>
  </r>
  <r>
    <d v="2015-07-01T00:00:00"/>
    <x v="3"/>
    <x v="3"/>
    <s v="Eland 依恋"/>
    <n v="147364.39199999999"/>
    <n v="37902.121622399995"/>
    <x v="3422"/>
    <x v="5089"/>
    <x v="5017"/>
    <x v="120"/>
    <s v="普通服饰"/>
    <x v="9"/>
    <s v="综合服饰"/>
    <d v="2013-03-07T00:00:00"/>
    <d v="2016-05-09T00:00:00"/>
    <s v="保底(含物管费)与流水两者取高"/>
    <s v="0.14"/>
    <s v="0.14"/>
    <s v=""/>
    <n v="3.2"/>
  </r>
  <r>
    <d v="2015-07-01T00:00:00"/>
    <x v="3"/>
    <x v="3"/>
    <s v="Teenie Weenie"/>
    <n v="110936.208"/>
    <n v="26524.847332799996"/>
    <x v="3423"/>
    <x v="5090"/>
    <x v="5018"/>
    <x v="121"/>
    <s v="普通服饰"/>
    <x v="13"/>
    <s v="女装"/>
    <d v="2013-03-04T00:00:00"/>
    <d v="2016-05-09T00:00:00"/>
    <s v="保底(含物管费)与流水两者取高"/>
    <s v="0.14"/>
    <s v="0.14"/>
    <s v=""/>
    <n v="3.2"/>
  </r>
  <r>
    <d v="2015-07-01T00:00:00"/>
    <x v="3"/>
    <x v="3"/>
    <s v="Key Wear 奇威"/>
    <n v="212610"/>
    <n v="41692.821000000004"/>
    <x v="3424"/>
    <x v="5091"/>
    <x v="5019"/>
    <x v="122"/>
    <s v="普通服饰"/>
    <x v="13"/>
    <s v="女装"/>
    <d v="2013-01-10T00:00:00"/>
    <d v="2018-05-09T00:00:00"/>
    <s v="保底与流水两者取高"/>
    <s v="0.16"/>
    <s v="0.16"/>
    <s v=""/>
    <n v="5.3"/>
  </r>
  <r>
    <d v="2015-07-01T00:00:00"/>
    <x v="3"/>
    <x v="3"/>
    <s v="Eifini 伊芙丽"/>
    <n v="499934.39999999997"/>
    <n v="106436.03375999999"/>
    <x v="1896"/>
    <x v="5092"/>
    <x v="5020"/>
    <x v="123"/>
    <s v="普通服饰"/>
    <x v="13"/>
    <s v="女装"/>
    <d v="2015-05-16T00:00:00"/>
    <d v="2017-05-15T00:00:00"/>
    <s v="保底与流水两者取高"/>
    <s v="0.18"/>
    <s v="0.18"/>
    <s v=""/>
    <n v="2"/>
  </r>
  <r>
    <d v="2015-07-01T00:00:00"/>
    <x v="3"/>
    <x v="3"/>
    <s v="Peace Bird 太平鸟男装"/>
    <n v="388416"/>
    <n v="95472.652800000011"/>
    <x v="3418"/>
    <x v="5093"/>
    <x v="5021"/>
    <x v="124"/>
    <s v="普通服饰"/>
    <x v="12"/>
    <s v="男装"/>
    <d v="2013-01-21T00:00:00"/>
    <d v="2016-05-09T00:00:00"/>
    <s v="保底与流水两者取高"/>
    <s v="0.15"/>
    <s v="0.15"/>
    <s v=""/>
    <n v="3.3"/>
  </r>
  <r>
    <d v="2015-07-01T00:00:00"/>
    <x v="3"/>
    <x v="3"/>
    <s v="gxg.jeans"/>
    <n v="162294.96"/>
    <n v="64804.37752799999"/>
    <x v="3425"/>
    <x v="5094"/>
    <x v="5022"/>
    <x v="125"/>
    <s v="普通服饰"/>
    <x v="12"/>
    <s v="男装"/>
    <d v="2013-01-05T00:00:00"/>
    <d v="2016-05-09T00:00:00"/>
    <s v="保底与流水两者取高"/>
    <s v="0.14"/>
    <s v="0.14"/>
    <s v=""/>
    <n v="3.3"/>
  </r>
  <r>
    <d v="2015-07-01T00:00:00"/>
    <x v="3"/>
    <x v="3"/>
    <s v="Honeys"/>
    <n v="252370.8"/>
    <n v="79976.306519999998"/>
    <x v="3426"/>
    <x v="5095"/>
    <x v="5023"/>
    <x v="126"/>
    <s v="普通服饰"/>
    <x v="13"/>
    <s v="女装"/>
    <d v="2012-12-31T00:00:00"/>
    <d v="2016-03-06T00:00:00"/>
    <s v="保底与流水两者取高"/>
    <s v="0.19"/>
    <s v="0.19"/>
    <s v=""/>
    <n v="3.2"/>
  </r>
  <r>
    <d v="2015-07-01T00:00:00"/>
    <x v="3"/>
    <x v="3"/>
    <s v="La Chapelle 拉夏贝尔"/>
    <n v="805564.79999999993"/>
    <n v="198410.61023999998"/>
    <x v="3427"/>
    <x v="5096"/>
    <x v="5024"/>
    <x v="127"/>
    <s v="快时尚"/>
    <x v="21"/>
    <s v="快时尚"/>
    <d v="2013-03-05T00:00:00"/>
    <d v="2021-06-02T00:00:00"/>
    <s v="保底与流水两者取高"/>
    <s v="0.15"/>
    <s v="0.15"/>
    <s v=""/>
    <n v="8.1999999999999993"/>
  </r>
  <r>
    <d v="2015-07-01T00:00:00"/>
    <x v="3"/>
    <x v="3"/>
    <s v="张生记"/>
    <n v="1001067.6"/>
    <n v="81687.11615999999"/>
    <x v="3428"/>
    <x v="5097"/>
    <x v="5025"/>
    <x v="128"/>
    <s v="餐饮"/>
    <x v="2"/>
    <s v="餐馆/饭店"/>
    <d v="2013-06-21T00:00:00"/>
    <d v="2021-10-18T00:00:00"/>
    <s v="保底(含物管费)与流水两者取高"/>
    <s v="0."/>
    <s v="0."/>
    <s v=""/>
    <n v="8.3000000000000007"/>
  </r>
  <r>
    <d v="2015-07-01T00:00:00"/>
    <x v="3"/>
    <x v="3"/>
    <s v="炉鱼"/>
    <n v="1886851.2"/>
    <n v="94342.56"/>
    <x v="446"/>
    <x v="5098"/>
    <x v="5026"/>
    <x v="129"/>
    <s v="餐饮"/>
    <x v="2"/>
    <s v="餐馆/饭店"/>
    <d v="2013-08-28T00:00:00"/>
    <d v="2021-11-25T00:00:00"/>
    <s v="保底(含物管费)与流水两者取高"/>
    <s v="0.05"/>
    <s v="0.05"/>
    <s v=""/>
    <n v="8.1999999999999993"/>
  </r>
  <r>
    <d v="2015-07-01T00:00:00"/>
    <x v="3"/>
    <x v="3"/>
    <s v="The Second Movement 第二乐章"/>
    <n v="979383.6"/>
    <n v="55824.865200000007"/>
    <x v="3429"/>
    <x v="5099"/>
    <x v="5027"/>
    <x v="148"/>
    <s v="餐饮"/>
    <x v="2"/>
    <s v="餐馆/饭店"/>
    <d v="2013-10-20T00:00:00"/>
    <d v="2022-01-17T00:00:00"/>
    <s v="保底(含物管费)与流水两者取高"/>
    <s v="0.05"/>
    <s v="0.05"/>
    <s v=""/>
    <n v="8.1999999999999993"/>
  </r>
  <r>
    <d v="2015-07-01T00:00:00"/>
    <x v="3"/>
    <x v="3"/>
    <s v="Girdear 哥弟"/>
    <n v="493128"/>
    <n v="49707.3024"/>
    <x v="2816"/>
    <x v="5100"/>
    <x v="5028"/>
    <x v="83"/>
    <s v="普通服饰"/>
    <x v="13"/>
    <s v="女装"/>
    <d v="2013-04-10T00:00:00"/>
    <d v="2016-05-09T00:00:00"/>
    <s v="保底与流水两者取高"/>
    <s v="0.06"/>
    <s v="0.06"/>
    <s v=""/>
    <n v="3.1"/>
  </r>
  <r>
    <d v="2015-07-01T00:00:00"/>
    <x v="3"/>
    <x v="3"/>
    <s v="Esprit"/>
    <n v="849148.91999999993"/>
    <n v="154799.84811600001"/>
    <x v="3430"/>
    <x v="5101"/>
    <x v="5029"/>
    <x v="130"/>
    <s v="普通服饰"/>
    <x v="9"/>
    <s v="中性服装/休闲服饰"/>
    <d v="2013-01-25T00:00:00"/>
    <d v="2018-05-09T00:00:00"/>
    <s v="保底与流水两者取高"/>
    <s v="0.12"/>
    <s v="0.12"/>
    <s v=""/>
    <n v="5.3"/>
  </r>
  <r>
    <d v="2015-07-01T00:00:00"/>
    <x v="3"/>
    <x v="3"/>
    <s v="PAGE ONE"/>
    <n v="187617.6"/>
    <n v="86416.666559999998"/>
    <x v="3431"/>
    <x v="5102"/>
    <x v="5030"/>
    <x v="131"/>
    <s v="普通服饰"/>
    <x v="9"/>
    <s v="综合服饰"/>
    <d v="2013-02-26T00:00:00"/>
    <d v="2016-05-09T00:00:00"/>
    <s v="保底与流水两者取高"/>
    <s v="0.15"/>
    <s v="0.15"/>
    <s v=""/>
    <n v="3.2"/>
  </r>
  <r>
    <d v="2015-07-01T00:00:00"/>
    <x v="3"/>
    <x v="3"/>
    <s v="Gillive 嘉里奥"/>
    <n v="38570.400000000001"/>
    <n v="14826.461759999997"/>
    <x v="3432"/>
    <x v="5103"/>
    <x v="5031"/>
    <x v="33"/>
    <s v="普通服饰"/>
    <x v="6"/>
    <s v="手袋/钱包/旅行箱包"/>
    <d v="2015-06-23T00:00:00"/>
    <d v="2017-06-22T00:00:00"/>
    <s v="纯保底"/>
    <s v="0.,0.2"/>
    <s v="0."/>
    <s v="0.2"/>
    <n v="2"/>
  </r>
  <r>
    <d v="2015-07-01T00:00:00"/>
    <x v="3"/>
    <x v="3"/>
    <s v="Adidas Originals 三叶草"/>
    <n v="227070"/>
    <n v="34446.519"/>
    <x v="1705"/>
    <x v="5104"/>
    <x v="5032"/>
    <x v="155"/>
    <s v="普通服饰"/>
    <x v="18"/>
    <s v="运动服饰/运动配饰"/>
    <d v="2015-06-23T00:00:00"/>
    <d v="2017-06-22T00:00:00"/>
    <s v="纯保底"/>
    <s v="0.,0.13"/>
    <s v="0."/>
    <s v="0.13"/>
    <n v="2"/>
  </r>
  <r>
    <d v="2015-07-01T00:00:00"/>
    <x v="3"/>
    <x v="3"/>
    <s v="it Michaa"/>
    <n v="222891.6"/>
    <n v="43062.657120000003"/>
    <x v="3433"/>
    <x v="5105"/>
    <x v="5033"/>
    <x v="60"/>
    <s v="普通服饰"/>
    <x v="13"/>
    <s v="女装"/>
    <d v="2015-06-08T00:00:00"/>
    <d v="2017-06-07T00:00:00"/>
    <s v="保底与流水两者取高"/>
    <s v="0.17"/>
    <s v="0.17"/>
    <s v=""/>
    <n v="2"/>
  </r>
  <r>
    <d v="2015-07-01T00:00:00"/>
    <x v="3"/>
    <x v="3"/>
    <s v="Seasonwind 季候风"/>
    <n v="83796.479999999996"/>
    <n v="29890.204415999997"/>
    <x v="3434"/>
    <x v="5106"/>
    <x v="5034"/>
    <x v="156"/>
    <s v="普通服饰"/>
    <x v="13"/>
    <s v="女装"/>
    <d v="2015-06-08T00:00:00"/>
    <d v="2017-06-07T00:00:00"/>
    <s v="纯保底"/>
    <s v="0.,0.17"/>
    <s v="0."/>
    <s v="0.17"/>
    <n v="2"/>
  </r>
  <r>
    <d v="2015-07-01T00:00:00"/>
    <x v="3"/>
    <x v="3"/>
    <s v="Plory"/>
    <n v="123612.04800000001"/>
    <n v="17305.686720000002"/>
    <x v="445"/>
    <x v="5107"/>
    <x v="5035"/>
    <x v="134"/>
    <s v="普通服饰"/>
    <x v="12"/>
    <s v="男装"/>
    <d v="2013-03-12T00:00:00"/>
    <d v="2016-05-09T00:00:00"/>
    <s v="保底(含物管费)与流水两者取高"/>
    <s v="0.14"/>
    <s v="0.14"/>
    <s v=""/>
    <n v="3.2"/>
  </r>
  <r>
    <d v="2015-07-01T00:00:00"/>
    <x v="3"/>
    <x v="3"/>
    <s v="Croquis 速写"/>
    <n v="265839"/>
    <n v="55586.9349"/>
    <x v="3435"/>
    <x v="5108"/>
    <x v="5036"/>
    <x v="135"/>
    <s v="普通服饰"/>
    <x v="12"/>
    <s v="男装"/>
    <d v="2013-03-22T00:00:00"/>
    <d v="2016-05-09T00:00:00"/>
    <s v="保底与流水两者取高"/>
    <s v="0.18"/>
    <s v="0.18"/>
    <s v=""/>
    <n v="3.1"/>
  </r>
  <r>
    <d v="2015-07-01T00:00:00"/>
    <x v="3"/>
    <x v="3"/>
    <s v="JNBY 江南布衣"/>
    <n v="302503.2"/>
    <n v="67064.959440000006"/>
    <x v="2343"/>
    <x v="5109"/>
    <x v="5037"/>
    <x v="82"/>
    <s v="普通服饰"/>
    <x v="13"/>
    <s v="女装"/>
    <d v="2013-01-11T00:00:00"/>
    <d v="2016-05-09T00:00:00"/>
    <s v="保底与流水两者取高"/>
    <s v="0.18"/>
    <s v="0.18"/>
    <s v=""/>
    <n v="3.3"/>
  </r>
  <r>
    <d v="2015-07-01T00:00:00"/>
    <x v="3"/>
    <x v="3"/>
    <s v="ROEM"/>
    <n v="55942.560000000005"/>
    <n v="20592.456335999999"/>
    <x v="3436"/>
    <x v="5110"/>
    <x v="5038"/>
    <x v="136"/>
    <s v="普通服饰"/>
    <x v="13"/>
    <s v="女装"/>
    <d v="2013-03-12T00:00:00"/>
    <d v="2016-05-09T00:00:00"/>
    <s v="保底(含物管费)与流水两者取高"/>
    <s v="0.14"/>
    <s v="0.14"/>
    <s v=""/>
    <n v="3.2"/>
  </r>
  <r>
    <d v="2015-07-01T00:00:00"/>
    <x v="3"/>
    <x v="3"/>
    <s v="Tutuanna 趣趣安娜"/>
    <n v="127029.23999999999"/>
    <n v="35237.911176000001"/>
    <x v="3275"/>
    <x v="5111"/>
    <x v="5039"/>
    <x v="63"/>
    <s v="普通服饰"/>
    <x v="9"/>
    <s v="内衣裤/保暖内衣"/>
    <d v="2015-06-01T00:00:00"/>
    <d v="2017-05-31T00:00:00"/>
    <s v="保底与流水两者取高"/>
    <s v="0.17"/>
    <s v="0.17"/>
    <s v=""/>
    <n v="2"/>
  </r>
  <r>
    <d v="2015-07-01T00:00:00"/>
    <x v="3"/>
    <x v="3"/>
    <s v="木九十"/>
    <n v="186883.97999999998"/>
    <n v="32480.435723999995"/>
    <x v="3437"/>
    <x v="5112"/>
    <x v="5040"/>
    <x v="137"/>
    <s v="珠宝"/>
    <x v="11"/>
    <s v="钟表"/>
    <d v="2015-06-01T00:00:00"/>
    <d v="2017-05-31T00:00:00"/>
    <s v="保底与流水两者取高"/>
    <s v="0.16"/>
    <s v="0.16"/>
    <s v=""/>
    <n v="2"/>
  </r>
  <r>
    <d v="2015-07-01T00:00:00"/>
    <x v="3"/>
    <x v="3"/>
    <s v="AJIDOU 阿吉豆"/>
    <n v="267445.2"/>
    <n v="43245.88884"/>
    <x v="3264"/>
    <x v="5113"/>
    <x v="5041"/>
    <x v="138"/>
    <s v="普通服饰"/>
    <x v="6"/>
    <s v="流行配饰/人造珠宝佩饰"/>
    <d v="2013-01-13T00:00:00"/>
    <d v="2016-05-09T00:00:00"/>
    <s v="保底与流水两者取高"/>
    <s v="0.15"/>
    <s v="0.15"/>
    <s v=""/>
    <n v="3.3"/>
  </r>
  <r>
    <d v="2015-07-01T00:00:00"/>
    <x v="3"/>
    <x v="3"/>
    <s v="One More"/>
    <n v="183458.4"/>
    <n v="36618.29664"/>
    <x v="3438"/>
    <x v="5114"/>
    <x v="5042"/>
    <x v="118"/>
    <s v="普通服饰"/>
    <x v="13"/>
    <s v="女装"/>
    <d v="2014-12-01T00:00:00"/>
    <d v="2016-05-09T00:00:00"/>
    <s v="保底与流水两者取高"/>
    <s v="0.14"/>
    <s v="0.14"/>
    <s v=""/>
    <n v="1.4"/>
  </r>
  <r>
    <d v="2015-07-01T00:00:00"/>
    <x v="3"/>
    <x v="3"/>
    <s v="GXG"/>
    <n v="428823.6"/>
    <n v="114538.78356"/>
    <x v="2066"/>
    <x v="5115"/>
    <x v="5043"/>
    <x v="52"/>
    <s v="普通服饰"/>
    <x v="12"/>
    <s v="男装"/>
    <d v="2014-12-01T00:00:00"/>
    <d v="2016-05-09T00:00:00"/>
    <s v="保底与流水两者取高"/>
    <s v="0.14"/>
    <s v="0.14"/>
    <s v=""/>
    <n v="1.4"/>
  </r>
  <r>
    <d v="2015-07-01T00:00:00"/>
    <x v="3"/>
    <x v="3"/>
    <s v="Hope show"/>
    <n v="389766"/>
    <n v="93894.629399999991"/>
    <x v="3439"/>
    <x v="5116"/>
    <x v="5044"/>
    <x v="151"/>
    <s v="普通服饰"/>
    <x v="13"/>
    <s v="女装"/>
    <d v="2013-02-26T00:00:00"/>
    <d v="2016-05-09T00:00:00"/>
    <s v="保底与流水两者取高"/>
    <s v="0.16"/>
    <s v="0.16"/>
    <s v=""/>
    <n v="3.2"/>
  </r>
  <r>
    <d v="2015-07-01T00:00:00"/>
    <x v="3"/>
    <x v="3"/>
    <s v="H.S"/>
    <n v="370855.2"/>
    <n v="74022.697919999991"/>
    <x v="3440"/>
    <x v="5117"/>
    <x v="5045"/>
    <x v="153"/>
    <s v="普通服饰"/>
    <x v="13"/>
    <s v="女装"/>
    <d v="2013-02-26T00:00:00"/>
    <d v="2016-05-09T00:00:00"/>
    <s v="保底与流水两者取高"/>
    <s v="0.16"/>
    <s v="0.16"/>
    <s v=""/>
    <n v="3.2"/>
  </r>
  <r>
    <d v="2015-07-01T00:00:00"/>
    <x v="3"/>
    <x v="3"/>
    <s v="Harbor House"/>
    <n v="514807.55999999994"/>
    <n v="133180.71577199997"/>
    <x v="43"/>
    <x v="5118"/>
    <x v="5046"/>
    <x v="142"/>
    <s v="其它"/>
    <x v="4"/>
    <s v="家具/厨房/卫浴/灯"/>
    <d v="2012-11-28T00:00:00"/>
    <d v="2018-05-09T00:00:00"/>
    <s v="保底与流水两者取高"/>
    <s v="0.13"/>
    <s v="0.13"/>
    <s v=""/>
    <n v="5.4"/>
  </r>
  <r>
    <d v="2015-07-01T00:00:00"/>
    <x v="3"/>
    <x v="3"/>
    <s v="釜山料理"/>
    <n v="357062.39999999997"/>
    <n v="52273.935360000003"/>
    <x v="3441"/>
    <x v="5119"/>
    <x v="5047"/>
    <x v="144"/>
    <s v="餐饮"/>
    <x v="2"/>
    <s v="餐馆/饭店"/>
    <d v="2013-02-27T00:00:00"/>
    <d v="2021-05-09T00:00:00"/>
    <s v="保底与流水两者取高"/>
    <s v="0.08"/>
    <s v="0.08"/>
    <s v=""/>
    <n v="8.1999999999999993"/>
  </r>
  <r>
    <d v="2015-07-01T00:00:00"/>
    <x v="3"/>
    <x v="3"/>
    <s v="西贝"/>
    <n v="1985747.3879999998"/>
    <n v="116166.222198"/>
    <x v="3442"/>
    <x v="5120"/>
    <x v="5048"/>
    <x v="145"/>
    <s v="餐饮"/>
    <x v="2"/>
    <s v="餐馆/饭店"/>
    <d v="2015-01-15T00:00:00"/>
    <d v="2023-01-14T00:00:00"/>
    <s v="保底与流水两者取高"/>
    <s v="0.05"/>
    <s v="0.05"/>
    <s v=""/>
    <n v="8"/>
  </r>
  <r>
    <d v="2015-07-01T00:00:00"/>
    <x v="3"/>
    <x v="3"/>
    <s v="澳门豆捞"/>
    <n v="441750.12000000005"/>
    <n v="67234.368264000004"/>
    <x v="3443"/>
    <x v="5121"/>
    <x v="5049"/>
    <x v="146"/>
    <s v="餐饮"/>
    <x v="2"/>
    <s v="餐馆/饭店"/>
    <d v="2012-12-18T00:00:00"/>
    <d v="2021-05-16T00:00:00"/>
    <s v="纯扣"/>
    <s v="0.07"/>
    <s v="0.07"/>
    <s v=""/>
    <n v="8.4"/>
  </r>
  <r>
    <d v="2015-07-01T00:00:00"/>
    <x v="3"/>
    <x v="3"/>
    <s v="大地之神"/>
    <n v="18884.399999999998"/>
    <n v="6239.4057599999996"/>
    <x v="3444"/>
    <x v="5122"/>
    <x v="5050"/>
    <x v="10"/>
    <s v="普通服饰"/>
    <x v="6"/>
    <s v="流行配饰/人造珠宝佩饰"/>
    <d v="2013-09-24T00:00:00"/>
    <d v="2015-09-23T00:00:00"/>
    <s v="保底与流水两者取高"/>
    <s v="0.16"/>
    <s v="0.16"/>
    <s v=""/>
    <n v="2"/>
  </r>
  <r>
    <d v="2015-07-01T00:00:00"/>
    <x v="3"/>
    <x v="3"/>
    <s v="Joysocks"/>
    <n v="42405"/>
    <n v="7560.8114999999998"/>
    <x v="3445"/>
    <x v="5123"/>
    <x v="5051"/>
    <x v="150"/>
    <s v="普通服饰"/>
    <x v="9"/>
    <s v="内衣裤/保暖内衣"/>
    <d v="2014-09-11T00:00:00"/>
    <d v="2015-09-10T00:00:00"/>
    <s v="保底与流水两者取高"/>
    <s v="0.15"/>
    <s v="0.15"/>
    <s v=""/>
    <n v="1"/>
  </r>
  <r>
    <d v="2015-07-01T00:00:00"/>
    <x v="3"/>
    <x v="3"/>
    <s v="谭木匠"/>
    <n v="26758.799999999999"/>
    <n v="6839.549280000002"/>
    <x v="3446"/>
    <x v="5124"/>
    <x v="5052"/>
    <x v="10"/>
    <s v="普通服饰"/>
    <x v="6"/>
    <s v="流行配饰/人造珠宝佩饰"/>
    <d v="2014-09-20T00:00:00"/>
    <d v="2015-09-19T00:00:00"/>
    <s v="保底与流水两者取高"/>
    <s v="0.15"/>
    <s v="0.15"/>
    <s v=""/>
    <n v="1"/>
  </r>
  <r>
    <d v="2015-07-01T00:00:00"/>
    <x v="3"/>
    <x v="3"/>
    <s v="名表维修中心"/>
    <n v="10980"/>
    <n v="2159.7660000000001"/>
    <x v="3447"/>
    <x v="5125"/>
    <x v="5053"/>
    <x v="53"/>
    <s v="其它"/>
    <x v="3"/>
    <s v="修鞋/修锁服务"/>
    <d v="2013-12-09T00:00:00"/>
    <d v="2015-12-08T00:00:00"/>
    <s v="纯保底"/>
    <n v="0"/>
    <n v="0"/>
    <s v=""/>
    <n v="2"/>
  </r>
  <r>
    <d v="2015-07-01T00:00:00"/>
    <x v="3"/>
    <x v="3"/>
    <s v="维果部落(02-K10)"/>
    <n v="35928"/>
    <n v="3592.7999999999997"/>
    <x v="5"/>
    <x v="5126"/>
    <x v="5054"/>
    <x v="11"/>
    <s v="餐饮"/>
    <x v="0"/>
    <s v="小吃/冷饮/果汁吧"/>
    <d v="2014-03-14T00:00:00"/>
    <d v="2016-03-13T00:00:00"/>
    <s v="保底(含物管费)与流水两者取高"/>
    <s v="0.1"/>
    <s v="0.1"/>
    <s v=""/>
    <n v="2"/>
  </r>
  <r>
    <d v="2015-07-01T00:00:00"/>
    <x v="3"/>
    <x v="3"/>
    <s v="PH7"/>
    <n v="53258.400000000001"/>
    <n v="0"/>
    <x v="100"/>
    <x v="5127"/>
    <x v="104"/>
    <x v="58"/>
    <s v="普通服饰"/>
    <x v="6"/>
    <s v="流行配饰/人造珠宝佩饰"/>
    <d v="2014-04-30T00:00:00"/>
    <d v="2015-04-29T00:00:00"/>
    <s v="保底与流水两者取高"/>
    <n v="0.17"/>
    <n v="0.17"/>
    <s v=""/>
    <n v="1"/>
  </r>
  <r>
    <d v="2015-07-01T00:00:00"/>
    <x v="3"/>
    <x v="3"/>
    <s v="卡士通（2楼）"/>
    <n v="35967.599999999999"/>
    <n v="0"/>
    <x v="100"/>
    <x v="5128"/>
    <x v="104"/>
    <x v="149"/>
    <s v="其它"/>
    <x v="3"/>
    <s v="汽车美容"/>
    <d v="2014-04-23T00:00:00"/>
    <d v="2015-04-22T00:00:00"/>
    <s v="纯保底"/>
    <n v="0"/>
    <n v="0"/>
    <s v=""/>
    <n v="1"/>
  </r>
  <r>
    <d v="2015-07-01T00:00:00"/>
    <x v="3"/>
    <x v="3"/>
    <s v="百合新娘"/>
    <n v="268196.39999999997"/>
    <n v="50662.299960000004"/>
    <x v="3448"/>
    <x v="5129"/>
    <x v="5055"/>
    <x v="24"/>
    <s v="其它"/>
    <x v="3"/>
    <s v="婚纱店/婚纱摄影"/>
    <d v="2015-06-08T00:00:00"/>
    <d v="2016-06-07T00:00:00"/>
    <s v="保底与流水两者取高"/>
    <s v="0.18"/>
    <s v="0.18"/>
    <s v=""/>
    <n v="1"/>
  </r>
  <r>
    <d v="2015-07-01T00:00:00"/>
    <x v="3"/>
    <x v="3"/>
    <s v="7°银匠"/>
    <n v="65185.2"/>
    <n v="11681.187840000001"/>
    <x v="3449"/>
    <x v="5130"/>
    <x v="5056"/>
    <x v="10"/>
    <s v="普通服饰"/>
    <x v="6"/>
    <s v="流行配饰/人造珠宝佩饰"/>
    <d v="2014-06-14T00:00:00"/>
    <d v="2015-05-09T00:00:00"/>
    <s v="保底与流水两者取高"/>
    <s v="0.17"/>
    <s v="0.17"/>
    <s v=""/>
    <n v="0.9"/>
  </r>
  <r>
    <d v="2015-07-01T00:00:00"/>
    <x v="3"/>
    <x v="3"/>
    <s v="跑酷"/>
    <n v="17280"/>
    <n v="5999.616"/>
    <x v="3450"/>
    <x v="5131"/>
    <x v="5057"/>
    <x v="57"/>
    <s v="其它"/>
    <x v="1"/>
    <s v="保健运动器材"/>
    <d v="2014-11-21T00:00:00"/>
    <d v="2015-11-20T00:00:00"/>
    <s v="保底与流水两者取高"/>
    <s v="0.15"/>
    <s v="0.15"/>
    <s v=""/>
    <n v="1"/>
  </r>
  <r>
    <d v="2015-07-01T00:00:00"/>
    <x v="3"/>
    <x v="3"/>
    <s v="Italina"/>
    <n v="53858.400000000001"/>
    <n v="9215.1722399999999"/>
    <x v="730"/>
    <x v="5132"/>
    <x v="5058"/>
    <x v="10"/>
    <s v="普通服饰"/>
    <x v="6"/>
    <s v="流行配饰/人造珠宝佩饰"/>
    <d v="2013-09-16T00:00:00"/>
    <d v="2015-09-15T00:00:00"/>
    <s v="保底与流水两者取高"/>
    <s v="0.16"/>
    <s v="0.16"/>
    <s v=""/>
    <n v="2"/>
  </r>
  <r>
    <d v="2015-07-01T00:00:00"/>
    <x v="3"/>
    <x v="3"/>
    <s v="银时代"/>
    <n v="53929.2"/>
    <n v="9766.5781199999983"/>
    <x v="3451"/>
    <x v="5133"/>
    <x v="5059"/>
    <x v="10"/>
    <s v="普通服饰"/>
    <x v="6"/>
    <s v="流行配饰/人造珠宝佩饰"/>
    <d v="2013-09-01T00:00:00"/>
    <d v="2015-08-31T00:00:00"/>
    <s v="保底与流水两者取高"/>
    <s v="0.17"/>
    <s v="0.17"/>
    <s v=""/>
    <n v="2"/>
  </r>
  <r>
    <d v="2015-07-01T00:00:00"/>
    <x v="3"/>
    <x v="3"/>
    <s v="罗西尼表"/>
    <n v="28592.399999999998"/>
    <n v="6599.1259199999995"/>
    <x v="1640"/>
    <x v="5134"/>
    <x v="5060"/>
    <x v="10"/>
    <s v="珠宝"/>
    <x v="11"/>
    <s v="钟表"/>
    <d v="2013-09-19T00:00:00"/>
    <d v="2015-09-18T00:00:00"/>
    <s v="保底与流水两者取高"/>
    <s v="0.13"/>
    <s v="0.13"/>
    <s v=""/>
    <n v="2"/>
  </r>
  <r>
    <d v="2015-07-01T00:00:00"/>
    <x v="3"/>
    <x v="3"/>
    <s v="改衣间"/>
    <n v="5448"/>
    <n v="2520.2447999999995"/>
    <x v="3452"/>
    <x v="5135"/>
    <x v="5061"/>
    <x v="147"/>
    <s v="其它"/>
    <x v="3"/>
    <s v="衣裤织补服务"/>
    <d v="2013-12-01T00:00:00"/>
    <d v="2015-11-30T00:00:00"/>
    <s v="纯保底"/>
    <n v="0"/>
    <n v="0"/>
    <s v=""/>
    <n v="2"/>
  </r>
  <r>
    <d v="2015-08-01T00:00:00"/>
    <x v="3"/>
    <x v="3"/>
    <s v="新发现餐厅"/>
    <n v="1432600.8"/>
    <n v="132515.57399999999"/>
    <x v="3270"/>
    <x v="5136"/>
    <x v="5062"/>
    <x v="111"/>
    <s v="餐饮"/>
    <x v="2"/>
    <s v="餐馆/饭店"/>
    <d v="2012-12-27T00:00:00"/>
    <d v="2021-05-09T00:00:00"/>
    <s v="保底(含物管费)与流水两者取高"/>
    <s v="0.08"/>
    <s v="0.08"/>
    <s v=""/>
    <n v="8.4"/>
  </r>
  <r>
    <d v="2015-08-01T00:00:00"/>
    <x v="3"/>
    <x v="3"/>
    <s v="张功馆"/>
    <n v="1042666.7999999999"/>
    <n v="98219.21256"/>
    <x v="1000"/>
    <x v="5137"/>
    <x v="5063"/>
    <x v="112"/>
    <s v="餐饮"/>
    <x v="2"/>
    <s v="餐馆/饭店"/>
    <d v="2013-01-12T00:00:00"/>
    <d v="2021-05-09T00:00:00"/>
    <s v="保底(含物管费)与流水两者取高"/>
    <s v="0.08"/>
    <s v="0.08"/>
    <s v=""/>
    <n v="8.3000000000000007"/>
  </r>
  <r>
    <d v="2015-08-01T00:00:00"/>
    <x v="3"/>
    <x v="3"/>
    <s v="泰澜"/>
    <n v="602632.79999999993"/>
    <n v="78282.000720000011"/>
    <x v="3453"/>
    <x v="5138"/>
    <x v="5064"/>
    <x v="113"/>
    <s v="餐饮"/>
    <x v="2"/>
    <s v="餐馆/饭店"/>
    <d v="2014-08-26T00:00:00"/>
    <d v="2019-08-25T00:00:00"/>
    <s v="保底(含物管费)与流水两者取高"/>
    <s v="0.08"/>
    <s v="0.08"/>
    <s v=""/>
    <n v="5"/>
  </r>
  <r>
    <d v="2015-08-01T00:00:00"/>
    <x v="3"/>
    <x v="3"/>
    <s v="西堤厚牛排"/>
    <n v="898198.79999999993"/>
    <n v="78772.034759999995"/>
    <x v="940"/>
    <x v="5139"/>
    <x v="5065"/>
    <x v="114"/>
    <s v="餐饮"/>
    <x v="2"/>
    <s v="餐馆/饭店"/>
    <d v="2014-04-28T00:00:00"/>
    <d v="2020-04-27T00:00:00"/>
    <s v="保底(含物管费)与流水两者取高"/>
    <s v="0.08"/>
    <s v="0.08"/>
    <s v=""/>
    <n v="6"/>
  </r>
  <r>
    <d v="2015-08-01T00:00:00"/>
    <x v="3"/>
    <x v="3"/>
    <s v="侨治"/>
    <n v="154633.19999999998"/>
    <n v="27586.562880000001"/>
    <x v="3454"/>
    <x v="5140"/>
    <x v="5066"/>
    <x v="115"/>
    <s v="美容"/>
    <x v="8"/>
    <s v="美容/美发/美甲"/>
    <d v="2012-11-30T00:00:00"/>
    <d v="2018-05-09T00:00:00"/>
    <s v="纯保底"/>
    <s v="0."/>
    <s v="0."/>
    <s v=""/>
    <n v="5.4"/>
  </r>
  <r>
    <d v="2015-08-01T00:00:00"/>
    <x v="3"/>
    <x v="3"/>
    <s v="巴蜀江南"/>
    <n v="666440.4"/>
    <n v="90169.386119999996"/>
    <x v="3455"/>
    <x v="5141"/>
    <x v="5067"/>
    <x v="152"/>
    <s v="餐饮"/>
    <x v="2"/>
    <s v="餐馆/饭店"/>
    <d v="2015-04-04T00:00:00"/>
    <d v="2021-05-09T00:00:00"/>
    <s v="保底(含物管费)与流水两者取高"/>
    <s v="0.07"/>
    <s v="0.07"/>
    <s v=""/>
    <n v="6.1"/>
  </r>
  <r>
    <d v="2015-08-01T00:00:00"/>
    <x v="3"/>
    <x v="3"/>
    <s v="Aimer 爱慕一家人"/>
    <n v="242583.59999999998"/>
    <n v="52810.449720000004"/>
    <x v="3456"/>
    <x v="5142"/>
    <x v="5068"/>
    <x v="117"/>
    <s v="普通服饰"/>
    <x v="9"/>
    <s v="内衣裤/保暖内衣"/>
    <d v="2013-01-25T00:00:00"/>
    <d v="2016-05-09T00:00:00"/>
    <s v="保底与流水两者取高"/>
    <s v="0.16"/>
    <s v="0.16"/>
    <s v=""/>
    <n v="3.3"/>
  </r>
  <r>
    <d v="2015-08-01T00:00:00"/>
    <x v="3"/>
    <x v="3"/>
    <s v="AVVN 飞鸟和新酒"/>
    <n v="313485.59999999998"/>
    <n v="59217.429839999997"/>
    <x v="1707"/>
    <x v="5143"/>
    <x v="5069"/>
    <x v="25"/>
    <s v="普通服饰"/>
    <x v="13"/>
    <s v="女装"/>
    <d v="2015-05-10T00:00:00"/>
    <d v="2017-05-09T00:00:00"/>
    <s v="保底与流水两者取高"/>
    <s v="0.16"/>
    <s v="0.16"/>
    <s v=""/>
    <n v="2"/>
  </r>
  <r>
    <d v="2015-08-01T00:00:00"/>
    <x v="3"/>
    <x v="3"/>
    <s v="Zolle"/>
    <n v="243925.19999999998"/>
    <n v="45028.591919999999"/>
    <x v="3457"/>
    <x v="5144"/>
    <x v="5070"/>
    <x v="54"/>
    <s v="普通服饰"/>
    <x v="13"/>
    <s v="女装"/>
    <d v="2013-01-05T00:00:00"/>
    <d v="2016-05-09T00:00:00"/>
    <s v="保底与流水两者取高"/>
    <s v="0.16"/>
    <s v="0.16"/>
    <s v=""/>
    <n v="3.3"/>
  </r>
  <r>
    <d v="2015-08-01T00:00:00"/>
    <x v="3"/>
    <x v="3"/>
    <s v="TATA"/>
    <n v="216121.19999999998"/>
    <n v="31402.410360000002"/>
    <x v="130"/>
    <x v="5145"/>
    <x v="5071"/>
    <x v="22"/>
    <s v="普通服饰"/>
    <x v="6"/>
    <s v="鞋"/>
    <d v="2015-06-01T00:00:00"/>
    <d v="2017-05-31T00:00:00"/>
    <s v="保底与流水两者取高"/>
    <s v="0.13"/>
    <s v="0.13"/>
    <s v=""/>
    <n v="2"/>
  </r>
  <r>
    <d v="2015-08-01T00:00:00"/>
    <x v="3"/>
    <x v="3"/>
    <s v="Teenmix 天美意"/>
    <n v="153546"/>
    <n v="23385.055799999998"/>
    <x v="793"/>
    <x v="5146"/>
    <x v="5072"/>
    <x v="154"/>
    <s v="普通服饰"/>
    <x v="6"/>
    <s v="鞋"/>
    <d v="2015-06-01T00:00:00"/>
    <d v="2017-05-31T00:00:00"/>
    <s v="保底与流水两者取高"/>
    <s v="0.13"/>
    <s v="0.13"/>
    <s v=""/>
    <n v="2"/>
  </r>
  <r>
    <d v="2015-08-01T00:00:00"/>
    <x v="3"/>
    <x v="3"/>
    <s v="Belle 百丽"/>
    <n v="318148.44"/>
    <n v="44954.374572000001"/>
    <x v="2711"/>
    <x v="5147"/>
    <x v="5073"/>
    <x v="51"/>
    <s v="普通服饰"/>
    <x v="6"/>
    <s v="鞋"/>
    <d v="2015-06-04T00:00:00"/>
    <d v="2017-06-03T00:00:00"/>
    <s v="保底与流水两者取高"/>
    <s v="0.13"/>
    <s v="0.13"/>
    <s v=""/>
    <n v="2"/>
  </r>
  <r>
    <d v="2015-08-01T00:00:00"/>
    <x v="3"/>
    <x v="3"/>
    <s v="Peace Bird 太平鸟女装"/>
    <n v="154814.39999999999"/>
    <n v="56522.737439999997"/>
    <x v="3458"/>
    <x v="5148"/>
    <x v="5074"/>
    <x v="35"/>
    <s v="普通服饰"/>
    <x v="13"/>
    <s v="女装"/>
    <d v="2015-06-01T00:00:00"/>
    <d v="2017-05-31T00:00:00"/>
    <s v="保底与流水两者取高"/>
    <s v="0.19"/>
    <s v="0.19"/>
    <s v=""/>
    <n v="2"/>
  </r>
  <r>
    <d v="2015-08-01T00:00:00"/>
    <x v="3"/>
    <x v="3"/>
    <s v="Donoratico 达衣岩"/>
    <n v="431176.8"/>
    <n v="77611.823999999993"/>
    <x v="428"/>
    <x v="5149"/>
    <x v="5075"/>
    <x v="119"/>
    <s v="普通服饰"/>
    <x v="13"/>
    <s v="女装"/>
    <d v="2013-01-10T00:00:00"/>
    <d v="2016-05-09T00:00:00"/>
    <s v="保底(含物管费)与流水两者取高"/>
    <s v="0.18"/>
    <s v="0.18"/>
    <s v=""/>
    <n v="3.3"/>
  </r>
  <r>
    <d v="2015-08-01T00:00:00"/>
    <x v="3"/>
    <x v="3"/>
    <s v="Eland 依恋"/>
    <n v="173474.4"/>
    <n v="37904.1564"/>
    <x v="1035"/>
    <x v="5150"/>
    <x v="5076"/>
    <x v="120"/>
    <s v="普通服饰"/>
    <x v="9"/>
    <s v="综合服饰"/>
    <d v="2013-03-07T00:00:00"/>
    <d v="2016-05-09T00:00:00"/>
    <s v="保底(含物管费)与流水两者取高"/>
    <s v="0.14"/>
    <s v="0.14"/>
    <s v=""/>
    <n v="3.2"/>
  </r>
  <r>
    <d v="2015-08-01T00:00:00"/>
    <x v="3"/>
    <x v="3"/>
    <s v="Teenie Weenie"/>
    <n v="87689.375999999989"/>
    <n v="26517.267302399996"/>
    <x v="1074"/>
    <x v="5151"/>
    <x v="5077"/>
    <x v="121"/>
    <s v="普通服饰"/>
    <x v="13"/>
    <s v="女装"/>
    <d v="2013-03-04T00:00:00"/>
    <d v="2016-05-09T00:00:00"/>
    <s v="保底(含物管费)与流水两者取高"/>
    <s v="0.14"/>
    <s v="0.14"/>
    <s v=""/>
    <n v="3.2"/>
  </r>
  <r>
    <d v="2015-08-01T00:00:00"/>
    <x v="3"/>
    <x v="3"/>
    <s v="Key Wear 奇威"/>
    <n v="188808"/>
    <n v="41688.806400000009"/>
    <x v="3459"/>
    <x v="5152"/>
    <x v="5078"/>
    <x v="122"/>
    <s v="普通服饰"/>
    <x v="13"/>
    <s v="女装"/>
    <d v="2013-01-10T00:00:00"/>
    <d v="2018-05-09T00:00:00"/>
    <s v="保底与流水两者取高"/>
    <s v="0.16"/>
    <s v="0.16"/>
    <s v=""/>
    <n v="5.3"/>
  </r>
  <r>
    <d v="2015-08-01T00:00:00"/>
    <x v="3"/>
    <x v="3"/>
    <s v="Eifini 伊芙丽"/>
    <n v="460473.59999999998"/>
    <n v="99324.15552"/>
    <x v="3460"/>
    <x v="5153"/>
    <x v="5079"/>
    <x v="123"/>
    <s v="普通服饰"/>
    <x v="13"/>
    <s v="女装"/>
    <d v="2015-05-16T00:00:00"/>
    <d v="2017-05-15T00:00:00"/>
    <s v="保底与流水两者取高"/>
    <s v="0.18"/>
    <s v="0.18"/>
    <s v=""/>
    <n v="2"/>
  </r>
  <r>
    <d v="2015-08-01T00:00:00"/>
    <x v="3"/>
    <x v="3"/>
    <s v="Peace Bird 太平鸟男装"/>
    <n v="385753.2"/>
    <n v="95473.917000000001"/>
    <x v="3461"/>
    <x v="5154"/>
    <x v="5080"/>
    <x v="124"/>
    <s v="普通服饰"/>
    <x v="12"/>
    <s v="男装"/>
    <d v="2013-01-21T00:00:00"/>
    <d v="2016-05-09T00:00:00"/>
    <s v="保底与流水两者取高"/>
    <s v="0.15"/>
    <s v="0.15"/>
    <s v=""/>
    <n v="3.3"/>
  </r>
  <r>
    <d v="2015-08-01T00:00:00"/>
    <x v="3"/>
    <x v="3"/>
    <s v="gxg.jeans"/>
    <n v="203246.4"/>
    <n v="64794.952319999997"/>
    <x v="1325"/>
    <x v="5155"/>
    <x v="5081"/>
    <x v="125"/>
    <s v="普通服饰"/>
    <x v="12"/>
    <s v="男装"/>
    <d v="2013-01-05T00:00:00"/>
    <d v="2016-05-09T00:00:00"/>
    <s v="保底与流水两者取高"/>
    <s v="0.14"/>
    <s v="0.14"/>
    <s v=""/>
    <n v="3.3"/>
  </r>
  <r>
    <d v="2015-08-01T00:00:00"/>
    <x v="3"/>
    <x v="3"/>
    <s v="Honeys"/>
    <n v="240033.59999999998"/>
    <n v="79979.195519999994"/>
    <x v="3462"/>
    <x v="5156"/>
    <x v="5082"/>
    <x v="126"/>
    <s v="普通服饰"/>
    <x v="13"/>
    <s v="女装"/>
    <d v="2012-12-31T00:00:00"/>
    <d v="2016-03-06T00:00:00"/>
    <s v="保底与流水两者取高"/>
    <s v="0.19"/>
    <s v="0.19"/>
    <s v=""/>
    <n v="3.2"/>
  </r>
  <r>
    <d v="2015-08-01T00:00:00"/>
    <x v="3"/>
    <x v="3"/>
    <s v="La Chapelle 拉夏贝尔"/>
    <n v="866619.6"/>
    <n v="207555.39420000001"/>
    <x v="3463"/>
    <x v="5157"/>
    <x v="5083"/>
    <x v="127"/>
    <s v="快时尚"/>
    <x v="21"/>
    <s v="快时尚"/>
    <d v="2013-03-05T00:00:00"/>
    <d v="2021-06-02T00:00:00"/>
    <s v="保底与流水两者取高"/>
    <s v="0.15"/>
    <s v="0.15"/>
    <s v=""/>
    <n v="8.1999999999999993"/>
  </r>
  <r>
    <d v="2015-08-01T00:00:00"/>
    <x v="3"/>
    <x v="3"/>
    <s v="张生记"/>
    <n v="1076960.3999999999"/>
    <n v="81741.294359999985"/>
    <x v="1850"/>
    <x v="5158"/>
    <x v="5084"/>
    <x v="128"/>
    <s v="餐饮"/>
    <x v="2"/>
    <s v="餐馆/饭店"/>
    <d v="2013-06-21T00:00:00"/>
    <d v="2021-10-18T00:00:00"/>
    <s v="保底(含物管费)与流水两者取高"/>
    <s v="0."/>
    <s v="0."/>
    <s v=""/>
    <n v="8.3000000000000007"/>
  </r>
  <r>
    <d v="2015-08-01T00:00:00"/>
    <x v="3"/>
    <x v="3"/>
    <s v="炉鱼"/>
    <n v="1946674.7999999998"/>
    <n v="97333.74"/>
    <x v="895"/>
    <x v="5159"/>
    <x v="5085"/>
    <x v="129"/>
    <s v="餐饮"/>
    <x v="2"/>
    <s v="餐馆/饭店"/>
    <d v="2013-08-28T00:00:00"/>
    <d v="2021-11-25T00:00:00"/>
    <s v="保底(含物管费)与流水两者取高"/>
    <s v="0.05"/>
    <s v="0.05"/>
    <s v=""/>
    <n v="8.1999999999999993"/>
  </r>
  <r>
    <d v="2015-08-01T00:00:00"/>
    <x v="3"/>
    <x v="3"/>
    <s v="The Second Movement 第二乐章"/>
    <n v="1037301.6"/>
    <n v="55806.826079999999"/>
    <x v="2122"/>
    <x v="5160"/>
    <x v="5086"/>
    <x v="148"/>
    <s v="餐饮"/>
    <x v="2"/>
    <s v="餐馆/饭店"/>
    <d v="2013-10-20T00:00:00"/>
    <d v="2022-01-17T00:00:00"/>
    <s v="保底(含物管费)与流水两者取高"/>
    <s v="0.05"/>
    <s v="0.05"/>
    <s v=""/>
    <n v="8.1999999999999993"/>
  </r>
  <r>
    <d v="2015-08-01T00:00:00"/>
    <x v="3"/>
    <x v="3"/>
    <s v="Girdear 哥弟"/>
    <n v="560856"/>
    <n v="49691.8416"/>
    <x v="1162"/>
    <x v="5161"/>
    <x v="5087"/>
    <x v="83"/>
    <s v="普通服饰"/>
    <x v="13"/>
    <s v="女装"/>
    <d v="2013-04-10T00:00:00"/>
    <d v="2016-05-09T00:00:00"/>
    <s v="保底与流水两者取高"/>
    <s v="0.06"/>
    <s v="0.06"/>
    <s v=""/>
    <n v="3.1"/>
  </r>
  <r>
    <d v="2015-08-01T00:00:00"/>
    <x v="3"/>
    <x v="3"/>
    <s v="Esprit"/>
    <n v="764223.96000000008"/>
    <n v="154831.77429600002"/>
    <x v="3420"/>
    <x v="5162"/>
    <x v="5088"/>
    <x v="130"/>
    <s v="普通服饰"/>
    <x v="9"/>
    <s v="中性服装/休闲服饰"/>
    <d v="2013-01-25T00:00:00"/>
    <d v="2018-05-09T00:00:00"/>
    <s v="保底与流水两者取高"/>
    <s v="0.12"/>
    <s v="0.12"/>
    <s v=""/>
    <n v="5.3"/>
  </r>
  <r>
    <d v="2015-08-01T00:00:00"/>
    <x v="3"/>
    <x v="3"/>
    <s v="PAGE ONE"/>
    <n v="181983.6"/>
    <n v="86424.011640000012"/>
    <x v="3464"/>
    <x v="5163"/>
    <x v="5089"/>
    <x v="131"/>
    <s v="普通服饰"/>
    <x v="9"/>
    <s v="综合服饰"/>
    <d v="2013-02-26T00:00:00"/>
    <d v="2016-05-09T00:00:00"/>
    <s v="保底与流水两者取高"/>
    <s v="0.15"/>
    <s v="0.15"/>
    <s v=""/>
    <n v="3.2"/>
  </r>
  <r>
    <d v="2015-08-01T00:00:00"/>
    <x v="3"/>
    <x v="3"/>
    <s v="Gillive 嘉里奥"/>
    <n v="92970"/>
    <n v="21113.486999999997"/>
    <x v="3465"/>
    <x v="5164"/>
    <x v="5090"/>
    <x v="33"/>
    <s v="普通服饰"/>
    <x v="6"/>
    <s v="手袋/钱包/旅行箱包"/>
    <d v="2015-06-23T00:00:00"/>
    <d v="2017-06-22T00:00:00"/>
    <s v="保底与流水两者取高"/>
    <s v="0.2"/>
    <s v="0.2"/>
    <s v=""/>
    <n v="2"/>
  </r>
  <r>
    <d v="2015-08-01T00:00:00"/>
    <x v="3"/>
    <x v="3"/>
    <s v="Adidas Originals 三叶草"/>
    <n v="406459.2"/>
    <n v="59180.459520000004"/>
    <x v="687"/>
    <x v="5165"/>
    <x v="5091"/>
    <x v="155"/>
    <s v="普通服饰"/>
    <x v="18"/>
    <s v="运动服饰/运动配饰"/>
    <d v="2015-06-23T00:00:00"/>
    <d v="2017-06-22T00:00:00"/>
    <s v="保底与流水两者取高"/>
    <s v="0.13"/>
    <s v="0.13"/>
    <s v=""/>
    <n v="2"/>
  </r>
  <r>
    <d v="2015-08-01T00:00:00"/>
    <x v="3"/>
    <x v="3"/>
    <s v="it Michaa"/>
    <n v="335266.8"/>
    <n v="62158.464719999989"/>
    <x v="558"/>
    <x v="5166"/>
    <x v="5092"/>
    <x v="60"/>
    <s v="普通服饰"/>
    <x v="13"/>
    <s v="女装"/>
    <d v="2015-06-08T00:00:00"/>
    <d v="2017-06-07T00:00:00"/>
    <s v="保底与流水两者取高"/>
    <s v="0.17"/>
    <s v="0.17"/>
    <s v=""/>
    <n v="2"/>
  </r>
  <r>
    <d v="2015-08-01T00:00:00"/>
    <x v="3"/>
    <x v="3"/>
    <s v="Seasonwind 季候风"/>
    <n v="111745.32"/>
    <n v="35635.582548000006"/>
    <x v="3466"/>
    <x v="5167"/>
    <x v="5093"/>
    <x v="156"/>
    <s v="普通服饰"/>
    <x v="13"/>
    <s v="女装"/>
    <d v="2015-06-08T00:00:00"/>
    <d v="2017-06-07T00:00:00"/>
    <s v="保底与流水两者取高"/>
    <s v="0.17"/>
    <s v="0.17"/>
    <s v=""/>
    <n v="2"/>
  </r>
  <r>
    <d v="2015-08-01T00:00:00"/>
    <x v="3"/>
    <x v="3"/>
    <s v="Plory"/>
    <n v="88319.4"/>
    <n v="16065.298859999999"/>
    <x v="2637"/>
    <x v="5168"/>
    <x v="5094"/>
    <x v="134"/>
    <s v="普通服饰"/>
    <x v="12"/>
    <s v="男装"/>
    <d v="2013-03-12T00:00:00"/>
    <d v="2016-05-09T00:00:00"/>
    <s v="保底(含物管费)与流水两者取高"/>
    <s v="0.14"/>
    <s v="0.14"/>
    <s v=""/>
    <n v="3.2"/>
  </r>
  <r>
    <d v="2015-08-01T00:00:00"/>
    <x v="3"/>
    <x v="3"/>
    <s v="Croquis 速写"/>
    <n v="259315.19999999998"/>
    <n v="54404.328960000006"/>
    <x v="3467"/>
    <x v="5169"/>
    <x v="5095"/>
    <x v="135"/>
    <s v="普通服饰"/>
    <x v="12"/>
    <s v="男装"/>
    <d v="2013-03-22T00:00:00"/>
    <d v="2016-05-09T00:00:00"/>
    <s v="保底与流水两者取高"/>
    <s v="0.18"/>
    <s v="0.18"/>
    <s v=""/>
    <n v="3.1"/>
  </r>
  <r>
    <d v="2015-08-01T00:00:00"/>
    <x v="3"/>
    <x v="3"/>
    <s v="JNBY 江南布衣"/>
    <n v="283350"/>
    <n v="67068.945000000007"/>
    <x v="3321"/>
    <x v="5170"/>
    <x v="5096"/>
    <x v="82"/>
    <s v="普通服饰"/>
    <x v="13"/>
    <s v="女装"/>
    <d v="2013-01-11T00:00:00"/>
    <d v="2016-05-09T00:00:00"/>
    <s v="保底与流水两者取高"/>
    <s v="0.18"/>
    <s v="0.18"/>
    <s v=""/>
    <n v="3.3"/>
  </r>
  <r>
    <d v="2015-08-01T00:00:00"/>
    <x v="3"/>
    <x v="3"/>
    <s v="ROEM"/>
    <n v="79854.36"/>
    <n v="20594.439444000003"/>
    <x v="3468"/>
    <x v="5171"/>
    <x v="5097"/>
    <x v="136"/>
    <s v="普通服饰"/>
    <x v="13"/>
    <s v="女装"/>
    <d v="2013-03-12T00:00:00"/>
    <d v="2016-05-09T00:00:00"/>
    <s v="保底(含物管费)与流水两者取高"/>
    <s v="0.14"/>
    <s v="0.14"/>
    <s v=""/>
    <n v="3.2"/>
  </r>
  <r>
    <d v="2015-08-01T00:00:00"/>
    <x v="3"/>
    <x v="3"/>
    <s v="Tutuanna 趣趣安娜"/>
    <n v="120874.56"/>
    <n v="35247.021696000003"/>
    <x v="3469"/>
    <x v="5172"/>
    <x v="5098"/>
    <x v="63"/>
    <s v="普通服饰"/>
    <x v="9"/>
    <s v="内衣裤/保暖内衣"/>
    <d v="2015-06-01T00:00:00"/>
    <d v="2017-05-31T00:00:00"/>
    <s v="保底与流水两者取高"/>
    <s v="0.17"/>
    <s v="0.17"/>
    <s v=""/>
    <n v="2"/>
  </r>
  <r>
    <d v="2015-08-01T00:00:00"/>
    <x v="3"/>
    <x v="3"/>
    <s v="木九十"/>
    <n v="199129.32"/>
    <n v="34449.372360000001"/>
    <x v="3037"/>
    <x v="5173"/>
    <x v="5099"/>
    <x v="137"/>
    <s v="珠宝"/>
    <x v="11"/>
    <s v="钟表"/>
    <d v="2015-06-01T00:00:00"/>
    <d v="2017-05-31T00:00:00"/>
    <s v="保底与流水两者取高"/>
    <s v="0.16"/>
    <s v="0.16"/>
    <s v=""/>
    <n v="2"/>
  </r>
  <r>
    <d v="2015-08-01T00:00:00"/>
    <x v="3"/>
    <x v="3"/>
    <s v="AJIDOU 阿吉豆"/>
    <n v="304166.39999999997"/>
    <n v="48757.873919999998"/>
    <x v="3470"/>
    <x v="5174"/>
    <x v="5100"/>
    <x v="138"/>
    <s v="普通服饰"/>
    <x v="6"/>
    <s v="流行配饰/人造珠宝佩饰"/>
    <d v="2013-01-13T00:00:00"/>
    <d v="2016-05-09T00:00:00"/>
    <s v="保底与流水两者取高"/>
    <s v="0.15"/>
    <s v="0.15"/>
    <s v=""/>
    <n v="3.3"/>
  </r>
  <r>
    <d v="2015-08-01T00:00:00"/>
    <x v="3"/>
    <x v="3"/>
    <s v="One More"/>
    <n v="189052.79999999999"/>
    <n v="36619.52736"/>
    <x v="2687"/>
    <x v="5175"/>
    <x v="5101"/>
    <x v="118"/>
    <s v="普通服饰"/>
    <x v="13"/>
    <s v="女装"/>
    <d v="2014-12-01T00:00:00"/>
    <d v="2016-05-09T00:00:00"/>
    <s v="保底与流水两者取高"/>
    <s v="0.14"/>
    <s v="0.14"/>
    <s v=""/>
    <n v="1.4"/>
  </r>
  <r>
    <d v="2015-08-01T00:00:00"/>
    <x v="3"/>
    <x v="3"/>
    <s v="GXG"/>
    <n v="466662"/>
    <n v="114518.85479999999"/>
    <x v="3471"/>
    <x v="5176"/>
    <x v="5102"/>
    <x v="52"/>
    <s v="普通服饰"/>
    <x v="12"/>
    <s v="男装"/>
    <d v="2014-12-01T00:00:00"/>
    <d v="2016-05-09T00:00:00"/>
    <s v="保底与流水两者取高"/>
    <s v="0.14"/>
    <s v="0.14"/>
    <s v=""/>
    <n v="1.4"/>
  </r>
  <r>
    <d v="2015-08-01T00:00:00"/>
    <x v="3"/>
    <x v="3"/>
    <s v="Hope show"/>
    <n v="410250"/>
    <n v="93906.224999999991"/>
    <x v="3472"/>
    <x v="5177"/>
    <x v="5103"/>
    <x v="151"/>
    <s v="普通服饰"/>
    <x v="13"/>
    <s v="女装"/>
    <d v="2013-02-26T00:00:00"/>
    <d v="2016-05-09T00:00:00"/>
    <s v="保底与流水两者取高"/>
    <s v="0.16"/>
    <s v="0.16"/>
    <s v=""/>
    <n v="3.2"/>
  </r>
  <r>
    <d v="2015-08-01T00:00:00"/>
    <x v="3"/>
    <x v="3"/>
    <s v="H.S"/>
    <n v="323530.8"/>
    <n v="74023.847039999993"/>
    <x v="3473"/>
    <x v="5178"/>
    <x v="5104"/>
    <x v="153"/>
    <s v="普通服饰"/>
    <x v="13"/>
    <s v="女装"/>
    <d v="2013-02-26T00:00:00"/>
    <d v="2016-05-09T00:00:00"/>
    <s v="保底与流水两者取高"/>
    <s v="0.16"/>
    <s v="0.16"/>
    <s v=""/>
    <n v="3.2"/>
  </r>
  <r>
    <d v="2015-08-01T00:00:00"/>
    <x v="3"/>
    <x v="3"/>
    <s v="Harbor House"/>
    <n v="1591961.16"/>
    <n v="231630.34878000003"/>
    <x v="1028"/>
    <x v="5179"/>
    <x v="5105"/>
    <x v="142"/>
    <s v="其它"/>
    <x v="4"/>
    <s v="家具/厨房/卫浴/灯"/>
    <d v="2012-11-28T00:00:00"/>
    <d v="2018-05-09T00:00:00"/>
    <s v="保底与流水两者取高"/>
    <s v="0.13"/>
    <s v="0.13"/>
    <s v=""/>
    <n v="5.4"/>
  </r>
  <r>
    <d v="2015-08-01T00:00:00"/>
    <x v="3"/>
    <x v="3"/>
    <s v="煮火"/>
    <n v="536803.35600000003"/>
    <n v="54592.901305200001"/>
    <x v="1128"/>
    <x v="5180"/>
    <x v="5106"/>
    <x v="143"/>
    <s v="餐饮"/>
    <x v="2"/>
    <s v="餐馆/饭店"/>
    <d v="2015-05-11T00:00:00"/>
    <d v="2020-05-10T00:00:00"/>
    <s v="保底与流水两者取高"/>
    <s v="0.08"/>
    <s v="0.08"/>
    <s v=""/>
    <n v="5"/>
  </r>
  <r>
    <d v="2015-08-01T00:00:00"/>
    <x v="3"/>
    <x v="3"/>
    <s v="釜山料理"/>
    <n v="386055.6"/>
    <n v="52271.928240000001"/>
    <x v="373"/>
    <x v="5181"/>
    <x v="5107"/>
    <x v="144"/>
    <s v="餐饮"/>
    <x v="2"/>
    <s v="餐馆/饭店"/>
    <d v="2013-02-27T00:00:00"/>
    <d v="2021-05-09T00:00:00"/>
    <s v="保底与流水两者取高"/>
    <s v="0.08"/>
    <s v="0.08"/>
    <s v=""/>
    <n v="8.1999999999999993"/>
  </r>
  <r>
    <d v="2015-08-01T00:00:00"/>
    <x v="3"/>
    <x v="3"/>
    <s v="西贝"/>
    <n v="2075311.8959999999"/>
    <n v="120575.62115760001"/>
    <x v="586"/>
    <x v="5182"/>
    <x v="5108"/>
    <x v="145"/>
    <s v="餐饮"/>
    <x v="2"/>
    <s v="餐馆/饭店"/>
    <d v="2015-01-15T00:00:00"/>
    <d v="2023-01-14T00:00:00"/>
    <s v="保底与流水两者取高"/>
    <s v="0.05"/>
    <s v="0.05"/>
    <s v=""/>
    <n v="8"/>
  </r>
  <r>
    <d v="2015-08-01T00:00:00"/>
    <x v="3"/>
    <x v="3"/>
    <s v="澳门豆捞"/>
    <n v="490148.196"/>
    <n v="70630.355043600008"/>
    <x v="13"/>
    <x v="5183"/>
    <x v="5109"/>
    <x v="146"/>
    <s v="餐饮"/>
    <x v="2"/>
    <s v="餐馆/饭店"/>
    <d v="2012-12-18T00:00:00"/>
    <d v="2021-05-16T00:00:00"/>
    <s v="纯扣"/>
    <s v="0.07"/>
    <s v="0.07"/>
    <s v=""/>
    <n v="8.4"/>
  </r>
  <r>
    <d v="2015-08-01T00:00:00"/>
    <x v="3"/>
    <x v="3"/>
    <s v="大地之神"/>
    <n v="30165.599999999999"/>
    <n v="6241.2626399999999"/>
    <x v="2281"/>
    <x v="5184"/>
    <x v="5110"/>
    <x v="10"/>
    <s v="普通服饰"/>
    <x v="6"/>
    <s v="流行配饰/人造珠宝佩饰"/>
    <d v="2013-09-24T00:00:00"/>
    <d v="2015-09-23T00:00:00"/>
    <s v="保底与流水两者取高"/>
    <s v="0.16"/>
    <s v="0.16"/>
    <s v=""/>
    <n v="2"/>
  </r>
  <r>
    <d v="2015-08-01T00:00:00"/>
    <x v="3"/>
    <x v="3"/>
    <s v="Joysocks"/>
    <n v="39786.6"/>
    <n v="7559.4539999999997"/>
    <x v="2877"/>
    <x v="5185"/>
    <x v="5111"/>
    <x v="150"/>
    <s v="普通服饰"/>
    <x v="9"/>
    <s v="内衣裤/保暖内衣"/>
    <d v="2014-09-11T00:00:00"/>
    <d v="2015-09-10T00:00:00"/>
    <s v="保底与流水两者取高"/>
    <s v="0.15"/>
    <s v="0.15"/>
    <s v=""/>
    <n v="1"/>
  </r>
  <r>
    <d v="2015-08-01T00:00:00"/>
    <x v="3"/>
    <x v="3"/>
    <s v="谭木匠"/>
    <n v="39368.400000000001"/>
    <n v="6838.2910800000009"/>
    <x v="1119"/>
    <x v="5186"/>
    <x v="5112"/>
    <x v="10"/>
    <s v="普通服饰"/>
    <x v="6"/>
    <s v="流行配饰/人造珠宝佩饰"/>
    <d v="2014-09-20T00:00:00"/>
    <d v="2015-09-19T00:00:00"/>
    <s v="保底与流水两者取高"/>
    <s v="0.15"/>
    <s v="0.15"/>
    <s v=""/>
    <n v="1"/>
  </r>
  <r>
    <d v="2015-08-01T00:00:00"/>
    <x v="3"/>
    <x v="3"/>
    <s v="名表维修中心"/>
    <n v="12204"/>
    <n v="2160.1079999999997"/>
    <x v="1442"/>
    <x v="5187"/>
    <x v="5113"/>
    <x v="53"/>
    <s v="其它"/>
    <x v="3"/>
    <s v="修鞋/修锁服务"/>
    <d v="2013-12-09T00:00:00"/>
    <d v="2015-12-08T00:00:00"/>
    <s v="纯保底"/>
    <n v="0"/>
    <n v="0"/>
    <s v=""/>
    <n v="2"/>
  </r>
  <r>
    <d v="2015-08-01T00:00:00"/>
    <x v="3"/>
    <x v="3"/>
    <s v="维果部落(02-K10)"/>
    <n v="38868"/>
    <n v="3886.7999999999997"/>
    <x v="5"/>
    <x v="5188"/>
    <x v="5114"/>
    <x v="11"/>
    <s v="餐饮"/>
    <x v="0"/>
    <s v="小吃/冷饮/果汁吧"/>
    <d v="2014-03-14T00:00:00"/>
    <d v="2016-03-13T00:00:00"/>
    <s v="保底(含物管费)与流水两者取高"/>
    <s v="0.1"/>
    <s v="0.1"/>
    <s v=""/>
    <n v="2"/>
  </r>
  <r>
    <d v="2015-08-01T00:00:00"/>
    <x v="3"/>
    <x v="3"/>
    <s v="PH7"/>
    <n v="73258.8"/>
    <n v="7201.3400399999991"/>
    <x v="3474"/>
    <x v="5189"/>
    <x v="5115"/>
    <x v="58"/>
    <s v="普通服饰"/>
    <x v="6"/>
    <s v="流行配饰/人造珠宝佩饰"/>
    <d v="2014-04-30T00:00:00"/>
    <d v="2015-04-29T00:00:00"/>
    <s v="保底与流水两者取高"/>
    <n v="0.17"/>
    <n v="0.17"/>
    <s v=""/>
    <n v="1"/>
  </r>
  <r>
    <d v="2015-08-01T00:00:00"/>
    <x v="3"/>
    <x v="3"/>
    <s v="卡士通（2楼）"/>
    <n v="9038.4"/>
    <n v="0"/>
    <x v="100"/>
    <x v="5190"/>
    <x v="104"/>
    <x v="149"/>
    <s v="其它"/>
    <x v="3"/>
    <s v="汽车美容"/>
    <d v="2014-04-23T00:00:00"/>
    <d v="2015-04-22T00:00:00"/>
    <s v="纯保底"/>
    <n v="0"/>
    <n v="0"/>
    <s v=""/>
    <n v="1"/>
  </r>
  <r>
    <d v="2015-08-01T00:00:00"/>
    <x v="3"/>
    <x v="3"/>
    <s v="百合新娘"/>
    <n v="272312.39999999997"/>
    <n v="51412.581120000003"/>
    <x v="3475"/>
    <x v="5191"/>
    <x v="5116"/>
    <x v="24"/>
    <s v="其它"/>
    <x v="3"/>
    <s v="婚纱店/婚纱摄影"/>
    <d v="2015-06-08T00:00:00"/>
    <d v="2016-06-07T00:00:00"/>
    <s v="保底与流水两者取高"/>
    <s v="0.18"/>
    <s v="0.18"/>
    <s v=""/>
    <n v="1"/>
  </r>
  <r>
    <d v="2015-08-01T00:00:00"/>
    <x v="3"/>
    <x v="3"/>
    <s v="7°银匠"/>
    <n v="72375.599999999991"/>
    <n v="3213.4766400000003"/>
    <x v="3476"/>
    <x v="5192"/>
    <x v="5117"/>
    <x v="10"/>
    <s v="普通服饰"/>
    <x v="6"/>
    <s v="流行配饰/人造珠宝佩饰"/>
    <d v="2014-06-14T00:00:00"/>
    <d v="2015-08-09T00:00:00"/>
    <s v="保底与流水两者取高"/>
    <s v="0.17"/>
    <s v="0.17"/>
    <s v=""/>
    <n v="1.2"/>
  </r>
  <r>
    <d v="2015-08-01T00:00:00"/>
    <x v="3"/>
    <x v="3"/>
    <s v="跑酷"/>
    <n v="3600"/>
    <n v="6000.12"/>
    <x v="3477"/>
    <x v="5193"/>
    <x v="5118"/>
    <x v="57"/>
    <s v="其它"/>
    <x v="1"/>
    <s v="保健运动器材"/>
    <d v="2014-11-21T00:00:00"/>
    <d v="2015-11-20T00:00:00"/>
    <s v="保底与流水两者取高"/>
    <s v="0.15"/>
    <s v="0.15"/>
    <s v=""/>
    <n v="1"/>
  </r>
  <r>
    <d v="2015-08-01T00:00:00"/>
    <x v="3"/>
    <x v="3"/>
    <s v="iwell 爱享屋"/>
    <n v="55549.799999999996"/>
    <n v="8932.4078400000017"/>
    <x v="134"/>
    <x v="5194"/>
    <x v="5119"/>
    <x v="157"/>
    <s v="普通服饰"/>
    <x v="6"/>
    <s v="生活特性店"/>
    <d v="2015-06-26T00:00:00"/>
    <d v="2016-06-25T00:00:00"/>
    <s v="保底与流水两者取高"/>
    <s v="0.15"/>
    <s v="0.15"/>
    <s v=""/>
    <n v="1"/>
  </r>
  <r>
    <d v="2015-08-01T00:00:00"/>
    <x v="3"/>
    <x v="3"/>
    <s v="Italina"/>
    <n v="51074.400000000001"/>
    <n v="8769.4744800000008"/>
    <x v="3384"/>
    <x v="5195"/>
    <x v="5120"/>
    <x v="10"/>
    <s v="普通服饰"/>
    <x v="6"/>
    <s v="流行配饰/人造珠宝佩饰"/>
    <d v="2013-09-16T00:00:00"/>
    <d v="2015-09-15T00:00:00"/>
    <s v="保底与流水两者取高"/>
    <s v="0.16"/>
    <s v="0.16"/>
    <s v=""/>
    <n v="2"/>
  </r>
  <r>
    <d v="2015-08-01T00:00:00"/>
    <x v="3"/>
    <x v="3"/>
    <s v="银时代"/>
    <n v="53970"/>
    <n v="9773.9669999999987"/>
    <x v="3451"/>
    <x v="5196"/>
    <x v="5121"/>
    <x v="10"/>
    <s v="普通服饰"/>
    <x v="6"/>
    <s v="流行配饰/人造珠宝佩饰"/>
    <d v="2013-09-01T00:00:00"/>
    <d v="2015-08-31T00:00:00"/>
    <s v="保底与流水两者取高"/>
    <s v="0.17"/>
    <s v="0.17"/>
    <s v=""/>
    <n v="2"/>
  </r>
  <r>
    <d v="2015-08-01T00:00:00"/>
    <x v="3"/>
    <x v="3"/>
    <s v="罗西尼表"/>
    <n v="38761.199999999997"/>
    <n v="6601.0323600000002"/>
    <x v="3478"/>
    <x v="5197"/>
    <x v="5122"/>
    <x v="10"/>
    <s v="珠宝"/>
    <x v="11"/>
    <s v="钟表"/>
    <d v="2013-09-19T00:00:00"/>
    <d v="2015-09-18T00:00:00"/>
    <s v="保底与流水两者取高"/>
    <s v="0.13"/>
    <s v="0.13"/>
    <s v=""/>
    <n v="2"/>
  </r>
  <r>
    <d v="2015-08-01T00:00:00"/>
    <x v="3"/>
    <x v="3"/>
    <s v="改衣间"/>
    <n v="4674"/>
    <n v="2520.2208000000001"/>
    <x v="3479"/>
    <x v="5198"/>
    <x v="5123"/>
    <x v="147"/>
    <s v="其它"/>
    <x v="3"/>
    <s v="衣裤织补服务"/>
    <d v="2013-12-01T00:00:00"/>
    <d v="2015-11-30T00:00:00"/>
    <s v="纯保底"/>
    <n v="0"/>
    <n v="0"/>
    <s v=""/>
    <n v="2"/>
  </r>
  <r>
    <d v="2015-09-01T00:00:00"/>
    <x v="3"/>
    <x v="3"/>
    <s v="新发现餐厅"/>
    <n v="1177034.3999999999"/>
    <n v="132534.07343999998"/>
    <x v="3480"/>
    <x v="5199"/>
    <x v="5124"/>
    <x v="111"/>
    <s v="餐饮"/>
    <x v="2"/>
    <s v="餐馆/饭店"/>
    <d v="2012-12-27T00:00:00"/>
    <d v="2021-05-09T00:00:00"/>
    <s v="保底(含物管费)与流水两者取高"/>
    <s v="0.08"/>
    <s v="0.08"/>
    <s v=""/>
    <n v="8.4"/>
  </r>
  <r>
    <d v="2015-09-01T00:00:00"/>
    <x v="3"/>
    <x v="3"/>
    <s v="张功馆"/>
    <n v="842338.79999999993"/>
    <n v="98216.704079999996"/>
    <x v="368"/>
    <x v="5200"/>
    <x v="5125"/>
    <x v="112"/>
    <s v="餐饮"/>
    <x v="2"/>
    <s v="餐馆/饭店"/>
    <d v="2013-01-12T00:00:00"/>
    <d v="2021-05-09T00:00:00"/>
    <s v="保底(含物管费)与流水两者取高"/>
    <s v="0.08"/>
    <s v="0.08"/>
    <s v=""/>
    <n v="8.3000000000000007"/>
  </r>
  <r>
    <d v="2015-09-01T00:00:00"/>
    <x v="3"/>
    <x v="3"/>
    <s v="泰澜"/>
    <n v="466999.2"/>
    <n v="78315.765839999993"/>
    <x v="1390"/>
    <x v="5201"/>
    <x v="5126"/>
    <x v="113"/>
    <s v="餐饮"/>
    <x v="2"/>
    <s v="餐馆/饭店"/>
    <d v="2014-08-26T00:00:00"/>
    <d v="2019-08-25T00:00:00"/>
    <s v="保底(含物管费)与流水两者取高"/>
    <s v="0.08"/>
    <s v="0.08"/>
    <s v=""/>
    <n v="5"/>
  </r>
  <r>
    <d v="2015-09-01T00:00:00"/>
    <x v="3"/>
    <x v="3"/>
    <s v="西堤厚牛排"/>
    <n v="646846.79999999993"/>
    <n v="78721.255560000005"/>
    <x v="3481"/>
    <x v="5202"/>
    <x v="5127"/>
    <x v="114"/>
    <s v="餐饮"/>
    <x v="2"/>
    <s v="餐馆/饭店"/>
    <d v="2014-04-28T00:00:00"/>
    <d v="2020-04-27T00:00:00"/>
    <s v="保底(含物管费)与流水两者取高"/>
    <s v="0.08"/>
    <s v="0.08"/>
    <s v=""/>
    <n v="6"/>
  </r>
  <r>
    <d v="2015-09-01T00:00:00"/>
    <x v="3"/>
    <x v="3"/>
    <s v="侨治"/>
    <n v="166743.6"/>
    <n v="27596.0658"/>
    <x v="1420"/>
    <x v="5203"/>
    <x v="5128"/>
    <x v="115"/>
    <s v="美容"/>
    <x v="8"/>
    <s v="美容/美发/美甲"/>
    <d v="2012-11-30T00:00:00"/>
    <d v="2018-05-09T00:00:00"/>
    <s v="纯保底"/>
    <s v="0."/>
    <s v="0."/>
    <s v=""/>
    <n v="5.4"/>
  </r>
  <r>
    <d v="2015-09-01T00:00:00"/>
    <x v="3"/>
    <x v="3"/>
    <s v="牛胜"/>
    <n v="236154"/>
    <n v="46664.030400000003"/>
    <x v="3482"/>
    <x v="5204"/>
    <x v="5129"/>
    <x v="158"/>
    <s v="餐饮"/>
    <x v="2"/>
    <s v="餐馆/饭店"/>
    <d v="2015-05-15T00:00:00"/>
    <d v="2020-05-14T00:00:00"/>
    <s v="保底(含物管费)与流水两者取高"/>
    <s v="0.08"/>
    <s v="0.08"/>
    <s v=""/>
    <n v="5"/>
  </r>
  <r>
    <d v="2015-09-01T00:00:00"/>
    <x v="3"/>
    <x v="3"/>
    <s v="巴蜀江南"/>
    <n v="522620.39999999997"/>
    <n v="90204.281040000002"/>
    <x v="2685"/>
    <x v="5205"/>
    <x v="5130"/>
    <x v="152"/>
    <s v="餐饮"/>
    <x v="2"/>
    <s v="餐馆/饭店"/>
    <d v="2015-04-04T00:00:00"/>
    <d v="2021-05-09T00:00:00"/>
    <s v="保底(含物管费)与流水两者取高"/>
    <s v="0.07"/>
    <s v="0.07"/>
    <s v=""/>
    <n v="6.1"/>
  </r>
  <r>
    <d v="2015-09-01T00:00:00"/>
    <x v="3"/>
    <x v="3"/>
    <s v="Aimer 爱慕一家人"/>
    <n v="217638"/>
    <n v="52820.742599999998"/>
    <x v="3483"/>
    <x v="5206"/>
    <x v="5131"/>
    <x v="117"/>
    <s v="普通服饰"/>
    <x v="9"/>
    <s v="内衣裤/保暖内衣"/>
    <d v="2013-01-25T00:00:00"/>
    <d v="2016-05-09T00:00:00"/>
    <s v="保底与流水两者取高"/>
    <s v="0.16"/>
    <s v="0.16"/>
    <s v=""/>
    <n v="3.3"/>
  </r>
  <r>
    <d v="2015-09-01T00:00:00"/>
    <x v="3"/>
    <x v="3"/>
    <s v="AVVN 飞鸟和新酒"/>
    <n v="267973.2"/>
    <n v="56167.182719999997"/>
    <x v="3484"/>
    <x v="5207"/>
    <x v="5132"/>
    <x v="25"/>
    <s v="普通服饰"/>
    <x v="13"/>
    <s v="女装"/>
    <d v="2015-05-10T00:00:00"/>
    <d v="2017-05-09T00:00:00"/>
    <s v="保底与流水两者取高"/>
    <s v="0.16"/>
    <s v="0.16"/>
    <s v=""/>
    <n v="2"/>
  </r>
  <r>
    <d v="2015-09-01T00:00:00"/>
    <x v="3"/>
    <x v="3"/>
    <s v="Zolle"/>
    <n v="165458.4"/>
    <n v="36003.747840000004"/>
    <x v="3485"/>
    <x v="5208"/>
    <x v="5133"/>
    <x v="54"/>
    <s v="普通服饰"/>
    <x v="13"/>
    <s v="女装"/>
    <d v="2013-01-05T00:00:00"/>
    <d v="2016-05-09T00:00:00"/>
    <s v="保底与流水两者取高"/>
    <s v="0.16"/>
    <s v="0.16"/>
    <s v=""/>
    <n v="3.3"/>
  </r>
  <r>
    <d v="2015-09-01T00:00:00"/>
    <x v="3"/>
    <x v="3"/>
    <s v="TATA"/>
    <n v="175388.4"/>
    <n v="26097.793920000004"/>
    <x v="1133"/>
    <x v="5209"/>
    <x v="5134"/>
    <x v="22"/>
    <s v="普通服饰"/>
    <x v="6"/>
    <s v="鞋"/>
    <d v="2015-06-01T00:00:00"/>
    <d v="2017-05-31T00:00:00"/>
    <s v="保底与流水两者取高"/>
    <s v="0.13"/>
    <s v="0.13"/>
    <s v=""/>
    <n v="2"/>
  </r>
  <r>
    <d v="2015-09-01T00:00:00"/>
    <x v="3"/>
    <x v="3"/>
    <s v="Teenmix 天美意"/>
    <n v="158464.79999999999"/>
    <n v="24023.263680000004"/>
    <x v="3486"/>
    <x v="5210"/>
    <x v="5135"/>
    <x v="154"/>
    <s v="普通服饰"/>
    <x v="6"/>
    <s v="鞋"/>
    <d v="2015-06-01T00:00:00"/>
    <d v="2017-05-31T00:00:00"/>
    <s v="保底与流水两者取高"/>
    <s v="0.13"/>
    <s v="0.13"/>
    <s v=""/>
    <n v="2"/>
  </r>
  <r>
    <d v="2015-09-01T00:00:00"/>
    <x v="3"/>
    <x v="3"/>
    <s v="Belle 百丽"/>
    <n v="292621.2"/>
    <n v="41639.996760000002"/>
    <x v="2560"/>
    <x v="5211"/>
    <x v="5136"/>
    <x v="51"/>
    <s v="普通服饰"/>
    <x v="6"/>
    <s v="鞋"/>
    <d v="2015-06-04T00:00:00"/>
    <d v="2017-06-03T00:00:00"/>
    <s v="保底与流水两者取高"/>
    <s v="0.13"/>
    <s v="0.13"/>
    <s v=""/>
    <n v="2"/>
  </r>
  <r>
    <d v="2015-09-01T00:00:00"/>
    <x v="3"/>
    <x v="3"/>
    <s v="Peace Bird 太平鸟女装"/>
    <n v="207828"/>
    <n v="56529.216"/>
    <x v="3487"/>
    <x v="5212"/>
    <x v="5137"/>
    <x v="35"/>
    <s v="普通服饰"/>
    <x v="13"/>
    <s v="女装"/>
    <d v="2015-06-01T00:00:00"/>
    <d v="2017-05-31T00:00:00"/>
    <s v="保底与流水两者取高"/>
    <s v="0.19"/>
    <s v="0.19"/>
    <s v=""/>
    <n v="2"/>
  </r>
  <r>
    <d v="2015-09-01T00:00:00"/>
    <x v="3"/>
    <x v="3"/>
    <s v="Donoratico 达衣岩"/>
    <n v="343934.39999999997"/>
    <n v="63834.224639999986"/>
    <x v="886"/>
    <x v="5213"/>
    <x v="5138"/>
    <x v="119"/>
    <s v="普通服饰"/>
    <x v="13"/>
    <s v="女装"/>
    <d v="2013-01-10T00:00:00"/>
    <d v="2016-05-09T00:00:00"/>
    <s v="保底(含物管费)与流水两者取高"/>
    <s v="0.18"/>
    <s v="0.18"/>
    <s v=""/>
    <n v="3.3"/>
  </r>
  <r>
    <d v="2015-09-01T00:00:00"/>
    <x v="3"/>
    <x v="3"/>
    <s v="Eland 依恋"/>
    <n v="121893.432"/>
    <n v="37908.857351999999"/>
    <x v="2408"/>
    <x v="5214"/>
    <x v="5139"/>
    <x v="120"/>
    <s v="普通服饰"/>
    <x v="9"/>
    <s v="综合服饰"/>
    <d v="2013-03-07T00:00:00"/>
    <d v="2016-05-09T00:00:00"/>
    <s v="保底(含物管费)与流水两者取高"/>
    <s v="0.14"/>
    <s v="0.14"/>
    <s v=""/>
    <n v="3.2"/>
  </r>
  <r>
    <d v="2015-09-01T00:00:00"/>
    <x v="3"/>
    <x v="3"/>
    <s v="Teenie Weenie"/>
    <n v="94368.72"/>
    <n v="26517.610320000003"/>
    <x v="3488"/>
    <x v="5215"/>
    <x v="5140"/>
    <x v="121"/>
    <s v="普通服饰"/>
    <x v="13"/>
    <s v="女装"/>
    <d v="2013-03-04T00:00:00"/>
    <d v="2016-05-09T00:00:00"/>
    <s v="保底(含物管费)与流水两者取高"/>
    <s v="0.14"/>
    <s v="0.14"/>
    <s v=""/>
    <n v="3.2"/>
  </r>
  <r>
    <d v="2015-09-01T00:00:00"/>
    <x v="3"/>
    <x v="3"/>
    <s v="Key Wear 奇威"/>
    <n v="188839.19999999998"/>
    <n v="41695.695360000005"/>
    <x v="3459"/>
    <x v="5216"/>
    <x v="5141"/>
    <x v="122"/>
    <s v="普通服饰"/>
    <x v="13"/>
    <s v="女装"/>
    <d v="2013-01-10T00:00:00"/>
    <d v="2018-05-09T00:00:00"/>
    <s v="保底与流水两者取高"/>
    <s v="0.16"/>
    <s v="0.16"/>
    <s v=""/>
    <n v="5.3"/>
  </r>
  <r>
    <d v="2015-09-01T00:00:00"/>
    <x v="3"/>
    <x v="3"/>
    <s v="Eifini 伊芙丽"/>
    <n v="433430.39999999997"/>
    <n v="94444.484159999993"/>
    <x v="3166"/>
    <x v="5217"/>
    <x v="5142"/>
    <x v="123"/>
    <s v="普通服饰"/>
    <x v="13"/>
    <s v="女装"/>
    <d v="2015-05-16T00:00:00"/>
    <d v="2017-05-15T00:00:00"/>
    <s v="保底与流水两者取高"/>
    <s v="0.18"/>
    <s v="0.18"/>
    <s v=""/>
    <n v="2"/>
  </r>
  <r>
    <d v="2015-09-01T00:00:00"/>
    <x v="3"/>
    <x v="3"/>
    <s v="Peace Bird 太平鸟男装"/>
    <n v="650790"/>
    <n v="116361.25199999999"/>
    <x v="1954"/>
    <x v="5218"/>
    <x v="5143"/>
    <x v="124"/>
    <s v="普通服饰"/>
    <x v="12"/>
    <s v="男装"/>
    <d v="2013-01-21T00:00:00"/>
    <d v="2016-05-09T00:00:00"/>
    <s v="保底与流水两者取高"/>
    <s v="0.15"/>
    <s v="0.15"/>
    <s v=""/>
    <n v="3.3"/>
  </r>
  <r>
    <d v="2015-09-01T00:00:00"/>
    <x v="3"/>
    <x v="3"/>
    <s v="gxg.jeans"/>
    <n v="333401.03999999998"/>
    <n v="64813.162176000013"/>
    <x v="3489"/>
    <x v="5219"/>
    <x v="5144"/>
    <x v="125"/>
    <s v="普通服饰"/>
    <x v="12"/>
    <s v="男装"/>
    <d v="2013-01-05T00:00:00"/>
    <d v="2016-05-09T00:00:00"/>
    <s v="保底与流水两者取高"/>
    <s v="0.14"/>
    <s v="0.14"/>
    <s v=""/>
    <n v="3.3"/>
  </r>
  <r>
    <d v="2015-09-01T00:00:00"/>
    <x v="3"/>
    <x v="3"/>
    <s v="Honeys"/>
    <n v="308193.59999999998"/>
    <n v="79976.239200000011"/>
    <x v="3490"/>
    <x v="5220"/>
    <x v="5145"/>
    <x v="126"/>
    <s v="普通服饰"/>
    <x v="13"/>
    <s v="女装"/>
    <d v="2012-12-31T00:00:00"/>
    <d v="2016-03-06T00:00:00"/>
    <s v="保底与流水两者取高"/>
    <s v="0.19"/>
    <s v="0.19"/>
    <s v=""/>
    <n v="3.2"/>
  </r>
  <r>
    <d v="2015-09-01T00:00:00"/>
    <x v="3"/>
    <x v="3"/>
    <s v="La Chapelle 拉夏贝尔"/>
    <n v="960298.79999999993"/>
    <n v="221636.96303999997"/>
    <x v="3491"/>
    <x v="5221"/>
    <x v="5146"/>
    <x v="127"/>
    <s v="快时尚"/>
    <x v="21"/>
    <s v="快时尚"/>
    <d v="2013-03-05T00:00:00"/>
    <d v="2021-06-02T00:00:00"/>
    <s v="保底与流水两者取高"/>
    <s v="0.15"/>
    <s v="0.15"/>
    <s v=""/>
    <n v="8.1999999999999993"/>
  </r>
  <r>
    <d v="2015-09-01T00:00:00"/>
    <x v="3"/>
    <x v="3"/>
    <s v="张生记"/>
    <n v="991696.79999999993"/>
    <n v="81715.816319999998"/>
    <x v="1250"/>
    <x v="5222"/>
    <x v="5147"/>
    <x v="128"/>
    <s v="餐饮"/>
    <x v="2"/>
    <s v="餐馆/饭店"/>
    <d v="2013-06-21T00:00:00"/>
    <d v="2021-10-18T00:00:00"/>
    <s v="保底(含物管费)与流水两者取高"/>
    <s v="0."/>
    <s v="0."/>
    <s v=""/>
    <n v="8.3000000000000007"/>
  </r>
  <r>
    <d v="2015-09-01T00:00:00"/>
    <x v="3"/>
    <x v="3"/>
    <s v="炉鱼"/>
    <n v="1878748.8"/>
    <n v="93937.439999999988"/>
    <x v="532"/>
    <x v="5223"/>
    <x v="5148"/>
    <x v="129"/>
    <s v="餐饮"/>
    <x v="2"/>
    <s v="餐馆/饭店"/>
    <d v="2013-08-28T00:00:00"/>
    <d v="2021-11-25T00:00:00"/>
    <s v="保底(含物管费)与流水两者取高"/>
    <s v="0.05"/>
    <s v="0.05"/>
    <s v=""/>
    <n v="8.1999999999999993"/>
  </r>
  <r>
    <d v="2015-09-01T00:00:00"/>
    <x v="3"/>
    <x v="3"/>
    <s v="The Second Movement 第二乐章"/>
    <n v="901293.6"/>
    <n v="55790.073840000005"/>
    <x v="1238"/>
    <x v="5224"/>
    <x v="5149"/>
    <x v="148"/>
    <s v="餐饮"/>
    <x v="2"/>
    <s v="餐馆/饭店"/>
    <d v="2013-10-20T00:00:00"/>
    <d v="2022-01-17T00:00:00"/>
    <s v="保底(含物管费)与流水两者取高"/>
    <s v="0.05"/>
    <s v="0.05"/>
    <s v=""/>
    <n v="8.1999999999999993"/>
  </r>
  <r>
    <d v="2015-09-01T00:00:00"/>
    <x v="3"/>
    <x v="3"/>
    <s v="Girdear 哥弟"/>
    <n v="880404"/>
    <n v="65942.259600000005"/>
    <x v="3492"/>
    <x v="5225"/>
    <x v="5150"/>
    <x v="83"/>
    <s v="普通服饰"/>
    <x v="13"/>
    <s v="女装"/>
    <d v="2013-04-10T00:00:00"/>
    <d v="2016-05-09T00:00:00"/>
    <s v="保底与流水两者取高"/>
    <s v="0.06"/>
    <s v="0.06"/>
    <s v=""/>
    <n v="3.1"/>
  </r>
  <r>
    <d v="2015-09-01T00:00:00"/>
    <x v="3"/>
    <x v="3"/>
    <s v="Esprit"/>
    <n v="652033.07999999996"/>
    <n v="154792.65319200003"/>
    <x v="3493"/>
    <x v="5226"/>
    <x v="5151"/>
    <x v="130"/>
    <s v="普通服饰"/>
    <x v="9"/>
    <s v="中性服装/休闲服饰"/>
    <d v="2013-01-25T00:00:00"/>
    <d v="2018-05-09T00:00:00"/>
    <s v="保底与流水两者取高"/>
    <s v="0.12"/>
    <s v="0.12"/>
    <s v=""/>
    <n v="5.3"/>
  </r>
  <r>
    <d v="2015-09-01T00:00:00"/>
    <x v="3"/>
    <x v="3"/>
    <s v="PAGE ONE"/>
    <n v="202178.4"/>
    <n v="86431.265999999989"/>
    <x v="3494"/>
    <x v="5227"/>
    <x v="5152"/>
    <x v="131"/>
    <s v="普通服饰"/>
    <x v="9"/>
    <s v="综合服饰"/>
    <d v="2013-02-26T00:00:00"/>
    <d v="2016-05-09T00:00:00"/>
    <s v="保底与流水两者取高"/>
    <s v="0.15"/>
    <s v="0.15"/>
    <s v=""/>
    <n v="3.2"/>
  </r>
  <r>
    <d v="2015-09-01T00:00:00"/>
    <x v="3"/>
    <x v="3"/>
    <s v="Gillive 嘉里奥"/>
    <n v="71230.8"/>
    <n v="19153.96212"/>
    <x v="3495"/>
    <x v="5228"/>
    <x v="5153"/>
    <x v="33"/>
    <s v="普通服饰"/>
    <x v="6"/>
    <s v="手袋/钱包/旅行箱包"/>
    <d v="2015-06-23T00:00:00"/>
    <d v="2017-06-22T00:00:00"/>
    <s v="保底与流水两者取高"/>
    <s v="0.2"/>
    <s v="0.2"/>
    <s v=""/>
    <n v="2"/>
  </r>
  <r>
    <d v="2015-09-01T00:00:00"/>
    <x v="3"/>
    <x v="3"/>
    <s v="Adidas Originals 三叶草"/>
    <n v="466569.6"/>
    <n v="66999.394560000001"/>
    <x v="3496"/>
    <x v="5229"/>
    <x v="5154"/>
    <x v="155"/>
    <s v="普通服饰"/>
    <x v="18"/>
    <s v="运动服饰/运动配饰"/>
    <d v="2015-06-23T00:00:00"/>
    <d v="2017-06-22T00:00:00"/>
    <s v="保底与流水两者取高"/>
    <s v="0.13"/>
    <s v="0.13"/>
    <s v=""/>
    <n v="2"/>
  </r>
  <r>
    <d v="2015-09-01T00:00:00"/>
    <x v="3"/>
    <x v="3"/>
    <s v="it Michaa"/>
    <n v="340741.2"/>
    <n v="63071.196120000008"/>
    <x v="3497"/>
    <x v="5230"/>
    <x v="5155"/>
    <x v="60"/>
    <s v="普通服饰"/>
    <x v="13"/>
    <s v="女装"/>
    <d v="2015-06-08T00:00:00"/>
    <d v="2017-06-07T00:00:00"/>
    <s v="保底与流水两者取高"/>
    <s v="0.17"/>
    <s v="0.17"/>
    <s v=""/>
    <n v="2"/>
  </r>
  <r>
    <d v="2015-09-01T00:00:00"/>
    <x v="3"/>
    <x v="3"/>
    <s v="Seasonwind 季候风"/>
    <n v="91344.48000000001"/>
    <n v="35642.616096000005"/>
    <x v="3498"/>
    <x v="5231"/>
    <x v="5156"/>
    <x v="156"/>
    <s v="普通服饰"/>
    <x v="13"/>
    <s v="女装"/>
    <d v="2015-06-08T00:00:00"/>
    <d v="2017-06-07T00:00:00"/>
    <s v="保底与流水两者取高"/>
    <s v="0.17"/>
    <s v="0.17"/>
    <s v=""/>
    <n v="2"/>
  </r>
  <r>
    <d v="2015-09-01T00:00:00"/>
    <x v="3"/>
    <x v="3"/>
    <s v="Plory"/>
    <n v="87459"/>
    <n v="16066.2183"/>
    <x v="1510"/>
    <x v="5232"/>
    <x v="5157"/>
    <x v="134"/>
    <s v="普通服饰"/>
    <x v="12"/>
    <s v="男装"/>
    <d v="2013-03-12T00:00:00"/>
    <d v="2016-05-09T00:00:00"/>
    <s v="保底(含物管费)与流水两者取高"/>
    <s v="0.14"/>
    <s v="0.14"/>
    <s v=""/>
    <n v="3.2"/>
  </r>
  <r>
    <d v="2015-09-01T00:00:00"/>
    <x v="3"/>
    <x v="3"/>
    <s v="Croquis 速写"/>
    <n v="334375.8"/>
    <n v="67911.724979999984"/>
    <x v="569"/>
    <x v="5233"/>
    <x v="5158"/>
    <x v="135"/>
    <s v="普通服饰"/>
    <x v="12"/>
    <s v="男装"/>
    <d v="2013-03-22T00:00:00"/>
    <d v="2016-05-09T00:00:00"/>
    <s v="保底与流水两者取高"/>
    <s v="0.18"/>
    <s v="0.18"/>
    <s v=""/>
    <n v="3.1"/>
  </r>
  <r>
    <d v="2015-09-01T00:00:00"/>
    <x v="3"/>
    <x v="3"/>
    <s v="JNBY 江南布衣"/>
    <n v="265117.2"/>
    <n v="67074.651599999997"/>
    <x v="3499"/>
    <x v="5234"/>
    <x v="5159"/>
    <x v="82"/>
    <s v="普通服饰"/>
    <x v="13"/>
    <s v="女装"/>
    <d v="2013-01-11T00:00:00"/>
    <d v="2016-05-09T00:00:00"/>
    <s v="保底与流水两者取高"/>
    <s v="0.18"/>
    <s v="0.18"/>
    <s v=""/>
    <n v="3.3"/>
  </r>
  <r>
    <d v="2015-09-01T00:00:00"/>
    <x v="3"/>
    <x v="3"/>
    <s v="ROEM"/>
    <n v="92620.127999999997"/>
    <n v="20589.454454400002"/>
    <x v="3500"/>
    <x v="5235"/>
    <x v="5160"/>
    <x v="136"/>
    <s v="普通服饰"/>
    <x v="13"/>
    <s v="女装"/>
    <d v="2013-03-12T00:00:00"/>
    <d v="2016-05-09T00:00:00"/>
    <s v="保底(含物管费)与流水两者取高"/>
    <s v="0.14"/>
    <s v="0.14"/>
    <s v=""/>
    <n v="3.2"/>
  </r>
  <r>
    <d v="2015-09-01T00:00:00"/>
    <x v="3"/>
    <x v="3"/>
    <s v="Tutuanna 趣趣安娜"/>
    <n v="129719.63999999998"/>
    <n v="35244.826187999999"/>
    <x v="3501"/>
    <x v="5236"/>
    <x v="5161"/>
    <x v="63"/>
    <s v="普通服饰"/>
    <x v="9"/>
    <s v="内衣裤/保暖内衣"/>
    <d v="2015-06-01T00:00:00"/>
    <d v="2017-05-31T00:00:00"/>
    <s v="保底与流水两者取高"/>
    <s v="0.17"/>
    <s v="0.17"/>
    <s v=""/>
    <n v="2"/>
  </r>
  <r>
    <d v="2015-09-01T00:00:00"/>
    <x v="3"/>
    <x v="3"/>
    <s v="木九十"/>
    <n v="167971.74000000002"/>
    <n v="29462.243195999999"/>
    <x v="3502"/>
    <x v="5237"/>
    <x v="5162"/>
    <x v="137"/>
    <s v="珠宝"/>
    <x v="11"/>
    <s v="钟表"/>
    <d v="2015-06-01T00:00:00"/>
    <d v="2017-05-31T00:00:00"/>
    <s v="保底与流水两者取高"/>
    <s v="0.16"/>
    <s v="0.16"/>
    <s v=""/>
    <n v="2"/>
  </r>
  <r>
    <d v="2015-09-01T00:00:00"/>
    <x v="3"/>
    <x v="3"/>
    <s v="AJIDOU 阿吉豆"/>
    <n v="282439.2"/>
    <n v="45472.711199999998"/>
    <x v="3503"/>
    <x v="5238"/>
    <x v="5163"/>
    <x v="138"/>
    <s v="普通服饰"/>
    <x v="6"/>
    <s v="流行配饰/人造珠宝佩饰"/>
    <d v="2013-01-13T00:00:00"/>
    <d v="2016-05-09T00:00:00"/>
    <s v="保底与流水两者取高"/>
    <s v="0.15"/>
    <s v="0.15"/>
    <s v=""/>
    <n v="3.3"/>
  </r>
  <r>
    <d v="2015-09-01T00:00:00"/>
    <x v="3"/>
    <x v="3"/>
    <s v="One More"/>
    <n v="190396.79999999999"/>
    <n v="36613.304639999995"/>
    <x v="1565"/>
    <x v="5239"/>
    <x v="5164"/>
    <x v="118"/>
    <s v="普通服饰"/>
    <x v="13"/>
    <s v="女装"/>
    <d v="2014-12-01T00:00:00"/>
    <d v="2016-05-09T00:00:00"/>
    <s v="保底与流水两者取高"/>
    <s v="0.14"/>
    <s v="0.14"/>
    <s v=""/>
    <n v="1.4"/>
  </r>
  <r>
    <d v="2015-09-01T00:00:00"/>
    <x v="3"/>
    <x v="3"/>
    <s v="GXG"/>
    <n v="788139.24000000011"/>
    <n v="137136.22776000001"/>
    <x v="3504"/>
    <x v="5240"/>
    <x v="5165"/>
    <x v="52"/>
    <s v="普通服饰"/>
    <x v="12"/>
    <s v="男装"/>
    <d v="2014-12-01T00:00:00"/>
    <d v="2016-05-09T00:00:00"/>
    <s v="保底与流水两者取高"/>
    <s v="0.14"/>
    <s v="0.14"/>
    <s v=""/>
    <n v="1.4"/>
  </r>
  <r>
    <d v="2015-09-01T00:00:00"/>
    <x v="3"/>
    <x v="3"/>
    <s v="Hope show"/>
    <n v="467280"/>
    <n v="93876.551999999981"/>
    <x v="3017"/>
    <x v="5241"/>
    <x v="5166"/>
    <x v="151"/>
    <s v="普通服饰"/>
    <x v="13"/>
    <s v="女装"/>
    <d v="2013-02-26T00:00:00"/>
    <d v="2016-05-09T00:00:00"/>
    <s v="保底与流水两者取高"/>
    <s v="0.16"/>
    <s v="0.16"/>
    <s v=""/>
    <n v="3.2"/>
  </r>
  <r>
    <d v="2015-09-01T00:00:00"/>
    <x v="3"/>
    <x v="3"/>
    <s v="H.S"/>
    <n v="349050"/>
    <n v="73998.599999999991"/>
    <x v="2244"/>
    <x v="5242"/>
    <x v="5167"/>
    <x v="153"/>
    <s v="普通服饰"/>
    <x v="13"/>
    <s v="女装"/>
    <d v="2013-02-26T00:00:00"/>
    <d v="2016-05-09T00:00:00"/>
    <s v="保底与流水两者取高"/>
    <s v="0.16"/>
    <s v="0.16"/>
    <s v=""/>
    <n v="3.2"/>
  </r>
  <r>
    <d v="2015-09-01T00:00:00"/>
    <x v="3"/>
    <x v="3"/>
    <s v="Harbor House"/>
    <n v="677715.72"/>
    <n v="133171.13897999999"/>
    <x v="3505"/>
    <x v="5243"/>
    <x v="5168"/>
    <x v="142"/>
    <s v="其它"/>
    <x v="4"/>
    <s v="家具/厨房/卫浴/灯"/>
    <d v="2012-11-28T00:00:00"/>
    <d v="2018-05-09T00:00:00"/>
    <s v="保底与流水两者取高"/>
    <s v="0.13"/>
    <s v="0.13"/>
    <s v=""/>
    <n v="5.4"/>
  </r>
  <r>
    <d v="2015-09-01T00:00:00"/>
    <x v="3"/>
    <x v="3"/>
    <s v="煮火"/>
    <n v="460866.33600000001"/>
    <n v="48529.2251808"/>
    <x v="3506"/>
    <x v="5244"/>
    <x v="5169"/>
    <x v="143"/>
    <s v="餐饮"/>
    <x v="2"/>
    <s v="餐馆/饭店"/>
    <d v="2015-05-11T00:00:00"/>
    <d v="2020-05-10T00:00:00"/>
    <s v="保底与流水两者取高"/>
    <s v="0.08"/>
    <s v="0.08"/>
    <s v=""/>
    <n v="5"/>
  </r>
  <r>
    <d v="2015-09-01T00:00:00"/>
    <x v="3"/>
    <x v="3"/>
    <s v="釜山料理"/>
    <n v="315866.39999999997"/>
    <n v="52275.889199999998"/>
    <x v="1420"/>
    <x v="5245"/>
    <x v="5170"/>
    <x v="144"/>
    <s v="餐饮"/>
    <x v="2"/>
    <s v="餐馆/饭店"/>
    <d v="2013-02-27T00:00:00"/>
    <d v="2021-05-09T00:00:00"/>
    <s v="保底与流水两者取高"/>
    <s v="0.08"/>
    <s v="0.08"/>
    <s v=""/>
    <n v="8.1999999999999993"/>
  </r>
  <r>
    <d v="2015-09-01T00:00:00"/>
    <x v="3"/>
    <x v="3"/>
    <s v="西贝"/>
    <n v="1668185.5080000001"/>
    <n v="100257.94903079999"/>
    <x v="3507"/>
    <x v="5246"/>
    <x v="5171"/>
    <x v="145"/>
    <s v="餐饮"/>
    <x v="2"/>
    <s v="餐馆/饭店"/>
    <d v="2015-01-15T00:00:00"/>
    <d v="2023-01-14T00:00:00"/>
    <s v="保底与流水两者取高"/>
    <s v="0.05"/>
    <s v="0.05"/>
    <s v=""/>
    <n v="8"/>
  </r>
  <r>
    <d v="2015-09-01T00:00:00"/>
    <x v="3"/>
    <x v="3"/>
    <s v="澳门豆捞"/>
    <n v="391749.89999999997"/>
    <n v="63737.708729999991"/>
    <x v="744"/>
    <x v="5247"/>
    <x v="5172"/>
    <x v="146"/>
    <s v="餐饮"/>
    <x v="2"/>
    <s v="餐馆/饭店"/>
    <d v="2012-12-18T00:00:00"/>
    <d v="2021-05-16T00:00:00"/>
    <s v="纯扣"/>
    <s v="0.07"/>
    <s v="0.07"/>
    <s v=""/>
    <n v="8.4"/>
  </r>
  <r>
    <d v="2015-09-01T00:00:00"/>
    <x v="3"/>
    <x v="3"/>
    <s v="Joysocks"/>
    <n v="35876.159999999996"/>
    <n v="7720.5496320000002"/>
    <x v="1722"/>
    <x v="5248"/>
    <x v="5173"/>
    <x v="150"/>
    <s v="普通服饰"/>
    <x v="9"/>
    <s v="内衣裤/保暖内衣"/>
    <d v="2014-09-11T00:00:00"/>
    <d v="2015-09-10T00:00:00"/>
    <s v="保底与流水两者取高"/>
    <s v="0.15,0.15"/>
    <s v="0.15"/>
    <s v="0.15"/>
    <n v="1"/>
  </r>
  <r>
    <d v="2015-09-01T00:00:00"/>
    <x v="3"/>
    <x v="3"/>
    <s v="谭木匠"/>
    <n v="41162.400000000001"/>
    <n v="4758.3734400000003"/>
    <x v="3042"/>
    <x v="5249"/>
    <x v="5174"/>
    <x v="10"/>
    <s v="普通服饰"/>
    <x v="6"/>
    <s v="流行配饰/人造珠宝佩饰"/>
    <d v="2014-09-20T00:00:00"/>
    <d v="2015-09-19T00:00:00"/>
    <s v="保底与流水两者取高"/>
    <s v="0.15"/>
    <s v="0.15"/>
    <s v=""/>
    <n v="1"/>
  </r>
  <r>
    <d v="2015-09-01T00:00:00"/>
    <x v="3"/>
    <x v="3"/>
    <s v="Italina"/>
    <n v="43137.599999999999"/>
    <n v="7725.9441600000009"/>
    <x v="3508"/>
    <x v="5250"/>
    <x v="5175"/>
    <x v="10"/>
    <s v="普通服饰"/>
    <x v="6"/>
    <s v="流行配饰/人造珠宝佩饰"/>
    <d v="2013-09-16T00:00:00"/>
    <d v="2015-09-15T00:00:00"/>
    <s v="保底与流水两者取高"/>
    <s v="0.16"/>
    <s v="0.16"/>
    <s v=""/>
    <n v="2"/>
  </r>
  <r>
    <d v="2015-09-01T00:00:00"/>
    <x v="3"/>
    <x v="3"/>
    <s v="银时代"/>
    <n v="42278.400000000001"/>
    <n v="7787.6812800000007"/>
    <x v="3509"/>
    <x v="5251"/>
    <x v="5176"/>
    <x v="10"/>
    <s v="普通服饰"/>
    <x v="6"/>
    <s v="流行配饰/人造珠宝佩饰"/>
    <d v="2013-09-01T00:00:00"/>
    <d v="2015-08-31T00:00:00"/>
    <s v="保底与流水两者取高"/>
    <s v="0.17"/>
    <s v="0.17"/>
    <s v=""/>
    <n v="2"/>
  </r>
  <r>
    <d v="2015-09-01T00:00:00"/>
    <x v="3"/>
    <x v="3"/>
    <s v="罗西尼表"/>
    <n v="24885.599999999999"/>
    <n v="3959.2989599999996"/>
    <x v="3134"/>
    <x v="5252"/>
    <x v="5177"/>
    <x v="10"/>
    <s v="珠宝"/>
    <x v="11"/>
    <s v="钟表"/>
    <d v="2013-09-19T00:00:00"/>
    <d v="2015-09-18T00:00:00"/>
    <s v="保底与流水两者取高"/>
    <s v="0.13"/>
    <s v="0.13"/>
    <s v=""/>
    <n v="2"/>
  </r>
  <r>
    <d v="2015-09-01T00:00:00"/>
    <x v="3"/>
    <x v="3"/>
    <s v="大地之神"/>
    <n v="22580.399999999998"/>
    <n v="4784.78676"/>
    <x v="3510"/>
    <x v="5253"/>
    <x v="5178"/>
    <x v="10"/>
    <s v="普通服饰"/>
    <x v="6"/>
    <s v="流行配饰/人造珠宝佩饰"/>
    <d v="2013-09-24T00:00:00"/>
    <d v="2015-09-23T00:00:00"/>
    <s v="保底与流水两者取高"/>
    <s v="0.16"/>
    <s v="0.16"/>
    <s v=""/>
    <n v="2"/>
  </r>
  <r>
    <d v="2015-09-01T00:00:00"/>
    <x v="3"/>
    <x v="3"/>
    <s v="改衣间"/>
    <n v="5706"/>
    <n v="2519.7696000000005"/>
    <x v="3511"/>
    <x v="5254"/>
    <x v="5179"/>
    <x v="147"/>
    <s v="其它"/>
    <x v="3"/>
    <s v="衣裤织补服务"/>
    <d v="2013-12-01T00:00:00"/>
    <d v="2015-11-30T00:00:00"/>
    <s v="纯保底"/>
    <n v="0"/>
    <n v="0"/>
    <s v=""/>
    <n v="2"/>
  </r>
  <r>
    <d v="2015-09-01T00:00:00"/>
    <x v="3"/>
    <x v="3"/>
    <s v="名表维修中心"/>
    <n v="7992"/>
    <n v="2160.2375999999999"/>
    <x v="3512"/>
    <x v="5255"/>
    <x v="5180"/>
    <x v="53"/>
    <s v="其它"/>
    <x v="3"/>
    <s v="修鞋/修锁服务"/>
    <d v="2013-12-09T00:00:00"/>
    <d v="2015-12-08T00:00:00"/>
    <s v="纯保底"/>
    <n v="0"/>
    <n v="0"/>
    <s v=""/>
    <n v="2"/>
  </r>
  <r>
    <d v="2015-09-01T00:00:00"/>
    <x v="3"/>
    <x v="3"/>
    <s v="维果部落(02-K10)"/>
    <n v="29184"/>
    <n v="2918.4"/>
    <x v="4"/>
    <x v="5256"/>
    <x v="5181"/>
    <x v="11"/>
    <s v="餐饮"/>
    <x v="0"/>
    <s v="小吃/冷饮/果汁吧"/>
    <d v="2014-03-14T00:00:00"/>
    <d v="2016-03-13T00:00:00"/>
    <s v="保底(含物管费)与流水两者取高"/>
    <s v="0.1"/>
    <s v="0.1"/>
    <s v=""/>
    <n v="2"/>
  </r>
  <r>
    <d v="2015-09-01T00:00:00"/>
    <x v="3"/>
    <x v="3"/>
    <s v="PH7"/>
    <n v="27327.599999999999"/>
    <n v="7200.8226000000004"/>
    <x v="3513"/>
    <x v="5257"/>
    <x v="5182"/>
    <x v="58"/>
    <s v="普通服饰"/>
    <x v="6"/>
    <s v="流行配饰/人造珠宝佩饰"/>
    <d v="2014-04-30T00:00:00"/>
    <d v="2015-10-29T00:00:00"/>
    <s v="保底与流水两者取高"/>
    <n v="0"/>
    <n v="0"/>
    <s v=""/>
    <n v="1.5"/>
  </r>
  <r>
    <d v="2015-09-01T00:00:00"/>
    <x v="3"/>
    <x v="3"/>
    <s v="百合新娘"/>
    <n v="125649.59999999999"/>
    <n v="25016.835359999997"/>
    <x v="3353"/>
    <x v="5258"/>
    <x v="5183"/>
    <x v="24"/>
    <s v="其它"/>
    <x v="3"/>
    <s v="婚纱店/婚纱摄影"/>
    <d v="2015-06-08T00:00:00"/>
    <d v="2016-06-07T00:00:00"/>
    <s v="保底与流水两者取高"/>
    <s v="0.18"/>
    <s v="0.18"/>
    <s v=""/>
    <n v="1"/>
  </r>
  <r>
    <d v="2015-09-01T00:00:00"/>
    <x v="3"/>
    <x v="3"/>
    <s v="7°银匠"/>
    <n v="52146"/>
    <n v="0"/>
    <x v="100"/>
    <x v="5259"/>
    <x v="104"/>
    <x v="10"/>
    <s v="普通服饰"/>
    <x v="6"/>
    <s v="流行配饰/人造珠宝佩饰"/>
    <d v="2014-06-14T00:00:00"/>
    <d v="2015-08-09T00:00:00"/>
    <s v="保底与流水两者取高"/>
    <s v="0.17"/>
    <s v="0.17"/>
    <s v=""/>
    <n v="1.2"/>
  </r>
  <r>
    <d v="2015-09-01T00:00:00"/>
    <x v="3"/>
    <x v="3"/>
    <s v="跑酷"/>
    <n v="8040"/>
    <n v="6000.2519999999995"/>
    <x v="3514"/>
    <x v="5260"/>
    <x v="5184"/>
    <x v="57"/>
    <s v="其它"/>
    <x v="1"/>
    <s v="保健运动器材"/>
    <d v="2014-11-21T00:00:00"/>
    <d v="2015-11-20T00:00:00"/>
    <s v="保底与流水两者取高"/>
    <s v="0.15"/>
    <s v="0.15"/>
    <s v=""/>
    <n v="1"/>
  </r>
  <r>
    <d v="2015-09-01T00:00:00"/>
    <x v="3"/>
    <x v="3"/>
    <s v="iwell 爱享屋"/>
    <n v="68159.399999999994"/>
    <n v="10823.71272"/>
    <x v="1248"/>
    <x v="5261"/>
    <x v="5185"/>
    <x v="157"/>
    <s v="普通服饰"/>
    <x v="6"/>
    <s v="生活特性店"/>
    <d v="2015-06-26T00:00:00"/>
    <d v="2016-06-25T00:00:00"/>
    <s v="保底与流水两者取高"/>
    <s v="0.15"/>
    <s v="0.15"/>
    <s v=""/>
    <n v="1"/>
  </r>
  <r>
    <d v="2015-09-01T00:00:00"/>
    <x v="3"/>
    <x v="3"/>
    <s v="Bestgold"/>
    <n v="28203.599999999999"/>
    <n v="5998.9057199999997"/>
    <x v="3515"/>
    <x v="5262"/>
    <x v="5186"/>
    <x v="53"/>
    <s v="珠宝"/>
    <x v="7"/>
    <s v="珠宝"/>
    <d v="2015-08-20T00:00:00"/>
    <d v="2016-08-19T00:00:00"/>
    <s v="保底与流水两者取高"/>
    <s v="0.,0.1"/>
    <s v="0."/>
    <s v="0.1"/>
    <n v="1"/>
  </r>
  <r>
    <d v="2015-10-01T00:00:00"/>
    <x v="3"/>
    <x v="3"/>
    <s v="新发现餐厅"/>
    <n v="1198048.8"/>
    <n v="132504.19727999999"/>
    <x v="3516"/>
    <x v="5263"/>
    <x v="5187"/>
    <x v="111"/>
    <s v="餐饮"/>
    <x v="2"/>
    <s v="餐馆/饭店"/>
    <d v="2012-12-27T00:00:00"/>
    <d v="2021-05-09T00:00:00"/>
    <s v="保底(含物管费)与流水两者取高"/>
    <s v="0.08"/>
    <s v="0.08"/>
    <s v=""/>
    <n v="8.4"/>
  </r>
  <r>
    <d v="2015-10-01T00:00:00"/>
    <x v="3"/>
    <x v="3"/>
    <s v="张功馆"/>
    <n v="909352.79999999993"/>
    <n v="98301.037680000009"/>
    <x v="2571"/>
    <x v="5264"/>
    <x v="5188"/>
    <x v="112"/>
    <s v="餐饮"/>
    <x v="2"/>
    <s v="餐馆/饭店"/>
    <d v="2013-01-12T00:00:00"/>
    <d v="2021-05-09T00:00:00"/>
    <s v="保底(含物管费)与流水两者取高"/>
    <s v="0.08"/>
    <s v="0.08"/>
    <s v=""/>
    <n v="8.3000000000000007"/>
  </r>
  <r>
    <d v="2015-10-01T00:00:00"/>
    <x v="3"/>
    <x v="3"/>
    <s v="泰澜"/>
    <n v="488635.19999999995"/>
    <n v="78719.130719999986"/>
    <x v="498"/>
    <x v="5265"/>
    <x v="5189"/>
    <x v="113"/>
    <s v="餐饮"/>
    <x v="2"/>
    <s v="餐馆/饭店"/>
    <d v="2014-08-26T00:00:00"/>
    <d v="2019-08-25T00:00:00"/>
    <s v="保底(含物管费)与流水两者取高"/>
    <s v="0.08,0.08"/>
    <s v="0.08"/>
    <s v="0.08"/>
    <n v="5"/>
  </r>
  <r>
    <d v="2015-10-01T00:00:00"/>
    <x v="3"/>
    <x v="3"/>
    <s v="西堤厚牛排"/>
    <n v="675469.2"/>
    <n v="78759.708719999995"/>
    <x v="1130"/>
    <x v="5266"/>
    <x v="5190"/>
    <x v="114"/>
    <s v="餐饮"/>
    <x v="2"/>
    <s v="餐馆/饭店"/>
    <d v="2014-04-28T00:00:00"/>
    <d v="2020-04-27T00:00:00"/>
    <s v="保底(含物管费)与流水两者取高"/>
    <s v="0.08"/>
    <s v="0.08"/>
    <s v=""/>
    <n v="6"/>
  </r>
  <r>
    <d v="2015-10-01T00:00:00"/>
    <x v="3"/>
    <x v="3"/>
    <s v="侨治"/>
    <n v="178188.96000000002"/>
    <n v="27583.651008000001"/>
    <x v="1102"/>
    <x v="5267"/>
    <x v="5191"/>
    <x v="115"/>
    <s v="美容"/>
    <x v="8"/>
    <s v="美容/美发/美甲"/>
    <d v="2012-11-30T00:00:00"/>
    <d v="2018-05-09T00:00:00"/>
    <s v="纯保底"/>
    <s v="0."/>
    <s v="0."/>
    <s v=""/>
    <n v="5.4"/>
  </r>
  <r>
    <d v="2015-10-01T00:00:00"/>
    <x v="3"/>
    <x v="3"/>
    <s v="牛胜"/>
    <n v="526188"/>
    <n v="46672.875600000007"/>
    <x v="1938"/>
    <x v="5268"/>
    <x v="5192"/>
    <x v="158"/>
    <s v="餐饮"/>
    <x v="2"/>
    <s v="餐馆/饭店"/>
    <d v="2015-05-15T00:00:00"/>
    <d v="2020-05-14T00:00:00"/>
    <s v="保底(含物管费)与流水两者取高"/>
    <s v="0.08"/>
    <s v="0.08"/>
    <s v=""/>
    <n v="5"/>
  </r>
  <r>
    <d v="2015-10-01T00:00:00"/>
    <x v="3"/>
    <x v="3"/>
    <s v="巴蜀江南"/>
    <n v="598878"/>
    <n v="90191.026800000007"/>
    <x v="3517"/>
    <x v="5269"/>
    <x v="5193"/>
    <x v="152"/>
    <s v="餐饮"/>
    <x v="2"/>
    <s v="餐馆/饭店"/>
    <d v="2015-04-04T00:00:00"/>
    <d v="2021-05-09T00:00:00"/>
    <s v="保底(含物管费)与流水两者取高"/>
    <s v="0.07"/>
    <s v="0.07"/>
    <s v=""/>
    <n v="6.1"/>
  </r>
  <r>
    <d v="2015-10-01T00:00:00"/>
    <x v="3"/>
    <x v="3"/>
    <s v="Aimer 爱慕一家人"/>
    <n v="225992.4"/>
    <n v="52814.423880000009"/>
    <x v="3518"/>
    <x v="5270"/>
    <x v="5194"/>
    <x v="117"/>
    <s v="普通服饰"/>
    <x v="9"/>
    <s v="内衣裤/保暖内衣"/>
    <d v="2013-01-25T00:00:00"/>
    <d v="2016-05-09T00:00:00"/>
    <s v="保底与流水两者取高"/>
    <s v="0.16"/>
    <s v="0.16"/>
    <s v=""/>
    <n v="3.3"/>
  </r>
  <r>
    <d v="2015-10-01T00:00:00"/>
    <x v="3"/>
    <x v="3"/>
    <s v="AVVN 飞鸟和新酒"/>
    <n v="351922.8"/>
    <n v="65352.063959999999"/>
    <x v="1570"/>
    <x v="5271"/>
    <x v="5195"/>
    <x v="25"/>
    <s v="普通服饰"/>
    <x v="13"/>
    <s v="女装"/>
    <d v="2015-05-10T00:00:00"/>
    <d v="2017-05-09T00:00:00"/>
    <s v="保底与流水两者取高"/>
    <s v="0.16"/>
    <s v="0.16"/>
    <s v=""/>
    <n v="2"/>
  </r>
  <r>
    <d v="2015-10-01T00:00:00"/>
    <x v="3"/>
    <x v="3"/>
    <s v="Zolle"/>
    <n v="190480.8"/>
    <n v="36477.073200000006"/>
    <x v="1068"/>
    <x v="5272"/>
    <x v="5196"/>
    <x v="54"/>
    <s v="普通服饰"/>
    <x v="13"/>
    <s v="女装"/>
    <d v="2013-01-05T00:00:00"/>
    <d v="2016-05-09T00:00:00"/>
    <s v="保底与流水两者取高"/>
    <s v="0.16"/>
    <s v="0.16"/>
    <s v=""/>
    <n v="3.3"/>
  </r>
  <r>
    <d v="2015-10-01T00:00:00"/>
    <x v="3"/>
    <x v="3"/>
    <s v="TATA"/>
    <n v="230571.6"/>
    <n v="33271.481879999992"/>
    <x v="3519"/>
    <x v="5273"/>
    <x v="5197"/>
    <x v="22"/>
    <s v="普通服饰"/>
    <x v="6"/>
    <s v="鞋"/>
    <d v="2015-06-01T00:00:00"/>
    <d v="2017-05-31T00:00:00"/>
    <s v="保底与流水两者取高"/>
    <s v="0.13"/>
    <s v="0.13"/>
    <s v=""/>
    <n v="2"/>
  </r>
  <r>
    <d v="2015-10-01T00:00:00"/>
    <x v="3"/>
    <x v="3"/>
    <s v="Teenmix 天美意"/>
    <n v="204622.8"/>
    <n v="30018.164759999996"/>
    <x v="226"/>
    <x v="5274"/>
    <x v="5198"/>
    <x v="154"/>
    <s v="普通服饰"/>
    <x v="6"/>
    <s v="鞋"/>
    <d v="2015-06-01T00:00:00"/>
    <d v="2017-05-31T00:00:00"/>
    <s v="保底与流水两者取高"/>
    <s v="0.13"/>
    <s v="0.13"/>
    <s v=""/>
    <n v="2"/>
  </r>
  <r>
    <d v="2015-10-01T00:00:00"/>
    <x v="3"/>
    <x v="3"/>
    <s v="Belle 百丽"/>
    <n v="396130.8"/>
    <n v="55101.794279999995"/>
    <x v="31"/>
    <x v="5275"/>
    <x v="5199"/>
    <x v="51"/>
    <s v="普通服饰"/>
    <x v="6"/>
    <s v="鞋"/>
    <d v="2015-06-04T00:00:00"/>
    <d v="2017-06-03T00:00:00"/>
    <s v="保底与流水两者取高"/>
    <s v="0.13"/>
    <s v="0.13"/>
    <s v=""/>
    <n v="2"/>
  </r>
  <r>
    <d v="2015-10-01T00:00:00"/>
    <x v="3"/>
    <x v="3"/>
    <s v="Peace Bird 太平鸟女装"/>
    <n v="292347.59999999998"/>
    <n v="64959.636719999995"/>
    <x v="3520"/>
    <x v="5276"/>
    <x v="5200"/>
    <x v="35"/>
    <s v="普通服饰"/>
    <x v="13"/>
    <s v="女装"/>
    <d v="2015-06-01T00:00:00"/>
    <d v="2017-05-31T00:00:00"/>
    <s v="保底与流水两者取高"/>
    <s v="0.19"/>
    <s v="0.19"/>
    <s v=""/>
    <n v="2"/>
  </r>
  <r>
    <d v="2015-10-01T00:00:00"/>
    <x v="3"/>
    <x v="3"/>
    <s v="Donoratico 达衣岩"/>
    <n v="334898.39999999997"/>
    <n v="63831.635039999994"/>
    <x v="3521"/>
    <x v="5277"/>
    <x v="5201"/>
    <x v="119"/>
    <s v="普通服饰"/>
    <x v="13"/>
    <s v="女装"/>
    <d v="2013-01-10T00:00:00"/>
    <d v="2016-05-09T00:00:00"/>
    <s v="保底(含物管费)与流水两者取高"/>
    <s v="0.18"/>
    <s v="0.18"/>
    <s v=""/>
    <n v="3.3"/>
  </r>
  <r>
    <d v="2015-10-01T00:00:00"/>
    <x v="3"/>
    <x v="3"/>
    <s v="Eland 依恋"/>
    <n v="203385.93599999999"/>
    <n v="37911.138470400001"/>
    <x v="3219"/>
    <x v="5278"/>
    <x v="5202"/>
    <x v="120"/>
    <s v="普通服饰"/>
    <x v="9"/>
    <s v="综合服饰"/>
    <d v="2013-03-07T00:00:00"/>
    <d v="2016-05-09T00:00:00"/>
    <s v="保底(含物管费)与流水两者取高"/>
    <s v="0.14"/>
    <s v="0.14"/>
    <s v=""/>
    <n v="3.2"/>
  </r>
  <r>
    <d v="2015-10-01T00:00:00"/>
    <x v="3"/>
    <x v="3"/>
    <s v="Teenie Weenie"/>
    <n v="161040.93599999999"/>
    <n v="26523.442159199996"/>
    <x v="734"/>
    <x v="5279"/>
    <x v="5203"/>
    <x v="121"/>
    <s v="普通服饰"/>
    <x v="13"/>
    <s v="女装"/>
    <d v="2013-03-04T00:00:00"/>
    <d v="2016-05-09T00:00:00"/>
    <s v="保底(含物管费)与流水两者取高"/>
    <s v="0.14"/>
    <s v="0.14"/>
    <s v=""/>
    <n v="3.2"/>
  </r>
  <r>
    <d v="2015-10-01T00:00:00"/>
    <x v="3"/>
    <x v="3"/>
    <s v="Key Wear 奇威"/>
    <n v="188103"/>
    <n v="41702.435099999995"/>
    <x v="3522"/>
    <x v="5280"/>
    <x v="5204"/>
    <x v="122"/>
    <s v="普通服饰"/>
    <x v="13"/>
    <s v="女装"/>
    <d v="2013-01-10T00:00:00"/>
    <d v="2018-05-09T00:00:00"/>
    <s v="保底与流水两者取高"/>
    <s v="0.16"/>
    <s v="0.16"/>
    <s v=""/>
    <n v="5.3"/>
  </r>
  <r>
    <d v="2015-10-01T00:00:00"/>
    <x v="3"/>
    <x v="3"/>
    <s v="Eifini 伊芙丽"/>
    <n v="494436"/>
    <n v="105463.19880000001"/>
    <x v="637"/>
    <x v="5281"/>
    <x v="5205"/>
    <x v="123"/>
    <s v="普通服饰"/>
    <x v="13"/>
    <s v="女装"/>
    <d v="2015-05-16T00:00:00"/>
    <d v="2017-05-15T00:00:00"/>
    <s v="保底与流水两者取高"/>
    <s v="0.18"/>
    <s v="0.18"/>
    <s v=""/>
    <n v="2"/>
  </r>
  <r>
    <d v="2015-10-01T00:00:00"/>
    <x v="3"/>
    <x v="3"/>
    <s v="Peace Bird 太平鸟男装"/>
    <n v="941395.2"/>
    <n v="159943.04448000001"/>
    <x v="1559"/>
    <x v="5282"/>
    <x v="5206"/>
    <x v="124"/>
    <s v="普通服饰"/>
    <x v="12"/>
    <s v="男装"/>
    <d v="2013-01-21T00:00:00"/>
    <d v="2016-05-09T00:00:00"/>
    <s v="保底与流水两者取高"/>
    <s v="0.15"/>
    <s v="0.15"/>
    <s v=""/>
    <n v="3.3"/>
  </r>
  <r>
    <d v="2015-10-01T00:00:00"/>
    <x v="3"/>
    <x v="3"/>
    <s v="gxg.jeans"/>
    <n v="544945.79999999993"/>
    <n v="79398.603060000009"/>
    <x v="3523"/>
    <x v="5283"/>
    <x v="5207"/>
    <x v="125"/>
    <s v="普通服饰"/>
    <x v="12"/>
    <s v="男装"/>
    <d v="2013-01-05T00:00:00"/>
    <d v="2016-05-09T00:00:00"/>
    <s v="保底与流水两者取高"/>
    <s v="0.14"/>
    <s v="0.14"/>
    <s v=""/>
    <n v="3.3"/>
  </r>
  <r>
    <d v="2015-10-01T00:00:00"/>
    <x v="3"/>
    <x v="3"/>
    <s v="Honeys"/>
    <n v="335881.2"/>
    <n v="79973.313719999991"/>
    <x v="1867"/>
    <x v="5284"/>
    <x v="5208"/>
    <x v="126"/>
    <s v="普通服饰"/>
    <x v="13"/>
    <s v="女装"/>
    <d v="2012-12-31T00:00:00"/>
    <d v="2016-03-06T00:00:00"/>
    <s v="保底与流水两者取高"/>
    <s v="0.19"/>
    <s v="0.19"/>
    <s v=""/>
    <n v="3.2"/>
  </r>
  <r>
    <d v="2015-10-01T00:00:00"/>
    <x v="3"/>
    <x v="3"/>
    <s v="La Chapelle 拉夏贝尔"/>
    <n v="904749.6"/>
    <n v="213249.48071999999"/>
    <x v="3524"/>
    <x v="5285"/>
    <x v="5209"/>
    <x v="127"/>
    <s v="快时尚"/>
    <x v="21"/>
    <s v="快时尚"/>
    <d v="2013-03-05T00:00:00"/>
    <d v="2021-06-02T00:00:00"/>
    <s v="保底与流水两者取高"/>
    <s v="0.15"/>
    <s v="0.15"/>
    <s v=""/>
    <n v="8.1999999999999993"/>
  </r>
  <r>
    <d v="2015-10-01T00:00:00"/>
    <x v="3"/>
    <x v="3"/>
    <s v="张生记"/>
    <n v="1069885.2"/>
    <n v="87623.597880000001"/>
    <x v="2916"/>
    <x v="5286"/>
    <x v="5210"/>
    <x v="128"/>
    <s v="餐饮"/>
    <x v="2"/>
    <s v="餐馆/饭店"/>
    <d v="2013-06-21T00:00:00"/>
    <d v="2021-10-18T00:00:00"/>
    <s v="保底(含物管费)与流水两者取高"/>
    <s v="0.,0.04"/>
    <s v="0."/>
    <s v="0.04"/>
    <n v="8.3000000000000007"/>
  </r>
  <r>
    <d v="2015-10-01T00:00:00"/>
    <x v="3"/>
    <x v="3"/>
    <s v="炉鱼"/>
    <n v="1939170"/>
    <n v="96958.5"/>
    <x v="446"/>
    <x v="5287"/>
    <x v="5211"/>
    <x v="129"/>
    <s v="餐饮"/>
    <x v="2"/>
    <s v="餐馆/饭店"/>
    <d v="2013-08-28T00:00:00"/>
    <d v="2021-11-25T00:00:00"/>
    <s v="保底(含物管费)与流水两者取高"/>
    <s v="0.05"/>
    <s v="0.05"/>
    <s v=""/>
    <n v="8.1999999999999993"/>
  </r>
  <r>
    <d v="2015-10-01T00:00:00"/>
    <x v="3"/>
    <x v="3"/>
    <s v="The Second Movement 第二乐章"/>
    <n v="979836"/>
    <n v="55752.66840000001"/>
    <x v="59"/>
    <x v="5288"/>
    <x v="5212"/>
    <x v="148"/>
    <s v="餐饮"/>
    <x v="2"/>
    <s v="餐馆/饭店"/>
    <d v="2013-10-20T00:00:00"/>
    <d v="2022-01-17T00:00:00"/>
    <s v="保底(含物管费)与流水两者取高"/>
    <s v="0.05"/>
    <s v="0.05"/>
    <s v=""/>
    <n v="8.1999999999999993"/>
  </r>
  <r>
    <d v="2015-10-01T00:00:00"/>
    <x v="3"/>
    <x v="3"/>
    <s v="Girdear 哥弟"/>
    <n v="1027050"/>
    <n v="74666.535000000003"/>
    <x v="1672"/>
    <x v="5289"/>
    <x v="5213"/>
    <x v="83"/>
    <s v="普通服饰"/>
    <x v="13"/>
    <s v="女装"/>
    <d v="2013-04-10T00:00:00"/>
    <d v="2016-05-09T00:00:00"/>
    <s v="保底与流水两者取高"/>
    <s v="0.06"/>
    <s v="0.06"/>
    <s v=""/>
    <n v="3.1"/>
  </r>
  <r>
    <d v="2015-10-01T00:00:00"/>
    <x v="3"/>
    <x v="3"/>
    <s v="Esprit"/>
    <n v="840239.4"/>
    <n v="154772.09748000003"/>
    <x v="3326"/>
    <x v="5290"/>
    <x v="5214"/>
    <x v="130"/>
    <s v="普通服饰"/>
    <x v="9"/>
    <s v="中性服装/休闲服饰"/>
    <d v="2013-01-25T00:00:00"/>
    <d v="2018-05-09T00:00:00"/>
    <s v="保底与流水两者取高"/>
    <s v="0.12"/>
    <s v="0.12"/>
    <s v=""/>
    <n v="5.3"/>
  </r>
  <r>
    <d v="2015-10-01T00:00:00"/>
    <x v="3"/>
    <x v="3"/>
    <s v="Gillive 嘉里奥"/>
    <n v="57132"/>
    <n v="19150.646400000001"/>
    <x v="3525"/>
    <x v="5291"/>
    <x v="5215"/>
    <x v="33"/>
    <s v="普通服饰"/>
    <x v="6"/>
    <s v="手袋/钱包/旅行箱包"/>
    <d v="2015-06-23T00:00:00"/>
    <d v="2017-06-22T00:00:00"/>
    <s v="保底与流水两者取高"/>
    <s v="0.2"/>
    <s v="0.2"/>
    <s v=""/>
    <n v="2"/>
  </r>
  <r>
    <d v="2015-10-01T00:00:00"/>
    <x v="3"/>
    <x v="3"/>
    <s v="Adidas Originals 三叶草"/>
    <n v="493322.39999999997"/>
    <n v="70495.770959999994"/>
    <x v="2308"/>
    <x v="5292"/>
    <x v="5216"/>
    <x v="155"/>
    <s v="普通服饰"/>
    <x v="18"/>
    <s v="运动服饰/运动配饰"/>
    <d v="2015-06-23T00:00:00"/>
    <d v="2017-06-22T00:00:00"/>
    <s v="保底与流水两者取高"/>
    <s v="0.13"/>
    <s v="0.13"/>
    <s v=""/>
    <n v="2"/>
  </r>
  <r>
    <d v="2015-10-01T00:00:00"/>
    <x v="3"/>
    <x v="3"/>
    <s v="it Michaa"/>
    <n v="370522.8"/>
    <n v="68139.142919999998"/>
    <x v="3296"/>
    <x v="5293"/>
    <x v="5217"/>
    <x v="60"/>
    <s v="普通服饰"/>
    <x v="13"/>
    <s v="女装"/>
    <d v="2015-06-08T00:00:00"/>
    <d v="2017-06-07T00:00:00"/>
    <s v="保底与流水两者取高"/>
    <s v="0.17"/>
    <s v="0.17"/>
    <s v=""/>
    <n v="2"/>
  </r>
  <r>
    <d v="2015-10-01T00:00:00"/>
    <x v="3"/>
    <x v="3"/>
    <s v="Seasonwind 季候风"/>
    <n v="177296.87999999998"/>
    <n v="35636.672879999998"/>
    <x v="773"/>
    <x v="5294"/>
    <x v="5218"/>
    <x v="156"/>
    <s v="普通服饰"/>
    <x v="13"/>
    <s v="女装"/>
    <d v="2015-06-08T00:00:00"/>
    <d v="2017-06-07T00:00:00"/>
    <s v="保底与流水两者取高"/>
    <s v="0.17"/>
    <s v="0.17"/>
    <s v=""/>
    <n v="2"/>
  </r>
  <r>
    <d v="2015-10-01T00:00:00"/>
    <x v="3"/>
    <x v="3"/>
    <s v="Plory"/>
    <n v="144299.66399999999"/>
    <n v="20201.952959999999"/>
    <x v="445"/>
    <x v="5295"/>
    <x v="5219"/>
    <x v="134"/>
    <s v="普通服饰"/>
    <x v="12"/>
    <s v="男装"/>
    <d v="2013-03-12T00:00:00"/>
    <d v="2016-05-09T00:00:00"/>
    <s v="保底(含物管费)与流水两者取高"/>
    <s v="0.14"/>
    <s v="0.14"/>
    <s v=""/>
    <n v="3.2"/>
  </r>
  <r>
    <d v="2015-10-01T00:00:00"/>
    <x v="3"/>
    <x v="3"/>
    <s v="Croquis 速写"/>
    <n v="501589.19999999995"/>
    <n v="98010.529679999992"/>
    <x v="3526"/>
    <x v="5296"/>
    <x v="5220"/>
    <x v="135"/>
    <s v="普通服饰"/>
    <x v="12"/>
    <s v="男装"/>
    <d v="2013-03-22T00:00:00"/>
    <d v="2016-05-09T00:00:00"/>
    <s v="保底与流水两者取高"/>
    <s v="0.18"/>
    <s v="0.18"/>
    <s v=""/>
    <n v="3.1"/>
  </r>
  <r>
    <d v="2015-10-01T00:00:00"/>
    <x v="3"/>
    <x v="3"/>
    <s v="JNBY 江南布衣"/>
    <n v="403657.2"/>
    <n v="85090.937760000015"/>
    <x v="3527"/>
    <x v="5297"/>
    <x v="5221"/>
    <x v="82"/>
    <s v="普通服饰"/>
    <x v="13"/>
    <s v="女装"/>
    <d v="2013-01-11T00:00:00"/>
    <d v="2016-05-09T00:00:00"/>
    <s v="保底与流水两者取高"/>
    <s v="0.18"/>
    <s v="0.18"/>
    <s v=""/>
    <n v="3.3"/>
  </r>
  <r>
    <d v="2015-10-01T00:00:00"/>
    <x v="3"/>
    <x v="3"/>
    <s v="ROEM"/>
    <n v="87497.928"/>
    <n v="20588.2624584"/>
    <x v="853"/>
    <x v="5298"/>
    <x v="5222"/>
    <x v="136"/>
    <s v="普通服饰"/>
    <x v="13"/>
    <s v="女装"/>
    <d v="2013-03-12T00:00:00"/>
    <d v="2016-05-09T00:00:00"/>
    <s v="保底(含物管费)与流水两者取高"/>
    <s v="0.14"/>
    <s v="0.14"/>
    <s v=""/>
    <n v="3.2"/>
  </r>
  <r>
    <d v="2015-10-01T00:00:00"/>
    <x v="3"/>
    <x v="3"/>
    <s v="Tutuanna 趣趣安娜"/>
    <n v="195610.19999999998"/>
    <n v="38593.892459999995"/>
    <x v="2464"/>
    <x v="5299"/>
    <x v="5223"/>
    <x v="63"/>
    <s v="普通服饰"/>
    <x v="9"/>
    <s v="内衣裤/保暖内衣"/>
    <d v="2015-06-01T00:00:00"/>
    <d v="2017-05-31T00:00:00"/>
    <s v="保底与流水两者取高"/>
    <s v="0.17"/>
    <s v="0.17"/>
    <s v=""/>
    <n v="2"/>
  </r>
  <r>
    <d v="2015-10-01T00:00:00"/>
    <x v="3"/>
    <x v="3"/>
    <s v="木九十"/>
    <n v="151569.48000000001"/>
    <n v="26827.79796"/>
    <x v="1442"/>
    <x v="5300"/>
    <x v="5224"/>
    <x v="137"/>
    <s v="珠宝"/>
    <x v="11"/>
    <s v="钟表"/>
    <d v="2015-06-01T00:00:00"/>
    <d v="2017-05-31T00:00:00"/>
    <s v="保底与流水两者取高"/>
    <s v="0.16"/>
    <s v="0.16"/>
    <s v=""/>
    <n v="2"/>
  </r>
  <r>
    <d v="2015-10-01T00:00:00"/>
    <x v="3"/>
    <x v="3"/>
    <s v="AJIDOU 阿吉豆"/>
    <n v="277824"/>
    <n v="44785.228800000004"/>
    <x v="3313"/>
    <x v="5301"/>
    <x v="5225"/>
    <x v="138"/>
    <s v="普通服饰"/>
    <x v="6"/>
    <s v="流行配饰/人造珠宝佩饰"/>
    <d v="2013-01-13T00:00:00"/>
    <d v="2016-05-09T00:00:00"/>
    <s v="保底与流水两者取高"/>
    <s v="0.15"/>
    <s v="0.15"/>
    <s v=""/>
    <n v="3.3"/>
  </r>
  <r>
    <d v="2015-10-01T00:00:00"/>
    <x v="3"/>
    <x v="3"/>
    <s v="One More"/>
    <n v="286539.59999999998"/>
    <n v="46906.532520000001"/>
    <x v="1674"/>
    <x v="5302"/>
    <x v="5226"/>
    <x v="118"/>
    <s v="普通服饰"/>
    <x v="13"/>
    <s v="女装"/>
    <d v="2014-12-01T00:00:00"/>
    <d v="2016-05-09T00:00:00"/>
    <s v="保底与流水两者取高"/>
    <s v="0.14"/>
    <s v="0.14"/>
    <s v=""/>
    <n v="1.4"/>
  </r>
  <r>
    <d v="2015-10-01T00:00:00"/>
    <x v="3"/>
    <x v="3"/>
    <s v="GXG"/>
    <n v="974466.11999999988"/>
    <n v="149385.656196"/>
    <x v="3528"/>
    <x v="5303"/>
    <x v="5227"/>
    <x v="52"/>
    <s v="普通服饰"/>
    <x v="12"/>
    <s v="男装"/>
    <d v="2014-12-01T00:00:00"/>
    <d v="2016-05-09T00:00:00"/>
    <s v="保底与流水两者取高"/>
    <s v="0.14"/>
    <s v="0.14"/>
    <s v=""/>
    <n v="1.4"/>
  </r>
  <r>
    <d v="2015-10-01T00:00:00"/>
    <x v="3"/>
    <x v="3"/>
    <s v="Hope show"/>
    <n v="528022.79999999993"/>
    <n v="109353.52188"/>
    <x v="3529"/>
    <x v="5304"/>
    <x v="5228"/>
    <x v="151"/>
    <s v="普通服饰"/>
    <x v="13"/>
    <s v="女装"/>
    <d v="2013-02-26T00:00:00"/>
    <d v="2016-05-09T00:00:00"/>
    <s v="保底与流水两者取高"/>
    <s v="0.16"/>
    <s v="0.16"/>
    <s v=""/>
    <n v="3.2"/>
  </r>
  <r>
    <d v="2015-10-01T00:00:00"/>
    <x v="3"/>
    <x v="3"/>
    <s v="H.S"/>
    <n v="475533.6"/>
    <n v="86214.241679999992"/>
    <x v="1230"/>
    <x v="5305"/>
    <x v="5229"/>
    <x v="153"/>
    <s v="普通服饰"/>
    <x v="13"/>
    <s v="女装"/>
    <d v="2013-02-26T00:00:00"/>
    <d v="2016-05-09T00:00:00"/>
    <s v="保底与流水两者取高"/>
    <s v="0.16"/>
    <s v="0.16"/>
    <s v=""/>
    <n v="3.2"/>
  </r>
  <r>
    <d v="2015-10-01T00:00:00"/>
    <x v="3"/>
    <x v="3"/>
    <s v="Harbor House"/>
    <n v="1294127.1599999999"/>
    <n v="192954.35955600001"/>
    <x v="668"/>
    <x v="5306"/>
    <x v="5230"/>
    <x v="142"/>
    <s v="其它"/>
    <x v="4"/>
    <s v="家具/厨房/卫浴/灯"/>
    <d v="2012-11-28T00:00:00"/>
    <d v="2018-05-09T00:00:00"/>
    <s v="保底与流水两者取高"/>
    <s v="0.13"/>
    <s v="0.13"/>
    <s v=""/>
    <n v="5.4"/>
  </r>
  <r>
    <d v="2015-10-01T00:00:00"/>
    <x v="3"/>
    <x v="3"/>
    <s v="煮火"/>
    <n v="610840.60800000001"/>
    <n v="60534.304252800008"/>
    <x v="3530"/>
    <x v="5307"/>
    <x v="5231"/>
    <x v="143"/>
    <s v="餐饮"/>
    <x v="2"/>
    <s v="餐馆/饭店"/>
    <d v="2015-05-11T00:00:00"/>
    <d v="2020-05-10T00:00:00"/>
    <s v="保底与流水两者取高"/>
    <s v="0.08"/>
    <s v="0.08"/>
    <s v=""/>
    <n v="5"/>
  </r>
  <r>
    <d v="2015-10-01T00:00:00"/>
    <x v="3"/>
    <x v="3"/>
    <s v="釜山料理"/>
    <n v="322362"/>
    <n v="52287.116399999992"/>
    <x v="3322"/>
    <x v="5308"/>
    <x v="5232"/>
    <x v="144"/>
    <s v="餐饮"/>
    <x v="2"/>
    <s v="餐馆/饭店"/>
    <d v="2013-02-27T00:00:00"/>
    <d v="2021-05-09T00:00:00"/>
    <s v="保底与流水两者取高"/>
    <s v="0.08"/>
    <s v="0.08"/>
    <s v=""/>
    <n v="8.1999999999999993"/>
  </r>
  <r>
    <d v="2015-10-01T00:00:00"/>
    <x v="3"/>
    <x v="3"/>
    <s v="西贝"/>
    <n v="1734188.976"/>
    <n v="103531.08186719999"/>
    <x v="3531"/>
    <x v="5309"/>
    <x v="5233"/>
    <x v="145"/>
    <s v="餐饮"/>
    <x v="2"/>
    <s v="餐馆/饭店"/>
    <d v="2015-01-15T00:00:00"/>
    <d v="2023-01-14T00:00:00"/>
    <s v="保底与流水两者取高"/>
    <s v="0.05"/>
    <s v="0.05"/>
    <s v=""/>
    <n v="8"/>
  </r>
  <r>
    <d v="2015-10-01T00:00:00"/>
    <x v="3"/>
    <x v="3"/>
    <s v="澳门豆捞"/>
    <n v="450549.55200000003"/>
    <n v="67852.762531200002"/>
    <x v="3532"/>
    <x v="5310"/>
    <x v="5234"/>
    <x v="146"/>
    <s v="餐饮"/>
    <x v="2"/>
    <s v="餐馆/饭店"/>
    <d v="2012-12-18T00:00:00"/>
    <d v="2021-05-16T00:00:00"/>
    <s v="纯扣"/>
    <s v="0.07"/>
    <s v="0.07"/>
    <s v=""/>
    <n v="8.4"/>
  </r>
  <r>
    <d v="2015-10-01T00:00:00"/>
    <x v="3"/>
    <x v="3"/>
    <s v="Joysocks"/>
    <n v="65666.040000000008"/>
    <n v="10447.466964000001"/>
    <x v="3134"/>
    <x v="5311"/>
    <x v="5235"/>
    <x v="150"/>
    <s v="普通服饰"/>
    <x v="9"/>
    <s v="内衣裤/保暖内衣"/>
    <d v="2014-09-11T00:00:00"/>
    <d v="2016-09-10T00:00:00"/>
    <s v="保底与流水两者取高"/>
    <s v="0.15"/>
    <s v="0.15"/>
    <s v=""/>
    <n v="2"/>
  </r>
  <r>
    <d v="2015-10-01T00:00:00"/>
    <x v="3"/>
    <x v="3"/>
    <s v="谭木匠"/>
    <n v="37362"/>
    <n v="0"/>
    <x v="100"/>
    <x v="5312"/>
    <x v="104"/>
    <x v="10"/>
    <s v="普通服饰"/>
    <x v="6"/>
    <s v="流行配饰/人造珠宝佩饰"/>
    <d v="2014-09-20T00:00:00"/>
    <d v="2015-09-19T00:00:00"/>
    <s v="保底与流水两者取高"/>
    <s v="0.15"/>
    <s v="0.15"/>
    <s v=""/>
    <n v="1"/>
  </r>
  <r>
    <d v="2015-10-01T00:00:00"/>
    <x v="3"/>
    <x v="3"/>
    <s v="Italina"/>
    <n v="42157.2"/>
    <n v="7799.0819999999994"/>
    <x v="377"/>
    <x v="2143"/>
    <x v="5236"/>
    <x v="10"/>
    <s v="普通服饰"/>
    <x v="6"/>
    <s v="流行配饰/人造珠宝佩饰"/>
    <d v="2013-09-16T00:00:00"/>
    <d v="2016-09-15T00:00:00"/>
    <s v="保底与流水两者取高"/>
    <s v="0.16"/>
    <s v="0.16"/>
    <s v=""/>
    <n v="3"/>
  </r>
  <r>
    <d v="2015-10-01T00:00:00"/>
    <x v="3"/>
    <x v="3"/>
    <s v="银时代"/>
    <n v="44545.2"/>
    <n v="8174.0442000000003"/>
    <x v="3533"/>
    <x v="5313"/>
    <x v="5237"/>
    <x v="10"/>
    <s v="普通服饰"/>
    <x v="6"/>
    <s v="流行配饰/人造珠宝佩饰"/>
    <d v="2013-09-01T00:00:00"/>
    <d v="2016-08-31T00:00:00"/>
    <s v="保底与流水两者取高"/>
    <s v="0.17"/>
    <s v="0.17"/>
    <s v=""/>
    <n v="3"/>
  </r>
  <r>
    <d v="2015-10-01T00:00:00"/>
    <x v="3"/>
    <x v="3"/>
    <s v="大地之神"/>
    <n v="21937.200000000001"/>
    <n v="6840.0189600000003"/>
    <x v="3534"/>
    <x v="5314"/>
    <x v="5238"/>
    <x v="10"/>
    <s v="普通服饰"/>
    <x v="6"/>
    <s v="流行配饰/人造珠宝佩饰"/>
    <d v="2013-09-24T00:00:00"/>
    <d v="2015-09-23T00:00:00"/>
    <s v="保底与流水两者取高"/>
    <s v="0.16"/>
    <s v="0.16"/>
    <s v=""/>
    <n v="2"/>
  </r>
  <r>
    <d v="2015-10-01T00:00:00"/>
    <x v="3"/>
    <x v="3"/>
    <s v="改衣间"/>
    <n v="5970"/>
    <n v="2519.9370000000004"/>
    <x v="3535"/>
    <x v="5315"/>
    <x v="5239"/>
    <x v="147"/>
    <s v="其它"/>
    <x v="3"/>
    <s v="衣裤织补服务"/>
    <d v="2013-12-01T00:00:00"/>
    <d v="2015-11-30T00:00:00"/>
    <s v="纯保底"/>
    <n v="0"/>
    <n v="0"/>
    <s v=""/>
    <n v="2"/>
  </r>
  <r>
    <d v="2015-10-01T00:00:00"/>
    <x v="3"/>
    <x v="3"/>
    <s v="名表维修中心"/>
    <n v="10692"/>
    <n v="2159.7839999999997"/>
    <x v="1554"/>
    <x v="5316"/>
    <x v="5240"/>
    <x v="53"/>
    <s v="其它"/>
    <x v="3"/>
    <s v="修鞋/修锁服务"/>
    <d v="2013-12-09T00:00:00"/>
    <d v="2015-12-08T00:00:00"/>
    <s v="纯保底"/>
    <n v="0"/>
    <n v="0"/>
    <s v=""/>
    <n v="2"/>
  </r>
  <r>
    <d v="2015-10-01T00:00:00"/>
    <x v="3"/>
    <x v="3"/>
    <s v="维果部落(02-K10)"/>
    <n v="32988"/>
    <n v="3298.7999999999997"/>
    <x v="5"/>
    <x v="5317"/>
    <x v="5241"/>
    <x v="11"/>
    <s v="餐饮"/>
    <x v="0"/>
    <s v="小吃/冷饮/果汁吧"/>
    <d v="2014-03-14T00:00:00"/>
    <d v="2016-03-13T00:00:00"/>
    <s v="保底(含物管费)与流水两者取高"/>
    <s v="0.1"/>
    <s v="0.1"/>
    <s v=""/>
    <n v="2"/>
  </r>
  <r>
    <d v="2015-10-01T00:00:00"/>
    <x v="3"/>
    <x v="3"/>
    <s v="PH7"/>
    <n v="28741.200000000001"/>
    <n v="7199.6705999999995"/>
    <x v="364"/>
    <x v="5318"/>
    <x v="5242"/>
    <x v="58"/>
    <s v="普通服饰"/>
    <x v="6"/>
    <s v="流行配饰/人造珠宝佩饰"/>
    <d v="2014-04-30T00:00:00"/>
    <d v="2016-10-27T00:00:00"/>
    <s v="保底与流水两者取高"/>
    <s v="0.18,0.18"/>
    <s v="0.18"/>
    <s v="0.18"/>
    <n v="2.5"/>
  </r>
  <r>
    <d v="2015-10-01T00:00:00"/>
    <x v="3"/>
    <x v="3"/>
    <s v="优特L2"/>
    <n v="38175.599999999999"/>
    <n v="13201.12248"/>
    <x v="3536"/>
    <x v="5319"/>
    <x v="5243"/>
    <x v="149"/>
    <s v="其它"/>
    <x v="3"/>
    <s v="汽车美容"/>
    <d v="2015-08-21T00:00:00"/>
    <d v="2016-08-20T00:00:00"/>
    <s v="纯保底"/>
    <n v="0"/>
    <n v="0"/>
    <s v=""/>
    <n v="1"/>
  </r>
  <r>
    <d v="2015-10-01T00:00:00"/>
    <x v="3"/>
    <x v="3"/>
    <s v="百合新娘"/>
    <n v="144798"/>
    <n v="28467.286800000002"/>
    <x v="1928"/>
    <x v="5320"/>
    <x v="5244"/>
    <x v="24"/>
    <s v="其它"/>
    <x v="3"/>
    <s v="婚纱店/婚纱摄影"/>
    <d v="2015-06-08T00:00:00"/>
    <d v="2016-06-07T00:00:00"/>
    <s v="保底与流水两者取高"/>
    <s v="0.18"/>
    <s v="0.18"/>
    <s v=""/>
    <n v="1"/>
  </r>
  <r>
    <d v="2015-10-01T00:00:00"/>
    <x v="3"/>
    <x v="3"/>
    <s v="7°银匠"/>
    <n v="56865.599999999999"/>
    <n v="10269.927359999998"/>
    <x v="1351"/>
    <x v="5321"/>
    <x v="5245"/>
    <x v="10"/>
    <s v="普通服饰"/>
    <x v="6"/>
    <s v="流行配饰/人造珠宝佩饰"/>
    <d v="2014-06-14T00:00:00"/>
    <d v="2015-08-09T00:00:00"/>
    <s v="保底与流水两者取高"/>
    <s v="0.17"/>
    <s v="0.17"/>
    <s v=""/>
    <n v="1.2"/>
  </r>
  <r>
    <d v="2015-10-01T00:00:00"/>
    <x v="3"/>
    <x v="3"/>
    <s v="iwell 爱享屋"/>
    <n v="65515.199999999997"/>
    <n v="10430.019840000001"/>
    <x v="1729"/>
    <x v="5322"/>
    <x v="5246"/>
    <x v="157"/>
    <s v="普通服饰"/>
    <x v="6"/>
    <s v="生活特性店"/>
    <d v="2015-06-26T00:00:00"/>
    <d v="2016-06-25T00:00:00"/>
    <s v="保底与流水两者取高"/>
    <s v="0.15"/>
    <s v="0.15"/>
    <s v=""/>
    <n v="1"/>
  </r>
  <r>
    <d v="2015-10-01T00:00:00"/>
    <x v="3"/>
    <x v="3"/>
    <s v="Bestgold"/>
    <n v="63322.799999999996"/>
    <n v="6003.0014400000009"/>
    <x v="3537"/>
    <x v="5323"/>
    <x v="5247"/>
    <x v="53"/>
    <s v="珠宝"/>
    <x v="7"/>
    <s v="珠宝"/>
    <d v="2015-08-20T00:00:00"/>
    <d v="2016-08-19T00:00:00"/>
    <s v="保底与流水两者取高"/>
    <s v="0.,0.1"/>
    <s v="0."/>
    <s v="0.1"/>
    <n v="1"/>
  </r>
  <r>
    <d v="2015-11-01T00:00:00"/>
    <x v="3"/>
    <x v="3"/>
    <s v="新发现餐厅"/>
    <n v="933782.4"/>
    <n v="132503.72255999999"/>
    <x v="2241"/>
    <x v="5324"/>
    <x v="5248"/>
    <x v="111"/>
    <s v="餐饮"/>
    <x v="2"/>
    <s v="餐馆/饭店"/>
    <d v="2012-12-27T00:00:00"/>
    <d v="2021-05-09T00:00:00"/>
    <s v="保底(含物管费)与流水两者取高"/>
    <s v="0.08"/>
    <s v="0.08"/>
    <s v=""/>
    <n v="8.4"/>
  </r>
  <r>
    <d v="2015-11-01T00:00:00"/>
    <x v="3"/>
    <x v="3"/>
    <s v="张功馆"/>
    <n v="843805.2"/>
    <n v="98218.925279999996"/>
    <x v="3538"/>
    <x v="5325"/>
    <x v="5249"/>
    <x v="112"/>
    <s v="餐饮"/>
    <x v="2"/>
    <s v="餐馆/饭店"/>
    <d v="2013-01-12T00:00:00"/>
    <d v="2021-05-09T00:00:00"/>
    <s v="保底(含物管费)与流水两者取高"/>
    <s v="0.08"/>
    <s v="0.08"/>
    <s v=""/>
    <n v="8.3000000000000007"/>
  </r>
  <r>
    <d v="2015-11-01T00:00:00"/>
    <x v="3"/>
    <x v="3"/>
    <s v="泰澜"/>
    <n v="421760.39999999997"/>
    <n v="80176.652040000001"/>
    <x v="922"/>
    <x v="5326"/>
    <x v="5250"/>
    <x v="113"/>
    <s v="餐饮"/>
    <x v="2"/>
    <s v="餐馆/饭店"/>
    <d v="2014-08-26T00:00:00"/>
    <d v="2019-08-25T00:00:00"/>
    <s v="保底(含物管费)与流水两者取高"/>
    <s v="0.08"/>
    <s v="0.08"/>
    <s v=""/>
    <n v="5"/>
  </r>
  <r>
    <d v="2015-11-01T00:00:00"/>
    <x v="3"/>
    <x v="3"/>
    <s v="西堤厚牛排"/>
    <n v="683834.4"/>
    <n v="78777.722880000001"/>
    <x v="2045"/>
    <x v="5327"/>
    <x v="5251"/>
    <x v="114"/>
    <s v="餐饮"/>
    <x v="2"/>
    <s v="餐馆/饭店"/>
    <d v="2014-04-28T00:00:00"/>
    <d v="2020-04-27T00:00:00"/>
    <s v="保底(含物管费)与流水两者取高"/>
    <s v="0.08"/>
    <s v="0.08"/>
    <s v=""/>
    <n v="6"/>
  </r>
  <r>
    <d v="2015-11-01T00:00:00"/>
    <x v="3"/>
    <x v="3"/>
    <s v="侨治"/>
    <n v="265087.56"/>
    <n v="27595.614996"/>
    <x v="3539"/>
    <x v="5328"/>
    <x v="5252"/>
    <x v="115"/>
    <s v="美容"/>
    <x v="8"/>
    <s v="美容/美发/美甲"/>
    <d v="2012-11-30T00:00:00"/>
    <d v="2018-05-09T00:00:00"/>
    <s v="纯保底"/>
    <s v="0."/>
    <s v="0."/>
    <s v=""/>
    <n v="5.4"/>
  </r>
  <r>
    <d v="2015-11-01T00:00:00"/>
    <x v="3"/>
    <x v="3"/>
    <s v="牛胜"/>
    <n v="465234"/>
    <n v="46662.970199999996"/>
    <x v="3540"/>
    <x v="5329"/>
    <x v="5253"/>
    <x v="158"/>
    <s v="餐饮"/>
    <x v="2"/>
    <s v="餐馆/饭店"/>
    <d v="2015-05-15T00:00:00"/>
    <d v="2020-05-14T00:00:00"/>
    <s v="保底(含物管费)与流水两者取高"/>
    <s v="0.08"/>
    <s v="0.08"/>
    <s v=""/>
    <n v="5"/>
  </r>
  <r>
    <d v="2015-11-01T00:00:00"/>
    <x v="3"/>
    <x v="3"/>
    <s v="巴蜀江南"/>
    <n v="506408.39999999997"/>
    <n v="90191.33603999998"/>
    <x v="305"/>
    <x v="5330"/>
    <x v="5254"/>
    <x v="152"/>
    <s v="餐饮"/>
    <x v="2"/>
    <s v="餐馆/饭店"/>
    <d v="2015-04-04T00:00:00"/>
    <d v="2021-05-09T00:00:00"/>
    <s v="保底(含物管费)与流水两者取高"/>
    <s v="0.07"/>
    <s v="0.07"/>
    <s v=""/>
    <n v="6.1"/>
  </r>
  <r>
    <d v="2015-11-01T00:00:00"/>
    <x v="3"/>
    <x v="3"/>
    <s v="Aimer 爱慕一家人"/>
    <n v="256807.19999999998"/>
    <n v="52799.56031999999"/>
    <x v="3541"/>
    <x v="5331"/>
    <x v="5255"/>
    <x v="117"/>
    <s v="普通服饰"/>
    <x v="9"/>
    <s v="内衣裤/保暖内衣"/>
    <d v="2013-01-25T00:00:00"/>
    <d v="2016-05-09T00:00:00"/>
    <s v="保底与流水两者取高"/>
    <s v="0.16"/>
    <s v="0.16"/>
    <s v=""/>
    <n v="3.3"/>
  </r>
  <r>
    <d v="2015-11-01T00:00:00"/>
    <x v="3"/>
    <x v="3"/>
    <s v="AVVN 飞鸟和新酒"/>
    <n v="306430.8"/>
    <n v="58099.27968"/>
    <x v="2383"/>
    <x v="5332"/>
    <x v="5256"/>
    <x v="25"/>
    <s v="普通服饰"/>
    <x v="13"/>
    <s v="女装"/>
    <d v="2015-05-10T00:00:00"/>
    <d v="2017-05-09T00:00:00"/>
    <s v="保底与流水两者取高"/>
    <s v="0.16"/>
    <s v="0.16"/>
    <s v=""/>
    <n v="2"/>
  </r>
  <r>
    <d v="2015-11-01T00:00:00"/>
    <x v="3"/>
    <x v="3"/>
    <s v="Zolle"/>
    <n v="218998.8"/>
    <n v="41040.375120000004"/>
    <x v="3542"/>
    <x v="5333"/>
    <x v="5257"/>
    <x v="54"/>
    <s v="普通服饰"/>
    <x v="13"/>
    <s v="女装"/>
    <d v="2013-01-05T00:00:00"/>
    <d v="2016-05-09T00:00:00"/>
    <s v="保底与流水两者取高"/>
    <s v="0.16"/>
    <s v="0.16"/>
    <s v=""/>
    <n v="3.3"/>
  </r>
  <r>
    <d v="2015-11-01T00:00:00"/>
    <x v="3"/>
    <x v="3"/>
    <s v="TATA"/>
    <n v="224313.60000000001"/>
    <n v="32458.177919999998"/>
    <x v="2401"/>
    <x v="5334"/>
    <x v="5258"/>
    <x v="22"/>
    <s v="普通服饰"/>
    <x v="6"/>
    <s v="鞋"/>
    <d v="2015-06-01T00:00:00"/>
    <d v="2017-05-31T00:00:00"/>
    <s v="保底与流水两者取高"/>
    <s v="0.13"/>
    <s v="0.13"/>
    <s v=""/>
    <n v="2"/>
  </r>
  <r>
    <d v="2015-11-01T00:00:00"/>
    <x v="3"/>
    <x v="3"/>
    <s v="Teenmix 天美意"/>
    <n v="211258.8"/>
    <n v="30886.036559999997"/>
    <x v="733"/>
    <x v="5335"/>
    <x v="5259"/>
    <x v="154"/>
    <s v="普通服饰"/>
    <x v="6"/>
    <s v="鞋"/>
    <d v="2015-06-01T00:00:00"/>
    <d v="2017-05-31T00:00:00"/>
    <s v="保底与流水两者取高"/>
    <s v="0.13"/>
    <s v="0.13"/>
    <s v=""/>
    <n v="2"/>
  </r>
  <r>
    <d v="2015-11-01T00:00:00"/>
    <x v="3"/>
    <x v="3"/>
    <s v="Belle 百丽"/>
    <n v="374742.6"/>
    <n v="52314.066960000004"/>
    <x v="3543"/>
    <x v="5336"/>
    <x v="5260"/>
    <x v="51"/>
    <s v="普通服饰"/>
    <x v="6"/>
    <s v="鞋"/>
    <d v="2015-06-04T00:00:00"/>
    <d v="2017-06-03T00:00:00"/>
    <s v="保底与流水两者取高"/>
    <s v="0.13"/>
    <s v="0.13"/>
    <s v=""/>
    <n v="2"/>
  </r>
  <r>
    <d v="2015-11-01T00:00:00"/>
    <x v="3"/>
    <x v="3"/>
    <s v="Peace Bird 太平鸟女装"/>
    <n v="241418.4"/>
    <n v="56516.047440000002"/>
    <x v="3544"/>
    <x v="5337"/>
    <x v="5261"/>
    <x v="35"/>
    <s v="普通服饰"/>
    <x v="13"/>
    <s v="女装"/>
    <d v="2015-06-01T00:00:00"/>
    <d v="2017-05-31T00:00:00"/>
    <s v="保底与流水两者取高"/>
    <s v="0.19"/>
    <s v="0.19"/>
    <s v=""/>
    <n v="2"/>
  </r>
  <r>
    <d v="2015-11-01T00:00:00"/>
    <x v="3"/>
    <x v="3"/>
    <s v="Donoratico 达衣岩"/>
    <n v="329414.39999999997"/>
    <n v="63840.510719999998"/>
    <x v="3545"/>
    <x v="5338"/>
    <x v="5262"/>
    <x v="119"/>
    <s v="普通服饰"/>
    <x v="13"/>
    <s v="女装"/>
    <d v="2013-01-10T00:00:00"/>
    <d v="2016-05-09T00:00:00"/>
    <s v="保底(含物管费)与流水两者取高"/>
    <s v="0.18"/>
    <s v="0.18"/>
    <s v=""/>
    <n v="3.3"/>
  </r>
  <r>
    <d v="2015-11-01T00:00:00"/>
    <x v="3"/>
    <x v="3"/>
    <s v="Eland 依恋"/>
    <n v="169608.144"/>
    <n v="37907.420184000002"/>
    <x v="3546"/>
    <x v="5339"/>
    <x v="5263"/>
    <x v="120"/>
    <s v="普通服饰"/>
    <x v="9"/>
    <s v="综合服饰"/>
    <d v="2013-03-07T00:00:00"/>
    <d v="2016-05-09T00:00:00"/>
    <s v="保底(含物管费)与流水两者取高"/>
    <s v="0.14"/>
    <s v="0.14"/>
    <s v=""/>
    <n v="3.2"/>
  </r>
  <r>
    <d v="2015-11-01T00:00:00"/>
    <x v="3"/>
    <x v="3"/>
    <s v="Teenie Weenie"/>
    <n v="129098.47199999999"/>
    <n v="26516.826148799995"/>
    <x v="3547"/>
    <x v="5340"/>
    <x v="5264"/>
    <x v="121"/>
    <s v="普通服饰"/>
    <x v="13"/>
    <s v="女装"/>
    <d v="2013-03-04T00:00:00"/>
    <d v="2016-05-09T00:00:00"/>
    <s v="保底(含物管费)与流水两者取高"/>
    <s v="0.14"/>
    <s v="0.14"/>
    <s v=""/>
    <n v="3.2"/>
  </r>
  <r>
    <d v="2015-11-01T00:00:00"/>
    <x v="3"/>
    <x v="3"/>
    <s v="Key Wear 奇威"/>
    <n v="184615.19999999998"/>
    <n v="41704.573679999994"/>
    <x v="3548"/>
    <x v="5341"/>
    <x v="5265"/>
    <x v="122"/>
    <s v="普通服饰"/>
    <x v="13"/>
    <s v="女装"/>
    <d v="2013-01-10T00:00:00"/>
    <d v="2018-05-09T00:00:00"/>
    <s v="保底与流水两者取高"/>
    <s v="0.16"/>
    <s v="0.16"/>
    <s v=""/>
    <n v="5.3"/>
  </r>
  <r>
    <d v="2015-11-01T00:00:00"/>
    <x v="3"/>
    <x v="3"/>
    <s v="Eifini 伊芙丽"/>
    <n v="492039.6"/>
    <n v="105001.25064"/>
    <x v="2588"/>
    <x v="5342"/>
    <x v="5266"/>
    <x v="123"/>
    <s v="普通服饰"/>
    <x v="13"/>
    <s v="女装"/>
    <d v="2015-05-16T00:00:00"/>
    <d v="2017-05-15T00:00:00"/>
    <s v="保底与流水两者取高"/>
    <s v="0.18"/>
    <s v="0.18"/>
    <s v=""/>
    <n v="2"/>
  </r>
  <r>
    <d v="2015-11-01T00:00:00"/>
    <x v="3"/>
    <x v="3"/>
    <s v="Peace Bird 太平鸟男装"/>
    <n v="1067238"/>
    <n v="178762.36500000002"/>
    <x v="3549"/>
    <x v="5343"/>
    <x v="5267"/>
    <x v="124"/>
    <s v="普通服饰"/>
    <x v="12"/>
    <s v="男装"/>
    <d v="2013-01-21T00:00:00"/>
    <d v="2016-05-09T00:00:00"/>
    <s v="保底与流水两者取高"/>
    <s v="0.15"/>
    <s v="0.15"/>
    <s v=""/>
    <n v="3.3"/>
  </r>
  <r>
    <d v="2015-11-01T00:00:00"/>
    <x v="3"/>
    <x v="3"/>
    <s v="gxg.jeans"/>
    <n v="375238.8"/>
    <n v="66042.0288"/>
    <x v="912"/>
    <x v="5344"/>
    <x v="5268"/>
    <x v="125"/>
    <s v="普通服饰"/>
    <x v="12"/>
    <s v="男装"/>
    <d v="2013-01-05T00:00:00"/>
    <d v="2016-05-09T00:00:00"/>
    <s v="保底与流水两者取高"/>
    <s v="0.14"/>
    <s v="0.14"/>
    <s v=""/>
    <n v="3.3"/>
  </r>
  <r>
    <d v="2015-11-01T00:00:00"/>
    <x v="3"/>
    <x v="3"/>
    <s v="Honeys"/>
    <n v="239289.59999999998"/>
    <n v="79970.584320000009"/>
    <x v="3550"/>
    <x v="5345"/>
    <x v="5269"/>
    <x v="126"/>
    <s v="普通服饰"/>
    <x v="13"/>
    <s v="女装"/>
    <d v="2012-12-31T00:00:00"/>
    <d v="2016-03-06T00:00:00"/>
    <s v="保底与流水两者取高"/>
    <s v="0.19"/>
    <s v="0.19"/>
    <s v=""/>
    <n v="3.2"/>
  </r>
  <r>
    <d v="2015-11-01T00:00:00"/>
    <x v="3"/>
    <x v="3"/>
    <s v="La Chapelle 拉夏贝尔"/>
    <n v="906297.6"/>
    <n v="213523.71455999999"/>
    <x v="3551"/>
    <x v="5346"/>
    <x v="5270"/>
    <x v="127"/>
    <s v="快时尚"/>
    <x v="21"/>
    <s v="快时尚"/>
    <d v="2013-03-05T00:00:00"/>
    <d v="2021-06-02T00:00:00"/>
    <s v="保底与流水两者取高"/>
    <s v="0.15"/>
    <s v="0.15"/>
    <s v=""/>
    <n v="8.1999999999999993"/>
  </r>
  <r>
    <d v="2015-11-01T00:00:00"/>
    <x v="3"/>
    <x v="3"/>
    <s v="张生记"/>
    <n v="987249.6"/>
    <n v="95763.211200000005"/>
    <x v="3552"/>
    <x v="5347"/>
    <x v="5271"/>
    <x v="128"/>
    <s v="餐饮"/>
    <x v="2"/>
    <s v="餐馆/饭店"/>
    <d v="2013-06-21T00:00:00"/>
    <d v="2021-10-18T00:00:00"/>
    <s v="保底(含物管费)与流水两者取高"/>
    <s v="0.04"/>
    <s v="0.04"/>
    <s v=""/>
    <n v="8.3000000000000007"/>
  </r>
  <r>
    <d v="2015-11-01T00:00:00"/>
    <x v="3"/>
    <x v="3"/>
    <s v="炉鱼"/>
    <n v="1811792.4"/>
    <n v="90589.62000000001"/>
    <x v="895"/>
    <x v="5348"/>
    <x v="5272"/>
    <x v="129"/>
    <s v="餐饮"/>
    <x v="2"/>
    <s v="餐馆/饭店"/>
    <d v="2013-08-28T00:00:00"/>
    <d v="2021-11-25T00:00:00"/>
    <s v="保底(含物管费)与流水两者取高"/>
    <s v="0.05,0.05"/>
    <s v="0.05"/>
    <s v="0.05"/>
    <n v="8.1999999999999993"/>
  </r>
  <r>
    <d v="2015-11-01T00:00:00"/>
    <x v="3"/>
    <x v="3"/>
    <s v="The Second Movement 第二乐章"/>
    <n v="804484.79999999993"/>
    <n v="55831.24512"/>
    <x v="3553"/>
    <x v="5349"/>
    <x v="5273"/>
    <x v="148"/>
    <s v="餐饮"/>
    <x v="2"/>
    <s v="餐馆/饭店"/>
    <d v="2013-10-20T00:00:00"/>
    <d v="2022-01-17T00:00:00"/>
    <s v="保底(含物管费)与流水两者取高"/>
    <s v="0.05"/>
    <s v="0.05"/>
    <s v=""/>
    <n v="8.1999999999999993"/>
  </r>
  <r>
    <d v="2015-11-01T00:00:00"/>
    <x v="3"/>
    <x v="3"/>
    <s v="Girdear 哥弟"/>
    <n v="1022760"/>
    <n v="74456.928"/>
    <x v="2771"/>
    <x v="5350"/>
    <x v="5274"/>
    <x v="83"/>
    <s v="普通服饰"/>
    <x v="13"/>
    <s v="女装"/>
    <d v="2013-04-10T00:00:00"/>
    <d v="2016-05-09T00:00:00"/>
    <s v="保底与流水两者取高"/>
    <s v="0.06"/>
    <s v="0.06"/>
    <s v=""/>
    <n v="3.1"/>
  </r>
  <r>
    <d v="2015-11-01T00:00:00"/>
    <x v="3"/>
    <x v="3"/>
    <s v="Esprit"/>
    <n v="994922.39999999991"/>
    <n v="158093.16936"/>
    <x v="1062"/>
    <x v="5351"/>
    <x v="5275"/>
    <x v="130"/>
    <s v="普通服饰"/>
    <x v="9"/>
    <s v="中性服装/休闲服饰"/>
    <d v="2013-01-25T00:00:00"/>
    <d v="2018-05-09T00:00:00"/>
    <s v="保底与流水两者取高"/>
    <s v="0.12"/>
    <s v="0.12"/>
    <s v=""/>
    <n v="5.3"/>
  </r>
  <r>
    <d v="2015-11-01T00:00:00"/>
    <x v="3"/>
    <x v="3"/>
    <s v="Gillive 嘉里奥"/>
    <n v="82009.2"/>
    <n v="19149.1482"/>
    <x v="3554"/>
    <x v="5352"/>
    <x v="5276"/>
    <x v="33"/>
    <s v="普通服饰"/>
    <x v="6"/>
    <s v="手袋/钱包/旅行箱包"/>
    <d v="2015-06-23T00:00:00"/>
    <d v="2017-06-22T00:00:00"/>
    <s v="保底与流水两者取高"/>
    <s v="0.2"/>
    <s v="0.2"/>
    <s v=""/>
    <n v="2"/>
  </r>
  <r>
    <d v="2015-11-01T00:00:00"/>
    <x v="3"/>
    <x v="3"/>
    <s v="Adidas Originals 三叶草"/>
    <n v="456267.6"/>
    <n v="65656.90763999999"/>
    <x v="3555"/>
    <x v="5353"/>
    <x v="5277"/>
    <x v="155"/>
    <s v="普通服饰"/>
    <x v="18"/>
    <s v="运动服饰/运动配饰"/>
    <d v="2015-06-23T00:00:00"/>
    <d v="2017-06-22T00:00:00"/>
    <s v="保底与流水两者取高"/>
    <s v="0.13"/>
    <s v="0.13"/>
    <s v=""/>
    <n v="2"/>
  </r>
  <r>
    <d v="2015-11-01T00:00:00"/>
    <x v="3"/>
    <x v="3"/>
    <s v="it Michaa"/>
    <n v="508306.8"/>
    <n v="91596.88536"/>
    <x v="3220"/>
    <x v="5354"/>
    <x v="5278"/>
    <x v="60"/>
    <s v="普通服饰"/>
    <x v="13"/>
    <s v="女装"/>
    <d v="2015-06-08T00:00:00"/>
    <d v="2017-06-07T00:00:00"/>
    <s v="保底与流水两者取高"/>
    <s v="0.17"/>
    <s v="0.17"/>
    <s v=""/>
    <n v="2"/>
  </r>
  <r>
    <d v="2015-11-01T00:00:00"/>
    <x v="3"/>
    <x v="3"/>
    <s v="Seasonwind 季候风"/>
    <n v="210261.72"/>
    <n v="41148.218604000002"/>
    <x v="2298"/>
    <x v="5355"/>
    <x v="5279"/>
    <x v="156"/>
    <s v="普通服饰"/>
    <x v="13"/>
    <s v="女装"/>
    <d v="2015-06-08T00:00:00"/>
    <d v="2017-06-07T00:00:00"/>
    <s v="保底与流水两者取高"/>
    <s v="0.17"/>
    <s v="0.17"/>
    <s v=""/>
    <n v="2"/>
  </r>
  <r>
    <d v="2015-11-01T00:00:00"/>
    <x v="3"/>
    <x v="3"/>
    <s v="Plory"/>
    <n v="165550.07999999999"/>
    <n v="23177.011199999997"/>
    <x v="3556"/>
    <x v="5356"/>
    <x v="5280"/>
    <x v="134"/>
    <s v="普通服饰"/>
    <x v="12"/>
    <s v="男装"/>
    <d v="2013-03-12T00:00:00"/>
    <d v="2016-05-09T00:00:00"/>
    <s v="保底(含物管费)与流水两者取高"/>
    <s v="0.14"/>
    <s v="0.14"/>
    <s v=""/>
    <n v="3.2"/>
  </r>
  <r>
    <d v="2015-11-01T00:00:00"/>
    <x v="3"/>
    <x v="3"/>
    <s v="Croquis 速写"/>
    <n v="550619.4"/>
    <n v="106875.22553999998"/>
    <x v="740"/>
    <x v="5357"/>
    <x v="5281"/>
    <x v="135"/>
    <s v="普通服饰"/>
    <x v="12"/>
    <s v="男装"/>
    <d v="2013-03-22T00:00:00"/>
    <d v="2016-05-09T00:00:00"/>
    <s v="保底与流水两者取高"/>
    <s v="0.18"/>
    <s v="0.18"/>
    <s v=""/>
    <n v="3.1"/>
  </r>
  <r>
    <d v="2015-11-01T00:00:00"/>
    <x v="3"/>
    <x v="3"/>
    <s v="JNBY 江南布衣"/>
    <n v="599055.6"/>
    <n v="120230.45891999998"/>
    <x v="3557"/>
    <x v="5358"/>
    <x v="5282"/>
    <x v="82"/>
    <s v="普通服饰"/>
    <x v="13"/>
    <s v="女装"/>
    <d v="2013-01-11T00:00:00"/>
    <d v="2016-05-09T00:00:00"/>
    <s v="保底与流水两者取高"/>
    <s v="0.18"/>
    <s v="0.18"/>
    <s v=""/>
    <n v="3.3"/>
  </r>
  <r>
    <d v="2015-11-01T00:00:00"/>
    <x v="3"/>
    <x v="3"/>
    <s v="ROEM"/>
    <n v="128159.088"/>
    <n v="20595.165441600002"/>
    <x v="1187"/>
    <x v="5359"/>
    <x v="5283"/>
    <x v="136"/>
    <s v="普通服饰"/>
    <x v="13"/>
    <s v="女装"/>
    <d v="2013-03-12T00:00:00"/>
    <d v="2016-05-09T00:00:00"/>
    <s v="保底(含物管费)与流水两者取高"/>
    <s v="0.14"/>
    <s v="0.14"/>
    <s v=""/>
    <n v="3.2"/>
  </r>
  <r>
    <d v="2015-11-01T00:00:00"/>
    <x v="3"/>
    <x v="3"/>
    <s v="Tutuanna 趣趣安娜"/>
    <n v="235437.72"/>
    <n v="45368.848643999991"/>
    <x v="3558"/>
    <x v="5360"/>
    <x v="5284"/>
    <x v="63"/>
    <s v="普通服饰"/>
    <x v="9"/>
    <s v="内衣裤/保暖内衣"/>
    <d v="2015-06-01T00:00:00"/>
    <d v="2017-05-31T00:00:00"/>
    <s v="保底与流水两者取高"/>
    <s v="0.17"/>
    <s v="0.17"/>
    <s v=""/>
    <n v="2"/>
  </r>
  <r>
    <d v="2015-11-01T00:00:00"/>
    <x v="3"/>
    <x v="3"/>
    <s v="木九十"/>
    <n v="116612.7"/>
    <n v="21235.172670000004"/>
    <x v="1801"/>
    <x v="5361"/>
    <x v="5285"/>
    <x v="137"/>
    <s v="珠宝"/>
    <x v="11"/>
    <s v="钟表"/>
    <d v="2015-06-01T00:00:00"/>
    <d v="2017-05-31T00:00:00"/>
    <s v="保底与流水两者取高"/>
    <s v="0.16"/>
    <s v="0.16"/>
    <s v=""/>
    <n v="2"/>
  </r>
  <r>
    <d v="2015-11-01T00:00:00"/>
    <x v="3"/>
    <x v="3"/>
    <s v="AJIDOU 阿吉豆"/>
    <n v="238285.19999999998"/>
    <n v="38864.316119999996"/>
    <x v="2699"/>
    <x v="5362"/>
    <x v="5286"/>
    <x v="138"/>
    <s v="普通服饰"/>
    <x v="6"/>
    <s v="流行配饰/人造珠宝佩饰"/>
    <d v="2013-01-13T00:00:00"/>
    <d v="2016-05-09T00:00:00"/>
    <s v="保底与流水两者取高"/>
    <s v="0.15"/>
    <s v="0.15"/>
    <s v=""/>
    <n v="3.3"/>
  </r>
  <r>
    <d v="2015-11-01T00:00:00"/>
    <x v="3"/>
    <x v="3"/>
    <s v="One More"/>
    <n v="161366.39999999999"/>
    <n v="36614.036160000003"/>
    <x v="3124"/>
    <x v="5363"/>
    <x v="5287"/>
    <x v="118"/>
    <s v="普通服饰"/>
    <x v="13"/>
    <s v="女装"/>
    <d v="2014-12-01T00:00:00"/>
    <d v="2016-05-09T00:00:00"/>
    <s v="保底与流水两者取高"/>
    <s v="0.14"/>
    <s v="0.14"/>
    <s v=""/>
    <n v="1.4"/>
  </r>
  <r>
    <d v="2015-11-01T00:00:00"/>
    <x v="3"/>
    <x v="3"/>
    <s v="GXG"/>
    <n v="836026.91999999993"/>
    <n v="143796.63023999997"/>
    <x v="101"/>
    <x v="5364"/>
    <x v="5288"/>
    <x v="52"/>
    <s v="普通服饰"/>
    <x v="12"/>
    <s v="男装"/>
    <d v="2014-12-01T00:00:00"/>
    <d v="2016-05-09T00:00:00"/>
    <s v="保底与流水两者取高"/>
    <s v="0.14"/>
    <s v="0.14"/>
    <s v=""/>
    <n v="1.4"/>
  </r>
  <r>
    <d v="2015-11-01T00:00:00"/>
    <x v="3"/>
    <x v="3"/>
    <s v="Hope show"/>
    <n v="732351.6"/>
    <n v="122375.95236"/>
    <x v="1103"/>
    <x v="5365"/>
    <x v="5289"/>
    <x v="151"/>
    <s v="普通服饰"/>
    <x v="13"/>
    <s v="女装"/>
    <d v="2013-02-26T00:00:00"/>
    <d v="2016-05-09T00:00:00"/>
    <s v="保底与流水两者取高"/>
    <s v="0.16"/>
    <s v="0.16"/>
    <s v=""/>
    <n v="3.2"/>
  </r>
  <r>
    <d v="2015-11-01T00:00:00"/>
    <x v="3"/>
    <x v="3"/>
    <s v="H.S"/>
    <n v="416631.6"/>
    <n v="96450.215400000001"/>
    <x v="3361"/>
    <x v="5366"/>
    <x v="5290"/>
    <x v="153"/>
    <s v="普通服饰"/>
    <x v="13"/>
    <s v="女装"/>
    <d v="2013-02-26T00:00:00"/>
    <d v="2016-05-09T00:00:00"/>
    <s v="保底与流水两者取高"/>
    <s v="0.16"/>
    <s v="0.16"/>
    <s v=""/>
    <n v="3.2"/>
  </r>
  <r>
    <d v="2015-11-01T00:00:00"/>
    <x v="3"/>
    <x v="3"/>
    <s v="Harbor House"/>
    <n v="1600315.32"/>
    <n v="232685.84752799998"/>
    <x v="3559"/>
    <x v="5367"/>
    <x v="5291"/>
    <x v="142"/>
    <s v="其它"/>
    <x v="4"/>
    <s v="家具/厨房/卫浴/灯"/>
    <d v="2012-11-28T00:00:00"/>
    <d v="2018-05-09T00:00:00"/>
    <s v="保底与流水两者取高"/>
    <s v="0.13"/>
    <s v="0.13"/>
    <s v=""/>
    <n v="5.4"/>
  </r>
  <r>
    <d v="2015-11-01T00:00:00"/>
    <x v="3"/>
    <x v="3"/>
    <s v="煮火"/>
    <n v="665502.16799999995"/>
    <n v="64886.461380000008"/>
    <x v="3560"/>
    <x v="5368"/>
    <x v="5292"/>
    <x v="143"/>
    <s v="餐饮"/>
    <x v="2"/>
    <s v="餐馆/饭店"/>
    <d v="2015-05-11T00:00:00"/>
    <d v="2020-05-10T00:00:00"/>
    <s v="保底与流水两者取高"/>
    <s v="0.08"/>
    <s v="0.08"/>
    <s v=""/>
    <n v="5"/>
  </r>
  <r>
    <d v="2015-11-01T00:00:00"/>
    <x v="3"/>
    <x v="3"/>
    <s v="釜山料理"/>
    <n v="300342"/>
    <n v="52259.508000000002"/>
    <x v="400"/>
    <x v="5369"/>
    <x v="5293"/>
    <x v="144"/>
    <s v="餐饮"/>
    <x v="2"/>
    <s v="餐馆/饭店"/>
    <d v="2013-02-27T00:00:00"/>
    <d v="2021-05-09T00:00:00"/>
    <s v="保底与流水两者取高"/>
    <s v="0.08"/>
    <s v="0.08"/>
    <s v=""/>
    <n v="8.1999999999999993"/>
  </r>
  <r>
    <d v="2015-11-01T00:00:00"/>
    <x v="3"/>
    <x v="3"/>
    <s v="西贝"/>
    <n v="1641751.4279999998"/>
    <n v="98997.6111084"/>
    <x v="3561"/>
    <x v="5370"/>
    <x v="5294"/>
    <x v="145"/>
    <s v="餐饮"/>
    <x v="2"/>
    <s v="餐馆/饭店"/>
    <d v="2015-01-15T00:00:00"/>
    <d v="2023-01-14T00:00:00"/>
    <s v="保底与流水两者取高"/>
    <s v="0.05"/>
    <s v="0.05"/>
    <s v=""/>
    <n v="8"/>
  </r>
  <r>
    <d v="2015-11-01T00:00:00"/>
    <x v="3"/>
    <x v="3"/>
    <s v="澳门豆捞"/>
    <n v="577244.076"/>
    <n v="76715.737700400001"/>
    <x v="3562"/>
    <x v="5371"/>
    <x v="5295"/>
    <x v="146"/>
    <s v="餐饮"/>
    <x v="2"/>
    <s v="餐馆/饭店"/>
    <d v="2012-12-18T00:00:00"/>
    <d v="2021-05-16T00:00:00"/>
    <s v="纯扣"/>
    <s v="0.07"/>
    <s v="0.07"/>
    <s v=""/>
    <n v="8.4"/>
  </r>
  <r>
    <d v="2015-11-01T00:00:00"/>
    <x v="3"/>
    <x v="3"/>
    <s v="Joysocks"/>
    <n v="64966.44"/>
    <n v="10342.657248000001"/>
    <x v="1729"/>
    <x v="5372"/>
    <x v="5296"/>
    <x v="150"/>
    <s v="普通服饰"/>
    <x v="9"/>
    <s v="内衣裤/保暖内衣"/>
    <d v="2014-09-11T00:00:00"/>
    <d v="2016-09-10T00:00:00"/>
    <s v="保底与流水两者取高"/>
    <s v="0.15"/>
    <s v="0.15"/>
    <s v=""/>
    <n v="2"/>
  </r>
  <r>
    <d v="2015-11-01T00:00:00"/>
    <x v="3"/>
    <x v="3"/>
    <s v="谭木匠"/>
    <n v="32379.599999999999"/>
    <n v="7440.8320800000001"/>
    <x v="3563"/>
    <x v="5373"/>
    <x v="5297"/>
    <x v="10"/>
    <s v="普通服饰"/>
    <x v="6"/>
    <s v="流行配饰/人造珠宝佩饰"/>
    <d v="2014-09-20T00:00:00"/>
    <d v="2015-09-19T00:00:00"/>
    <s v="保底与流水两者取高"/>
    <s v="0.15"/>
    <s v="0.15"/>
    <s v=""/>
    <n v="1"/>
  </r>
  <r>
    <d v="2015-11-01T00:00:00"/>
    <x v="3"/>
    <x v="3"/>
    <s v="Italina"/>
    <n v="31609.199999999997"/>
    <n v="7801.1505599999991"/>
    <x v="3564"/>
    <x v="5374"/>
    <x v="5298"/>
    <x v="10"/>
    <s v="普通服饰"/>
    <x v="6"/>
    <s v="流行配饰/人造珠宝佩饰"/>
    <d v="2013-09-16T00:00:00"/>
    <d v="2016-09-15T00:00:00"/>
    <s v="保底与流水两者取高"/>
    <s v="0.16"/>
    <s v="0.16"/>
    <s v=""/>
    <n v="3"/>
  </r>
  <r>
    <d v="2015-11-01T00:00:00"/>
    <x v="3"/>
    <x v="3"/>
    <s v="银时代"/>
    <n v="39540"/>
    <n v="7322.808"/>
    <x v="1272"/>
    <x v="5375"/>
    <x v="5299"/>
    <x v="10"/>
    <s v="普通服饰"/>
    <x v="6"/>
    <s v="流行配饰/人造珠宝佩饰"/>
    <d v="2013-09-01T00:00:00"/>
    <d v="2016-08-31T00:00:00"/>
    <s v="保底与流水两者取高"/>
    <s v="0.17"/>
    <s v="0.17"/>
    <s v=""/>
    <n v="3"/>
  </r>
  <r>
    <d v="2015-11-01T00:00:00"/>
    <x v="3"/>
    <x v="3"/>
    <s v="Miomi 米欧米"/>
    <n v="59259.6"/>
    <n v="10080.057960000002"/>
    <x v="2015"/>
    <x v="5376"/>
    <x v="5300"/>
    <x v="10"/>
    <s v="其它"/>
    <x v="1"/>
    <s v="眼镜"/>
    <d v="2015-11-01T00:00:00"/>
    <d v="2016-10-31T00:00:00"/>
    <s v="保底与流水两者取高"/>
    <s v="0.16"/>
    <s v="0.16"/>
    <s v=""/>
    <n v="1"/>
  </r>
  <r>
    <d v="2015-11-01T00:00:00"/>
    <x v="3"/>
    <x v="3"/>
    <s v="大地之神"/>
    <n v="12849.6"/>
    <n v="6839.8420800000004"/>
    <x v="3565"/>
    <x v="5377"/>
    <x v="5301"/>
    <x v="10"/>
    <s v="普通服饰"/>
    <x v="6"/>
    <s v="流行配饰/人造珠宝佩饰"/>
    <d v="2013-09-24T00:00:00"/>
    <d v="2015-12-23T00:00:00"/>
    <s v="保底与流水两者取高"/>
    <s v="0.16"/>
    <s v="0.16"/>
    <s v=""/>
    <n v="2.2000000000000002"/>
  </r>
  <r>
    <d v="2015-11-01T00:00:00"/>
    <x v="3"/>
    <x v="3"/>
    <s v="白井(SHIRAI)品牌饰品"/>
    <n v="32737.199999999997"/>
    <n v="7198.9102800000001"/>
    <x v="3566"/>
    <x v="5378"/>
    <x v="5302"/>
    <x v="10"/>
    <s v="普通服饰"/>
    <x v="6"/>
    <s v="流行配饰/人造珠宝佩饰"/>
    <d v="2015-09-19T00:00:00"/>
    <d v="2016-09-18T00:00:00"/>
    <s v="保底与流水两者取高"/>
    <s v="0.15"/>
    <s v="0.15"/>
    <s v=""/>
    <n v="1"/>
  </r>
  <r>
    <d v="2015-11-01T00:00:00"/>
    <x v="3"/>
    <x v="3"/>
    <s v="改衣间"/>
    <n v="6438"/>
    <n v="2519.8332000000005"/>
    <x v="3567"/>
    <x v="5379"/>
    <x v="5303"/>
    <x v="147"/>
    <s v="其它"/>
    <x v="3"/>
    <s v="衣裤织补服务"/>
    <d v="2013-12-01T00:00:00"/>
    <d v="2015-11-30T00:00:00"/>
    <s v="纯保底"/>
    <n v="0"/>
    <n v="0"/>
    <s v=""/>
    <n v="2"/>
  </r>
  <r>
    <d v="2015-11-01T00:00:00"/>
    <x v="3"/>
    <x v="3"/>
    <s v="名表维修中心"/>
    <n v="10560"/>
    <n v="2159.52"/>
    <x v="3352"/>
    <x v="5380"/>
    <x v="5304"/>
    <x v="53"/>
    <s v="其它"/>
    <x v="3"/>
    <s v="修鞋/修锁服务"/>
    <d v="2013-12-09T00:00:00"/>
    <d v="2015-12-08T00:00:00"/>
    <s v="纯保底"/>
    <n v="0"/>
    <n v="0"/>
    <s v=""/>
    <n v="2"/>
  </r>
  <r>
    <d v="2015-11-01T00:00:00"/>
    <x v="3"/>
    <x v="3"/>
    <s v="维果部落(02-K10)"/>
    <n v="28476"/>
    <n v="2847.6"/>
    <x v="5"/>
    <x v="4952"/>
    <x v="4887"/>
    <x v="11"/>
    <s v="餐饮"/>
    <x v="0"/>
    <s v="小吃/冷饮/果汁吧"/>
    <d v="2014-03-14T00:00:00"/>
    <d v="2016-03-13T00:00:00"/>
    <s v="保底(含物管费)与流水两者取高"/>
    <s v="0.1"/>
    <s v="0.1"/>
    <s v=""/>
    <n v="2"/>
  </r>
  <r>
    <d v="2015-11-01T00:00:00"/>
    <x v="3"/>
    <x v="3"/>
    <s v="PH7"/>
    <n v="26808"/>
    <n v="7200.6288000000004"/>
    <x v="3083"/>
    <x v="5381"/>
    <x v="5305"/>
    <x v="58"/>
    <s v="普通服饰"/>
    <x v="6"/>
    <s v="流行配饰/人造珠宝佩饰"/>
    <d v="2014-04-30T00:00:00"/>
    <d v="2016-10-27T00:00:00"/>
    <s v="保底与流水两者取高"/>
    <s v="0.18"/>
    <s v="0.18"/>
    <s v=""/>
    <n v="2.5"/>
  </r>
  <r>
    <d v="2015-11-01T00:00:00"/>
    <x v="3"/>
    <x v="3"/>
    <s v="优特L2"/>
    <n v="27255.599999999999"/>
    <n v="13199.887079999999"/>
    <x v="3568"/>
    <x v="5382"/>
    <x v="5306"/>
    <x v="149"/>
    <s v="其它"/>
    <x v="3"/>
    <s v="汽车美容"/>
    <d v="2015-08-21T00:00:00"/>
    <d v="2016-08-20T00:00:00"/>
    <s v="纯保底"/>
    <n v="0"/>
    <n v="0"/>
    <s v=""/>
    <n v="1"/>
  </r>
  <r>
    <d v="2015-11-01T00:00:00"/>
    <x v="3"/>
    <x v="3"/>
    <s v="百合新娘"/>
    <n v="132726"/>
    <n v="26293.0206"/>
    <x v="975"/>
    <x v="5383"/>
    <x v="5307"/>
    <x v="24"/>
    <s v="其它"/>
    <x v="3"/>
    <s v="婚纱店/婚纱摄影"/>
    <d v="2015-06-08T00:00:00"/>
    <d v="2016-06-07T00:00:00"/>
    <s v="保底与流水两者取高"/>
    <s v="0.18"/>
    <s v="0.18"/>
    <s v=""/>
    <n v="1"/>
  </r>
  <r>
    <d v="2015-11-01T00:00:00"/>
    <x v="3"/>
    <x v="3"/>
    <s v="7°银匠"/>
    <n v="51259.199999999997"/>
    <n v="9313.7966400000023"/>
    <x v="3569"/>
    <x v="5384"/>
    <x v="5308"/>
    <x v="10"/>
    <s v="普通服饰"/>
    <x v="6"/>
    <s v="流行配饰/人造珠宝佩饰"/>
    <d v="2014-06-14T00:00:00"/>
    <d v="2016-08-09T00:00:00"/>
    <s v="保底与流水两者取高"/>
    <s v="0.17"/>
    <s v="0.17"/>
    <s v=""/>
    <n v="2.2000000000000002"/>
  </r>
  <r>
    <d v="2015-11-01T00:00:00"/>
    <x v="3"/>
    <x v="3"/>
    <s v="iwell 爱享屋"/>
    <n v="56528.4"/>
    <n v="9078.4610399999983"/>
    <x v="3570"/>
    <x v="5385"/>
    <x v="5309"/>
    <x v="157"/>
    <s v="普通服饰"/>
    <x v="6"/>
    <s v="生活特性店"/>
    <d v="2015-06-26T00:00:00"/>
    <d v="2016-06-25T00:00:00"/>
    <s v="保底与流水两者取高"/>
    <s v="0.15"/>
    <s v="0.15"/>
    <s v=""/>
    <n v="1"/>
  </r>
  <r>
    <d v="2015-11-01T00:00:00"/>
    <x v="3"/>
    <x v="3"/>
    <s v="Bestgold"/>
    <n v="29199.599999999999"/>
    <n v="6000.5178000000005"/>
    <x v="3393"/>
    <x v="5386"/>
    <x v="5310"/>
    <x v="53"/>
    <s v="珠宝"/>
    <x v="7"/>
    <s v="珠宝"/>
    <d v="2015-08-20T00:00:00"/>
    <d v="2016-08-19T00:00:00"/>
    <s v="保底与流水两者取高"/>
    <s v="0.,0.1"/>
    <s v="0."/>
    <s v="0.1"/>
    <n v="1"/>
  </r>
  <r>
    <d v="2015-12-01T00:00:00"/>
    <x v="3"/>
    <x v="3"/>
    <s v="新发现餐厅"/>
    <n v="1021546.7999999999"/>
    <n v="132494.61996000001"/>
    <x v="205"/>
    <x v="5387"/>
    <x v="5311"/>
    <x v="111"/>
    <s v="餐饮"/>
    <x v="2"/>
    <s v="餐馆/饭店"/>
    <d v="2012-12-27T00:00:00"/>
    <d v="2021-05-09T00:00:00"/>
    <s v="保底(含物管费)与流水两者取高"/>
    <n v="0.08"/>
    <n v="0.08"/>
    <s v=""/>
    <n v="8.4"/>
  </r>
  <r>
    <d v="2015-12-01T00:00:00"/>
    <x v="3"/>
    <x v="3"/>
    <s v="张功馆"/>
    <n v="943554"/>
    <n v="98223.971399999995"/>
    <x v="3539"/>
    <x v="5388"/>
    <x v="5312"/>
    <x v="112"/>
    <s v="餐饮"/>
    <x v="2"/>
    <s v="餐馆/饭店"/>
    <d v="2013-01-12T00:00:00"/>
    <d v="2021-05-09T00:00:00"/>
    <s v="保底(含物管费)与流水两者取高"/>
    <n v="0.08"/>
    <n v="0.08"/>
    <s v=""/>
    <n v="8.3000000000000007"/>
  </r>
  <r>
    <d v="2015-12-01T00:00:00"/>
    <x v="3"/>
    <x v="3"/>
    <s v="泰澜"/>
    <n v="548716.02"/>
    <n v="80167.410522000006"/>
    <x v="854"/>
    <x v="5389"/>
    <x v="5313"/>
    <x v="113"/>
    <s v="餐饮"/>
    <x v="2"/>
    <s v="餐馆/饭店"/>
    <d v="2014-08-26T00:00:00"/>
    <d v="2019-08-25T00:00:00"/>
    <s v="保底(含物管费)与流水两者取高"/>
    <n v="0.08"/>
    <n v="0.08"/>
    <s v=""/>
    <n v="5"/>
  </r>
  <r>
    <d v="2015-12-01T00:00:00"/>
    <x v="3"/>
    <x v="3"/>
    <s v="西堤厚牛排"/>
    <n v="809751.6"/>
    <n v="78788.830679999985"/>
    <x v="3571"/>
    <x v="5390"/>
    <x v="5314"/>
    <x v="114"/>
    <s v="餐饮"/>
    <x v="2"/>
    <s v="餐馆/饭店"/>
    <d v="2014-04-28T00:00:00"/>
    <d v="2020-04-27T00:00:00"/>
    <s v="保底(含物管费)与流水两者取高"/>
    <n v="0.08"/>
    <n v="0.08"/>
    <s v=""/>
    <n v="6"/>
  </r>
  <r>
    <d v="2015-12-01T00:00:00"/>
    <x v="3"/>
    <x v="3"/>
    <s v="侨治"/>
    <n v="281498.16000000003"/>
    <n v="27586.819680000004"/>
    <x v="3572"/>
    <x v="5391"/>
    <x v="5315"/>
    <x v="115"/>
    <s v="美容"/>
    <x v="8"/>
    <s v="美容/美发/美甲"/>
    <d v="2012-11-30T00:00:00"/>
    <d v="2018-05-09T00:00:00"/>
    <s v="纯保底"/>
    <n v="0"/>
    <n v="0"/>
    <s v=""/>
    <n v="5.4"/>
  </r>
  <r>
    <d v="2015-12-01T00:00:00"/>
    <x v="3"/>
    <x v="3"/>
    <s v="牛胜"/>
    <n v="526406.40000000002"/>
    <n v="46639.607040000003"/>
    <x v="1162"/>
    <x v="5392"/>
    <x v="5316"/>
    <x v="158"/>
    <s v="餐饮"/>
    <x v="2"/>
    <s v="餐馆/饭店"/>
    <d v="2015-05-15T00:00:00"/>
    <d v="2020-05-14T00:00:00"/>
    <s v="保底(含物管费)与流水两者取高"/>
    <n v="0.08"/>
    <n v="0.08"/>
    <s v=""/>
    <n v="5"/>
  </r>
  <r>
    <d v="2015-12-01T00:00:00"/>
    <x v="3"/>
    <x v="3"/>
    <s v="巴蜀江南"/>
    <n v="499297.19999999995"/>
    <n v="90173.074319999985"/>
    <x v="3259"/>
    <x v="5393"/>
    <x v="5317"/>
    <x v="152"/>
    <s v="餐饮"/>
    <x v="2"/>
    <s v="餐馆/饭店"/>
    <d v="2015-04-04T00:00:00"/>
    <d v="2021-05-09T00:00:00"/>
    <s v="保底(含物管费)与流水两者取高"/>
    <n v="7.0000000000000007E-2"/>
    <n v="7.0000000000000007E-2"/>
    <s v=""/>
    <n v="6.1"/>
  </r>
  <r>
    <d v="2015-12-01T00:00:00"/>
    <x v="3"/>
    <x v="3"/>
    <s v="Aimer 爱慕一家人"/>
    <n v="260565.59999999998"/>
    <n v="52816.647119999994"/>
    <x v="2961"/>
    <x v="5394"/>
    <x v="5318"/>
    <x v="117"/>
    <s v="普通服饰"/>
    <x v="9"/>
    <s v="内衣裤/保暖内衣"/>
    <d v="2013-01-25T00:00:00"/>
    <d v="2016-05-09T00:00:00"/>
    <s v="保底与流水两者取高"/>
    <n v="0.16"/>
    <n v="0.16"/>
    <s v=""/>
    <n v="3.3"/>
  </r>
  <r>
    <d v="2015-12-01T00:00:00"/>
    <x v="3"/>
    <x v="3"/>
    <s v="AVVN 飞鸟和新酒"/>
    <n v="387634.8"/>
    <n v="71092.222320000001"/>
    <x v="110"/>
    <x v="5395"/>
    <x v="5319"/>
    <x v="25"/>
    <s v="普通服饰"/>
    <x v="13"/>
    <s v="女装"/>
    <d v="2015-05-10T00:00:00"/>
    <d v="2017-05-09T00:00:00"/>
    <s v="保底与流水两者取高"/>
    <n v="0.16"/>
    <n v="0.16"/>
    <s v=""/>
    <n v="2"/>
  </r>
  <r>
    <d v="2015-12-01T00:00:00"/>
    <x v="3"/>
    <x v="3"/>
    <s v="Zolle"/>
    <n v="143674.79999999999"/>
    <n v="36004.904880000002"/>
    <x v="3573"/>
    <x v="5396"/>
    <x v="5320"/>
    <x v="54"/>
    <s v="普通服饰"/>
    <x v="13"/>
    <s v="女装"/>
    <d v="2013-01-05T00:00:00"/>
    <d v="2016-05-09T00:00:00"/>
    <s v="保底与流水两者取高"/>
    <n v="0.16"/>
    <n v="0.16"/>
    <s v=""/>
    <n v="3.3"/>
  </r>
  <r>
    <d v="2015-12-01T00:00:00"/>
    <x v="3"/>
    <x v="3"/>
    <s v="TATA"/>
    <n v="200141.28"/>
    <n v="29320.697519999994"/>
    <x v="3574"/>
    <x v="5397"/>
    <x v="5321"/>
    <x v="22"/>
    <s v="普通服饰"/>
    <x v="6"/>
    <s v="鞋"/>
    <d v="2015-06-01T00:00:00"/>
    <d v="2017-05-31T00:00:00"/>
    <s v="保底与流水两者取高"/>
    <n v="0.13"/>
    <n v="0.13"/>
    <s v=""/>
    <n v="2"/>
  </r>
  <r>
    <d v="2015-12-01T00:00:00"/>
    <x v="3"/>
    <x v="3"/>
    <s v="Teenmix 天美意"/>
    <n v="165727.19999999998"/>
    <n v="24958.516320000002"/>
    <x v="493"/>
    <x v="5398"/>
    <x v="5322"/>
    <x v="154"/>
    <s v="普通服饰"/>
    <x v="6"/>
    <s v="鞋"/>
    <d v="2015-06-01T00:00:00"/>
    <d v="2017-05-31T00:00:00"/>
    <s v="保底与流水两者取高"/>
    <n v="0.13"/>
    <n v="0.13"/>
    <s v=""/>
    <n v="2"/>
  </r>
  <r>
    <d v="2015-12-01T00:00:00"/>
    <x v="3"/>
    <x v="3"/>
    <s v="Belle 百丽"/>
    <n v="343377.36"/>
    <n v="48244.519080000005"/>
    <x v="2559"/>
    <x v="5399"/>
    <x v="5323"/>
    <x v="51"/>
    <s v="普通服饰"/>
    <x v="6"/>
    <s v="鞋"/>
    <d v="2015-06-04T00:00:00"/>
    <d v="2017-06-03T00:00:00"/>
    <s v="保底与流水两者取高"/>
    <n v="0.13"/>
    <n v="0.13"/>
    <s v=""/>
    <n v="2"/>
  </r>
  <r>
    <d v="2015-12-01T00:00:00"/>
    <x v="3"/>
    <x v="3"/>
    <s v="Peace Bird 太平鸟女装"/>
    <n v="343522.8"/>
    <n v="74681.856719999996"/>
    <x v="1723"/>
    <x v="5400"/>
    <x v="5324"/>
    <x v="35"/>
    <s v="普通服饰"/>
    <x v="13"/>
    <s v="女装"/>
    <d v="2015-06-01T00:00:00"/>
    <d v="2017-05-31T00:00:00"/>
    <s v="保底与流水两者取高"/>
    <n v="0.19"/>
    <n v="0.19"/>
    <s v=""/>
    <n v="2"/>
  </r>
  <r>
    <d v="2015-12-01T00:00:00"/>
    <x v="3"/>
    <x v="3"/>
    <s v="Donoratico 达衣岩"/>
    <n v="434967.6"/>
    <n v="78294.167999999991"/>
    <x v="428"/>
    <x v="5401"/>
    <x v="5325"/>
    <x v="119"/>
    <s v="普通服饰"/>
    <x v="13"/>
    <s v="女装"/>
    <d v="2013-01-10T00:00:00"/>
    <d v="2016-05-09T00:00:00"/>
    <s v="保底(含物管费)与流水两者取高"/>
    <n v="0.18"/>
    <n v="0.18"/>
    <s v=""/>
    <n v="3.3"/>
  </r>
  <r>
    <d v="2015-12-01T00:00:00"/>
    <x v="3"/>
    <x v="3"/>
    <s v="Eland 依恋"/>
    <n v="169164.88799999998"/>
    <n v="37909.851400799991"/>
    <x v="3575"/>
    <x v="5402"/>
    <x v="5326"/>
    <x v="120"/>
    <s v="普通服饰"/>
    <x v="9"/>
    <s v="综合服饰"/>
    <d v="2013-03-07T00:00:00"/>
    <d v="2016-05-09T00:00:00"/>
    <s v="保底(含物管费)与流水两者取高"/>
    <n v="0.14000000000000001"/>
    <n v="0.14000000000000001"/>
    <s v=""/>
    <n v="3.2"/>
  </r>
  <r>
    <d v="2015-12-01T00:00:00"/>
    <x v="3"/>
    <x v="3"/>
    <s v="Teenie Weenie"/>
    <n v="208917.09600000002"/>
    <n v="29248.393440000007"/>
    <x v="445"/>
    <x v="5403"/>
    <x v="5327"/>
    <x v="121"/>
    <s v="普通服饰"/>
    <x v="13"/>
    <s v="女装"/>
    <d v="2013-03-04T00:00:00"/>
    <d v="2016-05-09T00:00:00"/>
    <s v="保底(含物管费)与流水两者取高"/>
    <n v="0.14000000000000001"/>
    <n v="0.14000000000000001"/>
    <s v=""/>
    <n v="3.2"/>
  </r>
  <r>
    <d v="2015-12-01T00:00:00"/>
    <x v="3"/>
    <x v="3"/>
    <s v="Key Wear 奇威"/>
    <n v="215928"/>
    <n v="41695.696799999998"/>
    <x v="817"/>
    <x v="5404"/>
    <x v="5328"/>
    <x v="122"/>
    <s v="普通服饰"/>
    <x v="13"/>
    <s v="女装"/>
    <d v="2013-01-10T00:00:00"/>
    <d v="2018-05-09T00:00:00"/>
    <s v="保底与流水两者取高"/>
    <n v="0.16"/>
    <n v="0.16"/>
    <s v=""/>
    <n v="5.3"/>
  </r>
  <r>
    <d v="2015-12-01T00:00:00"/>
    <x v="3"/>
    <x v="3"/>
    <s v="Eifini 伊芙丽"/>
    <n v="418623.6"/>
    <n v="91804.155480000001"/>
    <x v="3576"/>
    <x v="5405"/>
    <x v="5329"/>
    <x v="123"/>
    <s v="普通服饰"/>
    <x v="13"/>
    <s v="女装"/>
    <d v="2015-05-16T00:00:00"/>
    <d v="2017-05-15T00:00:00"/>
    <s v="保底与流水两者取高"/>
    <n v="0.18"/>
    <n v="0.18"/>
    <s v=""/>
    <n v="2"/>
  </r>
  <r>
    <d v="2015-12-01T00:00:00"/>
    <x v="3"/>
    <x v="3"/>
    <s v="Peace Bird 太平鸟男装"/>
    <n v="1140559.2"/>
    <n v="189789.05088"/>
    <x v="3577"/>
    <x v="5406"/>
    <x v="5330"/>
    <x v="124"/>
    <s v="普通服饰"/>
    <x v="12"/>
    <s v="男装"/>
    <d v="2013-01-21T00:00:00"/>
    <d v="2016-05-09T00:00:00"/>
    <s v="保底与流水两者取高"/>
    <n v="0.15"/>
    <n v="0.15"/>
    <s v=""/>
    <n v="3.3"/>
  </r>
  <r>
    <d v="2015-12-01T00:00:00"/>
    <x v="3"/>
    <x v="3"/>
    <s v="gxg.jeans"/>
    <n v="384174"/>
    <n v="67268.867400000003"/>
    <x v="3578"/>
    <x v="5407"/>
    <x v="5331"/>
    <x v="125"/>
    <s v="普通服饰"/>
    <x v="12"/>
    <s v="男装"/>
    <d v="2013-01-05T00:00:00"/>
    <d v="2016-05-09T00:00:00"/>
    <s v="保底与流水两者取高"/>
    <n v="0.14000000000000001"/>
    <n v="0.14000000000000001"/>
    <s v=""/>
    <n v="3.3"/>
  </r>
  <r>
    <d v="2015-12-01T00:00:00"/>
    <x v="3"/>
    <x v="3"/>
    <s v="Honeys"/>
    <n v="220686"/>
    <n v="79976.606400000004"/>
    <x v="3579"/>
    <x v="5408"/>
    <x v="5332"/>
    <x v="126"/>
    <s v="普通服饰"/>
    <x v="13"/>
    <s v="女装"/>
    <d v="2012-12-31T00:00:00"/>
    <d v="2016-03-06T00:00:00"/>
    <s v="保底与流水两者取高"/>
    <n v="0.19"/>
    <n v="0.19"/>
    <s v=""/>
    <n v="3.2"/>
  </r>
  <r>
    <d v="2015-12-01T00:00:00"/>
    <x v="3"/>
    <x v="3"/>
    <s v="La Chapelle 拉夏贝尔"/>
    <n v="1384072.8"/>
    <n v="285257.40408000001"/>
    <x v="1657"/>
    <x v="5409"/>
    <x v="5333"/>
    <x v="127"/>
    <s v="快时尚"/>
    <x v="21"/>
    <s v="快时尚"/>
    <d v="2013-03-05T00:00:00"/>
    <d v="2021-06-02T00:00:00"/>
    <s v="保底与流水两者取高"/>
    <n v="0.15"/>
    <n v="0.15"/>
    <s v=""/>
    <n v="8.1999999999999993"/>
  </r>
  <r>
    <d v="2015-12-01T00:00:00"/>
    <x v="3"/>
    <x v="3"/>
    <s v="张生记"/>
    <n v="884986.79999999993"/>
    <n v="95755.571760000006"/>
    <x v="3580"/>
    <x v="5410"/>
    <x v="5334"/>
    <x v="128"/>
    <s v="餐饮"/>
    <x v="2"/>
    <s v="餐馆/饭店"/>
    <d v="2013-06-21T00:00:00"/>
    <d v="2021-10-18T00:00:00"/>
    <s v="保底(含物管费)与流水两者取高"/>
    <n v="0.04"/>
    <n v="0.04"/>
    <s v=""/>
    <n v="8.3000000000000007"/>
  </r>
  <r>
    <d v="2015-12-01T00:00:00"/>
    <x v="3"/>
    <x v="3"/>
    <s v="炉鱼"/>
    <n v="1916336.4"/>
    <n v="95816.82"/>
    <x v="446"/>
    <x v="5411"/>
    <x v="5335"/>
    <x v="129"/>
    <s v="餐饮"/>
    <x v="2"/>
    <s v="餐馆/饭店"/>
    <d v="2013-08-28T00:00:00"/>
    <d v="2021-11-25T00:00:00"/>
    <s v="保底(含物管费)与流水两者取高"/>
    <n v="0.05"/>
    <n v="0.05"/>
    <s v=""/>
    <n v="8.1999999999999993"/>
  </r>
  <r>
    <d v="2015-12-01T00:00:00"/>
    <x v="3"/>
    <x v="3"/>
    <s v="The Second Movement 第二乐章"/>
    <n v="873830.40000000002"/>
    <n v="55837.76256000001"/>
    <x v="3581"/>
    <x v="5412"/>
    <x v="5336"/>
    <x v="148"/>
    <s v="餐饮"/>
    <x v="2"/>
    <s v="餐馆/饭店"/>
    <d v="2013-10-20T00:00:00"/>
    <d v="2022-01-17T00:00:00"/>
    <s v="保底(含物管费)与流水两者取高"/>
    <n v="0.05"/>
    <n v="0.05"/>
    <s v=""/>
    <n v="8.1999999999999993"/>
  </r>
  <r>
    <d v="2015-12-01T00:00:00"/>
    <x v="3"/>
    <x v="3"/>
    <s v="Girdear 哥弟"/>
    <n v="724626"/>
    <n v="56593.2906"/>
    <x v="3582"/>
    <x v="5413"/>
    <x v="5337"/>
    <x v="83"/>
    <s v="普通服饰"/>
    <x v="13"/>
    <s v="女装"/>
    <d v="2013-04-10T00:00:00"/>
    <d v="2016-05-09T00:00:00"/>
    <s v="保底与流水两者取高"/>
    <n v="0.06"/>
    <n v="0.06"/>
    <s v=""/>
    <n v="3.1"/>
  </r>
  <r>
    <d v="2015-12-01T00:00:00"/>
    <x v="3"/>
    <x v="3"/>
    <s v="Esprit"/>
    <n v="930025.32"/>
    <n v="154756.21324799999"/>
    <x v="3577"/>
    <x v="5414"/>
    <x v="5338"/>
    <x v="130"/>
    <s v="普通服饰"/>
    <x v="9"/>
    <s v="中性服装/休闲服饰"/>
    <d v="2013-01-25T00:00:00"/>
    <d v="2018-05-09T00:00:00"/>
    <s v="保底与流水两者取高"/>
    <n v="0.12"/>
    <n v="0.12"/>
    <s v=""/>
    <n v="5.3"/>
  </r>
  <r>
    <d v="2015-12-01T00:00:00"/>
    <x v="3"/>
    <x v="3"/>
    <s v="真情告白"/>
    <n v="231136.8"/>
    <n v="44193.356160000003"/>
    <x v="736"/>
    <x v="5415"/>
    <x v="5339"/>
    <x v="20"/>
    <s v="普通服饰"/>
    <x v="13"/>
    <s v="女装"/>
    <d v="2015-11-17T00:00:00"/>
    <d v="2017-11-16T00:00:00"/>
    <s v="纯保底"/>
    <s v="0.,0.17"/>
    <s v="0."/>
    <s v="0.17"/>
    <n v="2"/>
  </r>
  <r>
    <d v="2015-12-01T00:00:00"/>
    <x v="3"/>
    <x v="3"/>
    <s v="ZUEE"/>
    <n v="134670"/>
    <n v="27311.075999999997"/>
    <x v="3583"/>
    <x v="5416"/>
    <x v="5340"/>
    <x v="159"/>
    <s v="普通服饰"/>
    <x v="12"/>
    <s v="男装"/>
    <d v="2015-11-17T00:00:00"/>
    <d v="2017-11-16T00:00:00"/>
    <s v="纯保底"/>
    <s v="0.,0.18"/>
    <s v="0."/>
    <s v="0.18"/>
    <n v="2"/>
  </r>
  <r>
    <d v="2015-12-01T00:00:00"/>
    <x v="3"/>
    <x v="3"/>
    <s v="Trendiano"/>
    <n v="102582"/>
    <n v="32231.2644"/>
    <x v="3584"/>
    <x v="5417"/>
    <x v="5341"/>
    <x v="97"/>
    <s v="普通服饰"/>
    <x v="12"/>
    <s v="男装"/>
    <d v="2015-11-17T00:00:00"/>
    <d v="2017-11-16T00:00:00"/>
    <s v="纯保底"/>
    <s v="0.,0.18"/>
    <s v="0."/>
    <s v="0.18"/>
    <n v="2"/>
  </r>
  <r>
    <d v="2015-12-01T00:00:00"/>
    <x v="3"/>
    <x v="3"/>
    <s v="Gillive 嘉里奥"/>
    <n v="48382.799999999996"/>
    <n v="19149.912239999998"/>
    <x v="3585"/>
    <x v="5418"/>
    <x v="5342"/>
    <x v="33"/>
    <s v="普通服饰"/>
    <x v="6"/>
    <s v="手袋/钱包/旅行箱包"/>
    <d v="2015-06-23T00:00:00"/>
    <d v="2017-06-22T00:00:00"/>
    <s v="保底与流水两者取高"/>
    <n v="0.2"/>
    <n v="0.2"/>
    <s v=""/>
    <n v="2"/>
  </r>
  <r>
    <d v="2015-12-01T00:00:00"/>
    <x v="3"/>
    <x v="3"/>
    <s v="Adidas Originals 三叶草"/>
    <n v="471495.6"/>
    <n v="67659.618599999987"/>
    <x v="2316"/>
    <x v="5419"/>
    <x v="5343"/>
    <x v="155"/>
    <s v="普通服饰"/>
    <x v="18"/>
    <s v="运动服饰/运动配饰"/>
    <d v="2015-06-23T00:00:00"/>
    <d v="2017-06-22T00:00:00"/>
    <s v="保底与流水两者取高"/>
    <n v="0.13"/>
    <n v="0.13"/>
    <s v=""/>
    <n v="2"/>
  </r>
  <r>
    <d v="2015-12-01T00:00:00"/>
    <x v="3"/>
    <x v="3"/>
    <s v="it Michaa"/>
    <n v="409070.39999999997"/>
    <n v="74696.255040000004"/>
    <x v="1489"/>
    <x v="5420"/>
    <x v="5344"/>
    <x v="60"/>
    <s v="普通服饰"/>
    <x v="13"/>
    <s v="女装"/>
    <d v="2015-06-08T00:00:00"/>
    <d v="2017-06-07T00:00:00"/>
    <s v="保底与流水两者取高"/>
    <n v="0.17"/>
    <n v="0.17"/>
    <s v=""/>
    <n v="2"/>
  </r>
  <r>
    <d v="2015-12-01T00:00:00"/>
    <x v="3"/>
    <x v="3"/>
    <s v="Seasonwind 季候风"/>
    <n v="199227.6"/>
    <n v="39267.759960000003"/>
    <x v="3586"/>
    <x v="5421"/>
    <x v="5345"/>
    <x v="156"/>
    <s v="普通服饰"/>
    <x v="13"/>
    <s v="女装"/>
    <d v="2015-06-08T00:00:00"/>
    <d v="2017-06-07T00:00:00"/>
    <s v="保底与流水两者取高"/>
    <n v="0.17"/>
    <n v="0.17"/>
    <s v=""/>
    <n v="2"/>
  </r>
  <r>
    <d v="2015-12-01T00:00:00"/>
    <x v="3"/>
    <x v="3"/>
    <s v="Plory"/>
    <n v="245344.08"/>
    <n v="34348.171200000004"/>
    <x v="445"/>
    <x v="5422"/>
    <x v="5346"/>
    <x v="134"/>
    <s v="普通服饰"/>
    <x v="12"/>
    <s v="男装"/>
    <d v="2013-03-12T00:00:00"/>
    <d v="2016-05-09T00:00:00"/>
    <s v="保底(含物管费)与流水两者取高"/>
    <n v="0.14000000000000001"/>
    <n v="0.14000000000000001"/>
    <s v=""/>
    <n v="3.2"/>
  </r>
  <r>
    <d v="2015-12-01T00:00:00"/>
    <x v="3"/>
    <x v="3"/>
    <s v="Croquis 速写"/>
    <n v="692720.4"/>
    <n v="132448.14048"/>
    <x v="736"/>
    <x v="5423"/>
    <x v="5347"/>
    <x v="135"/>
    <s v="普通服饰"/>
    <x v="12"/>
    <s v="男装"/>
    <d v="2013-03-22T00:00:00"/>
    <d v="2016-05-09T00:00:00"/>
    <s v="保底与流水两者取高"/>
    <n v="0.18"/>
    <n v="0.18"/>
    <s v=""/>
    <n v="3.1"/>
  </r>
  <r>
    <d v="2015-12-01T00:00:00"/>
    <x v="3"/>
    <x v="3"/>
    <s v="JNBY 江南布衣"/>
    <n v="627304.79999999993"/>
    <n v="125335.49904"/>
    <x v="3587"/>
    <x v="5424"/>
    <x v="5348"/>
    <x v="82"/>
    <s v="普通服饰"/>
    <x v="13"/>
    <s v="女装"/>
    <d v="2013-01-11T00:00:00"/>
    <d v="2016-05-09T00:00:00"/>
    <s v="保底与流水两者取高"/>
    <n v="0.18"/>
    <n v="0.18"/>
    <s v=""/>
    <n v="3.3"/>
  </r>
  <r>
    <d v="2015-12-01T00:00:00"/>
    <x v="3"/>
    <x v="3"/>
    <s v="ROEM"/>
    <n v="111616.8"/>
    <n v="20593.299599999998"/>
    <x v="3588"/>
    <x v="5425"/>
    <x v="5349"/>
    <x v="136"/>
    <s v="普通服饰"/>
    <x v="13"/>
    <s v="女装"/>
    <d v="2013-03-12T00:00:00"/>
    <d v="2016-05-09T00:00:00"/>
    <s v="保底(含物管费)与流水两者取高"/>
    <n v="0.14000000000000001"/>
    <n v="0.14000000000000001"/>
    <s v=""/>
    <n v="3.2"/>
  </r>
  <r>
    <d v="2015-12-01T00:00:00"/>
    <x v="3"/>
    <x v="3"/>
    <s v="Tutuanna 趣趣安娜"/>
    <n v="205966.44"/>
    <n v="40348.825596000002"/>
    <x v="1541"/>
    <x v="5426"/>
    <x v="5350"/>
    <x v="63"/>
    <s v="普通服饰"/>
    <x v="9"/>
    <s v="内衣裤/保暖内衣"/>
    <d v="2015-06-01T00:00:00"/>
    <d v="2017-05-31T00:00:00"/>
    <s v="保底与流水两者取高"/>
    <n v="0.17"/>
    <n v="0.17"/>
    <s v=""/>
    <n v="2"/>
  </r>
  <r>
    <d v="2015-12-01T00:00:00"/>
    <x v="3"/>
    <x v="3"/>
    <s v="木九十"/>
    <n v="92567.039999999994"/>
    <n v="18059.829504000001"/>
    <x v="3589"/>
    <x v="5427"/>
    <x v="5351"/>
    <x v="137"/>
    <s v="珠宝"/>
    <x v="11"/>
    <s v="钟表"/>
    <d v="2015-06-01T00:00:00"/>
    <d v="2017-05-31T00:00:00"/>
    <s v="保底与流水两者取高"/>
    <n v="0.16"/>
    <n v="0.16"/>
    <s v=""/>
    <n v="2"/>
  </r>
  <r>
    <d v="2015-12-01T00:00:00"/>
    <x v="3"/>
    <x v="3"/>
    <s v="AJIDOU 阿吉豆"/>
    <n v="273811.20000000001"/>
    <n v="44193.127680000005"/>
    <x v="3590"/>
    <x v="5428"/>
    <x v="5352"/>
    <x v="138"/>
    <s v="普通服饰"/>
    <x v="6"/>
    <s v="流行配饰/人造珠宝佩饰"/>
    <d v="2013-01-13T00:00:00"/>
    <d v="2016-05-09T00:00:00"/>
    <s v="保底与流水两者取高"/>
    <n v="0.15"/>
    <n v="0.15"/>
    <s v=""/>
    <n v="3.3"/>
  </r>
  <r>
    <d v="2015-12-01T00:00:00"/>
    <x v="3"/>
    <x v="3"/>
    <s v="One More"/>
    <n v="184701.6"/>
    <n v="36607.857120000001"/>
    <x v="3591"/>
    <x v="5429"/>
    <x v="5353"/>
    <x v="118"/>
    <s v="普通服饰"/>
    <x v="13"/>
    <s v="女装"/>
    <d v="2014-12-01T00:00:00"/>
    <d v="2016-05-09T00:00:00"/>
    <s v="保底与流水两者取高"/>
    <n v="0.14000000000000001"/>
    <n v="0.14000000000000001"/>
    <s v=""/>
    <n v="1.4"/>
  </r>
  <r>
    <d v="2015-12-01T00:00:00"/>
    <x v="3"/>
    <x v="3"/>
    <s v="GXG"/>
    <n v="972366.48"/>
    <n v="162871.3854"/>
    <x v="3549"/>
    <x v="5430"/>
    <x v="5354"/>
    <x v="52"/>
    <s v="普通服饰"/>
    <x v="12"/>
    <s v="男装"/>
    <d v="2014-12-01T00:00:00"/>
    <d v="2016-05-09T00:00:00"/>
    <s v="保底与流水两者取高"/>
    <n v="0.14000000000000001"/>
    <n v="0.14000000000000001"/>
    <s v=""/>
    <n v="1.4"/>
  </r>
  <r>
    <d v="2015-12-01T00:00:00"/>
    <x v="3"/>
    <x v="3"/>
    <s v="Hope show"/>
    <n v="846896.4"/>
    <n v="126356.94287999999"/>
    <x v="3592"/>
    <x v="5431"/>
    <x v="5355"/>
    <x v="151"/>
    <s v="普通服饰"/>
    <x v="13"/>
    <s v="女装"/>
    <d v="2013-02-26T00:00:00"/>
    <d v="2016-05-09T00:00:00"/>
    <s v="保底与流水两者取高"/>
    <n v="0.16"/>
    <n v="0.16"/>
    <s v=""/>
    <n v="3.2"/>
  </r>
  <r>
    <d v="2015-12-01T00:00:00"/>
    <x v="3"/>
    <x v="3"/>
    <s v="H.S"/>
    <n v="346865.39999999997"/>
    <n v="99619.742880000005"/>
    <x v="3593"/>
    <x v="5432"/>
    <x v="5356"/>
    <x v="153"/>
    <s v="普通服饰"/>
    <x v="13"/>
    <s v="女装"/>
    <d v="2013-02-26T00:00:00"/>
    <d v="2016-05-09T00:00:00"/>
    <s v="保底与流水两者取高"/>
    <n v="0.16"/>
    <n v="0.16"/>
    <s v=""/>
    <n v="3.2"/>
  </r>
  <r>
    <d v="2015-12-01T00:00:00"/>
    <x v="3"/>
    <x v="3"/>
    <s v="Harbor House"/>
    <n v="1464393.048"/>
    <n v="214972.8994464"/>
    <x v="3594"/>
    <x v="5433"/>
    <x v="5357"/>
    <x v="142"/>
    <s v="其它"/>
    <x v="4"/>
    <s v="家具/厨房/卫浴/灯"/>
    <d v="2012-11-28T00:00:00"/>
    <d v="2018-05-09T00:00:00"/>
    <s v="保底与流水两者取高"/>
    <n v="0.13"/>
    <n v="0.13"/>
    <s v=""/>
    <n v="5.4"/>
  </r>
  <r>
    <d v="2015-12-01T00:00:00"/>
    <x v="3"/>
    <x v="3"/>
    <s v="煮火"/>
    <n v="661923.13199999998"/>
    <n v="64603.697683199985"/>
    <x v="3595"/>
    <x v="5434"/>
    <x v="5358"/>
    <x v="143"/>
    <s v="餐饮"/>
    <x v="2"/>
    <s v="餐馆/饭店"/>
    <d v="2015-05-11T00:00:00"/>
    <d v="2020-05-10T00:00:00"/>
    <s v="保底与流水两者取高"/>
    <n v="0.08"/>
    <n v="0.08"/>
    <s v=""/>
    <n v="5"/>
  </r>
  <r>
    <d v="2015-12-01T00:00:00"/>
    <x v="3"/>
    <x v="3"/>
    <s v="釜山料理"/>
    <n v="384663.6"/>
    <n v="52275.783239999997"/>
    <x v="3596"/>
    <x v="5435"/>
    <x v="5359"/>
    <x v="144"/>
    <s v="餐饮"/>
    <x v="2"/>
    <s v="餐馆/饭店"/>
    <d v="2013-02-27T00:00:00"/>
    <d v="2021-05-09T00:00:00"/>
    <s v="保底与流水两者取高"/>
    <n v="0.08"/>
    <n v="0.08"/>
    <s v=""/>
    <n v="8.1999999999999993"/>
  </r>
  <r>
    <d v="2015-12-01T00:00:00"/>
    <x v="3"/>
    <x v="3"/>
    <s v="西贝"/>
    <n v="1796841.5519999999"/>
    <n v="106732.3881888"/>
    <x v="588"/>
    <x v="5436"/>
    <x v="5360"/>
    <x v="145"/>
    <s v="餐饮"/>
    <x v="2"/>
    <s v="餐馆/饭店"/>
    <d v="2015-01-15T00:00:00"/>
    <d v="2023-01-14T00:00:00"/>
    <s v="保底与流水两者取高"/>
    <n v="0.05"/>
    <n v="0.05"/>
    <s v=""/>
    <n v="8"/>
  </r>
  <r>
    <d v="2015-12-01T00:00:00"/>
    <x v="3"/>
    <x v="3"/>
    <s v="澳门豆捞"/>
    <n v="748382.65199999989"/>
    <n v="88683.344261999984"/>
    <x v="1906"/>
    <x v="5437"/>
    <x v="5361"/>
    <x v="146"/>
    <s v="餐饮"/>
    <x v="2"/>
    <s v="餐馆/饭店"/>
    <d v="2012-12-18T00:00:00"/>
    <d v="2021-05-16T00:00:00"/>
    <s v="纯扣"/>
    <n v="7.0000000000000007E-2"/>
    <n v="7.0000000000000007E-2"/>
    <s v=""/>
    <n v="8.4"/>
  </r>
  <r>
    <d v="2015-12-01T00:00:00"/>
    <x v="3"/>
    <x v="3"/>
    <s v="Joysocks"/>
    <n v="48629.279999999999"/>
    <n v="7892.5321439999998"/>
    <x v="2444"/>
    <x v="5438"/>
    <x v="5362"/>
    <x v="150"/>
    <s v="普通服饰"/>
    <x v="9"/>
    <s v="内衣裤/保暖内衣"/>
    <d v="2014-09-11T00:00:00"/>
    <d v="2016-09-10T00:00:00"/>
    <s v="保底与流水两者取高"/>
    <n v="0.15"/>
    <n v="0.15"/>
    <s v=""/>
    <n v="2"/>
  </r>
  <r>
    <d v="2015-12-01T00:00:00"/>
    <x v="3"/>
    <x v="3"/>
    <s v="谭木匠"/>
    <n v="39110.400000000001"/>
    <n v="7438.7980800000005"/>
    <x v="3597"/>
    <x v="5439"/>
    <x v="5363"/>
    <x v="10"/>
    <s v="普通服饰"/>
    <x v="6"/>
    <s v="流行配饰/人造珠宝佩饰"/>
    <d v="2014-09-20T00:00:00"/>
    <d v="2016-09-19T00:00:00"/>
    <s v="保底与流水两者取高"/>
    <n v="0.16"/>
    <n v="0.16"/>
    <s v=""/>
    <n v="2"/>
  </r>
  <r>
    <d v="2015-12-01T00:00:00"/>
    <x v="3"/>
    <x v="3"/>
    <s v="Italina"/>
    <n v="40039.199999999997"/>
    <n v="7799.6361599999991"/>
    <x v="3598"/>
    <x v="5440"/>
    <x v="5364"/>
    <x v="10"/>
    <s v="普通服饰"/>
    <x v="6"/>
    <s v="流行配饰/人造珠宝佩饰"/>
    <d v="2013-09-16T00:00:00"/>
    <d v="2016-09-15T00:00:00"/>
    <s v="保底与流水两者取高"/>
    <n v="0.16"/>
    <n v="0.16"/>
    <s v=""/>
    <n v="3"/>
  </r>
  <r>
    <d v="2015-12-01T00:00:00"/>
    <x v="3"/>
    <x v="3"/>
    <s v="银时代"/>
    <n v="60069.599999999999"/>
    <n v="10812.528"/>
    <x v="435"/>
    <x v="5441"/>
    <x v="5365"/>
    <x v="10"/>
    <s v="普通服饰"/>
    <x v="6"/>
    <s v="流行配饰/人造珠宝佩饰"/>
    <d v="2013-09-01T00:00:00"/>
    <d v="2016-08-31T00:00:00"/>
    <s v="保底与流水两者取高"/>
    <n v="0.17"/>
    <n v="0.17"/>
    <s v=""/>
    <n v="3"/>
  </r>
  <r>
    <d v="2015-12-01T00:00:00"/>
    <x v="3"/>
    <x v="3"/>
    <s v="Miomi 米欧米"/>
    <n v="66444"/>
    <n v="11229.035999999998"/>
    <x v="1026"/>
    <x v="5442"/>
    <x v="5366"/>
    <x v="10"/>
    <s v="其它"/>
    <x v="1"/>
    <s v="眼镜"/>
    <d v="2015-11-01T00:00:00"/>
    <d v="2016-10-31T00:00:00"/>
    <s v="保底与流水两者取高"/>
    <n v="0.16"/>
    <n v="0.16"/>
    <s v=""/>
    <n v="1"/>
  </r>
  <r>
    <d v="2015-12-01T00:00:00"/>
    <x v="3"/>
    <x v="3"/>
    <s v="大地之神"/>
    <n v="13566"/>
    <n v="5075.0406000000012"/>
    <x v="3599"/>
    <x v="5443"/>
    <x v="5367"/>
    <x v="10"/>
    <s v="普通服饰"/>
    <x v="6"/>
    <s v="流行配饰/人造珠宝佩饰"/>
    <d v="2013-09-24T00:00:00"/>
    <d v="2015-12-23T00:00:00"/>
    <s v="保底与流水两者取高"/>
    <n v="0.16"/>
    <n v="0.16"/>
    <s v=""/>
    <n v="2.2000000000000002"/>
  </r>
  <r>
    <d v="2015-12-01T00:00:00"/>
    <x v="3"/>
    <x v="3"/>
    <s v="白井(SHIRAI)品牌饰品"/>
    <n v="34754.400000000001"/>
    <n v="7201.11168"/>
    <x v="3600"/>
    <x v="5444"/>
    <x v="5368"/>
    <x v="10"/>
    <s v="普通服饰"/>
    <x v="6"/>
    <s v="流行配饰/人造珠宝佩饰"/>
    <d v="2015-09-19T00:00:00"/>
    <d v="2016-09-18T00:00:00"/>
    <s v="保底与流水两者取高"/>
    <n v="0.15"/>
    <n v="0.15"/>
    <s v=""/>
    <n v="1"/>
  </r>
  <r>
    <d v="2015-12-01T00:00:00"/>
    <x v="3"/>
    <x v="3"/>
    <s v="改衣间"/>
    <n v="6660"/>
    <n v="2640.0239999999999"/>
    <x v="3601"/>
    <x v="5445"/>
    <x v="5369"/>
    <x v="147"/>
    <s v="其它"/>
    <x v="3"/>
    <s v="衣裤织补服务"/>
    <d v="2013-12-01T00:00:00"/>
    <d v="2016-11-30T00:00:00"/>
    <s v="纯保底"/>
    <n v="0"/>
    <n v="0"/>
    <s v=""/>
    <n v="3"/>
  </r>
  <r>
    <d v="2015-12-01T00:00:00"/>
    <x v="3"/>
    <x v="3"/>
    <s v="名表维修中心"/>
    <n v="10404"/>
    <n v="2249.3447999999999"/>
    <x v="2198"/>
    <x v="5446"/>
    <x v="5370"/>
    <x v="53"/>
    <s v="其它"/>
    <x v="3"/>
    <s v="修鞋/修锁服务"/>
    <d v="2013-12-09T00:00:00"/>
    <d v="2016-12-08T00:00:00"/>
    <s v="纯保底"/>
    <n v="0"/>
    <n v="0"/>
    <s v=""/>
    <n v="3"/>
  </r>
  <r>
    <d v="2015-12-01T00:00:00"/>
    <x v="3"/>
    <x v="3"/>
    <s v="维果部落(02-K10)"/>
    <n v="40920"/>
    <n v="4092"/>
    <x v="4"/>
    <x v="5447"/>
    <x v="5371"/>
    <x v="11"/>
    <s v="餐饮"/>
    <x v="0"/>
    <s v="小吃/冷饮/果汁吧"/>
    <d v="2014-03-14T00:00:00"/>
    <d v="2016-03-13T00:00:00"/>
    <s v="保底(含物管费)与流水两者取高"/>
    <n v="0.1"/>
    <n v="0.1"/>
    <s v=""/>
    <n v="2"/>
  </r>
  <r>
    <d v="2015-12-01T00:00:00"/>
    <x v="3"/>
    <x v="3"/>
    <s v="PH7"/>
    <n v="39195.599999999999"/>
    <n v="7654.9006799999988"/>
    <x v="3602"/>
    <x v="5448"/>
    <x v="5372"/>
    <x v="58"/>
    <s v="普通服饰"/>
    <x v="6"/>
    <s v="流行配饰/人造珠宝佩饰"/>
    <d v="2014-04-30T00:00:00"/>
    <d v="2016-10-27T00:00:00"/>
    <s v="保底与流水两者取高"/>
    <n v="0.18"/>
    <n v="0.18"/>
    <s v=""/>
    <n v="2.5"/>
  </r>
  <r>
    <d v="2015-12-01T00:00:00"/>
    <x v="3"/>
    <x v="3"/>
    <s v="优特L2"/>
    <n v="39363.599999999999"/>
    <n v="13198.61508"/>
    <x v="1106"/>
    <x v="5449"/>
    <x v="5373"/>
    <x v="149"/>
    <s v="其它"/>
    <x v="3"/>
    <s v="汽车美容"/>
    <d v="2015-08-21T00:00:00"/>
    <d v="2016-08-20T00:00:00"/>
    <s v="纯保底"/>
    <n v="0"/>
    <n v="0"/>
    <s v=""/>
    <n v="1"/>
  </r>
  <r>
    <d v="2015-12-01T00:00:00"/>
    <x v="3"/>
    <x v="3"/>
    <s v="百合新娘"/>
    <n v="152056.79999999999"/>
    <n v="29772.721440000005"/>
    <x v="3603"/>
    <x v="5450"/>
    <x v="5374"/>
    <x v="24"/>
    <s v="其它"/>
    <x v="3"/>
    <s v="婚纱店/婚纱摄影"/>
    <d v="2015-06-08T00:00:00"/>
    <d v="2016-06-07T00:00:00"/>
    <s v="保底与流水两者取高"/>
    <n v="0.18"/>
    <n v="0.18"/>
    <s v=""/>
    <n v="1"/>
  </r>
  <r>
    <d v="2015-12-01T00:00:00"/>
    <x v="3"/>
    <x v="3"/>
    <s v="7°银匠"/>
    <n v="64723.199999999997"/>
    <n v="11604.86976"/>
    <x v="3604"/>
    <x v="5451"/>
    <x v="5375"/>
    <x v="10"/>
    <s v="普通服饰"/>
    <x v="6"/>
    <s v="流行配饰/人造珠宝佩饰"/>
    <d v="2014-06-14T00:00:00"/>
    <d v="2016-08-09T00:00:00"/>
    <s v="保底与流水两者取高"/>
    <n v="0.17"/>
    <n v="0.17"/>
    <s v=""/>
    <n v="2.2000000000000002"/>
  </r>
  <r>
    <d v="2015-12-01T00:00:00"/>
    <x v="3"/>
    <x v="3"/>
    <s v="iwell 爱享屋"/>
    <n v="53784"/>
    <n v="8669.9807999999994"/>
    <x v="870"/>
    <x v="5452"/>
    <x v="5376"/>
    <x v="157"/>
    <s v="普通服饰"/>
    <x v="6"/>
    <s v="生活特性店"/>
    <d v="2015-06-26T00:00:00"/>
    <d v="2016-06-25T00:00:00"/>
    <s v="保底与流水两者取高"/>
    <n v="0.15"/>
    <n v="0.15"/>
    <s v=""/>
    <n v="1"/>
  </r>
  <r>
    <d v="2015-12-01T00:00:00"/>
    <x v="3"/>
    <x v="3"/>
    <s v="Bestgold"/>
    <n v="62655.6"/>
    <n v="6002.4064799999996"/>
    <x v="3605"/>
    <x v="5453"/>
    <x v="5377"/>
    <x v="53"/>
    <s v="珠宝"/>
    <x v="7"/>
    <s v="珠宝"/>
    <d v="2015-08-20T00:00:00"/>
    <d v="2016-08-19T00:00:00"/>
    <s v="保底与流水两者取高"/>
    <s v="0.,0.1"/>
    <s v="0."/>
    <s v="0.1"/>
    <n v="1"/>
  </r>
  <r>
    <d v="2015-12-01T00:00:00"/>
    <x v="3"/>
    <x v="3"/>
    <s v="Zippo"/>
    <n v="60244.92"/>
    <n v="8434.2888000000003"/>
    <x v="445"/>
    <x v="5454"/>
    <x v="5378"/>
    <x v="6"/>
    <s v="其它"/>
    <x v="1"/>
    <s v="个人嗜好/收藏品"/>
    <d v="2015-11-15T00:00:00"/>
    <d v="2016-11-14T00:00:00"/>
    <s v="保底与流水两者取高"/>
    <n v="0.13"/>
    <n v="0.13"/>
    <s v=""/>
    <n v="1"/>
  </r>
  <r>
    <d v="2016-01-01T00:00:00"/>
    <x v="3"/>
    <x v="3"/>
    <s v="新发现餐厅"/>
    <n v="1227172.8"/>
    <n v="132534.6624"/>
    <x v="3007"/>
    <x v="5455"/>
    <x v="5379"/>
    <x v="111"/>
    <s v="餐饮"/>
    <x v="2"/>
    <s v="餐馆/饭店"/>
    <d v="2012-12-27T00:00:00"/>
    <d v="2021-05-09T00:00:00"/>
    <s v="保底(含物管费)与流水两者取高"/>
    <s v="0.08"/>
    <s v="0.08"/>
    <s v=""/>
    <n v="8.4"/>
  </r>
  <r>
    <d v="2016-01-01T00:00:00"/>
    <x v="3"/>
    <x v="3"/>
    <s v="张功馆"/>
    <n v="1018578"/>
    <n v="98292.777000000002"/>
    <x v="3606"/>
    <x v="5456"/>
    <x v="5380"/>
    <x v="112"/>
    <s v="餐饮"/>
    <x v="2"/>
    <s v="餐馆/饭店"/>
    <d v="2013-01-12T00:00:00"/>
    <d v="2021-05-09T00:00:00"/>
    <s v="保底(含物管费)与流水两者取高"/>
    <s v="0.08"/>
    <s v="0.08"/>
    <s v=""/>
    <n v="8.3000000000000007"/>
  </r>
  <r>
    <d v="2016-01-01T00:00:00"/>
    <x v="3"/>
    <x v="3"/>
    <s v="泰澜"/>
    <n v="610571.69999999995"/>
    <n v="80168.064209999997"/>
    <x v="63"/>
    <x v="5457"/>
    <x v="5381"/>
    <x v="113"/>
    <s v="餐饮"/>
    <x v="2"/>
    <s v="餐馆/饭店"/>
    <d v="2014-08-26T00:00:00"/>
    <d v="2019-08-25T00:00:00"/>
    <s v="保底(含物管费)与流水两者取高"/>
    <s v="0.08"/>
    <s v="0.08"/>
    <s v=""/>
    <n v="5"/>
  </r>
  <r>
    <d v="2016-01-01T00:00:00"/>
    <x v="3"/>
    <x v="3"/>
    <s v="西堤厚牛排"/>
    <n v="735456"/>
    <n v="78767.337599999999"/>
    <x v="3607"/>
    <x v="5458"/>
    <x v="5382"/>
    <x v="114"/>
    <s v="餐饮"/>
    <x v="2"/>
    <s v="餐馆/饭店"/>
    <d v="2014-04-28T00:00:00"/>
    <d v="2020-04-27T00:00:00"/>
    <s v="保底(含物管费)与流水两者取高"/>
    <s v="0.08"/>
    <s v="0.08"/>
    <s v=""/>
    <n v="6"/>
  </r>
  <r>
    <d v="2016-01-01T00:00:00"/>
    <x v="3"/>
    <x v="3"/>
    <s v="侨治"/>
    <n v="360050.88"/>
    <n v="27579.897408000004"/>
    <x v="3608"/>
    <x v="5459"/>
    <x v="5383"/>
    <x v="115"/>
    <s v="美容"/>
    <x v="8"/>
    <s v="美容/美发/美甲"/>
    <d v="2012-11-30T00:00:00"/>
    <d v="2018-05-09T00:00:00"/>
    <s v="纯保底"/>
    <s v="0."/>
    <s v="0."/>
    <s v=""/>
    <n v="5.4"/>
  </r>
  <r>
    <d v="2016-01-01T00:00:00"/>
    <x v="3"/>
    <x v="3"/>
    <s v="牛胜"/>
    <n v="479234.39999999997"/>
    <n v="46677.430560000001"/>
    <x v="3609"/>
    <x v="5460"/>
    <x v="5384"/>
    <x v="158"/>
    <s v="餐饮"/>
    <x v="2"/>
    <s v="餐馆/饭店"/>
    <d v="2015-05-15T00:00:00"/>
    <d v="2020-05-14T00:00:00"/>
    <s v="保底(含物管费)与流水两者取高"/>
    <s v="0.08"/>
    <s v="0.08"/>
    <s v=""/>
    <n v="5"/>
  </r>
  <r>
    <d v="2016-01-01T00:00:00"/>
    <x v="3"/>
    <x v="3"/>
    <s v="巴蜀江南"/>
    <n v="659880.74399999995"/>
    <n v="90205.697704799997"/>
    <x v="3610"/>
    <x v="5461"/>
    <x v="5385"/>
    <x v="152"/>
    <s v="餐饮"/>
    <x v="2"/>
    <s v="餐馆/饭店"/>
    <d v="2015-04-04T00:00:00"/>
    <d v="2021-05-09T00:00:00"/>
    <s v="保底(含物管费)与流水两者取高"/>
    <s v="0.07"/>
    <s v="0.07"/>
    <s v=""/>
    <n v="6.1"/>
  </r>
  <r>
    <d v="2016-01-01T00:00:00"/>
    <x v="3"/>
    <x v="3"/>
    <s v="Aimer 爱慕一家人"/>
    <n v="224300.4"/>
    <n v="52822.744200000001"/>
    <x v="3611"/>
    <x v="5462"/>
    <x v="5386"/>
    <x v="117"/>
    <s v="普通服饰"/>
    <x v="9"/>
    <s v="内衣裤/保暖内衣"/>
    <d v="2013-01-25T00:00:00"/>
    <d v="2016-05-09T00:00:00"/>
    <s v="保底与流水两者取高"/>
    <s v="0.16"/>
    <s v="0.16"/>
    <s v=""/>
    <n v="3.3"/>
  </r>
  <r>
    <d v="2016-01-01T00:00:00"/>
    <x v="3"/>
    <x v="3"/>
    <s v="AVVN 飞鸟和新酒"/>
    <n v="452847.6"/>
    <n v="81512.567999999999"/>
    <x v="435"/>
    <x v="5463"/>
    <x v="5387"/>
    <x v="25"/>
    <s v="普通服饰"/>
    <x v="13"/>
    <s v="女装"/>
    <d v="2015-05-10T00:00:00"/>
    <d v="2017-05-09T00:00:00"/>
    <s v="保底与流水两者取高"/>
    <s v="0.16"/>
    <s v="0.16"/>
    <s v=""/>
    <n v="2"/>
  </r>
  <r>
    <d v="2016-01-01T00:00:00"/>
    <x v="3"/>
    <x v="3"/>
    <s v="Zolle"/>
    <n v="255657.59999999998"/>
    <n v="46913.169600000001"/>
    <x v="3533"/>
    <x v="5464"/>
    <x v="5388"/>
    <x v="54"/>
    <s v="普通服饰"/>
    <x v="13"/>
    <s v="女装"/>
    <d v="2013-01-05T00:00:00"/>
    <d v="2016-05-09T00:00:00"/>
    <s v="保底与流水两者取高"/>
    <s v="0.16"/>
    <s v="0.16"/>
    <s v=""/>
    <n v="3.3"/>
  </r>
  <r>
    <d v="2016-01-01T00:00:00"/>
    <x v="3"/>
    <x v="3"/>
    <s v="TATA"/>
    <n v="284456.39999999997"/>
    <n v="40279.026239999999"/>
    <x v="3230"/>
    <x v="5465"/>
    <x v="5389"/>
    <x v="22"/>
    <s v="普通服饰"/>
    <x v="6"/>
    <s v="鞋"/>
    <d v="2015-06-01T00:00:00"/>
    <d v="2017-05-31T00:00:00"/>
    <s v="保底与流水两者取高"/>
    <s v="0.13"/>
    <s v="0.13"/>
    <s v=""/>
    <n v="2"/>
  </r>
  <r>
    <d v="2016-01-01T00:00:00"/>
    <x v="3"/>
    <x v="3"/>
    <s v="Teenmix 天美意"/>
    <n v="290902.8"/>
    <n v="41250.017040000006"/>
    <x v="3612"/>
    <x v="5466"/>
    <x v="5390"/>
    <x v="154"/>
    <s v="普通服饰"/>
    <x v="6"/>
    <s v="鞋"/>
    <d v="2015-06-01T00:00:00"/>
    <d v="2017-05-31T00:00:00"/>
    <s v="保底与流水两者取高"/>
    <s v="0.13"/>
    <s v="0.13"/>
    <s v=""/>
    <n v="2"/>
  </r>
  <r>
    <d v="2016-01-01T00:00:00"/>
    <x v="3"/>
    <x v="3"/>
    <s v="Belle 百丽"/>
    <n v="571428"/>
    <n v="77885.636400000003"/>
    <x v="981"/>
    <x v="5467"/>
    <x v="5391"/>
    <x v="51"/>
    <s v="普通服饰"/>
    <x v="6"/>
    <s v="鞋"/>
    <d v="2015-06-04T00:00:00"/>
    <d v="2017-06-03T00:00:00"/>
    <s v="保底与流水两者取高"/>
    <s v="0.13"/>
    <s v="0.13"/>
    <s v=""/>
    <n v="2"/>
  </r>
  <r>
    <d v="2016-01-01T00:00:00"/>
    <x v="3"/>
    <x v="3"/>
    <s v="Peace Bird 太平鸟女装"/>
    <n v="347893.2"/>
    <n v="75527.613720000008"/>
    <x v="2060"/>
    <x v="5468"/>
    <x v="5392"/>
    <x v="35"/>
    <s v="普通服饰"/>
    <x v="13"/>
    <s v="女装"/>
    <d v="2015-06-01T00:00:00"/>
    <d v="2017-05-31T00:00:00"/>
    <s v="保底与流水两者取高"/>
    <s v="0.19"/>
    <s v="0.19"/>
    <s v=""/>
    <n v="2"/>
  </r>
  <r>
    <d v="2016-01-01T00:00:00"/>
    <x v="3"/>
    <x v="3"/>
    <s v="Donoratico 达衣岩"/>
    <n v="571652.4"/>
    <n v="102897.432"/>
    <x v="428"/>
    <x v="5469"/>
    <x v="5393"/>
    <x v="119"/>
    <s v="普通服饰"/>
    <x v="13"/>
    <s v="女装"/>
    <d v="2013-01-10T00:00:00"/>
    <d v="2016-05-09T00:00:00"/>
    <s v="保底(含物管费)与流水两者取高"/>
    <s v="0.18"/>
    <s v="0.18"/>
    <s v=""/>
    <n v="3.3"/>
  </r>
  <r>
    <d v="2016-01-01T00:00:00"/>
    <x v="3"/>
    <x v="3"/>
    <s v="Eland 依恋"/>
    <n v="243323.90400000001"/>
    <n v="37909.864243199998"/>
    <x v="3613"/>
    <x v="5470"/>
    <x v="5394"/>
    <x v="120"/>
    <s v="普通服饰"/>
    <x v="9"/>
    <s v="综合服饰"/>
    <d v="2013-03-07T00:00:00"/>
    <d v="2016-05-09T00:00:00"/>
    <s v="保底(含物管费)与流水两者取高"/>
    <s v="0.14"/>
    <s v="0.14"/>
    <s v=""/>
    <n v="3.2"/>
  </r>
  <r>
    <d v="2016-01-01T00:00:00"/>
    <x v="3"/>
    <x v="3"/>
    <s v="Teenie Weenie"/>
    <n v="279021.96000000002"/>
    <n v="39063.074400000005"/>
    <x v="445"/>
    <x v="5471"/>
    <x v="5395"/>
    <x v="121"/>
    <s v="普通服饰"/>
    <x v="13"/>
    <s v="女装"/>
    <d v="2013-03-04T00:00:00"/>
    <d v="2016-05-09T00:00:00"/>
    <s v="保底(含物管费)与流水两者取高"/>
    <s v="0.14"/>
    <s v="0.14"/>
    <s v=""/>
    <n v="3.2"/>
  </r>
  <r>
    <d v="2016-01-01T00:00:00"/>
    <x v="3"/>
    <x v="3"/>
    <s v="Key Wear 奇威"/>
    <n v="139617.60000000001"/>
    <n v="41703.777120000006"/>
    <x v="3614"/>
    <x v="5472"/>
    <x v="5396"/>
    <x v="122"/>
    <s v="普通服饰"/>
    <x v="13"/>
    <s v="女装"/>
    <d v="2013-01-10T00:00:00"/>
    <d v="2018-05-09T00:00:00"/>
    <s v="保底与流水两者取高"/>
    <s v="0.16"/>
    <s v="0.16"/>
    <s v=""/>
    <n v="5.3"/>
  </r>
  <r>
    <d v="2016-01-01T00:00:00"/>
    <x v="3"/>
    <x v="3"/>
    <s v="Eifini 伊芙丽"/>
    <n v="620497.19999999995"/>
    <n v="128132.6718"/>
    <x v="3615"/>
    <x v="5473"/>
    <x v="5397"/>
    <x v="123"/>
    <s v="普通服饰"/>
    <x v="13"/>
    <s v="女装"/>
    <d v="2015-05-16T00:00:00"/>
    <d v="2017-05-15T00:00:00"/>
    <s v="保底与流水两者取高"/>
    <s v="0.18"/>
    <s v="0.18"/>
    <s v=""/>
    <n v="2"/>
  </r>
  <r>
    <d v="2016-01-01T00:00:00"/>
    <x v="3"/>
    <x v="3"/>
    <s v="Peace Bird 太平鸟男装"/>
    <n v="1580997.5999999999"/>
    <n v="255805.41167999999"/>
    <x v="336"/>
    <x v="5474"/>
    <x v="5398"/>
    <x v="124"/>
    <s v="普通服饰"/>
    <x v="12"/>
    <s v="男装"/>
    <d v="2013-01-21T00:00:00"/>
    <d v="2016-05-09T00:00:00"/>
    <s v="保底与流水两者取高"/>
    <s v="0.15"/>
    <s v="0.15"/>
    <s v=""/>
    <n v="3.3"/>
  </r>
  <r>
    <d v="2016-01-01T00:00:00"/>
    <x v="3"/>
    <x v="3"/>
    <s v="gxg.jeans"/>
    <n v="674697.6"/>
    <n v="107951.61600000001"/>
    <x v="3616"/>
    <x v="5475"/>
    <x v="5399"/>
    <x v="125"/>
    <s v="普通服饰"/>
    <x v="12"/>
    <s v="男装"/>
    <d v="2013-01-05T00:00:00"/>
    <d v="2016-05-09T00:00:00"/>
    <s v="保底与流水两者取高"/>
    <s v="0.14"/>
    <s v="0.14"/>
    <s v=""/>
    <n v="3.3"/>
  </r>
  <r>
    <d v="2016-01-01T00:00:00"/>
    <x v="3"/>
    <x v="3"/>
    <s v="Honeys"/>
    <n v="262170"/>
    <n v="79988.066999999995"/>
    <x v="3617"/>
    <x v="5476"/>
    <x v="5400"/>
    <x v="126"/>
    <s v="普通服饰"/>
    <x v="13"/>
    <s v="女装"/>
    <d v="2012-12-31T00:00:00"/>
    <d v="2016-03-06T00:00:00"/>
    <s v="保底与流水两者取高"/>
    <s v="0.19"/>
    <s v="0.19"/>
    <s v=""/>
    <n v="3.2"/>
  </r>
  <r>
    <d v="2016-01-01T00:00:00"/>
    <x v="3"/>
    <x v="3"/>
    <s v="La Chapelle 拉夏贝尔"/>
    <n v="1954621.2"/>
    <n v="370791.64163999993"/>
    <x v="3618"/>
    <x v="5477"/>
    <x v="5401"/>
    <x v="127"/>
    <s v="快时尚"/>
    <x v="21"/>
    <s v="快时尚"/>
    <d v="2013-03-05T00:00:00"/>
    <d v="2021-06-02T00:00:00"/>
    <s v="保底与流水两者取高"/>
    <s v="0.15"/>
    <s v="0.15"/>
    <s v=""/>
    <n v="8.1999999999999993"/>
  </r>
  <r>
    <d v="2016-01-01T00:00:00"/>
    <x v="3"/>
    <x v="3"/>
    <s v="张生记"/>
    <n v="1165712.3999999999"/>
    <n v="95704.988040000011"/>
    <x v="3619"/>
    <x v="5478"/>
    <x v="5402"/>
    <x v="128"/>
    <s v="餐饮"/>
    <x v="2"/>
    <s v="餐馆/饭店"/>
    <d v="2013-06-21T00:00:00"/>
    <d v="2021-10-18T00:00:00"/>
    <s v="保底(含物管费)与流水两者取高"/>
    <s v="0.04"/>
    <s v="0.04"/>
    <s v=""/>
    <n v="8.3000000000000007"/>
  </r>
  <r>
    <d v="2016-01-01T00:00:00"/>
    <x v="3"/>
    <x v="3"/>
    <s v="炉鱼"/>
    <n v="1909418.4"/>
    <n v="95470.92"/>
    <x v="446"/>
    <x v="5479"/>
    <x v="5403"/>
    <x v="129"/>
    <s v="餐饮"/>
    <x v="2"/>
    <s v="餐馆/饭店"/>
    <d v="2013-08-28T00:00:00"/>
    <d v="2021-11-25T00:00:00"/>
    <s v="保底(含物管费)与流水两者取高"/>
    <s v="0.05"/>
    <s v="0.05"/>
    <s v=""/>
    <n v="8.1999999999999993"/>
  </r>
  <r>
    <d v="2016-01-01T00:00:00"/>
    <x v="3"/>
    <x v="3"/>
    <s v="The Second Movement 第二乐章"/>
    <n v="895389.6"/>
    <n v="55782.772080000002"/>
    <x v="3620"/>
    <x v="5480"/>
    <x v="5404"/>
    <x v="148"/>
    <s v="餐饮"/>
    <x v="2"/>
    <s v="餐馆/饭店"/>
    <d v="2013-10-20T00:00:00"/>
    <d v="2022-01-17T00:00:00"/>
    <s v="保底(含物管费)与流水两者取高"/>
    <s v="0.05,0.05"/>
    <s v="0.05"/>
    <s v="0.05"/>
    <n v="8.1999999999999993"/>
  </r>
  <r>
    <d v="2016-01-01T00:00:00"/>
    <x v="3"/>
    <x v="3"/>
    <s v="Girdear 哥弟"/>
    <n v="833166"/>
    <n v="63070.6662"/>
    <x v="3621"/>
    <x v="5481"/>
    <x v="5405"/>
    <x v="83"/>
    <s v="普通服饰"/>
    <x v="13"/>
    <s v="女装"/>
    <d v="2013-04-10T00:00:00"/>
    <d v="2016-05-09T00:00:00"/>
    <s v="保底与流水两者取高"/>
    <s v="0.06"/>
    <s v="0.06"/>
    <s v=""/>
    <n v="3.1"/>
  </r>
  <r>
    <d v="2016-01-01T00:00:00"/>
    <x v="3"/>
    <x v="3"/>
    <s v="Esprit"/>
    <n v="1616847"/>
    <n v="232664.28330000001"/>
    <x v="718"/>
    <x v="5482"/>
    <x v="5406"/>
    <x v="130"/>
    <s v="普通服饰"/>
    <x v="9"/>
    <s v="中性服装/休闲服饰"/>
    <d v="2013-01-25T00:00:00"/>
    <d v="2018-05-09T00:00:00"/>
    <s v="保底与流水两者取高"/>
    <s v="0.12"/>
    <s v="0.12"/>
    <s v=""/>
    <n v="5.3"/>
  </r>
  <r>
    <d v="2016-01-01T00:00:00"/>
    <x v="3"/>
    <x v="3"/>
    <s v="真情告白"/>
    <n v="450069.6"/>
    <n v="83712.945600000021"/>
    <x v="1997"/>
    <x v="5483"/>
    <x v="5407"/>
    <x v="20"/>
    <s v="普通服饰"/>
    <x v="13"/>
    <s v="女装"/>
    <d v="2015-11-17T00:00:00"/>
    <d v="2017-11-16T00:00:00"/>
    <s v="保底与流水两者取高"/>
    <s v="0.17"/>
    <s v="0.17"/>
    <s v=""/>
    <n v="2"/>
  </r>
  <r>
    <d v="2016-01-01T00:00:00"/>
    <x v="3"/>
    <x v="3"/>
    <s v="ZUEE"/>
    <n v="418468.32"/>
    <n v="79843.755456000028"/>
    <x v="2838"/>
    <x v="5484"/>
    <x v="5408"/>
    <x v="159"/>
    <s v="普通服饰"/>
    <x v="12"/>
    <s v="男装"/>
    <d v="2015-11-17T00:00:00"/>
    <d v="2017-11-16T00:00:00"/>
    <s v="保底与流水两者取高"/>
    <s v="0.18"/>
    <s v="0.18"/>
    <s v=""/>
    <n v="2"/>
  </r>
  <r>
    <d v="2016-01-01T00:00:00"/>
    <x v="3"/>
    <x v="3"/>
    <s v="Trendiano"/>
    <n v="306339.59999999998"/>
    <n v="60134.463479999999"/>
    <x v="2576"/>
    <x v="5485"/>
    <x v="5409"/>
    <x v="97"/>
    <s v="普通服饰"/>
    <x v="12"/>
    <s v="男装"/>
    <d v="2015-11-17T00:00:00"/>
    <d v="2017-11-16T00:00:00"/>
    <s v="保底与流水两者取高"/>
    <s v="0.18"/>
    <s v="0.18"/>
    <s v=""/>
    <n v="2"/>
  </r>
  <r>
    <d v="2016-01-01T00:00:00"/>
    <x v="3"/>
    <x v="3"/>
    <s v="Gillive 嘉里奥"/>
    <n v="63922.799999999996"/>
    <n v="19151.270880000004"/>
    <x v="3622"/>
    <x v="5486"/>
    <x v="5410"/>
    <x v="33"/>
    <s v="普通服饰"/>
    <x v="6"/>
    <s v="手袋/钱包/旅行箱包"/>
    <d v="2015-06-23T00:00:00"/>
    <d v="2017-06-22T00:00:00"/>
    <s v="保底与流水两者取高"/>
    <s v="0.2"/>
    <s v="0.2"/>
    <s v=""/>
    <n v="2"/>
  </r>
  <r>
    <d v="2016-01-01T00:00:00"/>
    <x v="3"/>
    <x v="3"/>
    <s v="Adidas Originals 三叶草"/>
    <n v="606894"/>
    <n v="85268.607000000004"/>
    <x v="2559"/>
    <x v="5487"/>
    <x v="5411"/>
    <x v="155"/>
    <s v="普通服饰"/>
    <x v="18"/>
    <s v="运动服饰/运动配饰"/>
    <d v="2015-06-23T00:00:00"/>
    <d v="2017-06-22T00:00:00"/>
    <s v="保底与流水两者取高"/>
    <s v="0.13"/>
    <s v="0.13"/>
    <s v=""/>
    <n v="2"/>
  </r>
  <r>
    <d v="2016-01-01T00:00:00"/>
    <x v="3"/>
    <x v="3"/>
    <s v="it Michaa"/>
    <n v="489139.19999999995"/>
    <n v="88289.625599999985"/>
    <x v="3299"/>
    <x v="5488"/>
    <x v="5412"/>
    <x v="60"/>
    <s v="普通服饰"/>
    <x v="13"/>
    <s v="女装"/>
    <d v="2015-06-08T00:00:00"/>
    <d v="2017-06-07T00:00:00"/>
    <s v="保底与流水两者取高"/>
    <s v="0.17"/>
    <s v="0.17"/>
    <s v=""/>
    <n v="2"/>
  </r>
  <r>
    <d v="2016-01-01T00:00:00"/>
    <x v="3"/>
    <x v="3"/>
    <s v="Seasonwind 季候风"/>
    <n v="260442"/>
    <n v="49666.289400000001"/>
    <x v="1603"/>
    <x v="5489"/>
    <x v="5413"/>
    <x v="156"/>
    <s v="普通服饰"/>
    <x v="13"/>
    <s v="女装"/>
    <d v="2015-06-08T00:00:00"/>
    <d v="2017-06-07T00:00:00"/>
    <s v="保底与流水两者取高"/>
    <s v="0.17"/>
    <s v="0.17"/>
    <s v=""/>
    <n v="2"/>
  </r>
  <r>
    <d v="2016-01-01T00:00:00"/>
    <x v="3"/>
    <x v="3"/>
    <s v="Plory"/>
    <n v="211118.92799999999"/>
    <n v="29556.649920000003"/>
    <x v="445"/>
    <x v="5490"/>
    <x v="5414"/>
    <x v="134"/>
    <s v="普通服饰"/>
    <x v="12"/>
    <s v="男装"/>
    <d v="2013-03-12T00:00:00"/>
    <d v="2016-05-09T00:00:00"/>
    <s v="保底(含物管费)与流水两者取高"/>
    <s v="0.14"/>
    <s v="0.14"/>
    <s v=""/>
    <n v="3.2"/>
  </r>
  <r>
    <d v="2016-01-01T00:00:00"/>
    <x v="3"/>
    <x v="3"/>
    <s v="Croquis 速写"/>
    <n v="613940.4"/>
    <n v="118244.92104000002"/>
    <x v="965"/>
    <x v="5491"/>
    <x v="5415"/>
    <x v="135"/>
    <s v="普通服饰"/>
    <x v="12"/>
    <s v="男装"/>
    <d v="2013-03-22T00:00:00"/>
    <d v="2016-05-09T00:00:00"/>
    <s v="保底与流水两者取高"/>
    <s v="0.18"/>
    <s v="0.18"/>
    <s v=""/>
    <n v="3.1"/>
  </r>
  <r>
    <d v="2016-01-01T00:00:00"/>
    <x v="3"/>
    <x v="3"/>
    <s v="JNBY 江南布衣"/>
    <n v="599513.4"/>
    <n v="120322.33937999999"/>
    <x v="3623"/>
    <x v="5444"/>
    <x v="5416"/>
    <x v="82"/>
    <s v="普通服饰"/>
    <x v="13"/>
    <s v="女装"/>
    <d v="2013-01-11T00:00:00"/>
    <d v="2016-05-09T00:00:00"/>
    <s v="保底与流水两者取高"/>
    <s v="0.18"/>
    <s v="0.18"/>
    <s v=""/>
    <n v="3.3"/>
  </r>
  <r>
    <d v="2016-01-01T00:00:00"/>
    <x v="3"/>
    <x v="3"/>
    <s v="ROEM"/>
    <n v="120375.59999999999"/>
    <n v="20596.265159999999"/>
    <x v="730"/>
    <x v="5492"/>
    <x v="5417"/>
    <x v="136"/>
    <s v="普通服饰"/>
    <x v="13"/>
    <s v="女装"/>
    <d v="2013-03-12T00:00:00"/>
    <d v="2016-05-09T00:00:00"/>
    <s v="保底(含物管费)与流水两者取高"/>
    <s v="0.14"/>
    <s v="0.14"/>
    <s v=""/>
    <n v="3.2"/>
  </r>
  <r>
    <d v="2016-01-01T00:00:00"/>
    <x v="3"/>
    <x v="3"/>
    <s v="Tutuanna 趣趣安娜"/>
    <n v="199783.32"/>
    <n v="39297.379044000001"/>
    <x v="2652"/>
    <x v="5493"/>
    <x v="5418"/>
    <x v="63"/>
    <s v="普通服饰"/>
    <x v="9"/>
    <s v="内衣裤/保暖内衣"/>
    <d v="2015-06-01T00:00:00"/>
    <d v="2017-05-31T00:00:00"/>
    <s v="保底与流水两者取高"/>
    <s v="0.17"/>
    <s v="0.17"/>
    <s v=""/>
    <n v="2"/>
  </r>
  <r>
    <d v="2016-01-01T00:00:00"/>
    <x v="3"/>
    <x v="3"/>
    <s v="木九十"/>
    <n v="146122.44"/>
    <n v="25965.957587999997"/>
    <x v="3274"/>
    <x v="5494"/>
    <x v="5419"/>
    <x v="137"/>
    <s v="珠宝"/>
    <x v="11"/>
    <s v="钟表"/>
    <d v="2015-06-01T00:00:00"/>
    <d v="2017-05-31T00:00:00"/>
    <s v="保底与流水两者取高"/>
    <s v="0.16"/>
    <s v="0.16"/>
    <s v=""/>
    <n v="2"/>
  </r>
  <r>
    <d v="2016-01-01T00:00:00"/>
    <x v="3"/>
    <x v="3"/>
    <s v="AJIDOU 阿吉豆"/>
    <n v="294031.2"/>
    <n v="47221.410719999993"/>
    <x v="3570"/>
    <x v="5495"/>
    <x v="5420"/>
    <x v="138"/>
    <s v="普通服饰"/>
    <x v="6"/>
    <s v="流行配饰/人造珠宝佩饰"/>
    <d v="2013-01-13T00:00:00"/>
    <d v="2016-05-09T00:00:00"/>
    <s v="保底与流水两者取高"/>
    <s v="0.15"/>
    <s v="0.15"/>
    <s v=""/>
    <n v="3.3"/>
  </r>
  <r>
    <d v="2016-01-01T00:00:00"/>
    <x v="3"/>
    <x v="3"/>
    <s v="One More"/>
    <n v="420433.2"/>
    <n v="65629.622520000004"/>
    <x v="910"/>
    <x v="5496"/>
    <x v="5421"/>
    <x v="118"/>
    <s v="普通服饰"/>
    <x v="13"/>
    <s v="女装"/>
    <d v="2014-12-01T00:00:00"/>
    <d v="2016-05-09T00:00:00"/>
    <s v="保底与流水两者取高"/>
    <s v="0.14"/>
    <s v="0.14"/>
    <s v=""/>
    <n v="1.4"/>
  </r>
  <r>
    <d v="2016-01-01T00:00:00"/>
    <x v="3"/>
    <x v="3"/>
    <s v="GXG"/>
    <n v="1514385.24"/>
    <n v="238818.55234799997"/>
    <x v="2467"/>
    <x v="5497"/>
    <x v="5422"/>
    <x v="52"/>
    <s v="普通服饰"/>
    <x v="12"/>
    <s v="男装"/>
    <d v="2014-12-01T00:00:00"/>
    <d v="2016-05-09T00:00:00"/>
    <s v="保底与流水两者取高"/>
    <s v="0.14"/>
    <s v="0.14"/>
    <s v=""/>
    <n v="1.4"/>
  </r>
  <r>
    <d v="2016-01-01T00:00:00"/>
    <x v="3"/>
    <x v="3"/>
    <s v="Hope show"/>
    <n v="1068099.5999999999"/>
    <n v="164487.33840000001"/>
    <x v="3624"/>
    <x v="5498"/>
    <x v="5423"/>
    <x v="151"/>
    <s v="普通服饰"/>
    <x v="13"/>
    <s v="女装"/>
    <d v="2013-02-26T00:00:00"/>
    <d v="2016-05-09T00:00:00"/>
    <s v="保底与流水两者取高"/>
    <s v="0.16"/>
    <s v="0.16"/>
    <s v=""/>
    <n v="3.2"/>
  </r>
  <r>
    <d v="2016-01-01T00:00:00"/>
    <x v="3"/>
    <x v="3"/>
    <s v="H.S"/>
    <n v="551584.32000000007"/>
    <n v="129677.47363200001"/>
    <x v="3625"/>
    <x v="5499"/>
    <x v="5424"/>
    <x v="153"/>
    <s v="普通服饰"/>
    <x v="13"/>
    <s v="女装"/>
    <d v="2013-02-26T00:00:00"/>
    <d v="2016-05-09T00:00:00"/>
    <s v="保底与流水两者取高"/>
    <s v="0.16"/>
    <s v="0.16"/>
    <s v=""/>
    <n v="3.2"/>
  </r>
  <r>
    <d v="2016-01-01T00:00:00"/>
    <x v="3"/>
    <x v="3"/>
    <s v="Harbor House"/>
    <n v="933734.16"/>
    <n v="146036.022624"/>
    <x v="114"/>
    <x v="5500"/>
    <x v="5425"/>
    <x v="142"/>
    <s v="其它"/>
    <x v="4"/>
    <s v="家具/厨房/卫浴/灯"/>
    <d v="2012-11-28T00:00:00"/>
    <d v="2018-05-09T00:00:00"/>
    <s v="保底与流水两者取高"/>
    <s v="0.13"/>
    <s v="0.13"/>
    <s v=""/>
    <n v="5.4"/>
  </r>
  <r>
    <d v="2016-01-01T00:00:00"/>
    <x v="3"/>
    <x v="3"/>
    <s v="煮火"/>
    <n v="647452.31999999995"/>
    <n v="63450.327359999996"/>
    <x v="3572"/>
    <x v="5501"/>
    <x v="5426"/>
    <x v="143"/>
    <s v="餐饮"/>
    <x v="2"/>
    <s v="餐馆/饭店"/>
    <d v="2015-05-11T00:00:00"/>
    <d v="2020-05-10T00:00:00"/>
    <s v="保底与流水两者取高"/>
    <s v="0.08"/>
    <s v="0.08"/>
    <s v=""/>
    <n v="5"/>
  </r>
  <r>
    <d v="2016-01-01T00:00:00"/>
    <x v="3"/>
    <x v="3"/>
    <s v="釜山料理"/>
    <n v="366368.39999999997"/>
    <n v="52280.770679999994"/>
    <x v="892"/>
    <x v="5502"/>
    <x v="5427"/>
    <x v="144"/>
    <s v="餐饮"/>
    <x v="2"/>
    <s v="餐馆/饭店"/>
    <d v="2013-02-27T00:00:00"/>
    <d v="2021-05-09T00:00:00"/>
    <s v="保底与流水两者取高"/>
    <s v="0.08"/>
    <s v="0.08"/>
    <s v=""/>
    <n v="8.1999999999999993"/>
  </r>
  <r>
    <d v="2016-01-01T00:00:00"/>
    <x v="3"/>
    <x v="3"/>
    <s v="西贝"/>
    <n v="1826688.7080000001"/>
    <n v="108139.97151360002"/>
    <x v="3626"/>
    <x v="5503"/>
    <x v="5428"/>
    <x v="145"/>
    <s v="餐饮"/>
    <x v="2"/>
    <s v="餐馆/饭店"/>
    <d v="2015-01-15T00:00:00"/>
    <d v="2023-01-14T00:00:00"/>
    <s v="保底与流水两者取高"/>
    <s v="0.05"/>
    <s v="0.05"/>
    <s v=""/>
    <n v="8"/>
  </r>
  <r>
    <d v="2016-01-01T00:00:00"/>
    <x v="3"/>
    <x v="3"/>
    <s v="澳门豆捞"/>
    <n v="748278.61199999996"/>
    <n v="88671.015521999987"/>
    <x v="1906"/>
    <x v="5504"/>
    <x v="5429"/>
    <x v="146"/>
    <s v="餐饮"/>
    <x v="2"/>
    <s v="餐馆/饭店"/>
    <d v="2012-12-18T00:00:00"/>
    <d v="2021-05-16T00:00:00"/>
    <s v="纯扣"/>
    <s v="0.07"/>
    <s v="0.07"/>
    <s v=""/>
    <n v="8.4"/>
  </r>
  <r>
    <d v="2016-01-01T00:00:00"/>
    <x v="3"/>
    <x v="3"/>
    <s v="Joysocks"/>
    <n v="52893"/>
    <n v="8531.6409000000003"/>
    <x v="1101"/>
    <x v="5505"/>
    <x v="5430"/>
    <x v="150"/>
    <s v="普通服饰"/>
    <x v="9"/>
    <s v="内衣裤/保暖内衣"/>
    <d v="2014-09-11T00:00:00"/>
    <d v="2016-09-10T00:00:00"/>
    <s v="保底与流水两者取高"/>
    <s v="0.15"/>
    <s v="0.15"/>
    <s v=""/>
    <n v="2"/>
  </r>
  <r>
    <d v="2016-01-01T00:00:00"/>
    <x v="3"/>
    <x v="3"/>
    <s v="谭木匠"/>
    <n v="36073.199999999997"/>
    <n v="7438.2938400000003"/>
    <x v="3627"/>
    <x v="5506"/>
    <x v="5431"/>
    <x v="10"/>
    <s v="普通服饰"/>
    <x v="6"/>
    <s v="流行配饰/人造珠宝佩饰"/>
    <d v="2014-09-20T00:00:00"/>
    <d v="2016-09-19T00:00:00"/>
    <s v="保底与流水两者取高"/>
    <s v="0.16"/>
    <s v="0.16"/>
    <s v=""/>
    <n v="2"/>
  </r>
  <r>
    <d v="2016-01-01T00:00:00"/>
    <x v="3"/>
    <x v="3"/>
    <s v="Italina"/>
    <n v="30160.799999999999"/>
    <n v="7799.5828799999999"/>
    <x v="3628"/>
    <x v="3355"/>
    <x v="5432"/>
    <x v="10"/>
    <s v="普通服饰"/>
    <x v="6"/>
    <s v="流行配饰/人造珠宝佩饰"/>
    <d v="2013-09-16T00:00:00"/>
    <d v="2016-09-15T00:00:00"/>
    <s v="保底与流水两者取高"/>
    <s v="0.16"/>
    <s v="0.16"/>
    <s v=""/>
    <n v="3"/>
  </r>
  <r>
    <d v="2016-01-01T00:00:00"/>
    <x v="3"/>
    <x v="3"/>
    <s v="银时代"/>
    <n v="36562.799999999996"/>
    <n v="6961.5571199999995"/>
    <x v="3629"/>
    <x v="5507"/>
    <x v="5433"/>
    <x v="10"/>
    <s v="普通服饰"/>
    <x v="6"/>
    <s v="流行配饰/人造珠宝佩饰"/>
    <d v="2013-09-01T00:00:00"/>
    <d v="2016-08-31T00:00:00"/>
    <s v="保底与流水两者取高"/>
    <s v="0.17"/>
    <s v="0.17"/>
    <s v=""/>
    <n v="3"/>
  </r>
  <r>
    <d v="2016-01-01T00:00:00"/>
    <x v="3"/>
    <x v="3"/>
    <s v="Miomi 米欧米"/>
    <n v="80551.199999999997"/>
    <n v="13484.27088"/>
    <x v="3630"/>
    <x v="5508"/>
    <x v="5434"/>
    <x v="10"/>
    <s v="其它"/>
    <x v="1"/>
    <s v="眼镜"/>
    <d v="2015-11-01T00:00:00"/>
    <d v="2016-10-31T00:00:00"/>
    <s v="保底与流水两者取高"/>
    <s v="0.16"/>
    <s v="0.16"/>
    <s v=""/>
    <n v="1"/>
  </r>
  <r>
    <d v="2016-01-01T00:00:00"/>
    <x v="3"/>
    <x v="3"/>
    <s v="Fellala 翡拉拉"/>
    <n v="41593.199999999997"/>
    <n v="8401.8263999999999"/>
    <x v="3631"/>
    <x v="5509"/>
    <x v="5435"/>
    <x v="10"/>
    <s v="普通服饰"/>
    <x v="6"/>
    <s v="流行配饰/人造珠宝佩饰"/>
    <d v="2015-12-24T00:00:00"/>
    <d v="2016-12-23T00:00:00"/>
    <s v="保底与流水两者取高"/>
    <s v="0.16"/>
    <s v="0.16"/>
    <s v=""/>
    <n v="1"/>
  </r>
  <r>
    <d v="2016-01-01T00:00:00"/>
    <x v="3"/>
    <x v="3"/>
    <s v="白井(SHIRAI)品牌饰品"/>
    <n v="30158.399999999998"/>
    <n v="7198.8100800000002"/>
    <x v="3632"/>
    <x v="5510"/>
    <x v="5436"/>
    <x v="10"/>
    <s v="普通服饰"/>
    <x v="6"/>
    <s v="流行配饰/人造珠宝佩饰"/>
    <d v="2015-09-19T00:00:00"/>
    <d v="2016-09-18T00:00:00"/>
    <s v="保底与流水两者取高"/>
    <s v="0.15"/>
    <s v="0.15"/>
    <s v=""/>
    <n v="1"/>
  </r>
  <r>
    <d v="2016-01-01T00:00:00"/>
    <x v="3"/>
    <x v="3"/>
    <s v="改衣间"/>
    <n v="7284"/>
    <n v="2639.7215999999999"/>
    <x v="3579"/>
    <x v="5511"/>
    <x v="5437"/>
    <x v="147"/>
    <s v="其它"/>
    <x v="3"/>
    <s v="衣裤织补服务"/>
    <d v="2013-12-01T00:00:00"/>
    <d v="2016-11-30T00:00:00"/>
    <s v="纯保底"/>
    <n v="0"/>
    <n v="0"/>
    <s v=""/>
    <n v="3"/>
  </r>
  <r>
    <d v="2016-01-01T00:00:00"/>
    <x v="3"/>
    <x v="3"/>
    <s v="名表维修中心"/>
    <n v="11364"/>
    <n v="2279.6183999999998"/>
    <x v="3633"/>
    <x v="5512"/>
    <x v="5438"/>
    <x v="53"/>
    <s v="其它"/>
    <x v="3"/>
    <s v="修鞋/修锁服务"/>
    <d v="2013-12-09T00:00:00"/>
    <d v="2016-12-08T00:00:00"/>
    <s v="纯保底"/>
    <n v="0"/>
    <n v="0"/>
    <s v=""/>
    <n v="3"/>
  </r>
  <r>
    <d v="2016-01-01T00:00:00"/>
    <x v="3"/>
    <x v="3"/>
    <s v="维果部落(02-K10)"/>
    <n v="46548"/>
    <n v="4654.8"/>
    <x v="4"/>
    <x v="5513"/>
    <x v="5439"/>
    <x v="11"/>
    <s v="餐饮"/>
    <x v="0"/>
    <s v="小吃/冷饮/果汁吧"/>
    <d v="2014-03-14T00:00:00"/>
    <d v="2016-03-13T00:00:00"/>
    <s v="保底(含物管费)与流水两者取高"/>
    <s v="0.1"/>
    <s v="0.1"/>
    <s v=""/>
    <n v="2"/>
  </r>
  <r>
    <d v="2016-01-01T00:00:00"/>
    <x v="3"/>
    <x v="3"/>
    <s v="PH7"/>
    <n v="29851.199999999997"/>
    <n v="7200.1094399999993"/>
    <x v="2448"/>
    <x v="5514"/>
    <x v="5440"/>
    <x v="58"/>
    <s v="普通服饰"/>
    <x v="6"/>
    <s v="流行配饰/人造珠宝佩饰"/>
    <d v="2014-04-30T00:00:00"/>
    <d v="2016-10-27T00:00:00"/>
    <s v="保底与流水两者取高"/>
    <s v="0.18"/>
    <s v="0.18"/>
    <s v=""/>
    <n v="2.5"/>
  </r>
  <r>
    <d v="2016-01-01T00:00:00"/>
    <x v="3"/>
    <x v="3"/>
    <s v="优特L2"/>
    <n v="57160.799999999996"/>
    <n v="13198.42872"/>
    <x v="3634"/>
    <x v="5515"/>
    <x v="5441"/>
    <x v="149"/>
    <s v="其它"/>
    <x v="3"/>
    <s v="汽车美容"/>
    <d v="2015-08-21T00:00:00"/>
    <d v="2016-08-20T00:00:00"/>
    <s v="纯保底"/>
    <n v="0"/>
    <n v="0"/>
    <s v=""/>
    <n v="1"/>
  </r>
  <r>
    <d v="2016-01-01T00:00:00"/>
    <x v="3"/>
    <x v="3"/>
    <s v="百合新娘"/>
    <n v="186822"/>
    <n v="36019.281599999995"/>
    <x v="3052"/>
    <x v="5516"/>
    <x v="5442"/>
    <x v="24"/>
    <s v="其它"/>
    <x v="3"/>
    <s v="婚纱店/婚纱摄影"/>
    <d v="2015-06-08T00:00:00"/>
    <d v="2016-06-07T00:00:00"/>
    <s v="保底与流水两者取高"/>
    <s v="0.18"/>
    <s v="0.18"/>
    <s v=""/>
    <n v="1"/>
  </r>
  <r>
    <d v="2016-01-01T00:00:00"/>
    <x v="3"/>
    <x v="3"/>
    <s v="7°银匠"/>
    <n v="60224.399999999994"/>
    <n v="10840.392"/>
    <x v="435"/>
    <x v="5517"/>
    <x v="5443"/>
    <x v="10"/>
    <s v="普通服饰"/>
    <x v="6"/>
    <s v="流行配饰/人造珠宝佩饰"/>
    <d v="2014-06-14T00:00:00"/>
    <d v="2016-08-09T00:00:00"/>
    <s v="保底与流水两者取高"/>
    <s v="0.17"/>
    <s v="0.17"/>
    <s v=""/>
    <n v="2.2000000000000002"/>
  </r>
  <r>
    <d v="2016-01-01T00:00:00"/>
    <x v="3"/>
    <x v="3"/>
    <s v="iwell 爱享屋"/>
    <n v="55902"/>
    <n v="8983.4513999999999"/>
    <x v="1187"/>
    <x v="5518"/>
    <x v="5444"/>
    <x v="157"/>
    <s v="普通服饰"/>
    <x v="6"/>
    <s v="生活特性店"/>
    <d v="2015-06-26T00:00:00"/>
    <d v="2016-06-25T00:00:00"/>
    <s v="保底与流水两者取高"/>
    <s v="0.15"/>
    <s v="0.15"/>
    <s v=""/>
    <n v="1"/>
  </r>
  <r>
    <d v="2016-01-01T00:00:00"/>
    <x v="3"/>
    <x v="3"/>
    <s v="Bestgold"/>
    <n v="45034.799999999996"/>
    <n v="5998.6353600000011"/>
    <x v="1312"/>
    <x v="5519"/>
    <x v="5445"/>
    <x v="53"/>
    <s v="珠宝"/>
    <x v="7"/>
    <s v="珠宝"/>
    <d v="2015-08-20T00:00:00"/>
    <d v="2016-08-19T00:00:00"/>
    <s v="保底与流水两者取高"/>
    <s v="0.,0.1"/>
    <s v="0."/>
    <s v="0.1"/>
    <n v="1"/>
  </r>
  <r>
    <d v="2016-01-01T00:00:00"/>
    <x v="3"/>
    <x v="3"/>
    <s v="Zippo"/>
    <n v="66232.44"/>
    <n v="9212.932404000001"/>
    <x v="31"/>
    <x v="5520"/>
    <x v="5446"/>
    <x v="6"/>
    <s v="其它"/>
    <x v="1"/>
    <s v="个人嗜好/收藏品"/>
    <d v="2015-11-15T00:00:00"/>
    <d v="2016-11-14T00:00:00"/>
    <s v="保底与流水两者取高"/>
    <s v="0.13"/>
    <s v="0.13"/>
    <s v=""/>
    <n v="1"/>
  </r>
  <r>
    <d v="2016-01-01T00:00:00"/>
    <x v="3"/>
    <x v="3"/>
    <s v="热气球（P1-02-K22）"/>
    <n v="378964.8"/>
    <n v="27727.536000000004"/>
    <x v="3635"/>
    <x v="5521"/>
    <x v="5447"/>
    <x v="24"/>
    <s v="儿童"/>
    <x v="22"/>
    <s v="儿童主题乐园"/>
    <d v="2015-12-24T00:00:00"/>
    <d v="2017-03-23T00:00:00"/>
    <s v="保底与流水两者取高"/>
    <n v="7.0000000000000007E-2"/>
    <n v="7.0000000000000007E-2"/>
    <s v=""/>
    <n v="1.2"/>
  </r>
  <r>
    <d v="2016-02-01T00:00:00"/>
    <x v="3"/>
    <x v="3"/>
    <s v="新发现餐厅"/>
    <n v="1421224.8"/>
    <n v="132458.15136000002"/>
    <x v="2497"/>
    <x v="5522"/>
    <x v="5448"/>
    <x v="111"/>
    <s v="餐饮"/>
    <x v="2"/>
    <s v="餐馆/饭店"/>
    <d v="2012-12-27T00:00:00"/>
    <d v="2021-05-09T00:00:00"/>
    <s v="保底(含物管费)与流水两者取高"/>
    <s v="0.08"/>
    <s v="0.08"/>
    <s v=""/>
    <n v="8.4"/>
  </r>
  <r>
    <d v="2016-02-01T00:00:00"/>
    <x v="3"/>
    <x v="3"/>
    <s v="张功馆"/>
    <n v="1192500"/>
    <n v="98262"/>
    <x v="1250"/>
    <x v="5523"/>
    <x v="5449"/>
    <x v="112"/>
    <s v="餐饮"/>
    <x v="2"/>
    <s v="餐馆/饭店"/>
    <d v="2013-01-12T00:00:00"/>
    <d v="2021-05-09T00:00:00"/>
    <s v="保底(含物管费)与流水两者取高"/>
    <s v="0.08"/>
    <s v="0.08"/>
    <s v=""/>
    <n v="8.3000000000000007"/>
  </r>
  <r>
    <d v="2016-02-01T00:00:00"/>
    <x v="3"/>
    <x v="3"/>
    <s v="泰澜"/>
    <n v="601414.79999999993"/>
    <n v="80168.592840000012"/>
    <x v="3636"/>
    <x v="5524"/>
    <x v="5450"/>
    <x v="113"/>
    <s v="餐饮"/>
    <x v="2"/>
    <s v="餐馆/饭店"/>
    <d v="2014-08-26T00:00:00"/>
    <d v="2019-08-25T00:00:00"/>
    <s v="保底(含物管费)与流水两者取高"/>
    <s v="0.08"/>
    <s v="0.08"/>
    <s v=""/>
    <n v="5"/>
  </r>
  <r>
    <d v="2016-02-01T00:00:00"/>
    <x v="3"/>
    <x v="3"/>
    <s v="西堤厚牛排"/>
    <n v="770228.4"/>
    <n v="78717.342480000007"/>
    <x v="3637"/>
    <x v="5525"/>
    <x v="5451"/>
    <x v="114"/>
    <s v="餐饮"/>
    <x v="2"/>
    <s v="餐馆/饭店"/>
    <d v="2014-04-28T00:00:00"/>
    <d v="2020-04-27T00:00:00"/>
    <s v="保底(含物管费)与流水两者取高"/>
    <s v="0.08"/>
    <s v="0.08"/>
    <s v=""/>
    <n v="6"/>
  </r>
  <r>
    <d v="2016-02-01T00:00:00"/>
    <x v="3"/>
    <x v="3"/>
    <s v="侨治"/>
    <n v="254344.91999999998"/>
    <n v="27596.42382"/>
    <x v="2007"/>
    <x v="5526"/>
    <x v="5452"/>
    <x v="115"/>
    <s v="美容"/>
    <x v="8"/>
    <s v="美容/美发/美甲"/>
    <d v="2012-11-30T00:00:00"/>
    <d v="2018-05-09T00:00:00"/>
    <s v="纯保底"/>
    <s v="0."/>
    <s v="0."/>
    <s v=""/>
    <n v="5.4"/>
  </r>
  <r>
    <d v="2016-02-01T00:00:00"/>
    <x v="3"/>
    <x v="3"/>
    <s v="牛胜"/>
    <n v="459861.6"/>
    <n v="46675.952400000002"/>
    <x v="995"/>
    <x v="5527"/>
    <x v="5453"/>
    <x v="158"/>
    <s v="餐饮"/>
    <x v="2"/>
    <s v="餐馆/饭店"/>
    <d v="2015-05-15T00:00:00"/>
    <d v="2020-05-14T00:00:00"/>
    <s v="保底(含物管费)与流水两者取高"/>
    <s v="0.08"/>
    <s v="0.08"/>
    <s v=""/>
    <n v="5"/>
  </r>
  <r>
    <d v="2016-02-01T00:00:00"/>
    <x v="3"/>
    <x v="3"/>
    <s v="巴蜀江南"/>
    <n v="489187.19999999995"/>
    <n v="90157.200959999987"/>
    <x v="1980"/>
    <x v="5528"/>
    <x v="5454"/>
    <x v="152"/>
    <s v="餐饮"/>
    <x v="2"/>
    <s v="餐馆/饭店"/>
    <d v="2015-04-04T00:00:00"/>
    <d v="2021-05-09T00:00:00"/>
    <s v="保底(含物管费)与流水两者取高"/>
    <s v="0.07"/>
    <s v="0.07"/>
    <s v=""/>
    <n v="6.1"/>
  </r>
  <r>
    <d v="2016-02-01T00:00:00"/>
    <x v="3"/>
    <x v="3"/>
    <s v="Aimer 爱慕一家人"/>
    <n v="244525.19999999998"/>
    <n v="52817.443200000009"/>
    <x v="2762"/>
    <x v="5529"/>
    <x v="5455"/>
    <x v="117"/>
    <s v="普通服饰"/>
    <x v="9"/>
    <s v="内衣裤/保暖内衣"/>
    <d v="2013-01-25T00:00:00"/>
    <d v="2016-05-09T00:00:00"/>
    <s v="保底与流水两者取高"/>
    <s v="0.16"/>
    <s v="0.16"/>
    <s v=""/>
    <n v="3.3"/>
  </r>
  <r>
    <d v="2016-02-01T00:00:00"/>
    <x v="3"/>
    <x v="3"/>
    <s v="AVVN 飞鸟和新酒"/>
    <n v="336033.6"/>
    <n v="62838.283199999991"/>
    <x v="1295"/>
    <x v="5530"/>
    <x v="5456"/>
    <x v="25"/>
    <s v="普通服饰"/>
    <x v="13"/>
    <s v="女装"/>
    <d v="2015-05-10T00:00:00"/>
    <d v="2017-05-09T00:00:00"/>
    <s v="保底与流水两者取高"/>
    <s v="0.16"/>
    <s v="0.16"/>
    <s v=""/>
    <n v="2"/>
  </r>
  <r>
    <d v="2016-02-01T00:00:00"/>
    <x v="3"/>
    <x v="3"/>
    <s v="Zolle"/>
    <n v="156799.19999999998"/>
    <n v="36001.096319999997"/>
    <x v="3277"/>
    <x v="5531"/>
    <x v="5457"/>
    <x v="54"/>
    <s v="普通服饰"/>
    <x v="13"/>
    <s v="女装"/>
    <d v="2013-01-05T00:00:00"/>
    <d v="2016-05-09T00:00:00"/>
    <s v="保底与流水两者取高"/>
    <s v="0.16"/>
    <s v="0.16"/>
    <s v=""/>
    <n v="3.3"/>
  </r>
  <r>
    <d v="2016-02-01T00:00:00"/>
    <x v="3"/>
    <x v="3"/>
    <s v="TATA"/>
    <n v="219414"/>
    <n v="31815.029999999995"/>
    <x v="2170"/>
    <x v="5532"/>
    <x v="5458"/>
    <x v="22"/>
    <s v="普通服饰"/>
    <x v="6"/>
    <s v="鞋"/>
    <d v="2015-06-01T00:00:00"/>
    <d v="2017-05-31T00:00:00"/>
    <s v="保底与流水两者取高"/>
    <s v="0.13"/>
    <s v="0.13"/>
    <s v=""/>
    <n v="2"/>
  </r>
  <r>
    <d v="2016-02-01T00:00:00"/>
    <x v="3"/>
    <x v="3"/>
    <s v="Teenmix 天美意"/>
    <n v="237484.79999999999"/>
    <n v="34292.805119999997"/>
    <x v="820"/>
    <x v="5533"/>
    <x v="5459"/>
    <x v="154"/>
    <s v="普通服饰"/>
    <x v="6"/>
    <s v="鞋"/>
    <d v="2015-06-01T00:00:00"/>
    <d v="2017-05-31T00:00:00"/>
    <s v="保底与流水两者取高"/>
    <s v="0.13"/>
    <s v="0.13"/>
    <s v=""/>
    <n v="2"/>
  </r>
  <r>
    <d v="2016-02-01T00:00:00"/>
    <x v="3"/>
    <x v="3"/>
    <s v="Belle 百丽"/>
    <n v="465944.39999999997"/>
    <n v="64160.543879999997"/>
    <x v="3638"/>
    <x v="5534"/>
    <x v="5460"/>
    <x v="51"/>
    <s v="普通服饰"/>
    <x v="6"/>
    <s v="鞋"/>
    <d v="2015-06-04T00:00:00"/>
    <d v="2017-06-03T00:00:00"/>
    <s v="保底与流水两者取高"/>
    <s v="0.13"/>
    <s v="0.13"/>
    <s v=""/>
    <n v="2"/>
  </r>
  <r>
    <d v="2016-02-01T00:00:00"/>
    <x v="3"/>
    <x v="3"/>
    <s v="Peace Bird 太平鸟女装"/>
    <n v="194493.6"/>
    <n v="56519.84016"/>
    <x v="3639"/>
    <x v="5535"/>
    <x v="5461"/>
    <x v="35"/>
    <s v="普通服饰"/>
    <x v="13"/>
    <s v="女装"/>
    <d v="2015-06-01T00:00:00"/>
    <d v="2017-05-31T00:00:00"/>
    <s v="保底与流水两者取高"/>
    <s v="0.19"/>
    <s v="0.19"/>
    <s v=""/>
    <n v="2"/>
  </r>
  <r>
    <d v="2016-02-01T00:00:00"/>
    <x v="3"/>
    <x v="3"/>
    <s v="Donoratico 达衣岩"/>
    <n v="355116"/>
    <n v="63920.88"/>
    <x v="428"/>
    <x v="5536"/>
    <x v="5462"/>
    <x v="119"/>
    <s v="普通服饰"/>
    <x v="13"/>
    <s v="女装"/>
    <d v="2013-01-10T00:00:00"/>
    <d v="2016-05-09T00:00:00"/>
    <s v="保底(含物管费)与流水两者取高"/>
    <s v="0.18"/>
    <s v="0.18"/>
    <s v=""/>
    <n v="3.3"/>
  </r>
  <r>
    <d v="2016-02-01T00:00:00"/>
    <x v="3"/>
    <x v="3"/>
    <s v="Eland 依恋"/>
    <n v="173212.10400000002"/>
    <n v="37916.129565600007"/>
    <x v="3640"/>
    <x v="5537"/>
    <x v="5463"/>
    <x v="120"/>
    <s v="普通服饰"/>
    <x v="9"/>
    <s v="综合服饰"/>
    <d v="2013-03-07T00:00:00"/>
    <d v="2016-05-09T00:00:00"/>
    <s v="保底(含物管费)与流水两者取高"/>
    <s v="0.14"/>
    <s v="0.14"/>
    <s v=""/>
    <n v="3.2"/>
  </r>
  <r>
    <d v="2016-02-01T00:00:00"/>
    <x v="3"/>
    <x v="3"/>
    <s v="Teenie Weenie"/>
    <n v="191960.08799999999"/>
    <n v="26874.412319999999"/>
    <x v="445"/>
    <x v="5538"/>
    <x v="5464"/>
    <x v="121"/>
    <s v="普通服饰"/>
    <x v="13"/>
    <s v="女装"/>
    <d v="2013-03-04T00:00:00"/>
    <d v="2016-05-09T00:00:00"/>
    <s v="保底(含物管费)与流水两者取高"/>
    <s v="0.14"/>
    <s v="0.14"/>
    <s v=""/>
    <n v="3.2"/>
  </r>
  <r>
    <d v="2016-02-01T00:00:00"/>
    <x v="3"/>
    <x v="3"/>
    <s v="Key Wear 奇威"/>
    <n v="183788.4"/>
    <n v="41701.587960000004"/>
    <x v="3124"/>
    <x v="5539"/>
    <x v="5465"/>
    <x v="122"/>
    <s v="普通服饰"/>
    <x v="13"/>
    <s v="女装"/>
    <d v="2013-01-10T00:00:00"/>
    <d v="2018-05-09T00:00:00"/>
    <s v="保底与流水两者取高"/>
    <s v="0.16"/>
    <s v="0.16"/>
    <s v=""/>
    <n v="5.3"/>
  </r>
  <r>
    <d v="2016-02-01T00:00:00"/>
    <x v="3"/>
    <x v="3"/>
    <s v="Eifini 伊芙丽"/>
    <n v="300982.8"/>
    <n v="85479.1152"/>
    <x v="3641"/>
    <x v="5540"/>
    <x v="5466"/>
    <x v="123"/>
    <s v="普通服饰"/>
    <x v="13"/>
    <s v="女装"/>
    <d v="2015-05-16T00:00:00"/>
    <d v="2017-05-15T00:00:00"/>
    <s v="保底与流水两者取高"/>
    <s v="0.18"/>
    <s v="0.18"/>
    <s v=""/>
    <n v="2"/>
  </r>
  <r>
    <d v="2016-02-01T00:00:00"/>
    <x v="3"/>
    <x v="3"/>
    <s v="Peace Bird 太平鸟男装"/>
    <n v="1067277.5999999999"/>
    <n v="178768.99799999999"/>
    <x v="3549"/>
    <x v="5541"/>
    <x v="5467"/>
    <x v="124"/>
    <s v="普通服饰"/>
    <x v="12"/>
    <s v="男装"/>
    <d v="2013-01-21T00:00:00"/>
    <d v="2016-05-09T00:00:00"/>
    <s v="保底与流水两者取高"/>
    <s v="0.15"/>
    <s v="0.15"/>
    <s v=""/>
    <n v="3.3"/>
  </r>
  <r>
    <d v="2016-02-01T00:00:00"/>
    <x v="3"/>
    <x v="3"/>
    <s v="gxg.jeans"/>
    <n v="388299.95999999996"/>
    <n v="67874.833008000001"/>
    <x v="1392"/>
    <x v="5542"/>
    <x v="5468"/>
    <x v="125"/>
    <s v="普通服饰"/>
    <x v="12"/>
    <s v="男装"/>
    <d v="2013-01-05T00:00:00"/>
    <d v="2016-05-09T00:00:00"/>
    <s v="保底与流水两者取高"/>
    <s v="0.14"/>
    <s v="0.14"/>
    <s v=""/>
    <n v="3.3"/>
  </r>
  <r>
    <d v="2016-02-01T00:00:00"/>
    <x v="3"/>
    <x v="3"/>
    <s v="Honeys"/>
    <n v="233817.60000000001"/>
    <n v="79989.000960000005"/>
    <x v="3642"/>
    <x v="5543"/>
    <x v="5469"/>
    <x v="126"/>
    <s v="普通服饰"/>
    <x v="13"/>
    <s v="女装"/>
    <d v="2012-12-31T00:00:00"/>
    <d v="2016-03-06T00:00:00"/>
    <s v="保底与流水两者取高"/>
    <s v="0.19"/>
    <s v="0.19"/>
    <s v=""/>
    <n v="3.2"/>
  </r>
  <r>
    <d v="2016-02-01T00:00:00"/>
    <x v="3"/>
    <x v="3"/>
    <s v="La Chapelle 拉夏贝尔"/>
    <n v="836719.2"/>
    <n v="203071.74983999997"/>
    <x v="658"/>
    <x v="5544"/>
    <x v="5470"/>
    <x v="127"/>
    <s v="快时尚"/>
    <x v="21"/>
    <s v="快时尚"/>
    <d v="2013-03-05T00:00:00"/>
    <d v="2021-06-02T00:00:00"/>
    <s v="保底与流水两者取高"/>
    <s v="0.15"/>
    <s v="0.15"/>
    <s v=""/>
    <n v="8.1999999999999993"/>
  </r>
  <r>
    <d v="2016-02-01T00:00:00"/>
    <x v="3"/>
    <x v="3"/>
    <s v="张生记"/>
    <n v="1493526"/>
    <n v="95735.016600000003"/>
    <x v="3643"/>
    <x v="5545"/>
    <x v="5471"/>
    <x v="128"/>
    <s v="餐饮"/>
    <x v="2"/>
    <s v="餐馆/饭店"/>
    <d v="2013-06-21T00:00:00"/>
    <d v="2021-10-18T00:00:00"/>
    <s v="保底(含物管费)与流水两者取高"/>
    <s v="0.04"/>
    <s v="0.04"/>
    <s v=""/>
    <n v="8.3000000000000007"/>
  </r>
  <r>
    <d v="2016-02-01T00:00:00"/>
    <x v="3"/>
    <x v="3"/>
    <s v="炉鱼"/>
    <n v="1652809.2"/>
    <n v="82640.460000000006"/>
    <x v="446"/>
    <x v="5546"/>
    <x v="5472"/>
    <x v="129"/>
    <s v="餐饮"/>
    <x v="2"/>
    <s v="餐馆/饭店"/>
    <d v="2013-08-28T00:00:00"/>
    <d v="2021-11-25T00:00:00"/>
    <s v="保底(含物管费)与流水两者取高"/>
    <s v="0.05"/>
    <s v="0.05"/>
    <s v=""/>
    <n v="8.1999999999999993"/>
  </r>
  <r>
    <d v="2016-02-01T00:00:00"/>
    <x v="3"/>
    <x v="3"/>
    <s v="The Second Movement 第二乐章"/>
    <n v="831170.4"/>
    <n v="55771.533839999989"/>
    <x v="3644"/>
    <x v="5547"/>
    <x v="5473"/>
    <x v="148"/>
    <s v="餐饮"/>
    <x v="2"/>
    <s v="餐馆/饭店"/>
    <d v="2013-10-20T00:00:00"/>
    <d v="2022-01-17T00:00:00"/>
    <s v="保底(含物管费)与流水两者取高"/>
    <s v="0.05"/>
    <s v="0.05"/>
    <s v=""/>
    <n v="8.1999999999999993"/>
  </r>
  <r>
    <d v="2016-02-01T00:00:00"/>
    <x v="3"/>
    <x v="3"/>
    <s v="Girdear 哥弟"/>
    <n v="718968"/>
    <n v="56223.297600000005"/>
    <x v="1240"/>
    <x v="5548"/>
    <x v="5474"/>
    <x v="83"/>
    <s v="普通服饰"/>
    <x v="13"/>
    <s v="女装"/>
    <d v="2013-04-10T00:00:00"/>
    <d v="2016-05-09T00:00:00"/>
    <s v="保底与流水两者取高"/>
    <s v="0.06"/>
    <s v="0.06"/>
    <s v=""/>
    <n v="3.1"/>
  </r>
  <r>
    <d v="2016-02-01T00:00:00"/>
    <x v="3"/>
    <x v="3"/>
    <s v="Esprit"/>
    <n v="1020347.64"/>
    <n v="161112.892356"/>
    <x v="3645"/>
    <x v="5549"/>
    <x v="5475"/>
    <x v="130"/>
    <s v="普通服饰"/>
    <x v="9"/>
    <s v="中性服装/休闲服饰"/>
    <d v="2013-01-25T00:00:00"/>
    <d v="2018-05-09T00:00:00"/>
    <s v="保底与流水两者取高"/>
    <s v="0.12"/>
    <s v="0.12"/>
    <s v=""/>
    <n v="5.3"/>
  </r>
  <r>
    <d v="2016-02-01T00:00:00"/>
    <x v="3"/>
    <x v="3"/>
    <s v="真情告白"/>
    <n v="242949.59999999998"/>
    <n v="48492.740160000001"/>
    <x v="3646"/>
    <x v="5550"/>
    <x v="5476"/>
    <x v="20"/>
    <s v="普通服饰"/>
    <x v="13"/>
    <s v="女装"/>
    <d v="2015-11-17T00:00:00"/>
    <d v="2017-11-16T00:00:00"/>
    <s v="保底与流水两者取高"/>
    <s v="0.17"/>
    <s v="0.17"/>
    <s v=""/>
    <n v="2"/>
  </r>
  <r>
    <d v="2016-02-01T00:00:00"/>
    <x v="3"/>
    <x v="3"/>
    <s v="ZUEE"/>
    <n v="237398.39999999999"/>
    <n v="47242.281599999995"/>
    <x v="3647"/>
    <x v="5551"/>
    <x v="5477"/>
    <x v="159"/>
    <s v="普通服饰"/>
    <x v="12"/>
    <s v="男装"/>
    <d v="2015-11-17T00:00:00"/>
    <d v="2017-11-16T00:00:00"/>
    <s v="保底与流水两者取高"/>
    <s v="0.18"/>
    <s v="0.18"/>
    <s v=""/>
    <n v="2"/>
  </r>
  <r>
    <d v="2016-02-01T00:00:00"/>
    <x v="3"/>
    <x v="3"/>
    <s v="Trendiano"/>
    <n v="154213.19999999998"/>
    <n v="39833.269560000001"/>
    <x v="3648"/>
    <x v="5552"/>
    <x v="5478"/>
    <x v="97"/>
    <s v="普通服饰"/>
    <x v="12"/>
    <s v="男装"/>
    <d v="2015-11-17T00:00:00"/>
    <d v="2017-11-16T00:00:00"/>
    <s v="保底与流水两者取高"/>
    <s v="0.18"/>
    <s v="0.18"/>
    <s v=""/>
    <n v="2"/>
  </r>
  <r>
    <d v="2016-02-01T00:00:00"/>
    <x v="3"/>
    <x v="3"/>
    <s v="Gillive 嘉里奥"/>
    <n v="78331.199999999997"/>
    <n v="19151.9784"/>
    <x v="618"/>
    <x v="5553"/>
    <x v="5479"/>
    <x v="33"/>
    <s v="普通服饰"/>
    <x v="6"/>
    <s v="手袋/钱包/旅行箱包"/>
    <d v="2015-06-23T00:00:00"/>
    <d v="2017-06-22T00:00:00"/>
    <s v="保底与流水两者取高"/>
    <s v="0.2"/>
    <s v="0.2"/>
    <s v=""/>
    <n v="2"/>
  </r>
  <r>
    <d v="2016-02-01T00:00:00"/>
    <x v="3"/>
    <x v="3"/>
    <s v="Adidas Originals 三叶草"/>
    <n v="688006.79999999993"/>
    <n v="95770.546559999988"/>
    <x v="2516"/>
    <x v="5554"/>
    <x v="5480"/>
    <x v="155"/>
    <s v="普通服饰"/>
    <x v="18"/>
    <s v="运动服饰/运动配饰"/>
    <d v="2015-06-23T00:00:00"/>
    <d v="2017-06-22T00:00:00"/>
    <s v="保底与流水两者取高"/>
    <s v="0.13"/>
    <s v="0.13"/>
    <s v=""/>
    <n v="2"/>
  </r>
  <r>
    <d v="2016-02-01T00:00:00"/>
    <x v="3"/>
    <x v="3"/>
    <s v="it Michaa"/>
    <n v="307794"/>
    <n v="57495.919199999997"/>
    <x v="2756"/>
    <x v="5555"/>
    <x v="5481"/>
    <x v="60"/>
    <s v="普通服饰"/>
    <x v="13"/>
    <s v="女装"/>
    <d v="2015-06-08T00:00:00"/>
    <d v="2017-06-07T00:00:00"/>
    <s v="保底与流水两者取高"/>
    <s v="0.17"/>
    <s v="0.17"/>
    <s v=""/>
    <n v="2"/>
  </r>
  <r>
    <d v="2016-02-01T00:00:00"/>
    <x v="3"/>
    <x v="3"/>
    <s v="Seasonwind 季候风"/>
    <n v="140720.4"/>
    <n v="35644.477320000005"/>
    <x v="3649"/>
    <x v="5556"/>
    <x v="5482"/>
    <x v="156"/>
    <s v="普通服饰"/>
    <x v="13"/>
    <s v="女装"/>
    <d v="2015-06-08T00:00:00"/>
    <d v="2017-06-07T00:00:00"/>
    <s v="保底与流水两者取高"/>
    <s v="0.17"/>
    <s v="0.17"/>
    <s v=""/>
    <n v="2"/>
  </r>
  <r>
    <d v="2016-02-01T00:00:00"/>
    <x v="3"/>
    <x v="3"/>
    <s v="Plory"/>
    <n v="166278.432"/>
    <n v="23278.980480000002"/>
    <x v="445"/>
    <x v="5557"/>
    <x v="5483"/>
    <x v="134"/>
    <s v="普通服饰"/>
    <x v="12"/>
    <s v="男装"/>
    <d v="2013-03-12T00:00:00"/>
    <d v="2016-05-09T00:00:00"/>
    <s v="保底(含物管费)与流水两者取高"/>
    <s v="0.14"/>
    <s v="0.14"/>
    <s v=""/>
    <n v="3.2"/>
  </r>
  <r>
    <d v="2016-02-01T00:00:00"/>
    <x v="3"/>
    <x v="3"/>
    <s v="Croquis 速写"/>
    <n v="446253"/>
    <n v="88045.716899999999"/>
    <x v="2464"/>
    <x v="5558"/>
    <x v="5484"/>
    <x v="135"/>
    <s v="普通服饰"/>
    <x v="12"/>
    <s v="男装"/>
    <d v="2013-03-22T00:00:00"/>
    <d v="2016-05-09T00:00:00"/>
    <s v="保底与流水两者取高"/>
    <s v="0.18"/>
    <s v="0.18"/>
    <s v=""/>
    <n v="3.1"/>
  </r>
  <r>
    <d v="2016-02-01T00:00:00"/>
    <x v="3"/>
    <x v="3"/>
    <s v="JNBY 江南布衣"/>
    <n v="382374"/>
    <n v="81254.474999999991"/>
    <x v="3650"/>
    <x v="5559"/>
    <x v="5485"/>
    <x v="82"/>
    <s v="普通服饰"/>
    <x v="13"/>
    <s v="女装"/>
    <d v="2013-01-11T00:00:00"/>
    <d v="2016-05-09T00:00:00"/>
    <s v="保底与流水两者取高"/>
    <s v="0.18"/>
    <s v="0.18"/>
    <s v=""/>
    <n v="3.3"/>
  </r>
  <r>
    <d v="2016-02-01T00:00:00"/>
    <x v="3"/>
    <x v="3"/>
    <s v="ROEM"/>
    <n v="94518.407999999996"/>
    <n v="20595.561103199998"/>
    <x v="3651"/>
    <x v="5560"/>
    <x v="5486"/>
    <x v="136"/>
    <s v="普通服饰"/>
    <x v="13"/>
    <s v="女装"/>
    <d v="2013-03-12T00:00:00"/>
    <d v="2016-05-09T00:00:00"/>
    <s v="保底(含物管费)与流水两者取高"/>
    <s v="0.14"/>
    <s v="0.14"/>
    <s v=""/>
    <n v="3.2"/>
  </r>
  <r>
    <d v="2016-02-01T00:00:00"/>
    <x v="3"/>
    <x v="3"/>
    <s v="Tutuanna 趣趣安娜"/>
    <n v="151444.44"/>
    <n v="35241.121187999997"/>
    <x v="3652"/>
    <x v="5561"/>
    <x v="5487"/>
    <x v="63"/>
    <s v="普通服饰"/>
    <x v="9"/>
    <s v="内衣裤/保暖内衣"/>
    <d v="2015-06-01T00:00:00"/>
    <d v="2017-05-31T00:00:00"/>
    <s v="保底与流水两者取高"/>
    <s v="0.17"/>
    <s v="0.17"/>
    <s v=""/>
    <n v="2"/>
  </r>
  <r>
    <d v="2016-02-01T00:00:00"/>
    <x v="3"/>
    <x v="3"/>
    <s v="木九十"/>
    <n v="235360.8"/>
    <n v="40246.696800000005"/>
    <x v="3653"/>
    <x v="5562"/>
    <x v="5488"/>
    <x v="137"/>
    <s v="珠宝"/>
    <x v="11"/>
    <s v="钟表"/>
    <d v="2015-06-01T00:00:00"/>
    <d v="2017-05-31T00:00:00"/>
    <s v="保底与流水两者取高"/>
    <s v="0.16"/>
    <s v="0.16"/>
    <s v=""/>
    <n v="2"/>
  </r>
  <r>
    <d v="2016-02-01T00:00:00"/>
    <x v="3"/>
    <x v="3"/>
    <s v="AJIDOU 阿吉豆"/>
    <n v="330010.8"/>
    <n v="52636.722600000001"/>
    <x v="1305"/>
    <x v="5563"/>
    <x v="5489"/>
    <x v="138"/>
    <s v="普通服饰"/>
    <x v="6"/>
    <s v="流行配饰/人造珠宝佩饰"/>
    <d v="2013-01-13T00:00:00"/>
    <d v="2016-05-09T00:00:00"/>
    <s v="保底与流水两者取高"/>
    <s v="0.15"/>
    <s v="0.15"/>
    <s v=""/>
    <n v="3.3"/>
  </r>
  <r>
    <d v="2016-02-01T00:00:00"/>
    <x v="3"/>
    <x v="3"/>
    <s v="One More"/>
    <n v="230155.19999999998"/>
    <n v="39011.306399999994"/>
    <x v="3087"/>
    <x v="5564"/>
    <x v="5490"/>
    <x v="118"/>
    <s v="普通服饰"/>
    <x v="13"/>
    <s v="女装"/>
    <d v="2014-12-01T00:00:00"/>
    <d v="2016-05-09T00:00:00"/>
    <s v="保底与流水两者取高"/>
    <s v="0.14"/>
    <s v="0.14"/>
    <s v=""/>
    <n v="1.4"/>
  </r>
  <r>
    <d v="2016-02-01T00:00:00"/>
    <x v="3"/>
    <x v="3"/>
    <s v="GXG"/>
    <n v="895726.79999999993"/>
    <n v="152183.98332000003"/>
    <x v="2630"/>
    <x v="5565"/>
    <x v="5491"/>
    <x v="52"/>
    <s v="普通服饰"/>
    <x v="12"/>
    <s v="男装"/>
    <d v="2014-12-01T00:00:00"/>
    <d v="2016-05-09T00:00:00"/>
    <s v="保底与流水两者取高"/>
    <s v="0.14"/>
    <s v="0.14"/>
    <s v=""/>
    <n v="1.4"/>
  </r>
  <r>
    <d v="2016-02-01T00:00:00"/>
    <x v="3"/>
    <x v="3"/>
    <s v="Hope show"/>
    <n v="578038.79999999993"/>
    <n v="101908.24043999998"/>
    <x v="917"/>
    <x v="5566"/>
    <x v="5492"/>
    <x v="151"/>
    <s v="普通服饰"/>
    <x v="13"/>
    <s v="女装"/>
    <d v="2013-02-26T00:00:00"/>
    <d v="2016-05-09T00:00:00"/>
    <s v="保底与流水两者取高"/>
    <s v="0.16"/>
    <s v="0.16"/>
    <s v=""/>
    <n v="3.2"/>
  </r>
  <r>
    <d v="2016-02-01T00:00:00"/>
    <x v="3"/>
    <x v="3"/>
    <s v="H.S"/>
    <n v="342568.8"/>
    <n v="80366.640480000002"/>
    <x v="3654"/>
    <x v="5567"/>
    <x v="5493"/>
    <x v="153"/>
    <s v="普通服饰"/>
    <x v="13"/>
    <s v="女装"/>
    <d v="2013-02-26T00:00:00"/>
    <d v="2016-05-09T00:00:00"/>
    <s v="保底与流水两者取高"/>
    <s v="0.16"/>
    <s v="0.16"/>
    <s v=""/>
    <n v="3.2"/>
  </r>
  <r>
    <d v="2016-02-01T00:00:00"/>
    <x v="3"/>
    <x v="3"/>
    <s v="Harbor House"/>
    <n v="1464896.4"/>
    <n v="215046.79151999997"/>
    <x v="60"/>
    <x v="5568"/>
    <x v="5494"/>
    <x v="142"/>
    <s v="其它"/>
    <x v="4"/>
    <s v="家具/厨房/卫浴/灯"/>
    <d v="2012-11-28T00:00:00"/>
    <d v="2018-05-09T00:00:00"/>
    <s v="保底与流水两者取高"/>
    <s v="0.13"/>
    <s v="0.13"/>
    <s v=""/>
    <n v="5.4"/>
  </r>
  <r>
    <d v="2016-02-01T00:00:00"/>
    <x v="3"/>
    <x v="3"/>
    <s v="煮火"/>
    <n v="515448.39600000001"/>
    <n v="52885.005429599994"/>
    <x v="1288"/>
    <x v="5569"/>
    <x v="5495"/>
    <x v="143"/>
    <s v="餐饮"/>
    <x v="2"/>
    <s v="餐馆/饭店"/>
    <d v="2015-05-11T00:00:00"/>
    <d v="2020-05-10T00:00:00"/>
    <s v="保底与流水两者取高"/>
    <s v="0.08"/>
    <s v="0.08"/>
    <s v=""/>
    <n v="5"/>
  </r>
  <r>
    <d v="2016-02-01T00:00:00"/>
    <x v="3"/>
    <x v="3"/>
    <s v="釜山料理"/>
    <n v="389611.68"/>
    <n v="52285.887455999997"/>
    <x v="1033"/>
    <x v="5570"/>
    <x v="5496"/>
    <x v="144"/>
    <s v="餐饮"/>
    <x v="2"/>
    <s v="餐馆/饭店"/>
    <d v="2013-02-27T00:00:00"/>
    <d v="2021-05-09T00:00:00"/>
    <s v="保底与流水两者取高"/>
    <s v="0.08"/>
    <s v="0.08"/>
    <s v=""/>
    <n v="8.1999999999999993"/>
  </r>
  <r>
    <d v="2016-02-01T00:00:00"/>
    <x v="3"/>
    <x v="3"/>
    <s v="西贝"/>
    <n v="1796022.6240000001"/>
    <n v="106683.7438656"/>
    <x v="588"/>
    <x v="5571"/>
    <x v="5497"/>
    <x v="145"/>
    <s v="餐饮"/>
    <x v="2"/>
    <s v="餐馆/饭店"/>
    <d v="2015-01-15T00:00:00"/>
    <d v="2023-01-14T00:00:00"/>
    <s v="保底与流水两者取高"/>
    <s v="0.05"/>
    <s v="0.05"/>
    <s v=""/>
    <n v="8"/>
  </r>
  <r>
    <d v="2016-02-01T00:00:00"/>
    <x v="3"/>
    <x v="3"/>
    <s v="澳门豆捞"/>
    <n v="567692.91599999997"/>
    <n v="76014.081452400002"/>
    <x v="1443"/>
    <x v="5572"/>
    <x v="5498"/>
    <x v="146"/>
    <s v="餐饮"/>
    <x v="2"/>
    <s v="餐馆/饭店"/>
    <d v="2012-12-18T00:00:00"/>
    <d v="2021-05-16T00:00:00"/>
    <s v="纯扣"/>
    <s v="0.07"/>
    <s v="0.07"/>
    <s v=""/>
    <n v="8.4"/>
  </r>
  <r>
    <d v="2016-02-01T00:00:00"/>
    <x v="3"/>
    <x v="3"/>
    <s v="Joysocks"/>
    <n v="50779.44"/>
    <n v="8216.1133920000011"/>
    <x v="3655"/>
    <x v="5573"/>
    <x v="5499"/>
    <x v="150"/>
    <s v="普通服饰"/>
    <x v="9"/>
    <s v="内衣裤/保暖内衣"/>
    <d v="2014-09-11T00:00:00"/>
    <d v="2016-09-10T00:00:00"/>
    <s v="保底与流水两者取高"/>
    <s v="0.15"/>
    <s v="0.15"/>
    <s v=""/>
    <n v="2"/>
  </r>
  <r>
    <d v="2016-02-01T00:00:00"/>
    <x v="3"/>
    <x v="3"/>
    <s v="谭木匠"/>
    <n v="46794"/>
    <n v="8086.0032000000001"/>
    <x v="1229"/>
    <x v="5574"/>
    <x v="5500"/>
    <x v="10"/>
    <s v="普通服饰"/>
    <x v="6"/>
    <s v="流行配饰/人造珠宝佩饰"/>
    <d v="2014-09-20T00:00:00"/>
    <d v="2016-09-19T00:00:00"/>
    <s v="保底与流水两者取高"/>
    <s v="0.16"/>
    <s v="0.16"/>
    <s v=""/>
    <n v="2"/>
  </r>
  <r>
    <d v="2016-02-01T00:00:00"/>
    <x v="3"/>
    <x v="3"/>
    <s v="银时代"/>
    <n v="60012"/>
    <n v="10802.159999999998"/>
    <x v="1925"/>
    <x v="5575"/>
    <x v="5501"/>
    <x v="10"/>
    <s v="普通服饰"/>
    <x v="6"/>
    <s v="流行配饰/人造珠宝佩饰"/>
    <d v="2013-09-01T00:00:00"/>
    <d v="2016-08-31T00:00:00"/>
    <s v="保底与流水两者取高"/>
    <s v="0.17"/>
    <s v="0.17"/>
    <s v=""/>
    <n v="3"/>
  </r>
  <r>
    <d v="2016-02-01T00:00:00"/>
    <x v="3"/>
    <x v="3"/>
    <s v="Miomi 米欧米"/>
    <n v="104978.4"/>
    <n v="17394.920880000001"/>
    <x v="3656"/>
    <x v="5576"/>
    <x v="5502"/>
    <x v="10"/>
    <s v="其它"/>
    <x v="1"/>
    <s v="眼镜"/>
    <d v="2015-11-01T00:00:00"/>
    <d v="2016-10-31T00:00:00"/>
    <s v="保底与流水两者取高"/>
    <s v="0.16"/>
    <s v="0.16"/>
    <s v=""/>
    <n v="1"/>
  </r>
  <r>
    <d v="2016-02-01T00:00:00"/>
    <x v="3"/>
    <x v="3"/>
    <s v="Fellala 翡拉拉"/>
    <n v="45886.799999999996"/>
    <n v="8401.8730799999994"/>
    <x v="3657"/>
    <x v="5577"/>
    <x v="5503"/>
    <x v="10"/>
    <s v="普通服饰"/>
    <x v="6"/>
    <s v="流行配饰/人造珠宝佩饰"/>
    <d v="2015-12-24T00:00:00"/>
    <d v="2016-12-23T00:00:00"/>
    <s v="保底与流水两者取高"/>
    <s v="0.16"/>
    <s v="0.16"/>
    <s v=""/>
    <n v="1"/>
  </r>
  <r>
    <d v="2016-02-01T00:00:00"/>
    <x v="3"/>
    <x v="3"/>
    <s v="白井(SHIRAI)品牌饰品"/>
    <n v="22086"/>
    <n v="7200.036000000001"/>
    <x v="3658"/>
    <x v="5578"/>
    <x v="5504"/>
    <x v="10"/>
    <s v="普通服饰"/>
    <x v="6"/>
    <s v="流行配饰/人造珠宝佩饰"/>
    <d v="2015-09-19T00:00:00"/>
    <d v="2016-09-18T00:00:00"/>
    <s v="保底与流水两者取高"/>
    <s v="0.15"/>
    <s v="0.15"/>
    <s v=""/>
    <n v="1"/>
  </r>
  <r>
    <d v="2016-02-01T00:00:00"/>
    <x v="3"/>
    <x v="3"/>
    <s v="改衣间"/>
    <n v="4512"/>
    <n v="2639.9711999999995"/>
    <x v="3659"/>
    <x v="5579"/>
    <x v="5505"/>
    <x v="147"/>
    <s v="其它"/>
    <x v="3"/>
    <s v="衣裤织补服务"/>
    <d v="2013-12-01T00:00:00"/>
    <d v="2016-11-30T00:00:00"/>
    <s v="纯保底"/>
    <n v="0"/>
    <n v="0"/>
    <s v=""/>
    <n v="3"/>
  </r>
  <r>
    <d v="2016-02-01T00:00:00"/>
    <x v="3"/>
    <x v="3"/>
    <s v="名表维修中心"/>
    <n v="8316"/>
    <n v="2280.2471999999998"/>
    <x v="3660"/>
    <x v="5580"/>
    <x v="5506"/>
    <x v="53"/>
    <s v="其它"/>
    <x v="3"/>
    <s v="修鞋/修锁服务"/>
    <d v="2013-12-09T00:00:00"/>
    <d v="2016-12-08T00:00:00"/>
    <s v="纯保底"/>
    <n v="0"/>
    <n v="0"/>
    <s v=""/>
    <n v="3"/>
  </r>
  <r>
    <d v="2016-02-01T00:00:00"/>
    <x v="3"/>
    <x v="3"/>
    <s v="维果部落(02-K10)"/>
    <n v="37548"/>
    <n v="3754.7999999999997"/>
    <x v="5"/>
    <x v="5581"/>
    <x v="5507"/>
    <x v="11"/>
    <s v="餐饮"/>
    <x v="0"/>
    <s v="小吃/冷饮/果汁吧"/>
    <d v="2014-03-14T00:00:00"/>
    <d v="2016-03-13T00:00:00"/>
    <s v="保底(含物管费)与流水两者取高"/>
    <s v="0.1"/>
    <s v="0.1"/>
    <s v=""/>
    <n v="2"/>
  </r>
  <r>
    <d v="2016-02-01T00:00:00"/>
    <x v="3"/>
    <x v="3"/>
    <s v="PH7"/>
    <n v="46501.2"/>
    <n v="8970.0814799999989"/>
    <x v="790"/>
    <x v="5582"/>
    <x v="5508"/>
    <x v="58"/>
    <s v="普通服饰"/>
    <x v="6"/>
    <s v="流行配饰/人造珠宝佩饰"/>
    <d v="2014-04-30T00:00:00"/>
    <d v="2016-10-27T00:00:00"/>
    <s v="保底与流水两者取高"/>
    <s v="0.18"/>
    <s v="0.18"/>
    <s v=""/>
    <n v="2.5"/>
  </r>
  <r>
    <d v="2016-02-01T00:00:00"/>
    <x v="3"/>
    <x v="3"/>
    <s v="优特L2"/>
    <n v="19851.599999999999"/>
    <n v="13199.328839999998"/>
    <x v="3661"/>
    <x v="5583"/>
    <x v="5509"/>
    <x v="149"/>
    <s v="其它"/>
    <x v="3"/>
    <s v="汽车美容"/>
    <d v="2015-08-21T00:00:00"/>
    <d v="2016-08-20T00:00:00"/>
    <s v="纯保底"/>
    <n v="0"/>
    <n v="0"/>
    <s v=""/>
    <n v="1"/>
  </r>
  <r>
    <d v="2016-02-01T00:00:00"/>
    <x v="3"/>
    <x v="3"/>
    <s v="百合新娘"/>
    <n v="188032.8"/>
    <n v="36252.723839999999"/>
    <x v="3662"/>
    <x v="5584"/>
    <x v="5510"/>
    <x v="24"/>
    <s v="其它"/>
    <x v="3"/>
    <s v="婚纱店/婚纱摄影"/>
    <d v="2015-06-08T00:00:00"/>
    <d v="2016-06-07T00:00:00"/>
    <s v="保底与流水两者取高"/>
    <s v="0.18"/>
    <s v="0.18"/>
    <s v=""/>
    <n v="1"/>
  </r>
  <r>
    <d v="2016-02-01T00:00:00"/>
    <x v="3"/>
    <x v="3"/>
    <s v="7°银匠"/>
    <n v="55696.799999999996"/>
    <n v="10069.98144"/>
    <x v="3663"/>
    <x v="5585"/>
    <x v="5511"/>
    <x v="10"/>
    <s v="普通服饰"/>
    <x v="6"/>
    <s v="流行配饰/人造珠宝佩饰"/>
    <d v="2014-06-14T00:00:00"/>
    <d v="2016-08-09T00:00:00"/>
    <s v="保底与流水两者取高"/>
    <s v="0.17"/>
    <s v="0.17"/>
    <s v=""/>
    <n v="2.2000000000000002"/>
  </r>
  <r>
    <d v="2016-02-01T00:00:00"/>
    <x v="3"/>
    <x v="3"/>
    <s v="三星（智能锁）"/>
    <n v="24909.599999999999"/>
    <n v="7198.8744000000006"/>
    <x v="3664"/>
    <x v="5586"/>
    <x v="5512"/>
    <x v="57"/>
    <s v="电器"/>
    <x v="20"/>
    <s v="电器/家用电器/IT器材"/>
    <d v="2016-01-05T00:00:00"/>
    <d v="2017-01-04T00:00:00"/>
    <s v="保底与流水两者取高"/>
    <s v="0.12"/>
    <s v="0.12"/>
    <s v=""/>
    <n v="1"/>
  </r>
  <r>
    <d v="2016-02-01T00:00:00"/>
    <x v="3"/>
    <x v="3"/>
    <s v="iwell 爱享屋"/>
    <n v="48018"/>
    <n v="7802.9249999999993"/>
    <x v="3231"/>
    <x v="5587"/>
    <x v="5513"/>
    <x v="157"/>
    <s v="普通服饰"/>
    <x v="6"/>
    <s v="生活特性店"/>
    <d v="2015-06-26T00:00:00"/>
    <d v="2016-06-25T00:00:00"/>
    <s v="保底与流水两者取高"/>
    <s v="0.15"/>
    <s v="0.15"/>
    <s v=""/>
    <n v="1"/>
  </r>
  <r>
    <d v="2016-02-01T00:00:00"/>
    <x v="3"/>
    <x v="3"/>
    <s v="热气球（P1-02-K22）"/>
    <n v="616503.6"/>
    <n v="44326.608840000001"/>
    <x v="3665"/>
    <x v="5588"/>
    <x v="5514"/>
    <x v="24"/>
    <s v="儿童"/>
    <x v="22"/>
    <s v="儿童主题乐园"/>
    <d v="2015-12-24T00:00:00"/>
    <d v="2016-03-23T00:00:00"/>
    <s v="保底与流水两者取和"/>
    <s v="0.07"/>
    <s v="0.07"/>
    <s v=""/>
    <n v="0.2"/>
  </r>
  <r>
    <d v="2016-02-01T00:00:00"/>
    <x v="3"/>
    <x v="3"/>
    <s v="Bestgold"/>
    <n v="96135.84"/>
    <n v="5998.8764160000001"/>
    <x v="3666"/>
    <x v="5589"/>
    <x v="5515"/>
    <x v="53"/>
    <s v="珠宝"/>
    <x v="7"/>
    <s v="珠宝"/>
    <d v="2015-08-20T00:00:00"/>
    <d v="2016-08-19T00:00:00"/>
    <s v="保底与流水两者取高"/>
    <s v="0.,0.1"/>
    <s v="0."/>
    <s v="0.1"/>
    <n v="1"/>
  </r>
  <r>
    <d v="2016-02-01T00:00:00"/>
    <x v="3"/>
    <x v="3"/>
    <s v="Zippo"/>
    <n v="73741.919999999998"/>
    <n v="10183.759151999999"/>
    <x v="3667"/>
    <x v="5590"/>
    <x v="5516"/>
    <x v="6"/>
    <s v="其它"/>
    <x v="1"/>
    <s v="个人嗜好/收藏品"/>
    <d v="2015-11-15T00:00:00"/>
    <d v="2016-11-14T00:00:00"/>
    <s v="保底与流水两者取高"/>
    <s v="0.13"/>
    <s v="0.13"/>
    <s v=""/>
    <n v="1"/>
  </r>
  <r>
    <d v="2016-03-01T00:00:00"/>
    <x v="3"/>
    <x v="3"/>
    <s v="新发现餐厅"/>
    <n v="1192234.8"/>
    <n v="132576.50976000002"/>
    <x v="3668"/>
    <x v="5591"/>
    <x v="5517"/>
    <x v="111"/>
    <s v="餐饮"/>
    <x v="2"/>
    <s v="餐馆/饭店"/>
    <d v="2012-12-27T00:00:00"/>
    <d v="2021-05-09T00:00:00"/>
    <s v="保底(含物管费)与流水两者取高"/>
    <s v="0.08"/>
    <s v="0.08"/>
    <s v=""/>
    <n v="8.4"/>
  </r>
  <r>
    <d v="2016-03-01T00:00:00"/>
    <x v="3"/>
    <x v="3"/>
    <s v="张功馆"/>
    <n v="1006406.3999999999"/>
    <n v="98225.264639999994"/>
    <x v="3669"/>
    <x v="5592"/>
    <x v="5518"/>
    <x v="112"/>
    <s v="餐饮"/>
    <x v="2"/>
    <s v="餐馆/饭店"/>
    <d v="2013-01-12T00:00:00"/>
    <d v="2021-05-09T00:00:00"/>
    <s v="保底(含物管费)与流水两者取高"/>
    <s v="0.08"/>
    <s v="0.08"/>
    <s v=""/>
    <n v="8.3000000000000007"/>
  </r>
  <r>
    <d v="2016-03-01T00:00:00"/>
    <x v="3"/>
    <x v="3"/>
    <s v="泰澜"/>
    <n v="611303.88"/>
    <n v="80141.938668000003"/>
    <x v="964"/>
    <x v="5593"/>
    <x v="5519"/>
    <x v="113"/>
    <s v="餐饮"/>
    <x v="2"/>
    <s v="餐馆/饭店"/>
    <d v="2014-08-26T00:00:00"/>
    <d v="2019-08-25T00:00:00"/>
    <s v="保底(含物管费)与流水两者取高"/>
    <s v="0.08"/>
    <s v="0.08"/>
    <s v=""/>
    <n v="5"/>
  </r>
  <r>
    <d v="2016-03-01T00:00:00"/>
    <x v="3"/>
    <x v="3"/>
    <s v="西堤厚牛排"/>
    <n v="719823.6"/>
    <n v="78748.701839999994"/>
    <x v="2114"/>
    <x v="5594"/>
    <x v="5520"/>
    <x v="114"/>
    <s v="餐饮"/>
    <x v="2"/>
    <s v="餐馆/饭店"/>
    <d v="2014-04-28T00:00:00"/>
    <d v="2020-04-27T00:00:00"/>
    <s v="保底(含物管费)与流水两者取高"/>
    <s v="0.08"/>
    <s v="0.08"/>
    <s v=""/>
    <n v="6"/>
  </r>
  <r>
    <d v="2016-03-01T00:00:00"/>
    <x v="3"/>
    <x v="3"/>
    <s v="侨治"/>
    <n v="334420.31999999995"/>
    <n v="27589.6764"/>
    <x v="3670"/>
    <x v="5595"/>
    <x v="5521"/>
    <x v="115"/>
    <s v="美容"/>
    <x v="8"/>
    <s v="美容/美发/美甲"/>
    <d v="2012-11-30T00:00:00"/>
    <d v="2018-05-09T00:00:00"/>
    <s v="纯保底"/>
    <s v="0."/>
    <s v="0."/>
    <s v=""/>
    <n v="5.4"/>
  </r>
  <r>
    <d v="2016-03-01T00:00:00"/>
    <x v="3"/>
    <x v="3"/>
    <s v="牛胜"/>
    <n v="571722"/>
    <n v="46652.515200000002"/>
    <x v="423"/>
    <x v="5596"/>
    <x v="5522"/>
    <x v="158"/>
    <s v="餐饮"/>
    <x v="2"/>
    <s v="餐馆/饭店"/>
    <d v="2015-05-15T00:00:00"/>
    <d v="2020-05-14T00:00:00"/>
    <s v="保底(含物管费)与流水两者取高"/>
    <s v="0.08"/>
    <s v="0.08"/>
    <s v=""/>
    <n v="5"/>
  </r>
  <r>
    <d v="2016-03-01T00:00:00"/>
    <x v="3"/>
    <x v="3"/>
    <s v="巴蜀江南"/>
    <n v="503991.6"/>
    <n v="90164.097240000003"/>
    <x v="3229"/>
    <x v="5597"/>
    <x v="5523"/>
    <x v="152"/>
    <s v="餐饮"/>
    <x v="2"/>
    <s v="餐馆/饭店"/>
    <d v="2015-04-04T00:00:00"/>
    <d v="2021-05-09T00:00:00"/>
    <s v="保底(含物管费)与流水两者取高"/>
    <s v="0.07"/>
    <s v="0.07"/>
    <s v=""/>
    <n v="6.1"/>
  </r>
  <r>
    <d v="2016-03-01T00:00:00"/>
    <x v="3"/>
    <x v="3"/>
    <s v="Aimer 爱慕一家人"/>
    <n v="260293.19999999998"/>
    <n v="52813.490279999998"/>
    <x v="3370"/>
    <x v="5598"/>
    <x v="5524"/>
    <x v="117"/>
    <s v="普通服饰"/>
    <x v="9"/>
    <s v="内衣裤/保暖内衣"/>
    <d v="2013-01-25T00:00:00"/>
    <d v="2016-05-09T00:00:00"/>
    <s v="保底与流水两者取高"/>
    <s v="0.16"/>
    <s v="0.16"/>
    <s v=""/>
    <n v="3.3"/>
  </r>
  <r>
    <d v="2016-03-01T00:00:00"/>
    <x v="3"/>
    <x v="3"/>
    <s v="AVVN 飞鸟和新酒"/>
    <n v="318762"/>
    <n v="60054.760800000004"/>
    <x v="1774"/>
    <x v="5599"/>
    <x v="5525"/>
    <x v="25"/>
    <s v="普通服饰"/>
    <x v="13"/>
    <s v="女装"/>
    <d v="2015-05-10T00:00:00"/>
    <d v="2017-05-09T00:00:00"/>
    <s v="保底与流水两者取高"/>
    <s v="0.16"/>
    <s v="0.16"/>
    <s v=""/>
    <n v="2"/>
  </r>
  <r>
    <d v="2016-03-01T00:00:00"/>
    <x v="3"/>
    <x v="3"/>
    <s v="Zolle"/>
    <n v="178530"/>
    <n v="35991.648000000001"/>
    <x v="3121"/>
    <x v="5600"/>
    <x v="5526"/>
    <x v="54"/>
    <s v="普通服饰"/>
    <x v="13"/>
    <s v="女装"/>
    <d v="2013-01-05T00:00:00"/>
    <d v="2016-05-09T00:00:00"/>
    <s v="保底与流水两者取高"/>
    <s v="0.16"/>
    <s v="0.16"/>
    <s v=""/>
    <n v="3.3"/>
  </r>
  <r>
    <d v="2016-03-01T00:00:00"/>
    <x v="3"/>
    <x v="3"/>
    <s v="TATA"/>
    <n v="157279.19999999998"/>
    <n v="23749.159199999998"/>
    <x v="3671"/>
    <x v="5601"/>
    <x v="5527"/>
    <x v="22"/>
    <s v="普通服饰"/>
    <x v="6"/>
    <s v="鞋"/>
    <d v="2015-06-01T00:00:00"/>
    <d v="2017-05-31T00:00:00"/>
    <s v="保底与流水两者取高"/>
    <s v="0.13"/>
    <s v="0.13"/>
    <s v=""/>
    <n v="2"/>
  </r>
  <r>
    <d v="2016-03-01T00:00:00"/>
    <x v="3"/>
    <x v="3"/>
    <s v="Teenmix 天美意"/>
    <n v="182600.4"/>
    <n v="27152.679479999999"/>
    <x v="2713"/>
    <x v="5602"/>
    <x v="5528"/>
    <x v="154"/>
    <s v="普通服饰"/>
    <x v="6"/>
    <s v="鞋"/>
    <d v="2015-06-01T00:00:00"/>
    <d v="2017-05-31T00:00:00"/>
    <s v="保底与流水两者取高"/>
    <s v="0.13"/>
    <s v="0.13"/>
    <s v=""/>
    <n v="2"/>
  </r>
  <r>
    <d v="2016-03-01T00:00:00"/>
    <x v="3"/>
    <x v="3"/>
    <s v="Belle 百丽"/>
    <n v="264757.2"/>
    <n v="38019.13392"/>
    <x v="3496"/>
    <x v="5603"/>
    <x v="5529"/>
    <x v="51"/>
    <s v="普通服饰"/>
    <x v="6"/>
    <s v="鞋"/>
    <d v="2015-06-04T00:00:00"/>
    <d v="2017-06-03T00:00:00"/>
    <s v="保底与流水两者取高"/>
    <s v="0.13"/>
    <s v="0.13"/>
    <s v=""/>
    <n v="2"/>
  </r>
  <r>
    <d v="2016-03-01T00:00:00"/>
    <x v="3"/>
    <x v="3"/>
    <s v="Peace Bird 太平鸟女装"/>
    <n v="136180.79999999999"/>
    <n v="56515.031999999999"/>
    <x v="3672"/>
    <x v="5604"/>
    <x v="5530"/>
    <x v="35"/>
    <s v="普通服饰"/>
    <x v="13"/>
    <s v="女装"/>
    <d v="2015-06-01T00:00:00"/>
    <d v="2017-05-31T00:00:00"/>
    <s v="保底与流水两者取高"/>
    <s v="0.19"/>
    <s v="0.19"/>
    <s v=""/>
    <n v="2"/>
  </r>
  <r>
    <d v="2016-03-01T00:00:00"/>
    <x v="3"/>
    <x v="3"/>
    <s v="Donoratico 达衣岩"/>
    <n v="329631.59999999998"/>
    <n v="63849.640920000005"/>
    <x v="3673"/>
    <x v="5605"/>
    <x v="5531"/>
    <x v="119"/>
    <s v="普通服饰"/>
    <x v="13"/>
    <s v="女装"/>
    <d v="2013-01-10T00:00:00"/>
    <d v="2017-05-09T00:00:00"/>
    <s v="保底(含物管费)与流水两者取高"/>
    <s v="0.18"/>
    <s v="0.18"/>
    <s v=""/>
    <n v="4.3"/>
  </r>
  <r>
    <d v="2016-03-01T00:00:00"/>
    <x v="3"/>
    <x v="3"/>
    <s v="Eland 依恋"/>
    <n v="132092.448"/>
    <n v="37910.532575999998"/>
    <x v="3674"/>
    <x v="5606"/>
    <x v="5532"/>
    <x v="120"/>
    <s v="普通服饰"/>
    <x v="9"/>
    <s v="综合服饰"/>
    <d v="2013-03-07T00:00:00"/>
    <d v="2016-05-09T00:00:00"/>
    <s v="保底(含物管费)与流水两者取高"/>
    <s v="0.14"/>
    <s v="0.14"/>
    <s v=""/>
    <n v="3.2"/>
  </r>
  <r>
    <d v="2016-03-01T00:00:00"/>
    <x v="3"/>
    <x v="3"/>
    <s v="Teenie Weenie"/>
    <n v="90814.439999999988"/>
    <n v="26517.816479999998"/>
    <x v="3675"/>
    <x v="5607"/>
    <x v="5533"/>
    <x v="121"/>
    <s v="普通服饰"/>
    <x v="13"/>
    <s v="女装"/>
    <d v="2013-03-04T00:00:00"/>
    <d v="2016-05-09T00:00:00"/>
    <s v="保底(含物管费)与流水两者取高"/>
    <s v="0.14"/>
    <s v="0.14"/>
    <s v=""/>
    <n v="3.2"/>
  </r>
  <r>
    <d v="2016-03-01T00:00:00"/>
    <x v="3"/>
    <x v="3"/>
    <s v="Key Wear 奇威"/>
    <n v="195982.8"/>
    <n v="41705.139840000003"/>
    <x v="1237"/>
    <x v="5608"/>
    <x v="5534"/>
    <x v="122"/>
    <s v="普通服饰"/>
    <x v="13"/>
    <s v="女装"/>
    <d v="2013-01-10T00:00:00"/>
    <d v="2018-05-09T00:00:00"/>
    <s v="保底与流水两者取高"/>
    <s v="0.16"/>
    <s v="0.16"/>
    <s v=""/>
    <n v="5.3"/>
  </r>
  <r>
    <d v="2016-03-01T00:00:00"/>
    <x v="3"/>
    <x v="3"/>
    <s v="Eifini 伊芙丽"/>
    <n v="435414"/>
    <n v="94833.169200000004"/>
    <x v="3676"/>
    <x v="5609"/>
    <x v="5535"/>
    <x v="123"/>
    <s v="普通服饰"/>
    <x v="13"/>
    <s v="女装"/>
    <d v="2015-05-16T00:00:00"/>
    <d v="2017-05-15T00:00:00"/>
    <s v="保底与流水两者取高"/>
    <s v="0.18"/>
    <s v="0.18"/>
    <s v=""/>
    <n v="2"/>
  </r>
  <r>
    <d v="2016-03-01T00:00:00"/>
    <x v="3"/>
    <x v="3"/>
    <s v="Peace Bird 太平鸟男装"/>
    <n v="629302.79999999993"/>
    <n v="113085.71316"/>
    <x v="3677"/>
    <x v="5610"/>
    <x v="5536"/>
    <x v="124"/>
    <s v="普通服饰"/>
    <x v="12"/>
    <s v="男装"/>
    <d v="2013-01-21T00:00:00"/>
    <d v="2016-05-09T00:00:00"/>
    <s v="保底与流水两者取高"/>
    <s v="0.15"/>
    <s v="0.15"/>
    <s v=""/>
    <n v="3.3"/>
  </r>
  <r>
    <d v="2016-03-01T00:00:00"/>
    <x v="3"/>
    <x v="3"/>
    <s v="gxg.jeans"/>
    <n v="237897.59999999998"/>
    <n v="64803.306240000005"/>
    <x v="1055"/>
    <x v="5611"/>
    <x v="5537"/>
    <x v="125"/>
    <s v="普通服饰"/>
    <x v="12"/>
    <s v="男装"/>
    <d v="2013-01-05T00:00:00"/>
    <d v="2016-05-09T00:00:00"/>
    <s v="保底与流水两者取高"/>
    <s v="0.14"/>
    <s v="0.14"/>
    <s v=""/>
    <n v="3.3"/>
  </r>
  <r>
    <d v="2016-03-01T00:00:00"/>
    <x v="3"/>
    <x v="3"/>
    <s v="La Chapelle 拉夏贝尔"/>
    <n v="1005518.3999999999"/>
    <n v="228453.78047999999"/>
    <x v="119"/>
    <x v="5612"/>
    <x v="5538"/>
    <x v="127"/>
    <s v="快时尚"/>
    <x v="21"/>
    <s v="快时尚"/>
    <d v="2013-03-05T00:00:00"/>
    <d v="2021-06-02T00:00:00"/>
    <s v="保底与流水两者取高"/>
    <s v="0.15"/>
    <s v="0.15"/>
    <s v=""/>
    <n v="8.1999999999999993"/>
  </r>
  <r>
    <d v="2016-03-01T00:00:00"/>
    <x v="3"/>
    <x v="3"/>
    <s v="张生记"/>
    <n v="1051081.2"/>
    <n v="95753.497319999995"/>
    <x v="94"/>
    <x v="5613"/>
    <x v="5539"/>
    <x v="128"/>
    <s v="餐饮"/>
    <x v="2"/>
    <s v="餐馆/饭店"/>
    <d v="2013-06-21T00:00:00"/>
    <d v="2021-10-18T00:00:00"/>
    <s v="保底(含物管费)与流水两者取高"/>
    <s v="0.04"/>
    <s v="0.04"/>
    <s v=""/>
    <n v="8.3000000000000007"/>
  </r>
  <r>
    <d v="2016-03-01T00:00:00"/>
    <x v="3"/>
    <x v="3"/>
    <s v="炉鱼"/>
    <n v="1964994"/>
    <n v="98249.7"/>
    <x v="6"/>
    <x v="5614"/>
    <x v="5540"/>
    <x v="129"/>
    <s v="餐饮"/>
    <x v="2"/>
    <s v="餐馆/饭店"/>
    <d v="2013-08-28T00:00:00"/>
    <d v="2021-11-25T00:00:00"/>
    <s v="保底(含物管费)与流水两者取高"/>
    <s v="0.05"/>
    <s v="0.05"/>
    <s v=""/>
    <n v="8.1999999999999993"/>
  </r>
  <r>
    <d v="2016-03-01T00:00:00"/>
    <x v="3"/>
    <x v="3"/>
    <s v="The Second Movement 第二乐章"/>
    <n v="901398"/>
    <n v="55796.536199999995"/>
    <x v="3678"/>
    <x v="5615"/>
    <x v="5541"/>
    <x v="148"/>
    <s v="餐饮"/>
    <x v="2"/>
    <s v="餐馆/饭店"/>
    <d v="2013-10-20T00:00:00"/>
    <d v="2022-01-17T00:00:00"/>
    <s v="保底(含物管费)与流水两者取高"/>
    <s v="0.05"/>
    <s v="0.05"/>
    <s v=""/>
    <n v="8.1999999999999993"/>
  </r>
  <r>
    <d v="2016-03-01T00:00:00"/>
    <x v="3"/>
    <x v="3"/>
    <s v="Girdear 哥弟"/>
    <n v="1022962.7999999999"/>
    <n v="74471.69184"/>
    <x v="2771"/>
    <x v="5616"/>
    <x v="5542"/>
    <x v="83"/>
    <s v="普通服饰"/>
    <x v="13"/>
    <s v="女装"/>
    <d v="2013-04-10T00:00:00"/>
    <d v="2016-05-09T00:00:00"/>
    <s v="保底与流水两者取高"/>
    <s v="0.06"/>
    <s v="0.06"/>
    <s v=""/>
    <n v="3.1"/>
  </r>
  <r>
    <d v="2016-03-01T00:00:00"/>
    <x v="3"/>
    <x v="3"/>
    <s v="Esprit"/>
    <n v="578261.88"/>
    <n v="154800.70527599999"/>
    <x v="919"/>
    <x v="5617"/>
    <x v="5543"/>
    <x v="130"/>
    <s v="普通服饰"/>
    <x v="9"/>
    <s v="中性服装/休闲服饰"/>
    <d v="2013-01-25T00:00:00"/>
    <d v="2018-05-09T00:00:00"/>
    <s v="保底与流水两者取高"/>
    <s v="0.12"/>
    <s v="0.12"/>
    <s v=""/>
    <n v="5.3"/>
  </r>
  <r>
    <d v="2016-03-01T00:00:00"/>
    <x v="3"/>
    <x v="3"/>
    <s v="真情告白"/>
    <n v="147849.60000000001"/>
    <n v="47518.861440000001"/>
    <x v="2078"/>
    <x v="5618"/>
    <x v="5544"/>
    <x v="20"/>
    <s v="普通服饰"/>
    <x v="13"/>
    <s v="女装"/>
    <d v="2015-11-17T00:00:00"/>
    <d v="2017-11-16T00:00:00"/>
    <s v="保底与流水两者取高"/>
    <s v="0.17"/>
    <s v="0.17"/>
    <s v=""/>
    <n v="2"/>
  </r>
  <r>
    <d v="2016-03-01T00:00:00"/>
    <x v="3"/>
    <x v="3"/>
    <s v="ZUEE"/>
    <n v="119517.59999999999"/>
    <n v="35998.701119999998"/>
    <x v="3679"/>
    <x v="5619"/>
    <x v="5545"/>
    <x v="159"/>
    <s v="普通服饰"/>
    <x v="12"/>
    <s v="男装"/>
    <d v="2015-11-17T00:00:00"/>
    <d v="2017-11-16T00:00:00"/>
    <s v="保底与流水两者取高"/>
    <s v="0.18"/>
    <s v="0.18"/>
    <s v=""/>
    <n v="2"/>
  </r>
  <r>
    <d v="2016-03-01T00:00:00"/>
    <x v="3"/>
    <x v="3"/>
    <s v="Trendiano"/>
    <n v="137026.79999999999"/>
    <n v="39833.690759999998"/>
    <x v="67"/>
    <x v="5620"/>
    <x v="5546"/>
    <x v="97"/>
    <s v="普通服饰"/>
    <x v="12"/>
    <s v="男装"/>
    <d v="2015-11-17T00:00:00"/>
    <d v="2017-11-16T00:00:00"/>
    <s v="保底与流水两者取高"/>
    <s v="0.18"/>
    <s v="0.18"/>
    <s v=""/>
    <n v="2"/>
  </r>
  <r>
    <d v="2016-03-01T00:00:00"/>
    <x v="3"/>
    <x v="3"/>
    <s v="Gillive 嘉里奥"/>
    <n v="74464.800000000003"/>
    <n v="19152.346559999998"/>
    <x v="3422"/>
    <x v="5621"/>
    <x v="5547"/>
    <x v="33"/>
    <s v="普通服饰"/>
    <x v="6"/>
    <s v="手袋/钱包/旅行箱包"/>
    <d v="2015-06-23T00:00:00"/>
    <d v="2017-06-22T00:00:00"/>
    <s v="保底与流水两者取高"/>
    <s v="0.2"/>
    <s v="0.2"/>
    <s v=""/>
    <n v="2"/>
  </r>
  <r>
    <d v="2016-03-01T00:00:00"/>
    <x v="3"/>
    <x v="3"/>
    <s v="Adidas Originals 三叶草"/>
    <n v="548863.19999999995"/>
    <n v="77719.029120000007"/>
    <x v="3680"/>
    <x v="5622"/>
    <x v="5548"/>
    <x v="155"/>
    <s v="普通服饰"/>
    <x v="18"/>
    <s v="运动服饰/运动配饰"/>
    <d v="2015-06-23T00:00:00"/>
    <d v="2017-06-22T00:00:00"/>
    <s v="保底与流水两者取高"/>
    <s v="0.13"/>
    <s v="0.13"/>
    <s v=""/>
    <n v="2"/>
  </r>
  <r>
    <d v="2016-03-01T00:00:00"/>
    <x v="3"/>
    <x v="3"/>
    <s v="it Michaa"/>
    <n v="253164"/>
    <n v="48202.425599999995"/>
    <x v="3681"/>
    <x v="5623"/>
    <x v="5549"/>
    <x v="60"/>
    <s v="普通服饰"/>
    <x v="13"/>
    <s v="女装"/>
    <d v="2015-06-08T00:00:00"/>
    <d v="2017-06-07T00:00:00"/>
    <s v="保底与流水两者取高"/>
    <s v="0.17"/>
    <s v="0.17"/>
    <s v=""/>
    <n v="2"/>
  </r>
  <r>
    <d v="2016-03-01T00:00:00"/>
    <x v="3"/>
    <x v="3"/>
    <s v="Seasonwind 季候风"/>
    <n v="85249.2"/>
    <n v="35642.690520000004"/>
    <x v="3682"/>
    <x v="5624"/>
    <x v="5550"/>
    <x v="156"/>
    <s v="普通服饰"/>
    <x v="13"/>
    <s v="女装"/>
    <d v="2015-06-08T00:00:00"/>
    <d v="2017-06-07T00:00:00"/>
    <s v="保底与流水两者取高"/>
    <s v="0.17"/>
    <s v="0.17"/>
    <s v=""/>
    <n v="2"/>
  </r>
  <r>
    <d v="2016-03-01T00:00:00"/>
    <x v="3"/>
    <x v="3"/>
    <s v="Plory"/>
    <n v="74227.92"/>
    <n v="16070.34468"/>
    <x v="3683"/>
    <x v="5625"/>
    <x v="5551"/>
    <x v="134"/>
    <s v="普通服饰"/>
    <x v="12"/>
    <s v="男装"/>
    <d v="2013-03-12T00:00:00"/>
    <d v="2016-05-09T00:00:00"/>
    <s v="保底(含物管费)与流水两者取高"/>
    <s v="0.14"/>
    <s v="0.14"/>
    <s v=""/>
    <n v="3.2"/>
  </r>
  <r>
    <d v="2016-03-01T00:00:00"/>
    <x v="3"/>
    <x v="3"/>
    <s v="Croquis 速写"/>
    <n v="314586.59999999998"/>
    <n v="64364.418359999996"/>
    <x v="511"/>
    <x v="5626"/>
    <x v="5552"/>
    <x v="135"/>
    <s v="普通服饰"/>
    <x v="12"/>
    <s v="男装"/>
    <d v="2013-03-22T00:00:00"/>
    <d v="2016-05-09T00:00:00"/>
    <s v="保底与流水两者取高"/>
    <s v="0.18"/>
    <s v="0.18"/>
    <s v=""/>
    <n v="3.1"/>
  </r>
  <r>
    <d v="2016-03-01T00:00:00"/>
    <x v="3"/>
    <x v="3"/>
    <s v="JNBY 江南布衣"/>
    <n v="465084.6"/>
    <n v="96132.986820000006"/>
    <x v="3684"/>
    <x v="5627"/>
    <x v="5553"/>
    <x v="82"/>
    <s v="普通服饰"/>
    <x v="13"/>
    <s v="女装"/>
    <d v="2013-01-11T00:00:00"/>
    <d v="2016-05-09T00:00:00"/>
    <s v="保底与流水两者取高"/>
    <s v="0.18"/>
    <s v="0.18"/>
    <s v=""/>
    <n v="3.3"/>
  </r>
  <r>
    <d v="2016-03-01T00:00:00"/>
    <x v="3"/>
    <x v="3"/>
    <s v="ROEM"/>
    <n v="75432.324000000008"/>
    <n v="20593.024452000001"/>
    <x v="475"/>
    <x v="5628"/>
    <x v="5554"/>
    <x v="136"/>
    <s v="普通服饰"/>
    <x v="13"/>
    <s v="女装"/>
    <d v="2013-03-12T00:00:00"/>
    <d v="2016-05-09T00:00:00"/>
    <s v="保底(含物管费)与流水两者取高"/>
    <s v="0.14"/>
    <s v="0.14"/>
    <s v=""/>
    <n v="3.2"/>
  </r>
  <r>
    <d v="2016-03-01T00:00:00"/>
    <x v="3"/>
    <x v="3"/>
    <s v="Tutuanna 趣趣安娜"/>
    <n v="120458.28"/>
    <n v="35246.092728000003"/>
    <x v="3414"/>
    <x v="5629"/>
    <x v="5555"/>
    <x v="63"/>
    <s v="普通服饰"/>
    <x v="9"/>
    <s v="内衣裤/保暖内衣"/>
    <d v="2015-06-01T00:00:00"/>
    <d v="2017-05-31T00:00:00"/>
    <s v="保底与流水两者取高"/>
    <s v="0.17"/>
    <s v="0.17"/>
    <s v=""/>
    <n v="2"/>
  </r>
  <r>
    <d v="2016-03-01T00:00:00"/>
    <x v="3"/>
    <x v="3"/>
    <s v="木九十"/>
    <n v="211769.22"/>
    <n v="36466.659683999998"/>
    <x v="867"/>
    <x v="5630"/>
    <x v="5556"/>
    <x v="137"/>
    <s v="珠宝"/>
    <x v="11"/>
    <s v="钟表"/>
    <d v="2015-06-01T00:00:00"/>
    <d v="2017-05-31T00:00:00"/>
    <s v="保底与流水两者取高"/>
    <s v="0.16"/>
    <s v="0.16"/>
    <s v=""/>
    <n v="2"/>
  </r>
  <r>
    <d v="2016-03-01T00:00:00"/>
    <x v="3"/>
    <x v="3"/>
    <s v="AJIDOU 阿吉豆"/>
    <n v="303214.8"/>
    <n v="48605.332439999991"/>
    <x v="395"/>
    <x v="5631"/>
    <x v="5557"/>
    <x v="138"/>
    <s v="普通服饰"/>
    <x v="6"/>
    <s v="流行配饰/人造珠宝佩饰"/>
    <d v="2013-01-13T00:00:00"/>
    <d v="2016-05-09T00:00:00"/>
    <s v="保底与流水两者取高"/>
    <s v="0.15"/>
    <s v="0.15"/>
    <s v=""/>
    <n v="3.3"/>
  </r>
  <r>
    <d v="2016-03-01T00:00:00"/>
    <x v="3"/>
    <x v="3"/>
    <s v="One More"/>
    <n v="180273.6"/>
    <n v="36613.568159999995"/>
    <x v="863"/>
    <x v="5632"/>
    <x v="5558"/>
    <x v="118"/>
    <s v="普通服饰"/>
    <x v="13"/>
    <s v="女装"/>
    <d v="2014-12-01T00:00:00"/>
    <d v="2016-05-09T00:00:00"/>
    <s v="保底与流水两者取高"/>
    <s v="0.14"/>
    <s v="0.14"/>
    <s v=""/>
    <n v="1.4"/>
  </r>
  <r>
    <d v="2016-03-01T00:00:00"/>
    <x v="3"/>
    <x v="3"/>
    <s v="GXG"/>
    <n v="602827.43999999994"/>
    <n v="114537.2136"/>
    <x v="1368"/>
    <x v="5633"/>
    <x v="5559"/>
    <x v="52"/>
    <s v="普通服饰"/>
    <x v="12"/>
    <s v="男装"/>
    <d v="2014-12-01T00:00:00"/>
    <d v="2016-05-09T00:00:00"/>
    <s v="保底与流水两者取高"/>
    <s v="0.14"/>
    <s v="0.14"/>
    <s v=""/>
    <n v="1.4"/>
  </r>
  <r>
    <d v="2016-03-01T00:00:00"/>
    <x v="3"/>
    <x v="3"/>
    <s v="Hope show"/>
    <n v="541417.19999999995"/>
    <n v="110665.67568000001"/>
    <x v="3685"/>
    <x v="5634"/>
    <x v="5560"/>
    <x v="151"/>
    <s v="普通服饰"/>
    <x v="13"/>
    <s v="女装"/>
    <d v="2013-02-26T00:00:00"/>
    <d v="2016-05-09T00:00:00"/>
    <s v="保底与流水两者取高"/>
    <s v="0.16"/>
    <s v="0.16"/>
    <s v=""/>
    <n v="3.2"/>
  </r>
  <r>
    <d v="2016-03-01T00:00:00"/>
    <x v="3"/>
    <x v="3"/>
    <s v="H.S"/>
    <n v="477176.39999999997"/>
    <n v="87275.563559999995"/>
    <x v="3097"/>
    <x v="5635"/>
    <x v="5561"/>
    <x v="153"/>
    <s v="普通服饰"/>
    <x v="13"/>
    <s v="女装"/>
    <d v="2013-02-26T00:00:00"/>
    <d v="2016-05-09T00:00:00"/>
    <s v="保底与流水两者取高"/>
    <s v="0.16"/>
    <s v="0.16"/>
    <s v=""/>
    <n v="3.2"/>
  </r>
  <r>
    <d v="2016-03-01T00:00:00"/>
    <x v="3"/>
    <x v="3"/>
    <s v="Harbor House"/>
    <n v="1623619.68"/>
    <n v="235749.57753599997"/>
    <x v="570"/>
    <x v="5636"/>
    <x v="5562"/>
    <x v="142"/>
    <s v="其它"/>
    <x v="4"/>
    <s v="家具/厨房/卫浴/灯"/>
    <d v="2012-11-28T00:00:00"/>
    <d v="2018-05-09T00:00:00"/>
    <s v="保底与流水两者取高"/>
    <s v="0.13"/>
    <s v="0.13"/>
    <s v=""/>
    <n v="5.4"/>
  </r>
  <r>
    <d v="2016-03-01T00:00:00"/>
    <x v="3"/>
    <x v="3"/>
    <s v="煮火"/>
    <n v="494048.92799999996"/>
    <n v="51183.468940800005"/>
    <x v="3686"/>
    <x v="5637"/>
    <x v="5563"/>
    <x v="143"/>
    <s v="餐饮"/>
    <x v="2"/>
    <s v="餐馆/饭店"/>
    <d v="2015-05-11T00:00:00"/>
    <d v="2020-05-10T00:00:00"/>
    <s v="保底与流水两者取高"/>
    <s v="0.08"/>
    <s v="0.08"/>
    <s v=""/>
    <n v="5"/>
  </r>
  <r>
    <d v="2016-03-01T00:00:00"/>
    <x v="3"/>
    <x v="3"/>
    <s v="釜山料理"/>
    <n v="382234.38"/>
    <n v="52289.663184000005"/>
    <x v="291"/>
    <x v="5638"/>
    <x v="5564"/>
    <x v="144"/>
    <s v="餐饮"/>
    <x v="2"/>
    <s v="餐馆/饭店"/>
    <d v="2013-02-27T00:00:00"/>
    <d v="2021-05-09T00:00:00"/>
    <s v="保底与流水两者取高"/>
    <s v="0.08"/>
    <s v="0.08"/>
    <s v=""/>
    <n v="8.1999999999999993"/>
  </r>
  <r>
    <d v="2016-03-01T00:00:00"/>
    <x v="3"/>
    <x v="3"/>
    <s v="西贝"/>
    <n v="1775517.12"/>
    <n v="105643.26864000001"/>
    <x v="3687"/>
    <x v="5639"/>
    <x v="5565"/>
    <x v="145"/>
    <s v="餐饮"/>
    <x v="2"/>
    <s v="餐馆/饭店"/>
    <d v="2015-01-15T00:00:00"/>
    <d v="2023-01-14T00:00:00"/>
    <s v="保底与流水两者取高"/>
    <s v="0.05"/>
    <s v="0.05"/>
    <s v=""/>
    <n v="8"/>
  </r>
  <r>
    <d v="2016-03-01T00:00:00"/>
    <x v="3"/>
    <x v="3"/>
    <s v="澳门豆捞"/>
    <n v="395614.08"/>
    <n v="64010.358143999998"/>
    <x v="336"/>
    <x v="5640"/>
    <x v="5566"/>
    <x v="146"/>
    <s v="餐饮"/>
    <x v="2"/>
    <s v="餐馆/饭店"/>
    <d v="2012-12-18T00:00:00"/>
    <d v="2021-05-16T00:00:00"/>
    <s v="纯扣"/>
    <s v="0.07"/>
    <s v="0.07"/>
    <s v=""/>
    <n v="8.4"/>
  </r>
  <r>
    <d v="2016-03-01T00:00:00"/>
    <x v="3"/>
    <x v="3"/>
    <s v="Joysocks"/>
    <n v="33991.440000000002"/>
    <n v="7801.0354799999996"/>
    <x v="3115"/>
    <x v="5641"/>
    <x v="5567"/>
    <x v="150"/>
    <s v="普通服饰"/>
    <x v="9"/>
    <s v="内衣裤/保暖内衣"/>
    <d v="2014-09-11T00:00:00"/>
    <d v="2016-09-10T00:00:00"/>
    <s v="保底与流水两者取高"/>
    <s v="0.15"/>
    <s v="0.15"/>
    <s v=""/>
    <n v="2"/>
  </r>
  <r>
    <d v="2016-03-01T00:00:00"/>
    <x v="3"/>
    <x v="3"/>
    <s v="谭木匠"/>
    <n v="38455.199999999997"/>
    <n v="7441.0811999999996"/>
    <x v="3391"/>
    <x v="5642"/>
    <x v="5568"/>
    <x v="10"/>
    <s v="普通服饰"/>
    <x v="6"/>
    <s v="流行配饰/人造珠宝佩饰"/>
    <d v="2014-09-20T00:00:00"/>
    <d v="2016-09-19T00:00:00"/>
    <s v="保底与流水两者取高"/>
    <s v="0.16"/>
    <s v="0.16"/>
    <s v=""/>
    <n v="2"/>
  </r>
  <r>
    <d v="2016-03-01T00:00:00"/>
    <x v="3"/>
    <x v="3"/>
    <s v="银时代"/>
    <n v="60072"/>
    <n v="10812.96"/>
    <x v="428"/>
    <x v="5643"/>
    <x v="5569"/>
    <x v="10"/>
    <s v="普通服饰"/>
    <x v="6"/>
    <s v="流行配饰/人造珠宝佩饰"/>
    <d v="2013-09-01T00:00:00"/>
    <d v="2016-08-31T00:00:00"/>
    <s v="保底与流水两者取高"/>
    <s v="0.17"/>
    <s v="0.17"/>
    <s v=""/>
    <n v="3"/>
  </r>
  <r>
    <d v="2016-03-01T00:00:00"/>
    <x v="3"/>
    <x v="3"/>
    <s v="Miomi 米欧米"/>
    <n v="53750.400000000001"/>
    <n v="9202.0684800000017"/>
    <x v="891"/>
    <x v="5644"/>
    <x v="5570"/>
    <x v="10"/>
    <s v="其它"/>
    <x v="1"/>
    <s v="眼镜"/>
    <d v="2015-11-01T00:00:00"/>
    <d v="2016-10-31T00:00:00"/>
    <s v="保底与流水两者取高"/>
    <s v="0.16"/>
    <s v="0.16"/>
    <s v=""/>
    <n v="1"/>
  </r>
  <r>
    <d v="2016-03-01T00:00:00"/>
    <x v="3"/>
    <x v="3"/>
    <s v="Fellala 翡拉拉"/>
    <n v="29143.200000000001"/>
    <n v="8399.0702399999991"/>
    <x v="3688"/>
    <x v="5645"/>
    <x v="5571"/>
    <x v="10"/>
    <s v="普通服饰"/>
    <x v="6"/>
    <s v="流行配饰/人造珠宝佩饰"/>
    <d v="2015-12-24T00:00:00"/>
    <d v="2016-12-23T00:00:00"/>
    <s v="保底与流水两者取高"/>
    <s v="0.16"/>
    <s v="0.16"/>
    <s v=""/>
    <n v="1"/>
  </r>
  <r>
    <d v="2016-03-01T00:00:00"/>
    <x v="3"/>
    <x v="3"/>
    <s v="白井(SHIRAI)品牌饰品"/>
    <n v="25528.2"/>
    <n v="7198.9523999999992"/>
    <x v="563"/>
    <x v="5646"/>
    <x v="5572"/>
    <x v="10"/>
    <s v="普通服饰"/>
    <x v="6"/>
    <s v="流行配饰/人造珠宝佩饰"/>
    <d v="2015-09-19T00:00:00"/>
    <d v="2016-09-18T00:00:00"/>
    <s v="保底与流水两者取高"/>
    <s v="0.15"/>
    <s v="0.15"/>
    <s v=""/>
    <n v="1"/>
  </r>
  <r>
    <d v="2016-03-01T00:00:00"/>
    <x v="3"/>
    <x v="3"/>
    <s v="改衣间"/>
    <n v="4086"/>
    <n v="2639.9645999999998"/>
    <x v="3689"/>
    <x v="5647"/>
    <x v="5573"/>
    <x v="147"/>
    <s v="其它"/>
    <x v="3"/>
    <s v="衣裤织补服务"/>
    <d v="2013-12-01T00:00:00"/>
    <d v="2016-11-30T00:00:00"/>
    <s v="纯保底"/>
    <n v="0"/>
    <n v="0"/>
    <s v=""/>
    <n v="3"/>
  </r>
  <r>
    <d v="2016-03-01T00:00:00"/>
    <x v="3"/>
    <x v="3"/>
    <s v="名表维修中心"/>
    <n v="8580"/>
    <n v="2279.7059999999997"/>
    <x v="3690"/>
    <x v="5648"/>
    <x v="5574"/>
    <x v="53"/>
    <s v="其它"/>
    <x v="3"/>
    <s v="修鞋/修锁服务"/>
    <d v="2013-12-09T00:00:00"/>
    <d v="2016-12-08T00:00:00"/>
    <s v="纯保底"/>
    <n v="0"/>
    <n v="0"/>
    <s v=""/>
    <n v="3"/>
  </r>
  <r>
    <d v="2016-03-01T00:00:00"/>
    <x v="3"/>
    <x v="3"/>
    <s v="维果部落(02-K10)"/>
    <n v="43764"/>
    <n v="4726.5120000000006"/>
    <x v="3691"/>
    <x v="364"/>
    <x v="5575"/>
    <x v="11"/>
    <s v="餐饮"/>
    <x v="0"/>
    <s v="小吃/冷饮/果汁吧"/>
    <d v="2014-03-14T00:00:00"/>
    <d v="2016-03-13T00:00:00"/>
    <s v="保底(含物管费)与流水两者取高"/>
    <s v="0.1"/>
    <s v="0.1"/>
    <s v=""/>
    <n v="2"/>
  </r>
  <r>
    <d v="2016-03-01T00:00:00"/>
    <x v="3"/>
    <x v="3"/>
    <s v="PH7"/>
    <n v="39451.199999999997"/>
    <n v="7700.8742399999992"/>
    <x v="3692"/>
    <x v="5649"/>
    <x v="5576"/>
    <x v="58"/>
    <s v="普通服饰"/>
    <x v="6"/>
    <s v="流行配饰/人造珠宝佩饰"/>
    <d v="2014-04-30T00:00:00"/>
    <d v="2016-10-27T00:00:00"/>
    <s v="保底与流水两者取高"/>
    <s v="0.18"/>
    <s v="0.18"/>
    <s v=""/>
    <n v="2.5"/>
  </r>
  <r>
    <d v="2016-03-01T00:00:00"/>
    <x v="3"/>
    <x v="3"/>
    <s v="优特L2"/>
    <n v="41923.199999999997"/>
    <n v="13201.615680000001"/>
    <x v="3693"/>
    <x v="5650"/>
    <x v="5577"/>
    <x v="149"/>
    <s v="其它"/>
    <x v="3"/>
    <s v="汽车美容"/>
    <d v="2015-08-21T00:00:00"/>
    <d v="2016-08-20T00:00:00"/>
    <s v="纯保底"/>
    <n v="0"/>
    <n v="0"/>
    <s v=""/>
    <n v="1"/>
  </r>
  <r>
    <d v="2016-03-01T00:00:00"/>
    <x v="3"/>
    <x v="3"/>
    <s v="百合新娘"/>
    <n v="142560"/>
    <n v="28055.808000000001"/>
    <x v="3694"/>
    <x v="5651"/>
    <x v="5578"/>
    <x v="24"/>
    <s v="其它"/>
    <x v="3"/>
    <s v="婚纱店/婚纱摄影"/>
    <d v="2015-06-08T00:00:00"/>
    <d v="2016-06-07T00:00:00"/>
    <s v="保底与流水两者取高"/>
    <s v="0.18"/>
    <s v="0.18"/>
    <s v=""/>
    <n v="1"/>
  </r>
  <r>
    <d v="2016-03-01T00:00:00"/>
    <x v="3"/>
    <x v="3"/>
    <s v="7°银匠"/>
    <n v="51412.799999999996"/>
    <n v="9341.7057600000007"/>
    <x v="3407"/>
    <x v="5652"/>
    <x v="5579"/>
    <x v="10"/>
    <s v="普通服饰"/>
    <x v="6"/>
    <s v="流行配饰/人造珠宝佩饰"/>
    <d v="2014-06-14T00:00:00"/>
    <d v="2016-08-09T00:00:00"/>
    <s v="保底与流水两者取高"/>
    <s v="0.17"/>
    <s v="0.17"/>
    <s v=""/>
    <n v="2.2000000000000002"/>
  </r>
  <r>
    <d v="2016-03-01T00:00:00"/>
    <x v="3"/>
    <x v="3"/>
    <s v="三星（智能锁）"/>
    <n v="31578"/>
    <n v="7199.7840000000006"/>
    <x v="3695"/>
    <x v="5653"/>
    <x v="5580"/>
    <x v="57"/>
    <s v="电器"/>
    <x v="20"/>
    <s v="电器/家用电器/IT器材"/>
    <d v="2016-01-05T00:00:00"/>
    <d v="2017-01-04T00:00:00"/>
    <s v="保底与流水两者取高"/>
    <s v="0.12"/>
    <s v="0.12"/>
    <s v=""/>
    <n v="1"/>
  </r>
  <r>
    <d v="2016-03-01T00:00:00"/>
    <x v="3"/>
    <x v="3"/>
    <s v="iwell 爱享屋"/>
    <n v="41070"/>
    <n v="7199.5710000000008"/>
    <x v="1502"/>
    <x v="5654"/>
    <x v="5581"/>
    <x v="157"/>
    <s v="普通服饰"/>
    <x v="6"/>
    <s v="生活特性店"/>
    <d v="2015-06-26T00:00:00"/>
    <d v="2016-06-25T00:00:00"/>
    <s v="保底与流水两者取高"/>
    <s v="0.15"/>
    <s v="0.15"/>
    <s v=""/>
    <n v="1"/>
  </r>
  <r>
    <d v="2016-03-01T00:00:00"/>
    <x v="3"/>
    <x v="3"/>
    <s v="Bestgold"/>
    <n v="60465.599999999999"/>
    <n v="5998.1875199999995"/>
    <x v="2951"/>
    <x v="5655"/>
    <x v="5582"/>
    <x v="53"/>
    <s v="珠宝"/>
    <x v="7"/>
    <s v="珠宝"/>
    <d v="2015-08-20T00:00:00"/>
    <d v="2016-08-19T00:00:00"/>
    <s v="保底与流水两者取高"/>
    <s v="0.,0.1"/>
    <s v="0."/>
    <s v="0.1"/>
    <n v="1"/>
  </r>
  <r>
    <d v="2016-03-01T00:00:00"/>
    <x v="3"/>
    <x v="3"/>
    <s v="Zippo"/>
    <n v="79538.399999999994"/>
    <n v="10936.53"/>
    <x v="1007"/>
    <x v="5656"/>
    <x v="5583"/>
    <x v="6"/>
    <s v="其它"/>
    <x v="1"/>
    <s v="个人嗜好/收藏品"/>
    <d v="2015-11-15T00:00:00"/>
    <d v="2016-11-14T00:00:00"/>
    <s v="保底与流水两者取高"/>
    <s v="0.13"/>
    <s v="0.13"/>
    <s v=""/>
    <n v="1"/>
  </r>
  <r>
    <d v="2016-03-01T00:00:00"/>
    <x v="3"/>
    <x v="3"/>
    <s v="热气球（P1-02-K22）"/>
    <n v="550678.79999999993"/>
    <n v="39593.805719999997"/>
    <x v="3665"/>
    <x v="5657"/>
    <x v="5584"/>
    <x v="57"/>
    <s v="儿童"/>
    <x v="22"/>
    <s v="儿童主题乐园"/>
    <d v="2015-12-24T00:00:00"/>
    <d v="2016-03-23T00:00:00"/>
    <s v="保底与流水两者取和"/>
    <s v="0.07"/>
    <s v="0.07"/>
    <s v=""/>
    <n v="0.2"/>
  </r>
  <r>
    <d v="2016-04-01T00:00:00"/>
    <x v="3"/>
    <x v="3"/>
    <s v="新发现餐厅"/>
    <n v="1244596.8"/>
    <n v="132549.55919999999"/>
    <x v="3696"/>
    <x v="5658"/>
    <x v="5585"/>
    <x v="111"/>
    <s v="餐饮"/>
    <x v="2"/>
    <s v="餐馆/饭店"/>
    <d v="2012-12-27T00:00:00"/>
    <d v="2021-05-09T00:00:00"/>
    <s v="保底(含物管费)与流水两者取高"/>
    <s v="0.08"/>
    <s v="0.08"/>
    <s v=""/>
    <n v="8.4"/>
  </r>
  <r>
    <d v="2016-04-01T00:00:00"/>
    <x v="3"/>
    <x v="3"/>
    <s v="张功馆"/>
    <n v="967809.6"/>
    <n v="98232.674400000004"/>
    <x v="995"/>
    <x v="5659"/>
    <x v="5586"/>
    <x v="112"/>
    <s v="餐饮"/>
    <x v="2"/>
    <s v="餐馆/饭店"/>
    <d v="2013-01-12T00:00:00"/>
    <d v="2021-05-09T00:00:00"/>
    <s v="保底(含物管费)与流水两者取高"/>
    <s v="0.08"/>
    <s v="0.08"/>
    <s v=""/>
    <n v="8.3000000000000007"/>
  </r>
  <r>
    <d v="2016-04-01T00:00:00"/>
    <x v="3"/>
    <x v="3"/>
    <s v="泰澜"/>
    <n v="682884"/>
    <n v="80170.58159999999"/>
    <x v="3697"/>
    <x v="5660"/>
    <x v="5587"/>
    <x v="113"/>
    <s v="餐饮"/>
    <x v="2"/>
    <s v="餐馆/饭店"/>
    <d v="2014-08-26T00:00:00"/>
    <d v="2019-08-25T00:00:00"/>
    <s v="保底(含物管费)与流水两者取高"/>
    <s v="0.08"/>
    <s v="0.08"/>
    <s v=""/>
    <n v="5"/>
  </r>
  <r>
    <d v="2016-04-01T00:00:00"/>
    <x v="3"/>
    <x v="3"/>
    <s v="西堤厚牛排"/>
    <n v="701715.6"/>
    <n v="78732.490320000012"/>
    <x v="3698"/>
    <x v="5661"/>
    <x v="5588"/>
    <x v="114"/>
    <s v="餐饮"/>
    <x v="2"/>
    <s v="餐馆/饭店"/>
    <d v="2014-04-28T00:00:00"/>
    <d v="2020-04-27T00:00:00"/>
    <s v="保底(含物管费)与流水两者取高"/>
    <s v="0.08"/>
    <s v="0.08"/>
    <s v=""/>
    <n v="6"/>
  </r>
  <r>
    <d v="2016-04-01T00:00:00"/>
    <x v="3"/>
    <x v="3"/>
    <s v="侨治"/>
    <n v="315225.21599999996"/>
    <n v="27582.206399999999"/>
    <x v="160"/>
    <x v="5662"/>
    <x v="5589"/>
    <x v="115"/>
    <s v="美容"/>
    <x v="8"/>
    <s v="美容/美发/美甲"/>
    <d v="2012-11-30T00:00:00"/>
    <d v="2018-05-09T00:00:00"/>
    <s v="纯保底"/>
    <s v="0."/>
    <s v="0."/>
    <s v=""/>
    <n v="5.4"/>
  </r>
  <r>
    <d v="2016-04-01T00:00:00"/>
    <x v="3"/>
    <x v="3"/>
    <s v="牛胜"/>
    <n v="537165.6"/>
    <n v="46679.690639999993"/>
    <x v="1622"/>
    <x v="5663"/>
    <x v="5590"/>
    <x v="158"/>
    <s v="餐饮"/>
    <x v="2"/>
    <s v="餐馆/饭店"/>
    <d v="2015-05-15T00:00:00"/>
    <d v="2020-05-14T00:00:00"/>
    <s v="保底(含物管费)与流水两者取高"/>
    <s v="0.08"/>
    <s v="0.08"/>
    <s v=""/>
    <n v="5"/>
  </r>
  <r>
    <d v="2016-04-01T00:00:00"/>
    <x v="3"/>
    <x v="3"/>
    <s v="巴蜀江南"/>
    <n v="579828"/>
    <n v="90163.254000000001"/>
    <x v="144"/>
    <x v="5664"/>
    <x v="5591"/>
    <x v="152"/>
    <s v="餐饮"/>
    <x v="2"/>
    <s v="餐馆/饭店"/>
    <d v="2015-04-04T00:00:00"/>
    <d v="2021-05-09T00:00:00"/>
    <s v="保底(含物管费)与流水两者取高"/>
    <s v="0.07"/>
    <s v="0.07"/>
    <s v=""/>
    <n v="6.1"/>
  </r>
  <r>
    <d v="2016-04-01T00:00:00"/>
    <x v="3"/>
    <x v="3"/>
    <s v="Aimer 爱慕一家人"/>
    <n v="277658.39999999997"/>
    <n v="54282.217200000006"/>
    <x v="3699"/>
    <x v="5665"/>
    <x v="5592"/>
    <x v="117"/>
    <s v="普通服饰"/>
    <x v="9"/>
    <s v="内衣裤/保暖内衣"/>
    <d v="2013-01-25T00:00:00"/>
    <d v="2016-05-09T00:00:00"/>
    <s v="保底与流水两者取高"/>
    <s v="0.16"/>
    <s v="0.16"/>
    <s v=""/>
    <n v="3.3"/>
  </r>
  <r>
    <d v="2016-04-01T00:00:00"/>
    <x v="3"/>
    <x v="3"/>
    <s v="AVVN 飞鸟和新酒"/>
    <n v="302866.8"/>
    <n v="57574.978680000007"/>
    <x v="922"/>
    <x v="5666"/>
    <x v="5593"/>
    <x v="25"/>
    <s v="普通服饰"/>
    <x v="13"/>
    <s v="女装"/>
    <d v="2015-05-10T00:00:00"/>
    <d v="2017-05-09T00:00:00"/>
    <s v="保底与流水两者取高"/>
    <s v="0.16"/>
    <s v="0.16"/>
    <s v=""/>
    <n v="2"/>
  </r>
  <r>
    <d v="2016-04-01T00:00:00"/>
    <x v="3"/>
    <x v="3"/>
    <s v="Zolle"/>
    <n v="173618.4"/>
    <n v="36008.456160000002"/>
    <x v="3226"/>
    <x v="5667"/>
    <x v="5594"/>
    <x v="54"/>
    <s v="普通服饰"/>
    <x v="13"/>
    <s v="女装"/>
    <d v="2013-01-05T00:00:00"/>
    <d v="2017-05-09T00:00:00"/>
    <s v="保底与流水两者取高"/>
    <s v="0.16"/>
    <s v="0.16"/>
    <s v=""/>
    <n v="4.3"/>
  </r>
  <r>
    <d v="2016-04-01T00:00:00"/>
    <x v="3"/>
    <x v="3"/>
    <s v="TATA"/>
    <n v="177386.4"/>
    <n v="26625.698639999999"/>
    <x v="647"/>
    <x v="5668"/>
    <x v="5595"/>
    <x v="22"/>
    <s v="普通服饰"/>
    <x v="6"/>
    <s v="鞋"/>
    <d v="2015-06-01T00:00:00"/>
    <d v="2017-05-31T00:00:00"/>
    <s v="保底与流水两者取高"/>
    <s v="0.13"/>
    <s v="0.13"/>
    <s v=""/>
    <n v="2"/>
  </r>
  <r>
    <d v="2016-04-01T00:00:00"/>
    <x v="3"/>
    <x v="3"/>
    <s v="Teenmix 天美意"/>
    <n v="198580.56000000003"/>
    <n v="29608.361496000005"/>
    <x v="668"/>
    <x v="5669"/>
    <x v="5596"/>
    <x v="154"/>
    <s v="普通服饰"/>
    <x v="6"/>
    <s v="鞋"/>
    <d v="2015-06-01T00:00:00"/>
    <d v="2017-05-31T00:00:00"/>
    <s v="保底与流水两者取高"/>
    <s v="0.13"/>
    <s v="0.13"/>
    <s v=""/>
    <n v="2"/>
  </r>
  <r>
    <d v="2016-04-01T00:00:00"/>
    <x v="3"/>
    <x v="3"/>
    <s v="Belle 百丽"/>
    <n v="357531.6"/>
    <n v="51448.79724"/>
    <x v="718"/>
    <x v="5670"/>
    <x v="5597"/>
    <x v="51"/>
    <s v="普通服饰"/>
    <x v="6"/>
    <s v="鞋"/>
    <d v="2015-06-04T00:00:00"/>
    <d v="2017-06-03T00:00:00"/>
    <s v="保底与流水两者取高"/>
    <s v="0.13"/>
    <s v="0.13"/>
    <s v=""/>
    <n v="2"/>
  </r>
  <r>
    <d v="2016-04-01T00:00:00"/>
    <x v="3"/>
    <x v="3"/>
    <s v="Peace Bird 太平鸟女装"/>
    <n v="195806.4"/>
    <n v="56529.307679999998"/>
    <x v="572"/>
    <x v="5671"/>
    <x v="5598"/>
    <x v="35"/>
    <s v="普通服饰"/>
    <x v="13"/>
    <s v="女装"/>
    <d v="2015-06-01T00:00:00"/>
    <d v="2017-05-31T00:00:00"/>
    <s v="保底与流水两者取高"/>
    <s v="0.19"/>
    <s v="0.19"/>
    <s v=""/>
    <n v="2"/>
  </r>
  <r>
    <d v="2016-04-01T00:00:00"/>
    <x v="3"/>
    <x v="3"/>
    <s v="Donoratico 达衣岩"/>
    <n v="452167.2"/>
    <n v="82249.213680000001"/>
    <x v="2637"/>
    <x v="5672"/>
    <x v="5599"/>
    <x v="119"/>
    <s v="普通服饰"/>
    <x v="13"/>
    <s v="女装"/>
    <d v="2013-01-10T00:00:00"/>
    <d v="2017-05-09T00:00:00"/>
    <s v="保底(含物管费)与流水两者取高"/>
    <s v="0.18"/>
    <s v="0.18"/>
    <s v=""/>
    <n v="4.3"/>
  </r>
  <r>
    <d v="2016-04-01T00:00:00"/>
    <x v="3"/>
    <x v="3"/>
    <s v="Eland 依恋"/>
    <n v="113130.81600000001"/>
    <n v="37910.1364416"/>
    <x v="3700"/>
    <x v="5673"/>
    <x v="5600"/>
    <x v="120"/>
    <s v="普通服饰"/>
    <x v="9"/>
    <s v="综合服饰"/>
    <d v="2013-03-07T00:00:00"/>
    <d v="2016-05-09T00:00:00"/>
    <s v="保底(含物管费)与流水两者取高"/>
    <s v="0.14"/>
    <s v="0.14"/>
    <s v=""/>
    <n v="3.2"/>
  </r>
  <r>
    <d v="2016-04-01T00:00:00"/>
    <x v="3"/>
    <x v="3"/>
    <s v="Teenie Weenie"/>
    <n v="105392.73599999999"/>
    <n v="26516.812377599996"/>
    <x v="1234"/>
    <x v="5674"/>
    <x v="5601"/>
    <x v="121"/>
    <s v="普通服饰"/>
    <x v="13"/>
    <s v="女装"/>
    <d v="2013-03-04T00:00:00"/>
    <d v="2016-05-09T00:00:00"/>
    <s v="保底(含物管费)与流水两者取高"/>
    <s v="0.14"/>
    <s v="0.14"/>
    <s v=""/>
    <n v="3.2"/>
  </r>
  <r>
    <d v="2016-04-01T00:00:00"/>
    <x v="3"/>
    <x v="3"/>
    <s v="Key Wear 奇威"/>
    <n v="183372"/>
    <n v="41698.792800000003"/>
    <x v="495"/>
    <x v="5675"/>
    <x v="5602"/>
    <x v="122"/>
    <s v="普通服饰"/>
    <x v="13"/>
    <s v="女装"/>
    <d v="2013-01-10T00:00:00"/>
    <d v="2018-05-09T00:00:00"/>
    <s v="保底与流水两者取高"/>
    <s v="0.16"/>
    <s v="0.16"/>
    <s v=""/>
    <n v="5.3"/>
  </r>
  <r>
    <d v="2016-04-01T00:00:00"/>
    <x v="3"/>
    <x v="3"/>
    <s v="Eifini 伊芙丽"/>
    <n v="502222.8"/>
    <n v="107927.67972"/>
    <x v="3701"/>
    <x v="5676"/>
    <x v="5603"/>
    <x v="123"/>
    <s v="普通服饰"/>
    <x v="13"/>
    <s v="女装"/>
    <d v="2015-05-16T00:00:00"/>
    <d v="2017-05-15T00:00:00"/>
    <s v="保底与流水两者取高"/>
    <s v="0.18"/>
    <s v="0.18"/>
    <s v=""/>
    <n v="2"/>
  </r>
  <r>
    <d v="2016-04-01T00:00:00"/>
    <x v="3"/>
    <x v="3"/>
    <s v="Peace Bird 太平鸟男装"/>
    <n v="654259.19999999995"/>
    <n v="117897.50784000001"/>
    <x v="3156"/>
    <x v="5677"/>
    <x v="5604"/>
    <x v="124"/>
    <s v="普通服饰"/>
    <x v="12"/>
    <s v="男装"/>
    <d v="2013-01-21T00:00:00"/>
    <d v="2017-05-09T00:00:00"/>
    <s v="保底与流水两者取高"/>
    <s v="0.15"/>
    <s v="0.15"/>
    <s v=""/>
    <n v="4.3"/>
  </r>
  <r>
    <d v="2016-04-01T00:00:00"/>
    <x v="3"/>
    <x v="3"/>
    <s v="gxg.jeans"/>
    <n v="260194.8"/>
    <n v="64788.505200000007"/>
    <x v="3128"/>
    <x v="5678"/>
    <x v="5605"/>
    <x v="125"/>
    <s v="普通服饰"/>
    <x v="12"/>
    <s v="男装"/>
    <d v="2013-01-05T00:00:00"/>
    <d v="2016-05-09T00:00:00"/>
    <s v="保底与流水两者取高"/>
    <s v="0.14"/>
    <s v="0.14"/>
    <s v=""/>
    <n v="3.3"/>
  </r>
  <r>
    <d v="2016-04-01T00:00:00"/>
    <x v="3"/>
    <x v="3"/>
    <s v="J.D.V"/>
    <n v="256338"/>
    <n v="90307.877400000012"/>
    <x v="1965"/>
    <x v="5679"/>
    <x v="5606"/>
    <x v="126"/>
    <s v="普通服饰"/>
    <x v="12"/>
    <s v="男装"/>
    <d v="2016-03-07T00:00:00"/>
    <d v="2018-03-06T00:00:00"/>
    <s v="保底与流水两者取高"/>
    <s v="0.15"/>
    <s v="0.15"/>
    <s v=""/>
    <n v="2"/>
  </r>
  <r>
    <d v="2016-04-01T00:00:00"/>
    <x v="3"/>
    <x v="3"/>
    <s v="La Chapelle 拉夏贝尔"/>
    <n v="1047148.7999999999"/>
    <n v="237807.49247999999"/>
    <x v="3702"/>
    <x v="5680"/>
    <x v="5607"/>
    <x v="127"/>
    <s v="快时尚"/>
    <x v="21"/>
    <s v="快时尚"/>
    <d v="2013-03-05T00:00:00"/>
    <d v="2021-06-02T00:00:00"/>
    <s v="保底与流水两者取高"/>
    <s v="0.15"/>
    <s v="0.15"/>
    <s v=""/>
    <n v="8.1999999999999993"/>
  </r>
  <r>
    <d v="2016-04-01T00:00:00"/>
    <x v="3"/>
    <x v="3"/>
    <s v="张生记"/>
    <n v="1059684"/>
    <n v="95795.433600000004"/>
    <x v="2110"/>
    <x v="5681"/>
    <x v="5608"/>
    <x v="128"/>
    <s v="餐饮"/>
    <x v="2"/>
    <s v="餐馆/饭店"/>
    <d v="2013-06-21T00:00:00"/>
    <d v="2021-10-18T00:00:00"/>
    <s v="保底(含物管费)与流水两者取高"/>
    <s v="0.04"/>
    <s v="0.04"/>
    <s v=""/>
    <n v="8.3000000000000007"/>
  </r>
  <r>
    <d v="2016-04-01T00:00:00"/>
    <x v="3"/>
    <x v="3"/>
    <s v="炉鱼"/>
    <n v="1925706"/>
    <n v="98403.5766"/>
    <x v="3703"/>
    <x v="5682"/>
    <x v="5609"/>
    <x v="129"/>
    <s v="餐饮"/>
    <x v="2"/>
    <s v="餐馆/饭店"/>
    <d v="2013-08-28T00:00:00"/>
    <d v="2021-11-25T00:00:00"/>
    <s v="保底(含物管费)与流水两者取高"/>
    <s v="0.05"/>
    <s v="0.05"/>
    <s v=""/>
    <n v="8.1999999999999993"/>
  </r>
  <r>
    <d v="2016-04-01T00:00:00"/>
    <x v="3"/>
    <x v="3"/>
    <s v="The Second Movement 第二乐章"/>
    <n v="911157.6"/>
    <n v="55762.845120000005"/>
    <x v="2331"/>
    <x v="5683"/>
    <x v="5610"/>
    <x v="148"/>
    <s v="餐饮"/>
    <x v="2"/>
    <s v="餐馆/饭店"/>
    <d v="2013-10-20T00:00:00"/>
    <d v="2022-01-17T00:00:00"/>
    <s v="保底(含物管费)与流水两者取高"/>
    <s v="0.05"/>
    <s v="0.05"/>
    <s v=""/>
    <n v="8.1999999999999993"/>
  </r>
  <r>
    <d v="2016-04-01T00:00:00"/>
    <x v="3"/>
    <x v="3"/>
    <s v="Girdear 哥弟"/>
    <n v="972294"/>
    <n v="72533.132400000002"/>
    <x v="3704"/>
    <x v="5684"/>
    <x v="5611"/>
    <x v="83"/>
    <s v="普通服饰"/>
    <x v="13"/>
    <s v="女装"/>
    <d v="2013-04-10T00:00:00"/>
    <d v="2016-05-09T00:00:00"/>
    <s v="保底与流水两者取高"/>
    <s v="0.06"/>
    <s v="0.06"/>
    <s v=""/>
    <n v="3.1"/>
  </r>
  <r>
    <d v="2016-04-01T00:00:00"/>
    <x v="3"/>
    <x v="3"/>
    <s v="Esprit"/>
    <n v="610130.88"/>
    <n v="154790.20425600003"/>
    <x v="2433"/>
    <x v="5685"/>
    <x v="5612"/>
    <x v="130"/>
    <s v="普通服饰"/>
    <x v="9"/>
    <s v="中性服装/休闲服饰"/>
    <d v="2013-01-25T00:00:00"/>
    <d v="2018-05-09T00:00:00"/>
    <s v="保底与流水两者取高"/>
    <s v="0.12"/>
    <s v="0.12"/>
    <s v=""/>
    <n v="5.3"/>
  </r>
  <r>
    <d v="2016-04-01T00:00:00"/>
    <x v="3"/>
    <x v="3"/>
    <s v="真情告白"/>
    <n v="230559.6"/>
    <n v="47518.333560000006"/>
    <x v="375"/>
    <x v="5686"/>
    <x v="5613"/>
    <x v="20"/>
    <s v="普通服饰"/>
    <x v="13"/>
    <s v="女装"/>
    <d v="2015-11-17T00:00:00"/>
    <d v="2017-11-16T00:00:00"/>
    <s v="保底与流水两者取高"/>
    <s v="0.17"/>
    <s v="0.17"/>
    <s v=""/>
    <n v="2"/>
  </r>
  <r>
    <d v="2016-04-01T00:00:00"/>
    <x v="3"/>
    <x v="3"/>
    <s v="ZUEE"/>
    <n v="102675.59999999999"/>
    <n v="35998.065360000001"/>
    <x v="3705"/>
    <x v="5687"/>
    <x v="5614"/>
    <x v="159"/>
    <s v="普通服饰"/>
    <x v="12"/>
    <s v="男装"/>
    <d v="2015-11-17T00:00:00"/>
    <d v="2017-11-16T00:00:00"/>
    <s v="保底与流水两者取高"/>
    <s v="0.18"/>
    <s v="0.18"/>
    <s v=""/>
    <n v="2"/>
  </r>
  <r>
    <d v="2016-04-01T00:00:00"/>
    <x v="3"/>
    <x v="3"/>
    <s v="Trendiano"/>
    <n v="112963.2"/>
    <n v="39842.120640000001"/>
    <x v="3706"/>
    <x v="5688"/>
    <x v="5615"/>
    <x v="97"/>
    <s v="普通服饰"/>
    <x v="12"/>
    <s v="男装"/>
    <d v="2015-11-17T00:00:00"/>
    <d v="2017-11-16T00:00:00"/>
    <s v="保底与流水两者取高"/>
    <s v="0.18"/>
    <s v="0.18"/>
    <s v=""/>
    <n v="2"/>
  </r>
  <r>
    <d v="2016-04-01T00:00:00"/>
    <x v="3"/>
    <x v="3"/>
    <s v="Gillive 嘉里奥"/>
    <n v="74774.399999999994"/>
    <n v="19149.723839999999"/>
    <x v="3707"/>
    <x v="5689"/>
    <x v="5616"/>
    <x v="33"/>
    <s v="普通服饰"/>
    <x v="6"/>
    <s v="手袋/钱包/旅行箱包"/>
    <d v="2015-06-23T00:00:00"/>
    <d v="2017-06-22T00:00:00"/>
    <s v="保底与流水两者取高"/>
    <s v="0.2"/>
    <s v="0.2"/>
    <s v=""/>
    <n v="2"/>
  </r>
  <r>
    <d v="2016-04-01T00:00:00"/>
    <x v="3"/>
    <x v="3"/>
    <s v="Adidas Originals 三叶草"/>
    <n v="734300.4"/>
    <n v="105004.9572"/>
    <x v="2870"/>
    <x v="5690"/>
    <x v="5617"/>
    <x v="155"/>
    <s v="普通服饰"/>
    <x v="18"/>
    <s v="运动服饰/运动配饰"/>
    <d v="2015-06-23T00:00:00"/>
    <d v="2017-06-22T00:00:00"/>
    <s v="保底与流水两者取高"/>
    <s v="0.13"/>
    <s v="0.13"/>
    <s v=""/>
    <n v="2"/>
  </r>
  <r>
    <d v="2016-04-01T00:00:00"/>
    <x v="3"/>
    <x v="3"/>
    <s v="it Michaa"/>
    <n v="272042.39999999997"/>
    <n v="52313.753519999998"/>
    <x v="3708"/>
    <x v="5691"/>
    <x v="5618"/>
    <x v="60"/>
    <s v="普通服饰"/>
    <x v="13"/>
    <s v="女装"/>
    <d v="2015-06-08T00:00:00"/>
    <d v="2017-06-07T00:00:00"/>
    <s v="保底与流水两者取高"/>
    <s v="0.17"/>
    <s v="0.17"/>
    <s v=""/>
    <n v="2"/>
  </r>
  <r>
    <d v="2016-04-01T00:00:00"/>
    <x v="3"/>
    <x v="3"/>
    <s v="Seasonwind 季候风"/>
    <n v="82045.2"/>
    <n v="35640.434879999993"/>
    <x v="3709"/>
    <x v="5692"/>
    <x v="5619"/>
    <x v="156"/>
    <s v="普通服饰"/>
    <x v="13"/>
    <s v="女装"/>
    <d v="2015-06-08T00:00:00"/>
    <d v="2017-06-07T00:00:00"/>
    <s v="保底与流水两者取高"/>
    <s v="0.17"/>
    <s v="0.17"/>
    <s v=""/>
    <n v="2"/>
  </r>
  <r>
    <d v="2016-04-01T00:00:00"/>
    <x v="3"/>
    <x v="3"/>
    <s v="Plory"/>
    <n v="78628.08"/>
    <n v="16071.579552000001"/>
    <x v="2364"/>
    <x v="5693"/>
    <x v="5620"/>
    <x v="134"/>
    <s v="普通服饰"/>
    <x v="12"/>
    <s v="男装"/>
    <d v="2013-03-12T00:00:00"/>
    <d v="2016-05-09T00:00:00"/>
    <s v="保底(含物管费)与流水两者取高"/>
    <s v="0.14"/>
    <s v="0.14"/>
    <s v=""/>
    <n v="3.2"/>
  </r>
  <r>
    <d v="2016-04-01T00:00:00"/>
    <x v="3"/>
    <x v="3"/>
    <s v="Croquis 速写"/>
    <n v="398559.6"/>
    <n v="81346.014360000001"/>
    <x v="3710"/>
    <x v="5694"/>
    <x v="5621"/>
    <x v="135"/>
    <s v="普通服饰"/>
    <x v="12"/>
    <s v="男装"/>
    <d v="2013-03-22T00:00:00"/>
    <d v="2016-05-09T00:00:00"/>
    <s v="保底与流水两者取高"/>
    <s v="0.18"/>
    <s v="0.18"/>
    <s v=""/>
    <n v="3.1"/>
  </r>
  <r>
    <d v="2016-04-01T00:00:00"/>
    <x v="3"/>
    <x v="3"/>
    <s v="JNBY 江南布衣"/>
    <n v="351706.8"/>
    <n v="76144.522200000007"/>
    <x v="3711"/>
    <x v="5695"/>
    <x v="5622"/>
    <x v="82"/>
    <s v="普通服饰"/>
    <x v="13"/>
    <s v="女装"/>
    <d v="2013-01-11T00:00:00"/>
    <d v="2016-05-09T00:00:00"/>
    <s v="保底与流水两者取高"/>
    <s v="0.18"/>
    <s v="0.18"/>
    <s v=""/>
    <n v="3.3"/>
  </r>
  <r>
    <d v="2016-04-01T00:00:00"/>
    <x v="3"/>
    <x v="3"/>
    <s v="ROEM"/>
    <n v="106659.768"/>
    <n v="20596.001200799998"/>
    <x v="817"/>
    <x v="5696"/>
    <x v="5623"/>
    <x v="136"/>
    <s v="普通服饰"/>
    <x v="13"/>
    <s v="女装"/>
    <d v="2013-03-12T00:00:00"/>
    <d v="2016-05-09T00:00:00"/>
    <s v="保底(含物管费)与流水两者取高"/>
    <s v="0.14"/>
    <s v="0.14"/>
    <s v=""/>
    <n v="3.2"/>
  </r>
  <r>
    <d v="2016-04-01T00:00:00"/>
    <x v="3"/>
    <x v="3"/>
    <s v="Tutuanna 趣趣安娜"/>
    <n v="117320.28000000001"/>
    <n v="35243.012112000004"/>
    <x v="3712"/>
    <x v="5697"/>
    <x v="5624"/>
    <x v="63"/>
    <s v="普通服饰"/>
    <x v="9"/>
    <s v="内衣裤/保暖内衣"/>
    <d v="2015-06-01T00:00:00"/>
    <d v="2017-05-31T00:00:00"/>
    <s v="保底与流水两者取高"/>
    <s v="0.17"/>
    <s v="0.17"/>
    <s v=""/>
    <n v="2"/>
  </r>
  <r>
    <d v="2016-04-01T00:00:00"/>
    <x v="3"/>
    <x v="3"/>
    <s v="木九十"/>
    <n v="211730.87999999998"/>
    <n v="37370.500319999999"/>
    <x v="126"/>
    <x v="5698"/>
    <x v="5625"/>
    <x v="137"/>
    <s v="珠宝"/>
    <x v="11"/>
    <s v="钟表"/>
    <d v="2015-06-01T00:00:00"/>
    <d v="2017-05-31T00:00:00"/>
    <s v="保底与流水两者取高"/>
    <s v="0.16"/>
    <s v="0.16"/>
    <s v=""/>
    <n v="2"/>
  </r>
  <r>
    <d v="2016-04-01T00:00:00"/>
    <x v="3"/>
    <x v="3"/>
    <s v="AJIDOU 阿吉豆"/>
    <n v="334358.39999999997"/>
    <n v="54834.777599999994"/>
    <x v="527"/>
    <x v="5699"/>
    <x v="5626"/>
    <x v="138"/>
    <s v="普通服饰"/>
    <x v="6"/>
    <s v="流行配饰/人造珠宝佩饰"/>
    <d v="2013-01-13T00:00:00"/>
    <d v="2017-05-09T00:00:00"/>
    <s v="保底与流水两者取高"/>
    <s v="0.15"/>
    <s v="0.15"/>
    <s v=""/>
    <n v="4.3"/>
  </r>
  <r>
    <d v="2016-04-01T00:00:00"/>
    <x v="3"/>
    <x v="3"/>
    <s v="One More"/>
    <n v="198858"/>
    <n v="36609.757799999999"/>
    <x v="3148"/>
    <x v="5700"/>
    <x v="5627"/>
    <x v="118"/>
    <s v="普通服饰"/>
    <x v="13"/>
    <s v="女装"/>
    <d v="2014-12-01T00:00:00"/>
    <d v="2016-05-09T00:00:00"/>
    <s v="保底与流水两者取高"/>
    <s v="0.14"/>
    <s v="0.14"/>
    <s v=""/>
    <n v="1.4"/>
  </r>
  <r>
    <d v="2016-04-01T00:00:00"/>
    <x v="3"/>
    <x v="3"/>
    <s v="GXG"/>
    <n v="619038"/>
    <n v="114522.02999999998"/>
    <x v="3187"/>
    <x v="5701"/>
    <x v="5628"/>
    <x v="52"/>
    <s v="普通服饰"/>
    <x v="12"/>
    <s v="男装"/>
    <d v="2014-12-01T00:00:00"/>
    <d v="2016-05-09T00:00:00"/>
    <s v="保底与流水两者取高"/>
    <s v="0.14"/>
    <s v="0.14"/>
    <s v=""/>
    <n v="1.4"/>
  </r>
  <r>
    <d v="2016-04-01T00:00:00"/>
    <x v="3"/>
    <x v="3"/>
    <s v="Hope show"/>
    <n v="517345.19999999995"/>
    <n v="96071.003639999995"/>
    <x v="1570"/>
    <x v="5702"/>
    <x v="5629"/>
    <x v="151"/>
    <s v="普通服饰"/>
    <x v="13"/>
    <s v="女装"/>
    <d v="2013-02-26T00:00:00"/>
    <d v="2016-05-09T00:00:00"/>
    <s v="保底与流水两者取高"/>
    <s v="0.16"/>
    <s v="0.16"/>
    <s v=""/>
    <n v="3.2"/>
  </r>
  <r>
    <d v="2016-04-01T00:00:00"/>
    <x v="3"/>
    <x v="3"/>
    <s v="H.S"/>
    <n v="327510"/>
    <n v="75720.312000000005"/>
    <x v="1194"/>
    <x v="5703"/>
    <x v="5630"/>
    <x v="153"/>
    <s v="普通服饰"/>
    <x v="13"/>
    <s v="女装"/>
    <d v="2013-02-26T00:00:00"/>
    <d v="2016-05-09T00:00:00"/>
    <s v="保底与流水两者取高"/>
    <s v="0.16"/>
    <s v="0.16"/>
    <s v=""/>
    <n v="3.2"/>
  </r>
  <r>
    <d v="2016-04-01T00:00:00"/>
    <x v="3"/>
    <x v="3"/>
    <s v="Harbor House"/>
    <n v="870982.32"/>
    <n v="138137.79595199999"/>
    <x v="3713"/>
    <x v="5704"/>
    <x v="5631"/>
    <x v="142"/>
    <s v="其它"/>
    <x v="4"/>
    <s v="家具/厨房/卫浴/灯"/>
    <d v="2012-11-28T00:00:00"/>
    <d v="2018-05-09T00:00:00"/>
    <s v="保底与流水两者取高"/>
    <s v="0.13"/>
    <s v="0.13"/>
    <s v=""/>
    <n v="5.4"/>
  </r>
  <r>
    <d v="2016-04-01T00:00:00"/>
    <x v="3"/>
    <x v="3"/>
    <s v="煮火"/>
    <n v="525662.85600000003"/>
    <n v="54038.1415968"/>
    <x v="3714"/>
    <x v="5705"/>
    <x v="5632"/>
    <x v="143"/>
    <s v="餐饮"/>
    <x v="2"/>
    <s v="餐馆/饭店"/>
    <d v="2015-05-11T00:00:00"/>
    <d v="2020-05-10T00:00:00"/>
    <s v="保底与流水两者取高"/>
    <s v="0.08"/>
    <s v="0.08"/>
    <s v=""/>
    <n v="5"/>
  </r>
  <r>
    <d v="2016-04-01T00:00:00"/>
    <x v="3"/>
    <x v="3"/>
    <s v="釜山料理"/>
    <n v="380684.89200000005"/>
    <n v="52268.035671600002"/>
    <x v="3715"/>
    <x v="5706"/>
    <x v="5633"/>
    <x v="144"/>
    <s v="餐饮"/>
    <x v="2"/>
    <s v="餐馆/饭店"/>
    <d v="2013-02-27T00:00:00"/>
    <d v="2021-05-09T00:00:00"/>
    <s v="保底与流水两者取高"/>
    <s v="0.08"/>
    <s v="0.08"/>
    <s v=""/>
    <n v="8.1999999999999993"/>
  </r>
  <r>
    <d v="2016-04-01T00:00:00"/>
    <x v="3"/>
    <x v="3"/>
    <s v="西贝"/>
    <n v="1902617.544"/>
    <n v="114157.05263999999"/>
    <x v="2029"/>
    <x v="5707"/>
    <x v="5634"/>
    <x v="145"/>
    <s v="餐饮"/>
    <x v="2"/>
    <s v="餐馆/饭店"/>
    <d v="2015-01-15T00:00:00"/>
    <d v="2023-01-14T00:00:00"/>
    <s v="保底与流水两者取高"/>
    <s v="0.05,0.05"/>
    <s v="0.05"/>
    <s v="0.05"/>
    <n v="8"/>
  </r>
  <r>
    <d v="2016-04-01T00:00:00"/>
    <x v="3"/>
    <x v="3"/>
    <s v="澳门豆捞"/>
    <n v="350280.82799999998"/>
    <n v="62034.734638800001"/>
    <x v="3716"/>
    <x v="5708"/>
    <x v="5635"/>
    <x v="146"/>
    <s v="餐饮"/>
    <x v="2"/>
    <s v="餐馆/饭店"/>
    <d v="2012-12-18T00:00:00"/>
    <d v="2021-05-16T00:00:00"/>
    <s v="纯扣"/>
    <s v="0.07"/>
    <s v="0.07"/>
    <s v=""/>
    <n v="8.4"/>
  </r>
  <r>
    <d v="2016-04-01T00:00:00"/>
    <x v="3"/>
    <x v="3"/>
    <s v="Joysocks"/>
    <n v="42595.68"/>
    <n v="7799.2690079999993"/>
    <x v="3177"/>
    <x v="5709"/>
    <x v="5636"/>
    <x v="150"/>
    <s v="普通服饰"/>
    <x v="9"/>
    <s v="内衣裤/保暖内衣"/>
    <d v="2014-09-11T00:00:00"/>
    <d v="2016-09-10T00:00:00"/>
    <s v="保底与流水两者取高"/>
    <s v="0.15"/>
    <s v="0.15"/>
    <s v=""/>
    <n v="2"/>
  </r>
  <r>
    <d v="2016-04-01T00:00:00"/>
    <x v="3"/>
    <x v="3"/>
    <s v="谭木匠"/>
    <n v="43561.2"/>
    <n v="7575.2926800000005"/>
    <x v="2010"/>
    <x v="5710"/>
    <x v="5637"/>
    <x v="10"/>
    <s v="普通服饰"/>
    <x v="6"/>
    <s v="流行配饰/人造珠宝佩饰"/>
    <d v="2014-09-20T00:00:00"/>
    <d v="2016-09-19T00:00:00"/>
    <s v="保底与流水两者取高"/>
    <s v="0.16"/>
    <s v="0.16"/>
    <s v=""/>
    <n v="2"/>
  </r>
  <r>
    <d v="2016-04-01T00:00:00"/>
    <x v="3"/>
    <x v="3"/>
    <s v="DW"/>
    <n v="131601.66"/>
    <n v="23675.138634000003"/>
    <x v="3717"/>
    <x v="5711"/>
    <x v="5638"/>
    <x v="10"/>
    <s v="珠宝"/>
    <x v="11"/>
    <s v="钟表"/>
    <d v="2016-03-15T00:00:00"/>
    <d v="2017-03-14T00:00:00"/>
    <s v="保底与流水两者取高"/>
    <s v="0.17"/>
    <s v="0.17"/>
    <s v=""/>
    <n v="1"/>
  </r>
  <r>
    <d v="2016-04-01T00:00:00"/>
    <x v="3"/>
    <x v="3"/>
    <s v="银时代"/>
    <n v="36528"/>
    <n v="6958.5839999999998"/>
    <x v="3718"/>
    <x v="5712"/>
    <x v="5639"/>
    <x v="10"/>
    <s v="普通服饰"/>
    <x v="6"/>
    <s v="流行配饰/人造珠宝佩饰"/>
    <d v="2013-09-01T00:00:00"/>
    <d v="2016-08-31T00:00:00"/>
    <s v="保底与流水两者取高"/>
    <s v="0.17"/>
    <s v="0.17"/>
    <s v=""/>
    <n v="3"/>
  </r>
  <r>
    <d v="2016-04-01T00:00:00"/>
    <x v="3"/>
    <x v="3"/>
    <s v="Miomi 米欧米"/>
    <n v="9810"/>
    <n v="8400.3029999999999"/>
    <x v="3719"/>
    <x v="5713"/>
    <x v="5640"/>
    <x v="10"/>
    <s v="其它"/>
    <x v="1"/>
    <s v="眼镜"/>
    <d v="2015-11-01T00:00:00"/>
    <d v="2016-10-31T00:00:00"/>
    <s v="保底与流水两者取高"/>
    <s v="0.16"/>
    <s v="0.16"/>
    <s v=""/>
    <n v="1"/>
  </r>
  <r>
    <d v="2016-04-01T00:00:00"/>
    <x v="3"/>
    <x v="3"/>
    <s v="Fellala 翡拉拉"/>
    <n v="20065.8"/>
    <n v="8399.5438799999993"/>
    <x v="1396"/>
    <x v="5714"/>
    <x v="5641"/>
    <x v="10"/>
    <s v="普通服饰"/>
    <x v="6"/>
    <s v="流行配饰/人造珠宝佩饰"/>
    <d v="2015-12-24T00:00:00"/>
    <d v="2016-12-23T00:00:00"/>
    <s v="保底与流水两者取高"/>
    <s v="0.16"/>
    <s v="0.16"/>
    <s v=""/>
    <n v="1"/>
  </r>
  <r>
    <d v="2016-04-01T00:00:00"/>
    <x v="3"/>
    <x v="3"/>
    <s v="白井(SHIRAI)品牌饰品"/>
    <n v="26725.200000000001"/>
    <n v="7199.7688800000005"/>
    <x v="3720"/>
    <x v="5715"/>
    <x v="5642"/>
    <x v="10"/>
    <s v="普通服饰"/>
    <x v="6"/>
    <s v="流行配饰/人造珠宝佩饰"/>
    <d v="2015-09-19T00:00:00"/>
    <d v="2016-09-18T00:00:00"/>
    <s v="保底与流水两者取高"/>
    <s v="0.15"/>
    <s v="0.15"/>
    <s v=""/>
    <n v="1"/>
  </r>
  <r>
    <d v="2016-04-01T00:00:00"/>
    <x v="3"/>
    <x v="3"/>
    <s v="改衣间"/>
    <n v="3828"/>
    <n v="2640.1716000000001"/>
    <x v="3721"/>
    <x v="5716"/>
    <x v="5643"/>
    <x v="147"/>
    <s v="其它"/>
    <x v="3"/>
    <s v="衣裤织补服务"/>
    <d v="2013-12-01T00:00:00"/>
    <d v="2016-11-30T00:00:00"/>
    <s v="纯保底"/>
    <n v="0"/>
    <n v="0"/>
    <s v=""/>
    <n v="3"/>
  </r>
  <r>
    <d v="2016-04-01T00:00:00"/>
    <x v="3"/>
    <x v="3"/>
    <s v="名表维修中心"/>
    <n v="7272"/>
    <n v="2279.7719999999999"/>
    <x v="924"/>
    <x v="5717"/>
    <x v="5644"/>
    <x v="53"/>
    <s v="其它"/>
    <x v="3"/>
    <s v="修鞋/修锁服务"/>
    <d v="2013-12-09T00:00:00"/>
    <d v="2016-12-08T00:00:00"/>
    <s v="纯保底"/>
    <n v="0"/>
    <n v="0"/>
    <s v=""/>
    <n v="3"/>
  </r>
  <r>
    <d v="2016-04-01T00:00:00"/>
    <x v="3"/>
    <x v="3"/>
    <s v="维果部落(02-K10)"/>
    <n v="47244"/>
    <n v="5451.9575999999997"/>
    <x v="851"/>
    <x v="5718"/>
    <x v="5645"/>
    <x v="11"/>
    <s v="餐饮"/>
    <x v="0"/>
    <s v="小吃/冷饮/果汁吧"/>
    <d v="2014-03-14T00:00:00"/>
    <d v="2017-03-13T00:00:00"/>
    <s v="保底与流水两者取高"/>
    <s v="0.1"/>
    <s v="0.1"/>
    <s v=""/>
    <n v="3"/>
  </r>
  <r>
    <d v="2016-04-01T00:00:00"/>
    <x v="3"/>
    <x v="3"/>
    <s v="PH7"/>
    <n v="40402.799999999996"/>
    <n v="7906.8279600000005"/>
    <x v="3722"/>
    <x v="5719"/>
    <x v="5646"/>
    <x v="58"/>
    <s v="普通服饰"/>
    <x v="6"/>
    <s v="流行配饰/人造珠宝佩饰"/>
    <d v="2014-04-30T00:00:00"/>
    <d v="2016-10-27T00:00:00"/>
    <s v="保底与流水两者取高"/>
    <s v="0.18"/>
    <s v="0.18"/>
    <s v=""/>
    <n v="2.5"/>
  </r>
  <r>
    <d v="2016-04-01T00:00:00"/>
    <x v="3"/>
    <x v="3"/>
    <s v="优特L2"/>
    <n v="43563.6"/>
    <n v="13199.770799999998"/>
    <x v="3155"/>
    <x v="5720"/>
    <x v="5647"/>
    <x v="149"/>
    <s v="其它"/>
    <x v="3"/>
    <s v="汽车美容"/>
    <d v="2015-08-21T00:00:00"/>
    <d v="2016-08-20T00:00:00"/>
    <s v="纯保底"/>
    <n v="0"/>
    <n v="0"/>
    <s v=""/>
    <n v="1"/>
  </r>
  <r>
    <d v="2016-04-01T00:00:00"/>
    <x v="3"/>
    <x v="3"/>
    <s v="百合新娘"/>
    <n v="110701.2"/>
    <n v="22483.413719999997"/>
    <x v="863"/>
    <x v="5721"/>
    <x v="5648"/>
    <x v="24"/>
    <s v="其它"/>
    <x v="3"/>
    <s v="婚纱店/婚纱摄影"/>
    <d v="2015-06-08T00:00:00"/>
    <d v="2017-06-07T00:00:00"/>
    <s v="保底与流水两者取高"/>
    <s v="0.18"/>
    <s v="0.18"/>
    <s v=""/>
    <n v="2"/>
  </r>
  <r>
    <d v="2016-04-01T00:00:00"/>
    <x v="3"/>
    <x v="3"/>
    <s v="7°银匠"/>
    <n v="49004.4"/>
    <n v="9016.8096000000005"/>
    <x v="3723"/>
    <x v="5722"/>
    <x v="5649"/>
    <x v="10"/>
    <s v="普通服饰"/>
    <x v="6"/>
    <s v="流行配饰/人造珠宝佩饰"/>
    <d v="2014-06-14T00:00:00"/>
    <d v="2016-08-09T00:00:00"/>
    <s v="保底与流水两者取高"/>
    <s v="0.17"/>
    <s v="0.17"/>
    <s v=""/>
    <n v="2.2000000000000002"/>
  </r>
  <r>
    <d v="2016-04-01T00:00:00"/>
    <x v="3"/>
    <x v="3"/>
    <s v="三星（智能锁）"/>
    <n v="27337.200000000001"/>
    <n v="7200.6184800000001"/>
    <x v="1298"/>
    <x v="5723"/>
    <x v="5650"/>
    <x v="57"/>
    <s v="电器"/>
    <x v="20"/>
    <s v="电器/家用电器/IT器材"/>
    <d v="2016-01-05T00:00:00"/>
    <d v="2017-01-04T00:00:00"/>
    <s v="保底与流水两者取高"/>
    <s v="0.12"/>
    <s v="0.12"/>
    <s v=""/>
    <n v="1"/>
  </r>
  <r>
    <d v="2016-04-01T00:00:00"/>
    <x v="3"/>
    <x v="3"/>
    <s v="iwell 爱享屋"/>
    <n v="45114"/>
    <n v="7376.1390000000001"/>
    <x v="3724"/>
    <x v="5724"/>
    <x v="5651"/>
    <x v="157"/>
    <s v="普通服饰"/>
    <x v="6"/>
    <s v="生活特性店"/>
    <d v="2015-06-26T00:00:00"/>
    <d v="2016-06-25T00:00:00"/>
    <s v="保底与流水两者取高"/>
    <s v="0.15"/>
    <s v="0.15"/>
    <s v=""/>
    <n v="1"/>
  </r>
  <r>
    <d v="2016-04-01T00:00:00"/>
    <x v="3"/>
    <x v="3"/>
    <s v="Crocs 卡洛驰"/>
    <n v="72565.56"/>
    <n v="19200.847175999999"/>
    <x v="3725"/>
    <x v="5725"/>
    <x v="5652"/>
    <x v="24"/>
    <s v="普通服饰"/>
    <x v="6"/>
    <s v="鞋"/>
    <d v="2016-04-01T00:00:00"/>
    <d v="2017-03-31T00:00:00"/>
    <s v="保底与流水两者取高"/>
    <s v="0.17"/>
    <s v="0.17"/>
    <s v=""/>
    <n v="1"/>
  </r>
  <r>
    <d v="2016-04-01T00:00:00"/>
    <x v="3"/>
    <x v="3"/>
    <s v="Bestgold"/>
    <n v="50574"/>
    <n v="5998.0763999999999"/>
    <x v="936"/>
    <x v="5726"/>
    <x v="5653"/>
    <x v="53"/>
    <s v="珠宝"/>
    <x v="7"/>
    <s v="珠宝"/>
    <d v="2015-08-20T00:00:00"/>
    <d v="2016-08-19T00:00:00"/>
    <s v="保底与流水两者取高"/>
    <s v="0.,0.1"/>
    <s v="0."/>
    <s v="0.1"/>
    <n v="1"/>
  </r>
  <r>
    <d v="2016-04-01T00:00:00"/>
    <x v="3"/>
    <x v="3"/>
    <s v="Zippo"/>
    <n v="54324.480000000003"/>
    <n v="7800.995328"/>
    <x v="3726"/>
    <x v="5727"/>
    <x v="5654"/>
    <x v="6"/>
    <s v="其它"/>
    <x v="1"/>
    <s v="个人嗜好/收藏品"/>
    <d v="2015-11-15T00:00:00"/>
    <d v="2016-11-14T00:00:00"/>
    <s v="保底与流水两者取高"/>
    <s v="0.13"/>
    <s v="0.13"/>
    <s v=""/>
    <n v="1"/>
  </r>
  <r>
    <d v="2016-04-01T00:00:00"/>
    <x v="3"/>
    <x v="3"/>
    <s v="热气球（P1-02-K22）"/>
    <n v="367027.20000000001"/>
    <n v="27563.742719999998"/>
    <x v="3727"/>
    <x v="5728"/>
    <x v="5655"/>
    <x v="57"/>
    <s v="儿童"/>
    <x v="22"/>
    <s v="儿童主题乐园"/>
    <d v="2015-12-24T00:00:00"/>
    <d v="2017-03-23T00:00:00"/>
    <s v="保底与流水两者取高"/>
    <s v="0.07"/>
    <s v="0.07"/>
    <s v=""/>
    <n v="1.2"/>
  </r>
  <r>
    <d v="2016-05-01T00:00:00"/>
    <x v="3"/>
    <x v="3"/>
    <s v="新发现餐厅"/>
    <n v="1446188.4"/>
    <n v="132470.85743999999"/>
    <x v="106"/>
    <x v="5729"/>
    <x v="5656"/>
    <x v="111"/>
    <s v="餐饮"/>
    <x v="2"/>
    <s v="餐馆/饭店"/>
    <d v="2012-12-27T00:00:00"/>
    <d v="2021-05-09T00:00:00"/>
    <s v="保底(含物管费)与流水两者取高"/>
    <s v="0.08,0.08"/>
    <s v="0.08"/>
    <s v="0.08"/>
    <n v="8.4"/>
  </r>
  <r>
    <d v="2016-05-01T00:00:00"/>
    <x v="3"/>
    <x v="3"/>
    <s v="张功馆"/>
    <n v="1039736.3999999999"/>
    <n v="98463.037080000009"/>
    <x v="2251"/>
    <x v="5730"/>
    <x v="5657"/>
    <x v="112"/>
    <s v="餐饮"/>
    <x v="2"/>
    <s v="餐馆/饭店"/>
    <d v="2013-01-12T00:00:00"/>
    <d v="2021-05-09T00:00:00"/>
    <s v="保底(含物管费)与流水两者取高"/>
    <s v="0.08,0.09"/>
    <s v="0.08"/>
    <s v="0.09"/>
    <n v="8.3000000000000007"/>
  </r>
  <r>
    <d v="2016-05-01T00:00:00"/>
    <x v="3"/>
    <x v="3"/>
    <s v="泰澜"/>
    <n v="735366"/>
    <n v="80154.893999999986"/>
    <x v="573"/>
    <x v="5731"/>
    <x v="5658"/>
    <x v="113"/>
    <s v="餐饮"/>
    <x v="2"/>
    <s v="餐馆/饭店"/>
    <d v="2014-08-26T00:00:00"/>
    <d v="2019-08-25T00:00:00"/>
    <s v="保底(含物管费)与流水两者取高"/>
    <s v="0.08"/>
    <s v="0.08"/>
    <s v=""/>
    <n v="5"/>
  </r>
  <r>
    <d v="2016-05-01T00:00:00"/>
    <x v="3"/>
    <x v="3"/>
    <s v="西堤厚牛排"/>
    <n v="791902.79999999993"/>
    <n v="78715.138319999984"/>
    <x v="3728"/>
    <x v="5732"/>
    <x v="5659"/>
    <x v="114"/>
    <s v="餐饮"/>
    <x v="2"/>
    <s v="餐馆/饭店"/>
    <d v="2014-04-28T00:00:00"/>
    <d v="2020-04-27T00:00:00"/>
    <s v="保底(含物管费)与流水两者取高"/>
    <s v="0.08"/>
    <s v="0.08"/>
    <s v=""/>
    <n v="6"/>
  </r>
  <r>
    <d v="2016-05-01T00:00:00"/>
    <x v="3"/>
    <x v="3"/>
    <s v="侨治"/>
    <n v="309941.88"/>
    <n v="28483.658771999995"/>
    <x v="3729"/>
    <x v="5733"/>
    <x v="5660"/>
    <x v="115"/>
    <s v="美容"/>
    <x v="8"/>
    <s v="美容/美发/美甲"/>
    <d v="2012-11-30T00:00:00"/>
    <d v="2018-05-09T00:00:00"/>
    <s v="纯保底"/>
    <s v="0.,0."/>
    <s v="0."/>
    <s v="0."/>
    <n v="5.4"/>
  </r>
  <r>
    <d v="2016-05-01T00:00:00"/>
    <x v="3"/>
    <x v="3"/>
    <s v="牛胜"/>
    <n v="579188.4"/>
    <n v="46682.585040000005"/>
    <x v="3730"/>
    <x v="5734"/>
    <x v="5661"/>
    <x v="158"/>
    <s v="餐饮"/>
    <x v="2"/>
    <s v="餐馆/饭店"/>
    <d v="2015-05-15T00:00:00"/>
    <d v="2020-05-14T00:00:00"/>
    <s v="保底(含物管费)与流水两者取高"/>
    <s v="0.08"/>
    <s v="0.08"/>
    <s v=""/>
    <n v="5"/>
  </r>
  <r>
    <d v="2016-05-01T00:00:00"/>
    <x v="3"/>
    <x v="3"/>
    <s v="巴蜀江南"/>
    <n v="597127.19999999995"/>
    <n v="90166.20719999999"/>
    <x v="3671"/>
    <x v="5735"/>
    <x v="5662"/>
    <x v="152"/>
    <s v="餐饮"/>
    <x v="2"/>
    <s v="餐馆/饭店"/>
    <d v="2015-04-04T00:00:00"/>
    <d v="2021-05-09T00:00:00"/>
    <s v="保底(含物管费)与流水两者取高"/>
    <s v="0.07,0.08"/>
    <s v="0.07"/>
    <s v="0.08"/>
    <n v="6.1"/>
  </r>
  <r>
    <d v="2016-05-01T00:00:00"/>
    <x v="3"/>
    <x v="3"/>
    <s v="Aimer 爱慕一家人"/>
    <n v="350309.04"/>
    <n v="18391.224600000001"/>
    <x v="3731"/>
    <x v="5736"/>
    <x v="5663"/>
    <x v="117"/>
    <s v="普通服饰"/>
    <x v="9"/>
    <s v="内衣裤/保暖内衣"/>
    <d v="2013-01-25T00:00:00"/>
    <d v="2016-05-09T00:00:00"/>
    <s v="保底与流水两者取高"/>
    <s v="0.16"/>
    <s v="0.16"/>
    <s v=""/>
    <n v="3.3"/>
  </r>
  <r>
    <d v="2016-05-01T00:00:00"/>
    <x v="3"/>
    <x v="3"/>
    <s v="AVVN 飞鸟和新酒"/>
    <n v="458206.8"/>
    <n v="83668.561680000013"/>
    <x v="3732"/>
    <x v="5737"/>
    <x v="5664"/>
    <x v="25"/>
    <s v="普通服饰"/>
    <x v="13"/>
    <s v="女装"/>
    <d v="2015-05-10T00:00:00"/>
    <d v="2017-05-09T00:00:00"/>
    <s v="保底与流水两者取高"/>
    <s v="0.16,0.16"/>
    <s v="0.16"/>
    <s v="0.16"/>
    <n v="2"/>
  </r>
  <r>
    <d v="2016-05-01T00:00:00"/>
    <x v="3"/>
    <x v="3"/>
    <s v="Zolle"/>
    <n v="224484"/>
    <n v="46625.326799999995"/>
    <x v="1209"/>
    <x v="5738"/>
    <x v="5665"/>
    <x v="54"/>
    <s v="普通服饰"/>
    <x v="13"/>
    <s v="女装"/>
    <d v="2013-01-05T00:00:00"/>
    <d v="2017-05-09T00:00:00"/>
    <s v="保底与流水两者取高"/>
    <s v="0.16,0.17"/>
    <s v="0.16"/>
    <s v="0.17"/>
    <n v="4.3"/>
  </r>
  <r>
    <d v="2016-05-01T00:00:00"/>
    <x v="3"/>
    <x v="3"/>
    <s v="TATA"/>
    <n v="258457.19999999998"/>
    <n v="36907.688159999998"/>
    <x v="3733"/>
    <x v="5739"/>
    <x v="5666"/>
    <x v="22"/>
    <s v="普通服饰"/>
    <x v="6"/>
    <s v="鞋"/>
    <d v="2015-06-01T00:00:00"/>
    <d v="2017-05-31T00:00:00"/>
    <s v="保底与流水两者取高"/>
    <s v="0.13"/>
    <s v="0.13"/>
    <s v=""/>
    <n v="2"/>
  </r>
  <r>
    <d v="2016-05-01T00:00:00"/>
    <x v="3"/>
    <x v="3"/>
    <s v="Teenmix 天美意"/>
    <n v="252843.59999999998"/>
    <n v="36283.056599999996"/>
    <x v="2316"/>
    <x v="5740"/>
    <x v="5667"/>
    <x v="154"/>
    <s v="普通服饰"/>
    <x v="6"/>
    <s v="鞋"/>
    <d v="2015-06-01T00:00:00"/>
    <d v="2017-05-31T00:00:00"/>
    <s v="保底与流水两者取高"/>
    <s v="0.13"/>
    <s v="0.13"/>
    <s v=""/>
    <n v="2"/>
  </r>
  <r>
    <d v="2016-05-01T00:00:00"/>
    <x v="3"/>
    <x v="3"/>
    <s v="Belle 百丽"/>
    <n v="413031.6"/>
    <n v="57287.482920000009"/>
    <x v="2519"/>
    <x v="5741"/>
    <x v="5668"/>
    <x v="51"/>
    <s v="普通服饰"/>
    <x v="6"/>
    <s v="鞋"/>
    <d v="2015-06-04T00:00:00"/>
    <d v="2017-06-03T00:00:00"/>
    <s v="保底与流水两者取高"/>
    <s v="0.13"/>
    <s v="0.13"/>
    <s v=""/>
    <n v="2"/>
  </r>
  <r>
    <d v="2016-05-01T00:00:00"/>
    <x v="3"/>
    <x v="3"/>
    <s v="Peace Bird 太平鸟女装"/>
    <n v="198795.6"/>
    <n v="56517.589079999998"/>
    <x v="3734"/>
    <x v="5742"/>
    <x v="5669"/>
    <x v="35"/>
    <s v="普通服饰"/>
    <x v="13"/>
    <s v="女装"/>
    <d v="2015-06-01T00:00:00"/>
    <d v="2017-05-31T00:00:00"/>
    <s v="保底与流水两者取高"/>
    <s v="0.19"/>
    <s v="0.19"/>
    <s v=""/>
    <n v="2"/>
  </r>
  <r>
    <d v="2016-05-01T00:00:00"/>
    <x v="3"/>
    <x v="3"/>
    <s v="Donoratico 达衣岩"/>
    <n v="409453.2"/>
    <n v="81685.91339999999"/>
    <x v="1453"/>
    <x v="5743"/>
    <x v="5670"/>
    <x v="119"/>
    <s v="普通服饰"/>
    <x v="13"/>
    <s v="女装"/>
    <d v="2013-01-10T00:00:00"/>
    <d v="2017-05-09T00:00:00"/>
    <s v="保底与流水两者取高"/>
    <s v="0.18,0.18"/>
    <s v="0.18"/>
    <s v="0.18"/>
    <n v="4.3"/>
  </r>
  <r>
    <d v="2016-05-01T00:00:00"/>
    <x v="3"/>
    <x v="3"/>
    <s v="Eland 依恋"/>
    <n v="18502.248"/>
    <n v="11005.137110400001"/>
    <x v="3735"/>
    <x v="5744"/>
    <x v="5671"/>
    <x v="120"/>
    <s v="普通服饰"/>
    <x v="9"/>
    <s v="综合服饰"/>
    <d v="2013-03-07T00:00:00"/>
    <d v="2016-05-09T00:00:00"/>
    <s v="保底(含物管费)与流水两者取高"/>
    <s v="0.14"/>
    <s v="0.14"/>
    <s v=""/>
    <n v="3.2"/>
  </r>
  <r>
    <d v="2016-05-01T00:00:00"/>
    <x v="3"/>
    <x v="3"/>
    <s v="Teenie Weenie"/>
    <n v="105007.41600000001"/>
    <n v="29412.5772216"/>
    <x v="3736"/>
    <x v="5745"/>
    <x v="5672"/>
    <x v="121"/>
    <s v="普通服饰"/>
    <x v="13"/>
    <s v="女装"/>
    <d v="2013-03-04T00:00:00"/>
    <d v="2016-05-09T00:00:00"/>
    <s v="保底(含物管费)与流水两者取高"/>
    <s v="0.14"/>
    <s v="0.14"/>
    <s v=""/>
    <n v="3.2"/>
  </r>
  <r>
    <d v="2016-05-01T00:00:00"/>
    <x v="3"/>
    <x v="3"/>
    <s v="Key Wear 奇威"/>
    <n v="28081.8"/>
    <n v="12106.063980000001"/>
    <x v="3737"/>
    <x v="5746"/>
    <x v="5673"/>
    <x v="122"/>
    <s v="普通服饰"/>
    <x v="13"/>
    <s v="女装"/>
    <d v="2013-01-10T00:00:00"/>
    <d v="2018-05-09T00:00:00"/>
    <s v="保底与流水两者取高"/>
    <s v="0.16"/>
    <s v="0.16"/>
    <s v=""/>
    <n v="5.3"/>
  </r>
  <r>
    <d v="2016-05-01T00:00:00"/>
    <x v="3"/>
    <x v="3"/>
    <s v="IN'S"/>
    <n v="30805.199999999997"/>
    <n v="9466.4379599999993"/>
    <x v="3738"/>
    <x v="5747"/>
    <x v="5674"/>
    <x v="122"/>
    <s v="普通服饰"/>
    <x v="13"/>
    <s v="女装"/>
    <d v="2016-05-10T00:00:00"/>
    <d v="2018-05-09T00:00:00"/>
    <s v="纯保底"/>
    <s v="0.,0.17"/>
    <s v="0."/>
    <s v="0.17"/>
    <n v="2"/>
  </r>
  <r>
    <d v="2016-05-01T00:00:00"/>
    <x v="3"/>
    <x v="3"/>
    <s v="Eifini 伊芙丽"/>
    <n v="736797.6"/>
    <n v="152222.38415999999"/>
    <x v="3739"/>
    <x v="5748"/>
    <x v="5675"/>
    <x v="123"/>
    <s v="普通服饰"/>
    <x v="13"/>
    <s v="女装"/>
    <d v="2015-05-16T00:00:00"/>
    <d v="2017-05-15T00:00:00"/>
    <s v="保底与流水两者取高"/>
    <s v="0.18"/>
    <s v="0.18"/>
    <s v=""/>
    <n v="2"/>
  </r>
  <r>
    <d v="2016-05-01T00:00:00"/>
    <x v="3"/>
    <x v="3"/>
    <s v="Peace Bird 太平鸟男装"/>
    <n v="664312.79999999993"/>
    <n v="123761.47464"/>
    <x v="823"/>
    <x v="5749"/>
    <x v="5676"/>
    <x v="124"/>
    <s v="普通服饰"/>
    <x v="12"/>
    <s v="男装"/>
    <d v="2013-01-21T00:00:00"/>
    <d v="2017-05-09T00:00:00"/>
    <s v="保底与流水两者取高"/>
    <s v="0.15,0.16"/>
    <s v="0.15"/>
    <s v="0.16"/>
    <n v="4.3"/>
  </r>
  <r>
    <d v="2016-05-01T00:00:00"/>
    <x v="3"/>
    <x v="3"/>
    <s v="gxg.jeans"/>
    <n v="257001.59999999998"/>
    <n v="69210.530879999991"/>
    <x v="3740"/>
    <x v="5750"/>
    <x v="5677"/>
    <x v="125"/>
    <s v="普通服饰"/>
    <x v="12"/>
    <s v="男装"/>
    <d v="2013-01-05T00:00:00"/>
    <d v="2016-05-09T00:00:00"/>
    <s v="保底与流水两者取高"/>
    <s v="0.14"/>
    <s v="0.14"/>
    <s v=""/>
    <n v="3.3"/>
  </r>
  <r>
    <d v="2016-05-01T00:00:00"/>
    <x v="3"/>
    <x v="3"/>
    <s v="J.D.V"/>
    <n v="208483.19999999998"/>
    <n v="90294.073919999995"/>
    <x v="3741"/>
    <x v="5751"/>
    <x v="5678"/>
    <x v="126"/>
    <s v="普通服饰"/>
    <x v="12"/>
    <s v="男装"/>
    <d v="2016-03-07T00:00:00"/>
    <d v="2018-03-06T00:00:00"/>
    <s v="保底与流水两者取高"/>
    <s v="0.15"/>
    <s v="0.15"/>
    <s v=""/>
    <n v="2"/>
  </r>
  <r>
    <d v="2016-05-01T00:00:00"/>
    <x v="3"/>
    <x v="3"/>
    <s v="La Chapelle 拉夏贝尔"/>
    <n v="980253.6"/>
    <n v="224576.09975999998"/>
    <x v="3742"/>
    <x v="5752"/>
    <x v="5679"/>
    <x v="127"/>
    <s v="快时尚"/>
    <x v="21"/>
    <s v="快时尚"/>
    <d v="2013-03-05T00:00:00"/>
    <d v="2021-06-02T00:00:00"/>
    <s v="保底与流水两者取高"/>
    <s v="0.15"/>
    <s v="0.15"/>
    <s v=""/>
    <n v="8.1999999999999993"/>
  </r>
  <r>
    <d v="2016-05-01T00:00:00"/>
    <x v="3"/>
    <x v="3"/>
    <s v="张生记"/>
    <n v="1082720.3999999999"/>
    <n v="95712.483359999998"/>
    <x v="2730"/>
    <x v="5753"/>
    <x v="5680"/>
    <x v="128"/>
    <s v="餐饮"/>
    <x v="2"/>
    <s v="餐馆/饭店"/>
    <d v="2013-06-21T00:00:00"/>
    <d v="2021-10-18T00:00:00"/>
    <s v="保底(含物管费)与流水两者取高"/>
    <s v="0.04"/>
    <s v="0.04"/>
    <s v=""/>
    <n v="8.3000000000000007"/>
  </r>
  <r>
    <d v="2016-05-01T00:00:00"/>
    <x v="3"/>
    <x v="3"/>
    <s v="炉鱼"/>
    <n v="1946527.2"/>
    <n v="97326.36"/>
    <x v="446"/>
    <x v="5754"/>
    <x v="5681"/>
    <x v="129"/>
    <s v="餐饮"/>
    <x v="2"/>
    <s v="餐馆/饭店"/>
    <d v="2013-08-28T00:00:00"/>
    <d v="2021-11-25T00:00:00"/>
    <s v="保底(含物管费)与流水两者取高"/>
    <s v="0.05"/>
    <s v="0.05"/>
    <s v=""/>
    <n v="8.1999999999999993"/>
  </r>
  <r>
    <d v="2016-05-01T00:00:00"/>
    <x v="3"/>
    <x v="3"/>
    <s v="The Second Movement 第二乐章"/>
    <n v="932898"/>
    <n v="55787.3004"/>
    <x v="3743"/>
    <x v="5755"/>
    <x v="5682"/>
    <x v="148"/>
    <s v="餐饮"/>
    <x v="2"/>
    <s v="餐馆/饭店"/>
    <d v="2013-10-20T00:00:00"/>
    <d v="2022-01-17T00:00:00"/>
    <s v="保底(含物管费)与流水两者取高"/>
    <s v="0.05"/>
    <s v="0.05"/>
    <s v=""/>
    <n v="8.1999999999999993"/>
  </r>
  <r>
    <d v="2016-05-01T00:00:00"/>
    <x v="3"/>
    <x v="3"/>
    <s v="Girdear 哥弟"/>
    <n v="907584"/>
    <n v="76327.814400000003"/>
    <x v="2833"/>
    <x v="5756"/>
    <x v="5683"/>
    <x v="83"/>
    <s v="普通服饰"/>
    <x v="13"/>
    <s v="女装"/>
    <d v="2013-04-10T00:00:00"/>
    <d v="2016-05-09T00:00:00"/>
    <s v="保底与流水两者取高"/>
    <s v="0.06"/>
    <s v="0.06"/>
    <s v=""/>
    <n v="3.1"/>
  </r>
  <r>
    <d v="2016-05-01T00:00:00"/>
    <x v="3"/>
    <x v="3"/>
    <s v="真情告白"/>
    <n v="263276.39999999997"/>
    <n v="52181.382480000007"/>
    <x v="3744"/>
    <x v="5757"/>
    <x v="5684"/>
    <x v="20"/>
    <s v="普通服饰"/>
    <x v="13"/>
    <s v="女装"/>
    <d v="2015-11-17T00:00:00"/>
    <d v="2017-11-16T00:00:00"/>
    <s v="保底与流水两者取高"/>
    <s v="0.17"/>
    <s v="0.17"/>
    <s v=""/>
    <n v="2"/>
  </r>
  <r>
    <d v="2016-05-01T00:00:00"/>
    <x v="3"/>
    <x v="3"/>
    <s v="ZUEE"/>
    <n v="85345.2"/>
    <n v="35998.605360000001"/>
    <x v="3745"/>
    <x v="5758"/>
    <x v="5685"/>
    <x v="159"/>
    <s v="普通服饰"/>
    <x v="12"/>
    <s v="男装"/>
    <d v="2015-11-17T00:00:00"/>
    <d v="2017-11-16T00:00:00"/>
    <s v="保底与流水两者取高"/>
    <s v="0.18"/>
    <s v="0.18"/>
    <s v=""/>
    <n v="2"/>
  </r>
  <r>
    <d v="2016-05-01T00:00:00"/>
    <x v="3"/>
    <x v="3"/>
    <s v="Trendiano"/>
    <n v="87582"/>
    <n v="39841.051799999994"/>
    <x v="3746"/>
    <x v="5759"/>
    <x v="5686"/>
    <x v="97"/>
    <s v="普通服饰"/>
    <x v="12"/>
    <s v="男装"/>
    <d v="2015-11-17T00:00:00"/>
    <d v="2017-11-16T00:00:00"/>
    <s v="保底与流水两者取高"/>
    <s v="0.18"/>
    <s v="0.18"/>
    <s v=""/>
    <n v="2"/>
  </r>
  <r>
    <d v="2016-05-01T00:00:00"/>
    <x v="3"/>
    <x v="3"/>
    <s v="Gillive 嘉里奥"/>
    <n v="89881.2"/>
    <n v="20564.81856"/>
    <x v="3747"/>
    <x v="5760"/>
    <x v="5687"/>
    <x v="33"/>
    <s v="普通服饰"/>
    <x v="6"/>
    <s v="手袋/钱包/旅行箱包"/>
    <d v="2015-06-23T00:00:00"/>
    <d v="2017-06-22T00:00:00"/>
    <s v="保底与流水两者取高"/>
    <s v="0.2"/>
    <s v="0.2"/>
    <s v=""/>
    <n v="2"/>
  </r>
  <r>
    <d v="2016-05-01T00:00:00"/>
    <x v="3"/>
    <x v="3"/>
    <s v="Adidas Originals 三叶草"/>
    <n v="584665.19999999995"/>
    <n v="82379.326679999984"/>
    <x v="3748"/>
    <x v="5761"/>
    <x v="5688"/>
    <x v="155"/>
    <s v="普通服饰"/>
    <x v="18"/>
    <s v="运动服饰/运动配饰"/>
    <d v="2015-06-23T00:00:00"/>
    <d v="2017-06-22T00:00:00"/>
    <s v="保底与流水两者取高"/>
    <s v="0.13"/>
    <s v="0.13"/>
    <s v=""/>
    <n v="2"/>
  </r>
  <r>
    <d v="2016-05-01T00:00:00"/>
    <x v="3"/>
    <x v="3"/>
    <s v="it Michaa"/>
    <n v="344368.8"/>
    <n v="65223.450720000008"/>
    <x v="3749"/>
    <x v="5762"/>
    <x v="5689"/>
    <x v="60"/>
    <s v="普通服饰"/>
    <x v="13"/>
    <s v="女装"/>
    <d v="2015-06-08T00:00:00"/>
    <d v="2017-06-07T00:00:00"/>
    <s v="保底与流水两者取高"/>
    <s v="0.17"/>
    <s v="0.17"/>
    <s v=""/>
    <n v="2"/>
  </r>
  <r>
    <d v="2016-05-01T00:00:00"/>
    <x v="3"/>
    <x v="3"/>
    <s v="Seasonwind 季候风"/>
    <n v="122730"/>
    <n v="35640.792000000001"/>
    <x v="3750"/>
    <x v="5763"/>
    <x v="5690"/>
    <x v="156"/>
    <s v="普通服饰"/>
    <x v="13"/>
    <s v="女装"/>
    <d v="2015-06-08T00:00:00"/>
    <d v="2017-06-07T00:00:00"/>
    <s v="保底与流水两者取高"/>
    <s v="0.17"/>
    <s v="0.17"/>
    <s v=""/>
    <n v="2"/>
  </r>
  <r>
    <d v="2016-05-01T00:00:00"/>
    <x v="3"/>
    <x v="3"/>
    <s v="Plory"/>
    <n v="96276.695999999996"/>
    <n v="18485.125631999999"/>
    <x v="3751"/>
    <x v="5764"/>
    <x v="5691"/>
    <x v="134"/>
    <s v="普通服饰"/>
    <x v="12"/>
    <s v="男装"/>
    <d v="2013-03-12T00:00:00"/>
    <d v="2016-05-09T00:00:00"/>
    <s v="保底(含物管费)与流水两者取高"/>
    <s v="0.14"/>
    <s v="0.14"/>
    <s v=""/>
    <n v="3.2"/>
  </r>
  <r>
    <d v="2016-05-01T00:00:00"/>
    <x v="3"/>
    <x v="3"/>
    <s v="Croquis 速写"/>
    <n v="406771.20000000001"/>
    <n v="80947.468800000002"/>
    <x v="3752"/>
    <x v="5765"/>
    <x v="5692"/>
    <x v="135"/>
    <s v="普通服饰"/>
    <x v="12"/>
    <s v="男装"/>
    <d v="2013-03-22T00:00:00"/>
    <d v="2016-05-09T00:00:00"/>
    <s v="保底与流水两者取高"/>
    <s v="0.18"/>
    <s v="0.18"/>
    <s v=""/>
    <n v="3.1"/>
  </r>
  <r>
    <d v="2016-05-01T00:00:00"/>
    <x v="3"/>
    <x v="3"/>
    <s v="JNBY 江南布衣"/>
    <n v="390135.6"/>
    <n v="82630.720079999985"/>
    <x v="123"/>
    <x v="5766"/>
    <x v="5693"/>
    <x v="82"/>
    <s v="普通服饰"/>
    <x v="13"/>
    <s v="女装"/>
    <d v="2013-01-11T00:00:00"/>
    <d v="2016-05-09T00:00:00"/>
    <s v="保底与流水两者取高"/>
    <s v="0.18"/>
    <s v="0.18"/>
    <s v=""/>
    <n v="3.3"/>
  </r>
  <r>
    <d v="2016-05-01T00:00:00"/>
    <x v="3"/>
    <x v="3"/>
    <s v="ROEM"/>
    <n v="54489.767999999996"/>
    <n v="20591.6833272"/>
    <x v="3174"/>
    <x v="5767"/>
    <x v="5694"/>
    <x v="136"/>
    <s v="普通服饰"/>
    <x v="13"/>
    <s v="女装"/>
    <d v="2013-03-12T00:00:00"/>
    <d v="2016-05-09T00:00:00"/>
    <s v="保底(含物管费)与流水两者取高"/>
    <s v="0.14"/>
    <s v="0.14"/>
    <s v=""/>
    <n v="3.2"/>
  </r>
  <r>
    <d v="2016-05-01T00:00:00"/>
    <x v="3"/>
    <x v="3"/>
    <s v="Tutuanna 趣趣安娜"/>
    <n v="153846.24"/>
    <n v="35246.173583999996"/>
    <x v="3742"/>
    <x v="5768"/>
    <x v="5695"/>
    <x v="63"/>
    <s v="普通服饰"/>
    <x v="9"/>
    <s v="内衣裤/保暖内衣"/>
    <d v="2015-06-01T00:00:00"/>
    <d v="2017-05-31T00:00:00"/>
    <s v="保底与流水两者取高"/>
    <s v="0.17"/>
    <s v="0.17"/>
    <s v=""/>
    <n v="2"/>
  </r>
  <r>
    <d v="2016-05-01T00:00:00"/>
    <x v="3"/>
    <x v="3"/>
    <s v="木九十"/>
    <n v="244016.4"/>
    <n v="42800.476560000003"/>
    <x v="3753"/>
    <x v="5769"/>
    <x v="5696"/>
    <x v="137"/>
    <s v="珠宝"/>
    <x v="11"/>
    <s v="钟表"/>
    <d v="2015-06-01T00:00:00"/>
    <d v="2017-05-31T00:00:00"/>
    <s v="保底与流水两者取高"/>
    <s v="0.16"/>
    <s v="0.16"/>
    <s v=""/>
    <n v="2"/>
  </r>
  <r>
    <d v="2016-05-01T00:00:00"/>
    <x v="3"/>
    <x v="3"/>
    <s v="AJIDOU 阿吉豆"/>
    <n v="309921.59999999998"/>
    <n v="50889.12672"/>
    <x v="1326"/>
    <x v="5770"/>
    <x v="5697"/>
    <x v="138"/>
    <s v="普通服饰"/>
    <x v="6"/>
    <s v="流行配饰/人造珠宝佩饰"/>
    <d v="2013-01-13T00:00:00"/>
    <d v="2017-05-09T00:00:00"/>
    <s v="保底与流水两者取高"/>
    <s v="0.15,0.15"/>
    <s v="0.15"/>
    <s v="0.15"/>
    <n v="4.3"/>
  </r>
  <r>
    <d v="2016-05-01T00:00:00"/>
    <x v="3"/>
    <x v="3"/>
    <s v="One More"/>
    <n v="225074.4"/>
    <n v="40558.406880000002"/>
    <x v="3156"/>
    <x v="5771"/>
    <x v="5698"/>
    <x v="118"/>
    <s v="普通服饰"/>
    <x v="13"/>
    <s v="女装"/>
    <d v="2014-12-01T00:00:00"/>
    <d v="2016-05-09T00:00:00"/>
    <s v="保底与流水两者取高"/>
    <s v="0.14"/>
    <s v="0.14"/>
    <s v=""/>
    <n v="1.4"/>
  </r>
  <r>
    <d v="2016-05-01T00:00:00"/>
    <x v="3"/>
    <x v="3"/>
    <s v="GXG"/>
    <n v="678233.88"/>
    <n v="130356.55173599998"/>
    <x v="1736"/>
    <x v="5772"/>
    <x v="5699"/>
    <x v="52"/>
    <s v="普通服饰"/>
    <x v="12"/>
    <s v="男装"/>
    <d v="2014-12-01T00:00:00"/>
    <d v="2018-05-09T00:00:00"/>
    <s v="保底与流水两者取高"/>
    <s v="0.14,0.15"/>
    <s v="0.14"/>
    <s v="0.15"/>
    <n v="3.4"/>
  </r>
  <r>
    <d v="2016-05-01T00:00:00"/>
    <x v="3"/>
    <x v="3"/>
    <s v="Hope show"/>
    <n v="547243.19999999995"/>
    <n v="37486.159200000002"/>
    <x v="372"/>
    <x v="5773"/>
    <x v="5700"/>
    <x v="151"/>
    <s v="普通服饰"/>
    <x v="13"/>
    <s v="女装"/>
    <d v="2013-02-26T00:00:00"/>
    <d v="2016-05-09T00:00:00"/>
    <s v="保底与流水两者取高"/>
    <s v="0.16"/>
    <s v="0.16"/>
    <s v=""/>
    <n v="3.2"/>
  </r>
  <r>
    <d v="2016-05-01T00:00:00"/>
    <x v="3"/>
    <x v="3"/>
    <s v="H.S"/>
    <n v="350844"/>
    <n v="29576.1492"/>
    <x v="3754"/>
    <x v="5774"/>
    <x v="5701"/>
    <x v="153"/>
    <s v="普通服饰"/>
    <x v="13"/>
    <s v="女装"/>
    <d v="2013-02-26T00:00:00"/>
    <d v="2016-05-09T00:00:00"/>
    <s v="保底与流水两者取高"/>
    <s v="0.16"/>
    <s v="0.16"/>
    <s v=""/>
    <n v="3.2"/>
  </r>
  <r>
    <d v="2016-05-01T00:00:00"/>
    <x v="3"/>
    <x v="3"/>
    <s v="Harbor House"/>
    <n v="916178.88"/>
    <n v="149062.30377599999"/>
    <x v="744"/>
    <x v="5775"/>
    <x v="5702"/>
    <x v="142"/>
    <s v="其它"/>
    <x v="4"/>
    <s v="家具/厨房/卫浴/灯"/>
    <d v="2012-11-28T00:00:00"/>
    <d v="2018-05-09T00:00:00"/>
    <s v="保底与流水两者取高"/>
    <s v="0.13,0.13"/>
    <s v="0.13"/>
    <s v="0.13"/>
    <n v="5.4"/>
  </r>
  <r>
    <d v="2016-05-01T00:00:00"/>
    <x v="3"/>
    <x v="3"/>
    <s v="煮火"/>
    <n v="562401.98399999994"/>
    <n v="56633.879788799997"/>
    <x v="2783"/>
    <x v="5776"/>
    <x v="5703"/>
    <x v="143"/>
    <s v="餐饮"/>
    <x v="2"/>
    <s v="餐馆/饭店"/>
    <d v="2015-05-11T00:00:00"/>
    <d v="2020-05-10T00:00:00"/>
    <s v="保底与流水两者取高"/>
    <s v="0.08"/>
    <s v="0.08"/>
    <s v=""/>
    <n v="5"/>
  </r>
  <r>
    <d v="2016-05-01T00:00:00"/>
    <x v="3"/>
    <x v="3"/>
    <s v="釜山料理"/>
    <n v="419901.6"/>
    <n v="54083.326079999999"/>
    <x v="1810"/>
    <x v="5777"/>
    <x v="5704"/>
    <x v="144"/>
    <s v="餐饮"/>
    <x v="2"/>
    <s v="餐馆/饭店"/>
    <d v="2013-02-27T00:00:00"/>
    <d v="2021-05-09T00:00:00"/>
    <s v="保底与流水两者取高"/>
    <s v="0.08,0.09"/>
    <s v="0.08"/>
    <s v="0.09"/>
    <n v="8.1999999999999993"/>
  </r>
  <r>
    <d v="2016-05-01T00:00:00"/>
    <x v="3"/>
    <x v="3"/>
    <s v="西贝"/>
    <n v="1971064.6919999998"/>
    <n v="117672.56211239997"/>
    <x v="3531"/>
    <x v="5778"/>
    <x v="5705"/>
    <x v="145"/>
    <s v="餐饮"/>
    <x v="2"/>
    <s v="餐馆/饭店"/>
    <d v="2015-01-15T00:00:00"/>
    <d v="2023-01-14T00:00:00"/>
    <s v="保底与流水两者取高"/>
    <s v="0.05"/>
    <s v="0.05"/>
    <s v=""/>
    <n v="8"/>
  </r>
  <r>
    <d v="2016-05-01T00:00:00"/>
    <x v="3"/>
    <x v="3"/>
    <s v="澳门豆捞"/>
    <n v="381130.8"/>
    <n v="63877.52208000001"/>
    <x v="877"/>
    <x v="5779"/>
    <x v="5706"/>
    <x v="146"/>
    <s v="餐饮"/>
    <x v="2"/>
    <s v="餐馆/饭店"/>
    <d v="2012-12-18T00:00:00"/>
    <d v="2021-05-16T00:00:00"/>
    <s v="纯扣"/>
    <s v="0.07,0.08"/>
    <s v="0.07"/>
    <s v="0.08"/>
    <n v="8.4"/>
  </r>
  <r>
    <d v="2016-05-01T00:00:00"/>
    <x v="3"/>
    <x v="3"/>
    <s v="Joysocks"/>
    <n v="40425.119999999995"/>
    <n v="7798.0056479999994"/>
    <x v="3755"/>
    <x v="5780"/>
    <x v="5707"/>
    <x v="150"/>
    <s v="普通服饰"/>
    <x v="9"/>
    <s v="内衣裤/保暖内衣"/>
    <d v="2014-09-11T00:00:00"/>
    <d v="2016-09-10T00:00:00"/>
    <s v="保底与流水两者取高"/>
    <s v="0.15"/>
    <s v="0.15"/>
    <s v=""/>
    <n v="2"/>
  </r>
  <r>
    <d v="2016-05-01T00:00:00"/>
    <x v="3"/>
    <x v="3"/>
    <s v="谭木匠"/>
    <n v="38121.599999999999"/>
    <n v="7441.3363199999994"/>
    <x v="3692"/>
    <x v="5781"/>
    <x v="5708"/>
    <x v="10"/>
    <s v="普通服饰"/>
    <x v="6"/>
    <s v="流行配饰/人造珠宝佩饰"/>
    <d v="2014-09-20T00:00:00"/>
    <d v="2016-09-19T00:00:00"/>
    <s v="保底与流水两者取高"/>
    <s v="0.16"/>
    <s v="0.16"/>
    <s v=""/>
    <n v="2"/>
  </r>
  <r>
    <d v="2016-05-01T00:00:00"/>
    <x v="3"/>
    <x v="3"/>
    <s v="DW"/>
    <n v="184590.47999999998"/>
    <n v="33133.991159999998"/>
    <x v="3412"/>
    <x v="5782"/>
    <x v="5709"/>
    <x v="10"/>
    <s v="珠宝"/>
    <x v="11"/>
    <s v="钟表"/>
    <d v="2016-03-15T00:00:00"/>
    <d v="2017-03-14T00:00:00"/>
    <s v="保底与流水两者取高"/>
    <s v="0.17"/>
    <s v="0.17"/>
    <s v=""/>
    <n v="1"/>
  </r>
  <r>
    <d v="2016-05-01T00:00:00"/>
    <x v="3"/>
    <x v="3"/>
    <s v="银时代"/>
    <n v="36585.599999999999"/>
    <n v="6958.5811199999998"/>
    <x v="3597"/>
    <x v="5783"/>
    <x v="5710"/>
    <x v="10"/>
    <s v="普通服饰"/>
    <x v="6"/>
    <s v="流行配饰/人造珠宝佩饰"/>
    <d v="2013-09-01T00:00:00"/>
    <d v="2016-08-31T00:00:00"/>
    <s v="保底与流水两者取高"/>
    <s v="0.17"/>
    <s v="0.17"/>
    <s v=""/>
    <n v="3"/>
  </r>
  <r>
    <d v="2016-05-01T00:00:00"/>
    <x v="3"/>
    <x v="3"/>
    <s v="Miomi 米欧米"/>
    <n v="40522.799999999996"/>
    <n v="8400.37644"/>
    <x v="3756"/>
    <x v="5784"/>
    <x v="5711"/>
    <x v="10"/>
    <s v="其它"/>
    <x v="1"/>
    <s v="眼镜"/>
    <d v="2015-11-01T00:00:00"/>
    <d v="2016-10-31T00:00:00"/>
    <s v="保底与流水两者取高"/>
    <s v="0.16"/>
    <s v="0.16"/>
    <s v=""/>
    <n v="1"/>
  </r>
  <r>
    <d v="2016-05-01T00:00:00"/>
    <x v="3"/>
    <x v="3"/>
    <s v="Fellala 翡拉拉"/>
    <n v="30875.159999999996"/>
    <n v="8401.1310360000007"/>
    <x v="3757"/>
    <x v="5785"/>
    <x v="5712"/>
    <x v="10"/>
    <s v="普通服饰"/>
    <x v="6"/>
    <s v="流行配饰/人造珠宝佩饰"/>
    <d v="2015-12-24T00:00:00"/>
    <d v="2016-12-23T00:00:00"/>
    <s v="保底与流水两者取高"/>
    <s v="0.16"/>
    <s v="0.16"/>
    <s v=""/>
    <n v="1"/>
  </r>
  <r>
    <d v="2016-05-01T00:00:00"/>
    <x v="3"/>
    <x v="3"/>
    <s v="白井(SHIRAI)品牌饰品"/>
    <n v="37603.199999999997"/>
    <n v="7201.0128000000013"/>
    <x v="3758"/>
    <x v="5786"/>
    <x v="5713"/>
    <x v="10"/>
    <s v="普通服饰"/>
    <x v="6"/>
    <s v="流行配饰/人造珠宝佩饰"/>
    <d v="2015-09-19T00:00:00"/>
    <d v="2016-09-18T00:00:00"/>
    <s v="保底与流水两者取高"/>
    <s v="0.15"/>
    <s v="0.15"/>
    <s v=""/>
    <n v="1"/>
  </r>
  <r>
    <d v="2016-05-01T00:00:00"/>
    <x v="3"/>
    <x v="3"/>
    <s v="改衣间"/>
    <n v="4368"/>
    <n v="2640.0191999999993"/>
    <x v="3759"/>
    <x v="5787"/>
    <x v="5714"/>
    <x v="147"/>
    <s v="其它"/>
    <x v="3"/>
    <s v="衣裤织补服务"/>
    <d v="2013-12-01T00:00:00"/>
    <d v="2016-11-30T00:00:00"/>
    <s v="纯保底"/>
    <n v="0"/>
    <n v="0"/>
    <s v=""/>
    <n v="3"/>
  </r>
  <r>
    <d v="2016-05-01T00:00:00"/>
    <x v="3"/>
    <x v="3"/>
    <s v="名表维修中心"/>
    <n v="9852"/>
    <n v="2279.7527999999998"/>
    <x v="2209"/>
    <x v="5788"/>
    <x v="5715"/>
    <x v="53"/>
    <s v="其它"/>
    <x v="3"/>
    <s v="修鞋/修锁服务"/>
    <d v="2013-12-09T00:00:00"/>
    <d v="2016-12-08T00:00:00"/>
    <s v="纯保底"/>
    <n v="0"/>
    <n v="0"/>
    <s v=""/>
    <n v="3"/>
  </r>
  <r>
    <d v="2016-05-01T00:00:00"/>
    <x v="3"/>
    <x v="3"/>
    <s v="维果部落(02-K10)"/>
    <n v="46746"/>
    <n v="5399.1629999999996"/>
    <x v="3760"/>
    <x v="5789"/>
    <x v="5716"/>
    <x v="11"/>
    <s v="餐饮"/>
    <x v="0"/>
    <s v="小吃/冷饮/果汁吧"/>
    <d v="2014-03-14T00:00:00"/>
    <d v="2017-03-13T00:00:00"/>
    <s v="保底与流水两者取高"/>
    <s v="0.1"/>
    <s v="0.1"/>
    <s v=""/>
    <n v="3"/>
  </r>
  <r>
    <d v="2016-05-01T00:00:00"/>
    <x v="3"/>
    <x v="3"/>
    <s v="PH7"/>
    <n v="45614.400000000001"/>
    <n v="8890.2465599999996"/>
    <x v="3761"/>
    <x v="5790"/>
    <x v="5717"/>
    <x v="58"/>
    <s v="普通服饰"/>
    <x v="6"/>
    <s v="流行配饰/人造珠宝佩饰"/>
    <d v="2014-04-30T00:00:00"/>
    <d v="2016-10-27T00:00:00"/>
    <s v="保底与流水两者取高"/>
    <s v="0.18"/>
    <s v="0.18"/>
    <s v=""/>
    <n v="2.5"/>
  </r>
  <r>
    <d v="2016-05-01T00:00:00"/>
    <x v="3"/>
    <x v="3"/>
    <s v="优特L2"/>
    <n v="95618.4"/>
    <n v="13195.339200000002"/>
    <x v="2283"/>
    <x v="5791"/>
    <x v="5718"/>
    <x v="149"/>
    <s v="其它"/>
    <x v="3"/>
    <s v="汽车美容"/>
    <d v="2015-08-21T00:00:00"/>
    <d v="2016-08-20T00:00:00"/>
    <s v="纯保底"/>
    <n v="0"/>
    <n v="0"/>
    <s v=""/>
    <n v="1"/>
  </r>
  <r>
    <d v="2016-05-01T00:00:00"/>
    <x v="3"/>
    <x v="3"/>
    <s v="百合新娘"/>
    <n v="123348"/>
    <n v="24866.9568"/>
    <x v="3121"/>
    <x v="5792"/>
    <x v="5719"/>
    <x v="24"/>
    <s v="其它"/>
    <x v="3"/>
    <s v="婚纱店/婚纱摄影"/>
    <d v="2015-06-08T00:00:00"/>
    <d v="2017-06-07T00:00:00"/>
    <s v="保底与流水两者取高"/>
    <s v="0.18"/>
    <s v="0.18"/>
    <s v=""/>
    <n v="2"/>
  </r>
  <r>
    <d v="2016-05-01T00:00:00"/>
    <x v="3"/>
    <x v="3"/>
    <s v="7°银匠"/>
    <n v="58328.4"/>
    <n v="10679.930039999999"/>
    <x v="3177"/>
    <x v="5793"/>
    <x v="5720"/>
    <x v="10"/>
    <s v="普通服饰"/>
    <x v="6"/>
    <s v="流行配饰/人造珠宝佩饰"/>
    <d v="2014-06-14T00:00:00"/>
    <d v="2016-08-09T00:00:00"/>
    <s v="保底与流水两者取高"/>
    <s v="0.17"/>
    <s v="0.17"/>
    <s v=""/>
    <n v="2.2000000000000002"/>
  </r>
  <r>
    <d v="2016-05-01T00:00:00"/>
    <x v="3"/>
    <x v="3"/>
    <s v="iwell 爱享屋"/>
    <n v="44790"/>
    <n v="7323.165"/>
    <x v="3724"/>
    <x v="5794"/>
    <x v="5721"/>
    <x v="157"/>
    <s v="普通服饰"/>
    <x v="6"/>
    <s v="生活特性店"/>
    <d v="2015-06-26T00:00:00"/>
    <d v="2016-06-25T00:00:00"/>
    <s v="保底与流水两者取高"/>
    <s v="0.15"/>
    <s v="0.15"/>
    <s v=""/>
    <n v="1"/>
  </r>
  <r>
    <d v="2016-05-01T00:00:00"/>
    <x v="3"/>
    <x v="3"/>
    <s v="Crocs 卡洛驰"/>
    <n v="94176.599999999991"/>
    <n v="19202.60874"/>
    <x v="3762"/>
    <x v="5795"/>
    <x v="5722"/>
    <x v="24"/>
    <s v="普通服饰"/>
    <x v="6"/>
    <s v="鞋"/>
    <d v="2016-04-01T00:00:00"/>
    <d v="2017-03-31T00:00:00"/>
    <s v="保底与流水两者取高"/>
    <s v="0.17"/>
    <s v="0.17"/>
    <s v=""/>
    <n v="1"/>
  </r>
  <r>
    <d v="2016-05-01T00:00:00"/>
    <x v="3"/>
    <x v="3"/>
    <s v="Bestgold"/>
    <n v="50659.199999999997"/>
    <n v="5998.0492800000002"/>
    <x v="3763"/>
    <x v="5796"/>
    <x v="5723"/>
    <x v="53"/>
    <s v="珠宝"/>
    <x v="7"/>
    <s v="珠宝"/>
    <d v="2015-08-20T00:00:00"/>
    <d v="2016-08-19T00:00:00"/>
    <s v="保底与流水两者取高"/>
    <s v="0.,0.1"/>
    <s v="0."/>
    <s v="0.1"/>
    <n v="1"/>
  </r>
  <r>
    <d v="2016-05-01T00:00:00"/>
    <x v="3"/>
    <x v="3"/>
    <s v="Zippo"/>
    <n v="59123.28"/>
    <n v="8312.7331680000007"/>
    <x v="69"/>
    <x v="5797"/>
    <x v="5724"/>
    <x v="6"/>
    <s v="其它"/>
    <x v="1"/>
    <s v="个人嗜好/收藏品"/>
    <d v="2015-11-15T00:00:00"/>
    <d v="2016-11-14T00:00:00"/>
    <s v="保底与流水两者取高"/>
    <s v="0.13"/>
    <s v="0.13"/>
    <s v=""/>
    <n v="1"/>
  </r>
  <r>
    <d v="2016-05-01T00:00:00"/>
    <x v="3"/>
    <x v="3"/>
    <s v="热气球（P1-02-K22）"/>
    <n v="383707.2"/>
    <n v="28778.04"/>
    <x v="630"/>
    <x v="5798"/>
    <x v="5725"/>
    <x v="57"/>
    <s v="儿童"/>
    <x v="22"/>
    <s v="儿童主题乐园"/>
    <d v="2015-12-24T00:00:00"/>
    <d v="2017-03-23T00:00:00"/>
    <s v="保底与流水两者取高"/>
    <s v="0.07"/>
    <s v="0.07"/>
    <s v=""/>
    <n v="1.2"/>
  </r>
  <r>
    <d v="2016-05-01T00:00:00"/>
    <x v="3"/>
    <x v="3"/>
    <s v="Esprit"/>
    <n v="579672.72"/>
    <n v="114502.64639999998"/>
    <x v="3764"/>
    <x v="5799"/>
    <x v="5726"/>
    <x v="130"/>
    <s v="普通服饰"/>
    <x v="9"/>
    <s v="中性服装/休闲服饰"/>
    <d v="2013-05-10T00:00:00"/>
    <d v="2018-05-09T00:00:00"/>
    <s v="保底与流水两者取高"/>
    <n v="0.12"/>
    <n v="0.12"/>
    <s v=""/>
    <n v="5"/>
  </r>
  <r>
    <d v="2016-06-01T00:00:00"/>
    <x v="3"/>
    <x v="3"/>
    <s v="AJIDOU 阿吉豆"/>
    <n v="246981.59999999998"/>
    <n v="42209.155439999995"/>
    <x v="1904"/>
    <x v="5800"/>
    <x v="5727"/>
    <x v="138"/>
    <s v="普通服饰"/>
    <x v="6"/>
    <s v="流行配饰/人造珠宝佩饰"/>
    <d v="2013-01-13T00:00:00"/>
    <d v="2017-05-09T00:00:00"/>
    <s v="保底与流水两者取高"/>
    <n v="0.15"/>
    <n v="0.15"/>
    <s v=""/>
    <n v="4.3"/>
  </r>
  <r>
    <d v="2016-06-01T00:00:00"/>
    <x v="3"/>
    <x v="3"/>
    <s v="gxg.jeans"/>
    <n v="238594.8"/>
    <n v="71005.812480000008"/>
    <x v="3765"/>
    <x v="5801"/>
    <x v="5728"/>
    <x v="125"/>
    <s v="普通服饰"/>
    <x v="12"/>
    <s v="男装"/>
    <d v="2013-01-05T00:00:00"/>
    <d v="2018-05-09T00:00:00"/>
    <s v="保底与流水两者取高"/>
    <n v="0.15"/>
    <n v="0.15"/>
    <s v=""/>
    <n v="5.3"/>
  </r>
  <r>
    <d v="2016-06-01T00:00:00"/>
    <x v="3"/>
    <x v="3"/>
    <s v="Harbor House"/>
    <n v="969894.36"/>
    <n v="150721.58354399999"/>
    <x v="3766"/>
    <x v="5802"/>
    <x v="5729"/>
    <x v="142"/>
    <s v="其它"/>
    <x v="4"/>
    <s v="家具/厨房/卫浴/灯"/>
    <d v="2012-11-28T00:00:00"/>
    <d v="2018-05-09T00:00:00"/>
    <s v="保底与流水两者取高"/>
    <n v="0.13"/>
    <n v="0.13"/>
    <s v=""/>
    <n v="5.4"/>
  </r>
  <r>
    <d v="2016-06-01T00:00:00"/>
    <x v="3"/>
    <x v="3"/>
    <s v="JNBY 江南布衣"/>
    <n v="311226"/>
    <n v="68438.597399999999"/>
    <x v="2673"/>
    <x v="5803"/>
    <x v="5730"/>
    <x v="82"/>
    <s v="普通服饰"/>
    <x v="13"/>
    <s v="女装"/>
    <d v="2013-01-11T00:00:00"/>
    <d v="2016-06-30T00:00:00"/>
    <s v="保底与流水两者取高"/>
    <n v="0.18"/>
    <n v="0.18"/>
    <s v=""/>
    <n v="3.5"/>
  </r>
  <r>
    <d v="2016-06-01T00:00:00"/>
    <x v="3"/>
    <x v="3"/>
    <s v="Teenie Weenie"/>
    <n v="130915.704"/>
    <n v="30595.0000248"/>
    <x v="1950"/>
    <x v="5804"/>
    <x v="5731"/>
    <x v="121"/>
    <s v="普通服饰"/>
    <x v="13"/>
    <s v="女装"/>
    <d v="2013-03-04T00:00:00"/>
    <d v="2017-05-09T00:00:00"/>
    <s v="保底与流水两者取高"/>
    <n v="0.14000000000000001"/>
    <n v="0.14000000000000001"/>
    <s v=""/>
    <n v="4.2"/>
  </r>
  <r>
    <d v="2016-06-01T00:00:00"/>
    <x v="3"/>
    <x v="3"/>
    <s v="Plory"/>
    <n v="120547.512"/>
    <n v="24266.214165599999"/>
    <x v="97"/>
    <x v="5805"/>
    <x v="5732"/>
    <x v="134"/>
    <s v="普通服饰"/>
    <x v="12"/>
    <s v="男装"/>
    <d v="2013-03-12T00:00:00"/>
    <d v="2017-05-09T00:00:00"/>
    <s v="保底与流水两者取高"/>
    <n v="0.15"/>
    <n v="0.15"/>
    <s v=""/>
    <n v="4.2"/>
  </r>
  <r>
    <d v="2016-06-01T00:00:00"/>
    <x v="3"/>
    <x v="3"/>
    <s v="Donoratico 达衣岩"/>
    <n v="406027.2"/>
    <n v="87864.286080000005"/>
    <x v="3767"/>
    <x v="5806"/>
    <x v="5733"/>
    <x v="119"/>
    <s v="普通服饰"/>
    <x v="13"/>
    <s v="女装"/>
    <d v="2013-01-10T00:00:00"/>
    <d v="2017-05-09T00:00:00"/>
    <s v="保底与流水两者取高"/>
    <n v="0.18"/>
    <n v="0.18"/>
    <s v=""/>
    <n v="4.3"/>
  </r>
  <r>
    <d v="2016-06-01T00:00:00"/>
    <x v="3"/>
    <x v="3"/>
    <s v="Zolle"/>
    <n v="236673.59999999998"/>
    <n v="48612.757440000001"/>
    <x v="3768"/>
    <x v="5807"/>
    <x v="5734"/>
    <x v="54"/>
    <s v="普通服饰"/>
    <x v="13"/>
    <s v="女装"/>
    <d v="2013-01-05T00:00:00"/>
    <d v="2017-05-09T00:00:00"/>
    <s v="保底与流水两者取高"/>
    <n v="0.17"/>
    <n v="0.17"/>
    <s v=""/>
    <n v="4.3"/>
  </r>
  <r>
    <d v="2016-06-01T00:00:00"/>
    <x v="3"/>
    <x v="3"/>
    <s v="新发现餐厅"/>
    <n v="1451390.4"/>
    <n v="132511.94352"/>
    <x v="2065"/>
    <x v="5808"/>
    <x v="5735"/>
    <x v="111"/>
    <s v="餐饮"/>
    <x v="2"/>
    <s v="餐馆/饭店"/>
    <d v="2012-12-27T00:00:00"/>
    <d v="2021-05-09T00:00:00"/>
    <s v="保底(含物管费)与流水两者取高"/>
    <n v="0.08"/>
    <n v="0.08"/>
    <s v=""/>
    <n v="8.4"/>
  </r>
  <r>
    <d v="2016-06-01T00:00:00"/>
    <x v="3"/>
    <x v="3"/>
    <s v="张功馆"/>
    <n v="981877.2"/>
    <n v="98285.907720000003"/>
    <x v="3769"/>
    <x v="5809"/>
    <x v="5736"/>
    <x v="112"/>
    <s v="餐饮"/>
    <x v="2"/>
    <s v="餐馆/饭店"/>
    <d v="2013-01-12T00:00:00"/>
    <d v="2021-05-09T00:00:00"/>
    <s v="保底(含物管费)与流水两者取高"/>
    <n v="0.09"/>
    <n v="0.09"/>
    <s v=""/>
    <n v="8.3000000000000007"/>
  </r>
  <r>
    <d v="2016-06-01T00:00:00"/>
    <x v="3"/>
    <x v="3"/>
    <s v="侨治"/>
    <n v="263699.16000000003"/>
    <n v="28848.688104000001"/>
    <x v="1757"/>
    <x v="5810"/>
    <x v="5737"/>
    <x v="115"/>
    <s v="美容"/>
    <x v="8"/>
    <s v="美容/美发/美甲"/>
    <d v="2012-11-30T00:00:00"/>
    <d v="2018-05-09T00:00:00"/>
    <s v="纯保底"/>
    <n v="0"/>
    <n v="0"/>
    <s v=""/>
    <n v="5.4"/>
  </r>
  <r>
    <d v="2016-06-01T00:00:00"/>
    <x v="3"/>
    <x v="3"/>
    <s v="La Chapelle 拉夏贝尔"/>
    <n v="1025420.3999999999"/>
    <n v="231437.38428000003"/>
    <x v="3770"/>
    <x v="5811"/>
    <x v="5738"/>
    <x v="127"/>
    <s v="快时尚"/>
    <x v="21"/>
    <s v="快时尚"/>
    <d v="2013-03-05T00:00:00"/>
    <d v="2021-06-02T00:00:00"/>
    <s v="保底与流水两者取高"/>
    <s v="0.15,0.15"/>
    <s v="0.15"/>
    <s v="0.15"/>
    <n v="8.1999999999999993"/>
  </r>
  <r>
    <d v="2016-06-01T00:00:00"/>
    <x v="3"/>
    <x v="3"/>
    <s v="Girdear 哥弟"/>
    <n v="615168"/>
    <n v="68775.782399999996"/>
    <x v="3771"/>
    <x v="5812"/>
    <x v="5739"/>
    <x v="83"/>
    <s v="普通服饰"/>
    <x v="13"/>
    <s v="女装"/>
    <d v="2013-04-10T00:00:00"/>
    <d v="2017-05-09T00:00:00"/>
    <s v="保底与流水两者取高"/>
    <n v="7.0000000000000007E-2"/>
    <n v="7.0000000000000007E-2"/>
    <s v=""/>
    <n v="4.0999999999999996"/>
  </r>
  <r>
    <d v="2016-06-01T00:00:00"/>
    <x v="3"/>
    <x v="3"/>
    <s v="Croquis 速写"/>
    <n v="400791.6"/>
    <n v="79877.765880000006"/>
    <x v="708"/>
    <x v="5813"/>
    <x v="5740"/>
    <x v="135"/>
    <s v="普通服饰"/>
    <x v="12"/>
    <s v="男装"/>
    <d v="2013-03-22T00:00:00"/>
    <d v="2016-06-30T00:00:00"/>
    <s v="保底与流水两者取高"/>
    <n v="0.18"/>
    <n v="0.18"/>
    <s v=""/>
    <n v="3.3"/>
  </r>
  <r>
    <d v="2016-06-01T00:00:00"/>
    <x v="3"/>
    <x v="3"/>
    <s v="H.S"/>
    <n v="462948"/>
    <n v="80321.478000000003"/>
    <x v="810"/>
    <x v="5814"/>
    <x v="5741"/>
    <x v="153"/>
    <s v="普通服饰"/>
    <x v="13"/>
    <s v="女装"/>
    <d v="2013-02-26T00:00:00"/>
    <d v="2016-05-09T00:00:00"/>
    <s v="保底与流水两者取高"/>
    <s v="0.16"/>
    <s v="0.16"/>
    <s v=""/>
    <n v="3.2"/>
  </r>
  <r>
    <d v="2016-06-01T00:00:00"/>
    <x v="3"/>
    <x v="3"/>
    <s v="Hope show"/>
    <n v="457178.39999999997"/>
    <n v="101905.06535999999"/>
    <x v="3772"/>
    <x v="5815"/>
    <x v="5742"/>
    <x v="151"/>
    <s v="普通服饰"/>
    <x v="13"/>
    <s v="女装"/>
    <d v="2013-02-26T00:00:00"/>
    <d v="2016-05-09T00:00:00"/>
    <s v="保底与流水两者取高"/>
    <s v="0.16"/>
    <s v="0.16"/>
    <s v=""/>
    <n v="3.2"/>
  </r>
  <r>
    <d v="2016-06-01T00:00:00"/>
    <x v="3"/>
    <x v="3"/>
    <s v="Peace Bird 太平鸟男装"/>
    <n v="565936.79999999993"/>
    <n v="114941.76407999998"/>
    <x v="863"/>
    <x v="5816"/>
    <x v="5743"/>
    <x v="124"/>
    <s v="普通服饰"/>
    <x v="12"/>
    <s v="男装"/>
    <d v="2013-01-21T00:00:00"/>
    <d v="2017-05-09T00:00:00"/>
    <s v="保底与流水两者取高"/>
    <n v="0.16"/>
    <n v="0.16"/>
    <s v=""/>
    <n v="4.3"/>
  </r>
  <r>
    <d v="2016-06-01T00:00:00"/>
    <x v="3"/>
    <x v="3"/>
    <s v="釜山料理"/>
    <n v="384658.39200000005"/>
    <n v="54659.957503200007"/>
    <x v="105"/>
    <x v="5817"/>
    <x v="5744"/>
    <x v="144"/>
    <s v="餐饮"/>
    <x v="2"/>
    <s v="餐馆/饭店"/>
    <d v="2013-02-27T00:00:00"/>
    <d v="2021-05-09T00:00:00"/>
    <s v="保底与流水两者取高"/>
    <n v="0.09"/>
    <n v="0.09"/>
    <s v=""/>
    <n v="8.1999999999999993"/>
  </r>
  <r>
    <d v="2016-06-01T00:00:00"/>
    <x v="3"/>
    <x v="3"/>
    <s v="澳门豆捞"/>
    <n v="383020.25999999995"/>
    <n v="65036.840147999996"/>
    <x v="3773"/>
    <x v="5818"/>
    <x v="5745"/>
    <x v="146"/>
    <s v="餐饮"/>
    <x v="2"/>
    <s v="餐馆/饭店"/>
    <d v="2012-12-18T00:00:00"/>
    <d v="2021-05-16T00:00:00"/>
    <s v="纯扣"/>
    <n v="0.08"/>
    <n v="0.08"/>
    <s v=""/>
    <n v="8.4"/>
  </r>
  <r>
    <d v="2016-06-01T00:00:00"/>
    <x v="3"/>
    <x v="3"/>
    <s v="张生记"/>
    <n v="982243.2"/>
    <n v="95768.712000000014"/>
    <x v="3560"/>
    <x v="5819"/>
    <x v="5746"/>
    <x v="128"/>
    <s v="餐饮"/>
    <x v="2"/>
    <s v="餐馆/饭店"/>
    <d v="2013-06-21T00:00:00"/>
    <d v="2021-10-18T00:00:00"/>
    <s v="保底(含物管费)与流水两者取高"/>
    <n v="0.04"/>
    <n v="0.04"/>
    <s v=""/>
    <n v="8.3000000000000007"/>
  </r>
  <r>
    <d v="2016-06-01T00:00:00"/>
    <x v="3"/>
    <x v="3"/>
    <s v="银时代"/>
    <n v="60038.399999999994"/>
    <n v="11353.26144"/>
    <x v="3774"/>
    <x v="5820"/>
    <x v="5747"/>
    <x v="10"/>
    <s v="普通服饰"/>
    <x v="6"/>
    <s v="流行配饰/人造珠宝佩饰"/>
    <d v="2013-09-01T00:00:00"/>
    <d v="2016-08-31T00:00:00"/>
    <s v="保底与流水两者取高"/>
    <n v="0.17"/>
    <n v="0.17"/>
    <s v=""/>
    <n v="3"/>
  </r>
  <r>
    <d v="2016-06-01T00:00:00"/>
    <x v="3"/>
    <x v="3"/>
    <s v="炉鱼"/>
    <n v="2013885.5999999999"/>
    <n v="100694.28000000001"/>
    <x v="895"/>
    <x v="5821"/>
    <x v="5748"/>
    <x v="129"/>
    <s v="餐饮"/>
    <x v="2"/>
    <s v="餐馆/饭店"/>
    <d v="2013-08-28T00:00:00"/>
    <d v="2021-11-25T00:00:00"/>
    <s v="保底(含物管费)与流水两者取高"/>
    <n v="0.05"/>
    <n v="0.05"/>
    <s v=""/>
    <n v="8.1999999999999993"/>
  </r>
  <r>
    <d v="2016-06-01T00:00:00"/>
    <x v="3"/>
    <x v="3"/>
    <s v="改衣间"/>
    <n v="4410"/>
    <n v="2777.8589999999999"/>
    <x v="3775"/>
    <x v="5822"/>
    <x v="5749"/>
    <x v="147"/>
    <s v="其它"/>
    <x v="3"/>
    <s v="衣裤织补服务"/>
    <d v="2013-12-01T00:00:00"/>
    <d v="2016-11-30T00:00:00"/>
    <s v="纯保底"/>
    <n v="0"/>
    <n v="0"/>
    <s v=""/>
    <n v="3"/>
  </r>
  <r>
    <d v="2016-06-01T00:00:00"/>
    <x v="3"/>
    <x v="3"/>
    <s v="名表维修中心"/>
    <n v="9240"/>
    <n v="2399.6279999999997"/>
    <x v="3776"/>
    <x v="5823"/>
    <x v="5750"/>
    <x v="53"/>
    <s v="其它"/>
    <x v="3"/>
    <s v="修鞋/修锁服务"/>
    <d v="2013-12-09T00:00:00"/>
    <d v="2016-12-08T00:00:00"/>
    <s v="纯保底"/>
    <n v="0"/>
    <n v="0"/>
    <s v=""/>
    <n v="3"/>
  </r>
  <r>
    <d v="2016-06-01T00:00:00"/>
    <x v="3"/>
    <x v="3"/>
    <s v="The Second Movement 第二乐章"/>
    <n v="919374"/>
    <n v="55806.001800000005"/>
    <x v="2692"/>
    <x v="5824"/>
    <x v="5751"/>
    <x v="148"/>
    <s v="餐饮"/>
    <x v="2"/>
    <s v="餐馆/饭店"/>
    <d v="2013-10-20T00:00:00"/>
    <d v="2022-01-17T00:00:00"/>
    <s v="保底(含物管费)与流水两者取高"/>
    <n v="0.05"/>
    <n v="0.05"/>
    <s v=""/>
    <n v="8.1999999999999993"/>
  </r>
  <r>
    <d v="2016-06-01T00:00:00"/>
    <x v="3"/>
    <x v="3"/>
    <s v="PH7"/>
    <n v="26829.599999999999"/>
    <n v="7565.9471999999987"/>
    <x v="563"/>
    <x v="5825"/>
    <x v="5752"/>
    <x v="58"/>
    <s v="普通服饰"/>
    <x v="6"/>
    <s v="流行配饰/人造珠宝佩饰"/>
    <d v="2014-04-30T00:00:00"/>
    <d v="2016-10-27T00:00:00"/>
    <s v="保底与流水两者取高"/>
    <n v="0.18"/>
    <n v="0.18"/>
    <s v=""/>
    <n v="2.5"/>
  </r>
  <r>
    <d v="2016-06-01T00:00:00"/>
    <x v="3"/>
    <x v="3"/>
    <s v="7°银匠"/>
    <n v="47980.799999999996"/>
    <n v="9202.7174400000004"/>
    <x v="3777"/>
    <x v="5826"/>
    <x v="5753"/>
    <x v="10"/>
    <s v="普通服饰"/>
    <x v="6"/>
    <s v="流行配饰/人造珠宝佩饰"/>
    <d v="2014-06-14T00:00:00"/>
    <d v="2016-08-09T00:00:00"/>
    <s v="保底与流水两者取高"/>
    <n v="0.17"/>
    <n v="0.17"/>
    <s v=""/>
    <n v="2.2000000000000002"/>
  </r>
  <r>
    <d v="2016-06-01T00:00:00"/>
    <x v="3"/>
    <x v="3"/>
    <s v="西堤厚牛排"/>
    <n v="794220"/>
    <n v="82837.145999999993"/>
    <x v="401"/>
    <x v="5827"/>
    <x v="5754"/>
    <x v="114"/>
    <s v="餐饮"/>
    <x v="2"/>
    <s v="餐馆/饭店"/>
    <d v="2014-04-28T00:00:00"/>
    <d v="2020-04-27T00:00:00"/>
    <s v="保底(含物管费)与流水两者取高"/>
    <n v="0.08"/>
    <n v="0.08"/>
    <s v=""/>
    <n v="6"/>
  </r>
  <r>
    <d v="2016-06-01T00:00:00"/>
    <x v="3"/>
    <x v="3"/>
    <s v="Joysocks"/>
    <n v="30216.84"/>
    <n v="8194.8070079999998"/>
    <x v="3778"/>
    <x v="5828"/>
    <x v="5755"/>
    <x v="150"/>
    <s v="普通服饰"/>
    <x v="9"/>
    <s v="内衣裤/保暖内衣"/>
    <d v="2014-09-11T00:00:00"/>
    <d v="2016-09-10T00:00:00"/>
    <s v="保底与流水两者取高"/>
    <n v="0.15"/>
    <n v="0.15"/>
    <s v=""/>
    <n v="2"/>
  </r>
  <r>
    <d v="2016-06-01T00:00:00"/>
    <x v="3"/>
    <x v="3"/>
    <s v="谭木匠"/>
    <n v="25633.200000000001"/>
    <n v="7818.1259999999993"/>
    <x v="3779"/>
    <x v="5829"/>
    <x v="5756"/>
    <x v="10"/>
    <s v="普通服饰"/>
    <x v="6"/>
    <s v="流行配饰/人造珠宝佩饰"/>
    <d v="2014-09-20T00:00:00"/>
    <d v="2016-09-19T00:00:00"/>
    <s v="保底与流水两者取高"/>
    <n v="0.16"/>
    <n v="0.16"/>
    <s v=""/>
    <n v="2"/>
  </r>
  <r>
    <d v="2016-06-01T00:00:00"/>
    <x v="3"/>
    <x v="3"/>
    <s v="泰澜"/>
    <n v="704331.6"/>
    <n v="84308.492519999985"/>
    <x v="1852"/>
    <x v="5830"/>
    <x v="5757"/>
    <x v="113"/>
    <s v="餐饮"/>
    <x v="2"/>
    <s v="餐馆/饭店"/>
    <d v="2014-08-26T00:00:00"/>
    <d v="2019-08-25T00:00:00"/>
    <s v="保底(含物管费)与流水两者取高"/>
    <n v="0.08"/>
    <n v="0.08"/>
    <s v=""/>
    <n v="5"/>
  </r>
  <r>
    <d v="2016-06-01T00:00:00"/>
    <x v="3"/>
    <x v="3"/>
    <s v="One More"/>
    <n v="207780"/>
    <n v="40641.767999999996"/>
    <x v="316"/>
    <x v="5831"/>
    <x v="5758"/>
    <x v="118"/>
    <s v="普通服饰"/>
    <x v="13"/>
    <s v="女装"/>
    <d v="2014-12-01T00:00:00"/>
    <d v="2018-05-09T00:00:00"/>
    <s v="保底与流水两者取高"/>
    <n v="0.15"/>
    <n v="0.15"/>
    <s v=""/>
    <n v="3.4"/>
  </r>
  <r>
    <d v="2016-06-01T00:00:00"/>
    <x v="3"/>
    <x v="3"/>
    <s v="GXG"/>
    <n v="678804.96000000008"/>
    <n v="140784.14870400002"/>
    <x v="3780"/>
    <x v="5832"/>
    <x v="5759"/>
    <x v="52"/>
    <s v="普通服饰"/>
    <x v="12"/>
    <s v="男装"/>
    <d v="2014-12-01T00:00:00"/>
    <d v="2018-05-09T00:00:00"/>
    <s v="保底与流水两者取高"/>
    <n v="0.15"/>
    <n v="0.15"/>
    <s v=""/>
    <n v="3.4"/>
  </r>
  <r>
    <d v="2016-06-01T00:00:00"/>
    <x v="3"/>
    <x v="3"/>
    <s v="西贝"/>
    <n v="2031357.1799999997"/>
    <n v="124522.19513399998"/>
    <x v="1349"/>
    <x v="5833"/>
    <x v="5760"/>
    <x v="145"/>
    <s v="餐饮"/>
    <x v="2"/>
    <s v="餐馆/饭店"/>
    <d v="2015-01-15T00:00:00"/>
    <d v="2023-01-14T00:00:00"/>
    <s v="保底与流水两者取高"/>
    <n v="0.05"/>
    <n v="0.05"/>
    <s v=""/>
    <n v="8"/>
  </r>
  <r>
    <d v="2016-06-01T00:00:00"/>
    <x v="3"/>
    <x v="3"/>
    <s v="巴蜀江南"/>
    <n v="552212.4"/>
    <n v="90176.28492000002"/>
    <x v="2420"/>
    <x v="5834"/>
    <x v="5761"/>
    <x v="152"/>
    <s v="餐饮"/>
    <x v="2"/>
    <s v="餐馆/饭店"/>
    <d v="2015-04-04T00:00:00"/>
    <d v="2021-05-09T00:00:00"/>
    <s v="保底(含物管费)与流水两者取高"/>
    <n v="0.08"/>
    <n v="0.08"/>
    <s v=""/>
    <n v="6.1"/>
  </r>
  <r>
    <d v="2016-06-01T00:00:00"/>
    <x v="3"/>
    <x v="3"/>
    <s v="AVVN 飞鸟和新酒"/>
    <n v="353760"/>
    <n v="69018.576000000015"/>
    <x v="3781"/>
    <x v="5835"/>
    <x v="5762"/>
    <x v="25"/>
    <s v="普通服饰"/>
    <x v="13"/>
    <s v="女装"/>
    <d v="2015-05-10T00:00:00"/>
    <d v="2017-05-09T00:00:00"/>
    <s v="保底与流水两者取高"/>
    <n v="0.16"/>
    <n v="0.16"/>
    <s v=""/>
    <n v="2"/>
  </r>
  <r>
    <d v="2016-06-01T00:00:00"/>
    <x v="3"/>
    <x v="3"/>
    <s v="百合新娘"/>
    <n v="110487.59999999999"/>
    <n v="23688.541439999997"/>
    <x v="3782"/>
    <x v="5836"/>
    <x v="5763"/>
    <x v="24"/>
    <s v="其它"/>
    <x v="3"/>
    <s v="婚纱店/婚纱摄影"/>
    <d v="2015-06-08T00:00:00"/>
    <d v="2017-06-07T00:00:00"/>
    <s v="保底与流水两者取高"/>
    <s v="0.18,0.18"/>
    <s v="0.18"/>
    <s v="0.18"/>
    <n v="2"/>
  </r>
  <r>
    <d v="2016-06-01T00:00:00"/>
    <x v="3"/>
    <x v="3"/>
    <s v="TATA"/>
    <n v="242862"/>
    <n v="34874.983200000002"/>
    <x v="3496"/>
    <x v="5837"/>
    <x v="5764"/>
    <x v="22"/>
    <s v="普通服饰"/>
    <x v="6"/>
    <s v="鞋"/>
    <d v="2015-06-01T00:00:00"/>
    <d v="2017-05-31T00:00:00"/>
    <s v="保底与流水两者取高"/>
    <s v="0.13,0.13"/>
    <s v="0.13"/>
    <s v="0.13"/>
    <n v="2"/>
  </r>
  <r>
    <d v="2016-06-01T00:00:00"/>
    <x v="3"/>
    <x v="3"/>
    <s v="Teenmix 天美意"/>
    <n v="237698.4"/>
    <n v="34323.648959999999"/>
    <x v="820"/>
    <x v="5838"/>
    <x v="5765"/>
    <x v="154"/>
    <s v="普通服饰"/>
    <x v="6"/>
    <s v="鞋"/>
    <d v="2015-06-01T00:00:00"/>
    <d v="2017-05-31T00:00:00"/>
    <s v="保底与流水两者取高"/>
    <s v="0.13,0.13"/>
    <s v="0.13"/>
    <s v="0.13"/>
    <n v="2"/>
  </r>
  <r>
    <d v="2016-06-01T00:00:00"/>
    <x v="3"/>
    <x v="3"/>
    <s v="Belle 百丽"/>
    <n v="422954.39999999997"/>
    <n v="58579.184399999991"/>
    <x v="3783"/>
    <x v="5839"/>
    <x v="5766"/>
    <x v="51"/>
    <s v="普通服饰"/>
    <x v="6"/>
    <s v="鞋"/>
    <d v="2015-06-04T00:00:00"/>
    <d v="2017-06-03T00:00:00"/>
    <s v="保底与流水两者取高"/>
    <s v="0.13,0.13"/>
    <s v="0.13"/>
    <s v="0.13"/>
    <n v="2"/>
  </r>
  <r>
    <d v="2016-06-01T00:00:00"/>
    <x v="3"/>
    <x v="3"/>
    <s v="木九十"/>
    <n v="221378.64"/>
    <n v="39936.706656000002"/>
    <x v="1952"/>
    <x v="5840"/>
    <x v="5767"/>
    <x v="137"/>
    <s v="珠宝"/>
    <x v="11"/>
    <s v="钟表"/>
    <d v="2015-06-01T00:00:00"/>
    <d v="2017-05-31T00:00:00"/>
    <s v="保底与流水两者取高"/>
    <s v="0.16,0.16"/>
    <s v="0.16"/>
    <s v="0.16"/>
    <n v="2"/>
  </r>
  <r>
    <d v="2016-06-01T00:00:00"/>
    <x v="3"/>
    <x v="3"/>
    <s v="Tutuanna 趣趣安娜"/>
    <n v="146262.66"/>
    <n v="37882.028940000004"/>
    <x v="3784"/>
    <x v="5841"/>
    <x v="5768"/>
    <x v="63"/>
    <s v="普通服饰"/>
    <x v="9"/>
    <s v="内衣裤/保暖内衣"/>
    <d v="2015-06-01T00:00:00"/>
    <d v="2017-05-31T00:00:00"/>
    <s v="保底与流水两者取高"/>
    <s v="0.17,0.18"/>
    <s v="0.17"/>
    <s v="0.18"/>
    <n v="2"/>
  </r>
  <r>
    <d v="2016-06-01T00:00:00"/>
    <x v="3"/>
    <x v="3"/>
    <s v="it Michaa"/>
    <n v="280569.59999999998"/>
    <n v="56113.920000000006"/>
    <x v="453"/>
    <x v="5842"/>
    <x v="5769"/>
    <x v="60"/>
    <s v="普通服饰"/>
    <x v="13"/>
    <s v="女装"/>
    <d v="2015-06-08T00:00:00"/>
    <d v="2017-06-07T00:00:00"/>
    <s v="保底与流水两者取高"/>
    <s v="0.17,0.17"/>
    <s v="0.17"/>
    <s v="0.17"/>
    <n v="2"/>
  </r>
  <r>
    <d v="2016-06-01T00:00:00"/>
    <x v="3"/>
    <x v="3"/>
    <s v="Peace Bird 太平鸟女装"/>
    <n v="213022.8"/>
    <n v="60754.102559999999"/>
    <x v="3785"/>
    <x v="5843"/>
    <x v="5770"/>
    <x v="35"/>
    <s v="普通服饰"/>
    <x v="13"/>
    <s v="女装"/>
    <d v="2015-06-01T00:00:00"/>
    <d v="2017-05-31T00:00:00"/>
    <s v="保底与流水两者取高"/>
    <s v="0.19,0.19"/>
    <s v="0.19"/>
    <s v="0.19"/>
    <n v="2"/>
  </r>
  <r>
    <d v="2016-06-01T00:00:00"/>
    <x v="3"/>
    <x v="3"/>
    <s v="Seasonwind 季候风"/>
    <n v="117590.39999999999"/>
    <n v="37476.06048"/>
    <x v="3786"/>
    <x v="5844"/>
    <x v="5771"/>
    <x v="156"/>
    <s v="普通服饰"/>
    <x v="13"/>
    <s v="女装"/>
    <d v="2015-06-08T00:00:00"/>
    <d v="2017-06-07T00:00:00"/>
    <s v="保底与流水两者取高"/>
    <n v="0.17"/>
    <n v="0.17"/>
    <s v=""/>
    <n v="2"/>
  </r>
  <r>
    <d v="2016-06-01T00:00:00"/>
    <x v="3"/>
    <x v="3"/>
    <s v="Gillive 嘉里奥"/>
    <n v="56068.799999999996"/>
    <n v="20134.306079999998"/>
    <x v="3787"/>
    <x v="5845"/>
    <x v="5772"/>
    <x v="33"/>
    <s v="普通服饰"/>
    <x v="6"/>
    <s v="手袋/钱包/旅行箱包"/>
    <d v="2015-06-23T00:00:00"/>
    <d v="2017-06-22T00:00:00"/>
    <s v="保底与流水两者取高"/>
    <n v="0.2"/>
    <n v="0.2"/>
    <s v=""/>
    <n v="2"/>
  </r>
  <r>
    <d v="2016-06-01T00:00:00"/>
    <x v="3"/>
    <x v="3"/>
    <s v="Eifini 伊芙丽"/>
    <n v="730405.2"/>
    <n v="155503.26707999999"/>
    <x v="1896"/>
    <x v="5846"/>
    <x v="5773"/>
    <x v="123"/>
    <s v="普通服饰"/>
    <x v="13"/>
    <s v="女装"/>
    <d v="2015-05-16T00:00:00"/>
    <d v="2017-05-15T00:00:00"/>
    <s v="保底与流水两者取高"/>
    <s v="0.18,0.18"/>
    <s v="0.18"/>
    <s v="0.18"/>
    <n v="2"/>
  </r>
  <r>
    <d v="2016-06-01T00:00:00"/>
    <x v="3"/>
    <x v="3"/>
    <s v="Adidas Originals 三叶草"/>
    <n v="475095.6"/>
    <n v="64945.568519999993"/>
    <x v="24"/>
    <x v="5847"/>
    <x v="5774"/>
    <x v="155"/>
    <s v="普通服饰"/>
    <x v="18"/>
    <s v="运动服饰/运动配饰"/>
    <d v="2015-06-23T00:00:00"/>
    <d v="2017-06-22T00:00:00"/>
    <s v="保底与流水两者取高"/>
    <n v="0.13"/>
    <n v="0.13"/>
    <s v=""/>
    <n v="2"/>
  </r>
  <r>
    <d v="2016-06-01T00:00:00"/>
    <x v="3"/>
    <x v="3"/>
    <s v="iwell 爱享屋"/>
    <n v="34362"/>
    <n v="6305.4270000000006"/>
    <x v="3533"/>
    <x v="5848"/>
    <x v="5775"/>
    <x v="157"/>
    <s v="普通服饰"/>
    <x v="6"/>
    <s v="生活特性店"/>
    <d v="2015-06-26T00:00:00"/>
    <d v="2016-06-25T00:00:00"/>
    <s v="保底与流水两者取高"/>
    <n v="0.15"/>
    <n v="0.15"/>
    <s v=""/>
    <n v="1"/>
  </r>
  <r>
    <d v="2016-06-01T00:00:00"/>
    <x v="3"/>
    <x v="3"/>
    <s v="煮火"/>
    <n v="515523.49200000003"/>
    <n v="52738.053231600003"/>
    <x v="1973"/>
    <x v="5849"/>
    <x v="5776"/>
    <x v="143"/>
    <s v="餐饮"/>
    <x v="2"/>
    <s v="餐馆/饭店"/>
    <d v="2015-05-11T00:00:00"/>
    <d v="2020-05-10T00:00:00"/>
    <s v="保底与流水两者取高"/>
    <s v="0.08,0.08"/>
    <s v="0.08"/>
    <s v="0.08"/>
    <n v="5"/>
  </r>
  <r>
    <d v="2016-06-01T00:00:00"/>
    <x v="3"/>
    <x v="3"/>
    <s v="Bestgold"/>
    <n v="36387.599999999999"/>
    <n v="6305.9710800000003"/>
    <x v="3788"/>
    <x v="5850"/>
    <x v="5777"/>
    <x v="53"/>
    <s v="珠宝"/>
    <x v="7"/>
    <s v="珠宝"/>
    <d v="2015-08-20T00:00:00"/>
    <d v="2016-08-19T00:00:00"/>
    <s v="保底与流水两者取高"/>
    <s v="0.,0.1"/>
    <s v="0."/>
    <s v="0.1"/>
    <n v="1"/>
  </r>
  <r>
    <d v="2016-06-01T00:00:00"/>
    <x v="3"/>
    <x v="3"/>
    <s v="牛胜"/>
    <n v="591680.4"/>
    <n v="49819.489679999999"/>
    <x v="3789"/>
    <x v="5851"/>
    <x v="5778"/>
    <x v="158"/>
    <s v="餐饮"/>
    <x v="2"/>
    <s v="餐馆/饭店"/>
    <d v="2015-05-15T00:00:00"/>
    <d v="2020-05-14T00:00:00"/>
    <s v="保底(含物管费)与流水两者取高"/>
    <n v="0.08"/>
    <n v="0.08"/>
    <s v=""/>
    <n v="5"/>
  </r>
  <r>
    <d v="2016-06-01T00:00:00"/>
    <x v="3"/>
    <x v="3"/>
    <s v="Miomi 米欧米"/>
    <n v="68641.2"/>
    <n v="12170.08476"/>
    <x v="3790"/>
    <x v="5852"/>
    <x v="5779"/>
    <x v="10"/>
    <s v="其它"/>
    <x v="1"/>
    <s v="眼镜"/>
    <d v="2015-11-01T00:00:00"/>
    <d v="2016-10-31T00:00:00"/>
    <s v="保底与流水两者取高"/>
    <n v="0.16"/>
    <n v="0.16"/>
    <s v=""/>
    <n v="1"/>
  </r>
  <r>
    <d v="2016-06-01T00:00:00"/>
    <x v="3"/>
    <x v="3"/>
    <s v="白井(SHIRAI)品牌饰品"/>
    <n v="26576.399999999998"/>
    <n v="7566.3010799999993"/>
    <x v="3791"/>
    <x v="5853"/>
    <x v="5780"/>
    <x v="10"/>
    <s v="普通服饰"/>
    <x v="6"/>
    <s v="流行配饰/人造珠宝佩饰"/>
    <d v="2015-09-19T00:00:00"/>
    <d v="2016-09-18T00:00:00"/>
    <s v="保底与流水两者取高"/>
    <n v="0.15"/>
    <n v="0.15"/>
    <s v=""/>
    <n v="1"/>
  </r>
  <r>
    <d v="2016-06-01T00:00:00"/>
    <x v="3"/>
    <x v="3"/>
    <s v="Zippo"/>
    <n v="60578.28"/>
    <n v="8905.007160000001"/>
    <x v="769"/>
    <x v="5854"/>
    <x v="5781"/>
    <x v="6"/>
    <s v="其它"/>
    <x v="1"/>
    <s v="个人嗜好/收藏品"/>
    <d v="2015-11-15T00:00:00"/>
    <d v="2016-11-14T00:00:00"/>
    <s v="保底与流水两者取高"/>
    <n v="0.13"/>
    <n v="0.13"/>
    <s v=""/>
    <n v="1"/>
  </r>
  <r>
    <d v="2016-06-01T00:00:00"/>
    <x v="3"/>
    <x v="3"/>
    <s v="真情告白"/>
    <n v="242948.4"/>
    <n v="50994.869160000009"/>
    <x v="3792"/>
    <x v="5855"/>
    <x v="5782"/>
    <x v="20"/>
    <s v="普通服饰"/>
    <x v="13"/>
    <s v="女装"/>
    <d v="2015-11-17T00:00:00"/>
    <d v="2017-11-16T00:00:00"/>
    <s v="保底与流水两者取高"/>
    <n v="0.17"/>
    <n v="0.17"/>
    <s v=""/>
    <n v="2"/>
  </r>
  <r>
    <d v="2016-06-01T00:00:00"/>
    <x v="3"/>
    <x v="3"/>
    <s v="ZUEE"/>
    <n v="88496.4"/>
    <n v="37841.060639999996"/>
    <x v="3793"/>
    <x v="5856"/>
    <x v="5783"/>
    <x v="159"/>
    <s v="普通服饰"/>
    <x v="12"/>
    <s v="男装"/>
    <d v="2015-11-17T00:00:00"/>
    <d v="2017-11-16T00:00:00"/>
    <s v="保底与流水两者取高"/>
    <n v="0.18"/>
    <n v="0.18"/>
    <s v=""/>
    <n v="2"/>
  </r>
  <r>
    <d v="2016-06-01T00:00:00"/>
    <x v="3"/>
    <x v="3"/>
    <s v="Trendiano"/>
    <n v="152204.4"/>
    <n v="41886.650879999994"/>
    <x v="1503"/>
    <x v="5857"/>
    <x v="5784"/>
    <x v="97"/>
    <s v="普通服饰"/>
    <x v="12"/>
    <s v="男装"/>
    <d v="2015-11-17T00:00:00"/>
    <d v="2017-11-16T00:00:00"/>
    <s v="保底与流水两者取高"/>
    <n v="0.18"/>
    <n v="0.18"/>
    <s v=""/>
    <n v="2"/>
  </r>
  <r>
    <d v="2016-06-01T00:00:00"/>
    <x v="3"/>
    <x v="3"/>
    <s v="Fellala 翡拉拉"/>
    <n v="25791.599999999999"/>
    <n v="8825.8855199999998"/>
    <x v="3794"/>
    <x v="5858"/>
    <x v="5785"/>
    <x v="10"/>
    <s v="普通服饰"/>
    <x v="6"/>
    <s v="流行配饰/人造珠宝佩饰"/>
    <d v="2015-12-24T00:00:00"/>
    <d v="2016-12-23T00:00:00"/>
    <s v="保底与流水两者取高"/>
    <n v="0.16"/>
    <n v="0.16"/>
    <s v=""/>
    <n v="1"/>
  </r>
  <r>
    <d v="2016-06-01T00:00:00"/>
    <x v="3"/>
    <x v="3"/>
    <s v="J.D.V"/>
    <n v="158269.19999999998"/>
    <n v="94945.693079999997"/>
    <x v="3795"/>
    <x v="5859"/>
    <x v="5786"/>
    <x v="126"/>
    <s v="普通服饰"/>
    <x v="12"/>
    <s v="男装"/>
    <d v="2016-03-07T00:00:00"/>
    <d v="2018-03-06T00:00:00"/>
    <s v="保底与流水两者取高"/>
    <n v="0.15"/>
    <n v="0.15"/>
    <s v=""/>
    <n v="2"/>
  </r>
  <r>
    <d v="2016-06-01T00:00:00"/>
    <x v="3"/>
    <x v="3"/>
    <s v="DW"/>
    <n v="149372.11199999999"/>
    <n v="27305.222073600005"/>
    <x v="1665"/>
    <x v="5860"/>
    <x v="5787"/>
    <x v="10"/>
    <s v="珠宝"/>
    <x v="11"/>
    <s v="钟表"/>
    <d v="2016-03-15T00:00:00"/>
    <d v="2017-03-14T00:00:00"/>
    <s v="保底与流水两者取高"/>
    <n v="0.17"/>
    <n v="0.17"/>
    <s v=""/>
    <n v="1"/>
  </r>
  <r>
    <d v="2016-06-01T00:00:00"/>
    <x v="3"/>
    <x v="3"/>
    <s v="Crocs 卡洛驰"/>
    <n v="125500.32"/>
    <n v="24949.463615999997"/>
    <x v="2551"/>
    <x v="5861"/>
    <x v="5788"/>
    <x v="24"/>
    <s v="普通服饰"/>
    <x v="6"/>
    <s v="鞋"/>
    <d v="2016-04-01T00:00:00"/>
    <d v="2017-03-31T00:00:00"/>
    <s v="保底与流水两者取高"/>
    <n v="0.17"/>
    <n v="0.17"/>
    <s v=""/>
    <n v="1"/>
  </r>
  <r>
    <d v="2016-06-01T00:00:00"/>
    <x v="3"/>
    <x v="3"/>
    <s v="IN'S"/>
    <n v="196737.6"/>
    <n v="67540.018079999994"/>
    <x v="3796"/>
    <x v="5862"/>
    <x v="5789"/>
    <x v="122"/>
    <s v="普通服饰"/>
    <x v="13"/>
    <s v="女装"/>
    <d v="2016-05-10T00:00:00"/>
    <d v="2018-05-09T00:00:00"/>
    <s v="保底与流水两者取高"/>
    <n v="0.17"/>
    <n v="0.17"/>
    <s v=""/>
    <n v="2"/>
  </r>
  <r>
    <d v="2016-06-01T00:00:00"/>
    <x v="3"/>
    <x v="3"/>
    <s v="维果部落(02-K10)"/>
    <n v="44100.071999999993"/>
    <n v="5265.5485967999994"/>
    <x v="322"/>
    <x v="5863"/>
    <x v="5790"/>
    <x v="11"/>
    <s v="餐饮"/>
    <x v="0"/>
    <s v="小吃/冷饮/果汁吧"/>
    <d v="2014-03-14T00:00:00"/>
    <d v="2017-03-13T00:00:00"/>
    <s v="保底与流水两者取高"/>
    <n v="0.1"/>
    <n v="0.1"/>
    <s v=""/>
    <n v="3"/>
  </r>
  <r>
    <d v="2016-06-01T00:00:00"/>
    <x v="3"/>
    <x v="3"/>
    <s v="优特L2"/>
    <n v="63943.199999999997"/>
    <n v="13862.885759999999"/>
    <x v="3797"/>
    <x v="5864"/>
    <x v="5791"/>
    <x v="149"/>
    <s v="其它"/>
    <x v="3"/>
    <s v="汽车美容"/>
    <d v="2015-08-21T00:00:00"/>
    <d v="2016-08-20T00:00:00"/>
    <s v="纯保底"/>
    <n v="0"/>
    <n v="0"/>
    <s v=""/>
    <n v="1"/>
  </r>
  <r>
    <d v="2016-06-01T00:00:00"/>
    <x v="3"/>
    <x v="3"/>
    <s v="热气球（P1-02-K22）"/>
    <n v="362394"/>
    <n v="27288.268199999999"/>
    <x v="3798"/>
    <x v="5865"/>
    <x v="5792"/>
    <x v="57"/>
    <s v="儿童"/>
    <x v="22"/>
    <s v="儿童主题乐园"/>
    <d v="2015-12-24T00:00:00"/>
    <d v="2017-03-23T00:00:00"/>
    <s v="保底与流水两者取高"/>
    <n v="7.0000000000000007E-2"/>
    <n v="7.0000000000000007E-2"/>
    <s v=""/>
    <n v="1.2"/>
  </r>
  <r>
    <d v="2016-06-01T00:00:00"/>
    <x v="3"/>
    <x v="3"/>
    <s v="Esprit"/>
    <n v="722643.96000000008"/>
    <n v="255460.128"/>
    <x v="3799"/>
    <x v="5866"/>
    <x v="5793"/>
    <x v="160"/>
    <s v="普通服饰"/>
    <x v="9"/>
    <s v="中性服装/休闲服饰"/>
    <d v="2016-05-10T00:00:00"/>
    <d v="2018-05-09T00:00:00"/>
    <s v="纯保底"/>
    <n v="0"/>
    <n v="0"/>
    <s v=""/>
    <n v="2"/>
  </r>
  <r>
    <d v="2016-07-01T00:00:00"/>
    <x v="3"/>
    <x v="3"/>
    <s v="AJIDOU 阿吉豆"/>
    <n v="248094"/>
    <n v="42374.455200000004"/>
    <x v="2977"/>
    <x v="5867"/>
    <x v="5794"/>
    <x v="138"/>
    <s v="普通服饰"/>
    <x v="6"/>
    <s v="流行配饰/人造珠宝佩饰"/>
    <d v="2013-01-13T00:00:00"/>
    <d v="2017-05-09T00:00:00"/>
    <s v="保底与流水两者取高"/>
    <s v="0.15"/>
    <s v="0.15"/>
    <s v=""/>
    <n v="4.3"/>
  </r>
  <r>
    <d v="2016-07-01T00:00:00"/>
    <x v="3"/>
    <x v="3"/>
    <s v="gxg.jeans"/>
    <n v="339570"/>
    <n v="71004.087"/>
    <x v="3435"/>
    <x v="5868"/>
    <x v="5795"/>
    <x v="125"/>
    <s v="普通服饰"/>
    <x v="12"/>
    <s v="男装"/>
    <d v="2013-01-05T00:00:00"/>
    <d v="2018-05-09T00:00:00"/>
    <s v="保底与流水两者取高"/>
    <s v="0.15"/>
    <s v="0.15"/>
    <s v=""/>
    <n v="5.3"/>
  </r>
  <r>
    <d v="2016-07-01T00:00:00"/>
    <x v="3"/>
    <x v="3"/>
    <s v="Harbor House"/>
    <n v="904660.2"/>
    <n v="142303.04945999998"/>
    <x v="3800"/>
    <x v="5869"/>
    <x v="5796"/>
    <x v="142"/>
    <s v="其它"/>
    <x v="4"/>
    <s v="家具/厨房/卫浴/灯"/>
    <d v="2012-11-28T00:00:00"/>
    <d v="2018-05-09T00:00:00"/>
    <s v="保底与流水两者取高"/>
    <s v="0.13"/>
    <s v="0.13"/>
    <s v=""/>
    <n v="5.4"/>
  </r>
  <r>
    <d v="2016-07-01T00:00:00"/>
    <x v="3"/>
    <x v="3"/>
    <s v="Teenie Weenie"/>
    <n v="121277.4"/>
    <n v="30598.28802"/>
    <x v="634"/>
    <x v="5870"/>
    <x v="5797"/>
    <x v="121"/>
    <s v="普通服饰"/>
    <x v="13"/>
    <s v="女装"/>
    <d v="2013-03-04T00:00:00"/>
    <d v="2017-05-09T00:00:00"/>
    <s v="保底与流水两者取高"/>
    <s v="0.14"/>
    <s v="0.14"/>
    <s v=""/>
    <n v="4.2"/>
  </r>
  <r>
    <d v="2016-07-01T00:00:00"/>
    <x v="3"/>
    <x v="3"/>
    <s v="Plory"/>
    <n v="118510.32"/>
    <n v="22611.769056000001"/>
    <x v="3801"/>
    <x v="5871"/>
    <x v="5798"/>
    <x v="134"/>
    <s v="普通服饰"/>
    <x v="12"/>
    <s v="男装"/>
    <d v="2013-03-12T00:00:00"/>
    <d v="2017-05-09T00:00:00"/>
    <s v="保底与流水两者取高"/>
    <s v="0.15"/>
    <s v="0.15"/>
    <s v=""/>
    <n v="4.2"/>
  </r>
  <r>
    <d v="2016-07-01T00:00:00"/>
    <x v="3"/>
    <x v="3"/>
    <s v="Donoratico 达衣岩"/>
    <n v="425245.2"/>
    <n v="91512.767040000006"/>
    <x v="3802"/>
    <x v="5872"/>
    <x v="5799"/>
    <x v="119"/>
    <s v="普通服饰"/>
    <x v="13"/>
    <s v="女装"/>
    <d v="2013-01-10T00:00:00"/>
    <d v="2017-05-09T00:00:00"/>
    <s v="保底与流水两者取高"/>
    <s v="0.18"/>
    <s v="0.18"/>
    <s v=""/>
    <n v="4.3"/>
  </r>
  <r>
    <d v="2016-07-01T00:00:00"/>
    <x v="3"/>
    <x v="3"/>
    <s v="Zolle"/>
    <n v="219800.4"/>
    <n v="45586.602960000011"/>
    <x v="3803"/>
    <x v="5873"/>
    <x v="5800"/>
    <x v="54"/>
    <s v="普通服饰"/>
    <x v="13"/>
    <s v="女装"/>
    <d v="2013-01-05T00:00:00"/>
    <d v="2017-05-09T00:00:00"/>
    <s v="保底与流水两者取高"/>
    <s v="0.17"/>
    <s v="0.17"/>
    <s v=""/>
    <n v="4.3"/>
  </r>
  <r>
    <d v="2016-07-01T00:00:00"/>
    <x v="3"/>
    <x v="3"/>
    <s v="新发现餐厅"/>
    <n v="1707661.2"/>
    <n v="136612.89600000001"/>
    <x v="438"/>
    <x v="5874"/>
    <x v="5801"/>
    <x v="111"/>
    <s v="餐饮"/>
    <x v="2"/>
    <s v="餐馆/饭店"/>
    <d v="2012-12-27T00:00:00"/>
    <d v="2021-05-09T00:00:00"/>
    <s v="保底(含物管费)与流水两者取高"/>
    <s v="0.08"/>
    <s v="0.08"/>
    <s v=""/>
    <n v="8.4"/>
  </r>
  <r>
    <d v="2016-07-01T00:00:00"/>
    <x v="3"/>
    <x v="3"/>
    <s v="张功馆"/>
    <n v="1221483.5999999999"/>
    <n v="103826.106"/>
    <x v="2808"/>
    <x v="5875"/>
    <x v="5802"/>
    <x v="112"/>
    <s v="餐饮"/>
    <x v="2"/>
    <s v="餐馆/饭店"/>
    <d v="2013-01-12T00:00:00"/>
    <d v="2021-05-09T00:00:00"/>
    <s v="保底(含物管费)与流水两者取高"/>
    <s v="0.09"/>
    <s v="0.09"/>
    <s v=""/>
    <n v="8.3000000000000007"/>
  </r>
  <r>
    <d v="2016-07-01T00:00:00"/>
    <x v="3"/>
    <x v="3"/>
    <s v="侨治"/>
    <n v="263334.24"/>
    <n v="28835.099280000006"/>
    <x v="3804"/>
    <x v="5876"/>
    <x v="5803"/>
    <x v="115"/>
    <s v="美容"/>
    <x v="8"/>
    <s v="美容/美发/美甲"/>
    <d v="2012-11-30T00:00:00"/>
    <d v="2018-05-09T00:00:00"/>
    <s v="纯保底"/>
    <s v="0."/>
    <s v="0."/>
    <s v=""/>
    <n v="5.4"/>
  </r>
  <r>
    <d v="2016-07-01T00:00:00"/>
    <x v="3"/>
    <x v="3"/>
    <s v="La Chapelle 拉夏贝尔"/>
    <n v="854616"/>
    <n v="205791.53280000002"/>
    <x v="3805"/>
    <x v="5877"/>
    <x v="5804"/>
    <x v="127"/>
    <s v="快时尚"/>
    <x v="21"/>
    <s v="快时尚"/>
    <d v="2013-03-05T00:00:00"/>
    <d v="2021-06-02T00:00:00"/>
    <s v="保底与流水两者取高"/>
    <s v="0.15"/>
    <s v="0.15"/>
    <s v=""/>
    <n v="8.1999999999999993"/>
  </r>
  <r>
    <d v="2016-07-01T00:00:00"/>
    <x v="3"/>
    <x v="3"/>
    <s v="Girdear 哥弟"/>
    <n v="542784"/>
    <n v="68825.011199999994"/>
    <x v="153"/>
    <x v="5878"/>
    <x v="5805"/>
    <x v="83"/>
    <s v="普通服饰"/>
    <x v="13"/>
    <s v="女装"/>
    <d v="2013-04-10T00:00:00"/>
    <d v="2017-05-09T00:00:00"/>
    <s v="保底与流水两者取高"/>
    <s v="0.07"/>
    <s v="0.07"/>
    <s v=""/>
    <n v="4.0999999999999996"/>
  </r>
  <r>
    <d v="2016-07-01T00:00:00"/>
    <x v="3"/>
    <x v="3"/>
    <s v="Hope show"/>
    <n v="554386.79999999993"/>
    <n v="115589.64780000002"/>
    <x v="3806"/>
    <x v="5879"/>
    <x v="5806"/>
    <x v="151"/>
    <s v="普通服饰"/>
    <x v="13"/>
    <s v="女装"/>
    <d v="2013-02-26T00:00:00"/>
    <d v="2016-07-20T00:00:00"/>
    <s v="保底与流水两者取高"/>
    <s v="0.15"/>
    <s v="0.15"/>
    <s v=""/>
    <n v="3.4"/>
  </r>
  <r>
    <d v="2016-07-01T00:00:00"/>
    <x v="3"/>
    <x v="3"/>
    <s v="H.S"/>
    <n v="519082.8"/>
    <n v="91150.939679999981"/>
    <x v="3807"/>
    <x v="5880"/>
    <x v="5807"/>
    <x v="153"/>
    <s v="普通服饰"/>
    <x v="13"/>
    <s v="女装"/>
    <d v="2013-02-26T00:00:00"/>
    <d v="2016-07-20T00:00:00"/>
    <s v="保底与流水两者取高"/>
    <s v="0.15"/>
    <s v="0.15"/>
    <s v=""/>
    <n v="3.4"/>
  </r>
  <r>
    <d v="2016-07-01T00:00:00"/>
    <x v="3"/>
    <x v="3"/>
    <s v="Peace Bird 太平鸟男装"/>
    <n v="424359.6"/>
    <n v="102397.97147999999"/>
    <x v="3808"/>
    <x v="5881"/>
    <x v="5808"/>
    <x v="124"/>
    <s v="普通服饰"/>
    <x v="12"/>
    <s v="男装"/>
    <d v="2013-01-21T00:00:00"/>
    <d v="2017-05-09T00:00:00"/>
    <s v="保底与流水两者取高"/>
    <s v="0.16"/>
    <s v="0.16"/>
    <s v=""/>
    <n v="4.3"/>
  </r>
  <r>
    <d v="2016-07-01T00:00:00"/>
    <x v="3"/>
    <x v="3"/>
    <s v="釜山料理"/>
    <n v="395839.28399999999"/>
    <n v="54665.405120400006"/>
    <x v="3809"/>
    <x v="5882"/>
    <x v="5809"/>
    <x v="144"/>
    <s v="餐饮"/>
    <x v="2"/>
    <s v="餐馆/饭店"/>
    <d v="2013-02-27T00:00:00"/>
    <d v="2021-05-09T00:00:00"/>
    <s v="保底与流水两者取高"/>
    <s v="0.09"/>
    <s v="0.09"/>
    <s v=""/>
    <n v="8.1999999999999993"/>
  </r>
  <r>
    <d v="2016-07-01T00:00:00"/>
    <x v="3"/>
    <x v="3"/>
    <s v="澳门豆捞"/>
    <n v="487678.11599999998"/>
    <n v="72859.110530399994"/>
    <x v="3810"/>
    <x v="5883"/>
    <x v="5810"/>
    <x v="146"/>
    <s v="餐饮"/>
    <x v="2"/>
    <s v="餐馆/饭店"/>
    <d v="2012-12-18T00:00:00"/>
    <d v="2021-05-16T00:00:00"/>
    <s v="纯扣"/>
    <s v="0.08"/>
    <s v="0.08"/>
    <s v=""/>
    <n v="8.4"/>
  </r>
  <r>
    <d v="2016-07-01T00:00:00"/>
    <x v="3"/>
    <x v="3"/>
    <s v="张生记"/>
    <n v="1096180.8"/>
    <n v="95696.583839999992"/>
    <x v="3811"/>
    <x v="5884"/>
    <x v="5811"/>
    <x v="128"/>
    <s v="餐饮"/>
    <x v="2"/>
    <s v="餐馆/饭店"/>
    <d v="2013-06-21T00:00:00"/>
    <d v="2021-10-18T00:00:00"/>
    <s v="保底(含物管费)与流水两者取高"/>
    <s v="0.04"/>
    <s v="0.04"/>
    <s v=""/>
    <n v="8.3000000000000007"/>
  </r>
  <r>
    <d v="2016-07-01T00:00:00"/>
    <x v="3"/>
    <x v="3"/>
    <s v="银时代"/>
    <n v="37210.799999999996"/>
    <n v="7315.6432799999993"/>
    <x v="3812"/>
    <x v="5885"/>
    <x v="5812"/>
    <x v="10"/>
    <s v="普通服饰"/>
    <x v="6"/>
    <s v="流行配饰/人造珠宝佩饰"/>
    <d v="2013-09-01T00:00:00"/>
    <d v="2016-08-31T00:00:00"/>
    <s v="保底与流水两者取高"/>
    <s v="0.17"/>
    <s v="0.17"/>
    <s v=""/>
    <n v="3"/>
  </r>
  <r>
    <d v="2016-07-01T00:00:00"/>
    <x v="3"/>
    <x v="3"/>
    <s v="炉鱼"/>
    <n v="2000560.7999999998"/>
    <n v="100028.04000000001"/>
    <x v="895"/>
    <x v="5886"/>
    <x v="5813"/>
    <x v="129"/>
    <s v="餐饮"/>
    <x v="2"/>
    <s v="餐馆/饭店"/>
    <d v="2013-08-28T00:00:00"/>
    <d v="2021-11-25T00:00:00"/>
    <s v="保底(含物管费)与流水两者取高"/>
    <s v="0.05"/>
    <s v="0.05"/>
    <s v=""/>
    <n v="8.1999999999999993"/>
  </r>
  <r>
    <d v="2016-07-01T00:00:00"/>
    <x v="3"/>
    <x v="3"/>
    <s v="改衣间"/>
    <n v="4542"/>
    <n v="2777.8871999999997"/>
    <x v="3813"/>
    <x v="5887"/>
    <x v="5814"/>
    <x v="147"/>
    <s v="其它"/>
    <x v="3"/>
    <s v="衣裤织补服务"/>
    <d v="2013-12-01T00:00:00"/>
    <d v="2016-11-30T00:00:00"/>
    <s v="纯保底"/>
    <n v="0"/>
    <n v="0"/>
    <s v=""/>
    <n v="3"/>
  </r>
  <r>
    <d v="2016-07-01T00:00:00"/>
    <x v="3"/>
    <x v="3"/>
    <s v="名表维修中心"/>
    <n v="9768"/>
    <n v="2399.9976000000001"/>
    <x v="2070"/>
    <x v="5888"/>
    <x v="5815"/>
    <x v="53"/>
    <s v="其它"/>
    <x v="3"/>
    <s v="修鞋/修锁服务"/>
    <d v="2013-12-09T00:00:00"/>
    <d v="2016-12-08T00:00:00"/>
    <s v="纯保底"/>
    <n v="0"/>
    <n v="0"/>
    <s v=""/>
    <n v="3"/>
  </r>
  <r>
    <d v="2016-07-01T00:00:00"/>
    <x v="3"/>
    <x v="3"/>
    <s v="The Second Movement 第二乐章"/>
    <n v="988150.79999999993"/>
    <n v="55830.520199999999"/>
    <x v="3814"/>
    <x v="5889"/>
    <x v="5816"/>
    <x v="148"/>
    <s v="餐饮"/>
    <x v="2"/>
    <s v="餐馆/饭店"/>
    <d v="2013-10-20T00:00:00"/>
    <d v="2022-01-17T00:00:00"/>
    <s v="保底(含物管费)与流水两者取高"/>
    <s v="0.05"/>
    <s v="0.05"/>
    <s v=""/>
    <n v="8.1999999999999993"/>
  </r>
  <r>
    <d v="2016-07-01T00:00:00"/>
    <x v="3"/>
    <x v="3"/>
    <s v="7°银匠"/>
    <n v="52166.400000000001"/>
    <n v="9948.1324799999984"/>
    <x v="3815"/>
    <x v="5890"/>
    <x v="5817"/>
    <x v="10"/>
    <s v="普通服饰"/>
    <x v="6"/>
    <s v="流行配饰/人造珠宝佩饰"/>
    <d v="2014-06-14T00:00:00"/>
    <d v="2016-08-09T00:00:00"/>
    <s v="保底与流水两者取高"/>
    <s v="0.17"/>
    <s v="0.17"/>
    <s v=""/>
    <n v="2.2000000000000002"/>
  </r>
  <r>
    <d v="2016-07-01T00:00:00"/>
    <x v="3"/>
    <x v="3"/>
    <s v="西堤厚牛排"/>
    <n v="1002907.2"/>
    <n v="89659.903680000003"/>
    <x v="3816"/>
    <x v="5891"/>
    <x v="5818"/>
    <x v="114"/>
    <s v="餐饮"/>
    <x v="2"/>
    <s v="餐馆/饭店"/>
    <d v="2014-04-28T00:00:00"/>
    <d v="2020-04-27T00:00:00"/>
    <s v="保底(含物管费)与流水两者取高"/>
    <s v="0.09"/>
    <s v="0.09"/>
    <s v=""/>
    <n v="6"/>
  </r>
  <r>
    <d v="2016-07-01T00:00:00"/>
    <x v="3"/>
    <x v="3"/>
    <s v="Joysocks"/>
    <n v="31907.52"/>
    <n v="8197.0418879999997"/>
    <x v="3817"/>
    <x v="5892"/>
    <x v="5819"/>
    <x v="150"/>
    <s v="普通服饰"/>
    <x v="9"/>
    <s v="内衣裤/保暖内衣"/>
    <d v="2014-09-11T00:00:00"/>
    <d v="2016-09-10T00:00:00"/>
    <s v="保底与流水两者取高"/>
    <s v="0.15"/>
    <s v="0.15"/>
    <s v=""/>
    <n v="2"/>
  </r>
  <r>
    <d v="2016-07-01T00:00:00"/>
    <x v="3"/>
    <x v="3"/>
    <s v="谭木匠"/>
    <n v="34321.199999999997"/>
    <n v="7818.3693600000006"/>
    <x v="3818"/>
    <x v="5893"/>
    <x v="5820"/>
    <x v="10"/>
    <s v="普通服饰"/>
    <x v="6"/>
    <s v="流行配饰/人造珠宝佩饰"/>
    <d v="2014-09-20T00:00:00"/>
    <d v="2016-09-19T00:00:00"/>
    <s v="保底与流水两者取高"/>
    <s v="0.16"/>
    <s v="0.16"/>
    <s v=""/>
    <n v="2"/>
  </r>
  <r>
    <d v="2016-07-01T00:00:00"/>
    <x v="3"/>
    <x v="3"/>
    <s v="泰澜"/>
    <n v="828264.576"/>
    <n v="84317.333836799997"/>
    <x v="850"/>
    <x v="5894"/>
    <x v="5821"/>
    <x v="113"/>
    <s v="餐饮"/>
    <x v="2"/>
    <s v="餐馆/饭店"/>
    <d v="2014-08-26T00:00:00"/>
    <d v="2019-08-25T00:00:00"/>
    <s v="保底(含物管费)与流水两者取高"/>
    <s v="0.08"/>
    <s v="0.08"/>
    <s v=""/>
    <n v="5"/>
  </r>
  <r>
    <d v="2016-07-01T00:00:00"/>
    <x v="3"/>
    <x v="3"/>
    <s v="One More"/>
    <n v="223695.6"/>
    <n v="41249.468639999999"/>
    <x v="3356"/>
    <x v="5895"/>
    <x v="5822"/>
    <x v="118"/>
    <s v="普通服饰"/>
    <x v="13"/>
    <s v="女装"/>
    <d v="2014-12-01T00:00:00"/>
    <d v="2018-05-09T00:00:00"/>
    <s v="保底与流水两者取高"/>
    <s v="0.15"/>
    <s v="0.15"/>
    <s v=""/>
    <n v="3.4"/>
  </r>
  <r>
    <d v="2016-07-01T00:00:00"/>
    <x v="3"/>
    <x v="3"/>
    <s v="GXG"/>
    <n v="557965.19999999995"/>
    <n v="140774.61996000001"/>
    <x v="634"/>
    <x v="5896"/>
    <x v="5823"/>
    <x v="52"/>
    <s v="普通服饰"/>
    <x v="12"/>
    <s v="男装"/>
    <d v="2014-12-01T00:00:00"/>
    <d v="2018-05-09T00:00:00"/>
    <s v="保底与流水两者取高"/>
    <s v="0.15"/>
    <s v="0.15"/>
    <s v=""/>
    <n v="3.4"/>
  </r>
  <r>
    <d v="2016-07-01T00:00:00"/>
    <x v="3"/>
    <x v="3"/>
    <s v="西贝"/>
    <n v="2362643.8199999998"/>
    <n v="141994.89358200002"/>
    <x v="3819"/>
    <x v="5897"/>
    <x v="5824"/>
    <x v="145"/>
    <s v="餐饮"/>
    <x v="2"/>
    <s v="餐馆/饭店"/>
    <d v="2015-01-15T00:00:00"/>
    <d v="2023-01-14T00:00:00"/>
    <s v="保底与流水两者取高"/>
    <s v="0.05"/>
    <s v="0.05"/>
    <s v=""/>
    <n v="8"/>
  </r>
  <r>
    <d v="2016-07-01T00:00:00"/>
    <x v="3"/>
    <x v="3"/>
    <s v="巴蜀江南"/>
    <n v="732039.6"/>
    <n v="90187.278720000002"/>
    <x v="785"/>
    <x v="5898"/>
    <x v="5825"/>
    <x v="152"/>
    <s v="餐饮"/>
    <x v="2"/>
    <s v="餐馆/饭店"/>
    <d v="2015-04-04T00:00:00"/>
    <d v="2021-05-09T00:00:00"/>
    <s v="保底(含物管费)与流水两者取高"/>
    <s v="0.08"/>
    <s v="0.08"/>
    <s v=""/>
    <n v="6.1"/>
  </r>
  <r>
    <d v="2016-07-01T00:00:00"/>
    <x v="3"/>
    <x v="3"/>
    <s v="AVVN 飞鸟和新酒"/>
    <n v="428716.79999999999"/>
    <n v="81627.678719999996"/>
    <x v="3681"/>
    <x v="5899"/>
    <x v="5826"/>
    <x v="25"/>
    <s v="普通服饰"/>
    <x v="13"/>
    <s v="女装"/>
    <d v="2015-05-10T00:00:00"/>
    <d v="2017-05-09T00:00:00"/>
    <s v="保底与流水两者取高"/>
    <s v="0.16"/>
    <s v="0.16"/>
    <s v=""/>
    <n v="2"/>
  </r>
  <r>
    <d v="2016-07-01T00:00:00"/>
    <x v="3"/>
    <x v="3"/>
    <s v="百合新娘"/>
    <n v="99714"/>
    <n v="21448.481400000001"/>
    <x v="1935"/>
    <x v="5900"/>
    <x v="5827"/>
    <x v="24"/>
    <s v="其它"/>
    <x v="3"/>
    <s v="婚纱店/婚纱摄影"/>
    <d v="2015-06-08T00:00:00"/>
    <d v="2017-06-07T00:00:00"/>
    <s v="保底与流水两者取高"/>
    <s v="0.18"/>
    <s v="0.18"/>
    <s v=""/>
    <n v="2"/>
  </r>
  <r>
    <d v="2016-07-01T00:00:00"/>
    <x v="3"/>
    <x v="3"/>
    <s v="TATA"/>
    <n v="185418"/>
    <n v="27404.780400000003"/>
    <x v="3290"/>
    <x v="5901"/>
    <x v="5828"/>
    <x v="22"/>
    <s v="普通服饰"/>
    <x v="6"/>
    <s v="鞋"/>
    <d v="2015-06-01T00:00:00"/>
    <d v="2017-05-31T00:00:00"/>
    <s v="保底与流水两者取高"/>
    <s v="0.13"/>
    <s v="0.13"/>
    <s v=""/>
    <n v="2"/>
  </r>
  <r>
    <d v="2016-07-01T00:00:00"/>
    <x v="3"/>
    <x v="3"/>
    <s v="Teenmix 天美意"/>
    <n v="247537.19999999998"/>
    <n v="35595.84936"/>
    <x v="2826"/>
    <x v="5902"/>
    <x v="5829"/>
    <x v="154"/>
    <s v="普通服饰"/>
    <x v="6"/>
    <s v="鞋"/>
    <d v="2015-06-01T00:00:00"/>
    <d v="2017-05-31T00:00:00"/>
    <s v="保底与流水两者取高"/>
    <s v="0.13"/>
    <s v="0.13"/>
    <s v=""/>
    <n v="2"/>
  </r>
  <r>
    <d v="2016-07-01T00:00:00"/>
    <x v="3"/>
    <x v="3"/>
    <s v="Belle 百丽"/>
    <n v="294571.2"/>
    <n v="41888.024639999996"/>
    <x v="2543"/>
    <x v="5903"/>
    <x v="5830"/>
    <x v="51"/>
    <s v="普通服饰"/>
    <x v="6"/>
    <s v="鞋"/>
    <d v="2015-06-04T00:00:00"/>
    <d v="2017-06-03T00:00:00"/>
    <s v="保底与流水两者取高"/>
    <s v="0.13"/>
    <s v="0.13"/>
    <s v=""/>
    <n v="2"/>
  </r>
  <r>
    <d v="2016-07-01T00:00:00"/>
    <x v="3"/>
    <x v="3"/>
    <s v="木九十"/>
    <n v="241438.68"/>
    <n v="43289.955323999995"/>
    <x v="3031"/>
    <x v="5904"/>
    <x v="5831"/>
    <x v="137"/>
    <s v="珠宝"/>
    <x v="11"/>
    <s v="钟表"/>
    <d v="2015-06-01T00:00:00"/>
    <d v="2017-05-31T00:00:00"/>
    <s v="保底与流水两者取高"/>
    <s v="0.16"/>
    <s v="0.16"/>
    <s v=""/>
    <n v="2"/>
  </r>
  <r>
    <d v="2016-07-01T00:00:00"/>
    <x v="3"/>
    <x v="3"/>
    <s v="Tutuanna 趣趣安娜"/>
    <n v="133649.16"/>
    <n v="39306.217956"/>
    <x v="3820"/>
    <x v="5905"/>
    <x v="5832"/>
    <x v="63"/>
    <s v="普通服饰"/>
    <x v="9"/>
    <s v="内衣裤/保暖内衣"/>
    <d v="2015-06-01T00:00:00"/>
    <d v="2017-05-31T00:00:00"/>
    <s v="保底与流水两者取高"/>
    <s v="0.18"/>
    <s v="0.18"/>
    <s v=""/>
    <n v="2"/>
  </r>
  <r>
    <d v="2016-07-01T00:00:00"/>
    <x v="3"/>
    <x v="3"/>
    <s v="it Michaa"/>
    <n v="331386"/>
    <n v="64620.27"/>
    <x v="2872"/>
    <x v="5906"/>
    <x v="5833"/>
    <x v="60"/>
    <s v="普通服饰"/>
    <x v="13"/>
    <s v="女装"/>
    <d v="2015-06-08T00:00:00"/>
    <d v="2017-06-07T00:00:00"/>
    <s v="保底与流水两者取高"/>
    <s v="0.17"/>
    <s v="0.17"/>
    <s v=""/>
    <n v="2"/>
  </r>
  <r>
    <d v="2016-07-01T00:00:00"/>
    <x v="3"/>
    <x v="3"/>
    <s v="Peace Bird 太平鸟女装"/>
    <n v="157752"/>
    <n v="63400.528799999993"/>
    <x v="3821"/>
    <x v="5907"/>
    <x v="5834"/>
    <x v="35"/>
    <s v="普通服饰"/>
    <x v="13"/>
    <s v="女装"/>
    <d v="2015-06-01T00:00:00"/>
    <d v="2017-05-31T00:00:00"/>
    <s v="保底与流水两者取高"/>
    <s v="0.19"/>
    <s v="0.19"/>
    <s v=""/>
    <n v="2"/>
  </r>
  <r>
    <d v="2016-07-01T00:00:00"/>
    <x v="3"/>
    <x v="3"/>
    <s v="Seasonwind 季候风"/>
    <n v="147423.6"/>
    <n v="39568.494239999993"/>
    <x v="3822"/>
    <x v="5908"/>
    <x v="5835"/>
    <x v="156"/>
    <s v="普通服饰"/>
    <x v="13"/>
    <s v="女装"/>
    <d v="2015-06-08T00:00:00"/>
    <d v="2017-06-07T00:00:00"/>
    <s v="保底与流水两者取高"/>
    <s v="0.17,0.17"/>
    <s v="0.17"/>
    <s v="0.17"/>
    <n v="2"/>
  </r>
  <r>
    <d v="2016-07-01T00:00:00"/>
    <x v="3"/>
    <x v="3"/>
    <s v="Gillive 嘉里奥"/>
    <n v="25268.399999999998"/>
    <n v="21364.432199999996"/>
    <x v="3823"/>
    <x v="5909"/>
    <x v="5836"/>
    <x v="33"/>
    <s v="普通服饰"/>
    <x v="6"/>
    <s v="手袋/钱包/旅行箱包"/>
    <d v="2015-06-23T00:00:00"/>
    <d v="2017-06-22T00:00:00"/>
    <s v="保底与流水两者取高"/>
    <s v="0.2,0.2"/>
    <s v="0.2"/>
    <s v="0.2"/>
    <n v="2"/>
  </r>
  <r>
    <d v="2016-07-01T00:00:00"/>
    <x v="3"/>
    <x v="3"/>
    <s v="Eifini 伊芙丽"/>
    <n v="684508.79999999993"/>
    <n v="146827.13759999999"/>
    <x v="2014"/>
    <x v="5910"/>
    <x v="5837"/>
    <x v="123"/>
    <s v="普通服饰"/>
    <x v="13"/>
    <s v="女装"/>
    <d v="2015-05-16T00:00:00"/>
    <d v="2017-05-15T00:00:00"/>
    <s v="保底与流水两者取高"/>
    <s v="0.18"/>
    <s v="0.18"/>
    <s v=""/>
    <n v="2"/>
  </r>
  <r>
    <d v="2016-07-01T00:00:00"/>
    <x v="3"/>
    <x v="3"/>
    <s v="Adidas Originals 三叶草"/>
    <n v="484886.39999999997"/>
    <n v="69387.243839999996"/>
    <x v="2240"/>
    <x v="5911"/>
    <x v="5838"/>
    <x v="155"/>
    <s v="普通服饰"/>
    <x v="18"/>
    <s v="运动服饰/运动配饰"/>
    <d v="2015-06-23T00:00:00"/>
    <d v="2017-06-22T00:00:00"/>
    <s v="保底与流水两者取高"/>
    <s v="0.13,0.13"/>
    <s v="0.13"/>
    <s v="0.13"/>
    <n v="2"/>
  </r>
  <r>
    <d v="2016-07-01T00:00:00"/>
    <x v="3"/>
    <x v="3"/>
    <s v="iwell 爱享屋"/>
    <n v="42930"/>
    <n v="0"/>
    <x v="100"/>
    <x v="5912"/>
    <x v="104"/>
    <x v="157"/>
    <s v="普通服饰"/>
    <x v="6"/>
    <s v="生活特性店"/>
    <d v="2015-06-26T00:00:00"/>
    <d v="2016-06-25T00:00:00"/>
    <s v="保底与流水两者取高"/>
    <n v="0.15"/>
    <n v="0.15"/>
    <s v=""/>
    <n v="1"/>
  </r>
  <r>
    <d v="2016-07-01T00:00:00"/>
    <x v="3"/>
    <x v="3"/>
    <s v="煮火"/>
    <n v="540601.98"/>
    <n v="54871.10097"/>
    <x v="995"/>
    <x v="5913"/>
    <x v="5839"/>
    <x v="143"/>
    <s v="餐饮"/>
    <x v="2"/>
    <s v="餐馆/饭店"/>
    <d v="2015-05-11T00:00:00"/>
    <d v="2020-05-10T00:00:00"/>
    <s v="保底与流水两者取高"/>
    <s v="0.08"/>
    <s v="0.08"/>
    <s v=""/>
    <n v="5"/>
  </r>
  <r>
    <d v="2016-07-01T00:00:00"/>
    <x v="3"/>
    <x v="3"/>
    <s v="Bestgold"/>
    <n v="40460.400000000001"/>
    <n v="6307.7763599999998"/>
    <x v="3824"/>
    <x v="5914"/>
    <x v="5840"/>
    <x v="53"/>
    <s v="珠宝"/>
    <x v="7"/>
    <s v="珠宝"/>
    <d v="2015-08-20T00:00:00"/>
    <d v="2016-08-19T00:00:00"/>
    <s v="保底与流水两者取高"/>
    <s v="0.,0.1"/>
    <s v="0."/>
    <s v="0.1"/>
    <n v="1"/>
  </r>
  <r>
    <d v="2016-07-01T00:00:00"/>
    <x v="3"/>
    <x v="3"/>
    <s v="牛胜"/>
    <n v="537213.6"/>
    <n v="50336.914319999996"/>
    <x v="3825"/>
    <x v="5915"/>
    <x v="5841"/>
    <x v="158"/>
    <s v="餐饮"/>
    <x v="2"/>
    <s v="餐馆/饭店"/>
    <d v="2015-05-15T00:00:00"/>
    <d v="2020-05-14T00:00:00"/>
    <s v="保底(含物管费)与流水两者取高"/>
    <s v="0.08,0.08"/>
    <s v="0.08"/>
    <s v="0.08"/>
    <n v="5"/>
  </r>
  <r>
    <d v="2016-07-01T00:00:00"/>
    <x v="3"/>
    <x v="3"/>
    <s v="Miomi 米欧米"/>
    <n v="82304.399999999994"/>
    <n v="14460.88308"/>
    <x v="2225"/>
    <x v="5916"/>
    <x v="5842"/>
    <x v="10"/>
    <s v="其它"/>
    <x v="1"/>
    <s v="眼镜"/>
    <d v="2015-11-01T00:00:00"/>
    <d v="2016-10-31T00:00:00"/>
    <s v="保底与流水两者取高"/>
    <s v="0.16"/>
    <s v="0.16"/>
    <s v=""/>
    <n v="1"/>
  </r>
  <r>
    <d v="2016-07-01T00:00:00"/>
    <x v="3"/>
    <x v="3"/>
    <s v="白井(SHIRAI)品牌饰品"/>
    <n v="30290.399999999998"/>
    <n v="7566.5419199999988"/>
    <x v="3826"/>
    <x v="5917"/>
    <x v="5843"/>
    <x v="10"/>
    <s v="普通服饰"/>
    <x v="6"/>
    <s v="流行配饰/人造珠宝佩饰"/>
    <d v="2015-09-19T00:00:00"/>
    <d v="2016-09-18T00:00:00"/>
    <s v="保底与流水两者取高"/>
    <s v="0.15"/>
    <s v="0.15"/>
    <s v=""/>
    <n v="1"/>
  </r>
  <r>
    <d v="2016-07-01T00:00:00"/>
    <x v="3"/>
    <x v="3"/>
    <s v="Zippo"/>
    <n v="63354.719999999994"/>
    <n v="9281.4664799999991"/>
    <x v="3181"/>
    <x v="5918"/>
    <x v="5844"/>
    <x v="6"/>
    <s v="其它"/>
    <x v="1"/>
    <s v="个人嗜好/收藏品"/>
    <d v="2015-11-15T00:00:00"/>
    <d v="2016-11-14T00:00:00"/>
    <s v="保底与流水两者取高"/>
    <s v="0.13"/>
    <s v="0.13"/>
    <s v=""/>
    <n v="1"/>
  </r>
  <r>
    <d v="2016-07-01T00:00:00"/>
    <x v="3"/>
    <x v="3"/>
    <s v="真情告白"/>
    <n v="302763.24"/>
    <n v="61672.871988000006"/>
    <x v="3100"/>
    <x v="5919"/>
    <x v="5845"/>
    <x v="20"/>
    <s v="普通服饰"/>
    <x v="13"/>
    <s v="女装"/>
    <d v="2015-11-17T00:00:00"/>
    <d v="2017-11-16T00:00:00"/>
    <s v="保底与流水两者取高"/>
    <s v="0.17"/>
    <s v="0.17"/>
    <s v=""/>
    <n v="2"/>
  </r>
  <r>
    <d v="2016-07-01T00:00:00"/>
    <x v="3"/>
    <x v="3"/>
    <s v="ZUEE"/>
    <n v="82062"/>
    <n v="37846.994399999996"/>
    <x v="3827"/>
    <x v="5920"/>
    <x v="5846"/>
    <x v="159"/>
    <s v="普通服饰"/>
    <x v="12"/>
    <s v="男装"/>
    <d v="2015-11-17T00:00:00"/>
    <d v="2017-11-16T00:00:00"/>
    <s v="保底与流水两者取高"/>
    <s v="0.18"/>
    <s v="0.18"/>
    <s v=""/>
    <n v="2"/>
  </r>
  <r>
    <d v="2016-07-01T00:00:00"/>
    <x v="3"/>
    <x v="3"/>
    <s v="Trendiano"/>
    <n v="129034.79999999999"/>
    <n v="41884.696079999994"/>
    <x v="3828"/>
    <x v="5921"/>
    <x v="5847"/>
    <x v="97"/>
    <s v="普通服饰"/>
    <x v="12"/>
    <s v="男装"/>
    <d v="2015-11-17T00:00:00"/>
    <d v="2017-11-16T00:00:00"/>
    <s v="保底与流水两者取高"/>
    <s v="0.18"/>
    <s v="0.18"/>
    <s v=""/>
    <n v="2"/>
  </r>
  <r>
    <d v="2016-07-01T00:00:00"/>
    <x v="3"/>
    <x v="3"/>
    <s v="Fellala 翡拉拉"/>
    <n v="33805.199999999997"/>
    <n v="8826.5377199999984"/>
    <x v="1236"/>
    <x v="5922"/>
    <x v="5848"/>
    <x v="10"/>
    <s v="普通服饰"/>
    <x v="6"/>
    <s v="流行配饰/人造珠宝佩饰"/>
    <d v="2015-12-24T00:00:00"/>
    <d v="2016-12-23T00:00:00"/>
    <s v="保底与流水两者取高"/>
    <s v="0.16"/>
    <s v="0.16"/>
    <s v=""/>
    <n v="1"/>
  </r>
  <r>
    <d v="2016-07-01T00:00:00"/>
    <x v="3"/>
    <x v="3"/>
    <s v="J.D.V"/>
    <n v="141380.4"/>
    <n v="94936.938600000009"/>
    <x v="3829"/>
    <x v="5923"/>
    <x v="5849"/>
    <x v="126"/>
    <s v="普通服饰"/>
    <x v="12"/>
    <s v="男装"/>
    <d v="2016-03-07T00:00:00"/>
    <d v="2018-03-06T00:00:00"/>
    <s v="保底与流水两者取高"/>
    <s v="0.15"/>
    <s v="0.15"/>
    <s v=""/>
    <n v="2"/>
  </r>
  <r>
    <d v="2016-07-01T00:00:00"/>
    <x v="3"/>
    <x v="3"/>
    <s v="DW"/>
    <n v="130207.08"/>
    <n v="23879.978472000003"/>
    <x v="110"/>
    <x v="5924"/>
    <x v="5850"/>
    <x v="10"/>
    <s v="珠宝"/>
    <x v="11"/>
    <s v="钟表"/>
    <d v="2016-03-15T00:00:00"/>
    <d v="2017-03-14T00:00:00"/>
    <s v="保底与流水两者取高"/>
    <s v="0.17"/>
    <s v="0.17"/>
    <s v=""/>
    <n v="1"/>
  </r>
  <r>
    <d v="2016-07-01T00:00:00"/>
    <x v="3"/>
    <x v="3"/>
    <s v="Crocs 卡洛驰"/>
    <n v="145942.92000000001"/>
    <n v="28590.218027999999"/>
    <x v="2145"/>
    <x v="5925"/>
    <x v="5851"/>
    <x v="24"/>
    <s v="普通服饰"/>
    <x v="6"/>
    <s v="鞋"/>
    <d v="2016-04-01T00:00:00"/>
    <d v="2017-03-31T00:00:00"/>
    <s v="保底与流水两者取高"/>
    <s v="0.17"/>
    <s v="0.17"/>
    <s v=""/>
    <n v="1"/>
  </r>
  <r>
    <d v="2016-07-01T00:00:00"/>
    <x v="3"/>
    <x v="3"/>
    <s v="IN'S"/>
    <n v="192882"/>
    <n v="67547.276400000002"/>
    <x v="2019"/>
    <x v="5926"/>
    <x v="5852"/>
    <x v="122"/>
    <s v="普通服饰"/>
    <x v="13"/>
    <s v="女装"/>
    <d v="2016-05-10T00:00:00"/>
    <d v="2018-05-09T00:00:00"/>
    <s v="保底与流水两者取高"/>
    <s v="0.17"/>
    <s v="0.17"/>
    <s v=""/>
    <n v="2"/>
  </r>
  <r>
    <d v="2016-07-01T00:00:00"/>
    <x v="3"/>
    <x v="3"/>
    <s v="LEE"/>
    <n v="254056.8"/>
    <n v="58128.19584"/>
    <x v="3747"/>
    <x v="5927"/>
    <x v="5853"/>
    <x v="17"/>
    <s v="普通服饰"/>
    <x v="9"/>
    <s v="中性服装/休闲服饰"/>
    <d v="2016-06-08T00:00:00"/>
    <d v="2018-06-07T00:00:00"/>
    <s v="保底与流水两者取高"/>
    <s v="0.15"/>
    <s v="0.15"/>
    <s v=""/>
    <n v="2"/>
  </r>
  <r>
    <d v="2016-07-01T00:00:00"/>
    <x v="3"/>
    <x v="3"/>
    <s v="蔓楼兰"/>
    <n v="71748"/>
    <n v="27938.671199999997"/>
    <x v="1334"/>
    <x v="5928"/>
    <x v="5854"/>
    <x v="161"/>
    <s v="普通服饰"/>
    <x v="13"/>
    <s v="女装"/>
    <d v="2016-06-15T00:00:00"/>
    <d v="2018-06-14T00:00:00"/>
    <s v="纯保底"/>
    <s v="0.,0.16"/>
    <s v="0."/>
    <s v="0.16"/>
    <n v="2"/>
  </r>
  <r>
    <d v="2016-07-01T00:00:00"/>
    <x v="3"/>
    <x v="3"/>
    <s v="Levi's"/>
    <n v="88047.360000000001"/>
    <n v="30543.629183999998"/>
    <x v="2302"/>
    <x v="5929"/>
    <x v="5855"/>
    <x v="162"/>
    <s v="普通服饰"/>
    <x v="9"/>
    <s v="综合服饰"/>
    <d v="2016-06-15T00:00:00"/>
    <d v="2018-06-14T00:00:00"/>
    <s v="纯保底"/>
    <s v="0.,0.18"/>
    <s v="0."/>
    <s v="0.18"/>
    <n v="2"/>
  </r>
  <r>
    <d v="2016-07-01T00:00:00"/>
    <x v="3"/>
    <x v="3"/>
    <s v="Aimer 爱慕一家人"/>
    <n v="282145.2"/>
    <n v="69915.580560000002"/>
    <x v="1196"/>
    <x v="5930"/>
    <x v="5856"/>
    <x v="117"/>
    <s v="普通服饰"/>
    <x v="9"/>
    <s v="内衣裤/保暖内衣"/>
    <d v="2016-05-10T00:00:00"/>
    <d v="2018-05-09T00:00:00"/>
    <s v="保底与流水两者取高"/>
    <s v="0.17"/>
    <s v="0.17"/>
    <s v=""/>
    <n v="2"/>
  </r>
  <r>
    <d v="2016-07-01T00:00:00"/>
    <x v="3"/>
    <x v="3"/>
    <s v="Esprit"/>
    <n v="787182.48"/>
    <n v="119258.14572"/>
    <x v="1377"/>
    <x v="5931"/>
    <x v="5857"/>
    <x v="160"/>
    <s v="普通服饰"/>
    <x v="9"/>
    <s v="中性服装/休闲服饰"/>
    <d v="2016-05-10T00:00:00"/>
    <d v="2018-05-09T00:00:00"/>
    <s v="保底与流水两者取高"/>
    <s v="0.11"/>
    <s v="0.11"/>
    <s v=""/>
    <n v="2"/>
  </r>
  <r>
    <d v="2016-07-01T00:00:00"/>
    <x v="3"/>
    <x v="3"/>
    <s v="Yatlas"/>
    <n v="148800"/>
    <n v="41857.439999999995"/>
    <x v="2063"/>
    <x v="5932"/>
    <x v="5858"/>
    <x v="163"/>
    <s v="普通服饰"/>
    <x v="12"/>
    <s v="男装"/>
    <d v="2016-06-16T00:00:00"/>
    <d v="2019-07-05T00:00:00"/>
    <s v="纯保底"/>
    <s v="0.,0.17"/>
    <s v="0."/>
    <s v="0.17"/>
    <n v="3.1"/>
  </r>
  <r>
    <d v="2016-07-01T00:00:00"/>
    <x v="3"/>
    <x v="3"/>
    <s v="维果部落(02-K10)"/>
    <n v="55476"/>
    <n v="6462.9539999999997"/>
    <x v="3830"/>
    <x v="5933"/>
    <x v="5859"/>
    <x v="11"/>
    <s v="餐饮"/>
    <x v="0"/>
    <s v="小吃/冷饮/果汁吧"/>
    <d v="2014-03-14T00:00:00"/>
    <d v="2017-03-13T00:00:00"/>
    <s v="保底与流水两者取高"/>
    <s v="0.1"/>
    <s v="0.1"/>
    <s v=""/>
    <n v="3"/>
  </r>
  <r>
    <d v="2016-07-01T00:00:00"/>
    <x v="3"/>
    <x v="3"/>
    <s v="优特L2"/>
    <n v="65434.799999999996"/>
    <n v="13865.634120000001"/>
    <x v="3831"/>
    <x v="5934"/>
    <x v="5860"/>
    <x v="149"/>
    <s v="其它"/>
    <x v="3"/>
    <s v="汽车美容"/>
    <d v="2015-08-21T00:00:00"/>
    <d v="2016-08-20T00:00:00"/>
    <s v="纯保底"/>
    <n v="0"/>
    <n v="0"/>
    <s v=""/>
    <n v="1"/>
  </r>
  <r>
    <d v="2016-07-01T00:00:00"/>
    <x v="3"/>
    <x v="3"/>
    <s v="热气球（P1-02-K22）"/>
    <n v="321080.39999999997"/>
    <n v="24241.570199999998"/>
    <x v="3832"/>
    <x v="5935"/>
    <x v="5861"/>
    <x v="57"/>
    <s v="儿童"/>
    <x v="22"/>
    <s v="儿童主题乐园"/>
    <d v="2015-12-24T00:00:00"/>
    <d v="2017-03-23T00:00:00"/>
    <s v="保底与流水两者取高"/>
    <s v="0.07"/>
    <s v="0.07"/>
    <s v=""/>
    <n v="1.2"/>
  </r>
  <r>
    <d v="2016-07-01T00:00:00"/>
    <x v="3"/>
    <x v="3"/>
    <s v="Trenta"/>
    <n v="2545.1999999999998"/>
    <n v="2450.268"/>
    <x v="3833"/>
    <x v="5936"/>
    <x v="5862"/>
    <x v="33"/>
    <s v="普通服饰"/>
    <x v="9"/>
    <s v="综合服饰"/>
    <d v="2016-07-29T00:00:00"/>
    <d v="2018-07-14T00:00:00"/>
    <s v="保底与流水两者取高"/>
    <n v="0.18"/>
    <n v="0.18"/>
    <s v=""/>
    <n v="2"/>
  </r>
  <r>
    <d v="2016-08-01T00:00:00"/>
    <x v="3"/>
    <x v="3"/>
    <s v="AJIDOU 阿吉豆"/>
    <n v="250996.8"/>
    <n v="42845.153759999994"/>
    <x v="347"/>
    <x v="5937"/>
    <x v="5863"/>
    <x v="138"/>
    <s v="普通服饰"/>
    <x v="6"/>
    <s v="流行配饰/人造珠宝佩饰"/>
    <d v="2013-01-13T00:00:00"/>
    <d v="2017-05-09T00:00:00"/>
    <s v="保底与流水两者取高"/>
    <s v="0.15"/>
    <s v="0.15"/>
    <s v=""/>
    <n v="4.3"/>
  </r>
  <r>
    <d v="2016-08-01T00:00:00"/>
    <x v="3"/>
    <x v="3"/>
    <s v="gxg.jeans"/>
    <n v="378472.8"/>
    <n v="71947.679280000011"/>
    <x v="3834"/>
    <x v="5938"/>
    <x v="5864"/>
    <x v="125"/>
    <s v="普通服饰"/>
    <x v="12"/>
    <s v="男装"/>
    <d v="2013-01-05T00:00:00"/>
    <d v="2018-05-09T00:00:00"/>
    <s v="保底与流水两者取高"/>
    <s v="0.15"/>
    <s v="0.15"/>
    <s v=""/>
    <n v="5.3"/>
  </r>
  <r>
    <d v="2016-08-01T00:00:00"/>
    <x v="3"/>
    <x v="3"/>
    <s v="Harbor House"/>
    <n v="918597.72"/>
    <n v="144036.122496"/>
    <x v="1698"/>
    <x v="5939"/>
    <x v="5865"/>
    <x v="142"/>
    <s v="其它"/>
    <x v="4"/>
    <s v="家具/厨房/卫浴/灯"/>
    <d v="2012-11-28T00:00:00"/>
    <d v="2018-05-09T00:00:00"/>
    <s v="保底与流水两者取高"/>
    <s v="0.13"/>
    <s v="0.13"/>
    <s v=""/>
    <n v="5.4"/>
  </r>
  <r>
    <d v="2016-08-01T00:00:00"/>
    <x v="3"/>
    <x v="3"/>
    <s v="Teenie Weenie"/>
    <n v="106171.776"/>
    <n v="30598.705843200001"/>
    <x v="1598"/>
    <x v="5940"/>
    <x v="5866"/>
    <x v="121"/>
    <s v="普通服饰"/>
    <x v="13"/>
    <s v="女装"/>
    <d v="2013-03-04T00:00:00"/>
    <d v="2017-05-09T00:00:00"/>
    <s v="保底与流水两者取高"/>
    <s v="0.13"/>
    <s v="0.13"/>
    <s v=""/>
    <n v="4.2"/>
  </r>
  <r>
    <d v="2016-08-01T00:00:00"/>
    <x v="3"/>
    <x v="3"/>
    <s v="Plory"/>
    <n v="87072.407999999996"/>
    <n v="18624.788071199997"/>
    <x v="3835"/>
    <x v="5941"/>
    <x v="5867"/>
    <x v="134"/>
    <s v="普通服饰"/>
    <x v="12"/>
    <s v="男装"/>
    <d v="2013-03-12T00:00:00"/>
    <d v="2017-05-09T00:00:00"/>
    <s v="保底与流水两者取高"/>
    <s v="0.14"/>
    <s v="0.14"/>
    <s v=""/>
    <n v="4.2"/>
  </r>
  <r>
    <d v="2016-08-01T00:00:00"/>
    <x v="3"/>
    <x v="3"/>
    <s v="Donoratico 达衣岩"/>
    <n v="443048.39999999997"/>
    <n v="94856.66244"/>
    <x v="2972"/>
    <x v="5942"/>
    <x v="5868"/>
    <x v="119"/>
    <s v="普通服饰"/>
    <x v="13"/>
    <s v="女装"/>
    <d v="2013-01-10T00:00:00"/>
    <d v="2017-05-09T00:00:00"/>
    <s v="保底与流水两者取高"/>
    <s v="0.18"/>
    <s v="0.18"/>
    <s v=""/>
    <n v="4.3"/>
  </r>
  <r>
    <d v="2016-08-01T00:00:00"/>
    <x v="3"/>
    <x v="3"/>
    <s v="Zolle"/>
    <n v="148418.4"/>
    <n v="40384.646639999999"/>
    <x v="998"/>
    <x v="5943"/>
    <x v="5869"/>
    <x v="54"/>
    <s v="普通服饰"/>
    <x v="13"/>
    <s v="女装"/>
    <d v="2013-01-05T00:00:00"/>
    <d v="2017-05-09T00:00:00"/>
    <s v="保底与流水两者取高"/>
    <s v="0.17"/>
    <s v="0.17"/>
    <s v=""/>
    <n v="4.3"/>
  </r>
  <r>
    <d v="2016-08-01T00:00:00"/>
    <x v="3"/>
    <x v="3"/>
    <s v="新发现餐厅"/>
    <n v="1415322"/>
    <n v="132474.13919999998"/>
    <x v="3836"/>
    <x v="5944"/>
    <x v="5870"/>
    <x v="111"/>
    <s v="餐饮"/>
    <x v="2"/>
    <s v="餐馆/饭店"/>
    <d v="2012-12-27T00:00:00"/>
    <d v="2021-05-09T00:00:00"/>
    <s v="保底(含物管费)与流水两者取高"/>
    <s v="0.08"/>
    <s v="0.08"/>
    <s v=""/>
    <n v="8.4"/>
  </r>
  <r>
    <d v="2016-08-01T00:00:00"/>
    <x v="3"/>
    <x v="3"/>
    <s v="张功馆"/>
    <n v="1039147.2"/>
    <n v="98303.325120000009"/>
    <x v="3837"/>
    <x v="5945"/>
    <x v="5871"/>
    <x v="112"/>
    <s v="餐饮"/>
    <x v="2"/>
    <s v="餐馆/饭店"/>
    <d v="2013-01-12T00:00:00"/>
    <d v="2021-05-09T00:00:00"/>
    <s v="保底(含物管费)与流水两者取高"/>
    <s v="0.09"/>
    <s v="0.09"/>
    <s v=""/>
    <n v="8.3000000000000007"/>
  </r>
  <r>
    <d v="2016-08-01T00:00:00"/>
    <x v="3"/>
    <x v="3"/>
    <s v="侨治"/>
    <n v="175958.39999999999"/>
    <n v="28839.581760000001"/>
    <x v="2672"/>
    <x v="5946"/>
    <x v="5872"/>
    <x v="115"/>
    <s v="美容"/>
    <x v="8"/>
    <s v="美容/美发/美甲"/>
    <d v="2012-11-30T00:00:00"/>
    <d v="2018-05-09T00:00:00"/>
    <s v="纯保底"/>
    <s v="0."/>
    <s v="0."/>
    <s v=""/>
    <n v="5.4"/>
  </r>
  <r>
    <d v="2016-08-01T00:00:00"/>
    <x v="3"/>
    <x v="3"/>
    <s v="La Chapelle 拉夏贝尔"/>
    <n v="734256"/>
    <n v="187749.25919999997"/>
    <x v="3316"/>
    <x v="5947"/>
    <x v="5873"/>
    <x v="127"/>
    <s v="快时尚"/>
    <x v="21"/>
    <s v="快时尚"/>
    <d v="2013-03-05T00:00:00"/>
    <d v="2021-06-02T00:00:00"/>
    <s v="保底与流水两者取高"/>
    <s v="0.15"/>
    <s v="0.15"/>
    <s v=""/>
    <n v="8.1999999999999993"/>
  </r>
  <r>
    <d v="2016-08-01T00:00:00"/>
    <x v="3"/>
    <x v="3"/>
    <s v="Girdear 哥弟"/>
    <n v="622026"/>
    <n v="68796.075599999996"/>
    <x v="3516"/>
    <x v="5948"/>
    <x v="5874"/>
    <x v="83"/>
    <s v="普通服饰"/>
    <x v="13"/>
    <s v="女装"/>
    <d v="2013-04-10T00:00:00"/>
    <d v="2017-05-09T00:00:00"/>
    <s v="保底与流水两者取高"/>
    <s v="0.07"/>
    <s v="0.07"/>
    <s v=""/>
    <n v="4.0999999999999996"/>
  </r>
  <r>
    <d v="2016-08-01T00:00:00"/>
    <x v="3"/>
    <x v="3"/>
    <s v="Hope show"/>
    <n v="521664"/>
    <n v="93899.51999999999"/>
    <x v="428"/>
    <x v="5949"/>
    <x v="5875"/>
    <x v="151"/>
    <s v="普通服饰"/>
    <x v="13"/>
    <s v="女装"/>
    <d v="2013-02-26T00:00:00"/>
    <d v="2016-09-12T00:00:00"/>
    <s v="保底与流水两者取高"/>
    <s v="0.15"/>
    <s v="0.15"/>
    <s v=""/>
    <n v="3.5"/>
  </r>
  <r>
    <d v="2016-08-01T00:00:00"/>
    <x v="3"/>
    <x v="3"/>
    <s v="H.S"/>
    <n v="168811.19999999998"/>
    <n v="74023.711199999991"/>
    <x v="3838"/>
    <x v="5950"/>
    <x v="5876"/>
    <x v="153"/>
    <s v="普通服饰"/>
    <x v="13"/>
    <s v="女装"/>
    <d v="2013-02-26T00:00:00"/>
    <d v="2016-09-12T00:00:00"/>
    <s v="保底与流水两者取高"/>
    <s v="0.15"/>
    <s v="0.15"/>
    <s v=""/>
    <n v="3.5"/>
  </r>
  <r>
    <d v="2016-08-01T00:00:00"/>
    <x v="3"/>
    <x v="3"/>
    <s v="Peace Bird 太平鸟男装"/>
    <n v="416701.2"/>
    <n v="102383.48483999999"/>
    <x v="3839"/>
    <x v="5951"/>
    <x v="5877"/>
    <x v="124"/>
    <s v="普通服饰"/>
    <x v="12"/>
    <s v="男装"/>
    <d v="2013-01-21T00:00:00"/>
    <d v="2017-05-09T00:00:00"/>
    <s v="保底与流水两者取高"/>
    <s v="0.16"/>
    <s v="0.16"/>
    <s v=""/>
    <n v="4.3"/>
  </r>
  <r>
    <d v="2016-08-01T00:00:00"/>
    <x v="3"/>
    <x v="3"/>
    <s v="釜山料理"/>
    <n v="316502.54399999999"/>
    <n v="54659.989348800002"/>
    <x v="557"/>
    <x v="5952"/>
    <x v="5878"/>
    <x v="144"/>
    <s v="餐饮"/>
    <x v="2"/>
    <s v="餐馆/饭店"/>
    <d v="2013-02-27T00:00:00"/>
    <d v="2021-05-09T00:00:00"/>
    <s v="保底与流水两者取高"/>
    <s v="0.09"/>
    <s v="0.09"/>
    <s v=""/>
    <n v="8.1999999999999993"/>
  </r>
  <r>
    <d v="2016-08-01T00:00:00"/>
    <x v="3"/>
    <x v="3"/>
    <s v="澳门豆捞"/>
    <n v="434471.72399999999"/>
    <n v="68863.768253999995"/>
    <x v="1797"/>
    <x v="5953"/>
    <x v="5879"/>
    <x v="146"/>
    <s v="餐饮"/>
    <x v="2"/>
    <s v="餐馆/饭店"/>
    <d v="2012-12-18T00:00:00"/>
    <d v="2021-05-16T00:00:00"/>
    <s v="纯扣"/>
    <s v="0.08"/>
    <s v="0.08"/>
    <s v=""/>
    <n v="8.4"/>
  </r>
  <r>
    <d v="2016-08-01T00:00:00"/>
    <x v="3"/>
    <x v="3"/>
    <s v="张生记"/>
    <n v="887331.6"/>
    <n v="95743.079640000011"/>
    <x v="3840"/>
    <x v="5954"/>
    <x v="5880"/>
    <x v="128"/>
    <s v="餐饮"/>
    <x v="2"/>
    <s v="餐馆/饭店"/>
    <d v="2013-06-21T00:00:00"/>
    <d v="2021-10-18T00:00:00"/>
    <s v="保底(含物管费)与流水两者取高"/>
    <s v="0.04"/>
    <s v="0.04"/>
    <s v=""/>
    <n v="8.3000000000000007"/>
  </r>
  <r>
    <d v="2016-08-01T00:00:00"/>
    <x v="3"/>
    <x v="3"/>
    <s v="银时代"/>
    <n v="37578"/>
    <n v="7342.7411999999995"/>
    <x v="3526"/>
    <x v="5955"/>
    <x v="5881"/>
    <x v="10"/>
    <s v="普通服饰"/>
    <x v="6"/>
    <s v="流行配饰/人造珠宝佩饰"/>
    <d v="2013-09-01T00:00:00"/>
    <d v="2017-08-31T00:00:00"/>
    <s v="保底与流水两者取高"/>
    <s v="0.17"/>
    <s v="0.17"/>
    <s v=""/>
    <n v="4"/>
  </r>
  <r>
    <d v="2016-08-01T00:00:00"/>
    <x v="3"/>
    <x v="3"/>
    <s v="炉鱼"/>
    <n v="1806786"/>
    <n v="90339.3"/>
    <x v="446"/>
    <x v="5956"/>
    <x v="5882"/>
    <x v="129"/>
    <s v="餐饮"/>
    <x v="2"/>
    <s v="餐馆/饭店"/>
    <d v="2013-08-28T00:00:00"/>
    <d v="2021-11-25T00:00:00"/>
    <s v="保底(含物管费)与流水两者取高"/>
    <s v="0.05"/>
    <s v="0.05"/>
    <s v=""/>
    <n v="8.1999999999999993"/>
  </r>
  <r>
    <d v="2016-08-01T00:00:00"/>
    <x v="3"/>
    <x v="3"/>
    <s v="改衣间"/>
    <n v="4620"/>
    <n v="2778.0059999999999"/>
    <x v="3841"/>
    <x v="5957"/>
    <x v="5883"/>
    <x v="147"/>
    <s v="其它"/>
    <x v="3"/>
    <s v="衣裤织补服务"/>
    <d v="2013-12-01T00:00:00"/>
    <d v="2016-11-30T00:00:00"/>
    <s v="纯保底"/>
    <n v="0"/>
    <n v="0"/>
    <s v=""/>
    <n v="3"/>
  </r>
  <r>
    <d v="2016-08-01T00:00:00"/>
    <x v="3"/>
    <x v="3"/>
    <s v="名表维修中心"/>
    <n v="11244"/>
    <n v="2399.4695999999999"/>
    <x v="3842"/>
    <x v="5958"/>
    <x v="5884"/>
    <x v="53"/>
    <s v="其它"/>
    <x v="3"/>
    <s v="修鞋/修锁服务"/>
    <d v="2013-12-09T00:00:00"/>
    <d v="2016-12-08T00:00:00"/>
    <s v="纯保底"/>
    <n v="0"/>
    <n v="0"/>
    <s v=""/>
    <n v="3"/>
  </r>
  <r>
    <d v="2016-08-01T00:00:00"/>
    <x v="3"/>
    <x v="3"/>
    <s v="The Second Movement 第二乐章"/>
    <n v="862023.6"/>
    <n v="55772.926919999991"/>
    <x v="2500"/>
    <x v="5959"/>
    <x v="5885"/>
    <x v="148"/>
    <s v="餐饮"/>
    <x v="2"/>
    <s v="餐馆/饭店"/>
    <d v="2013-10-20T00:00:00"/>
    <d v="2022-01-17T00:00:00"/>
    <s v="保底(含物管费)与流水两者取高"/>
    <s v="0.05"/>
    <s v="0.05"/>
    <s v=""/>
    <n v="8.1999999999999993"/>
  </r>
  <r>
    <d v="2016-08-01T00:00:00"/>
    <x v="3"/>
    <x v="3"/>
    <s v="7°银匠"/>
    <n v="57300"/>
    <n v="10864.080000000002"/>
    <x v="2383"/>
    <x v="5960"/>
    <x v="5886"/>
    <x v="10"/>
    <s v="普通服饰"/>
    <x v="6"/>
    <s v="流行配饰/人造珠宝佩饰"/>
    <d v="2014-06-14T00:00:00"/>
    <d v="2017-08-09T00:00:00"/>
    <s v="保底与流水两者取高"/>
    <s v="0.17,0.17"/>
    <s v="0.17"/>
    <s v="0.17"/>
    <n v="3.2"/>
  </r>
  <r>
    <d v="2016-08-01T00:00:00"/>
    <x v="3"/>
    <x v="3"/>
    <s v="西堤厚牛排"/>
    <n v="884311.2"/>
    <n v="86220.342000000004"/>
    <x v="3843"/>
    <x v="5961"/>
    <x v="5887"/>
    <x v="114"/>
    <s v="餐饮"/>
    <x v="2"/>
    <s v="餐馆/饭店"/>
    <d v="2014-04-28T00:00:00"/>
    <d v="2020-04-27T00:00:00"/>
    <s v="保底(含物管费)与流水两者取高"/>
    <s v="0.09"/>
    <s v="0.09"/>
    <s v=""/>
    <n v="6"/>
  </r>
  <r>
    <d v="2016-08-01T00:00:00"/>
    <x v="3"/>
    <x v="3"/>
    <s v="Joysocks"/>
    <n v="24333.96"/>
    <n v="8195.6777279999988"/>
    <x v="3844"/>
    <x v="5962"/>
    <x v="5888"/>
    <x v="150"/>
    <s v="普通服饰"/>
    <x v="9"/>
    <s v="内衣裤/保暖内衣"/>
    <d v="2014-09-11T00:00:00"/>
    <d v="2016-09-10T00:00:00"/>
    <s v="保底与流水两者取高"/>
    <s v="0.15"/>
    <s v="0.15"/>
    <s v=""/>
    <n v="2"/>
  </r>
  <r>
    <d v="2016-08-01T00:00:00"/>
    <x v="3"/>
    <x v="3"/>
    <s v="谭木匠"/>
    <n v="35962.799999999996"/>
    <n v="7818.3127199999999"/>
    <x v="1723"/>
    <x v="5963"/>
    <x v="5889"/>
    <x v="10"/>
    <s v="普通服饰"/>
    <x v="6"/>
    <s v="流行配饰/人造珠宝佩饰"/>
    <d v="2014-09-20T00:00:00"/>
    <d v="2016-09-19T00:00:00"/>
    <s v="保底与流水两者取高"/>
    <s v="0.16"/>
    <s v="0.16"/>
    <s v=""/>
    <n v="2"/>
  </r>
  <r>
    <d v="2016-08-01T00:00:00"/>
    <x v="3"/>
    <x v="3"/>
    <s v="泰澜"/>
    <n v="744906.10799999989"/>
    <n v="84323.371425599995"/>
    <x v="2373"/>
    <x v="5964"/>
    <x v="5890"/>
    <x v="113"/>
    <s v="餐饮"/>
    <x v="2"/>
    <s v="餐馆/饭店"/>
    <d v="2014-08-26T00:00:00"/>
    <d v="2019-08-25T00:00:00"/>
    <s v="保底(含物管费)与流水两者取高"/>
    <s v="0.08"/>
    <s v="0.08"/>
    <s v=""/>
    <n v="5"/>
  </r>
  <r>
    <d v="2016-08-01T00:00:00"/>
    <x v="3"/>
    <x v="3"/>
    <s v="One More"/>
    <n v="263604"/>
    <n v="47316.917999999998"/>
    <x v="3412"/>
    <x v="5965"/>
    <x v="5891"/>
    <x v="118"/>
    <s v="普通服饰"/>
    <x v="13"/>
    <s v="女装"/>
    <d v="2014-12-01T00:00:00"/>
    <d v="2018-05-09T00:00:00"/>
    <s v="保底与流水两者取高"/>
    <s v="0.15"/>
    <s v="0.15"/>
    <s v=""/>
    <n v="3.4"/>
  </r>
  <r>
    <d v="2016-08-01T00:00:00"/>
    <x v="3"/>
    <x v="3"/>
    <s v="GXG"/>
    <n v="631389.12"/>
    <n v="140736.63484799999"/>
    <x v="3845"/>
    <x v="5966"/>
    <x v="5892"/>
    <x v="52"/>
    <s v="普通服饰"/>
    <x v="12"/>
    <s v="男装"/>
    <d v="2014-12-01T00:00:00"/>
    <d v="2018-05-09T00:00:00"/>
    <s v="保底与流水两者取高"/>
    <s v="0.15"/>
    <s v="0.15"/>
    <s v=""/>
    <n v="3.4"/>
  </r>
  <r>
    <d v="2016-08-01T00:00:00"/>
    <x v="3"/>
    <x v="3"/>
    <s v="西贝"/>
    <n v="2144660.2200000002"/>
    <n v="130395.341376"/>
    <x v="3846"/>
    <x v="5967"/>
    <x v="5893"/>
    <x v="145"/>
    <s v="餐饮"/>
    <x v="2"/>
    <s v="餐馆/饭店"/>
    <d v="2015-01-15T00:00:00"/>
    <d v="2023-01-14T00:00:00"/>
    <s v="保底与流水两者取高"/>
    <s v="0.05"/>
    <s v="0.05"/>
    <s v=""/>
    <n v="8"/>
  </r>
  <r>
    <d v="2016-08-01T00:00:00"/>
    <x v="3"/>
    <x v="3"/>
    <s v="巴蜀江南"/>
    <n v="561397.55999999994"/>
    <n v="90160.448135999992"/>
    <x v="155"/>
    <x v="5968"/>
    <x v="5894"/>
    <x v="152"/>
    <s v="餐饮"/>
    <x v="2"/>
    <s v="餐馆/饭店"/>
    <d v="2015-04-04T00:00:00"/>
    <d v="2021-05-09T00:00:00"/>
    <s v="保底(含物管费)与流水两者取高"/>
    <s v="0.08"/>
    <s v="0.08"/>
    <s v=""/>
    <n v="6.1"/>
  </r>
  <r>
    <d v="2016-08-01T00:00:00"/>
    <x v="3"/>
    <x v="3"/>
    <s v="AVVN 飞鸟和新酒"/>
    <n v="434797.2"/>
    <n v="82654.947720000011"/>
    <x v="922"/>
    <x v="5969"/>
    <x v="5895"/>
    <x v="25"/>
    <s v="普通服饰"/>
    <x v="13"/>
    <s v="女装"/>
    <d v="2015-05-10T00:00:00"/>
    <d v="2017-05-09T00:00:00"/>
    <s v="保底与流水两者取高"/>
    <s v="0.16"/>
    <s v="0.16"/>
    <s v=""/>
    <n v="2"/>
  </r>
  <r>
    <d v="2016-08-01T00:00:00"/>
    <x v="3"/>
    <x v="3"/>
    <s v="百合新娘"/>
    <n v="87111.599999999991"/>
    <n v="21446.875919999999"/>
    <x v="3847"/>
    <x v="5970"/>
    <x v="5896"/>
    <x v="24"/>
    <s v="其它"/>
    <x v="3"/>
    <s v="婚纱店/婚纱摄影"/>
    <d v="2015-06-08T00:00:00"/>
    <d v="2017-06-07T00:00:00"/>
    <s v="保底与流水两者取高"/>
    <s v="0.18"/>
    <s v="0.18"/>
    <s v=""/>
    <n v="2"/>
  </r>
  <r>
    <d v="2016-08-01T00:00:00"/>
    <x v="3"/>
    <x v="3"/>
    <s v="TATA"/>
    <n v="166336.79999999999"/>
    <n v="24917.252640000002"/>
    <x v="2437"/>
    <x v="5971"/>
    <x v="5897"/>
    <x v="22"/>
    <s v="普通服饰"/>
    <x v="6"/>
    <s v="鞋"/>
    <d v="2015-06-01T00:00:00"/>
    <d v="2017-05-31T00:00:00"/>
    <s v="保底与流水两者取高"/>
    <s v="0.13"/>
    <s v="0.13"/>
    <s v=""/>
    <n v="2"/>
  </r>
  <r>
    <d v="2016-08-01T00:00:00"/>
    <x v="3"/>
    <x v="3"/>
    <s v="Teenmix 天美意"/>
    <n v="189922.8"/>
    <n v="28108.574400000001"/>
    <x v="3848"/>
    <x v="5972"/>
    <x v="5898"/>
    <x v="154"/>
    <s v="普通服饰"/>
    <x v="6"/>
    <s v="鞋"/>
    <d v="2015-06-01T00:00:00"/>
    <d v="2017-05-31T00:00:00"/>
    <s v="保底与流水两者取高"/>
    <s v="0.13"/>
    <s v="0.13"/>
    <s v=""/>
    <n v="2"/>
  </r>
  <r>
    <d v="2016-08-01T00:00:00"/>
    <x v="3"/>
    <x v="3"/>
    <s v="Belle 百丽"/>
    <n v="273528"/>
    <n v="39169.209599999995"/>
    <x v="1831"/>
    <x v="5973"/>
    <x v="5899"/>
    <x v="51"/>
    <s v="普通服饰"/>
    <x v="6"/>
    <s v="鞋"/>
    <d v="2015-06-04T00:00:00"/>
    <d v="2017-06-03T00:00:00"/>
    <s v="保底与流水两者取高"/>
    <s v="0.13"/>
    <s v="0.13"/>
    <s v=""/>
    <n v="2"/>
  </r>
  <r>
    <d v="2016-08-01T00:00:00"/>
    <x v="3"/>
    <x v="3"/>
    <s v="木九十"/>
    <n v="282018.59999999998"/>
    <n v="50114.705220000003"/>
    <x v="1445"/>
    <x v="5974"/>
    <x v="5900"/>
    <x v="137"/>
    <s v="珠宝"/>
    <x v="11"/>
    <s v="钟表"/>
    <d v="2015-06-01T00:00:00"/>
    <d v="2017-05-31T00:00:00"/>
    <s v="保底与流水两者取高"/>
    <s v="0.16"/>
    <s v="0.16"/>
    <s v=""/>
    <n v="2"/>
  </r>
  <r>
    <d v="2016-08-01T00:00:00"/>
    <x v="3"/>
    <x v="3"/>
    <s v="Tutuanna 趣趣安娜"/>
    <n v="124097.76"/>
    <n v="39301.760592000006"/>
    <x v="3849"/>
    <x v="5975"/>
    <x v="5901"/>
    <x v="63"/>
    <s v="普通服饰"/>
    <x v="9"/>
    <s v="内衣裤/保暖内衣"/>
    <d v="2015-06-01T00:00:00"/>
    <d v="2017-05-31T00:00:00"/>
    <s v="保底与流水两者取高"/>
    <s v="0.18"/>
    <s v="0.18"/>
    <s v=""/>
    <n v="2"/>
  </r>
  <r>
    <d v="2016-08-01T00:00:00"/>
    <x v="3"/>
    <x v="3"/>
    <s v="it Michaa"/>
    <n v="242972.4"/>
    <n v="48837.452400000002"/>
    <x v="773"/>
    <x v="5976"/>
    <x v="5902"/>
    <x v="60"/>
    <s v="普通服饰"/>
    <x v="13"/>
    <s v="女装"/>
    <d v="2015-06-08T00:00:00"/>
    <d v="2017-06-07T00:00:00"/>
    <s v="保底与流水两者取高"/>
    <s v="0.17"/>
    <s v="0.17"/>
    <s v=""/>
    <n v="2"/>
  </r>
  <r>
    <d v="2016-08-01T00:00:00"/>
    <x v="3"/>
    <x v="3"/>
    <s v="Peace Bird 太平鸟女装"/>
    <n v="148549.19999999998"/>
    <n v="63400.798559999996"/>
    <x v="3850"/>
    <x v="5977"/>
    <x v="5903"/>
    <x v="35"/>
    <s v="普通服饰"/>
    <x v="13"/>
    <s v="女装"/>
    <d v="2015-06-01T00:00:00"/>
    <d v="2017-05-31T00:00:00"/>
    <s v="保底与流水两者取高"/>
    <s v="0.19"/>
    <s v="0.19"/>
    <s v=""/>
    <n v="2"/>
  </r>
  <r>
    <d v="2016-08-01T00:00:00"/>
    <x v="3"/>
    <x v="3"/>
    <s v="Seasonwind 季候风"/>
    <n v="153219.6"/>
    <n v="39745.164240000006"/>
    <x v="3851"/>
    <x v="5978"/>
    <x v="5904"/>
    <x v="156"/>
    <s v="普通服饰"/>
    <x v="13"/>
    <s v="女装"/>
    <d v="2015-06-08T00:00:00"/>
    <d v="2017-06-07T00:00:00"/>
    <s v="保底与流水两者取高"/>
    <s v="0.17"/>
    <s v="0.17"/>
    <s v=""/>
    <n v="2"/>
  </r>
  <r>
    <d v="2016-08-01T00:00:00"/>
    <x v="3"/>
    <x v="3"/>
    <s v="Eifini 伊芙丽"/>
    <n v="540406.79999999993"/>
    <n v="119537.98415999999"/>
    <x v="682"/>
    <x v="5979"/>
    <x v="5905"/>
    <x v="123"/>
    <s v="普通服饰"/>
    <x v="13"/>
    <s v="女装"/>
    <d v="2015-05-16T00:00:00"/>
    <d v="2017-05-15T00:00:00"/>
    <s v="保底与流水两者取高"/>
    <s v="0.18"/>
    <s v="0.18"/>
    <s v=""/>
    <n v="2"/>
  </r>
  <r>
    <d v="2016-08-01T00:00:00"/>
    <x v="3"/>
    <x v="3"/>
    <s v="Adidas Originals 三叶草"/>
    <n v="620167.19999999995"/>
    <n v="87009.458159999995"/>
    <x v="1879"/>
    <x v="5980"/>
    <x v="5906"/>
    <x v="155"/>
    <s v="普通服饰"/>
    <x v="18"/>
    <s v="运动服饰/运动配饰"/>
    <d v="2015-06-23T00:00:00"/>
    <d v="2017-06-22T00:00:00"/>
    <s v="保底与流水两者取高"/>
    <s v="0.13"/>
    <s v="0.13"/>
    <s v=""/>
    <n v="2"/>
  </r>
  <r>
    <d v="2016-08-01T00:00:00"/>
    <x v="3"/>
    <x v="3"/>
    <s v="iwell 爱享屋"/>
    <n v="39116.400000000001"/>
    <n v="8194.8858"/>
    <x v="1397"/>
    <x v="5981"/>
    <x v="5907"/>
    <x v="157"/>
    <s v="普通服饰"/>
    <x v="6"/>
    <s v="生活特性店"/>
    <d v="2015-06-26T00:00:00"/>
    <d v="2016-06-25T00:00:00"/>
    <s v="保底与流水两者取高"/>
    <n v="0.15"/>
    <n v="0.15"/>
    <s v=""/>
    <n v="1"/>
  </r>
  <r>
    <d v="2016-08-01T00:00:00"/>
    <x v="3"/>
    <x v="3"/>
    <s v="煮火"/>
    <n v="469950.288"/>
    <n v="49250.790182399993"/>
    <x v="3852"/>
    <x v="5982"/>
    <x v="5908"/>
    <x v="143"/>
    <s v="餐饮"/>
    <x v="2"/>
    <s v="餐馆/饭店"/>
    <d v="2015-05-11T00:00:00"/>
    <d v="2020-05-10T00:00:00"/>
    <s v="保底与流水两者取高"/>
    <s v="0.08"/>
    <s v="0.08"/>
    <s v=""/>
    <n v="5"/>
  </r>
  <r>
    <d v="2016-08-01T00:00:00"/>
    <x v="3"/>
    <x v="3"/>
    <s v="Bestgold"/>
    <n v="46820.4"/>
    <n v="3862.683"/>
    <x v="2526"/>
    <x v="5983"/>
    <x v="5909"/>
    <x v="53"/>
    <s v="珠宝"/>
    <x v="7"/>
    <s v="珠宝"/>
    <d v="2015-08-20T00:00:00"/>
    <d v="2016-08-19T00:00:00"/>
    <s v="保底与流水两者取高"/>
    <s v="0.,0.1"/>
    <s v="0."/>
    <s v="0.1"/>
    <n v="1"/>
  </r>
  <r>
    <d v="2016-08-01T00:00:00"/>
    <x v="3"/>
    <x v="3"/>
    <s v="牛胜"/>
    <n v="521013.6"/>
    <n v="50486.217839999998"/>
    <x v="3853"/>
    <x v="5984"/>
    <x v="5910"/>
    <x v="158"/>
    <s v="餐饮"/>
    <x v="2"/>
    <s v="餐馆/饭店"/>
    <d v="2015-05-15T00:00:00"/>
    <d v="2020-05-14T00:00:00"/>
    <s v="保底(含物管费)与流水两者取高"/>
    <s v="0.08"/>
    <s v="0.08"/>
    <s v=""/>
    <n v="5"/>
  </r>
  <r>
    <d v="2016-08-01T00:00:00"/>
    <x v="3"/>
    <x v="3"/>
    <s v="Miomi 米欧米"/>
    <n v="77905.2"/>
    <n v="13726.896240000002"/>
    <x v="3854"/>
    <x v="5985"/>
    <x v="5911"/>
    <x v="10"/>
    <s v="其它"/>
    <x v="1"/>
    <s v="眼镜"/>
    <d v="2015-11-01T00:00:00"/>
    <d v="2016-10-31T00:00:00"/>
    <s v="保底与流水两者取高"/>
    <s v="0.16"/>
    <s v="0.16"/>
    <s v=""/>
    <n v="1"/>
  </r>
  <r>
    <d v="2016-08-01T00:00:00"/>
    <x v="3"/>
    <x v="3"/>
    <s v="白井(SHIRAI)品牌饰品"/>
    <n v="43247.040000000001"/>
    <n v="7563.9072960000021"/>
    <x v="2200"/>
    <x v="5986"/>
    <x v="5912"/>
    <x v="10"/>
    <s v="普通服饰"/>
    <x v="6"/>
    <s v="流行配饰/人造珠宝佩饰"/>
    <d v="2015-09-19T00:00:00"/>
    <d v="2016-09-18T00:00:00"/>
    <s v="保底与流水两者取高"/>
    <s v="0.15"/>
    <s v="0.15"/>
    <s v=""/>
    <n v="1"/>
  </r>
  <r>
    <d v="2016-08-01T00:00:00"/>
    <x v="3"/>
    <x v="3"/>
    <s v="Zippo"/>
    <n v="56875.08"/>
    <n v="8400.4493160000002"/>
    <x v="3855"/>
    <x v="5987"/>
    <x v="5913"/>
    <x v="6"/>
    <s v="其它"/>
    <x v="1"/>
    <s v="个人嗜好/收藏品"/>
    <d v="2015-11-15T00:00:00"/>
    <d v="2016-11-14T00:00:00"/>
    <s v="保底与流水两者取高"/>
    <s v="0.13"/>
    <s v="0.13"/>
    <s v=""/>
    <n v="1"/>
  </r>
  <r>
    <d v="2016-08-01T00:00:00"/>
    <x v="3"/>
    <x v="3"/>
    <s v="真情告白"/>
    <n v="244440"/>
    <n v="51259.067999999999"/>
    <x v="2339"/>
    <x v="5988"/>
    <x v="5914"/>
    <x v="20"/>
    <s v="普通服饰"/>
    <x v="13"/>
    <s v="女装"/>
    <d v="2015-11-17T00:00:00"/>
    <d v="2017-11-16T00:00:00"/>
    <s v="保底与流水两者取高"/>
    <s v="0.17"/>
    <s v="0.17"/>
    <s v=""/>
    <n v="2"/>
  </r>
  <r>
    <d v="2016-08-01T00:00:00"/>
    <x v="3"/>
    <x v="3"/>
    <s v="ZUEE"/>
    <n v="89817.599999999991"/>
    <n v="37849.136639999997"/>
    <x v="3856"/>
    <x v="5989"/>
    <x v="5915"/>
    <x v="159"/>
    <s v="普通服饰"/>
    <x v="12"/>
    <s v="男装"/>
    <d v="2015-11-17T00:00:00"/>
    <d v="2017-11-16T00:00:00"/>
    <s v="保底与流水两者取高"/>
    <s v="0.18"/>
    <s v="0.18"/>
    <s v=""/>
    <n v="2"/>
  </r>
  <r>
    <d v="2016-08-01T00:00:00"/>
    <x v="3"/>
    <x v="3"/>
    <s v="Trendiano"/>
    <n v="68130"/>
    <n v="41879.510999999999"/>
    <x v="3857"/>
    <x v="5990"/>
    <x v="5916"/>
    <x v="97"/>
    <s v="普通服饰"/>
    <x v="12"/>
    <s v="男装"/>
    <d v="2015-11-17T00:00:00"/>
    <d v="2017-11-16T00:00:00"/>
    <s v="保底与流水两者取高"/>
    <s v="0.18"/>
    <s v="0.18"/>
    <s v=""/>
    <n v="2"/>
  </r>
  <r>
    <d v="2016-08-01T00:00:00"/>
    <x v="3"/>
    <x v="3"/>
    <s v="Fellala 翡拉拉"/>
    <n v="43299.6"/>
    <n v="8824.4584799999993"/>
    <x v="3858"/>
    <x v="5991"/>
    <x v="5917"/>
    <x v="10"/>
    <s v="普通服饰"/>
    <x v="6"/>
    <s v="流行配饰/人造珠宝佩饰"/>
    <d v="2015-12-24T00:00:00"/>
    <d v="2016-12-23T00:00:00"/>
    <s v="保底与流水两者取高"/>
    <s v="0.16"/>
    <s v="0.16"/>
    <s v=""/>
    <n v="1"/>
  </r>
  <r>
    <d v="2016-08-01T00:00:00"/>
    <x v="3"/>
    <x v="3"/>
    <s v="J.D.V"/>
    <n v="134510.39999999999"/>
    <n v="94937.440319999994"/>
    <x v="3859"/>
    <x v="5992"/>
    <x v="5918"/>
    <x v="126"/>
    <s v="普通服饰"/>
    <x v="12"/>
    <s v="男装"/>
    <d v="2016-03-07T00:00:00"/>
    <d v="2018-03-06T00:00:00"/>
    <s v="保底与流水两者取高"/>
    <s v="0.15"/>
    <s v="0.15"/>
    <s v=""/>
    <n v="2"/>
  </r>
  <r>
    <d v="2016-08-01T00:00:00"/>
    <x v="3"/>
    <x v="3"/>
    <s v="DW"/>
    <n v="233010.3"/>
    <n v="42221.466359999999"/>
    <x v="1243"/>
    <x v="5993"/>
    <x v="5919"/>
    <x v="10"/>
    <s v="珠宝"/>
    <x v="11"/>
    <s v="钟表"/>
    <d v="2016-03-15T00:00:00"/>
    <d v="2017-03-14T00:00:00"/>
    <s v="保底与流水两者取高"/>
    <s v="0.17"/>
    <s v="0.17"/>
    <s v=""/>
    <n v="1"/>
  </r>
  <r>
    <d v="2016-08-01T00:00:00"/>
    <x v="3"/>
    <x v="3"/>
    <s v="Crocs 卡洛驰"/>
    <n v="78012.599999999991"/>
    <n v="20181.859619999999"/>
    <x v="3860"/>
    <x v="5994"/>
    <x v="5920"/>
    <x v="24"/>
    <s v="普通服饰"/>
    <x v="6"/>
    <s v="鞋"/>
    <d v="2016-04-01T00:00:00"/>
    <d v="2017-03-31T00:00:00"/>
    <s v="保底与流水两者取高"/>
    <s v="0.17"/>
    <s v="0.17"/>
    <s v=""/>
    <n v="1"/>
  </r>
  <r>
    <d v="2016-08-01T00:00:00"/>
    <x v="3"/>
    <x v="3"/>
    <s v="IN'S"/>
    <n v="243988.8"/>
    <n v="67536.099839999995"/>
    <x v="3861"/>
    <x v="5995"/>
    <x v="5921"/>
    <x v="122"/>
    <s v="普通服饰"/>
    <x v="13"/>
    <s v="女装"/>
    <d v="2016-05-10T00:00:00"/>
    <d v="2018-05-09T00:00:00"/>
    <s v="保底与流水两者取高"/>
    <s v="0.17"/>
    <s v="0.17"/>
    <s v=""/>
    <n v="2"/>
  </r>
  <r>
    <d v="2016-08-01T00:00:00"/>
    <x v="3"/>
    <x v="3"/>
    <s v="LEE"/>
    <n v="192418.8"/>
    <n v="58129.719480000007"/>
    <x v="3862"/>
    <x v="5996"/>
    <x v="5922"/>
    <x v="17"/>
    <s v="普通服饰"/>
    <x v="9"/>
    <s v="中性服装/休闲服饰"/>
    <d v="2016-06-08T00:00:00"/>
    <d v="2018-06-07T00:00:00"/>
    <s v="保底与流水两者取高"/>
    <s v="0.15"/>
    <s v="0.15"/>
    <s v=""/>
    <n v="2"/>
  </r>
  <r>
    <d v="2016-08-01T00:00:00"/>
    <x v="3"/>
    <x v="3"/>
    <s v="蔓楼兰"/>
    <n v="103341.59999999999"/>
    <n v="50337.693360000005"/>
    <x v="3863"/>
    <x v="5997"/>
    <x v="5923"/>
    <x v="161"/>
    <s v="普通服饰"/>
    <x v="13"/>
    <s v="女装"/>
    <d v="2016-06-15T00:00:00"/>
    <d v="2018-06-14T00:00:00"/>
    <s v="保底与流水两者取高"/>
    <s v="0.16"/>
    <s v="0.16"/>
    <s v=""/>
    <n v="2"/>
  </r>
  <r>
    <d v="2016-08-01T00:00:00"/>
    <x v="3"/>
    <x v="3"/>
    <s v="Levi's"/>
    <n v="112073.4"/>
    <n v="55084.076099999998"/>
    <x v="3864"/>
    <x v="5998"/>
    <x v="5924"/>
    <x v="162"/>
    <s v="普通服饰"/>
    <x v="9"/>
    <s v="综合服饰"/>
    <d v="2016-06-15T00:00:00"/>
    <d v="2018-06-14T00:00:00"/>
    <s v="保底与流水两者取高"/>
    <s v="0.18"/>
    <s v="0.18"/>
    <s v=""/>
    <n v="2"/>
  </r>
  <r>
    <d v="2016-08-01T00:00:00"/>
    <x v="3"/>
    <x v="3"/>
    <s v="Aimer 爱慕一家人"/>
    <n v="222224.16"/>
    <n v="69933.943152000022"/>
    <x v="2463"/>
    <x v="5999"/>
    <x v="5925"/>
    <x v="117"/>
    <s v="普通服饰"/>
    <x v="9"/>
    <s v="内衣裤/保暖内衣"/>
    <d v="2016-05-10T00:00:00"/>
    <d v="2018-05-09T00:00:00"/>
    <s v="保底与流水两者取高"/>
    <s v="0.17"/>
    <s v="0.17"/>
    <s v=""/>
    <n v="2"/>
  </r>
  <r>
    <d v="2016-08-01T00:00:00"/>
    <x v="3"/>
    <x v="3"/>
    <s v="Esprit"/>
    <n v="467568.6"/>
    <n v="104080.77036000001"/>
    <x v="3865"/>
    <x v="6000"/>
    <x v="5926"/>
    <x v="160"/>
    <s v="普通服饰"/>
    <x v="9"/>
    <s v="中性服装/休闲服饰"/>
    <d v="2016-05-10T00:00:00"/>
    <d v="2018-05-09T00:00:00"/>
    <s v="保底与流水两者取高"/>
    <s v="0.11"/>
    <s v="0.11"/>
    <s v=""/>
    <n v="2"/>
  </r>
  <r>
    <d v="2016-08-01T00:00:00"/>
    <x v="3"/>
    <x v="3"/>
    <s v="Yatlas"/>
    <n v="172234.8"/>
    <n v="49758.633719999991"/>
    <x v="2250"/>
    <x v="6001"/>
    <x v="5927"/>
    <x v="163"/>
    <s v="普通服饰"/>
    <x v="12"/>
    <s v="男装"/>
    <d v="2016-06-16T00:00:00"/>
    <d v="2019-07-05T00:00:00"/>
    <s v="保底与流水两者取高"/>
    <s v="0.17"/>
    <s v="0.17"/>
    <s v=""/>
    <n v="3.1"/>
  </r>
  <r>
    <d v="2016-08-01T00:00:00"/>
    <x v="3"/>
    <x v="3"/>
    <s v="STACCATO 思加图"/>
    <n v="342172.8"/>
    <n v="52386.655680000003"/>
    <x v="3383"/>
    <x v="6002"/>
    <x v="5928"/>
    <x v="136"/>
    <s v="普通服饰"/>
    <x v="6"/>
    <s v="鞋"/>
    <d v="2016-06-01T00:00:00"/>
    <d v="2018-05-31T00:00:00"/>
    <s v="保底与流水两者取高"/>
    <s v="0.12"/>
    <s v="0.12"/>
    <s v=""/>
    <n v="2"/>
  </r>
  <r>
    <d v="2016-08-01T00:00:00"/>
    <x v="3"/>
    <x v="3"/>
    <s v="UCHEER 友好"/>
    <n v="9289.1999999999989"/>
    <n v="6936.2456400000001"/>
    <x v="3866"/>
    <x v="6003"/>
    <x v="5929"/>
    <x v="6"/>
    <s v="电器"/>
    <x v="20"/>
    <s v="电器/家用电器/IT器材"/>
    <d v="2016-06-25T00:00:00"/>
    <d v="2017-06-24T00:00:00"/>
    <s v="保底与流水两者取高"/>
    <s v="0.12"/>
    <s v="0.12"/>
    <s v=""/>
    <n v="1"/>
  </r>
  <r>
    <d v="2016-08-01T00:00:00"/>
    <x v="3"/>
    <x v="3"/>
    <s v="Dazzle 地素"/>
    <n v="116839.2"/>
    <n v="61842.988559999998"/>
    <x v="3867"/>
    <x v="6004"/>
    <x v="5930"/>
    <x v="135"/>
    <s v="普通服饰"/>
    <x v="13"/>
    <s v="女装"/>
    <d v="2016-07-01T00:00:00"/>
    <d v="2018-06-30T00:00:00"/>
    <s v="保底与流水两者取高"/>
    <s v="0.17"/>
    <s v="0.17"/>
    <s v=""/>
    <n v="2"/>
  </r>
  <r>
    <d v="2016-08-01T00:00:00"/>
    <x v="3"/>
    <x v="3"/>
    <s v="琢翰轩"/>
    <n v="27225.599999999999"/>
    <n v="7944.4300800000001"/>
    <x v="3868"/>
    <x v="6005"/>
    <x v="5931"/>
    <x v="58"/>
    <s v="珠宝"/>
    <x v="7"/>
    <s v="珠宝"/>
    <d v="2016-07-07T00:00:00"/>
    <d v="2017-07-06T00:00:00"/>
    <s v="保底与流水两者取高"/>
    <s v="0.18"/>
    <s v="0.18"/>
    <s v=""/>
    <n v="1"/>
  </r>
  <r>
    <d v="2016-08-01T00:00:00"/>
    <x v="3"/>
    <x v="3"/>
    <s v="JNBY 江南布衣"/>
    <n v="302937.59999999998"/>
    <n v="67252.147199999992"/>
    <x v="3869"/>
    <x v="6006"/>
    <x v="5932"/>
    <x v="164"/>
    <s v="普通服饰"/>
    <x v="13"/>
    <s v="女装"/>
    <d v="2016-07-01T00:00:00"/>
    <d v="2018-06-30T00:00:00"/>
    <s v="保底与流水两者取高"/>
    <s v="0.19"/>
    <s v="0.19"/>
    <s v=""/>
    <n v="2"/>
  </r>
  <r>
    <d v="2016-08-01T00:00:00"/>
    <x v="3"/>
    <x v="3"/>
    <s v="Croquis 速写"/>
    <n v="304783.2"/>
    <n v="67174.217279999983"/>
    <x v="3870"/>
    <x v="6007"/>
    <x v="5933"/>
    <x v="54"/>
    <s v="普通服饰"/>
    <x v="12"/>
    <s v="男装"/>
    <d v="2016-07-01T00:00:00"/>
    <d v="2018-06-30T00:00:00"/>
    <s v="保底与流水两者取高"/>
    <s v="0.19"/>
    <s v="0.19"/>
    <s v=""/>
    <n v="2"/>
  </r>
  <r>
    <d v="2016-08-01T00:00:00"/>
    <x v="3"/>
    <x v="3"/>
    <s v="Trenta"/>
    <n v="6229.2"/>
    <n v="21679.484759999999"/>
    <x v="3871"/>
    <x v="6008"/>
    <x v="5934"/>
    <x v="33"/>
    <s v="普通服饰"/>
    <x v="9"/>
    <s v="综合服饰"/>
    <d v="2016-07-16T00:00:00"/>
    <d v="2018-07-15T00:00:00"/>
    <s v="保底与流水两者取高"/>
    <s v="0.18"/>
    <s v="0.18"/>
    <s v=""/>
    <n v="2"/>
  </r>
  <r>
    <d v="2016-08-01T00:00:00"/>
    <x v="3"/>
    <x v="3"/>
    <s v="维果部落(02-K10)"/>
    <n v="44424"/>
    <n v="5299.7831999999999"/>
    <x v="402"/>
    <x v="6009"/>
    <x v="5935"/>
    <x v="11"/>
    <s v="餐饮"/>
    <x v="0"/>
    <s v="小吃/冷饮/果汁吧"/>
    <d v="2014-03-14T00:00:00"/>
    <d v="2017-03-13T00:00:00"/>
    <s v="保底与流水两者取高"/>
    <s v="0.1"/>
    <s v="0.1"/>
    <s v=""/>
    <n v="3"/>
  </r>
  <r>
    <d v="2016-08-01T00:00:00"/>
    <x v="3"/>
    <x v="3"/>
    <s v="优特L2"/>
    <n v="52428"/>
    <n v="8944.2167999999983"/>
    <x v="1601"/>
    <x v="6010"/>
    <x v="5936"/>
    <x v="149"/>
    <s v="其它"/>
    <x v="3"/>
    <s v="汽车美容"/>
    <d v="2015-08-21T00:00:00"/>
    <d v="2016-08-20T00:00:00"/>
    <s v="纯保底"/>
    <n v="0"/>
    <n v="0"/>
    <s v=""/>
    <n v="1"/>
  </r>
  <r>
    <d v="2016-08-01T00:00:00"/>
    <x v="3"/>
    <x v="3"/>
    <s v="热气球（P1-02-K22）"/>
    <n v="296426.39999999997"/>
    <n v="22409.83584"/>
    <x v="3872"/>
    <x v="6011"/>
    <x v="5937"/>
    <x v="57"/>
    <s v="儿童"/>
    <x v="22"/>
    <s v="儿童主题乐园"/>
    <d v="2015-12-24T00:00:00"/>
    <d v="2017-03-23T00:00:00"/>
    <s v="保底与流水两者取高"/>
    <s v="0.07"/>
    <s v="0.07"/>
    <s v=""/>
    <n v="1.2"/>
  </r>
  <r>
    <d v="2016-09-01T00:00:00"/>
    <x v="3"/>
    <x v="3"/>
    <s v="AJIDOU 阿吉豆"/>
    <n v="253172.4"/>
    <n v="43191.211439999992"/>
    <x v="1601"/>
    <x v="6012"/>
    <x v="5938"/>
    <x v="138"/>
    <s v="普通服饰"/>
    <x v="6"/>
    <s v="流行配饰/人造珠宝佩饰"/>
    <d v="2013-01-13T00:00:00"/>
    <d v="2017-05-09T00:00:00"/>
    <s v="保底与流水两者取高"/>
    <s v="0.15"/>
    <s v="0.15"/>
    <s v=""/>
    <n v="4.3"/>
  </r>
  <r>
    <d v="2016-09-01T00:00:00"/>
    <x v="3"/>
    <x v="3"/>
    <s v="gxg.jeans"/>
    <n v="510082.8"/>
    <n v="91967.928840000008"/>
    <x v="2668"/>
    <x v="6013"/>
    <x v="5939"/>
    <x v="125"/>
    <s v="普通服饰"/>
    <x v="12"/>
    <s v="男装"/>
    <d v="2013-01-05T00:00:00"/>
    <d v="2018-05-09T00:00:00"/>
    <s v="保底与流水两者取高"/>
    <s v="0.15"/>
    <s v="0.15"/>
    <s v=""/>
    <n v="5.3"/>
  </r>
  <r>
    <d v="2016-09-01T00:00:00"/>
    <x v="3"/>
    <x v="3"/>
    <s v="Harbor House"/>
    <n v="574306.43999999994"/>
    <n v="138120.69882000002"/>
    <x v="3873"/>
    <x v="6014"/>
    <x v="5940"/>
    <x v="142"/>
    <s v="其它"/>
    <x v="4"/>
    <s v="家具/厨房/卫浴/灯"/>
    <d v="2012-11-28T00:00:00"/>
    <d v="2018-05-09T00:00:00"/>
    <s v="保底与流水两者取高"/>
    <s v="0.13"/>
    <s v="0.13"/>
    <s v=""/>
    <n v="5.4"/>
  </r>
  <r>
    <d v="2016-09-01T00:00:00"/>
    <x v="3"/>
    <x v="3"/>
    <s v="Teenie Weenie"/>
    <n v="109483.584"/>
    <n v="30600.661727999999"/>
    <x v="3874"/>
    <x v="6015"/>
    <x v="5941"/>
    <x v="121"/>
    <s v="普通服饰"/>
    <x v="13"/>
    <s v="女装"/>
    <d v="2013-03-04T00:00:00"/>
    <d v="2017-05-09T00:00:00"/>
    <s v="保底与流水两者取高"/>
    <s v="0.13"/>
    <s v="0.13"/>
    <s v=""/>
    <n v="4.2"/>
  </r>
  <r>
    <d v="2016-09-01T00:00:00"/>
    <x v="3"/>
    <x v="3"/>
    <s v="Plory"/>
    <n v="60493.896000000001"/>
    <n v="18541.379123999999"/>
    <x v="3875"/>
    <x v="6016"/>
    <x v="5942"/>
    <x v="134"/>
    <s v="普通服饰"/>
    <x v="12"/>
    <s v="男装"/>
    <d v="2013-03-12T00:00:00"/>
    <d v="2017-05-09T00:00:00"/>
    <s v="保底与流水两者取高"/>
    <s v="0.14"/>
    <s v="0.14"/>
    <s v=""/>
    <n v="4.2"/>
  </r>
  <r>
    <d v="2016-09-01T00:00:00"/>
    <x v="3"/>
    <x v="3"/>
    <s v="Donoratico 达衣岩"/>
    <n v="468535.2"/>
    <n v="99704.290560000009"/>
    <x v="1237"/>
    <x v="6017"/>
    <x v="5943"/>
    <x v="119"/>
    <s v="普通服饰"/>
    <x v="13"/>
    <s v="女装"/>
    <d v="2013-01-10T00:00:00"/>
    <d v="2017-05-09T00:00:00"/>
    <s v="保底与流水两者取高"/>
    <s v="0.18"/>
    <s v="0.18"/>
    <s v=""/>
    <n v="4.3"/>
  </r>
  <r>
    <d v="2016-09-01T00:00:00"/>
    <x v="3"/>
    <x v="3"/>
    <s v="Zolle"/>
    <n v="164800.79999999999"/>
    <n v="40376.196000000004"/>
    <x v="3876"/>
    <x v="6018"/>
    <x v="5944"/>
    <x v="54"/>
    <s v="普通服饰"/>
    <x v="13"/>
    <s v="女装"/>
    <d v="2013-01-05T00:00:00"/>
    <d v="2017-05-09T00:00:00"/>
    <s v="保底与流水两者取高"/>
    <s v="0.17"/>
    <s v="0.17"/>
    <s v=""/>
    <n v="4.3"/>
  </r>
  <r>
    <d v="2016-09-01T00:00:00"/>
    <x v="3"/>
    <x v="3"/>
    <s v="新发现餐厅"/>
    <n v="1109728.8"/>
    <n v="132501.61872"/>
    <x v="351"/>
    <x v="6019"/>
    <x v="5945"/>
    <x v="111"/>
    <s v="餐饮"/>
    <x v="2"/>
    <s v="餐馆/饭店"/>
    <d v="2012-12-27T00:00:00"/>
    <d v="2021-05-09T00:00:00"/>
    <s v="保底(含物管费)与流水两者取高"/>
    <s v="0.08"/>
    <s v="0.08"/>
    <s v=""/>
    <n v="8.4"/>
  </r>
  <r>
    <d v="2016-09-01T00:00:00"/>
    <x v="3"/>
    <x v="3"/>
    <s v="张功馆"/>
    <n v="961250.39999999991"/>
    <n v="98239.790880000015"/>
    <x v="3877"/>
    <x v="6020"/>
    <x v="5946"/>
    <x v="112"/>
    <s v="餐饮"/>
    <x v="2"/>
    <s v="餐馆/饭店"/>
    <d v="2013-01-12T00:00:00"/>
    <d v="2021-05-09T00:00:00"/>
    <s v="保底(含物管费)与流水两者取高"/>
    <s v="0.09"/>
    <s v="0.09"/>
    <s v=""/>
    <n v="8.3000000000000007"/>
  </r>
  <r>
    <d v="2016-09-01T00:00:00"/>
    <x v="3"/>
    <x v="3"/>
    <s v="侨治"/>
    <n v="175910.04"/>
    <n v="28849.246559999996"/>
    <x v="301"/>
    <x v="6021"/>
    <x v="5947"/>
    <x v="115"/>
    <s v="美容"/>
    <x v="8"/>
    <s v="美容/美发/美甲"/>
    <d v="2012-11-30T00:00:00"/>
    <d v="2018-05-09T00:00:00"/>
    <s v="纯保底"/>
    <s v="0."/>
    <s v="0."/>
    <s v=""/>
    <n v="5.4"/>
  </r>
  <r>
    <d v="2016-09-01T00:00:00"/>
    <x v="3"/>
    <x v="3"/>
    <s v="La Chapelle 拉夏贝尔"/>
    <n v="844798.79999999993"/>
    <n v="204272.34983999998"/>
    <x v="3878"/>
    <x v="6022"/>
    <x v="5948"/>
    <x v="127"/>
    <s v="快时尚"/>
    <x v="21"/>
    <s v="快时尚"/>
    <d v="2013-03-05T00:00:00"/>
    <d v="2021-06-02T00:00:00"/>
    <s v="保底与流水两者取高"/>
    <s v="0.15"/>
    <s v="0.15"/>
    <s v=""/>
    <n v="8.1999999999999993"/>
  </r>
  <r>
    <d v="2016-09-01T00:00:00"/>
    <x v="3"/>
    <x v="3"/>
    <s v="Girdear 哥弟"/>
    <n v="879186"/>
    <n v="78511.309799999988"/>
    <x v="3879"/>
    <x v="6023"/>
    <x v="5949"/>
    <x v="83"/>
    <s v="普通服饰"/>
    <x v="13"/>
    <s v="女装"/>
    <d v="2013-04-10T00:00:00"/>
    <d v="2017-05-09T00:00:00"/>
    <s v="保底与流水两者取高"/>
    <s v="0.07"/>
    <s v="0.07"/>
    <s v=""/>
    <n v="4.0999999999999996"/>
  </r>
  <r>
    <d v="2016-09-01T00:00:00"/>
    <x v="3"/>
    <x v="3"/>
    <s v="Hope show"/>
    <n v="302229.59999999998"/>
    <n v="94900.094399999987"/>
    <x v="1618"/>
    <x v="6024"/>
    <x v="5950"/>
    <x v="151"/>
    <s v="普通服饰"/>
    <x v="13"/>
    <s v="女装"/>
    <d v="2013-02-26T00:00:00"/>
    <d v="2016-09-12T00:00:00"/>
    <s v="保底与流水两者取高"/>
    <s v="0.15"/>
    <s v="0.15"/>
    <s v=""/>
    <n v="3.5"/>
  </r>
  <r>
    <d v="2016-09-01T00:00:00"/>
    <x v="3"/>
    <x v="3"/>
    <s v="H.S"/>
    <n v="184290"/>
    <n v="74803.311000000002"/>
    <x v="3880"/>
    <x v="6025"/>
    <x v="5951"/>
    <x v="153"/>
    <s v="普通服饰"/>
    <x v="13"/>
    <s v="女装"/>
    <d v="2013-02-26T00:00:00"/>
    <d v="2016-09-12T00:00:00"/>
    <s v="保底与流水两者取高"/>
    <s v="0.15"/>
    <s v="0.15"/>
    <s v=""/>
    <n v="3.5"/>
  </r>
  <r>
    <d v="2016-09-01T00:00:00"/>
    <x v="3"/>
    <x v="3"/>
    <s v="Peace Bird 太平鸟男装"/>
    <n v="520548"/>
    <n v="107284.9428"/>
    <x v="1657"/>
    <x v="6026"/>
    <x v="5952"/>
    <x v="124"/>
    <s v="普通服饰"/>
    <x v="12"/>
    <s v="男装"/>
    <d v="2013-01-21T00:00:00"/>
    <d v="2017-05-09T00:00:00"/>
    <s v="保底与流水两者取高"/>
    <s v="0.16"/>
    <s v="0.16"/>
    <s v=""/>
    <n v="4.3"/>
  </r>
  <r>
    <d v="2016-09-01T00:00:00"/>
    <x v="3"/>
    <x v="3"/>
    <s v="釜山料理"/>
    <n v="311599.93200000003"/>
    <n v="54654.628072800006"/>
    <x v="1224"/>
    <x v="6027"/>
    <x v="5953"/>
    <x v="144"/>
    <s v="餐饮"/>
    <x v="2"/>
    <s v="餐馆/饭店"/>
    <d v="2013-02-27T00:00:00"/>
    <d v="2021-05-09T00:00:00"/>
    <s v="保底与流水两者取高"/>
    <s v="0.09"/>
    <s v="0.09"/>
    <s v=""/>
    <n v="8.1999999999999993"/>
  </r>
  <r>
    <d v="2016-09-01T00:00:00"/>
    <x v="3"/>
    <x v="3"/>
    <s v="澳门豆捞"/>
    <n v="439704.20399999997"/>
    <n v="69297.382550399983"/>
    <x v="1440"/>
    <x v="6028"/>
    <x v="5954"/>
    <x v="146"/>
    <s v="餐饮"/>
    <x v="2"/>
    <s v="餐馆/饭店"/>
    <d v="2012-12-18T00:00:00"/>
    <d v="2021-05-16T00:00:00"/>
    <s v="纯扣"/>
    <s v="0.08"/>
    <s v="0.08"/>
    <s v=""/>
    <n v="8.4"/>
  </r>
  <r>
    <d v="2016-09-01T00:00:00"/>
    <x v="3"/>
    <x v="3"/>
    <s v="张生记"/>
    <n v="976016.39999999991"/>
    <n v="95747.208839999992"/>
    <x v="1934"/>
    <x v="6029"/>
    <x v="5955"/>
    <x v="128"/>
    <s v="餐饮"/>
    <x v="2"/>
    <s v="餐馆/饭店"/>
    <d v="2013-06-21T00:00:00"/>
    <d v="2021-10-18T00:00:00"/>
    <s v="保底(含物管费)与流水两者取高"/>
    <s v="0.04"/>
    <s v="0.04"/>
    <s v=""/>
    <n v="8.3000000000000007"/>
  </r>
  <r>
    <d v="2016-09-01T00:00:00"/>
    <x v="3"/>
    <x v="3"/>
    <s v="银时代"/>
    <n v="39876"/>
    <n v="7819.6836000000003"/>
    <x v="2344"/>
    <x v="6030"/>
    <x v="5956"/>
    <x v="10"/>
    <s v="普通服饰"/>
    <x v="6"/>
    <s v="流行配饰/人造珠宝佩饰"/>
    <d v="2013-09-01T00:00:00"/>
    <d v="2017-08-31T00:00:00"/>
    <s v="保底与流水两者取高"/>
    <s v="0.17"/>
    <s v="0.17"/>
    <s v=""/>
    <n v="4"/>
  </r>
  <r>
    <d v="2016-09-01T00:00:00"/>
    <x v="3"/>
    <x v="3"/>
    <s v="炉鱼"/>
    <n v="1765496.4"/>
    <n v="88274.82"/>
    <x v="895"/>
    <x v="6031"/>
    <x v="5957"/>
    <x v="129"/>
    <s v="餐饮"/>
    <x v="2"/>
    <s v="餐馆/饭店"/>
    <d v="2013-08-28T00:00:00"/>
    <d v="2021-11-25T00:00:00"/>
    <s v="保底(含物管费)与流水两者取高"/>
    <s v="0.05"/>
    <s v="0.05"/>
    <s v=""/>
    <n v="8.1999999999999993"/>
  </r>
  <r>
    <d v="2016-09-01T00:00:00"/>
    <x v="3"/>
    <x v="3"/>
    <s v="改衣间"/>
    <n v="6762"/>
    <n v="2777.8296"/>
    <x v="3881"/>
    <x v="6032"/>
    <x v="5958"/>
    <x v="147"/>
    <s v="其它"/>
    <x v="3"/>
    <s v="衣裤织补服务"/>
    <d v="2013-12-01T00:00:00"/>
    <d v="2016-11-30T00:00:00"/>
    <s v="纯保底"/>
    <n v="0"/>
    <n v="0"/>
    <s v=""/>
    <n v="3"/>
  </r>
  <r>
    <d v="2016-09-01T00:00:00"/>
    <x v="3"/>
    <x v="3"/>
    <s v="名表维修中心"/>
    <n v="9912"/>
    <n v="2399.6952000000001"/>
    <x v="3882"/>
    <x v="6033"/>
    <x v="5959"/>
    <x v="53"/>
    <s v="其它"/>
    <x v="3"/>
    <s v="修鞋/修锁服务"/>
    <d v="2013-12-09T00:00:00"/>
    <d v="2016-12-08T00:00:00"/>
    <s v="纯保底"/>
    <n v="0"/>
    <n v="0"/>
    <s v=""/>
    <n v="3"/>
  </r>
  <r>
    <d v="2016-09-01T00:00:00"/>
    <x v="3"/>
    <x v="3"/>
    <s v="The Second Movement 第二乐章"/>
    <n v="794498.4"/>
    <n v="55773.787680000001"/>
    <x v="1686"/>
    <x v="6034"/>
    <x v="5960"/>
    <x v="148"/>
    <s v="餐饮"/>
    <x v="2"/>
    <s v="餐馆/饭店"/>
    <d v="2013-10-20T00:00:00"/>
    <d v="2022-01-17T00:00:00"/>
    <s v="保底(含物管费)与流水两者取高"/>
    <s v="0.05"/>
    <s v="0.05"/>
    <s v=""/>
    <n v="8.1999999999999993"/>
  </r>
  <r>
    <d v="2016-09-01T00:00:00"/>
    <x v="3"/>
    <x v="3"/>
    <s v="7°银匠"/>
    <n v="47388"/>
    <n v="9093.7572"/>
    <x v="3883"/>
    <x v="6035"/>
    <x v="5961"/>
    <x v="10"/>
    <s v="普通服饰"/>
    <x v="6"/>
    <s v="流行配饰/人造珠宝佩饰"/>
    <d v="2014-06-14T00:00:00"/>
    <d v="2017-08-09T00:00:00"/>
    <s v="保底与流水两者取高"/>
    <s v="0.17"/>
    <s v="0.17"/>
    <s v=""/>
    <n v="3.2"/>
  </r>
  <r>
    <d v="2016-09-01T00:00:00"/>
    <x v="3"/>
    <x v="3"/>
    <s v="西堤厚牛排"/>
    <n v="623824.79999999993"/>
    <n v="86212.58735999999"/>
    <x v="2335"/>
    <x v="6036"/>
    <x v="5962"/>
    <x v="114"/>
    <s v="餐饮"/>
    <x v="2"/>
    <s v="餐馆/饭店"/>
    <d v="2014-04-28T00:00:00"/>
    <d v="2020-04-27T00:00:00"/>
    <s v="保底(含物管费)与流水两者取高"/>
    <s v="0.09"/>
    <s v="0.09"/>
    <s v=""/>
    <n v="6"/>
  </r>
  <r>
    <d v="2016-09-01T00:00:00"/>
    <x v="3"/>
    <x v="3"/>
    <s v="Joysocks"/>
    <n v="29163.72"/>
    <n v="8448.7296840000017"/>
    <x v="3884"/>
    <x v="6037"/>
    <x v="5963"/>
    <x v="150"/>
    <s v="普通服饰"/>
    <x v="9"/>
    <s v="内衣裤/保暖内衣"/>
    <d v="2014-09-11T00:00:00"/>
    <d v="2016-09-10T00:00:00"/>
    <s v="保底与流水两者取高"/>
    <s v="0.15"/>
    <s v="0.15"/>
    <s v=""/>
    <n v="2"/>
  </r>
  <r>
    <d v="2016-09-01T00:00:00"/>
    <x v="3"/>
    <x v="3"/>
    <s v="谭木匠"/>
    <n v="34809.599999999999"/>
    <n v="4949.9251199999999"/>
    <x v="2543"/>
    <x v="6038"/>
    <x v="5964"/>
    <x v="10"/>
    <s v="普通服饰"/>
    <x v="6"/>
    <s v="流行配饰/人造珠宝佩饰"/>
    <d v="2014-09-20T00:00:00"/>
    <d v="2016-09-19T00:00:00"/>
    <s v="保底与流水两者取高"/>
    <s v="0.16"/>
    <s v="0.16"/>
    <s v=""/>
    <n v="2"/>
  </r>
  <r>
    <d v="2016-09-01T00:00:00"/>
    <x v="3"/>
    <x v="3"/>
    <s v="泰澜"/>
    <n v="618094.17599999998"/>
    <n v="84308.045606400003"/>
    <x v="3885"/>
    <x v="6039"/>
    <x v="5965"/>
    <x v="113"/>
    <s v="餐饮"/>
    <x v="2"/>
    <s v="餐馆/饭店"/>
    <d v="2014-08-26T00:00:00"/>
    <d v="2019-08-25T00:00:00"/>
    <s v="保底(含物管费)与流水两者取高"/>
    <s v="0.08"/>
    <s v="0.08"/>
    <s v=""/>
    <n v="5"/>
  </r>
  <r>
    <d v="2016-09-01T00:00:00"/>
    <x v="3"/>
    <x v="3"/>
    <s v="One More"/>
    <n v="293262"/>
    <n v="51848.721599999997"/>
    <x v="2146"/>
    <x v="6040"/>
    <x v="5966"/>
    <x v="118"/>
    <s v="普通服饰"/>
    <x v="13"/>
    <s v="女装"/>
    <d v="2014-12-01T00:00:00"/>
    <d v="2018-05-09T00:00:00"/>
    <s v="保底与流水两者取高"/>
    <s v="0.15"/>
    <s v="0.15"/>
    <s v=""/>
    <n v="3.4"/>
  </r>
  <r>
    <d v="2016-09-01T00:00:00"/>
    <x v="3"/>
    <x v="3"/>
    <s v="GXG"/>
    <n v="992334.84000000008"/>
    <n v="179414.13907200002"/>
    <x v="3663"/>
    <x v="6041"/>
    <x v="5967"/>
    <x v="52"/>
    <s v="普通服饰"/>
    <x v="12"/>
    <s v="男装"/>
    <d v="2014-12-01T00:00:00"/>
    <d v="2018-05-09T00:00:00"/>
    <s v="保底与流水两者取高"/>
    <s v="0.15"/>
    <s v="0.15"/>
    <s v=""/>
    <n v="3.4"/>
  </r>
  <r>
    <d v="2016-09-01T00:00:00"/>
    <x v="3"/>
    <x v="3"/>
    <s v="西贝"/>
    <n v="1816107.7320000001"/>
    <n v="113143.5117036"/>
    <x v="3620"/>
    <x v="6042"/>
    <x v="5968"/>
    <x v="145"/>
    <s v="餐饮"/>
    <x v="2"/>
    <s v="餐馆/饭店"/>
    <d v="2015-01-15T00:00:00"/>
    <d v="2023-01-14T00:00:00"/>
    <s v="保底与流水两者取高"/>
    <s v="0.05"/>
    <s v="0.05"/>
    <s v=""/>
    <n v="8"/>
  </r>
  <r>
    <d v="2016-09-01T00:00:00"/>
    <x v="3"/>
    <x v="3"/>
    <s v="巴蜀江南"/>
    <n v="484209.6"/>
    <n v="90159.827519999992"/>
    <x v="2608"/>
    <x v="6043"/>
    <x v="5969"/>
    <x v="152"/>
    <s v="餐饮"/>
    <x v="2"/>
    <s v="餐馆/饭店"/>
    <d v="2015-04-04T00:00:00"/>
    <d v="2021-05-09T00:00:00"/>
    <s v="保底(含物管费)与流水两者取高"/>
    <s v="0.08"/>
    <s v="0.08"/>
    <s v=""/>
    <n v="6.1"/>
  </r>
  <r>
    <d v="2016-09-01T00:00:00"/>
    <x v="3"/>
    <x v="3"/>
    <s v="AVVN 飞鸟和新酒"/>
    <n v="307892.39999999997"/>
    <n v="61332.166080000003"/>
    <x v="941"/>
    <x v="6044"/>
    <x v="5970"/>
    <x v="25"/>
    <s v="普通服饰"/>
    <x v="13"/>
    <s v="女装"/>
    <d v="2015-05-10T00:00:00"/>
    <d v="2017-05-09T00:00:00"/>
    <s v="保底与流水两者取高"/>
    <s v="0.16"/>
    <s v="0.16"/>
    <s v=""/>
    <n v="2"/>
  </r>
  <r>
    <d v="2016-09-01T00:00:00"/>
    <x v="3"/>
    <x v="3"/>
    <s v="百合新娘"/>
    <n v="95283.599999999991"/>
    <n v="21448.338360000002"/>
    <x v="3886"/>
    <x v="6045"/>
    <x v="5971"/>
    <x v="24"/>
    <s v="其它"/>
    <x v="3"/>
    <s v="婚纱店/婚纱摄影"/>
    <d v="2015-06-08T00:00:00"/>
    <d v="2017-06-07T00:00:00"/>
    <s v="保底与流水两者取高"/>
    <s v="0.18"/>
    <s v="0.18"/>
    <s v=""/>
    <n v="2"/>
  </r>
  <r>
    <d v="2016-09-01T00:00:00"/>
    <x v="3"/>
    <x v="3"/>
    <s v="TATA"/>
    <n v="166459.19999999998"/>
    <n v="24935.588159999999"/>
    <x v="2437"/>
    <x v="6046"/>
    <x v="5972"/>
    <x v="22"/>
    <s v="普通服饰"/>
    <x v="6"/>
    <s v="鞋"/>
    <d v="2015-06-01T00:00:00"/>
    <d v="2017-05-31T00:00:00"/>
    <s v="保底与流水两者取高"/>
    <s v="0.13"/>
    <s v="0.13"/>
    <s v=""/>
    <n v="2"/>
  </r>
  <r>
    <d v="2016-09-01T00:00:00"/>
    <x v="3"/>
    <x v="3"/>
    <s v="Teenmix 天美意"/>
    <n v="184746"/>
    <n v="27434.780999999995"/>
    <x v="3887"/>
    <x v="6047"/>
    <x v="5973"/>
    <x v="154"/>
    <s v="普通服饰"/>
    <x v="6"/>
    <s v="鞋"/>
    <d v="2015-06-01T00:00:00"/>
    <d v="2017-05-31T00:00:00"/>
    <s v="保底与流水两者取高"/>
    <s v="0.13"/>
    <s v="0.13"/>
    <s v=""/>
    <n v="2"/>
  </r>
  <r>
    <d v="2016-09-01T00:00:00"/>
    <x v="3"/>
    <x v="3"/>
    <s v="Belle 百丽"/>
    <n v="330049.2"/>
    <n v="46503.932279999994"/>
    <x v="3748"/>
    <x v="6048"/>
    <x v="5974"/>
    <x v="51"/>
    <s v="普通服饰"/>
    <x v="6"/>
    <s v="鞋"/>
    <d v="2015-06-04T00:00:00"/>
    <d v="2017-06-03T00:00:00"/>
    <s v="保底与流水两者取高"/>
    <s v="0.13"/>
    <s v="0.13"/>
    <s v=""/>
    <n v="2"/>
  </r>
  <r>
    <d v="2016-09-01T00:00:00"/>
    <x v="3"/>
    <x v="3"/>
    <s v="木九十"/>
    <n v="134893.56"/>
    <n v="25400.457348000004"/>
    <x v="3888"/>
    <x v="6049"/>
    <x v="5975"/>
    <x v="137"/>
    <s v="珠宝"/>
    <x v="11"/>
    <s v="钟表"/>
    <d v="2015-06-01T00:00:00"/>
    <d v="2017-05-31T00:00:00"/>
    <s v="保底与流水两者取高"/>
    <s v="0.16"/>
    <s v="0.16"/>
    <s v=""/>
    <n v="2"/>
  </r>
  <r>
    <d v="2016-09-01T00:00:00"/>
    <x v="3"/>
    <x v="3"/>
    <s v="Tutuanna 趣趣安娜"/>
    <n v="129689.63999999998"/>
    <n v="39295.960919999998"/>
    <x v="3155"/>
    <x v="6050"/>
    <x v="5976"/>
    <x v="63"/>
    <s v="普通服饰"/>
    <x v="9"/>
    <s v="内衣裤/保暖内衣"/>
    <d v="2015-06-01T00:00:00"/>
    <d v="2017-05-31T00:00:00"/>
    <s v="保底与流水两者取高"/>
    <s v="0.18"/>
    <s v="0.18"/>
    <s v=""/>
    <n v="2"/>
  </r>
  <r>
    <d v="2016-09-01T00:00:00"/>
    <x v="3"/>
    <x v="3"/>
    <s v="it Michaa"/>
    <n v="377288.39999999997"/>
    <n v="72816.661200000002"/>
    <x v="3889"/>
    <x v="6051"/>
    <x v="5977"/>
    <x v="60"/>
    <s v="普通服饰"/>
    <x v="13"/>
    <s v="女装"/>
    <d v="2015-06-08T00:00:00"/>
    <d v="2017-06-07T00:00:00"/>
    <s v="保底与流水两者取高"/>
    <s v="0.17"/>
    <s v="0.17"/>
    <s v=""/>
    <n v="2"/>
  </r>
  <r>
    <d v="2016-09-01T00:00:00"/>
    <x v="3"/>
    <x v="3"/>
    <s v="Peace Bird 太平鸟女装"/>
    <n v="156979.19999999998"/>
    <n v="63403.898879999993"/>
    <x v="3890"/>
    <x v="6052"/>
    <x v="5978"/>
    <x v="35"/>
    <s v="普通服饰"/>
    <x v="13"/>
    <s v="女装"/>
    <d v="2015-06-01T00:00:00"/>
    <d v="2017-05-31T00:00:00"/>
    <s v="保底与流水两者取高"/>
    <s v="0.19"/>
    <s v="0.19"/>
    <s v=""/>
    <n v="2"/>
  </r>
  <r>
    <d v="2016-09-01T00:00:00"/>
    <x v="3"/>
    <x v="3"/>
    <s v="Seasonwind 季候风"/>
    <n v="116286"/>
    <n v="39746.554799999998"/>
    <x v="3891"/>
    <x v="6053"/>
    <x v="5979"/>
    <x v="156"/>
    <s v="普通服饰"/>
    <x v="13"/>
    <s v="女装"/>
    <d v="2015-06-08T00:00:00"/>
    <d v="2017-06-07T00:00:00"/>
    <s v="保底与流水两者取高"/>
    <s v="0.17"/>
    <s v="0.17"/>
    <s v=""/>
    <n v="2"/>
  </r>
  <r>
    <d v="2016-09-01T00:00:00"/>
    <x v="3"/>
    <x v="3"/>
    <s v="Eifini 伊芙丽"/>
    <n v="531195.6"/>
    <n v="117819.18407999999"/>
    <x v="3892"/>
    <x v="6054"/>
    <x v="5980"/>
    <x v="123"/>
    <s v="普通服饰"/>
    <x v="13"/>
    <s v="女装"/>
    <d v="2015-05-16T00:00:00"/>
    <d v="2017-05-15T00:00:00"/>
    <s v="保底与流水两者取高"/>
    <s v="0.18"/>
    <s v="0.18"/>
    <s v=""/>
    <n v="2"/>
  </r>
  <r>
    <d v="2016-09-01T00:00:00"/>
    <x v="3"/>
    <x v="3"/>
    <s v="Adidas Originals 三叶草"/>
    <n v="668427.6"/>
    <n v="93245.650200000004"/>
    <x v="2379"/>
    <x v="6055"/>
    <x v="5981"/>
    <x v="155"/>
    <s v="普通服饰"/>
    <x v="18"/>
    <s v="运动服饰/运动配饰"/>
    <d v="2015-06-23T00:00:00"/>
    <d v="2017-06-22T00:00:00"/>
    <s v="保底与流水两者取高"/>
    <s v="0.13"/>
    <s v="0.13"/>
    <s v=""/>
    <n v="2"/>
  </r>
  <r>
    <d v="2016-09-01T00:00:00"/>
    <x v="3"/>
    <x v="3"/>
    <s v="iwell 爱享屋"/>
    <n v="50948.4"/>
    <n v="9196.1861999999983"/>
    <x v="3893"/>
    <x v="6056"/>
    <x v="5982"/>
    <x v="157"/>
    <s v="普通服饰"/>
    <x v="6"/>
    <s v="生活特性店"/>
    <d v="2015-06-26T00:00:00"/>
    <d v="2017-06-25T00:00:00"/>
    <s v="保底与流水两者取高"/>
    <s v="0.16"/>
    <s v="0.16"/>
    <s v=""/>
    <n v="2"/>
  </r>
  <r>
    <d v="2016-09-01T00:00:00"/>
    <x v="3"/>
    <x v="3"/>
    <s v="煮火"/>
    <n v="524551.92000000004"/>
    <n v="53609.206224000016"/>
    <x v="3877"/>
    <x v="6057"/>
    <x v="5983"/>
    <x v="143"/>
    <s v="餐饮"/>
    <x v="2"/>
    <s v="餐馆/饭店"/>
    <d v="2015-05-11T00:00:00"/>
    <d v="2020-05-10T00:00:00"/>
    <s v="保底与流水两者取高"/>
    <s v="0.08"/>
    <s v="0.08"/>
    <s v=""/>
    <n v="5"/>
  </r>
  <r>
    <d v="2016-09-01T00:00:00"/>
    <x v="3"/>
    <x v="3"/>
    <s v="牛胜"/>
    <n v="461676"/>
    <n v="50461.186800000003"/>
    <x v="3894"/>
    <x v="6058"/>
    <x v="5984"/>
    <x v="158"/>
    <s v="餐饮"/>
    <x v="2"/>
    <s v="餐馆/饭店"/>
    <d v="2015-05-15T00:00:00"/>
    <d v="2020-05-14T00:00:00"/>
    <s v="保底(含物管费)与流水两者取高"/>
    <s v="0.08"/>
    <s v="0.08"/>
    <s v=""/>
    <n v="5"/>
  </r>
  <r>
    <d v="2016-09-01T00:00:00"/>
    <x v="3"/>
    <x v="3"/>
    <s v="Miomi 米欧米"/>
    <n v="66694.8"/>
    <n v="11838.326999999999"/>
    <x v="2419"/>
    <x v="6059"/>
    <x v="5985"/>
    <x v="10"/>
    <s v="其它"/>
    <x v="1"/>
    <s v="眼镜"/>
    <d v="2015-11-01T00:00:00"/>
    <d v="2016-10-31T00:00:00"/>
    <s v="保底与流水两者取高"/>
    <s v="0.16"/>
    <s v="0.16"/>
    <s v=""/>
    <n v="1"/>
  </r>
  <r>
    <d v="2016-09-01T00:00:00"/>
    <x v="3"/>
    <x v="3"/>
    <s v="白井(SHIRAI)品牌饰品"/>
    <n v="38324.400000000001"/>
    <n v="7718.5341599999992"/>
    <x v="3895"/>
    <x v="6060"/>
    <x v="5986"/>
    <x v="10"/>
    <s v="普通服饰"/>
    <x v="6"/>
    <s v="流行配饰/人造珠宝佩饰"/>
    <d v="2015-09-19T00:00:00"/>
    <d v="2016-09-18T00:00:00"/>
    <s v="保底与流水两者取高"/>
    <s v="0.15"/>
    <s v="0.15"/>
    <s v=""/>
    <n v="1"/>
  </r>
  <r>
    <d v="2016-09-01T00:00:00"/>
    <x v="3"/>
    <x v="3"/>
    <s v="Zippo"/>
    <n v="62419.199999999997"/>
    <n v="9156.896639999999"/>
    <x v="226"/>
    <x v="6061"/>
    <x v="5987"/>
    <x v="6"/>
    <s v="其它"/>
    <x v="1"/>
    <s v="个人嗜好/收藏品"/>
    <d v="2015-11-15T00:00:00"/>
    <d v="2016-11-14T00:00:00"/>
    <s v="保底与流水两者取高"/>
    <s v="0.13"/>
    <s v="0.13"/>
    <s v=""/>
    <n v="1"/>
  </r>
  <r>
    <d v="2016-09-01T00:00:00"/>
    <x v="3"/>
    <x v="3"/>
    <s v="真情告白"/>
    <n v="315345.59999999998"/>
    <n v="63920.553119999997"/>
    <x v="2961"/>
    <x v="6062"/>
    <x v="5988"/>
    <x v="20"/>
    <s v="普通服饰"/>
    <x v="13"/>
    <s v="女装"/>
    <d v="2015-11-17T00:00:00"/>
    <d v="2017-11-16T00:00:00"/>
    <s v="保底与流水两者取高"/>
    <s v="0.17"/>
    <s v="0.17"/>
    <s v=""/>
    <n v="2"/>
  </r>
  <r>
    <d v="2016-09-01T00:00:00"/>
    <x v="3"/>
    <x v="3"/>
    <s v="ZUEE"/>
    <n v="112099.2"/>
    <n v="37844.689919999997"/>
    <x v="3896"/>
    <x v="6063"/>
    <x v="5989"/>
    <x v="159"/>
    <s v="普通服饰"/>
    <x v="12"/>
    <s v="男装"/>
    <d v="2015-11-17T00:00:00"/>
    <d v="2017-11-16T00:00:00"/>
    <s v="保底与流水两者取高"/>
    <s v="0.18"/>
    <s v="0.18"/>
    <s v=""/>
    <n v="2"/>
  </r>
  <r>
    <d v="2016-09-01T00:00:00"/>
    <x v="3"/>
    <x v="3"/>
    <s v="Trendiano"/>
    <n v="70137.599999999991"/>
    <n v="41879.160959999994"/>
    <x v="3897"/>
    <x v="6064"/>
    <x v="5990"/>
    <x v="97"/>
    <s v="普通服饰"/>
    <x v="12"/>
    <s v="男装"/>
    <d v="2015-11-17T00:00:00"/>
    <d v="2017-11-16T00:00:00"/>
    <s v="保底与流水两者取高"/>
    <s v="0.18"/>
    <s v="0.18"/>
    <s v=""/>
    <n v="2"/>
  </r>
  <r>
    <d v="2016-09-01T00:00:00"/>
    <x v="3"/>
    <x v="3"/>
    <s v="Fellala 翡拉拉"/>
    <n v="18432"/>
    <n v="8825.2415999999994"/>
    <x v="3898"/>
    <x v="6065"/>
    <x v="5991"/>
    <x v="10"/>
    <s v="普通服饰"/>
    <x v="6"/>
    <s v="流行配饰/人造珠宝佩饰"/>
    <d v="2015-12-24T00:00:00"/>
    <d v="2016-12-23T00:00:00"/>
    <s v="保底与流水两者取高"/>
    <s v="0.16"/>
    <s v="0.16"/>
    <s v=""/>
    <n v="1"/>
  </r>
  <r>
    <d v="2016-09-01T00:00:00"/>
    <x v="3"/>
    <x v="3"/>
    <s v="J.D.V"/>
    <n v="181260"/>
    <n v="94943.987999999998"/>
    <x v="3899"/>
    <x v="6066"/>
    <x v="5992"/>
    <x v="126"/>
    <s v="普通服饰"/>
    <x v="12"/>
    <s v="男装"/>
    <d v="2016-03-07T00:00:00"/>
    <d v="2018-03-06T00:00:00"/>
    <s v="保底与流水两者取高"/>
    <s v="0.15"/>
    <s v="0.15"/>
    <s v=""/>
    <n v="2"/>
  </r>
  <r>
    <d v="2016-09-01T00:00:00"/>
    <x v="3"/>
    <x v="3"/>
    <s v="DW"/>
    <n v="137288.63999999998"/>
    <n v="25137.549983999997"/>
    <x v="3657"/>
    <x v="6067"/>
    <x v="5993"/>
    <x v="10"/>
    <s v="珠宝"/>
    <x v="11"/>
    <s v="钟表"/>
    <d v="2016-03-15T00:00:00"/>
    <d v="2017-03-14T00:00:00"/>
    <s v="保底与流水两者取高"/>
    <s v="0.17"/>
    <s v="0.17"/>
    <s v=""/>
    <n v="1"/>
  </r>
  <r>
    <d v="2016-09-01T00:00:00"/>
    <x v="3"/>
    <x v="3"/>
    <s v="Crocs 卡洛驰"/>
    <n v="25148.399999999998"/>
    <n v="20184.10584"/>
    <x v="3900"/>
    <x v="6068"/>
    <x v="5994"/>
    <x v="24"/>
    <s v="普通服饰"/>
    <x v="6"/>
    <s v="鞋"/>
    <d v="2016-04-01T00:00:00"/>
    <d v="2017-03-31T00:00:00"/>
    <s v="保底与流水两者取高"/>
    <s v="0.17"/>
    <s v="0.17"/>
    <s v=""/>
    <n v="1"/>
  </r>
  <r>
    <d v="2016-09-01T00:00:00"/>
    <x v="3"/>
    <x v="3"/>
    <s v="IN'S"/>
    <n v="326450.39999999997"/>
    <n v="67542.587759999995"/>
    <x v="2281"/>
    <x v="6069"/>
    <x v="5995"/>
    <x v="122"/>
    <s v="普通服饰"/>
    <x v="13"/>
    <s v="女装"/>
    <d v="2016-05-10T00:00:00"/>
    <d v="2018-05-09T00:00:00"/>
    <s v="保底与流水两者取高"/>
    <s v="0.17"/>
    <s v="0.17"/>
    <s v=""/>
    <n v="2"/>
  </r>
  <r>
    <d v="2016-09-01T00:00:00"/>
    <x v="3"/>
    <x v="3"/>
    <s v="LEE"/>
    <n v="240700.79999999999"/>
    <n v="58129.243200000004"/>
    <x v="3901"/>
    <x v="6070"/>
    <x v="5996"/>
    <x v="17"/>
    <s v="普通服饰"/>
    <x v="9"/>
    <s v="中性服装/休闲服饰"/>
    <d v="2016-06-08T00:00:00"/>
    <d v="2018-06-07T00:00:00"/>
    <s v="保底与流水两者取高"/>
    <s v="0.15"/>
    <s v="0.15"/>
    <s v=""/>
    <n v="2"/>
  </r>
  <r>
    <d v="2016-09-01T00:00:00"/>
    <x v="3"/>
    <x v="3"/>
    <s v="蔓楼兰"/>
    <n v="101474.4"/>
    <n v="50341.449840000001"/>
    <x v="3902"/>
    <x v="6071"/>
    <x v="5997"/>
    <x v="161"/>
    <s v="普通服饰"/>
    <x v="13"/>
    <s v="女装"/>
    <d v="2016-06-15T00:00:00"/>
    <d v="2018-06-14T00:00:00"/>
    <s v="保底与流水两者取高"/>
    <s v="0.16"/>
    <s v="0.16"/>
    <s v=""/>
    <n v="2"/>
  </r>
  <r>
    <d v="2016-09-01T00:00:00"/>
    <x v="3"/>
    <x v="3"/>
    <s v="Levi's"/>
    <n v="169204.8"/>
    <n v="55076.162399999994"/>
    <x v="3903"/>
    <x v="6072"/>
    <x v="5998"/>
    <x v="162"/>
    <s v="普通服饰"/>
    <x v="9"/>
    <s v="综合服饰"/>
    <d v="2016-06-15T00:00:00"/>
    <d v="2018-06-14T00:00:00"/>
    <s v="保底与流水两者取高"/>
    <s v="0.18"/>
    <s v="0.18"/>
    <s v=""/>
    <n v="2"/>
  </r>
  <r>
    <d v="2016-09-01T00:00:00"/>
    <x v="3"/>
    <x v="3"/>
    <s v="Aimer 爱慕一家人"/>
    <n v="200800.8"/>
    <n v="69918.838559999989"/>
    <x v="3904"/>
    <x v="6073"/>
    <x v="5999"/>
    <x v="117"/>
    <s v="普通服饰"/>
    <x v="9"/>
    <s v="内衣裤/保暖内衣"/>
    <d v="2016-05-10T00:00:00"/>
    <d v="2018-05-09T00:00:00"/>
    <s v="保底与流水两者取高"/>
    <s v="0.17"/>
    <s v="0.17"/>
    <s v=""/>
    <n v="2"/>
  </r>
  <r>
    <d v="2016-09-01T00:00:00"/>
    <x v="3"/>
    <x v="3"/>
    <s v="Esprit"/>
    <n v="333677.75999999995"/>
    <n v="104074.09334400001"/>
    <x v="3905"/>
    <x v="6074"/>
    <x v="6000"/>
    <x v="160"/>
    <s v="普通服饰"/>
    <x v="9"/>
    <s v="中性服装/休闲服饰"/>
    <d v="2016-05-10T00:00:00"/>
    <d v="2018-05-09T00:00:00"/>
    <s v="保底与流水两者取高"/>
    <s v="0.11"/>
    <s v="0.11"/>
    <s v=""/>
    <n v="2"/>
  </r>
  <r>
    <d v="2016-09-01T00:00:00"/>
    <x v="3"/>
    <x v="3"/>
    <s v="Yatlas"/>
    <n v="194522.4"/>
    <n v="49758.829920000004"/>
    <x v="3039"/>
    <x v="6075"/>
    <x v="6001"/>
    <x v="163"/>
    <s v="普通服饰"/>
    <x v="12"/>
    <s v="男装"/>
    <d v="2016-06-16T00:00:00"/>
    <d v="2019-07-05T00:00:00"/>
    <s v="保底与流水两者取高"/>
    <s v="0.17"/>
    <s v="0.17"/>
    <s v=""/>
    <n v="3.1"/>
  </r>
  <r>
    <d v="2016-09-01T00:00:00"/>
    <x v="3"/>
    <x v="3"/>
    <s v="STACCATO 思加图"/>
    <n v="294106.92"/>
    <n v="52262.799683999998"/>
    <x v="1056"/>
    <x v="6076"/>
    <x v="6002"/>
    <x v="136"/>
    <s v="普通服饰"/>
    <x v="6"/>
    <s v="鞋"/>
    <d v="2016-06-01T00:00:00"/>
    <d v="2018-05-31T00:00:00"/>
    <s v="保底与流水两者取高"/>
    <s v="0.12"/>
    <s v="0.12"/>
    <s v=""/>
    <n v="2"/>
  </r>
  <r>
    <d v="2016-09-01T00:00:00"/>
    <x v="3"/>
    <x v="3"/>
    <s v="Dazzle 地素"/>
    <n v="118218"/>
    <n v="61839.835799999993"/>
    <x v="3906"/>
    <x v="6077"/>
    <x v="6003"/>
    <x v="135"/>
    <s v="普通服饰"/>
    <x v="13"/>
    <s v="女装"/>
    <d v="2016-07-01T00:00:00"/>
    <d v="2018-06-30T00:00:00"/>
    <s v="保底与流水两者取高"/>
    <s v="0.17"/>
    <s v="0.17"/>
    <s v=""/>
    <n v="2"/>
  </r>
  <r>
    <d v="2016-09-01T00:00:00"/>
    <x v="3"/>
    <x v="3"/>
    <s v="琢翰轩"/>
    <n v="18486.599999999999"/>
    <n v="7943.6920199999995"/>
    <x v="3907"/>
    <x v="6078"/>
    <x v="6004"/>
    <x v="58"/>
    <s v="珠宝"/>
    <x v="7"/>
    <s v="珠宝"/>
    <d v="2016-07-07T00:00:00"/>
    <d v="2017-07-06T00:00:00"/>
    <s v="保底与流水两者取高"/>
    <s v="0.18"/>
    <s v="0.18"/>
    <s v=""/>
    <n v="1"/>
  </r>
  <r>
    <d v="2016-09-01T00:00:00"/>
    <x v="3"/>
    <x v="3"/>
    <s v="JNBY 江南布衣"/>
    <n v="376383.6"/>
    <n v="81901.071360000002"/>
    <x v="3908"/>
    <x v="6079"/>
    <x v="6005"/>
    <x v="164"/>
    <s v="普通服饰"/>
    <x v="13"/>
    <s v="女装"/>
    <d v="2016-07-01T00:00:00"/>
    <d v="2018-06-30T00:00:00"/>
    <s v="保底与流水两者取高"/>
    <s v="0.19"/>
    <s v="0.19"/>
    <s v=""/>
    <n v="2"/>
  </r>
  <r>
    <d v="2016-09-01T00:00:00"/>
    <x v="3"/>
    <x v="3"/>
    <s v="Croquis 速写"/>
    <n v="356701.8"/>
    <n v="77511.301139999996"/>
    <x v="1614"/>
    <x v="6080"/>
    <x v="6006"/>
    <x v="54"/>
    <s v="普通服饰"/>
    <x v="12"/>
    <s v="男装"/>
    <d v="2016-07-01T00:00:00"/>
    <d v="2018-06-30T00:00:00"/>
    <s v="保底与流水两者取高"/>
    <s v="0.19"/>
    <s v="0.19"/>
    <s v=""/>
    <n v="2"/>
  </r>
  <r>
    <d v="2016-09-01T00:00:00"/>
    <x v="3"/>
    <x v="3"/>
    <s v="Trenta"/>
    <n v="730.8"/>
    <n v="22251.61764"/>
    <x v="3909"/>
    <x v="6081"/>
    <x v="6007"/>
    <x v="33"/>
    <s v="普通服饰"/>
    <x v="9"/>
    <s v="综合服饰"/>
    <d v="2016-07-15T00:00:00"/>
    <d v="2018-07-14T00:00:00"/>
    <s v="保底与流水两者取高"/>
    <s v="0.18"/>
    <s v="0.18"/>
    <s v=""/>
    <n v="2"/>
  </r>
  <r>
    <d v="2016-09-01T00:00:00"/>
    <x v="3"/>
    <x v="3"/>
    <s v="维果部落(02-K10)"/>
    <n v="39096"/>
    <n v="4742.3447999999999"/>
    <x v="3910"/>
    <x v="6082"/>
    <x v="6008"/>
    <x v="11"/>
    <s v="餐饮"/>
    <x v="0"/>
    <s v="小吃/冷饮/果汁吧"/>
    <d v="2014-03-14T00:00:00"/>
    <d v="2017-03-13T00:00:00"/>
    <s v="保底与流水两者取高"/>
    <s v="0.1"/>
    <s v="0.1"/>
    <s v=""/>
    <n v="3"/>
  </r>
  <r>
    <d v="2016-09-01T00:00:00"/>
    <x v="3"/>
    <x v="3"/>
    <s v="优特L2"/>
    <n v="48734.400000000001"/>
    <n v="0"/>
    <x v="100"/>
    <x v="6083"/>
    <x v="104"/>
    <x v="149"/>
    <s v="其它"/>
    <x v="3"/>
    <s v="汽车美容"/>
    <d v="2015-08-21T00:00:00"/>
    <d v="2016-08-20T00:00:00"/>
    <s v="纯保底"/>
    <n v="0"/>
    <n v="0"/>
    <s v=""/>
    <n v="1"/>
  </r>
  <r>
    <d v="2016-09-01T00:00:00"/>
    <x v="3"/>
    <x v="3"/>
    <s v="热气球（P1-02-K22）"/>
    <n v="242827.19999999998"/>
    <n v="18479.14992"/>
    <x v="3911"/>
    <x v="6084"/>
    <x v="6009"/>
    <x v="57"/>
    <s v="儿童"/>
    <x v="22"/>
    <s v="儿童主题乐园"/>
    <d v="2015-12-24T00:00:00"/>
    <d v="2017-03-23T00:00:00"/>
    <s v="保底与流水两者取高"/>
    <s v="0.07"/>
    <s v="0.07"/>
    <s v=""/>
    <n v="1.2"/>
  </r>
  <r>
    <d v="2016-10-01T00:00:00"/>
    <x v="3"/>
    <x v="3"/>
    <s v="木九十"/>
    <n v="167919.47999999998"/>
    <n v="30947.560163999995"/>
    <x v="1980"/>
    <x v="6085"/>
    <x v="6010"/>
    <x v="137"/>
    <s v="珠宝"/>
    <x v="11"/>
    <s v="钟表"/>
    <d v="2015-06-01T00:00:00"/>
    <d v="2017-05-31T00:00:00"/>
    <s v="保底与流水两者取高"/>
    <s v="0.16"/>
    <s v="0.16"/>
    <s v=""/>
    <n v="2"/>
  </r>
  <r>
    <d v="2016-10-01T00:00:00"/>
    <x v="3"/>
    <x v="3"/>
    <s v="Croquis 速写"/>
    <n v="502760.39999999997"/>
    <n v="106685.75687999999"/>
    <x v="3912"/>
    <x v="6086"/>
    <x v="6011"/>
    <x v="54"/>
    <s v="普通服饰"/>
    <x v="12"/>
    <s v="男装"/>
    <d v="2016-07-01T00:00:00"/>
    <d v="2018-06-30T00:00:00"/>
    <s v="保底与流水两者取高"/>
    <s v="0.19"/>
    <s v="0.19"/>
    <s v=""/>
    <n v="2"/>
  </r>
  <r>
    <d v="2016-10-01T00:00:00"/>
    <x v="3"/>
    <x v="3"/>
    <s v="釜山料理"/>
    <n v="377853.57599999994"/>
    <n v="54637.627089599999"/>
    <x v="3913"/>
    <x v="6087"/>
    <x v="6012"/>
    <x v="144"/>
    <s v="餐饮"/>
    <x v="2"/>
    <s v="餐馆/饭店"/>
    <d v="2013-02-27T00:00:00"/>
    <d v="2021-05-09T00:00:00"/>
    <s v="保底与流水两者取高"/>
    <s v="0.09"/>
    <s v="0.09"/>
    <s v=""/>
    <n v="8.1999999999999993"/>
  </r>
  <r>
    <d v="2016-10-01T00:00:00"/>
    <x v="3"/>
    <x v="3"/>
    <s v="TATA"/>
    <n v="247545.59999999998"/>
    <n v="35473.284480000002"/>
    <x v="3914"/>
    <x v="6088"/>
    <x v="6013"/>
    <x v="22"/>
    <s v="普通服饰"/>
    <x v="6"/>
    <s v="鞋"/>
    <d v="2015-06-01T00:00:00"/>
    <d v="2017-05-31T00:00:00"/>
    <s v="保底与流水两者取高"/>
    <s v="0.13"/>
    <s v="0.13"/>
    <s v=""/>
    <n v="2"/>
  </r>
  <r>
    <d v="2016-10-01T00:00:00"/>
    <x v="3"/>
    <x v="3"/>
    <s v="澳门豆捞"/>
    <n v="512230.86"/>
    <n v="74734.482473999989"/>
    <x v="1916"/>
    <x v="6089"/>
    <x v="6014"/>
    <x v="146"/>
    <s v="餐饮"/>
    <x v="2"/>
    <s v="餐馆/饭店"/>
    <d v="2012-12-18T00:00:00"/>
    <d v="2021-05-16T00:00:00"/>
    <s v="纯扣"/>
    <s v="0.08"/>
    <s v="0.08"/>
    <s v=""/>
    <n v="8.4"/>
  </r>
  <r>
    <d v="2016-10-01T00:00:00"/>
    <x v="3"/>
    <x v="3"/>
    <s v="煮火"/>
    <n v="664147.848"/>
    <n v="64754.415180000004"/>
    <x v="3843"/>
    <x v="6090"/>
    <x v="6015"/>
    <x v="143"/>
    <s v="餐饮"/>
    <x v="2"/>
    <s v="餐馆/饭店"/>
    <d v="2015-05-11T00:00:00"/>
    <d v="2020-05-10T00:00:00"/>
    <s v="保底与流水两者取高"/>
    <s v="0.08"/>
    <s v="0.08"/>
    <s v=""/>
    <n v="5"/>
  </r>
  <r>
    <d v="2016-10-01T00:00:00"/>
    <x v="3"/>
    <x v="3"/>
    <s v="Dazzle 地素"/>
    <n v="134952"/>
    <n v="61848.501599999996"/>
    <x v="3915"/>
    <x v="6091"/>
    <x v="6016"/>
    <x v="135"/>
    <s v="普通服饰"/>
    <x v="13"/>
    <s v="女装"/>
    <d v="2016-07-01T00:00:00"/>
    <d v="2018-06-30T00:00:00"/>
    <s v="保底与流水两者取高"/>
    <s v="0.17"/>
    <s v="0.17"/>
    <s v=""/>
    <n v="2"/>
  </r>
  <r>
    <d v="2016-10-01T00:00:00"/>
    <x v="3"/>
    <x v="3"/>
    <s v="La Chapelle 拉夏贝尔"/>
    <n v="1160041.2"/>
    <n v="251612.93627999999"/>
    <x v="3916"/>
    <x v="6092"/>
    <x v="6017"/>
    <x v="127"/>
    <s v="快时尚"/>
    <x v="21"/>
    <s v="快时尚"/>
    <d v="2013-03-05T00:00:00"/>
    <d v="2021-06-02T00:00:00"/>
    <s v="保底与流水两者取高"/>
    <s v="0.15"/>
    <s v="0.15"/>
    <s v=""/>
    <n v="8.1999999999999993"/>
  </r>
  <r>
    <d v="2016-10-01T00:00:00"/>
    <x v="3"/>
    <x v="3"/>
    <s v="新发现餐厅"/>
    <n v="1361743.2"/>
    <n v="132497.61335999999"/>
    <x v="3917"/>
    <x v="6093"/>
    <x v="6018"/>
    <x v="111"/>
    <s v="餐饮"/>
    <x v="2"/>
    <s v="餐馆/饭店"/>
    <d v="2012-12-27T00:00:00"/>
    <d v="2021-05-09T00:00:00"/>
    <s v="保底(含物管费)与流水两者取高"/>
    <s v="0.08"/>
    <s v="0.08"/>
    <s v=""/>
    <n v="8.4"/>
  </r>
  <r>
    <d v="2016-10-01T00:00:00"/>
    <x v="3"/>
    <x v="3"/>
    <s v="蔓楼兰"/>
    <n v="144650.4"/>
    <n v="50338.339200000002"/>
    <x v="3918"/>
    <x v="6094"/>
    <x v="6019"/>
    <x v="161"/>
    <s v="普通服饰"/>
    <x v="13"/>
    <s v="女装"/>
    <d v="2016-06-15T00:00:00"/>
    <d v="2018-06-14T00:00:00"/>
    <s v="保底与流水两者取高"/>
    <s v="0.16"/>
    <s v="0.16"/>
    <s v=""/>
    <n v="2"/>
  </r>
  <r>
    <d v="2016-10-01T00:00:00"/>
    <x v="3"/>
    <x v="3"/>
    <s v="Adidas Originals 三叶草"/>
    <n v="725961.6"/>
    <n v="100763.47008000001"/>
    <x v="203"/>
    <x v="6095"/>
    <x v="6020"/>
    <x v="155"/>
    <s v="普通服饰"/>
    <x v="18"/>
    <s v="运动服饰/运动配饰"/>
    <d v="2015-06-23T00:00:00"/>
    <d v="2017-06-22T00:00:00"/>
    <s v="保底与流水两者取高"/>
    <s v="0.13"/>
    <s v="0.13"/>
    <s v=""/>
    <n v="2"/>
  </r>
  <r>
    <d v="2016-10-01T00:00:00"/>
    <x v="3"/>
    <x v="3"/>
    <s v="Yatlas"/>
    <n v="403568.39999999997"/>
    <n v="79422.261119999996"/>
    <x v="3694"/>
    <x v="6096"/>
    <x v="6021"/>
    <x v="163"/>
    <s v="普通服饰"/>
    <x v="12"/>
    <s v="男装"/>
    <d v="2016-06-16T00:00:00"/>
    <d v="2019-07-05T00:00:00"/>
    <s v="保底与流水两者取高"/>
    <s v="0.17"/>
    <s v="0.17"/>
    <s v=""/>
    <n v="3.1"/>
  </r>
  <r>
    <d v="2016-10-01T00:00:00"/>
    <x v="3"/>
    <x v="3"/>
    <s v="GXG"/>
    <n v="1116291.5999999999"/>
    <n v="198365.01731999998"/>
    <x v="1056"/>
    <x v="6097"/>
    <x v="6022"/>
    <x v="52"/>
    <s v="普通服饰"/>
    <x v="12"/>
    <s v="男装"/>
    <d v="2014-12-01T00:00:00"/>
    <d v="2018-05-09T00:00:00"/>
    <s v="保底与流水两者取高"/>
    <s v="0.15"/>
    <s v="0.15"/>
    <s v=""/>
    <n v="3.4"/>
  </r>
  <r>
    <d v="2016-10-01T00:00:00"/>
    <x v="3"/>
    <x v="3"/>
    <s v="Peace Bird 太平鸟男装"/>
    <n v="1000437.6"/>
    <n v="181279.29311999999"/>
    <x v="1243"/>
    <x v="6098"/>
    <x v="6023"/>
    <x v="124"/>
    <s v="普通服饰"/>
    <x v="12"/>
    <s v="男装"/>
    <d v="2013-01-21T00:00:00"/>
    <d v="2017-05-09T00:00:00"/>
    <s v="保底与流水两者取高"/>
    <s v="0.16"/>
    <s v="0.16"/>
    <s v=""/>
    <n v="4.3"/>
  </r>
  <r>
    <d v="2016-10-01T00:00:00"/>
    <x v="3"/>
    <x v="3"/>
    <s v="it Michaa"/>
    <n v="424981.2"/>
    <n v="81341.40168000001"/>
    <x v="3079"/>
    <x v="6099"/>
    <x v="6024"/>
    <x v="60"/>
    <s v="普通服饰"/>
    <x v="13"/>
    <s v="女装"/>
    <d v="2015-06-08T00:00:00"/>
    <d v="2017-06-07T00:00:00"/>
    <s v="保底与流水两者取高"/>
    <s v="0.17"/>
    <s v="0.17"/>
    <s v=""/>
    <n v="2"/>
  </r>
  <r>
    <d v="2016-10-01T00:00:00"/>
    <x v="3"/>
    <x v="3"/>
    <s v="侨治"/>
    <n v="200350.94399999999"/>
    <n v="28850.535936"/>
    <x v="2653"/>
    <x v="6100"/>
    <x v="6025"/>
    <x v="115"/>
    <s v="美容"/>
    <x v="8"/>
    <s v="美容/美发/美甲"/>
    <d v="2012-11-30T00:00:00"/>
    <d v="2018-05-09T00:00:00"/>
    <s v="纯保底"/>
    <s v="0."/>
    <s v="0."/>
    <s v=""/>
    <n v="5.4"/>
  </r>
  <r>
    <d v="2016-10-01T00:00:00"/>
    <x v="3"/>
    <x v="3"/>
    <s v="Harbor House"/>
    <n v="1682570.0399999998"/>
    <n v="243467.88478799997"/>
    <x v="2401"/>
    <x v="6101"/>
    <x v="6026"/>
    <x v="142"/>
    <s v="其它"/>
    <x v="4"/>
    <s v="家具/厨房/卫浴/灯"/>
    <d v="2012-11-28T00:00:00"/>
    <d v="2018-05-09T00:00:00"/>
    <s v="保底与流水两者取高"/>
    <s v="0.13"/>
    <s v="0.13"/>
    <s v=""/>
    <n v="5.4"/>
  </r>
  <r>
    <d v="2016-10-01T00:00:00"/>
    <x v="3"/>
    <x v="3"/>
    <s v="The Second Movement 第二乐章"/>
    <n v="882076.79999999993"/>
    <n v="55835.461439999992"/>
    <x v="3919"/>
    <x v="6102"/>
    <x v="6027"/>
    <x v="148"/>
    <s v="餐饮"/>
    <x v="2"/>
    <s v="餐馆/饭店"/>
    <d v="2013-10-20T00:00:00"/>
    <d v="2022-01-17T00:00:00"/>
    <s v="保底(含物管费)与流水两者取高"/>
    <s v="0.05"/>
    <s v="0.05"/>
    <s v=""/>
    <n v="8.1999999999999993"/>
  </r>
  <r>
    <d v="2016-10-01T00:00:00"/>
    <x v="3"/>
    <x v="3"/>
    <s v="张生记"/>
    <n v="1284267.5999999999"/>
    <n v="95806.362959999999"/>
    <x v="3920"/>
    <x v="6103"/>
    <x v="6028"/>
    <x v="128"/>
    <s v="餐饮"/>
    <x v="2"/>
    <s v="餐馆/饭店"/>
    <d v="2013-06-21T00:00:00"/>
    <d v="2021-10-18T00:00:00"/>
    <s v="保底(含物管费)与流水两者取高"/>
    <s v="0.04,0.04"/>
    <s v="0.04"/>
    <s v="0.04"/>
    <n v="8.3000000000000007"/>
  </r>
  <r>
    <d v="2016-10-01T00:00:00"/>
    <x v="3"/>
    <x v="3"/>
    <s v="Teenie Weenie"/>
    <n v="182018.80799999999"/>
    <n v="35675.686367999995"/>
    <x v="1561"/>
    <x v="6104"/>
    <x v="6029"/>
    <x v="121"/>
    <s v="普通服饰"/>
    <x v="13"/>
    <s v="女装"/>
    <d v="2013-03-04T00:00:00"/>
    <d v="2017-05-09T00:00:00"/>
    <s v="保底与流水两者取高"/>
    <s v="0.13"/>
    <s v="0.13"/>
    <s v=""/>
    <n v="4.2"/>
  </r>
  <r>
    <d v="2016-10-01T00:00:00"/>
    <x v="3"/>
    <x v="3"/>
    <s v="真情告白"/>
    <n v="371137.2"/>
    <n v="73893.416519999999"/>
    <x v="3353"/>
    <x v="6105"/>
    <x v="6030"/>
    <x v="20"/>
    <s v="普通服饰"/>
    <x v="13"/>
    <s v="女装"/>
    <d v="2015-11-17T00:00:00"/>
    <d v="2017-11-16T00:00:00"/>
    <s v="保底与流水两者取高"/>
    <s v="0.17"/>
    <s v="0.17"/>
    <s v=""/>
    <n v="2"/>
  </r>
  <r>
    <d v="2016-10-01T00:00:00"/>
    <x v="3"/>
    <x v="3"/>
    <s v="炉鱼"/>
    <n v="1917530.4"/>
    <n v="95876.52"/>
    <x v="446"/>
    <x v="6106"/>
    <x v="6031"/>
    <x v="129"/>
    <s v="餐饮"/>
    <x v="2"/>
    <s v="餐馆/饭店"/>
    <d v="2013-08-28T00:00:00"/>
    <d v="2021-11-25T00:00:00"/>
    <s v="保底(含物管费)与流水两者取高"/>
    <s v="0.05"/>
    <s v="0.05"/>
    <s v=""/>
    <n v="8.1999999999999993"/>
  </r>
  <r>
    <d v="2016-10-01T00:00:00"/>
    <x v="3"/>
    <x v="3"/>
    <s v="巴蜀江南"/>
    <n v="613095.84"/>
    <n v="90186.398063999994"/>
    <x v="111"/>
    <x v="6107"/>
    <x v="6032"/>
    <x v="152"/>
    <s v="餐饮"/>
    <x v="2"/>
    <s v="餐馆/饭店"/>
    <d v="2015-04-04T00:00:00"/>
    <d v="2021-05-09T00:00:00"/>
    <s v="保底(含物管费)与流水两者取高"/>
    <s v="0.08"/>
    <s v="0.08"/>
    <s v=""/>
    <n v="6.1"/>
  </r>
  <r>
    <d v="2016-10-01T00:00:00"/>
    <x v="3"/>
    <x v="3"/>
    <s v="gxg.jeans"/>
    <n v="683808.72"/>
    <n v="118435.67030399998"/>
    <x v="1490"/>
    <x v="6108"/>
    <x v="6033"/>
    <x v="125"/>
    <s v="普通服饰"/>
    <x v="12"/>
    <s v="男装"/>
    <d v="2013-01-05T00:00:00"/>
    <d v="2018-05-09T00:00:00"/>
    <s v="保底与流水两者取高"/>
    <s v="0.15"/>
    <s v="0.15"/>
    <s v=""/>
    <n v="5.3"/>
  </r>
  <r>
    <d v="2016-10-01T00:00:00"/>
    <x v="3"/>
    <x v="3"/>
    <s v="Esprit"/>
    <n v="687696.48"/>
    <n v="107280.65088"/>
    <x v="921"/>
    <x v="6109"/>
    <x v="6034"/>
    <x v="160"/>
    <s v="普通服饰"/>
    <x v="9"/>
    <s v="中性服装/休闲服饰"/>
    <d v="2016-05-10T00:00:00"/>
    <d v="2018-05-09T00:00:00"/>
    <s v="保底与流水两者取高"/>
    <s v="0.11"/>
    <s v="0.11"/>
    <s v=""/>
    <n v="2"/>
  </r>
  <r>
    <d v="2016-10-01T00:00:00"/>
    <x v="3"/>
    <x v="3"/>
    <s v="Levi's"/>
    <n v="240254.4"/>
    <n v="55090.333920000005"/>
    <x v="3921"/>
    <x v="6110"/>
    <x v="6035"/>
    <x v="162"/>
    <s v="普通服饰"/>
    <x v="9"/>
    <s v="综合服饰"/>
    <d v="2016-06-15T00:00:00"/>
    <d v="2018-06-14T00:00:00"/>
    <s v="保底与流水两者取高"/>
    <s v="0.18"/>
    <s v="0.18"/>
    <s v=""/>
    <n v="2"/>
  </r>
  <r>
    <d v="2016-10-01T00:00:00"/>
    <x v="3"/>
    <x v="3"/>
    <s v="JNBY 江南布衣"/>
    <n v="525402"/>
    <n v="108075.1914"/>
    <x v="1220"/>
    <x v="6111"/>
    <x v="6036"/>
    <x v="164"/>
    <s v="普通服饰"/>
    <x v="13"/>
    <s v="女装"/>
    <d v="2016-07-01T00:00:00"/>
    <d v="2018-06-30T00:00:00"/>
    <s v="保底与流水两者取高"/>
    <s v="0.19"/>
    <s v="0.19"/>
    <s v=""/>
    <n v="2"/>
  </r>
  <r>
    <d v="2016-10-01T00:00:00"/>
    <x v="3"/>
    <x v="3"/>
    <s v="LEE"/>
    <n v="363541.2"/>
    <n v="65401.061880000008"/>
    <x v="3717"/>
    <x v="6112"/>
    <x v="6037"/>
    <x v="17"/>
    <s v="普通服饰"/>
    <x v="9"/>
    <s v="中性服装/休闲服饰"/>
    <d v="2016-06-08T00:00:00"/>
    <d v="2018-06-07T00:00:00"/>
    <s v="保底与流水两者取高"/>
    <s v="0.15"/>
    <s v="0.15"/>
    <s v=""/>
    <n v="2"/>
  </r>
  <r>
    <d v="2016-10-01T00:00:00"/>
    <x v="3"/>
    <x v="3"/>
    <s v="西贝"/>
    <n v="2156327.0159999998"/>
    <n v="131104.6825728"/>
    <x v="1531"/>
    <x v="6113"/>
    <x v="6038"/>
    <x v="145"/>
    <s v="餐饮"/>
    <x v="2"/>
    <s v="餐馆/饭店"/>
    <d v="2015-01-15T00:00:00"/>
    <d v="2023-01-14T00:00:00"/>
    <s v="保底与流水两者取高"/>
    <s v="0.05"/>
    <s v="0.05"/>
    <s v=""/>
    <n v="8"/>
  </r>
  <r>
    <d v="2016-10-01T00:00:00"/>
    <x v="3"/>
    <x v="3"/>
    <s v="Tutuanna 趣趣安娜"/>
    <n v="209437.32"/>
    <n v="45238.46112"/>
    <x v="3922"/>
    <x v="6114"/>
    <x v="6039"/>
    <x v="63"/>
    <s v="普通服饰"/>
    <x v="9"/>
    <s v="内衣裤/保暖内衣"/>
    <d v="2015-06-01T00:00:00"/>
    <d v="2017-05-31T00:00:00"/>
    <s v="保底与流水两者取高"/>
    <s v="0.18"/>
    <s v="0.18"/>
    <s v=""/>
    <n v="2"/>
  </r>
  <r>
    <d v="2016-10-01T00:00:00"/>
    <x v="3"/>
    <x v="3"/>
    <s v="Eifini 伊芙丽"/>
    <n v="806178"/>
    <n v="169781.08679999999"/>
    <x v="3923"/>
    <x v="6115"/>
    <x v="6040"/>
    <x v="123"/>
    <s v="普通服饰"/>
    <x v="13"/>
    <s v="女装"/>
    <d v="2015-05-16T00:00:00"/>
    <d v="2017-05-15T00:00:00"/>
    <s v="保底与流水两者取高"/>
    <s v="0.18"/>
    <s v="0.18"/>
    <s v=""/>
    <n v="2"/>
  </r>
  <r>
    <d v="2016-10-01T00:00:00"/>
    <x v="3"/>
    <x v="3"/>
    <s v="STACCATO 思加图"/>
    <n v="384018.84"/>
    <n v="57833.237304000002"/>
    <x v="3532"/>
    <x v="6116"/>
    <x v="6041"/>
    <x v="136"/>
    <s v="普通服饰"/>
    <x v="6"/>
    <s v="鞋"/>
    <d v="2016-06-01T00:00:00"/>
    <d v="2018-05-31T00:00:00"/>
    <s v="保底与流水两者取高"/>
    <s v="0.12"/>
    <s v="0.12"/>
    <s v=""/>
    <n v="2"/>
  </r>
  <r>
    <d v="2016-10-01T00:00:00"/>
    <x v="3"/>
    <x v="3"/>
    <s v="IN'S"/>
    <n v="329361.78000000003"/>
    <n v="67552.101078000007"/>
    <x v="3924"/>
    <x v="6117"/>
    <x v="6042"/>
    <x v="122"/>
    <s v="普通服饰"/>
    <x v="13"/>
    <s v="女装"/>
    <d v="2016-05-10T00:00:00"/>
    <d v="2018-05-09T00:00:00"/>
    <s v="保底与流水两者取高"/>
    <s v="0.17"/>
    <s v="0.17"/>
    <s v=""/>
    <n v="2"/>
  </r>
  <r>
    <d v="2016-10-01T00:00:00"/>
    <x v="3"/>
    <x v="3"/>
    <s v="Girdear 哥弟"/>
    <n v="1137324"/>
    <n v="97468.666799999992"/>
    <x v="2706"/>
    <x v="6118"/>
    <x v="6043"/>
    <x v="83"/>
    <s v="普通服饰"/>
    <x v="13"/>
    <s v="女装"/>
    <d v="2013-04-10T00:00:00"/>
    <d v="2017-05-09T00:00:00"/>
    <s v="保底与流水两者取高"/>
    <s v="0.07"/>
    <s v="0.07"/>
    <s v=""/>
    <n v="4.0999999999999996"/>
  </r>
  <r>
    <d v="2016-10-01T00:00:00"/>
    <x v="3"/>
    <x v="3"/>
    <s v="Donoratico 达衣岩"/>
    <n v="492163.19999999995"/>
    <n v="104141.73312"/>
    <x v="3925"/>
    <x v="6119"/>
    <x v="6044"/>
    <x v="119"/>
    <s v="普通服饰"/>
    <x v="13"/>
    <s v="女装"/>
    <d v="2013-01-10T00:00:00"/>
    <d v="2017-05-09T00:00:00"/>
    <s v="保底与流水两者取高"/>
    <s v="0.18"/>
    <s v="0.18"/>
    <s v=""/>
    <n v="4.3"/>
  </r>
  <r>
    <d v="2016-10-01T00:00:00"/>
    <x v="3"/>
    <x v="3"/>
    <s v="Peace Bird 太平鸟女装"/>
    <n v="241305.59999999998"/>
    <n v="63390.981119999989"/>
    <x v="2614"/>
    <x v="6120"/>
    <x v="6045"/>
    <x v="35"/>
    <s v="普通服饰"/>
    <x v="13"/>
    <s v="女装"/>
    <d v="2015-06-01T00:00:00"/>
    <d v="2017-05-31T00:00:00"/>
    <s v="保底与流水两者取高"/>
    <s v="0.19"/>
    <s v="0.19"/>
    <s v=""/>
    <n v="2"/>
  </r>
  <r>
    <d v="2016-10-01T00:00:00"/>
    <x v="3"/>
    <x v="3"/>
    <s v="Seasonwind 季候风"/>
    <n v="176248.8"/>
    <n v="39744.104399999997"/>
    <x v="3926"/>
    <x v="6121"/>
    <x v="6046"/>
    <x v="156"/>
    <s v="普通服饰"/>
    <x v="13"/>
    <s v="女装"/>
    <d v="2015-06-08T00:00:00"/>
    <d v="2017-06-07T00:00:00"/>
    <s v="保底与流水两者取高"/>
    <s v="0.17"/>
    <s v="0.17"/>
    <s v=""/>
    <n v="2"/>
  </r>
  <r>
    <d v="2016-10-01T00:00:00"/>
    <x v="3"/>
    <x v="3"/>
    <s v="泰澜"/>
    <n v="699646.51199999999"/>
    <n v="84797.157254400008"/>
    <x v="40"/>
    <x v="6122"/>
    <x v="6047"/>
    <x v="113"/>
    <s v="餐饮"/>
    <x v="2"/>
    <s v="餐馆/饭店"/>
    <d v="2014-08-26T00:00:00"/>
    <d v="2019-08-25T00:00:00"/>
    <s v="保底(含物管费)与流水两者取高"/>
    <s v="0.08,0.09"/>
    <s v="0.08"/>
    <s v="0.09"/>
    <n v="5"/>
  </r>
  <r>
    <d v="2016-10-01T00:00:00"/>
    <x v="3"/>
    <x v="3"/>
    <s v="张功馆"/>
    <n v="1160991.5999999999"/>
    <n v="98684.285999999993"/>
    <x v="2808"/>
    <x v="6123"/>
    <x v="6048"/>
    <x v="112"/>
    <s v="餐饮"/>
    <x v="2"/>
    <s v="餐馆/饭店"/>
    <d v="2013-01-12T00:00:00"/>
    <d v="2021-05-09T00:00:00"/>
    <s v="保底(含物管费)与流水两者取高"/>
    <s v="0.09"/>
    <s v="0.09"/>
    <s v=""/>
    <n v="8.3000000000000007"/>
  </r>
  <r>
    <d v="2016-10-01T00:00:00"/>
    <x v="3"/>
    <x v="3"/>
    <s v="Teenmix 天美意"/>
    <n v="292156.79999999999"/>
    <n v="41398.618559999995"/>
    <x v="350"/>
    <x v="6124"/>
    <x v="6049"/>
    <x v="154"/>
    <s v="普通服饰"/>
    <x v="6"/>
    <s v="鞋"/>
    <d v="2015-06-01T00:00:00"/>
    <d v="2017-05-31T00:00:00"/>
    <s v="保底与流水两者取高"/>
    <s v="0.13"/>
    <s v="0.13"/>
    <s v=""/>
    <n v="2"/>
  </r>
  <r>
    <d v="2016-10-01T00:00:00"/>
    <x v="3"/>
    <x v="3"/>
    <s v="Trendiano"/>
    <n v="109534.8"/>
    <n v="41886.107519999998"/>
    <x v="3927"/>
    <x v="6125"/>
    <x v="6050"/>
    <x v="97"/>
    <s v="普通服饰"/>
    <x v="12"/>
    <s v="男装"/>
    <d v="2015-11-17T00:00:00"/>
    <d v="2017-11-16T00:00:00"/>
    <s v="保底与流水两者取高"/>
    <s v="0.18"/>
    <s v="0.18"/>
    <s v=""/>
    <n v="2"/>
  </r>
  <r>
    <d v="2016-10-01T00:00:00"/>
    <x v="3"/>
    <x v="3"/>
    <s v="Zolle"/>
    <n v="201460.8"/>
    <n v="42326.914080000002"/>
    <x v="3928"/>
    <x v="6126"/>
    <x v="6051"/>
    <x v="54"/>
    <s v="普通服饰"/>
    <x v="13"/>
    <s v="女装"/>
    <d v="2013-01-05T00:00:00"/>
    <d v="2017-05-09T00:00:00"/>
    <s v="保底与流水两者取高"/>
    <s v="0.17"/>
    <s v="0.17"/>
    <s v=""/>
    <n v="4.3"/>
  </r>
  <r>
    <d v="2016-10-01T00:00:00"/>
    <x v="3"/>
    <x v="3"/>
    <s v="AVVN 飞鸟和新酒"/>
    <n v="446965.2"/>
    <n v="84699.905399999989"/>
    <x v="3929"/>
    <x v="6127"/>
    <x v="6052"/>
    <x v="25"/>
    <s v="普通服饰"/>
    <x v="13"/>
    <s v="女装"/>
    <d v="2015-05-10T00:00:00"/>
    <d v="2017-05-09T00:00:00"/>
    <s v="保底与流水两者取高"/>
    <s v="0.16"/>
    <s v="0.16"/>
    <s v=""/>
    <n v="2"/>
  </r>
  <r>
    <d v="2016-10-01T00:00:00"/>
    <x v="3"/>
    <x v="3"/>
    <s v="Belle 百丽"/>
    <n v="375530.39999999997"/>
    <n v="52424.043840000006"/>
    <x v="3543"/>
    <x v="6128"/>
    <x v="6053"/>
    <x v="51"/>
    <s v="普通服饰"/>
    <x v="6"/>
    <s v="鞋"/>
    <d v="2015-06-04T00:00:00"/>
    <d v="2017-06-03T00:00:00"/>
    <s v="保底与流水两者取高"/>
    <s v="0.13"/>
    <s v="0.13"/>
    <s v=""/>
    <n v="2"/>
  </r>
  <r>
    <d v="2016-10-01T00:00:00"/>
    <x v="3"/>
    <x v="3"/>
    <s v="Trenta"/>
    <n v="66718.8"/>
    <n v="22250.719800000003"/>
    <x v="533"/>
    <x v="6129"/>
    <x v="6054"/>
    <x v="33"/>
    <s v="普通服饰"/>
    <x v="9"/>
    <s v="综合服饰"/>
    <d v="2016-07-15T00:00:00"/>
    <d v="2018-07-14T00:00:00"/>
    <s v="保底与流水两者取高"/>
    <s v="0.18"/>
    <s v="0.18"/>
    <s v=""/>
    <n v="2"/>
  </r>
  <r>
    <d v="2016-10-01T00:00:00"/>
    <x v="3"/>
    <x v="3"/>
    <s v="AJIDOU 阿吉豆"/>
    <n v="293683.20000000001"/>
    <n v="49573.724159999991"/>
    <x v="3930"/>
    <x v="6130"/>
    <x v="6055"/>
    <x v="138"/>
    <s v="普通服饰"/>
    <x v="6"/>
    <s v="流行配饰/人造珠宝佩饰"/>
    <d v="2013-01-13T00:00:00"/>
    <d v="2017-05-09T00:00:00"/>
    <s v="保底与流水两者取高"/>
    <s v="0.15"/>
    <s v="0.15"/>
    <s v=""/>
    <n v="4.3"/>
  </r>
  <r>
    <d v="2016-10-01T00:00:00"/>
    <x v="3"/>
    <x v="3"/>
    <s v="Aimer 爱慕一家人"/>
    <n v="364089.59999999998"/>
    <n v="73436.872319999995"/>
    <x v="3931"/>
    <x v="6131"/>
    <x v="6056"/>
    <x v="117"/>
    <s v="普通服饰"/>
    <x v="9"/>
    <s v="内衣裤/保暖内衣"/>
    <d v="2016-05-10T00:00:00"/>
    <d v="2018-05-09T00:00:00"/>
    <s v="保底与流水两者取高"/>
    <s v="0.17"/>
    <s v="0.17"/>
    <s v=""/>
    <n v="2"/>
  </r>
  <r>
    <d v="2016-10-01T00:00:00"/>
    <x v="3"/>
    <x v="3"/>
    <s v="J.D.V"/>
    <n v="208903.19999999998"/>
    <n v="94946.504399999991"/>
    <x v="3932"/>
    <x v="6132"/>
    <x v="6057"/>
    <x v="126"/>
    <s v="普通服饰"/>
    <x v="12"/>
    <s v="男装"/>
    <d v="2016-03-07T00:00:00"/>
    <d v="2018-03-06T00:00:00"/>
    <s v="保底与流水两者取高"/>
    <s v="0.15"/>
    <s v="0.15"/>
    <s v=""/>
    <n v="2"/>
  </r>
  <r>
    <d v="2016-10-01T00:00:00"/>
    <x v="3"/>
    <x v="3"/>
    <s v="牛胜"/>
    <n v="481711.19999999995"/>
    <n v="50483.333760000001"/>
    <x v="3933"/>
    <x v="6133"/>
    <x v="6058"/>
    <x v="158"/>
    <s v="餐饮"/>
    <x v="2"/>
    <s v="餐馆/饭店"/>
    <d v="2015-05-15T00:00:00"/>
    <d v="2020-05-14T00:00:00"/>
    <s v="保底(含物管费)与流水两者取高"/>
    <s v="0.08"/>
    <s v="0.08"/>
    <s v=""/>
    <n v="5"/>
  </r>
  <r>
    <d v="2016-10-01T00:00:00"/>
    <x v="3"/>
    <x v="3"/>
    <s v="Plory"/>
    <n v="148657.296"/>
    <n v="28482.737913599998"/>
    <x v="2340"/>
    <x v="6134"/>
    <x v="6059"/>
    <x v="134"/>
    <s v="普通服饰"/>
    <x v="12"/>
    <s v="男装"/>
    <d v="2013-03-12T00:00:00"/>
    <d v="2017-05-09T00:00:00"/>
    <s v="保底与流水两者取高"/>
    <s v="0.14"/>
    <s v="0.14"/>
    <s v=""/>
    <n v="4.2"/>
  </r>
  <r>
    <d v="2016-10-01T00:00:00"/>
    <x v="3"/>
    <x v="3"/>
    <s v="One More"/>
    <n v="345628.8"/>
    <n v="59793.782399999996"/>
    <x v="3037"/>
    <x v="6135"/>
    <x v="6060"/>
    <x v="118"/>
    <s v="普通服饰"/>
    <x v="13"/>
    <s v="女装"/>
    <d v="2014-12-01T00:00:00"/>
    <d v="2018-05-09T00:00:00"/>
    <s v="保底与流水两者取高"/>
    <s v="0.15"/>
    <s v="0.15"/>
    <s v=""/>
    <n v="3.4"/>
  </r>
  <r>
    <d v="2016-10-01T00:00:00"/>
    <x v="3"/>
    <x v="3"/>
    <s v="ZUEE"/>
    <n v="171085.19999999998"/>
    <n v="37844.046239999996"/>
    <x v="682"/>
    <x v="6136"/>
    <x v="6061"/>
    <x v="159"/>
    <s v="普通服饰"/>
    <x v="12"/>
    <s v="男装"/>
    <d v="2015-11-17T00:00:00"/>
    <d v="2017-11-16T00:00:00"/>
    <s v="保底与流水两者取高"/>
    <s v="0.18"/>
    <s v="0.18"/>
    <s v=""/>
    <n v="2"/>
  </r>
  <r>
    <d v="2016-10-01T00:00:00"/>
    <x v="3"/>
    <x v="3"/>
    <s v="西堤厚牛排"/>
    <n v="688003.00799999991"/>
    <n v="86206.776902400001"/>
    <x v="477"/>
    <x v="6137"/>
    <x v="6062"/>
    <x v="114"/>
    <s v="餐饮"/>
    <x v="2"/>
    <s v="餐馆/饭店"/>
    <d v="2014-04-28T00:00:00"/>
    <d v="2020-04-27T00:00:00"/>
    <s v="保底(含物管费)与流水两者取高"/>
    <s v="0.09"/>
    <s v="0.09"/>
    <s v=""/>
    <n v="6"/>
  </r>
  <r>
    <d v="2016-10-01T00:00:00"/>
    <x v="3"/>
    <x v="3"/>
    <s v="谭木匠"/>
    <n v="27427.200000000001"/>
    <n v="8447.5776000000005"/>
    <x v="3934"/>
    <x v="6138"/>
    <x v="6063"/>
    <x v="10"/>
    <s v="普通服饰"/>
    <x v="6"/>
    <s v="流行配饰/人造珠宝佩饰"/>
    <d v="2014-09-20T00:00:00"/>
    <d v="2016-09-19T00:00:00"/>
    <s v="保底与流水两者取高"/>
    <s v="0.16"/>
    <s v="0.16"/>
    <s v=""/>
    <n v="2"/>
  </r>
  <r>
    <d v="2016-10-01T00:00:00"/>
    <x v="3"/>
    <x v="3"/>
    <s v="Fellala 翡拉拉"/>
    <n v="31779.599999999999"/>
    <n v="8825.1949199999999"/>
    <x v="3068"/>
    <x v="6139"/>
    <x v="6064"/>
    <x v="10"/>
    <s v="普通服饰"/>
    <x v="6"/>
    <s v="流行配饰/人造珠宝佩饰"/>
    <d v="2015-12-24T00:00:00"/>
    <d v="2016-12-23T00:00:00"/>
    <s v="保底与流水两者取高"/>
    <s v="0.16"/>
    <s v="0.16"/>
    <s v=""/>
    <n v="1"/>
  </r>
  <r>
    <d v="2016-10-01T00:00:00"/>
    <x v="3"/>
    <x v="3"/>
    <s v="DW"/>
    <n v="161248.07999999999"/>
    <n v="29411.649791999997"/>
    <x v="1894"/>
    <x v="6140"/>
    <x v="6065"/>
    <x v="10"/>
    <s v="珠宝"/>
    <x v="11"/>
    <s v="钟表"/>
    <d v="2016-03-15T00:00:00"/>
    <d v="2017-03-14T00:00:00"/>
    <s v="保底与流水两者取高"/>
    <s v="0.17"/>
    <s v="0.17"/>
    <s v=""/>
    <n v="1"/>
  </r>
  <r>
    <d v="2016-10-01T00:00:00"/>
    <x v="3"/>
    <x v="3"/>
    <s v="白井(SHIRAI)品牌饰品"/>
    <n v="59401.2"/>
    <n v="9991.2818400000015"/>
    <x v="3935"/>
    <x v="6141"/>
    <x v="6066"/>
    <x v="10"/>
    <s v="普通服饰"/>
    <x v="6"/>
    <s v="流行配饰/人造珠宝佩饰"/>
    <d v="2015-09-19T00:00:00"/>
    <d v="2017-09-18T00:00:00"/>
    <s v="保底与流水两者取高"/>
    <s v="0.15"/>
    <s v="0.15"/>
    <s v=""/>
    <n v="2"/>
  </r>
  <r>
    <d v="2016-10-01T00:00:00"/>
    <x v="3"/>
    <x v="3"/>
    <s v="iwell 爱享屋"/>
    <n v="70022.399999999994"/>
    <n v="12400.96704"/>
    <x v="3716"/>
    <x v="6142"/>
    <x v="6067"/>
    <x v="157"/>
    <s v="普通服饰"/>
    <x v="6"/>
    <s v="生活特性店"/>
    <d v="2015-06-26T00:00:00"/>
    <d v="2017-06-25T00:00:00"/>
    <s v="保底与流水两者取高"/>
    <s v="0.16"/>
    <s v="0.16"/>
    <s v=""/>
    <n v="2"/>
  </r>
  <r>
    <d v="2016-10-01T00:00:00"/>
    <x v="3"/>
    <x v="3"/>
    <s v="7°银匠"/>
    <n v="55687.199999999997"/>
    <n v="10574.99928"/>
    <x v="1004"/>
    <x v="6143"/>
    <x v="6068"/>
    <x v="10"/>
    <s v="普通服饰"/>
    <x v="6"/>
    <s v="流行配饰/人造珠宝佩饰"/>
    <d v="2014-06-14T00:00:00"/>
    <d v="2017-08-09T00:00:00"/>
    <s v="保底与流水两者取高"/>
    <s v="0.17"/>
    <s v="0.17"/>
    <s v=""/>
    <n v="3.2"/>
  </r>
  <r>
    <d v="2016-10-01T00:00:00"/>
    <x v="3"/>
    <x v="3"/>
    <s v="改衣间"/>
    <n v="9444"/>
    <n v="2778.4248000000002"/>
    <x v="2569"/>
    <x v="6144"/>
    <x v="6069"/>
    <x v="147"/>
    <s v="其它"/>
    <x v="3"/>
    <s v="衣裤织补服务"/>
    <d v="2013-12-01T00:00:00"/>
    <d v="2016-11-30T00:00:00"/>
    <s v="纯保底"/>
    <n v="0"/>
    <n v="0"/>
    <s v=""/>
    <n v="3"/>
  </r>
  <r>
    <d v="2016-10-01T00:00:00"/>
    <x v="3"/>
    <x v="3"/>
    <s v="Joysocks"/>
    <n v="41456.879999999997"/>
    <n v="8573.2827839999991"/>
    <x v="696"/>
    <x v="6145"/>
    <x v="6070"/>
    <x v="150"/>
    <s v="普通服饰"/>
    <x v="9"/>
    <s v="内衣裤/保暖内衣"/>
    <d v="2014-09-11T00:00:00"/>
    <d v="2017-09-10T00:00:00"/>
    <s v="保底与流水两者取高"/>
    <s v="0.15"/>
    <s v="0.15"/>
    <s v=""/>
    <n v="3"/>
  </r>
  <r>
    <d v="2016-10-01T00:00:00"/>
    <x v="3"/>
    <x v="3"/>
    <s v="Crocs 卡洛驰"/>
    <n v="20851.2"/>
    <n v="20183.961599999999"/>
    <x v="3936"/>
    <x v="6146"/>
    <x v="6071"/>
    <x v="24"/>
    <s v="普通服饰"/>
    <x v="6"/>
    <s v="鞋"/>
    <d v="2016-04-01T00:00:00"/>
    <d v="2017-03-31T00:00:00"/>
    <s v="保底与流水两者取高"/>
    <s v="0.17"/>
    <s v="0.17"/>
    <s v=""/>
    <n v="1"/>
  </r>
  <r>
    <d v="2016-10-01T00:00:00"/>
    <x v="3"/>
    <x v="3"/>
    <s v="百合新娘"/>
    <n v="107542.8"/>
    <n v="22874.35356"/>
    <x v="3515"/>
    <x v="6147"/>
    <x v="6072"/>
    <x v="24"/>
    <s v="其它"/>
    <x v="3"/>
    <s v="婚纱店/婚纱摄影"/>
    <d v="2015-06-08T00:00:00"/>
    <d v="2017-06-07T00:00:00"/>
    <s v="保底与流水两者取高"/>
    <s v="0.18"/>
    <s v="0.18"/>
    <s v=""/>
    <n v="2"/>
  </r>
  <r>
    <d v="2016-10-01T00:00:00"/>
    <x v="3"/>
    <x v="3"/>
    <s v="Zippo"/>
    <n v="67356"/>
    <n v="9827.2404000000006"/>
    <x v="1832"/>
    <x v="6148"/>
    <x v="6073"/>
    <x v="6"/>
    <s v="其它"/>
    <x v="1"/>
    <s v="个人嗜好/收藏品"/>
    <d v="2015-11-15T00:00:00"/>
    <d v="2016-11-14T00:00:00"/>
    <s v="保底与流水两者取高"/>
    <s v="0.13"/>
    <s v="0.13"/>
    <s v=""/>
    <n v="1"/>
  </r>
  <r>
    <d v="2016-10-01T00:00:00"/>
    <x v="3"/>
    <x v="3"/>
    <s v="琢翰轩"/>
    <n v="30649.199999999997"/>
    <n v="7944.272640000001"/>
    <x v="3937"/>
    <x v="6149"/>
    <x v="6074"/>
    <x v="58"/>
    <s v="珠宝"/>
    <x v="7"/>
    <s v="珠宝"/>
    <d v="2016-07-07T00:00:00"/>
    <d v="2017-07-06T00:00:00"/>
    <s v="保底与流水两者取高"/>
    <s v="0.18"/>
    <s v="0.18"/>
    <s v=""/>
    <n v="1"/>
  </r>
  <r>
    <d v="2016-10-01T00:00:00"/>
    <x v="3"/>
    <x v="3"/>
    <s v="银时代"/>
    <n v="60134.399999999994"/>
    <n v="11371.415039999998"/>
    <x v="3938"/>
    <x v="6150"/>
    <x v="6075"/>
    <x v="10"/>
    <s v="普通服饰"/>
    <x v="6"/>
    <s v="流行配饰/人造珠宝佩饰"/>
    <d v="2013-09-01T00:00:00"/>
    <d v="2017-08-31T00:00:00"/>
    <s v="保底与流水两者取高"/>
    <s v="0.17"/>
    <s v="0.17"/>
    <s v=""/>
    <n v="4"/>
  </r>
  <r>
    <d v="2016-10-01T00:00:00"/>
    <x v="3"/>
    <x v="3"/>
    <s v="名表维修中心"/>
    <n v="10452"/>
    <n v="2399.7791999999999"/>
    <x v="3277"/>
    <x v="6151"/>
    <x v="6076"/>
    <x v="53"/>
    <s v="其它"/>
    <x v="3"/>
    <s v="修鞋/修锁服务"/>
    <d v="2013-12-09T00:00:00"/>
    <d v="2016-12-08T00:00:00"/>
    <s v="纯保底"/>
    <n v="0"/>
    <n v="0"/>
    <s v=""/>
    <n v="3"/>
  </r>
  <r>
    <d v="2016-10-01T00:00:00"/>
    <x v="3"/>
    <x v="3"/>
    <s v="热气球（P1-02-K22）"/>
    <n v="324237.59999999998"/>
    <n v="24479.9388"/>
    <x v="3939"/>
    <x v="6152"/>
    <x v="6077"/>
    <x v="57"/>
    <s v="儿童"/>
    <x v="22"/>
    <s v="儿童主题乐园"/>
    <d v="2015-12-24T00:00:00"/>
    <d v="2017-03-23T00:00:00"/>
    <s v="保底与流水两者取高"/>
    <s v="0.07"/>
    <s v="0.07"/>
    <s v=""/>
    <n v="1.2"/>
  </r>
  <r>
    <d v="2016-10-01T00:00:00"/>
    <x v="3"/>
    <x v="3"/>
    <s v="维果部落(02-K10)"/>
    <n v="40410"/>
    <n v="4877.4870000000001"/>
    <x v="1690"/>
    <x v="6153"/>
    <x v="6078"/>
    <x v="11"/>
    <s v="餐饮"/>
    <x v="0"/>
    <s v="小吃/冷饮/果汁吧"/>
    <d v="2014-03-14T00:00:00"/>
    <d v="2017-03-13T00:00:00"/>
    <s v="保底与流水两者取高"/>
    <s v="0.1"/>
    <s v="0.1"/>
    <s v=""/>
    <n v="3"/>
  </r>
  <r>
    <d v="2016-11-01T00:00:00"/>
    <x v="3"/>
    <x v="3"/>
    <s v="AJIDOU 阿吉豆"/>
    <n v="279421.2"/>
    <n v="47306.009159999994"/>
    <x v="613"/>
    <x v="6154"/>
    <x v="6079"/>
    <x v="138"/>
    <s v="普通服饰"/>
    <x v="6"/>
    <s v="流行配饰/人造珠宝佩饰"/>
    <d v="2013-01-13T00:00:00"/>
    <d v="2017-05-09T00:00:00"/>
    <s v="保底与流水两者取高"/>
    <s v="0.15"/>
    <s v="0.15"/>
    <s v=""/>
    <n v="4.3"/>
  </r>
  <r>
    <d v="2016-11-01T00:00:00"/>
    <x v="3"/>
    <x v="3"/>
    <s v="gxg.jeans"/>
    <n v="575599.19999999995"/>
    <n v="101938.61831999999"/>
    <x v="3716"/>
    <x v="6155"/>
    <x v="6080"/>
    <x v="125"/>
    <s v="普通服饰"/>
    <x v="12"/>
    <s v="男装"/>
    <d v="2013-01-05T00:00:00"/>
    <d v="2018-05-09T00:00:00"/>
    <s v="保底与流水两者取高"/>
    <s v="0.15"/>
    <s v="0.15"/>
    <s v=""/>
    <n v="5.3"/>
  </r>
  <r>
    <d v="2016-11-01T00:00:00"/>
    <x v="3"/>
    <x v="3"/>
    <s v="Harbor House"/>
    <n v="1405354.32"/>
    <n v="207289.76220000003"/>
    <x v="3940"/>
    <x v="6156"/>
    <x v="6081"/>
    <x v="142"/>
    <s v="其它"/>
    <x v="4"/>
    <s v="家具/厨房/卫浴/灯"/>
    <d v="2012-11-28T00:00:00"/>
    <d v="2018-05-09T00:00:00"/>
    <s v="保底与流水两者取高"/>
    <s v="0.13"/>
    <s v="0.13"/>
    <s v=""/>
    <n v="5.4"/>
  </r>
  <r>
    <d v="2016-11-01T00:00:00"/>
    <x v="3"/>
    <x v="3"/>
    <s v="Teenie Weenie"/>
    <n v="193308.36000000002"/>
    <n v="37250.520971999998"/>
    <x v="3080"/>
    <x v="6157"/>
    <x v="6082"/>
    <x v="121"/>
    <s v="普通服饰"/>
    <x v="13"/>
    <s v="女装"/>
    <d v="2013-03-04T00:00:00"/>
    <d v="2017-05-09T00:00:00"/>
    <s v="保底与流水两者取高"/>
    <s v="0.13"/>
    <s v="0.13"/>
    <s v=""/>
    <n v="4.2"/>
  </r>
  <r>
    <d v="2016-11-01T00:00:00"/>
    <x v="3"/>
    <x v="3"/>
    <s v="Plory"/>
    <n v="214676.52"/>
    <n v="38384.161775999994"/>
    <x v="1954"/>
    <x v="6158"/>
    <x v="6083"/>
    <x v="134"/>
    <s v="普通服饰"/>
    <x v="12"/>
    <s v="男装"/>
    <d v="2013-03-12T00:00:00"/>
    <d v="2017-05-09T00:00:00"/>
    <s v="保底与流水两者取高"/>
    <s v="0.14"/>
    <s v="0.14"/>
    <s v=""/>
    <n v="4.2"/>
  </r>
  <r>
    <d v="2016-11-01T00:00:00"/>
    <x v="3"/>
    <x v="3"/>
    <s v="Donoratico 达衣岩"/>
    <n v="403128"/>
    <n v="87317.524799999999"/>
    <x v="603"/>
    <x v="6159"/>
    <x v="6084"/>
    <x v="119"/>
    <s v="普通服饰"/>
    <x v="13"/>
    <s v="女装"/>
    <d v="2013-01-10T00:00:00"/>
    <d v="2017-05-09T00:00:00"/>
    <s v="保底与流水两者取高"/>
    <s v="0.18"/>
    <s v="0.18"/>
    <s v=""/>
    <n v="4.3"/>
  </r>
  <r>
    <d v="2016-11-01T00:00:00"/>
    <x v="3"/>
    <x v="3"/>
    <s v="Zolle"/>
    <n v="189594"/>
    <n v="40383.521999999997"/>
    <x v="3941"/>
    <x v="6160"/>
    <x v="6085"/>
    <x v="54"/>
    <s v="普通服饰"/>
    <x v="13"/>
    <s v="女装"/>
    <d v="2013-01-05T00:00:00"/>
    <d v="2017-05-09T00:00:00"/>
    <s v="保底与流水两者取高"/>
    <s v="0.17"/>
    <s v="0.17"/>
    <s v=""/>
    <n v="4.3"/>
  </r>
  <r>
    <d v="2016-11-01T00:00:00"/>
    <x v="3"/>
    <x v="3"/>
    <s v="新发现餐厅"/>
    <n v="1161762"/>
    <n v="132557.0442"/>
    <x v="297"/>
    <x v="6161"/>
    <x v="6086"/>
    <x v="111"/>
    <s v="餐饮"/>
    <x v="2"/>
    <s v="餐馆/饭店"/>
    <d v="2012-12-27T00:00:00"/>
    <d v="2021-05-09T00:00:00"/>
    <s v="保底(含物管费)与流水两者取高"/>
    <s v="0.08"/>
    <s v="0.08"/>
    <s v=""/>
    <n v="8.4"/>
  </r>
  <r>
    <d v="2016-11-01T00:00:00"/>
    <x v="3"/>
    <x v="3"/>
    <s v="张功馆"/>
    <n v="918256.79999999993"/>
    <n v="98253.477600000013"/>
    <x v="3942"/>
    <x v="6162"/>
    <x v="6087"/>
    <x v="112"/>
    <s v="餐饮"/>
    <x v="2"/>
    <s v="餐馆/饭店"/>
    <d v="2013-01-12T00:00:00"/>
    <d v="2021-05-09T00:00:00"/>
    <s v="保底(含物管费)与流水两者取高"/>
    <s v="0.09"/>
    <s v="0.09"/>
    <s v=""/>
    <n v="8.3000000000000007"/>
  </r>
  <r>
    <d v="2016-11-01T00:00:00"/>
    <x v="3"/>
    <x v="3"/>
    <s v="侨治"/>
    <n v="352380.48000000004"/>
    <n v="28824.723264000004"/>
    <x v="3943"/>
    <x v="6163"/>
    <x v="6088"/>
    <x v="115"/>
    <s v="美容"/>
    <x v="8"/>
    <s v="美容/美发/美甲"/>
    <d v="2012-11-30T00:00:00"/>
    <d v="2018-05-09T00:00:00"/>
    <s v="纯保底"/>
    <s v="0."/>
    <s v="0."/>
    <s v=""/>
    <n v="5.4"/>
  </r>
  <r>
    <d v="2016-11-01T00:00:00"/>
    <x v="3"/>
    <x v="3"/>
    <s v="La Chapelle 拉夏贝尔"/>
    <n v="1013490"/>
    <n v="229555.48500000002"/>
    <x v="2598"/>
    <x v="6164"/>
    <x v="6089"/>
    <x v="127"/>
    <s v="快时尚"/>
    <x v="21"/>
    <s v="快时尚"/>
    <d v="2013-03-05T00:00:00"/>
    <d v="2021-06-02T00:00:00"/>
    <s v="保底与流水两者取高"/>
    <s v="0.15"/>
    <s v="0.15"/>
    <s v=""/>
    <n v="8.1999999999999993"/>
  </r>
  <r>
    <d v="2016-11-01T00:00:00"/>
    <x v="3"/>
    <x v="3"/>
    <s v="Girdear 哥弟"/>
    <n v="880570.79999999993"/>
    <n v="78546.915359999999"/>
    <x v="20"/>
    <x v="6165"/>
    <x v="6090"/>
    <x v="83"/>
    <s v="普通服饰"/>
    <x v="13"/>
    <s v="女装"/>
    <d v="2013-04-10T00:00:00"/>
    <d v="2017-05-09T00:00:00"/>
    <s v="保底与流水两者取高"/>
    <s v="0.07"/>
    <s v="0.07"/>
    <s v=""/>
    <n v="4.0999999999999996"/>
  </r>
  <r>
    <d v="2016-11-01T00:00:00"/>
    <x v="3"/>
    <x v="3"/>
    <s v="Peace Bird 太平鸟男装"/>
    <n v="1143445.2"/>
    <n v="204104.96820000003"/>
    <x v="3944"/>
    <x v="6166"/>
    <x v="6091"/>
    <x v="124"/>
    <s v="普通服饰"/>
    <x v="12"/>
    <s v="男装"/>
    <d v="2013-01-21T00:00:00"/>
    <d v="2017-05-09T00:00:00"/>
    <s v="保底与流水两者取高"/>
    <s v="0.16"/>
    <s v="0.16"/>
    <s v=""/>
    <n v="4.3"/>
  </r>
  <r>
    <d v="2016-11-01T00:00:00"/>
    <x v="3"/>
    <x v="3"/>
    <s v="釜山料理"/>
    <n v="306716.592"/>
    <n v="54656.896694399991"/>
    <x v="3945"/>
    <x v="6167"/>
    <x v="6092"/>
    <x v="144"/>
    <s v="餐饮"/>
    <x v="2"/>
    <s v="餐馆/饭店"/>
    <d v="2013-02-27T00:00:00"/>
    <d v="2021-05-09T00:00:00"/>
    <s v="保底与流水两者取高"/>
    <s v="0.09"/>
    <s v="0.09"/>
    <s v=""/>
    <n v="8.1999999999999993"/>
  </r>
  <r>
    <d v="2016-11-01T00:00:00"/>
    <x v="3"/>
    <x v="3"/>
    <s v="澳门豆捞"/>
    <n v="583182.02399999998"/>
    <n v="80012.573692799997"/>
    <x v="3946"/>
    <x v="6168"/>
    <x v="6093"/>
    <x v="146"/>
    <s v="餐饮"/>
    <x v="2"/>
    <s v="餐馆/饭店"/>
    <d v="2012-12-18T00:00:00"/>
    <d v="2021-05-16T00:00:00"/>
    <s v="纯扣"/>
    <s v="0.08"/>
    <s v="0.08"/>
    <s v=""/>
    <n v="8.4"/>
  </r>
  <r>
    <d v="2016-11-01T00:00:00"/>
    <x v="3"/>
    <x v="3"/>
    <s v="张生记"/>
    <n v="915571.19999999995"/>
    <n v="95768.747520000004"/>
    <x v="278"/>
    <x v="6169"/>
    <x v="6094"/>
    <x v="128"/>
    <s v="餐饮"/>
    <x v="2"/>
    <s v="餐馆/饭店"/>
    <d v="2013-06-21T00:00:00"/>
    <d v="2021-10-18T00:00:00"/>
    <s v="保底(含物管费)与流水两者取高"/>
    <s v="0.04"/>
    <s v="0.04"/>
    <s v=""/>
    <n v="8.3000000000000007"/>
  </r>
  <r>
    <d v="2016-11-01T00:00:00"/>
    <x v="3"/>
    <x v="3"/>
    <s v="银时代"/>
    <n v="40244.400000000001"/>
    <n v="7819.4869199999994"/>
    <x v="3947"/>
    <x v="6170"/>
    <x v="6095"/>
    <x v="10"/>
    <s v="普通服饰"/>
    <x v="6"/>
    <s v="流行配饰/人造珠宝佩饰"/>
    <d v="2013-09-01T00:00:00"/>
    <d v="2017-08-31T00:00:00"/>
    <s v="保底与流水两者取高"/>
    <s v="0.17"/>
    <s v="0.17"/>
    <s v=""/>
    <n v="4"/>
  </r>
  <r>
    <d v="2016-11-01T00:00:00"/>
    <x v="3"/>
    <x v="3"/>
    <s v="炉鱼"/>
    <n v="1690137.5999999999"/>
    <n v="84506.880000000005"/>
    <x v="895"/>
    <x v="6171"/>
    <x v="6096"/>
    <x v="129"/>
    <s v="餐饮"/>
    <x v="2"/>
    <s v="餐馆/饭店"/>
    <d v="2013-08-28T00:00:00"/>
    <d v="2021-11-25T00:00:00"/>
    <s v="保底(含物管费)与流水两者取高"/>
    <s v="0.05,0.05"/>
    <s v="0.05"/>
    <s v="0.05"/>
    <n v="8.1999999999999993"/>
  </r>
  <r>
    <d v="2016-11-01T00:00:00"/>
    <x v="3"/>
    <x v="3"/>
    <s v="改衣间"/>
    <n v="8046"/>
    <n v="2778.2837999999997"/>
    <x v="3948"/>
    <x v="6172"/>
    <x v="6097"/>
    <x v="147"/>
    <s v="其它"/>
    <x v="3"/>
    <s v="衣裤织补服务"/>
    <d v="2013-12-01T00:00:00"/>
    <d v="2016-11-30T00:00:00"/>
    <s v="纯保底"/>
    <n v="0"/>
    <n v="0"/>
    <s v=""/>
    <n v="3"/>
  </r>
  <r>
    <d v="2016-11-01T00:00:00"/>
    <x v="3"/>
    <x v="3"/>
    <s v="名表维修中心"/>
    <n v="8532"/>
    <n v="2400.0515999999998"/>
    <x v="2063"/>
    <x v="6173"/>
    <x v="6098"/>
    <x v="53"/>
    <s v="其它"/>
    <x v="3"/>
    <s v="修鞋/修锁服务"/>
    <d v="2013-12-09T00:00:00"/>
    <d v="2016-12-08T00:00:00"/>
    <s v="纯保底"/>
    <n v="0"/>
    <n v="0"/>
    <s v=""/>
    <n v="3"/>
  </r>
  <r>
    <d v="2016-11-01T00:00:00"/>
    <x v="3"/>
    <x v="3"/>
    <s v="The Second Movement 第二乐章"/>
    <n v="701149.2"/>
    <n v="55811.476320000002"/>
    <x v="890"/>
    <x v="6174"/>
    <x v="6099"/>
    <x v="148"/>
    <s v="餐饮"/>
    <x v="2"/>
    <s v="餐馆/饭店"/>
    <d v="2013-10-20T00:00:00"/>
    <d v="2022-01-17T00:00:00"/>
    <s v="保底(含物管费)与流水两者取高"/>
    <s v="0.05"/>
    <s v="0.05"/>
    <s v=""/>
    <n v="8.1999999999999993"/>
  </r>
  <r>
    <d v="2016-11-01T00:00:00"/>
    <x v="3"/>
    <x v="3"/>
    <s v="7°银匠"/>
    <n v="55227.6"/>
    <n v="10493.244000000001"/>
    <x v="2877"/>
    <x v="6175"/>
    <x v="6100"/>
    <x v="10"/>
    <s v="普通服饰"/>
    <x v="6"/>
    <s v="流行配饰/人造珠宝佩饰"/>
    <d v="2014-06-14T00:00:00"/>
    <d v="2017-08-09T00:00:00"/>
    <s v="保底与流水两者取高"/>
    <s v="0.17"/>
    <s v="0.17"/>
    <s v=""/>
    <n v="3.2"/>
  </r>
  <r>
    <d v="2016-11-01T00:00:00"/>
    <x v="3"/>
    <x v="3"/>
    <s v="西堤厚牛排"/>
    <n v="628144.79999999993"/>
    <n v="86181.466560000015"/>
    <x v="3949"/>
    <x v="6176"/>
    <x v="6101"/>
    <x v="114"/>
    <s v="餐饮"/>
    <x v="2"/>
    <s v="餐馆/饭店"/>
    <d v="2014-04-28T00:00:00"/>
    <d v="2020-04-27T00:00:00"/>
    <s v="保底(含物管费)与流水两者取高"/>
    <s v="0.09"/>
    <s v="0.09"/>
    <s v=""/>
    <n v="6"/>
  </r>
  <r>
    <d v="2016-11-01T00:00:00"/>
    <x v="3"/>
    <x v="3"/>
    <s v="Joysocks"/>
    <n v="46067.28"/>
    <n v="8573.1208079999997"/>
    <x v="3237"/>
    <x v="6177"/>
    <x v="6102"/>
    <x v="150"/>
    <s v="普通服饰"/>
    <x v="9"/>
    <s v="内衣裤/保暖内衣"/>
    <d v="2014-09-11T00:00:00"/>
    <d v="2017-09-10T00:00:00"/>
    <s v="保底与流水两者取高"/>
    <s v="0.15"/>
    <s v="0.15"/>
    <s v=""/>
    <n v="3"/>
  </r>
  <r>
    <d v="2016-11-01T00:00:00"/>
    <x v="3"/>
    <x v="3"/>
    <s v="谭木匠"/>
    <n v="23564.399999999998"/>
    <n v="8447.8374000000003"/>
    <x v="3950"/>
    <x v="6178"/>
    <x v="6103"/>
    <x v="10"/>
    <s v="普通服饰"/>
    <x v="6"/>
    <s v="流行配饰/人造珠宝佩饰"/>
    <d v="2014-09-20T00:00:00"/>
    <d v="2017-09-19T00:00:00"/>
    <s v="保底与流水两者取高"/>
    <s v="0.17"/>
    <s v="0.17"/>
    <s v=""/>
    <n v="3"/>
  </r>
  <r>
    <d v="2016-11-01T00:00:00"/>
    <x v="3"/>
    <x v="3"/>
    <s v="泰澜"/>
    <n v="492855.6"/>
    <n v="86348.301120000004"/>
    <x v="3951"/>
    <x v="6179"/>
    <x v="6104"/>
    <x v="113"/>
    <s v="餐饮"/>
    <x v="2"/>
    <s v="餐馆/饭店"/>
    <d v="2014-08-26T00:00:00"/>
    <d v="2019-08-25T00:00:00"/>
    <s v="保底(含物管费)与流水两者取高"/>
    <s v="0.09"/>
    <s v="0.09"/>
    <s v=""/>
    <n v="5"/>
  </r>
  <r>
    <d v="2016-11-01T00:00:00"/>
    <x v="3"/>
    <x v="3"/>
    <s v="One More"/>
    <n v="250455.59999999998"/>
    <n v="45307.418039999997"/>
    <x v="3952"/>
    <x v="6180"/>
    <x v="6105"/>
    <x v="118"/>
    <s v="普通服饰"/>
    <x v="13"/>
    <s v="女装"/>
    <d v="2014-12-01T00:00:00"/>
    <d v="2018-05-09T00:00:00"/>
    <s v="保底与流水两者取高"/>
    <s v="0.15"/>
    <s v="0.15"/>
    <s v=""/>
    <n v="3.4"/>
  </r>
  <r>
    <d v="2016-11-01T00:00:00"/>
    <x v="3"/>
    <x v="3"/>
    <s v="GXG"/>
    <n v="955197.6"/>
    <n v="173750.44344"/>
    <x v="2637"/>
    <x v="6181"/>
    <x v="6106"/>
    <x v="52"/>
    <s v="普通服饰"/>
    <x v="12"/>
    <s v="男装"/>
    <d v="2014-12-01T00:00:00"/>
    <d v="2018-05-09T00:00:00"/>
    <s v="保底与流水两者取高"/>
    <s v="0.15"/>
    <s v="0.15"/>
    <s v=""/>
    <n v="3.4"/>
  </r>
  <r>
    <d v="2016-11-01T00:00:00"/>
    <x v="3"/>
    <x v="3"/>
    <s v="西贝"/>
    <n v="1896323.8319999999"/>
    <n v="117382.44520080001"/>
    <x v="1238"/>
    <x v="6182"/>
    <x v="6107"/>
    <x v="145"/>
    <s v="餐饮"/>
    <x v="2"/>
    <s v="餐馆/饭店"/>
    <d v="2015-01-15T00:00:00"/>
    <d v="2023-01-14T00:00:00"/>
    <s v="保底与流水两者取高"/>
    <s v="0.05"/>
    <s v="0.05"/>
    <s v=""/>
    <n v="8"/>
  </r>
  <r>
    <d v="2016-11-01T00:00:00"/>
    <x v="3"/>
    <x v="3"/>
    <s v="巴蜀江南"/>
    <n v="471429.24"/>
    <n v="90184.413612000004"/>
    <x v="3953"/>
    <x v="6183"/>
    <x v="6108"/>
    <x v="152"/>
    <s v="餐饮"/>
    <x v="2"/>
    <s v="餐馆/饭店"/>
    <d v="2015-04-04T00:00:00"/>
    <d v="2021-05-09T00:00:00"/>
    <s v="保底(含物管费)与流水两者取高"/>
    <s v="0.08"/>
    <s v="0.08"/>
    <s v=""/>
    <n v="6.1"/>
  </r>
  <r>
    <d v="2016-11-01T00:00:00"/>
    <x v="3"/>
    <x v="3"/>
    <s v="AVVN 飞鸟和新酒"/>
    <n v="378163.20000000001"/>
    <n v="73136.762879999995"/>
    <x v="3954"/>
    <x v="6184"/>
    <x v="6109"/>
    <x v="25"/>
    <s v="普通服饰"/>
    <x v="13"/>
    <s v="女装"/>
    <d v="2015-05-10T00:00:00"/>
    <d v="2017-05-09T00:00:00"/>
    <s v="保底与流水两者取高"/>
    <s v="0.16"/>
    <s v="0.16"/>
    <s v=""/>
    <n v="2"/>
  </r>
  <r>
    <d v="2016-11-01T00:00:00"/>
    <x v="3"/>
    <x v="3"/>
    <s v="百合新娘"/>
    <n v="93463.2"/>
    <n v="21440.458080000004"/>
    <x v="1770"/>
    <x v="6185"/>
    <x v="6110"/>
    <x v="24"/>
    <s v="其它"/>
    <x v="3"/>
    <s v="婚纱店/婚纱摄影"/>
    <d v="2015-06-08T00:00:00"/>
    <d v="2017-06-07T00:00:00"/>
    <s v="保底与流水两者取高"/>
    <s v="0.18"/>
    <s v="0.18"/>
    <s v=""/>
    <n v="2"/>
  </r>
  <r>
    <d v="2016-11-01T00:00:00"/>
    <x v="3"/>
    <x v="3"/>
    <s v="TATA"/>
    <n v="168118.8"/>
    <n v="25150.572480000003"/>
    <x v="3955"/>
    <x v="6186"/>
    <x v="6111"/>
    <x v="22"/>
    <s v="普通服饰"/>
    <x v="6"/>
    <s v="鞋"/>
    <d v="2015-06-01T00:00:00"/>
    <d v="2017-05-31T00:00:00"/>
    <s v="保底与流水两者取高"/>
    <s v="0.13"/>
    <s v="0.13"/>
    <s v=""/>
    <n v="2"/>
  </r>
  <r>
    <d v="2016-11-01T00:00:00"/>
    <x v="3"/>
    <x v="3"/>
    <s v="Teenmix 天美意"/>
    <n v="230000.4"/>
    <n v="33327.057959999998"/>
    <x v="1155"/>
    <x v="6187"/>
    <x v="6112"/>
    <x v="154"/>
    <s v="普通服饰"/>
    <x v="6"/>
    <s v="鞋"/>
    <d v="2015-06-01T00:00:00"/>
    <d v="2017-05-31T00:00:00"/>
    <s v="保底与流水两者取高"/>
    <s v="0.13"/>
    <s v="0.13"/>
    <s v=""/>
    <n v="2"/>
  </r>
  <r>
    <d v="2016-11-01T00:00:00"/>
    <x v="3"/>
    <x v="3"/>
    <s v="Belle 百丽"/>
    <n v="405233.04"/>
    <n v="56286.869255999998"/>
    <x v="2004"/>
    <x v="6188"/>
    <x v="6113"/>
    <x v="51"/>
    <s v="普通服饰"/>
    <x v="6"/>
    <s v="鞋"/>
    <d v="2015-06-04T00:00:00"/>
    <d v="2017-06-03T00:00:00"/>
    <s v="保底与流水两者取高"/>
    <s v="0.13"/>
    <s v="0.13"/>
    <s v=""/>
    <n v="2"/>
  </r>
  <r>
    <d v="2016-11-01T00:00:00"/>
    <x v="3"/>
    <x v="3"/>
    <s v="木九十"/>
    <n v="135224.28"/>
    <n v="25449.209496000003"/>
    <x v="3956"/>
    <x v="6189"/>
    <x v="6114"/>
    <x v="137"/>
    <s v="珠宝"/>
    <x v="11"/>
    <s v="钟表"/>
    <d v="2015-06-01T00:00:00"/>
    <d v="2017-05-31T00:00:00"/>
    <s v="保底与流水两者取高"/>
    <s v="0.16"/>
    <s v="0.16"/>
    <s v=""/>
    <n v="2"/>
  </r>
  <r>
    <d v="2016-11-01T00:00:00"/>
    <x v="3"/>
    <x v="3"/>
    <s v="Tutuanna 趣趣安娜"/>
    <n v="242068.68"/>
    <n v="51415.387632000005"/>
    <x v="1520"/>
    <x v="6190"/>
    <x v="6115"/>
    <x v="63"/>
    <s v="普通服饰"/>
    <x v="9"/>
    <s v="内衣裤/保暖内衣"/>
    <d v="2015-06-01T00:00:00"/>
    <d v="2017-05-31T00:00:00"/>
    <s v="保底与流水两者取高"/>
    <s v="0.18"/>
    <s v="0.18"/>
    <s v=""/>
    <n v="2"/>
  </r>
  <r>
    <d v="2016-11-01T00:00:00"/>
    <x v="3"/>
    <x v="3"/>
    <s v="it Michaa"/>
    <n v="426158.39999999997"/>
    <n v="81524.101920000001"/>
    <x v="3953"/>
    <x v="6191"/>
    <x v="6116"/>
    <x v="60"/>
    <s v="普通服饰"/>
    <x v="13"/>
    <s v="女装"/>
    <d v="2015-06-08T00:00:00"/>
    <d v="2017-06-07T00:00:00"/>
    <s v="保底与流水两者取高"/>
    <s v="0.17"/>
    <s v="0.17"/>
    <s v=""/>
    <n v="2"/>
  </r>
  <r>
    <d v="2016-11-01T00:00:00"/>
    <x v="3"/>
    <x v="3"/>
    <s v="Peace Bird 太平鸟女装"/>
    <n v="302900.39999999997"/>
    <n v="70424.343000000008"/>
    <x v="3957"/>
    <x v="6192"/>
    <x v="6117"/>
    <x v="35"/>
    <s v="普通服饰"/>
    <x v="13"/>
    <s v="女装"/>
    <d v="2015-06-01T00:00:00"/>
    <d v="2017-05-31T00:00:00"/>
    <s v="保底与流水两者取高"/>
    <s v="0.19"/>
    <s v="0.19"/>
    <s v=""/>
    <n v="2"/>
  </r>
  <r>
    <d v="2016-11-01T00:00:00"/>
    <x v="3"/>
    <x v="3"/>
    <s v="Seasonwind 季候风"/>
    <n v="136555.19999999998"/>
    <n v="39737.563200000004"/>
    <x v="3958"/>
    <x v="6193"/>
    <x v="6118"/>
    <x v="156"/>
    <s v="普通服饰"/>
    <x v="13"/>
    <s v="女装"/>
    <d v="2015-06-08T00:00:00"/>
    <d v="2017-06-07T00:00:00"/>
    <s v="保底与流水两者取高"/>
    <s v="0.17"/>
    <s v="0.17"/>
    <s v=""/>
    <n v="2"/>
  </r>
  <r>
    <d v="2016-11-01T00:00:00"/>
    <x v="3"/>
    <x v="3"/>
    <s v="Eifini 伊芙丽"/>
    <n v="924564"/>
    <n v="192124.39919999999"/>
    <x v="3959"/>
    <x v="6194"/>
    <x v="6119"/>
    <x v="123"/>
    <s v="普通服饰"/>
    <x v="13"/>
    <s v="女装"/>
    <d v="2015-05-16T00:00:00"/>
    <d v="2017-05-15T00:00:00"/>
    <s v="保底与流水两者取高"/>
    <s v="0.18"/>
    <s v="0.18"/>
    <s v=""/>
    <n v="2"/>
  </r>
  <r>
    <d v="2016-11-01T00:00:00"/>
    <x v="3"/>
    <x v="3"/>
    <s v="Adidas Originals 三叶草"/>
    <n v="590384.4"/>
    <n v="83126.123519999994"/>
    <x v="3960"/>
    <x v="6195"/>
    <x v="6120"/>
    <x v="155"/>
    <s v="普通服饰"/>
    <x v="18"/>
    <s v="运动服饰/运动配饰"/>
    <d v="2015-06-23T00:00:00"/>
    <d v="2017-06-22T00:00:00"/>
    <s v="保底与流水两者取高"/>
    <s v="0.13"/>
    <s v="0.13"/>
    <s v=""/>
    <n v="2"/>
  </r>
  <r>
    <d v="2016-11-01T00:00:00"/>
    <x v="3"/>
    <x v="3"/>
    <s v="iwell 爱享屋"/>
    <n v="67593.599999999991"/>
    <n v="11991.104640000001"/>
    <x v="3961"/>
    <x v="6196"/>
    <x v="6121"/>
    <x v="157"/>
    <s v="普通服饰"/>
    <x v="6"/>
    <s v="生活特性店"/>
    <d v="2015-06-26T00:00:00"/>
    <d v="2017-06-25T00:00:00"/>
    <s v="保底与流水两者取高"/>
    <s v="0.16"/>
    <s v="0.16"/>
    <s v=""/>
    <n v="2"/>
  </r>
  <r>
    <d v="2016-11-01T00:00:00"/>
    <x v="3"/>
    <x v="3"/>
    <s v="煮火"/>
    <n v="703040.76"/>
    <n v="67913.737416000004"/>
    <x v="196"/>
    <x v="6197"/>
    <x v="6122"/>
    <x v="143"/>
    <s v="餐饮"/>
    <x v="2"/>
    <s v="餐馆/饭店"/>
    <d v="2015-05-11T00:00:00"/>
    <d v="2020-05-10T00:00:00"/>
    <s v="保底与流水两者取高"/>
    <s v="0.08"/>
    <s v="0.08"/>
    <s v=""/>
    <n v="5"/>
  </r>
  <r>
    <d v="2016-11-01T00:00:00"/>
    <x v="3"/>
    <x v="3"/>
    <s v="牛胜"/>
    <n v="437446.8"/>
    <n v="50481.360720000004"/>
    <x v="3962"/>
    <x v="6198"/>
    <x v="6123"/>
    <x v="158"/>
    <s v="餐饮"/>
    <x v="2"/>
    <s v="餐馆/饭店"/>
    <d v="2015-05-15T00:00:00"/>
    <d v="2020-05-14T00:00:00"/>
    <s v="保底(含物管费)与流水两者取高"/>
    <s v="0.08"/>
    <s v="0.08"/>
    <s v=""/>
    <n v="5"/>
  </r>
  <r>
    <d v="2016-11-01T00:00:00"/>
    <x v="3"/>
    <x v="3"/>
    <s v="白井(SHIRAI)品牌饰品"/>
    <n v="72926.399999999994"/>
    <n v="12120.367680000001"/>
    <x v="831"/>
    <x v="6199"/>
    <x v="6124"/>
    <x v="10"/>
    <s v="普通服饰"/>
    <x v="6"/>
    <s v="流行配饰/人造珠宝佩饰"/>
    <d v="2015-09-19T00:00:00"/>
    <d v="2017-09-18T00:00:00"/>
    <s v="保底与流水两者取高"/>
    <s v="0.15"/>
    <s v="0.15"/>
    <s v=""/>
    <n v="2"/>
  </r>
  <r>
    <d v="2016-11-01T00:00:00"/>
    <x v="3"/>
    <x v="3"/>
    <s v="Zippo"/>
    <n v="58232.28"/>
    <n v="5357.3697600000005"/>
    <x v="2765"/>
    <x v="6200"/>
    <x v="6125"/>
    <x v="6"/>
    <s v="其它"/>
    <x v="1"/>
    <s v="个人嗜好/收藏品"/>
    <d v="2015-11-15T00:00:00"/>
    <d v="2016-11-14T00:00:00"/>
    <s v="保底与流水两者取高"/>
    <s v="0.13"/>
    <s v="0.13"/>
    <s v=""/>
    <n v="1"/>
  </r>
  <r>
    <d v="2016-11-01T00:00:00"/>
    <x v="3"/>
    <x v="3"/>
    <s v="真情告白"/>
    <n v="374313.6"/>
    <n v="76547.131199999989"/>
    <x v="3352"/>
    <x v="6201"/>
    <x v="6126"/>
    <x v="20"/>
    <s v="普通服饰"/>
    <x v="13"/>
    <s v="女装"/>
    <d v="2015-11-17T00:00:00"/>
    <d v="2017-11-16T00:00:00"/>
    <s v="保底与流水两者取高"/>
    <s v="0.17,0.18"/>
    <s v="0.17"/>
    <s v="0.18"/>
    <n v="2"/>
  </r>
  <r>
    <d v="2016-11-01T00:00:00"/>
    <x v="3"/>
    <x v="3"/>
    <s v="ZUEE"/>
    <n v="189979.19999999998"/>
    <n v="40674.546719999998"/>
    <x v="2972"/>
    <x v="6202"/>
    <x v="6127"/>
    <x v="159"/>
    <s v="普通服饰"/>
    <x v="12"/>
    <s v="男装"/>
    <d v="2015-11-17T00:00:00"/>
    <d v="2017-11-16T00:00:00"/>
    <s v="保底与流水两者取高"/>
    <s v="0.18,0.18"/>
    <s v="0.18"/>
    <s v="0.18"/>
    <n v="2"/>
  </r>
  <r>
    <d v="2016-11-01T00:00:00"/>
    <x v="3"/>
    <x v="3"/>
    <s v="Trendiano"/>
    <n v="137400"/>
    <n v="42855.060000000005"/>
    <x v="2859"/>
    <x v="6203"/>
    <x v="6128"/>
    <x v="97"/>
    <s v="普通服饰"/>
    <x v="12"/>
    <s v="男装"/>
    <d v="2015-11-17T00:00:00"/>
    <d v="2017-11-16T00:00:00"/>
    <s v="保底与流水两者取高"/>
    <s v="0.18,0.18"/>
    <s v="0.18"/>
    <s v="0.18"/>
    <n v="2"/>
  </r>
  <r>
    <d v="2016-11-01T00:00:00"/>
    <x v="3"/>
    <x v="3"/>
    <s v="Fellala 翡拉拉"/>
    <n v="41437.199999999997"/>
    <n v="8826.123599999999"/>
    <x v="3941"/>
    <x v="6204"/>
    <x v="6129"/>
    <x v="10"/>
    <s v="普通服饰"/>
    <x v="6"/>
    <s v="流行配饰/人造珠宝佩饰"/>
    <d v="2015-12-24T00:00:00"/>
    <d v="2016-12-23T00:00:00"/>
    <s v="保底与流水两者取高"/>
    <s v="0.16"/>
    <s v="0.16"/>
    <s v=""/>
    <n v="1"/>
  </r>
  <r>
    <d v="2016-11-01T00:00:00"/>
    <x v="3"/>
    <x v="3"/>
    <s v="J.D.V"/>
    <n v="358239.6"/>
    <n v="94933.494000000006"/>
    <x v="3963"/>
    <x v="6205"/>
    <x v="6130"/>
    <x v="126"/>
    <s v="普通服饰"/>
    <x v="12"/>
    <s v="男装"/>
    <d v="2016-03-07T00:00:00"/>
    <d v="2018-03-06T00:00:00"/>
    <s v="保底与流水两者取高"/>
    <s v="0.15"/>
    <s v="0.15"/>
    <s v=""/>
    <n v="2"/>
  </r>
  <r>
    <d v="2016-11-01T00:00:00"/>
    <x v="3"/>
    <x v="3"/>
    <s v="DW"/>
    <n v="97365.12000000001"/>
    <n v="18012.547200000001"/>
    <x v="377"/>
    <x v="6206"/>
    <x v="6131"/>
    <x v="10"/>
    <s v="珠宝"/>
    <x v="11"/>
    <s v="钟表"/>
    <d v="2016-03-15T00:00:00"/>
    <d v="2017-03-14T00:00:00"/>
    <s v="保底与流水两者取高"/>
    <s v="0.17"/>
    <s v="0.17"/>
    <s v=""/>
    <n v="1"/>
  </r>
  <r>
    <d v="2016-11-01T00:00:00"/>
    <x v="3"/>
    <x v="3"/>
    <s v="Crocs 卡洛驰"/>
    <n v="11603.76"/>
    <n v="20183.580144000003"/>
    <x v="3964"/>
    <x v="6207"/>
    <x v="6132"/>
    <x v="24"/>
    <s v="普通服饰"/>
    <x v="6"/>
    <s v="鞋"/>
    <d v="2016-04-01T00:00:00"/>
    <d v="2017-03-31T00:00:00"/>
    <s v="保底与流水两者取高"/>
    <s v="0.17"/>
    <s v="0.17"/>
    <s v=""/>
    <n v="1"/>
  </r>
  <r>
    <d v="2016-11-01T00:00:00"/>
    <x v="3"/>
    <x v="3"/>
    <s v="IN'S"/>
    <n v="260103.01199999999"/>
    <n v="67548.752216399997"/>
    <x v="3776"/>
    <x v="6208"/>
    <x v="6133"/>
    <x v="122"/>
    <s v="普通服饰"/>
    <x v="13"/>
    <s v="女装"/>
    <d v="2016-05-10T00:00:00"/>
    <d v="2018-05-09T00:00:00"/>
    <s v="保底与流水两者取高"/>
    <s v="0.17"/>
    <s v="0.17"/>
    <s v=""/>
    <n v="2"/>
  </r>
  <r>
    <d v="2016-11-01T00:00:00"/>
    <x v="3"/>
    <x v="3"/>
    <s v="LEE"/>
    <n v="278158.07999999996"/>
    <n v="58135.038720000004"/>
    <x v="2427"/>
    <x v="6209"/>
    <x v="6134"/>
    <x v="17"/>
    <s v="普通服饰"/>
    <x v="9"/>
    <s v="中性服装/休闲服饰"/>
    <d v="2016-06-08T00:00:00"/>
    <d v="2018-06-07T00:00:00"/>
    <s v="保底与流水两者取高"/>
    <s v="0.15"/>
    <s v="0.15"/>
    <s v=""/>
    <n v="2"/>
  </r>
  <r>
    <d v="2016-11-01T00:00:00"/>
    <x v="3"/>
    <x v="3"/>
    <s v="蔓楼兰"/>
    <n v="73176"/>
    <n v="50345.087999999996"/>
    <x v="3965"/>
    <x v="6210"/>
    <x v="6135"/>
    <x v="161"/>
    <s v="普通服饰"/>
    <x v="13"/>
    <s v="女装"/>
    <d v="2016-06-15T00:00:00"/>
    <d v="2018-06-14T00:00:00"/>
    <s v="保底与流水两者取高"/>
    <s v="0.16"/>
    <s v="0.16"/>
    <s v=""/>
    <n v="2"/>
  </r>
  <r>
    <d v="2016-11-01T00:00:00"/>
    <x v="3"/>
    <x v="3"/>
    <s v="Levi's"/>
    <n v="155175.6"/>
    <n v="55087.337999999996"/>
    <x v="3966"/>
    <x v="6211"/>
    <x v="6136"/>
    <x v="162"/>
    <s v="普通服饰"/>
    <x v="9"/>
    <s v="综合服饰"/>
    <d v="2016-06-15T00:00:00"/>
    <d v="2018-06-14T00:00:00"/>
    <s v="保底与流水两者取高"/>
    <s v="0.18"/>
    <s v="0.18"/>
    <s v=""/>
    <n v="2"/>
  </r>
  <r>
    <d v="2016-11-01T00:00:00"/>
    <x v="3"/>
    <x v="3"/>
    <s v="Aimer 爱慕一家人"/>
    <n v="346347.6"/>
    <n v="70377.832320000001"/>
    <x v="3967"/>
    <x v="6212"/>
    <x v="6137"/>
    <x v="117"/>
    <s v="普通服饰"/>
    <x v="9"/>
    <s v="内衣裤/保暖内衣"/>
    <d v="2016-05-10T00:00:00"/>
    <d v="2018-05-09T00:00:00"/>
    <s v="保底与流水两者取高"/>
    <s v="0.17"/>
    <s v="0.17"/>
    <s v=""/>
    <n v="2"/>
  </r>
  <r>
    <d v="2016-11-01T00:00:00"/>
    <x v="3"/>
    <x v="3"/>
    <s v="Esprit"/>
    <n v="491832.48"/>
    <n v="104071.75276800001"/>
    <x v="3968"/>
    <x v="6213"/>
    <x v="6138"/>
    <x v="160"/>
    <s v="普通服饰"/>
    <x v="9"/>
    <s v="中性服装/休闲服饰"/>
    <d v="2016-05-10T00:00:00"/>
    <d v="2018-05-09T00:00:00"/>
    <s v="保底与流水两者取高"/>
    <s v="0.11"/>
    <s v="0.11"/>
    <s v=""/>
    <n v="2"/>
  </r>
  <r>
    <d v="2016-11-01T00:00:00"/>
    <x v="3"/>
    <x v="3"/>
    <s v="Yatlas"/>
    <n v="438045.6"/>
    <n v="85550.305680000005"/>
    <x v="3969"/>
    <x v="6214"/>
    <x v="6139"/>
    <x v="163"/>
    <s v="普通服饰"/>
    <x v="12"/>
    <s v="男装"/>
    <d v="2016-06-16T00:00:00"/>
    <d v="2019-07-05T00:00:00"/>
    <s v="保底与流水两者取高"/>
    <s v="0.17"/>
    <s v="0.17"/>
    <s v=""/>
    <n v="3.1"/>
  </r>
  <r>
    <d v="2016-11-01T00:00:00"/>
    <x v="3"/>
    <x v="3"/>
    <s v="STACCATO 思加图"/>
    <n v="385597.56"/>
    <n v="58032.432779999996"/>
    <x v="418"/>
    <x v="6215"/>
    <x v="6140"/>
    <x v="136"/>
    <s v="普通服饰"/>
    <x v="6"/>
    <s v="鞋"/>
    <d v="2016-06-01T00:00:00"/>
    <d v="2018-05-31T00:00:00"/>
    <s v="保底与流水两者取高"/>
    <s v="0.12"/>
    <s v="0.12"/>
    <s v=""/>
    <n v="2"/>
  </r>
  <r>
    <d v="2016-11-01T00:00:00"/>
    <x v="3"/>
    <x v="3"/>
    <s v="Dazzle 地素"/>
    <n v="247423.19999999998"/>
    <n v="61831.057680000005"/>
    <x v="3970"/>
    <x v="6216"/>
    <x v="6141"/>
    <x v="135"/>
    <s v="普通服饰"/>
    <x v="13"/>
    <s v="女装"/>
    <d v="2016-07-01T00:00:00"/>
    <d v="2018-06-30T00:00:00"/>
    <s v="保底与流水两者取高"/>
    <s v="0.17"/>
    <s v="0.17"/>
    <s v=""/>
    <n v="2"/>
  </r>
  <r>
    <d v="2016-11-01T00:00:00"/>
    <x v="3"/>
    <x v="3"/>
    <s v="琢翰轩"/>
    <n v="41095.199999999997"/>
    <n v="8403.9683999999997"/>
    <x v="3971"/>
    <x v="6217"/>
    <x v="6142"/>
    <x v="58"/>
    <s v="珠宝"/>
    <x v="7"/>
    <s v="珠宝"/>
    <d v="2016-07-07T00:00:00"/>
    <d v="2017-07-06T00:00:00"/>
    <s v="保底与流水两者取高"/>
    <s v="0.18"/>
    <s v="0.18"/>
    <s v=""/>
    <n v="1"/>
  </r>
  <r>
    <d v="2016-11-01T00:00:00"/>
    <x v="3"/>
    <x v="3"/>
    <s v="JNBY 江南布衣"/>
    <n v="635067.6"/>
    <n v="130252.36476"/>
    <x v="3924"/>
    <x v="6218"/>
    <x v="6143"/>
    <x v="164"/>
    <s v="普通服饰"/>
    <x v="13"/>
    <s v="女装"/>
    <d v="2016-07-01T00:00:00"/>
    <d v="2018-06-30T00:00:00"/>
    <s v="保底与流水两者取高"/>
    <s v="0.19"/>
    <s v="0.19"/>
    <s v=""/>
    <n v="2"/>
  </r>
  <r>
    <d v="2016-11-01T00:00:00"/>
    <x v="3"/>
    <x v="3"/>
    <s v="Croquis 速写"/>
    <n v="678222"/>
    <n v="141680.57579999999"/>
    <x v="3972"/>
    <x v="6219"/>
    <x v="6144"/>
    <x v="54"/>
    <s v="普通服饰"/>
    <x v="12"/>
    <s v="男装"/>
    <d v="2016-07-01T00:00:00"/>
    <d v="2018-06-30T00:00:00"/>
    <s v="保底与流水两者取高"/>
    <s v="0.19"/>
    <s v="0.19"/>
    <s v=""/>
    <n v="2"/>
  </r>
  <r>
    <d v="2016-11-01T00:00:00"/>
    <x v="3"/>
    <x v="3"/>
    <s v="Trenta"/>
    <n v="50394"/>
    <n v="22253.990400000002"/>
    <x v="3973"/>
    <x v="6220"/>
    <x v="6145"/>
    <x v="33"/>
    <s v="普通服饰"/>
    <x v="9"/>
    <s v="综合服饰"/>
    <d v="2016-07-15T00:00:00"/>
    <d v="2018-07-14T00:00:00"/>
    <s v="保底与流水两者取高"/>
    <s v="0.18"/>
    <s v="0.18"/>
    <s v=""/>
    <n v="2"/>
  </r>
  <r>
    <d v="2016-11-01T00:00:00"/>
    <x v="3"/>
    <x v="3"/>
    <s v="Puredown"/>
    <n v="121612.79999999999"/>
    <n v="21695.72352"/>
    <x v="3974"/>
    <x v="6221"/>
    <x v="6146"/>
    <x v="93"/>
    <s v="其它"/>
    <x v="4"/>
    <s v="家居家饰/日杂"/>
    <d v="2016-10-15T00:00:00"/>
    <d v="2017-10-14T00:00:00"/>
    <s v="保底与流水两者取高"/>
    <s v="0.15"/>
    <s v="0.15"/>
    <s v=""/>
    <n v="1"/>
  </r>
  <r>
    <d v="2016-11-01T00:00:00"/>
    <x v="3"/>
    <x v="3"/>
    <s v="Ochirly 欧时力"/>
    <n v="212150.39999999999"/>
    <n v="70773.373439999996"/>
    <x v="3975"/>
    <x v="6222"/>
    <x v="6147"/>
    <x v="121"/>
    <s v="普通服饰"/>
    <x v="13"/>
    <s v="女装"/>
    <d v="2016-10-11T00:00:00"/>
    <d v="2018-10-10T00:00:00"/>
    <s v="纯保底"/>
    <s v="0.,0.18"/>
    <s v="0."/>
    <s v="0.18"/>
    <n v="2"/>
  </r>
  <r>
    <d v="2016-11-01T00:00:00"/>
    <x v="3"/>
    <x v="3"/>
    <s v="维果部落(02-K10)"/>
    <n v="31554"/>
    <n v="3950.5607999999997"/>
    <x v="1908"/>
    <x v="6223"/>
    <x v="6148"/>
    <x v="11"/>
    <s v="餐饮"/>
    <x v="0"/>
    <s v="小吃/冷饮/果汁吧"/>
    <d v="2014-03-14T00:00:00"/>
    <d v="2017-03-13T00:00:00"/>
    <s v="保底与流水两者取高"/>
    <s v="0.1"/>
    <s v="0.1"/>
    <s v=""/>
    <n v="3"/>
  </r>
  <r>
    <d v="2016-11-01T00:00:00"/>
    <x v="3"/>
    <x v="3"/>
    <s v="热气球（P1-02-K22）"/>
    <n v="261249.59999999998"/>
    <n v="19828.844639999999"/>
    <x v="3976"/>
    <x v="6224"/>
    <x v="6149"/>
    <x v="57"/>
    <s v="儿童"/>
    <x v="22"/>
    <s v="儿童主题乐园"/>
    <d v="2015-12-24T00:00:00"/>
    <d v="2017-03-23T00:00:00"/>
    <s v="保底与流水两者取高"/>
    <s v="0.07"/>
    <s v="0.07"/>
    <s v=""/>
    <n v="1.2"/>
  </r>
  <r>
    <d v="2016-11-01T00:00:00"/>
    <x v="3"/>
    <x v="3"/>
    <s v="优侍L2"/>
    <n v="72276"/>
    <n v="15127.366799999998"/>
    <x v="3977"/>
    <x v="6225"/>
    <x v="6150"/>
    <x v="149"/>
    <s v="其它"/>
    <x v="3"/>
    <s v="汽车美容"/>
    <d v="2016-08-21T00:00:00"/>
    <d v="2017-08-20T00:00:00"/>
    <s v="纯保底"/>
    <n v="0"/>
    <n v="0"/>
    <s v=""/>
    <n v="1"/>
  </r>
  <r>
    <d v="2016-12-01T00:00:00"/>
    <x v="3"/>
    <x v="3"/>
    <s v="7°银匠"/>
    <n v="65485.2"/>
    <n v="12324.314640000001"/>
    <x v="3978"/>
    <x v="6226"/>
    <x v="6151"/>
    <x v="10"/>
    <s v="普通服饰"/>
    <x v="6"/>
    <s v="流行配饰/人造珠宝佩饰"/>
    <d v="2014-06-14T00:00:00"/>
    <d v="2017-08-09T00:00:00"/>
    <s v="保底与流水两者取高"/>
    <s v="0.17"/>
    <s v="0.17"/>
    <s v=""/>
    <n v="3.2"/>
  </r>
  <r>
    <d v="2016-12-01T00:00:00"/>
    <x v="3"/>
    <x v="3"/>
    <s v="Adidas Originals 三叶草"/>
    <n v="660025.19999999995"/>
    <n v="92139.517919999998"/>
    <x v="2323"/>
    <x v="6227"/>
    <x v="6152"/>
    <x v="155"/>
    <s v="普通服饰"/>
    <x v="18"/>
    <s v="运动服饰/运动配饰"/>
    <d v="2015-06-23T00:00:00"/>
    <d v="2017-06-22T00:00:00"/>
    <s v="保底与流水两者取高"/>
    <s v="0.13"/>
    <s v="0.13"/>
    <s v=""/>
    <n v="2"/>
  </r>
  <r>
    <d v="2016-12-01T00:00:00"/>
    <x v="3"/>
    <x v="3"/>
    <s v="Aimer 爱慕一家人"/>
    <n v="314967.59999999998"/>
    <n v="69922.807199999996"/>
    <x v="3869"/>
    <x v="6228"/>
    <x v="6153"/>
    <x v="117"/>
    <s v="普通服饰"/>
    <x v="9"/>
    <s v="内衣裤/保暖内衣"/>
    <d v="2016-05-10T00:00:00"/>
    <d v="2018-05-09T00:00:00"/>
    <s v="保底与流水两者取高"/>
    <s v="0.17"/>
    <s v="0.17"/>
    <s v=""/>
    <n v="2"/>
  </r>
  <r>
    <d v="2016-12-01T00:00:00"/>
    <x v="3"/>
    <x v="3"/>
    <s v="AJIDOU 阿吉豆"/>
    <n v="335030.39999999997"/>
    <n v="56084.088960000008"/>
    <x v="3979"/>
    <x v="6229"/>
    <x v="6154"/>
    <x v="138"/>
    <s v="普通服饰"/>
    <x v="6"/>
    <s v="流行配饰/人造珠宝佩饰"/>
    <d v="2013-01-13T00:00:00"/>
    <d v="2017-05-09T00:00:00"/>
    <s v="保底与流水两者取高"/>
    <s v="0.15"/>
    <s v="0.15"/>
    <s v=""/>
    <n v="4.3"/>
  </r>
  <r>
    <d v="2016-12-01T00:00:00"/>
    <x v="3"/>
    <x v="3"/>
    <s v="AVVN 飞鸟和新酒"/>
    <n v="482199.6"/>
    <n v="90605.304839999983"/>
    <x v="3980"/>
    <x v="6230"/>
    <x v="6155"/>
    <x v="25"/>
    <s v="普通服饰"/>
    <x v="13"/>
    <s v="女装"/>
    <d v="2015-05-10T00:00:00"/>
    <d v="2017-05-09T00:00:00"/>
    <s v="保底与流水两者取高"/>
    <s v="0.16"/>
    <s v="0.16"/>
    <s v=""/>
    <n v="2"/>
  </r>
  <r>
    <d v="2016-12-01T00:00:00"/>
    <x v="3"/>
    <x v="3"/>
    <s v="Belle 百丽"/>
    <n v="375783.6"/>
    <n v="52459.390559999993"/>
    <x v="2323"/>
    <x v="6231"/>
    <x v="6156"/>
    <x v="51"/>
    <s v="普通服饰"/>
    <x v="6"/>
    <s v="鞋"/>
    <d v="2015-06-04T00:00:00"/>
    <d v="2017-06-03T00:00:00"/>
    <s v="保底与流水两者取高"/>
    <s v="0.13"/>
    <s v="0.13"/>
    <s v=""/>
    <n v="2"/>
  </r>
  <r>
    <d v="2016-12-01T00:00:00"/>
    <x v="3"/>
    <x v="3"/>
    <s v="Crocs 卡洛驰"/>
    <n v="8211.6"/>
    <n v="20184.112799999999"/>
    <x v="3981"/>
    <x v="6232"/>
    <x v="6157"/>
    <x v="24"/>
    <s v="普通服饰"/>
    <x v="6"/>
    <s v="鞋"/>
    <d v="2016-04-01T00:00:00"/>
    <d v="2017-03-31T00:00:00"/>
    <s v="保底与流水两者取高"/>
    <s v="0.17"/>
    <s v="0.17"/>
    <s v=""/>
    <n v="1"/>
  </r>
  <r>
    <d v="2016-12-01T00:00:00"/>
    <x v="3"/>
    <x v="3"/>
    <s v="Croquis 速写"/>
    <n v="766855.2"/>
    <n v="159352.51056"/>
    <x v="3198"/>
    <x v="6233"/>
    <x v="6158"/>
    <x v="54"/>
    <s v="普通服饰"/>
    <x v="12"/>
    <s v="男装"/>
    <d v="2016-07-01T00:00:00"/>
    <d v="2018-06-30T00:00:00"/>
    <s v="保底与流水两者取高"/>
    <s v="0.19"/>
    <s v="0.19"/>
    <s v=""/>
    <n v="2"/>
  </r>
  <r>
    <d v="2016-12-01T00:00:00"/>
    <x v="3"/>
    <x v="3"/>
    <s v="Dazzle 地素"/>
    <n v="232782"/>
    <n v="61850.1774"/>
    <x v="3982"/>
    <x v="6234"/>
    <x v="6159"/>
    <x v="135"/>
    <s v="普通服饰"/>
    <x v="13"/>
    <s v="女装"/>
    <d v="2016-07-01T00:00:00"/>
    <d v="2018-06-30T00:00:00"/>
    <s v="保底与流水两者取高"/>
    <s v="0.17"/>
    <s v="0.17"/>
    <s v=""/>
    <n v="2"/>
  </r>
  <r>
    <d v="2016-12-01T00:00:00"/>
    <x v="3"/>
    <x v="3"/>
    <s v="Donoratico 达衣岩"/>
    <n v="601082.4"/>
    <n v="124724.59799999998"/>
    <x v="3983"/>
    <x v="6235"/>
    <x v="6160"/>
    <x v="119"/>
    <s v="普通服饰"/>
    <x v="13"/>
    <s v="女装"/>
    <d v="2013-01-10T00:00:00"/>
    <d v="2017-05-09T00:00:00"/>
    <s v="保底与流水两者取高"/>
    <s v="0.18"/>
    <s v="0.18"/>
    <s v=""/>
    <n v="4.3"/>
  </r>
  <r>
    <d v="2016-12-01T00:00:00"/>
    <x v="3"/>
    <x v="3"/>
    <s v="DW"/>
    <n v="121125.552"/>
    <n v="22262.876457599999"/>
    <x v="2746"/>
    <x v="6236"/>
    <x v="6161"/>
    <x v="10"/>
    <s v="珠宝"/>
    <x v="11"/>
    <s v="钟表"/>
    <d v="2016-03-15T00:00:00"/>
    <d v="2017-03-14T00:00:00"/>
    <s v="保底与流水两者取高"/>
    <s v="0.17"/>
    <s v="0.17"/>
    <s v=""/>
    <n v="1"/>
  </r>
  <r>
    <d v="2016-12-01T00:00:00"/>
    <x v="3"/>
    <x v="3"/>
    <s v="Eifini 伊芙丽"/>
    <n v="738087.6"/>
    <n v="156917.42376000001"/>
    <x v="1231"/>
    <x v="6237"/>
    <x v="6162"/>
    <x v="123"/>
    <s v="普通服饰"/>
    <x v="13"/>
    <s v="女装"/>
    <d v="2015-05-16T00:00:00"/>
    <d v="2017-05-15T00:00:00"/>
    <s v="保底与流水两者取高"/>
    <s v="0.18"/>
    <s v="0.18"/>
    <s v=""/>
    <n v="2"/>
  </r>
  <r>
    <d v="2016-12-01T00:00:00"/>
    <x v="3"/>
    <x v="3"/>
    <s v="Esprit"/>
    <n v="843380.88"/>
    <n v="126001.103472"/>
    <x v="3810"/>
    <x v="6238"/>
    <x v="6163"/>
    <x v="160"/>
    <s v="普通服饰"/>
    <x v="9"/>
    <s v="中性服装/休闲服饰"/>
    <d v="2016-05-10T00:00:00"/>
    <d v="2018-05-09T00:00:00"/>
    <s v="保底与流水两者取高"/>
    <s v="0.11"/>
    <s v="0.11"/>
    <s v=""/>
    <n v="2"/>
  </r>
  <r>
    <d v="2016-12-01T00:00:00"/>
    <x v="3"/>
    <x v="3"/>
    <s v="Fellala 翡拉拉"/>
    <n v="10275.6"/>
    <n v="6548.6398800000006"/>
    <x v="3984"/>
    <x v="6239"/>
    <x v="6164"/>
    <x v="10"/>
    <s v="普通服饰"/>
    <x v="6"/>
    <s v="流行配饰/人造珠宝佩饰"/>
    <d v="2015-12-24T00:00:00"/>
    <d v="2016-12-23T00:00:00"/>
    <s v="保底与流水两者取高"/>
    <s v="0.16"/>
    <s v="0.16"/>
    <s v=""/>
    <n v="1"/>
  </r>
  <r>
    <d v="2016-12-01T00:00:00"/>
    <x v="3"/>
    <x v="3"/>
    <s v="Girdear 哥弟"/>
    <n v="727800"/>
    <n v="68777.100000000006"/>
    <x v="306"/>
    <x v="6240"/>
    <x v="6165"/>
    <x v="83"/>
    <s v="普通服饰"/>
    <x v="13"/>
    <s v="女装"/>
    <d v="2013-04-10T00:00:00"/>
    <d v="2017-05-09T00:00:00"/>
    <s v="保底与流水两者取高"/>
    <s v="0.07"/>
    <s v="0.07"/>
    <s v=""/>
    <n v="4.0999999999999996"/>
  </r>
  <r>
    <d v="2016-12-01T00:00:00"/>
    <x v="3"/>
    <x v="3"/>
    <s v="GXG"/>
    <n v="1234169.76"/>
    <n v="214375.28731200003"/>
    <x v="1119"/>
    <x v="6241"/>
    <x v="6166"/>
    <x v="52"/>
    <s v="普通服饰"/>
    <x v="12"/>
    <s v="男装"/>
    <d v="2014-12-01T00:00:00"/>
    <d v="2018-05-09T00:00:00"/>
    <s v="保底与流水两者取高"/>
    <s v="0.15"/>
    <s v="0.15"/>
    <s v=""/>
    <n v="3.4"/>
  </r>
  <r>
    <d v="2016-12-01T00:00:00"/>
    <x v="3"/>
    <x v="3"/>
    <s v="gxg.jeans"/>
    <n v="705478.79999999993"/>
    <n v="120495.77903999999"/>
    <x v="2977"/>
    <x v="6242"/>
    <x v="6167"/>
    <x v="125"/>
    <s v="普通服饰"/>
    <x v="12"/>
    <s v="男装"/>
    <d v="2013-01-05T00:00:00"/>
    <d v="2018-05-09T00:00:00"/>
    <s v="保底与流水两者取高"/>
    <s v="0.15"/>
    <s v="0.15"/>
    <s v=""/>
    <n v="5.3"/>
  </r>
  <r>
    <d v="2016-12-01T00:00:00"/>
    <x v="3"/>
    <x v="3"/>
    <s v="H.S"/>
    <n v="581900.4"/>
    <n v="112888.67760000001"/>
    <x v="2199"/>
    <x v="6243"/>
    <x v="6168"/>
    <x v="165"/>
    <s v="普通服饰"/>
    <x v="13"/>
    <s v="女装"/>
    <d v="2016-10-12T00:00:00"/>
    <d v="2018-10-11T00:00:00"/>
    <s v="保底与流水两者取高"/>
    <s v="0.17"/>
    <s v="0.17"/>
    <s v=""/>
    <n v="2"/>
  </r>
  <r>
    <d v="2016-12-01T00:00:00"/>
    <x v="3"/>
    <x v="3"/>
    <s v="Harbor House"/>
    <n v="1614924.96"/>
    <n v="234648.59668800002"/>
    <x v="130"/>
    <x v="6244"/>
    <x v="6169"/>
    <x v="142"/>
    <s v="其它"/>
    <x v="4"/>
    <s v="家具/厨房/卫浴/灯"/>
    <d v="2012-11-28T00:00:00"/>
    <d v="2018-05-09T00:00:00"/>
    <s v="保底与流水两者取高"/>
    <s v="0.13"/>
    <s v="0.13"/>
    <s v=""/>
    <n v="5.4"/>
  </r>
  <r>
    <d v="2016-12-01T00:00:00"/>
    <x v="3"/>
    <x v="3"/>
    <s v="IN'S"/>
    <n v="403216.62000000005"/>
    <n v="79554.639126000009"/>
    <x v="2464"/>
    <x v="6245"/>
    <x v="6170"/>
    <x v="122"/>
    <s v="普通服饰"/>
    <x v="13"/>
    <s v="女装"/>
    <d v="2016-05-10T00:00:00"/>
    <d v="2018-05-09T00:00:00"/>
    <s v="保底与流水两者取高"/>
    <s v="0.17"/>
    <s v="0.17"/>
    <s v=""/>
    <n v="2"/>
  </r>
  <r>
    <d v="2016-12-01T00:00:00"/>
    <x v="3"/>
    <x v="3"/>
    <s v="it Michaa"/>
    <n v="473515.19999999995"/>
    <n v="90015.239520000003"/>
    <x v="922"/>
    <x v="6246"/>
    <x v="6171"/>
    <x v="60"/>
    <s v="普通服饰"/>
    <x v="13"/>
    <s v="女装"/>
    <d v="2015-06-08T00:00:00"/>
    <d v="2017-06-07T00:00:00"/>
    <s v="保底与流水两者取高"/>
    <s v="0.17"/>
    <s v="0.17"/>
    <s v=""/>
    <n v="2"/>
  </r>
  <r>
    <d v="2016-12-01T00:00:00"/>
    <x v="3"/>
    <x v="3"/>
    <s v="iwell 爱享屋"/>
    <n v="61170"/>
    <n v="10912.728000000001"/>
    <x v="3974"/>
    <x v="6247"/>
    <x v="6172"/>
    <x v="157"/>
    <s v="普通服饰"/>
    <x v="6"/>
    <s v="生活特性店"/>
    <d v="2015-06-26T00:00:00"/>
    <d v="2017-06-25T00:00:00"/>
    <s v="保底与流水两者取高"/>
    <s v="0.16"/>
    <s v="0.16"/>
    <s v=""/>
    <n v="2"/>
  </r>
  <r>
    <d v="2016-12-01T00:00:00"/>
    <x v="3"/>
    <x v="3"/>
    <s v="J.D.V"/>
    <n v="380708.39999999997"/>
    <n v="94948.674959999989"/>
    <x v="3985"/>
    <x v="6248"/>
    <x v="6173"/>
    <x v="126"/>
    <s v="普通服饰"/>
    <x v="12"/>
    <s v="男装"/>
    <d v="2016-03-07T00:00:00"/>
    <d v="2018-03-06T00:00:00"/>
    <s v="保底与流水两者取高"/>
    <s v="0.15"/>
    <s v="0.15"/>
    <s v=""/>
    <n v="2"/>
  </r>
  <r>
    <d v="2016-12-01T00:00:00"/>
    <x v="3"/>
    <x v="3"/>
    <s v="JNBY 江南布衣"/>
    <n v="654771.6"/>
    <n v="134031.74651999999"/>
    <x v="1789"/>
    <x v="6249"/>
    <x v="6174"/>
    <x v="164"/>
    <s v="普通服饰"/>
    <x v="13"/>
    <s v="女装"/>
    <d v="2016-07-01T00:00:00"/>
    <d v="2018-06-30T00:00:00"/>
    <s v="保底与流水两者取高"/>
    <s v="0.19"/>
    <s v="0.19"/>
    <s v=""/>
    <n v="2"/>
  </r>
  <r>
    <d v="2016-12-01T00:00:00"/>
    <x v="3"/>
    <x v="3"/>
    <s v="Joysocks"/>
    <n v="41802.839999999997"/>
    <n v="8573.7624839999989"/>
    <x v="3924"/>
    <x v="6250"/>
    <x v="6175"/>
    <x v="150"/>
    <s v="普通服饰"/>
    <x v="9"/>
    <s v="内衣裤/保暖内衣"/>
    <d v="2014-09-11T00:00:00"/>
    <d v="2017-09-10T00:00:00"/>
    <s v="保底与流水两者取高"/>
    <s v="0.15"/>
    <s v="0.15"/>
    <s v=""/>
    <n v="3"/>
  </r>
  <r>
    <d v="2016-12-01T00:00:00"/>
    <x v="3"/>
    <x v="3"/>
    <s v="La Chapelle 拉夏贝尔"/>
    <n v="1734097.2"/>
    <n v="337628.72483999998"/>
    <x v="3986"/>
    <x v="6251"/>
    <x v="6176"/>
    <x v="127"/>
    <s v="快时尚"/>
    <x v="21"/>
    <s v="快时尚"/>
    <d v="2013-03-05T00:00:00"/>
    <d v="2021-06-02T00:00:00"/>
    <s v="保底与流水两者取高"/>
    <s v="0.15"/>
    <s v="0.15"/>
    <s v=""/>
    <n v="8.1999999999999993"/>
  </r>
  <r>
    <d v="2016-12-01T00:00:00"/>
    <x v="3"/>
    <x v="3"/>
    <s v="LEE"/>
    <n v="250224.24"/>
    <n v="58127.090951999999"/>
    <x v="3987"/>
    <x v="6252"/>
    <x v="6177"/>
    <x v="17"/>
    <s v="普通服饰"/>
    <x v="9"/>
    <s v="中性服装/休闲服饰"/>
    <d v="2016-06-08T00:00:00"/>
    <d v="2018-06-07T00:00:00"/>
    <s v="保底与流水两者取高"/>
    <s v="0.15"/>
    <s v="0.15"/>
    <s v=""/>
    <n v="2"/>
  </r>
  <r>
    <d v="2016-12-01T00:00:00"/>
    <x v="3"/>
    <x v="3"/>
    <s v="Levi's"/>
    <n v="158518.79999999999"/>
    <n v="55085.282999999996"/>
    <x v="3988"/>
    <x v="6253"/>
    <x v="6178"/>
    <x v="162"/>
    <s v="普通服饰"/>
    <x v="9"/>
    <s v="综合服饰"/>
    <d v="2016-06-15T00:00:00"/>
    <d v="2018-06-14T00:00:00"/>
    <s v="保底与流水两者取高"/>
    <s v="0.18"/>
    <s v="0.18"/>
    <s v=""/>
    <n v="2"/>
  </r>
  <r>
    <d v="2016-12-01T00:00:00"/>
    <x v="3"/>
    <x v="3"/>
    <s v="Ochirly 欧时力"/>
    <n v="321181.2"/>
    <n v="81483.670440000002"/>
    <x v="3989"/>
    <x v="6254"/>
    <x v="6179"/>
    <x v="121"/>
    <s v="普通服饰"/>
    <x v="13"/>
    <s v="女装"/>
    <d v="2016-10-11T00:00:00"/>
    <d v="2018-10-10T00:00:00"/>
    <s v="保底与流水两者取高"/>
    <s v="0.18"/>
    <s v="0.18"/>
    <s v=""/>
    <n v="2"/>
  </r>
  <r>
    <d v="2016-12-01T00:00:00"/>
    <x v="3"/>
    <x v="3"/>
    <s v="One More"/>
    <n v="403786.8"/>
    <n v="67957.318440000003"/>
    <x v="622"/>
    <x v="6255"/>
    <x v="6180"/>
    <x v="118"/>
    <s v="普通服饰"/>
    <x v="13"/>
    <s v="女装"/>
    <d v="2014-12-01T00:00:00"/>
    <d v="2018-05-09T00:00:00"/>
    <s v="保底与流水两者取高"/>
    <s v="0.15"/>
    <s v="0.15"/>
    <s v=""/>
    <n v="3.4"/>
  </r>
  <r>
    <d v="2016-12-01T00:00:00"/>
    <x v="3"/>
    <x v="3"/>
    <s v="Peace Bird 太平鸟男装"/>
    <n v="1225293.5999999999"/>
    <n v="220062.73056000003"/>
    <x v="3990"/>
    <x v="6256"/>
    <x v="6181"/>
    <x v="124"/>
    <s v="普通服饰"/>
    <x v="12"/>
    <s v="男装"/>
    <d v="2013-01-21T00:00:00"/>
    <d v="2017-05-09T00:00:00"/>
    <s v="保底与流水两者取高"/>
    <s v="0.16"/>
    <s v="0.16"/>
    <s v=""/>
    <n v="4.3"/>
  </r>
  <r>
    <d v="2016-12-01T00:00:00"/>
    <x v="3"/>
    <x v="3"/>
    <s v="Peace Bird 太平鸟女装"/>
    <n v="338371.2"/>
    <n v="77148.633600000001"/>
    <x v="3695"/>
    <x v="6257"/>
    <x v="6182"/>
    <x v="35"/>
    <s v="普通服饰"/>
    <x v="13"/>
    <s v="女装"/>
    <d v="2015-06-01T00:00:00"/>
    <d v="2017-05-31T00:00:00"/>
    <s v="保底与流水两者取高"/>
    <s v="0.19"/>
    <s v="0.19"/>
    <s v=""/>
    <n v="2"/>
  </r>
  <r>
    <d v="2016-12-01T00:00:00"/>
    <x v="3"/>
    <x v="3"/>
    <s v="Plory"/>
    <n v="163551.64800000002"/>
    <n v="30714.999494400006"/>
    <x v="1798"/>
    <x v="6258"/>
    <x v="6183"/>
    <x v="134"/>
    <s v="普通服饰"/>
    <x v="12"/>
    <s v="男装"/>
    <d v="2013-03-12T00:00:00"/>
    <d v="2017-05-09T00:00:00"/>
    <s v="保底与流水两者取高"/>
    <s v="0.14"/>
    <s v="0.14"/>
    <s v=""/>
    <n v="4.2"/>
  </r>
  <r>
    <d v="2016-12-01T00:00:00"/>
    <x v="3"/>
    <x v="3"/>
    <s v="Puredown"/>
    <n v="108616.8"/>
    <n v="19648.779119999999"/>
    <x v="3991"/>
    <x v="6259"/>
    <x v="6184"/>
    <x v="93"/>
    <s v="其它"/>
    <x v="4"/>
    <s v="家居家饰/日杂"/>
    <d v="2016-10-15T00:00:00"/>
    <d v="2017-10-14T00:00:00"/>
    <s v="保底与流水两者取高"/>
    <s v="0.15"/>
    <s v="0.15"/>
    <s v=""/>
    <n v="1"/>
  </r>
  <r>
    <d v="2016-12-01T00:00:00"/>
    <x v="3"/>
    <x v="3"/>
    <s v="Seasonwind 季候风"/>
    <n v="200730"/>
    <n v="41551.109999999993"/>
    <x v="3992"/>
    <x v="6260"/>
    <x v="6185"/>
    <x v="156"/>
    <s v="普通服饰"/>
    <x v="13"/>
    <s v="女装"/>
    <d v="2015-06-08T00:00:00"/>
    <d v="2017-06-07T00:00:00"/>
    <s v="保底与流水两者取高"/>
    <s v="0.17"/>
    <s v="0.17"/>
    <s v=""/>
    <n v="2"/>
  </r>
  <r>
    <d v="2016-12-01T00:00:00"/>
    <x v="3"/>
    <x v="3"/>
    <s v="STACCATO 思加图"/>
    <n v="262823.16000000003"/>
    <n v="52275.526524000001"/>
    <x v="2821"/>
    <x v="6261"/>
    <x v="6186"/>
    <x v="136"/>
    <s v="普通服饰"/>
    <x v="6"/>
    <s v="鞋"/>
    <d v="2016-06-01T00:00:00"/>
    <d v="2018-05-31T00:00:00"/>
    <s v="保底与流水两者取高"/>
    <s v="0.12"/>
    <s v="0.12"/>
    <s v=""/>
    <n v="2"/>
  </r>
  <r>
    <d v="2016-12-01T00:00:00"/>
    <x v="3"/>
    <x v="3"/>
    <s v="TATA"/>
    <n v="193969.19999999998"/>
    <n v="28513.472400000002"/>
    <x v="769"/>
    <x v="6262"/>
    <x v="6187"/>
    <x v="22"/>
    <s v="普通服饰"/>
    <x v="6"/>
    <s v="鞋"/>
    <d v="2015-06-01T00:00:00"/>
    <d v="2017-05-31T00:00:00"/>
    <s v="保底与流水两者取高"/>
    <s v="0.13"/>
    <s v="0.13"/>
    <s v=""/>
    <n v="2"/>
  </r>
  <r>
    <d v="2016-12-01T00:00:00"/>
    <x v="3"/>
    <x v="3"/>
    <s v="Teenie Weenie"/>
    <n v="234326.448"/>
    <n v="42998.903208000011"/>
    <x v="3993"/>
    <x v="6263"/>
    <x v="6188"/>
    <x v="121"/>
    <s v="普通服饰"/>
    <x v="13"/>
    <s v="女装"/>
    <d v="2013-03-04T00:00:00"/>
    <d v="2017-05-09T00:00:00"/>
    <s v="保底与流水两者取高"/>
    <s v="0.13"/>
    <s v="0.13"/>
    <s v=""/>
    <n v="4.2"/>
  </r>
  <r>
    <d v="2016-12-01T00:00:00"/>
    <x v="3"/>
    <x v="3"/>
    <s v="Teenmix 天美意"/>
    <n v="207709.19999999998"/>
    <n v="30429.397799999999"/>
    <x v="3994"/>
    <x v="6264"/>
    <x v="6189"/>
    <x v="154"/>
    <s v="普通服饰"/>
    <x v="6"/>
    <s v="鞋"/>
    <d v="2015-06-01T00:00:00"/>
    <d v="2017-05-31T00:00:00"/>
    <s v="保底与流水两者取高"/>
    <s v="0.13"/>
    <s v="0.13"/>
    <s v=""/>
    <n v="2"/>
  </r>
  <r>
    <d v="2016-12-01T00:00:00"/>
    <x v="3"/>
    <x v="3"/>
    <s v="The Second Movement 第二乐章"/>
    <n v="780793.2"/>
    <n v="55826.713800000005"/>
    <x v="3995"/>
    <x v="6265"/>
    <x v="6190"/>
    <x v="148"/>
    <s v="餐饮"/>
    <x v="2"/>
    <s v="餐馆/饭店"/>
    <d v="2013-10-20T00:00:00"/>
    <d v="2022-01-17T00:00:00"/>
    <s v="保底(含物管费)与流水两者取高"/>
    <s v="0.05"/>
    <s v="0.05"/>
    <s v=""/>
    <n v="8.1999999999999993"/>
  </r>
  <r>
    <d v="2016-12-01T00:00:00"/>
    <x v="3"/>
    <x v="3"/>
    <s v="Trendiano"/>
    <n v="231564"/>
    <n v="49045.255199999992"/>
    <x v="123"/>
    <x v="6266"/>
    <x v="6191"/>
    <x v="97"/>
    <s v="普通服饰"/>
    <x v="12"/>
    <s v="男装"/>
    <d v="2015-11-17T00:00:00"/>
    <d v="2017-11-16T00:00:00"/>
    <s v="保底与流水两者取高"/>
    <s v="0.18"/>
    <s v="0.18"/>
    <s v=""/>
    <n v="2"/>
  </r>
  <r>
    <d v="2016-12-01T00:00:00"/>
    <x v="3"/>
    <x v="3"/>
    <s v="Trenta"/>
    <n v="60098.399999999994"/>
    <n v="22254.437519999999"/>
    <x v="3996"/>
    <x v="6267"/>
    <x v="6192"/>
    <x v="33"/>
    <s v="普通服饰"/>
    <x v="9"/>
    <s v="综合服饰"/>
    <d v="2016-07-15T00:00:00"/>
    <d v="2018-07-14T00:00:00"/>
    <s v="保底与流水两者取高"/>
    <s v="0.18"/>
    <s v="0.18"/>
    <s v=""/>
    <n v="2"/>
  </r>
  <r>
    <d v="2016-12-01T00:00:00"/>
    <x v="3"/>
    <x v="3"/>
    <s v="Tutuanna 趣趣安娜"/>
    <n v="242236.44"/>
    <n v="51451.019856000006"/>
    <x v="1520"/>
    <x v="6268"/>
    <x v="6193"/>
    <x v="63"/>
    <s v="普通服饰"/>
    <x v="9"/>
    <s v="内衣裤/保暖内衣"/>
    <d v="2015-06-01T00:00:00"/>
    <d v="2017-05-31T00:00:00"/>
    <s v="保底与流水两者取高"/>
    <s v="0.18"/>
    <s v="0.18"/>
    <s v=""/>
    <n v="2"/>
  </r>
  <r>
    <d v="2016-12-01T00:00:00"/>
    <x v="3"/>
    <x v="3"/>
    <s v="Yatlas"/>
    <n v="493080"/>
    <n v="93241.428"/>
    <x v="3938"/>
    <x v="6269"/>
    <x v="6194"/>
    <x v="163"/>
    <s v="普通服饰"/>
    <x v="12"/>
    <s v="男装"/>
    <d v="2016-06-16T00:00:00"/>
    <d v="2019-07-05T00:00:00"/>
    <s v="保底与流水两者取高"/>
    <s v="0.17"/>
    <s v="0.17"/>
    <s v=""/>
    <n v="3.1"/>
  </r>
  <r>
    <d v="2016-12-01T00:00:00"/>
    <x v="3"/>
    <x v="3"/>
    <s v="Zippo"/>
    <n v="72605.279999999999"/>
    <n v="0"/>
    <x v="100"/>
    <x v="6270"/>
    <x v="104"/>
    <x v="6"/>
    <s v="其它"/>
    <x v="1"/>
    <s v="个人嗜好/收藏品"/>
    <d v="2015-11-15T00:00:00"/>
    <d v="2016-11-14T00:00:00"/>
    <s v="保底与流水两者取高"/>
    <s v="0.13"/>
    <s v="0.13"/>
    <s v=""/>
    <n v="1"/>
  </r>
  <r>
    <d v="2016-12-01T00:00:00"/>
    <x v="3"/>
    <x v="3"/>
    <s v="Zolle"/>
    <n v="187209.60000000001"/>
    <n v="40381.110720000004"/>
    <x v="3460"/>
    <x v="6271"/>
    <x v="6195"/>
    <x v="54"/>
    <s v="普通服饰"/>
    <x v="13"/>
    <s v="女装"/>
    <d v="2013-01-05T00:00:00"/>
    <d v="2017-05-09T00:00:00"/>
    <s v="保底与流水两者取高"/>
    <s v="0.17"/>
    <s v="0.17"/>
    <s v=""/>
    <n v="4.3"/>
  </r>
  <r>
    <d v="2016-12-01T00:00:00"/>
    <x v="3"/>
    <x v="3"/>
    <s v="ZUEE"/>
    <n v="213110.39999999999"/>
    <n v="45051.538559999994"/>
    <x v="3997"/>
    <x v="6272"/>
    <x v="6196"/>
    <x v="159"/>
    <s v="普通服饰"/>
    <x v="12"/>
    <s v="男装"/>
    <d v="2015-11-17T00:00:00"/>
    <d v="2017-11-16T00:00:00"/>
    <s v="保底与流水两者取高"/>
    <s v="0.18"/>
    <s v="0.18"/>
    <s v=""/>
    <n v="2"/>
  </r>
  <r>
    <d v="2016-12-01T00:00:00"/>
    <x v="3"/>
    <x v="3"/>
    <s v="澳门豆捞"/>
    <n v="633544.24800000002"/>
    <n v="83817.904010400016"/>
    <x v="3998"/>
    <x v="6273"/>
    <x v="6197"/>
    <x v="146"/>
    <s v="餐饮"/>
    <x v="2"/>
    <s v="餐馆/饭店"/>
    <d v="2012-12-18T00:00:00"/>
    <d v="2021-05-16T00:00:00"/>
    <s v="纯扣"/>
    <s v="0.08"/>
    <s v="0.08"/>
    <s v=""/>
    <n v="8.4"/>
  </r>
  <r>
    <d v="2016-12-01T00:00:00"/>
    <x v="3"/>
    <x v="3"/>
    <s v="巴蜀江南"/>
    <n v="442289.64"/>
    <n v="90182.857596000002"/>
    <x v="1547"/>
    <x v="6274"/>
    <x v="6198"/>
    <x v="152"/>
    <s v="餐饮"/>
    <x v="2"/>
    <s v="餐馆/饭店"/>
    <d v="2015-04-04T00:00:00"/>
    <d v="2021-05-09T00:00:00"/>
    <s v="保底(含物管费)与流水两者取高"/>
    <s v="0.08"/>
    <s v="0.08"/>
    <s v=""/>
    <n v="6.1"/>
  </r>
  <r>
    <d v="2016-12-01T00:00:00"/>
    <x v="3"/>
    <x v="3"/>
    <s v="白井(SHIRAI)品牌饰品"/>
    <n v="39526.799999999996"/>
    <n v="5893.4458800000002"/>
    <x v="668"/>
    <x v="6275"/>
    <x v="6199"/>
    <x v="10"/>
    <s v="普通服饰"/>
    <x v="6"/>
    <s v="流行配饰/人造珠宝佩饰"/>
    <d v="2015-09-19T00:00:00"/>
    <d v="2017-09-18T00:00:00"/>
    <s v="保底与流水两者取高"/>
    <s v="0.15"/>
    <s v="0.15"/>
    <s v=""/>
    <n v="2"/>
  </r>
  <r>
    <d v="2016-12-01T00:00:00"/>
    <x v="3"/>
    <x v="3"/>
    <s v="百合新娘"/>
    <n v="90331.199999999997"/>
    <n v="21444.62688"/>
    <x v="3999"/>
    <x v="6276"/>
    <x v="6200"/>
    <x v="24"/>
    <s v="其它"/>
    <x v="3"/>
    <s v="婚纱店/婚纱摄影"/>
    <d v="2015-06-08T00:00:00"/>
    <d v="2017-06-07T00:00:00"/>
    <s v="保底与流水两者取高"/>
    <s v="0.18"/>
    <s v="0.18"/>
    <s v=""/>
    <n v="2"/>
  </r>
  <r>
    <d v="2016-12-01T00:00:00"/>
    <x v="3"/>
    <x v="3"/>
    <s v="釜山料理"/>
    <n v="392129.52"/>
    <n v="54662.855088000004"/>
    <x v="1859"/>
    <x v="6277"/>
    <x v="6201"/>
    <x v="144"/>
    <s v="餐饮"/>
    <x v="2"/>
    <s v="餐馆/饭店"/>
    <d v="2013-02-27T00:00:00"/>
    <d v="2021-05-09T00:00:00"/>
    <s v="保底与流水两者取高"/>
    <s v="0.09"/>
    <s v="0.09"/>
    <s v=""/>
    <n v="8.1999999999999993"/>
  </r>
  <r>
    <d v="2016-12-01T00:00:00"/>
    <x v="3"/>
    <x v="3"/>
    <s v="改衣间"/>
    <n v="9156"/>
    <n v="3156.0732000000003"/>
    <x v="2201"/>
    <x v="6278"/>
    <x v="6202"/>
    <x v="147"/>
    <s v="其它"/>
    <x v="3"/>
    <s v="衣裤织补服务"/>
    <d v="2013-12-01T00:00:00"/>
    <d v="2016-11-30T00:00:00"/>
    <s v="纯保底"/>
    <n v="0"/>
    <n v="0"/>
    <s v=""/>
    <n v="3"/>
  </r>
  <r>
    <d v="2016-12-01T00:00:00"/>
    <x v="3"/>
    <x v="3"/>
    <s v="炉鱼"/>
    <n v="1885562.4"/>
    <n v="94278.12000000001"/>
    <x v="895"/>
    <x v="6279"/>
    <x v="6203"/>
    <x v="129"/>
    <s v="餐饮"/>
    <x v="2"/>
    <s v="餐馆/饭店"/>
    <d v="2013-08-28T00:00:00"/>
    <d v="2021-11-25T00:00:00"/>
    <s v="保底(含物管费)与流水两者取高"/>
    <s v="0.05"/>
    <s v="0.05"/>
    <s v=""/>
    <n v="8.1999999999999993"/>
  </r>
  <r>
    <d v="2016-12-01T00:00:00"/>
    <x v="3"/>
    <x v="3"/>
    <s v="马迭尔冰棍"/>
    <n v="60006"/>
    <n v="9456.9455999999991"/>
    <x v="513"/>
    <x v="6280"/>
    <x v="6204"/>
    <x v="6"/>
    <s v="餐饮"/>
    <x v="0"/>
    <s v="小吃/冷饮/果汁吧"/>
    <d v="2016-11-20T00:00:00"/>
    <d v="2017-11-19T00:00:00"/>
    <s v="保底与流水两者取高"/>
    <s v="0.14"/>
    <s v="0.14"/>
    <s v=""/>
    <n v="1"/>
  </r>
  <r>
    <d v="2016-12-01T00:00:00"/>
    <x v="3"/>
    <x v="3"/>
    <s v="蔓楼兰"/>
    <n v="89966.399999999994"/>
    <n v="50345.197439999996"/>
    <x v="4000"/>
    <x v="6281"/>
    <x v="6205"/>
    <x v="161"/>
    <s v="普通服饰"/>
    <x v="13"/>
    <s v="女装"/>
    <d v="2016-06-15T00:00:00"/>
    <d v="2018-06-14T00:00:00"/>
    <s v="保底与流水两者取高"/>
    <s v="0.16"/>
    <s v="0.16"/>
    <s v=""/>
    <n v="2"/>
  </r>
  <r>
    <d v="2016-12-01T00:00:00"/>
    <x v="3"/>
    <x v="3"/>
    <s v="名表维修中心"/>
    <n v="10632"/>
    <n v="3428.8199999999997"/>
    <x v="4001"/>
    <x v="6282"/>
    <x v="6206"/>
    <x v="53"/>
    <s v="其它"/>
    <x v="3"/>
    <s v="修鞋/修锁服务"/>
    <d v="2013-12-09T00:00:00"/>
    <d v="2016-12-08T00:00:00"/>
    <s v="纯保底"/>
    <n v="0"/>
    <n v="0"/>
    <s v=""/>
    <n v="3"/>
  </r>
  <r>
    <d v="2016-12-01T00:00:00"/>
    <x v="3"/>
    <x v="3"/>
    <s v="木九十"/>
    <n v="121366.32"/>
    <n v="23120.283960000001"/>
    <x v="3718"/>
    <x v="6283"/>
    <x v="6207"/>
    <x v="137"/>
    <s v="珠宝"/>
    <x v="11"/>
    <s v="钟表"/>
    <d v="2015-06-01T00:00:00"/>
    <d v="2017-05-31T00:00:00"/>
    <s v="保底与流水两者取高"/>
    <s v="0.16"/>
    <s v="0.16"/>
    <s v=""/>
    <n v="2"/>
  </r>
  <r>
    <d v="2016-12-01T00:00:00"/>
    <x v="3"/>
    <x v="3"/>
    <s v="牛胜"/>
    <n v="501957.6"/>
    <n v="50496.934560000009"/>
    <x v="4002"/>
    <x v="6284"/>
    <x v="6208"/>
    <x v="158"/>
    <s v="餐饮"/>
    <x v="2"/>
    <s v="餐馆/饭店"/>
    <d v="2015-05-15T00:00:00"/>
    <d v="2020-05-14T00:00:00"/>
    <s v="保底(含物管费)与流水两者取高"/>
    <s v="0.08"/>
    <s v="0.08"/>
    <s v=""/>
    <n v="5"/>
  </r>
  <r>
    <d v="2016-12-01T00:00:00"/>
    <x v="3"/>
    <x v="3"/>
    <s v="侨治"/>
    <n v="384958.56"/>
    <n v="28833.396144000002"/>
    <x v="3492"/>
    <x v="6285"/>
    <x v="6209"/>
    <x v="115"/>
    <s v="美容"/>
    <x v="8"/>
    <s v="美容/美发/美甲"/>
    <d v="2012-11-30T00:00:00"/>
    <d v="2018-05-09T00:00:00"/>
    <s v="纯保底"/>
    <s v="0."/>
    <s v="0."/>
    <s v=""/>
    <n v="5.4"/>
  </r>
  <r>
    <d v="2016-12-01T00:00:00"/>
    <x v="3"/>
    <x v="3"/>
    <s v="泰澜"/>
    <n v="644905.21199999994"/>
    <n v="86352.807886800016"/>
    <x v="4003"/>
    <x v="6286"/>
    <x v="6210"/>
    <x v="113"/>
    <s v="餐饮"/>
    <x v="2"/>
    <s v="餐馆/饭店"/>
    <d v="2014-08-26T00:00:00"/>
    <d v="2019-08-25T00:00:00"/>
    <s v="保底(含物管费)与流水两者取高"/>
    <s v="0.09"/>
    <s v="0.09"/>
    <s v=""/>
    <n v="5"/>
  </r>
  <r>
    <d v="2016-12-01T00:00:00"/>
    <x v="3"/>
    <x v="3"/>
    <s v="谭木匠"/>
    <n v="28950"/>
    <n v="8447.61"/>
    <x v="3868"/>
    <x v="6287"/>
    <x v="6211"/>
    <x v="10"/>
    <s v="普通服饰"/>
    <x v="6"/>
    <s v="流行配饰/人造珠宝佩饰"/>
    <d v="2014-09-20T00:00:00"/>
    <d v="2017-09-19T00:00:00"/>
    <s v="保底与流水两者取高"/>
    <s v="0.17"/>
    <s v="0.17"/>
    <s v=""/>
    <n v="3"/>
  </r>
  <r>
    <d v="2016-12-01T00:00:00"/>
    <x v="3"/>
    <x v="3"/>
    <s v="西贝"/>
    <n v="2123663.1359999999"/>
    <n v="129331.08498239997"/>
    <x v="4004"/>
    <x v="6288"/>
    <x v="6212"/>
    <x v="145"/>
    <s v="餐饮"/>
    <x v="2"/>
    <s v="餐馆/饭店"/>
    <d v="2015-01-15T00:00:00"/>
    <d v="2023-01-14T00:00:00"/>
    <s v="保底与流水两者取高"/>
    <s v="0.05"/>
    <s v="0.05"/>
    <s v=""/>
    <n v="8"/>
  </r>
  <r>
    <d v="2016-12-01T00:00:00"/>
    <x v="3"/>
    <x v="3"/>
    <s v="西堤厚牛排"/>
    <n v="890990.4"/>
    <n v="86158.771679999991"/>
    <x v="4005"/>
    <x v="6289"/>
    <x v="6213"/>
    <x v="114"/>
    <s v="餐饮"/>
    <x v="2"/>
    <s v="餐馆/饭店"/>
    <d v="2014-04-28T00:00:00"/>
    <d v="2020-04-27T00:00:00"/>
    <s v="保底(含物管费)与流水两者取高"/>
    <s v="0.09"/>
    <s v="0.09"/>
    <s v=""/>
    <n v="6"/>
  </r>
  <r>
    <d v="2016-12-01T00:00:00"/>
    <x v="3"/>
    <x v="3"/>
    <s v="新发现餐厅"/>
    <n v="1265294.3999999999"/>
    <n v="132476.32368"/>
    <x v="4006"/>
    <x v="6290"/>
    <x v="6214"/>
    <x v="111"/>
    <s v="餐饮"/>
    <x v="2"/>
    <s v="餐馆/饭店"/>
    <d v="2012-12-27T00:00:00"/>
    <d v="2021-05-09T00:00:00"/>
    <s v="保底(含物管费)与流水两者取高"/>
    <s v="0.08"/>
    <s v="0.08"/>
    <s v=""/>
    <n v="8.4"/>
  </r>
  <r>
    <d v="2016-12-01T00:00:00"/>
    <x v="3"/>
    <x v="3"/>
    <s v="银时代"/>
    <n v="60002.399999999994"/>
    <n v="11346.453839999998"/>
    <x v="3938"/>
    <x v="6291"/>
    <x v="6215"/>
    <x v="10"/>
    <s v="普通服饰"/>
    <x v="6"/>
    <s v="流行配饰/人造珠宝佩饰"/>
    <d v="2013-09-01T00:00:00"/>
    <d v="2017-08-31T00:00:00"/>
    <s v="保底与流水两者取高"/>
    <s v="0.17"/>
    <s v="0.17"/>
    <s v=""/>
    <n v="4"/>
  </r>
  <r>
    <d v="2016-12-01T00:00:00"/>
    <x v="3"/>
    <x v="3"/>
    <s v="张功馆"/>
    <n v="1147050"/>
    <n v="98302.184999999998"/>
    <x v="2706"/>
    <x v="6292"/>
    <x v="6216"/>
    <x v="112"/>
    <s v="餐饮"/>
    <x v="2"/>
    <s v="餐馆/饭店"/>
    <d v="2013-01-12T00:00:00"/>
    <d v="2021-05-09T00:00:00"/>
    <s v="保底(含物管费)与流水两者取高"/>
    <s v="0.09"/>
    <s v="0.09"/>
    <s v=""/>
    <n v="8.3000000000000007"/>
  </r>
  <r>
    <d v="2016-12-01T00:00:00"/>
    <x v="3"/>
    <x v="3"/>
    <s v="张生记"/>
    <n v="857474.4"/>
    <n v="95779.890480000002"/>
    <x v="4007"/>
    <x v="6293"/>
    <x v="6217"/>
    <x v="128"/>
    <s v="餐饮"/>
    <x v="2"/>
    <s v="餐馆/饭店"/>
    <d v="2013-06-21T00:00:00"/>
    <d v="2021-10-18T00:00:00"/>
    <s v="保底(含物管费)与流水两者取高"/>
    <s v="0.04"/>
    <s v="0.04"/>
    <s v=""/>
    <n v="8.3000000000000007"/>
  </r>
  <r>
    <d v="2016-12-01T00:00:00"/>
    <x v="3"/>
    <x v="3"/>
    <s v="真情告白"/>
    <n v="572916"/>
    <n v="115900.90680000001"/>
    <x v="792"/>
    <x v="6294"/>
    <x v="6218"/>
    <x v="20"/>
    <s v="普通服饰"/>
    <x v="13"/>
    <s v="女装"/>
    <d v="2015-11-17T00:00:00"/>
    <d v="2017-11-16T00:00:00"/>
    <s v="保底与流水两者取高"/>
    <s v="0.18"/>
    <s v="0.18"/>
    <s v=""/>
    <n v="2"/>
  </r>
  <r>
    <d v="2016-12-01T00:00:00"/>
    <x v="3"/>
    <x v="3"/>
    <s v="煮火"/>
    <n v="717820.75199999998"/>
    <n v="69054.356342400002"/>
    <x v="846"/>
    <x v="6295"/>
    <x v="6219"/>
    <x v="143"/>
    <s v="餐饮"/>
    <x v="2"/>
    <s v="餐馆/饭店"/>
    <d v="2015-05-11T00:00:00"/>
    <d v="2020-05-10T00:00:00"/>
    <s v="保底与流水两者取高"/>
    <s v="0.08"/>
    <s v="0.08"/>
    <s v=""/>
    <n v="5"/>
  </r>
  <r>
    <d v="2016-12-01T00:00:00"/>
    <x v="3"/>
    <x v="3"/>
    <s v="琢翰轩"/>
    <n v="51223.199999999997"/>
    <n v="10316.35248"/>
    <x v="4008"/>
    <x v="6296"/>
    <x v="6220"/>
    <x v="58"/>
    <s v="珠宝"/>
    <x v="7"/>
    <s v="珠宝"/>
    <d v="2016-07-07T00:00:00"/>
    <d v="2017-07-06T00:00:00"/>
    <s v="保底与流水两者取高"/>
    <s v="0.18"/>
    <s v="0.18"/>
    <s v=""/>
    <n v="1"/>
  </r>
  <r>
    <d v="2016-12-01T00:00:00"/>
    <x v="3"/>
    <x v="3"/>
    <s v="维果部落(02-K10)"/>
    <n v="35622"/>
    <n v="4377.9438"/>
    <x v="96"/>
    <x v="6297"/>
    <x v="6221"/>
    <x v="11"/>
    <s v="餐饮"/>
    <x v="0"/>
    <s v="小吃/冷饮/果汁吧"/>
    <d v="2014-03-14T00:00:00"/>
    <d v="2017-03-13T00:00:00"/>
    <s v="保底与流水两者取高"/>
    <s v="0.1"/>
    <s v="0.1"/>
    <s v=""/>
    <n v="3"/>
  </r>
  <r>
    <d v="2016-12-01T00:00:00"/>
    <x v="3"/>
    <x v="3"/>
    <s v="热气球（P1-02-K22）"/>
    <n v="297819.59999999998"/>
    <n v="22515.161759999999"/>
    <x v="404"/>
    <x v="6298"/>
    <x v="6222"/>
    <x v="57"/>
    <s v="儿童"/>
    <x v="22"/>
    <s v="儿童主题乐园"/>
    <d v="2015-12-24T00:00:00"/>
    <d v="2017-03-23T00:00:00"/>
    <s v="保底与流水两者取高"/>
    <s v="0.07"/>
    <s v="0.07"/>
    <s v=""/>
    <n v="1.2"/>
  </r>
  <r>
    <d v="2016-12-01T00:00:00"/>
    <x v="3"/>
    <x v="3"/>
    <s v="优侍L2"/>
    <n v="48093.599999999999"/>
    <n v="15125.4372"/>
    <x v="2411"/>
    <x v="6299"/>
    <x v="6223"/>
    <x v="149"/>
    <s v="其它"/>
    <x v="3"/>
    <s v="汽车美容"/>
    <d v="2016-08-21T00:00:00"/>
    <d v="2017-08-20T00:00:00"/>
    <s v="纯保底"/>
    <n v="0"/>
    <n v="0"/>
    <s v=""/>
    <n v="1"/>
  </r>
  <r>
    <d v="2014-01-01T00:00:00"/>
    <x v="4"/>
    <x v="4"/>
    <s v="银乐迪"/>
    <n v="1217149.2"/>
    <n v="109543.428"/>
    <x v="7"/>
    <x v="6300"/>
    <x v="6224"/>
    <x v="166"/>
    <s v="休闲娱乐"/>
    <x v="23"/>
    <s v="KTV"/>
    <d v="2013-01-08T00:00:00"/>
    <d v="2023-05-09T00:00:00"/>
    <s v="纯保底"/>
    <s v="0."/>
    <s v="0."/>
    <s v=""/>
    <n v="10.3"/>
  </r>
  <r>
    <d v="2014-01-01T00:00:00"/>
    <x v="4"/>
    <x v="4"/>
    <s v="Caffe Bene 咖啡陪你"/>
    <n v="121792.91999999998"/>
    <n v="15833.079600000001"/>
    <x v="2028"/>
    <x v="6301"/>
    <x v="6225"/>
    <x v="167"/>
    <s v="餐饮"/>
    <x v="0"/>
    <s v="咖啡店/面包店/冰激凌"/>
    <d v="2013-03-25T00:00:00"/>
    <d v="2018-04-23T00:00:00"/>
    <s v="保底与流水两者取高"/>
    <s v="0.09"/>
    <s v="0.09"/>
    <s v=""/>
    <n v="5.0999999999999996"/>
  </r>
  <r>
    <d v="2014-01-01T00:00:00"/>
    <x v="4"/>
    <x v="4"/>
    <s v="青花瓷"/>
    <n v="385768.8"/>
    <n v="46292.255999999994"/>
    <x v="4009"/>
    <x v="6302"/>
    <x v="6226"/>
    <x v="168"/>
    <s v="餐饮"/>
    <x v="2"/>
    <s v="餐馆/饭店"/>
    <d v="2012-12-24T00:00:00"/>
    <d v="2021-05-09T00:00:00"/>
    <s v="保底(含物管费)与流水两者取高"/>
    <s v="0.08"/>
    <s v="0.08"/>
    <s v=""/>
    <n v="8.4"/>
  </r>
  <r>
    <d v="2014-01-01T00:00:00"/>
    <x v="4"/>
    <x v="4"/>
    <s v="菲滋比萨"/>
    <n v="557010"/>
    <n v="44560.799999999996"/>
    <x v="2163"/>
    <x v="6303"/>
    <x v="6227"/>
    <x v="169"/>
    <s v="餐饮"/>
    <x v="2"/>
    <s v="快餐"/>
    <d v="2012-12-14T00:00:00"/>
    <d v="2021-05-09T00:00:00"/>
    <s v="保底与流水两者取高"/>
    <s v="0.08"/>
    <s v="0.08"/>
    <s v=""/>
    <n v="8.4"/>
  </r>
  <r>
    <d v="2014-01-01T00:00:00"/>
    <x v="4"/>
    <x v="4"/>
    <s v="Grandma's Home 外婆家"/>
    <n v="1835263.2"/>
    <n v="73410.528000000006"/>
    <x v="2879"/>
    <x v="6304"/>
    <x v="6228"/>
    <x v="170"/>
    <s v="餐饮"/>
    <x v="2"/>
    <s v="餐馆/饭店"/>
    <d v="2012-11-28T00:00:00"/>
    <d v="2023-05-09T00:00:00"/>
    <s v="纯保底"/>
    <s v="0."/>
    <s v="0."/>
    <s v=""/>
    <n v="10.4"/>
  </r>
  <r>
    <d v="2014-01-01T00:00:00"/>
    <x v="4"/>
    <x v="4"/>
    <s v="Mentor Salon 曼都沙龙"/>
    <n v="268992"/>
    <n v="21519.359999999997"/>
    <x v="2163"/>
    <x v="6305"/>
    <x v="6229"/>
    <x v="25"/>
    <s v="美容"/>
    <x v="8"/>
    <s v="美容/美发/美甲"/>
    <d v="2013-01-11T00:00:00"/>
    <d v="2018-05-09T00:00:00"/>
    <s v="纯保底"/>
    <s v="0."/>
    <s v="0."/>
    <s v=""/>
    <n v="5.3"/>
  </r>
  <r>
    <d v="2014-01-01T00:00:00"/>
    <x v="4"/>
    <x v="4"/>
    <s v="Balabala 巴拉巴拉"/>
    <n v="535537.80000000005"/>
    <n v="80330.669999999984"/>
    <x v="4010"/>
    <x v="6306"/>
    <x v="6230"/>
    <x v="54"/>
    <s v="儿童"/>
    <x v="14"/>
    <s v="童装/童鞋"/>
    <d v="2013-01-11T00:00:00"/>
    <d v="2015-05-09T00:00:00"/>
    <s v="保底与流水两者取高"/>
    <s v="0.15"/>
    <s v="0.15"/>
    <s v=""/>
    <n v="2.2999999999999998"/>
  </r>
  <r>
    <d v="2014-01-01T00:00:00"/>
    <x v="4"/>
    <x v="4"/>
    <s v="aimerfeel"/>
    <n v="37519.199999999997"/>
    <n v="12006.144"/>
    <x v="2878"/>
    <x v="6307"/>
    <x v="6231"/>
    <x v="106"/>
    <s v="普通服饰"/>
    <x v="9"/>
    <s v="内衣裤/保暖内衣"/>
    <d v="2012-12-24T00:00:00"/>
    <d v="2015-05-09T00:00:00"/>
    <s v="保底与流水两者取高"/>
    <s v="0.14"/>
    <s v="0.14"/>
    <s v=""/>
    <n v="2.4"/>
  </r>
  <r>
    <d v="2014-01-01T00:00:00"/>
    <x v="4"/>
    <x v="4"/>
    <s v="Jeep&amp;Barbie"/>
    <n v="69068.399999999994"/>
    <n v="11741.628000000001"/>
    <x v="433"/>
    <x v="6308"/>
    <x v="6232"/>
    <x v="154"/>
    <s v="儿童"/>
    <x v="14"/>
    <s v="童装/童鞋"/>
    <d v="2013-04-10T00:00:00"/>
    <d v="2015-05-09T00:00:00"/>
    <s v="保底与流水两者取高"/>
    <s v="0.15"/>
    <s v="0.15"/>
    <s v=""/>
    <n v="2.1"/>
  </r>
  <r>
    <d v="2014-01-01T00:00:00"/>
    <x v="4"/>
    <x v="4"/>
    <s v="孩之宝"/>
    <n v="41850"/>
    <n v="10462.5"/>
    <x v="4011"/>
    <x v="6309"/>
    <x v="6233"/>
    <x v="31"/>
    <s v="儿童"/>
    <x v="14"/>
    <s v="儿童玩具"/>
    <d v="2013-04-20T00:00:00"/>
    <d v="2015-05-19T00:00:00"/>
    <s v="保底与流水两者取高"/>
    <s v="0.12"/>
    <s v="0.12"/>
    <s v=""/>
    <n v="2.1"/>
  </r>
  <r>
    <d v="2014-01-01T00:00:00"/>
    <x v="4"/>
    <x v="4"/>
    <s v="Han Lin BBQ 韩林炭烤"/>
    <n v="318896.39999999997"/>
    <n v="89290.991999999998"/>
    <x v="442"/>
    <x v="6310"/>
    <x v="6234"/>
    <x v="171"/>
    <s v="餐饮"/>
    <x v="2"/>
    <s v="餐馆/饭店"/>
    <d v="2013-02-27T00:00:00"/>
    <d v="2019-05-09T00:00:00"/>
    <s v="保底与流水两者取高"/>
    <s v="0.1"/>
    <s v="0.1"/>
    <s v=""/>
    <n v="6.2"/>
  </r>
  <r>
    <d v="2014-01-01T00:00:00"/>
    <x v="4"/>
    <x v="4"/>
    <s v="云蝶"/>
    <n v="300058.8"/>
    <n v="36007.055999999997"/>
    <x v="2"/>
    <x v="6311"/>
    <x v="6235"/>
    <x v="172"/>
    <s v="餐饮"/>
    <x v="2"/>
    <s v="餐馆/饭店"/>
    <d v="2012-12-28T00:00:00"/>
    <d v="2018-05-09T00:00:00"/>
    <s v="保底与流水两者取高"/>
    <s v="0.1"/>
    <s v="0.1"/>
    <s v=""/>
    <n v="5.4"/>
  </r>
  <r>
    <d v="2014-01-01T00:00:00"/>
    <x v="4"/>
    <x v="4"/>
    <s v="粉壹仟"/>
    <n v="229965.6"/>
    <n v="29895.528000000002"/>
    <x v="458"/>
    <x v="6312"/>
    <x v="6236"/>
    <x v="173"/>
    <s v="餐饮"/>
    <x v="2"/>
    <s v="快餐"/>
    <d v="2012-12-06T00:00:00"/>
    <d v="2018-05-09T00:00:00"/>
    <s v="保底与流水两者取高"/>
    <s v="0.09"/>
    <s v="0.09"/>
    <s v=""/>
    <n v="5.4"/>
  </r>
  <r>
    <d v="2014-01-01T00:00:00"/>
    <x v="4"/>
    <x v="4"/>
    <s v="Skull Candy"/>
    <n v="103758"/>
    <n v="12450.96"/>
    <x v="2"/>
    <x v="6313"/>
    <x v="6237"/>
    <x v="174"/>
    <s v="电器"/>
    <x v="24"/>
    <s v="音像视觉设备/照相器材"/>
    <d v="2013-01-05T00:00:00"/>
    <d v="2015-05-09T00:00:00"/>
    <s v="保底与流水两者取高"/>
    <s v="0.12"/>
    <s v="0.12"/>
    <s v=""/>
    <n v="2.2999999999999998"/>
  </r>
  <r>
    <d v="2014-01-01T00:00:00"/>
    <x v="4"/>
    <x v="4"/>
    <s v="木棉堂"/>
    <n v="333411.59999999998"/>
    <n v="43343.508000000002"/>
    <x v="458"/>
    <x v="6314"/>
    <x v="6238"/>
    <x v="175"/>
    <s v="餐饮"/>
    <x v="2"/>
    <s v="餐馆/饭店"/>
    <d v="2013-01-11T00:00:00"/>
    <d v="2018-05-09T00:00:00"/>
    <s v="保底与流水两者取高"/>
    <s v="0.09"/>
    <s v="0.09"/>
    <s v=""/>
    <n v="5.3"/>
  </r>
  <r>
    <d v="2014-01-01T00:00:00"/>
    <x v="4"/>
    <x v="4"/>
    <s v="新华书店"/>
    <n v="396384.33600000001"/>
    <n v="27746.903520000003"/>
    <x v="3"/>
    <x v="6315"/>
    <x v="6239"/>
    <x v="176"/>
    <s v="其它"/>
    <x v="1"/>
    <s v="书店/漫画/杂志"/>
    <d v="2013-04-19T00:00:00"/>
    <d v="2016-05-18T00:00:00"/>
    <s v="保底(含物管费)与流水两者取高"/>
    <s v="0.1"/>
    <s v="0.1"/>
    <s v=""/>
    <n v="3.1"/>
  </r>
  <r>
    <d v="2014-01-01T00:00:00"/>
    <x v="4"/>
    <x v="4"/>
    <s v="Storchenmuehle"/>
    <n v="50332.799999999996"/>
    <n v="9563.232"/>
    <x v="2877"/>
    <x v="6316"/>
    <x v="6240"/>
    <x v="48"/>
    <s v="其它"/>
    <x v="4"/>
    <s v="家居家饰/日杂"/>
    <d v="2013-01-21T00:00:00"/>
    <d v="2015-05-09T00:00:00"/>
    <s v="保底与流水两者取高"/>
    <s v="0.14"/>
    <s v="0.14"/>
    <s v=""/>
    <n v="2.2999999999999998"/>
  </r>
  <r>
    <d v="2014-01-01T00:00:00"/>
    <x v="4"/>
    <x v="4"/>
    <s v="New Balance 新百伦"/>
    <n v="760002.06"/>
    <n v="91200.247199999998"/>
    <x v="4009"/>
    <x v="6317"/>
    <x v="6241"/>
    <x v="177"/>
    <s v="普通服饰"/>
    <x v="18"/>
    <s v="运动服饰/运动配饰"/>
    <d v="2013-03-10T00:00:00"/>
    <d v="2016-05-09T00:00:00"/>
    <s v="保底(含物管费)与流水两者取高"/>
    <s v="0.13"/>
    <s v="0.13"/>
    <s v=""/>
    <n v="3.2"/>
  </r>
  <r>
    <d v="2014-01-01T00:00:00"/>
    <x v="4"/>
    <x v="4"/>
    <s v="避风塘"/>
    <n v="1174246.548"/>
    <n v="58712.327400000009"/>
    <x v="895"/>
    <x v="6318"/>
    <x v="6242"/>
    <x v="178"/>
    <s v="餐饮"/>
    <x v="2"/>
    <s v="餐馆/饭店"/>
    <d v="2012-11-27T00:00:00"/>
    <d v="2021-05-09T00:00:00"/>
    <s v="保底(含物管费)与流水两者取高"/>
    <s v="0.07"/>
    <s v="0.07"/>
    <s v=""/>
    <n v="8.5"/>
  </r>
  <r>
    <d v="2014-01-01T00:00:00"/>
    <x v="4"/>
    <x v="4"/>
    <s v="Subway 赛百味"/>
    <n v="144814.80000000002"/>
    <n v="15929.628000000001"/>
    <x v="2478"/>
    <x v="6319"/>
    <x v="6243"/>
    <x v="179"/>
    <s v="餐饮"/>
    <x v="2"/>
    <s v="快餐"/>
    <d v="2013-02-07T00:00:00"/>
    <d v="2018-05-09T00:00:00"/>
    <s v="保底与流水两者取高"/>
    <s v="0.11"/>
    <s v="0.11"/>
    <s v=""/>
    <n v="5.3"/>
  </r>
  <r>
    <d v="2014-01-01T00:00:00"/>
    <x v="4"/>
    <x v="4"/>
    <s v="靡尔"/>
    <n v="86580"/>
    <n v="12121.200000000003"/>
    <x v="439"/>
    <x v="6320"/>
    <x v="6244"/>
    <x v="110"/>
    <s v="餐饮"/>
    <x v="0"/>
    <s v="咖啡店/面包店/冰激凌"/>
    <d v="2013-12-01T00:00:00"/>
    <d v="2015-12-20T00:00:00"/>
    <s v="保底与流水两者取高"/>
    <s v="0.14"/>
    <s v="0.14"/>
    <s v=""/>
    <n v="2.1"/>
  </r>
  <r>
    <d v="2014-01-01T00:00:00"/>
    <x v="4"/>
    <x v="4"/>
    <s v="中影影院"/>
    <n v="1838800.3079999997"/>
    <n v="238502.43695999993"/>
    <x v="4012"/>
    <x v="6321"/>
    <x v="6245"/>
    <x v="180"/>
    <s v="休闲娱乐"/>
    <x v="25"/>
    <s v="电影院"/>
    <d v="2012-08-29T00:00:00"/>
    <d v="2033-05-09T00:00:00"/>
    <s v="保底与流水两者取高"/>
    <s v="0.12"/>
    <s v="0.12"/>
    <s v=""/>
    <n v="20.7"/>
  </r>
  <r>
    <d v="2014-01-01T00:00:00"/>
    <x v="4"/>
    <x v="4"/>
    <s v="KFC Select 肯德基精选"/>
    <n v="372000"/>
    <n v="29760"/>
    <x v="438"/>
    <x v="6322"/>
    <x v="6246"/>
    <x v="181"/>
    <s v="餐饮"/>
    <x v="2"/>
    <s v="快餐"/>
    <d v="2013-03-04T00:00:00"/>
    <d v="2028-06-13T00:00:00"/>
    <s v="保底与流水两者取高"/>
    <n v="0.08"/>
    <n v="0.08"/>
    <s v=""/>
    <n v="15.3"/>
  </r>
  <r>
    <d v="2014-01-01T00:00:00"/>
    <x v="4"/>
    <x v="4"/>
    <s v="The Little Gym"/>
    <n v="124212"/>
    <n v="43474.2"/>
    <x v="4013"/>
    <x v="6323"/>
    <x v="6247"/>
    <x v="182"/>
    <s v="休闲娱乐"/>
    <x v="10"/>
    <s v="保龄球馆"/>
    <d v="2012-12-18T00:00:00"/>
    <d v="2018-05-09T00:00:00"/>
    <s v="纯保底"/>
    <s v="0."/>
    <s v="0."/>
    <s v=""/>
    <n v="5.4"/>
  </r>
  <r>
    <d v="2014-01-01T00:00:00"/>
    <x v="4"/>
    <x v="4"/>
    <s v="雅戈尔"/>
    <n v="195486"/>
    <n v="33232.620000000003"/>
    <x v="433"/>
    <x v="6324"/>
    <x v="6248"/>
    <x v="132"/>
    <s v="普通服饰"/>
    <x v="12"/>
    <s v="男装"/>
    <d v="2013-01-25T00:00:00"/>
    <d v="2016-05-09T00:00:00"/>
    <s v="保底与流水两者取高"/>
    <s v="0.16"/>
    <s v="0.16"/>
    <s v=""/>
    <n v="3.3"/>
  </r>
  <r>
    <d v="2014-01-01T00:00:00"/>
    <x v="4"/>
    <x v="4"/>
    <s v="Eurolook"/>
    <n v="336459.6"/>
    <n v="53833.536"/>
    <x v="461"/>
    <x v="6325"/>
    <x v="6249"/>
    <x v="133"/>
    <s v="普通服饰"/>
    <x v="13"/>
    <s v="女装"/>
    <d v="2013-03-13T00:00:00"/>
    <d v="2016-05-09T00:00:00"/>
    <s v="保底与流水两者取高"/>
    <s v="0.16"/>
    <s v="0.16"/>
    <s v=""/>
    <n v="3.2"/>
  </r>
  <r>
    <d v="2014-01-01T00:00:00"/>
    <x v="4"/>
    <x v="4"/>
    <s v="100km 集合店"/>
    <n v="78436.800000000003"/>
    <n v="20393.567999999999"/>
    <x v="448"/>
    <x v="6326"/>
    <x v="6250"/>
    <x v="54"/>
    <s v="普通服饰"/>
    <x v="9"/>
    <s v="综合服饰"/>
    <d v="2013-01-11T00:00:00"/>
    <d v="2015-05-09T00:00:00"/>
    <s v="保底与流水两者取高"/>
    <s v="0.13"/>
    <s v="0.13"/>
    <s v=""/>
    <n v="2.2999999999999998"/>
  </r>
  <r>
    <d v="2014-01-01T00:00:00"/>
    <x v="4"/>
    <x v="4"/>
    <s v="I Love Choc"/>
    <n v="121118.64000000003"/>
    <n v="18167.795999999998"/>
    <x v="4014"/>
    <x v="6327"/>
    <x v="6251"/>
    <x v="149"/>
    <s v="普通服饰"/>
    <x v="9"/>
    <s v="中性服装/休闲服饰"/>
    <d v="2013-02-25T00:00:00"/>
    <d v="2015-05-09T00:00:00"/>
    <s v="保底与流水两者取高"/>
    <s v="0.15"/>
    <s v="0.15"/>
    <s v=""/>
    <n v="2.2000000000000002"/>
  </r>
  <r>
    <d v="2014-01-01T00:00:00"/>
    <x v="4"/>
    <x v="4"/>
    <s v="Pureland"/>
    <n v="61030.799999999996"/>
    <n v="14647.392"/>
    <x v="2883"/>
    <x v="6328"/>
    <x v="6252"/>
    <x v="149"/>
    <s v="其它"/>
    <x v="1"/>
    <s v="其它"/>
    <d v="2013-01-09T00:00:00"/>
    <d v="2015-05-09T00:00:00"/>
    <s v="保底与流水两者取高"/>
    <s v="0.15"/>
    <s v="0.15"/>
    <s v=""/>
    <n v="2.2999999999999998"/>
  </r>
  <r>
    <d v="2014-01-01T00:00:00"/>
    <x v="4"/>
    <x v="4"/>
    <s v="Skechers 斯凯奇"/>
    <n v="254335.2"/>
    <n v="38150.28"/>
    <x v="427"/>
    <x v="6329"/>
    <x v="6253"/>
    <x v="5"/>
    <s v="普通服饰"/>
    <x v="9"/>
    <s v="中性服装/休闲服饰"/>
    <d v="2013-06-20T00:00:00"/>
    <d v="2015-07-19T00:00:00"/>
    <s v="保底与流水两者取高"/>
    <s v="0.15"/>
    <s v="0.15"/>
    <s v=""/>
    <n v="2.1"/>
  </r>
  <r>
    <d v="2014-01-01T00:00:00"/>
    <x v="4"/>
    <x v="4"/>
    <s v="Mini Peace 太平鸟童装"/>
    <n v="350217.6"/>
    <n v="52532.639999999992"/>
    <x v="427"/>
    <x v="6330"/>
    <x v="6254"/>
    <x v="183"/>
    <s v="儿童"/>
    <x v="14"/>
    <s v="童装/童鞋"/>
    <d v="2013-01-21T00:00:00"/>
    <d v="2015-05-09T00:00:00"/>
    <s v="保底与流水两者取高"/>
    <s v="0.15"/>
    <s v="0.15"/>
    <s v=""/>
    <n v="2.2999999999999998"/>
  </r>
  <r>
    <d v="2014-01-01T00:00:00"/>
    <x v="4"/>
    <x v="4"/>
    <s v="Les Enphants 丽婴房"/>
    <n v="164363.63999999998"/>
    <n v="26298.182400000002"/>
    <x v="3616"/>
    <x v="6331"/>
    <x v="6255"/>
    <x v="55"/>
    <s v="儿童"/>
    <x v="14"/>
    <s v="母婴用品"/>
    <d v="2013-02-21T00:00:00"/>
    <d v="2015-05-09T00:00:00"/>
    <s v="保底与流水两者取高"/>
    <s v="0.16"/>
    <s v="0.16"/>
    <s v=""/>
    <n v="2.2000000000000002"/>
  </r>
  <r>
    <d v="2014-01-01T00:00:00"/>
    <x v="4"/>
    <x v="4"/>
    <s v="WATER FLOWER 水中花"/>
    <n v="98656.8"/>
    <n v="17758.223999999998"/>
    <x v="1925"/>
    <x v="6332"/>
    <x v="6256"/>
    <x v="63"/>
    <s v="普通服饰"/>
    <x v="9"/>
    <s v="内衣裤/保暖内衣"/>
    <d v="2013-01-02T00:00:00"/>
    <d v="2015-05-09T00:00:00"/>
    <s v="保底与流水两者取高"/>
    <s v="0.15"/>
    <s v="0.15"/>
    <s v=""/>
    <n v="2.2999999999999998"/>
  </r>
  <r>
    <d v="2014-01-01T00:00:00"/>
    <x v="4"/>
    <x v="4"/>
    <s v="新世家族"/>
    <n v="46340.4"/>
    <n v="8804.6759999999995"/>
    <x v="827"/>
    <x v="6333"/>
    <x v="6257"/>
    <x v="137"/>
    <s v="普通服饰"/>
    <x v="9"/>
    <s v="内衣裤/保暖内衣"/>
    <d v="2013-01-02T00:00:00"/>
    <d v="2015-05-09T00:00:00"/>
    <s v="保底与流水两者取高"/>
    <s v="0.15"/>
    <s v="0.15"/>
    <s v=""/>
    <n v="2.2999999999999998"/>
  </r>
  <r>
    <d v="2014-01-01T00:00:00"/>
    <x v="4"/>
    <x v="4"/>
    <s v="Embry Form 安莉芳"/>
    <n v="50602.799999999996"/>
    <n v="10626.588"/>
    <x v="660"/>
    <x v="6334"/>
    <x v="6258"/>
    <x v="138"/>
    <s v="普通服饰"/>
    <x v="9"/>
    <s v="内衣裤/保暖内衣"/>
    <d v="2013-01-02T00:00:00"/>
    <d v="2015-05-09T00:00:00"/>
    <s v="保底与流水两者取高"/>
    <s v="0.15"/>
    <s v="0.15"/>
    <s v=""/>
    <n v="2.2999999999999998"/>
  </r>
  <r>
    <d v="2014-01-01T00:00:00"/>
    <x v="4"/>
    <x v="4"/>
    <s v="JOJO童装"/>
    <n v="176852.4"/>
    <n v="26527.859999999997"/>
    <x v="427"/>
    <x v="6335"/>
    <x v="6259"/>
    <x v="184"/>
    <s v="儿童"/>
    <x v="14"/>
    <s v="童装/童鞋"/>
    <d v="2013-01-10T00:00:00"/>
    <d v="2015-05-09T00:00:00"/>
    <s v="保底与流水两者取高"/>
    <s v="0.15"/>
    <s v="0.15"/>
    <s v=""/>
    <n v="2.2999999999999998"/>
  </r>
  <r>
    <d v="2014-01-01T00:00:00"/>
    <x v="4"/>
    <x v="4"/>
    <s v="M·latin 马拉丁"/>
    <n v="222787.19999999998"/>
    <n v="33418.079999999994"/>
    <x v="427"/>
    <x v="6336"/>
    <x v="6260"/>
    <x v="185"/>
    <s v="儿童"/>
    <x v="14"/>
    <s v="童装/童鞋"/>
    <d v="2013-01-07T00:00:00"/>
    <d v="2016-05-09T00:00:00"/>
    <s v="保底与流水两者取高"/>
    <s v="0.15"/>
    <s v="0.15"/>
    <s v=""/>
    <n v="3.3"/>
  </r>
  <r>
    <d v="2014-01-01T00:00:00"/>
    <x v="4"/>
    <x v="4"/>
    <s v="jnby by JNBY"/>
    <n v="343311.6"/>
    <n v="61796.087999999996"/>
    <x v="428"/>
    <x v="6337"/>
    <x v="6261"/>
    <x v="25"/>
    <s v="儿童"/>
    <x v="14"/>
    <s v="童装/童鞋"/>
    <d v="2013-01-11T00:00:00"/>
    <d v="2016-05-09T00:00:00"/>
    <s v="保底与流水两者取高"/>
    <s v="0.18"/>
    <s v="0.18"/>
    <s v=""/>
    <n v="3.3"/>
  </r>
  <r>
    <d v="2014-01-01T00:00:00"/>
    <x v="4"/>
    <x v="4"/>
    <s v="大光明眼镜"/>
    <n v="194467.8"/>
    <n v="36948.881999999998"/>
    <x v="2877"/>
    <x v="6338"/>
    <x v="6262"/>
    <x v="186"/>
    <s v="其它"/>
    <x v="1"/>
    <s v="眼镜"/>
    <d v="2013-03-15T00:00:00"/>
    <d v="2016-05-09T00:00:00"/>
    <s v="保底与流水两者取高"/>
    <s v="0.18"/>
    <s v="0.18"/>
    <s v=""/>
    <n v="3.2"/>
  </r>
  <r>
    <d v="2014-01-01T00:00:00"/>
    <x v="4"/>
    <x v="4"/>
    <s v="O-Land"/>
    <n v="101104.8"/>
    <n v="13143.624"/>
    <x v="458"/>
    <x v="6339"/>
    <x v="6263"/>
    <x v="187"/>
    <s v="儿童"/>
    <x v="22"/>
    <s v="儿童主题乐园"/>
    <d v="2012-11-28T00:00:00"/>
    <d v="2025-05-26T00:00:00"/>
    <s v="纯扣"/>
    <s v="0.13"/>
    <s v="0.13"/>
    <s v=""/>
    <n v="12.5"/>
  </r>
  <r>
    <d v="2014-01-01T00:00:00"/>
    <x v="4"/>
    <x v="4"/>
    <s v="康贝"/>
    <n v="58442.400000000001"/>
    <n v="25714.655999999999"/>
    <x v="4015"/>
    <x v="6340"/>
    <x v="6264"/>
    <x v="164"/>
    <s v="儿童"/>
    <x v="14"/>
    <s v="童装/童鞋"/>
    <d v="2013-02-21T00:00:00"/>
    <d v="2016-05-09T00:00:00"/>
    <s v="保底与流水两者取高"/>
    <s v="0.2"/>
    <s v="0.2"/>
    <s v=""/>
    <n v="3.2"/>
  </r>
  <r>
    <d v="2014-01-01T00:00:00"/>
    <x v="4"/>
    <x v="4"/>
    <s v="悠游堂"/>
    <n v="121653.84"/>
    <n v="70559.227199999994"/>
    <x v="4016"/>
    <x v="6341"/>
    <x v="6265"/>
    <x v="188"/>
    <s v="儿童"/>
    <x v="22"/>
    <s v="儿童主题乐园"/>
    <d v="2013-04-13T00:00:00"/>
    <d v="2018-05-27T00:00:00"/>
    <s v="保底与流水两者取高"/>
    <s v="0.2"/>
    <s v="0.2"/>
    <s v=""/>
    <n v="5.0999999999999996"/>
  </r>
  <r>
    <d v="2014-01-01T00:00:00"/>
    <x v="4"/>
    <x v="4"/>
    <s v="娇莉芙"/>
    <n v="153018"/>
    <n v="27543.24"/>
    <x v="435"/>
    <x v="6342"/>
    <x v="6266"/>
    <x v="145"/>
    <s v="美容"/>
    <x v="8"/>
    <s v="美容/美发/美甲"/>
    <d v="2012-11-30T00:00:00"/>
    <d v="2018-05-09T00:00:00"/>
    <s v="保底与流水两者取高"/>
    <s v="0.1"/>
    <s v="0.1"/>
    <s v=""/>
    <n v="5.4"/>
  </r>
  <r>
    <d v="2014-01-01T00:00:00"/>
    <x v="4"/>
    <x v="4"/>
    <s v="木马王国"/>
    <n v="784644"/>
    <n v="125543.03999999999"/>
    <x v="461"/>
    <x v="6343"/>
    <x v="6267"/>
    <x v="189"/>
    <s v="儿童"/>
    <x v="22"/>
    <s v="儿童主题乐园"/>
    <d v="2013-01-14T00:00:00"/>
    <d v="2022-05-13T00:00:00"/>
    <s v="保底(含物管费)与流水两者取高"/>
    <s v="0.2"/>
    <s v="0.2"/>
    <s v=""/>
    <n v="9.3000000000000007"/>
  </r>
  <r>
    <d v="2014-01-01T00:00:00"/>
    <x v="4"/>
    <x v="4"/>
    <s v="New Balance Kids"/>
    <n v="128642.4"/>
    <n v="16723.511999999999"/>
    <x v="458"/>
    <x v="6344"/>
    <x v="6268"/>
    <x v="10"/>
    <s v="儿童"/>
    <x v="14"/>
    <s v="童装/童鞋"/>
    <d v="2013-07-31T00:00:00"/>
    <d v="2014-07-30T00:00:00"/>
    <s v="保底与流水两者取高"/>
    <s v="0.13"/>
    <s v="0.13"/>
    <s v=""/>
    <n v="1"/>
  </r>
  <r>
    <d v="2014-01-01T00:00:00"/>
    <x v="4"/>
    <x v="4"/>
    <s v="Zippo"/>
    <n v="46685.640000000007"/>
    <n v="6535.9896000000017"/>
    <x v="445"/>
    <x v="6345"/>
    <x v="6269"/>
    <x v="10"/>
    <s v="其它"/>
    <x v="1"/>
    <s v="个人嗜好/收藏品"/>
    <d v="2013-11-09T00:00:00"/>
    <d v="2014-11-08T00:00:00"/>
    <s v="纯保底"/>
    <s v="0."/>
    <s v="0."/>
    <s v=""/>
    <n v="1"/>
  </r>
  <r>
    <d v="2014-02-01T00:00:00"/>
    <x v="4"/>
    <x v="4"/>
    <s v="银乐迪"/>
    <n v="846307.2"/>
    <n v="182379.2016"/>
    <x v="4017"/>
    <x v="6346"/>
    <x v="6270"/>
    <x v="166"/>
    <s v="休闲娱乐"/>
    <x v="23"/>
    <s v="KTV"/>
    <d v="2013-01-08T00:00:00"/>
    <d v="2023-05-09T00:00:00"/>
    <s v="纯保底"/>
    <s v="0."/>
    <s v="0."/>
    <s v=""/>
    <n v="10.3"/>
  </r>
  <r>
    <d v="2014-02-01T00:00:00"/>
    <x v="4"/>
    <x v="4"/>
    <s v="Caffe Bene 咖啡陪你"/>
    <n v="139937.63999999998"/>
    <n v="19003.531512000001"/>
    <x v="4018"/>
    <x v="6347"/>
    <x v="6271"/>
    <x v="167"/>
    <s v="餐饮"/>
    <x v="0"/>
    <s v="咖啡店/面包店/冰激凌"/>
    <d v="2013-03-25T00:00:00"/>
    <d v="2018-04-23T00:00:00"/>
    <s v="保底与流水两者取高"/>
    <s v="0.09"/>
    <s v="0.09"/>
    <s v=""/>
    <n v="5.0999999999999996"/>
  </r>
  <r>
    <d v="2014-02-01T00:00:00"/>
    <x v="4"/>
    <x v="4"/>
    <s v="青花瓷"/>
    <n v="296019.59999999998"/>
    <n v="66012.370800000004"/>
    <x v="2938"/>
    <x v="6348"/>
    <x v="6272"/>
    <x v="168"/>
    <s v="餐饮"/>
    <x v="2"/>
    <s v="餐馆/饭店"/>
    <d v="2012-12-24T00:00:00"/>
    <d v="2021-05-09T00:00:00"/>
    <s v="保底(含物管费)与流水两者取高"/>
    <s v="0.08"/>
    <s v="0.08"/>
    <s v=""/>
    <n v="8.4"/>
  </r>
  <r>
    <d v="2014-02-01T00:00:00"/>
    <x v="4"/>
    <x v="4"/>
    <s v="菲滋比萨"/>
    <n v="596403.6"/>
    <n v="61727.772599999997"/>
    <x v="4019"/>
    <x v="6349"/>
    <x v="6273"/>
    <x v="169"/>
    <s v="餐饮"/>
    <x v="2"/>
    <s v="快餐"/>
    <d v="2012-12-14T00:00:00"/>
    <d v="2021-05-09T00:00:00"/>
    <s v="保底与流水两者取高"/>
    <s v="0.08"/>
    <s v="0.08"/>
    <s v=""/>
    <n v="8.4"/>
  </r>
  <r>
    <d v="2014-02-01T00:00:00"/>
    <x v="4"/>
    <x v="4"/>
    <s v="Grandma's Home 外婆家"/>
    <n v="1811868"/>
    <n v="111067.50839999999"/>
    <x v="4020"/>
    <x v="6350"/>
    <x v="6274"/>
    <x v="170"/>
    <s v="餐饮"/>
    <x v="2"/>
    <s v="餐馆/饭店"/>
    <d v="2012-11-28T00:00:00"/>
    <d v="2023-05-09T00:00:00"/>
    <s v="纯保底"/>
    <s v="0."/>
    <s v="0."/>
    <s v=""/>
    <n v="10.4"/>
  </r>
  <r>
    <d v="2014-02-01T00:00:00"/>
    <x v="4"/>
    <x v="4"/>
    <s v="Mentor Salon 曼都沙龙"/>
    <n v="150841.19999999998"/>
    <n v="27181.584239999996"/>
    <x v="3220"/>
    <x v="6351"/>
    <x v="6275"/>
    <x v="25"/>
    <s v="美容"/>
    <x v="8"/>
    <s v="美容/美发/美甲"/>
    <d v="2013-01-11T00:00:00"/>
    <d v="2018-05-09T00:00:00"/>
    <s v="纯保底"/>
    <s v="0."/>
    <s v="0."/>
    <s v=""/>
    <n v="5.3"/>
  </r>
  <r>
    <d v="2014-02-01T00:00:00"/>
    <x v="4"/>
    <x v="4"/>
    <s v="Balabala 巴拉巴拉"/>
    <n v="121394.87999999999"/>
    <n v="27605.195712000004"/>
    <x v="2667"/>
    <x v="6352"/>
    <x v="6276"/>
    <x v="54"/>
    <s v="儿童"/>
    <x v="14"/>
    <s v="童装/童鞋"/>
    <d v="2013-01-11T00:00:00"/>
    <d v="2015-05-09T00:00:00"/>
    <s v="保底与流水两者取高"/>
    <s v="0.15"/>
    <s v="0.15"/>
    <s v=""/>
    <n v="2.2999999999999998"/>
  </r>
  <r>
    <d v="2014-02-01T00:00:00"/>
    <x v="4"/>
    <x v="4"/>
    <s v="aimerfeel"/>
    <n v="64164"/>
    <n v="15264.615600000001"/>
    <x v="4021"/>
    <x v="6353"/>
    <x v="6277"/>
    <x v="106"/>
    <s v="普通服饰"/>
    <x v="9"/>
    <s v="内衣裤/保暖内衣"/>
    <d v="2012-12-24T00:00:00"/>
    <d v="2015-05-09T00:00:00"/>
    <s v="保底与流水两者取高"/>
    <s v="0.14"/>
    <s v="0.14"/>
    <s v=""/>
    <n v="2.4"/>
  </r>
  <r>
    <d v="2014-02-01T00:00:00"/>
    <x v="4"/>
    <x v="4"/>
    <s v="Jeep&amp;Barbie"/>
    <n v="37566"/>
    <n v="15048.939600000002"/>
    <x v="4022"/>
    <x v="6354"/>
    <x v="6278"/>
    <x v="154"/>
    <s v="儿童"/>
    <x v="14"/>
    <s v="童装/童鞋"/>
    <d v="2013-04-10T00:00:00"/>
    <d v="2015-05-09T00:00:00"/>
    <s v="保底与流水两者取高"/>
    <s v="0.15"/>
    <s v="0.15"/>
    <s v=""/>
    <n v="2.1"/>
  </r>
  <r>
    <d v="2014-02-01T00:00:00"/>
    <x v="4"/>
    <x v="4"/>
    <s v="孩之宝"/>
    <n v="41672.400000000001"/>
    <n v="14431.152120000002"/>
    <x v="4023"/>
    <x v="6355"/>
    <x v="6279"/>
    <x v="31"/>
    <s v="儿童"/>
    <x v="14"/>
    <s v="儿童玩具"/>
    <d v="2013-04-20T00:00:00"/>
    <d v="2015-05-19T00:00:00"/>
    <s v="保底与流水两者取高"/>
    <s v="0.12"/>
    <s v="0.12"/>
    <s v=""/>
    <n v="2.1"/>
  </r>
  <r>
    <d v="2014-02-01T00:00:00"/>
    <x v="4"/>
    <x v="4"/>
    <s v="Han Lin BBQ 韩林炭烤"/>
    <n v="363080.39999999997"/>
    <n v="105837.9366"/>
    <x v="4024"/>
    <x v="6356"/>
    <x v="6280"/>
    <x v="171"/>
    <s v="餐饮"/>
    <x v="2"/>
    <s v="餐馆/饭店"/>
    <d v="2013-02-27T00:00:00"/>
    <d v="2019-05-09T00:00:00"/>
    <s v="保底与流水两者取高"/>
    <s v="0.1"/>
    <s v="0.1"/>
    <s v=""/>
    <n v="6.2"/>
  </r>
  <r>
    <d v="2014-02-01T00:00:00"/>
    <x v="4"/>
    <x v="4"/>
    <s v="云蝶"/>
    <n v="310851.59999999998"/>
    <n v="44824.800719999999"/>
    <x v="1580"/>
    <x v="6357"/>
    <x v="6281"/>
    <x v="172"/>
    <s v="餐饮"/>
    <x v="2"/>
    <s v="餐馆/饭店"/>
    <d v="2012-12-28T00:00:00"/>
    <d v="2018-05-09T00:00:00"/>
    <s v="保底与流水两者取高"/>
    <s v="0.1"/>
    <s v="0.1"/>
    <s v=""/>
    <n v="5.4"/>
  </r>
  <r>
    <d v="2014-02-01T00:00:00"/>
    <x v="4"/>
    <x v="4"/>
    <s v="粉壹仟"/>
    <n v="191197.19999999998"/>
    <n v="36901.059600000001"/>
    <x v="3889"/>
    <x v="6358"/>
    <x v="6282"/>
    <x v="173"/>
    <s v="餐饮"/>
    <x v="2"/>
    <s v="快餐"/>
    <d v="2012-12-06T00:00:00"/>
    <d v="2018-05-09T00:00:00"/>
    <s v="保底与流水两者取高"/>
    <s v="0.09"/>
    <s v="0.09"/>
    <s v=""/>
    <n v="5.4"/>
  </r>
  <r>
    <d v="2014-02-01T00:00:00"/>
    <x v="4"/>
    <x v="4"/>
    <s v="Skull Candy"/>
    <n v="100124.4"/>
    <n v="15288.99588"/>
    <x v="4025"/>
    <x v="6359"/>
    <x v="6283"/>
    <x v="174"/>
    <s v="电器"/>
    <x v="24"/>
    <s v="音像视觉设备/照相器材"/>
    <d v="2013-01-05T00:00:00"/>
    <d v="2015-05-09T00:00:00"/>
    <s v="保底与流水两者取高"/>
    <s v="0.12"/>
    <s v="0.12"/>
    <s v=""/>
    <n v="2.2999999999999998"/>
  </r>
  <r>
    <d v="2014-02-01T00:00:00"/>
    <x v="4"/>
    <x v="4"/>
    <s v="木棉堂"/>
    <n v="350728.8"/>
    <n v="59203.021439999982"/>
    <x v="3930"/>
    <x v="6360"/>
    <x v="6284"/>
    <x v="175"/>
    <s v="餐饮"/>
    <x v="2"/>
    <s v="餐馆/饭店"/>
    <d v="2013-01-11T00:00:00"/>
    <d v="2018-05-09T00:00:00"/>
    <s v="保底与流水两者取高"/>
    <s v="0.09"/>
    <s v="0.09"/>
    <s v=""/>
    <n v="5.3"/>
  </r>
  <r>
    <d v="2014-02-01T00:00:00"/>
    <x v="4"/>
    <x v="4"/>
    <s v="新华书店"/>
    <n v="324211.43999999994"/>
    <n v="39586.216824000003"/>
    <x v="4026"/>
    <x v="6361"/>
    <x v="6285"/>
    <x v="176"/>
    <s v="其它"/>
    <x v="1"/>
    <s v="书店/漫画/杂志"/>
    <d v="2013-04-19T00:00:00"/>
    <d v="2016-05-18T00:00:00"/>
    <s v="保底(含物管费)与流水两者取高"/>
    <s v="0.1"/>
    <s v="0.1"/>
    <s v=""/>
    <n v="3.1"/>
  </r>
  <r>
    <d v="2014-02-01T00:00:00"/>
    <x v="4"/>
    <x v="4"/>
    <s v="Storchenmuehle"/>
    <n v="33144"/>
    <n v="11424.736799999999"/>
    <x v="4027"/>
    <x v="6362"/>
    <x v="6286"/>
    <x v="48"/>
    <s v="其它"/>
    <x v="4"/>
    <s v="家居家饰/日杂"/>
    <d v="2013-01-21T00:00:00"/>
    <d v="2015-05-09T00:00:00"/>
    <s v="保底与流水两者取高"/>
    <s v="0.14"/>
    <s v="0.14"/>
    <s v=""/>
    <n v="2.2999999999999998"/>
  </r>
  <r>
    <d v="2014-02-01T00:00:00"/>
    <x v="4"/>
    <x v="4"/>
    <s v="New Balance 新百伦"/>
    <n v="542990.93999999994"/>
    <n v="70588.82220000001"/>
    <x v="2028"/>
    <x v="6363"/>
    <x v="6287"/>
    <x v="177"/>
    <s v="普通服饰"/>
    <x v="18"/>
    <s v="运动服饰/运动配饰"/>
    <d v="2013-03-10T00:00:00"/>
    <d v="2016-05-09T00:00:00"/>
    <s v="保底(含物管费)与流水两者取高"/>
    <s v="0.13"/>
    <s v="0.13"/>
    <s v=""/>
    <n v="3.2"/>
  </r>
  <r>
    <d v="2014-02-01T00:00:00"/>
    <x v="4"/>
    <x v="4"/>
    <s v="避风塘"/>
    <n v="1140942.912"/>
    <n v="85228.435526400004"/>
    <x v="2871"/>
    <x v="6364"/>
    <x v="6288"/>
    <x v="178"/>
    <s v="餐饮"/>
    <x v="2"/>
    <s v="餐馆/饭店"/>
    <d v="2012-11-27T00:00:00"/>
    <d v="2021-05-09T00:00:00"/>
    <s v="保底(含物管费)与流水两者取高"/>
    <s v="0.07"/>
    <s v="0.07"/>
    <s v=""/>
    <n v="8.5"/>
  </r>
  <r>
    <d v="2014-02-01T00:00:00"/>
    <x v="4"/>
    <x v="4"/>
    <s v="Subway 赛百味"/>
    <n v="137456.19599999997"/>
    <n v="18845.244471599999"/>
    <x v="3408"/>
    <x v="6365"/>
    <x v="6289"/>
    <x v="179"/>
    <s v="餐饮"/>
    <x v="2"/>
    <s v="快餐"/>
    <d v="2013-02-07T00:00:00"/>
    <d v="2018-05-09T00:00:00"/>
    <s v="保底与流水两者取高"/>
    <s v="0.11"/>
    <s v="0.11"/>
    <s v=""/>
    <n v="5.3"/>
  </r>
  <r>
    <d v="2014-02-01T00:00:00"/>
    <x v="4"/>
    <x v="4"/>
    <s v="靡尔"/>
    <n v="74704.800000000003"/>
    <n v="12318.82152"/>
    <x v="3167"/>
    <x v="6366"/>
    <x v="6290"/>
    <x v="110"/>
    <s v="餐饮"/>
    <x v="0"/>
    <s v="咖啡店/面包店/冰激凌"/>
    <d v="2013-12-01T00:00:00"/>
    <d v="2015-12-20T00:00:00"/>
    <s v="保底与流水两者取高"/>
    <s v="0.14"/>
    <s v="0.14"/>
    <s v=""/>
    <n v="2.1"/>
  </r>
  <r>
    <d v="2014-02-01T00:00:00"/>
    <x v="4"/>
    <x v="4"/>
    <s v="中影影院"/>
    <n v="2865964.2960000001"/>
    <n v="361762.11551999993"/>
    <x v="4028"/>
    <x v="6367"/>
    <x v="6291"/>
    <x v="180"/>
    <s v="休闲娱乐"/>
    <x v="25"/>
    <s v="电影院"/>
    <d v="2012-08-29T00:00:00"/>
    <d v="2033-05-09T00:00:00"/>
    <s v="保底与流水两者取高"/>
    <s v="0.12"/>
    <s v="0.12"/>
    <s v=""/>
    <n v="20.7"/>
  </r>
  <r>
    <d v="2014-02-01T00:00:00"/>
    <x v="4"/>
    <x v="4"/>
    <s v="KFC Select 肯德基精选"/>
    <n v="348000"/>
    <n v="27840"/>
    <x v="438"/>
    <x v="6368"/>
    <x v="6292"/>
    <x v="181"/>
    <s v="餐饮"/>
    <x v="2"/>
    <s v="快餐"/>
    <d v="2013-03-04T00:00:00"/>
    <d v="2028-06-13T00:00:00"/>
    <s v="保底与流水两者取高"/>
    <n v="0.08"/>
    <n v="0.08"/>
    <s v=""/>
    <n v="15.3"/>
  </r>
  <r>
    <d v="2014-02-01T00:00:00"/>
    <x v="4"/>
    <x v="4"/>
    <s v="The Little Gym"/>
    <n v="148296"/>
    <n v="60045.0504"/>
    <x v="4029"/>
    <x v="6369"/>
    <x v="6293"/>
    <x v="182"/>
    <s v="休闲娱乐"/>
    <x v="10"/>
    <s v="保龄球馆"/>
    <d v="2012-12-18T00:00:00"/>
    <d v="2018-05-09T00:00:00"/>
    <s v="纯保底"/>
    <s v="0."/>
    <s v="0."/>
    <s v=""/>
    <n v="5.4"/>
  </r>
  <r>
    <d v="2014-02-01T00:00:00"/>
    <x v="4"/>
    <x v="4"/>
    <s v="雅戈尔"/>
    <n v="187369.19999999998"/>
    <n v="42626.492999999995"/>
    <x v="2983"/>
    <x v="6370"/>
    <x v="6294"/>
    <x v="132"/>
    <s v="普通服饰"/>
    <x v="12"/>
    <s v="男装"/>
    <d v="2013-01-25T00:00:00"/>
    <d v="2016-05-09T00:00:00"/>
    <s v="保底与流水两者取高"/>
    <s v="0.16"/>
    <s v="0.16"/>
    <s v=""/>
    <n v="3.3"/>
  </r>
  <r>
    <d v="2014-02-01T00:00:00"/>
    <x v="4"/>
    <x v="4"/>
    <s v="Eurolook"/>
    <n v="85400.4"/>
    <n v="50685.1374"/>
    <x v="4030"/>
    <x v="6371"/>
    <x v="6295"/>
    <x v="133"/>
    <s v="普通服饰"/>
    <x v="13"/>
    <s v="女装"/>
    <d v="2013-03-13T00:00:00"/>
    <d v="2016-05-09T00:00:00"/>
    <s v="保底与流水两者取高"/>
    <s v="0.16"/>
    <s v="0.16"/>
    <s v=""/>
    <n v="3.2"/>
  </r>
  <r>
    <d v="2014-02-01T00:00:00"/>
    <x v="4"/>
    <x v="4"/>
    <s v="100km 集合店"/>
    <n v="50169.599999999999"/>
    <n v="26399.24352"/>
    <x v="4031"/>
    <x v="6372"/>
    <x v="6296"/>
    <x v="54"/>
    <s v="普通服饰"/>
    <x v="9"/>
    <s v="综合服饰"/>
    <d v="2013-01-11T00:00:00"/>
    <d v="2015-05-09T00:00:00"/>
    <s v="保底与流水两者取高"/>
    <s v="0.13"/>
    <s v="0.13"/>
    <s v=""/>
    <n v="2.2999999999999998"/>
  </r>
  <r>
    <d v="2014-02-01T00:00:00"/>
    <x v="4"/>
    <x v="4"/>
    <s v="I Love Choc"/>
    <n v="85807.56"/>
    <n v="16801.120248000003"/>
    <x v="4032"/>
    <x v="6373"/>
    <x v="6297"/>
    <x v="149"/>
    <s v="普通服饰"/>
    <x v="9"/>
    <s v="中性服装/休闲服饰"/>
    <d v="2013-02-25T00:00:00"/>
    <d v="2015-05-09T00:00:00"/>
    <s v="保底与流水两者取高"/>
    <s v="0.15"/>
    <s v="0.15"/>
    <s v=""/>
    <n v="2.2000000000000002"/>
  </r>
  <r>
    <d v="2014-02-01T00:00:00"/>
    <x v="4"/>
    <x v="4"/>
    <s v="Pureland"/>
    <n v="59997.599999999999"/>
    <n v="18143.274239999999"/>
    <x v="1074"/>
    <x v="6374"/>
    <x v="6298"/>
    <x v="149"/>
    <s v="其它"/>
    <x v="1"/>
    <s v="其它"/>
    <d v="2013-01-09T00:00:00"/>
    <d v="2015-05-09T00:00:00"/>
    <s v="保底与流水两者取高"/>
    <s v="0.15"/>
    <s v="0.15"/>
    <s v=""/>
    <n v="2.2999999999999998"/>
  </r>
  <r>
    <d v="2014-02-01T00:00:00"/>
    <x v="4"/>
    <x v="4"/>
    <s v="Skechers 斯凯奇"/>
    <n v="172853.16000000006"/>
    <n v="35227.474007999997"/>
    <x v="4033"/>
    <x v="6375"/>
    <x v="6299"/>
    <x v="5"/>
    <s v="普通服饰"/>
    <x v="9"/>
    <s v="中性服装/休闲服饰"/>
    <d v="2013-06-20T00:00:00"/>
    <d v="2015-07-19T00:00:00"/>
    <s v="保底与流水两者取高"/>
    <s v="0.15"/>
    <s v="0.15"/>
    <s v=""/>
    <n v="2.1"/>
  </r>
  <r>
    <d v="2014-02-01T00:00:00"/>
    <x v="4"/>
    <x v="4"/>
    <s v="Mini Peace 太平鸟童装"/>
    <n v="108668.4"/>
    <n v="19962.385079999996"/>
    <x v="3294"/>
    <x v="6376"/>
    <x v="6300"/>
    <x v="183"/>
    <s v="儿童"/>
    <x v="14"/>
    <s v="童装/童鞋"/>
    <d v="2013-01-21T00:00:00"/>
    <d v="2015-05-09T00:00:00"/>
    <s v="保底与流水两者取高"/>
    <s v="0.15"/>
    <s v="0.15"/>
    <s v=""/>
    <n v="2.2999999999999998"/>
  </r>
  <r>
    <d v="2014-02-01T00:00:00"/>
    <x v="4"/>
    <x v="4"/>
    <s v="Les Enphants 丽婴房"/>
    <n v="90657"/>
    <n v="18702.539099999998"/>
    <x v="4034"/>
    <x v="6377"/>
    <x v="6301"/>
    <x v="55"/>
    <s v="儿童"/>
    <x v="14"/>
    <s v="母婴用品"/>
    <d v="2013-02-21T00:00:00"/>
    <d v="2015-05-09T00:00:00"/>
    <s v="保底与流水两者取高"/>
    <s v="0.16"/>
    <s v="0.16"/>
    <s v=""/>
    <n v="2.2000000000000002"/>
  </r>
  <r>
    <d v="2014-02-01T00:00:00"/>
    <x v="4"/>
    <x v="4"/>
    <s v="WATER FLOWER 水中花"/>
    <n v="72518.399999999994"/>
    <n v="23495.961599999999"/>
    <x v="4035"/>
    <x v="6378"/>
    <x v="6302"/>
    <x v="63"/>
    <s v="普通服饰"/>
    <x v="9"/>
    <s v="内衣裤/保暖内衣"/>
    <d v="2013-01-02T00:00:00"/>
    <d v="2015-05-09T00:00:00"/>
    <s v="保底与流水两者取高"/>
    <s v="0.15"/>
    <s v="0.15"/>
    <s v=""/>
    <n v="2.2999999999999998"/>
  </r>
  <r>
    <d v="2014-02-01T00:00:00"/>
    <x v="4"/>
    <x v="4"/>
    <s v="新世家族"/>
    <n v="31340.399999999998"/>
    <n v="11351.492879999998"/>
    <x v="4036"/>
    <x v="6379"/>
    <x v="6303"/>
    <x v="137"/>
    <s v="普通服饰"/>
    <x v="9"/>
    <s v="内衣裤/保暖内衣"/>
    <d v="2013-01-02T00:00:00"/>
    <d v="2015-05-09T00:00:00"/>
    <s v="保底与流水两者取高"/>
    <s v="0.15"/>
    <s v="0.15"/>
    <s v=""/>
    <n v="2.2999999999999998"/>
  </r>
  <r>
    <d v="2014-02-01T00:00:00"/>
    <x v="4"/>
    <x v="4"/>
    <s v="Embry Form 安莉芳"/>
    <n v="34606.799999999996"/>
    <n v="13728.51756"/>
    <x v="4037"/>
    <x v="6380"/>
    <x v="6304"/>
    <x v="138"/>
    <s v="普通服饰"/>
    <x v="9"/>
    <s v="内衣裤/保暖内衣"/>
    <d v="2013-01-02T00:00:00"/>
    <d v="2015-05-09T00:00:00"/>
    <s v="保底与流水两者取高"/>
    <s v="0.15"/>
    <s v="0.15"/>
    <s v=""/>
    <n v="2.2999999999999998"/>
  </r>
  <r>
    <d v="2014-02-01T00:00:00"/>
    <x v="4"/>
    <x v="4"/>
    <s v="JOJO童装"/>
    <n v="50502"/>
    <n v="22801.653000000002"/>
    <x v="4038"/>
    <x v="6381"/>
    <x v="6305"/>
    <x v="184"/>
    <s v="儿童"/>
    <x v="14"/>
    <s v="童装/童鞋"/>
    <d v="2013-01-10T00:00:00"/>
    <d v="2015-05-09T00:00:00"/>
    <s v="保底与流水两者取高"/>
    <s v="0.15"/>
    <s v="0.15"/>
    <s v=""/>
    <n v="2.2999999999999998"/>
  </r>
  <r>
    <d v="2014-02-01T00:00:00"/>
    <x v="4"/>
    <x v="4"/>
    <s v="M·latin 马拉丁"/>
    <n v="97354.8"/>
    <n v="42592.724999999999"/>
    <x v="4039"/>
    <x v="6382"/>
    <x v="6306"/>
    <x v="185"/>
    <s v="儿童"/>
    <x v="14"/>
    <s v="童装/童鞋"/>
    <d v="2013-01-07T00:00:00"/>
    <d v="2016-05-09T00:00:00"/>
    <s v="保底与流水两者取高"/>
    <s v="0.15"/>
    <s v="0.15"/>
    <s v=""/>
    <n v="3.3"/>
  </r>
  <r>
    <d v="2014-02-01T00:00:00"/>
    <x v="4"/>
    <x v="4"/>
    <s v="jnby by JNBY"/>
    <n v="103740"/>
    <n v="45303.258000000002"/>
    <x v="4040"/>
    <x v="6383"/>
    <x v="6307"/>
    <x v="25"/>
    <s v="儿童"/>
    <x v="14"/>
    <s v="童装/童鞋"/>
    <d v="2013-01-11T00:00:00"/>
    <d v="2016-05-09T00:00:00"/>
    <s v="保底与流水两者取高"/>
    <s v="0.18"/>
    <s v="0.18"/>
    <s v=""/>
    <n v="3.3"/>
  </r>
  <r>
    <d v="2014-02-01T00:00:00"/>
    <x v="4"/>
    <x v="4"/>
    <s v="大光明眼镜"/>
    <n v="142345.79999999999"/>
    <n v="46660.953240000003"/>
    <x v="4041"/>
    <x v="6384"/>
    <x v="6308"/>
    <x v="186"/>
    <s v="其它"/>
    <x v="1"/>
    <s v="眼镜"/>
    <d v="2013-03-15T00:00:00"/>
    <d v="2016-05-09T00:00:00"/>
    <s v="保底与流水两者取高"/>
    <s v="0.18"/>
    <s v="0.18"/>
    <s v=""/>
    <n v="3.2"/>
  </r>
  <r>
    <d v="2014-02-01T00:00:00"/>
    <x v="4"/>
    <x v="4"/>
    <s v="O-Land"/>
    <n v="175869.6"/>
    <n v="62169.903600000005"/>
    <x v="4042"/>
    <x v="6385"/>
    <x v="6309"/>
    <x v="187"/>
    <s v="儿童"/>
    <x v="22"/>
    <s v="儿童主题乐园"/>
    <d v="2012-11-28T00:00:00"/>
    <d v="2025-05-26T00:00:00"/>
    <s v="纯扣"/>
    <s v="0.13"/>
    <s v="0.13"/>
    <s v=""/>
    <n v="12.5"/>
  </r>
  <r>
    <d v="2014-02-01T00:00:00"/>
    <x v="4"/>
    <x v="4"/>
    <s v="康贝"/>
    <n v="63637.799999999996"/>
    <n v="32098.906319999998"/>
    <x v="4043"/>
    <x v="6386"/>
    <x v="6310"/>
    <x v="164"/>
    <s v="儿童"/>
    <x v="14"/>
    <s v="童装/童鞋"/>
    <d v="2013-02-21T00:00:00"/>
    <d v="2016-05-09T00:00:00"/>
    <s v="保底与流水两者取高"/>
    <s v="0.2"/>
    <s v="0.2"/>
    <s v=""/>
    <n v="3.2"/>
  </r>
  <r>
    <d v="2014-02-01T00:00:00"/>
    <x v="4"/>
    <x v="4"/>
    <s v="悠游堂"/>
    <n v="144134.39999999999"/>
    <n v="106198.22592000003"/>
    <x v="4044"/>
    <x v="6387"/>
    <x v="6311"/>
    <x v="188"/>
    <s v="儿童"/>
    <x v="22"/>
    <s v="儿童主题乐园"/>
    <d v="2013-04-13T00:00:00"/>
    <d v="2018-05-27T00:00:00"/>
    <s v="保底与流水两者取高"/>
    <s v="0.2"/>
    <s v="0.2"/>
    <s v=""/>
    <n v="5.0999999999999996"/>
  </r>
  <r>
    <d v="2014-02-01T00:00:00"/>
    <x v="4"/>
    <x v="4"/>
    <s v="娇莉芙"/>
    <n v="106262.39999999999"/>
    <n v="56159.678399999997"/>
    <x v="4045"/>
    <x v="6388"/>
    <x v="6312"/>
    <x v="145"/>
    <s v="美容"/>
    <x v="8"/>
    <s v="美容/美发/美甲"/>
    <d v="2012-11-30T00:00:00"/>
    <d v="2018-05-09T00:00:00"/>
    <s v="保底与流水两者取高"/>
    <s v="0.1"/>
    <s v="0.1"/>
    <s v=""/>
    <n v="5.4"/>
  </r>
  <r>
    <d v="2014-02-01T00:00:00"/>
    <x v="4"/>
    <x v="4"/>
    <s v="木马王国"/>
    <n v="893020.79999999993"/>
    <n v="186819.95136000004"/>
    <x v="509"/>
    <x v="6389"/>
    <x v="6313"/>
    <x v="189"/>
    <s v="儿童"/>
    <x v="22"/>
    <s v="儿童主题乐园"/>
    <d v="2013-01-14T00:00:00"/>
    <d v="2022-05-13T00:00:00"/>
    <s v="保底(含物管费)与流水两者取高"/>
    <s v="0.2"/>
    <s v="0.2"/>
    <s v=""/>
    <n v="9.3000000000000007"/>
  </r>
  <r>
    <d v="2014-02-01T00:00:00"/>
    <x v="4"/>
    <x v="4"/>
    <s v="New Balance Kids"/>
    <n v="78000"/>
    <n v="10740.6"/>
    <x v="3638"/>
    <x v="6390"/>
    <x v="6314"/>
    <x v="10"/>
    <s v="儿童"/>
    <x v="14"/>
    <s v="童装/童鞋"/>
    <d v="2013-07-31T00:00:00"/>
    <d v="2014-07-30T00:00:00"/>
    <s v="保底与流水两者取高"/>
    <s v="0.13"/>
    <s v="0.13"/>
    <s v=""/>
    <n v="1"/>
  </r>
  <r>
    <d v="2014-02-01T00:00:00"/>
    <x v="4"/>
    <x v="4"/>
    <s v="Zippo"/>
    <n v="59289.599999999991"/>
    <n v="7197.7574400000003"/>
    <x v="4046"/>
    <x v="6391"/>
    <x v="6315"/>
    <x v="10"/>
    <s v="其它"/>
    <x v="1"/>
    <s v="个人嗜好/收藏品"/>
    <d v="2013-11-09T00:00:00"/>
    <d v="2014-11-08T00:00:00"/>
    <s v="纯保底"/>
    <s v="0."/>
    <s v="0."/>
    <s v=""/>
    <n v="1"/>
  </r>
  <r>
    <d v="2014-03-01T00:00:00"/>
    <x v="4"/>
    <x v="4"/>
    <s v="银乐迪"/>
    <n v="1080285.5999999999"/>
    <n v="182352.20927999998"/>
    <x v="4047"/>
    <x v="6392"/>
    <x v="6316"/>
    <x v="166"/>
    <s v="休闲娱乐"/>
    <x v="23"/>
    <s v="KTV"/>
    <d v="2013-01-08T00:00:00"/>
    <d v="2023-05-09T00:00:00"/>
    <s v="纯保底"/>
    <s v="0."/>
    <s v="0."/>
    <s v=""/>
    <n v="10.3"/>
  </r>
  <r>
    <d v="2014-03-01T00:00:00"/>
    <x v="4"/>
    <x v="4"/>
    <s v="Caffe Bene 咖啡陪你"/>
    <n v="144293.92799999999"/>
    <n v="19003.510317600001"/>
    <x v="48"/>
    <x v="6393"/>
    <x v="6317"/>
    <x v="167"/>
    <s v="餐饮"/>
    <x v="0"/>
    <s v="咖啡店/面包店/冰激凌"/>
    <d v="2013-03-25T00:00:00"/>
    <d v="2018-04-23T00:00:00"/>
    <s v="保底与流水两者取高"/>
    <s v="0.09"/>
    <s v="0.09"/>
    <s v=""/>
    <n v="5.0999999999999996"/>
  </r>
  <r>
    <d v="2014-03-01T00:00:00"/>
    <x v="4"/>
    <x v="4"/>
    <s v="青花瓷"/>
    <n v="469112.39999999997"/>
    <n v="66004.114679999999"/>
    <x v="709"/>
    <x v="6394"/>
    <x v="6318"/>
    <x v="168"/>
    <s v="餐饮"/>
    <x v="2"/>
    <s v="餐馆/饭店"/>
    <d v="2012-12-24T00:00:00"/>
    <d v="2021-05-09T00:00:00"/>
    <s v="保底(含物管费)与流水两者取高"/>
    <s v="0.08"/>
    <s v="0.08"/>
    <s v=""/>
    <n v="8.4"/>
  </r>
  <r>
    <d v="2014-03-01T00:00:00"/>
    <x v="4"/>
    <x v="4"/>
    <s v="菲滋比萨"/>
    <n v="665533.19999999995"/>
    <n v="67218.853199999998"/>
    <x v="4048"/>
    <x v="6395"/>
    <x v="6319"/>
    <x v="169"/>
    <s v="餐饮"/>
    <x v="2"/>
    <s v="快餐"/>
    <d v="2012-12-14T00:00:00"/>
    <d v="2021-05-09T00:00:00"/>
    <s v="保底与流水两者取高"/>
    <s v="0.08"/>
    <s v="0.08"/>
    <s v=""/>
    <n v="8.4"/>
  </r>
  <r>
    <d v="2014-03-01T00:00:00"/>
    <x v="4"/>
    <x v="4"/>
    <s v="Grandma's Home 外婆家"/>
    <n v="2020039.2"/>
    <n v="111102.156"/>
    <x v="2165"/>
    <x v="6396"/>
    <x v="6320"/>
    <x v="170"/>
    <s v="餐饮"/>
    <x v="2"/>
    <s v="餐馆/饭店"/>
    <d v="2012-11-28T00:00:00"/>
    <d v="2023-05-09T00:00:00"/>
    <s v="纯保底"/>
    <s v="0."/>
    <s v="0."/>
    <s v=""/>
    <n v="10.4"/>
  </r>
  <r>
    <d v="2014-03-01T00:00:00"/>
    <x v="4"/>
    <x v="4"/>
    <s v="山葵家"/>
    <n v="331356"/>
    <n v="31478.819999999996"/>
    <x v="4049"/>
    <x v="6397"/>
    <x v="6321"/>
    <x v="177"/>
    <s v="餐饮"/>
    <x v="2"/>
    <s v="餐馆/饭店"/>
    <d v="2014-01-01T00:00:00"/>
    <d v="2017-12-31T00:00:00"/>
    <s v="保底(含物管费)与流水两者取高"/>
    <s v="0.1"/>
    <s v="0.1"/>
    <s v=""/>
    <n v="4"/>
  </r>
  <r>
    <d v="2014-03-01T00:00:00"/>
    <x v="4"/>
    <x v="4"/>
    <s v="Mentor Salon 曼都沙龙"/>
    <n v="200234.4"/>
    <n v="27171.808080000003"/>
    <x v="1568"/>
    <x v="6398"/>
    <x v="6322"/>
    <x v="25"/>
    <s v="美容"/>
    <x v="8"/>
    <s v="美容/美发/美甲"/>
    <d v="2013-01-11T00:00:00"/>
    <d v="2018-05-09T00:00:00"/>
    <s v="纯保底"/>
    <s v="0."/>
    <s v="0."/>
    <s v=""/>
    <n v="5.3"/>
  </r>
  <r>
    <d v="2014-03-01T00:00:00"/>
    <x v="4"/>
    <x v="4"/>
    <s v="Balabala 巴拉巴拉"/>
    <n v="256606.32"/>
    <n v="44495.535887999999"/>
    <x v="3298"/>
    <x v="6399"/>
    <x v="6323"/>
    <x v="54"/>
    <s v="儿童"/>
    <x v="14"/>
    <s v="童装/童鞋"/>
    <d v="2013-01-11T00:00:00"/>
    <d v="2015-05-09T00:00:00"/>
    <s v="保底与流水两者取高"/>
    <s v="0.15"/>
    <s v="0.15"/>
    <s v=""/>
    <n v="2.2999999999999998"/>
  </r>
  <r>
    <d v="2014-03-01T00:00:00"/>
    <x v="4"/>
    <x v="4"/>
    <s v="aimerfeel"/>
    <n v="63322.799999999996"/>
    <n v="15267.127079999998"/>
    <x v="4050"/>
    <x v="6400"/>
    <x v="6324"/>
    <x v="106"/>
    <s v="普通服饰"/>
    <x v="9"/>
    <s v="内衣裤/保暖内衣"/>
    <d v="2012-12-24T00:00:00"/>
    <d v="2015-05-09T00:00:00"/>
    <s v="保底与流水两者取高"/>
    <s v="0.14"/>
    <s v="0.14"/>
    <s v=""/>
    <n v="2.4"/>
  </r>
  <r>
    <d v="2014-03-01T00:00:00"/>
    <x v="4"/>
    <x v="4"/>
    <s v="Jeep&amp;Barbie"/>
    <n v="70380"/>
    <n v="15047.243999999999"/>
    <x v="352"/>
    <x v="6401"/>
    <x v="6325"/>
    <x v="154"/>
    <s v="儿童"/>
    <x v="14"/>
    <s v="童装/童鞋"/>
    <d v="2013-04-10T00:00:00"/>
    <d v="2015-05-09T00:00:00"/>
    <s v="保底与流水两者取高"/>
    <s v="0.15"/>
    <s v="0.15"/>
    <s v=""/>
    <n v="2.1"/>
  </r>
  <r>
    <d v="2014-03-01T00:00:00"/>
    <x v="4"/>
    <x v="4"/>
    <s v="孩之宝"/>
    <n v="43270.799999999996"/>
    <n v="14430.811800000001"/>
    <x v="4051"/>
    <x v="6402"/>
    <x v="6326"/>
    <x v="31"/>
    <s v="儿童"/>
    <x v="14"/>
    <s v="儿童玩具"/>
    <d v="2013-04-20T00:00:00"/>
    <d v="2015-05-19T00:00:00"/>
    <s v="保底与流水两者取高"/>
    <s v="0.12"/>
    <s v="0.12"/>
    <s v=""/>
    <n v="2.1"/>
  </r>
  <r>
    <d v="2014-03-01T00:00:00"/>
    <x v="4"/>
    <x v="4"/>
    <s v="Han Lin BBQ 韩林炭烤"/>
    <n v="453286.8"/>
    <n v="105842.4678"/>
    <x v="3554"/>
    <x v="6403"/>
    <x v="6327"/>
    <x v="171"/>
    <s v="餐饮"/>
    <x v="2"/>
    <s v="餐馆/饭店"/>
    <d v="2013-02-27T00:00:00"/>
    <d v="2019-05-09T00:00:00"/>
    <s v="保底与流水两者取高"/>
    <s v="0.1"/>
    <s v="0.1"/>
    <s v=""/>
    <n v="6.2"/>
  </r>
  <r>
    <d v="2014-03-01T00:00:00"/>
    <x v="4"/>
    <x v="4"/>
    <s v="云蝶"/>
    <n v="358941.6"/>
    <n v="44867.7"/>
    <x v="606"/>
    <x v="6404"/>
    <x v="6328"/>
    <x v="172"/>
    <s v="餐饮"/>
    <x v="2"/>
    <s v="餐馆/饭店"/>
    <d v="2012-12-28T00:00:00"/>
    <d v="2018-05-09T00:00:00"/>
    <s v="保底与流水两者取高"/>
    <s v="0.1"/>
    <s v="0.1"/>
    <s v=""/>
    <n v="5.4"/>
  </r>
  <r>
    <d v="2014-03-01T00:00:00"/>
    <x v="4"/>
    <x v="4"/>
    <s v="粉壹仟"/>
    <n v="239535.59999999998"/>
    <n v="36888.482399999994"/>
    <x v="1466"/>
    <x v="6405"/>
    <x v="6329"/>
    <x v="173"/>
    <s v="餐饮"/>
    <x v="2"/>
    <s v="快餐"/>
    <d v="2012-12-06T00:00:00"/>
    <d v="2018-05-09T00:00:00"/>
    <s v="保底与流水两者取高"/>
    <s v="0.09"/>
    <s v="0.09"/>
    <s v=""/>
    <n v="5.4"/>
  </r>
  <r>
    <d v="2014-03-01T00:00:00"/>
    <x v="4"/>
    <x v="4"/>
    <s v="Skull Candy"/>
    <n v="90038.399999999994"/>
    <n v="15288.52032"/>
    <x v="3773"/>
    <x v="6406"/>
    <x v="6330"/>
    <x v="174"/>
    <s v="电器"/>
    <x v="24"/>
    <s v="音像视觉设备/照相器材"/>
    <d v="2013-01-05T00:00:00"/>
    <d v="2015-05-09T00:00:00"/>
    <s v="保底与流水两者取高"/>
    <s v="0.12"/>
    <s v="0.12"/>
    <s v=""/>
    <n v="2.2999999999999998"/>
  </r>
  <r>
    <d v="2014-03-01T00:00:00"/>
    <x v="4"/>
    <x v="4"/>
    <s v="木棉堂"/>
    <n v="314280"/>
    <n v="59210.352000000006"/>
    <x v="1774"/>
    <x v="6407"/>
    <x v="6331"/>
    <x v="175"/>
    <s v="餐饮"/>
    <x v="2"/>
    <s v="餐馆/饭店"/>
    <d v="2013-01-11T00:00:00"/>
    <d v="2018-05-09T00:00:00"/>
    <s v="保底与流水两者取高"/>
    <s v="0.09"/>
    <s v="0.09"/>
    <s v=""/>
    <n v="5.3"/>
  </r>
  <r>
    <d v="2014-03-01T00:00:00"/>
    <x v="4"/>
    <x v="4"/>
    <s v="新华书店"/>
    <n v="301242"/>
    <n v="39613.322999999997"/>
    <x v="4052"/>
    <x v="6408"/>
    <x v="6332"/>
    <x v="176"/>
    <s v="其它"/>
    <x v="1"/>
    <s v="书店/漫画/杂志"/>
    <d v="2013-04-19T00:00:00"/>
    <d v="2016-05-18T00:00:00"/>
    <s v="保底(含物管费)与流水两者取高"/>
    <s v="0.1"/>
    <s v="0.1"/>
    <s v=""/>
    <n v="3.1"/>
  </r>
  <r>
    <d v="2014-03-01T00:00:00"/>
    <x v="4"/>
    <x v="4"/>
    <s v="Storchenmuehle"/>
    <n v="34386"/>
    <n v="11423.029200000001"/>
    <x v="3025"/>
    <x v="6409"/>
    <x v="6333"/>
    <x v="48"/>
    <s v="其它"/>
    <x v="4"/>
    <s v="家居家饰/日杂"/>
    <d v="2013-01-21T00:00:00"/>
    <d v="2015-05-09T00:00:00"/>
    <s v="保底与流水两者取高"/>
    <s v="0.14"/>
    <s v="0.14"/>
    <s v=""/>
    <n v="2.2999999999999998"/>
  </r>
  <r>
    <d v="2014-03-01T00:00:00"/>
    <x v="4"/>
    <x v="4"/>
    <s v="New Balance 新百伦"/>
    <n v="818217.576"/>
    <n v="106368.28487999999"/>
    <x v="441"/>
    <x v="6410"/>
    <x v="6334"/>
    <x v="177"/>
    <s v="普通服饰"/>
    <x v="18"/>
    <s v="运动服饰/运动配饰"/>
    <d v="2013-03-10T00:00:00"/>
    <d v="2016-05-09T00:00:00"/>
    <s v="保底(含物管费)与流水两者取高"/>
    <s v="0.13"/>
    <s v="0.13"/>
    <s v=""/>
    <n v="3.2"/>
  </r>
  <r>
    <d v="2014-03-01T00:00:00"/>
    <x v="4"/>
    <x v="4"/>
    <s v="避风塘"/>
    <n v="1277350.26"/>
    <n v="89414.518200000006"/>
    <x v="3"/>
    <x v="6411"/>
    <x v="6335"/>
    <x v="178"/>
    <s v="餐饮"/>
    <x v="2"/>
    <s v="餐馆/饭店"/>
    <d v="2012-11-27T00:00:00"/>
    <d v="2021-05-09T00:00:00"/>
    <s v="保底(含物管费)与流水两者取高"/>
    <s v="0.07"/>
    <s v="0.07"/>
    <s v=""/>
    <n v="8.5"/>
  </r>
  <r>
    <d v="2014-03-01T00:00:00"/>
    <x v="4"/>
    <x v="4"/>
    <s v="Subway 赛百味"/>
    <n v="154631.28"/>
    <n v="20736.054647999998"/>
    <x v="1642"/>
    <x v="6412"/>
    <x v="6336"/>
    <x v="179"/>
    <s v="餐饮"/>
    <x v="2"/>
    <s v="快餐"/>
    <d v="2013-02-07T00:00:00"/>
    <d v="2018-05-09T00:00:00"/>
    <s v="保底与流水两者取高"/>
    <s v="0.11"/>
    <s v="0.11"/>
    <s v=""/>
    <n v="5.3"/>
  </r>
  <r>
    <d v="2014-03-01T00:00:00"/>
    <x v="4"/>
    <x v="4"/>
    <s v="靡尔"/>
    <n v="55521.599999999999"/>
    <n v="11531.83632"/>
    <x v="2319"/>
    <x v="6413"/>
    <x v="6337"/>
    <x v="110"/>
    <s v="餐饮"/>
    <x v="0"/>
    <s v="咖啡店/面包店/冰激凌"/>
    <d v="2013-12-01T00:00:00"/>
    <d v="2015-12-20T00:00:00"/>
    <s v="保底与流水两者取高"/>
    <s v="0.14"/>
    <s v="0.14"/>
    <s v=""/>
    <n v="2.1"/>
  </r>
  <r>
    <d v="2014-03-01T00:00:00"/>
    <x v="4"/>
    <x v="4"/>
    <s v="中影影院"/>
    <n v="2221641.5759999999"/>
    <n v="245692.79999999999"/>
    <x v="4053"/>
    <x v="6414"/>
    <x v="6338"/>
    <x v="180"/>
    <s v="休闲娱乐"/>
    <x v="25"/>
    <s v="电影院"/>
    <d v="2012-08-29T00:00:00"/>
    <d v="2033-05-09T00:00:00"/>
    <s v="保底与流水两者取高"/>
    <s v="0.12"/>
    <s v="0.12"/>
    <s v=""/>
    <n v="20.7"/>
  </r>
  <r>
    <d v="2014-03-01T00:00:00"/>
    <x v="4"/>
    <x v="4"/>
    <s v="KFC Select 肯德基精选"/>
    <n v="372000"/>
    <n v="29760"/>
    <x v="438"/>
    <x v="6322"/>
    <x v="6246"/>
    <x v="181"/>
    <s v="餐饮"/>
    <x v="2"/>
    <s v="快餐"/>
    <d v="2013-03-04T00:00:00"/>
    <d v="2028-06-13T00:00:00"/>
    <s v="保底与流水两者取高"/>
    <n v="0.08"/>
    <n v="0.08"/>
    <s v=""/>
    <n v="15.3"/>
  </r>
  <r>
    <d v="2014-03-01T00:00:00"/>
    <x v="4"/>
    <x v="4"/>
    <s v="The Little Gym"/>
    <n v="474520.8"/>
    <n v="60026.881199999996"/>
    <x v="955"/>
    <x v="6415"/>
    <x v="6339"/>
    <x v="182"/>
    <s v="休闲娱乐"/>
    <x v="10"/>
    <s v="保龄球馆"/>
    <d v="2012-12-18T00:00:00"/>
    <d v="2018-05-09T00:00:00"/>
    <s v="纯保底"/>
    <s v="0."/>
    <s v="0."/>
    <s v=""/>
    <n v="5.4"/>
  </r>
  <r>
    <d v="2014-03-01T00:00:00"/>
    <x v="4"/>
    <x v="4"/>
    <s v="雅戈尔"/>
    <n v="156049.19999999998"/>
    <n v="42617.036519999994"/>
    <x v="4054"/>
    <x v="6416"/>
    <x v="6340"/>
    <x v="132"/>
    <s v="普通服饰"/>
    <x v="12"/>
    <s v="男装"/>
    <d v="2013-01-25T00:00:00"/>
    <d v="2016-05-09T00:00:00"/>
    <s v="保底与流水两者取高"/>
    <s v="0.16"/>
    <s v="0.16"/>
    <s v=""/>
    <n v="3.3"/>
  </r>
  <r>
    <d v="2014-03-01T00:00:00"/>
    <x v="4"/>
    <x v="4"/>
    <s v="Eurolook"/>
    <n v="115934.39999999999"/>
    <n v="50686.519679999998"/>
    <x v="4055"/>
    <x v="6417"/>
    <x v="6341"/>
    <x v="133"/>
    <s v="普通服饰"/>
    <x v="13"/>
    <s v="女装"/>
    <d v="2013-03-13T00:00:00"/>
    <d v="2016-05-09T00:00:00"/>
    <s v="保底与流水两者取高"/>
    <s v="0.16"/>
    <s v="0.16"/>
    <s v=""/>
    <n v="3.2"/>
  </r>
  <r>
    <d v="2014-03-01T00:00:00"/>
    <x v="4"/>
    <x v="4"/>
    <s v="100km 集合店"/>
    <n v="89576.4"/>
    <n v="32399.783880000003"/>
    <x v="4056"/>
    <x v="6418"/>
    <x v="6342"/>
    <x v="54"/>
    <s v="普通服饰"/>
    <x v="9"/>
    <s v="综合服饰"/>
    <d v="2013-01-11T00:00:00"/>
    <d v="2015-05-09T00:00:00"/>
    <s v="保底与流水两者取高"/>
    <s v="0.13"/>
    <s v="0.13"/>
    <s v=""/>
    <n v="2.2999999999999998"/>
  </r>
  <r>
    <d v="2014-03-01T00:00:00"/>
    <x v="4"/>
    <x v="4"/>
    <s v="I Love Choc"/>
    <n v="93823.439999999988"/>
    <n v="17432.395152000001"/>
    <x v="3267"/>
    <x v="6419"/>
    <x v="6343"/>
    <x v="149"/>
    <s v="普通服饰"/>
    <x v="9"/>
    <s v="中性服装/休闲服饰"/>
    <d v="2013-02-25T00:00:00"/>
    <d v="2015-05-09T00:00:00"/>
    <s v="保底与流水两者取高"/>
    <s v="0.15"/>
    <s v="0.15"/>
    <s v=""/>
    <n v="2.2000000000000002"/>
  </r>
  <r>
    <d v="2014-03-01T00:00:00"/>
    <x v="4"/>
    <x v="4"/>
    <s v="Pureland"/>
    <n v="24361.200000000001"/>
    <n v="18144.22176"/>
    <x v="4057"/>
    <x v="6420"/>
    <x v="6344"/>
    <x v="149"/>
    <s v="其它"/>
    <x v="1"/>
    <s v="其它"/>
    <d v="2013-01-09T00:00:00"/>
    <d v="2015-05-09T00:00:00"/>
    <s v="保底与流水两者取高"/>
    <s v="0.15"/>
    <s v="0.15"/>
    <s v=""/>
    <n v="2.2999999999999998"/>
  </r>
  <r>
    <d v="2014-03-01T00:00:00"/>
    <x v="4"/>
    <x v="4"/>
    <s v="Skechers 斯凯奇"/>
    <n v="217599"/>
    <n v="41931.327299999997"/>
    <x v="3080"/>
    <x v="6421"/>
    <x v="6345"/>
    <x v="5"/>
    <s v="普通服饰"/>
    <x v="9"/>
    <s v="中性服装/休闲服饰"/>
    <d v="2013-06-20T00:00:00"/>
    <d v="2015-07-19T00:00:00"/>
    <s v="保底与流水两者取高"/>
    <s v="0.15"/>
    <s v="0.15"/>
    <s v=""/>
    <n v="2.1"/>
  </r>
  <r>
    <d v="2014-03-01T00:00:00"/>
    <x v="4"/>
    <x v="4"/>
    <s v="Mini Peace 太平鸟童装"/>
    <n v="195763.19999999998"/>
    <n v="33025.251840000004"/>
    <x v="4058"/>
    <x v="6422"/>
    <x v="6346"/>
    <x v="183"/>
    <s v="儿童"/>
    <x v="14"/>
    <s v="童装/童鞋"/>
    <d v="2013-01-21T00:00:00"/>
    <d v="2015-05-09T00:00:00"/>
    <s v="保底与流水两者取高"/>
    <s v="0.15"/>
    <s v="0.15"/>
    <s v=""/>
    <n v="2.2999999999999998"/>
  </r>
  <r>
    <d v="2014-03-01T00:00:00"/>
    <x v="4"/>
    <x v="4"/>
    <s v="Les Enphants 丽婴房"/>
    <n v="107433.36"/>
    <n v="21389.981975999999"/>
    <x v="3353"/>
    <x v="6423"/>
    <x v="6347"/>
    <x v="55"/>
    <s v="儿童"/>
    <x v="14"/>
    <s v="母婴用品"/>
    <d v="2013-02-21T00:00:00"/>
    <d v="2015-05-09T00:00:00"/>
    <s v="保底与流水两者取高"/>
    <s v="0.16"/>
    <s v="0.16"/>
    <s v=""/>
    <n v="2.2000000000000002"/>
  </r>
  <r>
    <d v="2014-03-01T00:00:00"/>
    <x v="4"/>
    <x v="4"/>
    <s v="WATER FLOWER 水中花"/>
    <n v="181022.4"/>
    <n v="32493.520799999995"/>
    <x v="4059"/>
    <x v="6424"/>
    <x v="6348"/>
    <x v="63"/>
    <s v="普通服饰"/>
    <x v="9"/>
    <s v="内衣裤/保暖内衣"/>
    <d v="2013-01-02T00:00:00"/>
    <d v="2015-05-09T00:00:00"/>
    <s v="保底与流水两者取高"/>
    <s v="0.15"/>
    <s v="0.15"/>
    <s v=""/>
    <n v="2.2999999999999998"/>
  </r>
  <r>
    <d v="2014-03-01T00:00:00"/>
    <x v="4"/>
    <x v="4"/>
    <s v="新世家族"/>
    <n v="43696.799999999996"/>
    <n v="11352.42864"/>
    <x v="4060"/>
    <x v="6425"/>
    <x v="6349"/>
    <x v="137"/>
    <s v="普通服饰"/>
    <x v="9"/>
    <s v="内衣裤/保暖内衣"/>
    <d v="2013-01-02T00:00:00"/>
    <d v="2015-05-09T00:00:00"/>
    <s v="保底与流水两者取高"/>
    <s v="0.15"/>
    <s v="0.15"/>
    <s v=""/>
    <n v="2.2999999999999998"/>
  </r>
  <r>
    <d v="2014-03-01T00:00:00"/>
    <x v="4"/>
    <x v="4"/>
    <s v="Embry Form 安莉芳"/>
    <n v="70892.399999999994"/>
    <n v="13753.125600000001"/>
    <x v="700"/>
    <x v="6426"/>
    <x v="6350"/>
    <x v="138"/>
    <s v="普通服饰"/>
    <x v="9"/>
    <s v="内衣裤/保暖内衣"/>
    <d v="2013-01-02T00:00:00"/>
    <d v="2015-05-09T00:00:00"/>
    <s v="保底与流水两者取高"/>
    <s v="0.15"/>
    <s v="0.15"/>
    <s v=""/>
    <n v="2.2999999999999998"/>
  </r>
  <r>
    <d v="2014-03-01T00:00:00"/>
    <x v="4"/>
    <x v="4"/>
    <s v="JOJO童装"/>
    <n v="59960.399999999994"/>
    <n v="22802.940120000003"/>
    <x v="4061"/>
    <x v="6427"/>
    <x v="6351"/>
    <x v="184"/>
    <s v="儿童"/>
    <x v="14"/>
    <s v="童装/童鞋"/>
    <d v="2013-01-10T00:00:00"/>
    <d v="2015-05-09T00:00:00"/>
    <s v="保底与流水两者取高"/>
    <s v="0.15"/>
    <s v="0.15"/>
    <s v=""/>
    <n v="2.2999999999999998"/>
  </r>
  <r>
    <d v="2014-03-01T00:00:00"/>
    <x v="4"/>
    <x v="4"/>
    <s v="M·latin 马拉丁"/>
    <n v="158353.19999999998"/>
    <n v="42581.175480000005"/>
    <x v="706"/>
    <x v="6428"/>
    <x v="6352"/>
    <x v="185"/>
    <s v="儿童"/>
    <x v="14"/>
    <s v="童装/童鞋"/>
    <d v="2013-01-07T00:00:00"/>
    <d v="2016-05-09T00:00:00"/>
    <s v="保底与流水两者取高"/>
    <s v="0.15"/>
    <s v="0.15"/>
    <s v=""/>
    <n v="3.3"/>
  </r>
  <r>
    <d v="2014-03-01T00:00:00"/>
    <x v="4"/>
    <x v="4"/>
    <s v="jnby by JNBY"/>
    <n v="162048"/>
    <n v="45292.41599999999"/>
    <x v="4062"/>
    <x v="6429"/>
    <x v="6353"/>
    <x v="25"/>
    <s v="儿童"/>
    <x v="14"/>
    <s v="童装/童鞋"/>
    <d v="2013-01-11T00:00:00"/>
    <d v="2016-05-09T00:00:00"/>
    <s v="保底与流水两者取高"/>
    <s v="0.18"/>
    <s v="0.18"/>
    <s v=""/>
    <n v="3.3"/>
  </r>
  <r>
    <d v="2014-03-01T00:00:00"/>
    <x v="4"/>
    <x v="4"/>
    <s v="大光明眼镜"/>
    <n v="199364.4"/>
    <n v="46651.269600000007"/>
    <x v="4063"/>
    <x v="6430"/>
    <x v="6354"/>
    <x v="186"/>
    <s v="其它"/>
    <x v="1"/>
    <s v="眼镜"/>
    <d v="2013-03-15T00:00:00"/>
    <d v="2016-05-09T00:00:00"/>
    <s v="保底与流水两者取高"/>
    <s v="0.18"/>
    <s v="0.18"/>
    <s v=""/>
    <n v="3.2"/>
  </r>
  <r>
    <d v="2014-03-01T00:00:00"/>
    <x v="4"/>
    <x v="4"/>
    <s v="O-Land"/>
    <n v="134535"/>
    <n v="56800.676999999996"/>
    <x v="4064"/>
    <x v="6431"/>
    <x v="6355"/>
    <x v="187"/>
    <s v="儿童"/>
    <x v="22"/>
    <s v="儿童主题乐园"/>
    <d v="2012-11-28T00:00:00"/>
    <d v="2025-05-26T00:00:00"/>
    <s v="纯扣"/>
    <s v="0.13"/>
    <s v="0.13"/>
    <s v=""/>
    <n v="12.5"/>
  </r>
  <r>
    <d v="2014-03-01T00:00:00"/>
    <x v="4"/>
    <x v="4"/>
    <s v="康贝"/>
    <n v="58762.2"/>
    <n v="32101.789859999997"/>
    <x v="273"/>
    <x v="6432"/>
    <x v="6356"/>
    <x v="164"/>
    <s v="儿童"/>
    <x v="14"/>
    <s v="童装/童鞋"/>
    <d v="2013-02-21T00:00:00"/>
    <d v="2016-05-09T00:00:00"/>
    <s v="保底与流水两者取高"/>
    <s v="0.2"/>
    <s v="0.2"/>
    <s v=""/>
    <n v="3.2"/>
  </r>
  <r>
    <d v="2014-03-01T00:00:00"/>
    <x v="4"/>
    <x v="4"/>
    <s v="悠游堂"/>
    <n v="153645.6"/>
    <n v="106199.83872"/>
    <x v="4065"/>
    <x v="6433"/>
    <x v="6357"/>
    <x v="188"/>
    <s v="儿童"/>
    <x v="22"/>
    <s v="儿童主题乐园"/>
    <d v="2013-04-13T00:00:00"/>
    <d v="2018-05-27T00:00:00"/>
    <s v="保底与流水两者取高"/>
    <s v="0.2"/>
    <s v="0.2"/>
    <s v=""/>
    <n v="5.0999999999999996"/>
  </r>
  <r>
    <d v="2014-03-01T00:00:00"/>
    <x v="4"/>
    <x v="4"/>
    <s v="娇莉芙"/>
    <n v="234487.19999999998"/>
    <n v="56159.684399999998"/>
    <x v="3463"/>
    <x v="6434"/>
    <x v="6358"/>
    <x v="145"/>
    <s v="美容"/>
    <x v="8"/>
    <s v="美容/美发/美甲"/>
    <d v="2012-11-30T00:00:00"/>
    <d v="2018-05-09T00:00:00"/>
    <s v="保底与流水两者取高"/>
    <s v="0.1"/>
    <s v="0.1"/>
    <s v=""/>
    <n v="5.4"/>
  </r>
  <r>
    <d v="2014-03-01T00:00:00"/>
    <x v="4"/>
    <x v="4"/>
    <s v="木马王国"/>
    <n v="687759.6"/>
    <n v="186864.28332000002"/>
    <x v="4066"/>
    <x v="6435"/>
    <x v="6359"/>
    <x v="189"/>
    <s v="儿童"/>
    <x v="22"/>
    <s v="儿童主题乐园"/>
    <d v="2013-01-14T00:00:00"/>
    <d v="2022-05-13T00:00:00"/>
    <s v="保底(含物管费)与流水两者取高"/>
    <s v="0.2"/>
    <s v="0.2"/>
    <s v=""/>
    <n v="9.3000000000000007"/>
  </r>
  <r>
    <d v="2014-03-01T00:00:00"/>
    <x v="4"/>
    <x v="4"/>
    <s v="New Balance Kids"/>
    <n v="87813.599999999991"/>
    <n v="12012.90048"/>
    <x v="291"/>
    <x v="6436"/>
    <x v="6360"/>
    <x v="10"/>
    <s v="儿童"/>
    <x v="14"/>
    <s v="童装/童鞋"/>
    <d v="2013-07-31T00:00:00"/>
    <d v="2014-07-30T00:00:00"/>
    <s v="保底与流水两者取高"/>
    <s v="0.13"/>
    <s v="0.13"/>
    <s v=""/>
    <n v="1"/>
  </r>
  <r>
    <d v="2014-03-01T00:00:00"/>
    <x v="4"/>
    <x v="4"/>
    <s v="Zippo"/>
    <n v="51789.96"/>
    <n v="7198.8044400000008"/>
    <x v="4067"/>
    <x v="6437"/>
    <x v="6361"/>
    <x v="10"/>
    <s v="其它"/>
    <x v="1"/>
    <s v="个人嗜好/收藏品"/>
    <d v="2013-11-09T00:00:00"/>
    <d v="2014-11-08T00:00:00"/>
    <s v="纯保底"/>
    <s v="0."/>
    <s v="0."/>
    <s v=""/>
    <n v="1"/>
  </r>
  <r>
    <d v="2014-04-01T00:00:00"/>
    <x v="4"/>
    <x v="4"/>
    <s v="银乐迪"/>
    <n v="975706.79999999993"/>
    <n v="182359.60092"/>
    <x v="3190"/>
    <x v="6438"/>
    <x v="6362"/>
    <x v="166"/>
    <s v="休闲娱乐"/>
    <x v="23"/>
    <s v="KTV"/>
    <d v="2013-01-08T00:00:00"/>
    <d v="2023-05-09T00:00:00"/>
    <s v="纯保底"/>
    <s v="0."/>
    <s v="0."/>
    <s v=""/>
    <n v="10.3"/>
  </r>
  <r>
    <d v="2014-04-01T00:00:00"/>
    <x v="4"/>
    <x v="4"/>
    <s v="Caffe Bene 咖啡陪你"/>
    <n v="120988.20000000001"/>
    <n v="19007.246220000001"/>
    <x v="4068"/>
    <x v="6439"/>
    <x v="6363"/>
    <x v="167"/>
    <s v="餐饮"/>
    <x v="0"/>
    <s v="咖啡店/面包店/冰激凌"/>
    <d v="2013-03-25T00:00:00"/>
    <d v="2018-04-23T00:00:00"/>
    <s v="保底与流水两者取高"/>
    <s v="0.09"/>
    <s v="0.09"/>
    <s v=""/>
    <n v="5.0999999999999996"/>
  </r>
  <r>
    <d v="2014-04-01T00:00:00"/>
    <x v="4"/>
    <x v="4"/>
    <s v="青花瓷"/>
    <n v="412867.2"/>
    <n v="66017.465280000004"/>
    <x v="814"/>
    <x v="6440"/>
    <x v="6364"/>
    <x v="168"/>
    <s v="餐饮"/>
    <x v="2"/>
    <s v="餐馆/饭店"/>
    <d v="2012-12-24T00:00:00"/>
    <d v="2021-05-09T00:00:00"/>
    <s v="保底(含物管费)与流水两者取高"/>
    <s v="0.08"/>
    <s v="0.08"/>
    <s v=""/>
    <n v="8.4"/>
  </r>
  <r>
    <d v="2014-04-01T00:00:00"/>
    <x v="4"/>
    <x v="4"/>
    <s v="菲滋比萨"/>
    <n v="623320.79999999993"/>
    <n v="63890.381999999991"/>
    <x v="342"/>
    <x v="6441"/>
    <x v="6365"/>
    <x v="169"/>
    <s v="餐饮"/>
    <x v="2"/>
    <s v="快餐"/>
    <d v="2012-12-14T00:00:00"/>
    <d v="2021-05-09T00:00:00"/>
    <s v="保底与流水两者取高"/>
    <s v="0.08"/>
    <s v="0.08"/>
    <s v=""/>
    <n v="8.4"/>
  </r>
  <r>
    <d v="2014-04-01T00:00:00"/>
    <x v="4"/>
    <x v="4"/>
    <s v="Grandma's Home 外婆家"/>
    <n v="2115217.1999999997"/>
    <n v="111048.90300000001"/>
    <x v="4069"/>
    <x v="6442"/>
    <x v="6366"/>
    <x v="170"/>
    <s v="餐饮"/>
    <x v="2"/>
    <s v="餐馆/饭店"/>
    <d v="2012-11-28T00:00:00"/>
    <d v="2023-05-09T00:00:00"/>
    <s v="纯保底"/>
    <s v="0."/>
    <s v="0."/>
    <s v=""/>
    <n v="10.4"/>
  </r>
  <r>
    <d v="2014-04-01T00:00:00"/>
    <x v="4"/>
    <x v="4"/>
    <s v="山葵家"/>
    <n v="423528"/>
    <n v="40235.160000000003"/>
    <x v="2193"/>
    <x v="6443"/>
    <x v="6367"/>
    <x v="177"/>
    <s v="餐饮"/>
    <x v="2"/>
    <s v="餐馆/饭店"/>
    <d v="2014-01-01T00:00:00"/>
    <d v="2017-12-31T00:00:00"/>
    <s v="保底(含物管费)与流水两者取高"/>
    <s v="0.1"/>
    <s v="0.1"/>
    <s v=""/>
    <n v="4"/>
  </r>
  <r>
    <d v="2014-04-01T00:00:00"/>
    <x v="4"/>
    <x v="4"/>
    <s v="Mentor Salon 曼都沙龙"/>
    <n v="166732.79999999999"/>
    <n v="27177.446399999997"/>
    <x v="1416"/>
    <x v="6444"/>
    <x v="6368"/>
    <x v="25"/>
    <s v="美容"/>
    <x v="8"/>
    <s v="美容/美发/美甲"/>
    <d v="2013-01-11T00:00:00"/>
    <d v="2018-05-09T00:00:00"/>
    <s v="纯保底"/>
    <s v="0."/>
    <s v="0."/>
    <s v=""/>
    <n v="5.3"/>
  </r>
  <r>
    <d v="2014-04-01T00:00:00"/>
    <x v="4"/>
    <x v="4"/>
    <s v="Balabala 巴拉巴拉"/>
    <n v="184340.39999999997"/>
    <n v="33642.123"/>
    <x v="4070"/>
    <x v="6445"/>
    <x v="6369"/>
    <x v="54"/>
    <s v="儿童"/>
    <x v="14"/>
    <s v="童装/童鞋"/>
    <d v="2013-01-11T00:00:00"/>
    <d v="2015-05-09T00:00:00"/>
    <s v="保底与流水两者取高"/>
    <s v="0.15"/>
    <s v="0.15"/>
    <s v=""/>
    <n v="2.2999999999999998"/>
  </r>
  <r>
    <d v="2014-04-01T00:00:00"/>
    <x v="4"/>
    <x v="4"/>
    <s v="aimerfeel"/>
    <n v="65314.799999999996"/>
    <n v="15264.06876"/>
    <x v="1728"/>
    <x v="6446"/>
    <x v="6370"/>
    <x v="106"/>
    <s v="普通服饰"/>
    <x v="9"/>
    <s v="内衣裤/保暖内衣"/>
    <d v="2012-12-24T00:00:00"/>
    <d v="2015-05-09T00:00:00"/>
    <s v="保底与流水两者取高"/>
    <s v="0.14"/>
    <s v="0.14"/>
    <s v=""/>
    <n v="2.4"/>
  </r>
  <r>
    <d v="2014-04-01T00:00:00"/>
    <x v="4"/>
    <x v="4"/>
    <s v="Jeep&amp;Barbie"/>
    <n v="64332"/>
    <n v="15047.254799999999"/>
    <x v="4071"/>
    <x v="6447"/>
    <x v="6371"/>
    <x v="154"/>
    <s v="儿童"/>
    <x v="14"/>
    <s v="童装/童鞋"/>
    <d v="2013-04-10T00:00:00"/>
    <d v="2015-05-09T00:00:00"/>
    <s v="保底与流水两者取高"/>
    <s v="0.15"/>
    <s v="0.15"/>
    <s v=""/>
    <n v="2.1"/>
  </r>
  <r>
    <d v="2014-04-01T00:00:00"/>
    <x v="4"/>
    <x v="4"/>
    <s v="孩之宝"/>
    <n v="41647.199999999997"/>
    <n v="14430.754799999999"/>
    <x v="4072"/>
    <x v="6448"/>
    <x v="6372"/>
    <x v="31"/>
    <s v="儿童"/>
    <x v="14"/>
    <s v="儿童玩具"/>
    <d v="2013-04-20T00:00:00"/>
    <d v="2015-05-19T00:00:00"/>
    <s v="保底与流水两者取高"/>
    <s v="0.12"/>
    <s v="0.12"/>
    <s v=""/>
    <n v="2.1"/>
  </r>
  <r>
    <d v="2014-04-01T00:00:00"/>
    <x v="4"/>
    <x v="4"/>
    <s v="Han Lin BBQ 韩林炭烤"/>
    <n v="427902"/>
    <n v="105820.16459999999"/>
    <x v="4073"/>
    <x v="6449"/>
    <x v="6373"/>
    <x v="171"/>
    <s v="餐饮"/>
    <x v="2"/>
    <s v="餐馆/饭店"/>
    <d v="2013-02-27T00:00:00"/>
    <d v="2019-05-09T00:00:00"/>
    <s v="保底与流水两者取高"/>
    <s v="0.1"/>
    <s v="0.1"/>
    <s v=""/>
    <n v="6.2"/>
  </r>
  <r>
    <d v="2014-04-01T00:00:00"/>
    <x v="4"/>
    <x v="4"/>
    <s v="云蝶"/>
    <n v="311985.59999999998"/>
    <n v="44832.330720000005"/>
    <x v="2195"/>
    <x v="6450"/>
    <x v="6374"/>
    <x v="172"/>
    <s v="餐饮"/>
    <x v="2"/>
    <s v="餐馆/饭店"/>
    <d v="2012-12-28T00:00:00"/>
    <d v="2018-05-09T00:00:00"/>
    <s v="保底与流水两者取高"/>
    <s v="0.1"/>
    <s v="0.1"/>
    <s v=""/>
    <n v="5.4"/>
  </r>
  <r>
    <d v="2014-04-01T00:00:00"/>
    <x v="4"/>
    <x v="4"/>
    <s v="粉壹仟"/>
    <n v="173286"/>
    <n v="36892.58939999999"/>
    <x v="1472"/>
    <x v="6451"/>
    <x v="6375"/>
    <x v="173"/>
    <s v="餐饮"/>
    <x v="2"/>
    <s v="快餐"/>
    <d v="2012-12-06T00:00:00"/>
    <d v="2018-05-09T00:00:00"/>
    <s v="保底与流水两者取高"/>
    <s v="0.09"/>
    <s v="0.09"/>
    <s v=""/>
    <n v="5.4"/>
  </r>
  <r>
    <d v="2014-04-01T00:00:00"/>
    <x v="4"/>
    <x v="4"/>
    <s v="Skull Candy"/>
    <n v="68854.8"/>
    <n v="15285.765600000001"/>
    <x v="3869"/>
    <x v="6452"/>
    <x v="6376"/>
    <x v="174"/>
    <s v="电器"/>
    <x v="24"/>
    <s v="音像视觉设备/照相器材"/>
    <d v="2013-01-05T00:00:00"/>
    <d v="2015-05-09T00:00:00"/>
    <s v="保底与流水两者取高"/>
    <s v="0.12"/>
    <s v="0.12"/>
    <s v=""/>
    <n v="2.2999999999999998"/>
  </r>
  <r>
    <d v="2014-04-01T00:00:00"/>
    <x v="4"/>
    <x v="4"/>
    <s v="木棉堂"/>
    <n v="257054.4"/>
    <n v="59199.628319999996"/>
    <x v="4074"/>
    <x v="6453"/>
    <x v="6377"/>
    <x v="175"/>
    <s v="餐饮"/>
    <x v="2"/>
    <s v="餐馆/饭店"/>
    <d v="2013-01-11T00:00:00"/>
    <d v="2018-05-09T00:00:00"/>
    <s v="保底与流水两者取高"/>
    <s v="0.09"/>
    <s v="0.09"/>
    <s v=""/>
    <n v="5.3"/>
  </r>
  <r>
    <d v="2014-04-01T00:00:00"/>
    <x v="4"/>
    <x v="4"/>
    <s v="新华书店"/>
    <n v="246477.72000000003"/>
    <n v="39608.969604000005"/>
    <x v="1187"/>
    <x v="6454"/>
    <x v="6378"/>
    <x v="176"/>
    <s v="其它"/>
    <x v="1"/>
    <s v="书店/漫画/杂志"/>
    <d v="2013-04-19T00:00:00"/>
    <d v="2016-05-18T00:00:00"/>
    <s v="保底(含物管费)与流水两者取高"/>
    <s v="0.1"/>
    <s v="0.1"/>
    <s v=""/>
    <n v="3.1"/>
  </r>
  <r>
    <d v="2014-04-01T00:00:00"/>
    <x v="4"/>
    <x v="4"/>
    <s v="Storchenmuehle"/>
    <n v="51500.4"/>
    <n v="11422.788719999999"/>
    <x v="1378"/>
    <x v="6455"/>
    <x v="6379"/>
    <x v="48"/>
    <s v="其它"/>
    <x v="4"/>
    <s v="家居家饰/日杂"/>
    <d v="2013-01-21T00:00:00"/>
    <d v="2015-05-09T00:00:00"/>
    <s v="保底与流水两者取高"/>
    <s v="0.14"/>
    <s v="0.14"/>
    <s v=""/>
    <n v="2.2999999999999998"/>
  </r>
  <r>
    <d v="2014-04-01T00:00:00"/>
    <x v="4"/>
    <x v="4"/>
    <s v="New Balance 新百伦"/>
    <n v="782886.27599999984"/>
    <n v="109917.2331504"/>
    <x v="4075"/>
    <x v="6456"/>
    <x v="6380"/>
    <x v="177"/>
    <s v="普通服饰"/>
    <x v="18"/>
    <s v="运动服饰/运动配饰"/>
    <d v="2013-03-10T00:00:00"/>
    <d v="2016-05-09T00:00:00"/>
    <s v="保底(含物管费)与流水两者取高"/>
    <s v="0.13"/>
    <s v="0.13"/>
    <s v=""/>
    <n v="3.2"/>
  </r>
  <r>
    <d v="2014-04-01T00:00:00"/>
    <x v="4"/>
    <x v="4"/>
    <s v="避风塘"/>
    <n v="1250924.8799999999"/>
    <n v="87564.741599999994"/>
    <x v="3"/>
    <x v="6457"/>
    <x v="6381"/>
    <x v="178"/>
    <s v="餐饮"/>
    <x v="2"/>
    <s v="餐馆/饭店"/>
    <d v="2012-11-27T00:00:00"/>
    <d v="2021-05-09T00:00:00"/>
    <s v="保底(含物管费)与流水两者取高"/>
    <s v="0.07"/>
    <s v="0.07"/>
    <s v=""/>
    <n v="8.5"/>
  </r>
  <r>
    <d v="2014-04-01T00:00:00"/>
    <x v="4"/>
    <x v="4"/>
    <s v="Subway 赛百味"/>
    <n v="142341.47999999998"/>
    <n v="19372.675428000002"/>
    <x v="4076"/>
    <x v="6458"/>
    <x v="6382"/>
    <x v="179"/>
    <s v="餐饮"/>
    <x v="2"/>
    <s v="快餐"/>
    <d v="2013-02-07T00:00:00"/>
    <d v="2018-05-09T00:00:00"/>
    <s v="保底与流水两者取高"/>
    <s v="0.11"/>
    <s v="0.11"/>
    <s v=""/>
    <n v="5.3"/>
  </r>
  <r>
    <d v="2014-04-01T00:00:00"/>
    <x v="4"/>
    <x v="4"/>
    <s v="靡尔"/>
    <n v="47319.6"/>
    <n v="11531.78652"/>
    <x v="4077"/>
    <x v="6459"/>
    <x v="6383"/>
    <x v="110"/>
    <s v="餐饮"/>
    <x v="0"/>
    <s v="咖啡店/面包店/冰激凌"/>
    <d v="2013-12-01T00:00:00"/>
    <d v="2015-12-20T00:00:00"/>
    <s v="保底与流水两者取高"/>
    <s v="0.14"/>
    <s v="0.14"/>
    <s v=""/>
    <n v="2.1"/>
  </r>
  <r>
    <d v="2014-04-01T00:00:00"/>
    <x v="4"/>
    <x v="4"/>
    <s v="中影影院"/>
    <n v="2332668.6359999999"/>
    <n v="297766.63631999999"/>
    <x v="4078"/>
    <x v="6460"/>
    <x v="6384"/>
    <x v="180"/>
    <s v="休闲娱乐"/>
    <x v="25"/>
    <s v="电影院"/>
    <d v="2012-08-29T00:00:00"/>
    <d v="2033-05-09T00:00:00"/>
    <s v="保底与流水两者取高"/>
    <s v="0.12"/>
    <s v="0.12"/>
    <s v=""/>
    <n v="20.7"/>
  </r>
  <r>
    <d v="2014-04-01T00:00:00"/>
    <x v="4"/>
    <x v="4"/>
    <s v="KFC Select 肯德基精选"/>
    <n v="372000"/>
    <n v="29760"/>
    <x v="438"/>
    <x v="6322"/>
    <x v="6246"/>
    <x v="181"/>
    <s v="餐饮"/>
    <x v="2"/>
    <s v="快餐"/>
    <d v="2013-03-04T00:00:00"/>
    <d v="2028-06-13T00:00:00"/>
    <s v="保底与流水两者取高"/>
    <n v="0.08"/>
    <n v="0.08"/>
    <s v=""/>
    <n v="15.3"/>
  </r>
  <r>
    <d v="2014-04-01T00:00:00"/>
    <x v="4"/>
    <x v="4"/>
    <s v="The Little Gym"/>
    <n v="301473.59999999998"/>
    <n v="60053.541120000002"/>
    <x v="4079"/>
    <x v="6461"/>
    <x v="6385"/>
    <x v="182"/>
    <s v="休闲娱乐"/>
    <x v="10"/>
    <s v="保龄球馆"/>
    <d v="2012-12-18T00:00:00"/>
    <d v="2018-05-09T00:00:00"/>
    <s v="纯保底"/>
    <s v="0."/>
    <s v="0."/>
    <s v=""/>
    <n v="5.4"/>
  </r>
  <r>
    <d v="2014-04-01T00:00:00"/>
    <x v="4"/>
    <x v="4"/>
    <s v="雅戈尔"/>
    <n v="178749.6"/>
    <n v="42631.779600000002"/>
    <x v="4080"/>
    <x v="6462"/>
    <x v="6386"/>
    <x v="132"/>
    <s v="普通服饰"/>
    <x v="12"/>
    <s v="男装"/>
    <d v="2013-01-25T00:00:00"/>
    <d v="2016-05-09T00:00:00"/>
    <s v="保底与流水两者取高"/>
    <s v="0.16"/>
    <s v="0.16"/>
    <s v=""/>
    <n v="3.3"/>
  </r>
  <r>
    <d v="2014-04-01T00:00:00"/>
    <x v="4"/>
    <x v="4"/>
    <s v="Eurolook"/>
    <n v="103320"/>
    <n v="50688.792000000001"/>
    <x v="4081"/>
    <x v="6463"/>
    <x v="6387"/>
    <x v="133"/>
    <s v="普通服饰"/>
    <x v="13"/>
    <s v="女装"/>
    <d v="2013-03-13T00:00:00"/>
    <d v="2016-05-09T00:00:00"/>
    <s v="保底与流水两者取高"/>
    <s v="0.16"/>
    <s v="0.16"/>
    <s v=""/>
    <n v="3.2"/>
  </r>
  <r>
    <d v="2014-04-01T00:00:00"/>
    <x v="4"/>
    <x v="4"/>
    <s v="100km 集合店"/>
    <n v="97926"/>
    <n v="26400.849599999998"/>
    <x v="4082"/>
    <x v="6464"/>
    <x v="6388"/>
    <x v="54"/>
    <s v="普通服饰"/>
    <x v="9"/>
    <s v="综合服饰"/>
    <d v="2013-01-11T00:00:00"/>
    <d v="2015-05-09T00:00:00"/>
    <s v="保底与流水两者取高"/>
    <s v="0.13"/>
    <s v="0.13"/>
    <s v=""/>
    <n v="2.2999999999999998"/>
  </r>
  <r>
    <d v="2014-04-01T00:00:00"/>
    <x v="4"/>
    <x v="4"/>
    <s v="I Love Choc"/>
    <n v="95955.599999999991"/>
    <n v="17751.786"/>
    <x v="3304"/>
    <x v="6465"/>
    <x v="6389"/>
    <x v="149"/>
    <s v="普通服饰"/>
    <x v="9"/>
    <s v="中性服装/休闲服饰"/>
    <d v="2013-02-25T00:00:00"/>
    <d v="2015-05-09T00:00:00"/>
    <s v="保底与流水两者取高"/>
    <s v="0.15"/>
    <s v="0.15"/>
    <s v=""/>
    <n v="2.2000000000000002"/>
  </r>
  <r>
    <d v="2014-04-01T00:00:00"/>
    <x v="4"/>
    <x v="4"/>
    <s v="Pureland"/>
    <n v="28500"/>
    <n v="18143.100000000002"/>
    <x v="4083"/>
    <x v="6466"/>
    <x v="6390"/>
    <x v="149"/>
    <s v="其它"/>
    <x v="1"/>
    <s v="其它"/>
    <d v="2013-01-09T00:00:00"/>
    <d v="2015-05-09T00:00:00"/>
    <s v="保底与流水两者取高"/>
    <s v="0.15"/>
    <s v="0.15"/>
    <s v=""/>
    <n v="2.2999999999999998"/>
  </r>
  <r>
    <d v="2014-04-01T00:00:00"/>
    <x v="4"/>
    <x v="4"/>
    <s v="Skechers 斯凯奇"/>
    <n v="221605.68"/>
    <n v="42548.290559999994"/>
    <x v="3253"/>
    <x v="6467"/>
    <x v="6391"/>
    <x v="5"/>
    <s v="普通服饰"/>
    <x v="9"/>
    <s v="中性服装/休闲服饰"/>
    <d v="2013-06-20T00:00:00"/>
    <d v="2015-07-19T00:00:00"/>
    <s v="保底与流水两者取高"/>
    <s v="0.15"/>
    <s v="0.15"/>
    <s v=""/>
    <n v="2.1"/>
  </r>
  <r>
    <d v="2014-04-01T00:00:00"/>
    <x v="4"/>
    <x v="4"/>
    <s v="Mini Peace 太平鸟童装"/>
    <n v="216283.19999999998"/>
    <n v="36097.666080000003"/>
    <x v="1319"/>
    <x v="6468"/>
    <x v="6392"/>
    <x v="183"/>
    <s v="儿童"/>
    <x v="14"/>
    <s v="童装/童鞋"/>
    <d v="2013-01-21T00:00:00"/>
    <d v="2015-05-09T00:00:00"/>
    <s v="保底与流水两者取高"/>
    <s v="0.15"/>
    <s v="0.15"/>
    <s v=""/>
    <n v="2.2999999999999998"/>
  </r>
  <r>
    <d v="2014-04-01T00:00:00"/>
    <x v="4"/>
    <x v="4"/>
    <s v="Les Enphants 丽婴房"/>
    <n v="92024.88"/>
    <n v="18920.315328000001"/>
    <x v="4084"/>
    <x v="6469"/>
    <x v="6393"/>
    <x v="55"/>
    <s v="儿童"/>
    <x v="14"/>
    <s v="母婴用品"/>
    <d v="2013-02-21T00:00:00"/>
    <d v="2015-05-09T00:00:00"/>
    <s v="保底与流水两者取高"/>
    <s v="0.16"/>
    <s v="0.16"/>
    <s v=""/>
    <n v="2.2000000000000002"/>
  </r>
  <r>
    <d v="2014-04-01T00:00:00"/>
    <x v="4"/>
    <x v="4"/>
    <s v="WATER FLOWER 水中花"/>
    <n v="108908.4"/>
    <n v="23491.541879999997"/>
    <x v="4085"/>
    <x v="6470"/>
    <x v="6394"/>
    <x v="63"/>
    <s v="普通服饰"/>
    <x v="9"/>
    <s v="内衣裤/保暖内衣"/>
    <d v="2013-01-02T00:00:00"/>
    <d v="2015-05-09T00:00:00"/>
    <s v="保底与流水两者取高"/>
    <s v="0.15"/>
    <s v="0.15"/>
    <s v=""/>
    <n v="2.2999999999999998"/>
  </r>
  <r>
    <d v="2014-04-01T00:00:00"/>
    <x v="4"/>
    <x v="4"/>
    <s v="新世家族"/>
    <n v="22164"/>
    <n v="11352.400799999998"/>
    <x v="4086"/>
    <x v="6471"/>
    <x v="6395"/>
    <x v="137"/>
    <s v="普通服饰"/>
    <x v="9"/>
    <s v="内衣裤/保暖内衣"/>
    <d v="2013-01-02T00:00:00"/>
    <d v="2015-05-09T00:00:00"/>
    <s v="保底与流水两者取高"/>
    <s v="0.15"/>
    <s v="0.15"/>
    <s v=""/>
    <n v="2.2999999999999998"/>
  </r>
  <r>
    <d v="2014-04-01T00:00:00"/>
    <x v="4"/>
    <x v="4"/>
    <s v="Embry Form 安莉芳"/>
    <n v="43652.4"/>
    <n v="13728.6798"/>
    <x v="2411"/>
    <x v="6472"/>
    <x v="6396"/>
    <x v="138"/>
    <s v="普通服饰"/>
    <x v="9"/>
    <s v="内衣裤/保暖内衣"/>
    <d v="2013-01-02T00:00:00"/>
    <d v="2015-05-09T00:00:00"/>
    <s v="保底与流水两者取高"/>
    <s v="0.15"/>
    <s v="0.15"/>
    <s v=""/>
    <n v="2.2999999999999998"/>
  </r>
  <r>
    <d v="2014-04-01T00:00:00"/>
    <x v="4"/>
    <x v="4"/>
    <s v="JOJO童装"/>
    <n v="71324.399999999994"/>
    <n v="22802.410680000001"/>
    <x v="4087"/>
    <x v="6473"/>
    <x v="6397"/>
    <x v="184"/>
    <s v="儿童"/>
    <x v="14"/>
    <s v="童装/童鞋"/>
    <d v="2013-01-10T00:00:00"/>
    <d v="2015-05-09T00:00:00"/>
    <s v="保底与流水两者取高"/>
    <s v="0.15"/>
    <s v="0.15"/>
    <s v=""/>
    <n v="2.2999999999999998"/>
  </r>
  <r>
    <d v="2014-04-01T00:00:00"/>
    <x v="4"/>
    <x v="4"/>
    <s v="M·latin 马拉丁"/>
    <n v="187288.8"/>
    <n v="42589.473120000002"/>
    <x v="495"/>
    <x v="6474"/>
    <x v="6398"/>
    <x v="185"/>
    <s v="儿童"/>
    <x v="14"/>
    <s v="童装/童鞋"/>
    <d v="2013-01-07T00:00:00"/>
    <d v="2016-05-09T00:00:00"/>
    <s v="保底与流水两者取高"/>
    <s v="0.15"/>
    <s v="0.15"/>
    <s v=""/>
    <n v="3.3"/>
  </r>
  <r>
    <d v="2014-04-01T00:00:00"/>
    <x v="4"/>
    <x v="4"/>
    <s v="jnby by JNBY"/>
    <n v="144714"/>
    <n v="45295.481999999996"/>
    <x v="4088"/>
    <x v="6475"/>
    <x v="6399"/>
    <x v="25"/>
    <s v="儿童"/>
    <x v="14"/>
    <s v="童装/童鞋"/>
    <d v="2013-01-11T00:00:00"/>
    <d v="2016-05-09T00:00:00"/>
    <s v="保底与流水两者取高"/>
    <s v="0.18"/>
    <s v="0.18"/>
    <s v=""/>
    <n v="3.3"/>
  </r>
  <r>
    <d v="2014-04-01T00:00:00"/>
    <x v="4"/>
    <x v="4"/>
    <s v="大光明眼镜"/>
    <n v="205579.19999999998"/>
    <n v="46728.152159999998"/>
    <x v="4089"/>
    <x v="6476"/>
    <x v="6400"/>
    <x v="186"/>
    <s v="其它"/>
    <x v="1"/>
    <s v="眼镜"/>
    <d v="2013-03-15T00:00:00"/>
    <d v="2016-05-09T00:00:00"/>
    <s v="保底与流水两者取高"/>
    <s v="0.18"/>
    <s v="0.18"/>
    <s v=""/>
    <n v="3.2"/>
  </r>
  <r>
    <d v="2014-04-01T00:00:00"/>
    <x v="4"/>
    <x v="4"/>
    <s v="O-Land"/>
    <n v="171632.4"/>
    <n v="61616.031599999995"/>
    <x v="4090"/>
    <x v="6477"/>
    <x v="6401"/>
    <x v="187"/>
    <s v="儿童"/>
    <x v="22"/>
    <s v="儿童主题乐园"/>
    <d v="2012-11-28T00:00:00"/>
    <d v="2025-05-26T00:00:00"/>
    <s v="纯扣"/>
    <s v="0.13"/>
    <s v="0.13"/>
    <s v=""/>
    <n v="12.5"/>
  </r>
  <r>
    <d v="2014-04-01T00:00:00"/>
    <x v="4"/>
    <x v="4"/>
    <s v="康贝"/>
    <n v="80013.599999999991"/>
    <n v="32101.456319999998"/>
    <x v="4091"/>
    <x v="6478"/>
    <x v="6402"/>
    <x v="164"/>
    <s v="儿童"/>
    <x v="14"/>
    <s v="童装/童鞋"/>
    <d v="2013-02-21T00:00:00"/>
    <d v="2016-05-09T00:00:00"/>
    <s v="保底与流水两者取高"/>
    <s v="0.2"/>
    <s v="0.2"/>
    <s v=""/>
    <n v="3.2"/>
  </r>
  <r>
    <d v="2014-04-01T00:00:00"/>
    <x v="4"/>
    <x v="4"/>
    <s v="悠游堂"/>
    <n v="151063.19999999998"/>
    <n v="106197.42959999999"/>
    <x v="4092"/>
    <x v="6479"/>
    <x v="6403"/>
    <x v="188"/>
    <s v="儿童"/>
    <x v="22"/>
    <s v="儿童主题乐园"/>
    <d v="2013-04-13T00:00:00"/>
    <d v="2018-05-27T00:00:00"/>
    <s v="保底与流水两者取高"/>
    <s v="0.2"/>
    <s v="0.2"/>
    <s v=""/>
    <n v="5.0999999999999996"/>
  </r>
  <r>
    <d v="2014-04-01T00:00:00"/>
    <x v="4"/>
    <x v="4"/>
    <s v="娇莉芙"/>
    <n v="201472.8"/>
    <n v="56150.469360000003"/>
    <x v="2245"/>
    <x v="6480"/>
    <x v="6404"/>
    <x v="145"/>
    <s v="美容"/>
    <x v="8"/>
    <s v="美容/美发/美甲"/>
    <d v="2012-11-30T00:00:00"/>
    <d v="2018-05-09T00:00:00"/>
    <s v="保底与流水两者取高"/>
    <s v="0.1"/>
    <s v="0.1"/>
    <s v=""/>
    <n v="5.4"/>
  </r>
  <r>
    <d v="2014-04-01T00:00:00"/>
    <x v="4"/>
    <x v="4"/>
    <s v="木马王国"/>
    <n v="613866"/>
    <n v="186860.81039999999"/>
    <x v="4093"/>
    <x v="6481"/>
    <x v="6405"/>
    <x v="189"/>
    <s v="儿童"/>
    <x v="22"/>
    <s v="儿童主题乐园"/>
    <d v="2013-01-14T00:00:00"/>
    <d v="2022-05-13T00:00:00"/>
    <s v="保底(含物管费)与流水两者取高"/>
    <s v="0.2"/>
    <s v="0.2"/>
    <s v=""/>
    <n v="9.3000000000000007"/>
  </r>
  <r>
    <d v="2014-04-01T00:00:00"/>
    <x v="4"/>
    <x v="4"/>
    <s v="泰兰尼斯"/>
    <n v="38240.567999999992"/>
    <n v="6718.8677975999999"/>
    <x v="3178"/>
    <x v="6482"/>
    <x v="6406"/>
    <x v="6"/>
    <s v="儿童"/>
    <x v="14"/>
    <s v="童装/童鞋"/>
    <d v="2014-03-29T00:00:00"/>
    <d v="2015-03-28T00:00:00"/>
    <s v="保底与流水两者取高"/>
    <s v="0.16"/>
    <s v="0.16"/>
    <s v=""/>
    <n v="1"/>
  </r>
  <r>
    <d v="2014-04-01T00:00:00"/>
    <x v="4"/>
    <x v="4"/>
    <s v="Dr. Kong 江博士"/>
    <n v="29167.8"/>
    <n v="4926.4414199999992"/>
    <x v="4094"/>
    <x v="6483"/>
    <x v="6407"/>
    <x v="64"/>
    <s v="儿童"/>
    <x v="14"/>
    <s v="童装/童鞋"/>
    <d v="2014-04-18T00:00:00"/>
    <d v="2015-04-17T00:00:00"/>
    <s v="保底与流水两者取高"/>
    <s v="0.16"/>
    <s v="0.16"/>
    <s v=""/>
    <n v="1"/>
  </r>
  <r>
    <d v="2014-04-01T00:00:00"/>
    <x v="4"/>
    <x v="4"/>
    <s v="维果部落(03-K11)"/>
    <n v="47388"/>
    <n v="4738.8"/>
    <x v="4"/>
    <x v="6484"/>
    <x v="6408"/>
    <x v="11"/>
    <s v="餐饮"/>
    <x v="0"/>
    <s v="小吃/冷饮/果汁吧"/>
    <d v="2014-03-14T00:00:00"/>
    <d v="2015-03-13T00:00:00"/>
    <s v="保底(含物管费)与流水两者取高"/>
    <s v="0.1"/>
    <s v="0.1"/>
    <s v=""/>
    <n v="1"/>
  </r>
  <r>
    <d v="2014-04-01T00:00:00"/>
    <x v="4"/>
    <x v="4"/>
    <s v="维果部落(03-K12)"/>
    <n v="67344"/>
    <n v="6734.4"/>
    <x v="5"/>
    <x v="6485"/>
    <x v="6409"/>
    <x v="11"/>
    <s v="餐饮"/>
    <x v="0"/>
    <s v="小吃/冷饮/果汁吧"/>
    <d v="2014-03-14T00:00:00"/>
    <d v="2015-03-13T00:00:00"/>
    <s v="保底(含物管费)与流水两者取高"/>
    <s v="0.1"/>
    <s v="0.1"/>
    <s v=""/>
    <n v="1"/>
  </r>
  <r>
    <d v="2014-04-01T00:00:00"/>
    <x v="4"/>
    <x v="4"/>
    <s v="New Balance Kids"/>
    <n v="71240.399999999994"/>
    <n v="9859.6713599999985"/>
    <x v="629"/>
    <x v="6486"/>
    <x v="6410"/>
    <x v="10"/>
    <s v="儿童"/>
    <x v="14"/>
    <s v="童装/童鞋"/>
    <d v="2013-07-31T00:00:00"/>
    <d v="2014-07-30T00:00:00"/>
    <s v="保底与流水两者取高"/>
    <s v="0.13"/>
    <s v="0.13"/>
    <s v=""/>
    <n v="1"/>
  </r>
  <r>
    <d v="2014-04-01T00:00:00"/>
    <x v="4"/>
    <x v="4"/>
    <s v="Zippo"/>
    <n v="38228.039999999994"/>
    <n v="7198.3399320000008"/>
    <x v="4095"/>
    <x v="6487"/>
    <x v="6411"/>
    <x v="10"/>
    <s v="其它"/>
    <x v="1"/>
    <s v="个人嗜好/收藏品"/>
    <d v="2013-11-09T00:00:00"/>
    <d v="2014-11-08T00:00:00"/>
    <s v="纯保底"/>
    <s v="0."/>
    <s v="0."/>
    <s v=""/>
    <n v="1"/>
  </r>
  <r>
    <d v="2014-05-01T00:00:00"/>
    <x v="4"/>
    <x v="4"/>
    <s v="银乐迪"/>
    <n v="1090942.8"/>
    <n v="182405.63615999997"/>
    <x v="980"/>
    <x v="6488"/>
    <x v="6412"/>
    <x v="166"/>
    <s v="休闲娱乐"/>
    <x v="23"/>
    <s v="KTV"/>
    <d v="2013-01-08T00:00:00"/>
    <d v="2023-05-09T00:00:00"/>
    <s v="纯保底"/>
    <s v="0."/>
    <s v="0."/>
    <s v=""/>
    <n v="10.3"/>
  </r>
  <r>
    <d v="2014-05-01T00:00:00"/>
    <x v="4"/>
    <x v="4"/>
    <s v="Caffe Bene 咖啡陪你"/>
    <n v="129076.46399999999"/>
    <n v="19012.9631472"/>
    <x v="2645"/>
    <x v="6489"/>
    <x v="6413"/>
    <x v="167"/>
    <s v="餐饮"/>
    <x v="0"/>
    <s v="咖啡店/面包店/冰激凌"/>
    <d v="2013-03-25T00:00:00"/>
    <d v="2018-04-23T00:00:00"/>
    <s v="保底与流水两者取高"/>
    <s v="0.09"/>
    <s v="0.09"/>
    <s v=""/>
    <n v="5.0999999999999996"/>
  </r>
  <r>
    <d v="2014-05-01T00:00:00"/>
    <x v="4"/>
    <x v="4"/>
    <s v="青花瓷"/>
    <n v="477571.19999999995"/>
    <n v="66000.339840000001"/>
    <x v="4096"/>
    <x v="6490"/>
    <x v="6414"/>
    <x v="168"/>
    <s v="餐饮"/>
    <x v="2"/>
    <s v="餐馆/饭店"/>
    <d v="2012-12-24T00:00:00"/>
    <d v="2021-05-09T00:00:00"/>
    <s v="保底(含物管费)与流水两者取高"/>
    <s v="0.08"/>
    <s v="0.08"/>
    <s v=""/>
    <n v="8.4"/>
  </r>
  <r>
    <d v="2014-05-01T00:00:00"/>
    <x v="4"/>
    <x v="4"/>
    <s v="菲滋比萨"/>
    <n v="680175.6"/>
    <n v="68425.665359999999"/>
    <x v="4097"/>
    <x v="6491"/>
    <x v="6415"/>
    <x v="169"/>
    <s v="餐饮"/>
    <x v="2"/>
    <s v="快餐"/>
    <d v="2012-12-14T00:00:00"/>
    <d v="2021-05-09T00:00:00"/>
    <s v="保底与流水两者取高"/>
    <s v="0.08"/>
    <s v="0.08"/>
    <s v=""/>
    <n v="8.4"/>
  </r>
  <r>
    <d v="2014-05-01T00:00:00"/>
    <x v="4"/>
    <x v="4"/>
    <s v="Grandma's Home 外婆家"/>
    <n v="2335114.7999999998"/>
    <n v="111151.46447999998"/>
    <x v="4098"/>
    <x v="6492"/>
    <x v="6416"/>
    <x v="170"/>
    <s v="餐饮"/>
    <x v="2"/>
    <s v="餐馆/饭店"/>
    <d v="2012-11-28T00:00:00"/>
    <d v="2023-05-09T00:00:00"/>
    <s v="纯保底"/>
    <s v="0."/>
    <s v="0."/>
    <s v=""/>
    <n v="10.4"/>
  </r>
  <r>
    <d v="2014-05-01T00:00:00"/>
    <x v="4"/>
    <x v="4"/>
    <s v="山葵家"/>
    <n v="437104.8"/>
    <n v="41524.955999999998"/>
    <x v="2470"/>
    <x v="6493"/>
    <x v="6417"/>
    <x v="177"/>
    <s v="餐饮"/>
    <x v="2"/>
    <s v="餐馆/饭店"/>
    <d v="2014-01-01T00:00:00"/>
    <d v="2017-12-31T00:00:00"/>
    <s v="保底(含物管费)与流水两者取高"/>
    <s v="0.1"/>
    <s v="0.1"/>
    <s v=""/>
    <n v="4"/>
  </r>
  <r>
    <d v="2014-05-01T00:00:00"/>
    <x v="4"/>
    <x v="4"/>
    <s v="Mentor Salon 曼都沙龙"/>
    <n v="186538.8"/>
    <n v="28465.820879999996"/>
    <x v="957"/>
    <x v="6494"/>
    <x v="6418"/>
    <x v="25"/>
    <s v="美容"/>
    <x v="8"/>
    <s v="美容/美发/美甲"/>
    <d v="2013-01-11T00:00:00"/>
    <d v="2018-05-09T00:00:00"/>
    <s v="纯保底"/>
    <s v="0."/>
    <s v="0."/>
    <s v=""/>
    <n v="5.3"/>
  </r>
  <r>
    <d v="2014-05-01T00:00:00"/>
    <x v="4"/>
    <x v="4"/>
    <s v="Balabala 巴拉巴拉"/>
    <n v="325042.44"/>
    <n v="54769.651140000002"/>
    <x v="2954"/>
    <x v="6495"/>
    <x v="6419"/>
    <x v="54"/>
    <s v="儿童"/>
    <x v="14"/>
    <s v="童装/童鞋"/>
    <d v="2013-01-11T00:00:00"/>
    <d v="2015-05-09T00:00:00"/>
    <s v="保底与流水两者取高"/>
    <s v="0.15"/>
    <s v="0.15"/>
    <s v=""/>
    <n v="2.2999999999999998"/>
  </r>
  <r>
    <d v="2014-05-01T00:00:00"/>
    <x v="4"/>
    <x v="4"/>
    <s v="aimerfeel"/>
    <n v="71160"/>
    <n v="15712.128000000002"/>
    <x v="3153"/>
    <x v="6496"/>
    <x v="6420"/>
    <x v="106"/>
    <s v="普通服饰"/>
    <x v="9"/>
    <s v="内衣裤/保暖内衣"/>
    <d v="2012-12-24T00:00:00"/>
    <d v="2015-05-09T00:00:00"/>
    <s v="保底与流水两者取高"/>
    <s v="0.14"/>
    <s v="0.14"/>
    <s v=""/>
    <n v="2.4"/>
  </r>
  <r>
    <d v="2014-05-01T00:00:00"/>
    <x v="4"/>
    <x v="4"/>
    <s v="Jeep&amp;Barbie"/>
    <n v="66537.599999999991"/>
    <n v="15536.5296"/>
    <x v="4099"/>
    <x v="6497"/>
    <x v="6421"/>
    <x v="154"/>
    <s v="儿童"/>
    <x v="14"/>
    <s v="童装/童鞋"/>
    <d v="2013-04-10T00:00:00"/>
    <d v="2015-05-09T00:00:00"/>
    <s v="保底与流水两者取高"/>
    <s v="0.15"/>
    <s v="0.15"/>
    <s v=""/>
    <n v="2.1"/>
  </r>
  <r>
    <d v="2014-05-01T00:00:00"/>
    <x v="4"/>
    <x v="4"/>
    <s v="孩之宝"/>
    <n v="41090.400000000001"/>
    <n v="14730.908400000002"/>
    <x v="3950"/>
    <x v="6498"/>
    <x v="6422"/>
    <x v="31"/>
    <s v="儿童"/>
    <x v="14"/>
    <s v="儿童玩具"/>
    <d v="2013-04-20T00:00:00"/>
    <d v="2015-05-19T00:00:00"/>
    <s v="保底与流水两者取高"/>
    <s v="0."/>
    <s v="0."/>
    <s v=""/>
    <n v="2.1"/>
  </r>
  <r>
    <d v="2014-05-01T00:00:00"/>
    <x v="4"/>
    <x v="4"/>
    <s v="Han Lin BBQ 韩林炭烤"/>
    <n v="585673.19999999995"/>
    <n v="107646.73415999999"/>
    <x v="2746"/>
    <x v="6499"/>
    <x v="6423"/>
    <x v="171"/>
    <s v="餐饮"/>
    <x v="2"/>
    <s v="餐馆/饭店"/>
    <d v="2013-02-27T00:00:00"/>
    <d v="2019-05-09T00:00:00"/>
    <s v="保底与流水两者取高"/>
    <s v="0.1"/>
    <s v="0.1"/>
    <s v=""/>
    <n v="6.2"/>
  </r>
  <r>
    <d v="2014-05-01T00:00:00"/>
    <x v="4"/>
    <x v="4"/>
    <s v="云蝶"/>
    <n v="295441.2"/>
    <n v="45882.018360000009"/>
    <x v="982"/>
    <x v="6500"/>
    <x v="6424"/>
    <x v="172"/>
    <s v="餐饮"/>
    <x v="2"/>
    <s v="餐馆/饭店"/>
    <d v="2012-12-28T00:00:00"/>
    <d v="2018-05-09T00:00:00"/>
    <s v="保底与流水两者取高"/>
    <s v="0.1"/>
    <s v="0.1"/>
    <s v=""/>
    <n v="5.4"/>
  </r>
  <r>
    <d v="2014-05-01T00:00:00"/>
    <x v="4"/>
    <x v="4"/>
    <s v="粉壹仟"/>
    <n v="214299.6"/>
    <n v="36902.391119999993"/>
    <x v="4100"/>
    <x v="6501"/>
    <x v="6425"/>
    <x v="173"/>
    <s v="餐饮"/>
    <x v="2"/>
    <s v="快餐"/>
    <d v="2012-12-06T00:00:00"/>
    <d v="2018-05-09T00:00:00"/>
    <s v="保底与流水两者取高"/>
    <s v="0.09"/>
    <s v="0.09"/>
    <s v=""/>
    <n v="5.4"/>
  </r>
  <r>
    <d v="2014-05-01T00:00:00"/>
    <x v="4"/>
    <x v="4"/>
    <s v="Skull Candy"/>
    <n v="92598"/>
    <n v="15704.620799999999"/>
    <x v="4101"/>
    <x v="6502"/>
    <x v="6426"/>
    <x v="174"/>
    <s v="电器"/>
    <x v="24"/>
    <s v="音像视觉设备/照相器材"/>
    <d v="2013-01-05T00:00:00"/>
    <d v="2015-05-09T00:00:00"/>
    <s v="保底与流水两者取高"/>
    <s v="0.13"/>
    <s v="0.13"/>
    <s v=""/>
    <n v="2.2999999999999998"/>
  </r>
  <r>
    <d v="2014-05-01T00:00:00"/>
    <x v="4"/>
    <x v="4"/>
    <s v="木棉堂"/>
    <n v="302360.39999999997"/>
    <n v="59202.166320000004"/>
    <x v="4032"/>
    <x v="6503"/>
    <x v="6427"/>
    <x v="175"/>
    <s v="餐饮"/>
    <x v="2"/>
    <s v="餐馆/饭店"/>
    <d v="2013-01-11T00:00:00"/>
    <d v="2018-05-09T00:00:00"/>
    <s v="保底与流水两者取高"/>
    <s v="0.09"/>
    <s v="0.09"/>
    <s v=""/>
    <n v="5.3"/>
  </r>
  <r>
    <d v="2014-05-01T00:00:00"/>
    <x v="4"/>
    <x v="4"/>
    <s v="新华书店"/>
    <n v="288560.27999999997"/>
    <n v="40715.855507999993"/>
    <x v="215"/>
    <x v="6504"/>
    <x v="6428"/>
    <x v="176"/>
    <s v="其它"/>
    <x v="1"/>
    <s v="书店/漫画/杂志"/>
    <d v="2013-04-19T00:00:00"/>
    <d v="2016-05-18T00:00:00"/>
    <s v="保底(含物管费)与流水两者取高"/>
    <s v="0.1"/>
    <s v="0.1"/>
    <s v=""/>
    <n v="3.1"/>
  </r>
  <r>
    <d v="2014-05-01T00:00:00"/>
    <x v="4"/>
    <x v="4"/>
    <s v="Storchenmuehle"/>
    <n v="50361.599999999999"/>
    <n v="12001.16928"/>
    <x v="4102"/>
    <x v="6505"/>
    <x v="6429"/>
    <x v="48"/>
    <s v="其它"/>
    <x v="4"/>
    <s v="家居家饰/日杂"/>
    <d v="2013-01-21T00:00:00"/>
    <d v="2015-05-09T00:00:00"/>
    <s v="保底与流水两者取高"/>
    <s v="0.14"/>
    <s v="0.14"/>
    <s v=""/>
    <n v="2.2999999999999998"/>
  </r>
  <r>
    <d v="2014-05-01T00:00:00"/>
    <x v="4"/>
    <x v="4"/>
    <s v="New Balance 新百伦"/>
    <n v="757831.91999999993"/>
    <n v="103671.40665599999"/>
    <x v="291"/>
    <x v="6506"/>
    <x v="6430"/>
    <x v="177"/>
    <s v="普通服饰"/>
    <x v="18"/>
    <s v="运动服饰/运动配饰"/>
    <d v="2013-03-10T00:00:00"/>
    <d v="2016-05-09T00:00:00"/>
    <s v="保底(含物管费)与流水两者取高"/>
    <s v="0.14"/>
    <s v="0.14"/>
    <s v=""/>
    <n v="3.2"/>
  </r>
  <r>
    <d v="2014-05-01T00:00:00"/>
    <x v="4"/>
    <x v="4"/>
    <s v="避风塘"/>
    <n v="1311062.9639999999"/>
    <n v="91774.407480000009"/>
    <x v="3"/>
    <x v="6507"/>
    <x v="6431"/>
    <x v="178"/>
    <s v="餐饮"/>
    <x v="2"/>
    <s v="餐馆/饭店"/>
    <d v="2012-11-27T00:00:00"/>
    <d v="2021-05-09T00:00:00"/>
    <s v="保底(含物管费)与流水两者取高"/>
    <s v="0.07"/>
    <s v="0.07"/>
    <s v=""/>
    <n v="8.5"/>
  </r>
  <r>
    <d v="2014-05-01T00:00:00"/>
    <x v="4"/>
    <x v="4"/>
    <s v="Subway 赛百味"/>
    <n v="157220.63999999998"/>
    <n v="21020.399568000001"/>
    <x v="1785"/>
    <x v="6508"/>
    <x v="6432"/>
    <x v="179"/>
    <s v="餐饮"/>
    <x v="2"/>
    <s v="快餐"/>
    <d v="2013-02-07T00:00:00"/>
    <d v="2018-05-09T00:00:00"/>
    <s v="保底与流水两者取高"/>
    <s v="0.11"/>
    <s v="0.11"/>
    <s v=""/>
    <n v="5.3"/>
  </r>
  <r>
    <d v="2014-05-01T00:00:00"/>
    <x v="4"/>
    <x v="4"/>
    <s v="靡尔"/>
    <n v="60754.799999999996"/>
    <n v="11531.261039999999"/>
    <x v="2990"/>
    <x v="6509"/>
    <x v="6433"/>
    <x v="110"/>
    <s v="餐饮"/>
    <x v="0"/>
    <s v="咖啡店/面包店/冰激凌"/>
    <d v="2013-12-01T00:00:00"/>
    <d v="2015-12-20T00:00:00"/>
    <s v="保底与流水两者取高"/>
    <s v="0.14"/>
    <s v="0.14"/>
    <s v=""/>
    <n v="2.1"/>
  </r>
  <r>
    <d v="2014-05-01T00:00:00"/>
    <x v="4"/>
    <x v="4"/>
    <s v="中影影院"/>
    <n v="2945532.0120000001"/>
    <n v="371310.24144000001"/>
    <x v="4103"/>
    <x v="6510"/>
    <x v="6434"/>
    <x v="180"/>
    <s v="休闲娱乐"/>
    <x v="25"/>
    <s v="电影院"/>
    <d v="2012-08-29T00:00:00"/>
    <d v="2033-05-09T00:00:00"/>
    <s v="保底与流水两者取高"/>
    <s v="0.12"/>
    <s v="0.12"/>
    <s v=""/>
    <n v="20.7"/>
  </r>
  <r>
    <d v="2014-05-01T00:00:00"/>
    <x v="4"/>
    <x v="4"/>
    <s v="KFC Select 肯德基精选"/>
    <n v="396000"/>
    <n v="31680"/>
    <x v="438"/>
    <x v="6511"/>
    <x v="6435"/>
    <x v="181"/>
    <s v="餐饮"/>
    <x v="2"/>
    <s v="快餐"/>
    <d v="2013-03-04T00:00:00"/>
    <d v="2028-06-13T00:00:00"/>
    <s v="保底与流水两者取高"/>
    <n v="0.08"/>
    <n v="0.08"/>
    <s v=""/>
    <n v="15.3"/>
  </r>
  <r>
    <d v="2014-05-01T00:00:00"/>
    <x v="4"/>
    <x v="4"/>
    <s v="The Little Gym"/>
    <n v="548923.19999999995"/>
    <n v="61204.936799999996"/>
    <x v="758"/>
    <x v="6512"/>
    <x v="6436"/>
    <x v="182"/>
    <s v="休闲娱乐"/>
    <x v="10"/>
    <s v="保龄球馆"/>
    <d v="2012-12-18T00:00:00"/>
    <d v="2018-05-09T00:00:00"/>
    <s v="纯保底"/>
    <s v="0."/>
    <s v="0."/>
    <s v=""/>
    <n v="5.4"/>
  </r>
  <r>
    <d v="2014-05-01T00:00:00"/>
    <x v="4"/>
    <x v="4"/>
    <s v="雅戈尔"/>
    <n v="201774"/>
    <n v="44370.102599999998"/>
    <x v="2673"/>
    <x v="6513"/>
    <x v="6437"/>
    <x v="132"/>
    <s v="普通服饰"/>
    <x v="12"/>
    <s v="男装"/>
    <d v="2013-01-25T00:00:00"/>
    <d v="2016-05-09T00:00:00"/>
    <s v="保底与流水两者取高"/>
    <s v="0.16"/>
    <s v="0.16"/>
    <s v=""/>
    <n v="3.3"/>
  </r>
  <r>
    <d v="2014-05-01T00:00:00"/>
    <x v="4"/>
    <x v="4"/>
    <s v="Eurolook"/>
    <n v="159555.6"/>
    <n v="52190.636760000001"/>
    <x v="2353"/>
    <x v="6514"/>
    <x v="6438"/>
    <x v="133"/>
    <s v="普通服饰"/>
    <x v="13"/>
    <s v="女装"/>
    <d v="2013-03-13T00:00:00"/>
    <d v="2016-05-09T00:00:00"/>
    <s v="保底与流水两者取高"/>
    <s v="0.17"/>
    <s v="0.17"/>
    <s v=""/>
    <n v="3.2"/>
  </r>
  <r>
    <d v="2014-05-01T00:00:00"/>
    <x v="4"/>
    <x v="4"/>
    <s v="100km 集合店"/>
    <n v="111050.4"/>
    <n v="27251.768159999996"/>
    <x v="3471"/>
    <x v="6515"/>
    <x v="6439"/>
    <x v="54"/>
    <s v="普通服饰"/>
    <x v="9"/>
    <s v="综合服饰"/>
    <d v="2013-01-11T00:00:00"/>
    <d v="2015-05-09T00:00:00"/>
    <s v="保底与流水两者取高"/>
    <s v="0.13"/>
    <s v="0.13"/>
    <s v=""/>
    <n v="2.2999999999999998"/>
  </r>
  <r>
    <d v="2014-05-01T00:00:00"/>
    <x v="4"/>
    <x v="4"/>
    <s v="I Love Choc"/>
    <n v="100683.59999999999"/>
    <n v="18465.372240000001"/>
    <x v="4104"/>
    <x v="6516"/>
    <x v="6440"/>
    <x v="149"/>
    <s v="普通服饰"/>
    <x v="9"/>
    <s v="中性服装/休闲服饰"/>
    <d v="2013-02-25T00:00:00"/>
    <d v="2015-05-09T00:00:00"/>
    <s v="保底与流水两者取高"/>
    <s v="0.15"/>
    <s v="0.15"/>
    <s v=""/>
    <n v="2.2000000000000002"/>
  </r>
  <r>
    <d v="2014-05-01T00:00:00"/>
    <x v="4"/>
    <x v="4"/>
    <s v="Pureland"/>
    <n v="32125.8"/>
    <n v="18857.844600000004"/>
    <x v="4105"/>
    <x v="6517"/>
    <x v="6441"/>
    <x v="149"/>
    <s v="其它"/>
    <x v="1"/>
    <s v="其它"/>
    <d v="2013-01-09T00:00:00"/>
    <d v="2015-05-09T00:00:00"/>
    <s v="保底与流水两者取高"/>
    <s v="0.15"/>
    <s v="0.15"/>
    <s v=""/>
    <n v="2.2999999999999998"/>
  </r>
  <r>
    <d v="2014-05-01T00:00:00"/>
    <x v="4"/>
    <x v="4"/>
    <s v="Skechers 斯凯奇"/>
    <n v="232269.12"/>
    <n v="44131.132799999999"/>
    <x v="2877"/>
    <x v="6518"/>
    <x v="6442"/>
    <x v="5"/>
    <s v="普通服饰"/>
    <x v="9"/>
    <s v="中性服装/休闲服饰"/>
    <d v="2013-06-20T00:00:00"/>
    <d v="2015-07-19T00:00:00"/>
    <s v="保底与流水两者取高"/>
    <s v="0.15"/>
    <s v="0.15"/>
    <s v=""/>
    <n v="2.1"/>
  </r>
  <r>
    <d v="2014-05-01T00:00:00"/>
    <x v="4"/>
    <x v="4"/>
    <s v="Mini Peace 太平鸟童装"/>
    <n v="317017.2"/>
    <n v="51198.277799999989"/>
    <x v="4106"/>
    <x v="6519"/>
    <x v="6443"/>
    <x v="183"/>
    <s v="儿童"/>
    <x v="14"/>
    <s v="童装/童鞋"/>
    <d v="2013-01-21T00:00:00"/>
    <d v="2015-05-09T00:00:00"/>
    <s v="保底与流水两者取高"/>
    <s v="0.15"/>
    <s v="0.15"/>
    <s v=""/>
    <n v="2.2999999999999998"/>
  </r>
  <r>
    <d v="2014-05-01T00:00:00"/>
    <x v="4"/>
    <x v="4"/>
    <s v="Les Enphants 丽婴房"/>
    <n v="91957.92"/>
    <n v="18915.744144"/>
    <x v="1220"/>
    <x v="6520"/>
    <x v="6444"/>
    <x v="55"/>
    <s v="儿童"/>
    <x v="14"/>
    <s v="母婴用品"/>
    <d v="2013-02-21T00:00:00"/>
    <d v="2015-05-09T00:00:00"/>
    <s v="保底与流水两者取高"/>
    <s v="0.16"/>
    <s v="0.16"/>
    <s v=""/>
    <n v="2.2000000000000002"/>
  </r>
  <r>
    <d v="2014-05-01T00:00:00"/>
    <x v="4"/>
    <x v="4"/>
    <s v="WATER FLOWER 水中花"/>
    <n v="100896"/>
    <n v="24255.398399999998"/>
    <x v="4107"/>
    <x v="6521"/>
    <x v="6445"/>
    <x v="63"/>
    <s v="普通服饰"/>
    <x v="9"/>
    <s v="内衣裤/保暖内衣"/>
    <d v="2013-01-02T00:00:00"/>
    <d v="2015-05-09T00:00:00"/>
    <s v="保底与流水两者取高"/>
    <s v="0.15"/>
    <s v="0.15"/>
    <s v=""/>
    <n v="2.2999999999999998"/>
  </r>
  <r>
    <d v="2014-05-01T00:00:00"/>
    <x v="4"/>
    <x v="4"/>
    <s v="新世家族"/>
    <n v="26916"/>
    <n v="11719.226400000001"/>
    <x v="4108"/>
    <x v="6522"/>
    <x v="6446"/>
    <x v="137"/>
    <s v="普通服饰"/>
    <x v="9"/>
    <s v="内衣裤/保暖内衣"/>
    <d v="2013-01-02T00:00:00"/>
    <d v="2015-05-09T00:00:00"/>
    <s v="保底与流水两者取高"/>
    <s v="0.15"/>
    <s v="0.15"/>
    <s v=""/>
    <n v="2.2999999999999998"/>
  </r>
  <r>
    <d v="2014-05-01T00:00:00"/>
    <x v="4"/>
    <x v="4"/>
    <s v="Embry Form 安莉芳"/>
    <n v="36661.199999999997"/>
    <n v="14169.5538"/>
    <x v="4109"/>
    <x v="6523"/>
    <x v="6447"/>
    <x v="138"/>
    <s v="普通服饰"/>
    <x v="9"/>
    <s v="内衣裤/保暖内衣"/>
    <d v="2013-01-02T00:00:00"/>
    <d v="2015-05-09T00:00:00"/>
    <s v="保底与流水两者取高"/>
    <s v="0.15"/>
    <s v="0.15"/>
    <s v=""/>
    <n v="2.2999999999999998"/>
  </r>
  <r>
    <d v="2014-05-01T00:00:00"/>
    <x v="4"/>
    <x v="4"/>
    <s v="JOJO童装"/>
    <n v="119964"/>
    <n v="23860.839599999999"/>
    <x v="4110"/>
    <x v="6524"/>
    <x v="6448"/>
    <x v="184"/>
    <s v="儿童"/>
    <x v="14"/>
    <s v="童装/童鞋"/>
    <d v="2013-01-10T00:00:00"/>
    <d v="2015-05-09T00:00:00"/>
    <s v="保底与流水两者取高"/>
    <s v="0.15"/>
    <s v="0.15"/>
    <s v=""/>
    <n v="2.2999999999999998"/>
  </r>
  <r>
    <d v="2014-05-01T00:00:00"/>
    <x v="4"/>
    <x v="4"/>
    <s v="M·latin 马拉丁"/>
    <n v="251840.4"/>
    <n v="48605.197199999995"/>
    <x v="4111"/>
    <x v="6525"/>
    <x v="6449"/>
    <x v="185"/>
    <s v="儿童"/>
    <x v="14"/>
    <s v="童装/童鞋"/>
    <d v="2013-01-07T00:00:00"/>
    <d v="2016-05-09T00:00:00"/>
    <s v="保底与流水两者取高"/>
    <s v="0.15"/>
    <s v="0.15"/>
    <s v=""/>
    <n v="3.3"/>
  </r>
  <r>
    <d v="2014-05-01T00:00:00"/>
    <x v="4"/>
    <x v="4"/>
    <s v="jnby by JNBY"/>
    <n v="240224.4"/>
    <n v="52296.851880000002"/>
    <x v="2623"/>
    <x v="6526"/>
    <x v="6450"/>
    <x v="25"/>
    <s v="儿童"/>
    <x v="14"/>
    <s v="童装/童鞋"/>
    <d v="2013-01-11T00:00:00"/>
    <d v="2016-05-09T00:00:00"/>
    <s v="保底与流水两者取高"/>
    <s v="0.18"/>
    <s v="0.18"/>
    <s v=""/>
    <n v="3.3"/>
  </r>
  <r>
    <d v="2014-05-01T00:00:00"/>
    <x v="4"/>
    <x v="4"/>
    <s v="大光明眼镜"/>
    <n v="280291.20000000001"/>
    <n v="60178.520640000002"/>
    <x v="2861"/>
    <x v="6527"/>
    <x v="6451"/>
    <x v="186"/>
    <s v="其它"/>
    <x v="1"/>
    <s v="眼镜"/>
    <d v="2013-03-15T00:00:00"/>
    <d v="2016-05-09T00:00:00"/>
    <s v="保底与流水两者取高"/>
    <s v="0.18"/>
    <s v="0.18"/>
    <s v=""/>
    <n v="3.2"/>
  </r>
  <r>
    <d v="2014-05-01T00:00:00"/>
    <x v="4"/>
    <x v="4"/>
    <s v="O-Land"/>
    <n v="240871.19999999998"/>
    <n v="70623.435839999991"/>
    <x v="4112"/>
    <x v="6528"/>
    <x v="6452"/>
    <x v="187"/>
    <s v="儿童"/>
    <x v="22"/>
    <s v="儿童主题乐园"/>
    <d v="2012-11-28T00:00:00"/>
    <d v="2025-05-26T00:00:00"/>
    <s v="纯扣"/>
    <s v="0.13"/>
    <s v="0.13"/>
    <s v=""/>
    <n v="12.5"/>
  </r>
  <r>
    <d v="2014-05-01T00:00:00"/>
    <x v="4"/>
    <x v="4"/>
    <s v="康贝"/>
    <n v="101796.59999999999"/>
    <n v="33012.63738"/>
    <x v="2681"/>
    <x v="6529"/>
    <x v="6453"/>
    <x v="164"/>
    <s v="儿童"/>
    <x v="14"/>
    <s v="童装/童鞋"/>
    <d v="2013-02-21T00:00:00"/>
    <d v="2016-05-09T00:00:00"/>
    <s v="保底与流水两者取高"/>
    <s v="0.2"/>
    <s v="0.2"/>
    <s v=""/>
    <n v="3.2"/>
  </r>
  <r>
    <d v="2014-05-01T00:00:00"/>
    <x v="4"/>
    <x v="4"/>
    <s v="悠游堂"/>
    <n v="172179.6"/>
    <n v="106923.5316"/>
    <x v="4113"/>
    <x v="6530"/>
    <x v="6454"/>
    <x v="188"/>
    <s v="儿童"/>
    <x v="22"/>
    <s v="儿童主题乐园"/>
    <d v="2013-04-13T00:00:00"/>
    <d v="2018-05-27T00:00:00"/>
    <s v="保底与流水两者取高"/>
    <s v="0.21"/>
    <s v="0.21"/>
    <s v=""/>
    <n v="5.0999999999999996"/>
  </r>
  <r>
    <d v="2014-05-01T00:00:00"/>
    <x v="4"/>
    <x v="4"/>
    <s v="娇莉芙"/>
    <n v="206793.60000000001"/>
    <n v="58150.36032"/>
    <x v="4114"/>
    <x v="6531"/>
    <x v="6455"/>
    <x v="145"/>
    <s v="美容"/>
    <x v="8"/>
    <s v="美容/美发/美甲"/>
    <d v="2012-11-30T00:00:00"/>
    <d v="2018-05-09T00:00:00"/>
    <s v="保底与流水两者取高"/>
    <s v="0.1"/>
    <s v="0.1"/>
    <s v=""/>
    <n v="5.4"/>
  </r>
  <r>
    <d v="2014-05-01T00:00:00"/>
    <x v="4"/>
    <x v="4"/>
    <s v="木马王国"/>
    <n v="703846.79999999993"/>
    <n v="186871.3254"/>
    <x v="3206"/>
    <x v="6532"/>
    <x v="6456"/>
    <x v="189"/>
    <s v="儿童"/>
    <x v="22"/>
    <s v="儿童主题乐园"/>
    <d v="2013-01-14T00:00:00"/>
    <d v="2022-05-13T00:00:00"/>
    <s v="保底(含物管费)与流水两者取高"/>
    <s v="0.1"/>
    <s v="0.1"/>
    <s v=""/>
    <n v="9.3000000000000007"/>
  </r>
  <r>
    <d v="2014-05-01T00:00:00"/>
    <x v="4"/>
    <x v="4"/>
    <s v="泰兰尼斯"/>
    <n v="39278.400000000001"/>
    <n v="6885.5035200000002"/>
    <x v="1502"/>
    <x v="6533"/>
    <x v="6457"/>
    <x v="6"/>
    <s v="儿童"/>
    <x v="14"/>
    <s v="童装/童鞋"/>
    <d v="2014-03-29T00:00:00"/>
    <d v="2015-03-28T00:00:00"/>
    <s v="保底与流水两者取高"/>
    <s v="0.16"/>
    <s v="0.16"/>
    <s v=""/>
    <n v="1"/>
  </r>
  <r>
    <d v="2014-05-01T00:00:00"/>
    <x v="4"/>
    <x v="4"/>
    <s v="Dr. Kong 江博士"/>
    <n v="86417.16"/>
    <n v="14423.024004000003"/>
    <x v="1319"/>
    <x v="6534"/>
    <x v="6458"/>
    <x v="64"/>
    <s v="儿童"/>
    <x v="14"/>
    <s v="童装/童鞋"/>
    <d v="2014-04-18T00:00:00"/>
    <d v="2015-04-17T00:00:00"/>
    <s v="保底与流水两者取高"/>
    <s v="0.16"/>
    <s v="0.16"/>
    <s v=""/>
    <n v="1"/>
  </r>
  <r>
    <d v="2014-05-01T00:00:00"/>
    <x v="4"/>
    <x v="4"/>
    <s v="维果部落(03-K11)"/>
    <n v="47616"/>
    <n v="4761.5999999999995"/>
    <x v="5"/>
    <x v="6535"/>
    <x v="6459"/>
    <x v="11"/>
    <s v="餐饮"/>
    <x v="0"/>
    <s v="小吃/冷饮/果汁吧"/>
    <d v="2014-03-14T00:00:00"/>
    <d v="2015-03-13T00:00:00"/>
    <s v="保底(含物管费)与流水两者取高"/>
    <s v="0.1"/>
    <s v="0.1"/>
    <s v=""/>
    <n v="1"/>
  </r>
  <r>
    <d v="2014-05-01T00:00:00"/>
    <x v="4"/>
    <x v="4"/>
    <s v="维果部落(03-K12)"/>
    <n v="66132"/>
    <n v="6613.2"/>
    <x v="5"/>
    <x v="6536"/>
    <x v="6460"/>
    <x v="11"/>
    <s v="餐饮"/>
    <x v="0"/>
    <s v="小吃/冷饮/果汁吧"/>
    <d v="2014-03-14T00:00:00"/>
    <d v="2015-03-13T00:00:00"/>
    <s v="保底(含物管费)与流水两者取高"/>
    <s v="0.1"/>
    <s v="0.1"/>
    <s v=""/>
    <n v="1"/>
  </r>
  <r>
    <d v="2014-05-01T00:00:00"/>
    <x v="4"/>
    <x v="4"/>
    <s v="New Balance Kids"/>
    <n v="88659.599999999991"/>
    <n v="12128.63328"/>
    <x v="291"/>
    <x v="6537"/>
    <x v="6461"/>
    <x v="10"/>
    <s v="儿童"/>
    <x v="14"/>
    <s v="童装/童鞋"/>
    <d v="2013-07-31T00:00:00"/>
    <d v="2014-07-30T00:00:00"/>
    <s v="保底与流水两者取高"/>
    <s v="0.13"/>
    <s v="0.13"/>
    <s v=""/>
    <n v="1"/>
  </r>
  <r>
    <d v="2014-05-01T00:00:00"/>
    <x v="4"/>
    <x v="4"/>
    <s v="Zippo"/>
    <n v="51393.96"/>
    <n v="7200.2937960000008"/>
    <x v="341"/>
    <x v="6538"/>
    <x v="6462"/>
    <x v="10"/>
    <s v="其它"/>
    <x v="1"/>
    <s v="个人嗜好/收藏品"/>
    <d v="2013-11-09T00:00:00"/>
    <d v="2014-11-08T00:00:00"/>
    <s v="纯保底"/>
    <s v="0."/>
    <s v="0."/>
    <s v=""/>
    <n v="1"/>
  </r>
  <r>
    <d v="2014-06-01T00:00:00"/>
    <x v="4"/>
    <x v="4"/>
    <s v="银乐迪"/>
    <n v="1094925.5999999999"/>
    <n v="182414.60496"/>
    <x v="4115"/>
    <x v="6539"/>
    <x v="6463"/>
    <x v="166"/>
    <s v="休闲娱乐"/>
    <x v="23"/>
    <s v="KTV"/>
    <d v="2013-01-08T00:00:00"/>
    <d v="2023-05-09T00:00:00"/>
    <s v="纯保底"/>
    <s v="0."/>
    <s v="0."/>
    <s v=""/>
    <n v="10.3"/>
  </r>
  <r>
    <d v="2014-06-01T00:00:00"/>
    <x v="4"/>
    <x v="4"/>
    <s v="Caffe Bene 咖啡陪你"/>
    <n v="148283.4"/>
    <n v="19009.93188"/>
    <x v="1543"/>
    <x v="6540"/>
    <x v="6464"/>
    <x v="167"/>
    <s v="餐饮"/>
    <x v="0"/>
    <s v="咖啡店/面包店/冰激凌"/>
    <d v="2013-03-25T00:00:00"/>
    <d v="2018-04-23T00:00:00"/>
    <s v="保底与流水两者取高"/>
    <s v="0.09"/>
    <s v="0.09"/>
    <s v=""/>
    <n v="5.0999999999999996"/>
  </r>
  <r>
    <d v="2014-06-01T00:00:00"/>
    <x v="4"/>
    <x v="4"/>
    <s v="青花瓷"/>
    <n v="489787.19999999995"/>
    <n v="66023.314559999999"/>
    <x v="2494"/>
    <x v="6541"/>
    <x v="6465"/>
    <x v="168"/>
    <s v="餐饮"/>
    <x v="2"/>
    <s v="餐馆/饭店"/>
    <d v="2012-12-24T00:00:00"/>
    <d v="2021-05-09T00:00:00"/>
    <s v="保底(含物管费)与流水两者取高"/>
    <s v="0.08"/>
    <s v="0.08"/>
    <s v=""/>
    <n v="8.4"/>
  </r>
  <r>
    <d v="2014-06-01T00:00:00"/>
    <x v="4"/>
    <x v="4"/>
    <s v="菲滋比萨"/>
    <n v="754224"/>
    <n v="74366.486399999994"/>
    <x v="4116"/>
    <x v="6542"/>
    <x v="6466"/>
    <x v="169"/>
    <s v="餐饮"/>
    <x v="2"/>
    <s v="快餐"/>
    <d v="2012-12-14T00:00:00"/>
    <d v="2021-05-09T00:00:00"/>
    <s v="保底与流水两者取高"/>
    <s v="0.08"/>
    <s v="0.08"/>
    <s v=""/>
    <n v="8.4"/>
  </r>
  <r>
    <d v="2014-06-01T00:00:00"/>
    <x v="4"/>
    <x v="4"/>
    <s v="Grandma's Home 外婆家"/>
    <n v="2331860.4"/>
    <n v="111229.74108000001"/>
    <x v="2279"/>
    <x v="6543"/>
    <x v="6467"/>
    <x v="170"/>
    <s v="餐饮"/>
    <x v="2"/>
    <s v="餐馆/饭店"/>
    <d v="2012-11-28T00:00:00"/>
    <d v="2023-05-09T00:00:00"/>
    <s v="纯保底"/>
    <s v="0."/>
    <s v="0."/>
    <s v=""/>
    <n v="10.4"/>
  </r>
  <r>
    <d v="2014-06-01T00:00:00"/>
    <x v="4"/>
    <x v="4"/>
    <s v="山葵家"/>
    <n v="495850.8"/>
    <n v="47105.826000000001"/>
    <x v="2470"/>
    <x v="6544"/>
    <x v="6468"/>
    <x v="177"/>
    <s v="餐饮"/>
    <x v="2"/>
    <s v="餐馆/饭店"/>
    <d v="2014-01-01T00:00:00"/>
    <d v="2017-12-31T00:00:00"/>
    <s v="保底(含物管费)与流水两者取高"/>
    <s v="0.1"/>
    <s v="0.1"/>
    <s v=""/>
    <n v="4"/>
  </r>
  <r>
    <d v="2014-06-01T00:00:00"/>
    <x v="4"/>
    <x v="4"/>
    <s v="Mentor Salon 曼都沙龙"/>
    <n v="181138.8"/>
    <n v="29000.321880000003"/>
    <x v="4117"/>
    <x v="6545"/>
    <x v="6469"/>
    <x v="25"/>
    <s v="美容"/>
    <x v="8"/>
    <s v="美容/美发/美甲"/>
    <d v="2013-01-11T00:00:00"/>
    <d v="2018-05-09T00:00:00"/>
    <s v="纯保底"/>
    <s v="0."/>
    <s v="0."/>
    <s v=""/>
    <n v="5.3"/>
  </r>
  <r>
    <d v="2014-06-01T00:00:00"/>
    <x v="4"/>
    <x v="4"/>
    <s v="Balabala 巴拉巴拉"/>
    <n v="225448.20000000004"/>
    <n v="39814.152120000006"/>
    <x v="1323"/>
    <x v="6546"/>
    <x v="6470"/>
    <x v="54"/>
    <s v="儿童"/>
    <x v="14"/>
    <s v="童装/童鞋"/>
    <d v="2013-01-11T00:00:00"/>
    <d v="2015-05-09T00:00:00"/>
    <s v="保底与流水两者取高"/>
    <s v="0.15"/>
    <s v="0.15"/>
    <s v=""/>
    <n v="2.2999999999999998"/>
  </r>
  <r>
    <d v="2014-06-01T00:00:00"/>
    <x v="4"/>
    <x v="4"/>
    <s v="aimerfeel"/>
    <n v="67561.2"/>
    <n v="15897.15036"/>
    <x v="853"/>
    <x v="6547"/>
    <x v="6471"/>
    <x v="106"/>
    <s v="普通服饰"/>
    <x v="9"/>
    <s v="内衣裤/保暖内衣"/>
    <d v="2012-12-24T00:00:00"/>
    <d v="2015-05-09T00:00:00"/>
    <s v="保底与流水两者取高"/>
    <s v="0.14"/>
    <s v="0.14"/>
    <s v=""/>
    <n v="2.4"/>
  </r>
  <r>
    <d v="2014-06-01T00:00:00"/>
    <x v="4"/>
    <x v="4"/>
    <s v="Jeep&amp;Barbie"/>
    <n v="74604"/>
    <n v="15733.9836"/>
    <x v="4118"/>
    <x v="6548"/>
    <x v="6472"/>
    <x v="154"/>
    <s v="儿童"/>
    <x v="14"/>
    <s v="童装/童鞋"/>
    <d v="2013-04-10T00:00:00"/>
    <d v="2015-05-09T00:00:00"/>
    <s v="保底与流水两者取高"/>
    <s v="0.15"/>
    <s v="0.15"/>
    <s v=""/>
    <n v="2.1"/>
  </r>
  <r>
    <d v="2014-06-01T00:00:00"/>
    <x v="4"/>
    <x v="4"/>
    <s v="孩之宝"/>
    <n v="37308"/>
    <n v="15210.471599999999"/>
    <x v="4119"/>
    <x v="6549"/>
    <x v="6473"/>
    <x v="31"/>
    <s v="儿童"/>
    <x v="14"/>
    <s v="儿童玩具"/>
    <d v="2013-04-20T00:00:00"/>
    <d v="2015-05-19T00:00:00"/>
    <s v="保底与流水两者取高"/>
    <s v="0."/>
    <s v="0."/>
    <s v=""/>
    <n v="2.1"/>
  </r>
  <r>
    <d v="2014-06-01T00:00:00"/>
    <x v="4"/>
    <x v="4"/>
    <s v="Han Lin BBQ 韩林炭烤"/>
    <n v="538884"/>
    <n v="108369.57239999999"/>
    <x v="4120"/>
    <x v="6550"/>
    <x v="6474"/>
    <x v="171"/>
    <s v="餐饮"/>
    <x v="2"/>
    <s v="餐馆/饭店"/>
    <d v="2013-02-27T00:00:00"/>
    <d v="2019-05-09T00:00:00"/>
    <s v="保底与流水两者取高"/>
    <s v="0.1"/>
    <s v="0.1"/>
    <s v=""/>
    <n v="6.2"/>
  </r>
  <r>
    <d v="2014-06-01T00:00:00"/>
    <x v="4"/>
    <x v="4"/>
    <s v="云蝶"/>
    <n v="340807.2"/>
    <n v="46315.698479999999"/>
    <x v="3596"/>
    <x v="6551"/>
    <x v="6475"/>
    <x v="172"/>
    <s v="餐饮"/>
    <x v="2"/>
    <s v="餐馆/饭店"/>
    <d v="2012-12-28T00:00:00"/>
    <d v="2018-05-09T00:00:00"/>
    <s v="保底与流水两者取高"/>
    <s v="0.1"/>
    <s v="0.1"/>
    <s v=""/>
    <n v="5.4"/>
  </r>
  <r>
    <d v="2014-06-01T00:00:00"/>
    <x v="4"/>
    <x v="4"/>
    <s v="粉壹仟"/>
    <n v="246950.39999999999"/>
    <n v="36894.389759999998"/>
    <x v="3810"/>
    <x v="6552"/>
    <x v="6476"/>
    <x v="173"/>
    <s v="餐饮"/>
    <x v="2"/>
    <s v="快餐"/>
    <d v="2012-12-06T00:00:00"/>
    <d v="2018-05-09T00:00:00"/>
    <s v="保底与流水两者取高"/>
    <s v="0.09"/>
    <s v="0.09"/>
    <s v=""/>
    <n v="5.4"/>
  </r>
  <r>
    <d v="2014-06-01T00:00:00"/>
    <x v="4"/>
    <x v="4"/>
    <s v="Skull Candy"/>
    <n v="82621.2"/>
    <n v="15879.794639999998"/>
    <x v="1736"/>
    <x v="6553"/>
    <x v="6477"/>
    <x v="174"/>
    <s v="电器"/>
    <x v="24"/>
    <s v="音像视觉设备/照相器材"/>
    <d v="2013-01-05T00:00:00"/>
    <d v="2015-05-09T00:00:00"/>
    <s v="保底与流水两者取高"/>
    <s v="0.13"/>
    <s v="0.13"/>
    <s v=""/>
    <n v="2.2999999999999998"/>
  </r>
  <r>
    <d v="2014-06-01T00:00:00"/>
    <x v="4"/>
    <x v="4"/>
    <s v="木棉堂"/>
    <n v="317566.8"/>
    <n v="59194.451520000002"/>
    <x v="3219"/>
    <x v="6554"/>
    <x v="6478"/>
    <x v="175"/>
    <s v="餐饮"/>
    <x v="2"/>
    <s v="餐馆/饭店"/>
    <d v="2013-01-11T00:00:00"/>
    <d v="2018-05-09T00:00:00"/>
    <s v="保底与流水两者取高"/>
    <s v="0.09"/>
    <s v="0.09"/>
    <s v=""/>
    <n v="5.3"/>
  </r>
  <r>
    <d v="2014-06-01T00:00:00"/>
    <x v="4"/>
    <x v="4"/>
    <s v="新华书店"/>
    <n v="325147.80000000005"/>
    <n v="42236.699220000002"/>
    <x v="4121"/>
    <x v="6555"/>
    <x v="6479"/>
    <x v="176"/>
    <s v="其它"/>
    <x v="1"/>
    <s v="书店/漫画/杂志"/>
    <d v="2013-04-19T00:00:00"/>
    <d v="2016-05-18T00:00:00"/>
    <s v="保底(含物管费)与流水两者取高"/>
    <s v="0.1"/>
    <s v="0.1"/>
    <s v=""/>
    <n v="3.1"/>
  </r>
  <r>
    <d v="2014-06-01T00:00:00"/>
    <x v="4"/>
    <x v="4"/>
    <s v="Storchenmuehle"/>
    <n v="52368"/>
    <n v="12238.401600000001"/>
    <x v="1728"/>
    <x v="6556"/>
    <x v="6480"/>
    <x v="48"/>
    <s v="其它"/>
    <x v="4"/>
    <s v="家居家饰/日杂"/>
    <d v="2013-01-21T00:00:00"/>
    <d v="2015-05-09T00:00:00"/>
    <s v="保底与流水两者取高"/>
    <s v="0.14"/>
    <s v="0.14"/>
    <s v=""/>
    <n v="2.2999999999999998"/>
  </r>
  <r>
    <d v="2014-06-01T00:00:00"/>
    <x v="4"/>
    <x v="4"/>
    <s v="New Balance 新百伦"/>
    <n v="591387.27600000007"/>
    <n v="76880.345879999993"/>
    <x v="441"/>
    <x v="6557"/>
    <x v="6481"/>
    <x v="177"/>
    <s v="普通服饰"/>
    <x v="18"/>
    <s v="运动服饰/运动配饰"/>
    <d v="2013-03-10T00:00:00"/>
    <d v="2016-05-09T00:00:00"/>
    <s v="保底(含物管费)与流水两者取高"/>
    <s v="0.14"/>
    <s v="0.14"/>
    <s v=""/>
    <n v="3.2"/>
  </r>
  <r>
    <d v="2014-06-01T00:00:00"/>
    <x v="4"/>
    <x v="4"/>
    <s v="避风塘"/>
    <n v="1267322.7239999999"/>
    <n v="88712.590680000008"/>
    <x v="3"/>
    <x v="6558"/>
    <x v="6482"/>
    <x v="178"/>
    <s v="餐饮"/>
    <x v="2"/>
    <s v="餐馆/饭店"/>
    <d v="2012-11-27T00:00:00"/>
    <d v="2021-05-09T00:00:00"/>
    <s v="保底(含物管费)与流水两者取高"/>
    <s v="0.07"/>
    <s v="0.07"/>
    <s v=""/>
    <n v="8.5"/>
  </r>
  <r>
    <d v="2014-06-01T00:00:00"/>
    <x v="4"/>
    <x v="4"/>
    <s v="Subway 赛百味"/>
    <n v="169288.80000000002"/>
    <n v="22346.121599999999"/>
    <x v="4122"/>
    <x v="6559"/>
    <x v="6483"/>
    <x v="179"/>
    <s v="餐饮"/>
    <x v="2"/>
    <s v="快餐"/>
    <d v="2013-02-07T00:00:00"/>
    <d v="2018-05-09T00:00:00"/>
    <s v="保底与流水两者取高"/>
    <s v="0.11"/>
    <s v="0.11"/>
    <s v=""/>
    <n v="5.3"/>
  </r>
  <r>
    <d v="2014-06-01T00:00:00"/>
    <x v="4"/>
    <x v="4"/>
    <s v="靡尔"/>
    <n v="62798.399999999994"/>
    <n v="11529.786239999999"/>
    <x v="4123"/>
    <x v="6560"/>
    <x v="6484"/>
    <x v="110"/>
    <s v="餐饮"/>
    <x v="0"/>
    <s v="咖啡店/面包店/冰激凌"/>
    <d v="2013-12-01T00:00:00"/>
    <d v="2015-12-20T00:00:00"/>
    <s v="保底与流水两者取高"/>
    <s v="0.14"/>
    <s v="0.14"/>
    <s v=""/>
    <n v="2.1"/>
  </r>
  <r>
    <d v="2014-06-01T00:00:00"/>
    <x v="4"/>
    <x v="4"/>
    <s v="中影影院"/>
    <n v="3554808.0839999998"/>
    <n v="417374.74229006906"/>
    <x v="4124"/>
    <x v="6561"/>
    <x v="6485"/>
    <x v="180"/>
    <s v="休闲娱乐"/>
    <x v="25"/>
    <s v="电影院"/>
    <d v="2012-08-29T00:00:00"/>
    <d v="2033-05-09T00:00:00"/>
    <s v="保底与流水两者取高"/>
    <s v="0.12"/>
    <s v="0.12"/>
    <s v=""/>
    <n v="20.7"/>
  </r>
  <r>
    <d v="2014-06-01T00:00:00"/>
    <x v="4"/>
    <x v="4"/>
    <s v="KFC Select 肯德基精选"/>
    <n v="372000"/>
    <n v="29760"/>
    <x v="438"/>
    <x v="6322"/>
    <x v="6246"/>
    <x v="181"/>
    <s v="餐饮"/>
    <x v="2"/>
    <s v="快餐"/>
    <d v="2013-03-04T00:00:00"/>
    <d v="2028-06-13T00:00:00"/>
    <s v="保底与流水两者取高"/>
    <n v="0.08"/>
    <n v="0.08"/>
    <s v=""/>
    <n v="15.3"/>
  </r>
  <r>
    <d v="2014-06-01T00:00:00"/>
    <x v="4"/>
    <x v="4"/>
    <s v="The Little Gym"/>
    <n v="262689.59999999998"/>
    <n v="61705.787040000003"/>
    <x v="4125"/>
    <x v="6562"/>
    <x v="6486"/>
    <x v="182"/>
    <s v="休闲娱乐"/>
    <x v="10"/>
    <s v="保龄球馆"/>
    <d v="2012-12-18T00:00:00"/>
    <d v="2018-05-09T00:00:00"/>
    <s v="纯保底"/>
    <s v="0."/>
    <s v="0."/>
    <s v=""/>
    <n v="5.4"/>
  </r>
  <r>
    <d v="2014-06-01T00:00:00"/>
    <x v="4"/>
    <x v="4"/>
    <s v="雅戈尔"/>
    <n v="202048.8"/>
    <n v="44390.12135999999"/>
    <x v="4126"/>
    <x v="6563"/>
    <x v="6487"/>
    <x v="132"/>
    <s v="普通服饰"/>
    <x v="12"/>
    <s v="男装"/>
    <d v="2013-01-25T00:00:00"/>
    <d v="2016-05-09T00:00:00"/>
    <s v="保底与流水两者取高"/>
    <s v="0.16"/>
    <s v="0.16"/>
    <s v=""/>
    <n v="3.3"/>
  </r>
  <r>
    <d v="2014-06-01T00:00:00"/>
    <x v="4"/>
    <x v="4"/>
    <s v="Eurolook"/>
    <n v="97965.599999999991"/>
    <n v="52803.458400000003"/>
    <x v="4127"/>
    <x v="6564"/>
    <x v="6488"/>
    <x v="133"/>
    <s v="普通服饰"/>
    <x v="13"/>
    <s v="女装"/>
    <d v="2013-03-13T00:00:00"/>
    <d v="2016-05-09T00:00:00"/>
    <s v="保底与流水两者取高"/>
    <s v="0.17"/>
    <s v="0.17"/>
    <s v=""/>
    <n v="3.2"/>
  </r>
  <r>
    <d v="2014-06-01T00:00:00"/>
    <x v="4"/>
    <x v="4"/>
    <s v="100km 集合店"/>
    <n v="96549.599999999991"/>
    <n v="27603.530639999997"/>
    <x v="4128"/>
    <x v="6565"/>
    <x v="6489"/>
    <x v="54"/>
    <s v="普通服饰"/>
    <x v="9"/>
    <s v="综合服饰"/>
    <d v="2013-01-11T00:00:00"/>
    <d v="2015-05-09T00:00:00"/>
    <s v="保底与流水两者取高"/>
    <s v="0.13"/>
    <s v="0.13"/>
    <s v=""/>
    <n v="2.2999999999999998"/>
  </r>
  <r>
    <d v="2014-06-01T00:00:00"/>
    <x v="4"/>
    <x v="4"/>
    <s v="I Love Choc"/>
    <n v="88569.599999999991"/>
    <n v="17474.782080000001"/>
    <x v="4129"/>
    <x v="6566"/>
    <x v="6490"/>
    <x v="149"/>
    <s v="普通服饰"/>
    <x v="9"/>
    <s v="中性服装/休闲服饰"/>
    <d v="2013-02-25T00:00:00"/>
    <d v="2015-05-09T00:00:00"/>
    <s v="保底与流水两者取高"/>
    <s v="0.15"/>
    <s v="0.15"/>
    <s v=""/>
    <n v="2.2000000000000002"/>
  </r>
  <r>
    <d v="2014-06-01T00:00:00"/>
    <x v="4"/>
    <x v="4"/>
    <s v="Pureland"/>
    <n v="42990"/>
    <n v="19152.045000000002"/>
    <x v="4130"/>
    <x v="6567"/>
    <x v="6491"/>
    <x v="149"/>
    <s v="其它"/>
    <x v="1"/>
    <s v="其它"/>
    <d v="2013-01-09T00:00:00"/>
    <d v="2015-05-09T00:00:00"/>
    <s v="保底与流水两者取高"/>
    <s v="0.15"/>
    <s v="0.15"/>
    <s v=""/>
    <n v="2.2999999999999998"/>
  </r>
  <r>
    <d v="2014-06-01T00:00:00"/>
    <x v="4"/>
    <x v="4"/>
    <s v="Skechers 斯凯奇"/>
    <n v="223387.19999999998"/>
    <n v="42800.987520000002"/>
    <x v="4131"/>
    <x v="6568"/>
    <x v="6492"/>
    <x v="5"/>
    <s v="普通服饰"/>
    <x v="9"/>
    <s v="中性服装/休闲服饰"/>
    <d v="2013-06-20T00:00:00"/>
    <d v="2015-07-19T00:00:00"/>
    <s v="保底与流水两者取高"/>
    <s v="0.15"/>
    <s v="0.15"/>
    <s v=""/>
    <n v="2.1"/>
  </r>
  <r>
    <d v="2014-06-01T00:00:00"/>
    <x v="4"/>
    <x v="4"/>
    <s v="Mini Peace 太平鸟童装"/>
    <n v="213084"/>
    <n v="35627.644799999995"/>
    <x v="3114"/>
    <x v="6569"/>
    <x v="6493"/>
    <x v="183"/>
    <s v="儿童"/>
    <x v="14"/>
    <s v="童装/童鞋"/>
    <d v="2013-01-21T00:00:00"/>
    <d v="2015-05-09T00:00:00"/>
    <s v="保底与流水两者取高"/>
    <s v="0.15"/>
    <s v="0.15"/>
    <s v=""/>
    <n v="2.2999999999999998"/>
  </r>
  <r>
    <d v="2014-06-01T00:00:00"/>
    <x v="4"/>
    <x v="4"/>
    <s v="Les Enphants 丽婴房"/>
    <n v="83115.719999999972"/>
    <n v="17637.155784000002"/>
    <x v="4132"/>
    <x v="6570"/>
    <x v="6494"/>
    <x v="55"/>
    <s v="儿童"/>
    <x v="14"/>
    <s v="母婴用品"/>
    <d v="2013-02-21T00:00:00"/>
    <d v="2015-05-09T00:00:00"/>
    <s v="保底与流水两者取高"/>
    <s v="0.16"/>
    <s v="0.16"/>
    <s v=""/>
    <n v="2.2000000000000002"/>
  </r>
  <r>
    <d v="2014-06-01T00:00:00"/>
    <x v="4"/>
    <x v="4"/>
    <s v="WATER FLOWER 水中花"/>
    <n v="90760.8"/>
    <n v="24559.872480000002"/>
    <x v="3216"/>
    <x v="6571"/>
    <x v="6495"/>
    <x v="63"/>
    <s v="普通服饰"/>
    <x v="9"/>
    <s v="内衣裤/保暖内衣"/>
    <d v="2013-01-02T00:00:00"/>
    <d v="2015-05-09T00:00:00"/>
    <s v="保底与流水两者取高"/>
    <s v="0.15"/>
    <s v="0.15"/>
    <s v=""/>
    <n v="2.2999999999999998"/>
  </r>
  <r>
    <d v="2014-06-01T00:00:00"/>
    <x v="4"/>
    <x v="4"/>
    <s v="新世家族"/>
    <n v="26558.399999999998"/>
    <n v="11868.948959999998"/>
    <x v="4133"/>
    <x v="6572"/>
    <x v="6496"/>
    <x v="137"/>
    <s v="普通服饰"/>
    <x v="9"/>
    <s v="内衣裤/保暖内衣"/>
    <d v="2013-01-02T00:00:00"/>
    <d v="2015-05-09T00:00:00"/>
    <s v="保底与流水两者取高"/>
    <s v="0.15"/>
    <s v="0.15"/>
    <s v=""/>
    <n v="2.2999999999999998"/>
  </r>
  <r>
    <d v="2014-06-01T00:00:00"/>
    <x v="4"/>
    <x v="4"/>
    <s v="Embry Form 安莉芳"/>
    <n v="43654.799999999996"/>
    <n v="14353.698240000002"/>
    <x v="4134"/>
    <x v="6573"/>
    <x v="6497"/>
    <x v="138"/>
    <s v="普通服饰"/>
    <x v="9"/>
    <s v="内衣裤/保暖内衣"/>
    <d v="2013-01-02T00:00:00"/>
    <d v="2015-05-09T00:00:00"/>
    <s v="保底与流水两者取高"/>
    <s v="0.15"/>
    <s v="0.15"/>
    <s v=""/>
    <n v="2.2999999999999998"/>
  </r>
  <r>
    <d v="2014-06-01T00:00:00"/>
    <x v="4"/>
    <x v="4"/>
    <s v="JOJO童装"/>
    <n v="68277.599999999991"/>
    <n v="23712.810480000004"/>
    <x v="4135"/>
    <x v="6574"/>
    <x v="6498"/>
    <x v="184"/>
    <s v="儿童"/>
    <x v="14"/>
    <s v="童装/童鞋"/>
    <d v="2013-01-10T00:00:00"/>
    <d v="2015-05-09T00:00:00"/>
    <s v="保底与流水两者取高"/>
    <s v="0.15"/>
    <s v="0.15"/>
    <s v=""/>
    <n v="2.2999999999999998"/>
  </r>
  <r>
    <d v="2014-06-01T00:00:00"/>
    <x v="4"/>
    <x v="4"/>
    <s v="M·latin 马拉丁"/>
    <n v="163236"/>
    <n v="44612.398800000003"/>
    <x v="4136"/>
    <x v="6575"/>
    <x v="6499"/>
    <x v="185"/>
    <s v="儿童"/>
    <x v="14"/>
    <s v="童装/童鞋"/>
    <d v="2013-01-07T00:00:00"/>
    <d v="2016-05-09T00:00:00"/>
    <s v="保底与流水两者取高"/>
    <s v="0.15"/>
    <s v="0.15"/>
    <s v=""/>
    <n v="3.3"/>
  </r>
  <r>
    <d v="2014-06-01T00:00:00"/>
    <x v="4"/>
    <x v="4"/>
    <s v="jnby by JNBY"/>
    <n v="133899.6"/>
    <n v="47105.879280000001"/>
    <x v="1927"/>
    <x v="6576"/>
    <x v="6500"/>
    <x v="25"/>
    <s v="儿童"/>
    <x v="14"/>
    <s v="童装/童鞋"/>
    <d v="2013-01-11T00:00:00"/>
    <d v="2016-05-09T00:00:00"/>
    <s v="保底与流水两者取高"/>
    <s v="0.18"/>
    <s v="0.18"/>
    <s v=""/>
    <n v="3.3"/>
  </r>
  <r>
    <d v="2014-06-01T00:00:00"/>
    <x v="4"/>
    <x v="4"/>
    <s v="大光明眼镜"/>
    <n v="171436.19999999998"/>
    <n v="48602.162700000001"/>
    <x v="2581"/>
    <x v="6577"/>
    <x v="6501"/>
    <x v="186"/>
    <s v="其它"/>
    <x v="1"/>
    <s v="眼镜"/>
    <d v="2013-03-15T00:00:00"/>
    <d v="2016-05-09T00:00:00"/>
    <s v="保底与流水两者取高"/>
    <s v="0.18"/>
    <s v="0.18"/>
    <s v=""/>
    <n v="3.2"/>
  </r>
  <r>
    <d v="2014-06-01T00:00:00"/>
    <x v="4"/>
    <x v="4"/>
    <s v="O-Land"/>
    <n v="370169.39999999997"/>
    <n v="87434.01228000001"/>
    <x v="4137"/>
    <x v="6578"/>
    <x v="6502"/>
    <x v="187"/>
    <s v="儿童"/>
    <x v="22"/>
    <s v="儿童主题乐园"/>
    <d v="2012-11-28T00:00:00"/>
    <d v="2025-05-26T00:00:00"/>
    <s v="纯扣"/>
    <s v="0.13"/>
    <s v="0.13"/>
    <s v=""/>
    <n v="12.5"/>
  </r>
  <r>
    <d v="2014-06-01T00:00:00"/>
    <x v="4"/>
    <x v="4"/>
    <s v="康贝"/>
    <n v="66225.599999999991"/>
    <n v="33384.324959999998"/>
    <x v="4138"/>
    <x v="6579"/>
    <x v="6503"/>
    <x v="164"/>
    <s v="儿童"/>
    <x v="14"/>
    <s v="童装/童鞋"/>
    <d v="2013-02-21T00:00:00"/>
    <d v="2016-05-09T00:00:00"/>
    <s v="保底与流水两者取高"/>
    <s v="0.2"/>
    <s v="0.2"/>
    <s v=""/>
    <n v="3.2"/>
  </r>
  <r>
    <d v="2014-06-01T00:00:00"/>
    <x v="4"/>
    <x v="4"/>
    <s v="悠游堂"/>
    <n v="210974.4"/>
    <n v="111858.62688"/>
    <x v="4139"/>
    <x v="6580"/>
    <x v="6504"/>
    <x v="188"/>
    <s v="儿童"/>
    <x v="22"/>
    <s v="儿童主题乐园"/>
    <d v="2013-04-13T00:00:00"/>
    <d v="2018-05-27T00:00:00"/>
    <s v="保底与流水两者取高"/>
    <s v="0.21"/>
    <s v="0.21"/>
    <s v=""/>
    <n v="5.0999999999999996"/>
  </r>
  <r>
    <d v="2014-06-01T00:00:00"/>
    <x v="4"/>
    <x v="4"/>
    <s v="娇莉芙"/>
    <n v="195352.8"/>
    <n v="58977.010320000001"/>
    <x v="4140"/>
    <x v="6581"/>
    <x v="6505"/>
    <x v="145"/>
    <s v="美容"/>
    <x v="8"/>
    <s v="美容/美发/美甲"/>
    <d v="2012-11-30T00:00:00"/>
    <d v="2018-05-09T00:00:00"/>
    <s v="保底与流水两者取高"/>
    <s v="0.1"/>
    <s v="0.1"/>
    <s v=""/>
    <n v="5.4"/>
  </r>
  <r>
    <d v="2014-06-01T00:00:00"/>
    <x v="4"/>
    <x v="4"/>
    <s v="木马王国"/>
    <n v="962592"/>
    <n v="186839.1072"/>
    <x v="2271"/>
    <x v="6582"/>
    <x v="6506"/>
    <x v="189"/>
    <s v="儿童"/>
    <x v="22"/>
    <s v="儿童主题乐园"/>
    <d v="2013-01-14T00:00:00"/>
    <d v="2022-05-13T00:00:00"/>
    <s v="保底(含物管费)与流水两者取高"/>
    <s v="0.1"/>
    <s v="0.1"/>
    <s v=""/>
    <n v="9.3000000000000007"/>
  </r>
  <r>
    <d v="2014-06-01T00:00:00"/>
    <x v="4"/>
    <x v="4"/>
    <s v="Carrera 卡雷拉"/>
    <n v="73194"/>
    <n v="9603.0528000000013"/>
    <x v="4141"/>
    <x v="6583"/>
    <x v="6507"/>
    <x v="47"/>
    <s v="儿童"/>
    <x v="14"/>
    <s v="儿童玩具"/>
    <d v="2014-05-28T00:00:00"/>
    <d v="2015-05-27T00:00:00"/>
    <s v="保底与流水两者取高"/>
    <s v="0.1"/>
    <s v="0.1"/>
    <s v=""/>
    <n v="1"/>
  </r>
  <r>
    <d v="2014-06-01T00:00:00"/>
    <x v="4"/>
    <x v="4"/>
    <s v="泰兰尼斯"/>
    <n v="24221.399999999994"/>
    <n v="6600.3315000000011"/>
    <x v="4142"/>
    <x v="6584"/>
    <x v="6508"/>
    <x v="6"/>
    <s v="儿童"/>
    <x v="14"/>
    <s v="童装/童鞋"/>
    <d v="2014-03-29T00:00:00"/>
    <d v="2015-03-28T00:00:00"/>
    <s v="保底与流水两者取高"/>
    <s v="0.16"/>
    <s v="0.16"/>
    <s v=""/>
    <n v="1"/>
  </r>
  <r>
    <d v="2014-06-01T00:00:00"/>
    <x v="4"/>
    <x v="4"/>
    <s v="Dr. Kong 江博士"/>
    <n v="81180.72"/>
    <n v="13589.652528000002"/>
    <x v="1003"/>
    <x v="6585"/>
    <x v="6509"/>
    <x v="64"/>
    <s v="儿童"/>
    <x v="14"/>
    <s v="童装/童鞋"/>
    <d v="2014-04-18T00:00:00"/>
    <d v="2015-04-17T00:00:00"/>
    <s v="保底与流水两者取高"/>
    <s v="0.16"/>
    <s v="0.16"/>
    <s v=""/>
    <n v="1"/>
  </r>
  <r>
    <d v="2014-06-01T00:00:00"/>
    <x v="4"/>
    <x v="4"/>
    <s v="维果部落(03-K11)"/>
    <n v="41568"/>
    <n v="4156.8"/>
    <x v="4"/>
    <x v="6586"/>
    <x v="6510"/>
    <x v="11"/>
    <s v="餐饮"/>
    <x v="0"/>
    <s v="小吃/冷饮/果汁吧"/>
    <d v="2014-03-14T00:00:00"/>
    <d v="2015-03-13T00:00:00"/>
    <s v="保底(含物管费)与流水两者取高"/>
    <s v="0.1"/>
    <s v="0.1"/>
    <s v=""/>
    <n v="1"/>
  </r>
  <r>
    <d v="2014-06-01T00:00:00"/>
    <x v="4"/>
    <x v="4"/>
    <s v="维果部落(03-K12)"/>
    <n v="58500"/>
    <n v="5850"/>
    <x v="4"/>
    <x v="6587"/>
    <x v="6511"/>
    <x v="11"/>
    <s v="餐饮"/>
    <x v="0"/>
    <s v="小吃/冷饮/果汁吧"/>
    <d v="2014-03-14T00:00:00"/>
    <d v="2015-03-13T00:00:00"/>
    <s v="保底(含物管费)与流水两者取高"/>
    <s v="0.1"/>
    <s v="0.1"/>
    <s v=""/>
    <n v="1"/>
  </r>
  <r>
    <d v="2014-06-01T00:00:00"/>
    <x v="4"/>
    <x v="4"/>
    <s v="New Balance Kids"/>
    <n v="40449.599999999999"/>
    <n v="5998.6756799999994"/>
    <x v="2171"/>
    <x v="6588"/>
    <x v="6512"/>
    <x v="10"/>
    <s v="儿童"/>
    <x v="14"/>
    <s v="童装/童鞋"/>
    <d v="2013-07-31T00:00:00"/>
    <d v="2014-07-30T00:00:00"/>
    <s v="保底与流水两者取高"/>
    <s v="0.13"/>
    <s v="0.13"/>
    <s v=""/>
    <n v="1"/>
  </r>
  <r>
    <d v="2014-06-01T00:00:00"/>
    <x v="4"/>
    <x v="4"/>
    <s v="Zippo"/>
    <n v="50716.2"/>
    <n v="7201.7004000000006"/>
    <x v="38"/>
    <x v="6589"/>
    <x v="6513"/>
    <x v="10"/>
    <s v="其它"/>
    <x v="1"/>
    <s v="个人嗜好/收藏品"/>
    <d v="2013-11-09T00:00:00"/>
    <d v="2014-11-08T00:00:00"/>
    <s v="纯保底"/>
    <s v="0."/>
    <s v="0."/>
    <s v=""/>
    <n v="1"/>
  </r>
  <r>
    <d v="2014-07-01T00:00:00"/>
    <x v="4"/>
    <x v="4"/>
    <s v="银乐迪"/>
    <n v="1104198"/>
    <n v="182413.50959999996"/>
    <x v="4143"/>
    <x v="6590"/>
    <x v="6514"/>
    <x v="166"/>
    <s v="休闲娱乐"/>
    <x v="23"/>
    <s v="KTV"/>
    <d v="2013-01-08T00:00:00"/>
    <d v="2023-05-09T00:00:00"/>
    <s v="纯保底"/>
    <s v="0."/>
    <s v="0."/>
    <s v=""/>
    <n v="10.3"/>
  </r>
  <r>
    <d v="2014-07-01T00:00:00"/>
    <x v="4"/>
    <x v="4"/>
    <s v="Caffe Bene 咖啡陪你"/>
    <n v="121894.79999999999"/>
    <n v="19003.39932"/>
    <x v="93"/>
    <x v="6591"/>
    <x v="6515"/>
    <x v="167"/>
    <s v="餐饮"/>
    <x v="0"/>
    <s v="咖啡店/面包店/冰激凌"/>
    <d v="2013-03-25T00:00:00"/>
    <d v="2018-04-23T00:00:00"/>
    <s v="保底与流水两者取高"/>
    <s v="0.09"/>
    <s v="0.09"/>
    <s v=""/>
    <n v="5.0999999999999996"/>
  </r>
  <r>
    <d v="2014-07-01T00:00:00"/>
    <x v="4"/>
    <x v="4"/>
    <s v="青花瓷"/>
    <n v="516517.19999999995"/>
    <n v="66010.898160000012"/>
    <x v="4144"/>
    <x v="6592"/>
    <x v="6516"/>
    <x v="168"/>
    <s v="餐饮"/>
    <x v="2"/>
    <s v="餐馆/饭店"/>
    <d v="2012-12-24T00:00:00"/>
    <d v="2021-05-09T00:00:00"/>
    <s v="保底(含物管费)与流水两者取高"/>
    <s v="0.08"/>
    <s v="0.08"/>
    <s v=""/>
    <n v="8.4"/>
  </r>
  <r>
    <d v="2014-07-01T00:00:00"/>
    <x v="4"/>
    <x v="4"/>
    <s v="菲滋比萨"/>
    <n v="791395.2"/>
    <n v="77319.311040000001"/>
    <x v="4145"/>
    <x v="6593"/>
    <x v="6517"/>
    <x v="169"/>
    <s v="餐饮"/>
    <x v="2"/>
    <s v="快餐"/>
    <d v="2012-12-14T00:00:00"/>
    <d v="2021-05-09T00:00:00"/>
    <s v="保底与流水两者取高"/>
    <s v="0.08"/>
    <s v="0.08"/>
    <s v=""/>
    <n v="8.4"/>
  </r>
  <r>
    <d v="2014-07-01T00:00:00"/>
    <x v="4"/>
    <x v="4"/>
    <s v="Grandma's Home 外婆家"/>
    <n v="2555293.1999999997"/>
    <n v="111155.25420000001"/>
    <x v="4146"/>
    <x v="6594"/>
    <x v="6518"/>
    <x v="170"/>
    <s v="餐饮"/>
    <x v="2"/>
    <s v="餐馆/饭店"/>
    <d v="2012-11-28T00:00:00"/>
    <d v="2023-05-09T00:00:00"/>
    <s v="纯保底"/>
    <s v="0."/>
    <s v="0."/>
    <s v=""/>
    <n v="10.4"/>
  </r>
  <r>
    <d v="2014-07-01T00:00:00"/>
    <x v="4"/>
    <x v="4"/>
    <s v="山葵家"/>
    <n v="435562.8"/>
    <n v="41378.466"/>
    <x v="2470"/>
    <x v="6595"/>
    <x v="6519"/>
    <x v="177"/>
    <s v="餐饮"/>
    <x v="2"/>
    <s v="餐馆/饭店"/>
    <d v="2014-01-01T00:00:00"/>
    <d v="2017-12-31T00:00:00"/>
    <s v="保底(含物管费)与流水两者取高"/>
    <s v="0.1"/>
    <s v="0.1"/>
    <s v=""/>
    <n v="4"/>
  </r>
  <r>
    <d v="2014-07-01T00:00:00"/>
    <x v="4"/>
    <x v="4"/>
    <s v="Mentor Salon 曼都沙龙"/>
    <n v="181180.79999999999"/>
    <n v="28988.927999999996"/>
    <x v="461"/>
    <x v="6596"/>
    <x v="6520"/>
    <x v="25"/>
    <s v="美容"/>
    <x v="8"/>
    <s v="美容/美发/美甲"/>
    <d v="2013-01-11T00:00:00"/>
    <d v="2018-05-09T00:00:00"/>
    <s v="纯保底"/>
    <s v="0."/>
    <s v="0."/>
    <s v=""/>
    <n v="5.3"/>
  </r>
  <r>
    <d v="2014-07-01T00:00:00"/>
    <x v="4"/>
    <x v="4"/>
    <s v="Balabala 巴拉巴拉"/>
    <n v="208182.60000000003"/>
    <n v="37223.048879999995"/>
    <x v="4147"/>
    <x v="6597"/>
    <x v="6521"/>
    <x v="54"/>
    <s v="儿童"/>
    <x v="14"/>
    <s v="童装/童鞋"/>
    <d v="2013-01-11T00:00:00"/>
    <d v="2015-05-09T00:00:00"/>
    <s v="保底与流水两者取高"/>
    <s v="0.15"/>
    <s v="0.15"/>
    <s v=""/>
    <n v="2.2999999999999998"/>
  </r>
  <r>
    <d v="2014-07-01T00:00:00"/>
    <x v="4"/>
    <x v="4"/>
    <s v="aimerfeel"/>
    <n v="67567.199999999997"/>
    <n v="15898.562160000001"/>
    <x v="4148"/>
    <x v="6598"/>
    <x v="6522"/>
    <x v="106"/>
    <s v="普通服饰"/>
    <x v="9"/>
    <s v="内衣裤/保暖内衣"/>
    <d v="2012-12-24T00:00:00"/>
    <d v="2015-05-09T00:00:00"/>
    <s v="保底与流水两者取高"/>
    <s v="0.14"/>
    <s v="0.14"/>
    <s v=""/>
    <n v="2.4"/>
  </r>
  <r>
    <d v="2014-07-01T00:00:00"/>
    <x v="4"/>
    <x v="4"/>
    <s v="Jeep&amp;Barbie"/>
    <n v="43503.6"/>
    <n v="15730.901760000001"/>
    <x v="4149"/>
    <x v="6599"/>
    <x v="6523"/>
    <x v="154"/>
    <s v="儿童"/>
    <x v="14"/>
    <s v="童装/童鞋"/>
    <d v="2013-04-10T00:00:00"/>
    <d v="2015-05-09T00:00:00"/>
    <s v="保底与流水两者取高"/>
    <s v="0.15"/>
    <s v="0.15"/>
    <s v=""/>
    <n v="2.1"/>
  </r>
  <r>
    <d v="2014-07-01T00:00:00"/>
    <x v="4"/>
    <x v="4"/>
    <s v="孩之宝"/>
    <n v="21427.200000000001"/>
    <n v="15209.026559999998"/>
    <x v="4150"/>
    <x v="6600"/>
    <x v="6524"/>
    <x v="31"/>
    <s v="儿童"/>
    <x v="14"/>
    <s v="儿童玩具"/>
    <d v="2013-04-20T00:00:00"/>
    <d v="2015-05-19T00:00:00"/>
    <s v="保底与流水两者取高"/>
    <s v="0."/>
    <s v="0."/>
    <s v=""/>
    <n v="2.1"/>
  </r>
  <r>
    <d v="2014-07-01T00:00:00"/>
    <x v="4"/>
    <x v="4"/>
    <s v="Han Lin BBQ 韩林炭烤"/>
    <n v="500101.19999999995"/>
    <n v="108371.93003999999"/>
    <x v="620"/>
    <x v="6601"/>
    <x v="6525"/>
    <x v="171"/>
    <s v="餐饮"/>
    <x v="2"/>
    <s v="餐馆/饭店"/>
    <d v="2013-02-27T00:00:00"/>
    <d v="2019-05-09T00:00:00"/>
    <s v="保底与流水两者取高"/>
    <s v="0.1"/>
    <s v="0.1"/>
    <s v=""/>
    <n v="6.2"/>
  </r>
  <r>
    <d v="2014-07-01T00:00:00"/>
    <x v="4"/>
    <x v="4"/>
    <s v="云蝶"/>
    <n v="332067.59999999998"/>
    <n v="46323.430200000003"/>
    <x v="2379"/>
    <x v="6602"/>
    <x v="6526"/>
    <x v="172"/>
    <s v="餐饮"/>
    <x v="2"/>
    <s v="餐馆/饭店"/>
    <d v="2012-12-28T00:00:00"/>
    <d v="2018-05-09T00:00:00"/>
    <s v="保底与流水两者取高"/>
    <s v="0.1"/>
    <s v="0.1"/>
    <s v=""/>
    <n v="5.4"/>
  </r>
  <r>
    <d v="2014-07-01T00:00:00"/>
    <x v="4"/>
    <x v="4"/>
    <s v="粉壹仟"/>
    <n v="221725.19999999998"/>
    <n v="36895.073279999997"/>
    <x v="3577"/>
    <x v="6603"/>
    <x v="6527"/>
    <x v="173"/>
    <s v="餐饮"/>
    <x v="2"/>
    <s v="快餐"/>
    <d v="2012-12-06T00:00:00"/>
    <d v="2018-05-09T00:00:00"/>
    <s v="保底与流水两者取高"/>
    <s v="0.09"/>
    <s v="0.09"/>
    <s v=""/>
    <n v="5.4"/>
  </r>
  <r>
    <d v="2014-07-01T00:00:00"/>
    <x v="4"/>
    <x v="4"/>
    <s v="Skull Candy"/>
    <n v="83310"/>
    <n v="15878.885999999999"/>
    <x v="3521"/>
    <x v="6604"/>
    <x v="6528"/>
    <x v="174"/>
    <s v="电器"/>
    <x v="24"/>
    <s v="音像视觉设备/照相器材"/>
    <d v="2013-01-05T00:00:00"/>
    <d v="2015-05-09T00:00:00"/>
    <s v="保底与流水两者取高"/>
    <s v="0.13"/>
    <s v="0.13"/>
    <s v=""/>
    <n v="2.2999999999999998"/>
  </r>
  <r>
    <d v="2014-07-01T00:00:00"/>
    <x v="4"/>
    <x v="4"/>
    <s v="木棉堂"/>
    <n v="301596"/>
    <n v="59203.294799999996"/>
    <x v="4151"/>
    <x v="6605"/>
    <x v="6529"/>
    <x v="175"/>
    <s v="餐饮"/>
    <x v="2"/>
    <s v="餐馆/饭店"/>
    <d v="2013-01-11T00:00:00"/>
    <d v="2018-05-09T00:00:00"/>
    <s v="保底与流水两者取高"/>
    <s v="0.09"/>
    <s v="0.09"/>
    <s v=""/>
    <n v="5.3"/>
  </r>
  <r>
    <d v="2014-07-01T00:00:00"/>
    <x v="4"/>
    <x v="4"/>
    <s v="新华书店"/>
    <n v="322506.47999999992"/>
    <n v="42248.348880000005"/>
    <x v="4152"/>
    <x v="6606"/>
    <x v="6530"/>
    <x v="176"/>
    <s v="其它"/>
    <x v="1"/>
    <s v="书店/漫画/杂志"/>
    <d v="2013-04-19T00:00:00"/>
    <d v="2016-05-18T00:00:00"/>
    <s v="保底(含物管费)与流水两者取高"/>
    <s v="0.1"/>
    <s v="0.1"/>
    <s v=""/>
    <n v="3.1"/>
  </r>
  <r>
    <d v="2014-07-01T00:00:00"/>
    <x v="4"/>
    <x v="4"/>
    <s v="Storchenmuehle"/>
    <n v="38918.400000000001"/>
    <n v="12239.836799999999"/>
    <x v="4153"/>
    <x v="6607"/>
    <x v="6531"/>
    <x v="48"/>
    <s v="其它"/>
    <x v="4"/>
    <s v="家居家饰/日杂"/>
    <d v="2013-01-21T00:00:00"/>
    <d v="2015-05-09T00:00:00"/>
    <s v="保底与流水两者取高"/>
    <s v="0.14"/>
    <s v="0.14"/>
    <s v=""/>
    <n v="2.2999999999999998"/>
  </r>
  <r>
    <d v="2014-07-01T00:00:00"/>
    <x v="4"/>
    <x v="4"/>
    <s v="New Balance 新百伦"/>
    <n v="629887.75200000009"/>
    <n v="81885.407760000002"/>
    <x v="441"/>
    <x v="6608"/>
    <x v="6532"/>
    <x v="177"/>
    <s v="普通服饰"/>
    <x v="18"/>
    <s v="运动服饰/运动配饰"/>
    <d v="2013-03-10T00:00:00"/>
    <d v="2016-05-09T00:00:00"/>
    <s v="保底(含物管费)与流水两者取高"/>
    <s v="0.13"/>
    <s v="0.13"/>
    <s v=""/>
    <n v="3.2"/>
  </r>
  <r>
    <d v="2014-07-01T00:00:00"/>
    <x v="4"/>
    <x v="4"/>
    <s v="避风塘"/>
    <n v="1213384.2239999999"/>
    <n v="85179.572524800009"/>
    <x v="4154"/>
    <x v="6609"/>
    <x v="6533"/>
    <x v="178"/>
    <s v="餐饮"/>
    <x v="2"/>
    <s v="餐馆/饭店"/>
    <d v="2012-11-27T00:00:00"/>
    <d v="2021-05-09T00:00:00"/>
    <s v="保底(含物管费)与流水两者取高"/>
    <s v="0.07"/>
    <s v="0.07"/>
    <s v=""/>
    <n v="8.5"/>
  </r>
  <r>
    <d v="2014-07-01T00:00:00"/>
    <x v="4"/>
    <x v="4"/>
    <s v="Subway 赛百味"/>
    <n v="148362.48000000001"/>
    <n v="20043.771047999999"/>
    <x v="4155"/>
    <x v="6610"/>
    <x v="6534"/>
    <x v="179"/>
    <s v="餐饮"/>
    <x v="2"/>
    <s v="快餐"/>
    <d v="2013-02-07T00:00:00"/>
    <d v="2018-05-09T00:00:00"/>
    <s v="保底与流水两者取高"/>
    <s v="0.11"/>
    <s v="0.11"/>
    <s v=""/>
    <n v="5.3"/>
  </r>
  <r>
    <d v="2014-07-01T00:00:00"/>
    <x v="4"/>
    <x v="4"/>
    <s v="靡尔"/>
    <n v="84864"/>
    <n v="13739.481600000001"/>
    <x v="1269"/>
    <x v="6611"/>
    <x v="6535"/>
    <x v="110"/>
    <s v="餐饮"/>
    <x v="0"/>
    <s v="咖啡店/面包店/冰激凌"/>
    <d v="2013-12-01T00:00:00"/>
    <d v="2015-12-20T00:00:00"/>
    <s v="保底与流水两者取高"/>
    <s v="0.14"/>
    <s v="0.14"/>
    <s v=""/>
    <n v="2.1"/>
  </r>
  <r>
    <d v="2014-07-01T00:00:00"/>
    <x v="4"/>
    <x v="4"/>
    <s v="中影影院"/>
    <n v="3622164.6719999998"/>
    <n v="424448.0608213456"/>
    <x v="4156"/>
    <x v="6612"/>
    <x v="6536"/>
    <x v="180"/>
    <s v="休闲娱乐"/>
    <x v="25"/>
    <s v="电影院"/>
    <d v="2012-08-29T00:00:00"/>
    <d v="2033-05-09T00:00:00"/>
    <s v="保底与流水两者取高"/>
    <s v="0.12"/>
    <s v="0.12"/>
    <s v=""/>
    <n v="20.7"/>
  </r>
  <r>
    <d v="2014-07-01T00:00:00"/>
    <x v="4"/>
    <x v="4"/>
    <s v="KFC Select 肯德基精选"/>
    <n v="372000"/>
    <n v="29760"/>
    <x v="438"/>
    <x v="6322"/>
    <x v="6246"/>
    <x v="181"/>
    <s v="餐饮"/>
    <x v="2"/>
    <s v="快餐"/>
    <d v="2013-03-04T00:00:00"/>
    <d v="2028-06-13T00:00:00"/>
    <s v="保底与流水两者取高"/>
    <n v="0.08"/>
    <n v="0.08"/>
    <s v=""/>
    <n v="15.3"/>
  </r>
  <r>
    <d v="2014-07-01T00:00:00"/>
    <x v="4"/>
    <x v="4"/>
    <s v="The Little Gym"/>
    <n v="280538.39999999997"/>
    <n v="61718.447999999997"/>
    <x v="4157"/>
    <x v="6613"/>
    <x v="6537"/>
    <x v="182"/>
    <s v="休闲娱乐"/>
    <x v="10"/>
    <s v="保龄球馆"/>
    <d v="2012-12-18T00:00:00"/>
    <d v="2018-05-09T00:00:00"/>
    <s v="纯保底"/>
    <s v="0."/>
    <s v="0."/>
    <s v=""/>
    <n v="5.4"/>
  </r>
  <r>
    <d v="2014-07-01T00:00:00"/>
    <x v="4"/>
    <x v="4"/>
    <s v="雅戈尔"/>
    <n v="147802.79999999999"/>
    <n v="44399.96112"/>
    <x v="3712"/>
    <x v="6614"/>
    <x v="6538"/>
    <x v="132"/>
    <s v="普通服饰"/>
    <x v="12"/>
    <s v="男装"/>
    <d v="2013-01-25T00:00:00"/>
    <d v="2016-05-09T00:00:00"/>
    <s v="保底与流水两者取高"/>
    <s v="0.16"/>
    <s v="0.16"/>
    <s v=""/>
    <n v="3.3"/>
  </r>
  <r>
    <d v="2014-07-01T00:00:00"/>
    <x v="4"/>
    <x v="4"/>
    <s v="Eurolook"/>
    <n v="102953.4"/>
    <n v="52804.798859999995"/>
    <x v="4158"/>
    <x v="6615"/>
    <x v="6539"/>
    <x v="133"/>
    <s v="普通服饰"/>
    <x v="13"/>
    <s v="女装"/>
    <d v="2013-03-13T00:00:00"/>
    <d v="2016-05-09T00:00:00"/>
    <s v="保底与流水两者取高"/>
    <s v="0.17"/>
    <s v="0.17"/>
    <s v=""/>
    <n v="3.2"/>
  </r>
  <r>
    <d v="2014-07-01T00:00:00"/>
    <x v="4"/>
    <x v="4"/>
    <s v="100km 集合店"/>
    <n v="101941.2"/>
    <n v="27595.482840000001"/>
    <x v="2615"/>
    <x v="6616"/>
    <x v="6540"/>
    <x v="54"/>
    <s v="普通服饰"/>
    <x v="9"/>
    <s v="综合服饰"/>
    <d v="2013-01-11T00:00:00"/>
    <d v="2015-05-09T00:00:00"/>
    <s v="保底与流水两者取高"/>
    <s v="0.13"/>
    <s v="0.13"/>
    <s v=""/>
    <n v="2.2999999999999998"/>
  </r>
  <r>
    <d v="2014-07-01T00:00:00"/>
    <x v="4"/>
    <x v="4"/>
    <s v="I Love Choc"/>
    <n v="88118.64"/>
    <n v="17473.926312000003"/>
    <x v="4159"/>
    <x v="6617"/>
    <x v="6541"/>
    <x v="149"/>
    <s v="普通服饰"/>
    <x v="9"/>
    <s v="中性服装/休闲服饰"/>
    <d v="2013-02-25T00:00:00"/>
    <d v="2015-05-09T00:00:00"/>
    <s v="保底与流水两者取高"/>
    <s v="0.15"/>
    <s v="0.15"/>
    <s v=""/>
    <n v="2.2000000000000002"/>
  </r>
  <r>
    <d v="2014-07-01T00:00:00"/>
    <x v="4"/>
    <x v="4"/>
    <s v="Pureland"/>
    <n v="26263.200000000001"/>
    <n v="19151.12544"/>
    <x v="4160"/>
    <x v="6618"/>
    <x v="6542"/>
    <x v="149"/>
    <s v="其它"/>
    <x v="1"/>
    <s v="其它"/>
    <d v="2013-01-09T00:00:00"/>
    <d v="2015-05-09T00:00:00"/>
    <s v="保底与流水两者取高"/>
    <s v="0.15"/>
    <s v="0.15"/>
    <s v=""/>
    <n v="2.2999999999999998"/>
  </r>
  <r>
    <d v="2014-07-01T00:00:00"/>
    <x v="4"/>
    <x v="4"/>
    <s v="Skechers 斯凯奇"/>
    <n v="175411.19999999998"/>
    <n v="36275.036159999996"/>
    <x v="4161"/>
    <x v="6619"/>
    <x v="6543"/>
    <x v="5"/>
    <s v="普通服饰"/>
    <x v="9"/>
    <s v="中性服装/休闲服饰"/>
    <d v="2013-06-20T00:00:00"/>
    <d v="2015-07-19T00:00:00"/>
    <s v="保底与流水两者取高"/>
    <s v="0.16"/>
    <s v="0.16"/>
    <s v=""/>
    <n v="2.1"/>
  </r>
  <r>
    <d v="2014-07-01T00:00:00"/>
    <x v="4"/>
    <x v="4"/>
    <s v="Mini Peace 太平鸟童装"/>
    <n v="156297.60000000001"/>
    <n v="27102.003839999998"/>
    <x v="4162"/>
    <x v="6620"/>
    <x v="6544"/>
    <x v="183"/>
    <s v="儿童"/>
    <x v="14"/>
    <s v="童装/童鞋"/>
    <d v="2013-01-21T00:00:00"/>
    <d v="2015-05-09T00:00:00"/>
    <s v="保底与流水两者取高"/>
    <s v="0.15"/>
    <s v="0.15"/>
    <s v=""/>
    <n v="2.2999999999999998"/>
  </r>
  <r>
    <d v="2014-07-01T00:00:00"/>
    <x v="4"/>
    <x v="4"/>
    <s v="Les Enphants 丽婴房"/>
    <n v="102124.19999999997"/>
    <n v="20537.176619999998"/>
    <x v="4163"/>
    <x v="6621"/>
    <x v="6545"/>
    <x v="55"/>
    <s v="儿童"/>
    <x v="14"/>
    <s v="母婴用品"/>
    <d v="2013-02-21T00:00:00"/>
    <d v="2015-05-09T00:00:00"/>
    <s v="保底与流水两者取高"/>
    <s v="0.16"/>
    <s v="0.16"/>
    <s v=""/>
    <n v="2.2000000000000002"/>
  </r>
  <r>
    <d v="2014-07-01T00:00:00"/>
    <x v="4"/>
    <x v="4"/>
    <s v="WATER FLOWER 水中花"/>
    <n v="72955.199999999997"/>
    <n v="24564.01584"/>
    <x v="1316"/>
    <x v="6622"/>
    <x v="6546"/>
    <x v="63"/>
    <s v="普通服饰"/>
    <x v="9"/>
    <s v="内衣裤/保暖内衣"/>
    <d v="2013-01-02T00:00:00"/>
    <d v="2015-05-09T00:00:00"/>
    <s v="保底与流水两者取高"/>
    <s v="0.15"/>
    <s v="0.15"/>
    <s v=""/>
    <n v="2.2999999999999998"/>
  </r>
  <r>
    <d v="2014-07-01T00:00:00"/>
    <x v="4"/>
    <x v="4"/>
    <s v="新世家族"/>
    <n v="27908.399999999998"/>
    <n v="11866.651680000001"/>
    <x v="4164"/>
    <x v="6623"/>
    <x v="6547"/>
    <x v="137"/>
    <s v="普通服饰"/>
    <x v="9"/>
    <s v="内衣裤/保暖内衣"/>
    <d v="2013-01-02T00:00:00"/>
    <d v="2015-05-09T00:00:00"/>
    <s v="保底与流水两者取高"/>
    <s v="0.15"/>
    <s v="0.15"/>
    <s v=""/>
    <n v="2.2999999999999998"/>
  </r>
  <r>
    <d v="2014-07-01T00:00:00"/>
    <x v="4"/>
    <x v="4"/>
    <s v="Embry Form 安莉芳"/>
    <n v="36410.400000000001"/>
    <n v="14352.979679999999"/>
    <x v="4165"/>
    <x v="6624"/>
    <x v="6548"/>
    <x v="138"/>
    <s v="普通服饰"/>
    <x v="9"/>
    <s v="内衣裤/保暖内衣"/>
    <d v="2013-01-02T00:00:00"/>
    <d v="2015-05-09T00:00:00"/>
    <s v="保底与流水两者取高"/>
    <s v="0.15"/>
    <s v="0.15"/>
    <s v=""/>
    <n v="2.2999999999999998"/>
  </r>
  <r>
    <d v="2014-07-01T00:00:00"/>
    <x v="4"/>
    <x v="4"/>
    <s v="JOJO童装"/>
    <n v="95391.599999999991"/>
    <n v="23714.351760000001"/>
    <x v="4166"/>
    <x v="6625"/>
    <x v="6549"/>
    <x v="184"/>
    <s v="儿童"/>
    <x v="14"/>
    <s v="童装/童鞋"/>
    <d v="2013-01-10T00:00:00"/>
    <d v="2015-05-09T00:00:00"/>
    <s v="保底与流水两者取高"/>
    <s v="0.15"/>
    <s v="0.15"/>
    <s v=""/>
    <n v="2.2999999999999998"/>
  </r>
  <r>
    <d v="2014-07-01T00:00:00"/>
    <x v="4"/>
    <x v="4"/>
    <s v="M·latin 马拉丁"/>
    <n v="155480.4"/>
    <n v="44622.874799999998"/>
    <x v="3674"/>
    <x v="6626"/>
    <x v="6550"/>
    <x v="185"/>
    <s v="儿童"/>
    <x v="14"/>
    <s v="童装/童鞋"/>
    <d v="2013-01-07T00:00:00"/>
    <d v="2016-05-09T00:00:00"/>
    <s v="保底与流水两者取高"/>
    <s v="0.15"/>
    <s v="0.15"/>
    <s v=""/>
    <n v="3.3"/>
  </r>
  <r>
    <d v="2014-07-01T00:00:00"/>
    <x v="4"/>
    <x v="4"/>
    <s v="jnby by JNBY"/>
    <n v="144165.6"/>
    <n v="47113.31807999999"/>
    <x v="4167"/>
    <x v="6627"/>
    <x v="6551"/>
    <x v="25"/>
    <s v="儿童"/>
    <x v="14"/>
    <s v="童装/童鞋"/>
    <d v="2013-01-11T00:00:00"/>
    <d v="2016-05-09T00:00:00"/>
    <s v="保底与流水两者取高"/>
    <s v="0.18"/>
    <s v="0.18"/>
    <s v=""/>
    <n v="3.3"/>
  </r>
  <r>
    <d v="2014-07-01T00:00:00"/>
    <x v="4"/>
    <x v="4"/>
    <s v="大光明眼镜"/>
    <n v="201801.60000000001"/>
    <n v="48593.825280000005"/>
    <x v="3805"/>
    <x v="6628"/>
    <x v="6552"/>
    <x v="186"/>
    <s v="其它"/>
    <x v="1"/>
    <s v="眼镜"/>
    <d v="2013-03-15T00:00:00"/>
    <d v="2016-05-09T00:00:00"/>
    <s v="保底与流水两者取高"/>
    <s v="0.18"/>
    <s v="0.18"/>
    <s v=""/>
    <n v="3.2"/>
  </r>
  <r>
    <d v="2014-07-01T00:00:00"/>
    <x v="4"/>
    <x v="4"/>
    <s v="O-Land"/>
    <n v="372737.39999999997"/>
    <n v="87779.657699999996"/>
    <x v="3611"/>
    <x v="6629"/>
    <x v="6553"/>
    <x v="187"/>
    <s v="儿童"/>
    <x v="22"/>
    <s v="儿童主题乐园"/>
    <d v="2012-11-28T00:00:00"/>
    <d v="2025-05-26T00:00:00"/>
    <s v="纯扣"/>
    <s v="0.13"/>
    <s v="0.13"/>
    <s v=""/>
    <n v="12.5"/>
  </r>
  <r>
    <d v="2014-07-01T00:00:00"/>
    <x v="4"/>
    <x v="4"/>
    <s v="康贝"/>
    <n v="65124"/>
    <n v="33382.562399999995"/>
    <x v="4168"/>
    <x v="6630"/>
    <x v="6554"/>
    <x v="164"/>
    <s v="儿童"/>
    <x v="14"/>
    <s v="童装/童鞋"/>
    <d v="2013-02-21T00:00:00"/>
    <d v="2016-05-09T00:00:00"/>
    <s v="保底与流水两者取高"/>
    <s v="0.2"/>
    <s v="0.2"/>
    <s v=""/>
    <n v="3.2"/>
  </r>
  <r>
    <d v="2014-07-01T00:00:00"/>
    <x v="4"/>
    <x v="4"/>
    <s v="悠游堂"/>
    <n v="230349.6"/>
    <n v="111857.76576000001"/>
    <x v="4169"/>
    <x v="6631"/>
    <x v="6555"/>
    <x v="188"/>
    <s v="儿童"/>
    <x v="22"/>
    <s v="儿童主题乐园"/>
    <d v="2013-04-13T00:00:00"/>
    <d v="2018-05-27T00:00:00"/>
    <s v="保底与流水两者取高"/>
    <s v="0.21"/>
    <s v="0.21"/>
    <s v=""/>
    <n v="5.0999999999999996"/>
  </r>
  <r>
    <d v="2014-07-01T00:00:00"/>
    <x v="4"/>
    <x v="4"/>
    <s v="娇莉芙"/>
    <n v="198738"/>
    <n v="58965.564599999998"/>
    <x v="4170"/>
    <x v="6632"/>
    <x v="6556"/>
    <x v="145"/>
    <s v="美容"/>
    <x v="8"/>
    <s v="美容/美发/美甲"/>
    <d v="2012-11-30T00:00:00"/>
    <d v="2018-05-09T00:00:00"/>
    <s v="保底与流水两者取高"/>
    <s v="0.1"/>
    <s v="0.1"/>
    <s v=""/>
    <n v="5.4"/>
  </r>
  <r>
    <d v="2014-07-01T00:00:00"/>
    <x v="4"/>
    <x v="4"/>
    <s v="木马王国"/>
    <n v="1335475.2"/>
    <n v="186832.98047999997"/>
    <x v="4171"/>
    <x v="6633"/>
    <x v="6557"/>
    <x v="189"/>
    <s v="儿童"/>
    <x v="22"/>
    <s v="儿童主题乐园"/>
    <d v="2013-01-14T00:00:00"/>
    <d v="2022-05-13T00:00:00"/>
    <s v="保底(含物管费)与流水两者取高"/>
    <s v="0.1"/>
    <s v="0.1"/>
    <s v=""/>
    <n v="9.3000000000000007"/>
  </r>
  <r>
    <d v="2014-08-01T00:00:00"/>
    <x v="4"/>
    <x v="4"/>
    <s v="银乐迪"/>
    <n v="1136835.5999999999"/>
    <n v="182348.43023999996"/>
    <x v="4172"/>
    <x v="6634"/>
    <x v="6558"/>
    <x v="166"/>
    <s v="休闲娱乐"/>
    <x v="23"/>
    <s v="KTV"/>
    <d v="2013-01-08T00:00:00"/>
    <d v="2023-05-09T00:00:00"/>
    <s v="纯保底"/>
    <s v="0."/>
    <s v="0."/>
    <s v=""/>
    <n v="10.3"/>
  </r>
  <r>
    <d v="2014-08-01T00:00:00"/>
    <x v="4"/>
    <x v="4"/>
    <s v="Caffe Bene 咖啡陪你"/>
    <n v="141588"/>
    <n v="19001.109599999996"/>
    <x v="1033"/>
    <x v="6635"/>
    <x v="6559"/>
    <x v="167"/>
    <s v="餐饮"/>
    <x v="0"/>
    <s v="咖啡店/面包店/冰激凌"/>
    <d v="2013-03-25T00:00:00"/>
    <d v="2018-04-23T00:00:00"/>
    <s v="保底与流水两者取高"/>
    <s v="0.09"/>
    <s v="0.09"/>
    <s v=""/>
    <n v="5.0999999999999996"/>
  </r>
  <r>
    <d v="2014-08-01T00:00:00"/>
    <x v="4"/>
    <x v="4"/>
    <s v="青花瓷"/>
    <n v="562250.4"/>
    <n v="66008.196960000001"/>
    <x v="3697"/>
    <x v="6636"/>
    <x v="6560"/>
    <x v="168"/>
    <s v="餐饮"/>
    <x v="2"/>
    <s v="餐馆/饭店"/>
    <d v="2012-12-24T00:00:00"/>
    <d v="2021-05-09T00:00:00"/>
    <s v="保底(含物管费)与流水两者取高"/>
    <s v="0.08"/>
    <s v="0.08"/>
    <s v=""/>
    <n v="8.4"/>
  </r>
  <r>
    <d v="2014-08-01T00:00:00"/>
    <x v="4"/>
    <x v="4"/>
    <s v="菲滋比萨"/>
    <n v="849591.6"/>
    <n v="81985.589399999997"/>
    <x v="3606"/>
    <x v="6637"/>
    <x v="6561"/>
    <x v="169"/>
    <s v="餐饮"/>
    <x v="2"/>
    <s v="快餐"/>
    <d v="2012-12-14T00:00:00"/>
    <d v="2021-05-09T00:00:00"/>
    <s v="保底与流水两者取高"/>
    <s v="0.08"/>
    <s v="0.08"/>
    <s v=""/>
    <n v="8.4"/>
  </r>
  <r>
    <d v="2014-08-01T00:00:00"/>
    <x v="4"/>
    <x v="4"/>
    <s v="Grandma's Home 外婆家"/>
    <n v="2823326.4"/>
    <n v="111239.06015999999"/>
    <x v="4173"/>
    <x v="6638"/>
    <x v="6562"/>
    <x v="170"/>
    <s v="餐饮"/>
    <x v="2"/>
    <s v="餐馆/饭店"/>
    <d v="2012-11-28T00:00:00"/>
    <d v="2023-05-09T00:00:00"/>
    <s v="纯保底"/>
    <s v="0."/>
    <s v="0."/>
    <s v=""/>
    <n v="10.4"/>
  </r>
  <r>
    <d v="2014-08-01T00:00:00"/>
    <x v="4"/>
    <x v="4"/>
    <s v="山葵家"/>
    <n v="459972"/>
    <n v="43697.34"/>
    <x v="4049"/>
    <x v="6639"/>
    <x v="6563"/>
    <x v="177"/>
    <s v="餐饮"/>
    <x v="2"/>
    <s v="餐馆/饭店"/>
    <d v="2014-01-01T00:00:00"/>
    <d v="2017-12-31T00:00:00"/>
    <s v="保底(含物管费)与流水两者取高"/>
    <s v="0.1"/>
    <s v="0.1"/>
    <s v=""/>
    <n v="4"/>
  </r>
  <r>
    <d v="2014-08-01T00:00:00"/>
    <x v="4"/>
    <x v="4"/>
    <s v="Mentor Salon 曼都沙龙"/>
    <n v="178750.8"/>
    <n v="28993.37976"/>
    <x v="4174"/>
    <x v="6640"/>
    <x v="6564"/>
    <x v="25"/>
    <s v="美容"/>
    <x v="8"/>
    <s v="美容/美发/美甲"/>
    <d v="2013-01-11T00:00:00"/>
    <d v="2018-05-09T00:00:00"/>
    <s v="纯保底"/>
    <s v="0."/>
    <s v="0."/>
    <s v=""/>
    <n v="5.3"/>
  </r>
  <r>
    <d v="2014-08-01T00:00:00"/>
    <x v="4"/>
    <x v="4"/>
    <s v="Balabala 巴拉巴拉"/>
    <n v="373205.39999999997"/>
    <n v="61989.416939999996"/>
    <x v="574"/>
    <x v="6641"/>
    <x v="6565"/>
    <x v="54"/>
    <s v="儿童"/>
    <x v="14"/>
    <s v="童装/童鞋"/>
    <d v="2013-01-11T00:00:00"/>
    <d v="2015-05-09T00:00:00"/>
    <s v="保底与流水两者取高"/>
    <s v="0.15"/>
    <s v="0.15"/>
    <s v=""/>
    <n v="2.2999999999999998"/>
  </r>
  <r>
    <d v="2014-08-01T00:00:00"/>
    <x v="4"/>
    <x v="4"/>
    <s v="aimerfeel"/>
    <n v="68022"/>
    <n v="15896.741400000001"/>
    <x v="1728"/>
    <x v="6642"/>
    <x v="6566"/>
    <x v="106"/>
    <s v="普通服饰"/>
    <x v="9"/>
    <s v="内衣裤/保暖内衣"/>
    <d v="2012-12-24T00:00:00"/>
    <d v="2015-05-09T00:00:00"/>
    <s v="保底与流水两者取高"/>
    <s v="0.14"/>
    <s v="0.14"/>
    <s v=""/>
    <n v="2.4"/>
  </r>
  <r>
    <d v="2014-08-01T00:00:00"/>
    <x v="4"/>
    <x v="4"/>
    <s v="Jeep&amp;Barbie"/>
    <n v="51464.4"/>
    <n v="15732.667080000001"/>
    <x v="4175"/>
    <x v="6643"/>
    <x v="6567"/>
    <x v="154"/>
    <s v="儿童"/>
    <x v="14"/>
    <s v="童装/童鞋"/>
    <d v="2013-04-10T00:00:00"/>
    <d v="2015-05-09T00:00:00"/>
    <s v="保底与流水两者取高"/>
    <s v="0.15"/>
    <s v="0.15"/>
    <s v=""/>
    <n v="2.1"/>
  </r>
  <r>
    <d v="2014-08-01T00:00:00"/>
    <x v="4"/>
    <x v="4"/>
    <s v="孩之宝"/>
    <n v="35691.599999999999"/>
    <n v="15211.759919999999"/>
    <x v="2717"/>
    <x v="6644"/>
    <x v="6568"/>
    <x v="31"/>
    <s v="儿童"/>
    <x v="14"/>
    <s v="儿童玩具"/>
    <d v="2013-04-20T00:00:00"/>
    <d v="2015-05-19T00:00:00"/>
    <s v="保底与流水两者取高"/>
    <s v="0."/>
    <s v="0."/>
    <s v=""/>
    <n v="2.1"/>
  </r>
  <r>
    <d v="2014-08-01T00:00:00"/>
    <x v="4"/>
    <x v="4"/>
    <s v="Han Lin BBQ 韩林炭烤"/>
    <n v="550105.19999999995"/>
    <n v="108370.72439999999"/>
    <x v="4176"/>
    <x v="6645"/>
    <x v="6569"/>
    <x v="171"/>
    <s v="餐饮"/>
    <x v="2"/>
    <s v="餐馆/饭店"/>
    <d v="2013-02-27T00:00:00"/>
    <d v="2019-05-09T00:00:00"/>
    <s v="保底与流水两者取高"/>
    <s v="0.1"/>
    <s v="0.1"/>
    <s v=""/>
    <n v="6.2"/>
  </r>
  <r>
    <d v="2014-08-01T00:00:00"/>
    <x v="4"/>
    <x v="4"/>
    <s v="云蝶"/>
    <n v="353634"/>
    <n v="46326.053999999996"/>
    <x v="4177"/>
    <x v="6646"/>
    <x v="6570"/>
    <x v="172"/>
    <s v="餐饮"/>
    <x v="2"/>
    <s v="餐馆/饭店"/>
    <d v="2012-12-28T00:00:00"/>
    <d v="2018-05-09T00:00:00"/>
    <s v="保底与流水两者取高"/>
    <s v="0.1"/>
    <s v="0.1"/>
    <s v=""/>
    <n v="5.4"/>
  </r>
  <r>
    <d v="2014-08-01T00:00:00"/>
    <x v="4"/>
    <x v="4"/>
    <s v="粉壹仟"/>
    <n v="244940.4"/>
    <n v="36888.024239999999"/>
    <x v="3517"/>
    <x v="6647"/>
    <x v="6571"/>
    <x v="173"/>
    <s v="餐饮"/>
    <x v="2"/>
    <s v="快餐"/>
    <d v="2012-12-06T00:00:00"/>
    <d v="2018-05-09T00:00:00"/>
    <s v="保底与流水两者取高"/>
    <s v="0.09"/>
    <s v="0.09"/>
    <s v=""/>
    <n v="5.4"/>
  </r>
  <r>
    <d v="2014-08-01T00:00:00"/>
    <x v="4"/>
    <x v="4"/>
    <s v="Skull Candy"/>
    <n v="111244.8"/>
    <n v="17398.686720000002"/>
    <x v="114"/>
    <x v="6648"/>
    <x v="6572"/>
    <x v="174"/>
    <s v="电器"/>
    <x v="24"/>
    <s v="音像视觉设备/照相器材"/>
    <d v="2013-01-05T00:00:00"/>
    <d v="2015-05-09T00:00:00"/>
    <s v="保底与流水两者取高"/>
    <s v="0.13"/>
    <s v="0.13"/>
    <s v=""/>
    <n v="2.2999999999999998"/>
  </r>
  <r>
    <d v="2014-08-01T00:00:00"/>
    <x v="4"/>
    <x v="4"/>
    <s v="木棉堂"/>
    <n v="334927.2"/>
    <n v="59215.128959999995"/>
    <x v="2146"/>
    <x v="6649"/>
    <x v="6573"/>
    <x v="175"/>
    <s v="餐饮"/>
    <x v="2"/>
    <s v="餐馆/饭店"/>
    <d v="2013-01-11T00:00:00"/>
    <d v="2018-05-09T00:00:00"/>
    <s v="保底与流水两者取高"/>
    <s v="0.09"/>
    <s v="0.09"/>
    <s v=""/>
    <n v="5.3"/>
  </r>
  <r>
    <d v="2014-08-01T00:00:00"/>
    <x v="4"/>
    <x v="4"/>
    <s v="新华书店"/>
    <n v="330886.08"/>
    <n v="42254.152416000004"/>
    <x v="84"/>
    <x v="6650"/>
    <x v="6574"/>
    <x v="176"/>
    <s v="其它"/>
    <x v="1"/>
    <s v="书店/漫画/杂志"/>
    <d v="2013-04-19T00:00:00"/>
    <d v="2016-05-18T00:00:00"/>
    <s v="保底(含物管费)与流水两者取高"/>
    <s v="0.1"/>
    <s v="0.1"/>
    <s v=""/>
    <n v="3.1"/>
  </r>
  <r>
    <d v="2014-08-01T00:00:00"/>
    <x v="4"/>
    <x v="4"/>
    <s v="Storchenmuehle"/>
    <n v="48434.400000000001"/>
    <n v="12239.372879999999"/>
    <x v="4178"/>
    <x v="6651"/>
    <x v="6575"/>
    <x v="48"/>
    <s v="其它"/>
    <x v="4"/>
    <s v="家居家饰/日杂"/>
    <d v="2013-01-21T00:00:00"/>
    <d v="2015-05-09T00:00:00"/>
    <s v="保底与流水两者取高"/>
    <s v="0.14"/>
    <s v="0.14"/>
    <s v=""/>
    <n v="2.2999999999999998"/>
  </r>
  <r>
    <d v="2014-08-01T00:00:00"/>
    <x v="4"/>
    <x v="4"/>
    <s v="New Balance 新百伦"/>
    <n v="809193.0120000001"/>
    <n v="105195.09156"/>
    <x v="441"/>
    <x v="6652"/>
    <x v="6576"/>
    <x v="177"/>
    <s v="普通服饰"/>
    <x v="18"/>
    <s v="运动服饰/运动配饰"/>
    <d v="2013-03-10T00:00:00"/>
    <d v="2016-05-09T00:00:00"/>
    <s v="保底(含物管费)与流水两者取高"/>
    <s v="0.13"/>
    <s v="0.13"/>
    <s v=""/>
    <n v="3.2"/>
  </r>
  <r>
    <d v="2014-08-01T00:00:00"/>
    <x v="4"/>
    <x v="4"/>
    <s v="避风塘"/>
    <n v="1337406.5399999998"/>
    <n v="93618.457800000004"/>
    <x v="3"/>
    <x v="6653"/>
    <x v="6577"/>
    <x v="178"/>
    <s v="餐饮"/>
    <x v="2"/>
    <s v="餐馆/饭店"/>
    <d v="2012-11-27T00:00:00"/>
    <d v="2021-05-09T00:00:00"/>
    <s v="保底(含物管费)与流水两者取高"/>
    <s v="0.07"/>
    <s v="0.07"/>
    <s v=""/>
    <n v="8.5"/>
  </r>
  <r>
    <d v="2014-08-01T00:00:00"/>
    <x v="4"/>
    <x v="4"/>
    <s v="Subway 赛百味"/>
    <n v="136383.35999999999"/>
    <n v="18725.435328"/>
    <x v="2736"/>
    <x v="6654"/>
    <x v="6578"/>
    <x v="179"/>
    <s v="餐饮"/>
    <x v="2"/>
    <s v="快餐"/>
    <d v="2013-02-07T00:00:00"/>
    <d v="2018-05-09T00:00:00"/>
    <s v="保底与流水两者取高"/>
    <s v="0.11"/>
    <s v="0.11"/>
    <s v=""/>
    <n v="5.3"/>
  </r>
  <r>
    <d v="2014-08-01T00:00:00"/>
    <x v="4"/>
    <x v="4"/>
    <s v="靡尔"/>
    <n v="107658"/>
    <n v="16934.6034"/>
    <x v="3800"/>
    <x v="6655"/>
    <x v="6579"/>
    <x v="110"/>
    <s v="餐饮"/>
    <x v="0"/>
    <s v="咖啡店/面包店/冰激凌"/>
    <d v="2013-12-01T00:00:00"/>
    <d v="2015-12-20T00:00:00"/>
    <s v="保底与流水两者取高"/>
    <s v="0.14"/>
    <s v="0.14"/>
    <s v=""/>
    <n v="2.1"/>
  </r>
  <r>
    <d v="2014-08-01T00:00:00"/>
    <x v="4"/>
    <x v="4"/>
    <s v="中影影院"/>
    <n v="2947166.1719999998"/>
    <n v="353564.43175993947"/>
    <x v="4179"/>
    <x v="6656"/>
    <x v="6580"/>
    <x v="180"/>
    <s v="休闲娱乐"/>
    <x v="25"/>
    <s v="电影院"/>
    <d v="2012-08-29T00:00:00"/>
    <d v="2033-05-09T00:00:00"/>
    <s v="保底与流水两者取高"/>
    <s v="0.12"/>
    <s v="0.12"/>
    <s v=""/>
    <n v="20.7"/>
  </r>
  <r>
    <d v="2014-08-01T00:00:00"/>
    <x v="4"/>
    <x v="4"/>
    <s v="KFC Select 肯德基精选"/>
    <n v="372000"/>
    <n v="29760"/>
    <x v="438"/>
    <x v="6322"/>
    <x v="6246"/>
    <x v="181"/>
    <s v="餐饮"/>
    <x v="2"/>
    <s v="快餐"/>
    <d v="2013-03-04T00:00:00"/>
    <d v="2028-06-13T00:00:00"/>
    <s v="保底与流水两者取高"/>
    <n v="0.08"/>
    <n v="0.08"/>
    <s v=""/>
    <n v="15.3"/>
  </r>
  <r>
    <d v="2014-08-01T00:00:00"/>
    <x v="4"/>
    <x v="4"/>
    <s v="The Little Gym"/>
    <n v="184237.19999999998"/>
    <n v="61719.462"/>
    <x v="4180"/>
    <x v="6657"/>
    <x v="6581"/>
    <x v="182"/>
    <s v="休闲娱乐"/>
    <x v="10"/>
    <s v="保龄球馆"/>
    <d v="2012-12-18T00:00:00"/>
    <d v="2018-05-09T00:00:00"/>
    <s v="纯保底"/>
    <s v="0."/>
    <s v="0."/>
    <s v=""/>
    <n v="5.4"/>
  </r>
  <r>
    <d v="2014-08-01T00:00:00"/>
    <x v="4"/>
    <x v="4"/>
    <s v="雅戈尔"/>
    <n v="177674.4"/>
    <n v="44400.832560000003"/>
    <x v="2906"/>
    <x v="6658"/>
    <x v="6582"/>
    <x v="132"/>
    <s v="普通服饰"/>
    <x v="12"/>
    <s v="男装"/>
    <d v="2013-01-25T00:00:00"/>
    <d v="2016-05-09T00:00:00"/>
    <s v="保底与流水两者取高"/>
    <s v="0.16"/>
    <s v="0.16"/>
    <s v=""/>
    <n v="3.3"/>
  </r>
  <r>
    <d v="2014-08-01T00:00:00"/>
    <x v="4"/>
    <x v="4"/>
    <s v="Eurolook"/>
    <n v="112616.4"/>
    <n v="52794.568320000006"/>
    <x v="4181"/>
    <x v="6659"/>
    <x v="6583"/>
    <x v="133"/>
    <s v="普通服饰"/>
    <x v="13"/>
    <s v="女装"/>
    <d v="2013-03-13T00:00:00"/>
    <d v="2016-05-09T00:00:00"/>
    <s v="保底与流水两者取高"/>
    <s v="0.17"/>
    <s v="0.17"/>
    <s v=""/>
    <n v="3.2"/>
  </r>
  <r>
    <d v="2014-08-01T00:00:00"/>
    <x v="4"/>
    <x v="4"/>
    <s v="100km 集合店"/>
    <n v="111982.8"/>
    <n v="27603.760200000004"/>
    <x v="4182"/>
    <x v="6660"/>
    <x v="6584"/>
    <x v="54"/>
    <s v="普通服饰"/>
    <x v="9"/>
    <s v="综合服饰"/>
    <d v="2013-01-11T00:00:00"/>
    <d v="2015-05-09T00:00:00"/>
    <s v="保底与流水两者取高"/>
    <s v="0.13"/>
    <s v="0.13"/>
    <s v=""/>
    <n v="2.2999999999999998"/>
  </r>
  <r>
    <d v="2014-08-01T00:00:00"/>
    <x v="4"/>
    <x v="4"/>
    <s v="I Love Choc"/>
    <n v="80559.960000000006"/>
    <n v="17473.455324000002"/>
    <x v="3916"/>
    <x v="6661"/>
    <x v="6585"/>
    <x v="149"/>
    <s v="普通服饰"/>
    <x v="9"/>
    <s v="中性服装/休闲服饰"/>
    <d v="2013-02-25T00:00:00"/>
    <d v="2015-05-09T00:00:00"/>
    <s v="保底与流水两者取高"/>
    <s v="0.15"/>
    <s v="0.15"/>
    <s v=""/>
    <n v="2.2000000000000002"/>
  </r>
  <r>
    <d v="2014-08-01T00:00:00"/>
    <x v="4"/>
    <x v="4"/>
    <s v="Pureland"/>
    <n v="32907.599999999999"/>
    <n v="19152.2232"/>
    <x v="4183"/>
    <x v="6662"/>
    <x v="6586"/>
    <x v="149"/>
    <s v="其它"/>
    <x v="1"/>
    <s v="其它"/>
    <d v="2013-01-09T00:00:00"/>
    <d v="2015-05-09T00:00:00"/>
    <s v="保底与流水两者取高"/>
    <s v="0.15"/>
    <s v="0.15"/>
    <s v=""/>
    <n v="2.2999999999999998"/>
  </r>
  <r>
    <d v="2014-08-01T00:00:00"/>
    <x v="4"/>
    <x v="4"/>
    <s v="Skechers 斯凯奇"/>
    <n v="178888.8"/>
    <n v="37924.425599999995"/>
    <x v="1982"/>
    <x v="6663"/>
    <x v="6587"/>
    <x v="5"/>
    <s v="普通服饰"/>
    <x v="9"/>
    <s v="中性服装/休闲服饰"/>
    <d v="2013-06-20T00:00:00"/>
    <d v="2015-07-19T00:00:00"/>
    <s v="保底与流水两者取高"/>
    <s v="0.16"/>
    <s v="0.16"/>
    <s v=""/>
    <n v="2.1"/>
  </r>
  <r>
    <d v="2014-08-01T00:00:00"/>
    <x v="4"/>
    <x v="4"/>
    <s v="Mini Peace 太平鸟童装"/>
    <n v="264243.59999999998"/>
    <n v="43309.526040000004"/>
    <x v="2672"/>
    <x v="6664"/>
    <x v="6588"/>
    <x v="183"/>
    <s v="儿童"/>
    <x v="14"/>
    <s v="童装/童鞋"/>
    <d v="2013-01-21T00:00:00"/>
    <d v="2015-05-09T00:00:00"/>
    <s v="保底与流水两者取高"/>
    <s v="0.15"/>
    <s v="0.15"/>
    <s v=""/>
    <n v="2.2999999999999998"/>
  </r>
  <r>
    <d v="2014-08-01T00:00:00"/>
    <x v="4"/>
    <x v="4"/>
    <s v="Les Enphants 丽婴房"/>
    <n v="111176.51999999997"/>
    <n v="21990.715656000004"/>
    <x v="4184"/>
    <x v="6665"/>
    <x v="6589"/>
    <x v="55"/>
    <s v="儿童"/>
    <x v="14"/>
    <s v="母婴用品"/>
    <d v="2013-02-21T00:00:00"/>
    <d v="2015-05-09T00:00:00"/>
    <s v="保底与流水两者取高"/>
    <s v="0.16"/>
    <s v="0.16"/>
    <s v=""/>
    <n v="2.2000000000000002"/>
  </r>
  <r>
    <d v="2014-08-01T00:00:00"/>
    <x v="4"/>
    <x v="4"/>
    <s v="WATER FLOWER 水中花"/>
    <n v="68860.800000000003"/>
    <n v="24562.647359999999"/>
    <x v="3434"/>
    <x v="6666"/>
    <x v="6590"/>
    <x v="63"/>
    <s v="普通服饰"/>
    <x v="9"/>
    <s v="内衣裤/保暖内衣"/>
    <d v="2013-01-02T00:00:00"/>
    <d v="2015-05-09T00:00:00"/>
    <s v="保底与流水两者取高"/>
    <s v="0.15"/>
    <s v="0.15"/>
    <s v=""/>
    <n v="2.2999999999999998"/>
  </r>
  <r>
    <d v="2014-08-01T00:00:00"/>
    <x v="4"/>
    <x v="4"/>
    <s v="新世家族"/>
    <n v="24334.799999999999"/>
    <n v="11868.081960000001"/>
    <x v="4185"/>
    <x v="6667"/>
    <x v="6591"/>
    <x v="137"/>
    <s v="普通服饰"/>
    <x v="9"/>
    <s v="内衣裤/保暖内衣"/>
    <d v="2013-01-02T00:00:00"/>
    <d v="2015-05-09T00:00:00"/>
    <s v="保底与流水两者取高"/>
    <s v="0.15"/>
    <s v="0.15"/>
    <s v=""/>
    <n v="2.2999999999999998"/>
  </r>
  <r>
    <d v="2014-08-01T00:00:00"/>
    <x v="4"/>
    <x v="4"/>
    <s v="Embry Form 安莉芳"/>
    <n v="36818.400000000001"/>
    <n v="14351.812320000003"/>
    <x v="4186"/>
    <x v="6668"/>
    <x v="6592"/>
    <x v="138"/>
    <s v="普通服饰"/>
    <x v="9"/>
    <s v="内衣裤/保暖内衣"/>
    <d v="2013-01-02T00:00:00"/>
    <d v="2015-05-09T00:00:00"/>
    <s v="保底与流水两者取高"/>
    <s v="0.15"/>
    <s v="0.15"/>
    <s v=""/>
    <n v="2.2999999999999998"/>
  </r>
  <r>
    <d v="2014-08-01T00:00:00"/>
    <x v="4"/>
    <x v="4"/>
    <s v="JOJO童装"/>
    <n v="64710"/>
    <n v="23709.743999999999"/>
    <x v="4187"/>
    <x v="6669"/>
    <x v="6593"/>
    <x v="184"/>
    <s v="儿童"/>
    <x v="14"/>
    <s v="童装/童鞋"/>
    <d v="2013-01-10T00:00:00"/>
    <d v="2015-05-09T00:00:00"/>
    <s v="保底与流水两者取高"/>
    <s v="0.15"/>
    <s v="0.15"/>
    <s v=""/>
    <n v="2.2999999999999998"/>
  </r>
  <r>
    <d v="2014-08-01T00:00:00"/>
    <x v="4"/>
    <x v="4"/>
    <s v="M·latin 马拉丁"/>
    <n v="250195.19999999998"/>
    <n v="47662.185599999997"/>
    <x v="3718"/>
    <x v="6670"/>
    <x v="6594"/>
    <x v="185"/>
    <s v="儿童"/>
    <x v="14"/>
    <s v="童装/童鞋"/>
    <d v="2013-01-07T00:00:00"/>
    <d v="2016-05-09T00:00:00"/>
    <s v="保底与流水两者取高"/>
    <s v="0.15"/>
    <s v="0.15"/>
    <s v=""/>
    <n v="3.3"/>
  </r>
  <r>
    <d v="2014-08-01T00:00:00"/>
    <x v="4"/>
    <x v="4"/>
    <s v="jnby by JNBY"/>
    <n v="213092.4"/>
    <n v="47413.059000000001"/>
    <x v="3250"/>
    <x v="6671"/>
    <x v="6595"/>
    <x v="25"/>
    <s v="儿童"/>
    <x v="14"/>
    <s v="童装/童鞋"/>
    <d v="2013-01-11T00:00:00"/>
    <d v="2016-05-09T00:00:00"/>
    <s v="保底与流水两者取高"/>
    <s v="0.18"/>
    <s v="0.18"/>
    <s v=""/>
    <n v="3.3"/>
  </r>
  <r>
    <d v="2014-08-01T00:00:00"/>
    <x v="4"/>
    <x v="4"/>
    <s v="大光明眼镜"/>
    <n v="163737.60000000001"/>
    <n v="48597.319680000001"/>
    <x v="4188"/>
    <x v="6672"/>
    <x v="6596"/>
    <x v="186"/>
    <s v="其它"/>
    <x v="1"/>
    <s v="眼镜"/>
    <d v="2013-03-15T00:00:00"/>
    <d v="2016-05-09T00:00:00"/>
    <s v="保底与流水两者取高"/>
    <s v="0.18"/>
    <s v="0.18"/>
    <s v=""/>
    <n v="3.2"/>
  </r>
  <r>
    <d v="2014-08-01T00:00:00"/>
    <x v="4"/>
    <x v="4"/>
    <s v="O-Land"/>
    <n v="260968.19999999998"/>
    <n v="73227.676919999998"/>
    <x v="4189"/>
    <x v="6673"/>
    <x v="6597"/>
    <x v="187"/>
    <s v="儿童"/>
    <x v="22"/>
    <s v="儿童主题乐园"/>
    <d v="2012-11-28T00:00:00"/>
    <d v="2025-05-26T00:00:00"/>
    <s v="纯扣"/>
    <s v="0.13"/>
    <s v="0.13"/>
    <s v=""/>
    <n v="12.5"/>
  </r>
  <r>
    <d v="2014-08-01T00:00:00"/>
    <x v="4"/>
    <x v="4"/>
    <s v="康贝"/>
    <n v="102906"/>
    <n v="33382.706399999995"/>
    <x v="4190"/>
    <x v="6674"/>
    <x v="6598"/>
    <x v="164"/>
    <s v="儿童"/>
    <x v="14"/>
    <s v="童装/童鞋"/>
    <d v="2013-02-21T00:00:00"/>
    <d v="2016-05-09T00:00:00"/>
    <s v="保底与流水两者取高"/>
    <s v="0.2"/>
    <s v="0.2"/>
    <s v=""/>
    <n v="3.2"/>
  </r>
  <r>
    <d v="2014-08-01T00:00:00"/>
    <x v="4"/>
    <x v="4"/>
    <s v="悠游堂"/>
    <n v="185340.47999999998"/>
    <n v="111871.51372800001"/>
    <x v="4191"/>
    <x v="6675"/>
    <x v="6599"/>
    <x v="188"/>
    <s v="儿童"/>
    <x v="22"/>
    <s v="儿童主题乐园"/>
    <d v="2013-04-13T00:00:00"/>
    <d v="2018-05-27T00:00:00"/>
    <s v="保底与流水两者取高"/>
    <s v="0.21"/>
    <s v="0.21"/>
    <s v=""/>
    <n v="5.0999999999999996"/>
  </r>
  <r>
    <d v="2014-08-01T00:00:00"/>
    <x v="4"/>
    <x v="4"/>
    <s v="娇莉芙"/>
    <n v="205609.19999999998"/>
    <n v="58968.718559999994"/>
    <x v="4192"/>
    <x v="6676"/>
    <x v="6600"/>
    <x v="145"/>
    <s v="美容"/>
    <x v="8"/>
    <s v="美容/美发/美甲"/>
    <d v="2012-11-30T00:00:00"/>
    <d v="2018-05-09T00:00:00"/>
    <s v="保底与流水两者取高"/>
    <s v="0.1"/>
    <s v="0.1"/>
    <s v=""/>
    <n v="5.4"/>
  </r>
  <r>
    <d v="2014-08-01T00:00:00"/>
    <x v="4"/>
    <x v="4"/>
    <s v="木马王国"/>
    <n v="1394214"/>
    <n v="186824.67600000001"/>
    <x v="3319"/>
    <x v="6677"/>
    <x v="6601"/>
    <x v="189"/>
    <s v="儿童"/>
    <x v="22"/>
    <s v="儿童主题乐园"/>
    <d v="2013-01-14T00:00:00"/>
    <d v="2022-05-13T00:00:00"/>
    <s v="保底(含物管费)与流水两者取高"/>
    <s v="0.1"/>
    <s v="0.1"/>
    <s v=""/>
    <n v="9.3000000000000007"/>
  </r>
  <r>
    <d v="2014-08-01T00:00:00"/>
    <x v="4"/>
    <x v="4"/>
    <s v="Carrera 卡雷拉"/>
    <n v="76479.456000000006"/>
    <n v="9598.1717279999993"/>
    <x v="4193"/>
    <x v="6678"/>
    <x v="6602"/>
    <x v="47"/>
    <s v="儿童"/>
    <x v="14"/>
    <s v="儿童玩具"/>
    <d v="2014-05-28T00:00:00"/>
    <d v="2015-05-27T00:00:00"/>
    <s v="保底与流水两者取高"/>
    <s v="0.1"/>
    <s v="0.1"/>
    <s v=""/>
    <n v="1"/>
  </r>
  <r>
    <d v="2014-08-01T00:00:00"/>
    <x v="4"/>
    <x v="4"/>
    <s v="2平米"/>
    <n v="46442.400000000001"/>
    <n v="8958.7389599999988"/>
    <x v="4194"/>
    <x v="6679"/>
    <x v="6603"/>
    <x v="6"/>
    <s v="其它"/>
    <x v="4"/>
    <s v="家具/厨房/卫浴/灯"/>
    <d v="2014-07-05T00:00:00"/>
    <d v="2015-07-04T00:00:00"/>
    <s v="保底与流水两者取高"/>
    <s v="0.18"/>
    <s v="0.18"/>
    <s v=""/>
    <n v="1"/>
  </r>
  <r>
    <d v="2014-08-01T00:00:00"/>
    <x v="4"/>
    <x v="4"/>
    <s v="泰兰尼斯"/>
    <n v="51971.579999999994"/>
    <n v="8913.125970000001"/>
    <x v="754"/>
    <x v="6680"/>
    <x v="6604"/>
    <x v="6"/>
    <s v="儿童"/>
    <x v="14"/>
    <s v="童装/童鞋"/>
    <d v="2014-03-29T00:00:00"/>
    <d v="2015-03-28T00:00:00"/>
    <s v="保底与流水两者取高"/>
    <s v="0.16"/>
    <s v="0.16"/>
    <s v=""/>
    <n v="1"/>
  </r>
  <r>
    <d v="2014-08-01T00:00:00"/>
    <x v="4"/>
    <x v="4"/>
    <s v="Dr. Kong 江博士"/>
    <n v="137576.03999999998"/>
    <n v="22617.500975999999"/>
    <x v="478"/>
    <x v="6681"/>
    <x v="6605"/>
    <x v="64"/>
    <s v="儿童"/>
    <x v="14"/>
    <s v="童装/童鞋"/>
    <d v="2014-04-18T00:00:00"/>
    <d v="2015-04-17T00:00:00"/>
    <s v="保底与流水两者取高"/>
    <s v="0.16"/>
    <s v="0.16"/>
    <s v=""/>
    <n v="1"/>
  </r>
  <r>
    <d v="2014-08-01T00:00:00"/>
    <x v="4"/>
    <x v="4"/>
    <s v="维果部落(03-K11)"/>
    <n v="45492"/>
    <n v="4549.2"/>
    <x v="5"/>
    <x v="6682"/>
    <x v="6606"/>
    <x v="11"/>
    <s v="餐饮"/>
    <x v="0"/>
    <s v="小吃/冷饮/果汁吧"/>
    <d v="2014-03-14T00:00:00"/>
    <d v="2015-03-13T00:00:00"/>
    <s v="保底(含物管费)与流水两者取高"/>
    <s v="0.1"/>
    <s v="0.1"/>
    <s v=""/>
    <n v="1"/>
  </r>
  <r>
    <d v="2014-08-01T00:00:00"/>
    <x v="4"/>
    <x v="4"/>
    <s v="维果部落(03-K12)"/>
    <n v="65988"/>
    <n v="6598.8"/>
    <x v="4"/>
    <x v="6683"/>
    <x v="6607"/>
    <x v="11"/>
    <s v="餐饮"/>
    <x v="0"/>
    <s v="小吃/冷饮/果汁吧"/>
    <d v="2014-03-14T00:00:00"/>
    <d v="2015-03-13T00:00:00"/>
    <s v="保底(含物管费)与流水两者取高"/>
    <s v="0.1"/>
    <s v="0.1"/>
    <s v=""/>
    <n v="1"/>
  </r>
  <r>
    <d v="2014-08-01T00:00:00"/>
    <x v="4"/>
    <x v="4"/>
    <s v="New Balance Kids"/>
    <n v="200157.6"/>
    <n v="28622.536800000002"/>
    <x v="1485"/>
    <x v="6684"/>
    <x v="6608"/>
    <x v="10"/>
    <s v="儿童"/>
    <x v="14"/>
    <s v="童装/童鞋"/>
    <d v="2013-07-31T00:00:00"/>
    <d v="2014-07-30T00:00:00"/>
    <s v="保底与流水两者取高"/>
    <s v="0.13"/>
    <s v="0.13"/>
    <s v=""/>
    <n v="1"/>
  </r>
  <r>
    <d v="2014-08-01T00:00:00"/>
    <x v="4"/>
    <x v="4"/>
    <s v="Zippo"/>
    <n v="49267.92"/>
    <n v="7198.0431120000003"/>
    <x v="854"/>
    <x v="6685"/>
    <x v="6609"/>
    <x v="10"/>
    <s v="其它"/>
    <x v="1"/>
    <s v="个人嗜好/收藏品"/>
    <d v="2013-11-09T00:00:00"/>
    <d v="2014-11-08T00:00:00"/>
    <s v="纯保底"/>
    <s v="0."/>
    <s v="0."/>
    <s v=""/>
    <n v="1"/>
  </r>
  <r>
    <d v="2014-09-01T00:00:00"/>
    <x v="4"/>
    <x v="4"/>
    <s v="银乐迪"/>
    <n v="1149112.8"/>
    <n v="182364.20135999998"/>
    <x v="4195"/>
    <x v="6686"/>
    <x v="6610"/>
    <x v="166"/>
    <s v="休闲娱乐"/>
    <x v="23"/>
    <s v="KTV"/>
    <d v="2013-01-08T00:00:00"/>
    <d v="2023-05-09T00:00:00"/>
    <s v="纯保底"/>
    <s v="0."/>
    <s v="0."/>
    <s v=""/>
    <n v="10.3"/>
  </r>
  <r>
    <d v="2014-09-01T00:00:00"/>
    <x v="4"/>
    <x v="4"/>
    <s v="Caffe Bene 咖啡陪你"/>
    <n v="111394.8"/>
    <n v="19003.952879999997"/>
    <x v="1601"/>
    <x v="6687"/>
    <x v="6611"/>
    <x v="167"/>
    <s v="餐饮"/>
    <x v="0"/>
    <s v="咖啡店/面包店/冰激凌"/>
    <d v="2013-03-25T00:00:00"/>
    <d v="2018-04-23T00:00:00"/>
    <s v="保底与流水两者取高"/>
    <s v="0.09"/>
    <s v="0.09"/>
    <s v=""/>
    <n v="5.0999999999999996"/>
  </r>
  <r>
    <d v="2014-09-01T00:00:00"/>
    <x v="4"/>
    <x v="4"/>
    <s v="青花瓷"/>
    <n v="474922.8"/>
    <n v="66014.269199999995"/>
    <x v="1581"/>
    <x v="6688"/>
    <x v="6612"/>
    <x v="168"/>
    <s v="餐饮"/>
    <x v="2"/>
    <s v="餐馆/饭店"/>
    <d v="2012-12-24T00:00:00"/>
    <d v="2021-05-09T00:00:00"/>
    <s v="保底(含物管费)与流水两者取高"/>
    <s v="0.08"/>
    <s v="0.08"/>
    <s v=""/>
    <n v="8.4"/>
  </r>
  <r>
    <d v="2014-09-01T00:00:00"/>
    <x v="4"/>
    <x v="4"/>
    <s v="菲滋比萨"/>
    <n v="665365.19999999995"/>
    <n v="67201.88519999999"/>
    <x v="4196"/>
    <x v="6689"/>
    <x v="6613"/>
    <x v="169"/>
    <s v="餐饮"/>
    <x v="2"/>
    <s v="快餐"/>
    <d v="2012-12-14T00:00:00"/>
    <d v="2021-05-09T00:00:00"/>
    <s v="保底与流水两者取高"/>
    <s v="0.08"/>
    <s v="0.08"/>
    <s v=""/>
    <n v="8.4"/>
  </r>
  <r>
    <d v="2014-09-01T00:00:00"/>
    <x v="4"/>
    <x v="4"/>
    <s v="Grandma's Home 外婆家"/>
    <n v="2283932.4"/>
    <n v="111227.50788"/>
    <x v="4197"/>
    <x v="6690"/>
    <x v="6614"/>
    <x v="170"/>
    <s v="餐饮"/>
    <x v="2"/>
    <s v="餐馆/饭店"/>
    <d v="2012-11-28T00:00:00"/>
    <d v="2023-05-09T00:00:00"/>
    <s v="纯保底"/>
    <s v="0."/>
    <s v="0."/>
    <s v=""/>
    <n v="10.4"/>
  </r>
  <r>
    <d v="2014-09-01T00:00:00"/>
    <x v="4"/>
    <x v="4"/>
    <s v="山葵家"/>
    <n v="409447.2"/>
    <n v="38897.483999999997"/>
    <x v="4049"/>
    <x v="6691"/>
    <x v="6615"/>
    <x v="177"/>
    <s v="餐饮"/>
    <x v="2"/>
    <s v="餐馆/饭店"/>
    <d v="2014-01-01T00:00:00"/>
    <d v="2017-12-31T00:00:00"/>
    <s v="保底(含物管费)与流水两者取高"/>
    <s v="0.1"/>
    <s v="0.1"/>
    <s v=""/>
    <n v="4"/>
  </r>
  <r>
    <d v="2014-09-01T00:00:00"/>
    <x v="4"/>
    <x v="4"/>
    <s v="Mentor Salon 曼都沙龙"/>
    <n v="211814.39999999999"/>
    <n v="28997.391359999998"/>
    <x v="3333"/>
    <x v="6692"/>
    <x v="6616"/>
    <x v="25"/>
    <s v="美容"/>
    <x v="8"/>
    <s v="美容/美发/美甲"/>
    <d v="2013-01-11T00:00:00"/>
    <d v="2018-05-09T00:00:00"/>
    <s v="纯保底"/>
    <s v="0."/>
    <s v="0."/>
    <s v=""/>
    <n v="5.3"/>
  </r>
  <r>
    <d v="2014-09-01T00:00:00"/>
    <x v="4"/>
    <x v="4"/>
    <s v="Balabala 巴拉巴拉"/>
    <n v="260478.95999999996"/>
    <n v="45062.860080000006"/>
    <x v="1459"/>
    <x v="6693"/>
    <x v="6617"/>
    <x v="54"/>
    <s v="儿童"/>
    <x v="14"/>
    <s v="童装/童鞋"/>
    <d v="2013-01-11T00:00:00"/>
    <d v="2015-05-09T00:00:00"/>
    <s v="保底与流水两者取高"/>
    <s v="0.15"/>
    <s v="0.15"/>
    <s v=""/>
    <n v="2.2999999999999998"/>
  </r>
  <r>
    <d v="2014-09-01T00:00:00"/>
    <x v="4"/>
    <x v="4"/>
    <s v="aimerfeel"/>
    <n v="66633.599999999991"/>
    <n v="15898.776960000001"/>
    <x v="4198"/>
    <x v="6694"/>
    <x v="6618"/>
    <x v="106"/>
    <s v="普通服饰"/>
    <x v="9"/>
    <s v="内衣裤/保暖内衣"/>
    <d v="2012-12-24T00:00:00"/>
    <d v="2015-05-09T00:00:00"/>
    <s v="保底与流水两者取高"/>
    <s v="0.14"/>
    <s v="0.14"/>
    <s v=""/>
    <n v="2.4"/>
  </r>
  <r>
    <d v="2014-09-01T00:00:00"/>
    <x v="4"/>
    <x v="4"/>
    <s v="Jeep&amp;Barbie"/>
    <n v="42594"/>
    <n v="15729.964199999999"/>
    <x v="4199"/>
    <x v="6695"/>
    <x v="6619"/>
    <x v="154"/>
    <s v="儿童"/>
    <x v="14"/>
    <s v="童装/童鞋"/>
    <d v="2013-04-10T00:00:00"/>
    <d v="2015-05-09T00:00:00"/>
    <s v="保底与流水两者取高"/>
    <s v="0.15"/>
    <s v="0.15"/>
    <s v=""/>
    <n v="2.1"/>
  </r>
  <r>
    <d v="2014-09-01T00:00:00"/>
    <x v="4"/>
    <x v="4"/>
    <s v="孩之宝"/>
    <n v="38394"/>
    <n v="15211.702799999999"/>
    <x v="4200"/>
    <x v="6696"/>
    <x v="6620"/>
    <x v="31"/>
    <s v="儿童"/>
    <x v="14"/>
    <s v="儿童玩具"/>
    <d v="2013-04-20T00:00:00"/>
    <d v="2015-05-19T00:00:00"/>
    <s v="保底与流水两者取高"/>
    <s v="0."/>
    <s v="0."/>
    <s v=""/>
    <n v="2.1"/>
  </r>
  <r>
    <d v="2014-09-01T00:00:00"/>
    <x v="4"/>
    <x v="4"/>
    <s v="Han Lin BBQ 韩林炭烤"/>
    <n v="512569.19999999995"/>
    <n v="108357.12888"/>
    <x v="4201"/>
    <x v="6697"/>
    <x v="6621"/>
    <x v="171"/>
    <s v="餐饮"/>
    <x v="2"/>
    <s v="餐馆/饭店"/>
    <d v="2013-02-27T00:00:00"/>
    <d v="2019-05-09T00:00:00"/>
    <s v="保底与流水两者取高"/>
    <s v="0.1"/>
    <s v="0.1"/>
    <s v=""/>
    <n v="6.2"/>
  </r>
  <r>
    <d v="2014-09-01T00:00:00"/>
    <x v="4"/>
    <x v="4"/>
    <s v="云蝶"/>
    <n v="324880.8"/>
    <n v="46328.002079999998"/>
    <x v="1955"/>
    <x v="6698"/>
    <x v="6622"/>
    <x v="172"/>
    <s v="餐饮"/>
    <x v="2"/>
    <s v="餐馆/饭店"/>
    <d v="2012-12-28T00:00:00"/>
    <d v="2018-05-09T00:00:00"/>
    <s v="保底与流水两者取高"/>
    <s v="0.1"/>
    <s v="0.1"/>
    <s v=""/>
    <n v="5.4"/>
  </r>
  <r>
    <d v="2014-09-01T00:00:00"/>
    <x v="4"/>
    <x v="4"/>
    <s v="粉壹仟"/>
    <n v="190935.6"/>
    <n v="36907.851480000005"/>
    <x v="4202"/>
    <x v="6699"/>
    <x v="6623"/>
    <x v="173"/>
    <s v="餐饮"/>
    <x v="2"/>
    <s v="快餐"/>
    <d v="2012-12-06T00:00:00"/>
    <d v="2018-05-09T00:00:00"/>
    <s v="保底与流水两者取高"/>
    <s v="0.09"/>
    <s v="0.09"/>
    <s v=""/>
    <n v="5.4"/>
  </r>
  <r>
    <d v="2014-09-01T00:00:00"/>
    <x v="4"/>
    <x v="4"/>
    <s v="Skull Candy"/>
    <n v="84900"/>
    <n v="15876.3"/>
    <x v="4203"/>
    <x v="6700"/>
    <x v="6624"/>
    <x v="174"/>
    <s v="电器"/>
    <x v="24"/>
    <s v="音像视觉设备/照相器材"/>
    <d v="2013-01-05T00:00:00"/>
    <d v="2015-05-09T00:00:00"/>
    <s v="保底与流水两者取高"/>
    <s v="0.13"/>
    <s v="0.13"/>
    <s v=""/>
    <n v="2.2999999999999998"/>
  </r>
  <r>
    <d v="2014-09-01T00:00:00"/>
    <x v="4"/>
    <x v="4"/>
    <s v="木棉堂"/>
    <n v="365612.39999999997"/>
    <n v="59192.647560000005"/>
    <x v="1269"/>
    <x v="6701"/>
    <x v="6625"/>
    <x v="175"/>
    <s v="餐饮"/>
    <x v="2"/>
    <s v="餐馆/饭店"/>
    <d v="2013-01-11T00:00:00"/>
    <d v="2018-05-09T00:00:00"/>
    <s v="保底与流水两者取高"/>
    <s v="0.09"/>
    <s v="0.09"/>
    <s v=""/>
    <n v="5.3"/>
  </r>
  <r>
    <d v="2014-09-01T00:00:00"/>
    <x v="4"/>
    <x v="4"/>
    <s v="新华书店"/>
    <n v="312483.36"/>
    <n v="42247.750271999997"/>
    <x v="4204"/>
    <x v="6702"/>
    <x v="6626"/>
    <x v="176"/>
    <s v="其它"/>
    <x v="1"/>
    <s v="书店/漫画/杂志"/>
    <d v="2013-04-19T00:00:00"/>
    <d v="2016-05-18T00:00:00"/>
    <s v="保底(含物管费)与流水两者取高"/>
    <s v="0.1"/>
    <s v="0.1"/>
    <s v=""/>
    <n v="3.1"/>
  </r>
  <r>
    <d v="2014-09-01T00:00:00"/>
    <x v="4"/>
    <x v="4"/>
    <s v="Storchenmuehle"/>
    <n v="58800"/>
    <n v="12242.159999999998"/>
    <x v="4205"/>
    <x v="6703"/>
    <x v="6627"/>
    <x v="48"/>
    <s v="其它"/>
    <x v="4"/>
    <s v="家居家饰/日杂"/>
    <d v="2013-01-21T00:00:00"/>
    <d v="2015-05-09T00:00:00"/>
    <s v="保底与流水两者取高"/>
    <s v="0.14"/>
    <s v="0.14"/>
    <s v=""/>
    <n v="2.2999999999999998"/>
  </r>
  <r>
    <d v="2014-09-01T00:00:00"/>
    <x v="4"/>
    <x v="4"/>
    <s v="New Balance 新百伦"/>
    <n v="818211.17999999982"/>
    <n v="106367.4534"/>
    <x v="2028"/>
    <x v="6704"/>
    <x v="6628"/>
    <x v="177"/>
    <s v="普通服饰"/>
    <x v="18"/>
    <s v="运动服饰/运动配饰"/>
    <d v="2013-03-10T00:00:00"/>
    <d v="2016-05-09T00:00:00"/>
    <s v="保底(含物管费)与流水两者取高"/>
    <s v="0.13"/>
    <s v="0.13"/>
    <s v=""/>
    <n v="3.2"/>
  </r>
  <r>
    <d v="2014-09-01T00:00:00"/>
    <x v="4"/>
    <x v="4"/>
    <s v="避风塘"/>
    <n v="1110446.8199999998"/>
    <n v="85171.271093999996"/>
    <x v="3312"/>
    <x v="6705"/>
    <x v="6629"/>
    <x v="178"/>
    <s v="餐饮"/>
    <x v="2"/>
    <s v="餐馆/饭店"/>
    <d v="2012-11-27T00:00:00"/>
    <d v="2021-05-09T00:00:00"/>
    <s v="保底(含物管费)与流水两者取高"/>
    <s v="0.07"/>
    <s v="0.07"/>
    <s v=""/>
    <n v="8.5"/>
  </r>
  <r>
    <d v="2014-09-01T00:00:00"/>
    <x v="4"/>
    <x v="4"/>
    <s v="Subway 赛百味"/>
    <n v="138256.79999999999"/>
    <n v="18927.355919999998"/>
    <x v="3333"/>
    <x v="6706"/>
    <x v="6630"/>
    <x v="179"/>
    <s v="餐饮"/>
    <x v="2"/>
    <s v="快餐"/>
    <d v="2013-02-07T00:00:00"/>
    <d v="2018-05-09T00:00:00"/>
    <s v="保底与流水两者取高"/>
    <s v="0.11"/>
    <s v="0.11"/>
    <s v=""/>
    <n v="5.3"/>
  </r>
  <r>
    <d v="2014-09-01T00:00:00"/>
    <x v="4"/>
    <x v="4"/>
    <s v="靡尔"/>
    <n v="92839.2"/>
    <n v="14854.271999999999"/>
    <x v="461"/>
    <x v="6707"/>
    <x v="6631"/>
    <x v="110"/>
    <s v="餐饮"/>
    <x v="0"/>
    <s v="咖啡店/面包店/冰激凌"/>
    <d v="2013-12-01T00:00:00"/>
    <d v="2015-12-20T00:00:00"/>
    <s v="保底与流水两者取高"/>
    <s v="0.14"/>
    <s v="0.14"/>
    <s v=""/>
    <n v="2.1"/>
  </r>
  <r>
    <d v="2014-09-01T00:00:00"/>
    <x v="4"/>
    <x v="4"/>
    <s v="中影影院"/>
    <n v="2174190.1919999998"/>
    <n v="272391.89191030001"/>
    <x v="4206"/>
    <x v="6708"/>
    <x v="6632"/>
    <x v="180"/>
    <s v="休闲娱乐"/>
    <x v="25"/>
    <s v="电影院"/>
    <d v="2012-08-29T00:00:00"/>
    <d v="2033-05-09T00:00:00"/>
    <s v="保底与流水两者取高"/>
    <s v="0.12"/>
    <s v="0.12"/>
    <s v=""/>
    <n v="20.7"/>
  </r>
  <r>
    <d v="2014-09-01T00:00:00"/>
    <x v="4"/>
    <x v="4"/>
    <s v="KFC Select 肯德基精选"/>
    <n v="372000"/>
    <n v="29760"/>
    <x v="438"/>
    <x v="6322"/>
    <x v="6246"/>
    <x v="181"/>
    <s v="餐饮"/>
    <x v="2"/>
    <s v="快餐"/>
    <d v="2013-03-04T00:00:00"/>
    <d v="2028-06-13T00:00:00"/>
    <s v="保底与流水两者取高"/>
    <n v="0.08"/>
    <n v="0.08"/>
    <s v=""/>
    <n v="15.3"/>
  </r>
  <r>
    <d v="2014-09-01T00:00:00"/>
    <x v="4"/>
    <x v="4"/>
    <s v="The Little Gym"/>
    <n v="196776"/>
    <n v="61708.953599999993"/>
    <x v="4207"/>
    <x v="6709"/>
    <x v="6633"/>
    <x v="182"/>
    <s v="休闲娱乐"/>
    <x v="10"/>
    <s v="保龄球馆"/>
    <d v="2012-12-18T00:00:00"/>
    <d v="2018-05-09T00:00:00"/>
    <s v="纯保底"/>
    <s v="0."/>
    <s v="0."/>
    <s v=""/>
    <n v="5.4"/>
  </r>
  <r>
    <d v="2014-09-01T00:00:00"/>
    <x v="4"/>
    <x v="4"/>
    <s v="雅戈尔"/>
    <n v="183651.6"/>
    <n v="44406.956879999991"/>
    <x v="4208"/>
    <x v="6710"/>
    <x v="6634"/>
    <x v="132"/>
    <s v="普通服饰"/>
    <x v="12"/>
    <s v="男装"/>
    <d v="2013-01-25T00:00:00"/>
    <d v="2016-05-09T00:00:00"/>
    <s v="保底与流水两者取高"/>
    <s v="0.16"/>
    <s v="0.16"/>
    <s v=""/>
    <n v="3.3"/>
  </r>
  <r>
    <d v="2014-09-01T00:00:00"/>
    <x v="4"/>
    <x v="4"/>
    <s v="Eurolook"/>
    <n v="71936.399999999994"/>
    <n v="52801.317600000002"/>
    <x v="4209"/>
    <x v="6711"/>
    <x v="6635"/>
    <x v="133"/>
    <s v="普通服饰"/>
    <x v="13"/>
    <s v="女装"/>
    <d v="2013-03-13T00:00:00"/>
    <d v="2016-05-09T00:00:00"/>
    <s v="保底与流水两者取高"/>
    <s v="0.17"/>
    <s v="0.17"/>
    <s v=""/>
    <n v="3.2"/>
  </r>
  <r>
    <d v="2014-09-01T00:00:00"/>
    <x v="4"/>
    <x v="4"/>
    <s v="100km 集合店"/>
    <n v="71803.199999999997"/>
    <n v="27601.150079999999"/>
    <x v="633"/>
    <x v="6712"/>
    <x v="6636"/>
    <x v="54"/>
    <s v="普通服饰"/>
    <x v="9"/>
    <s v="综合服饰"/>
    <d v="2013-01-11T00:00:00"/>
    <d v="2015-05-09T00:00:00"/>
    <s v="保底与流水两者取高"/>
    <s v="0.13"/>
    <s v="0.13"/>
    <s v=""/>
    <n v="2.2999999999999998"/>
  </r>
  <r>
    <d v="2014-09-01T00:00:00"/>
    <x v="4"/>
    <x v="4"/>
    <s v="I Love Choc"/>
    <n v="83853.84"/>
    <n v="17475.140255999999"/>
    <x v="1767"/>
    <x v="6713"/>
    <x v="6637"/>
    <x v="149"/>
    <s v="普通服饰"/>
    <x v="9"/>
    <s v="中性服装/休闲服饰"/>
    <d v="2013-02-25T00:00:00"/>
    <d v="2015-05-09T00:00:00"/>
    <s v="保底与流水两者取高"/>
    <s v="0.15"/>
    <s v="0.15"/>
    <s v=""/>
    <n v="2.2000000000000002"/>
  </r>
  <r>
    <d v="2014-09-01T00:00:00"/>
    <x v="4"/>
    <x v="4"/>
    <s v="Pureland"/>
    <n v="27818.04"/>
    <n v="19152.720540000002"/>
    <x v="4210"/>
    <x v="6714"/>
    <x v="6638"/>
    <x v="149"/>
    <s v="其它"/>
    <x v="1"/>
    <s v="其它"/>
    <d v="2013-01-09T00:00:00"/>
    <d v="2015-05-09T00:00:00"/>
    <s v="保底与流水两者取高"/>
    <s v="0.15"/>
    <s v="0.15"/>
    <s v=""/>
    <n v="2.2999999999999998"/>
  </r>
  <r>
    <d v="2014-09-01T00:00:00"/>
    <x v="4"/>
    <x v="4"/>
    <s v="Skechers 斯凯奇"/>
    <n v="200990.4"/>
    <n v="41464.31951999999"/>
    <x v="4211"/>
    <x v="6715"/>
    <x v="6639"/>
    <x v="5"/>
    <s v="普通服饰"/>
    <x v="9"/>
    <s v="中性服装/休闲服饰"/>
    <d v="2013-06-20T00:00:00"/>
    <d v="2015-07-19T00:00:00"/>
    <s v="保底与流水两者取高"/>
    <s v="0.16"/>
    <s v="0.16"/>
    <s v=""/>
    <n v="2.1"/>
  </r>
  <r>
    <d v="2014-09-01T00:00:00"/>
    <x v="4"/>
    <x v="4"/>
    <s v="Mini Peace 太平鸟童装"/>
    <n v="259790.4"/>
    <n v="42631.604639999998"/>
    <x v="270"/>
    <x v="6716"/>
    <x v="6640"/>
    <x v="183"/>
    <s v="儿童"/>
    <x v="14"/>
    <s v="童装/童鞋"/>
    <d v="2013-01-21T00:00:00"/>
    <d v="2015-05-09T00:00:00"/>
    <s v="保底与流水两者取高"/>
    <s v="0.15"/>
    <s v="0.15"/>
    <s v=""/>
    <n v="2.2999999999999998"/>
  </r>
  <r>
    <d v="2014-09-01T00:00:00"/>
    <x v="4"/>
    <x v="4"/>
    <s v="Les Enphants 丽婴房"/>
    <n v="117820.80000000002"/>
    <n v="23045.748479999998"/>
    <x v="4212"/>
    <x v="6717"/>
    <x v="6641"/>
    <x v="55"/>
    <s v="儿童"/>
    <x v="14"/>
    <s v="母婴用品"/>
    <d v="2013-02-21T00:00:00"/>
    <d v="2015-05-09T00:00:00"/>
    <s v="保底与流水两者取高"/>
    <s v="0.16"/>
    <s v="0.16"/>
    <s v=""/>
    <n v="2.2000000000000002"/>
  </r>
  <r>
    <d v="2014-09-01T00:00:00"/>
    <x v="4"/>
    <x v="4"/>
    <s v="WATER FLOWER 水中花"/>
    <n v="40180.799999999996"/>
    <n v="24562.523040000004"/>
    <x v="4213"/>
    <x v="6718"/>
    <x v="6642"/>
    <x v="63"/>
    <s v="普通服饰"/>
    <x v="9"/>
    <s v="内衣裤/保暖内衣"/>
    <d v="2013-01-02T00:00:00"/>
    <d v="2015-05-09T00:00:00"/>
    <s v="保底与流水两者取高"/>
    <s v="0.15"/>
    <s v="0.15"/>
    <s v=""/>
    <n v="2.2999999999999998"/>
  </r>
  <r>
    <d v="2014-09-01T00:00:00"/>
    <x v="4"/>
    <x v="4"/>
    <s v="新世家族"/>
    <n v="13430.4"/>
    <n v="11868.44448"/>
    <x v="4214"/>
    <x v="6719"/>
    <x v="6643"/>
    <x v="137"/>
    <s v="普通服饰"/>
    <x v="9"/>
    <s v="内衣裤/保暖内衣"/>
    <d v="2013-01-02T00:00:00"/>
    <d v="2015-05-09T00:00:00"/>
    <s v="保底与流水两者取高"/>
    <s v="0.15"/>
    <s v="0.15"/>
    <s v=""/>
    <n v="2.2999999999999998"/>
  </r>
  <r>
    <d v="2014-09-01T00:00:00"/>
    <x v="4"/>
    <x v="4"/>
    <s v="Embry Form 安莉芳"/>
    <n v="16833.599999999999"/>
    <n v="14352.327360000001"/>
    <x v="4215"/>
    <x v="6720"/>
    <x v="6644"/>
    <x v="138"/>
    <s v="普通服饰"/>
    <x v="9"/>
    <s v="内衣裤/保暖内衣"/>
    <d v="2013-01-02T00:00:00"/>
    <d v="2015-05-09T00:00:00"/>
    <s v="保底与流水两者取高"/>
    <s v="0.15"/>
    <s v="0.15"/>
    <s v=""/>
    <n v="2.2999999999999998"/>
  </r>
  <r>
    <d v="2014-09-01T00:00:00"/>
    <x v="4"/>
    <x v="4"/>
    <s v="JOJO童装"/>
    <n v="63397.2"/>
    <n v="23710.552800000001"/>
    <x v="4216"/>
    <x v="6721"/>
    <x v="6645"/>
    <x v="184"/>
    <s v="儿童"/>
    <x v="14"/>
    <s v="童装/童鞋"/>
    <d v="2013-01-10T00:00:00"/>
    <d v="2015-05-09T00:00:00"/>
    <s v="保底与流水两者取高"/>
    <s v="0.15"/>
    <s v="0.15"/>
    <s v=""/>
    <n v="2.2999999999999998"/>
  </r>
  <r>
    <d v="2014-09-01T00:00:00"/>
    <x v="4"/>
    <x v="4"/>
    <s v="M·latin 马拉丁"/>
    <n v="222104.4"/>
    <n v="44620.773959999999"/>
    <x v="2828"/>
    <x v="6722"/>
    <x v="6646"/>
    <x v="185"/>
    <s v="儿童"/>
    <x v="14"/>
    <s v="童装/童鞋"/>
    <d v="2013-01-07T00:00:00"/>
    <d v="2016-05-09T00:00:00"/>
    <s v="保底与流水两者取高"/>
    <s v="0.15"/>
    <s v="0.15"/>
    <s v=""/>
    <n v="3.3"/>
  </r>
  <r>
    <d v="2014-09-01T00:00:00"/>
    <x v="4"/>
    <x v="4"/>
    <s v="jnby by JNBY"/>
    <n v="240133.19999999998"/>
    <n v="52276.997640000001"/>
    <x v="3456"/>
    <x v="6723"/>
    <x v="6647"/>
    <x v="25"/>
    <s v="儿童"/>
    <x v="14"/>
    <s v="童装/童鞋"/>
    <d v="2013-01-11T00:00:00"/>
    <d v="2016-05-09T00:00:00"/>
    <s v="保底与流水两者取高"/>
    <s v="0.18"/>
    <s v="0.18"/>
    <s v=""/>
    <n v="3.3"/>
  </r>
  <r>
    <d v="2014-09-01T00:00:00"/>
    <x v="4"/>
    <x v="4"/>
    <s v="大光明眼镜"/>
    <n v="160072.79999999999"/>
    <n v="48598.10207999999"/>
    <x v="4217"/>
    <x v="6724"/>
    <x v="6648"/>
    <x v="186"/>
    <s v="其它"/>
    <x v="1"/>
    <s v="眼镜"/>
    <d v="2013-03-15T00:00:00"/>
    <d v="2016-05-09T00:00:00"/>
    <s v="保底与流水两者取高"/>
    <s v="0.18"/>
    <s v="0.18"/>
    <s v=""/>
    <n v="3.2"/>
  </r>
  <r>
    <d v="2014-09-01T00:00:00"/>
    <x v="4"/>
    <x v="4"/>
    <s v="O-Land"/>
    <n v="199702.19999999998"/>
    <n v="65282.649179999993"/>
    <x v="4218"/>
    <x v="6725"/>
    <x v="6649"/>
    <x v="187"/>
    <s v="儿童"/>
    <x v="22"/>
    <s v="儿童主题乐园"/>
    <d v="2012-11-28T00:00:00"/>
    <d v="2025-05-26T00:00:00"/>
    <s v="纯扣"/>
    <s v="0.13"/>
    <s v="0.13"/>
    <s v=""/>
    <n v="12.5"/>
  </r>
  <r>
    <d v="2014-09-01T00:00:00"/>
    <x v="4"/>
    <x v="4"/>
    <s v="康贝"/>
    <n v="68301.599999999991"/>
    <n v="33385.822079999998"/>
    <x v="4219"/>
    <x v="6726"/>
    <x v="6650"/>
    <x v="164"/>
    <s v="儿童"/>
    <x v="14"/>
    <s v="童装/童鞋"/>
    <d v="2013-02-21T00:00:00"/>
    <d v="2016-05-09T00:00:00"/>
    <s v="保底与流水两者取高"/>
    <s v="0.2"/>
    <s v="0.2"/>
    <s v=""/>
    <n v="3.2"/>
  </r>
  <r>
    <d v="2014-09-01T00:00:00"/>
    <x v="4"/>
    <x v="4"/>
    <s v="悠游堂"/>
    <n v="172818"/>
    <n v="111865.09139999999"/>
    <x v="4220"/>
    <x v="6727"/>
    <x v="6651"/>
    <x v="188"/>
    <s v="儿童"/>
    <x v="22"/>
    <s v="儿童主题乐园"/>
    <d v="2013-04-13T00:00:00"/>
    <d v="2018-05-27T00:00:00"/>
    <s v="保底与流水两者取高"/>
    <s v="0.21"/>
    <s v="0.21"/>
    <s v=""/>
    <n v="5.0999999999999996"/>
  </r>
  <r>
    <d v="2014-09-01T00:00:00"/>
    <x v="4"/>
    <x v="4"/>
    <s v="娇莉芙"/>
    <n v="201636"/>
    <n v="58958.366399999999"/>
    <x v="4221"/>
    <x v="6728"/>
    <x v="6652"/>
    <x v="145"/>
    <s v="美容"/>
    <x v="8"/>
    <s v="美容/美发/美甲"/>
    <d v="2012-11-30T00:00:00"/>
    <d v="2018-05-09T00:00:00"/>
    <s v="保底与流水两者取高"/>
    <s v="0.1"/>
    <s v="0.1"/>
    <s v=""/>
    <n v="5.4"/>
  </r>
  <r>
    <d v="2014-09-01T00:00:00"/>
    <x v="4"/>
    <x v="4"/>
    <s v="木马王国"/>
    <n v="867177.6"/>
    <n v="186876.77280000001"/>
    <x v="4017"/>
    <x v="6729"/>
    <x v="6653"/>
    <x v="189"/>
    <s v="儿童"/>
    <x v="22"/>
    <s v="儿童主题乐园"/>
    <d v="2013-01-14T00:00:00"/>
    <d v="2022-05-13T00:00:00"/>
    <s v="保底(含物管费)与流水两者取高"/>
    <s v="0.1"/>
    <s v="0.1"/>
    <s v=""/>
    <n v="9.3000000000000007"/>
  </r>
  <r>
    <d v="2014-09-01T00:00:00"/>
    <x v="4"/>
    <x v="4"/>
    <s v="Carrera 卡雷拉"/>
    <n v="63850.799999999996"/>
    <n v="9603.160319999999"/>
    <x v="3257"/>
    <x v="6730"/>
    <x v="6654"/>
    <x v="47"/>
    <s v="儿童"/>
    <x v="14"/>
    <s v="儿童玩具"/>
    <d v="2014-05-28T00:00:00"/>
    <d v="2015-05-27T00:00:00"/>
    <s v="保底与流水两者取高"/>
    <s v="0.1"/>
    <s v="0.1"/>
    <s v=""/>
    <n v="1"/>
  </r>
  <r>
    <d v="2014-09-01T00:00:00"/>
    <x v="4"/>
    <x v="4"/>
    <s v="2平米"/>
    <n v="8668.7999999999993"/>
    <n v="7200.3052799999996"/>
    <x v="4222"/>
    <x v="6731"/>
    <x v="6655"/>
    <x v="6"/>
    <s v="其它"/>
    <x v="4"/>
    <s v="家具/厨房/卫浴/灯"/>
    <d v="2014-07-05T00:00:00"/>
    <d v="2015-07-04T00:00:00"/>
    <s v="保底与流水两者取高"/>
    <s v="0.18"/>
    <s v="0.18"/>
    <s v=""/>
    <n v="1"/>
  </r>
  <r>
    <d v="2014-09-01T00:00:00"/>
    <x v="4"/>
    <x v="4"/>
    <s v="咔卟咔卟"/>
    <n v="39773.759999999995"/>
    <n v="6598.4667839999993"/>
    <x v="2574"/>
    <x v="6732"/>
    <x v="6656"/>
    <x v="10"/>
    <s v="餐饮"/>
    <x v="0"/>
    <s v="小吃/冷饮/果汁吧"/>
    <d v="2014-08-13T00:00:00"/>
    <d v="2015-08-12T00:00:00"/>
    <s v="保底与流水两者取高"/>
    <s v="0.14"/>
    <s v="0.14"/>
    <s v=""/>
    <n v="1"/>
  </r>
  <r>
    <d v="2014-09-01T00:00:00"/>
    <x v="4"/>
    <x v="4"/>
    <s v="泰兰尼斯"/>
    <n v="41201.4"/>
    <n v="7193.7644399999999"/>
    <x v="1639"/>
    <x v="6733"/>
    <x v="6657"/>
    <x v="6"/>
    <s v="儿童"/>
    <x v="14"/>
    <s v="童装/童鞋"/>
    <d v="2014-03-29T00:00:00"/>
    <d v="2015-03-28T00:00:00"/>
    <s v="保底与流水两者取高"/>
    <s v="0.16"/>
    <s v="0.16"/>
    <s v=""/>
    <n v="1"/>
  </r>
  <r>
    <d v="2014-09-01T00:00:00"/>
    <x v="4"/>
    <x v="4"/>
    <s v="Dr. Kong 江博士"/>
    <n v="123223.92"/>
    <n v="20319.624408000003"/>
    <x v="2682"/>
    <x v="6734"/>
    <x v="6658"/>
    <x v="64"/>
    <s v="儿童"/>
    <x v="14"/>
    <s v="童装/童鞋"/>
    <d v="2014-04-18T00:00:00"/>
    <d v="2015-04-17T00:00:00"/>
    <s v="保底与流水两者取高"/>
    <s v="0.16"/>
    <s v="0.16"/>
    <s v=""/>
    <n v="1"/>
  </r>
  <r>
    <d v="2014-09-01T00:00:00"/>
    <x v="4"/>
    <x v="4"/>
    <s v="Cold Stone 酷圣石"/>
    <n v="167005.19999999998"/>
    <n v="23998.647240000002"/>
    <x v="2195"/>
    <x v="6735"/>
    <x v="6659"/>
    <x v="94"/>
    <s v="餐饮"/>
    <x v="0"/>
    <s v="咖啡店/面包店/冰激凌"/>
    <d v="2014-07-21T00:00:00"/>
    <d v="2019-07-13T00:00:00"/>
    <s v="保底与流水两者取高"/>
    <s v="0.13"/>
    <s v="0.13"/>
    <s v=""/>
    <n v="5"/>
  </r>
  <r>
    <d v="2014-09-01T00:00:00"/>
    <x v="4"/>
    <x v="4"/>
    <s v="维果部落(03-K11)"/>
    <n v="24684"/>
    <n v="2468.4"/>
    <x v="4"/>
    <x v="6736"/>
    <x v="6660"/>
    <x v="11"/>
    <s v="餐饮"/>
    <x v="0"/>
    <s v="小吃/冷饮/果汁吧"/>
    <d v="2014-03-14T00:00:00"/>
    <d v="2015-03-13T00:00:00"/>
    <s v="保底(含物管费)与流水两者取高"/>
    <s v="0.1"/>
    <s v="0.1"/>
    <s v=""/>
    <n v="1"/>
  </r>
  <r>
    <d v="2014-09-01T00:00:00"/>
    <x v="4"/>
    <x v="4"/>
    <s v="维果部落(03-K12)"/>
    <n v="39516"/>
    <n v="3951.6"/>
    <x v="5"/>
    <x v="6737"/>
    <x v="6661"/>
    <x v="11"/>
    <s v="餐饮"/>
    <x v="0"/>
    <s v="小吃/冷饮/果汁吧"/>
    <d v="2014-03-14T00:00:00"/>
    <d v="2015-03-13T00:00:00"/>
    <s v="保底(含物管费)与流水两者取高"/>
    <s v="0.1"/>
    <s v="0.1"/>
    <s v=""/>
    <n v="1"/>
  </r>
  <r>
    <d v="2014-09-01T00:00:00"/>
    <x v="4"/>
    <x v="4"/>
    <s v="爱茜茜里(冰车)"/>
    <n v="17583.599999999999"/>
    <n v="3412.97676"/>
    <x v="4223"/>
    <x v="6738"/>
    <x v="6662"/>
    <x v="11"/>
    <s v="餐饮"/>
    <x v="0"/>
    <s v="咖啡店/面包店/冰激凌"/>
    <d v="2014-05-31T00:00:00"/>
    <d v="2014-11-30T00:00:00"/>
    <s v="保底与流水两者取高"/>
    <s v="0.16"/>
    <s v="0.16"/>
    <s v=""/>
    <n v="0.5"/>
  </r>
  <r>
    <d v="2014-09-01T00:00:00"/>
    <x v="4"/>
    <x v="4"/>
    <s v="New Balance Kids"/>
    <n v="151264.79999999999"/>
    <n v="21782.1312"/>
    <x v="2653"/>
    <x v="6739"/>
    <x v="6663"/>
    <x v="10"/>
    <s v="儿童"/>
    <x v="14"/>
    <s v="童装/童鞋"/>
    <d v="2013-07-31T00:00:00"/>
    <d v="2015-07-30T00:00:00"/>
    <s v="保底与流水两者取高"/>
    <s v="0.14"/>
    <s v="0.14"/>
    <s v=""/>
    <n v="2"/>
  </r>
  <r>
    <d v="2014-09-01T00:00:00"/>
    <x v="4"/>
    <x v="4"/>
    <s v="Zippo"/>
    <n v="52496.51999999999"/>
    <n v="7202.5225440000004"/>
    <x v="3949"/>
    <x v="6740"/>
    <x v="6664"/>
    <x v="10"/>
    <s v="其它"/>
    <x v="1"/>
    <s v="个人嗜好/收藏品"/>
    <d v="2013-11-09T00:00:00"/>
    <d v="2014-11-08T00:00:00"/>
    <s v="纯保底"/>
    <s v="0."/>
    <s v="0."/>
    <s v=""/>
    <n v="1"/>
  </r>
  <r>
    <d v="2014-10-01T00:00:00"/>
    <x v="4"/>
    <x v="4"/>
    <s v="银乐迪"/>
    <n v="1160889.5999999999"/>
    <n v="182375.75616000002"/>
    <x v="3157"/>
    <x v="6741"/>
    <x v="6665"/>
    <x v="166"/>
    <s v="休闲娱乐"/>
    <x v="23"/>
    <s v="KTV"/>
    <d v="2013-01-08T00:00:00"/>
    <d v="2023-05-09T00:00:00"/>
    <s v="纯保底"/>
    <s v="0."/>
    <s v="0."/>
    <s v=""/>
    <n v="10.3"/>
  </r>
  <r>
    <d v="2014-10-01T00:00:00"/>
    <x v="4"/>
    <x v="4"/>
    <s v="Caffe Bene 咖啡陪你"/>
    <n v="164187"/>
    <n v="19012.854599999999"/>
    <x v="4224"/>
    <x v="6742"/>
    <x v="6666"/>
    <x v="167"/>
    <s v="餐饮"/>
    <x v="0"/>
    <s v="咖啡店/面包店/冰激凌"/>
    <d v="2013-03-25T00:00:00"/>
    <d v="2018-04-23T00:00:00"/>
    <s v="保底与流水两者取高"/>
    <s v="0.09"/>
    <s v="0.09"/>
    <s v=""/>
    <n v="5.0999999999999996"/>
  </r>
  <r>
    <d v="2014-10-01T00:00:00"/>
    <x v="4"/>
    <x v="4"/>
    <s v="青花瓷"/>
    <n v="583480.79999999993"/>
    <n v="65991.678480000002"/>
    <x v="2360"/>
    <x v="6743"/>
    <x v="6667"/>
    <x v="168"/>
    <s v="餐饮"/>
    <x v="2"/>
    <s v="餐馆/饭店"/>
    <d v="2012-12-24T00:00:00"/>
    <d v="2021-05-09T00:00:00"/>
    <s v="保底(含物管费)与流水两者取高"/>
    <s v="0.08"/>
    <s v="0.08"/>
    <s v=""/>
    <n v="8.4"/>
  </r>
  <r>
    <d v="2014-10-01T00:00:00"/>
    <x v="4"/>
    <x v="4"/>
    <s v="菲滋比萨"/>
    <n v="767977.2"/>
    <n v="75415.361040000003"/>
    <x v="4225"/>
    <x v="6744"/>
    <x v="6668"/>
    <x v="169"/>
    <s v="餐饮"/>
    <x v="2"/>
    <s v="快餐"/>
    <d v="2012-12-14T00:00:00"/>
    <d v="2021-05-09T00:00:00"/>
    <s v="保底与流水两者取高"/>
    <s v="0.08"/>
    <s v="0.08"/>
    <s v=""/>
    <n v="8.4"/>
  </r>
  <r>
    <d v="2014-10-01T00:00:00"/>
    <x v="4"/>
    <x v="4"/>
    <s v="Grandma's Home 外婆家"/>
    <n v="2714692.8"/>
    <n v="111030.93551999998"/>
    <x v="2253"/>
    <x v="6745"/>
    <x v="6669"/>
    <x v="170"/>
    <s v="餐饮"/>
    <x v="2"/>
    <s v="餐馆/饭店"/>
    <d v="2012-11-28T00:00:00"/>
    <d v="2023-05-09T00:00:00"/>
    <s v="纯保底"/>
    <s v="0."/>
    <s v="0."/>
    <s v=""/>
    <n v="10.4"/>
  </r>
  <r>
    <d v="2014-10-01T00:00:00"/>
    <x v="4"/>
    <x v="4"/>
    <s v="山葵家"/>
    <n v="514024.8"/>
    <n v="48832.355999999992"/>
    <x v="4049"/>
    <x v="6746"/>
    <x v="6670"/>
    <x v="177"/>
    <s v="餐饮"/>
    <x v="2"/>
    <s v="餐馆/饭店"/>
    <d v="2014-01-01T00:00:00"/>
    <d v="2017-12-31T00:00:00"/>
    <s v="保底(含物管费)与流水两者取高"/>
    <s v="0.1"/>
    <s v="0.1"/>
    <s v=""/>
    <n v="4"/>
  </r>
  <r>
    <d v="2014-10-01T00:00:00"/>
    <x v="4"/>
    <x v="4"/>
    <s v="Mentor Salon 曼都沙龙"/>
    <n v="211600.8"/>
    <n v="28989.309600000001"/>
    <x v="2797"/>
    <x v="6747"/>
    <x v="6671"/>
    <x v="25"/>
    <s v="美容"/>
    <x v="8"/>
    <s v="美容/美发/美甲"/>
    <d v="2013-01-11T00:00:00"/>
    <d v="2018-05-09T00:00:00"/>
    <s v="纯保底"/>
    <s v="0."/>
    <s v="0."/>
    <s v=""/>
    <n v="5.3"/>
  </r>
  <r>
    <d v="2014-10-01T00:00:00"/>
    <x v="4"/>
    <x v="4"/>
    <s v="Balabala 巴拉巴拉"/>
    <n v="273165.24"/>
    <n v="46984.421279999995"/>
    <x v="101"/>
    <x v="6748"/>
    <x v="6672"/>
    <x v="54"/>
    <s v="儿童"/>
    <x v="14"/>
    <s v="童装/童鞋"/>
    <d v="2013-01-11T00:00:00"/>
    <d v="2015-05-09T00:00:00"/>
    <s v="保底与流水两者取高"/>
    <s v="0.15"/>
    <s v="0.15"/>
    <s v=""/>
    <n v="2.2999999999999998"/>
  </r>
  <r>
    <d v="2014-10-01T00:00:00"/>
    <x v="4"/>
    <x v="4"/>
    <s v="aimerfeel"/>
    <n v="67802.399999999994"/>
    <n v="15899.662799999998"/>
    <x v="2700"/>
    <x v="6749"/>
    <x v="6673"/>
    <x v="106"/>
    <s v="普通服饰"/>
    <x v="9"/>
    <s v="内衣裤/保暖内衣"/>
    <d v="2012-12-24T00:00:00"/>
    <d v="2015-05-09T00:00:00"/>
    <s v="保底与流水两者取高"/>
    <s v="0.14"/>
    <s v="0.14"/>
    <s v=""/>
    <n v="2.4"/>
  </r>
  <r>
    <d v="2014-10-01T00:00:00"/>
    <x v="4"/>
    <x v="4"/>
    <s v="Jeep&amp;Barbie"/>
    <n v="55861.2"/>
    <n v="15730.513920000001"/>
    <x v="813"/>
    <x v="6750"/>
    <x v="6674"/>
    <x v="154"/>
    <s v="儿童"/>
    <x v="14"/>
    <s v="童装/童鞋"/>
    <d v="2013-04-10T00:00:00"/>
    <d v="2015-05-09T00:00:00"/>
    <s v="保底与流水两者取高"/>
    <s v="0.15"/>
    <s v="0.15"/>
    <s v=""/>
    <n v="2.1"/>
  </r>
  <r>
    <d v="2014-10-01T00:00:00"/>
    <x v="4"/>
    <x v="4"/>
    <s v="孩之宝"/>
    <n v="39904.799999999996"/>
    <n v="15211.709759999998"/>
    <x v="4226"/>
    <x v="6751"/>
    <x v="6675"/>
    <x v="31"/>
    <s v="儿童"/>
    <x v="14"/>
    <s v="儿童玩具"/>
    <d v="2013-04-20T00:00:00"/>
    <d v="2015-05-19T00:00:00"/>
    <s v="保底与流水两者取高"/>
    <s v="0."/>
    <s v="0."/>
    <s v=""/>
    <n v="2.1"/>
  </r>
  <r>
    <d v="2014-10-01T00:00:00"/>
    <x v="4"/>
    <x v="4"/>
    <s v="Han Lin BBQ 韩林炭烤"/>
    <n v="634518"/>
    <n v="108375.6744"/>
    <x v="2977"/>
    <x v="6752"/>
    <x v="6676"/>
    <x v="171"/>
    <s v="餐饮"/>
    <x v="2"/>
    <s v="餐馆/饭店"/>
    <d v="2013-02-27T00:00:00"/>
    <d v="2019-05-09T00:00:00"/>
    <s v="保底与流水两者取高"/>
    <s v="0.1"/>
    <s v="0.1"/>
    <s v=""/>
    <n v="6.2"/>
  </r>
  <r>
    <d v="2014-10-01T00:00:00"/>
    <x v="4"/>
    <x v="4"/>
    <s v="云蝶"/>
    <n v="426128.39999999997"/>
    <n v="51561.536399999997"/>
    <x v="4227"/>
    <x v="6753"/>
    <x v="6677"/>
    <x v="172"/>
    <s v="餐饮"/>
    <x v="2"/>
    <s v="餐馆/饭店"/>
    <d v="2012-12-28T00:00:00"/>
    <d v="2018-05-09T00:00:00"/>
    <s v="保底与流水两者取高"/>
    <s v="0.1"/>
    <s v="0.1"/>
    <s v=""/>
    <n v="5.4"/>
  </r>
  <r>
    <d v="2014-10-01T00:00:00"/>
    <x v="4"/>
    <x v="4"/>
    <s v="粉壹仟"/>
    <n v="279630.36"/>
    <n v="36911.207520000004"/>
    <x v="4228"/>
    <x v="6754"/>
    <x v="6678"/>
    <x v="173"/>
    <s v="餐饮"/>
    <x v="2"/>
    <s v="快餐"/>
    <d v="2012-12-06T00:00:00"/>
    <d v="2018-05-09T00:00:00"/>
    <s v="保底与流水两者取高"/>
    <s v="0.09"/>
    <s v="0.09"/>
    <s v=""/>
    <n v="5.4"/>
  </r>
  <r>
    <d v="2014-10-01T00:00:00"/>
    <x v="4"/>
    <x v="4"/>
    <s v="Skull Candy"/>
    <n v="96327.599999999991"/>
    <n v="15874.788479999999"/>
    <x v="1188"/>
    <x v="6755"/>
    <x v="6679"/>
    <x v="174"/>
    <s v="电器"/>
    <x v="24"/>
    <s v="音像视觉设备/照相器材"/>
    <d v="2013-01-05T00:00:00"/>
    <d v="2015-05-09T00:00:00"/>
    <s v="保底与流水两者取高"/>
    <s v="0.13"/>
    <s v="0.13"/>
    <s v=""/>
    <n v="2.2999999999999998"/>
  </r>
  <r>
    <d v="2014-10-01T00:00:00"/>
    <x v="4"/>
    <x v="4"/>
    <s v="木棉堂"/>
    <n v="449028"/>
    <n v="59181.890399999997"/>
    <x v="750"/>
    <x v="6756"/>
    <x v="6680"/>
    <x v="175"/>
    <s v="餐饮"/>
    <x v="2"/>
    <s v="餐馆/饭店"/>
    <d v="2013-01-11T00:00:00"/>
    <d v="2018-05-09T00:00:00"/>
    <s v="保底与流水两者取高"/>
    <s v="0.09"/>
    <s v="0.09"/>
    <s v=""/>
    <n v="5.3"/>
  </r>
  <r>
    <d v="2014-10-01T00:00:00"/>
    <x v="4"/>
    <x v="4"/>
    <s v="新华书店"/>
    <n v="272470.44"/>
    <n v="42232.9182"/>
    <x v="4229"/>
    <x v="6757"/>
    <x v="6681"/>
    <x v="176"/>
    <s v="其它"/>
    <x v="1"/>
    <s v="书店/漫画/杂志"/>
    <d v="2013-04-19T00:00:00"/>
    <d v="2016-05-18T00:00:00"/>
    <s v="保底(含物管费)与流水两者取高"/>
    <s v="0.1"/>
    <s v="0.1"/>
    <s v=""/>
    <n v="3.1"/>
  </r>
  <r>
    <d v="2014-10-01T00:00:00"/>
    <x v="4"/>
    <x v="4"/>
    <s v="Storchenmuehle"/>
    <n v="43862.400000000001"/>
    <n v="12241.995840000001"/>
    <x v="4230"/>
    <x v="6758"/>
    <x v="6682"/>
    <x v="48"/>
    <s v="其它"/>
    <x v="4"/>
    <s v="家居家饰/日杂"/>
    <d v="2013-01-21T00:00:00"/>
    <d v="2015-05-09T00:00:00"/>
    <s v="保底与流水两者取高"/>
    <s v="0.14"/>
    <s v="0.14"/>
    <s v=""/>
    <n v="2.2999999999999998"/>
  </r>
  <r>
    <d v="2014-10-01T00:00:00"/>
    <x v="4"/>
    <x v="4"/>
    <s v="New Balance 新百伦"/>
    <n v="1016979.156"/>
    <n v="132207.29028000002"/>
    <x v="2028"/>
    <x v="6759"/>
    <x v="6683"/>
    <x v="177"/>
    <s v="普通服饰"/>
    <x v="18"/>
    <s v="运动服饰/运动配饰"/>
    <d v="2013-03-10T00:00:00"/>
    <d v="2016-05-09T00:00:00"/>
    <s v="保底(含物管费)与流水两者取高"/>
    <s v="0.13"/>
    <s v="0.13"/>
    <s v=""/>
    <n v="3.2"/>
  </r>
  <r>
    <d v="2014-10-01T00:00:00"/>
    <x v="4"/>
    <x v="4"/>
    <s v="避风塘"/>
    <n v="1501354.308"/>
    <n v="105094.80156000002"/>
    <x v="2881"/>
    <x v="6760"/>
    <x v="6684"/>
    <x v="178"/>
    <s v="餐饮"/>
    <x v="2"/>
    <s v="餐馆/饭店"/>
    <d v="2012-11-27T00:00:00"/>
    <d v="2021-05-09T00:00:00"/>
    <s v="保底(含物管费)与流水两者取高"/>
    <s v="0.07"/>
    <s v="0.07"/>
    <s v=""/>
    <n v="8.5"/>
  </r>
  <r>
    <d v="2014-10-01T00:00:00"/>
    <x v="4"/>
    <x v="4"/>
    <s v="Subway 赛百味"/>
    <n v="206136"/>
    <n v="26385.407999999999"/>
    <x v="1484"/>
    <x v="6761"/>
    <x v="6685"/>
    <x v="179"/>
    <s v="餐饮"/>
    <x v="2"/>
    <s v="快餐"/>
    <d v="2013-02-07T00:00:00"/>
    <d v="2018-05-09T00:00:00"/>
    <s v="保底与流水两者取高"/>
    <s v="0.11"/>
    <s v="0.11"/>
    <s v=""/>
    <n v="5.3"/>
  </r>
  <r>
    <d v="2014-10-01T00:00:00"/>
    <x v="4"/>
    <x v="4"/>
    <s v="靡尔"/>
    <n v="108680.4"/>
    <n v="17073.690839999999"/>
    <x v="4068"/>
    <x v="6762"/>
    <x v="6686"/>
    <x v="110"/>
    <s v="餐饮"/>
    <x v="0"/>
    <s v="咖啡店/面包店/冰激凌"/>
    <d v="2013-12-01T00:00:00"/>
    <d v="2015-12-20T00:00:00"/>
    <s v="保底与流水两者取高"/>
    <s v="0.14"/>
    <s v="0.14"/>
    <s v=""/>
    <n v="2.1"/>
  </r>
  <r>
    <d v="2014-10-01T00:00:00"/>
    <x v="4"/>
    <x v="4"/>
    <s v="中影影院"/>
    <n v="3406617.324"/>
    <n v="401812.78346768959"/>
    <x v="4231"/>
    <x v="6763"/>
    <x v="6687"/>
    <x v="180"/>
    <s v="休闲娱乐"/>
    <x v="25"/>
    <s v="电影院"/>
    <d v="2012-08-29T00:00:00"/>
    <d v="2033-05-09T00:00:00"/>
    <s v="保底与流水两者取高"/>
    <s v="0.12"/>
    <s v="0.12"/>
    <s v=""/>
    <n v="20.7"/>
  </r>
  <r>
    <d v="2014-10-01T00:00:00"/>
    <x v="4"/>
    <x v="4"/>
    <s v="KFC Select 肯德基精选"/>
    <n v="396000"/>
    <n v="31680"/>
    <x v="438"/>
    <x v="6511"/>
    <x v="6435"/>
    <x v="181"/>
    <s v="餐饮"/>
    <x v="2"/>
    <s v="快餐"/>
    <d v="2013-03-04T00:00:00"/>
    <d v="2028-06-13T00:00:00"/>
    <s v="保底与流水两者取高"/>
    <n v="0.08"/>
    <n v="0.08"/>
    <s v=""/>
    <n v="15.3"/>
  </r>
  <r>
    <d v="2014-10-01T00:00:00"/>
    <x v="4"/>
    <x v="4"/>
    <s v="The Little Gym"/>
    <n v="170440.8"/>
    <n v="61716.613680000002"/>
    <x v="4232"/>
    <x v="6764"/>
    <x v="6688"/>
    <x v="182"/>
    <s v="休闲娱乐"/>
    <x v="10"/>
    <s v="保龄球馆"/>
    <d v="2012-12-18T00:00:00"/>
    <d v="2018-05-09T00:00:00"/>
    <s v="纯保底"/>
    <s v="0."/>
    <s v="0."/>
    <s v=""/>
    <n v="5.4"/>
  </r>
  <r>
    <d v="2014-10-01T00:00:00"/>
    <x v="4"/>
    <x v="4"/>
    <s v="雅戈尔"/>
    <n v="220659.6"/>
    <n v="44396.711520000004"/>
    <x v="4233"/>
    <x v="6765"/>
    <x v="6689"/>
    <x v="132"/>
    <s v="普通服饰"/>
    <x v="12"/>
    <s v="男装"/>
    <d v="2013-01-25T00:00:00"/>
    <d v="2016-05-09T00:00:00"/>
    <s v="保底与流水两者取高"/>
    <s v="0.16"/>
    <s v="0.16"/>
    <s v=""/>
    <n v="3.3"/>
  </r>
  <r>
    <d v="2014-10-01T00:00:00"/>
    <x v="4"/>
    <x v="4"/>
    <s v="Eurolook"/>
    <n v="95512.8"/>
    <n v="52799.475839999992"/>
    <x v="4234"/>
    <x v="6766"/>
    <x v="6690"/>
    <x v="133"/>
    <s v="普通服饰"/>
    <x v="13"/>
    <s v="女装"/>
    <d v="2013-03-13T00:00:00"/>
    <d v="2016-05-09T00:00:00"/>
    <s v="保底与流水两者取高"/>
    <s v="0.17"/>
    <s v="0.17"/>
    <s v=""/>
    <n v="3.2"/>
  </r>
  <r>
    <d v="2014-10-01T00:00:00"/>
    <x v="4"/>
    <x v="4"/>
    <s v="100km 集合店"/>
    <n v="78264"/>
    <n v="27603.712800000001"/>
    <x v="3706"/>
    <x v="6767"/>
    <x v="6691"/>
    <x v="54"/>
    <s v="普通服饰"/>
    <x v="9"/>
    <s v="综合服饰"/>
    <d v="2013-01-11T00:00:00"/>
    <d v="2015-05-09T00:00:00"/>
    <s v="保底与流水两者取高"/>
    <s v="0.13"/>
    <s v="0.13"/>
    <s v=""/>
    <n v="2.2999999999999998"/>
  </r>
  <r>
    <d v="2014-10-01T00:00:00"/>
    <x v="4"/>
    <x v="4"/>
    <s v="I Love Choc"/>
    <n v="94662"/>
    <n v="17559.800999999999"/>
    <x v="2561"/>
    <x v="6768"/>
    <x v="6692"/>
    <x v="149"/>
    <s v="普通服饰"/>
    <x v="9"/>
    <s v="中性服装/休闲服饰"/>
    <d v="2013-02-25T00:00:00"/>
    <d v="2015-05-09T00:00:00"/>
    <s v="保底与流水两者取高"/>
    <s v="0.15"/>
    <s v="0.15"/>
    <s v=""/>
    <n v="2.2000000000000002"/>
  </r>
  <r>
    <d v="2014-10-01T00:00:00"/>
    <x v="4"/>
    <x v="4"/>
    <s v="Pureland"/>
    <n v="33802.799999999996"/>
    <n v="19152.66648"/>
    <x v="4235"/>
    <x v="6769"/>
    <x v="6693"/>
    <x v="149"/>
    <s v="其它"/>
    <x v="1"/>
    <s v="其它"/>
    <d v="2013-01-09T00:00:00"/>
    <d v="2015-05-09T00:00:00"/>
    <s v="保底与流水两者取高"/>
    <s v="0.15"/>
    <s v="0.15"/>
    <s v=""/>
    <n v="2.2999999999999998"/>
  </r>
  <r>
    <d v="2014-10-01T00:00:00"/>
    <x v="4"/>
    <x v="4"/>
    <s v="Skechers 斯凯奇"/>
    <n v="218115.6"/>
    <n v="44190.220559999994"/>
    <x v="4236"/>
    <x v="6770"/>
    <x v="6694"/>
    <x v="5"/>
    <s v="普通服饰"/>
    <x v="9"/>
    <s v="中性服装/休闲服饰"/>
    <d v="2013-06-20T00:00:00"/>
    <d v="2015-07-19T00:00:00"/>
    <s v="保底与流水两者取高"/>
    <s v="0.16"/>
    <s v="0.16"/>
    <s v=""/>
    <n v="2.1"/>
  </r>
  <r>
    <d v="2014-10-01T00:00:00"/>
    <x v="4"/>
    <x v="4"/>
    <s v="Mini Peace 太平鸟童装"/>
    <n v="287922"/>
    <n v="46844.90939999999"/>
    <x v="1966"/>
    <x v="6771"/>
    <x v="6695"/>
    <x v="183"/>
    <s v="儿童"/>
    <x v="14"/>
    <s v="童装/童鞋"/>
    <d v="2013-01-21T00:00:00"/>
    <d v="2015-05-09T00:00:00"/>
    <s v="保底与流水两者取高"/>
    <s v="0.15"/>
    <s v="0.15"/>
    <s v=""/>
    <n v="2.2999999999999998"/>
  </r>
  <r>
    <d v="2014-10-01T00:00:00"/>
    <x v="4"/>
    <x v="4"/>
    <s v="Les Enphants 丽婴房"/>
    <n v="177280.32000000004"/>
    <n v="32566.394784000004"/>
    <x v="3294"/>
    <x v="6772"/>
    <x v="6696"/>
    <x v="55"/>
    <s v="儿童"/>
    <x v="14"/>
    <s v="母婴用品"/>
    <d v="2013-02-21T00:00:00"/>
    <d v="2015-05-09T00:00:00"/>
    <s v="保底与流水两者取高"/>
    <s v="0.16"/>
    <s v="0.16"/>
    <s v=""/>
    <n v="2.2000000000000002"/>
  </r>
  <r>
    <d v="2014-10-01T00:00:00"/>
    <x v="4"/>
    <x v="4"/>
    <s v="WATER FLOWER 水中花"/>
    <n v="52582.799999999996"/>
    <n v="24561.425880000003"/>
    <x v="4237"/>
    <x v="6773"/>
    <x v="6697"/>
    <x v="63"/>
    <s v="普通服饰"/>
    <x v="9"/>
    <s v="内衣裤/保暖内衣"/>
    <d v="2013-01-02T00:00:00"/>
    <d v="2015-05-09T00:00:00"/>
    <s v="保底与流水两者取高"/>
    <s v="0.15"/>
    <s v="0.15"/>
    <s v=""/>
    <n v="2.2999999999999998"/>
  </r>
  <r>
    <d v="2014-10-01T00:00:00"/>
    <x v="4"/>
    <x v="4"/>
    <s v="新世家族"/>
    <n v="35416.799999999996"/>
    <n v="11868.169679999997"/>
    <x v="3700"/>
    <x v="6774"/>
    <x v="6698"/>
    <x v="137"/>
    <s v="普通服饰"/>
    <x v="9"/>
    <s v="内衣裤/保暖内衣"/>
    <d v="2013-01-02T00:00:00"/>
    <d v="2015-05-09T00:00:00"/>
    <s v="保底与流水两者取高"/>
    <s v="0.15"/>
    <s v="0.15"/>
    <s v=""/>
    <n v="2.2999999999999998"/>
  </r>
  <r>
    <d v="2014-10-01T00:00:00"/>
    <x v="4"/>
    <x v="4"/>
    <s v="Embry Form 安莉芳"/>
    <n v="24126"/>
    <n v="14352.5574"/>
    <x v="4238"/>
    <x v="6775"/>
    <x v="6699"/>
    <x v="138"/>
    <s v="普通服饰"/>
    <x v="9"/>
    <s v="内衣裤/保暖内衣"/>
    <d v="2013-01-02T00:00:00"/>
    <d v="2015-05-09T00:00:00"/>
    <s v="保底与流水两者取高"/>
    <s v="0.15"/>
    <s v="0.15"/>
    <s v=""/>
    <n v="2.2999999999999998"/>
  </r>
  <r>
    <d v="2014-10-01T00:00:00"/>
    <x v="4"/>
    <x v="4"/>
    <s v="JOJO童装"/>
    <n v="90904.8"/>
    <n v="23707.971840000002"/>
    <x v="4239"/>
    <x v="6776"/>
    <x v="6700"/>
    <x v="184"/>
    <s v="儿童"/>
    <x v="14"/>
    <s v="童装/童鞋"/>
    <d v="2013-01-10T00:00:00"/>
    <d v="2015-05-09T00:00:00"/>
    <s v="保底与流水两者取高"/>
    <s v="0.15"/>
    <s v="0.15"/>
    <s v=""/>
    <n v="2.2999999999999998"/>
  </r>
  <r>
    <d v="2014-10-01T00:00:00"/>
    <x v="4"/>
    <x v="4"/>
    <s v="M·latin 马拉丁"/>
    <n v="224712"/>
    <n v="44605.332000000002"/>
    <x v="4240"/>
    <x v="6777"/>
    <x v="6701"/>
    <x v="185"/>
    <s v="儿童"/>
    <x v="14"/>
    <s v="童装/童鞋"/>
    <d v="2013-01-07T00:00:00"/>
    <d v="2016-05-09T00:00:00"/>
    <s v="保底与流水两者取高"/>
    <s v="0.15"/>
    <s v="0.15"/>
    <s v=""/>
    <n v="3.3"/>
  </r>
  <r>
    <d v="2014-10-01T00:00:00"/>
    <x v="4"/>
    <x v="4"/>
    <s v="jnby by JNBY"/>
    <n v="263160"/>
    <n v="56421.503999999994"/>
    <x v="3782"/>
    <x v="6778"/>
    <x v="6702"/>
    <x v="25"/>
    <s v="儿童"/>
    <x v="14"/>
    <s v="童装/童鞋"/>
    <d v="2013-01-11T00:00:00"/>
    <d v="2016-05-09T00:00:00"/>
    <s v="保底与流水两者取高"/>
    <s v="0.18"/>
    <s v="0.18"/>
    <s v=""/>
    <n v="3.3"/>
  </r>
  <r>
    <d v="2014-10-01T00:00:00"/>
    <x v="4"/>
    <x v="4"/>
    <s v="大光明眼镜"/>
    <n v="167716.79999999999"/>
    <n v="48604.32864"/>
    <x v="4241"/>
    <x v="6779"/>
    <x v="6703"/>
    <x v="186"/>
    <s v="其它"/>
    <x v="1"/>
    <s v="眼镜"/>
    <d v="2013-03-15T00:00:00"/>
    <d v="2016-05-09T00:00:00"/>
    <s v="保底与流水两者取高"/>
    <s v="0.18"/>
    <s v="0.18"/>
    <s v=""/>
    <n v="3.2"/>
  </r>
  <r>
    <d v="2014-10-01T00:00:00"/>
    <x v="4"/>
    <x v="4"/>
    <s v="O-Land"/>
    <n v="205371"/>
    <n v="66006.239400000006"/>
    <x v="2078"/>
    <x v="6780"/>
    <x v="6704"/>
    <x v="187"/>
    <s v="儿童"/>
    <x v="22"/>
    <s v="儿童主题乐园"/>
    <d v="2012-11-28T00:00:00"/>
    <d v="2025-05-26T00:00:00"/>
    <s v="纯扣"/>
    <s v="0.13"/>
    <s v="0.13"/>
    <s v=""/>
    <n v="12.5"/>
  </r>
  <r>
    <d v="2014-10-01T00:00:00"/>
    <x v="4"/>
    <x v="4"/>
    <s v="康贝"/>
    <n v="88004.4"/>
    <n v="33380.068919999998"/>
    <x v="4242"/>
    <x v="6781"/>
    <x v="6705"/>
    <x v="164"/>
    <s v="儿童"/>
    <x v="14"/>
    <s v="童装/童鞋"/>
    <d v="2013-02-21T00:00:00"/>
    <d v="2016-05-09T00:00:00"/>
    <s v="保底与流水两者取高"/>
    <s v="0.2"/>
    <s v="0.2"/>
    <s v=""/>
    <n v="3.2"/>
  </r>
  <r>
    <d v="2014-10-01T00:00:00"/>
    <x v="4"/>
    <x v="4"/>
    <s v="悠游堂"/>
    <n v="162948"/>
    <n v="111863.80200000003"/>
    <x v="4243"/>
    <x v="6782"/>
    <x v="6706"/>
    <x v="188"/>
    <s v="儿童"/>
    <x v="22"/>
    <s v="儿童主题乐园"/>
    <d v="2013-04-13T00:00:00"/>
    <d v="2018-05-27T00:00:00"/>
    <s v="保底与流水两者取高"/>
    <s v="0.21"/>
    <s v="0.21"/>
    <s v=""/>
    <n v="5.0999999999999996"/>
  </r>
  <r>
    <d v="2014-10-01T00:00:00"/>
    <x v="4"/>
    <x v="4"/>
    <s v="娇莉芙"/>
    <n v="210046.8"/>
    <n v="58960.136759999994"/>
    <x v="4244"/>
    <x v="6783"/>
    <x v="6707"/>
    <x v="145"/>
    <s v="美容"/>
    <x v="8"/>
    <s v="美容/美发/美甲"/>
    <d v="2012-11-30T00:00:00"/>
    <d v="2018-05-09T00:00:00"/>
    <s v="保底与流水两者取高"/>
    <s v="0.1"/>
    <s v="0.1"/>
    <s v=""/>
    <n v="5.4"/>
  </r>
  <r>
    <d v="2014-10-01T00:00:00"/>
    <x v="4"/>
    <x v="4"/>
    <s v="木马王国"/>
    <n v="1230124.8"/>
    <n v="186855.95712000001"/>
    <x v="4245"/>
    <x v="6784"/>
    <x v="6708"/>
    <x v="189"/>
    <s v="儿童"/>
    <x v="22"/>
    <s v="儿童主题乐园"/>
    <d v="2013-01-14T00:00:00"/>
    <d v="2022-05-13T00:00:00"/>
    <s v="保底(含物管费)与流水两者取高"/>
    <s v="0.1"/>
    <s v="0.1"/>
    <s v=""/>
    <n v="9.3000000000000007"/>
  </r>
  <r>
    <d v="2014-10-01T00:00:00"/>
    <x v="4"/>
    <x v="4"/>
    <s v="Carrera 卡雷拉"/>
    <n v="79509.599999999991"/>
    <n v="9596.8087200000009"/>
    <x v="4246"/>
    <x v="6785"/>
    <x v="6709"/>
    <x v="47"/>
    <s v="儿童"/>
    <x v="14"/>
    <s v="儿童玩具"/>
    <d v="2014-05-28T00:00:00"/>
    <d v="2015-05-27T00:00:00"/>
    <s v="保底与流水两者取高"/>
    <s v="0.1"/>
    <s v="0.1"/>
    <s v=""/>
    <n v="1"/>
  </r>
  <r>
    <d v="2014-10-01T00:00:00"/>
    <x v="4"/>
    <x v="4"/>
    <s v="2平米"/>
    <n v="26565.599999999999"/>
    <n v="7199.2776000000003"/>
    <x v="4247"/>
    <x v="6786"/>
    <x v="6710"/>
    <x v="6"/>
    <s v="其它"/>
    <x v="4"/>
    <s v="家具/厨房/卫浴/灯"/>
    <d v="2014-07-05T00:00:00"/>
    <d v="2015-07-04T00:00:00"/>
    <s v="保底与流水两者取高"/>
    <s v="0.18"/>
    <s v="0.18"/>
    <s v=""/>
    <n v="1"/>
  </r>
  <r>
    <d v="2014-10-01T00:00:00"/>
    <x v="4"/>
    <x v="4"/>
    <s v="咔卟咔卟"/>
    <n v="46443.120000000017"/>
    <n v="7101.1530480000001"/>
    <x v="4248"/>
    <x v="6787"/>
    <x v="6711"/>
    <x v="10"/>
    <s v="餐饮"/>
    <x v="0"/>
    <s v="小吃/冷饮/果汁吧"/>
    <d v="2014-08-13T00:00:00"/>
    <d v="2015-08-12T00:00:00"/>
    <s v="保底与流水两者取高"/>
    <s v="0.14"/>
    <s v="0.14"/>
    <s v=""/>
    <n v="1"/>
  </r>
  <r>
    <d v="2014-10-01T00:00:00"/>
    <x v="4"/>
    <x v="4"/>
    <s v="泰兰尼斯"/>
    <n v="47396.616000000002"/>
    <n v="8185.3955831999992"/>
    <x v="4249"/>
    <x v="6788"/>
    <x v="6712"/>
    <x v="6"/>
    <s v="儿童"/>
    <x v="14"/>
    <s v="童装/童鞋"/>
    <d v="2014-03-29T00:00:00"/>
    <d v="2015-03-28T00:00:00"/>
    <s v="保底与流水两者取高"/>
    <s v="0.16"/>
    <s v="0.16"/>
    <s v=""/>
    <n v="1"/>
  </r>
  <r>
    <d v="2014-10-01T00:00:00"/>
    <x v="4"/>
    <x v="4"/>
    <s v="Dr. Kong 江博士"/>
    <n v="160806.36000000002"/>
    <n v="26324.001132000001"/>
    <x v="4250"/>
    <x v="6789"/>
    <x v="6713"/>
    <x v="64"/>
    <s v="儿童"/>
    <x v="14"/>
    <s v="童装/童鞋"/>
    <d v="2014-04-18T00:00:00"/>
    <d v="2015-04-17T00:00:00"/>
    <s v="保底与流水两者取高"/>
    <s v="0.16"/>
    <s v="0.16"/>
    <s v=""/>
    <n v="1"/>
  </r>
  <r>
    <d v="2014-10-01T00:00:00"/>
    <x v="4"/>
    <x v="4"/>
    <s v="Cold Stone 酷圣石"/>
    <n v="258508.79999999999"/>
    <n v="35881.021439999997"/>
    <x v="4251"/>
    <x v="6790"/>
    <x v="6714"/>
    <x v="94"/>
    <s v="餐饮"/>
    <x v="0"/>
    <s v="咖啡店/面包店/冰激凌"/>
    <d v="2014-07-21T00:00:00"/>
    <d v="2019-07-13T00:00:00"/>
    <s v="保底与流水两者取高"/>
    <s v="0.13"/>
    <s v="0.13"/>
    <s v=""/>
    <n v="5"/>
  </r>
  <r>
    <d v="2014-10-01T00:00:00"/>
    <x v="4"/>
    <x v="4"/>
    <s v="维果部落(03-K11)"/>
    <n v="32976"/>
    <n v="3297.6"/>
    <x v="5"/>
    <x v="6791"/>
    <x v="6715"/>
    <x v="11"/>
    <s v="餐饮"/>
    <x v="0"/>
    <s v="小吃/冷饮/果汁吧"/>
    <d v="2014-03-14T00:00:00"/>
    <d v="2015-03-13T00:00:00"/>
    <s v="保底(含物管费)与流水两者取高"/>
    <s v="0.1"/>
    <s v="0.1"/>
    <s v=""/>
    <n v="1"/>
  </r>
  <r>
    <d v="2014-10-01T00:00:00"/>
    <x v="4"/>
    <x v="4"/>
    <s v="维果部落(03-K12)"/>
    <n v="54120"/>
    <n v="5412"/>
    <x v="4"/>
    <x v="6792"/>
    <x v="6716"/>
    <x v="11"/>
    <s v="餐饮"/>
    <x v="0"/>
    <s v="小吃/冷饮/果汁吧"/>
    <d v="2014-03-14T00:00:00"/>
    <d v="2015-03-13T00:00:00"/>
    <s v="保底(含物管费)与流水两者取高"/>
    <s v="0.1"/>
    <s v="0.1"/>
    <s v=""/>
    <n v="1"/>
  </r>
  <r>
    <d v="2014-10-01T00:00:00"/>
    <x v="4"/>
    <x v="4"/>
    <s v="爱茜茜里(冰车)"/>
    <n v="34888.799999999996"/>
    <n v="6182.2953600000001"/>
    <x v="4252"/>
    <x v="6793"/>
    <x v="6717"/>
    <x v="11"/>
    <s v="餐饮"/>
    <x v="0"/>
    <s v="咖啡店/面包店/冰激凌"/>
    <d v="2014-05-31T00:00:00"/>
    <d v="2014-11-30T00:00:00"/>
    <s v="保底与流水两者取高"/>
    <s v="0.16"/>
    <s v="0.16"/>
    <s v=""/>
    <n v="0.5"/>
  </r>
  <r>
    <d v="2014-10-01T00:00:00"/>
    <x v="4"/>
    <x v="4"/>
    <s v="New Balance Kids"/>
    <n v="122358"/>
    <n v="17729.674199999998"/>
    <x v="4253"/>
    <x v="6794"/>
    <x v="6718"/>
    <x v="10"/>
    <s v="儿童"/>
    <x v="14"/>
    <s v="童装/童鞋"/>
    <d v="2013-07-31T00:00:00"/>
    <d v="2015-07-30T00:00:00"/>
    <s v="保底与流水两者取高"/>
    <s v="0.14"/>
    <s v="0.14"/>
    <s v=""/>
    <n v="2"/>
  </r>
  <r>
    <d v="2014-10-01T00:00:00"/>
    <x v="4"/>
    <x v="4"/>
    <s v="Zippo"/>
    <n v="61298.279999999992"/>
    <n v="7202.5478999999996"/>
    <x v="148"/>
    <x v="6795"/>
    <x v="6719"/>
    <x v="10"/>
    <s v="其它"/>
    <x v="1"/>
    <s v="个人嗜好/收藏品"/>
    <d v="2013-11-09T00:00:00"/>
    <d v="2015-11-08T00:00:00"/>
    <s v="纯保底"/>
    <s v="0."/>
    <s v="0."/>
    <s v=""/>
    <n v="2"/>
  </r>
  <r>
    <d v="2014-11-01T00:00:00"/>
    <x v="4"/>
    <x v="4"/>
    <s v="银乐迪"/>
    <n v="1127216.3999999999"/>
    <n v="182383.61352000001"/>
    <x v="3655"/>
    <x v="6796"/>
    <x v="6720"/>
    <x v="166"/>
    <s v="休闲娱乐"/>
    <x v="23"/>
    <s v="KTV"/>
    <d v="2013-01-08T00:00:00"/>
    <d v="2023-05-09T00:00:00"/>
    <s v="纯保底"/>
    <s v="0."/>
    <s v="0."/>
    <s v=""/>
    <n v="10.3"/>
  </r>
  <r>
    <d v="2014-11-01T00:00:00"/>
    <x v="4"/>
    <x v="4"/>
    <s v="Caffe Bene 咖啡陪你"/>
    <n v="142021.68"/>
    <n v="19002.500784000003"/>
    <x v="4254"/>
    <x v="6797"/>
    <x v="6721"/>
    <x v="167"/>
    <s v="餐饮"/>
    <x v="0"/>
    <s v="咖啡店/面包店/冰激凌"/>
    <d v="2013-03-25T00:00:00"/>
    <d v="2018-04-23T00:00:00"/>
    <s v="保底与流水两者取高"/>
    <s v="0.09"/>
    <s v="0.09"/>
    <s v=""/>
    <n v="5.0999999999999996"/>
  </r>
  <r>
    <d v="2014-11-01T00:00:00"/>
    <x v="4"/>
    <x v="4"/>
    <s v="青花瓷"/>
    <n v="490168.8"/>
    <n v="65976.720479999989"/>
    <x v="4255"/>
    <x v="6798"/>
    <x v="6722"/>
    <x v="168"/>
    <s v="餐饮"/>
    <x v="2"/>
    <s v="餐馆/饭店"/>
    <d v="2012-12-24T00:00:00"/>
    <d v="2021-05-09T00:00:00"/>
    <s v="保底(含物管费)与流水两者取高"/>
    <s v="0.08"/>
    <s v="0.08"/>
    <s v=""/>
    <n v="8.4"/>
  </r>
  <r>
    <d v="2014-11-01T00:00:00"/>
    <x v="4"/>
    <x v="4"/>
    <s v="菲滋比萨"/>
    <n v="667588.79999999993"/>
    <n v="67426.468799999988"/>
    <x v="4196"/>
    <x v="6799"/>
    <x v="6723"/>
    <x v="169"/>
    <s v="餐饮"/>
    <x v="2"/>
    <s v="快餐"/>
    <d v="2012-12-14T00:00:00"/>
    <d v="2021-05-09T00:00:00"/>
    <s v="保底与流水两者取高"/>
    <s v="0.08"/>
    <s v="0.08"/>
    <s v=""/>
    <n v="8.4"/>
  </r>
  <r>
    <d v="2014-11-01T00:00:00"/>
    <x v="4"/>
    <x v="4"/>
    <s v="Grandma's Home 外婆家"/>
    <n v="2343657.6"/>
    <n v="111089.37024000002"/>
    <x v="4256"/>
    <x v="6800"/>
    <x v="6724"/>
    <x v="170"/>
    <s v="餐饮"/>
    <x v="2"/>
    <s v="餐馆/饭店"/>
    <d v="2012-11-28T00:00:00"/>
    <d v="2023-05-09T00:00:00"/>
    <s v="纯保底"/>
    <s v="0."/>
    <s v="0."/>
    <s v=""/>
    <n v="10.4"/>
  </r>
  <r>
    <d v="2014-11-01T00:00:00"/>
    <x v="4"/>
    <x v="4"/>
    <s v="山葵家"/>
    <n v="519682.8"/>
    <n v="49369.866000000002"/>
    <x v="2470"/>
    <x v="6801"/>
    <x v="6725"/>
    <x v="177"/>
    <s v="餐饮"/>
    <x v="2"/>
    <s v="餐馆/饭店"/>
    <d v="2014-01-01T00:00:00"/>
    <d v="2017-12-31T00:00:00"/>
    <s v="保底(含物管费)与流水两者取高"/>
    <s v="0.1"/>
    <s v="0.1"/>
    <s v=""/>
    <n v="4"/>
  </r>
  <r>
    <d v="2014-11-01T00:00:00"/>
    <x v="4"/>
    <x v="4"/>
    <s v="Mentor Salon 曼都沙龙"/>
    <n v="240782.4"/>
    <n v="28990.200960000002"/>
    <x v="4257"/>
    <x v="6802"/>
    <x v="6726"/>
    <x v="25"/>
    <s v="美容"/>
    <x v="8"/>
    <s v="美容/美发/美甲"/>
    <d v="2013-01-11T00:00:00"/>
    <d v="2018-05-09T00:00:00"/>
    <s v="纯保底"/>
    <s v="0."/>
    <s v="0."/>
    <s v=""/>
    <n v="5.3"/>
  </r>
  <r>
    <d v="2014-11-01T00:00:00"/>
    <x v="4"/>
    <x v="4"/>
    <s v="Balabala 巴拉巴拉"/>
    <n v="275471.03999999998"/>
    <n v="47325.924672000001"/>
    <x v="4258"/>
    <x v="6803"/>
    <x v="6727"/>
    <x v="54"/>
    <s v="儿童"/>
    <x v="14"/>
    <s v="童装/童鞋"/>
    <d v="2013-01-11T00:00:00"/>
    <d v="2015-05-09T00:00:00"/>
    <s v="保底与流水两者取高"/>
    <s v="0.15"/>
    <s v="0.15"/>
    <s v=""/>
    <n v="2.2999999999999998"/>
  </r>
  <r>
    <d v="2014-11-01T00:00:00"/>
    <x v="4"/>
    <x v="4"/>
    <s v="aimerfeel"/>
    <n v="69018"/>
    <n v="15901.7472"/>
    <x v="2351"/>
    <x v="6804"/>
    <x v="6728"/>
    <x v="106"/>
    <s v="普通服饰"/>
    <x v="9"/>
    <s v="内衣裤/保暖内衣"/>
    <d v="2012-12-24T00:00:00"/>
    <d v="2015-05-09T00:00:00"/>
    <s v="保底与流水两者取高"/>
    <s v="0.14"/>
    <s v="0.14"/>
    <s v=""/>
    <n v="2.4"/>
  </r>
  <r>
    <d v="2014-11-01T00:00:00"/>
    <x v="4"/>
    <x v="4"/>
    <s v="Jeep&amp;Barbie"/>
    <n v="41982"/>
    <n v="15730.655399999998"/>
    <x v="4259"/>
    <x v="6805"/>
    <x v="6729"/>
    <x v="154"/>
    <s v="儿童"/>
    <x v="14"/>
    <s v="童装/童鞋"/>
    <d v="2013-04-10T00:00:00"/>
    <d v="2015-05-09T00:00:00"/>
    <s v="保底与流水两者取高"/>
    <s v="0.15"/>
    <s v="0.15"/>
    <s v=""/>
    <n v="2.1"/>
  </r>
  <r>
    <d v="2014-11-01T00:00:00"/>
    <x v="4"/>
    <x v="4"/>
    <s v="孩之宝"/>
    <n v="35632.799999999996"/>
    <n v="15211.642319999999"/>
    <x v="4260"/>
    <x v="6806"/>
    <x v="6730"/>
    <x v="31"/>
    <s v="儿童"/>
    <x v="14"/>
    <s v="儿童玩具"/>
    <d v="2013-04-20T00:00:00"/>
    <d v="2015-05-19T00:00:00"/>
    <s v="保底与流水两者取高"/>
    <s v="0."/>
    <s v="0."/>
    <s v=""/>
    <n v="2.1"/>
  </r>
  <r>
    <d v="2014-11-01T00:00:00"/>
    <x v="4"/>
    <x v="4"/>
    <s v="Han Lin BBQ 韩林炭烤"/>
    <n v="565404"/>
    <n v="108387.94680000001"/>
    <x v="1332"/>
    <x v="6807"/>
    <x v="6731"/>
    <x v="171"/>
    <s v="餐饮"/>
    <x v="2"/>
    <s v="餐馆/饭店"/>
    <d v="2013-02-27T00:00:00"/>
    <d v="2019-05-09T00:00:00"/>
    <s v="保底与流水两者取高"/>
    <s v="0.1"/>
    <s v="0.1"/>
    <s v=""/>
    <n v="6.2"/>
  </r>
  <r>
    <d v="2014-11-01T00:00:00"/>
    <x v="4"/>
    <x v="4"/>
    <s v="云蝶"/>
    <n v="325074"/>
    <n v="46323.044999999998"/>
    <x v="2669"/>
    <x v="6808"/>
    <x v="6732"/>
    <x v="172"/>
    <s v="餐饮"/>
    <x v="2"/>
    <s v="餐馆/饭店"/>
    <d v="2012-12-28T00:00:00"/>
    <d v="2018-05-09T00:00:00"/>
    <s v="保底与流水两者取高"/>
    <s v="0.1"/>
    <s v="0.1"/>
    <s v=""/>
    <n v="5.4"/>
  </r>
  <r>
    <d v="2014-11-01T00:00:00"/>
    <x v="4"/>
    <x v="4"/>
    <s v="粉壹仟"/>
    <n v="205803.72"/>
    <n v="36900.606995999995"/>
    <x v="3031"/>
    <x v="6809"/>
    <x v="6733"/>
    <x v="173"/>
    <s v="餐饮"/>
    <x v="2"/>
    <s v="快餐"/>
    <d v="2012-12-06T00:00:00"/>
    <d v="2018-05-09T00:00:00"/>
    <s v="保底与流水两者取高"/>
    <s v="0.09"/>
    <s v="0.09"/>
    <s v=""/>
    <n v="5.4"/>
  </r>
  <r>
    <d v="2014-11-01T00:00:00"/>
    <x v="4"/>
    <x v="4"/>
    <s v="Skull Candy"/>
    <n v="53732.4"/>
    <n v="15877.924199999998"/>
    <x v="4261"/>
    <x v="6810"/>
    <x v="6734"/>
    <x v="174"/>
    <s v="电器"/>
    <x v="24"/>
    <s v="音像视觉设备/照相器材"/>
    <d v="2013-01-05T00:00:00"/>
    <d v="2015-05-09T00:00:00"/>
    <s v="保底与流水两者取高"/>
    <s v="0.13"/>
    <s v="0.13"/>
    <s v=""/>
    <n v="2.2999999999999998"/>
  </r>
  <r>
    <d v="2014-11-01T00:00:00"/>
    <x v="4"/>
    <x v="4"/>
    <s v="木棉堂"/>
    <n v="543775.19999999995"/>
    <n v="64382.983679999998"/>
    <x v="3763"/>
    <x v="6811"/>
    <x v="6735"/>
    <x v="175"/>
    <s v="餐饮"/>
    <x v="2"/>
    <s v="餐馆/饭店"/>
    <d v="2013-01-11T00:00:00"/>
    <d v="2018-05-09T00:00:00"/>
    <s v="保底与流水两者取高"/>
    <s v="0.09"/>
    <s v="0.09"/>
    <s v=""/>
    <n v="5.3"/>
  </r>
  <r>
    <d v="2014-11-01T00:00:00"/>
    <x v="4"/>
    <x v="4"/>
    <s v="新华书店"/>
    <n v="262692"/>
    <n v="42240.873599999999"/>
    <x v="3385"/>
    <x v="6812"/>
    <x v="6736"/>
    <x v="176"/>
    <s v="其它"/>
    <x v="1"/>
    <s v="书店/漫画/杂志"/>
    <d v="2013-04-19T00:00:00"/>
    <d v="2016-05-18T00:00:00"/>
    <s v="保底(含物管费)与流水两者取高"/>
    <s v="0.1"/>
    <s v="0.1"/>
    <s v=""/>
    <n v="3.1"/>
  </r>
  <r>
    <d v="2014-11-01T00:00:00"/>
    <x v="4"/>
    <x v="4"/>
    <s v="Storchenmuehle"/>
    <n v="27580.799999999999"/>
    <n v="12240.359040000001"/>
    <x v="4262"/>
    <x v="6813"/>
    <x v="6737"/>
    <x v="48"/>
    <s v="其它"/>
    <x v="4"/>
    <s v="家居家饰/日杂"/>
    <d v="2013-01-21T00:00:00"/>
    <d v="2015-05-09T00:00:00"/>
    <s v="保底与流水两者取高"/>
    <s v="0.14"/>
    <s v="0.14"/>
    <s v=""/>
    <n v="2.2999999999999998"/>
  </r>
  <r>
    <d v="2014-11-01T00:00:00"/>
    <x v="4"/>
    <x v="4"/>
    <s v="New Balance 新百伦"/>
    <n v="790663.08000000019"/>
    <n v="102786.2004"/>
    <x v="441"/>
    <x v="6814"/>
    <x v="6738"/>
    <x v="177"/>
    <s v="普通服饰"/>
    <x v="18"/>
    <s v="运动服饰/运动配饰"/>
    <d v="2013-03-10T00:00:00"/>
    <d v="2016-05-09T00:00:00"/>
    <s v="保底(含物管费)与流水两者取高"/>
    <s v="0.13"/>
    <s v="0.13"/>
    <s v=""/>
    <n v="3.2"/>
  </r>
  <r>
    <d v="2014-11-01T00:00:00"/>
    <x v="4"/>
    <x v="4"/>
    <s v="避风塘"/>
    <n v="1125491.6275199994"/>
    <n v="85199.713514399991"/>
    <x v="4263"/>
    <x v="6815"/>
    <x v="6739"/>
    <x v="178"/>
    <s v="餐饮"/>
    <x v="2"/>
    <s v="餐馆/饭店"/>
    <d v="2012-11-27T00:00:00"/>
    <d v="2021-05-09T00:00:00"/>
    <s v="保底(含物管费)与流水两者取高"/>
    <s v="0.07"/>
    <s v="0.07"/>
    <s v=""/>
    <n v="8.5"/>
  </r>
  <r>
    <d v="2014-11-01T00:00:00"/>
    <x v="4"/>
    <x v="4"/>
    <s v="Subway 赛百味"/>
    <n v="169539.6"/>
    <n v="22362.273239999999"/>
    <x v="4264"/>
    <x v="6816"/>
    <x v="6740"/>
    <x v="179"/>
    <s v="餐饮"/>
    <x v="2"/>
    <s v="快餐"/>
    <d v="2013-02-07T00:00:00"/>
    <d v="2018-05-09T00:00:00"/>
    <s v="保底与流水两者取高"/>
    <s v="0.11"/>
    <s v="0.11"/>
    <s v=""/>
    <n v="5.3"/>
  </r>
  <r>
    <d v="2014-11-01T00:00:00"/>
    <x v="4"/>
    <x v="4"/>
    <s v="靡尔"/>
    <n v="72492"/>
    <n v="12011.924400000002"/>
    <x v="3656"/>
    <x v="6817"/>
    <x v="6741"/>
    <x v="110"/>
    <s v="餐饮"/>
    <x v="0"/>
    <s v="咖啡店/面包店/冰激凌"/>
    <d v="2013-12-01T00:00:00"/>
    <d v="2015-12-20T00:00:00"/>
    <s v="保底与流水两者取高"/>
    <s v="0.14"/>
    <s v="0.14"/>
    <s v=""/>
    <n v="2.1"/>
  </r>
  <r>
    <d v="2014-11-01T00:00:00"/>
    <x v="4"/>
    <x v="4"/>
    <s v="中影影院"/>
    <n v="3239141.8416000009"/>
    <n v="384225.6865863498"/>
    <x v="4265"/>
    <x v="6818"/>
    <x v="6742"/>
    <x v="180"/>
    <s v="休闲娱乐"/>
    <x v="25"/>
    <s v="电影院"/>
    <d v="2012-08-29T00:00:00"/>
    <d v="2033-05-09T00:00:00"/>
    <s v="保底与流水两者取高"/>
    <s v="0.12"/>
    <s v="0.12"/>
    <s v=""/>
    <n v="20.7"/>
  </r>
  <r>
    <d v="2014-11-01T00:00:00"/>
    <x v="4"/>
    <x v="4"/>
    <s v="KFC Select 肯德基精选"/>
    <n v="372000"/>
    <n v="29760"/>
    <x v="438"/>
    <x v="6322"/>
    <x v="6246"/>
    <x v="181"/>
    <s v="餐饮"/>
    <x v="2"/>
    <s v="快餐"/>
    <d v="2013-03-04T00:00:00"/>
    <d v="2028-06-13T00:00:00"/>
    <s v="保底与流水两者取高"/>
    <n v="0.08"/>
    <n v="0.08"/>
    <s v=""/>
    <n v="15.3"/>
  </r>
  <r>
    <d v="2014-11-01T00:00:00"/>
    <x v="4"/>
    <x v="4"/>
    <s v="The Little Gym"/>
    <n v="355608"/>
    <n v="61733.548800000004"/>
    <x v="4266"/>
    <x v="6819"/>
    <x v="6743"/>
    <x v="182"/>
    <s v="休闲娱乐"/>
    <x v="10"/>
    <s v="保龄球馆"/>
    <d v="2012-12-18T00:00:00"/>
    <d v="2018-05-09T00:00:00"/>
    <s v="纯保底"/>
    <s v="0."/>
    <s v="0."/>
    <s v=""/>
    <n v="5.4"/>
  </r>
  <r>
    <d v="2014-11-01T00:00:00"/>
    <x v="4"/>
    <x v="4"/>
    <s v="雅戈尔"/>
    <n v="467080.8"/>
    <n v="83607.463200000013"/>
    <x v="2416"/>
    <x v="6820"/>
    <x v="6744"/>
    <x v="132"/>
    <s v="普通服饰"/>
    <x v="12"/>
    <s v="男装"/>
    <d v="2013-01-25T00:00:00"/>
    <d v="2016-05-09T00:00:00"/>
    <s v="保底与流水两者取高"/>
    <s v="0.16"/>
    <s v="0.16"/>
    <s v=""/>
    <n v="3.3"/>
  </r>
  <r>
    <d v="2014-11-01T00:00:00"/>
    <x v="4"/>
    <x v="4"/>
    <s v="Eurolook"/>
    <n v="98601.599999999991"/>
    <n v="52801.156800000004"/>
    <x v="4267"/>
    <x v="6821"/>
    <x v="6745"/>
    <x v="133"/>
    <s v="普通服饰"/>
    <x v="13"/>
    <s v="女装"/>
    <d v="2013-03-13T00:00:00"/>
    <d v="2016-05-09T00:00:00"/>
    <s v="保底与流水两者取高"/>
    <s v="0.17"/>
    <s v="0.17"/>
    <s v=""/>
    <n v="3.2"/>
  </r>
  <r>
    <d v="2014-11-01T00:00:00"/>
    <x v="4"/>
    <x v="4"/>
    <s v="100km 集合店"/>
    <n v="45364.799999999996"/>
    <n v="0"/>
    <x v="100"/>
    <x v="6822"/>
    <x v="104"/>
    <x v="54"/>
    <s v="普通服饰"/>
    <x v="9"/>
    <s v="综合服饰"/>
    <d v="2013-01-11T00:00:00"/>
    <d v="2015-05-09T00:00:00"/>
    <s v="保底与流水两者取高"/>
    <s v="0.13"/>
    <s v="0.13"/>
    <s v=""/>
    <n v="2.2999999999999998"/>
  </r>
  <r>
    <d v="2014-11-01T00:00:00"/>
    <x v="4"/>
    <x v="4"/>
    <s v="I Love Choc"/>
    <n v="96980.04"/>
    <n v="17902.515383999998"/>
    <x v="4268"/>
    <x v="6823"/>
    <x v="6746"/>
    <x v="149"/>
    <s v="普通服饰"/>
    <x v="9"/>
    <s v="中性服装/休闲服饰"/>
    <d v="2013-02-25T00:00:00"/>
    <d v="2015-05-09T00:00:00"/>
    <s v="保底与流水两者取高"/>
    <s v="0.15"/>
    <s v="0.15"/>
    <s v=""/>
    <n v="2.2000000000000002"/>
  </r>
  <r>
    <d v="2014-11-01T00:00:00"/>
    <x v="4"/>
    <x v="4"/>
    <s v="Pureland"/>
    <n v="58259.4"/>
    <n v="19149.86478"/>
    <x v="4269"/>
    <x v="6824"/>
    <x v="6747"/>
    <x v="149"/>
    <s v="其它"/>
    <x v="1"/>
    <s v="其它"/>
    <d v="2013-01-09T00:00:00"/>
    <d v="2015-05-09T00:00:00"/>
    <s v="保底与流水两者取高"/>
    <s v="0.15"/>
    <s v="0.15"/>
    <s v=""/>
    <n v="2.2999999999999998"/>
  </r>
  <r>
    <d v="2014-11-01T00:00:00"/>
    <x v="4"/>
    <x v="4"/>
    <s v="Skechers 斯凯奇"/>
    <n v="176079.6"/>
    <n v="37469.738880000004"/>
    <x v="1237"/>
    <x v="6825"/>
    <x v="6748"/>
    <x v="5"/>
    <s v="普通服饰"/>
    <x v="9"/>
    <s v="中性服装/休闲服饰"/>
    <d v="2013-06-20T00:00:00"/>
    <d v="2015-07-19T00:00:00"/>
    <s v="保底与流水两者取高"/>
    <s v="0.16"/>
    <s v="0.16"/>
    <s v=""/>
    <n v="2.1"/>
  </r>
  <r>
    <d v="2014-11-01T00:00:00"/>
    <x v="4"/>
    <x v="4"/>
    <s v="Mini Peace 太平鸟童装"/>
    <n v="469300.8"/>
    <n v="74055.666240000006"/>
    <x v="2391"/>
    <x v="6826"/>
    <x v="6749"/>
    <x v="183"/>
    <s v="儿童"/>
    <x v="14"/>
    <s v="童装/童鞋"/>
    <d v="2013-01-21T00:00:00"/>
    <d v="2015-05-09T00:00:00"/>
    <s v="保底与流水两者取高"/>
    <s v="0.15"/>
    <s v="0.15"/>
    <s v=""/>
    <n v="2.2999999999999998"/>
  </r>
  <r>
    <d v="2014-11-01T00:00:00"/>
    <x v="4"/>
    <x v="4"/>
    <s v="Les Enphants 丽婴房"/>
    <n v="163911.83999999994"/>
    <n v="30422.037503999996"/>
    <x v="4270"/>
    <x v="6827"/>
    <x v="6750"/>
    <x v="55"/>
    <s v="儿童"/>
    <x v="14"/>
    <s v="母婴用品"/>
    <d v="2013-02-21T00:00:00"/>
    <d v="2015-05-09T00:00:00"/>
    <s v="保底与流水两者取高"/>
    <s v="0.16"/>
    <s v="0.16"/>
    <s v=""/>
    <n v="2.2000000000000002"/>
  </r>
  <r>
    <d v="2014-11-01T00:00:00"/>
    <x v="4"/>
    <x v="4"/>
    <s v="WATER FLOWER 水中花"/>
    <n v="50212.799999999996"/>
    <n v="24564.101760000001"/>
    <x v="4271"/>
    <x v="6828"/>
    <x v="6751"/>
    <x v="63"/>
    <s v="普通服饰"/>
    <x v="9"/>
    <s v="内衣裤/保暖内衣"/>
    <d v="2013-01-02T00:00:00"/>
    <d v="2015-05-09T00:00:00"/>
    <s v="保底与流水两者取高"/>
    <s v="0.15"/>
    <s v="0.15"/>
    <s v=""/>
    <n v="2.2999999999999998"/>
  </r>
  <r>
    <d v="2014-11-01T00:00:00"/>
    <x v="4"/>
    <x v="4"/>
    <s v="新世家族"/>
    <n v="35110.799999999996"/>
    <n v="11867.4504"/>
    <x v="4272"/>
    <x v="6829"/>
    <x v="6752"/>
    <x v="137"/>
    <s v="普通服饰"/>
    <x v="9"/>
    <s v="内衣裤/保暖内衣"/>
    <d v="2013-01-02T00:00:00"/>
    <d v="2015-05-09T00:00:00"/>
    <s v="保底与流水两者取高"/>
    <s v="0.15"/>
    <s v="0.15"/>
    <s v=""/>
    <n v="2.2999999999999998"/>
  </r>
  <r>
    <d v="2014-11-01T00:00:00"/>
    <x v="4"/>
    <x v="4"/>
    <s v="Embry Form 安莉芳"/>
    <n v="16191.599999999999"/>
    <n v="14352.23424"/>
    <x v="4273"/>
    <x v="6830"/>
    <x v="6753"/>
    <x v="138"/>
    <s v="普通服饰"/>
    <x v="9"/>
    <s v="内衣裤/保暖内衣"/>
    <d v="2013-01-02T00:00:00"/>
    <d v="2015-05-09T00:00:00"/>
    <s v="保底与流水两者取高"/>
    <s v="0.15"/>
    <s v="0.15"/>
    <s v=""/>
    <n v="2.2999999999999998"/>
  </r>
  <r>
    <d v="2014-11-01T00:00:00"/>
    <x v="4"/>
    <x v="4"/>
    <s v="JOJO童装"/>
    <n v="102464.4"/>
    <n v="23710.262160000002"/>
    <x v="4274"/>
    <x v="6831"/>
    <x v="6754"/>
    <x v="184"/>
    <s v="儿童"/>
    <x v="14"/>
    <s v="童装/童鞋"/>
    <d v="2013-01-10T00:00:00"/>
    <d v="2015-05-09T00:00:00"/>
    <s v="保底与流水两者取高"/>
    <s v="0.15"/>
    <s v="0.15"/>
    <s v=""/>
    <n v="2.2999999999999998"/>
  </r>
  <r>
    <d v="2014-11-01T00:00:00"/>
    <x v="4"/>
    <x v="4"/>
    <s v="M·latin 马拉丁"/>
    <n v="249314.4"/>
    <n v="47544.256079999999"/>
    <x v="1603"/>
    <x v="6832"/>
    <x v="6755"/>
    <x v="185"/>
    <s v="儿童"/>
    <x v="14"/>
    <s v="童装/童鞋"/>
    <d v="2013-01-07T00:00:00"/>
    <d v="2016-05-09T00:00:00"/>
    <s v="保底与流水两者取高"/>
    <s v="0.15"/>
    <s v="0.15"/>
    <s v=""/>
    <n v="3.3"/>
  </r>
  <r>
    <d v="2014-11-01T00:00:00"/>
    <x v="4"/>
    <x v="4"/>
    <s v="jnby by JNBY"/>
    <n v="235178.4"/>
    <n v="51386.4804"/>
    <x v="1035"/>
    <x v="6833"/>
    <x v="6756"/>
    <x v="25"/>
    <s v="儿童"/>
    <x v="14"/>
    <s v="童装/童鞋"/>
    <d v="2013-01-11T00:00:00"/>
    <d v="2016-05-09T00:00:00"/>
    <s v="保底与流水两者取高"/>
    <s v="0.18"/>
    <s v="0.18"/>
    <s v=""/>
    <n v="3.3"/>
  </r>
  <r>
    <d v="2014-11-01T00:00:00"/>
    <x v="4"/>
    <x v="4"/>
    <s v="大光明眼镜"/>
    <n v="128865.59999999999"/>
    <n v="48595.217759999992"/>
    <x v="4275"/>
    <x v="6834"/>
    <x v="6757"/>
    <x v="186"/>
    <s v="其它"/>
    <x v="1"/>
    <s v="眼镜"/>
    <d v="2013-03-15T00:00:00"/>
    <d v="2016-05-09T00:00:00"/>
    <s v="保底与流水两者取高"/>
    <s v="0.18"/>
    <s v="0.18"/>
    <s v=""/>
    <n v="3.2"/>
  </r>
  <r>
    <d v="2014-11-01T00:00:00"/>
    <x v="4"/>
    <x v="4"/>
    <s v="O-Land"/>
    <n v="191723.4"/>
    <n v="64227.339"/>
    <x v="4180"/>
    <x v="6835"/>
    <x v="6758"/>
    <x v="187"/>
    <s v="儿童"/>
    <x v="22"/>
    <s v="儿童主题乐园"/>
    <d v="2012-11-28T00:00:00"/>
    <d v="2025-05-26T00:00:00"/>
    <s v="纯扣"/>
    <s v="0.13"/>
    <s v="0.13"/>
    <s v=""/>
    <n v="12.5"/>
  </r>
  <r>
    <d v="2014-11-01T00:00:00"/>
    <x v="4"/>
    <x v="4"/>
    <s v="康贝"/>
    <n v="61750.799999999996"/>
    <n v="33382.482479999999"/>
    <x v="482"/>
    <x v="6836"/>
    <x v="6759"/>
    <x v="164"/>
    <s v="儿童"/>
    <x v="14"/>
    <s v="童装/童鞋"/>
    <d v="2013-02-21T00:00:00"/>
    <d v="2016-05-09T00:00:00"/>
    <s v="保底与流水两者取高"/>
    <s v="0.2"/>
    <s v="0.2"/>
    <s v=""/>
    <n v="3.2"/>
  </r>
  <r>
    <d v="2014-11-01T00:00:00"/>
    <x v="4"/>
    <x v="4"/>
    <s v="悠游堂"/>
    <n v="176904"/>
    <n v="111856.39920000001"/>
    <x v="4276"/>
    <x v="6837"/>
    <x v="6760"/>
    <x v="188"/>
    <s v="儿童"/>
    <x v="22"/>
    <s v="儿童主题乐园"/>
    <d v="2013-04-13T00:00:00"/>
    <d v="2018-05-27T00:00:00"/>
    <s v="保底与流水两者取高"/>
    <s v="0.21"/>
    <s v="0.21"/>
    <s v=""/>
    <n v="5.0999999999999996"/>
  </r>
  <r>
    <d v="2014-11-01T00:00:00"/>
    <x v="4"/>
    <x v="4"/>
    <s v="娇莉芙"/>
    <n v="237814.8"/>
    <n v="58978.070399999997"/>
    <x v="835"/>
    <x v="6838"/>
    <x v="6761"/>
    <x v="145"/>
    <s v="美容"/>
    <x v="8"/>
    <s v="美容/美发/美甲"/>
    <d v="2012-11-30T00:00:00"/>
    <d v="2018-05-09T00:00:00"/>
    <s v="保底与流水两者取高"/>
    <s v="0.1"/>
    <s v="0.1"/>
    <s v=""/>
    <n v="5.4"/>
  </r>
  <r>
    <d v="2014-11-01T00:00:00"/>
    <x v="4"/>
    <x v="4"/>
    <s v="木马王国"/>
    <n v="1035181.2"/>
    <n v="186850.2066"/>
    <x v="4277"/>
    <x v="6839"/>
    <x v="6762"/>
    <x v="189"/>
    <s v="儿童"/>
    <x v="22"/>
    <s v="儿童主题乐园"/>
    <d v="2013-01-14T00:00:00"/>
    <d v="2022-05-13T00:00:00"/>
    <s v="保底(含物管费)与流水两者取高"/>
    <s v="0.1"/>
    <s v="0.1"/>
    <s v=""/>
    <n v="9.3000000000000007"/>
  </r>
  <r>
    <d v="2014-11-01T00:00:00"/>
    <x v="4"/>
    <x v="4"/>
    <s v="Carrera 卡雷拉"/>
    <n v="72900"/>
    <n v="9600.93"/>
    <x v="48"/>
    <x v="6840"/>
    <x v="6763"/>
    <x v="47"/>
    <s v="儿童"/>
    <x v="14"/>
    <s v="儿童玩具"/>
    <d v="2014-05-28T00:00:00"/>
    <d v="2015-05-27T00:00:00"/>
    <s v="保底与流水两者取高"/>
    <s v="0.1"/>
    <s v="0.1"/>
    <s v=""/>
    <n v="1"/>
  </r>
  <r>
    <d v="2014-11-01T00:00:00"/>
    <x v="4"/>
    <x v="4"/>
    <s v="2平米"/>
    <n v="18303.599999999999"/>
    <n v="7200.6362399999998"/>
    <x v="4278"/>
    <x v="6841"/>
    <x v="6764"/>
    <x v="6"/>
    <s v="其它"/>
    <x v="4"/>
    <s v="家具/厨房/卫浴/灯"/>
    <d v="2014-07-05T00:00:00"/>
    <d v="2015-07-04T00:00:00"/>
    <s v="保底与流水两者取高"/>
    <s v="0.18"/>
    <s v="0.18"/>
    <s v=""/>
    <n v="1"/>
  </r>
  <r>
    <d v="2014-11-01T00:00:00"/>
    <x v="4"/>
    <x v="4"/>
    <s v="咔卟咔卟"/>
    <n v="40481.039999999994"/>
    <n v="6598.4095199999992"/>
    <x v="1416"/>
    <x v="6842"/>
    <x v="6765"/>
    <x v="10"/>
    <s v="餐饮"/>
    <x v="0"/>
    <s v="小吃/冷饮/果汁吧"/>
    <d v="2014-08-13T00:00:00"/>
    <d v="2015-08-12T00:00:00"/>
    <s v="保底与流水两者取高"/>
    <s v="0.14"/>
    <s v="0.14"/>
    <s v=""/>
    <n v="1"/>
  </r>
  <r>
    <d v="2014-11-01T00:00:00"/>
    <x v="4"/>
    <x v="4"/>
    <s v="New Balance Kids"/>
    <n v="129577.2"/>
    <n v="18736.863120000002"/>
    <x v="3913"/>
    <x v="6843"/>
    <x v="6766"/>
    <x v="10"/>
    <s v="儿童"/>
    <x v="14"/>
    <s v="童装/童鞋"/>
    <d v="2013-07-31T00:00:00"/>
    <d v="2015-07-30T00:00:00"/>
    <s v="保底与流水两者取高"/>
    <s v="0.14"/>
    <s v="0.14"/>
    <s v=""/>
    <n v="2"/>
  </r>
  <r>
    <d v="2014-11-01T00:00:00"/>
    <x v="4"/>
    <x v="4"/>
    <s v="泰兰尼斯"/>
    <n v="40009.560000000005"/>
    <n v="7001.6729999999998"/>
    <x v="1878"/>
    <x v="6844"/>
    <x v="6767"/>
    <x v="6"/>
    <s v="儿童"/>
    <x v="14"/>
    <s v="童装/童鞋"/>
    <d v="2014-03-29T00:00:00"/>
    <d v="2015-03-28T00:00:00"/>
    <s v="保底与流水两者取高"/>
    <s v="0.16"/>
    <s v="0.16"/>
    <s v=""/>
    <n v="1"/>
  </r>
  <r>
    <d v="2014-11-01T00:00:00"/>
    <x v="4"/>
    <x v="4"/>
    <s v="Dr. Kong 江博士"/>
    <n v="118317.36"/>
    <n v="19534.196136000002"/>
    <x v="541"/>
    <x v="6845"/>
    <x v="6768"/>
    <x v="64"/>
    <s v="儿童"/>
    <x v="14"/>
    <s v="童装/童鞋"/>
    <d v="2014-04-18T00:00:00"/>
    <d v="2015-04-17T00:00:00"/>
    <s v="保底与流水两者取高"/>
    <s v="0.16"/>
    <s v="0.16"/>
    <s v=""/>
    <n v="1"/>
  </r>
  <r>
    <d v="2014-11-01T00:00:00"/>
    <x v="4"/>
    <x v="4"/>
    <s v="Cold Stone 酷圣石"/>
    <n v="198223.19999999998"/>
    <n v="28048.582800000004"/>
    <x v="4279"/>
    <x v="6846"/>
    <x v="6769"/>
    <x v="94"/>
    <s v="餐饮"/>
    <x v="0"/>
    <s v="咖啡店/面包店/冰激凌"/>
    <d v="2014-07-21T00:00:00"/>
    <d v="2019-07-13T00:00:00"/>
    <s v="保底与流水两者取高"/>
    <s v="0.13"/>
    <s v="0.13"/>
    <s v=""/>
    <n v="5"/>
  </r>
  <r>
    <d v="2014-11-01T00:00:00"/>
    <x v="4"/>
    <x v="4"/>
    <s v="Zippo"/>
    <n v="44722.080000000002"/>
    <n v="7374.6709920000003"/>
    <x v="3167"/>
    <x v="6847"/>
    <x v="6770"/>
    <x v="10"/>
    <s v="其它"/>
    <x v="1"/>
    <s v="个人嗜好/收藏品"/>
    <d v="2013-11-09T00:00:00"/>
    <d v="2015-11-08T00:00:00"/>
    <s v="纯保底"/>
    <s v="0.,0.12"/>
    <s v="0."/>
    <s v="0.12"/>
    <n v="2"/>
  </r>
  <r>
    <d v="2014-11-01T00:00:00"/>
    <x v="4"/>
    <x v="4"/>
    <s v="维果部落(03-K11)"/>
    <n v="34464"/>
    <n v="3446.4"/>
    <x v="4"/>
    <x v="6848"/>
    <x v="6771"/>
    <x v="11"/>
    <s v="餐饮"/>
    <x v="0"/>
    <s v="小吃/冷饮/果汁吧"/>
    <d v="2014-03-14T00:00:00"/>
    <d v="2015-03-13T00:00:00"/>
    <s v="保底(含物管费)与流水两者取高"/>
    <s v="0.1"/>
    <s v="0.1"/>
    <s v=""/>
    <n v="1"/>
  </r>
  <r>
    <d v="2014-11-01T00:00:00"/>
    <x v="4"/>
    <x v="4"/>
    <s v="维果部落(03-K12)"/>
    <n v="48708"/>
    <n v="4870.8"/>
    <x v="4"/>
    <x v="6849"/>
    <x v="6772"/>
    <x v="11"/>
    <s v="餐饮"/>
    <x v="0"/>
    <s v="小吃/冷饮/果汁吧"/>
    <d v="2014-03-14T00:00:00"/>
    <d v="2015-03-13T00:00:00"/>
    <s v="保底(含物管费)与流水两者取高"/>
    <s v="0.1"/>
    <s v="0.1"/>
    <s v=""/>
    <n v="1"/>
  </r>
  <r>
    <d v="2014-11-01T00:00:00"/>
    <x v="4"/>
    <x v="4"/>
    <s v="爱茜茜里(冰车)"/>
    <n v="22531.200000000001"/>
    <n v="1200.9129599999999"/>
    <x v="4280"/>
    <x v="6850"/>
    <x v="6773"/>
    <x v="11"/>
    <s v="餐饮"/>
    <x v="0"/>
    <s v="咖啡店/面包店/冰激凌"/>
    <d v="2014-05-31T00:00:00"/>
    <d v="2014-11-30T00:00:00"/>
    <s v="保底与流水两者取高"/>
    <s v="0.16"/>
    <s v="0.16"/>
    <s v=""/>
    <n v="0.5"/>
  </r>
  <r>
    <d v="2014-12-01T00:00:00"/>
    <x v="4"/>
    <x v="4"/>
    <s v="银乐迪"/>
    <n v="1253846.3999999999"/>
    <n v="182434.65120000002"/>
    <x v="1028"/>
    <x v="6851"/>
    <x v="6774"/>
    <x v="166"/>
    <s v="休闲娱乐"/>
    <x v="23"/>
    <s v="KTV"/>
    <d v="2013-01-08T00:00:00"/>
    <d v="2023-05-09T00:00:00"/>
    <s v="纯保底"/>
    <s v="0."/>
    <s v="0."/>
    <s v=""/>
    <n v="10.3"/>
  </r>
  <r>
    <d v="2014-12-01T00:00:00"/>
    <x v="4"/>
    <x v="4"/>
    <s v="Caffe Bene 咖啡陪你"/>
    <n v="143746.19999999998"/>
    <n v="19003.247640000001"/>
    <x v="4281"/>
    <x v="6852"/>
    <x v="6775"/>
    <x v="167"/>
    <s v="餐饮"/>
    <x v="0"/>
    <s v="咖啡店/面包店/冰激凌"/>
    <d v="2013-03-25T00:00:00"/>
    <d v="2018-04-23T00:00:00"/>
    <s v="保底与流水两者取高"/>
    <s v="0.09"/>
    <s v="0.09"/>
    <s v=""/>
    <n v="5.0999999999999996"/>
  </r>
  <r>
    <d v="2014-12-01T00:00:00"/>
    <x v="4"/>
    <x v="4"/>
    <s v="青花瓷"/>
    <n v="508746"/>
    <n v="65984.356200000009"/>
    <x v="205"/>
    <x v="6853"/>
    <x v="6776"/>
    <x v="168"/>
    <s v="餐饮"/>
    <x v="2"/>
    <s v="餐馆/饭店"/>
    <d v="2012-12-24T00:00:00"/>
    <d v="2021-05-09T00:00:00"/>
    <s v="保底(含物管费)与流水两者取高"/>
    <s v="0.08"/>
    <s v="0.08"/>
    <s v=""/>
    <n v="8.4"/>
  </r>
  <r>
    <d v="2014-12-01T00:00:00"/>
    <x v="4"/>
    <x v="4"/>
    <s v="菲滋比萨"/>
    <n v="725611.2"/>
    <n v="72053.192160000006"/>
    <x v="2591"/>
    <x v="6854"/>
    <x v="6777"/>
    <x v="169"/>
    <s v="餐饮"/>
    <x v="2"/>
    <s v="快餐"/>
    <d v="2012-12-14T00:00:00"/>
    <d v="2021-05-09T00:00:00"/>
    <s v="保底与流水两者取高"/>
    <s v="0.08"/>
    <s v="0.08"/>
    <s v=""/>
    <n v="8.4"/>
  </r>
  <r>
    <d v="2014-12-01T00:00:00"/>
    <x v="4"/>
    <x v="4"/>
    <s v="Grandma's Home 外婆家"/>
    <n v="2380912.7999999998"/>
    <n v="111188.62775999999"/>
    <x v="4282"/>
    <x v="6855"/>
    <x v="6778"/>
    <x v="170"/>
    <s v="餐饮"/>
    <x v="2"/>
    <s v="餐馆/饭店"/>
    <d v="2012-11-28T00:00:00"/>
    <d v="2023-05-09T00:00:00"/>
    <s v="纯保底"/>
    <s v="0."/>
    <s v="0."/>
    <s v=""/>
    <n v="10.4"/>
  </r>
  <r>
    <d v="2014-12-01T00:00:00"/>
    <x v="4"/>
    <x v="4"/>
    <s v="山葵家"/>
    <n v="485022"/>
    <n v="46077.09"/>
    <x v="4049"/>
    <x v="6856"/>
    <x v="6779"/>
    <x v="177"/>
    <s v="餐饮"/>
    <x v="2"/>
    <s v="餐馆/饭店"/>
    <d v="2014-01-01T00:00:00"/>
    <d v="2017-12-31T00:00:00"/>
    <s v="保底(含物管费)与流水两者取高"/>
    <s v="0.1"/>
    <s v="0.1"/>
    <s v=""/>
    <n v="4"/>
  </r>
  <r>
    <d v="2014-12-01T00:00:00"/>
    <x v="4"/>
    <x v="4"/>
    <s v="Mentor Salon 曼都沙龙"/>
    <n v="283399.2"/>
    <n v="28991.738160000001"/>
    <x v="1973"/>
    <x v="6857"/>
    <x v="6780"/>
    <x v="25"/>
    <s v="美容"/>
    <x v="8"/>
    <s v="美容/美发/美甲"/>
    <d v="2013-01-11T00:00:00"/>
    <d v="2018-05-09T00:00:00"/>
    <s v="纯保底"/>
    <s v="0."/>
    <s v="0."/>
    <s v=""/>
    <n v="5.3"/>
  </r>
  <r>
    <d v="2014-12-01T00:00:00"/>
    <x v="4"/>
    <x v="4"/>
    <s v="Balabala 巴拉巴拉"/>
    <n v="328684.79999999999"/>
    <n v="55317.651839999999"/>
    <x v="622"/>
    <x v="6858"/>
    <x v="6781"/>
    <x v="54"/>
    <s v="儿童"/>
    <x v="14"/>
    <s v="童装/童鞋"/>
    <d v="2013-01-11T00:00:00"/>
    <d v="2015-05-09T00:00:00"/>
    <s v="保底与流水两者取高"/>
    <s v="0.15"/>
    <s v="0.15"/>
    <s v=""/>
    <n v="2.2999999999999998"/>
  </r>
  <r>
    <d v="2014-12-01T00:00:00"/>
    <x v="4"/>
    <x v="4"/>
    <s v="aimerfeel"/>
    <n v="65937.599999999991"/>
    <n v="15897.555359999998"/>
    <x v="4283"/>
    <x v="6859"/>
    <x v="6782"/>
    <x v="106"/>
    <s v="普通服饰"/>
    <x v="9"/>
    <s v="内衣裤/保暖内衣"/>
    <d v="2012-12-24T00:00:00"/>
    <d v="2015-05-09T00:00:00"/>
    <s v="保底与流水两者取高"/>
    <s v="0.14"/>
    <s v="0.14"/>
    <s v=""/>
    <n v="2.4"/>
  </r>
  <r>
    <d v="2014-12-01T00:00:00"/>
    <x v="4"/>
    <x v="4"/>
    <s v="Jeep&amp;Barbie"/>
    <n v="42904.799999999996"/>
    <n v="15733.190160000002"/>
    <x v="4284"/>
    <x v="6860"/>
    <x v="6783"/>
    <x v="154"/>
    <s v="儿童"/>
    <x v="14"/>
    <s v="童装/童鞋"/>
    <d v="2013-04-10T00:00:00"/>
    <d v="2015-05-09T00:00:00"/>
    <s v="保底与流水两者取高"/>
    <s v="0.15"/>
    <s v="0.15"/>
    <s v=""/>
    <n v="2.1"/>
  </r>
  <r>
    <d v="2014-12-01T00:00:00"/>
    <x v="4"/>
    <x v="4"/>
    <s v="孩之宝"/>
    <n v="37759.199999999997"/>
    <n v="15209.40576"/>
    <x v="4285"/>
    <x v="6861"/>
    <x v="6784"/>
    <x v="31"/>
    <s v="儿童"/>
    <x v="14"/>
    <s v="儿童玩具"/>
    <d v="2013-04-20T00:00:00"/>
    <d v="2015-05-19T00:00:00"/>
    <s v="保底与流水两者取高"/>
    <s v="0."/>
    <s v="0."/>
    <s v=""/>
    <n v="2.1"/>
  </r>
  <r>
    <d v="2014-12-01T00:00:00"/>
    <x v="4"/>
    <x v="4"/>
    <s v="Han Lin BBQ 韩林炭烤"/>
    <n v="644905.19999999995"/>
    <n v="108344.0736"/>
    <x v="1991"/>
    <x v="6862"/>
    <x v="6785"/>
    <x v="171"/>
    <s v="餐饮"/>
    <x v="2"/>
    <s v="餐馆/饭店"/>
    <d v="2013-02-27T00:00:00"/>
    <d v="2019-05-09T00:00:00"/>
    <s v="保底与流水两者取高"/>
    <s v="0.1"/>
    <s v="0.1"/>
    <s v=""/>
    <n v="6.2"/>
  </r>
  <r>
    <d v="2014-12-01T00:00:00"/>
    <x v="4"/>
    <x v="4"/>
    <s v="云蝶"/>
    <n v="366914.39999999997"/>
    <n v="46304.597280000002"/>
    <x v="1449"/>
    <x v="6863"/>
    <x v="6786"/>
    <x v="172"/>
    <s v="餐饮"/>
    <x v="2"/>
    <s v="餐馆/饭店"/>
    <d v="2012-12-28T00:00:00"/>
    <d v="2018-05-09T00:00:00"/>
    <s v="保底与流水两者取高"/>
    <s v="0.1"/>
    <s v="0.1"/>
    <s v=""/>
    <n v="5.4"/>
  </r>
  <r>
    <d v="2014-12-01T00:00:00"/>
    <x v="4"/>
    <x v="4"/>
    <s v="粉壹仟"/>
    <n v="206108.52"/>
    <n v="36893.425080000001"/>
    <x v="2416"/>
    <x v="6864"/>
    <x v="6787"/>
    <x v="173"/>
    <s v="餐饮"/>
    <x v="2"/>
    <s v="快餐"/>
    <d v="2012-12-06T00:00:00"/>
    <d v="2018-05-09T00:00:00"/>
    <s v="保底与流水两者取高"/>
    <s v="0.09"/>
    <s v="0.09"/>
    <s v=""/>
    <n v="5.4"/>
  </r>
  <r>
    <d v="2014-12-01T00:00:00"/>
    <x v="4"/>
    <x v="4"/>
    <s v="Skull Candy"/>
    <n v="63902.399999999994"/>
    <n v="15873.356159999999"/>
    <x v="4286"/>
    <x v="6865"/>
    <x v="6788"/>
    <x v="174"/>
    <s v="电器"/>
    <x v="24"/>
    <s v="音像视觉设备/照相器材"/>
    <d v="2013-01-05T00:00:00"/>
    <d v="2015-05-09T00:00:00"/>
    <s v="保底与流水两者取高"/>
    <s v="0.13"/>
    <s v="0.13"/>
    <s v=""/>
    <n v="2.2999999999999998"/>
  </r>
  <r>
    <d v="2014-12-01T00:00:00"/>
    <x v="4"/>
    <x v="4"/>
    <s v="木棉堂"/>
    <n v="375338.88"/>
    <n v="59190.94137600001"/>
    <x v="4287"/>
    <x v="6866"/>
    <x v="6789"/>
    <x v="175"/>
    <s v="餐饮"/>
    <x v="2"/>
    <s v="餐馆/饭店"/>
    <d v="2013-01-11T00:00:00"/>
    <d v="2018-05-09T00:00:00"/>
    <s v="保底与流水两者取高"/>
    <s v="0.09"/>
    <s v="0.09"/>
    <s v=""/>
    <n v="5.3"/>
  </r>
  <r>
    <d v="2014-12-01T00:00:00"/>
    <x v="4"/>
    <x v="4"/>
    <s v="新华书店"/>
    <n v="289098.84000000003"/>
    <n v="42237.340523999999"/>
    <x v="4288"/>
    <x v="6867"/>
    <x v="6790"/>
    <x v="176"/>
    <s v="其它"/>
    <x v="1"/>
    <s v="书店/漫画/杂志"/>
    <d v="2013-04-19T00:00:00"/>
    <d v="2016-05-18T00:00:00"/>
    <s v="保底(含物管费)与流水两者取高"/>
    <s v="0.1"/>
    <s v="0.1"/>
    <s v=""/>
    <n v="3.1"/>
  </r>
  <r>
    <d v="2014-12-01T00:00:00"/>
    <x v="4"/>
    <x v="4"/>
    <s v="Storchenmuehle"/>
    <n v="29613.599999999999"/>
    <n v="12239.300880000001"/>
    <x v="4289"/>
    <x v="6868"/>
    <x v="6791"/>
    <x v="48"/>
    <s v="其它"/>
    <x v="4"/>
    <s v="家居家饰/日杂"/>
    <d v="2013-01-21T00:00:00"/>
    <d v="2015-05-09T00:00:00"/>
    <s v="保底与流水两者取高"/>
    <s v="0.14"/>
    <s v="0.14"/>
    <s v=""/>
    <n v="2.2999999999999998"/>
  </r>
  <r>
    <d v="2014-12-01T00:00:00"/>
    <x v="4"/>
    <x v="4"/>
    <s v="New Balance 新百伦"/>
    <n v="678624.20400000003"/>
    <n v="88221.146520000009"/>
    <x v="458"/>
    <x v="6869"/>
    <x v="6792"/>
    <x v="177"/>
    <s v="普通服饰"/>
    <x v="18"/>
    <s v="运动服饰/运动配饰"/>
    <d v="2013-03-10T00:00:00"/>
    <d v="2016-05-09T00:00:00"/>
    <s v="保底(含物管费)与流水两者取高"/>
    <s v="0.13"/>
    <s v="0.13"/>
    <s v=""/>
    <n v="3.2"/>
  </r>
  <r>
    <d v="2014-12-01T00:00:00"/>
    <x v="4"/>
    <x v="4"/>
    <s v="避风塘"/>
    <n v="1093196.976"/>
    <n v="85160.044430399998"/>
    <x v="4290"/>
    <x v="6870"/>
    <x v="6793"/>
    <x v="178"/>
    <s v="餐饮"/>
    <x v="2"/>
    <s v="餐馆/饭店"/>
    <d v="2012-11-27T00:00:00"/>
    <d v="2021-05-09T00:00:00"/>
    <s v="保底(含物管费)与流水两者取高"/>
    <s v="0.07"/>
    <s v="0.07"/>
    <s v=""/>
    <n v="8.5"/>
  </r>
  <r>
    <d v="2014-12-01T00:00:00"/>
    <x v="4"/>
    <x v="4"/>
    <s v="Subway 赛百味"/>
    <n v="150476.4"/>
    <n v="20269.17108"/>
    <x v="277"/>
    <x v="6871"/>
    <x v="6794"/>
    <x v="179"/>
    <s v="餐饮"/>
    <x v="2"/>
    <s v="快餐"/>
    <d v="2013-02-07T00:00:00"/>
    <d v="2018-05-09T00:00:00"/>
    <s v="保底与流水两者取高"/>
    <s v="0.11"/>
    <s v="0.11"/>
    <s v=""/>
    <n v="5.3"/>
  </r>
  <r>
    <d v="2014-12-01T00:00:00"/>
    <x v="4"/>
    <x v="4"/>
    <s v="靡尔"/>
    <n v="55090.799999999996"/>
    <n v="11794.940280000001"/>
    <x v="4291"/>
    <x v="6872"/>
    <x v="6795"/>
    <x v="110"/>
    <s v="餐饮"/>
    <x v="0"/>
    <s v="咖啡店/面包店/冰激凌"/>
    <d v="2013-12-01T00:00:00"/>
    <d v="2015-12-20T00:00:00"/>
    <s v="保底与流水两者取高"/>
    <s v="0.14,0.14"/>
    <s v="0.14"/>
    <s v="0.14"/>
    <n v="2.1"/>
  </r>
  <r>
    <d v="2014-12-01T00:00:00"/>
    <x v="4"/>
    <x v="4"/>
    <s v="中影影院"/>
    <n v="3027949.8359999997"/>
    <n v="362047.76805357158"/>
    <x v="4292"/>
    <x v="6873"/>
    <x v="6796"/>
    <x v="180"/>
    <s v="休闲娱乐"/>
    <x v="25"/>
    <s v="电影院"/>
    <d v="2012-08-29T00:00:00"/>
    <d v="2033-05-09T00:00:00"/>
    <s v="保底与流水两者取高"/>
    <s v="0.12"/>
    <s v="0.12"/>
    <s v=""/>
    <n v="20.7"/>
  </r>
  <r>
    <d v="2014-12-01T00:00:00"/>
    <x v="4"/>
    <x v="4"/>
    <s v="KFC Select 肯德基精选"/>
    <n v="372000"/>
    <n v="29760"/>
    <x v="438"/>
    <x v="6322"/>
    <x v="6246"/>
    <x v="181"/>
    <s v="餐饮"/>
    <x v="2"/>
    <s v="快餐"/>
    <d v="2013-03-04T00:00:00"/>
    <d v="2028-06-13T00:00:00"/>
    <s v="保底与流水两者取高"/>
    <n v="0.08"/>
    <n v="0.08"/>
    <s v=""/>
    <n v="15.3"/>
  </r>
  <r>
    <d v="2014-12-01T00:00:00"/>
    <x v="4"/>
    <x v="4"/>
    <s v="The Little Gym"/>
    <n v="249278.4"/>
    <n v="61721.331839999999"/>
    <x v="4293"/>
    <x v="6874"/>
    <x v="6797"/>
    <x v="182"/>
    <s v="休闲娱乐"/>
    <x v="10"/>
    <s v="保龄球馆"/>
    <d v="2012-12-18T00:00:00"/>
    <d v="2018-05-09T00:00:00"/>
    <s v="纯保底"/>
    <s v="0."/>
    <s v="0."/>
    <s v=""/>
    <n v="5.4"/>
  </r>
  <r>
    <d v="2014-12-01T00:00:00"/>
    <x v="4"/>
    <x v="4"/>
    <s v="雅戈尔"/>
    <n v="483643.19999999995"/>
    <n v="86281.946880000003"/>
    <x v="3454"/>
    <x v="6875"/>
    <x v="6798"/>
    <x v="132"/>
    <s v="普通服饰"/>
    <x v="12"/>
    <s v="男装"/>
    <d v="2013-01-25T00:00:00"/>
    <d v="2016-05-09T00:00:00"/>
    <s v="保底与流水两者取高"/>
    <s v="0.16"/>
    <s v="0.16"/>
    <s v=""/>
    <n v="3.3"/>
  </r>
  <r>
    <d v="2014-12-01T00:00:00"/>
    <x v="4"/>
    <x v="4"/>
    <s v="Eurolook"/>
    <n v="104272.8"/>
    <n v="52803.745919999994"/>
    <x v="4294"/>
    <x v="6876"/>
    <x v="6799"/>
    <x v="133"/>
    <s v="普通服饰"/>
    <x v="13"/>
    <s v="女装"/>
    <d v="2013-03-13T00:00:00"/>
    <d v="2016-05-09T00:00:00"/>
    <s v="保底与流水两者取高"/>
    <s v="0.17"/>
    <s v="0.17"/>
    <s v=""/>
    <n v="3.2"/>
  </r>
  <r>
    <d v="2014-12-01T00:00:00"/>
    <x v="4"/>
    <x v="4"/>
    <s v="I Love Choc"/>
    <n v="95216.76"/>
    <n v="17643.665628000002"/>
    <x v="4295"/>
    <x v="6877"/>
    <x v="6800"/>
    <x v="149"/>
    <s v="普通服饰"/>
    <x v="9"/>
    <s v="中性服装/休闲服饰"/>
    <d v="2013-02-25T00:00:00"/>
    <d v="2015-05-09T00:00:00"/>
    <s v="保底与流水两者取高"/>
    <s v="0.15"/>
    <s v="0.15"/>
    <s v=""/>
    <n v="2.2000000000000002"/>
  </r>
  <r>
    <d v="2014-12-01T00:00:00"/>
    <x v="4"/>
    <x v="4"/>
    <s v="Pureland"/>
    <n v="66728.399999999994"/>
    <n v="19151.050799999997"/>
    <x v="3674"/>
    <x v="6878"/>
    <x v="6801"/>
    <x v="149"/>
    <s v="其它"/>
    <x v="1"/>
    <s v="其它"/>
    <d v="2013-01-09T00:00:00"/>
    <d v="2015-05-09T00:00:00"/>
    <s v="保底与流水两者取高"/>
    <s v="0.15"/>
    <s v="0.15"/>
    <s v=""/>
    <n v="2.2999999999999998"/>
  </r>
  <r>
    <d v="2014-12-01T00:00:00"/>
    <x v="4"/>
    <x v="4"/>
    <s v="Skechers 斯凯奇"/>
    <n v="186883.19999999998"/>
    <n v="39208.095359999999"/>
    <x v="4296"/>
    <x v="6879"/>
    <x v="6802"/>
    <x v="5"/>
    <s v="普通服饰"/>
    <x v="9"/>
    <s v="中性服装/休闲服饰"/>
    <d v="2013-06-20T00:00:00"/>
    <d v="2015-07-19T00:00:00"/>
    <s v="保底与流水两者取高"/>
    <s v="0.16"/>
    <s v="0.16"/>
    <s v=""/>
    <n v="2.1"/>
  </r>
  <r>
    <d v="2014-12-01T00:00:00"/>
    <x v="4"/>
    <x v="4"/>
    <s v="Mini Peace 太平鸟童装"/>
    <n v="345720"/>
    <n v="55522.631999999998"/>
    <x v="155"/>
    <x v="6880"/>
    <x v="6803"/>
    <x v="183"/>
    <s v="儿童"/>
    <x v="14"/>
    <s v="童装/童鞋"/>
    <d v="2013-01-21T00:00:00"/>
    <d v="2015-05-09T00:00:00"/>
    <s v="保底与流水两者取高"/>
    <s v="0.15"/>
    <s v="0.15"/>
    <s v=""/>
    <n v="2.2999999999999998"/>
  </r>
  <r>
    <d v="2014-12-01T00:00:00"/>
    <x v="4"/>
    <x v="4"/>
    <s v="Les Enphants 丽婴房"/>
    <n v="220379.04"/>
    <n v="39469.886064000006"/>
    <x v="1008"/>
    <x v="6881"/>
    <x v="6804"/>
    <x v="55"/>
    <s v="儿童"/>
    <x v="14"/>
    <s v="母婴用品"/>
    <d v="2013-02-21T00:00:00"/>
    <d v="2015-05-09T00:00:00"/>
    <s v="保底与流水两者取高"/>
    <s v="0.16"/>
    <s v="0.16"/>
    <s v=""/>
    <n v="2.2000000000000002"/>
  </r>
  <r>
    <d v="2014-12-01T00:00:00"/>
    <x v="4"/>
    <x v="4"/>
    <s v="WATER FLOWER 水中花"/>
    <n v="71850"/>
    <n v="24565.514999999996"/>
    <x v="4297"/>
    <x v="6882"/>
    <x v="6805"/>
    <x v="63"/>
    <s v="普通服饰"/>
    <x v="9"/>
    <s v="内衣裤/保暖内衣"/>
    <d v="2013-01-02T00:00:00"/>
    <d v="2015-05-09T00:00:00"/>
    <s v="保底与流水两者取高"/>
    <s v="0.15"/>
    <s v="0.15"/>
    <s v=""/>
    <n v="2.2999999999999998"/>
  </r>
  <r>
    <d v="2014-12-01T00:00:00"/>
    <x v="4"/>
    <x v="4"/>
    <s v="新世家族"/>
    <n v="41070"/>
    <n v="11869.230000000001"/>
    <x v="3664"/>
    <x v="6883"/>
    <x v="6806"/>
    <x v="137"/>
    <s v="普通服饰"/>
    <x v="9"/>
    <s v="内衣裤/保暖内衣"/>
    <d v="2013-01-02T00:00:00"/>
    <d v="2015-05-09T00:00:00"/>
    <s v="保底与流水两者取高"/>
    <s v="0.15"/>
    <s v="0.15"/>
    <s v=""/>
    <n v="2.2999999999999998"/>
  </r>
  <r>
    <d v="2014-12-01T00:00:00"/>
    <x v="4"/>
    <x v="4"/>
    <s v="Embry Form 安莉芳"/>
    <n v="23203.200000000001"/>
    <n v="14351.1792"/>
    <x v="4298"/>
    <x v="6884"/>
    <x v="6807"/>
    <x v="138"/>
    <s v="普通服饰"/>
    <x v="9"/>
    <s v="内衣裤/保暖内衣"/>
    <d v="2013-01-02T00:00:00"/>
    <d v="2015-05-09T00:00:00"/>
    <s v="保底与流水两者取高"/>
    <s v="0.15"/>
    <s v="0.15"/>
    <s v=""/>
    <n v="2.2999999999999998"/>
  </r>
  <r>
    <d v="2014-12-01T00:00:00"/>
    <x v="4"/>
    <x v="4"/>
    <s v="JOJO童装"/>
    <n v="153332.4"/>
    <n v="27553.832279999999"/>
    <x v="583"/>
    <x v="6885"/>
    <x v="6808"/>
    <x v="184"/>
    <s v="儿童"/>
    <x v="14"/>
    <s v="童装/童鞋"/>
    <d v="2013-01-10T00:00:00"/>
    <d v="2015-05-09T00:00:00"/>
    <s v="保底与流水两者取高"/>
    <s v="0.15"/>
    <s v="0.15"/>
    <s v=""/>
    <n v="2.2999999999999998"/>
  </r>
  <r>
    <d v="2014-12-01T00:00:00"/>
    <x v="4"/>
    <x v="4"/>
    <s v="M·latin 马拉丁"/>
    <n v="294493.2"/>
    <n v="54304.546080000007"/>
    <x v="1221"/>
    <x v="6886"/>
    <x v="6809"/>
    <x v="185"/>
    <s v="儿童"/>
    <x v="14"/>
    <s v="童装/童鞋"/>
    <d v="2013-01-07T00:00:00"/>
    <d v="2016-05-09T00:00:00"/>
    <s v="保底与流水两者取高"/>
    <s v="0.15"/>
    <s v="0.15"/>
    <s v=""/>
    <n v="3.3"/>
  </r>
  <r>
    <d v="2014-12-01T00:00:00"/>
    <x v="4"/>
    <x v="4"/>
    <s v="jnby by JNBY"/>
    <n v="355594.8"/>
    <n v="73074.731400000004"/>
    <x v="3393"/>
    <x v="6887"/>
    <x v="6810"/>
    <x v="25"/>
    <s v="儿童"/>
    <x v="14"/>
    <s v="童装/童鞋"/>
    <d v="2013-01-11T00:00:00"/>
    <d v="2016-05-09T00:00:00"/>
    <s v="保底与流水两者取高"/>
    <s v="0.18"/>
    <s v="0.18"/>
    <s v=""/>
    <n v="3.3"/>
  </r>
  <r>
    <d v="2014-12-01T00:00:00"/>
    <x v="4"/>
    <x v="4"/>
    <s v="大光明眼镜"/>
    <n v="120724.79999999999"/>
    <n v="48603.804479999992"/>
    <x v="4299"/>
    <x v="6888"/>
    <x v="6811"/>
    <x v="186"/>
    <s v="其它"/>
    <x v="1"/>
    <s v="眼镜"/>
    <d v="2013-03-15T00:00:00"/>
    <d v="2016-05-09T00:00:00"/>
    <s v="保底与流水两者取高"/>
    <s v="0.18"/>
    <s v="0.18"/>
    <s v=""/>
    <n v="3.2"/>
  </r>
  <r>
    <d v="2014-12-01T00:00:00"/>
    <x v="4"/>
    <x v="4"/>
    <s v="O-Land"/>
    <n v="174505.19999999998"/>
    <n v="62001.697559999993"/>
    <x v="2507"/>
    <x v="6889"/>
    <x v="6812"/>
    <x v="187"/>
    <s v="儿童"/>
    <x v="22"/>
    <s v="儿童主题乐园"/>
    <d v="2012-11-28T00:00:00"/>
    <d v="2025-05-26T00:00:00"/>
    <s v="纯扣"/>
    <s v="0.13"/>
    <s v="0.13"/>
    <s v=""/>
    <n v="12.5"/>
  </r>
  <r>
    <d v="2014-12-01T00:00:00"/>
    <x v="4"/>
    <x v="4"/>
    <s v="康贝"/>
    <n v="66033.599999999991"/>
    <n v="33386.588160000007"/>
    <x v="4300"/>
    <x v="6890"/>
    <x v="6813"/>
    <x v="164"/>
    <s v="儿童"/>
    <x v="14"/>
    <s v="童装/童鞋"/>
    <d v="2013-02-21T00:00:00"/>
    <d v="2016-05-09T00:00:00"/>
    <s v="保底与流水两者取高"/>
    <s v="0.2"/>
    <s v="0.2"/>
    <s v=""/>
    <n v="3.2"/>
  </r>
  <r>
    <d v="2014-12-01T00:00:00"/>
    <x v="4"/>
    <x v="4"/>
    <s v="悠游堂"/>
    <n v="268414.8"/>
    <n v="111875.28864"/>
    <x v="4301"/>
    <x v="6891"/>
    <x v="6814"/>
    <x v="188"/>
    <s v="儿童"/>
    <x v="22"/>
    <s v="儿童主题乐园"/>
    <d v="2013-04-13T00:00:00"/>
    <d v="2018-05-27T00:00:00"/>
    <s v="保底与流水两者取高"/>
    <s v="0.21"/>
    <s v="0.21"/>
    <s v=""/>
    <n v="5.0999999999999996"/>
  </r>
  <r>
    <d v="2014-12-01T00:00:00"/>
    <x v="4"/>
    <x v="4"/>
    <s v="娇莉芙"/>
    <n v="200656.8"/>
    <n v="58973.033519999997"/>
    <x v="1745"/>
    <x v="6892"/>
    <x v="6815"/>
    <x v="145"/>
    <s v="美容"/>
    <x v="8"/>
    <s v="美容/美发/美甲"/>
    <d v="2012-11-30T00:00:00"/>
    <d v="2018-05-09T00:00:00"/>
    <s v="保底与流水两者取高"/>
    <s v="0.1"/>
    <s v="0.1"/>
    <s v=""/>
    <n v="5.4"/>
  </r>
  <r>
    <d v="2014-12-01T00:00:00"/>
    <x v="4"/>
    <x v="4"/>
    <s v="木马王国"/>
    <n v="987732"/>
    <n v="186878.89440000002"/>
    <x v="4302"/>
    <x v="6893"/>
    <x v="6816"/>
    <x v="189"/>
    <s v="儿童"/>
    <x v="22"/>
    <s v="儿童主题乐园"/>
    <d v="2013-01-14T00:00:00"/>
    <d v="2022-05-13T00:00:00"/>
    <s v="保底(含物管费)与流水两者取高"/>
    <s v="0.1"/>
    <s v="0.1"/>
    <s v=""/>
    <n v="9.3000000000000007"/>
  </r>
  <r>
    <d v="2014-12-01T00:00:00"/>
    <x v="4"/>
    <x v="4"/>
    <s v="泰兰尼斯"/>
    <n v="56351.039999999994"/>
    <n v="9613.487423999999"/>
    <x v="4303"/>
    <x v="6894"/>
    <x v="6817"/>
    <x v="6"/>
    <s v="儿童"/>
    <x v="14"/>
    <s v="童装/童鞋"/>
    <d v="2014-03-29T00:00:00"/>
    <d v="2015-03-28T00:00:00"/>
    <s v="保底与流水两者取高"/>
    <s v="0.16"/>
    <s v="0.16"/>
    <s v=""/>
    <n v="1"/>
  </r>
  <r>
    <d v="2014-12-01T00:00:00"/>
    <x v="4"/>
    <x v="4"/>
    <s v="Zippo"/>
    <n v="72847.679999999993"/>
    <n v="9339.0725760000005"/>
    <x v="1543"/>
    <x v="6895"/>
    <x v="6818"/>
    <x v="10"/>
    <s v="其它"/>
    <x v="1"/>
    <s v="个人嗜好/收藏品"/>
    <d v="2013-11-09T00:00:00"/>
    <d v="2015-11-08T00:00:00"/>
    <s v="保底与流水两者取高"/>
    <s v="0.12"/>
    <s v="0.12"/>
    <s v=""/>
    <n v="2"/>
  </r>
  <r>
    <d v="2014-12-01T00:00:00"/>
    <x v="4"/>
    <x v="4"/>
    <s v="New Balance Kids"/>
    <n v="103792.8"/>
    <n v="15132.990240000001"/>
    <x v="1741"/>
    <x v="6896"/>
    <x v="6819"/>
    <x v="10"/>
    <s v="儿童"/>
    <x v="14"/>
    <s v="童装/童鞋"/>
    <d v="2013-07-31T00:00:00"/>
    <d v="2015-07-30T00:00:00"/>
    <s v="保底与流水两者取高"/>
    <s v="0.14"/>
    <s v="0.14"/>
    <s v=""/>
    <n v="2"/>
  </r>
  <r>
    <d v="2014-12-01T00:00:00"/>
    <x v="4"/>
    <x v="4"/>
    <s v="Carrera 卡雷拉"/>
    <n v="63362.399999999994"/>
    <n v="9599.4035999999996"/>
    <x v="1377"/>
    <x v="6897"/>
    <x v="6820"/>
    <x v="47"/>
    <s v="儿童"/>
    <x v="14"/>
    <s v="儿童玩具"/>
    <d v="2014-05-28T00:00:00"/>
    <d v="2015-05-27T00:00:00"/>
    <s v="保底与流水两者取高"/>
    <s v="0.1"/>
    <s v="0.1"/>
    <s v=""/>
    <n v="1"/>
  </r>
  <r>
    <d v="2014-12-01T00:00:00"/>
    <x v="4"/>
    <x v="4"/>
    <s v="2平米"/>
    <n v="12855.6"/>
    <n v="7200.4215599999989"/>
    <x v="4304"/>
    <x v="6898"/>
    <x v="6821"/>
    <x v="6"/>
    <s v="其它"/>
    <x v="4"/>
    <s v="家具/厨房/卫浴/灯"/>
    <d v="2014-07-05T00:00:00"/>
    <d v="2015-07-04T00:00:00"/>
    <s v="保底与流水两者取高"/>
    <s v="0.18"/>
    <s v="0.18"/>
    <s v=""/>
    <n v="1"/>
  </r>
  <r>
    <d v="2014-12-01T00:00:00"/>
    <x v="4"/>
    <x v="4"/>
    <s v="咔卟咔卟"/>
    <n v="41034"/>
    <n v="6598.2672000000002"/>
    <x v="3385"/>
    <x v="6899"/>
    <x v="6822"/>
    <x v="10"/>
    <s v="餐饮"/>
    <x v="0"/>
    <s v="小吃/冷饮/果汁吧"/>
    <d v="2014-08-13T00:00:00"/>
    <d v="2015-08-12T00:00:00"/>
    <s v="保底与流水两者取高"/>
    <s v="0.14"/>
    <s v="0.14"/>
    <s v=""/>
    <n v="1"/>
  </r>
  <r>
    <d v="2014-12-01T00:00:00"/>
    <x v="4"/>
    <x v="4"/>
    <s v="Dr. Kong 江博士"/>
    <n v="157608.47999999998"/>
    <n v="25816.269023999997"/>
    <x v="1885"/>
    <x v="6900"/>
    <x v="6823"/>
    <x v="64"/>
    <s v="儿童"/>
    <x v="14"/>
    <s v="童装/童鞋"/>
    <d v="2014-04-18T00:00:00"/>
    <d v="2015-04-17T00:00:00"/>
    <s v="保底与流水两者取高"/>
    <s v="0.16"/>
    <s v="0.16"/>
    <s v=""/>
    <n v="1"/>
  </r>
  <r>
    <d v="2014-12-01T00:00:00"/>
    <x v="4"/>
    <x v="4"/>
    <s v="Cold Stone 酷圣石"/>
    <n v="213927.6"/>
    <n v="30099.613319999997"/>
    <x v="2856"/>
    <x v="6901"/>
    <x v="6824"/>
    <x v="94"/>
    <s v="餐饮"/>
    <x v="0"/>
    <s v="咖啡店/面包店/冰激凌"/>
    <d v="2014-07-21T00:00:00"/>
    <d v="2019-07-13T00:00:00"/>
    <s v="保底与流水两者取高"/>
    <s v="0.13"/>
    <s v="0.13"/>
    <s v=""/>
    <n v="5"/>
  </r>
  <r>
    <d v="2014-12-01T00:00:00"/>
    <x v="4"/>
    <x v="4"/>
    <s v="维果部落(03-K11)"/>
    <n v="42732"/>
    <n v="4273.2"/>
    <x v="5"/>
    <x v="6902"/>
    <x v="6825"/>
    <x v="11"/>
    <s v="餐饮"/>
    <x v="0"/>
    <s v="小吃/冷饮/果汁吧"/>
    <d v="2014-03-14T00:00:00"/>
    <d v="2015-03-13T00:00:00"/>
    <s v="保底(含物管费)与流水两者取高"/>
    <s v="0.1"/>
    <s v="0.1"/>
    <s v=""/>
    <n v="1"/>
  </r>
  <r>
    <d v="2014-12-01T00:00:00"/>
    <x v="4"/>
    <x v="4"/>
    <s v="维果部落(03-K12)"/>
    <n v="59484"/>
    <n v="5948.4"/>
    <x v="5"/>
    <x v="6903"/>
    <x v="6826"/>
    <x v="11"/>
    <s v="餐饮"/>
    <x v="0"/>
    <s v="小吃/冷饮/果汁吧"/>
    <d v="2014-03-14T00:00:00"/>
    <d v="2015-03-13T00:00:00"/>
    <s v="保底(含物管费)与流水两者取高"/>
    <s v="0.1"/>
    <s v="0.1"/>
    <s v=""/>
    <n v="1"/>
  </r>
  <r>
    <d v="2014-12-01T00:00:00"/>
    <x v="4"/>
    <x v="4"/>
    <s v="爱茜茜里(冰车)"/>
    <n v="22524"/>
    <n v="4202.9784"/>
    <x v="102"/>
    <x v="6904"/>
    <x v="6827"/>
    <x v="11"/>
    <s v="餐饮"/>
    <x v="0"/>
    <s v="咖啡店/面包店/冰激凌"/>
    <d v="2014-05-31T00:00:00"/>
    <d v="2014-11-30T00:00:00"/>
    <s v="保底与流水两者取高"/>
    <s v="0.16"/>
    <s v="0.16"/>
    <s v=""/>
    <n v="0.5"/>
  </r>
  <r>
    <d v="2015-01-01T00:00:00"/>
    <x v="4"/>
    <x v="4"/>
    <s v="银乐迪"/>
    <n v="1236964.8"/>
    <n v="182452.30799999999"/>
    <x v="1115"/>
    <x v="6905"/>
    <x v="6828"/>
    <x v="166"/>
    <s v="休闲娱乐"/>
    <x v="23"/>
    <s v="KTV"/>
    <d v="2013-01-08T00:00:00"/>
    <d v="2023-05-09T00:00:00"/>
    <s v="纯保底"/>
    <s v="0."/>
    <s v="0."/>
    <s v=""/>
    <n v="10.3"/>
  </r>
  <r>
    <d v="2015-01-01T00:00:00"/>
    <x v="4"/>
    <x v="4"/>
    <s v="Caffe Bene 咖啡陪你"/>
    <n v="148981.19999999998"/>
    <n v="19010.001119999997"/>
    <x v="1964"/>
    <x v="6906"/>
    <x v="6829"/>
    <x v="167"/>
    <s v="餐饮"/>
    <x v="0"/>
    <s v="咖啡店/面包店/冰激凌"/>
    <d v="2013-03-25T00:00:00"/>
    <d v="2018-04-23T00:00:00"/>
    <s v="保底与流水两者取高"/>
    <s v="0.09"/>
    <s v="0.09"/>
    <s v=""/>
    <n v="5.0999999999999996"/>
  </r>
  <r>
    <d v="2015-01-01T00:00:00"/>
    <x v="4"/>
    <x v="4"/>
    <s v="青花瓷"/>
    <n v="518194.8"/>
    <n v="66018.017519999994"/>
    <x v="4305"/>
    <x v="6907"/>
    <x v="6830"/>
    <x v="168"/>
    <s v="餐饮"/>
    <x v="2"/>
    <s v="餐馆/饭店"/>
    <d v="2012-12-24T00:00:00"/>
    <d v="2021-05-09T00:00:00"/>
    <s v="保底(含物管费)与流水两者取高"/>
    <s v="0.08"/>
    <s v="0.08"/>
    <s v=""/>
    <n v="8.4"/>
  </r>
  <r>
    <d v="2015-01-01T00:00:00"/>
    <x v="4"/>
    <x v="4"/>
    <s v="菲滋比萨"/>
    <n v="815073.6"/>
    <n v="79225.153920000012"/>
    <x v="4306"/>
    <x v="6908"/>
    <x v="6831"/>
    <x v="169"/>
    <s v="餐饮"/>
    <x v="2"/>
    <s v="快餐"/>
    <d v="2012-12-14T00:00:00"/>
    <d v="2021-05-09T00:00:00"/>
    <s v="保底与流水两者取高"/>
    <s v="0.08"/>
    <s v="0.08"/>
    <s v=""/>
    <n v="8.4"/>
  </r>
  <r>
    <d v="2015-01-01T00:00:00"/>
    <x v="4"/>
    <x v="4"/>
    <s v="Grandma's Home 外婆家"/>
    <n v="2551360.7999999998"/>
    <n v="111239.33087999999"/>
    <x v="4307"/>
    <x v="6909"/>
    <x v="6832"/>
    <x v="170"/>
    <s v="餐饮"/>
    <x v="2"/>
    <s v="餐馆/饭店"/>
    <d v="2012-11-28T00:00:00"/>
    <d v="2023-05-09T00:00:00"/>
    <s v="纯保底"/>
    <s v="0."/>
    <s v="0."/>
    <s v=""/>
    <n v="10.4"/>
  </r>
  <r>
    <d v="2015-01-01T00:00:00"/>
    <x v="4"/>
    <x v="4"/>
    <s v="山葵家"/>
    <n v="501438"/>
    <n v="47636.61"/>
    <x v="2470"/>
    <x v="6910"/>
    <x v="6833"/>
    <x v="177"/>
    <s v="餐饮"/>
    <x v="2"/>
    <s v="餐馆/饭店"/>
    <d v="2014-01-01T00:00:00"/>
    <d v="2017-12-31T00:00:00"/>
    <s v="保底(含物管费)与流水两者取高"/>
    <s v="0.1"/>
    <s v="0.1"/>
    <s v=""/>
    <n v="4"/>
  </r>
  <r>
    <d v="2015-01-01T00:00:00"/>
    <x v="4"/>
    <x v="4"/>
    <s v="Mentor Salon 曼都沙龙"/>
    <n v="305368.8"/>
    <n v="28979.499119999997"/>
    <x v="4308"/>
    <x v="6911"/>
    <x v="6834"/>
    <x v="25"/>
    <s v="美容"/>
    <x v="8"/>
    <s v="美容/美发/美甲"/>
    <d v="2013-01-11T00:00:00"/>
    <d v="2018-05-09T00:00:00"/>
    <s v="纯保底"/>
    <s v="0."/>
    <s v="0."/>
    <s v=""/>
    <n v="5.3"/>
  </r>
  <r>
    <d v="2015-01-01T00:00:00"/>
    <x v="4"/>
    <x v="4"/>
    <s v="Balabala 巴拉巴拉"/>
    <n v="406294.44"/>
    <n v="66957.323711999998"/>
    <x v="1188"/>
    <x v="6912"/>
    <x v="6835"/>
    <x v="54"/>
    <s v="儿童"/>
    <x v="14"/>
    <s v="童装/童鞋"/>
    <d v="2013-01-11T00:00:00"/>
    <d v="2015-05-09T00:00:00"/>
    <s v="保底与流水两者取高"/>
    <s v="0.15"/>
    <s v="0.15"/>
    <s v=""/>
    <n v="2.2999999999999998"/>
  </r>
  <r>
    <d v="2015-01-01T00:00:00"/>
    <x v="4"/>
    <x v="4"/>
    <s v="aimerfeel"/>
    <n v="62979.6"/>
    <n v="15902.349"/>
    <x v="2480"/>
    <x v="6913"/>
    <x v="6836"/>
    <x v="106"/>
    <s v="普通服饰"/>
    <x v="9"/>
    <s v="内衣裤/保暖内衣"/>
    <d v="2012-12-24T00:00:00"/>
    <d v="2015-05-09T00:00:00"/>
    <s v="保底与流水两者取高"/>
    <s v="0.14"/>
    <s v="0.14"/>
    <s v=""/>
    <n v="2.4"/>
  </r>
  <r>
    <d v="2015-01-01T00:00:00"/>
    <x v="4"/>
    <x v="4"/>
    <s v="Jeep&amp;Barbie"/>
    <n v="43880.4"/>
    <n v="15731.123400000002"/>
    <x v="3950"/>
    <x v="6914"/>
    <x v="6837"/>
    <x v="154"/>
    <s v="儿童"/>
    <x v="14"/>
    <s v="童装/童鞋"/>
    <d v="2013-04-10T00:00:00"/>
    <d v="2015-05-09T00:00:00"/>
    <s v="保底与流水两者取高"/>
    <s v="0.15"/>
    <s v="0.15"/>
    <s v=""/>
    <n v="2.1"/>
  </r>
  <r>
    <d v="2015-01-01T00:00:00"/>
    <x v="4"/>
    <x v="4"/>
    <s v="孩之宝"/>
    <n v="51800.4"/>
    <n v="15208.597439999998"/>
    <x v="4309"/>
    <x v="6915"/>
    <x v="6838"/>
    <x v="31"/>
    <s v="儿童"/>
    <x v="14"/>
    <s v="儿童玩具"/>
    <d v="2013-04-20T00:00:00"/>
    <d v="2015-05-19T00:00:00"/>
    <s v="保底与流水两者取高"/>
    <s v="0."/>
    <s v="0."/>
    <s v=""/>
    <n v="2.1"/>
  </r>
  <r>
    <d v="2015-01-01T00:00:00"/>
    <x v="4"/>
    <x v="4"/>
    <s v="Han Lin BBQ 韩林炭烤"/>
    <n v="624961.19999999995"/>
    <n v="108368.27208"/>
    <x v="3298"/>
    <x v="6916"/>
    <x v="6839"/>
    <x v="171"/>
    <s v="餐饮"/>
    <x v="2"/>
    <s v="餐馆/饭店"/>
    <d v="2013-02-27T00:00:00"/>
    <d v="2019-05-09T00:00:00"/>
    <s v="保底与流水两者取高"/>
    <s v="0.1"/>
    <s v="0.1"/>
    <s v=""/>
    <n v="6.2"/>
  </r>
  <r>
    <d v="2015-01-01T00:00:00"/>
    <x v="4"/>
    <x v="4"/>
    <s v="云蝶"/>
    <n v="323089.2"/>
    <n v="46298.682359999999"/>
    <x v="4310"/>
    <x v="6917"/>
    <x v="6840"/>
    <x v="172"/>
    <s v="餐饮"/>
    <x v="2"/>
    <s v="餐馆/饭店"/>
    <d v="2012-12-28T00:00:00"/>
    <d v="2018-05-09T00:00:00"/>
    <s v="保底与流水两者取高"/>
    <s v="0.1"/>
    <s v="0.1"/>
    <s v=""/>
    <n v="5.4"/>
  </r>
  <r>
    <d v="2015-01-01T00:00:00"/>
    <x v="4"/>
    <x v="4"/>
    <s v="粉壹仟"/>
    <n v="193413.6"/>
    <n v="36903.314880000005"/>
    <x v="4311"/>
    <x v="6918"/>
    <x v="6841"/>
    <x v="173"/>
    <s v="餐饮"/>
    <x v="2"/>
    <s v="快餐"/>
    <d v="2012-12-06T00:00:00"/>
    <d v="2018-05-09T00:00:00"/>
    <s v="保底与流水两者取高"/>
    <s v="0.09"/>
    <s v="0.09"/>
    <s v=""/>
    <n v="5.4"/>
  </r>
  <r>
    <d v="2015-01-01T00:00:00"/>
    <x v="4"/>
    <x v="4"/>
    <s v="Skull Candy"/>
    <n v="60254.399999999994"/>
    <n v="15877.0344"/>
    <x v="3513"/>
    <x v="6919"/>
    <x v="6842"/>
    <x v="174"/>
    <s v="电器"/>
    <x v="24"/>
    <s v="音像视觉设备/照相器材"/>
    <d v="2013-01-05T00:00:00"/>
    <d v="2015-05-09T00:00:00"/>
    <s v="保底与流水两者取高"/>
    <s v="0.13"/>
    <s v="0.13"/>
    <s v=""/>
    <n v="2.2999999999999998"/>
  </r>
  <r>
    <d v="2015-01-01T00:00:00"/>
    <x v="4"/>
    <x v="4"/>
    <s v="木棉堂"/>
    <n v="256183.19999999998"/>
    <n v="59203.937519999999"/>
    <x v="4312"/>
    <x v="6920"/>
    <x v="6843"/>
    <x v="175"/>
    <s v="餐饮"/>
    <x v="2"/>
    <s v="餐馆/饭店"/>
    <d v="2013-01-11T00:00:00"/>
    <d v="2018-05-09T00:00:00"/>
    <s v="保底与流水两者取高"/>
    <s v="0.09"/>
    <s v="0.09"/>
    <s v=""/>
    <n v="5.3"/>
  </r>
  <r>
    <d v="2015-01-01T00:00:00"/>
    <x v="4"/>
    <x v="4"/>
    <s v="新华书店"/>
    <n v="337641.95999999996"/>
    <n v="42239.009195999992"/>
    <x v="1766"/>
    <x v="6921"/>
    <x v="6844"/>
    <x v="176"/>
    <s v="其它"/>
    <x v="1"/>
    <s v="书店/漫画/杂志"/>
    <d v="2013-04-19T00:00:00"/>
    <d v="2016-05-18T00:00:00"/>
    <s v="保底(含物管费)与流水两者取高"/>
    <s v="0.1"/>
    <s v="0.1"/>
    <s v=""/>
    <n v="3.1"/>
  </r>
  <r>
    <d v="2015-01-01T00:00:00"/>
    <x v="4"/>
    <x v="4"/>
    <s v="Storchenmuehle"/>
    <n v="54715.199999999997"/>
    <n v="12239.79024"/>
    <x v="4313"/>
    <x v="6922"/>
    <x v="6845"/>
    <x v="48"/>
    <s v="其它"/>
    <x v="4"/>
    <s v="家居家饰/日杂"/>
    <d v="2013-01-21T00:00:00"/>
    <d v="2015-05-09T00:00:00"/>
    <s v="保底与流水两者取高"/>
    <s v="0.14"/>
    <s v="0.14"/>
    <s v=""/>
    <n v="2.2999999999999998"/>
  </r>
  <r>
    <d v="2015-01-01T00:00:00"/>
    <x v="4"/>
    <x v="4"/>
    <s v="New Balance 新百伦"/>
    <n v="842179.51199999999"/>
    <n v="109483.33656000001"/>
    <x v="458"/>
    <x v="6923"/>
    <x v="6846"/>
    <x v="177"/>
    <s v="普通服饰"/>
    <x v="18"/>
    <s v="运动服饰/运动配饰"/>
    <d v="2013-03-10T00:00:00"/>
    <d v="2016-05-09T00:00:00"/>
    <s v="保底(含物管费)与流水两者取高"/>
    <s v="0.13"/>
    <s v="0.13"/>
    <s v=""/>
    <n v="3.2"/>
  </r>
  <r>
    <d v="2015-01-01T00:00:00"/>
    <x v="4"/>
    <x v="4"/>
    <s v="避风塘"/>
    <n v="1134974.0519999999"/>
    <n v="85123.053899999984"/>
    <x v="630"/>
    <x v="6924"/>
    <x v="6847"/>
    <x v="178"/>
    <s v="餐饮"/>
    <x v="2"/>
    <s v="餐馆/饭店"/>
    <d v="2012-11-27T00:00:00"/>
    <d v="2021-05-09T00:00:00"/>
    <s v="保底(含物管费)与流水两者取高"/>
    <s v="0.07"/>
    <s v="0.07"/>
    <s v=""/>
    <n v="8.5"/>
  </r>
  <r>
    <d v="2015-01-01T00:00:00"/>
    <x v="4"/>
    <x v="4"/>
    <s v="Subway 赛百味"/>
    <n v="155938.79999999999"/>
    <n v="20880.205320000005"/>
    <x v="4003"/>
    <x v="6925"/>
    <x v="6848"/>
    <x v="179"/>
    <s v="餐饮"/>
    <x v="2"/>
    <s v="快餐"/>
    <d v="2013-02-07T00:00:00"/>
    <d v="2018-05-09T00:00:00"/>
    <s v="保底与流水两者取高"/>
    <s v="0.11"/>
    <s v="0.11"/>
    <s v=""/>
    <n v="5.3"/>
  </r>
  <r>
    <d v="2015-01-01T00:00:00"/>
    <x v="4"/>
    <x v="4"/>
    <s v="靡尔"/>
    <n v="116839.2"/>
    <n v="18215.23128"/>
    <x v="93"/>
    <x v="6926"/>
    <x v="6849"/>
    <x v="110"/>
    <s v="餐饮"/>
    <x v="0"/>
    <s v="咖啡店/面包店/冰激凌"/>
    <d v="2013-12-01T00:00:00"/>
    <d v="2015-12-20T00:00:00"/>
    <s v="保底与流水两者取高"/>
    <s v="0.14"/>
    <s v="0.14"/>
    <s v=""/>
    <n v="2.1"/>
  </r>
  <r>
    <d v="2015-01-01T00:00:00"/>
    <x v="4"/>
    <x v="4"/>
    <s v="中影影院"/>
    <n v="3211362.264"/>
    <n v="381308.46050193103"/>
    <x v="4314"/>
    <x v="6927"/>
    <x v="6850"/>
    <x v="180"/>
    <s v="休闲娱乐"/>
    <x v="25"/>
    <s v="电影院"/>
    <d v="2012-08-29T00:00:00"/>
    <d v="2033-05-09T00:00:00"/>
    <s v="保底与流水两者取高"/>
    <s v="0.12"/>
    <s v="0.12"/>
    <s v=""/>
    <n v="20.7"/>
  </r>
  <r>
    <d v="2015-01-01T00:00:00"/>
    <x v="4"/>
    <x v="4"/>
    <s v="KFC Select 肯德基精选"/>
    <n v="407340"/>
    <n v="32587.199999999997"/>
    <x v="2163"/>
    <x v="6928"/>
    <x v="6851"/>
    <x v="181"/>
    <s v="餐饮"/>
    <x v="2"/>
    <s v="快餐"/>
    <d v="2013-03-04T00:00:00"/>
    <d v="2028-06-13T00:00:00"/>
    <s v="保底与流水两者取高"/>
    <n v="0.08"/>
    <n v="0.08"/>
    <s v=""/>
    <n v="15.3"/>
  </r>
  <r>
    <d v="2015-01-01T00:00:00"/>
    <x v="4"/>
    <x v="4"/>
    <s v="The Little Gym"/>
    <n v="357871.2"/>
    <n v="61732.781999999992"/>
    <x v="4315"/>
    <x v="6929"/>
    <x v="6852"/>
    <x v="182"/>
    <s v="休闲娱乐"/>
    <x v="10"/>
    <s v="保龄球馆"/>
    <d v="2012-12-18T00:00:00"/>
    <d v="2018-05-09T00:00:00"/>
    <s v="纯保底"/>
    <s v="0."/>
    <s v="0."/>
    <s v=""/>
    <n v="5.4"/>
  </r>
  <r>
    <d v="2015-01-01T00:00:00"/>
    <x v="4"/>
    <x v="4"/>
    <s v="雅戈尔"/>
    <n v="569484"/>
    <n v="100001.39039999997"/>
    <x v="4316"/>
    <x v="6930"/>
    <x v="6853"/>
    <x v="132"/>
    <s v="普通服饰"/>
    <x v="12"/>
    <s v="男装"/>
    <d v="2013-01-25T00:00:00"/>
    <d v="2016-05-09T00:00:00"/>
    <s v="保底与流水两者取高"/>
    <s v="0.16"/>
    <s v="0.16"/>
    <s v=""/>
    <n v="3.3"/>
  </r>
  <r>
    <d v="2015-01-01T00:00:00"/>
    <x v="4"/>
    <x v="4"/>
    <s v="Eurolook"/>
    <n v="140524.79999999999"/>
    <n v="52795.167359999992"/>
    <x v="4317"/>
    <x v="6931"/>
    <x v="6854"/>
    <x v="133"/>
    <s v="普通服饰"/>
    <x v="13"/>
    <s v="女装"/>
    <d v="2013-03-13T00:00:00"/>
    <d v="2016-05-09T00:00:00"/>
    <s v="保底与流水两者取高"/>
    <s v="0.17"/>
    <s v="0.17"/>
    <s v=""/>
    <n v="3.2"/>
  </r>
  <r>
    <d v="2015-01-01T00:00:00"/>
    <x v="4"/>
    <x v="4"/>
    <s v="Nike 耐克"/>
    <n v="233851.19999999998"/>
    <n v="43426.167840000002"/>
    <x v="4318"/>
    <x v="6932"/>
    <x v="6855"/>
    <x v="54"/>
    <s v="普通服饰"/>
    <x v="18"/>
    <s v="运动服饰/运动配饰"/>
    <d v="2014-12-16T00:00:00"/>
    <d v="2016-12-15T00:00:00"/>
    <s v="保底与流水两者取高"/>
    <s v="0.16"/>
    <s v="0.16"/>
    <s v=""/>
    <n v="2"/>
  </r>
  <r>
    <d v="2015-01-01T00:00:00"/>
    <x v="4"/>
    <x v="4"/>
    <s v="I Love Choc"/>
    <n v="93863.64"/>
    <n v="17468.023404"/>
    <x v="3237"/>
    <x v="6933"/>
    <x v="6856"/>
    <x v="149"/>
    <s v="普通服饰"/>
    <x v="9"/>
    <s v="中性服装/休闲服饰"/>
    <d v="2013-02-25T00:00:00"/>
    <d v="2015-05-09T00:00:00"/>
    <s v="保底与流水两者取高"/>
    <s v="0.15"/>
    <s v="0.15"/>
    <s v=""/>
    <n v="2.2000000000000002"/>
  </r>
  <r>
    <d v="2015-01-01T00:00:00"/>
    <x v="4"/>
    <x v="4"/>
    <s v="Pureland"/>
    <n v="61893.599999999999"/>
    <n v="19149.879840000001"/>
    <x v="4319"/>
    <x v="6934"/>
    <x v="6857"/>
    <x v="149"/>
    <s v="其它"/>
    <x v="1"/>
    <s v="其它"/>
    <d v="2013-01-09T00:00:00"/>
    <d v="2015-05-09T00:00:00"/>
    <s v="保底与流水两者取高"/>
    <s v="0.15"/>
    <s v="0.15"/>
    <s v=""/>
    <n v="2.2999999999999998"/>
  </r>
  <r>
    <d v="2015-01-01T00:00:00"/>
    <x v="4"/>
    <x v="4"/>
    <s v="Skechers 斯凯奇"/>
    <n v="188262"/>
    <n v="39422.062799999992"/>
    <x v="4320"/>
    <x v="6935"/>
    <x v="6858"/>
    <x v="5"/>
    <s v="普通服饰"/>
    <x v="9"/>
    <s v="中性服装/休闲服饰"/>
    <d v="2013-06-20T00:00:00"/>
    <d v="2015-07-19T00:00:00"/>
    <s v="保底与流水两者取高"/>
    <s v="0.16"/>
    <s v="0.16"/>
    <s v=""/>
    <n v="2.1"/>
  </r>
  <r>
    <d v="2015-01-01T00:00:00"/>
    <x v="4"/>
    <x v="4"/>
    <s v="Mini Peace 太平鸟童装"/>
    <n v="385686"/>
    <n v="61516.917000000001"/>
    <x v="1305"/>
    <x v="6936"/>
    <x v="6859"/>
    <x v="183"/>
    <s v="儿童"/>
    <x v="14"/>
    <s v="童装/童鞋"/>
    <d v="2013-01-21T00:00:00"/>
    <d v="2015-05-09T00:00:00"/>
    <s v="保底与流水两者取高"/>
    <s v="0.15"/>
    <s v="0.15"/>
    <s v=""/>
    <n v="2.2999999999999998"/>
  </r>
  <r>
    <d v="2015-01-01T00:00:00"/>
    <x v="4"/>
    <x v="4"/>
    <s v="Les Enphants 丽婴房"/>
    <n v="245900.64"/>
    <n v="43549.003344000004"/>
    <x v="3716"/>
    <x v="6937"/>
    <x v="6860"/>
    <x v="55"/>
    <s v="儿童"/>
    <x v="14"/>
    <s v="母婴用品"/>
    <d v="2013-02-21T00:00:00"/>
    <d v="2015-05-09T00:00:00"/>
    <s v="保底与流水两者取高"/>
    <s v="0.16"/>
    <s v="0.16"/>
    <s v=""/>
    <n v="2.2000000000000002"/>
  </r>
  <r>
    <d v="2015-01-01T00:00:00"/>
    <x v="4"/>
    <x v="4"/>
    <s v="WATER FLOWER 水中花"/>
    <n v="82356"/>
    <n v="24566.7948"/>
    <x v="987"/>
    <x v="6938"/>
    <x v="6861"/>
    <x v="63"/>
    <s v="普通服饰"/>
    <x v="9"/>
    <s v="内衣裤/保暖内衣"/>
    <d v="2013-01-02T00:00:00"/>
    <d v="2015-05-09T00:00:00"/>
    <s v="保底与流水两者取高"/>
    <s v="0.15"/>
    <s v="0.15"/>
    <s v=""/>
    <n v="2.2999999999999998"/>
  </r>
  <r>
    <d v="2015-01-01T00:00:00"/>
    <x v="4"/>
    <x v="4"/>
    <s v="新世家族"/>
    <n v="38365.199999999997"/>
    <n v="11866.35636"/>
    <x v="4321"/>
    <x v="6939"/>
    <x v="6862"/>
    <x v="137"/>
    <s v="普通服饰"/>
    <x v="9"/>
    <s v="内衣裤/保暖内衣"/>
    <d v="2013-01-02T00:00:00"/>
    <d v="2015-05-09T00:00:00"/>
    <s v="保底与流水两者取高"/>
    <s v="0.15"/>
    <s v="0.15"/>
    <s v=""/>
    <n v="2.2999999999999998"/>
  </r>
  <r>
    <d v="2015-01-01T00:00:00"/>
    <x v="4"/>
    <x v="4"/>
    <s v="Embry Form 安莉芳"/>
    <n v="37300.799999999996"/>
    <n v="14353.347840000002"/>
    <x v="4322"/>
    <x v="6940"/>
    <x v="6863"/>
    <x v="138"/>
    <s v="普通服饰"/>
    <x v="9"/>
    <s v="内衣裤/保暖内衣"/>
    <d v="2013-01-02T00:00:00"/>
    <d v="2015-05-09T00:00:00"/>
    <s v="保底与流水两者取高"/>
    <s v="0.15"/>
    <s v="0.15"/>
    <s v=""/>
    <n v="2.2999999999999998"/>
  </r>
  <r>
    <d v="2015-01-01T00:00:00"/>
    <x v="4"/>
    <x v="4"/>
    <s v="JOJO童装"/>
    <n v="156279.6"/>
    <n v="28005.304320000003"/>
    <x v="4323"/>
    <x v="6941"/>
    <x v="6864"/>
    <x v="184"/>
    <s v="儿童"/>
    <x v="14"/>
    <s v="童装/童鞋"/>
    <d v="2013-01-10T00:00:00"/>
    <d v="2015-05-09T00:00:00"/>
    <s v="保底与流水两者取高"/>
    <s v="0.15"/>
    <s v="0.15"/>
    <s v=""/>
    <n v="2.2999999999999998"/>
  </r>
  <r>
    <d v="2015-01-01T00:00:00"/>
    <x v="4"/>
    <x v="4"/>
    <s v="M·latin 马拉丁"/>
    <n v="288956.39999999997"/>
    <n v="53485.829640000004"/>
    <x v="1518"/>
    <x v="6942"/>
    <x v="6865"/>
    <x v="185"/>
    <s v="儿童"/>
    <x v="14"/>
    <s v="童装/童鞋"/>
    <d v="2013-01-07T00:00:00"/>
    <d v="2016-05-09T00:00:00"/>
    <s v="保底与流水两者取高"/>
    <s v="0.15"/>
    <s v="0.15"/>
    <s v=""/>
    <n v="3.3"/>
  </r>
  <r>
    <d v="2015-01-01T00:00:00"/>
    <x v="4"/>
    <x v="4"/>
    <s v="jnby by JNBY"/>
    <n v="362487.6"/>
    <n v="74309.957999999999"/>
    <x v="4324"/>
    <x v="6943"/>
    <x v="6866"/>
    <x v="25"/>
    <s v="儿童"/>
    <x v="14"/>
    <s v="童装/童鞋"/>
    <d v="2013-01-11T00:00:00"/>
    <d v="2016-05-09T00:00:00"/>
    <s v="保底与流水两者取高"/>
    <s v="0.18"/>
    <s v="0.18"/>
    <s v=""/>
    <n v="3.3"/>
  </r>
  <r>
    <d v="2015-01-01T00:00:00"/>
    <x v="4"/>
    <x v="4"/>
    <s v="大光明眼镜"/>
    <n v="168063.6"/>
    <n v="48603.993120000006"/>
    <x v="4325"/>
    <x v="6944"/>
    <x v="6867"/>
    <x v="186"/>
    <s v="其它"/>
    <x v="1"/>
    <s v="眼镜"/>
    <d v="2013-03-15T00:00:00"/>
    <d v="2016-05-09T00:00:00"/>
    <s v="保底与流水两者取高"/>
    <s v="0.18"/>
    <s v="0.18"/>
    <s v=""/>
    <n v="3.2"/>
  </r>
  <r>
    <d v="2015-01-01T00:00:00"/>
    <x v="4"/>
    <x v="4"/>
    <s v="O-Land"/>
    <n v="218583.84"/>
    <n v="67717.273632000011"/>
    <x v="958"/>
    <x v="6945"/>
    <x v="6868"/>
    <x v="187"/>
    <s v="儿童"/>
    <x v="22"/>
    <s v="儿童主题乐园"/>
    <d v="2012-11-28T00:00:00"/>
    <d v="2025-05-26T00:00:00"/>
    <s v="纯扣"/>
    <s v="0.13"/>
    <s v="0.13"/>
    <s v=""/>
    <n v="12.5"/>
  </r>
  <r>
    <d v="2015-01-01T00:00:00"/>
    <x v="4"/>
    <x v="4"/>
    <s v="康贝"/>
    <n v="61968"/>
    <n v="33382.161600000007"/>
    <x v="4326"/>
    <x v="6946"/>
    <x v="6869"/>
    <x v="164"/>
    <s v="儿童"/>
    <x v="14"/>
    <s v="童装/童鞋"/>
    <d v="2013-02-21T00:00:00"/>
    <d v="2016-05-09T00:00:00"/>
    <s v="保底与流水两者取高"/>
    <s v="0.2"/>
    <s v="0.2"/>
    <s v=""/>
    <n v="3.2"/>
  </r>
  <r>
    <d v="2015-01-01T00:00:00"/>
    <x v="4"/>
    <x v="4"/>
    <s v="悠游堂"/>
    <n v="280239.59999999998"/>
    <n v="111871.64832000001"/>
    <x v="4327"/>
    <x v="6947"/>
    <x v="6870"/>
    <x v="188"/>
    <s v="儿童"/>
    <x v="22"/>
    <s v="儿童主题乐园"/>
    <d v="2013-04-13T00:00:00"/>
    <d v="2018-05-27T00:00:00"/>
    <s v="保底与流水两者取高"/>
    <s v="0.21"/>
    <s v="0.21"/>
    <s v=""/>
    <n v="5.0999999999999996"/>
  </r>
  <r>
    <d v="2015-01-01T00:00:00"/>
    <x v="4"/>
    <x v="4"/>
    <s v="娇莉芙"/>
    <n v="205538.4"/>
    <n v="58968.966959999991"/>
    <x v="4328"/>
    <x v="6948"/>
    <x v="6871"/>
    <x v="145"/>
    <s v="美容"/>
    <x v="8"/>
    <s v="美容/美发/美甲"/>
    <d v="2012-11-30T00:00:00"/>
    <d v="2018-05-09T00:00:00"/>
    <s v="保底与流水两者取高"/>
    <s v="0.1"/>
    <s v="0.1"/>
    <s v=""/>
    <n v="5.4"/>
  </r>
  <r>
    <d v="2015-01-01T00:00:00"/>
    <x v="4"/>
    <x v="4"/>
    <s v="木马王国"/>
    <n v="1135693.2"/>
    <n v="186821.53139999998"/>
    <x v="1883"/>
    <x v="6949"/>
    <x v="6872"/>
    <x v="189"/>
    <s v="儿童"/>
    <x v="22"/>
    <s v="儿童主题乐园"/>
    <d v="2013-01-14T00:00:00"/>
    <d v="2022-05-13T00:00:00"/>
    <s v="保底(含物管费)与流水两者取高"/>
    <s v="0.1"/>
    <s v="0.1"/>
    <s v=""/>
    <n v="9.3000000000000007"/>
  </r>
  <r>
    <d v="2015-01-01T00:00:00"/>
    <x v="4"/>
    <x v="4"/>
    <s v="泰兰尼斯"/>
    <n v="48729.48"/>
    <n v="8396.0894040000003"/>
    <x v="2477"/>
    <x v="6950"/>
    <x v="6873"/>
    <x v="6"/>
    <s v="儿童"/>
    <x v="14"/>
    <s v="童装/童鞋"/>
    <d v="2014-03-29T00:00:00"/>
    <d v="2015-03-28T00:00:00"/>
    <s v="保底与流水两者取高"/>
    <s v="0.16"/>
    <s v="0.16"/>
    <s v=""/>
    <n v="1"/>
  </r>
  <r>
    <d v="2015-01-01T00:00:00"/>
    <x v="4"/>
    <x v="4"/>
    <s v="Zippo"/>
    <n v="59608.68"/>
    <n v="7755.0892679999997"/>
    <x v="2572"/>
    <x v="6951"/>
    <x v="6874"/>
    <x v="10"/>
    <s v="其它"/>
    <x v="1"/>
    <s v="个人嗜好/收藏品"/>
    <d v="2013-11-09T00:00:00"/>
    <d v="2015-11-08T00:00:00"/>
    <s v="保底与流水两者取高"/>
    <s v="0.12"/>
    <s v="0.12"/>
    <s v=""/>
    <n v="2"/>
  </r>
  <r>
    <d v="2015-01-01T00:00:00"/>
    <x v="4"/>
    <x v="4"/>
    <s v="New Balance Kids"/>
    <n v="117492"/>
    <n v="17048.089199999999"/>
    <x v="4329"/>
    <x v="6952"/>
    <x v="6875"/>
    <x v="10"/>
    <s v="儿童"/>
    <x v="14"/>
    <s v="童装/童鞋"/>
    <d v="2013-07-31T00:00:00"/>
    <d v="2015-07-30T00:00:00"/>
    <s v="保底与流水两者取高"/>
    <s v="0.14"/>
    <s v="0.14"/>
    <s v=""/>
    <n v="2"/>
  </r>
  <r>
    <d v="2015-01-01T00:00:00"/>
    <x v="4"/>
    <x v="4"/>
    <s v="Carrera 卡雷拉"/>
    <n v="72705.599999999991"/>
    <n v="9597.1391999999996"/>
    <x v="4228"/>
    <x v="6953"/>
    <x v="6876"/>
    <x v="47"/>
    <s v="儿童"/>
    <x v="14"/>
    <s v="儿童玩具"/>
    <d v="2014-05-28T00:00:00"/>
    <d v="2015-05-27T00:00:00"/>
    <s v="保底与流水两者取高"/>
    <s v="0.1"/>
    <s v="0.1"/>
    <s v=""/>
    <n v="1"/>
  </r>
  <r>
    <d v="2015-01-01T00:00:00"/>
    <x v="4"/>
    <x v="4"/>
    <s v="2平米"/>
    <n v="28836"/>
    <n v="7200.3491999999987"/>
    <x v="4330"/>
    <x v="6954"/>
    <x v="6877"/>
    <x v="6"/>
    <s v="其它"/>
    <x v="4"/>
    <s v="家具/厨房/卫浴/灯"/>
    <d v="2014-07-05T00:00:00"/>
    <d v="2015-07-04T00:00:00"/>
    <s v="保底与流水两者取高"/>
    <s v="0.18"/>
    <s v="0.18"/>
    <s v=""/>
    <n v="1"/>
  </r>
  <r>
    <d v="2015-01-01T00:00:00"/>
    <x v="4"/>
    <x v="4"/>
    <s v="咔卟咔卟"/>
    <n v="41459.639999999992"/>
    <n v="6600.3746879999999"/>
    <x v="4331"/>
    <x v="6955"/>
    <x v="6878"/>
    <x v="10"/>
    <s v="餐饮"/>
    <x v="0"/>
    <s v="小吃/冷饮/果汁吧"/>
    <d v="2014-08-13T00:00:00"/>
    <d v="2015-08-12T00:00:00"/>
    <s v="保底与流水两者取高"/>
    <s v="0.14"/>
    <s v="0.14"/>
    <s v=""/>
    <n v="1"/>
  </r>
  <r>
    <d v="2015-01-01T00:00:00"/>
    <x v="4"/>
    <x v="4"/>
    <s v="Dr. Kong 江博士"/>
    <n v="126505.32"/>
    <n v="20835.426203999999"/>
    <x v="734"/>
    <x v="6956"/>
    <x v="6879"/>
    <x v="64"/>
    <s v="儿童"/>
    <x v="14"/>
    <s v="童装/童鞋"/>
    <d v="2014-04-18T00:00:00"/>
    <d v="2015-04-17T00:00:00"/>
    <s v="保底与流水两者取高"/>
    <s v="0.16"/>
    <s v="0.16"/>
    <s v=""/>
    <n v="1"/>
  </r>
  <r>
    <d v="2015-01-01T00:00:00"/>
    <x v="4"/>
    <x v="4"/>
    <s v="Cold Stone 酷圣石"/>
    <n v="244753.19999999998"/>
    <n v="34094.120760000005"/>
    <x v="4332"/>
    <x v="6957"/>
    <x v="6880"/>
    <x v="94"/>
    <s v="餐饮"/>
    <x v="0"/>
    <s v="咖啡店/面包店/冰激凌"/>
    <d v="2014-07-21T00:00:00"/>
    <d v="2019-07-13T00:00:00"/>
    <s v="保底与流水两者取高"/>
    <s v="0.13"/>
    <s v="0.13"/>
    <s v=""/>
    <n v="5"/>
  </r>
  <r>
    <d v="2015-01-01T00:00:00"/>
    <x v="4"/>
    <x v="4"/>
    <s v="维果部落(03-K11)"/>
    <n v="51336"/>
    <n v="5133.5999999999995"/>
    <x v="5"/>
    <x v="6958"/>
    <x v="6881"/>
    <x v="11"/>
    <s v="餐饮"/>
    <x v="0"/>
    <s v="小吃/冷饮/果汁吧"/>
    <d v="2014-03-14T00:00:00"/>
    <d v="2015-03-13T00:00:00"/>
    <s v="保底(含物管费)与流水两者取高"/>
    <s v="0.1"/>
    <s v="0.1"/>
    <s v=""/>
    <n v="1"/>
  </r>
  <r>
    <d v="2015-01-01T00:00:00"/>
    <x v="4"/>
    <x v="4"/>
    <s v="维果部落(03-K12)"/>
    <n v="64572"/>
    <n v="6457.2"/>
    <x v="5"/>
    <x v="6959"/>
    <x v="6882"/>
    <x v="11"/>
    <s v="餐饮"/>
    <x v="0"/>
    <s v="小吃/冷饮/果汁吧"/>
    <d v="2014-03-14T00:00:00"/>
    <d v="2015-03-13T00:00:00"/>
    <s v="保底(含物管费)与流水两者取高"/>
    <s v="0.1"/>
    <s v="0.1"/>
    <s v=""/>
    <n v="1"/>
  </r>
  <r>
    <d v="2015-01-01T00:00:00"/>
    <x v="4"/>
    <x v="4"/>
    <s v="爱茜茜里(冰车)"/>
    <n v="21883.200000000001"/>
    <n v="4100.9116800000002"/>
    <x v="2320"/>
    <x v="6960"/>
    <x v="6883"/>
    <x v="11"/>
    <s v="餐饮"/>
    <x v="0"/>
    <s v="咖啡店/面包店/冰激凌"/>
    <d v="2014-05-31T00:00:00"/>
    <d v="2015-05-31T00:00:00"/>
    <s v="保底与流水两者取高"/>
    <s v="0.16"/>
    <s v="0.16"/>
    <s v=""/>
    <n v="1"/>
  </r>
  <r>
    <d v="2015-02-01T00:00:00"/>
    <x v="4"/>
    <x v="4"/>
    <s v="银乐迪"/>
    <n v="1105797.5999999999"/>
    <n v="182346.02424000003"/>
    <x v="4333"/>
    <x v="6961"/>
    <x v="6884"/>
    <x v="166"/>
    <s v="休闲娱乐"/>
    <x v="23"/>
    <s v="KTV"/>
    <d v="2013-01-08T00:00:00"/>
    <d v="2023-05-09T00:00:00"/>
    <s v="纯保底"/>
    <s v="0."/>
    <s v="0."/>
    <s v=""/>
    <n v="10.3"/>
  </r>
  <r>
    <d v="2015-02-01T00:00:00"/>
    <x v="4"/>
    <x v="4"/>
    <s v="Caffe Bene 咖啡陪你"/>
    <n v="161152.79999999999"/>
    <n v="19016.0304"/>
    <x v="4334"/>
    <x v="6962"/>
    <x v="6885"/>
    <x v="167"/>
    <s v="餐饮"/>
    <x v="0"/>
    <s v="咖啡店/面包店/冰激凌"/>
    <d v="2013-03-25T00:00:00"/>
    <d v="2018-04-23T00:00:00"/>
    <s v="保底与流水两者取高"/>
    <s v="0.09"/>
    <s v="0.09"/>
    <s v=""/>
    <n v="5.0999999999999996"/>
  </r>
  <r>
    <d v="2015-02-01T00:00:00"/>
    <x v="4"/>
    <x v="4"/>
    <s v="青花瓷"/>
    <n v="565398"/>
    <n v="65981.946599999996"/>
    <x v="4335"/>
    <x v="6963"/>
    <x v="6886"/>
    <x v="168"/>
    <s v="餐饮"/>
    <x v="2"/>
    <s v="餐馆/饭店"/>
    <d v="2012-12-24T00:00:00"/>
    <d v="2021-05-09T00:00:00"/>
    <s v="保底(含物管费)与流水两者取高"/>
    <s v="0.08"/>
    <s v="0.08"/>
    <s v=""/>
    <n v="8.4"/>
  </r>
  <r>
    <d v="2015-02-01T00:00:00"/>
    <x v="4"/>
    <x v="4"/>
    <s v="菲滋比萨"/>
    <n v="676040.4"/>
    <n v="68077.268279999989"/>
    <x v="2570"/>
    <x v="6964"/>
    <x v="6887"/>
    <x v="169"/>
    <s v="餐饮"/>
    <x v="2"/>
    <s v="快餐"/>
    <d v="2012-12-14T00:00:00"/>
    <d v="2021-05-09T00:00:00"/>
    <s v="保底与流水两者取高"/>
    <s v="0.08"/>
    <s v="0.08"/>
    <s v=""/>
    <n v="8.4"/>
  </r>
  <r>
    <d v="2015-02-01T00:00:00"/>
    <x v="4"/>
    <x v="4"/>
    <s v="Grandma's Home 外婆家"/>
    <n v="2641908"/>
    <n v="111224.3268"/>
    <x v="1037"/>
    <x v="6965"/>
    <x v="6888"/>
    <x v="170"/>
    <s v="餐饮"/>
    <x v="2"/>
    <s v="餐馆/饭店"/>
    <d v="2012-11-28T00:00:00"/>
    <d v="2023-05-09T00:00:00"/>
    <s v="纯保底"/>
    <s v="0."/>
    <s v="0."/>
    <s v=""/>
    <n v="10.4"/>
  </r>
  <r>
    <d v="2015-02-01T00:00:00"/>
    <x v="4"/>
    <x v="4"/>
    <s v="山葵家"/>
    <n v="620973.6"/>
    <n v="58992.491999999998"/>
    <x v="2470"/>
    <x v="6966"/>
    <x v="6889"/>
    <x v="177"/>
    <s v="餐饮"/>
    <x v="2"/>
    <s v="餐馆/饭店"/>
    <d v="2014-01-01T00:00:00"/>
    <d v="2017-12-31T00:00:00"/>
    <s v="保底(含物管费)与流水两者取高"/>
    <s v="0.1"/>
    <s v="0.1"/>
    <s v=""/>
    <n v="4"/>
  </r>
  <r>
    <d v="2015-02-01T00:00:00"/>
    <x v="4"/>
    <x v="4"/>
    <s v="Mentor Salon 曼都沙龙"/>
    <n v="373785.59999999998"/>
    <n v="29005.762560000003"/>
    <x v="4336"/>
    <x v="6967"/>
    <x v="6890"/>
    <x v="25"/>
    <s v="美容"/>
    <x v="8"/>
    <s v="美容/美发/美甲"/>
    <d v="2013-01-11T00:00:00"/>
    <d v="2018-05-09T00:00:00"/>
    <s v="纯保底"/>
    <s v="0."/>
    <s v="0."/>
    <s v=""/>
    <n v="5.3"/>
  </r>
  <r>
    <d v="2015-02-01T00:00:00"/>
    <x v="4"/>
    <x v="4"/>
    <s v="Balabala 巴拉巴拉"/>
    <n v="538214.28"/>
    <n v="86706.32050799999"/>
    <x v="1289"/>
    <x v="6968"/>
    <x v="6891"/>
    <x v="54"/>
    <s v="儿童"/>
    <x v="14"/>
    <s v="童装/童鞋"/>
    <d v="2013-01-11T00:00:00"/>
    <d v="2015-05-09T00:00:00"/>
    <s v="保底与流水两者取高"/>
    <s v="0.15"/>
    <s v="0.15"/>
    <s v=""/>
    <n v="2.2999999999999998"/>
  </r>
  <r>
    <d v="2015-02-01T00:00:00"/>
    <x v="4"/>
    <x v="4"/>
    <s v="aimerfeel"/>
    <n v="66669.599999999991"/>
    <n v="15900.6996"/>
    <x v="3126"/>
    <x v="6969"/>
    <x v="6892"/>
    <x v="106"/>
    <s v="普通服饰"/>
    <x v="9"/>
    <s v="内衣裤/保暖内衣"/>
    <d v="2012-12-24T00:00:00"/>
    <d v="2015-05-09T00:00:00"/>
    <s v="保底与流水两者取高"/>
    <s v="0.14"/>
    <s v="0.14"/>
    <s v=""/>
    <n v="2.4"/>
  </r>
  <r>
    <d v="2015-02-01T00:00:00"/>
    <x v="4"/>
    <x v="4"/>
    <s v="Jeep&amp;Barbie"/>
    <n v="46275.6"/>
    <n v="15733.704"/>
    <x v="4337"/>
    <x v="6970"/>
    <x v="6893"/>
    <x v="154"/>
    <s v="儿童"/>
    <x v="14"/>
    <s v="童装/童鞋"/>
    <d v="2013-04-10T00:00:00"/>
    <d v="2015-05-09T00:00:00"/>
    <s v="保底与流水两者取高"/>
    <s v="0.15"/>
    <s v="0.15"/>
    <s v=""/>
    <n v="2.1"/>
  </r>
  <r>
    <d v="2015-02-01T00:00:00"/>
    <x v="4"/>
    <x v="4"/>
    <s v="孩之宝"/>
    <n v="86384.4"/>
    <n v="15212.29284"/>
    <x v="4338"/>
    <x v="6971"/>
    <x v="6894"/>
    <x v="31"/>
    <s v="儿童"/>
    <x v="14"/>
    <s v="儿童玩具"/>
    <d v="2013-04-20T00:00:00"/>
    <d v="2015-05-19T00:00:00"/>
    <s v="保底与流水两者取高"/>
    <s v="0."/>
    <s v="0."/>
    <s v=""/>
    <n v="2.1"/>
  </r>
  <r>
    <d v="2015-02-01T00:00:00"/>
    <x v="4"/>
    <x v="4"/>
    <s v="Han Lin BBQ 韩林炭烤"/>
    <n v="474344.39999999997"/>
    <n v="108340.26096"/>
    <x v="845"/>
    <x v="6972"/>
    <x v="6895"/>
    <x v="171"/>
    <s v="餐饮"/>
    <x v="2"/>
    <s v="餐馆/饭店"/>
    <d v="2013-02-27T00:00:00"/>
    <d v="2019-05-09T00:00:00"/>
    <s v="保底与流水两者取高"/>
    <s v="0.1"/>
    <s v="0.1"/>
    <s v=""/>
    <n v="6.2"/>
  </r>
  <r>
    <d v="2015-02-01T00:00:00"/>
    <x v="4"/>
    <x v="4"/>
    <s v="云蝶"/>
    <n v="255541.19999999998"/>
    <n v="46304.065439999998"/>
    <x v="1243"/>
    <x v="6973"/>
    <x v="6896"/>
    <x v="172"/>
    <s v="餐饮"/>
    <x v="2"/>
    <s v="餐馆/饭店"/>
    <d v="2012-12-28T00:00:00"/>
    <d v="2018-05-09T00:00:00"/>
    <s v="保底与流水两者取高"/>
    <s v="0.1"/>
    <s v="0.1"/>
    <s v=""/>
    <n v="5.4"/>
  </r>
  <r>
    <d v="2015-02-01T00:00:00"/>
    <x v="4"/>
    <x v="4"/>
    <s v="粉壹仟"/>
    <n v="203182.8"/>
    <n v="36897.996480000002"/>
    <x v="3284"/>
    <x v="6974"/>
    <x v="6897"/>
    <x v="173"/>
    <s v="餐饮"/>
    <x v="2"/>
    <s v="快餐"/>
    <d v="2012-12-06T00:00:00"/>
    <d v="2018-05-09T00:00:00"/>
    <s v="保底与流水两者取高"/>
    <s v="0.09"/>
    <s v="0.09"/>
    <s v=""/>
    <n v="5.4"/>
  </r>
  <r>
    <d v="2015-02-01T00:00:00"/>
    <x v="4"/>
    <x v="4"/>
    <s v="Skull Candy"/>
    <n v="76228.800000000003"/>
    <n v="15878.459040000002"/>
    <x v="4339"/>
    <x v="6975"/>
    <x v="6898"/>
    <x v="174"/>
    <s v="电器"/>
    <x v="24"/>
    <s v="音像视觉设备/照相器材"/>
    <d v="2013-01-05T00:00:00"/>
    <d v="2015-05-09T00:00:00"/>
    <s v="保底与流水两者取高"/>
    <s v="0.13"/>
    <s v="0.13"/>
    <s v=""/>
    <n v="2.2999999999999998"/>
  </r>
  <r>
    <d v="2015-02-01T00:00:00"/>
    <x v="4"/>
    <x v="4"/>
    <s v="木棉堂"/>
    <n v="207442.8"/>
    <n v="59204.175119999993"/>
    <x v="4340"/>
    <x v="6976"/>
    <x v="6899"/>
    <x v="175"/>
    <s v="餐饮"/>
    <x v="2"/>
    <s v="餐馆/饭店"/>
    <d v="2013-01-11T00:00:00"/>
    <d v="2018-05-09T00:00:00"/>
    <s v="保底与流水两者取高"/>
    <s v="0.09"/>
    <s v="0.09"/>
    <s v=""/>
    <n v="5.3"/>
  </r>
  <r>
    <d v="2015-02-01T00:00:00"/>
    <x v="4"/>
    <x v="4"/>
    <s v="新华书店"/>
    <n v="419916"/>
    <n v="42243.549600000006"/>
    <x v="4097"/>
    <x v="6977"/>
    <x v="6900"/>
    <x v="176"/>
    <s v="其它"/>
    <x v="1"/>
    <s v="书店/漫画/杂志"/>
    <d v="2013-04-19T00:00:00"/>
    <d v="2016-05-18T00:00:00"/>
    <s v="保底(含物管费)与流水两者取高"/>
    <s v="0.1"/>
    <s v="0.1"/>
    <s v=""/>
    <n v="3.1"/>
  </r>
  <r>
    <d v="2015-02-01T00:00:00"/>
    <x v="4"/>
    <x v="4"/>
    <s v="Storchenmuehle"/>
    <n v="73936.800000000003"/>
    <n v="12391.807680000002"/>
    <x v="877"/>
    <x v="6978"/>
    <x v="6901"/>
    <x v="48"/>
    <s v="其它"/>
    <x v="4"/>
    <s v="家居家饰/日杂"/>
    <d v="2013-01-21T00:00:00"/>
    <d v="2015-05-09T00:00:00"/>
    <s v="保底与流水两者取高"/>
    <s v="0.14"/>
    <s v="0.14"/>
    <s v=""/>
    <n v="2.2999999999999998"/>
  </r>
  <r>
    <d v="2015-02-01T00:00:00"/>
    <x v="4"/>
    <x v="4"/>
    <s v="New Balance 新百伦"/>
    <n v="1462441.308"/>
    <n v="190117.37004000001"/>
    <x v="458"/>
    <x v="6979"/>
    <x v="6902"/>
    <x v="177"/>
    <s v="普通服饰"/>
    <x v="18"/>
    <s v="运动服饰/运动配饰"/>
    <d v="2013-03-10T00:00:00"/>
    <d v="2016-05-09T00:00:00"/>
    <s v="保底(含物管费)与流水两者取高"/>
    <s v="0.13"/>
    <s v="0.13"/>
    <s v=""/>
    <n v="3.2"/>
  </r>
  <r>
    <d v="2015-02-01T00:00:00"/>
    <x v="4"/>
    <x v="4"/>
    <s v="避风塘"/>
    <n v="1285116.3959999999"/>
    <n v="89958.147720000008"/>
    <x v="3"/>
    <x v="6980"/>
    <x v="6903"/>
    <x v="178"/>
    <s v="餐饮"/>
    <x v="2"/>
    <s v="餐馆/饭店"/>
    <d v="2012-11-27T00:00:00"/>
    <d v="2021-05-09T00:00:00"/>
    <s v="保底(含物管费)与流水两者取高"/>
    <s v="0.07"/>
    <s v="0.07"/>
    <s v=""/>
    <n v="8.5"/>
  </r>
  <r>
    <d v="2015-02-01T00:00:00"/>
    <x v="4"/>
    <x v="4"/>
    <s v="Subway 赛百味"/>
    <n v="154011.6"/>
    <n v="20668.356719999996"/>
    <x v="4341"/>
    <x v="6981"/>
    <x v="6904"/>
    <x v="179"/>
    <s v="餐饮"/>
    <x v="2"/>
    <s v="快餐"/>
    <d v="2013-02-07T00:00:00"/>
    <d v="2018-05-09T00:00:00"/>
    <s v="保底与流水两者取高"/>
    <s v="0.11"/>
    <s v="0.11"/>
    <s v=""/>
    <n v="5.3"/>
  </r>
  <r>
    <d v="2015-02-01T00:00:00"/>
    <x v="4"/>
    <x v="4"/>
    <s v="靡尔"/>
    <n v="118964.4"/>
    <n v="18510.860639999999"/>
    <x v="4342"/>
    <x v="6982"/>
    <x v="6905"/>
    <x v="110"/>
    <s v="餐饮"/>
    <x v="0"/>
    <s v="咖啡店/面包店/冰激凌"/>
    <d v="2013-12-01T00:00:00"/>
    <d v="2015-12-20T00:00:00"/>
    <s v="保底与流水两者取高"/>
    <s v="0.14"/>
    <s v="0.14"/>
    <s v=""/>
    <n v="2.1"/>
  </r>
  <r>
    <d v="2015-02-01T00:00:00"/>
    <x v="4"/>
    <x v="4"/>
    <s v="中影影院"/>
    <n v="3460807.3079999997"/>
    <n v="407503.43718721566"/>
    <x v="4343"/>
    <x v="6983"/>
    <x v="6906"/>
    <x v="180"/>
    <s v="休闲娱乐"/>
    <x v="25"/>
    <s v="电影院"/>
    <d v="2012-08-29T00:00:00"/>
    <d v="2033-05-09T00:00:00"/>
    <s v="保底与流水两者取高"/>
    <s v="0.12"/>
    <s v="0.12"/>
    <s v=""/>
    <n v="20.7"/>
  </r>
  <r>
    <d v="2015-02-01T00:00:00"/>
    <x v="4"/>
    <x v="4"/>
    <s v="KFC Select 肯德基精选"/>
    <n v="407340"/>
    <n v="27077.400000000009"/>
    <x v="4344"/>
    <x v="6928"/>
    <x v="6907"/>
    <x v="181"/>
    <s v="餐饮"/>
    <x v="2"/>
    <s v="快餐"/>
    <d v="2013-03-04T00:00:00"/>
    <d v="2028-06-13T00:00:00"/>
    <s v="保底与流水两者取高"/>
    <n v="0.08"/>
    <n v="0.08"/>
    <s v=""/>
    <n v="15.3"/>
  </r>
  <r>
    <d v="2015-02-01T00:00:00"/>
    <x v="4"/>
    <x v="4"/>
    <s v="The Little Gym"/>
    <n v="66372"/>
    <n v="61712.685600000004"/>
    <x v="4345"/>
    <x v="6984"/>
    <x v="6908"/>
    <x v="182"/>
    <s v="休闲娱乐"/>
    <x v="10"/>
    <s v="保龄球馆"/>
    <d v="2012-12-18T00:00:00"/>
    <d v="2018-05-09T00:00:00"/>
    <s v="纯保底"/>
    <s v="0."/>
    <s v="0."/>
    <s v=""/>
    <n v="5.4"/>
  </r>
  <r>
    <d v="2015-02-01T00:00:00"/>
    <x v="4"/>
    <x v="4"/>
    <s v="雅戈尔"/>
    <n v="773923.2"/>
    <n v="132727.82879999999"/>
    <x v="1364"/>
    <x v="6985"/>
    <x v="6909"/>
    <x v="132"/>
    <s v="普通服饰"/>
    <x v="12"/>
    <s v="男装"/>
    <d v="2013-01-25T00:00:00"/>
    <d v="2016-05-09T00:00:00"/>
    <s v="保底与流水两者取高"/>
    <s v="0.16"/>
    <s v="0.16"/>
    <s v=""/>
    <n v="3.3"/>
  </r>
  <r>
    <d v="2015-02-01T00:00:00"/>
    <x v="4"/>
    <x v="4"/>
    <s v="Eurolook"/>
    <n v="158640"/>
    <n v="52795.391999999993"/>
    <x v="4346"/>
    <x v="6986"/>
    <x v="6910"/>
    <x v="133"/>
    <s v="普通服饰"/>
    <x v="13"/>
    <s v="女装"/>
    <d v="2013-03-13T00:00:00"/>
    <d v="2016-05-09T00:00:00"/>
    <s v="保底与流水两者取高"/>
    <s v="0.17"/>
    <s v="0.17"/>
    <s v=""/>
    <n v="3.2"/>
  </r>
  <r>
    <d v="2015-02-01T00:00:00"/>
    <x v="4"/>
    <x v="4"/>
    <s v="Nike 耐克"/>
    <n v="560754"/>
    <n v="95720.707799999989"/>
    <x v="347"/>
    <x v="6987"/>
    <x v="6911"/>
    <x v="54"/>
    <s v="普通服饰"/>
    <x v="18"/>
    <s v="运动服饰/运动配饰"/>
    <d v="2014-12-16T00:00:00"/>
    <d v="2016-12-15T00:00:00"/>
    <s v="保底与流水两者取高"/>
    <s v="0.16"/>
    <s v="0.16"/>
    <s v=""/>
    <n v="2"/>
  </r>
  <r>
    <d v="2015-02-01T00:00:00"/>
    <x v="4"/>
    <x v="4"/>
    <s v="I Love Choc"/>
    <n v="97295.039999999994"/>
    <n v="17950.934880000001"/>
    <x v="4347"/>
    <x v="6988"/>
    <x v="6912"/>
    <x v="149"/>
    <s v="普通服饰"/>
    <x v="9"/>
    <s v="中性服装/休闲服饰"/>
    <d v="2013-02-25T00:00:00"/>
    <d v="2015-05-09T00:00:00"/>
    <s v="保底与流水两者取高"/>
    <s v="0.15"/>
    <s v="0.15"/>
    <s v=""/>
    <n v="2.2000000000000002"/>
  </r>
  <r>
    <d v="2015-02-01T00:00:00"/>
    <x v="4"/>
    <x v="4"/>
    <s v="Pureland"/>
    <n v="32157.719999999998"/>
    <n v="19153.138032000003"/>
    <x v="4348"/>
    <x v="6989"/>
    <x v="6913"/>
    <x v="149"/>
    <s v="其它"/>
    <x v="1"/>
    <s v="其它"/>
    <d v="2013-01-09T00:00:00"/>
    <d v="2015-05-09T00:00:00"/>
    <s v="保底与流水两者取高"/>
    <s v="0.15"/>
    <s v="0.15"/>
    <s v=""/>
    <n v="2.2999999999999998"/>
  </r>
  <r>
    <d v="2015-02-01T00:00:00"/>
    <x v="4"/>
    <x v="4"/>
    <s v="Skechers 斯凯奇"/>
    <n v="384351.6"/>
    <n v="70797.564720000009"/>
    <x v="3326"/>
    <x v="6990"/>
    <x v="6914"/>
    <x v="5"/>
    <s v="普通服饰"/>
    <x v="9"/>
    <s v="中性服装/休闲服饰"/>
    <d v="2013-06-20T00:00:00"/>
    <d v="2015-07-19T00:00:00"/>
    <s v="保底与流水两者取高"/>
    <s v="0.16"/>
    <s v="0.16"/>
    <s v=""/>
    <n v="2.1"/>
  </r>
  <r>
    <d v="2015-02-01T00:00:00"/>
    <x v="4"/>
    <x v="4"/>
    <s v="Mini Peace 太平鸟童装"/>
    <n v="467901.6"/>
    <n v="73834.872480000005"/>
    <x v="2391"/>
    <x v="6991"/>
    <x v="6915"/>
    <x v="183"/>
    <s v="儿童"/>
    <x v="14"/>
    <s v="童装/童鞋"/>
    <d v="2013-01-21T00:00:00"/>
    <d v="2015-05-09T00:00:00"/>
    <s v="保底与流水两者取高"/>
    <s v="0.15"/>
    <s v="0.15"/>
    <s v=""/>
    <n v="2.2999999999999998"/>
  </r>
  <r>
    <d v="2015-02-01T00:00:00"/>
    <x v="4"/>
    <x v="4"/>
    <s v="Les Enphants 丽婴房"/>
    <n v="306434.03999999998"/>
    <n v="53227.59274800001"/>
    <x v="4349"/>
    <x v="6992"/>
    <x v="6916"/>
    <x v="55"/>
    <s v="儿童"/>
    <x v="14"/>
    <s v="母婴用品"/>
    <d v="2013-02-21T00:00:00"/>
    <d v="2015-05-09T00:00:00"/>
    <s v="保底与流水两者取高"/>
    <s v="0.16"/>
    <s v="0.16"/>
    <s v=""/>
    <n v="2.2000000000000002"/>
  </r>
  <r>
    <d v="2015-02-01T00:00:00"/>
    <x v="4"/>
    <x v="4"/>
    <s v="WATER FLOWER 水中花"/>
    <n v="86371.199999999997"/>
    <n v="24563.969279999998"/>
    <x v="4350"/>
    <x v="6993"/>
    <x v="6917"/>
    <x v="63"/>
    <s v="普通服饰"/>
    <x v="9"/>
    <s v="内衣裤/保暖内衣"/>
    <d v="2013-01-02T00:00:00"/>
    <d v="2015-05-09T00:00:00"/>
    <s v="保底与流水两者取高"/>
    <s v="0.15"/>
    <s v="0.15"/>
    <s v=""/>
    <n v="2.2999999999999998"/>
  </r>
  <r>
    <d v="2015-02-01T00:00:00"/>
    <x v="4"/>
    <x v="4"/>
    <s v="新世家族"/>
    <n v="54486"/>
    <n v="11867.050800000001"/>
    <x v="3676"/>
    <x v="6994"/>
    <x v="6918"/>
    <x v="137"/>
    <s v="普通服饰"/>
    <x v="9"/>
    <s v="内衣裤/保暖内衣"/>
    <d v="2013-01-02T00:00:00"/>
    <d v="2015-05-09T00:00:00"/>
    <s v="保底与流水两者取高"/>
    <s v="0.15"/>
    <s v="0.15"/>
    <s v=""/>
    <n v="2.2999999999999998"/>
  </r>
  <r>
    <d v="2015-02-01T00:00:00"/>
    <x v="4"/>
    <x v="4"/>
    <s v="Embry Form 安莉芳"/>
    <n v="51600"/>
    <n v="14349.960000000001"/>
    <x v="4351"/>
    <x v="6995"/>
    <x v="6919"/>
    <x v="138"/>
    <s v="普通服饰"/>
    <x v="9"/>
    <s v="内衣裤/保暖内衣"/>
    <d v="2013-01-02T00:00:00"/>
    <d v="2015-05-09T00:00:00"/>
    <s v="保底与流水两者取高"/>
    <s v="0.15"/>
    <s v="0.15"/>
    <s v=""/>
    <n v="2.2999999999999998"/>
  </r>
  <r>
    <d v="2015-02-01T00:00:00"/>
    <x v="4"/>
    <x v="4"/>
    <s v="JOJO童装"/>
    <n v="175803.6"/>
    <n v="30923.85324"/>
    <x v="1141"/>
    <x v="6996"/>
    <x v="6920"/>
    <x v="184"/>
    <s v="儿童"/>
    <x v="14"/>
    <s v="童装/童鞋"/>
    <d v="2013-01-10T00:00:00"/>
    <d v="2015-05-09T00:00:00"/>
    <s v="保底与流水两者取高"/>
    <s v="0.15"/>
    <s v="0.15"/>
    <s v=""/>
    <n v="2.2999999999999998"/>
  </r>
  <r>
    <d v="2015-02-01T00:00:00"/>
    <x v="4"/>
    <x v="4"/>
    <s v="M·latin 马拉丁"/>
    <n v="245076"/>
    <n v="46907.546399999999"/>
    <x v="1021"/>
    <x v="6997"/>
    <x v="6921"/>
    <x v="185"/>
    <s v="儿童"/>
    <x v="14"/>
    <s v="童装/童鞋"/>
    <d v="2013-01-07T00:00:00"/>
    <d v="2016-05-09T00:00:00"/>
    <s v="保底与流水两者取高"/>
    <s v="0.15"/>
    <s v="0.15"/>
    <s v=""/>
    <n v="3.3"/>
  </r>
  <r>
    <d v="2015-02-01T00:00:00"/>
    <x v="4"/>
    <x v="4"/>
    <s v="jnby by JNBY"/>
    <n v="389600.39999999997"/>
    <n v="79205.761319999991"/>
    <x v="4352"/>
    <x v="6998"/>
    <x v="6922"/>
    <x v="25"/>
    <s v="儿童"/>
    <x v="14"/>
    <s v="童装/童鞋"/>
    <d v="2013-01-11T00:00:00"/>
    <d v="2016-05-09T00:00:00"/>
    <s v="保底与流水两者取高"/>
    <s v="0.18"/>
    <s v="0.18"/>
    <s v=""/>
    <n v="3.3"/>
  </r>
  <r>
    <d v="2015-02-01T00:00:00"/>
    <x v="4"/>
    <x v="4"/>
    <s v="大光明眼镜"/>
    <n v="192202.8"/>
    <n v="48608.08812"/>
    <x v="4353"/>
    <x v="6999"/>
    <x v="6923"/>
    <x v="186"/>
    <s v="其它"/>
    <x v="1"/>
    <s v="眼镜"/>
    <d v="2013-03-15T00:00:00"/>
    <d v="2016-05-09T00:00:00"/>
    <s v="保底与流水两者取高"/>
    <s v="0.18"/>
    <s v="0.18"/>
    <s v=""/>
    <n v="3.2"/>
  </r>
  <r>
    <d v="2015-02-01T00:00:00"/>
    <x v="4"/>
    <x v="4"/>
    <s v="O-Land"/>
    <n v="158400.35999999999"/>
    <n v="59907.016151999989"/>
    <x v="4354"/>
    <x v="7000"/>
    <x v="6924"/>
    <x v="187"/>
    <s v="儿童"/>
    <x v="22"/>
    <s v="儿童主题乐园"/>
    <d v="2012-11-28T00:00:00"/>
    <d v="2025-05-26T00:00:00"/>
    <s v="纯扣"/>
    <s v="0.13"/>
    <s v="0.13"/>
    <s v=""/>
    <n v="12.5"/>
  </r>
  <r>
    <d v="2015-02-01T00:00:00"/>
    <x v="4"/>
    <x v="4"/>
    <s v="康贝"/>
    <n v="102291.59999999999"/>
    <n v="33387.978239999997"/>
    <x v="4355"/>
    <x v="7001"/>
    <x v="6925"/>
    <x v="164"/>
    <s v="儿童"/>
    <x v="14"/>
    <s v="童装/童鞋"/>
    <d v="2013-02-21T00:00:00"/>
    <d v="2016-05-09T00:00:00"/>
    <s v="保底与流水两者取高"/>
    <s v="0.2"/>
    <s v="0.2"/>
    <s v=""/>
    <n v="3.2"/>
  </r>
  <r>
    <d v="2015-02-01T00:00:00"/>
    <x v="4"/>
    <x v="4"/>
    <s v="悠游堂"/>
    <n v="215955.6"/>
    <n v="111865.00079999999"/>
    <x v="4356"/>
    <x v="7002"/>
    <x v="6926"/>
    <x v="188"/>
    <s v="儿童"/>
    <x v="22"/>
    <s v="儿童主题乐园"/>
    <d v="2013-04-13T00:00:00"/>
    <d v="2018-05-27T00:00:00"/>
    <s v="保底与流水两者取高"/>
    <s v="0.21"/>
    <s v="0.21"/>
    <s v=""/>
    <n v="5.0999999999999996"/>
  </r>
  <r>
    <d v="2015-02-01T00:00:00"/>
    <x v="4"/>
    <x v="4"/>
    <s v="娇莉芙"/>
    <n v="128412"/>
    <n v="58966.790399999998"/>
    <x v="4357"/>
    <x v="7003"/>
    <x v="6927"/>
    <x v="145"/>
    <s v="美容"/>
    <x v="8"/>
    <s v="美容/美发/美甲"/>
    <d v="2012-11-30T00:00:00"/>
    <d v="2018-05-09T00:00:00"/>
    <s v="保底与流水两者取高"/>
    <s v="0.1"/>
    <s v="0.1"/>
    <s v=""/>
    <n v="5.4"/>
  </r>
  <r>
    <d v="2015-02-01T00:00:00"/>
    <x v="4"/>
    <x v="4"/>
    <s v="木马王国"/>
    <n v="1562589.5999999999"/>
    <n v="186885.71616000004"/>
    <x v="4358"/>
    <x v="7004"/>
    <x v="6928"/>
    <x v="189"/>
    <s v="儿童"/>
    <x v="22"/>
    <s v="儿童主题乐园"/>
    <d v="2013-01-14T00:00:00"/>
    <d v="2022-05-13T00:00:00"/>
    <s v="保底(含物管费)与流水两者取高"/>
    <s v="0.1"/>
    <s v="0.1"/>
    <s v=""/>
    <n v="9.3000000000000007"/>
  </r>
  <r>
    <d v="2015-02-01T00:00:00"/>
    <x v="4"/>
    <x v="4"/>
    <s v="泰兰尼斯"/>
    <n v="89249.87999999999"/>
    <n v="14877.954996000002"/>
    <x v="4359"/>
    <x v="7005"/>
    <x v="6929"/>
    <x v="6"/>
    <s v="儿童"/>
    <x v="14"/>
    <s v="童装/童鞋"/>
    <d v="2014-03-29T00:00:00"/>
    <d v="2015-03-28T00:00:00"/>
    <s v="保底与流水两者取高"/>
    <s v="0.16"/>
    <s v="0.16"/>
    <s v=""/>
    <n v="1"/>
  </r>
  <r>
    <d v="2015-02-01T00:00:00"/>
    <x v="4"/>
    <x v="4"/>
    <s v="Zippo"/>
    <n v="99463.079999999987"/>
    <n v="12532.34808"/>
    <x v="4360"/>
    <x v="7006"/>
    <x v="6930"/>
    <x v="10"/>
    <s v="其它"/>
    <x v="1"/>
    <s v="个人嗜好/收藏品"/>
    <d v="2013-11-09T00:00:00"/>
    <d v="2015-11-08T00:00:00"/>
    <s v="保底与流水两者取高"/>
    <s v="0.12"/>
    <s v="0.12"/>
    <s v=""/>
    <n v="2"/>
  </r>
  <r>
    <d v="2015-02-01T00:00:00"/>
    <x v="4"/>
    <x v="4"/>
    <s v="New Balance Kids"/>
    <n v="211813.19999999998"/>
    <n v="30246.92496"/>
    <x v="3733"/>
    <x v="7007"/>
    <x v="6931"/>
    <x v="10"/>
    <s v="儿童"/>
    <x v="14"/>
    <s v="童装/童鞋"/>
    <d v="2013-07-31T00:00:00"/>
    <d v="2015-07-30T00:00:00"/>
    <s v="保底与流水两者取高"/>
    <s v="0.14"/>
    <s v="0.14"/>
    <s v=""/>
    <n v="2"/>
  </r>
  <r>
    <d v="2015-02-01T00:00:00"/>
    <x v="4"/>
    <x v="4"/>
    <s v="Carrera 卡雷拉"/>
    <n v="91122"/>
    <n v="10315.010400000001"/>
    <x v="2373"/>
    <x v="7008"/>
    <x v="6932"/>
    <x v="47"/>
    <s v="儿童"/>
    <x v="14"/>
    <s v="儿童玩具"/>
    <d v="2014-05-28T00:00:00"/>
    <d v="2015-05-27T00:00:00"/>
    <s v="保底与流水两者取高"/>
    <s v="0.1"/>
    <s v="0.1"/>
    <s v=""/>
    <n v="1"/>
  </r>
  <r>
    <d v="2015-02-01T00:00:00"/>
    <x v="4"/>
    <x v="4"/>
    <s v="2平米"/>
    <n v="22132.799999999999"/>
    <n v="7199.7998400000006"/>
    <x v="4361"/>
    <x v="7009"/>
    <x v="6933"/>
    <x v="6"/>
    <s v="其它"/>
    <x v="4"/>
    <s v="家具/厨房/卫浴/灯"/>
    <d v="2014-07-05T00:00:00"/>
    <d v="2015-07-04T00:00:00"/>
    <s v="保底与流水两者取高"/>
    <s v="0.18"/>
    <s v="0.18"/>
    <s v=""/>
    <n v="1"/>
  </r>
  <r>
    <d v="2015-02-01T00:00:00"/>
    <x v="4"/>
    <x v="4"/>
    <s v="咔卟咔卟"/>
    <n v="36597.599999999999"/>
    <n v="6598.5472800000007"/>
    <x v="2668"/>
    <x v="7010"/>
    <x v="6934"/>
    <x v="10"/>
    <s v="餐饮"/>
    <x v="0"/>
    <s v="小吃/冷饮/果汁吧"/>
    <d v="2014-08-13T00:00:00"/>
    <d v="2015-08-12T00:00:00"/>
    <s v="保底与流水两者取高"/>
    <s v="0.14"/>
    <s v="0.14"/>
    <s v=""/>
    <n v="1"/>
  </r>
  <r>
    <d v="2015-02-01T00:00:00"/>
    <x v="4"/>
    <x v="4"/>
    <s v="Dr. Kong 江博士"/>
    <n v="206581.44"/>
    <n v="33652.116576"/>
    <x v="1375"/>
    <x v="7011"/>
    <x v="6935"/>
    <x v="64"/>
    <s v="儿童"/>
    <x v="14"/>
    <s v="童装/童鞋"/>
    <d v="2014-04-18T00:00:00"/>
    <d v="2015-04-17T00:00:00"/>
    <s v="保底与流水两者取高"/>
    <s v="0.16"/>
    <s v="0.16"/>
    <s v=""/>
    <n v="1"/>
  </r>
  <r>
    <d v="2015-02-01T00:00:00"/>
    <x v="4"/>
    <x v="4"/>
    <s v="Cold Stone 酷圣石"/>
    <n v="340874.39999999997"/>
    <n v="46597.530479999994"/>
    <x v="24"/>
    <x v="7012"/>
    <x v="6936"/>
    <x v="94"/>
    <s v="餐饮"/>
    <x v="0"/>
    <s v="咖啡店/面包店/冰激凌"/>
    <d v="2014-07-21T00:00:00"/>
    <d v="2019-07-13T00:00:00"/>
    <s v="保底与流水两者取高"/>
    <s v="0.13"/>
    <s v="0.13"/>
    <s v=""/>
    <n v="5"/>
  </r>
  <r>
    <d v="2015-02-01T00:00:00"/>
    <x v="4"/>
    <x v="4"/>
    <s v="维果部落(03-K11)"/>
    <n v="39984"/>
    <n v="3998.3999999999996"/>
    <x v="5"/>
    <x v="7013"/>
    <x v="6937"/>
    <x v="11"/>
    <s v="餐饮"/>
    <x v="0"/>
    <s v="小吃/冷饮/果汁吧"/>
    <d v="2014-03-14T00:00:00"/>
    <d v="2015-03-13T00:00:00"/>
    <s v="保底(含物管费)与流水两者取高"/>
    <s v="0.1"/>
    <s v="0.1"/>
    <s v=""/>
    <n v="1"/>
  </r>
  <r>
    <d v="2015-02-01T00:00:00"/>
    <x v="4"/>
    <x v="4"/>
    <s v="维果部落(03-K12)"/>
    <n v="56364"/>
    <n v="5636.4"/>
    <x v="5"/>
    <x v="7014"/>
    <x v="6938"/>
    <x v="11"/>
    <s v="餐饮"/>
    <x v="0"/>
    <s v="小吃/冷饮/果汁吧"/>
    <d v="2014-03-14T00:00:00"/>
    <d v="2015-03-13T00:00:00"/>
    <s v="保底(含物管费)与流水两者取高"/>
    <s v="0.1"/>
    <s v="0.1"/>
    <s v=""/>
    <n v="1"/>
  </r>
  <r>
    <d v="2015-02-01T00:00:00"/>
    <x v="4"/>
    <x v="4"/>
    <s v="爱茜茜里(冰车)"/>
    <n v="45002.400000000001"/>
    <n v="7798.9159200000004"/>
    <x v="3788"/>
    <x v="7015"/>
    <x v="6939"/>
    <x v="11"/>
    <s v="餐饮"/>
    <x v="0"/>
    <s v="咖啡店/面包店/冰激凌"/>
    <d v="2014-05-31T00:00:00"/>
    <d v="2015-05-31T00:00:00"/>
    <s v="保底与流水两者取高"/>
    <s v="0.16"/>
    <s v="0.16"/>
    <s v=""/>
    <n v="1"/>
  </r>
  <r>
    <d v="2015-03-01T00:00:00"/>
    <x v="4"/>
    <x v="4"/>
    <s v="银乐迪"/>
    <n v="1166842.8"/>
    <n v="182377.52963999999"/>
    <x v="2232"/>
    <x v="7016"/>
    <x v="6940"/>
    <x v="166"/>
    <s v="休闲娱乐"/>
    <x v="23"/>
    <s v="KTV"/>
    <d v="2013-01-08T00:00:00"/>
    <d v="2023-05-09T00:00:00"/>
    <s v="纯保底"/>
    <s v="0."/>
    <s v="0."/>
    <s v=""/>
    <n v="10.3"/>
  </r>
  <r>
    <d v="2015-03-01T00:00:00"/>
    <x v="4"/>
    <x v="4"/>
    <s v="Caffe Bene 咖啡陪你"/>
    <n v="159019.19999999998"/>
    <n v="19002.794400000002"/>
    <x v="1259"/>
    <x v="7017"/>
    <x v="6941"/>
    <x v="167"/>
    <s v="餐饮"/>
    <x v="0"/>
    <s v="咖啡店/面包店/冰激凌"/>
    <d v="2013-03-25T00:00:00"/>
    <d v="2018-04-23T00:00:00"/>
    <s v="保底与流水两者取高"/>
    <s v="0.09"/>
    <s v="0.09"/>
    <s v=""/>
    <n v="5.0999999999999996"/>
  </r>
  <r>
    <d v="2015-03-01T00:00:00"/>
    <x v="4"/>
    <x v="4"/>
    <s v="青花瓷"/>
    <n v="667455.6"/>
    <n v="66011.358840000001"/>
    <x v="2799"/>
    <x v="7018"/>
    <x v="6942"/>
    <x v="168"/>
    <s v="餐饮"/>
    <x v="2"/>
    <s v="餐馆/饭店"/>
    <d v="2012-12-24T00:00:00"/>
    <d v="2021-05-09T00:00:00"/>
    <s v="保底(含物管费)与流水两者取高"/>
    <s v="0.08"/>
    <s v="0.08"/>
    <s v=""/>
    <n v="8.4"/>
  </r>
  <r>
    <d v="2015-03-01T00:00:00"/>
    <x v="4"/>
    <x v="4"/>
    <s v="菲滋比萨"/>
    <n v="784185.6"/>
    <n v="76771.770240000013"/>
    <x v="4362"/>
    <x v="7019"/>
    <x v="6943"/>
    <x v="169"/>
    <s v="餐饮"/>
    <x v="2"/>
    <s v="快餐"/>
    <d v="2012-12-14T00:00:00"/>
    <d v="2021-05-09T00:00:00"/>
    <s v="保底与流水两者取高"/>
    <s v="0.08"/>
    <s v="0.08"/>
    <s v=""/>
    <n v="8.4"/>
  </r>
  <r>
    <d v="2015-03-01T00:00:00"/>
    <x v="4"/>
    <x v="4"/>
    <s v="Grandma's Home 外婆家"/>
    <n v="2701881.6"/>
    <n v="111047.33376000001"/>
    <x v="4363"/>
    <x v="7020"/>
    <x v="6944"/>
    <x v="170"/>
    <s v="餐饮"/>
    <x v="2"/>
    <s v="餐馆/饭店"/>
    <d v="2012-11-28T00:00:00"/>
    <d v="2023-05-09T00:00:00"/>
    <s v="纯保底"/>
    <s v="0."/>
    <s v="0."/>
    <s v=""/>
    <n v="10.4"/>
  </r>
  <r>
    <d v="2015-03-01T00:00:00"/>
    <x v="4"/>
    <x v="4"/>
    <s v="山葵家"/>
    <n v="748602"/>
    <n v="71117.189999999988"/>
    <x v="4049"/>
    <x v="7021"/>
    <x v="6945"/>
    <x v="177"/>
    <s v="餐饮"/>
    <x v="2"/>
    <s v="餐馆/饭店"/>
    <d v="2014-01-01T00:00:00"/>
    <d v="2017-12-31T00:00:00"/>
    <s v="保底(含物管费)与流水两者取高"/>
    <s v="0.1"/>
    <s v="0.1"/>
    <s v=""/>
    <n v="4"/>
  </r>
  <r>
    <d v="2015-03-01T00:00:00"/>
    <x v="4"/>
    <x v="4"/>
    <s v="Mentor Salon 曼都沙龙"/>
    <n v="236316"/>
    <n v="28995.973199999997"/>
    <x v="2508"/>
    <x v="7022"/>
    <x v="6946"/>
    <x v="25"/>
    <s v="美容"/>
    <x v="8"/>
    <s v="美容/美发/美甲"/>
    <d v="2013-01-11T00:00:00"/>
    <d v="2018-05-09T00:00:00"/>
    <s v="纯保底"/>
    <s v="0."/>
    <s v="0."/>
    <s v=""/>
    <n v="5.3"/>
  </r>
  <r>
    <d v="2015-03-01T00:00:00"/>
    <x v="4"/>
    <x v="4"/>
    <s v="Balabala 巴拉巴拉"/>
    <n v="209159.64"/>
    <n v="37376.827667999998"/>
    <x v="1747"/>
    <x v="7023"/>
    <x v="6947"/>
    <x v="54"/>
    <s v="儿童"/>
    <x v="14"/>
    <s v="童装/童鞋"/>
    <d v="2013-01-11T00:00:00"/>
    <d v="2015-05-09T00:00:00"/>
    <s v="保底与流水两者取高"/>
    <s v="0.15"/>
    <s v="0.15"/>
    <s v=""/>
    <n v="2.2999999999999998"/>
  </r>
  <r>
    <d v="2015-03-01T00:00:00"/>
    <x v="4"/>
    <x v="4"/>
    <s v="aimerfeel"/>
    <n v="67813.2"/>
    <n v="15902.195399999999"/>
    <x v="2700"/>
    <x v="7024"/>
    <x v="6948"/>
    <x v="106"/>
    <s v="普通服饰"/>
    <x v="9"/>
    <s v="内衣裤/保暖内衣"/>
    <d v="2012-12-24T00:00:00"/>
    <d v="2015-05-09T00:00:00"/>
    <s v="保底与流水两者取高"/>
    <s v="0.14"/>
    <s v="0.14"/>
    <s v=""/>
    <n v="2.4"/>
  </r>
  <r>
    <d v="2015-03-01T00:00:00"/>
    <x v="4"/>
    <x v="4"/>
    <s v="Jeep&amp;Barbie"/>
    <n v="42850.799999999996"/>
    <n v="15730.528679999999"/>
    <x v="4364"/>
    <x v="7025"/>
    <x v="6949"/>
    <x v="154"/>
    <s v="儿童"/>
    <x v="14"/>
    <s v="童装/童鞋"/>
    <d v="2013-04-10T00:00:00"/>
    <d v="2015-05-09T00:00:00"/>
    <s v="保底与流水两者取高"/>
    <s v="0.15"/>
    <s v="0.15"/>
    <s v=""/>
    <n v="2.1"/>
  </r>
  <r>
    <d v="2015-03-01T00:00:00"/>
    <x v="4"/>
    <x v="4"/>
    <s v="孩之宝"/>
    <n v="51830.400000000001"/>
    <n v="15212.222400000001"/>
    <x v="4365"/>
    <x v="7026"/>
    <x v="6950"/>
    <x v="31"/>
    <s v="儿童"/>
    <x v="14"/>
    <s v="儿童玩具"/>
    <d v="2013-04-20T00:00:00"/>
    <d v="2015-05-19T00:00:00"/>
    <s v="保底与流水两者取高"/>
    <s v="0."/>
    <s v="0."/>
    <s v=""/>
    <n v="2.1"/>
  </r>
  <r>
    <d v="2015-03-01T00:00:00"/>
    <x v="4"/>
    <x v="4"/>
    <s v="Han Lin BBQ 韩林炭烤"/>
    <n v="606159.6"/>
    <n v="108381.33647999998"/>
    <x v="1954"/>
    <x v="7027"/>
    <x v="6951"/>
    <x v="171"/>
    <s v="餐饮"/>
    <x v="2"/>
    <s v="餐馆/饭店"/>
    <d v="2013-02-27T00:00:00"/>
    <d v="2019-05-09T00:00:00"/>
    <s v="保底与流水两者取高"/>
    <s v="0.1"/>
    <s v="0.1"/>
    <s v=""/>
    <n v="6.2"/>
  </r>
  <r>
    <d v="2015-03-01T00:00:00"/>
    <x v="4"/>
    <x v="4"/>
    <s v="云蝶"/>
    <n v="313532.39999999997"/>
    <n v="46308.735479999996"/>
    <x v="3855"/>
    <x v="7028"/>
    <x v="6952"/>
    <x v="172"/>
    <s v="餐饮"/>
    <x v="2"/>
    <s v="餐馆/饭店"/>
    <d v="2012-12-28T00:00:00"/>
    <d v="2018-05-09T00:00:00"/>
    <s v="保底与流水两者取高"/>
    <s v="0.1"/>
    <s v="0.1"/>
    <s v=""/>
    <n v="5.4"/>
  </r>
  <r>
    <d v="2015-03-01T00:00:00"/>
    <x v="4"/>
    <x v="4"/>
    <s v="粉壹仟"/>
    <n v="264814.8"/>
    <n v="36888.701639999999"/>
    <x v="238"/>
    <x v="7029"/>
    <x v="6953"/>
    <x v="173"/>
    <s v="餐饮"/>
    <x v="2"/>
    <s v="快餐"/>
    <d v="2012-12-06T00:00:00"/>
    <d v="2018-05-09T00:00:00"/>
    <s v="保底与流水两者取高"/>
    <s v="0.09"/>
    <s v="0.09"/>
    <s v=""/>
    <n v="5.4"/>
  </r>
  <r>
    <d v="2015-03-01T00:00:00"/>
    <x v="4"/>
    <x v="4"/>
    <s v="Skull Candy"/>
    <n v="85742.399999999994"/>
    <n v="15879.492480000001"/>
    <x v="2926"/>
    <x v="7030"/>
    <x v="6954"/>
    <x v="174"/>
    <s v="电器"/>
    <x v="24"/>
    <s v="音像视觉设备/照相器材"/>
    <d v="2013-01-05T00:00:00"/>
    <d v="2015-05-09T00:00:00"/>
    <s v="保底与流水两者取高"/>
    <s v="0.13"/>
    <s v="0.13"/>
    <s v=""/>
    <n v="2.2999999999999998"/>
  </r>
  <r>
    <d v="2015-03-01T00:00:00"/>
    <x v="4"/>
    <x v="4"/>
    <s v="木棉堂"/>
    <n v="310028.39999999997"/>
    <n v="59215.424399999996"/>
    <x v="2008"/>
    <x v="7031"/>
    <x v="6955"/>
    <x v="175"/>
    <s v="餐饮"/>
    <x v="2"/>
    <s v="餐馆/饭店"/>
    <d v="2013-01-11T00:00:00"/>
    <d v="2018-05-09T00:00:00"/>
    <s v="保底与流水两者取高"/>
    <s v="0.09"/>
    <s v="0.09"/>
    <s v=""/>
    <n v="5.3"/>
  </r>
  <r>
    <d v="2015-03-01T00:00:00"/>
    <x v="4"/>
    <x v="4"/>
    <s v="新华书店"/>
    <n v="385517.88"/>
    <n v="42252.759647999999"/>
    <x v="4366"/>
    <x v="7032"/>
    <x v="6956"/>
    <x v="176"/>
    <s v="其它"/>
    <x v="1"/>
    <s v="书店/漫画/杂志"/>
    <d v="2013-04-19T00:00:00"/>
    <d v="2016-05-18T00:00:00"/>
    <s v="保底(含物管费)与流水两者取高"/>
    <s v="0.1"/>
    <s v="0.1"/>
    <s v=""/>
    <n v="3.1"/>
  </r>
  <r>
    <d v="2015-03-01T00:00:00"/>
    <x v="4"/>
    <x v="4"/>
    <s v="Storchenmuehle"/>
    <n v="61269.599999999999"/>
    <n v="12241.666079999999"/>
    <x v="4367"/>
    <x v="7033"/>
    <x v="6957"/>
    <x v="48"/>
    <s v="其它"/>
    <x v="4"/>
    <s v="家居家饰/日杂"/>
    <d v="2013-01-21T00:00:00"/>
    <d v="2015-05-09T00:00:00"/>
    <s v="保底与流水两者取高"/>
    <s v="0.14"/>
    <s v="0.14"/>
    <s v=""/>
    <n v="2.2999999999999998"/>
  </r>
  <r>
    <d v="2015-03-01T00:00:00"/>
    <x v="4"/>
    <x v="4"/>
    <s v="New Balance 新百伦"/>
    <n v="855939.99599999993"/>
    <n v="111272.19948"/>
    <x v="458"/>
    <x v="7034"/>
    <x v="6958"/>
    <x v="177"/>
    <s v="普通服饰"/>
    <x v="18"/>
    <s v="运动服饰/运动配饰"/>
    <d v="2013-03-10T00:00:00"/>
    <d v="2016-05-09T00:00:00"/>
    <s v="保底(含物管费)与流水两者取高"/>
    <s v="0.13"/>
    <s v="0.13"/>
    <s v=""/>
    <n v="3.2"/>
  </r>
  <r>
    <d v="2015-03-01T00:00:00"/>
    <x v="4"/>
    <x v="4"/>
    <s v="避风塘"/>
    <n v="1299688.284"/>
    <n v="90978.179880000025"/>
    <x v="2881"/>
    <x v="7035"/>
    <x v="6959"/>
    <x v="178"/>
    <s v="餐饮"/>
    <x v="2"/>
    <s v="餐馆/饭店"/>
    <d v="2012-11-27T00:00:00"/>
    <d v="2021-05-09T00:00:00"/>
    <s v="保底(含物管费)与流水两者取高"/>
    <s v="0.07"/>
    <s v="0.07"/>
    <s v=""/>
    <n v="8.5"/>
  </r>
  <r>
    <d v="2015-03-01T00:00:00"/>
    <x v="4"/>
    <x v="4"/>
    <s v="Subway 赛百味"/>
    <n v="183597.6"/>
    <n v="23922.76728"/>
    <x v="986"/>
    <x v="7036"/>
    <x v="6960"/>
    <x v="179"/>
    <s v="餐饮"/>
    <x v="2"/>
    <s v="快餐"/>
    <d v="2013-02-07T00:00:00"/>
    <d v="2018-05-09T00:00:00"/>
    <s v="保底与流水两者取高"/>
    <s v="0.11"/>
    <s v="0.11"/>
    <s v=""/>
    <n v="5.3"/>
  </r>
  <r>
    <d v="2015-03-01T00:00:00"/>
    <x v="4"/>
    <x v="4"/>
    <s v="靡尔"/>
    <n v="83456.399999999994"/>
    <n v="13544.97372"/>
    <x v="2444"/>
    <x v="7037"/>
    <x v="6961"/>
    <x v="110"/>
    <s v="餐饮"/>
    <x v="0"/>
    <s v="咖啡店/面包店/冰激凌"/>
    <d v="2013-12-01T00:00:00"/>
    <d v="2015-12-20T00:00:00"/>
    <s v="保底与流水两者取高"/>
    <s v="0.14"/>
    <s v="0.14"/>
    <s v=""/>
    <n v="2.1"/>
  </r>
  <r>
    <d v="2015-03-01T00:00:00"/>
    <x v="4"/>
    <x v="4"/>
    <s v="中影影院"/>
    <n v="3668564.1719999998"/>
    <n v="429320.61231091892"/>
    <x v="4368"/>
    <x v="7038"/>
    <x v="6962"/>
    <x v="180"/>
    <s v="休闲娱乐"/>
    <x v="25"/>
    <s v="电影院"/>
    <d v="2012-08-29T00:00:00"/>
    <d v="2033-05-09T00:00:00"/>
    <s v="保底与流水两者取高"/>
    <s v="0.12"/>
    <s v="0.12"/>
    <s v=""/>
    <n v="20.7"/>
  </r>
  <r>
    <d v="2015-03-01T00:00:00"/>
    <x v="4"/>
    <x v="4"/>
    <s v="KFC Select 肯德基精选"/>
    <n v="407340"/>
    <n v="48628.321784276246"/>
    <x v="4369"/>
    <x v="6928"/>
    <x v="6963"/>
    <x v="181"/>
    <s v="餐饮"/>
    <x v="2"/>
    <s v="快餐"/>
    <d v="2013-03-04T00:00:00"/>
    <d v="2028-06-13T00:00:00"/>
    <s v="保底与流水两者取高"/>
    <n v="0.08"/>
    <n v="0.08"/>
    <s v=""/>
    <n v="15.3"/>
  </r>
  <r>
    <d v="2015-03-01T00:00:00"/>
    <x v="4"/>
    <x v="4"/>
    <s v="The Little Gym"/>
    <n v="504180"/>
    <n v="61711.631999999998"/>
    <x v="4370"/>
    <x v="7039"/>
    <x v="6964"/>
    <x v="182"/>
    <s v="休闲娱乐"/>
    <x v="10"/>
    <s v="保龄球馆"/>
    <d v="2012-12-18T00:00:00"/>
    <d v="2018-05-09T00:00:00"/>
    <s v="纯保底"/>
    <s v="0."/>
    <s v="0."/>
    <s v=""/>
    <n v="5.4"/>
  </r>
  <r>
    <d v="2015-03-01T00:00:00"/>
    <x v="4"/>
    <x v="4"/>
    <s v="雅戈尔"/>
    <n v="262734"/>
    <n v="50917.849199999997"/>
    <x v="1555"/>
    <x v="7040"/>
    <x v="6965"/>
    <x v="132"/>
    <s v="普通服饰"/>
    <x v="12"/>
    <s v="男装"/>
    <d v="2013-01-25T00:00:00"/>
    <d v="2016-05-09T00:00:00"/>
    <s v="保底与流水两者取高"/>
    <s v="0.16"/>
    <s v="0.16"/>
    <s v=""/>
    <n v="3.3"/>
  </r>
  <r>
    <d v="2015-03-01T00:00:00"/>
    <x v="4"/>
    <x v="4"/>
    <s v="Eurolook"/>
    <n v="94509.599999999991"/>
    <n v="52802.51352"/>
    <x v="4371"/>
    <x v="7041"/>
    <x v="6966"/>
    <x v="133"/>
    <s v="普通服饰"/>
    <x v="13"/>
    <s v="女装"/>
    <d v="2013-03-13T00:00:00"/>
    <d v="2016-05-09T00:00:00"/>
    <s v="保底与流水两者取高"/>
    <s v="0.17"/>
    <s v="0.17"/>
    <s v=""/>
    <n v="3.2"/>
  </r>
  <r>
    <d v="2015-03-01T00:00:00"/>
    <x v="4"/>
    <x v="4"/>
    <s v="Nike 耐克"/>
    <n v="443308.79999999999"/>
    <n v="76914.07680000001"/>
    <x v="810"/>
    <x v="7042"/>
    <x v="6967"/>
    <x v="54"/>
    <s v="普通服饰"/>
    <x v="18"/>
    <s v="运动服饰/运动配饰"/>
    <d v="2014-12-16T00:00:00"/>
    <d v="2016-12-15T00:00:00"/>
    <s v="保底与流水两者取高"/>
    <s v="0.16"/>
    <s v="0.16"/>
    <s v=""/>
    <n v="2"/>
  </r>
  <r>
    <d v="2015-03-01T00:00:00"/>
    <x v="4"/>
    <x v="4"/>
    <s v="I Love Choc"/>
    <n v="71106.84"/>
    <n v="17470.950588"/>
    <x v="2070"/>
    <x v="7043"/>
    <x v="6968"/>
    <x v="149"/>
    <s v="普通服饰"/>
    <x v="9"/>
    <s v="中性服装/休闲服饰"/>
    <d v="2013-02-25T00:00:00"/>
    <d v="2015-05-09T00:00:00"/>
    <s v="保底与流水两者取高"/>
    <s v="0.15"/>
    <s v="0.15"/>
    <s v=""/>
    <n v="2.2000000000000002"/>
  </r>
  <r>
    <d v="2015-03-01T00:00:00"/>
    <x v="4"/>
    <x v="4"/>
    <s v="Pureland"/>
    <n v="23867.399999999998"/>
    <n v="19151.20176"/>
    <x v="4372"/>
    <x v="7044"/>
    <x v="6969"/>
    <x v="149"/>
    <s v="其它"/>
    <x v="1"/>
    <s v="其它"/>
    <d v="2013-01-09T00:00:00"/>
    <d v="2015-05-09T00:00:00"/>
    <s v="保底与流水两者取高"/>
    <s v="0.15"/>
    <s v="0.15"/>
    <s v=""/>
    <n v="2.2999999999999998"/>
  </r>
  <r>
    <d v="2015-03-01T00:00:00"/>
    <x v="4"/>
    <x v="4"/>
    <s v="Skechers 斯凯奇"/>
    <n v="404286"/>
    <n v="73984.337999999989"/>
    <x v="4373"/>
    <x v="7045"/>
    <x v="6970"/>
    <x v="5"/>
    <s v="普通服饰"/>
    <x v="9"/>
    <s v="中性服装/休闲服饰"/>
    <d v="2013-06-20T00:00:00"/>
    <d v="2015-07-19T00:00:00"/>
    <s v="保底与流水两者取高"/>
    <s v="0.16"/>
    <s v="0.16"/>
    <s v=""/>
    <n v="2.1"/>
  </r>
  <r>
    <d v="2015-03-01T00:00:00"/>
    <x v="4"/>
    <x v="4"/>
    <s v="Mini Peace 太平鸟童装"/>
    <n v="263822.39999999997"/>
    <n v="43240.491360000007"/>
    <x v="4374"/>
    <x v="7046"/>
    <x v="6971"/>
    <x v="183"/>
    <s v="儿童"/>
    <x v="14"/>
    <s v="童装/童鞋"/>
    <d v="2013-01-21T00:00:00"/>
    <d v="2015-05-09T00:00:00"/>
    <s v="保底与流水两者取高"/>
    <s v="0.15"/>
    <s v="0.15"/>
    <s v=""/>
    <n v="2.2999999999999998"/>
  </r>
  <r>
    <d v="2015-03-01T00:00:00"/>
    <x v="4"/>
    <x v="4"/>
    <s v="Les Enphants 丽婴房"/>
    <n v="180635.64"/>
    <n v="33110.512812000001"/>
    <x v="4375"/>
    <x v="7047"/>
    <x v="6972"/>
    <x v="55"/>
    <s v="儿童"/>
    <x v="14"/>
    <s v="母婴用品"/>
    <d v="2013-02-21T00:00:00"/>
    <d v="2015-05-09T00:00:00"/>
    <s v="保底与流水两者取高"/>
    <s v="0.16"/>
    <s v="0.16"/>
    <s v=""/>
    <n v="2.2000000000000002"/>
  </r>
  <r>
    <d v="2015-03-01T00:00:00"/>
    <x v="4"/>
    <x v="4"/>
    <s v="WATER FLOWER 水中花"/>
    <n v="78784.800000000003"/>
    <n v="24565.100640000001"/>
    <x v="3534"/>
    <x v="7048"/>
    <x v="6973"/>
    <x v="63"/>
    <s v="普通服饰"/>
    <x v="9"/>
    <s v="内衣裤/保暖内衣"/>
    <d v="2013-01-02T00:00:00"/>
    <d v="2015-05-09T00:00:00"/>
    <s v="保底与流水两者取高"/>
    <s v="0.15"/>
    <s v="0.15"/>
    <s v=""/>
    <n v="2.2999999999999998"/>
  </r>
  <r>
    <d v="2015-03-01T00:00:00"/>
    <x v="4"/>
    <x v="4"/>
    <s v="新世家族"/>
    <n v="30268.799999999999"/>
    <n v="11868.396480000001"/>
    <x v="4376"/>
    <x v="7049"/>
    <x v="6974"/>
    <x v="137"/>
    <s v="普通服饰"/>
    <x v="9"/>
    <s v="内衣裤/保暖内衣"/>
    <d v="2013-01-02T00:00:00"/>
    <d v="2015-05-09T00:00:00"/>
    <s v="保底与流水两者取高"/>
    <s v="0.15"/>
    <s v="0.15"/>
    <s v=""/>
    <n v="2.2999999999999998"/>
  </r>
  <r>
    <d v="2015-03-01T00:00:00"/>
    <x v="4"/>
    <x v="4"/>
    <s v="Embry Form 安莉芳"/>
    <n v="57417.599999999999"/>
    <n v="14354.4"/>
    <x v="4011"/>
    <x v="7050"/>
    <x v="6975"/>
    <x v="138"/>
    <s v="普通服饰"/>
    <x v="9"/>
    <s v="内衣裤/保暖内衣"/>
    <d v="2013-01-02T00:00:00"/>
    <d v="2015-05-09T00:00:00"/>
    <s v="保底与流水两者取高"/>
    <s v="0.15"/>
    <s v="0.15"/>
    <s v=""/>
    <n v="2.2999999999999998"/>
  </r>
  <r>
    <d v="2015-03-01T00:00:00"/>
    <x v="4"/>
    <x v="4"/>
    <s v="JOJO童装"/>
    <n v="43107.6"/>
    <n v="23713.490760000001"/>
    <x v="4377"/>
    <x v="7051"/>
    <x v="6976"/>
    <x v="184"/>
    <s v="儿童"/>
    <x v="14"/>
    <s v="童装/童鞋"/>
    <d v="2013-01-10T00:00:00"/>
    <d v="2015-05-09T00:00:00"/>
    <s v="保底与流水两者取高"/>
    <s v="0.15"/>
    <s v="0.15"/>
    <s v=""/>
    <n v="2.2999999999999998"/>
  </r>
  <r>
    <d v="2015-03-01T00:00:00"/>
    <x v="4"/>
    <x v="4"/>
    <s v="M·latin 马拉丁"/>
    <n v="202758"/>
    <n v="44606.76"/>
    <x v="1509"/>
    <x v="7052"/>
    <x v="6977"/>
    <x v="185"/>
    <s v="儿童"/>
    <x v="14"/>
    <s v="童装/童鞋"/>
    <d v="2013-01-07T00:00:00"/>
    <d v="2016-05-09T00:00:00"/>
    <s v="保底与流水两者取高"/>
    <s v="0.15"/>
    <s v="0.15"/>
    <s v=""/>
    <n v="3.3"/>
  </r>
  <r>
    <d v="2015-03-01T00:00:00"/>
    <x v="4"/>
    <x v="4"/>
    <s v="jnby by JNBY"/>
    <n v="170780.4"/>
    <n v="47118.312359999989"/>
    <x v="4378"/>
    <x v="7053"/>
    <x v="6978"/>
    <x v="25"/>
    <s v="儿童"/>
    <x v="14"/>
    <s v="童装/童鞋"/>
    <d v="2013-01-11T00:00:00"/>
    <d v="2016-05-09T00:00:00"/>
    <s v="保底与流水两者取高"/>
    <s v="0.18"/>
    <s v="0.18"/>
    <s v=""/>
    <n v="3.3"/>
  </r>
  <r>
    <d v="2015-03-01T00:00:00"/>
    <x v="4"/>
    <x v="4"/>
    <s v="大光明眼镜"/>
    <n v="199219.19999999998"/>
    <n v="48609.484799999998"/>
    <x v="4379"/>
    <x v="7054"/>
    <x v="6979"/>
    <x v="186"/>
    <s v="其它"/>
    <x v="1"/>
    <s v="眼镜"/>
    <d v="2013-03-15T00:00:00"/>
    <d v="2016-05-09T00:00:00"/>
    <s v="保底与流水两者取高"/>
    <s v="0.18"/>
    <s v="0.18"/>
    <s v=""/>
    <n v="3.2"/>
  </r>
  <r>
    <d v="2015-03-01T00:00:00"/>
    <x v="4"/>
    <x v="4"/>
    <s v="O-Land"/>
    <n v="351782.39999999997"/>
    <n v="85060.984319999989"/>
    <x v="3878"/>
    <x v="7055"/>
    <x v="6980"/>
    <x v="187"/>
    <s v="儿童"/>
    <x v="22"/>
    <s v="儿童主题乐园"/>
    <d v="2012-11-28T00:00:00"/>
    <d v="2025-05-26T00:00:00"/>
    <s v="纯扣"/>
    <s v="0.13"/>
    <s v="0.13"/>
    <s v=""/>
    <n v="12.5"/>
  </r>
  <r>
    <d v="2015-03-01T00:00:00"/>
    <x v="4"/>
    <x v="4"/>
    <s v="康贝"/>
    <n v="89185.2"/>
    <n v="33382.020360000002"/>
    <x v="2205"/>
    <x v="7056"/>
    <x v="6981"/>
    <x v="164"/>
    <s v="儿童"/>
    <x v="14"/>
    <s v="童装/童鞋"/>
    <d v="2013-02-21T00:00:00"/>
    <d v="2016-05-09T00:00:00"/>
    <s v="保底与流水两者取高"/>
    <s v="0.2"/>
    <s v="0.2"/>
    <s v=""/>
    <n v="3.2"/>
  </r>
  <r>
    <d v="2015-03-01T00:00:00"/>
    <x v="4"/>
    <x v="4"/>
    <s v="悠游堂"/>
    <n v="260346"/>
    <n v="111870.67619999999"/>
    <x v="4380"/>
    <x v="7057"/>
    <x v="6982"/>
    <x v="188"/>
    <s v="儿童"/>
    <x v="22"/>
    <s v="儿童主题乐园"/>
    <d v="2013-04-13T00:00:00"/>
    <d v="2018-05-27T00:00:00"/>
    <s v="保底与流水两者取高"/>
    <s v="0.21"/>
    <s v="0.21"/>
    <s v=""/>
    <n v="5.0999999999999996"/>
  </r>
  <r>
    <d v="2015-03-01T00:00:00"/>
    <x v="4"/>
    <x v="4"/>
    <s v="娇莉芙"/>
    <n v="209416.8"/>
    <n v="58971.770880000004"/>
    <x v="813"/>
    <x v="7058"/>
    <x v="6983"/>
    <x v="145"/>
    <s v="美容"/>
    <x v="8"/>
    <s v="美容/美发/美甲"/>
    <d v="2012-11-30T00:00:00"/>
    <d v="2018-05-09T00:00:00"/>
    <s v="保底与流水两者取高"/>
    <s v="0.1"/>
    <s v="0.1"/>
    <s v=""/>
    <n v="5.4"/>
  </r>
  <r>
    <d v="2015-03-01T00:00:00"/>
    <x v="4"/>
    <x v="4"/>
    <s v="木马王国"/>
    <n v="1290729.5999999999"/>
    <n v="186897.64608000001"/>
    <x v="844"/>
    <x v="7059"/>
    <x v="6984"/>
    <x v="189"/>
    <s v="儿童"/>
    <x v="22"/>
    <s v="儿童主题乐园"/>
    <d v="2013-01-14T00:00:00"/>
    <d v="2022-05-13T00:00:00"/>
    <s v="保底(含物管费)与流水两者取高"/>
    <s v="0.1"/>
    <s v="0.1"/>
    <s v=""/>
    <n v="9.3000000000000007"/>
  </r>
  <r>
    <d v="2015-03-01T00:00:00"/>
    <x v="4"/>
    <x v="4"/>
    <s v="泰兰尼斯"/>
    <n v="53827.199999999997"/>
    <n v="9209.8339199999991"/>
    <x v="730"/>
    <x v="7060"/>
    <x v="6985"/>
    <x v="6"/>
    <s v="儿童"/>
    <x v="14"/>
    <s v="童装/童鞋"/>
    <d v="2014-03-29T00:00:00"/>
    <d v="2015-03-28T00:00:00"/>
    <s v="保底与流水两者取高"/>
    <s v="0.16"/>
    <s v="0.16"/>
    <s v=""/>
    <n v="1"/>
  </r>
  <r>
    <d v="2015-03-01T00:00:00"/>
    <x v="4"/>
    <x v="4"/>
    <s v="Zippo"/>
    <n v="70427.16"/>
    <n v="9049.8900599999997"/>
    <x v="494"/>
    <x v="7061"/>
    <x v="6986"/>
    <x v="10"/>
    <s v="其它"/>
    <x v="1"/>
    <s v="个人嗜好/收藏品"/>
    <d v="2013-11-09T00:00:00"/>
    <d v="2015-11-08T00:00:00"/>
    <s v="保底与流水两者取高"/>
    <s v="0.12"/>
    <s v="0.12"/>
    <s v=""/>
    <n v="2"/>
  </r>
  <r>
    <d v="2015-03-01T00:00:00"/>
    <x v="4"/>
    <x v="4"/>
    <s v="New Balance Kids"/>
    <n v="77256"/>
    <n v="11418.436800000001"/>
    <x v="3290"/>
    <x v="7062"/>
    <x v="6987"/>
    <x v="10"/>
    <s v="儿童"/>
    <x v="14"/>
    <s v="童装/童鞋"/>
    <d v="2013-07-31T00:00:00"/>
    <d v="2015-07-30T00:00:00"/>
    <s v="保底与流水两者取高"/>
    <s v="0.14"/>
    <s v="0.14"/>
    <s v=""/>
    <n v="2"/>
  </r>
  <r>
    <d v="2015-03-01T00:00:00"/>
    <x v="4"/>
    <x v="4"/>
    <s v="Carrera 卡雷拉"/>
    <n v="76269.599999999991"/>
    <n v="9602.3426400000008"/>
    <x v="838"/>
    <x v="7063"/>
    <x v="6988"/>
    <x v="47"/>
    <s v="儿童"/>
    <x v="14"/>
    <s v="儿童玩具"/>
    <d v="2014-05-28T00:00:00"/>
    <d v="2015-05-27T00:00:00"/>
    <s v="保底与流水两者取高"/>
    <s v="0.1"/>
    <s v="0.1"/>
    <s v=""/>
    <n v="1"/>
  </r>
  <r>
    <d v="2015-03-01T00:00:00"/>
    <x v="4"/>
    <x v="4"/>
    <s v="2平米"/>
    <n v="29515.199999999997"/>
    <n v="7198.7572799999998"/>
    <x v="166"/>
    <x v="7064"/>
    <x v="6989"/>
    <x v="6"/>
    <s v="其它"/>
    <x v="4"/>
    <s v="家具/厨房/卫浴/灯"/>
    <d v="2014-07-05T00:00:00"/>
    <d v="2015-07-04T00:00:00"/>
    <s v="保底与流水两者取高"/>
    <s v="0.18"/>
    <s v="0.18"/>
    <s v=""/>
    <n v="1"/>
  </r>
  <r>
    <d v="2015-03-01T00:00:00"/>
    <x v="4"/>
    <x v="4"/>
    <s v="咔卟咔卟"/>
    <n v="48994.799999999996"/>
    <n v="7457.0085600000002"/>
    <x v="1711"/>
    <x v="7065"/>
    <x v="6990"/>
    <x v="10"/>
    <s v="餐饮"/>
    <x v="0"/>
    <s v="小吃/冷饮/果汁吧"/>
    <d v="2014-08-13T00:00:00"/>
    <d v="2015-08-12T00:00:00"/>
    <s v="保底与流水两者取高"/>
    <s v="0.14"/>
    <s v="0.14"/>
    <s v=""/>
    <n v="1"/>
  </r>
  <r>
    <d v="2015-03-01T00:00:00"/>
    <x v="4"/>
    <x v="4"/>
    <s v="Dr. Kong 江博士"/>
    <n v="129471.95999999999"/>
    <n v="21311.084616"/>
    <x v="4381"/>
    <x v="7066"/>
    <x v="6991"/>
    <x v="64"/>
    <s v="儿童"/>
    <x v="14"/>
    <s v="童装/童鞋"/>
    <d v="2014-04-18T00:00:00"/>
    <d v="2015-04-17T00:00:00"/>
    <s v="保底与流水两者取高"/>
    <s v="0.16"/>
    <s v="0.16"/>
    <s v=""/>
    <n v="1"/>
  </r>
  <r>
    <d v="2015-03-01T00:00:00"/>
    <x v="4"/>
    <x v="4"/>
    <s v="Cold Stone 酷圣石"/>
    <n v="313135.2"/>
    <n v="42993.462960000004"/>
    <x v="2736"/>
    <x v="7067"/>
    <x v="6992"/>
    <x v="94"/>
    <s v="餐饮"/>
    <x v="0"/>
    <s v="咖啡店/面包店/冰激凌"/>
    <d v="2014-07-21T00:00:00"/>
    <d v="2019-07-13T00:00:00"/>
    <s v="保底与流水两者取高"/>
    <s v="0.13"/>
    <s v="0.13"/>
    <s v=""/>
    <n v="5"/>
  </r>
  <r>
    <d v="2015-03-01T00:00:00"/>
    <x v="4"/>
    <x v="4"/>
    <s v="维果部落(03-K11)"/>
    <n v="45252"/>
    <n v="4647.3804"/>
    <x v="4382"/>
    <x v="7068"/>
    <x v="6993"/>
    <x v="11"/>
    <s v="餐饮"/>
    <x v="0"/>
    <s v="小吃/冷饮/果汁吧"/>
    <d v="2014-03-14T00:00:00"/>
    <d v="2015-03-13T00:00:00"/>
    <s v="保底(含物管费)与流水两者取高"/>
    <s v="0.1"/>
    <s v="0.1"/>
    <s v=""/>
    <n v="1"/>
  </r>
  <r>
    <d v="2015-03-01T00:00:00"/>
    <x v="4"/>
    <x v="4"/>
    <s v="维果部落(03-K12)"/>
    <n v="63300"/>
    <n v="6330"/>
    <x v="4"/>
    <x v="7069"/>
    <x v="6994"/>
    <x v="11"/>
    <s v="餐饮"/>
    <x v="0"/>
    <s v="小吃/冷饮/果汁吧"/>
    <d v="2014-03-14T00:00:00"/>
    <d v="2015-03-13T00:00:00"/>
    <s v="保底(含物管费)与流水两者取高"/>
    <s v="0.1"/>
    <s v="0.1"/>
    <s v=""/>
    <n v="1"/>
  </r>
  <r>
    <d v="2015-03-01T00:00:00"/>
    <x v="4"/>
    <x v="4"/>
    <s v="爱茜茜里(冰车)"/>
    <n v="31166.399999999998"/>
    <n v="5588.1355199999998"/>
    <x v="3604"/>
    <x v="7070"/>
    <x v="6995"/>
    <x v="11"/>
    <s v="餐饮"/>
    <x v="0"/>
    <s v="咖啡店/面包店/冰激凌"/>
    <d v="2014-05-31T00:00:00"/>
    <d v="2015-05-31T00:00:00"/>
    <s v="保底与流水两者取高"/>
    <s v="0.16"/>
    <s v="0.16"/>
    <s v=""/>
    <n v="1"/>
  </r>
  <r>
    <d v="2015-04-01T00:00:00"/>
    <x v="4"/>
    <x v="4"/>
    <s v="银乐迪"/>
    <n v="1144357.2"/>
    <n v="182410.53767999998"/>
    <x v="774"/>
    <x v="7071"/>
    <x v="6996"/>
    <x v="166"/>
    <s v="休闲娱乐"/>
    <x v="23"/>
    <s v="KTV"/>
    <d v="2013-01-08T00:00:00"/>
    <d v="2023-05-09T00:00:00"/>
    <s v="纯保底"/>
    <n v="0"/>
    <n v="0"/>
    <s v=""/>
    <n v="10.3"/>
  </r>
  <r>
    <d v="2015-04-01T00:00:00"/>
    <x v="4"/>
    <x v="4"/>
    <s v="Caffe Bene 咖啡陪你"/>
    <n v="130288.92"/>
    <n v="19413.049080000001"/>
    <x v="276"/>
    <x v="7072"/>
    <x v="6997"/>
    <x v="167"/>
    <s v="餐饮"/>
    <x v="0"/>
    <s v="咖啡店/面包店/冰激凌"/>
    <d v="2013-03-25T00:00:00"/>
    <d v="2018-04-23T00:00:00"/>
    <s v="保底与流水两者取高"/>
    <s v="0.09,0.1"/>
    <s v="0.09"/>
    <s v="0.1"/>
    <n v="5.0999999999999996"/>
  </r>
  <r>
    <d v="2015-04-01T00:00:00"/>
    <x v="4"/>
    <x v="4"/>
    <s v="青花瓷"/>
    <n v="576535.19999999995"/>
    <n v="66013.280400000003"/>
    <x v="508"/>
    <x v="7073"/>
    <x v="6998"/>
    <x v="168"/>
    <s v="餐饮"/>
    <x v="2"/>
    <s v="餐馆/饭店"/>
    <d v="2012-12-24T00:00:00"/>
    <d v="2021-05-09T00:00:00"/>
    <s v="保底(含物管费)与流水两者取高"/>
    <n v="0.08"/>
    <n v="0.08"/>
    <s v=""/>
    <n v="8.4"/>
  </r>
  <r>
    <d v="2015-04-01T00:00:00"/>
    <x v="4"/>
    <x v="4"/>
    <s v="菲滋比萨"/>
    <n v="807277.2"/>
    <n v="78548.071559999997"/>
    <x v="3917"/>
    <x v="7074"/>
    <x v="6999"/>
    <x v="169"/>
    <s v="餐饮"/>
    <x v="2"/>
    <s v="快餐"/>
    <d v="2012-12-14T00:00:00"/>
    <d v="2021-05-09T00:00:00"/>
    <s v="保底与流水两者取高"/>
    <n v="0.08"/>
    <n v="0.08"/>
    <s v=""/>
    <n v="8.4"/>
  </r>
  <r>
    <d v="2015-04-01T00:00:00"/>
    <x v="4"/>
    <x v="4"/>
    <s v="Grandma's Home 外婆家"/>
    <n v="2812243.1999999997"/>
    <n v="111083.6064"/>
    <x v="4383"/>
    <x v="7075"/>
    <x v="7000"/>
    <x v="170"/>
    <s v="餐饮"/>
    <x v="2"/>
    <s v="餐馆/饭店"/>
    <d v="2012-11-28T00:00:00"/>
    <d v="2023-05-09T00:00:00"/>
    <s v="纯保底"/>
    <n v="0"/>
    <n v="0"/>
    <s v=""/>
    <n v="10.4"/>
  </r>
  <r>
    <d v="2015-04-01T00:00:00"/>
    <x v="4"/>
    <x v="4"/>
    <s v="山葵家"/>
    <n v="740842.79999999993"/>
    <n v="70380.065999999992"/>
    <x v="2470"/>
    <x v="7076"/>
    <x v="7001"/>
    <x v="177"/>
    <s v="餐饮"/>
    <x v="2"/>
    <s v="餐馆/饭店"/>
    <d v="2014-01-01T00:00:00"/>
    <d v="2017-12-31T00:00:00"/>
    <s v="保底(含物管费)与流水两者取高"/>
    <n v="0.1"/>
    <n v="0.1"/>
    <s v=""/>
    <n v="4"/>
  </r>
  <r>
    <d v="2015-04-01T00:00:00"/>
    <x v="4"/>
    <x v="4"/>
    <s v="Mentor Salon 曼都沙龙"/>
    <n v="247249.19999999998"/>
    <n v="29002.331159999998"/>
    <x v="374"/>
    <x v="7077"/>
    <x v="7002"/>
    <x v="25"/>
    <s v="美容"/>
    <x v="8"/>
    <s v="美容/美发/美甲"/>
    <d v="2013-01-11T00:00:00"/>
    <d v="2018-05-09T00:00:00"/>
    <s v="纯保底"/>
    <n v="0"/>
    <n v="0"/>
    <s v=""/>
    <n v="5.3"/>
  </r>
  <r>
    <d v="2015-04-01T00:00:00"/>
    <x v="4"/>
    <x v="4"/>
    <s v="Balabala 巴拉巴拉"/>
    <n v="265917.12"/>
    <n v="45897.294912000005"/>
    <x v="1508"/>
    <x v="7078"/>
    <x v="7003"/>
    <x v="54"/>
    <s v="儿童"/>
    <x v="14"/>
    <s v="童装/童鞋"/>
    <d v="2013-01-11T00:00:00"/>
    <d v="2015-05-09T00:00:00"/>
    <s v="保底与流水两者取高"/>
    <n v="0.15"/>
    <n v="0.15"/>
    <s v=""/>
    <n v="2.2999999999999998"/>
  </r>
  <r>
    <d v="2015-04-01T00:00:00"/>
    <x v="4"/>
    <x v="4"/>
    <s v="aimerfeel"/>
    <n v="57664.799999999996"/>
    <n v="15898.185359999999"/>
    <x v="1465"/>
    <x v="7079"/>
    <x v="7004"/>
    <x v="106"/>
    <s v="普通服饰"/>
    <x v="9"/>
    <s v="内衣裤/保暖内衣"/>
    <d v="2012-12-24T00:00:00"/>
    <d v="2015-05-09T00:00:00"/>
    <s v="保底与流水两者取高"/>
    <n v="0.14000000000000001"/>
    <n v="0.14000000000000001"/>
    <s v=""/>
    <n v="2.4"/>
  </r>
  <r>
    <d v="2015-04-01T00:00:00"/>
    <x v="4"/>
    <x v="4"/>
    <s v="Jeep&amp;Barbie"/>
    <n v="56155.199999999997"/>
    <n v="15734.687039999999"/>
    <x v="4384"/>
    <x v="7080"/>
    <x v="7005"/>
    <x v="154"/>
    <s v="儿童"/>
    <x v="14"/>
    <s v="童装/童鞋"/>
    <d v="2013-04-10T00:00:00"/>
    <d v="2015-05-09T00:00:00"/>
    <s v="保底与流水两者取高"/>
    <n v="0.15"/>
    <n v="0.15"/>
    <s v=""/>
    <n v="2.1"/>
  </r>
  <r>
    <d v="2015-04-01T00:00:00"/>
    <x v="4"/>
    <x v="4"/>
    <s v="孩之宝"/>
    <n v="51277.2"/>
    <n v="15208.817519999997"/>
    <x v="4385"/>
    <x v="7081"/>
    <x v="7006"/>
    <x v="31"/>
    <s v="儿童"/>
    <x v="14"/>
    <s v="儿童玩具"/>
    <d v="2013-04-20T00:00:00"/>
    <d v="2015-05-19T00:00:00"/>
    <s v="保底与流水两者取高"/>
    <n v="0"/>
    <n v="0"/>
    <s v=""/>
    <n v="2.1"/>
  </r>
  <r>
    <d v="2015-04-01T00:00:00"/>
    <x v="4"/>
    <x v="4"/>
    <s v="云蝶"/>
    <n v="349302"/>
    <n v="46317.445199999995"/>
    <x v="690"/>
    <x v="7082"/>
    <x v="7007"/>
    <x v="172"/>
    <s v="餐饮"/>
    <x v="2"/>
    <s v="餐馆/饭店"/>
    <d v="2012-12-28T00:00:00"/>
    <d v="2018-05-09T00:00:00"/>
    <s v="保底与流水两者取高"/>
    <n v="0.1"/>
    <n v="0.1"/>
    <s v=""/>
    <n v="5.4"/>
  </r>
  <r>
    <d v="2015-04-01T00:00:00"/>
    <x v="4"/>
    <x v="4"/>
    <s v="粉壹仟"/>
    <n v="232435.19999999998"/>
    <n v="36910.709759999998"/>
    <x v="1248"/>
    <x v="7083"/>
    <x v="7008"/>
    <x v="173"/>
    <s v="餐饮"/>
    <x v="2"/>
    <s v="快餐"/>
    <d v="2012-12-06T00:00:00"/>
    <d v="2018-05-09T00:00:00"/>
    <s v="保底与流水两者取高"/>
    <n v="0.09"/>
    <n v="0.09"/>
    <s v=""/>
    <n v="5.4"/>
  </r>
  <r>
    <d v="2015-04-01T00:00:00"/>
    <x v="4"/>
    <x v="4"/>
    <s v="Skull Candy"/>
    <n v="58574.400000000001"/>
    <n v="15873.662400000001"/>
    <x v="4247"/>
    <x v="7084"/>
    <x v="7009"/>
    <x v="174"/>
    <s v="电器"/>
    <x v="24"/>
    <s v="音像视觉设备/照相器材"/>
    <d v="2013-01-05T00:00:00"/>
    <d v="2015-05-09T00:00:00"/>
    <s v="保底与流水两者取高"/>
    <n v="0.13"/>
    <n v="0.13"/>
    <s v=""/>
    <n v="2.2999999999999998"/>
  </r>
  <r>
    <d v="2015-04-01T00:00:00"/>
    <x v="4"/>
    <x v="4"/>
    <s v="木棉堂"/>
    <n v="202102.8"/>
    <n v="59195.91012"/>
    <x v="91"/>
    <x v="7085"/>
    <x v="7010"/>
    <x v="175"/>
    <s v="餐饮"/>
    <x v="2"/>
    <s v="餐馆/饭店"/>
    <d v="2013-01-11T00:00:00"/>
    <d v="2018-05-09T00:00:00"/>
    <s v="保底与流水两者取高"/>
    <n v="0.09"/>
    <n v="0.09"/>
    <s v=""/>
    <n v="5.3"/>
  </r>
  <r>
    <d v="2015-04-01T00:00:00"/>
    <x v="4"/>
    <x v="4"/>
    <s v="新华书店"/>
    <n v="293748.47999999998"/>
    <n v="42241.031424000008"/>
    <x v="2295"/>
    <x v="7086"/>
    <x v="7011"/>
    <x v="176"/>
    <s v="其它"/>
    <x v="1"/>
    <s v="书店/漫画/杂志"/>
    <d v="2013-04-19T00:00:00"/>
    <d v="2016-05-18T00:00:00"/>
    <s v="保底(含物管费)与流水两者取高"/>
    <n v="0.1"/>
    <n v="0.1"/>
    <s v=""/>
    <n v="3.1"/>
  </r>
  <r>
    <d v="2015-04-01T00:00:00"/>
    <x v="4"/>
    <x v="4"/>
    <s v="Storchenmuehle"/>
    <n v="58821.599999999999"/>
    <n v="12240.774959999997"/>
    <x v="2369"/>
    <x v="7087"/>
    <x v="7012"/>
    <x v="48"/>
    <s v="其它"/>
    <x v="4"/>
    <s v="家居家饰/日杂"/>
    <d v="2013-01-21T00:00:00"/>
    <d v="2015-05-09T00:00:00"/>
    <s v="保底与流水两者取高"/>
    <n v="0.14000000000000001"/>
    <n v="0.14000000000000001"/>
    <s v=""/>
    <n v="2.2999999999999998"/>
  </r>
  <r>
    <d v="2015-04-01T00:00:00"/>
    <x v="4"/>
    <x v="4"/>
    <s v="New Balance 新百伦"/>
    <n v="895560.9"/>
    <n v="116422.917"/>
    <x v="458"/>
    <x v="7088"/>
    <x v="7013"/>
    <x v="177"/>
    <s v="普通服饰"/>
    <x v="18"/>
    <s v="运动服饰/运动配饰"/>
    <d v="2013-03-10T00:00:00"/>
    <d v="2016-05-09T00:00:00"/>
    <s v="保底(含物管费)与流水两者取高"/>
    <n v="0.13"/>
    <n v="0.13"/>
    <s v=""/>
    <n v="3.2"/>
  </r>
  <r>
    <d v="2015-04-01T00:00:00"/>
    <x v="4"/>
    <x v="4"/>
    <s v="避风塘"/>
    <n v="1210153.4519999998"/>
    <n v="85194.803020799998"/>
    <x v="1527"/>
    <x v="7089"/>
    <x v="7014"/>
    <x v="178"/>
    <s v="餐饮"/>
    <x v="2"/>
    <s v="餐馆/饭店"/>
    <d v="2012-11-27T00:00:00"/>
    <d v="2021-05-09T00:00:00"/>
    <s v="保底(含物管费)与流水两者取高"/>
    <n v="7.0000000000000007E-2"/>
    <n v="7.0000000000000007E-2"/>
    <s v=""/>
    <n v="8.5"/>
  </r>
  <r>
    <d v="2015-04-01T00:00:00"/>
    <x v="4"/>
    <x v="4"/>
    <s v="Subway 赛百味"/>
    <n v="189015.6"/>
    <n v="24515.323320000003"/>
    <x v="205"/>
    <x v="7090"/>
    <x v="7015"/>
    <x v="179"/>
    <s v="餐饮"/>
    <x v="2"/>
    <s v="快餐"/>
    <d v="2013-02-07T00:00:00"/>
    <d v="2018-05-09T00:00:00"/>
    <s v="保底与流水两者取高"/>
    <n v="0.11"/>
    <n v="0.11"/>
    <s v=""/>
    <n v="5.3"/>
  </r>
  <r>
    <d v="2015-04-01T00:00:00"/>
    <x v="4"/>
    <x v="4"/>
    <s v="靡尔"/>
    <n v="94520.4"/>
    <n v="15094.907880000001"/>
    <x v="1156"/>
    <x v="7091"/>
    <x v="7016"/>
    <x v="110"/>
    <s v="餐饮"/>
    <x v="0"/>
    <s v="咖啡店/面包店/冰激凌"/>
    <d v="2013-12-01T00:00:00"/>
    <d v="2015-12-20T00:00:00"/>
    <s v="保底与流水两者取高"/>
    <n v="0.14000000000000001"/>
    <n v="0.14000000000000001"/>
    <s v=""/>
    <n v="2.1"/>
  </r>
  <r>
    <d v="2015-04-01T00:00:00"/>
    <x v="4"/>
    <x v="4"/>
    <s v="中影影院"/>
    <n v="4562585.1839999994"/>
    <n v="523204.45618273626"/>
    <x v="4386"/>
    <x v="7092"/>
    <x v="7017"/>
    <x v="180"/>
    <s v="休闲娱乐"/>
    <x v="25"/>
    <s v="电影院"/>
    <d v="2012-08-29T00:00:00"/>
    <d v="2033-05-09T00:00:00"/>
    <s v="保底与流水两者取高"/>
    <n v="0.12"/>
    <n v="0.12"/>
    <s v=""/>
    <n v="20.7"/>
  </r>
  <r>
    <d v="2015-04-01T00:00:00"/>
    <x v="4"/>
    <x v="4"/>
    <s v="KFC Select 肯德基精选"/>
    <n v="407340"/>
    <n v="48628.321784276246"/>
    <x v="4369"/>
    <x v="6928"/>
    <x v="6963"/>
    <x v="181"/>
    <s v="餐饮"/>
    <x v="2"/>
    <s v="快餐"/>
    <d v="2013-03-04T00:00:00"/>
    <d v="2028-06-13T00:00:00"/>
    <s v="保底与流水两者取高"/>
    <n v="0.08"/>
    <n v="0.08"/>
    <s v=""/>
    <n v="15.3"/>
  </r>
  <r>
    <d v="2015-04-01T00:00:00"/>
    <x v="4"/>
    <x v="4"/>
    <s v="The Little Gym"/>
    <n v="313236"/>
    <n v="61707.491999999991"/>
    <x v="1912"/>
    <x v="7093"/>
    <x v="7018"/>
    <x v="182"/>
    <s v="休闲娱乐"/>
    <x v="10"/>
    <s v="保龄球馆"/>
    <d v="2012-12-18T00:00:00"/>
    <d v="2018-05-09T00:00:00"/>
    <s v="纯保底"/>
    <n v="0"/>
    <n v="0"/>
    <s v=""/>
    <n v="5.4"/>
  </r>
  <r>
    <d v="2015-04-01T00:00:00"/>
    <x v="4"/>
    <x v="4"/>
    <s v="雅戈尔"/>
    <n v="310107.59999999998"/>
    <n v="58486.293359999996"/>
    <x v="1590"/>
    <x v="7094"/>
    <x v="7019"/>
    <x v="132"/>
    <s v="普通服饰"/>
    <x v="12"/>
    <s v="男装"/>
    <d v="2013-01-25T00:00:00"/>
    <d v="2016-05-09T00:00:00"/>
    <s v="保底与流水两者取高"/>
    <n v="0.16"/>
    <n v="0.16"/>
    <s v=""/>
    <n v="3.3"/>
  </r>
  <r>
    <d v="2015-04-01T00:00:00"/>
    <x v="4"/>
    <x v="4"/>
    <s v="Eurolook"/>
    <n v="65955.599999999991"/>
    <n v="52797.457799999996"/>
    <x v="4387"/>
    <x v="7095"/>
    <x v="7020"/>
    <x v="133"/>
    <s v="普通服饰"/>
    <x v="13"/>
    <s v="女装"/>
    <d v="2013-03-13T00:00:00"/>
    <d v="2016-05-09T00:00:00"/>
    <s v="保底与流水两者取高"/>
    <n v="0.17"/>
    <n v="0.17"/>
    <s v=""/>
    <n v="3.2"/>
  </r>
  <r>
    <d v="2015-04-01T00:00:00"/>
    <x v="4"/>
    <x v="4"/>
    <s v="Nike 耐克"/>
    <n v="572328"/>
    <n v="97581.923999999999"/>
    <x v="2227"/>
    <x v="7096"/>
    <x v="7021"/>
    <x v="54"/>
    <s v="普通服饰"/>
    <x v="18"/>
    <s v="运动服饰/运动配饰"/>
    <d v="2014-12-16T00:00:00"/>
    <d v="2016-12-15T00:00:00"/>
    <s v="保底与流水两者取高"/>
    <n v="0.16"/>
    <n v="0.16"/>
    <s v=""/>
    <n v="2"/>
  </r>
  <r>
    <d v="2015-04-01T00:00:00"/>
    <x v="4"/>
    <x v="4"/>
    <s v="I Love Choc"/>
    <n v="120638.76"/>
    <n v="21461.635403999997"/>
    <x v="4388"/>
    <x v="7097"/>
    <x v="7022"/>
    <x v="149"/>
    <s v="普通服饰"/>
    <x v="9"/>
    <s v="中性服装/休闲服饰"/>
    <d v="2013-02-25T00:00:00"/>
    <d v="2015-05-09T00:00:00"/>
    <s v="保底与流水两者取高"/>
    <n v="0.15"/>
    <n v="0.15"/>
    <s v=""/>
    <n v="2.2000000000000002"/>
  </r>
  <r>
    <d v="2015-04-01T00:00:00"/>
    <x v="4"/>
    <x v="4"/>
    <s v="Pureland"/>
    <n v="95444.484000000011"/>
    <n v="19155.707938800002"/>
    <x v="3623"/>
    <x v="7098"/>
    <x v="7023"/>
    <x v="149"/>
    <s v="其它"/>
    <x v="1"/>
    <s v="其它"/>
    <d v="2013-01-09T00:00:00"/>
    <d v="2015-05-09T00:00:00"/>
    <s v="保底与流水两者取高"/>
    <n v="0.15"/>
    <n v="0.15"/>
    <s v=""/>
    <n v="2.2999999999999998"/>
  </r>
  <r>
    <d v="2015-04-01T00:00:00"/>
    <x v="4"/>
    <x v="4"/>
    <s v="Skechers 斯凯奇"/>
    <n v="588028.79999999993"/>
    <n v="103375.46304"/>
    <x v="1109"/>
    <x v="7099"/>
    <x v="7024"/>
    <x v="5"/>
    <s v="普通服饰"/>
    <x v="9"/>
    <s v="中性服装/休闲服饰"/>
    <d v="2013-06-20T00:00:00"/>
    <d v="2015-07-19T00:00:00"/>
    <s v="保底与流水两者取高"/>
    <n v="0.16"/>
    <n v="0.16"/>
    <s v=""/>
    <n v="2.1"/>
  </r>
  <r>
    <d v="2015-04-01T00:00:00"/>
    <x v="4"/>
    <x v="4"/>
    <s v="Mini Peace 太平鸟童装"/>
    <n v="270415.2"/>
    <n v="44212.885200000004"/>
    <x v="3724"/>
    <x v="7100"/>
    <x v="7025"/>
    <x v="183"/>
    <s v="儿童"/>
    <x v="14"/>
    <s v="童装/童鞋"/>
    <d v="2013-01-21T00:00:00"/>
    <d v="2015-05-09T00:00:00"/>
    <s v="保底与流水两者取高"/>
    <n v="0.15"/>
    <n v="0.15"/>
    <s v=""/>
    <n v="2.2999999999999998"/>
  </r>
  <r>
    <d v="2015-04-01T00:00:00"/>
    <x v="4"/>
    <x v="4"/>
    <s v="Les Enphants 丽婴房"/>
    <n v="162987.6"/>
    <n v="30283.096079999999"/>
    <x v="4389"/>
    <x v="7101"/>
    <x v="7026"/>
    <x v="55"/>
    <s v="儿童"/>
    <x v="14"/>
    <s v="母婴用品"/>
    <d v="2013-02-21T00:00:00"/>
    <d v="2015-05-09T00:00:00"/>
    <s v="保底与流水两者取高"/>
    <n v="0.16"/>
    <n v="0.16"/>
    <s v=""/>
    <n v="2.2000000000000002"/>
  </r>
  <r>
    <d v="2015-04-01T00:00:00"/>
    <x v="4"/>
    <x v="4"/>
    <s v="WATER FLOWER 水中花"/>
    <n v="67959.599999999991"/>
    <n v="24567.395399999998"/>
    <x v="4390"/>
    <x v="7102"/>
    <x v="7027"/>
    <x v="63"/>
    <s v="普通服饰"/>
    <x v="9"/>
    <s v="内衣裤/保暖内衣"/>
    <d v="2013-01-02T00:00:00"/>
    <d v="2015-05-09T00:00:00"/>
    <s v="保底与流水两者取高"/>
    <n v="0.15"/>
    <n v="0.15"/>
    <s v=""/>
    <n v="2.2999999999999998"/>
  </r>
  <r>
    <d v="2015-04-01T00:00:00"/>
    <x v="4"/>
    <x v="4"/>
    <s v="新世家族"/>
    <n v="19404"/>
    <n v="11867.4864"/>
    <x v="4391"/>
    <x v="7103"/>
    <x v="7028"/>
    <x v="137"/>
    <s v="普通服饰"/>
    <x v="9"/>
    <s v="内衣裤/保暖内衣"/>
    <d v="2013-01-02T00:00:00"/>
    <d v="2015-05-09T00:00:00"/>
    <s v="保底与流水两者取高"/>
    <n v="0.15"/>
    <n v="0.15"/>
    <s v=""/>
    <n v="2.2999999999999998"/>
  </r>
  <r>
    <d v="2015-04-01T00:00:00"/>
    <x v="4"/>
    <x v="4"/>
    <s v="Fandecie芬狄诗"/>
    <n v="37129.199999999997"/>
    <n v="14350.435799999999"/>
    <x v="4109"/>
    <x v="7104"/>
    <x v="7029"/>
    <x v="138"/>
    <s v="普通服饰"/>
    <x v="9"/>
    <s v="内衣裤/保暖内衣"/>
    <d v="2013-01-02T00:00:00"/>
    <d v="2015-05-09T00:00:00"/>
    <s v="保底与流水两者取高"/>
    <n v="0.15"/>
    <n v="0.15"/>
    <s v=""/>
    <n v="2.2999999999999998"/>
  </r>
  <r>
    <d v="2015-04-01T00:00:00"/>
    <x v="4"/>
    <x v="4"/>
    <s v="gxg kids"/>
    <n v="43969.799999999996"/>
    <n v="7039.564980000001"/>
    <x v="3173"/>
    <x v="7105"/>
    <x v="7030"/>
    <x v="184"/>
    <s v="儿童"/>
    <x v="14"/>
    <s v="童装/童鞋"/>
    <d v="2015-04-10T00:00:00"/>
    <d v="2017-04-24T00:00:00"/>
    <s v="纯保底"/>
    <s v="0.,0.16"/>
    <s v="0."/>
    <s v="0.16"/>
    <n v="2"/>
  </r>
  <r>
    <d v="2015-04-01T00:00:00"/>
    <x v="4"/>
    <x v="4"/>
    <s v="JOJO童装"/>
    <n v="8094"/>
    <n v="7113.8166000000001"/>
    <x v="4392"/>
    <x v="7106"/>
    <x v="7031"/>
    <x v="184"/>
    <s v="儿童"/>
    <x v="14"/>
    <s v="童装/童鞋"/>
    <d v="2013-01-10T00:00:00"/>
    <d v="2015-05-09T00:00:00"/>
    <s v="保底与流水两者取高"/>
    <n v="0.15"/>
    <n v="0.15"/>
    <s v=""/>
    <n v="2.2999999999999998"/>
  </r>
  <r>
    <d v="2015-04-01T00:00:00"/>
    <x v="4"/>
    <x v="4"/>
    <s v="M·latin 马拉丁"/>
    <n v="224535.6"/>
    <n v="44615.223720000002"/>
    <x v="880"/>
    <x v="7107"/>
    <x v="7032"/>
    <x v="185"/>
    <s v="儿童"/>
    <x v="14"/>
    <s v="童装/童鞋"/>
    <d v="2013-01-07T00:00:00"/>
    <d v="2016-05-09T00:00:00"/>
    <s v="保底与流水两者取高"/>
    <n v="0.15"/>
    <n v="0.15"/>
    <s v=""/>
    <n v="3.3"/>
  </r>
  <r>
    <d v="2015-04-01T00:00:00"/>
    <x v="4"/>
    <x v="4"/>
    <s v="jnby by JNBY"/>
    <n v="159516"/>
    <n v="47105.074799999995"/>
    <x v="4393"/>
    <x v="7108"/>
    <x v="7033"/>
    <x v="25"/>
    <s v="儿童"/>
    <x v="14"/>
    <s v="童装/童鞋"/>
    <d v="2013-01-11T00:00:00"/>
    <d v="2016-05-09T00:00:00"/>
    <s v="保底与流水两者取高"/>
    <n v="0.18"/>
    <n v="0.18"/>
    <s v=""/>
    <n v="3.3"/>
  </r>
  <r>
    <d v="2015-04-01T00:00:00"/>
    <x v="4"/>
    <x v="4"/>
    <s v="大光明眼镜"/>
    <n v="230648.4"/>
    <n v="51227.009640000004"/>
    <x v="969"/>
    <x v="7109"/>
    <x v="7034"/>
    <x v="186"/>
    <s v="其它"/>
    <x v="1"/>
    <s v="眼镜"/>
    <d v="2013-03-15T00:00:00"/>
    <d v="2016-05-09T00:00:00"/>
    <s v="保底与流水两者取高"/>
    <n v="0.18"/>
    <n v="0.18"/>
    <s v=""/>
    <n v="3.2"/>
  </r>
  <r>
    <d v="2015-04-01T00:00:00"/>
    <x v="4"/>
    <x v="4"/>
    <s v="O-Land"/>
    <n v="265675.92"/>
    <n v="73857.905760000009"/>
    <x v="4394"/>
    <x v="7110"/>
    <x v="7035"/>
    <x v="187"/>
    <s v="儿童"/>
    <x v="22"/>
    <s v="儿童主题乐园"/>
    <d v="2012-11-28T00:00:00"/>
    <d v="2025-05-26T00:00:00"/>
    <s v="纯扣"/>
    <n v="0.13"/>
    <n v="0.13"/>
    <s v=""/>
    <n v="12.5"/>
  </r>
  <r>
    <d v="2015-04-01T00:00:00"/>
    <x v="4"/>
    <x v="4"/>
    <s v="康贝"/>
    <n v="138494.39999999999"/>
    <n v="34125.02016"/>
    <x v="4395"/>
    <x v="7111"/>
    <x v="7036"/>
    <x v="164"/>
    <s v="儿童"/>
    <x v="14"/>
    <s v="童装/童鞋"/>
    <d v="2013-02-21T00:00:00"/>
    <d v="2016-05-09T00:00:00"/>
    <s v="保底与流水两者取高"/>
    <n v="0.2"/>
    <n v="0.2"/>
    <s v=""/>
    <n v="3.2"/>
  </r>
  <r>
    <d v="2015-04-01T00:00:00"/>
    <x v="4"/>
    <x v="4"/>
    <s v="悠游堂"/>
    <n v="241238.39999999999"/>
    <n v="111862.24608"/>
    <x v="4396"/>
    <x v="7112"/>
    <x v="7037"/>
    <x v="188"/>
    <s v="儿童"/>
    <x v="22"/>
    <s v="儿童主题乐园"/>
    <d v="2013-04-13T00:00:00"/>
    <d v="2018-05-27T00:00:00"/>
    <s v="保底与流水两者取高"/>
    <n v="0.21"/>
    <n v="0.21"/>
    <s v=""/>
    <n v="5.0999999999999996"/>
  </r>
  <r>
    <d v="2015-04-01T00:00:00"/>
    <x v="4"/>
    <x v="4"/>
    <s v="娇莉芙"/>
    <n v="267142.8"/>
    <n v="58958.415959999998"/>
    <x v="1917"/>
    <x v="7113"/>
    <x v="7038"/>
    <x v="145"/>
    <s v="美容"/>
    <x v="8"/>
    <s v="美容/美发/美甲"/>
    <d v="2012-11-30T00:00:00"/>
    <d v="2018-05-09T00:00:00"/>
    <s v="保底与流水两者取高"/>
    <n v="0.1"/>
    <n v="0.1"/>
    <s v=""/>
    <n v="5.4"/>
  </r>
  <r>
    <d v="2015-04-01T00:00:00"/>
    <x v="4"/>
    <x v="4"/>
    <s v="木马王国"/>
    <n v="1044825.6"/>
    <n v="228712.32384"/>
    <x v="3640"/>
    <x v="7114"/>
    <x v="7039"/>
    <x v="189"/>
    <s v="儿童"/>
    <x v="22"/>
    <s v="儿童主题乐园"/>
    <d v="2013-01-14T00:00:00"/>
    <d v="2022-05-13T00:00:00"/>
    <s v="保底(含物管费)与流水两者取高"/>
    <n v="0.2"/>
    <n v="0.2"/>
    <s v=""/>
    <n v="9.3000000000000007"/>
  </r>
  <r>
    <d v="2015-04-01T00:00:00"/>
    <x v="4"/>
    <x v="4"/>
    <s v="泰兰尼斯"/>
    <n v="94313.76"/>
    <n v="15693.809663999999"/>
    <x v="3577"/>
    <x v="7115"/>
    <x v="7040"/>
    <x v="6"/>
    <s v="儿童"/>
    <x v="14"/>
    <s v="童装/童鞋"/>
    <d v="2014-03-29T00:00:00"/>
    <d v="2015-07-04T00:00:00"/>
    <s v="保底与流水两者取高"/>
    <n v="0.16"/>
    <n v="0.16"/>
    <s v=""/>
    <n v="1.3"/>
  </r>
  <r>
    <d v="2015-04-01T00:00:00"/>
    <x v="4"/>
    <x v="4"/>
    <s v="Zippo"/>
    <n v="61983.479999999996"/>
    <n v="8039.2573560000001"/>
    <x v="205"/>
    <x v="7116"/>
    <x v="7041"/>
    <x v="10"/>
    <s v="其它"/>
    <x v="1"/>
    <s v="个人嗜好/收藏品"/>
    <d v="2013-11-09T00:00:00"/>
    <d v="2015-11-08T00:00:00"/>
    <s v="保底与流水两者取高"/>
    <n v="0.12"/>
    <n v="0.12"/>
    <s v=""/>
    <n v="2"/>
  </r>
  <r>
    <d v="2015-04-01T00:00:00"/>
    <x v="4"/>
    <x v="4"/>
    <s v="New Balance Kids"/>
    <n v="127082.4"/>
    <n v="18388.823279999997"/>
    <x v="2401"/>
    <x v="7117"/>
    <x v="7042"/>
    <x v="10"/>
    <s v="儿童"/>
    <x v="14"/>
    <s v="童装/童鞋"/>
    <d v="2013-07-31T00:00:00"/>
    <d v="2015-07-30T00:00:00"/>
    <s v="保底与流水两者取高"/>
    <n v="0.14000000000000001"/>
    <n v="0.14000000000000001"/>
    <s v=""/>
    <n v="2"/>
  </r>
  <r>
    <d v="2015-04-01T00:00:00"/>
    <x v="4"/>
    <x v="4"/>
    <s v="Carrera 卡雷拉"/>
    <n v="63525.599999999999"/>
    <n v="9598.7181599999985"/>
    <x v="821"/>
    <x v="7118"/>
    <x v="7043"/>
    <x v="47"/>
    <s v="儿童"/>
    <x v="14"/>
    <s v="儿童玩具"/>
    <d v="2014-05-28T00:00:00"/>
    <d v="2015-05-27T00:00:00"/>
    <s v="保底与流水两者取高"/>
    <n v="0.1"/>
    <n v="0.1"/>
    <s v=""/>
    <n v="1"/>
  </r>
  <r>
    <d v="2015-04-01T00:00:00"/>
    <x v="4"/>
    <x v="4"/>
    <s v="2平米"/>
    <n v="23970"/>
    <n v="7200.5879999999997"/>
    <x v="3712"/>
    <x v="7119"/>
    <x v="7044"/>
    <x v="6"/>
    <s v="其它"/>
    <x v="4"/>
    <s v="家具/厨房/卫浴/灯"/>
    <d v="2014-07-05T00:00:00"/>
    <d v="2015-07-04T00:00:00"/>
    <s v="保底与流水两者取高"/>
    <n v="0.18"/>
    <n v="0.18"/>
    <s v=""/>
    <n v="1"/>
  </r>
  <r>
    <d v="2015-04-01T00:00:00"/>
    <x v="4"/>
    <x v="4"/>
    <s v="咔卟咔卟"/>
    <n v="40103.039999999994"/>
    <n v="6600.9603839999991"/>
    <x v="4397"/>
    <x v="7120"/>
    <x v="7045"/>
    <x v="10"/>
    <s v="餐饮"/>
    <x v="0"/>
    <s v="小吃/冷饮/果汁吧"/>
    <d v="2014-08-13T00:00:00"/>
    <d v="2015-08-12T00:00:00"/>
    <s v="保底与流水两者取高"/>
    <n v="0.14000000000000001"/>
    <n v="0.14000000000000001"/>
    <s v=""/>
    <n v="1"/>
  </r>
  <r>
    <d v="2015-04-01T00:00:00"/>
    <x v="4"/>
    <x v="4"/>
    <s v="Dr. Kong 江博士"/>
    <n v="199805.52"/>
    <n v="4076.0326080000004"/>
    <x v="4398"/>
    <x v="7121"/>
    <x v="7046"/>
    <x v="64"/>
    <s v="儿童"/>
    <x v="14"/>
    <s v="童装/童鞋"/>
    <d v="2014-04-18T00:00:00"/>
    <d v="2015-04-17T00:00:00"/>
    <s v="保底与流水两者取高"/>
    <n v="0.16"/>
    <n v="0.16"/>
    <s v=""/>
    <n v="1"/>
  </r>
  <r>
    <d v="2015-04-01T00:00:00"/>
    <x v="4"/>
    <x v="4"/>
    <s v="Cold Stone 酷圣石"/>
    <n v="281853.59999999998"/>
    <n v="38923.98216"/>
    <x v="4399"/>
    <x v="7122"/>
    <x v="7047"/>
    <x v="94"/>
    <s v="餐饮"/>
    <x v="0"/>
    <s v="咖啡店/面包店/冰激凌"/>
    <d v="2014-07-21T00:00:00"/>
    <d v="2019-07-13T00:00:00"/>
    <s v="保底与流水两者取高"/>
    <n v="0.13"/>
    <n v="0.13"/>
    <s v=""/>
    <n v="5"/>
  </r>
  <r>
    <d v="2015-04-01T00:00:00"/>
    <x v="4"/>
    <x v="4"/>
    <s v="维果部落(03-K11)"/>
    <n v="51480"/>
    <n v="5148"/>
    <x v="4"/>
    <x v="7123"/>
    <x v="7048"/>
    <x v="11"/>
    <s v="餐饮"/>
    <x v="0"/>
    <s v="小吃/冷饮/果汁吧"/>
    <d v="2014-03-14T00:00:00"/>
    <d v="2016-03-13T00:00:00"/>
    <s v="保底(含物管费)与流水两者取高"/>
    <n v="0.1"/>
    <n v="0.1"/>
    <s v=""/>
    <n v="2"/>
  </r>
  <r>
    <d v="2015-04-01T00:00:00"/>
    <x v="4"/>
    <x v="4"/>
    <s v="维果部落(03-K12)"/>
    <n v="69600"/>
    <n v="6960"/>
    <x v="4"/>
    <x v="7124"/>
    <x v="7049"/>
    <x v="11"/>
    <s v="餐饮"/>
    <x v="0"/>
    <s v="小吃/冷饮/果汁吧"/>
    <d v="2014-03-14T00:00:00"/>
    <d v="2016-03-13T00:00:00"/>
    <s v="保底(含物管费)与流水两者取高"/>
    <n v="0.1"/>
    <n v="0.1"/>
    <s v=""/>
    <n v="2"/>
  </r>
  <r>
    <d v="2015-04-01T00:00:00"/>
    <x v="4"/>
    <x v="4"/>
    <s v="爱茜茜里(冰车)"/>
    <n v="25598.399999999998"/>
    <n v="4694.7465600000005"/>
    <x v="4104"/>
    <x v="7125"/>
    <x v="7050"/>
    <x v="11"/>
    <s v="餐饮"/>
    <x v="0"/>
    <s v="咖啡店/面包店/冰激凌"/>
    <d v="2014-05-31T00:00:00"/>
    <d v="2015-05-31T00:00:00"/>
    <s v="保底与流水两者取高"/>
    <n v="0.16"/>
    <n v="0.16"/>
    <s v=""/>
    <n v="1"/>
  </r>
  <r>
    <d v="2015-05-01T00:00:00"/>
    <x v="4"/>
    <x v="4"/>
    <s v="银乐迪"/>
    <n v="1158039.5999999999"/>
    <n v="187602.41519999999"/>
    <x v="1317"/>
    <x v="7126"/>
    <x v="7051"/>
    <x v="166"/>
    <s v="休闲娱乐"/>
    <x v="23"/>
    <s v="KTV"/>
    <d v="2013-01-08T00:00:00"/>
    <d v="2023-05-09T00:00:00"/>
    <s v="纯保底"/>
    <s v="0.,0."/>
    <s v="0."/>
    <s v="0."/>
    <n v="10.3"/>
  </r>
  <r>
    <d v="2015-05-01T00:00:00"/>
    <x v="4"/>
    <x v="4"/>
    <s v="Caffe Bene 咖啡陪你"/>
    <n v="139194.96"/>
    <n v="20740.049039999998"/>
    <x v="276"/>
    <x v="7127"/>
    <x v="7052"/>
    <x v="167"/>
    <s v="餐饮"/>
    <x v="0"/>
    <s v="咖啡店/面包店/冰激凌"/>
    <d v="2013-03-25T00:00:00"/>
    <d v="2018-04-23T00:00:00"/>
    <s v="保底与流水两者取高"/>
    <s v="0.1"/>
    <s v="0.1"/>
    <s v=""/>
    <n v="5.0999999999999996"/>
  </r>
  <r>
    <d v="2015-05-01T00:00:00"/>
    <x v="4"/>
    <x v="4"/>
    <s v="青花瓷"/>
    <n v="584169.6"/>
    <n v="68114.175359999994"/>
    <x v="1130"/>
    <x v="7128"/>
    <x v="7053"/>
    <x v="168"/>
    <s v="餐饮"/>
    <x v="2"/>
    <s v="餐馆/饭店"/>
    <d v="2012-12-24T00:00:00"/>
    <d v="2021-05-09T00:00:00"/>
    <s v="保底(含物管费)与流水两者取高"/>
    <s v="0.08,0.08"/>
    <s v="0.08"/>
    <s v="0.08"/>
    <n v="8.4"/>
  </r>
  <r>
    <d v="2015-05-01T00:00:00"/>
    <x v="4"/>
    <x v="4"/>
    <s v="菲滋比萨"/>
    <n v="926707.19999999995"/>
    <n v="88129.854719999988"/>
    <x v="4400"/>
    <x v="7129"/>
    <x v="7054"/>
    <x v="169"/>
    <s v="餐饮"/>
    <x v="2"/>
    <s v="快餐"/>
    <d v="2012-12-14T00:00:00"/>
    <d v="2021-05-09T00:00:00"/>
    <s v="保底与流水两者取高"/>
    <s v="0.08,0.08"/>
    <s v="0.08"/>
    <s v="0.08"/>
    <n v="8.4"/>
  </r>
  <r>
    <d v="2015-05-01T00:00:00"/>
    <x v="4"/>
    <x v="4"/>
    <s v="Grandma's Home 外婆家"/>
    <n v="3100123.1999999997"/>
    <n v="110984.41055999999"/>
    <x v="112"/>
    <x v="7130"/>
    <x v="7055"/>
    <x v="170"/>
    <s v="餐饮"/>
    <x v="2"/>
    <s v="餐馆/饭店"/>
    <d v="2012-11-28T00:00:00"/>
    <d v="2023-05-09T00:00:00"/>
    <s v="纯保底"/>
    <s v="0.,0."/>
    <s v="0."/>
    <s v="0."/>
    <n v="10.4"/>
  </r>
  <r>
    <d v="2015-05-01T00:00:00"/>
    <x v="4"/>
    <x v="4"/>
    <s v="山葵家"/>
    <n v="792705.6"/>
    <n v="75307.031999999992"/>
    <x v="4049"/>
    <x v="7131"/>
    <x v="7056"/>
    <x v="177"/>
    <s v="餐饮"/>
    <x v="2"/>
    <s v="餐馆/饭店"/>
    <d v="2014-01-01T00:00:00"/>
    <d v="2017-12-31T00:00:00"/>
    <s v="保底(含物管费)与流水两者取高"/>
    <s v="0.1"/>
    <s v="0.1"/>
    <s v=""/>
    <n v="4"/>
  </r>
  <r>
    <d v="2015-05-01T00:00:00"/>
    <x v="4"/>
    <x v="4"/>
    <s v="Mentor Salon 曼都沙龙"/>
    <n v="255020.4"/>
    <n v="30270.921480000001"/>
    <x v="4401"/>
    <x v="7132"/>
    <x v="7057"/>
    <x v="25"/>
    <s v="美容"/>
    <x v="8"/>
    <s v="美容/美发/美甲"/>
    <d v="2013-01-11T00:00:00"/>
    <d v="2018-05-09T00:00:00"/>
    <s v="纯保底"/>
    <s v="0.,0."/>
    <s v="0."/>
    <s v="0."/>
    <n v="5.3"/>
  </r>
  <r>
    <d v="2015-05-01T00:00:00"/>
    <x v="4"/>
    <x v="4"/>
    <s v="Balabala 巴拉巴拉"/>
    <n v="471826.44"/>
    <n v="71811.984167999995"/>
    <x v="3443"/>
    <x v="7133"/>
    <x v="7058"/>
    <x v="54"/>
    <s v="儿童"/>
    <x v="14"/>
    <s v="童装/童鞋"/>
    <d v="2013-01-11T00:00:00"/>
    <d v="2015-05-09T00:00:00"/>
    <s v="保底与流水两者取高"/>
    <s v="0.15"/>
    <s v="0.15"/>
    <s v=""/>
    <n v="2.2999999999999998"/>
  </r>
  <r>
    <d v="2015-05-01T00:00:00"/>
    <x v="4"/>
    <x v="4"/>
    <s v="Jeep&amp;Barbie"/>
    <n v="97172.4"/>
    <n v="18006.045720000002"/>
    <x v="1650"/>
    <x v="7134"/>
    <x v="7059"/>
    <x v="154"/>
    <s v="儿童"/>
    <x v="14"/>
    <s v="童装/童鞋"/>
    <d v="2013-04-10T00:00:00"/>
    <d v="2015-05-31T00:00:00"/>
    <s v="保底与流水两者取高"/>
    <s v="0.15,0.15"/>
    <s v="0.15"/>
    <s v="0.15"/>
    <n v="2.1"/>
  </r>
  <r>
    <d v="2015-05-01T00:00:00"/>
    <x v="4"/>
    <x v="4"/>
    <s v="孩之宝"/>
    <n v="60133.2"/>
    <n v="9320.6459999999988"/>
    <x v="4229"/>
    <x v="7135"/>
    <x v="7060"/>
    <x v="31"/>
    <s v="儿童"/>
    <x v="14"/>
    <s v="儿童玩具"/>
    <d v="2013-04-20T00:00:00"/>
    <d v="2015-05-19T00:00:00"/>
    <s v="保底与流水两者取高"/>
    <s v="0."/>
    <s v="0."/>
    <s v=""/>
    <n v="2.1"/>
  </r>
  <r>
    <d v="2015-05-01T00:00:00"/>
    <x v="4"/>
    <x v="4"/>
    <s v="Han Lin BBQ 韩林炭烤"/>
    <n v="578374.79999999993"/>
    <n v="199158.38399999999"/>
    <x v="4402"/>
    <x v="7136"/>
    <x v="7061"/>
    <x v="190"/>
    <s v="餐饮"/>
    <x v="2"/>
    <s v="餐馆/饭店"/>
    <d v="2015-04-10T00:00:00"/>
    <d v="2019-05-09T00:00:00"/>
    <s v="保底与流水两者取高"/>
    <s v="0.1"/>
    <s v="0.1"/>
    <s v=""/>
    <n v="4.0999999999999996"/>
  </r>
  <r>
    <d v="2015-05-01T00:00:00"/>
    <x v="4"/>
    <x v="4"/>
    <s v="云蝶"/>
    <n v="469197.6"/>
    <n v="59212.737119999998"/>
    <x v="1449"/>
    <x v="7137"/>
    <x v="7062"/>
    <x v="172"/>
    <s v="餐饮"/>
    <x v="2"/>
    <s v="餐馆/饭店"/>
    <d v="2012-12-28T00:00:00"/>
    <d v="2018-05-09T00:00:00"/>
    <s v="保底与流水两者取高"/>
    <s v="0.1,0.11"/>
    <s v="0.1"/>
    <s v="0.11"/>
    <n v="5.4"/>
  </r>
  <r>
    <d v="2015-05-01T00:00:00"/>
    <x v="4"/>
    <x v="4"/>
    <s v="粉壹仟"/>
    <n v="221587.19999999998"/>
    <n v="38644.807679999998"/>
    <x v="1348"/>
    <x v="7138"/>
    <x v="7063"/>
    <x v="173"/>
    <s v="餐饮"/>
    <x v="2"/>
    <s v="快餐"/>
    <d v="2012-12-06T00:00:00"/>
    <d v="2018-05-09T00:00:00"/>
    <s v="保底与流水两者取高"/>
    <s v="0.09,0.1"/>
    <s v="0.09"/>
    <s v="0.1"/>
    <n v="5.4"/>
  </r>
  <r>
    <d v="2015-05-01T00:00:00"/>
    <x v="4"/>
    <x v="4"/>
    <s v="Skull Candy"/>
    <n v="37176"/>
    <n v="18796.185600000001"/>
    <x v="4403"/>
    <x v="7139"/>
    <x v="7064"/>
    <x v="174"/>
    <s v="电器"/>
    <x v="24"/>
    <s v="音像视觉设备/照相器材"/>
    <d v="2013-01-05T00:00:00"/>
    <d v="2015-05-31T00:00:00"/>
    <s v="保底与流水两者取高"/>
    <s v="0.13,0.14"/>
    <s v="0.13"/>
    <s v="0.14"/>
    <n v="2.4"/>
  </r>
  <r>
    <d v="2015-05-01T00:00:00"/>
    <x v="4"/>
    <x v="4"/>
    <s v="木棉堂"/>
    <n v="234486"/>
    <n v="62865.696600000003"/>
    <x v="4404"/>
    <x v="7140"/>
    <x v="7065"/>
    <x v="175"/>
    <s v="餐饮"/>
    <x v="2"/>
    <s v="餐馆/饭店"/>
    <d v="2013-01-11T00:00:00"/>
    <d v="2018-05-09T00:00:00"/>
    <s v="保底与流水两者取高"/>
    <s v="0.09,0.1"/>
    <s v="0.09"/>
    <s v="0.1"/>
    <n v="5.3"/>
  </r>
  <r>
    <d v="2015-05-01T00:00:00"/>
    <x v="4"/>
    <x v="4"/>
    <s v="新华书店"/>
    <n v="359061.24"/>
    <n v="44164.532520000008"/>
    <x v="4405"/>
    <x v="7141"/>
    <x v="7066"/>
    <x v="176"/>
    <s v="其它"/>
    <x v="1"/>
    <s v="书店/漫画/杂志"/>
    <d v="2013-04-19T00:00:00"/>
    <d v="2016-05-18T00:00:00"/>
    <s v="保底(含物管费)与流水两者取高"/>
    <s v="0.1,0.11"/>
    <s v="0.1"/>
    <s v="0.11"/>
    <n v="3.1"/>
  </r>
  <r>
    <d v="2015-05-01T00:00:00"/>
    <x v="4"/>
    <x v="4"/>
    <s v="Storchenmuehle"/>
    <n v="74006.399999999994"/>
    <n v="13054.72896"/>
    <x v="2001"/>
    <x v="7142"/>
    <x v="7067"/>
    <x v="48"/>
    <s v="其它"/>
    <x v="4"/>
    <s v="家居家饰/日杂"/>
    <d v="2013-01-21T00:00:00"/>
    <d v="2015-05-31T00:00:00"/>
    <s v="保底与流水两者取高"/>
    <s v="0.14,0.14"/>
    <s v="0.14"/>
    <s v="0.14"/>
    <n v="2.4"/>
  </r>
  <r>
    <d v="2015-05-01T00:00:00"/>
    <x v="4"/>
    <x v="4"/>
    <s v="New Balance 新百伦"/>
    <n v="861641.08799999999"/>
    <n v="117958.66494719998"/>
    <x v="3333"/>
    <x v="7143"/>
    <x v="7068"/>
    <x v="177"/>
    <s v="普通服饰"/>
    <x v="18"/>
    <s v="运动服饰/运动配饰"/>
    <d v="2013-03-10T00:00:00"/>
    <d v="2016-05-09T00:00:00"/>
    <s v="保底(含物管费)与流水两者取高"/>
    <s v="0.13,0.14"/>
    <s v="0.13"/>
    <s v="0.14"/>
    <n v="3.2"/>
  </r>
  <r>
    <d v="2015-05-01T00:00:00"/>
    <x v="4"/>
    <x v="4"/>
    <s v="避风塘"/>
    <n v="1328794.6559999997"/>
    <n v="97533.527750399982"/>
    <x v="4406"/>
    <x v="7144"/>
    <x v="7069"/>
    <x v="178"/>
    <s v="餐饮"/>
    <x v="2"/>
    <s v="餐馆/饭店"/>
    <d v="2012-11-27T00:00:00"/>
    <d v="2021-05-09T00:00:00"/>
    <s v="保底(含物管费)与流水两者取高"/>
    <s v="0.07,0.08"/>
    <s v="0.07"/>
    <s v="0.08"/>
    <n v="8.5"/>
  </r>
  <r>
    <d v="2015-05-01T00:00:00"/>
    <x v="4"/>
    <x v="4"/>
    <s v="Subway 赛百味"/>
    <n v="183680.28"/>
    <n v="25219.302444000001"/>
    <x v="2736"/>
    <x v="7145"/>
    <x v="7070"/>
    <x v="179"/>
    <s v="餐饮"/>
    <x v="2"/>
    <s v="快餐"/>
    <d v="2013-02-07T00:00:00"/>
    <d v="2018-05-09T00:00:00"/>
    <s v="保底与流水两者取高"/>
    <s v="0.11,0.12"/>
    <s v="0.11"/>
    <s v="0.12"/>
    <n v="5.3"/>
  </r>
  <r>
    <d v="2015-05-01T00:00:00"/>
    <x v="4"/>
    <x v="4"/>
    <s v="靡尔"/>
    <n v="148334.39999999999"/>
    <n v="22620.995999999996"/>
    <x v="4407"/>
    <x v="7146"/>
    <x v="7071"/>
    <x v="110"/>
    <s v="餐饮"/>
    <x v="0"/>
    <s v="咖啡店/面包店/冰激凌"/>
    <d v="2013-12-01T00:00:00"/>
    <d v="2015-12-20T00:00:00"/>
    <s v="保底与流水两者取高"/>
    <s v="0.14"/>
    <s v="0.14"/>
    <s v=""/>
    <n v="2.1"/>
  </r>
  <r>
    <d v="2015-05-01T00:00:00"/>
    <x v="4"/>
    <x v="4"/>
    <s v="中影影院"/>
    <n v="3801558.0599999996"/>
    <n v="447530.08082923043"/>
    <x v="4408"/>
    <x v="7147"/>
    <x v="7072"/>
    <x v="180"/>
    <s v="休闲娱乐"/>
    <x v="25"/>
    <s v="电影院"/>
    <d v="2012-08-29T00:00:00"/>
    <d v="2033-05-09T00:00:00"/>
    <s v="保底与流水两者取高"/>
    <n v="0.12"/>
    <n v="0.12"/>
    <s v=""/>
    <n v="20.7"/>
  </r>
  <r>
    <d v="2015-05-01T00:00:00"/>
    <x v="4"/>
    <x v="4"/>
    <s v="KFC Select 肯德基精选"/>
    <n v="433620"/>
    <n v="56851.607195591067"/>
    <x v="4409"/>
    <x v="7148"/>
    <x v="7073"/>
    <x v="181"/>
    <s v="餐饮"/>
    <x v="2"/>
    <s v="快餐"/>
    <d v="2013-03-04T00:00:00"/>
    <d v="2028-06-13T00:00:00"/>
    <s v="保底与流水两者取高"/>
    <n v="0.08"/>
    <n v="0.08"/>
    <s v=""/>
    <n v="15.3"/>
  </r>
  <r>
    <d v="2015-05-01T00:00:00"/>
    <x v="4"/>
    <x v="4"/>
    <s v="The Little Gym"/>
    <n v="621616.79999999993"/>
    <n v="62907.620160000006"/>
    <x v="4410"/>
    <x v="7149"/>
    <x v="7074"/>
    <x v="182"/>
    <s v="休闲娱乐"/>
    <x v="10"/>
    <s v="保龄球馆"/>
    <d v="2012-12-18T00:00:00"/>
    <d v="2018-05-09T00:00:00"/>
    <s v="纯保底"/>
    <s v="0.,0."/>
    <s v="0."/>
    <s v="0."/>
    <n v="5.4"/>
  </r>
  <r>
    <d v="2015-05-01T00:00:00"/>
    <x v="4"/>
    <x v="4"/>
    <s v="雅戈尔"/>
    <n v="180600"/>
    <n v="27541.5"/>
    <x v="132"/>
    <x v="7150"/>
    <x v="7075"/>
    <x v="132"/>
    <s v="普通服饰"/>
    <x v="12"/>
    <s v="男装"/>
    <d v="2013-01-25T00:00:00"/>
    <d v="2016-05-09T00:00:00"/>
    <s v="保底与流水两者取高"/>
    <s v="0.16,0.18"/>
    <s v="0.16"/>
    <s v="0.18"/>
    <n v="3.3"/>
  </r>
  <r>
    <d v="2015-05-01T00:00:00"/>
    <x v="4"/>
    <x v="4"/>
    <s v="Eurolook"/>
    <n v="141148.79999999999"/>
    <n v="54299.943359999997"/>
    <x v="4411"/>
    <x v="7151"/>
    <x v="7076"/>
    <x v="133"/>
    <s v="普通服饰"/>
    <x v="13"/>
    <s v="女装"/>
    <d v="2013-03-13T00:00:00"/>
    <d v="2015-05-31T00:00:00"/>
    <s v="保底与流水两者取高"/>
    <s v="0.17,0.17"/>
    <s v="0.17"/>
    <s v="0.17"/>
    <n v="2.2000000000000002"/>
  </r>
  <r>
    <d v="2015-05-01T00:00:00"/>
    <x v="4"/>
    <x v="4"/>
    <s v="Nike 耐克"/>
    <n v="609254.40000000002"/>
    <n v="103451.39711999999"/>
    <x v="1366"/>
    <x v="7152"/>
    <x v="7077"/>
    <x v="54"/>
    <s v="普通服饰"/>
    <x v="18"/>
    <s v="运动服饰/运动配饰"/>
    <d v="2014-12-16T00:00:00"/>
    <d v="2016-12-15T00:00:00"/>
    <s v="保底与流水两者取高"/>
    <s v="0.16"/>
    <s v="0.16"/>
    <s v=""/>
    <n v="2"/>
  </r>
  <r>
    <d v="2015-05-01T00:00:00"/>
    <x v="4"/>
    <x v="4"/>
    <s v="I Love Choc"/>
    <n v="152382"/>
    <n v="24503.025600000001"/>
    <x v="3385"/>
    <x v="7153"/>
    <x v="7078"/>
    <x v="149"/>
    <s v="普通服饰"/>
    <x v="9"/>
    <s v="中性服装/休闲服饰"/>
    <d v="2013-02-25T00:00:00"/>
    <d v="2015-05-09T00:00:00"/>
    <s v="保底与流水两者取高"/>
    <s v="0.15"/>
    <s v="0.15"/>
    <s v=""/>
    <n v="2.2000000000000002"/>
  </r>
  <r>
    <d v="2015-05-01T00:00:00"/>
    <x v="4"/>
    <x v="4"/>
    <s v="Pureland"/>
    <n v="69833.16"/>
    <n v="19155.235787999998"/>
    <x v="4412"/>
    <x v="7154"/>
    <x v="7079"/>
    <x v="149"/>
    <s v="其它"/>
    <x v="1"/>
    <s v="其它"/>
    <d v="2013-01-09T00:00:00"/>
    <d v="2015-05-31T00:00:00"/>
    <s v="保底与流水两者取高"/>
    <s v="0.15,0.15"/>
    <s v="0.15"/>
    <s v="0.15"/>
    <n v="2.4"/>
  </r>
  <r>
    <d v="2015-05-01T00:00:00"/>
    <x v="4"/>
    <x v="4"/>
    <s v="Skechers 斯凯奇"/>
    <n v="624838.79999999993"/>
    <n v="105222.85391999999"/>
    <x v="4413"/>
    <x v="7155"/>
    <x v="7080"/>
    <x v="5"/>
    <s v="普通服饰"/>
    <x v="9"/>
    <s v="中性服装/休闲服饰"/>
    <d v="2013-06-20T00:00:00"/>
    <d v="2015-07-19T00:00:00"/>
    <s v="保底与流水两者取高"/>
    <s v="0.16"/>
    <s v="0.16"/>
    <s v=""/>
    <n v="2.1"/>
  </r>
  <r>
    <d v="2015-05-01T00:00:00"/>
    <x v="4"/>
    <x v="4"/>
    <s v="Mini Peace 太平鸟童装"/>
    <n v="407944.8"/>
    <n v="59315.173920000001"/>
    <x v="1754"/>
    <x v="7156"/>
    <x v="7081"/>
    <x v="183"/>
    <s v="儿童"/>
    <x v="14"/>
    <s v="童装/童鞋"/>
    <d v="2013-01-21T00:00:00"/>
    <d v="2015-05-09T00:00:00"/>
    <s v="保底与流水两者取高"/>
    <s v="0.15"/>
    <s v="0.15"/>
    <s v=""/>
    <n v="2.2999999999999998"/>
  </r>
  <r>
    <d v="2015-05-01T00:00:00"/>
    <x v="4"/>
    <x v="4"/>
    <s v="Les Enphants 丽婴房"/>
    <n v="236768.16"/>
    <n v="43636.371888000001"/>
    <x v="1980"/>
    <x v="7157"/>
    <x v="7082"/>
    <x v="55"/>
    <s v="儿童"/>
    <x v="14"/>
    <s v="母婴用品"/>
    <d v="2013-02-21T00:00:00"/>
    <d v="2016-05-09T00:00:00"/>
    <s v="保底与流水两者取高"/>
    <s v="0.16,0.17"/>
    <s v="0.16"/>
    <s v="0.17"/>
    <n v="3.2"/>
  </r>
  <r>
    <d v="2015-05-01T00:00:00"/>
    <x v="4"/>
    <x v="4"/>
    <s v="WATER FLOWER 水中花"/>
    <n v="132426"/>
    <n v="31583.601000000002"/>
    <x v="3126"/>
    <x v="7158"/>
    <x v="7083"/>
    <x v="63"/>
    <s v="普通服饰"/>
    <x v="9"/>
    <s v="内衣裤/保暖内衣"/>
    <d v="2013-01-02T00:00:00"/>
    <d v="2015-05-31T00:00:00"/>
    <s v="保底与流水两者取高"/>
    <s v="0.15,0.15"/>
    <s v="0.15"/>
    <s v="0.15"/>
    <n v="2.4"/>
  </r>
  <r>
    <d v="2015-05-01T00:00:00"/>
    <x v="4"/>
    <x v="4"/>
    <s v="新世家族"/>
    <n v="52800"/>
    <n v="14799.839999999998"/>
    <x v="4414"/>
    <x v="7159"/>
    <x v="7084"/>
    <x v="137"/>
    <s v="普通服饰"/>
    <x v="9"/>
    <s v="内衣裤/保暖内衣"/>
    <d v="2013-01-02T00:00:00"/>
    <d v="2015-05-31T00:00:00"/>
    <s v="保底与流水两者取高"/>
    <s v="0.15,0.15"/>
    <s v="0.15"/>
    <s v="0.15"/>
    <n v="2.4"/>
  </r>
  <r>
    <d v="2015-05-01T00:00:00"/>
    <x v="4"/>
    <x v="4"/>
    <s v="Fandecie芬狄诗"/>
    <n v="78502.8"/>
    <n v="17890.788119999997"/>
    <x v="4415"/>
    <x v="7160"/>
    <x v="7085"/>
    <x v="138"/>
    <s v="普通服饰"/>
    <x v="9"/>
    <s v="内衣裤/保暖内衣"/>
    <d v="2013-01-02T00:00:00"/>
    <d v="2015-05-31T00:00:00"/>
    <s v="保底与流水两者取高"/>
    <s v="0.15,0.15"/>
    <s v="0.15"/>
    <s v="0.15"/>
    <n v="2.4"/>
  </r>
  <r>
    <d v="2015-05-01T00:00:00"/>
    <x v="4"/>
    <x v="4"/>
    <s v="gxg kids"/>
    <n v="232345.82399999999"/>
    <n v="41729.309990399997"/>
    <x v="4416"/>
    <x v="7161"/>
    <x v="7086"/>
    <x v="184"/>
    <s v="儿童"/>
    <x v="14"/>
    <s v="童装/童鞋"/>
    <d v="2015-04-10T00:00:00"/>
    <d v="2017-04-24T00:00:00"/>
    <s v="保底与流水两者取高"/>
    <s v="0.16"/>
    <s v="0.16"/>
    <s v=""/>
    <n v="2"/>
  </r>
  <r>
    <d v="2015-05-01T00:00:00"/>
    <x v="4"/>
    <x v="4"/>
    <s v="M·latin 马拉丁"/>
    <n v="309853.2"/>
    <n v="58717.181399999994"/>
    <x v="3929"/>
    <x v="7162"/>
    <x v="7087"/>
    <x v="185"/>
    <s v="儿童"/>
    <x v="14"/>
    <s v="童装/童鞋"/>
    <d v="2013-01-07T00:00:00"/>
    <d v="2016-05-09T00:00:00"/>
    <s v="保底与流水两者取高"/>
    <s v="0.15,0.16"/>
    <s v="0.15"/>
    <s v="0.16"/>
    <n v="3.3"/>
  </r>
  <r>
    <d v="2015-05-01T00:00:00"/>
    <x v="4"/>
    <x v="4"/>
    <s v="jnby by JNBY"/>
    <n v="225086.4"/>
    <n v="51409.733759999996"/>
    <x v="4417"/>
    <x v="7163"/>
    <x v="7088"/>
    <x v="25"/>
    <s v="儿童"/>
    <x v="14"/>
    <s v="童装/童鞋"/>
    <d v="2013-01-11T00:00:00"/>
    <d v="2016-05-09T00:00:00"/>
    <s v="保底与流水两者取高"/>
    <s v="0.18,0.18"/>
    <s v="0.18"/>
    <s v="0.18"/>
    <n v="3.3"/>
  </r>
  <r>
    <d v="2015-05-01T00:00:00"/>
    <x v="4"/>
    <x v="4"/>
    <s v="大光明眼镜"/>
    <n v="183555.6"/>
    <n v="50991.745679999993"/>
    <x v="4418"/>
    <x v="7164"/>
    <x v="7089"/>
    <x v="186"/>
    <s v="其它"/>
    <x v="1"/>
    <s v="眼镜"/>
    <d v="2013-03-15T00:00:00"/>
    <d v="2016-05-09T00:00:00"/>
    <s v="保底与流水两者取高"/>
    <s v="0.18,0.19"/>
    <s v="0.18"/>
    <s v="0.19"/>
    <n v="3.2"/>
  </r>
  <r>
    <d v="2015-05-01T00:00:00"/>
    <x v="4"/>
    <x v="4"/>
    <s v="O-Land"/>
    <n v="276561.56400000001"/>
    <n v="75805.524692399995"/>
    <x v="4419"/>
    <x v="7165"/>
    <x v="7090"/>
    <x v="187"/>
    <s v="儿童"/>
    <x v="22"/>
    <s v="儿童主题乐园"/>
    <d v="2012-11-28T00:00:00"/>
    <d v="2025-05-26T00:00:00"/>
    <s v="纯扣"/>
    <s v="0.13,0.14"/>
    <s v="0.13"/>
    <s v="0.14"/>
    <n v="12.5"/>
  </r>
  <r>
    <d v="2015-05-01T00:00:00"/>
    <x v="4"/>
    <x v="4"/>
    <s v="康贝"/>
    <n v="146805.6"/>
    <n v="35776.524720000001"/>
    <x v="4077"/>
    <x v="7166"/>
    <x v="7091"/>
    <x v="164"/>
    <s v="儿童"/>
    <x v="14"/>
    <s v="童装/童鞋"/>
    <d v="2013-02-21T00:00:00"/>
    <d v="2016-05-09T00:00:00"/>
    <s v="保底与流水两者取高"/>
    <s v="0.2,0.2"/>
    <s v="0.2"/>
    <s v="0.2"/>
    <n v="3.2"/>
  </r>
  <r>
    <d v="2015-05-01T00:00:00"/>
    <x v="4"/>
    <x v="4"/>
    <s v="悠游堂"/>
    <n v="247533.12"/>
    <n v="116192.04652800001"/>
    <x v="4420"/>
    <x v="7167"/>
    <x v="7092"/>
    <x v="188"/>
    <s v="儿童"/>
    <x v="22"/>
    <s v="儿童主题乐园"/>
    <d v="2013-04-13T00:00:00"/>
    <d v="2018-05-27T00:00:00"/>
    <s v="保底与流水两者取高"/>
    <s v="0.21,0.22"/>
    <s v="0.21"/>
    <s v="0.22"/>
    <n v="5.0999999999999996"/>
  </r>
  <r>
    <d v="2015-05-01T00:00:00"/>
    <x v="4"/>
    <x v="4"/>
    <s v="娇莉芙"/>
    <n v="262840.8"/>
    <n v="68943.141839999997"/>
    <x v="4421"/>
    <x v="7168"/>
    <x v="7093"/>
    <x v="145"/>
    <s v="美容"/>
    <x v="8"/>
    <s v="美容/美发/美甲"/>
    <d v="2012-11-30T00:00:00"/>
    <d v="2018-05-09T00:00:00"/>
    <s v="保底与流水两者取高"/>
    <s v="0.1,0.11"/>
    <s v="0.1"/>
    <s v="0.11"/>
    <n v="5.4"/>
  </r>
  <r>
    <d v="2015-05-01T00:00:00"/>
    <x v="4"/>
    <x v="4"/>
    <s v="木马王国"/>
    <n v="1415709.5999999999"/>
    <n v="709695.22248000011"/>
    <x v="4422"/>
    <x v="7169"/>
    <x v="7094"/>
    <x v="189"/>
    <s v="儿童"/>
    <x v="22"/>
    <s v="儿童主题乐园"/>
    <d v="2013-01-14T00:00:00"/>
    <d v="2022-05-13T00:00:00"/>
    <s v="保底(含物管费)与流水两者取高"/>
    <s v="0.2,0.2"/>
    <s v="0.2"/>
    <s v="0.2"/>
    <n v="9.3000000000000007"/>
  </r>
  <r>
    <d v="2015-05-01T00:00:00"/>
    <x v="4"/>
    <x v="4"/>
    <s v="泰兰尼斯"/>
    <n v="141994.32"/>
    <n v="23315.467344000001"/>
    <x v="4423"/>
    <x v="7170"/>
    <x v="7095"/>
    <x v="6"/>
    <s v="儿童"/>
    <x v="14"/>
    <s v="童装/童鞋"/>
    <d v="2014-03-29T00:00:00"/>
    <d v="2015-07-04T00:00:00"/>
    <s v="保底与流水两者取高"/>
    <s v="0.16"/>
    <s v="0.16"/>
    <s v=""/>
    <n v="1.3"/>
  </r>
  <r>
    <d v="2015-05-01T00:00:00"/>
    <x v="4"/>
    <x v="4"/>
    <s v="Zippo"/>
    <n v="57998.640000000007"/>
    <n v="7557.2227919999996"/>
    <x v="4424"/>
    <x v="7171"/>
    <x v="7096"/>
    <x v="10"/>
    <s v="其它"/>
    <x v="1"/>
    <s v="个人嗜好/收藏品"/>
    <d v="2013-11-09T00:00:00"/>
    <d v="2015-11-08T00:00:00"/>
    <s v="保底与流水两者取高"/>
    <s v="0.12"/>
    <s v="0.12"/>
    <s v=""/>
    <n v="2"/>
  </r>
  <r>
    <d v="2015-05-01T00:00:00"/>
    <x v="4"/>
    <x v="4"/>
    <s v="New Balance Kids"/>
    <n v="66980.399999999994"/>
    <n v="9980.0795999999991"/>
    <x v="276"/>
    <x v="7172"/>
    <x v="7097"/>
    <x v="10"/>
    <s v="儿童"/>
    <x v="14"/>
    <s v="童装/童鞋"/>
    <d v="2013-07-31T00:00:00"/>
    <d v="2015-07-30T00:00:00"/>
    <s v="保底与流水两者取高"/>
    <s v="0.14"/>
    <s v="0.14"/>
    <s v=""/>
    <n v="2"/>
  </r>
  <r>
    <d v="2015-05-01T00:00:00"/>
    <x v="4"/>
    <x v="4"/>
    <s v="Carrera 卡雷拉"/>
    <n v="79111.199999999997"/>
    <n v="8362.0538400000005"/>
    <x v="4425"/>
    <x v="7173"/>
    <x v="7098"/>
    <x v="47"/>
    <s v="儿童"/>
    <x v="14"/>
    <s v="儿童玩具"/>
    <d v="2014-05-28T00:00:00"/>
    <d v="2015-05-27T00:00:00"/>
    <s v="保底与流水两者取高"/>
    <s v="0.1"/>
    <s v="0.1"/>
    <s v=""/>
    <n v="1"/>
  </r>
  <r>
    <d v="2015-05-01T00:00:00"/>
    <x v="4"/>
    <x v="4"/>
    <s v="2平米"/>
    <n v="70305.599999999991"/>
    <n v="13252.605599999999"/>
    <x v="4426"/>
    <x v="7174"/>
    <x v="7099"/>
    <x v="6"/>
    <s v="其它"/>
    <x v="4"/>
    <s v="家具/厨房/卫浴/灯"/>
    <d v="2014-07-05T00:00:00"/>
    <d v="2015-07-04T00:00:00"/>
    <s v="保底与流水两者取高"/>
    <s v="0.18"/>
    <s v="0.18"/>
    <s v=""/>
    <n v="1"/>
  </r>
  <r>
    <d v="2015-05-01T00:00:00"/>
    <x v="4"/>
    <x v="4"/>
    <s v="咔卟咔卟"/>
    <n v="45620.4"/>
    <n v="6989.0452800000003"/>
    <x v="2067"/>
    <x v="7175"/>
    <x v="7100"/>
    <x v="10"/>
    <s v="餐饮"/>
    <x v="0"/>
    <s v="小吃/冷饮/果汁吧"/>
    <d v="2014-08-13T00:00:00"/>
    <d v="2015-08-12T00:00:00"/>
    <s v="保底与流水两者取高"/>
    <s v="0.14"/>
    <s v="0.14"/>
    <s v=""/>
    <n v="1"/>
  </r>
  <r>
    <d v="2015-05-01T00:00:00"/>
    <x v="4"/>
    <x v="4"/>
    <s v="Cold Stone 酷圣石"/>
    <n v="270558"/>
    <n v="37445.227200000001"/>
    <x v="629"/>
    <x v="7176"/>
    <x v="7101"/>
    <x v="94"/>
    <s v="餐饮"/>
    <x v="0"/>
    <s v="咖啡店/面包店/冰激凌"/>
    <d v="2014-07-21T00:00:00"/>
    <d v="2019-07-13T00:00:00"/>
    <s v="保底与流水两者取高"/>
    <s v="0.13"/>
    <s v="0.13"/>
    <s v=""/>
    <n v="5"/>
  </r>
  <r>
    <d v="2015-05-01T00:00:00"/>
    <x v="4"/>
    <x v="4"/>
    <s v="维果部落(03-K11)"/>
    <n v="49020"/>
    <n v="4902"/>
    <x v="4"/>
    <x v="7177"/>
    <x v="7102"/>
    <x v="11"/>
    <s v="餐饮"/>
    <x v="0"/>
    <s v="小吃/冷饮/果汁吧"/>
    <d v="2014-03-14T00:00:00"/>
    <d v="2016-03-13T00:00:00"/>
    <s v="保底(含物管费)与流水两者取高"/>
    <s v="0.1"/>
    <s v="0.1"/>
    <s v=""/>
    <n v="2"/>
  </r>
  <r>
    <d v="2015-05-01T00:00:00"/>
    <x v="4"/>
    <x v="4"/>
    <s v="维果部落(03-K12)"/>
    <n v="77448"/>
    <n v="7744.7999999999993"/>
    <x v="5"/>
    <x v="7178"/>
    <x v="7103"/>
    <x v="11"/>
    <s v="餐饮"/>
    <x v="0"/>
    <s v="小吃/冷饮/果汁吧"/>
    <d v="2014-03-14T00:00:00"/>
    <d v="2016-03-13T00:00:00"/>
    <s v="保底(含物管费)与流水两者取高"/>
    <s v="0.1"/>
    <s v="0.1"/>
    <s v=""/>
    <n v="2"/>
  </r>
  <r>
    <d v="2015-05-01T00:00:00"/>
    <x v="4"/>
    <x v="4"/>
    <s v="爱茜茜里(冰车)"/>
    <n v="24168"/>
    <n v="4466.2464"/>
    <x v="1228"/>
    <x v="7179"/>
    <x v="7104"/>
    <x v="11"/>
    <s v="餐饮"/>
    <x v="0"/>
    <s v="咖啡店/面包店/冰激凌"/>
    <d v="2014-05-31T00:00:00"/>
    <d v="2015-05-31T00:00:00"/>
    <s v="保底与流水两者取高"/>
    <s v="0.16"/>
    <s v="0.16"/>
    <s v=""/>
    <n v="1"/>
  </r>
  <r>
    <d v="2015-06-01T00:00:00"/>
    <x v="4"/>
    <x v="4"/>
    <s v="银乐迪"/>
    <n v="1113999.5999999999"/>
    <n v="189825.53184000001"/>
    <x v="81"/>
    <x v="7180"/>
    <x v="7105"/>
    <x v="166"/>
    <s v="休闲娱乐"/>
    <x v="23"/>
    <s v="KTV"/>
    <d v="2013-01-08T00:00:00"/>
    <d v="2023-05-09T00:00:00"/>
    <s v="纯保底"/>
    <s v="0."/>
    <s v="0."/>
    <s v=""/>
    <n v="10.3"/>
  </r>
  <r>
    <d v="2015-06-01T00:00:00"/>
    <x v="4"/>
    <x v="4"/>
    <s v="Caffe Bene 咖啡陪你"/>
    <n v="109384.8"/>
    <n v="20739.358080000002"/>
    <x v="2383"/>
    <x v="7181"/>
    <x v="7106"/>
    <x v="167"/>
    <s v="餐饮"/>
    <x v="0"/>
    <s v="咖啡店/面包店/冰激凌"/>
    <d v="2013-03-25T00:00:00"/>
    <d v="2018-04-23T00:00:00"/>
    <s v="保底与流水两者取高"/>
    <s v="0.1"/>
    <s v="0.1"/>
    <s v=""/>
    <n v="5.0999999999999996"/>
  </r>
  <r>
    <d v="2015-06-01T00:00:00"/>
    <x v="4"/>
    <x v="4"/>
    <s v="青花瓷"/>
    <n v="597087.6"/>
    <n v="69023.326560000001"/>
    <x v="3042"/>
    <x v="7182"/>
    <x v="7107"/>
    <x v="168"/>
    <s v="餐饮"/>
    <x v="2"/>
    <s v="餐馆/饭店"/>
    <d v="2012-12-24T00:00:00"/>
    <d v="2021-05-09T00:00:00"/>
    <s v="保底(含物管费)与流水两者取高"/>
    <s v="0.08"/>
    <s v="0.08"/>
    <s v=""/>
    <n v="8.4"/>
  </r>
  <r>
    <d v="2015-06-01T00:00:00"/>
    <x v="4"/>
    <x v="4"/>
    <s v="菲滋比萨"/>
    <n v="894045.6"/>
    <n v="85560.163920000006"/>
    <x v="4427"/>
    <x v="7183"/>
    <x v="7108"/>
    <x v="169"/>
    <s v="餐饮"/>
    <x v="2"/>
    <s v="快餐"/>
    <d v="2012-12-14T00:00:00"/>
    <d v="2021-05-09T00:00:00"/>
    <s v="保底与流水两者取高"/>
    <s v="0.08"/>
    <s v="0.08"/>
    <s v=""/>
    <n v="8.4"/>
  </r>
  <r>
    <d v="2015-06-01T00:00:00"/>
    <x v="4"/>
    <x v="4"/>
    <s v="Grandma's Home 外婆家"/>
    <n v="2962040.0039999997"/>
    <n v="111076.50014999999"/>
    <x v="4428"/>
    <x v="7184"/>
    <x v="7109"/>
    <x v="170"/>
    <s v="餐饮"/>
    <x v="2"/>
    <s v="餐馆/饭店"/>
    <d v="2012-11-28T00:00:00"/>
    <d v="2023-05-09T00:00:00"/>
    <s v="纯保底"/>
    <s v="0."/>
    <s v="0."/>
    <s v=""/>
    <n v="10.4"/>
  </r>
  <r>
    <d v="2015-06-01T00:00:00"/>
    <x v="4"/>
    <x v="4"/>
    <s v="山葵家"/>
    <n v="676936.79999999993"/>
    <n v="64308.995999999999"/>
    <x v="2193"/>
    <x v="7185"/>
    <x v="7110"/>
    <x v="177"/>
    <s v="餐饮"/>
    <x v="2"/>
    <s v="餐馆/饭店"/>
    <d v="2014-01-01T00:00:00"/>
    <d v="2017-12-31T00:00:00"/>
    <s v="保底(含物管费)与流水两者取高"/>
    <s v="0.1"/>
    <s v="0.1"/>
    <s v=""/>
    <n v="4"/>
  </r>
  <r>
    <d v="2015-06-01T00:00:00"/>
    <x v="4"/>
    <x v="4"/>
    <s v="Mentor Salon 曼都沙龙"/>
    <n v="231453.6"/>
    <n v="30806.474159999998"/>
    <x v="942"/>
    <x v="7186"/>
    <x v="7111"/>
    <x v="25"/>
    <s v="美容"/>
    <x v="8"/>
    <s v="美容/美发/美甲"/>
    <d v="2013-01-11T00:00:00"/>
    <d v="2018-05-09T00:00:00"/>
    <s v="纯保底"/>
    <s v="0."/>
    <s v="0."/>
    <s v=""/>
    <n v="5.3"/>
  </r>
  <r>
    <d v="2015-06-01T00:00:00"/>
    <x v="4"/>
    <x v="4"/>
    <s v="Balabala 巴拉巴拉"/>
    <n v="185880"/>
    <n v="36004.955999999998"/>
    <x v="4429"/>
    <x v="7187"/>
    <x v="7112"/>
    <x v="54"/>
    <s v="儿童"/>
    <x v="14"/>
    <s v="童装/童鞋"/>
    <d v="2013-01-11T00:00:00"/>
    <d v="2016-05-09T00:00:00"/>
    <s v="保底与流水两者取高"/>
    <s v="0.15"/>
    <s v="0.15"/>
    <s v=""/>
    <n v="3.3"/>
  </r>
  <r>
    <d v="2015-06-01T00:00:00"/>
    <x v="4"/>
    <x v="4"/>
    <s v="Kids Station 好孩子星站"/>
    <n v="67276.62"/>
    <n v="19079.649431999998"/>
    <x v="4430"/>
    <x v="7188"/>
    <x v="7113"/>
    <x v="106"/>
    <s v="儿童"/>
    <x v="14"/>
    <s v="童装/童鞋"/>
    <d v="2015-05-10T00:00:00"/>
    <d v="2017-05-09T00:00:00"/>
    <s v="保底与流水两者取高"/>
    <s v="0.13"/>
    <s v="0.13"/>
    <s v=""/>
    <n v="2"/>
  </r>
  <r>
    <d v="2015-06-01T00:00:00"/>
    <x v="4"/>
    <x v="4"/>
    <s v="Adidas Kids"/>
    <n v="140377.19999999998"/>
    <n v="26994.53556"/>
    <x v="3708"/>
    <x v="7189"/>
    <x v="7114"/>
    <x v="159"/>
    <s v="儿童"/>
    <x v="14"/>
    <s v="童装/童鞋"/>
    <d v="2015-04-29T00:00:00"/>
    <d v="2017-04-28T00:00:00"/>
    <s v="保底与流水两者取高"/>
    <s v="0.13"/>
    <s v="0.13"/>
    <s v=""/>
    <n v="2"/>
  </r>
  <r>
    <d v="2015-06-01T00:00:00"/>
    <x v="4"/>
    <x v="4"/>
    <s v="Han Lin BBQ 韩林炭烤"/>
    <n v="522208.8"/>
    <n v="88984.379520000002"/>
    <x v="1456"/>
    <x v="7190"/>
    <x v="7115"/>
    <x v="190"/>
    <s v="餐饮"/>
    <x v="2"/>
    <s v="餐馆/饭店"/>
    <d v="2015-04-10T00:00:00"/>
    <d v="2019-05-09T00:00:00"/>
    <s v="保底与流水两者取高"/>
    <s v="0.1"/>
    <s v="0.1"/>
    <s v=""/>
    <n v="4.0999999999999996"/>
  </r>
  <r>
    <d v="2015-06-01T00:00:00"/>
    <x v="4"/>
    <x v="4"/>
    <s v="云蝶"/>
    <n v="406975.68"/>
    <n v="53720.78976"/>
    <x v="4228"/>
    <x v="7191"/>
    <x v="7116"/>
    <x v="172"/>
    <s v="餐饮"/>
    <x v="2"/>
    <s v="餐馆/饭店"/>
    <d v="2012-12-28T00:00:00"/>
    <d v="2018-05-09T00:00:00"/>
    <s v="保底与流水两者取高"/>
    <s v="0.11"/>
    <s v="0.11"/>
    <s v=""/>
    <n v="5.4"/>
  </r>
  <r>
    <d v="2015-06-01T00:00:00"/>
    <x v="4"/>
    <x v="4"/>
    <s v="粉壹仟"/>
    <n v="191066.4"/>
    <n v="39359.678400000004"/>
    <x v="4431"/>
    <x v="7192"/>
    <x v="7117"/>
    <x v="173"/>
    <s v="餐饮"/>
    <x v="2"/>
    <s v="快餐"/>
    <d v="2012-12-06T00:00:00"/>
    <d v="2018-05-09T00:00:00"/>
    <s v="保底与流水两者取高"/>
    <s v="0.1"/>
    <s v="0.1"/>
    <s v=""/>
    <n v="5.4"/>
  </r>
  <r>
    <d v="2015-06-01T00:00:00"/>
    <x v="4"/>
    <x v="4"/>
    <s v="木棉堂"/>
    <n v="222386.4"/>
    <n v="64358.624159999992"/>
    <x v="4432"/>
    <x v="7193"/>
    <x v="7118"/>
    <x v="175"/>
    <s v="餐饮"/>
    <x v="2"/>
    <s v="餐馆/饭店"/>
    <d v="2013-01-11T00:00:00"/>
    <d v="2018-05-09T00:00:00"/>
    <s v="保底与流水两者取高"/>
    <s v="0.1"/>
    <s v="0.1"/>
    <s v=""/>
    <n v="5.3"/>
  </r>
  <r>
    <d v="2015-06-01T00:00:00"/>
    <x v="4"/>
    <x v="4"/>
    <s v="新华书店"/>
    <n v="350936.28"/>
    <n v="51798.194928000004"/>
    <x v="515"/>
    <x v="7194"/>
    <x v="7119"/>
    <x v="176"/>
    <s v="其它"/>
    <x v="1"/>
    <s v="书店/漫画/杂志"/>
    <d v="2013-04-19T00:00:00"/>
    <d v="2017-05-18T00:00:00"/>
    <s v="保底与流水两者取高"/>
    <s v="0.11"/>
    <s v="0.11"/>
    <s v=""/>
    <n v="4.0999999999999996"/>
  </r>
  <r>
    <d v="2015-06-01T00:00:00"/>
    <x v="4"/>
    <x v="4"/>
    <s v="兰芳园"/>
    <n v="125982.59999999999"/>
    <n v="20195.010780000001"/>
    <x v="3470"/>
    <x v="7195"/>
    <x v="7120"/>
    <x v="48"/>
    <s v="餐饮"/>
    <x v="0"/>
    <s v="小吃/冷饮/果汁吧"/>
    <d v="2015-06-01T00:00:00"/>
    <d v="2017-05-31T00:00:00"/>
    <s v="纯保底"/>
    <s v="0.,0.15"/>
    <s v="0."/>
    <s v="0.15"/>
    <n v="2"/>
  </r>
  <r>
    <d v="2015-06-01T00:00:00"/>
    <x v="4"/>
    <x v="4"/>
    <s v="New Balance 新百伦"/>
    <n v="649065.76800000004"/>
    <n v="90869.207520000011"/>
    <x v="445"/>
    <x v="7196"/>
    <x v="7121"/>
    <x v="177"/>
    <s v="普通服饰"/>
    <x v="18"/>
    <s v="运动服饰/运动配饰"/>
    <d v="2013-03-10T00:00:00"/>
    <d v="2016-05-09T00:00:00"/>
    <s v="保底(含物管费)与流水两者取高"/>
    <s v="0.14"/>
    <s v="0.14"/>
    <s v=""/>
    <n v="3.2"/>
  </r>
  <r>
    <d v="2015-06-01T00:00:00"/>
    <x v="4"/>
    <x v="4"/>
    <s v="避风塘"/>
    <n v="1162999.08"/>
    <n v="88271.630172000005"/>
    <x v="1850"/>
    <x v="7197"/>
    <x v="7122"/>
    <x v="178"/>
    <s v="餐饮"/>
    <x v="2"/>
    <s v="餐馆/饭店"/>
    <d v="2012-11-27T00:00:00"/>
    <d v="2021-05-09T00:00:00"/>
    <s v="保底(含物管费)与流水两者取高"/>
    <s v="0.08"/>
    <s v="0.08"/>
    <s v=""/>
    <n v="8.5"/>
  </r>
  <r>
    <d v="2015-06-01T00:00:00"/>
    <x v="4"/>
    <x v="4"/>
    <s v="Subway 赛百味"/>
    <n v="171833.87999999998"/>
    <n v="24331.677408"/>
    <x v="3680"/>
    <x v="7198"/>
    <x v="7123"/>
    <x v="179"/>
    <s v="餐饮"/>
    <x v="2"/>
    <s v="快餐"/>
    <d v="2013-02-07T00:00:00"/>
    <d v="2018-05-09T00:00:00"/>
    <s v="保底与流水两者取高"/>
    <s v="0.12"/>
    <s v="0.12"/>
    <s v=""/>
    <n v="5.3"/>
  </r>
  <r>
    <d v="2015-06-01T00:00:00"/>
    <x v="4"/>
    <x v="4"/>
    <s v="靡尔"/>
    <n v="84417.599999999991"/>
    <n v="13675.6512"/>
    <x v="4433"/>
    <x v="7199"/>
    <x v="7124"/>
    <x v="110"/>
    <s v="餐饮"/>
    <x v="0"/>
    <s v="咖啡店/面包店/冰激凌"/>
    <d v="2013-12-01T00:00:00"/>
    <d v="2015-12-20T00:00:00"/>
    <s v="保底与流水两者取高"/>
    <s v="0.14"/>
    <s v="0.14"/>
    <s v=""/>
    <n v="2.1"/>
  </r>
  <r>
    <d v="2015-06-01T00:00:00"/>
    <x v="4"/>
    <x v="4"/>
    <s v="中影影院"/>
    <n v="4011924.6359999995"/>
    <n v="490924.54159327556"/>
    <x v="4434"/>
    <x v="7200"/>
    <x v="7125"/>
    <x v="180"/>
    <s v="休闲娱乐"/>
    <x v="25"/>
    <s v="电影院"/>
    <d v="2012-08-29T00:00:00"/>
    <d v="2033-05-09T00:00:00"/>
    <s v="保底与流水两者取高"/>
    <s v="0.12"/>
    <s v="0.12"/>
    <s v=""/>
    <n v="20.7"/>
  </r>
  <r>
    <d v="2015-06-01T00:00:00"/>
    <x v="4"/>
    <x v="4"/>
    <s v="KFC Select 肯德基精选"/>
    <n v="407340"/>
    <n v="48628.321784276246"/>
    <x v="4369"/>
    <x v="6928"/>
    <x v="6963"/>
    <x v="181"/>
    <s v="餐饮"/>
    <x v="2"/>
    <s v="快餐"/>
    <d v="2013-03-04T00:00:00"/>
    <d v="2028-06-13T00:00:00"/>
    <s v="保底与流水两者取高"/>
    <n v="0.08"/>
    <n v="0.08"/>
    <s v=""/>
    <n v="15.3"/>
  </r>
  <r>
    <d v="2015-06-01T00:00:00"/>
    <x v="4"/>
    <x v="4"/>
    <s v="The Little Gym"/>
    <n v="294360"/>
    <n v="63375.707999999999"/>
    <x v="4435"/>
    <x v="7201"/>
    <x v="7126"/>
    <x v="182"/>
    <s v="休闲娱乐"/>
    <x v="10"/>
    <s v="保龄球馆"/>
    <d v="2012-12-18T00:00:00"/>
    <d v="2018-05-09T00:00:00"/>
    <s v="纯保底"/>
    <s v="0."/>
    <s v="0."/>
    <s v=""/>
    <n v="5.4"/>
  </r>
  <r>
    <d v="2015-06-01T00:00:00"/>
    <x v="4"/>
    <x v="4"/>
    <s v="Jasonwood 坚持我的"/>
    <n v="54841.560000000005"/>
    <n v="9591.7888440000024"/>
    <x v="4436"/>
    <x v="7202"/>
    <x v="7127"/>
    <x v="191"/>
    <s v="普通服饰"/>
    <x v="9"/>
    <s v="中性服装/休闲服饰"/>
    <d v="2015-06-17T00:00:00"/>
    <d v="2017-06-16T00:00:00"/>
    <s v="纯保底"/>
    <s v="0.16,0."/>
    <s v="0.16"/>
    <s v="0."/>
    <n v="2"/>
  </r>
  <r>
    <d v="2015-06-01T00:00:00"/>
    <x v="4"/>
    <x v="4"/>
    <s v="Nike 耐克"/>
    <n v="527745.6"/>
    <n v="90455.595839999994"/>
    <x v="1731"/>
    <x v="7203"/>
    <x v="7128"/>
    <x v="54"/>
    <s v="普通服饰"/>
    <x v="18"/>
    <s v="运动服饰/运动配饰"/>
    <d v="2014-12-16T00:00:00"/>
    <d v="2016-12-15T00:00:00"/>
    <s v="保底与流水两者取高"/>
    <s v="0.16"/>
    <s v="0.16"/>
    <s v=""/>
    <n v="2"/>
  </r>
  <r>
    <d v="2015-06-01T00:00:00"/>
    <x v="4"/>
    <x v="4"/>
    <s v="I Love Choc"/>
    <n v="154382.51999999999"/>
    <n v="28066.742135999997"/>
    <x v="1417"/>
    <x v="7204"/>
    <x v="7129"/>
    <x v="149"/>
    <s v="普通服饰"/>
    <x v="9"/>
    <s v="中性服装/休闲服饰"/>
    <d v="2013-02-25T00:00:00"/>
    <d v="2016-05-09T00:00:00"/>
    <s v="保底与流水两者取高"/>
    <s v="0.16"/>
    <s v="0.16"/>
    <s v=""/>
    <n v="3.2"/>
  </r>
  <r>
    <d v="2015-06-01T00:00:00"/>
    <x v="4"/>
    <x v="4"/>
    <s v="15mins"/>
    <n v="88036.800000000003"/>
    <n v="16322.022719999997"/>
    <x v="4437"/>
    <x v="7205"/>
    <x v="7130"/>
    <x v="149"/>
    <s v="普通服饰"/>
    <x v="6"/>
    <s v="鞋"/>
    <d v="2015-06-01T00:00:00"/>
    <d v="2017-05-31T00:00:00"/>
    <s v="纯保底"/>
    <s v="0.,0.16"/>
    <s v="0."/>
    <s v="0.16"/>
    <n v="2"/>
  </r>
  <r>
    <d v="2015-06-01T00:00:00"/>
    <x v="4"/>
    <x v="4"/>
    <s v="Skechers 斯凯奇"/>
    <n v="410370"/>
    <n v="74974.599000000002"/>
    <x v="1292"/>
    <x v="7206"/>
    <x v="7131"/>
    <x v="5"/>
    <s v="普通服饰"/>
    <x v="9"/>
    <s v="中性服装/休闲服饰"/>
    <d v="2013-06-20T00:00:00"/>
    <d v="2016-07-19T00:00:00"/>
    <s v="保底与流水两者取高"/>
    <s v="0.16"/>
    <s v="0.16"/>
    <s v=""/>
    <n v="3.1"/>
  </r>
  <r>
    <d v="2015-06-01T00:00:00"/>
    <x v="4"/>
    <x v="4"/>
    <s v="Mini Peace 太平鸟童装"/>
    <n v="214563.6"/>
    <n v="35853.577559999998"/>
    <x v="1103"/>
    <x v="7207"/>
    <x v="7132"/>
    <x v="183"/>
    <s v="儿童"/>
    <x v="14"/>
    <s v="童装/童鞋"/>
    <d v="2013-01-21T00:00:00"/>
    <d v="2016-05-09T00:00:00"/>
    <s v="保底与流水两者取高"/>
    <s v="0.15"/>
    <s v="0.15"/>
    <s v=""/>
    <n v="3.3"/>
  </r>
  <r>
    <d v="2015-06-01T00:00:00"/>
    <x v="4"/>
    <x v="4"/>
    <s v="Les Enphants 丽婴房"/>
    <n v="133369.56"/>
    <n v="26873.966340000003"/>
    <x v="4438"/>
    <x v="7208"/>
    <x v="7133"/>
    <x v="55"/>
    <s v="儿童"/>
    <x v="14"/>
    <s v="母婴用品"/>
    <d v="2013-02-21T00:00:00"/>
    <d v="2016-05-09T00:00:00"/>
    <s v="保底与流水两者取高"/>
    <s v="0.17"/>
    <s v="0.17"/>
    <s v=""/>
    <n v="3.2"/>
  </r>
  <r>
    <d v="2015-06-01T00:00:00"/>
    <x v="4"/>
    <x v="4"/>
    <s v="MQD"/>
    <n v="39298.799999999996"/>
    <n v="14096.479559999998"/>
    <x v="4439"/>
    <x v="7209"/>
    <x v="7134"/>
    <x v="63"/>
    <s v="儿童"/>
    <x v="14"/>
    <s v="童装/童鞋"/>
    <d v="2015-06-01T00:00:00"/>
    <d v="2017-05-31T00:00:00"/>
    <s v="纯保底"/>
    <s v="0.,0.17"/>
    <s v="0."/>
    <s v="0.17"/>
    <n v="2"/>
  </r>
  <r>
    <d v="2015-06-01T00:00:00"/>
    <x v="4"/>
    <x v="4"/>
    <s v="gxg kids"/>
    <n v="168303.28799999997"/>
    <n v="31927.133733599992"/>
    <x v="3618"/>
    <x v="7210"/>
    <x v="7135"/>
    <x v="184"/>
    <s v="儿童"/>
    <x v="14"/>
    <s v="童装/童鞋"/>
    <d v="2015-04-10T00:00:00"/>
    <d v="2017-04-24T00:00:00"/>
    <s v="保底与流水两者取高"/>
    <s v="0.16"/>
    <s v="0.16"/>
    <s v=""/>
    <n v="2"/>
  </r>
  <r>
    <d v="2015-06-01T00:00:00"/>
    <x v="4"/>
    <x v="4"/>
    <s v="M·latin 马拉丁"/>
    <n v="225097.19999999998"/>
    <n v="46640.139839999996"/>
    <x v="3600"/>
    <x v="7211"/>
    <x v="7136"/>
    <x v="185"/>
    <s v="儿童"/>
    <x v="14"/>
    <s v="童装/童鞋"/>
    <d v="2013-01-07T00:00:00"/>
    <d v="2016-05-09T00:00:00"/>
    <s v="保底与流水两者取高"/>
    <s v="0.16"/>
    <s v="0.16"/>
    <s v=""/>
    <n v="3.3"/>
  </r>
  <r>
    <d v="2015-06-01T00:00:00"/>
    <x v="4"/>
    <x v="4"/>
    <s v="jnby by JNBY"/>
    <n v="187356"/>
    <n v="48918.651599999997"/>
    <x v="1236"/>
    <x v="7212"/>
    <x v="7137"/>
    <x v="25"/>
    <s v="儿童"/>
    <x v="14"/>
    <s v="童装/童鞋"/>
    <d v="2013-01-11T00:00:00"/>
    <d v="2016-05-09T00:00:00"/>
    <s v="保底与流水两者取高"/>
    <s v="0.18"/>
    <s v="0.18"/>
    <s v=""/>
    <n v="3.3"/>
  </r>
  <r>
    <d v="2015-06-01T00:00:00"/>
    <x v="4"/>
    <x v="4"/>
    <s v="大光明眼镜"/>
    <n v="169430.39999999999"/>
    <n v="50541.088320000003"/>
    <x v="987"/>
    <x v="7213"/>
    <x v="7138"/>
    <x v="186"/>
    <s v="其它"/>
    <x v="1"/>
    <s v="眼镜"/>
    <d v="2013-03-15T00:00:00"/>
    <d v="2016-05-09T00:00:00"/>
    <s v="保底与流水两者取高"/>
    <s v="0.19"/>
    <s v="0.19"/>
    <s v=""/>
    <n v="3.2"/>
  </r>
  <r>
    <d v="2015-06-01T00:00:00"/>
    <x v="4"/>
    <x v="4"/>
    <s v="O-Land"/>
    <n v="208243.8"/>
    <n v="68470.561440000005"/>
    <x v="4440"/>
    <x v="7214"/>
    <x v="7139"/>
    <x v="187"/>
    <s v="儿童"/>
    <x v="22"/>
    <s v="儿童主题乐园"/>
    <d v="2012-11-28T00:00:00"/>
    <d v="2025-05-26T00:00:00"/>
    <s v="纯扣"/>
    <s v="0.14"/>
    <s v="0.14"/>
    <s v=""/>
    <n v="12.5"/>
  </r>
  <r>
    <d v="2015-06-01T00:00:00"/>
    <x v="4"/>
    <x v="4"/>
    <s v="康贝"/>
    <n v="112744.8"/>
    <n v="34669.025999999998"/>
    <x v="4441"/>
    <x v="7215"/>
    <x v="7140"/>
    <x v="164"/>
    <s v="儿童"/>
    <x v="14"/>
    <s v="童装/童鞋"/>
    <d v="2013-02-21T00:00:00"/>
    <d v="2016-05-09T00:00:00"/>
    <s v="保底与流水两者取高"/>
    <s v="0.2"/>
    <s v="0.2"/>
    <s v=""/>
    <n v="3.2"/>
  </r>
  <r>
    <d v="2015-06-01T00:00:00"/>
    <x v="4"/>
    <x v="4"/>
    <s v="悠游堂"/>
    <n v="281827.20000000001"/>
    <n v="118226.5104"/>
    <x v="4442"/>
    <x v="7216"/>
    <x v="7141"/>
    <x v="188"/>
    <s v="儿童"/>
    <x v="22"/>
    <s v="儿童主题乐园"/>
    <d v="2013-04-13T00:00:00"/>
    <d v="2018-05-27T00:00:00"/>
    <s v="保底与流水两者取高"/>
    <s v="0.22"/>
    <s v="0.22"/>
    <s v=""/>
    <n v="5.0999999999999996"/>
  </r>
  <r>
    <d v="2015-06-01T00:00:00"/>
    <x v="4"/>
    <x v="4"/>
    <s v="娇莉芙"/>
    <n v="273333.59999999998"/>
    <n v="73007.404559999995"/>
    <x v="2066"/>
    <x v="7217"/>
    <x v="7142"/>
    <x v="145"/>
    <s v="美容"/>
    <x v="8"/>
    <s v="美容/美发/美甲"/>
    <d v="2012-11-30T00:00:00"/>
    <d v="2018-05-09T00:00:00"/>
    <s v="保底与流水两者取高"/>
    <s v="0.11"/>
    <s v="0.11"/>
    <s v=""/>
    <n v="5.4"/>
  </r>
  <r>
    <d v="2015-06-01T00:00:00"/>
    <x v="4"/>
    <x v="4"/>
    <s v="木马王国"/>
    <n v="1490037.5999999999"/>
    <n v="186850.71504000001"/>
    <x v="598"/>
    <x v="7218"/>
    <x v="7143"/>
    <x v="189"/>
    <s v="儿童"/>
    <x v="22"/>
    <s v="儿童主题乐园"/>
    <d v="2013-01-14T00:00:00"/>
    <d v="2022-05-13T00:00:00"/>
    <s v="保底(含物管费)与流水两者取高"/>
    <s v="0.2"/>
    <s v="0.2"/>
    <s v=""/>
    <n v="9.3000000000000007"/>
  </r>
  <r>
    <d v="2015-06-01T00:00:00"/>
    <x v="4"/>
    <x v="4"/>
    <s v="泰兰尼斯"/>
    <n v="101361.59999999999"/>
    <n v="16815.889439999999"/>
    <x v="2574"/>
    <x v="7219"/>
    <x v="7144"/>
    <x v="6"/>
    <s v="儿童"/>
    <x v="14"/>
    <s v="童装/童鞋"/>
    <d v="2014-03-29T00:00:00"/>
    <d v="2015-07-04T00:00:00"/>
    <s v="保底与流水两者取高"/>
    <s v="0.16"/>
    <s v="0.16"/>
    <s v=""/>
    <n v="1.3"/>
  </r>
  <r>
    <d v="2015-06-01T00:00:00"/>
    <x v="4"/>
    <x v="4"/>
    <s v="Zippo"/>
    <n v="62642.76"/>
    <n v="8118.5016960000012"/>
    <x v="1400"/>
    <x v="7220"/>
    <x v="7145"/>
    <x v="10"/>
    <s v="其它"/>
    <x v="1"/>
    <s v="个人嗜好/收藏品"/>
    <d v="2013-11-09T00:00:00"/>
    <d v="2015-11-08T00:00:00"/>
    <s v="保底与流水两者取高"/>
    <s v="0.12"/>
    <s v="0.12"/>
    <s v=""/>
    <n v="2"/>
  </r>
  <r>
    <d v="2015-06-01T00:00:00"/>
    <x v="4"/>
    <x v="4"/>
    <s v="New Balance Kids"/>
    <n v="43688.4"/>
    <n v="6714.90708"/>
    <x v="2505"/>
    <x v="7221"/>
    <x v="7146"/>
    <x v="10"/>
    <s v="儿童"/>
    <x v="14"/>
    <s v="童装/童鞋"/>
    <d v="2013-07-31T00:00:00"/>
    <d v="2015-07-30T00:00:00"/>
    <s v="保底与流水两者取高"/>
    <s v="0.14"/>
    <s v="0.14"/>
    <s v=""/>
    <n v="2"/>
  </r>
  <r>
    <d v="2015-06-01T00:00:00"/>
    <x v="4"/>
    <x v="4"/>
    <s v="Carrera 卡雷拉"/>
    <n v="76740"/>
    <n v="0"/>
    <x v="100"/>
    <x v="7222"/>
    <x v="104"/>
    <x v="47"/>
    <s v="儿童"/>
    <x v="14"/>
    <s v="儿童玩具"/>
    <d v="2014-05-28T00:00:00"/>
    <d v="2015-05-27T00:00:00"/>
    <s v="保底与流水两者取高"/>
    <s v="0.1"/>
    <s v="0.1"/>
    <s v=""/>
    <n v="1"/>
  </r>
  <r>
    <d v="2015-06-01T00:00:00"/>
    <x v="4"/>
    <x v="4"/>
    <s v="2平米"/>
    <n v="49594.799999999996"/>
    <n v="9527.1610800000017"/>
    <x v="4443"/>
    <x v="7223"/>
    <x v="7147"/>
    <x v="6"/>
    <s v="其它"/>
    <x v="4"/>
    <s v="家具/厨房/卫浴/灯"/>
    <d v="2014-07-05T00:00:00"/>
    <d v="2015-07-04T00:00:00"/>
    <s v="保底与流水两者取高"/>
    <s v="0.18"/>
    <s v="0.18"/>
    <s v=""/>
    <n v="1"/>
  </r>
  <r>
    <d v="2015-06-01T00:00:00"/>
    <x v="4"/>
    <x v="4"/>
    <s v="咔卟咔卟"/>
    <n v="60606"/>
    <n v="9084.8394000000008"/>
    <x v="1756"/>
    <x v="7224"/>
    <x v="7148"/>
    <x v="10"/>
    <s v="餐饮"/>
    <x v="0"/>
    <s v="小吃/冷饮/果汁吧"/>
    <d v="2014-08-13T00:00:00"/>
    <d v="2015-08-12T00:00:00"/>
    <s v="保底与流水两者取高"/>
    <s v="0.14"/>
    <s v="0.14"/>
    <s v=""/>
    <n v="1"/>
  </r>
  <r>
    <d v="2015-06-01T00:00:00"/>
    <x v="4"/>
    <x v="4"/>
    <s v="Dr. Kong 江博士"/>
    <n v="142115.34"/>
    <n v="24756.492228000003"/>
    <x v="556"/>
    <x v="7225"/>
    <x v="7149"/>
    <x v="64"/>
    <s v="儿童"/>
    <x v="14"/>
    <s v="童装/童鞋"/>
    <d v="2015-04-18T00:00:00"/>
    <d v="2016-04-17T00:00:00"/>
    <s v="保底与流水两者取高"/>
    <s v="0.17"/>
    <s v="0.17"/>
    <s v=""/>
    <n v="1"/>
  </r>
  <r>
    <d v="2015-06-01T00:00:00"/>
    <x v="4"/>
    <x v="4"/>
    <s v="Cold Stone 酷圣石"/>
    <n v="214089.60000000001"/>
    <n v="30100.997760000002"/>
    <x v="69"/>
    <x v="7226"/>
    <x v="7150"/>
    <x v="94"/>
    <s v="餐饮"/>
    <x v="0"/>
    <s v="咖啡店/面包店/冰激凌"/>
    <d v="2014-07-21T00:00:00"/>
    <d v="2019-07-13T00:00:00"/>
    <s v="保底与流水两者取高"/>
    <s v="0.13"/>
    <s v="0.13"/>
    <s v=""/>
    <n v="5"/>
  </r>
  <r>
    <d v="2015-06-01T00:00:00"/>
    <x v="4"/>
    <x v="4"/>
    <s v="维果部落(03-K11)"/>
    <n v="42684"/>
    <n v="4268.3999999999996"/>
    <x v="5"/>
    <x v="7227"/>
    <x v="7151"/>
    <x v="11"/>
    <s v="餐饮"/>
    <x v="0"/>
    <s v="小吃/冷饮/果汁吧"/>
    <d v="2014-03-14T00:00:00"/>
    <d v="2016-03-13T00:00:00"/>
    <s v="保底(含物管费)与流水两者取高"/>
    <s v="0.1"/>
    <s v="0.1"/>
    <s v=""/>
    <n v="2"/>
  </r>
  <r>
    <d v="2015-06-01T00:00:00"/>
    <x v="4"/>
    <x v="4"/>
    <s v="维果部落(03-K12)"/>
    <n v="73368"/>
    <n v="7336.8"/>
    <x v="4"/>
    <x v="7228"/>
    <x v="7152"/>
    <x v="11"/>
    <s v="餐饮"/>
    <x v="0"/>
    <s v="小吃/冷饮/果汁吧"/>
    <d v="2014-03-14T00:00:00"/>
    <d v="2016-03-13T00:00:00"/>
    <s v="保底(含物管费)与流水两者取高"/>
    <s v="0.1"/>
    <s v="0.1"/>
    <s v=""/>
    <n v="2"/>
  </r>
  <r>
    <d v="2015-06-01T00:00:00"/>
    <x v="4"/>
    <x v="4"/>
    <s v="爱茜茜里(冰车)"/>
    <n v="17644.8"/>
    <n v="0"/>
    <x v="100"/>
    <x v="7229"/>
    <x v="104"/>
    <x v="11"/>
    <s v="餐饮"/>
    <x v="0"/>
    <s v="咖啡店/面包店/冰激凌"/>
    <d v="2014-05-31T00:00:00"/>
    <d v="2015-05-31T00:00:00"/>
    <s v="保底与流水两者取高"/>
    <s v="0.16"/>
    <s v="0.16"/>
    <s v=""/>
    <n v="1"/>
  </r>
  <r>
    <d v="2015-07-01T00:00:00"/>
    <x v="4"/>
    <x v="4"/>
    <s v="银乐迪"/>
    <n v="873740.4"/>
    <n v="189776.41487999997"/>
    <x v="4444"/>
    <x v="7230"/>
    <x v="7153"/>
    <x v="166"/>
    <s v="休闲娱乐"/>
    <x v="23"/>
    <s v="KTV"/>
    <d v="2013-01-08T00:00:00"/>
    <d v="2023-05-09T00:00:00"/>
    <s v="纯保底"/>
    <s v="0."/>
    <s v="0."/>
    <s v=""/>
    <n v="10.3"/>
  </r>
  <r>
    <d v="2015-07-01T00:00:00"/>
    <x v="4"/>
    <x v="4"/>
    <s v="Caffe Bene 咖啡陪你"/>
    <n v="110995.86"/>
    <n v="20734.026647999999"/>
    <x v="2756"/>
    <x v="7231"/>
    <x v="7154"/>
    <x v="167"/>
    <s v="餐饮"/>
    <x v="0"/>
    <s v="咖啡店/面包店/冰激凌"/>
    <d v="2013-03-25T00:00:00"/>
    <d v="2018-04-23T00:00:00"/>
    <s v="保底与流水两者取高"/>
    <s v="0.1"/>
    <s v="0.1"/>
    <s v=""/>
    <n v="5.0999999999999996"/>
  </r>
  <r>
    <d v="2015-07-01T00:00:00"/>
    <x v="4"/>
    <x v="4"/>
    <s v="青花瓷"/>
    <n v="648397.19999999995"/>
    <n v="68989.462079999998"/>
    <x v="4445"/>
    <x v="7232"/>
    <x v="7155"/>
    <x v="168"/>
    <s v="餐饮"/>
    <x v="2"/>
    <s v="餐馆/饭店"/>
    <d v="2012-12-24T00:00:00"/>
    <d v="2021-05-09T00:00:00"/>
    <s v="保底(含物管费)与流水两者取高"/>
    <s v="0.08"/>
    <s v="0.08"/>
    <s v=""/>
    <n v="8.4"/>
  </r>
  <r>
    <d v="2015-07-01T00:00:00"/>
    <x v="4"/>
    <x v="4"/>
    <s v="菲滋比萨"/>
    <n v="1008033.6"/>
    <n v="94654.355040000009"/>
    <x v="4446"/>
    <x v="7233"/>
    <x v="7156"/>
    <x v="169"/>
    <s v="餐饮"/>
    <x v="2"/>
    <s v="快餐"/>
    <d v="2012-12-14T00:00:00"/>
    <d v="2021-05-09T00:00:00"/>
    <s v="保底与流水两者取高"/>
    <s v="0.08"/>
    <s v="0.08"/>
    <s v=""/>
    <n v="8.4"/>
  </r>
  <r>
    <d v="2015-07-01T00:00:00"/>
    <x v="4"/>
    <x v="4"/>
    <s v="Grandma's Home 外婆家"/>
    <n v="3058903.44"/>
    <n v="111038.19487200001"/>
    <x v="4447"/>
    <x v="7234"/>
    <x v="7157"/>
    <x v="170"/>
    <s v="餐饮"/>
    <x v="2"/>
    <s v="餐馆/饭店"/>
    <d v="2012-11-28T00:00:00"/>
    <d v="2023-05-09T00:00:00"/>
    <s v="纯保底"/>
    <s v="0."/>
    <s v="0."/>
    <s v=""/>
    <n v="10.4"/>
  </r>
  <r>
    <d v="2015-07-01T00:00:00"/>
    <x v="4"/>
    <x v="4"/>
    <s v="山葵家"/>
    <n v="688537.2"/>
    <n v="65411.034"/>
    <x v="2470"/>
    <x v="7235"/>
    <x v="7158"/>
    <x v="177"/>
    <s v="餐饮"/>
    <x v="2"/>
    <s v="餐馆/饭店"/>
    <d v="2014-01-01T00:00:00"/>
    <d v="2017-12-31T00:00:00"/>
    <s v="保底(含物管费)与流水两者取高"/>
    <s v="0.1"/>
    <s v="0.1"/>
    <s v=""/>
    <n v="4"/>
  </r>
  <r>
    <d v="2015-07-01T00:00:00"/>
    <x v="4"/>
    <x v="4"/>
    <s v="Mentor Salon 曼都沙龙"/>
    <n v="235312.8"/>
    <n v="30802.445519999994"/>
    <x v="4448"/>
    <x v="7236"/>
    <x v="7159"/>
    <x v="25"/>
    <s v="美容"/>
    <x v="8"/>
    <s v="美容/美发/美甲"/>
    <d v="2013-01-11T00:00:00"/>
    <d v="2018-05-09T00:00:00"/>
    <s v="纯保底"/>
    <s v="0."/>
    <s v="0."/>
    <s v=""/>
    <n v="5.3"/>
  </r>
  <r>
    <d v="2015-07-01T00:00:00"/>
    <x v="4"/>
    <x v="4"/>
    <s v="Balabala 巴拉巴拉"/>
    <n v="240191.04"/>
    <n v="42033.432000000001"/>
    <x v="1460"/>
    <x v="7237"/>
    <x v="7160"/>
    <x v="54"/>
    <s v="儿童"/>
    <x v="14"/>
    <s v="童装/童鞋"/>
    <d v="2013-01-11T00:00:00"/>
    <d v="2016-05-09T00:00:00"/>
    <s v="保底与流水两者取高"/>
    <s v="0.15"/>
    <s v="0.15"/>
    <s v=""/>
    <n v="3.3"/>
  </r>
  <r>
    <d v="2015-07-01T00:00:00"/>
    <x v="4"/>
    <x v="4"/>
    <s v="Kids Station 好孩子星站"/>
    <n v="67148.639999999999"/>
    <n v="19076.928624"/>
    <x v="4449"/>
    <x v="7238"/>
    <x v="7161"/>
    <x v="106"/>
    <s v="儿童"/>
    <x v="14"/>
    <s v="童装/童鞋"/>
    <d v="2015-05-10T00:00:00"/>
    <d v="2017-05-09T00:00:00"/>
    <s v="保底与流水两者取高"/>
    <s v="0.13"/>
    <s v="0.13"/>
    <s v=""/>
    <n v="2"/>
  </r>
  <r>
    <d v="2015-07-01T00:00:00"/>
    <x v="4"/>
    <x v="4"/>
    <s v="爱尚内衣"/>
    <n v="85534.8"/>
    <n v="45384.76488000001"/>
    <x v="2044"/>
    <x v="7239"/>
    <x v="7162"/>
    <x v="41"/>
    <s v="普通服饰"/>
    <x v="9"/>
    <s v="内衣裤/保暖内衣"/>
    <d v="2015-06-01T00:00:00"/>
    <d v="2016-05-31T00:00:00"/>
    <s v="保底与流水两者取高"/>
    <s v="0.15"/>
    <s v="0.15"/>
    <s v=""/>
    <n v="1"/>
  </r>
  <r>
    <d v="2015-07-01T00:00:00"/>
    <x v="4"/>
    <x v="4"/>
    <s v="Adidas Kids"/>
    <n v="104934"/>
    <n v="26999.518200000002"/>
    <x v="2776"/>
    <x v="7240"/>
    <x v="7163"/>
    <x v="159"/>
    <s v="儿童"/>
    <x v="14"/>
    <s v="童装/童鞋"/>
    <d v="2015-04-29T00:00:00"/>
    <d v="2017-04-28T00:00:00"/>
    <s v="保底与流水两者取高"/>
    <s v="0.13"/>
    <s v="0.13"/>
    <s v=""/>
    <n v="2"/>
  </r>
  <r>
    <d v="2015-07-01T00:00:00"/>
    <x v="4"/>
    <x v="4"/>
    <s v="Han Lin BBQ 韩林炭烤"/>
    <n v="557662.79999999993"/>
    <n v="89002.98288000001"/>
    <x v="2596"/>
    <x v="7241"/>
    <x v="7164"/>
    <x v="190"/>
    <s v="餐饮"/>
    <x v="2"/>
    <s v="餐馆/饭店"/>
    <d v="2015-04-10T00:00:00"/>
    <d v="2019-05-09T00:00:00"/>
    <s v="保底与流水两者取高"/>
    <s v="0.1"/>
    <s v="0.1"/>
    <s v=""/>
    <n v="4.0999999999999996"/>
  </r>
  <r>
    <d v="2015-07-01T00:00:00"/>
    <x v="4"/>
    <x v="4"/>
    <s v="云蝶"/>
    <n v="400562.39999999997"/>
    <n v="53034.461759999998"/>
    <x v="4450"/>
    <x v="7242"/>
    <x v="7165"/>
    <x v="172"/>
    <s v="餐饮"/>
    <x v="2"/>
    <s v="餐馆/饭店"/>
    <d v="2012-12-28T00:00:00"/>
    <d v="2018-05-09T00:00:00"/>
    <s v="保底与流水两者取高"/>
    <s v="0.11"/>
    <s v="0.11"/>
    <s v=""/>
    <n v="5.4"/>
  </r>
  <r>
    <d v="2015-07-01T00:00:00"/>
    <x v="4"/>
    <x v="4"/>
    <s v="粉壹仟"/>
    <n v="321667.20000000001"/>
    <n v="39532.898880000001"/>
    <x v="96"/>
    <x v="7243"/>
    <x v="7166"/>
    <x v="173"/>
    <s v="餐饮"/>
    <x v="2"/>
    <s v="快餐"/>
    <d v="2012-12-06T00:00:00"/>
    <d v="2018-05-09T00:00:00"/>
    <s v="保底与流水两者取高"/>
    <s v="0.1"/>
    <s v="0.1"/>
    <s v=""/>
    <n v="5.4"/>
  </r>
  <r>
    <d v="2015-07-01T00:00:00"/>
    <x v="4"/>
    <x v="4"/>
    <s v="Lenovo 联想"/>
    <n v="182564.4"/>
    <n v="20575.007879999997"/>
    <x v="1044"/>
    <x v="7244"/>
    <x v="7167"/>
    <x v="174"/>
    <s v="电器"/>
    <x v="20"/>
    <s v="电器/家用电器/IT器材"/>
    <d v="2015-06-01T00:00:00"/>
    <d v="2017-05-31T00:00:00"/>
    <s v="保底与流水两者取高"/>
    <s v="0.05"/>
    <s v="0.05"/>
    <s v=""/>
    <n v="2"/>
  </r>
  <r>
    <d v="2015-07-01T00:00:00"/>
    <x v="4"/>
    <x v="4"/>
    <s v="木棉堂"/>
    <n v="273414"/>
    <n v="64361.655599999991"/>
    <x v="4451"/>
    <x v="7245"/>
    <x v="7168"/>
    <x v="175"/>
    <s v="餐饮"/>
    <x v="2"/>
    <s v="餐馆/饭店"/>
    <d v="2013-01-11T00:00:00"/>
    <d v="2018-05-09T00:00:00"/>
    <s v="保底与流水两者取高"/>
    <s v="0.1"/>
    <s v="0.1"/>
    <s v=""/>
    <n v="5.3"/>
  </r>
  <r>
    <d v="2015-07-01T00:00:00"/>
    <x v="4"/>
    <x v="4"/>
    <s v="新华书店"/>
    <n v="358646.64"/>
    <n v="52649.326752000001"/>
    <x v="60"/>
    <x v="7246"/>
    <x v="7169"/>
    <x v="176"/>
    <s v="其它"/>
    <x v="1"/>
    <s v="书店/漫画/杂志"/>
    <d v="2013-04-19T00:00:00"/>
    <d v="2017-05-18T00:00:00"/>
    <s v="保底与流水两者取高"/>
    <s v="0.11"/>
    <s v="0.11"/>
    <s v=""/>
    <n v="4.0999999999999996"/>
  </r>
  <r>
    <d v="2015-07-01T00:00:00"/>
    <x v="4"/>
    <x v="4"/>
    <s v="兰芳园"/>
    <n v="184723.19999999998"/>
    <n v="29740.4352"/>
    <x v="2982"/>
    <x v="7247"/>
    <x v="7170"/>
    <x v="48"/>
    <s v="餐饮"/>
    <x v="0"/>
    <s v="小吃/冷饮/果汁吧"/>
    <d v="2015-06-01T00:00:00"/>
    <d v="2017-05-31T00:00:00"/>
    <s v="保底与流水两者取高"/>
    <s v="0.15"/>
    <s v="0.15"/>
    <s v=""/>
    <n v="2"/>
  </r>
  <r>
    <d v="2015-07-01T00:00:00"/>
    <x v="4"/>
    <x v="4"/>
    <s v="避风塘"/>
    <n v="1202653.4279999998"/>
    <n v="90199.007099999988"/>
    <x v="630"/>
    <x v="7248"/>
    <x v="7171"/>
    <x v="178"/>
    <s v="餐饮"/>
    <x v="2"/>
    <s v="餐馆/饭店"/>
    <d v="2012-11-27T00:00:00"/>
    <d v="2021-05-09T00:00:00"/>
    <s v="保底(含物管费)与流水两者取高"/>
    <s v="0.08"/>
    <s v="0.08"/>
    <s v=""/>
    <n v="8.5"/>
  </r>
  <r>
    <d v="2015-07-01T00:00:00"/>
    <x v="4"/>
    <x v="4"/>
    <s v="Subway 赛百味"/>
    <n v="169117.68"/>
    <n v="24014.71056"/>
    <x v="38"/>
    <x v="7249"/>
    <x v="7172"/>
    <x v="179"/>
    <s v="餐饮"/>
    <x v="2"/>
    <s v="快餐"/>
    <d v="2013-02-07T00:00:00"/>
    <d v="2018-05-09T00:00:00"/>
    <s v="保底与流水两者取高"/>
    <s v="0.12"/>
    <s v="0.12"/>
    <s v=""/>
    <n v="5.3"/>
  </r>
  <r>
    <d v="2015-07-01T00:00:00"/>
    <x v="4"/>
    <x v="4"/>
    <s v="靡尔"/>
    <n v="91989.599999999991"/>
    <n v="14736.733919999999"/>
    <x v="4452"/>
    <x v="7250"/>
    <x v="7173"/>
    <x v="110"/>
    <s v="餐饮"/>
    <x v="0"/>
    <s v="咖啡店/面包店/冰激凌"/>
    <d v="2013-12-01T00:00:00"/>
    <d v="2015-12-20T00:00:00"/>
    <s v="保底与流水两者取高"/>
    <s v="0.14"/>
    <s v="0.14"/>
    <s v=""/>
    <n v="2.1"/>
  </r>
  <r>
    <d v="2015-07-01T00:00:00"/>
    <x v="4"/>
    <x v="4"/>
    <s v="中影影院"/>
    <n v="4780837.0439999998"/>
    <n v="578928.93367289286"/>
    <x v="4453"/>
    <x v="7251"/>
    <x v="7174"/>
    <x v="180"/>
    <s v="休闲娱乐"/>
    <x v="25"/>
    <s v="电影院"/>
    <d v="2012-08-29T00:00:00"/>
    <d v="2033-05-09T00:00:00"/>
    <s v="保底与流水两者取高"/>
    <s v="0.12"/>
    <s v="0.12"/>
    <s v=""/>
    <n v="20.7"/>
  </r>
  <r>
    <d v="2015-07-01T00:00:00"/>
    <x v="4"/>
    <x v="4"/>
    <s v="KFC Select 肯德基精选"/>
    <n v="407340"/>
    <n v="48628.321784276246"/>
    <x v="4369"/>
    <x v="6928"/>
    <x v="6963"/>
    <x v="181"/>
    <s v="餐饮"/>
    <x v="2"/>
    <s v="快餐"/>
    <d v="2013-03-04T00:00:00"/>
    <d v="2028-06-13T00:00:00"/>
    <s v="保底与流水两者取高"/>
    <n v="0.08"/>
    <n v="0.08"/>
    <s v=""/>
    <n v="15.3"/>
  </r>
  <r>
    <d v="2015-07-01T00:00:00"/>
    <x v="4"/>
    <x v="4"/>
    <s v="The Little Gym"/>
    <n v="348717.6"/>
    <n v="63396.859679999994"/>
    <x v="1417"/>
    <x v="7252"/>
    <x v="7175"/>
    <x v="182"/>
    <s v="休闲娱乐"/>
    <x v="10"/>
    <s v="保龄球馆"/>
    <d v="2012-12-18T00:00:00"/>
    <d v="2018-05-09T00:00:00"/>
    <s v="纯保底"/>
    <s v="0."/>
    <s v="0."/>
    <s v=""/>
    <n v="5.4"/>
  </r>
  <r>
    <d v="2015-07-01T00:00:00"/>
    <x v="4"/>
    <x v="4"/>
    <s v="Skull Candy"/>
    <n v="28898.399999999998"/>
    <n v="11397.528959999998"/>
    <x v="4454"/>
    <x v="7253"/>
    <x v="7176"/>
    <x v="1"/>
    <s v="电器"/>
    <x v="24"/>
    <s v="音像视觉设备/照相器材"/>
    <d v="2015-06-27T00:00:00"/>
    <d v="2017-06-26T00:00:00"/>
    <s v="纯保底"/>
    <s v="0.,0.14"/>
    <s v="0."/>
    <s v="0.14"/>
    <n v="2"/>
  </r>
  <r>
    <d v="2015-07-01T00:00:00"/>
    <x v="4"/>
    <x v="4"/>
    <s v="Jasonwood 坚持我的"/>
    <n v="247047.12"/>
    <n v="45654.307775999994"/>
    <x v="1228"/>
    <x v="7254"/>
    <x v="7177"/>
    <x v="191"/>
    <s v="普通服饰"/>
    <x v="9"/>
    <s v="中性服装/休闲服饰"/>
    <d v="2015-06-17T00:00:00"/>
    <d v="2017-06-16T00:00:00"/>
    <s v="保底与流水两者取高"/>
    <s v="0.16"/>
    <s v="0.16"/>
    <s v=""/>
    <n v="2"/>
  </r>
  <r>
    <d v="2015-07-01T00:00:00"/>
    <x v="4"/>
    <x v="4"/>
    <s v="MLB"/>
    <n v="96689.280000000013"/>
    <n v="26821.606272000005"/>
    <x v="3275"/>
    <x v="7255"/>
    <x v="7178"/>
    <x v="192"/>
    <s v="普通服饰"/>
    <x v="18"/>
    <s v="运动服饰/运动配饰"/>
    <d v="2015-06-17T00:00:00"/>
    <d v="2017-06-16T00:00:00"/>
    <s v="纯保底"/>
    <s v="0.,0.18"/>
    <s v="0."/>
    <s v="0.18"/>
    <n v="2"/>
  </r>
  <r>
    <d v="2015-07-01T00:00:00"/>
    <x v="4"/>
    <x v="4"/>
    <s v="Adidas 阿迪达斯"/>
    <n v="229647.6"/>
    <n v="42553.700280000005"/>
    <x v="1650"/>
    <x v="7256"/>
    <x v="7179"/>
    <x v="54"/>
    <s v="普通服饰"/>
    <x v="18"/>
    <s v="运动服饰/运动配饰"/>
    <d v="2015-06-17T00:00:00"/>
    <d v="2017-06-16T00:00:00"/>
    <s v="纯保底"/>
    <s v="0.,0.16"/>
    <s v="0."/>
    <s v="0.16"/>
    <n v="2"/>
  </r>
  <r>
    <d v="2015-07-01T00:00:00"/>
    <x v="4"/>
    <x v="4"/>
    <s v="Nike 耐克"/>
    <n v="573608.4"/>
    <n v="97800.232200000013"/>
    <x v="4455"/>
    <x v="7257"/>
    <x v="7180"/>
    <x v="54"/>
    <s v="普通服饰"/>
    <x v="18"/>
    <s v="运动服饰/运动配饰"/>
    <d v="2014-12-16T00:00:00"/>
    <d v="2016-12-15T00:00:00"/>
    <s v="保底与流水两者取高"/>
    <s v="0.16"/>
    <s v="0.16"/>
    <s v=""/>
    <n v="2"/>
  </r>
  <r>
    <d v="2015-07-01T00:00:00"/>
    <x v="4"/>
    <x v="4"/>
    <s v="I Love Choc"/>
    <n v="163317.47999999998"/>
    <n v="29495.136887999997"/>
    <x v="4456"/>
    <x v="7258"/>
    <x v="7181"/>
    <x v="149"/>
    <s v="普通服饰"/>
    <x v="9"/>
    <s v="中性服装/休闲服饰"/>
    <d v="2013-02-25T00:00:00"/>
    <d v="2016-05-09T00:00:00"/>
    <s v="保底与流水两者取高"/>
    <s v="0.16"/>
    <s v="0.16"/>
    <s v=""/>
    <n v="3.2"/>
  </r>
  <r>
    <d v="2015-07-01T00:00:00"/>
    <x v="4"/>
    <x v="4"/>
    <s v="15mins"/>
    <n v="170704.8"/>
    <n v="30675.652559999999"/>
    <x v="583"/>
    <x v="7259"/>
    <x v="7182"/>
    <x v="149"/>
    <s v="普通服饰"/>
    <x v="6"/>
    <s v="鞋"/>
    <d v="2015-06-01T00:00:00"/>
    <d v="2017-05-31T00:00:00"/>
    <s v="保底与流水两者取高"/>
    <s v="0.16"/>
    <s v="0.16"/>
    <s v=""/>
    <n v="2"/>
  </r>
  <r>
    <d v="2015-07-01T00:00:00"/>
    <x v="4"/>
    <x v="4"/>
    <s v="Skechers 斯凯奇"/>
    <n v="402531.84000000003"/>
    <n v="75072.188160000005"/>
    <x v="1616"/>
    <x v="7260"/>
    <x v="7183"/>
    <x v="5"/>
    <s v="普通服饰"/>
    <x v="9"/>
    <s v="中性服装/休闲服饰"/>
    <d v="2013-06-20T00:00:00"/>
    <d v="2016-07-19T00:00:00"/>
    <s v="保底与流水两者取高"/>
    <s v="0.16,0.17"/>
    <s v="0.16"/>
    <s v="0.17"/>
    <n v="3.1"/>
  </r>
  <r>
    <d v="2015-07-01T00:00:00"/>
    <x v="4"/>
    <x v="4"/>
    <s v="Mini Peace 太平鸟童装"/>
    <n v="229800"/>
    <n v="38123.82"/>
    <x v="2574"/>
    <x v="7261"/>
    <x v="7184"/>
    <x v="183"/>
    <s v="儿童"/>
    <x v="14"/>
    <s v="童装/童鞋"/>
    <d v="2013-01-21T00:00:00"/>
    <d v="2016-05-09T00:00:00"/>
    <s v="保底与流水两者取高"/>
    <s v="0.15"/>
    <s v="0.15"/>
    <s v=""/>
    <n v="3.3"/>
  </r>
  <r>
    <d v="2015-07-01T00:00:00"/>
    <x v="4"/>
    <x v="4"/>
    <s v="Les Enphants 丽婴房"/>
    <n v="117489.72"/>
    <n v="25201.54494"/>
    <x v="2014"/>
    <x v="7262"/>
    <x v="7185"/>
    <x v="55"/>
    <s v="儿童"/>
    <x v="14"/>
    <s v="母婴用品"/>
    <d v="2013-02-21T00:00:00"/>
    <d v="2016-05-09T00:00:00"/>
    <s v="保底与流水两者取高"/>
    <s v="0.17"/>
    <s v="0.17"/>
    <s v=""/>
    <n v="3.2"/>
  </r>
  <r>
    <d v="2015-07-01T00:00:00"/>
    <x v="4"/>
    <x v="4"/>
    <s v="MQD"/>
    <n v="82591.199999999997"/>
    <n v="35241.66504"/>
    <x v="1992"/>
    <x v="7263"/>
    <x v="7186"/>
    <x v="63"/>
    <s v="儿童"/>
    <x v="14"/>
    <s v="童装/童鞋"/>
    <d v="2015-06-01T00:00:00"/>
    <d v="2017-05-31T00:00:00"/>
    <s v="保底与流水两者取高"/>
    <s v="0.17"/>
    <s v="0.17"/>
    <s v=""/>
    <n v="2"/>
  </r>
  <r>
    <d v="2015-07-01T00:00:00"/>
    <x v="4"/>
    <x v="4"/>
    <s v="孩之宝"/>
    <n v="54805.2"/>
    <n v="18058.313399999999"/>
    <x v="829"/>
    <x v="7264"/>
    <x v="7187"/>
    <x v="137"/>
    <s v="儿童"/>
    <x v="14"/>
    <s v="儿童玩具"/>
    <d v="2015-06-01T00:00:00"/>
    <d v="2017-05-31T00:00:00"/>
    <s v="保底与流水两者取高"/>
    <s v="0.13"/>
    <s v="0.13"/>
    <s v=""/>
    <n v="2"/>
  </r>
  <r>
    <d v="2015-07-01T00:00:00"/>
    <x v="4"/>
    <x v="4"/>
    <s v="happyland"/>
    <n v="29657.759999999998"/>
    <n v="21839.974463999999"/>
    <x v="4457"/>
    <x v="7265"/>
    <x v="7188"/>
    <x v="138"/>
    <s v="儿童"/>
    <x v="14"/>
    <s v="童装/童鞋"/>
    <d v="2015-06-01T00:00:00"/>
    <d v="2017-05-31T00:00:00"/>
    <s v="保底与流水两者取高"/>
    <s v="0.17"/>
    <s v="0.17"/>
    <s v=""/>
    <n v="2"/>
  </r>
  <r>
    <d v="2015-07-01T00:00:00"/>
    <x v="4"/>
    <x v="4"/>
    <s v="gxg kids"/>
    <n v="182325.33599999998"/>
    <n v="33730.187160000001"/>
    <x v="3304"/>
    <x v="7266"/>
    <x v="7189"/>
    <x v="184"/>
    <s v="儿童"/>
    <x v="14"/>
    <s v="童装/童鞋"/>
    <d v="2015-04-10T00:00:00"/>
    <d v="2017-04-24T00:00:00"/>
    <s v="保底与流水两者取高"/>
    <s v="0.16"/>
    <s v="0.16"/>
    <s v=""/>
    <n v="2"/>
  </r>
  <r>
    <d v="2015-07-01T00:00:00"/>
    <x v="4"/>
    <x v="4"/>
    <s v="M·latin 马拉丁"/>
    <n v="251802"/>
    <n v="50435.940599999994"/>
    <x v="4458"/>
    <x v="7267"/>
    <x v="7190"/>
    <x v="185"/>
    <s v="儿童"/>
    <x v="14"/>
    <s v="童装/童鞋"/>
    <d v="2013-01-07T00:00:00"/>
    <d v="2016-05-09T00:00:00"/>
    <s v="保底与流水两者取高"/>
    <s v="0.16"/>
    <s v="0.16"/>
    <s v=""/>
    <n v="3.3"/>
  </r>
  <r>
    <d v="2015-07-01T00:00:00"/>
    <x v="4"/>
    <x v="4"/>
    <s v="jnby by JNBY"/>
    <n v="141603.6"/>
    <n v="48924.043799999999"/>
    <x v="4459"/>
    <x v="7268"/>
    <x v="7191"/>
    <x v="25"/>
    <s v="儿童"/>
    <x v="14"/>
    <s v="童装/童鞋"/>
    <d v="2013-01-11T00:00:00"/>
    <d v="2016-05-09T00:00:00"/>
    <s v="保底与流水两者取高"/>
    <s v="0.18"/>
    <s v="0.18"/>
    <s v=""/>
    <n v="3.3"/>
  </r>
  <r>
    <d v="2015-07-01T00:00:00"/>
    <x v="4"/>
    <x v="4"/>
    <s v="大光明眼镜"/>
    <n v="214354.8"/>
    <n v="50544.861840000005"/>
    <x v="4460"/>
    <x v="7269"/>
    <x v="7192"/>
    <x v="186"/>
    <s v="其它"/>
    <x v="1"/>
    <s v="眼镜"/>
    <d v="2013-03-15T00:00:00"/>
    <d v="2016-05-09T00:00:00"/>
    <s v="保底与流水两者取高"/>
    <s v="0.19"/>
    <s v="0.19"/>
    <s v=""/>
    <n v="3.2"/>
  </r>
  <r>
    <d v="2015-07-01T00:00:00"/>
    <x v="4"/>
    <x v="4"/>
    <s v="O-Land"/>
    <n v="160657.79999999999"/>
    <n v="61805.055659999998"/>
    <x v="4461"/>
    <x v="7270"/>
    <x v="7193"/>
    <x v="187"/>
    <s v="儿童"/>
    <x v="22"/>
    <s v="儿童主题乐园"/>
    <d v="2012-11-28T00:00:00"/>
    <d v="2025-05-26T00:00:00"/>
    <s v="纯扣"/>
    <s v="0.14"/>
    <s v="0.14"/>
    <s v=""/>
    <n v="12.5"/>
  </r>
  <r>
    <d v="2015-07-01T00:00:00"/>
    <x v="4"/>
    <x v="4"/>
    <s v="康贝"/>
    <n v="76461.599999999991"/>
    <n v="34667.689440000002"/>
    <x v="4462"/>
    <x v="7271"/>
    <x v="7194"/>
    <x v="164"/>
    <s v="儿童"/>
    <x v="14"/>
    <s v="童装/童鞋"/>
    <d v="2013-02-21T00:00:00"/>
    <d v="2016-05-09T00:00:00"/>
    <s v="保底与流水两者取高"/>
    <s v="0.2"/>
    <s v="0.2"/>
    <s v=""/>
    <n v="3.2"/>
  </r>
  <r>
    <d v="2015-07-01T00:00:00"/>
    <x v="4"/>
    <x v="4"/>
    <s v="悠游堂"/>
    <n v="258013.19999999998"/>
    <n v="118247.44955999999"/>
    <x v="3915"/>
    <x v="7272"/>
    <x v="7195"/>
    <x v="188"/>
    <s v="儿童"/>
    <x v="22"/>
    <s v="儿童主题乐园"/>
    <d v="2013-04-13T00:00:00"/>
    <d v="2018-05-27T00:00:00"/>
    <s v="保底与流水两者取高"/>
    <s v="0.22"/>
    <s v="0.22"/>
    <s v=""/>
    <n v="5.0999999999999996"/>
  </r>
  <r>
    <d v="2015-07-01T00:00:00"/>
    <x v="4"/>
    <x v="4"/>
    <s v="娇莉芙"/>
    <n v="103578"/>
    <n v="73012.132199999993"/>
    <x v="4463"/>
    <x v="7273"/>
    <x v="7196"/>
    <x v="145"/>
    <s v="美容"/>
    <x v="8"/>
    <s v="美容/美发/美甲"/>
    <d v="2012-11-30T00:00:00"/>
    <d v="2018-05-09T00:00:00"/>
    <s v="保底与流水两者取高"/>
    <s v="0.11"/>
    <s v="0.11"/>
    <s v=""/>
    <n v="5.4"/>
  </r>
  <r>
    <d v="2015-07-01T00:00:00"/>
    <x v="4"/>
    <x v="4"/>
    <s v="木马王国"/>
    <n v="1694316"/>
    <n v="186883.05479999998"/>
    <x v="2428"/>
    <x v="7274"/>
    <x v="7197"/>
    <x v="189"/>
    <s v="儿童"/>
    <x v="22"/>
    <s v="儿童主题乐园"/>
    <d v="2013-01-14T00:00:00"/>
    <d v="2022-05-13T00:00:00"/>
    <s v="保底(含物管费)与流水两者取高"/>
    <n v="0"/>
    <n v="0"/>
    <s v=""/>
    <n v="9.3000000000000007"/>
  </r>
  <r>
    <d v="2015-07-01T00:00:00"/>
    <x v="4"/>
    <x v="4"/>
    <s v="Zippo"/>
    <n v="45758.04"/>
    <n v="7440.2573040000007"/>
    <x v="1921"/>
    <x v="7275"/>
    <x v="7198"/>
    <x v="10"/>
    <s v="其它"/>
    <x v="1"/>
    <s v="个人嗜好/收藏品"/>
    <d v="2013-11-09T00:00:00"/>
    <d v="2015-11-08T00:00:00"/>
    <s v="保底与流水两者取高"/>
    <s v="0.12"/>
    <s v="0.12"/>
    <s v=""/>
    <n v="2"/>
  </r>
  <r>
    <d v="2015-07-01T00:00:00"/>
    <x v="4"/>
    <x v="4"/>
    <s v="New Balance Kids"/>
    <n v="640281.99600000004"/>
    <n v="90021.635999999984"/>
    <x v="4464"/>
    <x v="7276"/>
    <x v="7199"/>
    <x v="10"/>
    <s v="儿童"/>
    <x v="14"/>
    <s v="童装/童鞋"/>
    <d v="2013-07-31T00:00:00"/>
    <d v="2015-07-30T00:00:00"/>
    <s v="保底与流水两者取高"/>
    <s v="0.14"/>
    <s v="0.14"/>
    <s v=""/>
    <n v="2"/>
  </r>
  <r>
    <d v="2015-07-01T00:00:00"/>
    <x v="4"/>
    <x v="4"/>
    <s v="Carrera 卡雷拉"/>
    <n v="76452"/>
    <n v="10198.696799999998"/>
    <x v="4465"/>
    <x v="7277"/>
    <x v="7200"/>
    <x v="47"/>
    <s v="儿童"/>
    <x v="14"/>
    <s v="儿童玩具"/>
    <d v="2014-05-28T00:00:00"/>
    <d v="2015-05-27T00:00:00"/>
    <s v="保底与流水两者取高"/>
    <s v="0.1"/>
    <s v="0.1"/>
    <s v=""/>
    <n v="1"/>
  </r>
  <r>
    <d v="2015-07-01T00:00:00"/>
    <x v="4"/>
    <x v="4"/>
    <s v="2平米"/>
    <n v="33540"/>
    <n v="3250.0259999999998"/>
    <x v="3853"/>
    <x v="7278"/>
    <x v="7201"/>
    <x v="6"/>
    <s v="其它"/>
    <x v="4"/>
    <s v="家具/厨房/卫浴/灯"/>
    <d v="2014-07-05T00:00:00"/>
    <d v="2015-07-14T00:00:00"/>
    <s v="保底与流水两者取高"/>
    <s v="0.18,0.18"/>
    <s v="0.18"/>
    <s v="0.18"/>
    <n v="1"/>
  </r>
  <r>
    <d v="2015-07-01T00:00:00"/>
    <x v="4"/>
    <x v="4"/>
    <s v="咔卟咔卟"/>
    <n v="61006.799999999996"/>
    <n v="9138.8186400000013"/>
    <x v="4466"/>
    <x v="7279"/>
    <x v="7202"/>
    <x v="10"/>
    <s v="餐饮"/>
    <x v="0"/>
    <s v="小吃/冷饮/果汁吧"/>
    <d v="2014-08-13T00:00:00"/>
    <d v="2015-08-12T00:00:00"/>
    <s v="保底与流水两者取高"/>
    <s v="0.14"/>
    <s v="0.14"/>
    <s v=""/>
    <n v="1"/>
  </r>
  <r>
    <d v="2015-07-01T00:00:00"/>
    <x v="4"/>
    <x v="4"/>
    <s v="Dr. Kong 江博士"/>
    <n v="93594"/>
    <n v="16509.981599999999"/>
    <x v="168"/>
    <x v="7280"/>
    <x v="7203"/>
    <x v="64"/>
    <s v="儿童"/>
    <x v="14"/>
    <s v="童装/童鞋"/>
    <d v="2015-04-18T00:00:00"/>
    <d v="2016-04-17T00:00:00"/>
    <s v="保底与流水两者取高"/>
    <s v="0.17"/>
    <s v="0.17"/>
    <s v=""/>
    <n v="1"/>
  </r>
  <r>
    <d v="2015-07-01T00:00:00"/>
    <x v="4"/>
    <x v="4"/>
    <s v="Cold Stone 酷圣石"/>
    <n v="224643.39600000001"/>
    <n v="31472.5397796"/>
    <x v="77"/>
    <x v="7281"/>
    <x v="7204"/>
    <x v="94"/>
    <s v="餐饮"/>
    <x v="0"/>
    <s v="咖啡店/面包店/冰激凌"/>
    <d v="2014-07-21T00:00:00"/>
    <d v="2019-07-13T00:00:00"/>
    <s v="保底与流水两者取高"/>
    <s v="0.13,0.13"/>
    <s v="0.13"/>
    <s v="0.13"/>
    <n v="5"/>
  </r>
  <r>
    <d v="2015-07-01T00:00:00"/>
    <x v="4"/>
    <x v="4"/>
    <s v="维果部落(03-K11)"/>
    <n v="47496"/>
    <n v="4749.5999999999995"/>
    <x v="5"/>
    <x v="7282"/>
    <x v="7205"/>
    <x v="11"/>
    <s v="餐饮"/>
    <x v="0"/>
    <s v="小吃/冷饮/果汁吧"/>
    <d v="2014-03-14T00:00:00"/>
    <d v="2016-03-13T00:00:00"/>
    <s v="保底(含物管费)与流水两者取高"/>
    <s v="0.1"/>
    <s v="0.1"/>
    <s v=""/>
    <n v="2"/>
  </r>
  <r>
    <d v="2015-07-01T00:00:00"/>
    <x v="4"/>
    <x v="4"/>
    <s v="维果部落(03-K12)"/>
    <n v="78732"/>
    <n v="7873.2"/>
    <x v="5"/>
    <x v="7283"/>
    <x v="7206"/>
    <x v="11"/>
    <s v="餐饮"/>
    <x v="0"/>
    <s v="小吃/冷饮/果汁吧"/>
    <d v="2014-03-14T00:00:00"/>
    <d v="2016-03-13T00:00:00"/>
    <s v="保底(含物管费)与流水两者取高"/>
    <s v="0.1"/>
    <s v="0.1"/>
    <s v=""/>
    <n v="2"/>
  </r>
  <r>
    <d v="2015-07-01T00:00:00"/>
    <x v="4"/>
    <x v="4"/>
    <s v="爱茜茜里(冰车)"/>
    <n v="14634"/>
    <n v="0"/>
    <x v="100"/>
    <x v="7284"/>
    <x v="104"/>
    <x v="11"/>
    <s v="餐饮"/>
    <x v="0"/>
    <s v="咖啡店/面包店/冰激凌"/>
    <d v="2014-05-31T00:00:00"/>
    <d v="2015-05-31T00:00:00"/>
    <s v="保底与流水两者取高"/>
    <s v="0.16"/>
    <s v="0.16"/>
    <s v=""/>
    <n v="1"/>
  </r>
  <r>
    <d v="2015-08-01T00:00:00"/>
    <x v="4"/>
    <x v="4"/>
    <s v="银乐迪"/>
    <n v="911596.79999999993"/>
    <n v="189794.45376"/>
    <x v="4467"/>
    <x v="7285"/>
    <x v="7207"/>
    <x v="166"/>
    <s v="休闲娱乐"/>
    <x v="23"/>
    <s v="KTV"/>
    <d v="2013-01-08T00:00:00"/>
    <d v="2023-05-09T00:00:00"/>
    <s v="纯保底"/>
    <s v="0."/>
    <s v="0."/>
    <s v=""/>
    <n v="10.3"/>
  </r>
  <r>
    <d v="2015-08-01T00:00:00"/>
    <x v="4"/>
    <x v="4"/>
    <s v="Caffe Bene 咖啡陪你"/>
    <n v="130379.268"/>
    <n v="20730.303612"/>
    <x v="602"/>
    <x v="7286"/>
    <x v="7208"/>
    <x v="167"/>
    <s v="餐饮"/>
    <x v="0"/>
    <s v="咖啡店/面包店/冰激凌"/>
    <d v="2013-03-25T00:00:00"/>
    <d v="2018-04-23T00:00:00"/>
    <s v="保底与流水两者取高"/>
    <s v="0.1"/>
    <s v="0.1"/>
    <s v=""/>
    <n v="5.0999999999999996"/>
  </r>
  <r>
    <d v="2015-08-01T00:00:00"/>
    <x v="4"/>
    <x v="4"/>
    <s v="青花瓷"/>
    <n v="637039.19999999995"/>
    <n v="68991.345360000007"/>
    <x v="4468"/>
    <x v="7287"/>
    <x v="7209"/>
    <x v="168"/>
    <s v="餐饮"/>
    <x v="2"/>
    <s v="餐馆/饭店"/>
    <d v="2012-12-24T00:00:00"/>
    <d v="2021-05-09T00:00:00"/>
    <s v="保底(含物管费)与流水两者取高"/>
    <s v="0.08"/>
    <s v="0.08"/>
    <s v=""/>
    <n v="8.4"/>
  </r>
  <r>
    <d v="2015-08-01T00:00:00"/>
    <x v="4"/>
    <x v="4"/>
    <s v="菲滋比萨"/>
    <n v="1010258.3999999999"/>
    <n v="94863.263760000002"/>
    <x v="4446"/>
    <x v="7288"/>
    <x v="7210"/>
    <x v="169"/>
    <s v="餐饮"/>
    <x v="2"/>
    <s v="快餐"/>
    <d v="2012-12-14T00:00:00"/>
    <d v="2021-05-09T00:00:00"/>
    <s v="保底与流水两者取高"/>
    <s v="0.08"/>
    <s v="0.08"/>
    <s v=""/>
    <n v="8.4"/>
  </r>
  <r>
    <d v="2015-08-01T00:00:00"/>
    <x v="4"/>
    <x v="4"/>
    <s v="Grandma's Home 外婆家"/>
    <n v="3178437.6"/>
    <n v="111245.31600000001"/>
    <x v="2703"/>
    <x v="7289"/>
    <x v="7211"/>
    <x v="170"/>
    <s v="餐饮"/>
    <x v="2"/>
    <s v="餐馆/饭店"/>
    <d v="2012-11-28T00:00:00"/>
    <d v="2023-05-09T00:00:00"/>
    <s v="纯保底"/>
    <s v="0."/>
    <s v="0."/>
    <s v=""/>
    <n v="10.4"/>
  </r>
  <r>
    <d v="2015-08-01T00:00:00"/>
    <x v="4"/>
    <x v="4"/>
    <s v="山葵家"/>
    <n v="745556.4"/>
    <n v="70827.858000000007"/>
    <x v="2470"/>
    <x v="7290"/>
    <x v="7212"/>
    <x v="177"/>
    <s v="餐饮"/>
    <x v="2"/>
    <s v="餐馆/饭店"/>
    <d v="2014-01-01T00:00:00"/>
    <d v="2017-12-31T00:00:00"/>
    <s v="保底(含物管费)与流水两者取高"/>
    <s v="0.1"/>
    <s v="0.1"/>
    <s v=""/>
    <n v="4"/>
  </r>
  <r>
    <d v="2015-08-01T00:00:00"/>
    <x v="4"/>
    <x v="4"/>
    <s v="Mentor Salon 曼都沙龙"/>
    <n v="225776.4"/>
    <n v="30795.900959999995"/>
    <x v="4469"/>
    <x v="7291"/>
    <x v="7213"/>
    <x v="25"/>
    <s v="美容"/>
    <x v="8"/>
    <s v="美容/美发/美甲"/>
    <d v="2013-01-11T00:00:00"/>
    <d v="2018-05-09T00:00:00"/>
    <s v="纯保底"/>
    <s v="0."/>
    <s v="0."/>
    <s v=""/>
    <n v="5.3"/>
  </r>
  <r>
    <d v="2015-08-01T00:00:00"/>
    <x v="4"/>
    <x v="4"/>
    <s v="Balabala 巴拉巴拉"/>
    <n v="360194.04"/>
    <n v="60044.346468000003"/>
    <x v="4470"/>
    <x v="7292"/>
    <x v="7214"/>
    <x v="54"/>
    <s v="儿童"/>
    <x v="14"/>
    <s v="童装/童鞋"/>
    <d v="2013-01-11T00:00:00"/>
    <d v="2016-05-09T00:00:00"/>
    <s v="保底与流水两者取高"/>
    <s v="0.15"/>
    <s v="0.15"/>
    <s v=""/>
    <n v="3.3"/>
  </r>
  <r>
    <d v="2015-08-01T00:00:00"/>
    <x v="4"/>
    <x v="4"/>
    <s v="Kids Station 好孩子星站"/>
    <n v="104125.08"/>
    <n v="19075.714656"/>
    <x v="4471"/>
    <x v="7293"/>
    <x v="7215"/>
    <x v="106"/>
    <s v="儿童"/>
    <x v="14"/>
    <s v="童装/童鞋"/>
    <d v="2015-05-10T00:00:00"/>
    <d v="2017-05-09T00:00:00"/>
    <s v="保底与流水两者取高"/>
    <s v="0.13"/>
    <s v="0.13"/>
    <s v=""/>
    <n v="2"/>
  </r>
  <r>
    <d v="2015-08-01T00:00:00"/>
    <x v="4"/>
    <x v="4"/>
    <s v="爱尚内衣"/>
    <n v="81805.2"/>
    <n v="45385.524960000002"/>
    <x v="4472"/>
    <x v="7294"/>
    <x v="7216"/>
    <x v="41"/>
    <s v="普通服饰"/>
    <x v="9"/>
    <s v="内衣裤/保暖内衣"/>
    <d v="2015-06-01T00:00:00"/>
    <d v="2016-05-31T00:00:00"/>
    <s v="保底与流水两者取高"/>
    <s v="0.15"/>
    <s v="0.15"/>
    <s v=""/>
    <n v="1"/>
  </r>
  <r>
    <d v="2015-08-01T00:00:00"/>
    <x v="4"/>
    <x v="4"/>
    <s v="Adidas Kids"/>
    <n v="135116.28"/>
    <n v="26996.232744000004"/>
    <x v="4473"/>
    <x v="7295"/>
    <x v="7217"/>
    <x v="159"/>
    <s v="儿童"/>
    <x v="14"/>
    <s v="童装/童鞋"/>
    <d v="2015-04-29T00:00:00"/>
    <d v="2017-04-28T00:00:00"/>
    <s v="保底与流水两者取高"/>
    <s v="0.13"/>
    <s v="0.13"/>
    <s v=""/>
    <n v="2"/>
  </r>
  <r>
    <d v="2015-08-01T00:00:00"/>
    <x v="4"/>
    <x v="4"/>
    <s v="Han Lin BBQ 韩林炭烤"/>
    <n v="569022"/>
    <n v="88995.040800000002"/>
    <x v="114"/>
    <x v="7296"/>
    <x v="7218"/>
    <x v="190"/>
    <s v="餐饮"/>
    <x v="2"/>
    <s v="餐馆/饭店"/>
    <d v="2015-04-10T00:00:00"/>
    <d v="2019-05-09T00:00:00"/>
    <s v="保底与流水两者取高"/>
    <s v="0.1"/>
    <s v="0.1"/>
    <s v=""/>
    <n v="4.0999999999999996"/>
  </r>
  <r>
    <d v="2015-08-01T00:00:00"/>
    <x v="4"/>
    <x v="4"/>
    <s v="云蝶"/>
    <n v="418604.39999999997"/>
    <n v="55004.618160000005"/>
    <x v="1473"/>
    <x v="7297"/>
    <x v="7219"/>
    <x v="172"/>
    <s v="餐饮"/>
    <x v="2"/>
    <s v="餐馆/饭店"/>
    <d v="2012-12-28T00:00:00"/>
    <d v="2018-05-09T00:00:00"/>
    <s v="保底与流水两者取高"/>
    <s v="0.11"/>
    <s v="0.11"/>
    <s v=""/>
    <n v="5.4"/>
  </r>
  <r>
    <d v="2015-08-01T00:00:00"/>
    <x v="4"/>
    <x v="4"/>
    <s v="粉壹仟"/>
    <n v="340063.2"/>
    <n v="41385.691440000002"/>
    <x v="3172"/>
    <x v="7298"/>
    <x v="7220"/>
    <x v="173"/>
    <s v="餐饮"/>
    <x v="2"/>
    <s v="快餐"/>
    <d v="2012-12-06T00:00:00"/>
    <d v="2018-05-09T00:00:00"/>
    <s v="保底与流水两者取高"/>
    <s v="0.1"/>
    <s v="0.1"/>
    <s v=""/>
    <n v="5.4"/>
  </r>
  <r>
    <d v="2015-08-01T00:00:00"/>
    <x v="4"/>
    <x v="4"/>
    <s v="Lenovo 联想"/>
    <n v="249386.4"/>
    <n v="20574.378000000001"/>
    <x v="2526"/>
    <x v="7299"/>
    <x v="7221"/>
    <x v="174"/>
    <s v="电器"/>
    <x v="20"/>
    <s v="电器/家用电器/IT器材"/>
    <d v="2015-06-01T00:00:00"/>
    <d v="2017-05-31T00:00:00"/>
    <s v="保底与流水两者取高"/>
    <s v="0.05"/>
    <s v="0.05"/>
    <s v=""/>
    <n v="2"/>
  </r>
  <r>
    <d v="2015-08-01T00:00:00"/>
    <x v="4"/>
    <x v="4"/>
    <s v="木棉堂"/>
    <n v="295752"/>
    <n v="64355.635200000004"/>
    <x v="3908"/>
    <x v="7300"/>
    <x v="7222"/>
    <x v="175"/>
    <s v="餐饮"/>
    <x v="2"/>
    <s v="餐馆/饭店"/>
    <d v="2013-01-11T00:00:00"/>
    <d v="2018-05-09T00:00:00"/>
    <s v="保底与流水两者取高"/>
    <s v="0.1"/>
    <s v="0.1"/>
    <s v=""/>
    <n v="5.3"/>
  </r>
  <r>
    <d v="2015-08-01T00:00:00"/>
    <x v="4"/>
    <x v="4"/>
    <s v="新华书店"/>
    <n v="297354.96000000002"/>
    <n v="47666.000088000001"/>
    <x v="1061"/>
    <x v="7301"/>
    <x v="7223"/>
    <x v="176"/>
    <s v="其它"/>
    <x v="1"/>
    <s v="书店/漫画/杂志"/>
    <d v="2013-04-19T00:00:00"/>
    <d v="2017-05-18T00:00:00"/>
    <s v="保底与流水两者取高"/>
    <s v="0.11"/>
    <s v="0.11"/>
    <s v=""/>
    <n v="4.0999999999999996"/>
  </r>
  <r>
    <d v="2015-08-01T00:00:00"/>
    <x v="4"/>
    <x v="4"/>
    <s v="兰芳园"/>
    <n v="163119.6"/>
    <n v="26506.934999999998"/>
    <x v="3231"/>
    <x v="7302"/>
    <x v="7224"/>
    <x v="48"/>
    <s v="餐饮"/>
    <x v="0"/>
    <s v="小吃/冷饮/果汁吧"/>
    <d v="2015-06-01T00:00:00"/>
    <d v="2017-05-31T00:00:00"/>
    <s v="保底与流水两者取高"/>
    <s v="0.15"/>
    <s v="0.15"/>
    <s v=""/>
    <n v="2"/>
  </r>
  <r>
    <d v="2015-08-01T00:00:00"/>
    <x v="4"/>
    <x v="4"/>
    <s v="New Balance 新百伦"/>
    <n v="699378.9"/>
    <n v="97913.046000000002"/>
    <x v="3556"/>
    <x v="7303"/>
    <x v="7225"/>
    <x v="177"/>
    <s v="普通服饰"/>
    <x v="18"/>
    <s v="运动服饰/运动配饰"/>
    <d v="2013-03-10T00:00:00"/>
    <d v="2016-05-09T00:00:00"/>
    <s v="保底(含物管费)与流水两者取高"/>
    <s v="0.14"/>
    <s v="0.14"/>
    <s v=""/>
    <n v="3.2"/>
  </r>
  <r>
    <d v="2015-08-01T00:00:00"/>
    <x v="4"/>
    <x v="4"/>
    <s v="避风塘"/>
    <n v="1306045.56"/>
    <n v="97953.417000000001"/>
    <x v="630"/>
    <x v="7304"/>
    <x v="7226"/>
    <x v="178"/>
    <s v="餐饮"/>
    <x v="2"/>
    <s v="餐馆/饭店"/>
    <d v="2012-11-27T00:00:00"/>
    <d v="2021-05-09T00:00:00"/>
    <s v="保底(含物管费)与流水两者取高"/>
    <s v="0.08"/>
    <s v="0.08"/>
    <s v=""/>
    <n v="8.5"/>
  </r>
  <r>
    <d v="2015-08-01T00:00:00"/>
    <x v="4"/>
    <x v="4"/>
    <s v="Subway 赛百味"/>
    <n v="144382.32"/>
    <n v="21050.942256000006"/>
    <x v="1677"/>
    <x v="7305"/>
    <x v="7227"/>
    <x v="179"/>
    <s v="餐饮"/>
    <x v="2"/>
    <s v="快餐"/>
    <d v="2013-02-07T00:00:00"/>
    <d v="2018-05-09T00:00:00"/>
    <s v="保底与流水两者取高"/>
    <s v="0.12"/>
    <s v="0.12"/>
    <s v=""/>
    <n v="5.3"/>
  </r>
  <r>
    <d v="2015-08-01T00:00:00"/>
    <x v="4"/>
    <x v="4"/>
    <s v="靡尔"/>
    <n v="45118.799999999996"/>
    <n v="12276.825480000001"/>
    <x v="3757"/>
    <x v="7306"/>
    <x v="7228"/>
    <x v="110"/>
    <s v="餐饮"/>
    <x v="0"/>
    <s v="咖啡店/面包店/冰激凌"/>
    <d v="2013-12-01T00:00:00"/>
    <d v="2015-12-20T00:00:00"/>
    <s v="保底与流水两者取高"/>
    <s v="0.14"/>
    <s v="0.14"/>
    <s v=""/>
    <n v="2.1"/>
  </r>
  <r>
    <d v="2015-08-01T00:00:00"/>
    <x v="4"/>
    <x v="4"/>
    <s v="中影影院"/>
    <n v="3279593.7480000001"/>
    <n v="407107.01708849968"/>
    <x v="4474"/>
    <x v="7307"/>
    <x v="7229"/>
    <x v="180"/>
    <s v="休闲娱乐"/>
    <x v="25"/>
    <s v="电影院"/>
    <d v="2012-08-29T00:00:00"/>
    <d v="2033-05-09T00:00:00"/>
    <s v="保底与流水两者取高"/>
    <s v="0.12"/>
    <s v="0.12"/>
    <s v=""/>
    <n v="20.7"/>
  </r>
  <r>
    <d v="2015-08-01T00:00:00"/>
    <x v="4"/>
    <x v="4"/>
    <s v="KFC Select 肯德基精选"/>
    <n v="407340"/>
    <n v="48628.321784276246"/>
    <x v="4369"/>
    <x v="6928"/>
    <x v="6963"/>
    <x v="181"/>
    <s v="餐饮"/>
    <x v="2"/>
    <s v="快餐"/>
    <d v="2013-03-04T00:00:00"/>
    <d v="2028-06-13T00:00:00"/>
    <s v="保底与流水两者取高"/>
    <n v="0.08"/>
    <n v="0.08"/>
    <s v=""/>
    <n v="15.3"/>
  </r>
  <r>
    <d v="2015-08-01T00:00:00"/>
    <x v="4"/>
    <x v="4"/>
    <s v="The Little Gym"/>
    <n v="362076"/>
    <n v="63399.507599999997"/>
    <x v="3578"/>
    <x v="7308"/>
    <x v="7230"/>
    <x v="182"/>
    <s v="休闲娱乐"/>
    <x v="10"/>
    <s v="保龄球馆"/>
    <d v="2012-12-18T00:00:00"/>
    <d v="2018-05-09T00:00:00"/>
    <s v="纯保底"/>
    <s v="0."/>
    <s v="0."/>
    <s v=""/>
    <n v="5.4"/>
  </r>
  <r>
    <d v="2015-08-01T00:00:00"/>
    <x v="4"/>
    <x v="4"/>
    <s v="Skull Candy"/>
    <n v="78534"/>
    <n v="17662.296600000001"/>
    <x v="777"/>
    <x v="7309"/>
    <x v="7231"/>
    <x v="1"/>
    <s v="电器"/>
    <x v="24"/>
    <s v="音像视觉设备/照相器材"/>
    <d v="2015-06-27T00:00:00"/>
    <d v="2017-06-26T00:00:00"/>
    <s v="保底与流水两者取高"/>
    <s v="0.14"/>
    <s v="0.14"/>
    <s v=""/>
    <n v="2"/>
  </r>
  <r>
    <d v="2015-08-01T00:00:00"/>
    <x v="4"/>
    <x v="4"/>
    <s v="Jasonwood 坚持我的"/>
    <n v="264834.24"/>
    <n v="48491.149343999998"/>
    <x v="3177"/>
    <x v="7310"/>
    <x v="7232"/>
    <x v="191"/>
    <s v="普通服饰"/>
    <x v="9"/>
    <s v="中性服装/休闲服饰"/>
    <d v="2015-06-17T00:00:00"/>
    <d v="2017-06-16T00:00:00"/>
    <s v="保底与流水两者取高"/>
    <s v="0.16"/>
    <s v="0.16"/>
    <s v=""/>
    <n v="2"/>
  </r>
  <r>
    <d v="2015-08-01T00:00:00"/>
    <x v="4"/>
    <x v="4"/>
    <s v="MLB"/>
    <n v="129629.28"/>
    <n v="27948.072767999998"/>
    <x v="3048"/>
    <x v="7311"/>
    <x v="7233"/>
    <x v="192"/>
    <s v="普通服饰"/>
    <x v="18"/>
    <s v="运动服饰/运动配饰"/>
    <d v="2015-06-17T00:00:00"/>
    <d v="2017-06-16T00:00:00"/>
    <s v="保底与流水两者取高"/>
    <s v="0.18"/>
    <s v="0.18"/>
    <s v=""/>
    <n v="2"/>
  </r>
  <r>
    <d v="2015-08-01T00:00:00"/>
    <x v="4"/>
    <x v="4"/>
    <s v="Adidas 阿迪达斯"/>
    <n v="302570.39999999997"/>
    <n v="54402.157919999998"/>
    <x v="1532"/>
    <x v="7312"/>
    <x v="7234"/>
    <x v="54"/>
    <s v="普通服饰"/>
    <x v="18"/>
    <s v="运动服饰/运动配饰"/>
    <d v="2015-06-17T00:00:00"/>
    <d v="2017-06-16T00:00:00"/>
    <s v="保底与流水两者取高"/>
    <s v="0.16"/>
    <s v="0.16"/>
    <s v=""/>
    <n v="2"/>
  </r>
  <r>
    <d v="2015-08-01T00:00:00"/>
    <x v="4"/>
    <x v="4"/>
    <s v="Nike 耐克"/>
    <n v="572718"/>
    <n v="97648.419000000009"/>
    <x v="4455"/>
    <x v="7313"/>
    <x v="7235"/>
    <x v="54"/>
    <s v="普通服饰"/>
    <x v="18"/>
    <s v="运动服饰/运动配饰"/>
    <d v="2014-12-16T00:00:00"/>
    <d v="2016-12-15T00:00:00"/>
    <s v="保底与流水两者取高"/>
    <s v="0.16"/>
    <s v="0.16"/>
    <s v=""/>
    <n v="2"/>
  </r>
  <r>
    <d v="2015-08-01T00:00:00"/>
    <x v="4"/>
    <x v="4"/>
    <s v="I Love Choc"/>
    <n v="137737.44"/>
    <n v="25398.783935999996"/>
    <x v="3356"/>
    <x v="7314"/>
    <x v="7236"/>
    <x v="149"/>
    <s v="普通服饰"/>
    <x v="9"/>
    <s v="中性服装/休闲服饰"/>
    <d v="2013-02-25T00:00:00"/>
    <d v="2016-05-09T00:00:00"/>
    <s v="保底与流水两者取高"/>
    <s v="0.16"/>
    <s v="0.16"/>
    <s v=""/>
    <n v="3.2"/>
  </r>
  <r>
    <d v="2015-08-01T00:00:00"/>
    <x v="4"/>
    <x v="4"/>
    <s v="15mins"/>
    <n v="100099.2"/>
    <n v="20159.978879999999"/>
    <x v="4008"/>
    <x v="7315"/>
    <x v="7237"/>
    <x v="149"/>
    <s v="普通服饰"/>
    <x v="6"/>
    <s v="鞋"/>
    <d v="2015-06-01T00:00:00"/>
    <d v="2017-05-31T00:00:00"/>
    <s v="保底与流水两者取高"/>
    <s v="0.16"/>
    <s v="0.16"/>
    <s v=""/>
    <n v="2"/>
  </r>
  <r>
    <d v="2015-08-01T00:00:00"/>
    <x v="4"/>
    <x v="4"/>
    <s v="Skechers 斯凯奇"/>
    <n v="470168.64"/>
    <n v="89238.007871999987"/>
    <x v="4475"/>
    <x v="7316"/>
    <x v="7238"/>
    <x v="5"/>
    <s v="普通服饰"/>
    <x v="9"/>
    <s v="中性服装/休闲服饰"/>
    <d v="2013-06-20T00:00:00"/>
    <d v="2016-07-19T00:00:00"/>
    <s v="保底与流水两者取高"/>
    <s v="0.17"/>
    <s v="0.17"/>
    <s v=""/>
    <n v="3.1"/>
  </r>
  <r>
    <d v="2015-08-01T00:00:00"/>
    <x v="4"/>
    <x v="4"/>
    <s v="Mini Peace 太平鸟童装"/>
    <n v="328411.2"/>
    <n v="52907.044320000001"/>
    <x v="498"/>
    <x v="7317"/>
    <x v="7239"/>
    <x v="183"/>
    <s v="儿童"/>
    <x v="14"/>
    <s v="童装/童鞋"/>
    <d v="2013-01-21T00:00:00"/>
    <d v="2016-05-09T00:00:00"/>
    <s v="保底与流水两者取高"/>
    <s v="0.15"/>
    <s v="0.15"/>
    <s v=""/>
    <n v="3.3"/>
  </r>
  <r>
    <d v="2015-08-01T00:00:00"/>
    <x v="4"/>
    <x v="4"/>
    <s v="Les Enphants 丽婴房"/>
    <n v="263556.59999999998"/>
    <n v="48995.17194"/>
    <x v="1094"/>
    <x v="7318"/>
    <x v="7240"/>
    <x v="55"/>
    <s v="儿童"/>
    <x v="14"/>
    <s v="母婴用品"/>
    <d v="2013-02-21T00:00:00"/>
    <d v="2016-05-09T00:00:00"/>
    <s v="保底与流水两者取高"/>
    <s v="0.17"/>
    <s v="0.17"/>
    <s v=""/>
    <n v="3.2"/>
  </r>
  <r>
    <d v="2015-08-01T00:00:00"/>
    <x v="4"/>
    <x v="4"/>
    <s v="MQD"/>
    <n v="110812.8"/>
    <n v="35238.470399999998"/>
    <x v="4476"/>
    <x v="7319"/>
    <x v="7241"/>
    <x v="63"/>
    <s v="儿童"/>
    <x v="14"/>
    <s v="童装/童鞋"/>
    <d v="2015-06-01T00:00:00"/>
    <d v="2017-05-31T00:00:00"/>
    <s v="保底与流水两者取高"/>
    <s v="0.17"/>
    <s v="0.17"/>
    <s v=""/>
    <n v="2"/>
  </r>
  <r>
    <d v="2015-08-01T00:00:00"/>
    <x v="4"/>
    <x v="4"/>
    <s v="孩之宝"/>
    <n v="52796.4"/>
    <n v="18061.648440000001"/>
    <x v="3642"/>
    <x v="7320"/>
    <x v="7242"/>
    <x v="137"/>
    <s v="儿童"/>
    <x v="14"/>
    <s v="儿童玩具"/>
    <d v="2015-06-01T00:00:00"/>
    <d v="2017-05-31T00:00:00"/>
    <s v="保底与流水两者取高"/>
    <s v="0.13"/>
    <s v="0.13"/>
    <s v=""/>
    <n v="2"/>
  </r>
  <r>
    <d v="2015-08-01T00:00:00"/>
    <x v="4"/>
    <x v="4"/>
    <s v="happyland"/>
    <n v="56243.519999999997"/>
    <n v="21839.358815999996"/>
    <x v="4477"/>
    <x v="7321"/>
    <x v="7243"/>
    <x v="138"/>
    <s v="儿童"/>
    <x v="14"/>
    <s v="童装/童鞋"/>
    <d v="2015-06-01T00:00:00"/>
    <d v="2017-05-31T00:00:00"/>
    <s v="保底与流水两者取高"/>
    <s v="0.17"/>
    <s v="0.17"/>
    <s v=""/>
    <n v="2"/>
  </r>
  <r>
    <d v="2015-08-01T00:00:00"/>
    <x v="4"/>
    <x v="4"/>
    <s v="gxg kids"/>
    <n v="221460.84"/>
    <n v="39995.827703999996"/>
    <x v="3259"/>
    <x v="7322"/>
    <x v="7244"/>
    <x v="184"/>
    <s v="儿童"/>
    <x v="14"/>
    <s v="童装/童鞋"/>
    <d v="2015-04-10T00:00:00"/>
    <d v="2017-04-24T00:00:00"/>
    <s v="保底与流水两者取高"/>
    <s v="0.16"/>
    <s v="0.16"/>
    <s v=""/>
    <n v="2"/>
  </r>
  <r>
    <d v="2015-08-01T00:00:00"/>
    <x v="4"/>
    <x v="4"/>
    <s v="M·latin 马拉丁"/>
    <n v="323842.8"/>
    <n v="61951.127639999999"/>
    <x v="137"/>
    <x v="7323"/>
    <x v="7245"/>
    <x v="185"/>
    <s v="儿童"/>
    <x v="14"/>
    <s v="童装/童鞋"/>
    <d v="2013-01-07T00:00:00"/>
    <d v="2016-05-09T00:00:00"/>
    <s v="保底与流水两者取高"/>
    <s v="0.16"/>
    <s v="0.16"/>
    <s v=""/>
    <n v="3.3"/>
  </r>
  <r>
    <d v="2015-08-01T00:00:00"/>
    <x v="4"/>
    <x v="4"/>
    <s v="jnby by JNBY"/>
    <n v="195601.19999999998"/>
    <n v="48919.860119999998"/>
    <x v="4478"/>
    <x v="7324"/>
    <x v="7246"/>
    <x v="25"/>
    <s v="儿童"/>
    <x v="14"/>
    <s v="童装/童鞋"/>
    <d v="2013-01-11T00:00:00"/>
    <d v="2016-05-09T00:00:00"/>
    <s v="保底与流水两者取高"/>
    <s v="0.18"/>
    <s v="0.18"/>
    <s v=""/>
    <n v="3.3"/>
  </r>
  <r>
    <d v="2015-08-01T00:00:00"/>
    <x v="4"/>
    <x v="4"/>
    <s v="大光明眼镜"/>
    <n v="218847.6"/>
    <n v="51297.877440000004"/>
    <x v="4479"/>
    <x v="7325"/>
    <x v="7247"/>
    <x v="186"/>
    <s v="其它"/>
    <x v="1"/>
    <s v="眼镜"/>
    <d v="2013-03-15T00:00:00"/>
    <d v="2016-05-09T00:00:00"/>
    <s v="保底与流水两者取高"/>
    <s v="0.19"/>
    <s v="0.19"/>
    <s v=""/>
    <n v="3.2"/>
  </r>
  <r>
    <d v="2015-08-01T00:00:00"/>
    <x v="4"/>
    <x v="4"/>
    <s v="O-Land"/>
    <n v="132169.56"/>
    <n v="57810.965543999999"/>
    <x v="4480"/>
    <x v="7326"/>
    <x v="7248"/>
    <x v="187"/>
    <s v="儿童"/>
    <x v="22"/>
    <s v="儿童主题乐园"/>
    <d v="2012-11-28T00:00:00"/>
    <d v="2025-05-26T00:00:00"/>
    <s v="纯扣"/>
    <s v="0.14"/>
    <s v="0.14"/>
    <s v=""/>
    <n v="12.5"/>
  </r>
  <r>
    <d v="2015-08-01T00:00:00"/>
    <x v="4"/>
    <x v="4"/>
    <s v="康贝"/>
    <n v="103340.4"/>
    <n v="34670.704199999993"/>
    <x v="4481"/>
    <x v="7327"/>
    <x v="7249"/>
    <x v="164"/>
    <s v="儿童"/>
    <x v="14"/>
    <s v="童装/童鞋"/>
    <d v="2013-02-21T00:00:00"/>
    <d v="2016-05-09T00:00:00"/>
    <s v="保底与流水两者取高"/>
    <s v="0.2"/>
    <s v="0.2"/>
    <s v=""/>
    <n v="3.2"/>
  </r>
  <r>
    <d v="2015-08-01T00:00:00"/>
    <x v="4"/>
    <x v="4"/>
    <s v="悠游堂"/>
    <n v="326712"/>
    <n v="118237.07279999999"/>
    <x v="4482"/>
    <x v="7328"/>
    <x v="7250"/>
    <x v="188"/>
    <s v="儿童"/>
    <x v="22"/>
    <s v="儿童主题乐园"/>
    <d v="2013-04-13T00:00:00"/>
    <d v="2018-05-27T00:00:00"/>
    <s v="保底与流水两者取高"/>
    <s v="0.22"/>
    <s v="0.22"/>
    <s v=""/>
    <n v="5.0999999999999996"/>
  </r>
  <r>
    <d v="2015-08-01T00:00:00"/>
    <x v="4"/>
    <x v="4"/>
    <s v="娇莉芙"/>
    <n v="322150.8"/>
    <n v="72999.371279999992"/>
    <x v="4483"/>
    <x v="7329"/>
    <x v="7251"/>
    <x v="145"/>
    <s v="美容"/>
    <x v="8"/>
    <s v="美容/美发/美甲"/>
    <d v="2012-11-30T00:00:00"/>
    <d v="2018-05-09T00:00:00"/>
    <s v="保底与流水两者取高"/>
    <s v="0.11"/>
    <s v="0.11"/>
    <s v=""/>
    <n v="5.4"/>
  </r>
  <r>
    <d v="2015-08-01T00:00:00"/>
    <x v="4"/>
    <x v="4"/>
    <s v="木马王国"/>
    <n v="1684940.4"/>
    <n v="186859.89035999999"/>
    <x v="2425"/>
    <x v="7330"/>
    <x v="7252"/>
    <x v="189"/>
    <s v="儿童"/>
    <x v="22"/>
    <s v="儿童主题乐园"/>
    <d v="2013-01-14T00:00:00"/>
    <d v="2022-05-13T00:00:00"/>
    <s v="保底(含物管费)与流水两者取高"/>
    <n v="0"/>
    <n v="0"/>
    <s v=""/>
    <n v="9.3000000000000007"/>
  </r>
  <r>
    <d v="2015-08-01T00:00:00"/>
    <x v="4"/>
    <x v="4"/>
    <s v="泰兰尼斯"/>
    <n v="78372"/>
    <n v="13142.984399999999"/>
    <x v="1390"/>
    <x v="7331"/>
    <x v="7253"/>
    <x v="6"/>
    <s v="儿童"/>
    <x v="14"/>
    <s v="童装/童鞋"/>
    <d v="2015-07-16T00:00:00"/>
    <d v="2016-07-15T00:00:00"/>
    <s v="保底与流水两者取高"/>
    <s v="0.16"/>
    <s v="0.16"/>
    <s v=""/>
    <n v="1"/>
  </r>
  <r>
    <d v="2015-08-01T00:00:00"/>
    <x v="4"/>
    <x v="4"/>
    <s v="Zippo"/>
    <n v="55497.264000000003"/>
    <n v="7442.1831024000003"/>
    <x v="1642"/>
    <x v="7332"/>
    <x v="7254"/>
    <x v="10"/>
    <s v="其它"/>
    <x v="1"/>
    <s v="个人嗜好/收藏品"/>
    <d v="2013-11-09T00:00:00"/>
    <d v="2015-11-08T00:00:00"/>
    <s v="保底与流水两者取高"/>
    <s v="0.12"/>
    <s v="0.12"/>
    <s v=""/>
    <n v="2"/>
  </r>
  <r>
    <d v="2015-08-01T00:00:00"/>
    <x v="4"/>
    <x v="4"/>
    <s v="New Balance Kids"/>
    <n v="141174"/>
    <n v="0"/>
    <x v="100"/>
    <x v="7333"/>
    <x v="104"/>
    <x v="10"/>
    <s v="儿童"/>
    <x v="14"/>
    <s v="童装/童鞋"/>
    <d v="2013-07-31T00:00:00"/>
    <d v="2015-07-30T00:00:00"/>
    <s v="保底与流水两者取高"/>
    <s v="0.14"/>
    <s v="0.14"/>
    <s v=""/>
    <n v="2"/>
  </r>
  <r>
    <d v="2015-08-01T00:00:00"/>
    <x v="4"/>
    <x v="4"/>
    <s v="Carrera 卡雷拉"/>
    <n v="70764"/>
    <n v="10197.092400000001"/>
    <x v="13"/>
    <x v="7334"/>
    <x v="7255"/>
    <x v="47"/>
    <s v="儿童"/>
    <x v="14"/>
    <s v="儿童玩具"/>
    <d v="2014-05-28T00:00:00"/>
    <d v="2016-05-27T00:00:00"/>
    <s v="保底与流水两者取高"/>
    <s v="0.11"/>
    <s v="0.11"/>
    <s v=""/>
    <n v="2"/>
  </r>
  <r>
    <d v="2015-08-01T00:00:00"/>
    <x v="4"/>
    <x v="4"/>
    <s v="咔卟咔卟"/>
    <n v="61170"/>
    <n v="9548.6370000000006"/>
    <x v="910"/>
    <x v="7335"/>
    <x v="7256"/>
    <x v="10"/>
    <s v="餐饮"/>
    <x v="0"/>
    <s v="小吃/冷饮/果汁吧"/>
    <d v="2014-08-13T00:00:00"/>
    <d v="2015-08-12T00:00:00"/>
    <s v="保底与流水两者取高"/>
    <s v="0.14"/>
    <s v="0.14"/>
    <s v=""/>
    <n v="1"/>
  </r>
  <r>
    <d v="2015-08-01T00:00:00"/>
    <x v="4"/>
    <x v="4"/>
    <s v="Dr. Kong 江博士"/>
    <n v="129402.59999999999"/>
    <n v="22593.693960000001"/>
    <x v="1639"/>
    <x v="7336"/>
    <x v="7257"/>
    <x v="64"/>
    <s v="儿童"/>
    <x v="14"/>
    <s v="童装/童鞋"/>
    <d v="2015-04-18T00:00:00"/>
    <d v="2016-04-17T00:00:00"/>
    <s v="保底与流水两者取高"/>
    <s v="0.17"/>
    <s v="0.17"/>
    <s v=""/>
    <n v="1"/>
  </r>
  <r>
    <d v="2015-08-01T00:00:00"/>
    <x v="4"/>
    <x v="4"/>
    <s v="Cold Stone 酷圣石"/>
    <n v="199473.6"/>
    <n v="28205.567040000002"/>
    <x v="2874"/>
    <x v="7337"/>
    <x v="7258"/>
    <x v="94"/>
    <s v="餐饮"/>
    <x v="0"/>
    <s v="咖啡店/面包店/冰激凌"/>
    <d v="2014-07-21T00:00:00"/>
    <d v="2019-07-13T00:00:00"/>
    <s v="保底与流水两者取高"/>
    <s v="0.13"/>
    <s v="0.13"/>
    <s v=""/>
    <n v="5"/>
  </r>
  <r>
    <d v="2015-08-01T00:00:00"/>
    <x v="4"/>
    <x v="4"/>
    <s v="维果部落(03-K11)"/>
    <n v="43272"/>
    <n v="4327.2"/>
    <x v="5"/>
    <x v="7338"/>
    <x v="7259"/>
    <x v="11"/>
    <s v="餐饮"/>
    <x v="0"/>
    <s v="小吃/冷饮/果汁吧"/>
    <d v="2014-03-14T00:00:00"/>
    <d v="2016-03-13T00:00:00"/>
    <s v="保底(含物管费)与流水两者取高"/>
    <s v="0.1"/>
    <s v="0.1"/>
    <s v=""/>
    <n v="2"/>
  </r>
  <r>
    <d v="2015-08-01T00:00:00"/>
    <x v="4"/>
    <x v="4"/>
    <s v="维果部落(03-K12)"/>
    <n v="77124"/>
    <n v="7712.4"/>
    <x v="5"/>
    <x v="7339"/>
    <x v="7260"/>
    <x v="11"/>
    <s v="餐饮"/>
    <x v="0"/>
    <s v="小吃/冷饮/果汁吧"/>
    <d v="2014-03-14T00:00:00"/>
    <d v="2016-03-13T00:00:00"/>
    <s v="保底(含物管费)与流水两者取高"/>
    <s v="0.1"/>
    <s v="0.1"/>
    <s v=""/>
    <n v="2"/>
  </r>
  <r>
    <d v="2015-08-01T00:00:00"/>
    <x v="4"/>
    <x v="4"/>
    <s v="爱茜茜里(冰车)"/>
    <n v="16317.599999999999"/>
    <n v="3211.30368"/>
    <x v="4484"/>
    <x v="7340"/>
    <x v="7261"/>
    <x v="11"/>
    <s v="餐饮"/>
    <x v="0"/>
    <s v="咖啡店/面包店/冰激凌"/>
    <d v="2014-05-31T00:00:00"/>
    <d v="2015-05-31T00:00:00"/>
    <s v="保底与流水两者取高"/>
    <s v="0.16"/>
    <s v="0.16"/>
    <s v=""/>
    <n v="1"/>
  </r>
  <r>
    <d v="2015-09-01T00:00:00"/>
    <x v="4"/>
    <x v="4"/>
    <s v="银乐迪"/>
    <n v="890342.40000000002"/>
    <n v="189820.99967999998"/>
    <x v="4485"/>
    <x v="7341"/>
    <x v="7262"/>
    <x v="166"/>
    <s v="休闲娱乐"/>
    <x v="23"/>
    <s v="KTV"/>
    <d v="2013-01-08T00:00:00"/>
    <d v="2023-05-09T00:00:00"/>
    <s v="纯保底"/>
    <s v="0."/>
    <s v="0."/>
    <s v=""/>
    <n v="10.3"/>
  </r>
  <r>
    <d v="2015-09-01T00:00:00"/>
    <x v="4"/>
    <x v="4"/>
    <s v="Caffe Bene 咖啡陪你"/>
    <n v="97511.724000000002"/>
    <n v="20740.743694800003"/>
    <x v="3392"/>
    <x v="7342"/>
    <x v="7263"/>
    <x v="167"/>
    <s v="餐饮"/>
    <x v="0"/>
    <s v="咖啡店/面包店/冰激凌"/>
    <d v="2013-03-25T00:00:00"/>
    <d v="2018-04-23T00:00:00"/>
    <s v="保底与流水两者取高"/>
    <s v="0.1"/>
    <s v="0.1"/>
    <s v=""/>
    <n v="5.0999999999999996"/>
  </r>
  <r>
    <d v="2015-09-01T00:00:00"/>
    <x v="4"/>
    <x v="4"/>
    <s v="青花瓷"/>
    <n v="485658"/>
    <n v="69012.001799999998"/>
    <x v="105"/>
    <x v="7343"/>
    <x v="7264"/>
    <x v="168"/>
    <s v="餐饮"/>
    <x v="2"/>
    <s v="餐馆/饭店"/>
    <d v="2012-12-24T00:00:00"/>
    <d v="2021-05-09T00:00:00"/>
    <s v="保底(含物管费)与流水两者取高"/>
    <s v="0.08"/>
    <s v="0.08"/>
    <s v=""/>
    <n v="8.4"/>
  </r>
  <r>
    <d v="2015-09-01T00:00:00"/>
    <x v="4"/>
    <x v="4"/>
    <s v="菲滋比萨"/>
    <n v="738477.6"/>
    <n v="73109.282399999996"/>
    <x v="2827"/>
    <x v="7344"/>
    <x v="7265"/>
    <x v="169"/>
    <s v="餐饮"/>
    <x v="2"/>
    <s v="快餐"/>
    <d v="2012-12-14T00:00:00"/>
    <d v="2021-05-09T00:00:00"/>
    <s v="保底与流水两者取高"/>
    <s v="0.08"/>
    <s v="0.08"/>
    <s v=""/>
    <n v="8.4"/>
  </r>
  <r>
    <d v="2015-09-01T00:00:00"/>
    <x v="4"/>
    <x v="4"/>
    <s v="Grandma's Home 外婆家"/>
    <n v="2698189.1999999997"/>
    <n v="111165.39504"/>
    <x v="4486"/>
    <x v="7345"/>
    <x v="7266"/>
    <x v="170"/>
    <s v="餐饮"/>
    <x v="2"/>
    <s v="餐馆/饭店"/>
    <d v="2012-11-28T00:00:00"/>
    <d v="2023-05-09T00:00:00"/>
    <s v="纯保底"/>
    <s v="0."/>
    <s v="0."/>
    <s v=""/>
    <n v="10.4"/>
  </r>
  <r>
    <d v="2015-09-01T00:00:00"/>
    <x v="4"/>
    <x v="4"/>
    <s v="山葵家"/>
    <n v="639165.6"/>
    <n v="60720.731999999996"/>
    <x v="2470"/>
    <x v="7346"/>
    <x v="7267"/>
    <x v="177"/>
    <s v="餐饮"/>
    <x v="2"/>
    <s v="餐馆/饭店"/>
    <d v="2014-01-01T00:00:00"/>
    <d v="2017-12-31T00:00:00"/>
    <s v="保底(含物管费)与流水两者取高"/>
    <s v="0.1"/>
    <s v="0.1"/>
    <s v=""/>
    <n v="4"/>
  </r>
  <r>
    <d v="2015-09-01T00:00:00"/>
    <x v="4"/>
    <x v="4"/>
    <s v="Mentor Salon 曼都沙龙"/>
    <n v="283688.39999999997"/>
    <n v="30808.560239999995"/>
    <x v="4487"/>
    <x v="7347"/>
    <x v="7268"/>
    <x v="25"/>
    <s v="美容"/>
    <x v="8"/>
    <s v="美容/美发/美甲"/>
    <d v="2013-01-11T00:00:00"/>
    <d v="2018-05-09T00:00:00"/>
    <s v="纯保底"/>
    <s v="0."/>
    <s v="0."/>
    <s v=""/>
    <n v="5.3"/>
  </r>
  <r>
    <d v="2015-09-01T00:00:00"/>
    <x v="4"/>
    <x v="4"/>
    <s v="Balabala 巴拉巴拉"/>
    <n v="316407.95999999996"/>
    <n v="53472.945239999994"/>
    <x v="4488"/>
    <x v="7348"/>
    <x v="7269"/>
    <x v="54"/>
    <s v="儿童"/>
    <x v="14"/>
    <s v="童装/童鞋"/>
    <d v="2013-01-11T00:00:00"/>
    <d v="2016-05-09T00:00:00"/>
    <s v="保底与流水两者取高"/>
    <s v="0.15"/>
    <s v="0.15"/>
    <s v=""/>
    <n v="3.3"/>
  </r>
  <r>
    <d v="2015-09-01T00:00:00"/>
    <x v="4"/>
    <x v="4"/>
    <s v="Kids Station 好孩子星站"/>
    <n v="94424.04"/>
    <n v="19083.098483999998"/>
    <x v="1413"/>
    <x v="7349"/>
    <x v="7270"/>
    <x v="106"/>
    <s v="儿童"/>
    <x v="14"/>
    <s v="童装/童鞋"/>
    <d v="2015-05-10T00:00:00"/>
    <d v="2017-05-09T00:00:00"/>
    <s v="保底与流水两者取高"/>
    <s v="0.13"/>
    <s v="0.13"/>
    <s v=""/>
    <n v="2"/>
  </r>
  <r>
    <d v="2015-09-01T00:00:00"/>
    <x v="4"/>
    <x v="4"/>
    <s v="爱尚内衣"/>
    <n v="152307.6"/>
    <n v="45387.664799999991"/>
    <x v="4489"/>
    <x v="7350"/>
    <x v="7271"/>
    <x v="41"/>
    <s v="普通服饰"/>
    <x v="9"/>
    <s v="内衣裤/保暖内衣"/>
    <d v="2015-06-01T00:00:00"/>
    <d v="2016-05-31T00:00:00"/>
    <s v="保底与流水两者取高"/>
    <s v="0.15"/>
    <s v="0.15"/>
    <s v=""/>
    <n v="1"/>
  </r>
  <r>
    <d v="2015-09-01T00:00:00"/>
    <x v="4"/>
    <x v="4"/>
    <s v="Adidas Kids"/>
    <n v="120829.2"/>
    <n v="27005.3262"/>
    <x v="3546"/>
    <x v="7351"/>
    <x v="7272"/>
    <x v="159"/>
    <s v="儿童"/>
    <x v="14"/>
    <s v="童装/童鞋"/>
    <d v="2015-04-29T00:00:00"/>
    <d v="2017-04-28T00:00:00"/>
    <s v="保底与流水两者取高"/>
    <s v="0.13"/>
    <s v="0.13"/>
    <s v=""/>
    <n v="2"/>
  </r>
  <r>
    <d v="2015-09-01T00:00:00"/>
    <x v="4"/>
    <x v="4"/>
    <s v="Han Lin BBQ 韩林炭烤"/>
    <n v="490057.19999999995"/>
    <n v="88994.387520000004"/>
    <x v="3284"/>
    <x v="7352"/>
    <x v="7273"/>
    <x v="190"/>
    <s v="餐饮"/>
    <x v="2"/>
    <s v="餐馆/饭店"/>
    <d v="2015-04-10T00:00:00"/>
    <d v="2019-05-09T00:00:00"/>
    <s v="保底与流水两者取高"/>
    <s v="0.1"/>
    <s v="0.1"/>
    <s v=""/>
    <n v="4.0999999999999996"/>
  </r>
  <r>
    <d v="2015-09-01T00:00:00"/>
    <x v="4"/>
    <x v="4"/>
    <s v="云蝶"/>
    <n v="302865.59999999998"/>
    <n v="47822.478240000004"/>
    <x v="2600"/>
    <x v="7353"/>
    <x v="7274"/>
    <x v="172"/>
    <s v="餐饮"/>
    <x v="2"/>
    <s v="餐馆/饭店"/>
    <d v="2012-12-28T00:00:00"/>
    <d v="2018-05-09T00:00:00"/>
    <s v="保底与流水两者取高"/>
    <s v="0.11"/>
    <s v="0.11"/>
    <s v=""/>
    <n v="5.4"/>
  </r>
  <r>
    <d v="2015-09-01T00:00:00"/>
    <x v="4"/>
    <x v="4"/>
    <s v="粉壹仟"/>
    <n v="270700.79999999999"/>
    <n v="39359.89632"/>
    <x v="1754"/>
    <x v="7354"/>
    <x v="7275"/>
    <x v="173"/>
    <s v="餐饮"/>
    <x v="2"/>
    <s v="快餐"/>
    <d v="2012-12-06T00:00:00"/>
    <d v="2018-05-09T00:00:00"/>
    <s v="保底与流水两者取高"/>
    <s v="0.1"/>
    <s v="0.1"/>
    <s v=""/>
    <n v="5.4"/>
  </r>
  <r>
    <d v="2015-09-01T00:00:00"/>
    <x v="4"/>
    <x v="4"/>
    <s v="Lenovo 联想"/>
    <n v="242478"/>
    <n v="20586.3822"/>
    <x v="4490"/>
    <x v="7355"/>
    <x v="7276"/>
    <x v="174"/>
    <s v="电器"/>
    <x v="20"/>
    <s v="电器/家用电器/IT器材"/>
    <d v="2015-06-01T00:00:00"/>
    <d v="2017-05-31T00:00:00"/>
    <s v="保底与流水两者取高"/>
    <s v="0.05"/>
    <s v="0.05"/>
    <s v=""/>
    <n v="2"/>
  </r>
  <r>
    <d v="2015-09-01T00:00:00"/>
    <x v="4"/>
    <x v="4"/>
    <s v="木棉堂"/>
    <n v="304228.8"/>
    <n v="64344.391200000005"/>
    <x v="2176"/>
    <x v="7356"/>
    <x v="7277"/>
    <x v="175"/>
    <s v="餐饮"/>
    <x v="2"/>
    <s v="餐馆/饭店"/>
    <d v="2013-01-11T00:00:00"/>
    <d v="2018-05-09T00:00:00"/>
    <s v="保底与流水两者取高"/>
    <s v="0.1"/>
    <s v="0.1"/>
    <s v=""/>
    <n v="5.3"/>
  </r>
  <r>
    <d v="2015-09-01T00:00:00"/>
    <x v="4"/>
    <x v="4"/>
    <s v="新华书店"/>
    <n v="323315.03999999998"/>
    <n v="48755.908031999999"/>
    <x v="4491"/>
    <x v="7357"/>
    <x v="7278"/>
    <x v="176"/>
    <s v="其它"/>
    <x v="1"/>
    <s v="书店/漫画/杂志"/>
    <d v="2013-04-19T00:00:00"/>
    <d v="2017-05-18T00:00:00"/>
    <s v="保底与流水两者取高"/>
    <s v="0.11"/>
    <s v="0.11"/>
    <s v=""/>
    <n v="4.0999999999999996"/>
  </r>
  <r>
    <d v="2015-09-01T00:00:00"/>
    <x v="4"/>
    <x v="4"/>
    <s v="兰芳园"/>
    <n v="147156"/>
    <n v="24118.868399999999"/>
    <x v="4492"/>
    <x v="7358"/>
    <x v="7279"/>
    <x v="48"/>
    <s v="餐饮"/>
    <x v="0"/>
    <s v="小吃/冷饮/果汁吧"/>
    <d v="2015-06-01T00:00:00"/>
    <d v="2017-05-31T00:00:00"/>
    <s v="保底与流水两者取高"/>
    <s v="0.15"/>
    <s v="0.15"/>
    <s v=""/>
    <n v="2"/>
  </r>
  <r>
    <d v="2015-09-01T00:00:00"/>
    <x v="4"/>
    <x v="4"/>
    <s v="New Balance 新百伦"/>
    <n v="716296.5959999999"/>
    <n v="100281.52343999999"/>
    <x v="445"/>
    <x v="7359"/>
    <x v="7280"/>
    <x v="177"/>
    <s v="普通服饰"/>
    <x v="18"/>
    <s v="运动服饰/运动配饰"/>
    <d v="2013-03-10T00:00:00"/>
    <d v="2016-05-09T00:00:00"/>
    <s v="保底(含物管费)与流水两者取高"/>
    <s v="0.14"/>
    <s v="0.14"/>
    <s v=""/>
    <n v="3.2"/>
  </r>
  <r>
    <d v="2015-09-01T00:00:00"/>
    <x v="4"/>
    <x v="4"/>
    <s v="避风塘"/>
    <n v="1073462.46"/>
    <n v="88238.614212000015"/>
    <x v="2005"/>
    <x v="7360"/>
    <x v="7281"/>
    <x v="178"/>
    <s v="餐饮"/>
    <x v="2"/>
    <s v="餐馆/饭店"/>
    <d v="2012-11-27T00:00:00"/>
    <d v="2021-05-09T00:00:00"/>
    <s v="保底(含物管费)与流水两者取高"/>
    <s v="0.08"/>
    <s v="0.08"/>
    <s v=""/>
    <n v="8.5"/>
  </r>
  <r>
    <d v="2015-09-01T00:00:00"/>
    <x v="4"/>
    <x v="4"/>
    <s v="Subway 赛百味"/>
    <n v="156858.72"/>
    <n v="22540.598064000002"/>
    <x v="2195"/>
    <x v="7361"/>
    <x v="7282"/>
    <x v="179"/>
    <s v="餐饮"/>
    <x v="2"/>
    <s v="快餐"/>
    <d v="2013-02-07T00:00:00"/>
    <d v="2018-05-09T00:00:00"/>
    <s v="保底与流水两者取高"/>
    <s v="0.12"/>
    <s v="0.12"/>
    <s v=""/>
    <n v="5.3"/>
  </r>
  <r>
    <d v="2015-09-01T00:00:00"/>
    <x v="4"/>
    <x v="4"/>
    <s v="靡尔"/>
    <n v="30180"/>
    <n v="12277.224"/>
    <x v="4493"/>
    <x v="7362"/>
    <x v="7283"/>
    <x v="110"/>
    <s v="餐饮"/>
    <x v="0"/>
    <s v="咖啡店/面包店/冰激凌"/>
    <d v="2013-12-01T00:00:00"/>
    <d v="2015-12-20T00:00:00"/>
    <s v="保底与流水两者取高"/>
    <s v="0.14"/>
    <s v="0.14"/>
    <s v=""/>
    <n v="2.1"/>
  </r>
  <r>
    <d v="2015-09-01T00:00:00"/>
    <x v="4"/>
    <x v="4"/>
    <s v="中影影院"/>
    <n v="3997696.6439999999"/>
    <n v="489296.10411009018"/>
    <x v="4494"/>
    <x v="7363"/>
    <x v="7284"/>
    <x v="180"/>
    <s v="休闲娱乐"/>
    <x v="25"/>
    <s v="电影院"/>
    <d v="2012-08-29T00:00:00"/>
    <d v="2033-05-09T00:00:00"/>
    <s v="保底与流水两者取高"/>
    <s v="0.12"/>
    <s v="0.12"/>
    <s v=""/>
    <n v="20.7"/>
  </r>
  <r>
    <d v="2015-09-01T00:00:00"/>
    <x v="4"/>
    <x v="4"/>
    <s v="KFC Select 肯德基精选"/>
    <n v="394200"/>
    <n v="44516.679078618836"/>
    <x v="4495"/>
    <x v="7364"/>
    <x v="7285"/>
    <x v="181"/>
    <s v="餐饮"/>
    <x v="2"/>
    <s v="快餐"/>
    <d v="2013-03-04T00:00:00"/>
    <d v="2028-06-13T00:00:00"/>
    <s v="保底与流水两者取高"/>
    <n v="0.08"/>
    <n v="0.08"/>
    <s v=""/>
    <n v="15.3"/>
  </r>
  <r>
    <d v="2015-09-01T00:00:00"/>
    <x v="4"/>
    <x v="4"/>
    <s v="The Little Gym"/>
    <n v="300072"/>
    <n v="63375.206399999995"/>
    <x v="4496"/>
    <x v="7365"/>
    <x v="7286"/>
    <x v="182"/>
    <s v="休闲娱乐"/>
    <x v="10"/>
    <s v="保龄球馆"/>
    <d v="2012-12-18T00:00:00"/>
    <d v="2018-05-09T00:00:00"/>
    <s v="纯保底"/>
    <s v="0."/>
    <s v="0."/>
    <s v=""/>
    <n v="5.4"/>
  </r>
  <r>
    <d v="2015-09-01T00:00:00"/>
    <x v="4"/>
    <x v="4"/>
    <s v="Skull Candy"/>
    <n v="82639.199999999997"/>
    <n v="17659.997039999998"/>
    <x v="927"/>
    <x v="7366"/>
    <x v="7287"/>
    <x v="1"/>
    <s v="电器"/>
    <x v="24"/>
    <s v="音像视觉设备/照相器材"/>
    <d v="2015-06-27T00:00:00"/>
    <d v="2017-06-26T00:00:00"/>
    <s v="保底与流水两者取高"/>
    <s v="0.14"/>
    <s v="0.14"/>
    <s v=""/>
    <n v="2"/>
  </r>
  <r>
    <d v="2015-09-01T00:00:00"/>
    <x v="4"/>
    <x v="4"/>
    <s v="Jasonwood 坚持我的"/>
    <n v="350263.92000000004"/>
    <n v="62171.845799999996"/>
    <x v="1213"/>
    <x v="7367"/>
    <x v="7288"/>
    <x v="191"/>
    <s v="普通服饰"/>
    <x v="9"/>
    <s v="中性服装/休闲服饰"/>
    <d v="2015-06-17T00:00:00"/>
    <d v="2017-06-16T00:00:00"/>
    <s v="保底与流水两者取高"/>
    <s v="0.16"/>
    <s v="0.16"/>
    <s v=""/>
    <n v="2"/>
  </r>
  <r>
    <d v="2015-09-01T00:00:00"/>
    <x v="4"/>
    <x v="4"/>
    <s v="MLB"/>
    <n v="143794.08000000002"/>
    <n v="30498.724368000003"/>
    <x v="4497"/>
    <x v="7368"/>
    <x v="7289"/>
    <x v="192"/>
    <s v="普通服饰"/>
    <x v="18"/>
    <s v="运动服饰/运动配饰"/>
    <d v="2015-06-17T00:00:00"/>
    <d v="2017-06-16T00:00:00"/>
    <s v="保底与流水两者取高"/>
    <s v="0.18"/>
    <s v="0.18"/>
    <s v=""/>
    <n v="2"/>
  </r>
  <r>
    <d v="2015-09-01T00:00:00"/>
    <x v="4"/>
    <x v="4"/>
    <s v="Adidas 阿迪达斯"/>
    <n v="313154.39999999997"/>
    <n v="56117.268480000006"/>
    <x v="3449"/>
    <x v="7369"/>
    <x v="7290"/>
    <x v="54"/>
    <s v="普通服饰"/>
    <x v="18"/>
    <s v="运动服饰/运动配饰"/>
    <d v="2015-06-17T00:00:00"/>
    <d v="2017-06-16T00:00:00"/>
    <s v="保底与流水两者取高"/>
    <s v="0.16"/>
    <s v="0.16"/>
    <s v=""/>
    <n v="2"/>
  </r>
  <r>
    <d v="2015-09-01T00:00:00"/>
    <x v="4"/>
    <x v="4"/>
    <s v="Nike 耐克"/>
    <n v="562270.79999999993"/>
    <n v="95979.625559999986"/>
    <x v="347"/>
    <x v="7370"/>
    <x v="7291"/>
    <x v="54"/>
    <s v="普通服饰"/>
    <x v="18"/>
    <s v="运动服饰/运动配饰"/>
    <d v="2014-12-16T00:00:00"/>
    <d v="2016-12-15T00:00:00"/>
    <s v="保底与流水两者取高"/>
    <s v="0.16"/>
    <s v="0.16"/>
    <s v=""/>
    <n v="2"/>
  </r>
  <r>
    <d v="2015-09-01T00:00:00"/>
    <x v="4"/>
    <x v="4"/>
    <s v="I Love Choc"/>
    <n v="146466.12"/>
    <n v="26788.653347999996"/>
    <x v="3382"/>
    <x v="7371"/>
    <x v="7292"/>
    <x v="149"/>
    <s v="普通服饰"/>
    <x v="9"/>
    <s v="中性服装/休闲服饰"/>
    <d v="2013-02-25T00:00:00"/>
    <d v="2016-05-09T00:00:00"/>
    <s v="保底与流水两者取高"/>
    <s v="0.16"/>
    <s v="0.16"/>
    <s v=""/>
    <n v="3.2"/>
  </r>
  <r>
    <d v="2015-09-01T00:00:00"/>
    <x v="4"/>
    <x v="4"/>
    <s v="15mins"/>
    <n v="106066.8"/>
    <n v="20333.005560000001"/>
    <x v="1332"/>
    <x v="7372"/>
    <x v="7293"/>
    <x v="149"/>
    <s v="普通服饰"/>
    <x v="6"/>
    <s v="鞋"/>
    <d v="2015-06-01T00:00:00"/>
    <d v="2017-05-31T00:00:00"/>
    <s v="保底与流水两者取高"/>
    <s v="0.16"/>
    <s v="0.16"/>
    <s v=""/>
    <n v="2"/>
  </r>
  <r>
    <d v="2015-09-01T00:00:00"/>
    <x v="4"/>
    <x v="4"/>
    <s v="Skechers 斯凯奇"/>
    <n v="462961.2"/>
    <n v="88008.924120000011"/>
    <x v="922"/>
    <x v="7373"/>
    <x v="7294"/>
    <x v="5"/>
    <s v="普通服饰"/>
    <x v="9"/>
    <s v="中性服装/休闲服饰"/>
    <d v="2013-06-20T00:00:00"/>
    <d v="2016-07-19T00:00:00"/>
    <s v="保底与流水两者取高"/>
    <s v="0.17"/>
    <s v="0.17"/>
    <s v=""/>
    <n v="3.1"/>
  </r>
  <r>
    <d v="2015-09-01T00:00:00"/>
    <x v="4"/>
    <x v="4"/>
    <s v="Mini Peace 太平鸟童装"/>
    <n v="261721.19999999998"/>
    <n v="42922.2768"/>
    <x v="527"/>
    <x v="7374"/>
    <x v="7295"/>
    <x v="183"/>
    <s v="儿童"/>
    <x v="14"/>
    <s v="童装/童鞋"/>
    <d v="2013-01-21T00:00:00"/>
    <d v="2016-05-09T00:00:00"/>
    <s v="保底与流水两者取高"/>
    <s v="0.15"/>
    <s v="0.15"/>
    <s v=""/>
    <n v="3.3"/>
  </r>
  <r>
    <d v="2015-09-01T00:00:00"/>
    <x v="4"/>
    <x v="4"/>
    <s v="Les Enphants 丽婴房"/>
    <n v="232180.08"/>
    <n v="43673.073047999998"/>
    <x v="2914"/>
    <x v="7375"/>
    <x v="7296"/>
    <x v="55"/>
    <s v="儿童"/>
    <x v="14"/>
    <s v="母婴用品"/>
    <d v="2013-02-21T00:00:00"/>
    <d v="2016-05-09T00:00:00"/>
    <s v="保底与流水两者取高"/>
    <s v="0.17"/>
    <s v="0.17"/>
    <s v=""/>
    <n v="3.2"/>
  </r>
  <r>
    <d v="2015-09-01T00:00:00"/>
    <x v="4"/>
    <x v="4"/>
    <s v="MQD"/>
    <n v="119722.79999999999"/>
    <n v="35246.392319999999"/>
    <x v="2128"/>
    <x v="7376"/>
    <x v="7297"/>
    <x v="63"/>
    <s v="儿童"/>
    <x v="14"/>
    <s v="童装/童鞋"/>
    <d v="2015-06-01T00:00:00"/>
    <d v="2017-05-31T00:00:00"/>
    <s v="保底与流水两者取高"/>
    <s v="0.17"/>
    <s v="0.17"/>
    <s v=""/>
    <n v="2"/>
  </r>
  <r>
    <d v="2015-09-01T00:00:00"/>
    <x v="4"/>
    <x v="4"/>
    <s v="孩之宝"/>
    <n v="41221.199999999997"/>
    <n v="18059.007720000001"/>
    <x v="4498"/>
    <x v="7377"/>
    <x v="7298"/>
    <x v="137"/>
    <s v="儿童"/>
    <x v="14"/>
    <s v="儿童玩具"/>
    <d v="2015-06-01T00:00:00"/>
    <d v="2017-05-31T00:00:00"/>
    <s v="保底与流水两者取高"/>
    <s v="0.13"/>
    <s v="0.13"/>
    <s v=""/>
    <n v="2"/>
  </r>
  <r>
    <d v="2015-09-01T00:00:00"/>
    <x v="4"/>
    <x v="4"/>
    <s v="happyland"/>
    <n v="38474.879999999997"/>
    <n v="21838.341887999999"/>
    <x v="4499"/>
    <x v="7378"/>
    <x v="7299"/>
    <x v="138"/>
    <s v="儿童"/>
    <x v="14"/>
    <s v="童装/童鞋"/>
    <d v="2015-06-01T00:00:00"/>
    <d v="2017-05-31T00:00:00"/>
    <s v="保底与流水两者取高"/>
    <s v="0.17"/>
    <s v="0.17"/>
    <s v=""/>
    <n v="2"/>
  </r>
  <r>
    <d v="2015-09-01T00:00:00"/>
    <x v="4"/>
    <x v="4"/>
    <s v="gxg kids"/>
    <n v="268215"/>
    <n v="47474.055"/>
    <x v="1442"/>
    <x v="7379"/>
    <x v="7300"/>
    <x v="184"/>
    <s v="儿童"/>
    <x v="14"/>
    <s v="童装/童鞋"/>
    <d v="2015-04-10T00:00:00"/>
    <d v="2017-04-09T00:00:00"/>
    <s v="保底与流水两者取高"/>
    <s v="0.16"/>
    <s v="0.16"/>
    <s v=""/>
    <n v="2"/>
  </r>
  <r>
    <d v="2015-09-01T00:00:00"/>
    <x v="4"/>
    <x v="4"/>
    <s v="M·latin 马拉丁"/>
    <n v="76262.399999999994"/>
    <n v="46642.083839999999"/>
    <x v="4391"/>
    <x v="7380"/>
    <x v="7301"/>
    <x v="185"/>
    <s v="儿童"/>
    <x v="14"/>
    <s v="童装/童鞋"/>
    <d v="2013-01-07T00:00:00"/>
    <d v="2016-05-09T00:00:00"/>
    <s v="保底与流水两者取高"/>
    <s v="0.16"/>
    <s v="0.16"/>
    <s v=""/>
    <n v="3.3"/>
  </r>
  <r>
    <d v="2015-09-01T00:00:00"/>
    <x v="4"/>
    <x v="4"/>
    <s v="jnby by JNBY"/>
    <n v="123153.59999999999"/>
    <n v="48928.925280000003"/>
    <x v="4500"/>
    <x v="7381"/>
    <x v="7302"/>
    <x v="25"/>
    <s v="儿童"/>
    <x v="14"/>
    <s v="童装/童鞋"/>
    <d v="2013-01-11T00:00:00"/>
    <d v="2016-05-09T00:00:00"/>
    <s v="保底与流水两者取高"/>
    <s v="0.18"/>
    <s v="0.18"/>
    <s v=""/>
    <n v="3.3"/>
  </r>
  <r>
    <d v="2015-09-01T00:00:00"/>
    <x v="4"/>
    <x v="4"/>
    <s v="大光明眼镜"/>
    <n v="171074.4"/>
    <n v="50552.485199999996"/>
    <x v="4501"/>
    <x v="7382"/>
    <x v="7303"/>
    <x v="186"/>
    <s v="其它"/>
    <x v="1"/>
    <s v="眼镜"/>
    <d v="2013-03-15T00:00:00"/>
    <d v="2016-05-09T00:00:00"/>
    <s v="保底与流水两者取高"/>
    <s v="0.19"/>
    <s v="0.19"/>
    <s v=""/>
    <n v="3.2"/>
  </r>
  <r>
    <d v="2015-09-01T00:00:00"/>
    <x v="4"/>
    <x v="4"/>
    <s v="O-Land"/>
    <n v="52203.840000000004"/>
    <n v="46618.029119999999"/>
    <x v="4502"/>
    <x v="7383"/>
    <x v="7304"/>
    <x v="187"/>
    <s v="儿童"/>
    <x v="22"/>
    <s v="儿童主题乐园"/>
    <d v="2012-11-28T00:00:00"/>
    <d v="2025-05-26T00:00:00"/>
    <s v="纯扣"/>
    <s v="0.14"/>
    <s v="0.14"/>
    <s v=""/>
    <n v="12.5"/>
  </r>
  <r>
    <d v="2015-09-01T00:00:00"/>
    <x v="4"/>
    <x v="4"/>
    <s v="康贝"/>
    <n v="75160.800000000003"/>
    <n v="34671.677040000002"/>
    <x v="4503"/>
    <x v="7384"/>
    <x v="7305"/>
    <x v="164"/>
    <s v="儿童"/>
    <x v="14"/>
    <s v="童装/童鞋"/>
    <d v="2013-02-21T00:00:00"/>
    <d v="2016-05-09T00:00:00"/>
    <s v="保底与流水两者取高"/>
    <s v="0.2"/>
    <s v="0.2"/>
    <s v=""/>
    <n v="3.2"/>
  </r>
  <r>
    <d v="2015-09-01T00:00:00"/>
    <x v="4"/>
    <x v="4"/>
    <s v="悠游堂"/>
    <n v="248933.87999999998"/>
    <n v="118243.59299999999"/>
    <x v="4504"/>
    <x v="7385"/>
    <x v="7306"/>
    <x v="188"/>
    <s v="儿童"/>
    <x v="22"/>
    <s v="儿童主题乐园"/>
    <d v="2013-04-13T00:00:00"/>
    <d v="2018-05-27T00:00:00"/>
    <s v="保底与流水两者取高"/>
    <s v="0.22"/>
    <s v="0.22"/>
    <s v=""/>
    <n v="5.0999999999999996"/>
  </r>
  <r>
    <d v="2015-09-01T00:00:00"/>
    <x v="4"/>
    <x v="4"/>
    <s v="娇莉芙"/>
    <n v="448657.2"/>
    <n v="77438.23272"/>
    <x v="2685"/>
    <x v="7386"/>
    <x v="7307"/>
    <x v="145"/>
    <s v="美容"/>
    <x v="8"/>
    <s v="美容/美发/美甲"/>
    <d v="2012-11-30T00:00:00"/>
    <d v="2018-05-09T00:00:00"/>
    <s v="保底与流水两者取高"/>
    <s v="0.11"/>
    <s v="0.11"/>
    <s v=""/>
    <n v="5.4"/>
  </r>
  <r>
    <d v="2015-09-01T00:00:00"/>
    <x v="4"/>
    <x v="4"/>
    <s v="木马王国"/>
    <n v="1001896.7999999999"/>
    <n v="186853.75320000001"/>
    <x v="4505"/>
    <x v="7387"/>
    <x v="7308"/>
    <x v="189"/>
    <s v="儿童"/>
    <x v="22"/>
    <s v="儿童主题乐园"/>
    <d v="2013-01-14T00:00:00"/>
    <d v="2022-05-13T00:00:00"/>
    <s v="保底(含物管费)与流水两者取高"/>
    <n v="0"/>
    <n v="0"/>
    <s v=""/>
    <n v="9.3000000000000007"/>
  </r>
  <r>
    <d v="2015-09-01T00:00:00"/>
    <x v="4"/>
    <x v="4"/>
    <s v="Carrera 卡雷拉"/>
    <n v="53560.799999999996"/>
    <n v="10197.97632"/>
    <x v="3629"/>
    <x v="7388"/>
    <x v="7309"/>
    <x v="47"/>
    <s v="儿童"/>
    <x v="14"/>
    <s v="儿童玩具"/>
    <d v="2014-05-28T00:00:00"/>
    <d v="2016-05-27T00:00:00"/>
    <s v="保底与流水两者取高"/>
    <s v="0.11"/>
    <s v="0.11"/>
    <s v=""/>
    <n v="2"/>
  </r>
  <r>
    <d v="2015-09-01T00:00:00"/>
    <x v="4"/>
    <x v="4"/>
    <s v="泰兰尼斯"/>
    <n v="79458"/>
    <n v="13317.160800000001"/>
    <x v="877"/>
    <x v="7389"/>
    <x v="7310"/>
    <x v="6"/>
    <s v="儿童"/>
    <x v="14"/>
    <s v="童装/童鞋"/>
    <d v="2015-07-16T00:00:00"/>
    <d v="2016-07-15T00:00:00"/>
    <s v="保底与流水两者取高"/>
    <s v="0.16"/>
    <s v="0.16"/>
    <s v=""/>
    <n v="1"/>
  </r>
  <r>
    <d v="2015-09-01T00:00:00"/>
    <x v="4"/>
    <x v="4"/>
    <s v="咔卟咔卟"/>
    <n v="48132"/>
    <n v="7821.45"/>
    <x v="310"/>
    <x v="7390"/>
    <x v="7311"/>
    <x v="10"/>
    <s v="餐饮"/>
    <x v="0"/>
    <s v="小吃/冷饮/果汁吧"/>
    <d v="2014-08-13T00:00:00"/>
    <d v="2016-08-12T00:00:00"/>
    <s v="保底与流水两者取高"/>
    <s v="0.15"/>
    <s v="0.15"/>
    <s v=""/>
    <n v="2"/>
  </r>
  <r>
    <d v="2015-09-01T00:00:00"/>
    <x v="4"/>
    <x v="4"/>
    <s v="New Balance Kids"/>
    <n v="129891.59999999999"/>
    <n v="20081.24136"/>
    <x v="1529"/>
    <x v="7391"/>
    <x v="7312"/>
    <x v="10"/>
    <s v="儿童"/>
    <x v="14"/>
    <s v="童装/童鞋"/>
    <d v="2013-07-31T00:00:00"/>
    <d v="2015-07-30T00:00:00"/>
    <s v="保底与流水两者取高"/>
    <s v="0.15"/>
    <s v="0.15"/>
    <s v=""/>
    <n v="2"/>
  </r>
  <r>
    <d v="2015-09-01T00:00:00"/>
    <x v="4"/>
    <x v="4"/>
    <s v="Dr. Kong 江博士"/>
    <n v="182629.92"/>
    <n v="31649.765136000002"/>
    <x v="3788"/>
    <x v="7392"/>
    <x v="7313"/>
    <x v="64"/>
    <s v="儿童"/>
    <x v="14"/>
    <s v="童装/童鞋"/>
    <d v="2015-04-18T00:00:00"/>
    <d v="2016-04-17T00:00:00"/>
    <s v="保底与流水两者取高"/>
    <s v="0.17"/>
    <s v="0.17"/>
    <s v=""/>
    <n v="1"/>
  </r>
  <r>
    <d v="2015-09-01T00:00:00"/>
    <x v="4"/>
    <x v="4"/>
    <s v="Cold Stone 酷圣石"/>
    <n v="143677.19999999998"/>
    <n v="20962.503479999999"/>
    <x v="1832"/>
    <x v="7393"/>
    <x v="7314"/>
    <x v="94"/>
    <s v="餐饮"/>
    <x v="0"/>
    <s v="咖啡店/面包店/冰激凌"/>
    <d v="2014-07-21T00:00:00"/>
    <d v="2019-07-13T00:00:00"/>
    <s v="保底与流水两者取高"/>
    <s v="0.13"/>
    <s v="0.13"/>
    <s v=""/>
    <n v="5"/>
  </r>
  <r>
    <d v="2015-09-01T00:00:00"/>
    <x v="4"/>
    <x v="4"/>
    <s v="Zippo"/>
    <n v="39153"/>
    <n v="7439.07"/>
    <x v="2877"/>
    <x v="7394"/>
    <x v="7315"/>
    <x v="10"/>
    <s v="其它"/>
    <x v="1"/>
    <s v="个人嗜好/收藏品"/>
    <d v="2013-11-09T00:00:00"/>
    <d v="2015-11-08T00:00:00"/>
    <s v="保底与流水两者取高"/>
    <s v="0.12"/>
    <s v="0.12"/>
    <s v=""/>
    <n v="2"/>
  </r>
  <r>
    <d v="2015-09-01T00:00:00"/>
    <x v="4"/>
    <x v="4"/>
    <s v="维果部落(03-K11)"/>
    <n v="31524"/>
    <n v="3152.4"/>
    <x v="4"/>
    <x v="7395"/>
    <x v="7316"/>
    <x v="11"/>
    <s v="餐饮"/>
    <x v="0"/>
    <s v="小吃/冷饮/果汁吧"/>
    <d v="2014-03-14T00:00:00"/>
    <d v="2016-03-13T00:00:00"/>
    <s v="保底(含物管费)与流水两者取高"/>
    <s v="0.1"/>
    <s v="0.1"/>
    <s v=""/>
    <n v="2"/>
  </r>
  <r>
    <d v="2015-09-01T00:00:00"/>
    <x v="4"/>
    <x v="4"/>
    <s v="维果部落(03-K12)"/>
    <n v="60228"/>
    <n v="6022.8"/>
    <x v="4"/>
    <x v="7396"/>
    <x v="7317"/>
    <x v="11"/>
    <s v="餐饮"/>
    <x v="0"/>
    <s v="小吃/冷饮/果汁吧"/>
    <d v="2014-03-14T00:00:00"/>
    <d v="2016-03-13T00:00:00"/>
    <s v="保底(含物管费)与流水两者取高"/>
    <s v="0.1"/>
    <s v="0.1"/>
    <s v=""/>
    <n v="2"/>
  </r>
  <r>
    <d v="2015-09-01T00:00:00"/>
    <x v="4"/>
    <x v="4"/>
    <s v="爱茜茜里(冰车)"/>
    <n v="10336.799999999999"/>
    <n v="2253.4223999999999"/>
    <x v="4506"/>
    <x v="7397"/>
    <x v="7318"/>
    <x v="11"/>
    <s v="餐饮"/>
    <x v="0"/>
    <s v="咖啡店/面包店/冰激凌"/>
    <d v="2014-05-31T00:00:00"/>
    <d v="2015-11-30T00:00:00"/>
    <s v="保底与流水两者取高"/>
    <s v="0.16"/>
    <s v="0.16"/>
    <s v=""/>
    <n v="1.5"/>
  </r>
  <r>
    <d v="2015-09-01T00:00:00"/>
    <x v="4"/>
    <x v="4"/>
    <s v="2平米"/>
    <n v="44659.199999999997"/>
    <n v="8637.0892799999983"/>
    <x v="3954"/>
    <x v="7398"/>
    <x v="7319"/>
    <x v="193"/>
    <s v="其它"/>
    <x v="4"/>
    <s v="家具/厨房/卫浴/灯"/>
    <d v="2015-07-15T00:00:00"/>
    <d v="2016-07-14T00:00:00"/>
    <s v="保底与流水两者取高"/>
    <s v="0.18"/>
    <s v="0.18"/>
    <s v=""/>
    <n v="1"/>
  </r>
  <r>
    <d v="2015-10-01T00:00:00"/>
    <x v="4"/>
    <x v="4"/>
    <s v="银乐迪"/>
    <n v="772834.79999999993"/>
    <n v="189808.22688"/>
    <x v="486"/>
    <x v="7399"/>
    <x v="7320"/>
    <x v="166"/>
    <s v="休闲娱乐"/>
    <x v="23"/>
    <s v="KTV"/>
    <d v="2013-01-08T00:00:00"/>
    <d v="2023-05-09T00:00:00"/>
    <s v="纯保底"/>
    <s v="0."/>
    <s v="0."/>
    <s v=""/>
    <n v="10.3"/>
  </r>
  <r>
    <d v="2015-10-01T00:00:00"/>
    <x v="4"/>
    <x v="4"/>
    <s v="Caffe Bene 咖啡陪你"/>
    <n v="113283.81600000001"/>
    <n v="20730.938328"/>
    <x v="1873"/>
    <x v="7400"/>
    <x v="7321"/>
    <x v="167"/>
    <s v="餐饮"/>
    <x v="0"/>
    <s v="咖啡店/面包店/冰激凌"/>
    <d v="2013-03-25T00:00:00"/>
    <d v="2018-04-23T00:00:00"/>
    <s v="保底与流水两者取高"/>
    <s v="0.1"/>
    <s v="0.1"/>
    <s v=""/>
    <n v="5.0999999999999996"/>
  </r>
  <r>
    <d v="2015-10-01T00:00:00"/>
    <x v="4"/>
    <x v="4"/>
    <s v="青花瓷"/>
    <n v="532971.6"/>
    <n v="69019.822199999995"/>
    <x v="1308"/>
    <x v="7401"/>
    <x v="7322"/>
    <x v="168"/>
    <s v="餐饮"/>
    <x v="2"/>
    <s v="餐馆/饭店"/>
    <d v="2012-12-24T00:00:00"/>
    <d v="2021-05-09T00:00:00"/>
    <s v="保底(含物管费)与流水两者取高"/>
    <s v="0.08"/>
    <s v="0.08"/>
    <s v=""/>
    <n v="8.4"/>
  </r>
  <r>
    <d v="2015-10-01T00:00:00"/>
    <x v="4"/>
    <x v="4"/>
    <s v="菲滋比萨"/>
    <n v="831006"/>
    <n v="80524.481400000004"/>
    <x v="3853"/>
    <x v="7402"/>
    <x v="7323"/>
    <x v="169"/>
    <s v="餐饮"/>
    <x v="2"/>
    <s v="快餐"/>
    <d v="2012-12-14T00:00:00"/>
    <d v="2021-05-09T00:00:00"/>
    <s v="保底与流水两者取高"/>
    <s v="0.08"/>
    <s v="0.08"/>
    <s v=""/>
    <n v="8.4"/>
  </r>
  <r>
    <d v="2015-10-01T00:00:00"/>
    <x v="4"/>
    <x v="4"/>
    <s v="Grandma's Home 外婆家"/>
    <n v="2865006"/>
    <n v="111162.2328"/>
    <x v="4507"/>
    <x v="7403"/>
    <x v="7324"/>
    <x v="170"/>
    <s v="餐饮"/>
    <x v="2"/>
    <s v="餐馆/饭店"/>
    <d v="2012-11-28T00:00:00"/>
    <d v="2023-05-09T00:00:00"/>
    <s v="纯保底"/>
    <s v="0."/>
    <s v="0."/>
    <s v=""/>
    <n v="10.4"/>
  </r>
  <r>
    <d v="2015-10-01T00:00:00"/>
    <x v="4"/>
    <x v="4"/>
    <s v="山葵家"/>
    <n v="674179.2"/>
    <n v="64047.024000000005"/>
    <x v="2193"/>
    <x v="7404"/>
    <x v="7325"/>
    <x v="177"/>
    <s v="餐饮"/>
    <x v="2"/>
    <s v="餐馆/饭店"/>
    <d v="2014-01-01T00:00:00"/>
    <d v="2017-12-31T00:00:00"/>
    <s v="保底(含物管费)与流水两者取高"/>
    <s v="0.1"/>
    <s v="0.1"/>
    <s v=""/>
    <n v="4"/>
  </r>
  <r>
    <d v="2015-10-01T00:00:00"/>
    <x v="4"/>
    <x v="4"/>
    <s v="Mentor Salon 曼都沙龙"/>
    <n v="298842.59999999998"/>
    <n v="30810.672060000004"/>
    <x v="2127"/>
    <x v="7405"/>
    <x v="7326"/>
    <x v="25"/>
    <s v="美容"/>
    <x v="8"/>
    <s v="美容/美发/美甲"/>
    <d v="2013-01-11T00:00:00"/>
    <d v="2018-05-09T00:00:00"/>
    <s v="纯保底"/>
    <s v="0."/>
    <s v="0."/>
    <s v=""/>
    <n v="5.3"/>
  </r>
  <r>
    <d v="2015-10-01T00:00:00"/>
    <x v="4"/>
    <x v="4"/>
    <s v="Balabala 巴拉巴拉"/>
    <n v="295715.76"/>
    <n v="50360.393928000005"/>
    <x v="3478"/>
    <x v="7406"/>
    <x v="7327"/>
    <x v="54"/>
    <s v="儿童"/>
    <x v="14"/>
    <s v="童装/童鞋"/>
    <d v="2013-01-11T00:00:00"/>
    <d v="2016-05-09T00:00:00"/>
    <s v="保底与流水两者取高"/>
    <s v="0.15"/>
    <s v="0.15"/>
    <s v=""/>
    <n v="3.3"/>
  </r>
  <r>
    <d v="2015-10-01T00:00:00"/>
    <x v="4"/>
    <x v="4"/>
    <s v="Kids Station 好孩子星站"/>
    <n v="100010.4"/>
    <n v="19081.98432"/>
    <x v="3801"/>
    <x v="7407"/>
    <x v="7328"/>
    <x v="106"/>
    <s v="儿童"/>
    <x v="14"/>
    <s v="童装/童鞋"/>
    <d v="2015-05-10T00:00:00"/>
    <d v="2017-05-09T00:00:00"/>
    <s v="保底与流水两者取高"/>
    <s v="0.13"/>
    <s v="0.13"/>
    <s v=""/>
    <n v="2"/>
  </r>
  <r>
    <d v="2015-10-01T00:00:00"/>
    <x v="4"/>
    <x v="4"/>
    <s v="爱尚内衣"/>
    <n v="181413.6"/>
    <n v="45389.682719999997"/>
    <x v="2860"/>
    <x v="7408"/>
    <x v="7329"/>
    <x v="41"/>
    <s v="普通服饰"/>
    <x v="9"/>
    <s v="内衣裤/保暖内衣"/>
    <d v="2015-06-01T00:00:00"/>
    <d v="2016-05-31T00:00:00"/>
    <s v="保底与流水两者取高"/>
    <s v="0.15"/>
    <s v="0.15"/>
    <s v=""/>
    <n v="1"/>
  </r>
  <r>
    <d v="2015-10-01T00:00:00"/>
    <x v="4"/>
    <x v="4"/>
    <s v="Adidas Kids"/>
    <n v="112537.32"/>
    <n v="26997.703068000006"/>
    <x v="4508"/>
    <x v="7409"/>
    <x v="7330"/>
    <x v="159"/>
    <s v="儿童"/>
    <x v="14"/>
    <s v="童装/童鞋"/>
    <d v="2015-04-29T00:00:00"/>
    <d v="2017-04-28T00:00:00"/>
    <s v="保底与流水两者取高"/>
    <s v="0.13"/>
    <s v="0.13"/>
    <s v=""/>
    <n v="2"/>
  </r>
  <r>
    <d v="2015-10-01T00:00:00"/>
    <x v="4"/>
    <x v="4"/>
    <s v="Han Lin BBQ 韩林炭烤"/>
    <n v="531627.6"/>
    <n v="88994.460240000015"/>
    <x v="3979"/>
    <x v="7410"/>
    <x v="7331"/>
    <x v="190"/>
    <s v="餐饮"/>
    <x v="2"/>
    <s v="餐馆/饭店"/>
    <d v="2015-04-10T00:00:00"/>
    <d v="2019-05-09T00:00:00"/>
    <s v="保底与流水两者取高"/>
    <s v="0.1"/>
    <s v="0.1"/>
    <s v=""/>
    <n v="4.0999999999999996"/>
  </r>
  <r>
    <d v="2015-10-01T00:00:00"/>
    <x v="4"/>
    <x v="4"/>
    <s v="云蝶"/>
    <n v="298301.64"/>
    <n v="47817.752891999997"/>
    <x v="395"/>
    <x v="7411"/>
    <x v="7332"/>
    <x v="172"/>
    <s v="餐饮"/>
    <x v="2"/>
    <s v="餐馆/饭店"/>
    <d v="2012-12-28T00:00:00"/>
    <d v="2018-05-09T00:00:00"/>
    <s v="保底与流水两者取高"/>
    <s v="0.11"/>
    <s v="0.11"/>
    <s v=""/>
    <n v="5.4"/>
  </r>
  <r>
    <d v="2015-10-01T00:00:00"/>
    <x v="4"/>
    <x v="4"/>
    <s v="粉壹仟"/>
    <n v="289347.59999999998"/>
    <n v="39351.2736"/>
    <x v="2818"/>
    <x v="7412"/>
    <x v="7333"/>
    <x v="173"/>
    <s v="餐饮"/>
    <x v="2"/>
    <s v="快餐"/>
    <d v="2012-12-06T00:00:00"/>
    <d v="2018-05-09T00:00:00"/>
    <s v="保底与流水两者取高"/>
    <s v="0.1"/>
    <s v="0.1"/>
    <s v=""/>
    <n v="5.4"/>
  </r>
  <r>
    <d v="2015-10-01T00:00:00"/>
    <x v="4"/>
    <x v="4"/>
    <s v="Lenovo 联想"/>
    <n v="237334.8"/>
    <n v="20576.927159999996"/>
    <x v="4509"/>
    <x v="7413"/>
    <x v="7334"/>
    <x v="174"/>
    <s v="电器"/>
    <x v="20"/>
    <s v="电器/家用电器/IT器材"/>
    <d v="2015-06-01T00:00:00"/>
    <d v="2017-05-31T00:00:00"/>
    <s v="保底与流水两者取高"/>
    <s v="0.05"/>
    <s v="0.05"/>
    <s v=""/>
    <n v="2"/>
  </r>
  <r>
    <d v="2015-10-01T00:00:00"/>
    <x v="4"/>
    <x v="4"/>
    <s v="新华书店"/>
    <n v="163504.55999999997"/>
    <n v="18116.305247999997"/>
    <x v="1902"/>
    <x v="7414"/>
    <x v="7335"/>
    <x v="176"/>
    <s v="其它"/>
    <x v="1"/>
    <s v="书店/漫画/杂志"/>
    <d v="2013-04-19T00:00:00"/>
    <d v="2017-05-18T00:00:00"/>
    <s v="保底与流水两者取高"/>
    <s v="0.11,0."/>
    <s v="0.11"/>
    <s v="0."/>
    <n v="4.0999999999999996"/>
  </r>
  <r>
    <d v="2015-10-01T00:00:00"/>
    <x v="4"/>
    <x v="4"/>
    <s v="兰芳园"/>
    <n v="250570.8"/>
    <n v="39615.243480000005"/>
    <x v="367"/>
    <x v="7415"/>
    <x v="7336"/>
    <x v="48"/>
    <s v="餐饮"/>
    <x v="0"/>
    <s v="小吃/冷饮/果汁吧"/>
    <d v="2015-06-01T00:00:00"/>
    <d v="2017-05-31T00:00:00"/>
    <s v="保底与流水两者取高"/>
    <s v="0.15"/>
    <s v="0.15"/>
    <s v=""/>
    <n v="2"/>
  </r>
  <r>
    <d v="2015-10-01T00:00:00"/>
    <x v="4"/>
    <x v="4"/>
    <s v="New Balance 新百伦"/>
    <n v="731755.69200000004"/>
    <n v="102445.79688000001"/>
    <x v="445"/>
    <x v="7416"/>
    <x v="7337"/>
    <x v="177"/>
    <s v="普通服饰"/>
    <x v="18"/>
    <s v="运动服饰/运动配饰"/>
    <d v="2013-03-10T00:00:00"/>
    <d v="2016-05-09T00:00:00"/>
    <s v="保底(含物管费)与流水两者取高"/>
    <s v="0.14"/>
    <s v="0.14"/>
    <s v=""/>
    <n v="3.2"/>
  </r>
  <r>
    <d v="2015-10-01T00:00:00"/>
    <x v="4"/>
    <x v="4"/>
    <s v="避风塘"/>
    <n v="1175454.648"/>
    <n v="88276.644064799999"/>
    <x v="3727"/>
    <x v="7417"/>
    <x v="7338"/>
    <x v="178"/>
    <s v="餐饮"/>
    <x v="2"/>
    <s v="餐馆/饭店"/>
    <d v="2012-11-27T00:00:00"/>
    <d v="2021-05-09T00:00:00"/>
    <s v="保底(含物管费)与流水两者取高"/>
    <s v="0.08"/>
    <s v="0.08"/>
    <s v=""/>
    <n v="8.5"/>
  </r>
  <r>
    <d v="2015-10-01T00:00:00"/>
    <x v="4"/>
    <x v="4"/>
    <s v="Subway 赛百味"/>
    <n v="163183.19999999998"/>
    <n v="23302.560959999999"/>
    <x v="3733"/>
    <x v="7418"/>
    <x v="7339"/>
    <x v="179"/>
    <s v="餐饮"/>
    <x v="2"/>
    <s v="快餐"/>
    <d v="2013-02-07T00:00:00"/>
    <d v="2018-05-09T00:00:00"/>
    <s v="保底与流水两者取高"/>
    <s v="0.12"/>
    <s v="0.12"/>
    <s v=""/>
    <n v="5.3"/>
  </r>
  <r>
    <d v="2015-10-01T00:00:00"/>
    <x v="4"/>
    <x v="4"/>
    <s v="中影影院"/>
    <n v="4077102.048"/>
    <n v="498384.29703577427"/>
    <x v="4510"/>
    <x v="7419"/>
    <x v="7340"/>
    <x v="180"/>
    <s v="休闲娱乐"/>
    <x v="25"/>
    <s v="电影院"/>
    <d v="2012-08-29T00:00:00"/>
    <d v="2033-05-09T00:00:00"/>
    <s v="保底与流水两者取高"/>
    <s v="0.12"/>
    <s v="0.12"/>
    <s v=""/>
    <n v="20.7"/>
  </r>
  <r>
    <d v="2015-10-01T00:00:00"/>
    <x v="4"/>
    <x v="4"/>
    <s v="KFC Select 肯德基精选"/>
    <n v="407340"/>
    <n v="70290.241784276237"/>
    <x v="4511"/>
    <x v="6928"/>
    <x v="7341"/>
    <x v="181"/>
    <s v="餐饮"/>
    <x v="2"/>
    <s v="快餐"/>
    <d v="2013-03-04T00:00:00"/>
    <d v="2028-06-13T00:00:00"/>
    <s v="保底与流水两者取高"/>
    <n v="0.08"/>
    <n v="0.08"/>
    <s v=""/>
    <n v="15.3"/>
  </r>
  <r>
    <d v="2015-10-01T00:00:00"/>
    <x v="4"/>
    <x v="4"/>
    <s v="The Little Gym"/>
    <n v="203844"/>
    <n v="63375.099599999994"/>
    <x v="4512"/>
    <x v="7420"/>
    <x v="7342"/>
    <x v="182"/>
    <s v="休闲娱乐"/>
    <x v="10"/>
    <s v="保龄球馆"/>
    <d v="2012-12-18T00:00:00"/>
    <d v="2018-05-09T00:00:00"/>
    <s v="纯保底"/>
    <s v="0."/>
    <s v="0."/>
    <s v=""/>
    <n v="5.4"/>
  </r>
  <r>
    <d v="2015-10-01T00:00:00"/>
    <x v="4"/>
    <x v="4"/>
    <s v="Skull Candy"/>
    <n v="78542.399999999994"/>
    <n v="17664.18576"/>
    <x v="777"/>
    <x v="7421"/>
    <x v="7343"/>
    <x v="1"/>
    <s v="电器"/>
    <x v="24"/>
    <s v="音像视觉设备/照相器材"/>
    <d v="2015-06-27T00:00:00"/>
    <d v="2017-06-26T00:00:00"/>
    <s v="保底与流水两者取高"/>
    <s v="0.14"/>
    <s v="0.14"/>
    <s v=""/>
    <n v="2"/>
  </r>
  <r>
    <d v="2015-10-01T00:00:00"/>
    <x v="4"/>
    <x v="4"/>
    <s v="Jasonwood 坚持我的"/>
    <n v="407249.04"/>
    <n v="71268.581999999995"/>
    <x v="1460"/>
    <x v="7422"/>
    <x v="7344"/>
    <x v="191"/>
    <s v="普通服饰"/>
    <x v="9"/>
    <s v="中性服装/休闲服饰"/>
    <d v="2015-06-17T00:00:00"/>
    <d v="2017-06-16T00:00:00"/>
    <s v="保底与流水两者取高"/>
    <s v="0.16"/>
    <s v="0.16"/>
    <s v=""/>
    <n v="2"/>
  </r>
  <r>
    <d v="2015-10-01T00:00:00"/>
    <x v="4"/>
    <x v="4"/>
    <s v="MLB"/>
    <n v="142582.68"/>
    <n v="30284.561232000007"/>
    <x v="4513"/>
    <x v="7423"/>
    <x v="7345"/>
    <x v="192"/>
    <s v="普通服饰"/>
    <x v="18"/>
    <s v="运动服饰/运动配饰"/>
    <d v="2015-06-17T00:00:00"/>
    <d v="2017-06-16T00:00:00"/>
    <s v="保底与流水两者取高"/>
    <s v="0.18"/>
    <s v="0.18"/>
    <s v=""/>
    <n v="2"/>
  </r>
  <r>
    <d v="2015-10-01T00:00:00"/>
    <x v="4"/>
    <x v="4"/>
    <s v="Adidas 阿迪达斯"/>
    <n v="459427.2"/>
    <n v="79526.84831999999"/>
    <x v="1410"/>
    <x v="7424"/>
    <x v="7346"/>
    <x v="54"/>
    <s v="普通服饰"/>
    <x v="18"/>
    <s v="运动服饰/运动配饰"/>
    <d v="2015-06-17T00:00:00"/>
    <d v="2017-06-16T00:00:00"/>
    <s v="保底与流水两者取高"/>
    <s v="0.16"/>
    <s v="0.16"/>
    <s v=""/>
    <n v="2"/>
  </r>
  <r>
    <d v="2015-10-01T00:00:00"/>
    <x v="4"/>
    <x v="4"/>
    <s v="Nike 耐克"/>
    <n v="675630"/>
    <n v="114113.90699999999"/>
    <x v="4514"/>
    <x v="7425"/>
    <x v="7347"/>
    <x v="54"/>
    <s v="普通服饰"/>
    <x v="18"/>
    <s v="运动服饰/运动配饰"/>
    <d v="2014-12-16T00:00:00"/>
    <d v="2016-12-15T00:00:00"/>
    <s v="保底与流水两者取高"/>
    <s v="0.16"/>
    <s v="0.16"/>
    <s v=""/>
    <n v="2"/>
  </r>
  <r>
    <d v="2015-10-01T00:00:00"/>
    <x v="4"/>
    <x v="4"/>
    <s v="I Love Choc"/>
    <n v="149863.92000000001"/>
    <n v="27335.179008000003"/>
    <x v="1894"/>
    <x v="7426"/>
    <x v="7348"/>
    <x v="149"/>
    <s v="普通服饰"/>
    <x v="9"/>
    <s v="中性服装/休闲服饰"/>
    <d v="2013-02-25T00:00:00"/>
    <d v="2016-05-09T00:00:00"/>
    <s v="保底与流水两者取高"/>
    <s v="0.16"/>
    <s v="0.16"/>
    <s v=""/>
    <n v="3.2"/>
  </r>
  <r>
    <d v="2015-10-01T00:00:00"/>
    <x v="4"/>
    <x v="4"/>
    <s v="15mins"/>
    <n v="102142.8"/>
    <n v="20162.988720000001"/>
    <x v="4515"/>
    <x v="7427"/>
    <x v="7349"/>
    <x v="149"/>
    <s v="普通服饰"/>
    <x v="6"/>
    <s v="鞋"/>
    <d v="2015-06-01T00:00:00"/>
    <d v="2017-05-31T00:00:00"/>
    <s v="保底与流水两者取高"/>
    <s v="0.16"/>
    <s v="0.16"/>
    <s v=""/>
    <n v="2"/>
  </r>
  <r>
    <d v="2015-10-01T00:00:00"/>
    <x v="4"/>
    <x v="4"/>
    <s v="Skechers 斯凯奇"/>
    <n v="489229.19999999995"/>
    <n v="92464.318800000023"/>
    <x v="4516"/>
    <x v="7428"/>
    <x v="7350"/>
    <x v="5"/>
    <s v="普通服饰"/>
    <x v="9"/>
    <s v="中性服装/休闲服饰"/>
    <d v="2013-06-20T00:00:00"/>
    <d v="2016-07-19T00:00:00"/>
    <s v="保底与流水两者取高"/>
    <s v="0.17"/>
    <s v="0.17"/>
    <s v=""/>
    <n v="3.1"/>
  </r>
  <r>
    <d v="2015-10-01T00:00:00"/>
    <x v="4"/>
    <x v="4"/>
    <s v="Mini Peace 太平鸟童装"/>
    <n v="308896.8"/>
    <n v="49979.502240000002"/>
    <x v="336"/>
    <x v="7429"/>
    <x v="7351"/>
    <x v="183"/>
    <s v="儿童"/>
    <x v="14"/>
    <s v="童装/童鞋"/>
    <d v="2013-01-21T00:00:00"/>
    <d v="2016-05-09T00:00:00"/>
    <s v="保底与流水两者取高"/>
    <s v="0.15"/>
    <s v="0.15"/>
    <s v=""/>
    <n v="3.3"/>
  </r>
  <r>
    <d v="2015-10-01T00:00:00"/>
    <x v="4"/>
    <x v="4"/>
    <s v="Les Enphants 丽婴房"/>
    <n v="266684.27999999997"/>
    <n v="49523.270796000004"/>
    <x v="4318"/>
    <x v="7430"/>
    <x v="7352"/>
    <x v="55"/>
    <s v="儿童"/>
    <x v="14"/>
    <s v="母婴用品"/>
    <d v="2013-02-21T00:00:00"/>
    <d v="2016-05-09T00:00:00"/>
    <s v="保底与流水两者取高"/>
    <s v="0.17"/>
    <s v="0.17"/>
    <s v=""/>
    <n v="3.2"/>
  </r>
  <r>
    <d v="2015-10-01T00:00:00"/>
    <x v="4"/>
    <x v="4"/>
    <s v="MQD"/>
    <n v="166915.19999999998"/>
    <n v="35235.798719999992"/>
    <x v="4517"/>
    <x v="7431"/>
    <x v="7353"/>
    <x v="63"/>
    <s v="儿童"/>
    <x v="14"/>
    <s v="童装/童鞋"/>
    <d v="2015-06-01T00:00:00"/>
    <d v="2017-05-31T00:00:00"/>
    <s v="保底与流水两者取高"/>
    <s v="0.17"/>
    <s v="0.17"/>
    <s v=""/>
    <n v="2"/>
  </r>
  <r>
    <d v="2015-10-01T00:00:00"/>
    <x v="4"/>
    <x v="4"/>
    <s v="孩之宝"/>
    <n v="41875.199999999997"/>
    <n v="18060.77376"/>
    <x v="4518"/>
    <x v="7432"/>
    <x v="7354"/>
    <x v="137"/>
    <s v="儿童"/>
    <x v="14"/>
    <s v="儿童玩具"/>
    <d v="2015-06-01T00:00:00"/>
    <d v="2017-05-31T00:00:00"/>
    <s v="保底与流水两者取高"/>
    <s v="0.13"/>
    <s v="0.13"/>
    <s v=""/>
    <n v="2"/>
  </r>
  <r>
    <d v="2015-10-01T00:00:00"/>
    <x v="4"/>
    <x v="4"/>
    <s v="happyland"/>
    <n v="50259.48"/>
    <n v="21837.744060000001"/>
    <x v="4519"/>
    <x v="7433"/>
    <x v="7355"/>
    <x v="138"/>
    <s v="儿童"/>
    <x v="14"/>
    <s v="童装/童鞋"/>
    <d v="2015-06-01T00:00:00"/>
    <d v="2017-05-31T00:00:00"/>
    <s v="保底与流水两者取高"/>
    <s v="0.17"/>
    <s v="0.17"/>
    <s v=""/>
    <n v="2"/>
  </r>
  <r>
    <d v="2015-10-01T00:00:00"/>
    <x v="4"/>
    <x v="4"/>
    <s v="gxg kids"/>
    <n v="340609.5"/>
    <n v="59061.687299999998"/>
    <x v="3298"/>
    <x v="7434"/>
    <x v="7356"/>
    <x v="184"/>
    <s v="儿童"/>
    <x v="14"/>
    <s v="童装/童鞋"/>
    <d v="2015-04-10T00:00:00"/>
    <d v="2017-04-09T00:00:00"/>
    <s v="保底与流水两者取高"/>
    <s v="0.16"/>
    <s v="0.16"/>
    <s v=""/>
    <n v="2"/>
  </r>
  <r>
    <d v="2015-10-01T00:00:00"/>
    <x v="4"/>
    <x v="4"/>
    <s v="M·latin 马拉丁"/>
    <n v="289201.2"/>
    <n v="56423.154119999999"/>
    <x v="4520"/>
    <x v="7435"/>
    <x v="7357"/>
    <x v="185"/>
    <s v="儿童"/>
    <x v="14"/>
    <s v="童装/童鞋"/>
    <d v="2013-01-07T00:00:00"/>
    <d v="2016-05-09T00:00:00"/>
    <s v="保底与流水两者取高"/>
    <s v="0.16"/>
    <s v="0.16"/>
    <s v=""/>
    <n v="3.3"/>
  </r>
  <r>
    <d v="2015-10-01T00:00:00"/>
    <x v="4"/>
    <x v="4"/>
    <s v="jnby by JNBY"/>
    <n v="162451.19999999998"/>
    <n v="48930.301440000003"/>
    <x v="3679"/>
    <x v="7436"/>
    <x v="7358"/>
    <x v="25"/>
    <s v="儿童"/>
    <x v="14"/>
    <s v="童装/童鞋"/>
    <d v="2013-01-11T00:00:00"/>
    <d v="2016-05-09T00:00:00"/>
    <s v="保底与流水两者取高"/>
    <s v="0.18"/>
    <s v="0.18"/>
    <s v=""/>
    <n v="3.3"/>
  </r>
  <r>
    <d v="2015-10-01T00:00:00"/>
    <x v="4"/>
    <x v="4"/>
    <s v="大光明眼镜"/>
    <n v="188911.19999999998"/>
    <n v="50552.637119999999"/>
    <x v="1573"/>
    <x v="7437"/>
    <x v="7359"/>
    <x v="186"/>
    <s v="其它"/>
    <x v="1"/>
    <s v="眼镜"/>
    <d v="2013-03-15T00:00:00"/>
    <d v="2016-05-09T00:00:00"/>
    <s v="保底与流水两者取高"/>
    <s v="0.19"/>
    <s v="0.19"/>
    <s v=""/>
    <n v="3.2"/>
  </r>
  <r>
    <d v="2015-10-01T00:00:00"/>
    <x v="4"/>
    <x v="4"/>
    <s v="O-Land"/>
    <n v="696359.5199999999"/>
    <n v="136834.64567999999"/>
    <x v="2986"/>
    <x v="7438"/>
    <x v="7360"/>
    <x v="187"/>
    <s v="儿童"/>
    <x v="22"/>
    <s v="儿童主题乐园"/>
    <d v="2012-11-28T00:00:00"/>
    <d v="2025-05-26T00:00:00"/>
    <s v="纯扣"/>
    <s v="0.14"/>
    <s v="0.14"/>
    <s v=""/>
    <n v="12.5"/>
  </r>
  <r>
    <d v="2015-10-01T00:00:00"/>
    <x v="4"/>
    <x v="4"/>
    <s v="康贝"/>
    <n v="66529.8"/>
    <n v="34668.678780000002"/>
    <x v="4521"/>
    <x v="7439"/>
    <x v="7361"/>
    <x v="164"/>
    <s v="儿童"/>
    <x v="14"/>
    <s v="童装/童鞋"/>
    <d v="2013-02-21T00:00:00"/>
    <d v="2016-05-09T00:00:00"/>
    <s v="保底与流水两者取高"/>
    <s v="0.2"/>
    <s v="0.2"/>
    <s v=""/>
    <n v="3.2"/>
  </r>
  <r>
    <d v="2015-10-01T00:00:00"/>
    <x v="4"/>
    <x v="4"/>
    <s v="悠游堂"/>
    <n v="278016.48"/>
    <n v="118240.408944"/>
    <x v="4522"/>
    <x v="7440"/>
    <x v="7362"/>
    <x v="188"/>
    <s v="儿童"/>
    <x v="22"/>
    <s v="儿童主题乐园"/>
    <d v="2013-04-13T00:00:00"/>
    <d v="2018-05-27T00:00:00"/>
    <s v="保底与流水两者取高"/>
    <s v="0.22"/>
    <s v="0.22"/>
    <s v=""/>
    <n v="5.0999999999999996"/>
  </r>
  <r>
    <d v="2015-10-01T00:00:00"/>
    <x v="4"/>
    <x v="4"/>
    <s v="娇莉芙"/>
    <n v="576886.79999999993"/>
    <n v="91551.935160000008"/>
    <x v="876"/>
    <x v="7441"/>
    <x v="7363"/>
    <x v="145"/>
    <s v="美容"/>
    <x v="8"/>
    <s v="美容/美发/美甲"/>
    <d v="2012-11-30T00:00:00"/>
    <d v="2018-05-09T00:00:00"/>
    <s v="保底与流水两者取高"/>
    <s v="0.11"/>
    <s v="0.11"/>
    <s v=""/>
    <n v="5.4"/>
  </r>
  <r>
    <d v="2015-10-01T00:00:00"/>
    <x v="4"/>
    <x v="4"/>
    <s v="木马王国"/>
    <n v="1269237.5999999999"/>
    <n v="186831.77471999999"/>
    <x v="4523"/>
    <x v="7442"/>
    <x v="7364"/>
    <x v="189"/>
    <s v="儿童"/>
    <x v="22"/>
    <s v="儿童主题乐园"/>
    <d v="2013-01-14T00:00:00"/>
    <d v="2022-05-13T00:00:00"/>
    <s v="保底(含物管费)与流水两者取高"/>
    <n v="0"/>
    <n v="0"/>
    <s v=""/>
    <n v="9.3000000000000007"/>
  </r>
  <r>
    <d v="2015-10-01T00:00:00"/>
    <x v="4"/>
    <x v="4"/>
    <s v="Carrera 卡雷拉"/>
    <n v="56236.799999999996"/>
    <n v="10201.355519999999"/>
    <x v="4524"/>
    <x v="7443"/>
    <x v="7365"/>
    <x v="47"/>
    <s v="儿童"/>
    <x v="14"/>
    <s v="儿童玩具"/>
    <d v="2014-05-28T00:00:00"/>
    <d v="2016-05-27T00:00:00"/>
    <s v="保底与流水两者取高"/>
    <s v="0.11"/>
    <s v="0.11"/>
    <s v=""/>
    <n v="2"/>
  </r>
  <r>
    <d v="2015-10-01T00:00:00"/>
    <x v="4"/>
    <x v="4"/>
    <s v="泰兰尼斯"/>
    <n v="96217.08"/>
    <n v="15991.278696000001"/>
    <x v="2129"/>
    <x v="7444"/>
    <x v="7366"/>
    <x v="6"/>
    <s v="儿童"/>
    <x v="14"/>
    <s v="童装/童鞋"/>
    <d v="2015-07-16T00:00:00"/>
    <d v="2016-07-15T00:00:00"/>
    <s v="保底与流水两者取高"/>
    <s v="0.16"/>
    <s v="0.16"/>
    <s v=""/>
    <n v="1"/>
  </r>
  <r>
    <d v="2015-10-01T00:00:00"/>
    <x v="4"/>
    <x v="4"/>
    <s v="咔卟咔卟"/>
    <n v="49135.199999999997"/>
    <n v="7969.7294399999992"/>
    <x v="3322"/>
    <x v="7445"/>
    <x v="7367"/>
    <x v="10"/>
    <s v="餐饮"/>
    <x v="0"/>
    <s v="小吃/冷饮/果汁吧"/>
    <d v="2014-08-13T00:00:00"/>
    <d v="2016-08-12T00:00:00"/>
    <s v="保底与流水两者取高"/>
    <s v="0.15"/>
    <s v="0.15"/>
    <s v=""/>
    <n v="2"/>
  </r>
  <r>
    <d v="2015-10-01T00:00:00"/>
    <x v="4"/>
    <x v="4"/>
    <s v="New Balance Kids"/>
    <n v="156516"/>
    <n v="24072.160800000001"/>
    <x v="824"/>
    <x v="7446"/>
    <x v="7368"/>
    <x v="10"/>
    <s v="儿童"/>
    <x v="14"/>
    <s v="童装/童鞋"/>
    <d v="2013-07-31T00:00:00"/>
    <d v="2016-07-30T00:00:00"/>
    <s v="保底与流水两者取高"/>
    <s v="0.15"/>
    <s v="0.15"/>
    <s v=""/>
    <n v="3"/>
  </r>
  <r>
    <d v="2015-10-01T00:00:00"/>
    <x v="4"/>
    <x v="4"/>
    <s v="Dr. Kong 江博士"/>
    <n v="169627.32"/>
    <n v="29430.34002"/>
    <x v="4525"/>
    <x v="7447"/>
    <x v="7369"/>
    <x v="64"/>
    <s v="儿童"/>
    <x v="14"/>
    <s v="童装/童鞋"/>
    <d v="2015-04-18T00:00:00"/>
    <d v="2016-04-17T00:00:00"/>
    <s v="保底与流水两者取高"/>
    <s v="0.17"/>
    <s v="0.17"/>
    <s v=""/>
    <n v="1"/>
  </r>
  <r>
    <d v="2015-10-01T00:00:00"/>
    <x v="4"/>
    <x v="4"/>
    <s v="Cold Stone 酷圣石"/>
    <n v="214534.44"/>
    <n v="30163.542264"/>
    <x v="69"/>
    <x v="7448"/>
    <x v="7370"/>
    <x v="94"/>
    <s v="餐饮"/>
    <x v="0"/>
    <s v="咖啡店/面包店/冰激凌"/>
    <d v="2014-07-21T00:00:00"/>
    <d v="2019-07-13T00:00:00"/>
    <s v="保底与流水两者取高"/>
    <s v="0.13"/>
    <s v="0.13"/>
    <s v=""/>
    <n v="5"/>
  </r>
  <r>
    <d v="2015-10-01T00:00:00"/>
    <x v="4"/>
    <x v="4"/>
    <s v="Zippo"/>
    <n v="61601.1"/>
    <n v="7989.6626699999997"/>
    <x v="205"/>
    <x v="7449"/>
    <x v="7371"/>
    <x v="10"/>
    <s v="其它"/>
    <x v="1"/>
    <s v="个人嗜好/收藏品"/>
    <d v="2013-11-09T00:00:00"/>
    <d v="2015-11-08T00:00:00"/>
    <s v="保底与流水两者取高"/>
    <s v="0.12"/>
    <s v="0.12"/>
    <s v=""/>
    <n v="2"/>
  </r>
  <r>
    <d v="2015-10-01T00:00:00"/>
    <x v="4"/>
    <x v="4"/>
    <s v="维果部落(03-K11)"/>
    <n v="36564"/>
    <n v="3656.4"/>
    <x v="4"/>
    <x v="7450"/>
    <x v="7372"/>
    <x v="11"/>
    <s v="餐饮"/>
    <x v="0"/>
    <s v="小吃/冷饮/果汁吧"/>
    <d v="2014-03-14T00:00:00"/>
    <d v="2016-03-13T00:00:00"/>
    <s v="保底(含物管费)与流水两者取高"/>
    <s v="0.1"/>
    <s v="0.1"/>
    <s v=""/>
    <n v="2"/>
  </r>
  <r>
    <d v="2015-10-01T00:00:00"/>
    <x v="4"/>
    <x v="4"/>
    <s v="维果部落(03-K12)"/>
    <n v="55404"/>
    <n v="5540.4"/>
    <x v="5"/>
    <x v="7451"/>
    <x v="7373"/>
    <x v="11"/>
    <s v="餐饮"/>
    <x v="0"/>
    <s v="小吃/冷饮/果汁吧"/>
    <d v="2014-03-14T00:00:00"/>
    <d v="2016-03-13T00:00:00"/>
    <s v="保底(含物管费)与流水两者取高"/>
    <s v="0.1"/>
    <s v="0.1"/>
    <s v=""/>
    <n v="2"/>
  </r>
  <r>
    <d v="2015-10-01T00:00:00"/>
    <x v="4"/>
    <x v="4"/>
    <s v="爱茜茜里(冰车)"/>
    <n v="17505.599999999999"/>
    <n v="3401.33808"/>
    <x v="4526"/>
    <x v="7452"/>
    <x v="7374"/>
    <x v="11"/>
    <s v="餐饮"/>
    <x v="0"/>
    <s v="咖啡店/面包店/冰激凌"/>
    <d v="2014-05-31T00:00:00"/>
    <d v="2015-11-30T00:00:00"/>
    <s v="保底与流水两者取高"/>
    <s v="0.16"/>
    <s v="0.16"/>
    <s v=""/>
    <n v="1.5"/>
  </r>
  <r>
    <d v="2015-10-01T00:00:00"/>
    <x v="4"/>
    <x v="4"/>
    <s v="2平米"/>
    <n v="40987.199999999997"/>
    <n v="7976.1091199999992"/>
    <x v="1492"/>
    <x v="7453"/>
    <x v="7375"/>
    <x v="193"/>
    <s v="其它"/>
    <x v="4"/>
    <s v="家具/厨房/卫浴/灯"/>
    <d v="2015-07-15T00:00:00"/>
    <d v="2016-07-14T00:00:00"/>
    <s v="保底与流水两者取高"/>
    <s v="0.18"/>
    <s v="0.18"/>
    <s v=""/>
    <n v="1"/>
  </r>
  <r>
    <d v="2015-11-01T00:00:00"/>
    <x v="4"/>
    <x v="4"/>
    <s v="银乐迪"/>
    <n v="909640.79999999993"/>
    <n v="189842.03495999999"/>
    <x v="2406"/>
    <x v="7454"/>
    <x v="7376"/>
    <x v="166"/>
    <s v="休闲娱乐"/>
    <x v="23"/>
    <s v="KTV"/>
    <d v="2013-01-08T00:00:00"/>
    <d v="2023-05-09T00:00:00"/>
    <s v="纯保底"/>
    <s v="0."/>
    <s v="0."/>
    <s v=""/>
    <n v="10.3"/>
  </r>
  <r>
    <d v="2015-11-01T00:00:00"/>
    <x v="4"/>
    <x v="4"/>
    <s v="Caffe Bene 咖啡陪你"/>
    <n v="109135.56"/>
    <n v="20735.756400000002"/>
    <x v="1368"/>
    <x v="7455"/>
    <x v="7377"/>
    <x v="167"/>
    <s v="餐饮"/>
    <x v="0"/>
    <s v="咖啡店/面包店/冰激凌"/>
    <d v="2013-03-25T00:00:00"/>
    <d v="2018-04-23T00:00:00"/>
    <s v="保底与流水两者取高"/>
    <s v="0.1"/>
    <s v="0.1"/>
    <s v=""/>
    <n v="5.0999999999999996"/>
  </r>
  <r>
    <d v="2015-11-01T00:00:00"/>
    <x v="4"/>
    <x v="4"/>
    <s v="青花瓷"/>
    <n v="464355.6"/>
    <n v="69003.242159999994"/>
    <x v="2815"/>
    <x v="7456"/>
    <x v="7378"/>
    <x v="168"/>
    <s v="餐饮"/>
    <x v="2"/>
    <s v="餐馆/饭店"/>
    <d v="2012-12-24T00:00:00"/>
    <d v="2021-05-09T00:00:00"/>
    <s v="保底(含物管费)与流水两者取高"/>
    <s v="0.08"/>
    <s v="0.08"/>
    <s v=""/>
    <n v="8.4"/>
  </r>
  <r>
    <d v="2015-11-01T00:00:00"/>
    <x v="4"/>
    <x v="4"/>
    <s v="菲滋比萨"/>
    <n v="758326.79999999993"/>
    <n v="74695.189799999993"/>
    <x v="4527"/>
    <x v="7457"/>
    <x v="7379"/>
    <x v="169"/>
    <s v="餐饮"/>
    <x v="2"/>
    <s v="快餐"/>
    <d v="2012-12-14T00:00:00"/>
    <d v="2021-05-09T00:00:00"/>
    <s v="保底与流水两者取高"/>
    <s v="0.08"/>
    <s v="0.08"/>
    <s v=""/>
    <n v="8.4"/>
  </r>
  <r>
    <d v="2015-11-01T00:00:00"/>
    <x v="4"/>
    <x v="4"/>
    <s v="Grandma's Home 外婆家"/>
    <n v="2477572.7999999998"/>
    <n v="111243.01871999999"/>
    <x v="158"/>
    <x v="7458"/>
    <x v="7380"/>
    <x v="170"/>
    <s v="餐饮"/>
    <x v="2"/>
    <s v="餐馆/饭店"/>
    <d v="2012-11-28T00:00:00"/>
    <d v="2023-05-09T00:00:00"/>
    <s v="纯保底"/>
    <s v="0."/>
    <s v="0."/>
    <s v=""/>
    <n v="10.4"/>
  </r>
  <r>
    <d v="2015-11-01T00:00:00"/>
    <x v="4"/>
    <x v="4"/>
    <s v="山葵家"/>
    <n v="641645.28"/>
    <n v="60956.301600000006"/>
    <x v="2470"/>
    <x v="7459"/>
    <x v="7381"/>
    <x v="177"/>
    <s v="餐饮"/>
    <x v="2"/>
    <s v="餐馆/饭店"/>
    <d v="2014-01-01T00:00:00"/>
    <d v="2017-12-31T00:00:00"/>
    <s v="保底(含物管费)与流水两者取高"/>
    <s v="0.1"/>
    <s v="0.1"/>
    <s v=""/>
    <n v="4"/>
  </r>
  <r>
    <d v="2015-11-01T00:00:00"/>
    <x v="4"/>
    <x v="4"/>
    <s v="Mentor Salon 曼都沙龙"/>
    <n v="268620"/>
    <n v="30810.714"/>
    <x v="4528"/>
    <x v="7460"/>
    <x v="7382"/>
    <x v="25"/>
    <s v="美容"/>
    <x v="8"/>
    <s v="美容/美发/美甲"/>
    <d v="2013-01-11T00:00:00"/>
    <d v="2018-05-09T00:00:00"/>
    <s v="纯保底"/>
    <s v="0."/>
    <s v="0."/>
    <s v=""/>
    <n v="5.3"/>
  </r>
  <r>
    <d v="2015-11-01T00:00:00"/>
    <x v="4"/>
    <x v="4"/>
    <s v="Balabala 巴拉巴拉"/>
    <n v="347673.84"/>
    <n v="58165.833431999999"/>
    <x v="3297"/>
    <x v="7461"/>
    <x v="7383"/>
    <x v="54"/>
    <s v="儿童"/>
    <x v="14"/>
    <s v="童装/童鞋"/>
    <d v="2013-01-11T00:00:00"/>
    <d v="2016-05-09T00:00:00"/>
    <s v="保底与流水两者取高"/>
    <s v="0.15"/>
    <s v="0.15"/>
    <s v=""/>
    <n v="3.3"/>
  </r>
  <r>
    <d v="2015-11-01T00:00:00"/>
    <x v="4"/>
    <x v="4"/>
    <s v="Kids Station 好孩子星站"/>
    <n v="66354.12"/>
    <n v="19076.809499999996"/>
    <x v="944"/>
    <x v="7462"/>
    <x v="7384"/>
    <x v="106"/>
    <s v="儿童"/>
    <x v="14"/>
    <s v="童装/童鞋"/>
    <d v="2015-05-10T00:00:00"/>
    <d v="2017-05-09T00:00:00"/>
    <s v="保底与流水两者取高"/>
    <s v="0.13"/>
    <s v="0.13"/>
    <s v=""/>
    <n v="2"/>
  </r>
  <r>
    <d v="2015-11-01T00:00:00"/>
    <x v="4"/>
    <x v="4"/>
    <s v="爱尚内衣"/>
    <n v="234474"/>
    <n v="45394.166400000002"/>
    <x v="522"/>
    <x v="7463"/>
    <x v="7385"/>
    <x v="41"/>
    <s v="普通服饰"/>
    <x v="9"/>
    <s v="内衣裤/保暖内衣"/>
    <d v="2015-06-01T00:00:00"/>
    <d v="2016-05-31T00:00:00"/>
    <s v="保底与流水两者取高"/>
    <s v="0.15"/>
    <s v="0.15"/>
    <s v=""/>
    <n v="1"/>
  </r>
  <r>
    <d v="2015-11-01T00:00:00"/>
    <x v="4"/>
    <x v="4"/>
    <s v="Adidas Kids"/>
    <n v="88798.080000000002"/>
    <n v="27003.496127999999"/>
    <x v="4529"/>
    <x v="7464"/>
    <x v="7386"/>
    <x v="159"/>
    <s v="儿童"/>
    <x v="14"/>
    <s v="童装/童鞋"/>
    <d v="2015-04-29T00:00:00"/>
    <d v="2017-04-28T00:00:00"/>
    <s v="保底与流水两者取高"/>
    <s v="0.13"/>
    <s v="0.13"/>
    <s v=""/>
    <n v="2"/>
  </r>
  <r>
    <d v="2015-11-01T00:00:00"/>
    <x v="4"/>
    <x v="4"/>
    <s v="Han Lin BBQ 韩林炭烤"/>
    <n v="481669.19999999995"/>
    <n v="89012.468159999989"/>
    <x v="1228"/>
    <x v="7465"/>
    <x v="7387"/>
    <x v="190"/>
    <s v="餐饮"/>
    <x v="2"/>
    <s v="餐馆/饭店"/>
    <d v="2015-04-10T00:00:00"/>
    <d v="2019-05-09T00:00:00"/>
    <s v="保底与流水两者取高"/>
    <s v="0.1"/>
    <s v="0.1"/>
    <s v=""/>
    <n v="4.0999999999999996"/>
  </r>
  <r>
    <d v="2015-11-01T00:00:00"/>
    <x v="4"/>
    <x v="4"/>
    <s v="云蝶"/>
    <n v="293803.24800000002"/>
    <n v="47801.788449599997"/>
    <x v="744"/>
    <x v="7466"/>
    <x v="7388"/>
    <x v="172"/>
    <s v="餐饮"/>
    <x v="2"/>
    <s v="餐馆/饭店"/>
    <d v="2012-12-28T00:00:00"/>
    <d v="2018-05-09T00:00:00"/>
    <s v="保底与流水两者取高"/>
    <s v="0.11"/>
    <s v="0.11"/>
    <s v=""/>
    <n v="5.4"/>
  </r>
  <r>
    <d v="2015-11-01T00:00:00"/>
    <x v="4"/>
    <x v="4"/>
    <s v="粉壹仟"/>
    <n v="236257.91999999998"/>
    <n v="39360.569472000003"/>
    <x v="4115"/>
    <x v="7467"/>
    <x v="7389"/>
    <x v="173"/>
    <s v="餐饮"/>
    <x v="2"/>
    <s v="快餐"/>
    <d v="2012-12-06T00:00:00"/>
    <d v="2018-05-09T00:00:00"/>
    <s v="保底与流水两者取高"/>
    <s v="0.1"/>
    <s v="0.1"/>
    <s v=""/>
    <n v="5.4"/>
  </r>
  <r>
    <d v="2015-11-01T00:00:00"/>
    <x v="4"/>
    <x v="4"/>
    <s v="Lenovo 联想"/>
    <n v="271218"/>
    <n v="20585.446199999998"/>
    <x v="1850"/>
    <x v="7468"/>
    <x v="7390"/>
    <x v="174"/>
    <s v="电器"/>
    <x v="20"/>
    <s v="电器/家用电器/IT器材"/>
    <d v="2015-06-01T00:00:00"/>
    <d v="2017-05-31T00:00:00"/>
    <s v="保底与流水两者取高"/>
    <s v="0.05"/>
    <s v="0.05"/>
    <s v=""/>
    <n v="2"/>
  </r>
  <r>
    <d v="2015-11-01T00:00:00"/>
    <x v="4"/>
    <x v="4"/>
    <s v="新华书店"/>
    <n v="181148.76"/>
    <n v="32226.364404000004"/>
    <x v="1999"/>
    <x v="7469"/>
    <x v="7391"/>
    <x v="176"/>
    <s v="其它"/>
    <x v="1"/>
    <s v="书店/漫画/杂志"/>
    <d v="2013-04-19T00:00:00"/>
    <d v="2017-05-18T00:00:00"/>
    <s v="保底与流水两者取高"/>
    <s v="0.,0.11"/>
    <s v="0."/>
    <s v="0.11"/>
    <n v="4.0999999999999996"/>
  </r>
  <r>
    <d v="2015-11-01T00:00:00"/>
    <x v="4"/>
    <x v="4"/>
    <s v="兰芳园"/>
    <n v="240200.4"/>
    <n v="38071.763399999996"/>
    <x v="4530"/>
    <x v="7470"/>
    <x v="7392"/>
    <x v="48"/>
    <s v="餐饮"/>
    <x v="0"/>
    <s v="小吃/冷饮/果汁吧"/>
    <d v="2015-06-01T00:00:00"/>
    <d v="2017-05-31T00:00:00"/>
    <s v="保底与流水两者取高"/>
    <s v="0.15"/>
    <s v="0.15"/>
    <s v=""/>
    <n v="2"/>
  </r>
  <r>
    <d v="2015-11-01T00:00:00"/>
    <x v="4"/>
    <x v="4"/>
    <s v="New Balance 新百伦"/>
    <n v="684700.70400000003"/>
    <n v="95858.098560000013"/>
    <x v="445"/>
    <x v="7471"/>
    <x v="7393"/>
    <x v="177"/>
    <s v="普通服饰"/>
    <x v="18"/>
    <s v="运动服饰/运动配饰"/>
    <d v="2013-03-10T00:00:00"/>
    <d v="2016-05-09T00:00:00"/>
    <s v="保底(含物管费)与流水两者取高"/>
    <s v="0.14"/>
    <s v="0.14"/>
    <s v=""/>
    <n v="3.2"/>
  </r>
  <r>
    <d v="2015-11-01T00:00:00"/>
    <x v="4"/>
    <x v="4"/>
    <s v="避风塘"/>
    <n v="941914.848"/>
    <n v="88257.421257600014"/>
    <x v="4531"/>
    <x v="7472"/>
    <x v="7394"/>
    <x v="178"/>
    <s v="餐饮"/>
    <x v="2"/>
    <s v="餐馆/饭店"/>
    <d v="2012-11-27T00:00:00"/>
    <d v="2021-05-09T00:00:00"/>
    <s v="保底(含物管费)与流水两者取高"/>
    <s v="0.08"/>
    <s v="0.08"/>
    <s v=""/>
    <n v="8.5"/>
  </r>
  <r>
    <d v="2015-11-01T00:00:00"/>
    <x v="4"/>
    <x v="4"/>
    <s v="Subway 赛百味"/>
    <n v="144375.6"/>
    <n v="21049.962480000002"/>
    <x v="1741"/>
    <x v="7473"/>
    <x v="7395"/>
    <x v="179"/>
    <s v="餐饮"/>
    <x v="2"/>
    <s v="快餐"/>
    <d v="2013-02-07T00:00:00"/>
    <d v="2018-05-09T00:00:00"/>
    <s v="保底与流水两者取高"/>
    <s v="0.12"/>
    <s v="0.12"/>
    <s v=""/>
    <n v="5.3"/>
  </r>
  <r>
    <d v="2015-11-01T00:00:00"/>
    <x v="4"/>
    <x v="4"/>
    <s v="中影影院"/>
    <n v="3290955.9599999995"/>
    <n v="408407.45722880191"/>
    <x v="4532"/>
    <x v="7474"/>
    <x v="7396"/>
    <x v="180"/>
    <s v="休闲娱乐"/>
    <x v="25"/>
    <s v="电影院"/>
    <d v="2012-08-29T00:00:00"/>
    <d v="2033-05-09T00:00:00"/>
    <s v="保底与流水两者取高"/>
    <s v="0.12"/>
    <s v="0.12"/>
    <s v=""/>
    <n v="20.7"/>
  </r>
  <r>
    <d v="2015-11-01T00:00:00"/>
    <x v="4"/>
    <x v="4"/>
    <s v="KFC Select 肯德基精选"/>
    <n v="394200"/>
    <n v="66178.599078618834"/>
    <x v="4533"/>
    <x v="7364"/>
    <x v="7397"/>
    <x v="181"/>
    <s v="餐饮"/>
    <x v="2"/>
    <s v="快餐"/>
    <d v="2013-03-04T00:00:00"/>
    <d v="2028-06-13T00:00:00"/>
    <s v="保底与流水两者取高"/>
    <n v="0.08"/>
    <n v="0.08"/>
    <s v=""/>
    <n v="15.3"/>
  </r>
  <r>
    <d v="2015-11-01T00:00:00"/>
    <x v="4"/>
    <x v="4"/>
    <s v="The Little Gym"/>
    <n v="441192"/>
    <n v="63399.290400000005"/>
    <x v="2195"/>
    <x v="7475"/>
    <x v="7398"/>
    <x v="182"/>
    <s v="休闲娱乐"/>
    <x v="10"/>
    <s v="保龄球馆"/>
    <d v="2012-12-18T00:00:00"/>
    <d v="2018-05-09T00:00:00"/>
    <s v="纯保底"/>
    <s v="0."/>
    <s v="0."/>
    <s v=""/>
    <n v="5.4"/>
  </r>
  <r>
    <d v="2015-11-01T00:00:00"/>
    <x v="4"/>
    <x v="4"/>
    <s v="Skull Candy"/>
    <n v="81100.800000000003"/>
    <n v="17663.754240000002"/>
    <x v="3676"/>
    <x v="7476"/>
    <x v="7399"/>
    <x v="1"/>
    <s v="电器"/>
    <x v="24"/>
    <s v="音像视觉设备/照相器材"/>
    <d v="2015-06-27T00:00:00"/>
    <d v="2017-06-26T00:00:00"/>
    <s v="保底与流水两者取高"/>
    <s v="0.14"/>
    <s v="0.14"/>
    <s v=""/>
    <n v="2"/>
  </r>
  <r>
    <d v="2015-11-01T00:00:00"/>
    <x v="4"/>
    <x v="4"/>
    <s v="Jasonwood 坚持我的"/>
    <n v="372776.04"/>
    <n v="65757.693456000008"/>
    <x v="2001"/>
    <x v="7477"/>
    <x v="7400"/>
    <x v="191"/>
    <s v="普通服饰"/>
    <x v="9"/>
    <s v="中性服装/休闲服饰"/>
    <d v="2015-06-17T00:00:00"/>
    <d v="2017-06-16T00:00:00"/>
    <s v="保底与流水两者取高"/>
    <s v="0.16"/>
    <s v="0.16"/>
    <s v=""/>
    <n v="2"/>
  </r>
  <r>
    <d v="2015-11-01T00:00:00"/>
    <x v="4"/>
    <x v="4"/>
    <s v="MLB"/>
    <n v="128532.95999999999"/>
    <n v="27750.266063999999"/>
    <x v="3403"/>
    <x v="7478"/>
    <x v="7401"/>
    <x v="192"/>
    <s v="普通服饰"/>
    <x v="18"/>
    <s v="运动服饰/运动配饰"/>
    <d v="2015-06-17T00:00:00"/>
    <d v="2017-06-16T00:00:00"/>
    <s v="保底与流水两者取高"/>
    <s v="0.18"/>
    <s v="0.18"/>
    <s v=""/>
    <n v="2"/>
  </r>
  <r>
    <d v="2015-11-01T00:00:00"/>
    <x v="4"/>
    <x v="4"/>
    <s v="Adidas 阿迪达斯"/>
    <n v="293797.2"/>
    <n v="53001.014879999995"/>
    <x v="4534"/>
    <x v="7479"/>
    <x v="7402"/>
    <x v="54"/>
    <s v="普通服饰"/>
    <x v="18"/>
    <s v="运动服饰/运动配饰"/>
    <d v="2015-06-17T00:00:00"/>
    <d v="2017-06-16T00:00:00"/>
    <s v="保底与流水两者取高"/>
    <s v="0.16"/>
    <s v="0.16"/>
    <s v=""/>
    <n v="2"/>
  </r>
  <r>
    <d v="2015-11-01T00:00:00"/>
    <x v="4"/>
    <x v="4"/>
    <s v="Nike 耐克"/>
    <n v="496719.6"/>
    <n v="85485.44316000001"/>
    <x v="4535"/>
    <x v="7480"/>
    <x v="7403"/>
    <x v="54"/>
    <s v="普通服饰"/>
    <x v="18"/>
    <s v="运动服饰/运动配饰"/>
    <d v="2014-12-16T00:00:00"/>
    <d v="2016-12-15T00:00:00"/>
    <s v="保底与流水两者取高"/>
    <s v="0.16"/>
    <s v="0.16"/>
    <s v=""/>
    <n v="2"/>
  </r>
  <r>
    <d v="2015-11-01T00:00:00"/>
    <x v="4"/>
    <x v="4"/>
    <s v="I Love Choc"/>
    <n v="156375.96"/>
    <n v="28382.236740000004"/>
    <x v="4536"/>
    <x v="7481"/>
    <x v="7404"/>
    <x v="149"/>
    <s v="普通服饰"/>
    <x v="9"/>
    <s v="中性服装/休闲服饰"/>
    <d v="2013-02-25T00:00:00"/>
    <d v="2016-05-09T00:00:00"/>
    <s v="保底与流水两者取高"/>
    <s v="0.16"/>
    <s v="0.16"/>
    <s v=""/>
    <n v="3.2"/>
  </r>
  <r>
    <d v="2015-11-01T00:00:00"/>
    <x v="4"/>
    <x v="4"/>
    <s v="15mins"/>
    <n v="103491.59999999999"/>
    <n v="20160.163679999998"/>
    <x v="3598"/>
    <x v="7482"/>
    <x v="7405"/>
    <x v="149"/>
    <s v="普通服饰"/>
    <x v="6"/>
    <s v="鞋"/>
    <d v="2015-06-01T00:00:00"/>
    <d v="2017-05-31T00:00:00"/>
    <s v="保底与流水两者取高"/>
    <s v="0.16"/>
    <s v="0.16"/>
    <s v=""/>
    <n v="2"/>
  </r>
  <r>
    <d v="2015-11-01T00:00:00"/>
    <x v="4"/>
    <x v="4"/>
    <s v="Skechers 斯凯奇"/>
    <n v="299359.2"/>
    <n v="60201.135119999999"/>
    <x v="1633"/>
    <x v="7483"/>
    <x v="7406"/>
    <x v="5"/>
    <s v="普通服饰"/>
    <x v="9"/>
    <s v="中性服装/休闲服饰"/>
    <d v="2013-06-20T00:00:00"/>
    <d v="2016-07-19T00:00:00"/>
    <s v="保底与流水两者取高"/>
    <s v="0.17"/>
    <s v="0.17"/>
    <s v=""/>
    <n v="3.1"/>
  </r>
  <r>
    <d v="2015-11-01T00:00:00"/>
    <x v="4"/>
    <x v="4"/>
    <s v="Mini Peace 太平鸟童装"/>
    <n v="340740"/>
    <n v="54756.917999999998"/>
    <x v="4537"/>
    <x v="7484"/>
    <x v="7407"/>
    <x v="183"/>
    <s v="儿童"/>
    <x v="14"/>
    <s v="童装/童鞋"/>
    <d v="2013-01-21T00:00:00"/>
    <d v="2016-05-09T00:00:00"/>
    <s v="保底与流水两者取高"/>
    <s v="0.15"/>
    <s v="0.15"/>
    <s v=""/>
    <n v="3.3"/>
  </r>
  <r>
    <d v="2015-11-01T00:00:00"/>
    <x v="4"/>
    <x v="4"/>
    <s v="Les Enphants 丽婴房"/>
    <n v="314505.12"/>
    <n v="57680.239008000004"/>
    <x v="110"/>
    <x v="7485"/>
    <x v="7408"/>
    <x v="55"/>
    <s v="儿童"/>
    <x v="14"/>
    <s v="母婴用品"/>
    <d v="2013-02-21T00:00:00"/>
    <d v="2016-05-09T00:00:00"/>
    <s v="保底与流水两者取高"/>
    <s v="0.17"/>
    <s v="0.17"/>
    <s v=""/>
    <n v="3.2"/>
  </r>
  <r>
    <d v="2015-11-01T00:00:00"/>
    <x v="4"/>
    <x v="4"/>
    <s v="MQD"/>
    <n v="187495.19999999998"/>
    <n v="37217.797200000001"/>
    <x v="4240"/>
    <x v="7486"/>
    <x v="7409"/>
    <x v="63"/>
    <s v="儿童"/>
    <x v="14"/>
    <s v="童装/童鞋"/>
    <d v="2015-06-01T00:00:00"/>
    <d v="2017-05-31T00:00:00"/>
    <s v="保底与流水两者取高"/>
    <s v="0.17"/>
    <s v="0.17"/>
    <s v=""/>
    <n v="2"/>
  </r>
  <r>
    <d v="2015-11-01T00:00:00"/>
    <x v="4"/>
    <x v="4"/>
    <s v="孩之宝"/>
    <n v="41706"/>
    <n v="18058.698000000004"/>
    <x v="4538"/>
    <x v="7487"/>
    <x v="7410"/>
    <x v="137"/>
    <s v="儿童"/>
    <x v="14"/>
    <s v="儿童玩具"/>
    <d v="2015-06-01T00:00:00"/>
    <d v="2017-05-31T00:00:00"/>
    <s v="保底与流水两者取高"/>
    <s v="0.13"/>
    <s v="0.13"/>
    <s v=""/>
    <n v="2"/>
  </r>
  <r>
    <d v="2015-11-01T00:00:00"/>
    <x v="4"/>
    <x v="4"/>
    <s v="happyland"/>
    <n v="95533.439999999988"/>
    <n v="21838.944383999999"/>
    <x v="4539"/>
    <x v="7488"/>
    <x v="7411"/>
    <x v="138"/>
    <s v="儿童"/>
    <x v="14"/>
    <s v="童装/童鞋"/>
    <d v="2015-06-01T00:00:00"/>
    <d v="2017-05-31T00:00:00"/>
    <s v="保底与流水两者取高"/>
    <s v="0.17"/>
    <s v="0.17"/>
    <s v=""/>
    <n v="2"/>
  </r>
  <r>
    <d v="2015-11-01T00:00:00"/>
    <x v="4"/>
    <x v="4"/>
    <s v="gxg kids"/>
    <n v="266205.71999999997"/>
    <n v="47145.033012"/>
    <x v="3716"/>
    <x v="7489"/>
    <x v="7412"/>
    <x v="184"/>
    <s v="儿童"/>
    <x v="14"/>
    <s v="童装/童鞋"/>
    <d v="2015-04-10T00:00:00"/>
    <d v="2017-04-09T00:00:00"/>
    <s v="保底与流水两者取高"/>
    <s v="0.16"/>
    <s v="0.16"/>
    <s v=""/>
    <n v="2"/>
  </r>
  <r>
    <d v="2015-11-01T00:00:00"/>
    <x v="4"/>
    <x v="4"/>
    <s v="M·latin 马拉丁"/>
    <n v="305556"/>
    <n v="59033.419200000004"/>
    <x v="3433"/>
    <x v="7490"/>
    <x v="7413"/>
    <x v="185"/>
    <s v="儿童"/>
    <x v="14"/>
    <s v="童装/童鞋"/>
    <d v="2013-01-07T00:00:00"/>
    <d v="2016-05-09T00:00:00"/>
    <s v="保底与流水两者取高"/>
    <s v="0.16"/>
    <s v="0.16"/>
    <s v=""/>
    <n v="3.3"/>
  </r>
  <r>
    <d v="2015-11-01T00:00:00"/>
    <x v="4"/>
    <x v="4"/>
    <s v="jnby by JNBY"/>
    <n v="280381.2"/>
    <n v="59524.928760000003"/>
    <x v="4540"/>
    <x v="7491"/>
    <x v="7414"/>
    <x v="25"/>
    <s v="儿童"/>
    <x v="14"/>
    <s v="童装/童鞋"/>
    <d v="2013-01-11T00:00:00"/>
    <d v="2016-05-09T00:00:00"/>
    <s v="保底与流水两者取高"/>
    <s v="0.18"/>
    <s v="0.18"/>
    <s v=""/>
    <n v="3.3"/>
  </r>
  <r>
    <d v="2015-11-01T00:00:00"/>
    <x v="4"/>
    <x v="4"/>
    <s v="大光明眼镜"/>
    <n v="202363.19999999998"/>
    <n v="50550.327359999996"/>
    <x v="1897"/>
    <x v="7492"/>
    <x v="7415"/>
    <x v="186"/>
    <s v="其它"/>
    <x v="1"/>
    <s v="眼镜"/>
    <d v="2013-03-15T00:00:00"/>
    <d v="2016-05-09T00:00:00"/>
    <s v="保底与流水两者取高"/>
    <s v="0.19"/>
    <s v="0.19"/>
    <s v=""/>
    <n v="3.2"/>
  </r>
  <r>
    <d v="2015-11-01T00:00:00"/>
    <x v="4"/>
    <x v="4"/>
    <s v="O-Land"/>
    <n v="620737.19999999995"/>
    <n v="126195.87276"/>
    <x v="1975"/>
    <x v="7493"/>
    <x v="7416"/>
    <x v="187"/>
    <s v="儿童"/>
    <x v="22"/>
    <s v="儿童主题乐园"/>
    <d v="2012-11-28T00:00:00"/>
    <d v="2025-05-26T00:00:00"/>
    <s v="纯扣"/>
    <s v="0.14"/>
    <s v="0.14"/>
    <s v=""/>
    <n v="12.5"/>
  </r>
  <r>
    <d v="2015-11-01T00:00:00"/>
    <x v="4"/>
    <x v="4"/>
    <s v="康贝"/>
    <n v="63812.399999999994"/>
    <n v="34669.276919999997"/>
    <x v="4541"/>
    <x v="7494"/>
    <x v="7417"/>
    <x v="164"/>
    <s v="儿童"/>
    <x v="14"/>
    <s v="童装/童鞋"/>
    <d v="2013-02-21T00:00:00"/>
    <d v="2016-05-09T00:00:00"/>
    <s v="保底与流水两者取高"/>
    <s v="0.2"/>
    <s v="0.2"/>
    <s v=""/>
    <n v="3.2"/>
  </r>
  <r>
    <d v="2015-11-01T00:00:00"/>
    <x v="4"/>
    <x v="4"/>
    <s v="悠游堂"/>
    <n v="347665.2"/>
    <n v="118240.93451999998"/>
    <x v="4542"/>
    <x v="7495"/>
    <x v="7418"/>
    <x v="188"/>
    <s v="儿童"/>
    <x v="22"/>
    <s v="儿童主题乐园"/>
    <d v="2013-04-13T00:00:00"/>
    <d v="2018-05-27T00:00:00"/>
    <s v="保底与流水两者取高"/>
    <s v="0.22"/>
    <s v="0.22"/>
    <s v=""/>
    <n v="5.0999999999999996"/>
  </r>
  <r>
    <d v="2015-11-01T00:00:00"/>
    <x v="4"/>
    <x v="4"/>
    <s v="娇莉芙"/>
    <n v="291831.59999999998"/>
    <n v="73016.266319999981"/>
    <x v="2860"/>
    <x v="7496"/>
    <x v="7419"/>
    <x v="145"/>
    <s v="美容"/>
    <x v="8"/>
    <s v="美容/美发/美甲"/>
    <d v="2012-11-30T00:00:00"/>
    <d v="2018-05-09T00:00:00"/>
    <s v="保底与流水两者取高"/>
    <s v="0.11"/>
    <s v="0.11"/>
    <s v=""/>
    <n v="5.4"/>
  </r>
  <r>
    <d v="2015-11-01T00:00:00"/>
    <x v="4"/>
    <x v="4"/>
    <s v="木马王国"/>
    <n v="959892"/>
    <n v="186890.97239999997"/>
    <x v="4543"/>
    <x v="7497"/>
    <x v="7420"/>
    <x v="189"/>
    <s v="儿童"/>
    <x v="22"/>
    <s v="儿童主题乐园"/>
    <d v="2013-01-14T00:00:00"/>
    <d v="2022-05-13T00:00:00"/>
    <s v="保底(含物管费)与流水两者取高"/>
    <n v="0"/>
    <n v="0"/>
    <s v=""/>
    <n v="9.3000000000000007"/>
  </r>
  <r>
    <d v="2015-11-01T00:00:00"/>
    <x v="4"/>
    <x v="4"/>
    <s v="Carrera 卡雷拉"/>
    <n v="55442.400000000001"/>
    <n v="10201.401600000001"/>
    <x v="1836"/>
    <x v="7498"/>
    <x v="7421"/>
    <x v="47"/>
    <s v="儿童"/>
    <x v="14"/>
    <s v="儿童玩具"/>
    <d v="2014-05-28T00:00:00"/>
    <d v="2016-05-27T00:00:00"/>
    <s v="保底与流水两者取高"/>
    <s v="0.11"/>
    <s v="0.11"/>
    <s v=""/>
    <n v="2"/>
  </r>
  <r>
    <d v="2015-11-01T00:00:00"/>
    <x v="4"/>
    <x v="4"/>
    <s v="泰兰尼斯"/>
    <n v="149776.19999999998"/>
    <n v="24563.296799999996"/>
    <x v="527"/>
    <x v="7499"/>
    <x v="7422"/>
    <x v="6"/>
    <s v="儿童"/>
    <x v="14"/>
    <s v="童装/童鞋"/>
    <d v="2015-07-16T00:00:00"/>
    <d v="2016-07-15T00:00:00"/>
    <s v="保底与流水两者取高"/>
    <s v="0.16"/>
    <s v="0.16"/>
    <s v=""/>
    <n v="1"/>
  </r>
  <r>
    <d v="2015-11-01T00:00:00"/>
    <x v="4"/>
    <x v="4"/>
    <s v="咔卟咔卟"/>
    <n v="63400.799999999996"/>
    <n v="10112.427600000001"/>
    <x v="737"/>
    <x v="7500"/>
    <x v="7423"/>
    <x v="10"/>
    <s v="餐饮"/>
    <x v="0"/>
    <s v="小吃/冷饮/果汁吧"/>
    <d v="2014-08-13T00:00:00"/>
    <d v="2016-08-12T00:00:00"/>
    <s v="保底与流水两者取高"/>
    <s v="0.15"/>
    <s v="0.15"/>
    <s v=""/>
    <n v="2"/>
  </r>
  <r>
    <d v="2015-11-01T00:00:00"/>
    <x v="4"/>
    <x v="4"/>
    <s v="New Balance Kids"/>
    <n v="152896.79999999999"/>
    <n v="23530.817520000001"/>
    <x v="410"/>
    <x v="7501"/>
    <x v="7424"/>
    <x v="10"/>
    <s v="儿童"/>
    <x v="14"/>
    <s v="童装/童鞋"/>
    <d v="2013-07-31T00:00:00"/>
    <d v="2016-07-30T00:00:00"/>
    <s v="保底与流水两者取高"/>
    <s v="0.15"/>
    <s v="0.15"/>
    <s v=""/>
    <n v="3"/>
  </r>
  <r>
    <d v="2015-11-01T00:00:00"/>
    <x v="4"/>
    <x v="4"/>
    <s v="Dr. Kong 江博士"/>
    <n v="168046.19999999998"/>
    <n v="29172.820319999999"/>
    <x v="4266"/>
    <x v="7502"/>
    <x v="7425"/>
    <x v="64"/>
    <s v="儿童"/>
    <x v="14"/>
    <s v="童装/童鞋"/>
    <d v="2015-04-18T00:00:00"/>
    <d v="2016-04-17T00:00:00"/>
    <s v="保底与流水两者取高"/>
    <s v="0.17"/>
    <s v="0.17"/>
    <s v=""/>
    <n v="1"/>
  </r>
  <r>
    <d v="2015-11-01T00:00:00"/>
    <x v="4"/>
    <x v="4"/>
    <s v="Cold Stone 酷圣石"/>
    <n v="169539.6"/>
    <n v="24311.978639999998"/>
    <x v="4544"/>
    <x v="7503"/>
    <x v="7426"/>
    <x v="94"/>
    <s v="餐饮"/>
    <x v="0"/>
    <s v="咖啡店/面包店/冰激凌"/>
    <d v="2014-07-21T00:00:00"/>
    <d v="2019-07-13T00:00:00"/>
    <s v="保底与流水两者取高"/>
    <s v="0.13"/>
    <s v="0.13"/>
    <s v=""/>
    <n v="5"/>
  </r>
  <r>
    <d v="2015-11-01T00:00:00"/>
    <x v="4"/>
    <x v="4"/>
    <s v="Zippo"/>
    <n v="68223.48"/>
    <n v="2531.0911080000001"/>
    <x v="1826"/>
    <x v="7504"/>
    <x v="7427"/>
    <x v="10"/>
    <s v="其它"/>
    <x v="1"/>
    <s v="个人嗜好/收藏品"/>
    <d v="2013-11-09T00:00:00"/>
    <d v="2015-11-08T00:00:00"/>
    <s v="保底与流水两者取高"/>
    <s v="0.12"/>
    <s v="0.12"/>
    <s v=""/>
    <n v="2"/>
  </r>
  <r>
    <d v="2015-11-01T00:00:00"/>
    <x v="4"/>
    <x v="4"/>
    <s v="维果部落(03-K11)"/>
    <n v="38760"/>
    <n v="3876"/>
    <x v="4"/>
    <x v="7505"/>
    <x v="7428"/>
    <x v="11"/>
    <s v="餐饮"/>
    <x v="0"/>
    <s v="小吃/冷饮/果汁吧"/>
    <d v="2014-03-14T00:00:00"/>
    <d v="2016-03-13T00:00:00"/>
    <s v="保底(含物管费)与流水两者取高"/>
    <s v="0.1"/>
    <s v="0.1"/>
    <s v=""/>
    <n v="2"/>
  </r>
  <r>
    <d v="2015-11-01T00:00:00"/>
    <x v="4"/>
    <x v="4"/>
    <s v="维果部落(03-K12)"/>
    <n v="50808"/>
    <n v="5080.8"/>
    <x v="4"/>
    <x v="7506"/>
    <x v="7429"/>
    <x v="11"/>
    <s v="餐饮"/>
    <x v="0"/>
    <s v="小吃/冷饮/果汁吧"/>
    <d v="2014-03-14T00:00:00"/>
    <d v="2016-03-13T00:00:00"/>
    <s v="保底(含物管费)与流水两者取高"/>
    <s v="0.1"/>
    <s v="0.1"/>
    <s v=""/>
    <n v="2"/>
  </r>
  <r>
    <d v="2015-11-01T00:00:00"/>
    <x v="4"/>
    <x v="4"/>
    <s v="爱茜茜里(冰车)"/>
    <n v="17119.2"/>
    <n v="3338.2439999999997"/>
    <x v="2872"/>
    <x v="7507"/>
    <x v="7430"/>
    <x v="11"/>
    <s v="餐饮"/>
    <x v="0"/>
    <s v="咖啡店/面包店/冰激凌"/>
    <d v="2014-05-31T00:00:00"/>
    <d v="2015-11-30T00:00:00"/>
    <s v="保底与流水两者取高"/>
    <s v="0.16"/>
    <s v="0.16"/>
    <s v=""/>
    <n v="1.5"/>
  </r>
  <r>
    <d v="2015-11-01T00:00:00"/>
    <x v="4"/>
    <x v="4"/>
    <s v="2平米"/>
    <n v="31171.199999999997"/>
    <n v="6598.943040000001"/>
    <x v="4545"/>
    <x v="7508"/>
    <x v="7431"/>
    <x v="193"/>
    <s v="其它"/>
    <x v="4"/>
    <s v="家具/厨房/卫浴/灯"/>
    <d v="2015-07-15T00:00:00"/>
    <d v="2016-07-14T00:00:00"/>
    <s v="保底与流水两者取高"/>
    <s v="0.18"/>
    <s v="0.18"/>
    <s v=""/>
    <n v="1"/>
  </r>
  <r>
    <d v="2015-11-01T00:00:00"/>
    <x v="4"/>
    <x v="4"/>
    <s v="热气球"/>
    <n v="181693.19999999998"/>
    <n v="11501.179559999999"/>
    <x v="3919"/>
    <x v="7509"/>
    <x v="7432"/>
    <x v="194"/>
    <s v="儿童"/>
    <x v="22"/>
    <s v="儿童主题乐园"/>
    <d v="2015-10-01T00:00:00"/>
    <d v="2016-09-30T00:00:00"/>
    <s v="保底与流水两者取高"/>
    <s v="0.06"/>
    <s v="0.06"/>
    <s v=""/>
    <n v="1"/>
  </r>
  <r>
    <d v="2015-12-01T00:00:00"/>
    <x v="4"/>
    <x v="4"/>
    <s v="银乐迪"/>
    <n v="1253916"/>
    <n v="189842.8824"/>
    <x v="947"/>
    <x v="7510"/>
    <x v="7433"/>
    <x v="166"/>
    <s v="休闲娱乐"/>
    <x v="23"/>
    <s v="KTV"/>
    <d v="2013-01-08T00:00:00"/>
    <d v="2023-05-09T00:00:00"/>
    <s v="纯保底"/>
    <n v="0"/>
    <n v="0"/>
    <s v=""/>
    <n v="10.3"/>
  </r>
  <r>
    <d v="2015-12-01T00:00:00"/>
    <x v="4"/>
    <x v="4"/>
    <s v="Caffe Bene 咖啡陪你"/>
    <n v="116200.46399999999"/>
    <n v="20741.782824000002"/>
    <x v="923"/>
    <x v="7511"/>
    <x v="7434"/>
    <x v="167"/>
    <s v="餐饮"/>
    <x v="0"/>
    <s v="咖啡店/面包店/冰激凌"/>
    <d v="2013-03-25T00:00:00"/>
    <d v="2018-04-23T00:00:00"/>
    <s v="保底与流水两者取高"/>
    <n v="0.1"/>
    <n v="0.1"/>
    <s v=""/>
    <n v="5.0999999999999996"/>
  </r>
  <r>
    <d v="2015-12-01T00:00:00"/>
    <x v="4"/>
    <x v="4"/>
    <s v="青花瓷"/>
    <n v="510398.39999999997"/>
    <n v="69005.863679999995"/>
    <x v="4204"/>
    <x v="7512"/>
    <x v="7435"/>
    <x v="168"/>
    <s v="餐饮"/>
    <x v="2"/>
    <s v="餐馆/饭店"/>
    <d v="2012-12-24T00:00:00"/>
    <d v="2021-05-09T00:00:00"/>
    <s v="保底(含物管费)与流水两者取高"/>
    <n v="0.08"/>
    <n v="0.08"/>
    <s v=""/>
    <n v="8.4"/>
  </r>
  <r>
    <d v="2015-12-01T00:00:00"/>
    <x v="4"/>
    <x v="4"/>
    <s v="菲滋比萨"/>
    <n v="826446"/>
    <n v="80082.617400000003"/>
    <x v="3853"/>
    <x v="7513"/>
    <x v="7436"/>
    <x v="169"/>
    <s v="餐饮"/>
    <x v="2"/>
    <s v="快餐"/>
    <d v="2012-12-14T00:00:00"/>
    <d v="2021-05-09T00:00:00"/>
    <s v="保底与流水两者取高"/>
    <n v="0.08"/>
    <n v="0.08"/>
    <s v=""/>
    <n v="8.4"/>
  </r>
  <r>
    <d v="2015-12-01T00:00:00"/>
    <x v="4"/>
    <x v="4"/>
    <s v="Grandma's Home 外婆家"/>
    <n v="2610606"/>
    <n v="111211.81559999999"/>
    <x v="4546"/>
    <x v="7514"/>
    <x v="7437"/>
    <x v="170"/>
    <s v="餐饮"/>
    <x v="2"/>
    <s v="餐馆/饭店"/>
    <d v="2012-11-28T00:00:00"/>
    <d v="2023-05-09T00:00:00"/>
    <s v="纯保底"/>
    <n v="0"/>
    <n v="0"/>
    <s v=""/>
    <n v="10.4"/>
  </r>
  <r>
    <d v="2015-12-01T00:00:00"/>
    <x v="4"/>
    <x v="4"/>
    <s v="山葵家"/>
    <n v="689871"/>
    <n v="65537.744999999995"/>
    <x v="4049"/>
    <x v="7515"/>
    <x v="7438"/>
    <x v="177"/>
    <s v="餐饮"/>
    <x v="2"/>
    <s v="餐馆/饭店"/>
    <d v="2014-01-01T00:00:00"/>
    <d v="2017-12-31T00:00:00"/>
    <s v="保底(含物管费)与流水两者取高"/>
    <n v="0.1"/>
    <n v="0.1"/>
    <s v=""/>
    <n v="4"/>
  </r>
  <r>
    <d v="2015-12-01T00:00:00"/>
    <x v="4"/>
    <x v="4"/>
    <s v="Mentor Salon 曼都沙龙"/>
    <n v="325323.59999999998"/>
    <n v="30808.144920000002"/>
    <x v="2251"/>
    <x v="7516"/>
    <x v="7439"/>
    <x v="25"/>
    <s v="美容"/>
    <x v="8"/>
    <s v="美容/美发/美甲"/>
    <d v="2013-01-11T00:00:00"/>
    <d v="2018-05-09T00:00:00"/>
    <s v="纯保底"/>
    <n v="0"/>
    <n v="0"/>
    <s v=""/>
    <n v="5.3"/>
  </r>
  <r>
    <d v="2015-12-01T00:00:00"/>
    <x v="4"/>
    <x v="4"/>
    <s v="Balabala 巴拉巴拉"/>
    <n v="364326.95999999996"/>
    <n v="60660.438839999988"/>
    <x v="2943"/>
    <x v="7517"/>
    <x v="7440"/>
    <x v="54"/>
    <s v="儿童"/>
    <x v="14"/>
    <s v="童装/童鞋"/>
    <d v="2013-01-11T00:00:00"/>
    <d v="2016-05-09T00:00:00"/>
    <s v="保底与流水两者取高"/>
    <n v="0.15"/>
    <n v="0.15"/>
    <s v=""/>
    <n v="3.3"/>
  </r>
  <r>
    <d v="2015-12-01T00:00:00"/>
    <x v="4"/>
    <x v="4"/>
    <s v="Kids Station 好孩子星站"/>
    <n v="64833.96"/>
    <n v="19080.634428000001"/>
    <x v="865"/>
    <x v="7518"/>
    <x v="7441"/>
    <x v="106"/>
    <s v="儿童"/>
    <x v="14"/>
    <s v="童装/童鞋"/>
    <d v="2015-05-10T00:00:00"/>
    <d v="2017-05-09T00:00:00"/>
    <s v="保底与流水两者取高"/>
    <n v="0.13"/>
    <n v="0.13"/>
    <s v=""/>
    <n v="2"/>
  </r>
  <r>
    <d v="2015-12-01T00:00:00"/>
    <x v="4"/>
    <x v="4"/>
    <s v="爱尚内衣"/>
    <n v="242920.8"/>
    <n v="45377.605439999992"/>
    <x v="4547"/>
    <x v="7519"/>
    <x v="7442"/>
    <x v="41"/>
    <s v="普通服饰"/>
    <x v="9"/>
    <s v="内衣裤/保暖内衣"/>
    <d v="2015-06-01T00:00:00"/>
    <d v="2016-05-31T00:00:00"/>
    <s v="保底与流水两者取高"/>
    <n v="0.15"/>
    <n v="0.15"/>
    <s v=""/>
    <n v="1"/>
  </r>
  <r>
    <d v="2015-12-01T00:00:00"/>
    <x v="4"/>
    <x v="4"/>
    <s v="Adidas Kids"/>
    <n v="113345.16"/>
    <n v="26998.817112000001"/>
    <x v="4548"/>
    <x v="7520"/>
    <x v="7443"/>
    <x v="159"/>
    <s v="儿童"/>
    <x v="14"/>
    <s v="童装/童鞋"/>
    <d v="2015-04-29T00:00:00"/>
    <d v="2017-04-28T00:00:00"/>
    <s v="保底与流水两者取高"/>
    <n v="0.13"/>
    <n v="0.13"/>
    <s v=""/>
    <n v="2"/>
  </r>
  <r>
    <d v="2015-12-01T00:00:00"/>
    <x v="4"/>
    <x v="4"/>
    <s v="Han Lin BBQ 韩林炭烤"/>
    <n v="518246.39999999997"/>
    <n v="89034.731520000016"/>
    <x v="3000"/>
    <x v="7521"/>
    <x v="7444"/>
    <x v="190"/>
    <s v="餐饮"/>
    <x v="2"/>
    <s v="餐馆/饭店"/>
    <d v="2015-04-10T00:00:00"/>
    <d v="2019-05-09T00:00:00"/>
    <s v="保底与流水两者取高"/>
    <n v="0.1"/>
    <n v="0.1"/>
    <s v=""/>
    <n v="4.0999999999999996"/>
  </r>
  <r>
    <d v="2015-12-01T00:00:00"/>
    <x v="4"/>
    <x v="4"/>
    <s v="云蝶"/>
    <n v="367102.8"/>
    <n v="49338.616319999994"/>
    <x v="1331"/>
    <x v="7522"/>
    <x v="7445"/>
    <x v="172"/>
    <s v="餐饮"/>
    <x v="2"/>
    <s v="餐馆/饭店"/>
    <d v="2012-12-28T00:00:00"/>
    <d v="2018-05-09T00:00:00"/>
    <s v="保底与流水两者取高"/>
    <n v="0.11"/>
    <n v="0.11"/>
    <s v=""/>
    <n v="5.4"/>
  </r>
  <r>
    <d v="2015-12-01T00:00:00"/>
    <x v="4"/>
    <x v="4"/>
    <s v="粉壹仟"/>
    <n v="266545.68"/>
    <n v="39368.796935999992"/>
    <x v="4549"/>
    <x v="7523"/>
    <x v="7446"/>
    <x v="173"/>
    <s v="餐饮"/>
    <x v="2"/>
    <s v="快餐"/>
    <d v="2012-12-06T00:00:00"/>
    <d v="2018-05-09T00:00:00"/>
    <s v="保底与流水两者取高"/>
    <n v="0.1"/>
    <n v="0.1"/>
    <s v=""/>
    <n v="5.4"/>
  </r>
  <r>
    <d v="2015-12-01T00:00:00"/>
    <x v="4"/>
    <x v="4"/>
    <s v="Lenovo 联想"/>
    <n v="228312"/>
    <n v="20570.911199999999"/>
    <x v="801"/>
    <x v="7524"/>
    <x v="7447"/>
    <x v="174"/>
    <s v="电器"/>
    <x v="20"/>
    <s v="电器/家用电器/IT器材"/>
    <d v="2015-06-01T00:00:00"/>
    <d v="2017-05-31T00:00:00"/>
    <s v="保底与流水两者取高"/>
    <n v="0.05"/>
    <n v="0.05"/>
    <s v=""/>
    <n v="2"/>
  </r>
  <r>
    <d v="2015-12-01T00:00:00"/>
    <x v="4"/>
    <x v="4"/>
    <s v="新华书店"/>
    <n v="206515.68"/>
    <n v="47684.470512"/>
    <x v="2811"/>
    <x v="7525"/>
    <x v="7448"/>
    <x v="176"/>
    <s v="其它"/>
    <x v="1"/>
    <s v="书店/漫画/杂志"/>
    <d v="2013-04-19T00:00:00"/>
    <d v="2017-05-18T00:00:00"/>
    <s v="保底与流水两者取高"/>
    <n v="0.11"/>
    <n v="0.11"/>
    <s v=""/>
    <n v="4.0999999999999996"/>
  </r>
  <r>
    <d v="2015-12-01T00:00:00"/>
    <x v="4"/>
    <x v="4"/>
    <s v="兰芳园"/>
    <n v="258727.19999999998"/>
    <n v="40853.024880000004"/>
    <x v="4550"/>
    <x v="7526"/>
    <x v="7449"/>
    <x v="48"/>
    <s v="餐饮"/>
    <x v="0"/>
    <s v="小吃/冷饮/果汁吧"/>
    <d v="2015-06-01T00:00:00"/>
    <d v="2017-05-31T00:00:00"/>
    <s v="保底与流水两者取高"/>
    <n v="0.15"/>
    <n v="0.15"/>
    <s v=""/>
    <n v="2"/>
  </r>
  <r>
    <d v="2015-12-01T00:00:00"/>
    <x v="4"/>
    <x v="4"/>
    <s v="New Balance 新百伦"/>
    <n v="542414.29200000002"/>
    <n v="75938.000880000007"/>
    <x v="445"/>
    <x v="7527"/>
    <x v="7450"/>
    <x v="177"/>
    <s v="普通服饰"/>
    <x v="18"/>
    <s v="运动服饰/运动配饰"/>
    <d v="2013-03-10T00:00:00"/>
    <d v="2016-05-09T00:00:00"/>
    <s v="保底(含物管费)与流水两者取高"/>
    <n v="0.14000000000000001"/>
    <n v="0.14000000000000001"/>
    <s v=""/>
    <n v="3.2"/>
  </r>
  <r>
    <d v="2015-12-01T00:00:00"/>
    <x v="4"/>
    <x v="4"/>
    <s v="避风塘"/>
    <n v="1033101.06"/>
    <n v="88226.830524000005"/>
    <x v="4551"/>
    <x v="7528"/>
    <x v="7451"/>
    <x v="178"/>
    <s v="餐饮"/>
    <x v="2"/>
    <s v="餐馆/饭店"/>
    <d v="2012-11-27T00:00:00"/>
    <d v="2021-05-09T00:00:00"/>
    <s v="保底(含物管费)与流水两者取高"/>
    <n v="0.08"/>
    <n v="0.08"/>
    <s v=""/>
    <n v="8.5"/>
  </r>
  <r>
    <d v="2015-12-01T00:00:00"/>
    <x v="4"/>
    <x v="4"/>
    <s v="Subway 赛百味"/>
    <n v="153717.35999999999"/>
    <n v="22166.043311999998"/>
    <x v="1580"/>
    <x v="7529"/>
    <x v="7452"/>
    <x v="179"/>
    <s v="餐饮"/>
    <x v="2"/>
    <s v="快餐"/>
    <d v="2013-02-07T00:00:00"/>
    <d v="2018-05-09T00:00:00"/>
    <s v="保底与流水两者取高"/>
    <n v="0.12"/>
    <n v="0.12"/>
    <s v=""/>
    <n v="5.3"/>
  </r>
  <r>
    <d v="2015-12-01T00:00:00"/>
    <x v="4"/>
    <x v="4"/>
    <s v="雪冰冰"/>
    <n v="73537.2"/>
    <n v="13023.438120000001"/>
    <x v="3716"/>
    <x v="7530"/>
    <x v="7453"/>
    <x v="110"/>
    <s v="餐饮"/>
    <x v="0"/>
    <s v="小吃/冷饮/果汁吧"/>
    <d v="2015-10-16T00:00:00"/>
    <d v="2017-10-15T00:00:00"/>
    <s v="保底与流水两者取高"/>
    <n v="0.14000000000000001"/>
    <n v="0.14000000000000001"/>
    <s v=""/>
    <n v="2"/>
  </r>
  <r>
    <d v="2015-12-01T00:00:00"/>
    <x v="4"/>
    <x v="4"/>
    <s v="中影影院"/>
    <n v="4118013.0719999997"/>
    <n v="503066.68967115827"/>
    <x v="4552"/>
    <x v="7531"/>
    <x v="7454"/>
    <x v="180"/>
    <s v="休闲娱乐"/>
    <x v="25"/>
    <s v="电影院"/>
    <d v="2012-08-29T00:00:00"/>
    <d v="2033-05-09T00:00:00"/>
    <s v="保底与流水两者取高"/>
    <n v="0.12"/>
    <n v="0.12"/>
    <s v=""/>
    <n v="20.7"/>
  </r>
  <r>
    <d v="2015-12-01T00:00:00"/>
    <x v="4"/>
    <x v="4"/>
    <s v="KFC Select 肯德基精选"/>
    <n v="407340"/>
    <n v="48628.321784276246"/>
    <x v="4369"/>
    <x v="6928"/>
    <x v="6963"/>
    <x v="181"/>
    <s v="餐饮"/>
    <x v="2"/>
    <s v="快餐"/>
    <d v="2013-03-04T00:00:00"/>
    <d v="2028-06-13T00:00:00"/>
    <s v="保底与流水两者取高"/>
    <n v="0.08"/>
    <n v="0.08"/>
    <s v=""/>
    <n v="15.3"/>
  </r>
  <r>
    <d v="2015-12-01T00:00:00"/>
    <x v="4"/>
    <x v="4"/>
    <s v="The Little Gym"/>
    <n v="339012"/>
    <n v="63395.243999999999"/>
    <x v="4203"/>
    <x v="7532"/>
    <x v="7455"/>
    <x v="182"/>
    <s v="休闲娱乐"/>
    <x v="10"/>
    <s v="保龄球馆"/>
    <d v="2012-12-18T00:00:00"/>
    <d v="2018-05-09T00:00:00"/>
    <s v="纯保底"/>
    <n v="0"/>
    <n v="0"/>
    <s v=""/>
    <n v="5.4"/>
  </r>
  <r>
    <d v="2015-12-01T00:00:00"/>
    <x v="4"/>
    <x v="4"/>
    <s v="Skull Candy"/>
    <n v="98700"/>
    <n v="17667.300000000003"/>
    <x v="2416"/>
    <x v="7533"/>
    <x v="7456"/>
    <x v="1"/>
    <s v="电器"/>
    <x v="24"/>
    <s v="音像视觉设备/照相器材"/>
    <d v="2015-06-27T00:00:00"/>
    <d v="2017-06-26T00:00:00"/>
    <s v="保底与流水两者取高"/>
    <n v="0.14000000000000001"/>
    <n v="0.14000000000000001"/>
    <s v=""/>
    <n v="2"/>
  </r>
  <r>
    <d v="2015-12-01T00:00:00"/>
    <x v="4"/>
    <x v="4"/>
    <s v="Jasonwood 坚持我的"/>
    <n v="416625.36"/>
    <n v="72784.450391999999"/>
    <x v="4553"/>
    <x v="7534"/>
    <x v="7457"/>
    <x v="191"/>
    <s v="普通服饰"/>
    <x v="9"/>
    <s v="中性服装/休闲服饰"/>
    <d v="2015-06-17T00:00:00"/>
    <d v="2017-06-16T00:00:00"/>
    <s v="保底与流水两者取高"/>
    <n v="0.16"/>
    <n v="0.16"/>
    <s v=""/>
    <n v="2"/>
  </r>
  <r>
    <d v="2015-12-01T00:00:00"/>
    <x v="4"/>
    <x v="4"/>
    <s v="MLB"/>
    <n v="138410.88"/>
    <n v="29536.881792"/>
    <x v="2588"/>
    <x v="7535"/>
    <x v="7458"/>
    <x v="192"/>
    <s v="普通服饰"/>
    <x v="18"/>
    <s v="运动服饰/运动配饰"/>
    <d v="2015-06-17T00:00:00"/>
    <d v="2017-06-16T00:00:00"/>
    <s v="保底与流水两者取高"/>
    <n v="0.18"/>
    <n v="0.18"/>
    <s v=""/>
    <n v="2"/>
  </r>
  <r>
    <d v="2015-12-01T00:00:00"/>
    <x v="4"/>
    <x v="4"/>
    <s v="Adidas 阿迪达斯"/>
    <n v="252526.8"/>
    <n v="46414.425839999996"/>
    <x v="2746"/>
    <x v="7536"/>
    <x v="7459"/>
    <x v="54"/>
    <s v="普通服饰"/>
    <x v="18"/>
    <s v="运动服饰/运动配饰"/>
    <d v="2015-06-17T00:00:00"/>
    <d v="2017-06-16T00:00:00"/>
    <s v="保底与流水两者取高"/>
    <n v="0.16"/>
    <n v="0.16"/>
    <s v=""/>
    <n v="2"/>
  </r>
  <r>
    <d v="2015-12-01T00:00:00"/>
    <x v="4"/>
    <x v="4"/>
    <s v="Nike 耐克"/>
    <n v="589312.79999999993"/>
    <n v="100301.03856"/>
    <x v="4554"/>
    <x v="7537"/>
    <x v="7460"/>
    <x v="54"/>
    <s v="普通服饰"/>
    <x v="18"/>
    <s v="运动服饰/运动配饰"/>
    <d v="2014-12-16T00:00:00"/>
    <d v="2016-12-15T00:00:00"/>
    <s v="保底与流水两者取高"/>
    <s v="0.16,0.16"/>
    <s v="0.16"/>
    <s v="0.16"/>
    <n v="2"/>
  </r>
  <r>
    <d v="2015-12-01T00:00:00"/>
    <x v="4"/>
    <x v="4"/>
    <s v="I Love Choc"/>
    <n v="137343"/>
    <n v="25339.783499999998"/>
    <x v="2824"/>
    <x v="7538"/>
    <x v="7461"/>
    <x v="149"/>
    <s v="普通服饰"/>
    <x v="9"/>
    <s v="中性服装/休闲服饰"/>
    <d v="2013-02-25T00:00:00"/>
    <d v="2016-05-09T00:00:00"/>
    <s v="保底与流水两者取高"/>
    <n v="0.16"/>
    <n v="0.16"/>
    <s v=""/>
    <n v="3.2"/>
  </r>
  <r>
    <d v="2015-12-01T00:00:00"/>
    <x v="4"/>
    <x v="4"/>
    <s v="15mins"/>
    <n v="92865.599999999991"/>
    <n v="20161.121760000002"/>
    <x v="4555"/>
    <x v="7539"/>
    <x v="7462"/>
    <x v="149"/>
    <s v="普通服饰"/>
    <x v="6"/>
    <s v="鞋"/>
    <d v="2015-06-01T00:00:00"/>
    <d v="2017-05-31T00:00:00"/>
    <s v="保底与流水两者取高"/>
    <n v="0.16"/>
    <n v="0.16"/>
    <s v=""/>
    <n v="2"/>
  </r>
  <r>
    <d v="2015-12-01T00:00:00"/>
    <x v="4"/>
    <x v="4"/>
    <s v="Skechers 斯凯奇"/>
    <n v="285495.59999999998"/>
    <n v="57841.408560000003"/>
    <x v="4556"/>
    <x v="7540"/>
    <x v="7463"/>
    <x v="5"/>
    <s v="普通服饰"/>
    <x v="9"/>
    <s v="中性服装/休闲服饰"/>
    <d v="2013-06-20T00:00:00"/>
    <d v="2016-07-19T00:00:00"/>
    <s v="保底与流水两者取高"/>
    <n v="0.17"/>
    <n v="0.17"/>
    <s v=""/>
    <n v="3.1"/>
  </r>
  <r>
    <d v="2015-12-01T00:00:00"/>
    <x v="4"/>
    <x v="4"/>
    <s v="Mini Peace 太平鸟童装"/>
    <n v="259658.4"/>
    <n v="42609.943440000003"/>
    <x v="4557"/>
    <x v="7541"/>
    <x v="7464"/>
    <x v="183"/>
    <s v="儿童"/>
    <x v="14"/>
    <s v="童装/童鞋"/>
    <d v="2013-01-21T00:00:00"/>
    <d v="2016-05-09T00:00:00"/>
    <s v="保底与流水两者取高"/>
    <n v="0.15"/>
    <n v="0.15"/>
    <s v=""/>
    <n v="3.3"/>
  </r>
  <r>
    <d v="2015-12-01T00:00:00"/>
    <x v="4"/>
    <x v="4"/>
    <s v="Les Enphants 丽婴房"/>
    <n v="219717"/>
    <n v="41548.484699999994"/>
    <x v="2399"/>
    <x v="7542"/>
    <x v="7465"/>
    <x v="55"/>
    <s v="儿童"/>
    <x v="14"/>
    <s v="母婴用品"/>
    <d v="2013-02-21T00:00:00"/>
    <d v="2016-05-09T00:00:00"/>
    <s v="保底与流水两者取高"/>
    <n v="0.17"/>
    <n v="0.17"/>
    <s v=""/>
    <n v="3.2"/>
  </r>
  <r>
    <d v="2015-12-01T00:00:00"/>
    <x v="4"/>
    <x v="4"/>
    <s v="MQD"/>
    <n v="225036"/>
    <n v="43589.4732"/>
    <x v="2687"/>
    <x v="7543"/>
    <x v="7466"/>
    <x v="63"/>
    <s v="儿童"/>
    <x v="14"/>
    <s v="童装/童鞋"/>
    <d v="2015-06-01T00:00:00"/>
    <d v="2017-05-31T00:00:00"/>
    <s v="保底与流水两者取高"/>
    <n v="0.17"/>
    <n v="0.17"/>
    <s v=""/>
    <n v="2"/>
  </r>
  <r>
    <d v="2015-12-01T00:00:00"/>
    <x v="4"/>
    <x v="4"/>
    <s v="孩之宝"/>
    <n v="41469.599999999999"/>
    <n v="18060.0108"/>
    <x v="4558"/>
    <x v="7544"/>
    <x v="7467"/>
    <x v="137"/>
    <s v="儿童"/>
    <x v="14"/>
    <s v="儿童玩具"/>
    <d v="2015-06-01T00:00:00"/>
    <d v="2017-05-31T00:00:00"/>
    <s v="保底与流水两者取高"/>
    <n v="0.13"/>
    <n v="0.13"/>
    <s v=""/>
    <n v="2"/>
  </r>
  <r>
    <d v="2015-12-01T00:00:00"/>
    <x v="4"/>
    <x v="4"/>
    <s v="happyland"/>
    <n v="114033"/>
    <n v="22510.1142"/>
    <x v="4559"/>
    <x v="7545"/>
    <x v="7468"/>
    <x v="138"/>
    <s v="儿童"/>
    <x v="14"/>
    <s v="童装/童鞋"/>
    <d v="2015-06-01T00:00:00"/>
    <d v="2017-05-31T00:00:00"/>
    <s v="保底与流水两者取高"/>
    <n v="0.17"/>
    <n v="0.17"/>
    <s v=""/>
    <n v="2"/>
  </r>
  <r>
    <d v="2015-12-01T00:00:00"/>
    <x v="4"/>
    <x v="4"/>
    <s v="gxg kids"/>
    <n v="312255.71999999997"/>
    <n v="54519.848711999999"/>
    <x v="1639"/>
    <x v="7546"/>
    <x v="7469"/>
    <x v="184"/>
    <s v="儿童"/>
    <x v="14"/>
    <s v="童装/童鞋"/>
    <d v="2015-04-10T00:00:00"/>
    <d v="2017-04-09T00:00:00"/>
    <s v="保底与流水两者取高"/>
    <n v="0.16"/>
    <n v="0.16"/>
    <s v=""/>
    <n v="2"/>
  </r>
  <r>
    <d v="2015-12-01T00:00:00"/>
    <x v="4"/>
    <x v="4"/>
    <s v="M·latin 马拉丁"/>
    <n v="304711.2"/>
    <n v="58900.674960000004"/>
    <x v="4560"/>
    <x v="7547"/>
    <x v="7470"/>
    <x v="185"/>
    <s v="儿童"/>
    <x v="14"/>
    <s v="童装/童鞋"/>
    <d v="2013-01-07T00:00:00"/>
    <d v="2016-05-09T00:00:00"/>
    <s v="保底与流水两者取高"/>
    <n v="0.16"/>
    <n v="0.16"/>
    <s v=""/>
    <n v="3.3"/>
  </r>
  <r>
    <d v="2015-12-01T00:00:00"/>
    <x v="4"/>
    <x v="4"/>
    <s v="jnby by JNBY"/>
    <n v="373431.6"/>
    <n v="76292.075880000004"/>
    <x v="4561"/>
    <x v="7548"/>
    <x v="7471"/>
    <x v="25"/>
    <s v="儿童"/>
    <x v="14"/>
    <s v="童装/童鞋"/>
    <d v="2013-01-11T00:00:00"/>
    <d v="2016-05-09T00:00:00"/>
    <s v="保底与流水两者取高"/>
    <n v="0.18"/>
    <n v="0.18"/>
    <s v=""/>
    <n v="3.3"/>
  </r>
  <r>
    <d v="2015-12-01T00:00:00"/>
    <x v="4"/>
    <x v="4"/>
    <s v="大光明眼镜"/>
    <n v="221402.4"/>
    <n v="51786.021359999999"/>
    <x v="3122"/>
    <x v="7549"/>
    <x v="7472"/>
    <x v="186"/>
    <s v="其它"/>
    <x v="1"/>
    <s v="眼镜"/>
    <d v="2013-03-15T00:00:00"/>
    <d v="2016-05-09T00:00:00"/>
    <s v="保底与流水两者取高"/>
    <n v="0.19"/>
    <n v="0.19"/>
    <s v=""/>
    <n v="3.2"/>
  </r>
  <r>
    <d v="2015-12-01T00:00:00"/>
    <x v="4"/>
    <x v="4"/>
    <s v="O-Land"/>
    <n v="614226.96"/>
    <n v="125302.29984000001"/>
    <x v="1876"/>
    <x v="7550"/>
    <x v="7473"/>
    <x v="187"/>
    <s v="儿童"/>
    <x v="22"/>
    <s v="儿童主题乐园"/>
    <d v="2012-11-28T00:00:00"/>
    <d v="2025-05-26T00:00:00"/>
    <s v="纯扣"/>
    <n v="0.14000000000000001"/>
    <n v="0.14000000000000001"/>
    <s v=""/>
    <n v="12.5"/>
  </r>
  <r>
    <d v="2015-12-01T00:00:00"/>
    <x v="4"/>
    <x v="4"/>
    <s v="康贝"/>
    <n v="43984.799999999996"/>
    <n v="34668.819360000009"/>
    <x v="4562"/>
    <x v="7551"/>
    <x v="7474"/>
    <x v="164"/>
    <s v="儿童"/>
    <x v="14"/>
    <s v="童装/童鞋"/>
    <d v="2013-02-21T00:00:00"/>
    <d v="2016-05-09T00:00:00"/>
    <s v="保底与流水两者取高"/>
    <n v="0.2"/>
    <n v="0.2"/>
    <s v=""/>
    <n v="3.2"/>
  </r>
  <r>
    <d v="2015-12-01T00:00:00"/>
    <x v="4"/>
    <x v="4"/>
    <s v="悠游堂"/>
    <n v="355998"/>
    <n v="118226.93580000001"/>
    <x v="4563"/>
    <x v="7552"/>
    <x v="7475"/>
    <x v="188"/>
    <s v="儿童"/>
    <x v="22"/>
    <s v="儿童主题乐园"/>
    <d v="2013-04-13T00:00:00"/>
    <d v="2018-05-27T00:00:00"/>
    <s v="保底与流水两者取高"/>
    <n v="0.22"/>
    <n v="0.22"/>
    <s v=""/>
    <n v="5.0999999999999996"/>
  </r>
  <r>
    <d v="2015-12-01T00:00:00"/>
    <x v="4"/>
    <x v="4"/>
    <s v="娇莉芙"/>
    <n v="301920"/>
    <n v="73004.255999999994"/>
    <x v="3878"/>
    <x v="7553"/>
    <x v="7476"/>
    <x v="145"/>
    <s v="美容"/>
    <x v="8"/>
    <s v="美容/美发/美甲"/>
    <d v="2012-11-30T00:00:00"/>
    <d v="2018-05-09T00:00:00"/>
    <s v="保底与流水两者取高"/>
    <n v="0.11"/>
    <n v="0.11"/>
    <s v=""/>
    <n v="5.4"/>
  </r>
  <r>
    <d v="2015-12-01T00:00:00"/>
    <x v="4"/>
    <x v="4"/>
    <s v="木马王国"/>
    <n v="1161662.3999999999"/>
    <n v="186795.31392000002"/>
    <x v="1134"/>
    <x v="7554"/>
    <x v="7477"/>
    <x v="189"/>
    <s v="儿童"/>
    <x v="22"/>
    <s v="儿童主题乐园"/>
    <d v="2013-01-14T00:00:00"/>
    <d v="2022-05-13T00:00:00"/>
    <s v="保底(含物管费)与流水两者取高"/>
    <n v="0"/>
    <n v="0"/>
    <s v=""/>
    <n v="9.3000000000000007"/>
  </r>
  <r>
    <d v="2015-12-01T00:00:00"/>
    <x v="4"/>
    <x v="4"/>
    <s v="Carrera 卡雷拉"/>
    <n v="47680.799999999996"/>
    <n v="10198.923119999999"/>
    <x v="4564"/>
    <x v="7555"/>
    <x v="7478"/>
    <x v="47"/>
    <s v="儿童"/>
    <x v="14"/>
    <s v="儿童玩具"/>
    <d v="2014-05-28T00:00:00"/>
    <d v="2016-05-27T00:00:00"/>
    <s v="保底与流水两者取高"/>
    <n v="0.11"/>
    <n v="0.11"/>
    <s v=""/>
    <n v="2"/>
  </r>
  <r>
    <d v="2015-12-01T00:00:00"/>
    <x v="4"/>
    <x v="4"/>
    <s v="泰兰尼斯"/>
    <n v="93786.84"/>
    <n v="15606.130175999999"/>
    <x v="3577"/>
    <x v="7556"/>
    <x v="7479"/>
    <x v="6"/>
    <s v="儿童"/>
    <x v="14"/>
    <s v="童装/童鞋"/>
    <d v="2015-07-16T00:00:00"/>
    <d v="2016-07-15T00:00:00"/>
    <s v="保底与流水两者取高"/>
    <n v="0.16"/>
    <n v="0.16"/>
    <s v=""/>
    <n v="1"/>
  </r>
  <r>
    <d v="2015-12-01T00:00:00"/>
    <x v="4"/>
    <x v="4"/>
    <s v="咔卟咔卟"/>
    <n v="46407.6"/>
    <n v="7559.7980399999997"/>
    <x v="1375"/>
    <x v="7557"/>
    <x v="7480"/>
    <x v="10"/>
    <s v="餐饮"/>
    <x v="0"/>
    <s v="小吃/冷饮/果汁吧"/>
    <d v="2014-08-13T00:00:00"/>
    <d v="2016-08-12T00:00:00"/>
    <s v="保底与流水两者取高"/>
    <n v="0.15"/>
    <n v="0.15"/>
    <s v=""/>
    <n v="2"/>
  </r>
  <r>
    <d v="2015-12-01T00:00:00"/>
    <x v="4"/>
    <x v="4"/>
    <s v="New Balance Kids"/>
    <n v="110824.8"/>
    <n v="17222.173920000001"/>
    <x v="1013"/>
    <x v="7558"/>
    <x v="7481"/>
    <x v="10"/>
    <s v="儿童"/>
    <x v="14"/>
    <s v="童装/童鞋"/>
    <d v="2013-07-31T00:00:00"/>
    <d v="2016-07-30T00:00:00"/>
    <s v="保底与流水两者取高"/>
    <n v="0.15"/>
    <n v="0.15"/>
    <s v=""/>
    <n v="3"/>
  </r>
  <r>
    <d v="2015-12-01T00:00:00"/>
    <x v="4"/>
    <x v="4"/>
    <s v="Dr. Kong 江博士"/>
    <n v="160808.4"/>
    <n v="27932.419080000003"/>
    <x v="1119"/>
    <x v="7559"/>
    <x v="7482"/>
    <x v="64"/>
    <s v="儿童"/>
    <x v="14"/>
    <s v="童装/童鞋"/>
    <d v="2015-04-18T00:00:00"/>
    <d v="2016-04-17T00:00:00"/>
    <s v="保底与流水两者取高"/>
    <n v="0.17"/>
    <n v="0.17"/>
    <s v=""/>
    <n v="1"/>
  </r>
  <r>
    <d v="2015-12-01T00:00:00"/>
    <x v="4"/>
    <x v="4"/>
    <s v="Cold Stone 酷圣石"/>
    <n v="206020.8"/>
    <n v="29069.534880000003"/>
    <x v="937"/>
    <x v="7560"/>
    <x v="7483"/>
    <x v="94"/>
    <s v="餐饮"/>
    <x v="0"/>
    <s v="咖啡店/面包店/冰激凌"/>
    <d v="2014-07-21T00:00:00"/>
    <d v="2019-07-13T00:00:00"/>
    <s v="保底与流水两者取高"/>
    <n v="0.13"/>
    <n v="0.13"/>
    <s v=""/>
    <n v="5"/>
  </r>
  <r>
    <d v="2015-12-01T00:00:00"/>
    <x v="4"/>
    <x v="4"/>
    <s v="维果部落(03-K11)"/>
    <n v="47376"/>
    <n v="4737.5999999999995"/>
    <x v="5"/>
    <x v="7561"/>
    <x v="7484"/>
    <x v="11"/>
    <s v="餐饮"/>
    <x v="0"/>
    <s v="小吃/冷饮/果汁吧"/>
    <d v="2014-03-14T00:00:00"/>
    <d v="2016-03-13T00:00:00"/>
    <s v="保底(含物管费)与流水两者取高"/>
    <n v="0.1"/>
    <n v="0.1"/>
    <s v=""/>
    <n v="2"/>
  </r>
  <r>
    <d v="2015-12-01T00:00:00"/>
    <x v="4"/>
    <x v="4"/>
    <s v="维果部落(03-K12)"/>
    <n v="63840"/>
    <n v="6384"/>
    <x v="4"/>
    <x v="7562"/>
    <x v="7485"/>
    <x v="11"/>
    <s v="餐饮"/>
    <x v="0"/>
    <s v="小吃/冷饮/果汁吧"/>
    <d v="2014-03-14T00:00:00"/>
    <d v="2016-03-13T00:00:00"/>
    <s v="保底(含物管费)与流水两者取高"/>
    <n v="0.1"/>
    <n v="0.1"/>
    <s v=""/>
    <n v="2"/>
  </r>
  <r>
    <d v="2015-12-01T00:00:00"/>
    <x v="4"/>
    <x v="4"/>
    <s v="爱茜茜里(冰车)"/>
    <n v="20496"/>
    <n v="3879.8928000000001"/>
    <x v="4565"/>
    <x v="7563"/>
    <x v="7486"/>
    <x v="11"/>
    <s v="餐饮"/>
    <x v="0"/>
    <s v="咖啡店/面包店/冰激凌"/>
    <d v="2014-05-31T00:00:00"/>
    <d v="2015-11-30T00:00:00"/>
    <s v="保底与流水两者取高"/>
    <s v="0.16"/>
    <s v="0.16"/>
    <s v=""/>
    <n v="1.5"/>
  </r>
  <r>
    <d v="2015-12-01T00:00:00"/>
    <x v="4"/>
    <x v="4"/>
    <s v="2平米"/>
    <n v="27362.399999999998"/>
    <n v="6599.8108799999991"/>
    <x v="2448"/>
    <x v="7564"/>
    <x v="7487"/>
    <x v="193"/>
    <s v="其它"/>
    <x v="4"/>
    <s v="家具/厨房/卫浴/灯"/>
    <d v="2015-07-15T00:00:00"/>
    <d v="2016-07-14T00:00:00"/>
    <s v="保底与流水两者取高"/>
    <n v="0.18"/>
    <n v="0.18"/>
    <s v=""/>
    <n v="1"/>
  </r>
  <r>
    <d v="2015-12-01T00:00:00"/>
    <x v="4"/>
    <x v="4"/>
    <s v="热气球"/>
    <n v="232509.6"/>
    <n v="15159.625920000002"/>
    <x v="292"/>
    <x v="7565"/>
    <x v="7488"/>
    <x v="194"/>
    <s v="儿童"/>
    <x v="22"/>
    <s v="儿童主题乐园"/>
    <d v="2015-10-01T00:00:00"/>
    <d v="2016-09-30T00:00:00"/>
    <s v="保底与流水两者取高"/>
    <n v="0.06"/>
    <n v="0.06"/>
    <s v=""/>
    <n v="1"/>
  </r>
  <r>
    <d v="2016-01-01T00:00:00"/>
    <x v="4"/>
    <x v="4"/>
    <s v="银乐迪"/>
    <n v="1122991.2"/>
    <n v="189785.51279999997"/>
    <x v="1026"/>
    <x v="7566"/>
    <x v="7489"/>
    <x v="166"/>
    <s v="休闲娱乐"/>
    <x v="23"/>
    <s v="KTV"/>
    <d v="2013-01-08T00:00:00"/>
    <d v="2023-05-09T00:00:00"/>
    <s v="纯保底"/>
    <s v="0."/>
    <s v="0."/>
    <s v=""/>
    <n v="10.3"/>
  </r>
  <r>
    <d v="2016-01-01T00:00:00"/>
    <x v="4"/>
    <x v="4"/>
    <s v="Caffe Bene 咖啡陪你"/>
    <n v="126256.43999999999"/>
    <n v="20731.307448"/>
    <x v="1326"/>
    <x v="7567"/>
    <x v="7490"/>
    <x v="167"/>
    <s v="餐饮"/>
    <x v="0"/>
    <s v="咖啡店/面包店/冰激凌"/>
    <d v="2013-03-25T00:00:00"/>
    <d v="2018-04-23T00:00:00"/>
    <s v="保底与流水两者取高"/>
    <s v="0.1"/>
    <s v="0.1"/>
    <s v=""/>
    <n v="5.0999999999999996"/>
  </r>
  <r>
    <d v="2016-01-01T00:00:00"/>
    <x v="4"/>
    <x v="4"/>
    <s v="青花瓷"/>
    <n v="561049.19999999995"/>
    <n v="69009.051600000006"/>
    <x v="4405"/>
    <x v="7568"/>
    <x v="7491"/>
    <x v="168"/>
    <s v="餐饮"/>
    <x v="2"/>
    <s v="餐馆/饭店"/>
    <d v="2012-12-24T00:00:00"/>
    <d v="2021-05-09T00:00:00"/>
    <s v="保底(含物管费)与流水两者取高"/>
    <s v="0.08"/>
    <s v="0.08"/>
    <s v=""/>
    <n v="8.4"/>
  </r>
  <r>
    <d v="2016-01-01T00:00:00"/>
    <x v="4"/>
    <x v="4"/>
    <s v="菲滋比萨"/>
    <n v="901990.79999999993"/>
    <n v="86140.121400000004"/>
    <x v="2663"/>
    <x v="7569"/>
    <x v="7492"/>
    <x v="169"/>
    <s v="餐饮"/>
    <x v="2"/>
    <s v="快餐"/>
    <d v="2012-12-14T00:00:00"/>
    <d v="2021-05-09T00:00:00"/>
    <s v="保底与流水两者取高"/>
    <s v="0.08"/>
    <s v="0.08"/>
    <s v=""/>
    <n v="8.4"/>
  </r>
  <r>
    <d v="2016-01-01T00:00:00"/>
    <x v="4"/>
    <x v="4"/>
    <s v="Grandma's Home 外婆家"/>
    <n v="2711808"/>
    <n v="111184.12799999998"/>
    <x v="2152"/>
    <x v="7570"/>
    <x v="7493"/>
    <x v="170"/>
    <s v="餐饮"/>
    <x v="2"/>
    <s v="餐馆/饭店"/>
    <d v="2012-11-28T00:00:00"/>
    <d v="2023-05-09T00:00:00"/>
    <s v="纯保底"/>
    <s v="0."/>
    <s v="0."/>
    <s v=""/>
    <n v="10.4"/>
  </r>
  <r>
    <d v="2016-01-01T00:00:00"/>
    <x v="4"/>
    <x v="4"/>
    <s v="山葵家"/>
    <n v="718169.4"/>
    <n v="68226.092999999993"/>
    <x v="4049"/>
    <x v="7571"/>
    <x v="7494"/>
    <x v="177"/>
    <s v="餐饮"/>
    <x v="2"/>
    <s v="餐馆/饭店"/>
    <d v="2014-01-01T00:00:00"/>
    <d v="2017-12-31T00:00:00"/>
    <s v="保底(含物管费)与流水两者取高"/>
    <s v="0.1"/>
    <s v="0.1"/>
    <s v=""/>
    <n v="4"/>
  </r>
  <r>
    <d v="2016-01-01T00:00:00"/>
    <x v="4"/>
    <x v="4"/>
    <s v="Mentor Salon 曼都沙龙"/>
    <n v="431622"/>
    <n v="30817.810799999999"/>
    <x v="4566"/>
    <x v="7572"/>
    <x v="7495"/>
    <x v="25"/>
    <s v="美容"/>
    <x v="8"/>
    <s v="美容/美发/美甲"/>
    <d v="2013-01-11T00:00:00"/>
    <d v="2018-05-09T00:00:00"/>
    <s v="纯保底"/>
    <s v="0."/>
    <s v="0."/>
    <s v=""/>
    <n v="5.3"/>
  </r>
  <r>
    <d v="2016-01-01T00:00:00"/>
    <x v="4"/>
    <x v="4"/>
    <s v="Balabala 巴拉巴拉"/>
    <n v="781208.4"/>
    <n v="123196.56468"/>
    <x v="2467"/>
    <x v="7573"/>
    <x v="7496"/>
    <x v="54"/>
    <s v="儿童"/>
    <x v="14"/>
    <s v="童装/童鞋"/>
    <d v="2013-01-11T00:00:00"/>
    <d v="2016-05-09T00:00:00"/>
    <s v="保底与流水两者取高"/>
    <s v="0.15"/>
    <s v="0.15"/>
    <s v=""/>
    <n v="3.3"/>
  </r>
  <r>
    <d v="2016-01-01T00:00:00"/>
    <x v="4"/>
    <x v="4"/>
    <s v="Kids Station 好孩子星站"/>
    <n v="153201.72"/>
    <n v="23102.819375999999"/>
    <x v="1090"/>
    <x v="7574"/>
    <x v="7497"/>
    <x v="106"/>
    <s v="儿童"/>
    <x v="14"/>
    <s v="童装/童鞋"/>
    <d v="2015-05-10T00:00:00"/>
    <d v="2017-05-09T00:00:00"/>
    <s v="保底与流水两者取高"/>
    <s v="0.13"/>
    <s v="0.13"/>
    <s v=""/>
    <n v="2"/>
  </r>
  <r>
    <d v="2016-01-01T00:00:00"/>
    <x v="4"/>
    <x v="4"/>
    <s v="爱尚内衣"/>
    <n v="301243.2"/>
    <n v="52506.689760000001"/>
    <x v="1816"/>
    <x v="7575"/>
    <x v="7498"/>
    <x v="41"/>
    <s v="普通服饰"/>
    <x v="9"/>
    <s v="内衣裤/保暖内衣"/>
    <d v="2015-06-01T00:00:00"/>
    <d v="2016-05-31T00:00:00"/>
    <s v="保底与流水两者取高"/>
    <s v="0.15"/>
    <s v="0.15"/>
    <s v=""/>
    <n v="1"/>
  </r>
  <r>
    <d v="2016-01-01T00:00:00"/>
    <x v="4"/>
    <x v="4"/>
    <s v="Adidas Kids"/>
    <n v="140349.6"/>
    <n v="27003.263040000002"/>
    <x v="4567"/>
    <x v="7576"/>
    <x v="7499"/>
    <x v="159"/>
    <s v="儿童"/>
    <x v="14"/>
    <s v="童装/童鞋"/>
    <d v="2015-04-29T00:00:00"/>
    <d v="2017-04-28T00:00:00"/>
    <s v="保底与流水两者取高"/>
    <s v="0.13"/>
    <s v="0.13"/>
    <s v=""/>
    <n v="2"/>
  </r>
  <r>
    <d v="2016-01-01T00:00:00"/>
    <x v="4"/>
    <x v="4"/>
    <s v="Han Lin BBQ 韩林炭烤"/>
    <n v="507090"/>
    <n v="88994.294999999998"/>
    <x v="1962"/>
    <x v="7577"/>
    <x v="7500"/>
    <x v="190"/>
    <s v="餐饮"/>
    <x v="2"/>
    <s v="餐馆/饭店"/>
    <d v="2015-04-10T00:00:00"/>
    <d v="2019-05-09T00:00:00"/>
    <s v="保底与流水两者取高"/>
    <s v="0.1"/>
    <s v="0.1"/>
    <s v=""/>
    <n v="4.0999999999999996"/>
  </r>
  <r>
    <d v="2016-01-01T00:00:00"/>
    <x v="4"/>
    <x v="4"/>
    <s v="云蝶"/>
    <n v="362452.8"/>
    <n v="48822.392160000003"/>
    <x v="277"/>
    <x v="7578"/>
    <x v="7501"/>
    <x v="172"/>
    <s v="餐饮"/>
    <x v="2"/>
    <s v="餐馆/饭店"/>
    <d v="2012-12-28T00:00:00"/>
    <d v="2018-05-09T00:00:00"/>
    <s v="保底与流水两者取高"/>
    <s v="0.11"/>
    <s v="0.11"/>
    <s v=""/>
    <n v="5.4"/>
  </r>
  <r>
    <d v="2016-01-01T00:00:00"/>
    <x v="4"/>
    <x v="4"/>
    <s v="粉壹仟"/>
    <n v="266057.52"/>
    <n v="39349.907207999997"/>
    <x v="4568"/>
    <x v="7579"/>
    <x v="7502"/>
    <x v="173"/>
    <s v="餐饮"/>
    <x v="2"/>
    <s v="快餐"/>
    <d v="2012-12-06T00:00:00"/>
    <d v="2018-05-09T00:00:00"/>
    <s v="保底与流水两者取高"/>
    <s v="0.1"/>
    <s v="0.1"/>
    <s v=""/>
    <n v="5.4"/>
  </r>
  <r>
    <d v="2016-01-01T00:00:00"/>
    <x v="4"/>
    <x v="4"/>
    <s v="Lenovo 联想"/>
    <n v="246510"/>
    <n v="20583.584999999999"/>
    <x v="1161"/>
    <x v="7580"/>
    <x v="7503"/>
    <x v="174"/>
    <s v="电器"/>
    <x v="20"/>
    <s v="电器/家用电器/IT器材"/>
    <d v="2015-06-01T00:00:00"/>
    <d v="2017-05-31T00:00:00"/>
    <s v="保底与流水两者取高"/>
    <s v="0.05"/>
    <s v="0.05"/>
    <s v=""/>
    <n v="2"/>
  </r>
  <r>
    <d v="2016-01-01T00:00:00"/>
    <x v="4"/>
    <x v="4"/>
    <s v="新华书店"/>
    <n v="226511.16"/>
    <n v="47680.599180000005"/>
    <x v="4569"/>
    <x v="7581"/>
    <x v="7504"/>
    <x v="176"/>
    <s v="其它"/>
    <x v="1"/>
    <s v="书店/漫画/杂志"/>
    <d v="2013-04-19T00:00:00"/>
    <d v="2017-05-18T00:00:00"/>
    <s v="保底与流水两者取高"/>
    <s v="0.11"/>
    <s v="0.11"/>
    <s v=""/>
    <n v="4.0999999999999996"/>
  </r>
  <r>
    <d v="2016-01-01T00:00:00"/>
    <x v="4"/>
    <x v="4"/>
    <s v="兰芳园"/>
    <n v="267195.59999999998"/>
    <n v="42110.026559999991"/>
    <x v="513"/>
    <x v="7582"/>
    <x v="7505"/>
    <x v="48"/>
    <s v="餐饮"/>
    <x v="0"/>
    <s v="小吃/冷饮/果汁吧"/>
    <d v="2015-06-01T00:00:00"/>
    <d v="2017-05-31T00:00:00"/>
    <s v="保底与流水两者取高"/>
    <s v="0.15"/>
    <s v="0.15"/>
    <s v=""/>
    <n v="2"/>
  </r>
  <r>
    <d v="2016-01-01T00:00:00"/>
    <x v="4"/>
    <x v="4"/>
    <s v="New Balance 新百伦"/>
    <n v="881521.03200000001"/>
    <n v="123412.94448000001"/>
    <x v="445"/>
    <x v="7583"/>
    <x v="7506"/>
    <x v="177"/>
    <s v="普通服饰"/>
    <x v="18"/>
    <s v="运动服饰/运动配饰"/>
    <d v="2013-03-10T00:00:00"/>
    <d v="2016-05-09T00:00:00"/>
    <s v="保底(含物管费)与流水两者取高"/>
    <s v="0.14"/>
    <s v="0.14"/>
    <s v=""/>
    <n v="3.2"/>
  </r>
  <r>
    <d v="2016-01-01T00:00:00"/>
    <x v="4"/>
    <x v="4"/>
    <s v="避风塘"/>
    <n v="965130.43199999991"/>
    <n v="88212.921484800012"/>
    <x v="3222"/>
    <x v="7584"/>
    <x v="7507"/>
    <x v="178"/>
    <s v="餐饮"/>
    <x v="2"/>
    <s v="餐馆/饭店"/>
    <d v="2012-11-27T00:00:00"/>
    <d v="2021-05-09T00:00:00"/>
    <s v="保底(含物管费)与流水两者取高"/>
    <s v="0.08"/>
    <s v="0.08"/>
    <s v=""/>
    <n v="8.5"/>
  </r>
  <r>
    <d v="2016-01-01T00:00:00"/>
    <x v="4"/>
    <x v="4"/>
    <s v="Subway 赛百味"/>
    <n v="145371.72"/>
    <n v="21166.122432000004"/>
    <x v="4570"/>
    <x v="7585"/>
    <x v="7508"/>
    <x v="179"/>
    <s v="餐饮"/>
    <x v="2"/>
    <s v="快餐"/>
    <d v="2013-02-07T00:00:00"/>
    <d v="2018-05-09T00:00:00"/>
    <s v="保底与流水两者取高"/>
    <s v="0.12"/>
    <s v="0.12"/>
    <s v=""/>
    <n v="5.3"/>
  </r>
  <r>
    <d v="2016-01-01T00:00:00"/>
    <x v="4"/>
    <x v="4"/>
    <s v="雪冰冰"/>
    <n v="65763.599999999991"/>
    <n v="13021.192800000001"/>
    <x v="4571"/>
    <x v="7586"/>
    <x v="7509"/>
    <x v="110"/>
    <s v="餐饮"/>
    <x v="0"/>
    <s v="小吃/冷饮/果汁吧"/>
    <d v="2015-10-16T00:00:00"/>
    <d v="2017-10-15T00:00:00"/>
    <s v="保底与流水两者取高"/>
    <s v="0.14"/>
    <s v="0.14"/>
    <s v=""/>
    <n v="2"/>
  </r>
  <r>
    <d v="2016-01-01T00:00:00"/>
    <x v="4"/>
    <x v="4"/>
    <s v="中影影院"/>
    <n v="3861365.6639999999"/>
    <n v="473692.60377417348"/>
    <x v="4572"/>
    <x v="7587"/>
    <x v="7510"/>
    <x v="180"/>
    <s v="休闲娱乐"/>
    <x v="25"/>
    <s v="电影院"/>
    <d v="2012-08-29T00:00:00"/>
    <d v="2033-05-09T00:00:00"/>
    <s v="保底与流水两者取高"/>
    <s v="0.12"/>
    <s v="0.12"/>
    <s v=""/>
    <n v="20.7"/>
  </r>
  <r>
    <d v="2016-01-01T00:00:00"/>
    <x v="4"/>
    <x v="4"/>
    <s v="KFC Select 肯德基精选"/>
    <n v="407340"/>
    <n v="48628.321784276246"/>
    <x v="4369"/>
    <x v="6928"/>
    <x v="6963"/>
    <x v="181"/>
    <s v="餐饮"/>
    <x v="2"/>
    <s v="快餐"/>
    <d v="2013-03-04T00:00:00"/>
    <d v="2028-06-13T00:00:00"/>
    <s v="保底与流水两者取高"/>
    <n v="0.08"/>
    <n v="0.08"/>
    <s v=""/>
    <n v="15.3"/>
  </r>
  <r>
    <d v="2016-01-01T00:00:00"/>
    <x v="4"/>
    <x v="4"/>
    <s v="The Little Gym"/>
    <n v="230952"/>
    <n v="63373.228800000004"/>
    <x v="4573"/>
    <x v="7588"/>
    <x v="7511"/>
    <x v="182"/>
    <s v="休闲娱乐"/>
    <x v="10"/>
    <s v="保龄球馆"/>
    <d v="2012-12-18T00:00:00"/>
    <d v="2018-05-09T00:00:00"/>
    <s v="纯保底"/>
    <s v="0."/>
    <s v="0."/>
    <s v=""/>
    <n v="5.4"/>
  </r>
  <r>
    <d v="2016-01-01T00:00:00"/>
    <x v="4"/>
    <x v="4"/>
    <s v="Skull Candy"/>
    <n v="104940"/>
    <n v="17661.402000000002"/>
    <x v="622"/>
    <x v="7589"/>
    <x v="7512"/>
    <x v="1"/>
    <s v="电器"/>
    <x v="24"/>
    <s v="音像视觉设备/照相器材"/>
    <d v="2015-06-27T00:00:00"/>
    <d v="2017-06-26T00:00:00"/>
    <s v="保底与流水两者取高"/>
    <s v="0.14"/>
    <s v="0.14"/>
    <s v=""/>
    <n v="2"/>
  </r>
  <r>
    <d v="2016-01-01T00:00:00"/>
    <x v="4"/>
    <x v="4"/>
    <s v="Jasonwood 坚持我的"/>
    <n v="661998.72"/>
    <n v="112010.183424"/>
    <x v="4574"/>
    <x v="7590"/>
    <x v="7513"/>
    <x v="191"/>
    <s v="普通服饰"/>
    <x v="9"/>
    <s v="中性服装/休闲服饰"/>
    <d v="2015-06-17T00:00:00"/>
    <d v="2017-06-16T00:00:00"/>
    <s v="保底与流水两者取高"/>
    <s v="0.16"/>
    <s v="0.16"/>
    <s v=""/>
    <n v="2"/>
  </r>
  <r>
    <d v="2016-01-01T00:00:00"/>
    <x v="4"/>
    <x v="4"/>
    <s v="MLB"/>
    <n v="158784.6"/>
    <n v="33201.859859999997"/>
    <x v="4575"/>
    <x v="7591"/>
    <x v="7514"/>
    <x v="192"/>
    <s v="普通服饰"/>
    <x v="18"/>
    <s v="运动服饰/运动配饰"/>
    <d v="2015-06-17T00:00:00"/>
    <d v="2017-06-16T00:00:00"/>
    <s v="保底与流水两者取高"/>
    <s v="0.18"/>
    <s v="0.18"/>
    <s v=""/>
    <n v="2"/>
  </r>
  <r>
    <d v="2016-01-01T00:00:00"/>
    <x v="4"/>
    <x v="4"/>
    <s v="Adidas 阿迪达斯"/>
    <n v="475490.39999999997"/>
    <n v="82069.643039999995"/>
    <x v="2685"/>
    <x v="7592"/>
    <x v="7515"/>
    <x v="54"/>
    <s v="普通服饰"/>
    <x v="18"/>
    <s v="运动服饰/运动配饰"/>
    <d v="2015-06-17T00:00:00"/>
    <d v="2017-06-16T00:00:00"/>
    <s v="保底与流水两者取高"/>
    <s v="0.16"/>
    <s v="0.16"/>
    <s v=""/>
    <n v="2"/>
  </r>
  <r>
    <d v="2016-01-01T00:00:00"/>
    <x v="4"/>
    <x v="4"/>
    <s v="Nike 耐克"/>
    <n v="1015250.3999999999"/>
    <n v="168430.04136"/>
    <x v="4576"/>
    <x v="7593"/>
    <x v="7516"/>
    <x v="54"/>
    <s v="普通服饰"/>
    <x v="18"/>
    <s v="运动服饰/运动配饰"/>
    <d v="2014-12-16T00:00:00"/>
    <d v="2016-12-15T00:00:00"/>
    <s v="保底与流水两者取高"/>
    <s v="0.16"/>
    <s v="0.16"/>
    <s v=""/>
    <n v="2"/>
  </r>
  <r>
    <d v="2016-01-01T00:00:00"/>
    <x v="4"/>
    <x v="4"/>
    <s v="I Love Choc"/>
    <n v="201859.44"/>
    <n v="35648.377103999999"/>
    <x v="1323"/>
    <x v="7594"/>
    <x v="7517"/>
    <x v="149"/>
    <s v="普通服饰"/>
    <x v="9"/>
    <s v="中性服装/休闲服饰"/>
    <d v="2013-02-25T00:00:00"/>
    <d v="2016-05-09T00:00:00"/>
    <s v="保底与流水两者取高"/>
    <s v="0.16"/>
    <s v="0.16"/>
    <s v=""/>
    <n v="3.2"/>
  </r>
  <r>
    <d v="2016-01-01T00:00:00"/>
    <x v="4"/>
    <x v="4"/>
    <s v="15mins"/>
    <n v="186744"/>
    <n v="33240.432000000001"/>
    <x v="2534"/>
    <x v="7595"/>
    <x v="7518"/>
    <x v="149"/>
    <s v="普通服饰"/>
    <x v="6"/>
    <s v="鞋"/>
    <d v="2015-06-01T00:00:00"/>
    <d v="2017-05-31T00:00:00"/>
    <s v="保底与流水两者取高"/>
    <s v="0.16"/>
    <s v="0.16"/>
    <s v=""/>
    <n v="2"/>
  </r>
  <r>
    <d v="2016-01-01T00:00:00"/>
    <x v="4"/>
    <x v="4"/>
    <s v="Skechers 斯凯奇"/>
    <n v="406345.2"/>
    <n v="78383.989079999999"/>
    <x v="790"/>
    <x v="7596"/>
    <x v="7519"/>
    <x v="5"/>
    <s v="普通服饰"/>
    <x v="9"/>
    <s v="中性服装/休闲服饰"/>
    <d v="2013-06-20T00:00:00"/>
    <d v="2016-07-19T00:00:00"/>
    <s v="保底与流水两者取高"/>
    <s v="0.17"/>
    <s v="0.17"/>
    <s v=""/>
    <n v="3.1"/>
  </r>
  <r>
    <d v="2016-01-01T00:00:00"/>
    <x v="4"/>
    <x v="4"/>
    <s v="Mini Peace 太平鸟童装"/>
    <n v="472054.8"/>
    <n v="74490.247440000006"/>
    <x v="2391"/>
    <x v="7597"/>
    <x v="7520"/>
    <x v="183"/>
    <s v="儿童"/>
    <x v="14"/>
    <s v="童装/童鞋"/>
    <d v="2013-01-21T00:00:00"/>
    <d v="2016-05-09T00:00:00"/>
    <s v="保底与流水两者取高"/>
    <s v="0.15"/>
    <s v="0.15"/>
    <s v=""/>
    <n v="3.3"/>
  </r>
  <r>
    <d v="2016-01-01T00:00:00"/>
    <x v="4"/>
    <x v="4"/>
    <s v="Les Enphants 丽婴房"/>
    <n v="291095.64"/>
    <n v="53678.036015999998"/>
    <x v="3356"/>
    <x v="7598"/>
    <x v="7521"/>
    <x v="55"/>
    <s v="儿童"/>
    <x v="14"/>
    <s v="母婴用品"/>
    <d v="2013-02-21T00:00:00"/>
    <d v="2016-05-09T00:00:00"/>
    <s v="保底与流水两者取高"/>
    <s v="0.17"/>
    <s v="0.17"/>
    <s v=""/>
    <n v="3.2"/>
  </r>
  <r>
    <d v="2016-01-01T00:00:00"/>
    <x v="4"/>
    <x v="4"/>
    <s v="MQD"/>
    <n v="291304.8"/>
    <n v="54852.69384"/>
    <x v="4577"/>
    <x v="7599"/>
    <x v="7522"/>
    <x v="63"/>
    <s v="儿童"/>
    <x v="14"/>
    <s v="童装/童鞋"/>
    <d v="2015-06-01T00:00:00"/>
    <d v="2017-05-31T00:00:00"/>
    <s v="保底与流水两者取高"/>
    <s v="0.17"/>
    <s v="0.17"/>
    <s v=""/>
    <n v="2"/>
  </r>
  <r>
    <d v="2016-01-01T00:00:00"/>
    <x v="4"/>
    <x v="4"/>
    <s v="孩之宝"/>
    <n v="43885.799999999996"/>
    <n v="18059.006699999998"/>
    <x v="4578"/>
    <x v="7600"/>
    <x v="7523"/>
    <x v="137"/>
    <s v="儿童"/>
    <x v="14"/>
    <s v="儿童玩具"/>
    <d v="2015-06-01T00:00:00"/>
    <d v="2017-05-31T00:00:00"/>
    <s v="保底与流水两者取高"/>
    <s v="0.13"/>
    <s v="0.13"/>
    <s v=""/>
    <n v="2"/>
  </r>
  <r>
    <d v="2016-01-01T00:00:00"/>
    <x v="4"/>
    <x v="4"/>
    <s v="happyland"/>
    <n v="142857.60000000001"/>
    <n v="27400.087680000001"/>
    <x v="977"/>
    <x v="7601"/>
    <x v="7524"/>
    <x v="138"/>
    <s v="儿童"/>
    <x v="14"/>
    <s v="童装/童鞋"/>
    <d v="2015-06-01T00:00:00"/>
    <d v="2017-05-31T00:00:00"/>
    <s v="保底与流水两者取高"/>
    <s v="0.17"/>
    <s v="0.17"/>
    <s v=""/>
    <n v="2"/>
  </r>
  <r>
    <d v="2016-01-01T00:00:00"/>
    <x v="4"/>
    <x v="4"/>
    <s v="gxg kids"/>
    <n v="466773.48000000004"/>
    <n v="79258.136904000014"/>
    <x v="3773"/>
    <x v="7602"/>
    <x v="7525"/>
    <x v="184"/>
    <s v="儿童"/>
    <x v="14"/>
    <s v="童装/童鞋"/>
    <d v="2015-04-10T00:00:00"/>
    <d v="2017-04-09T00:00:00"/>
    <s v="保底与流水两者取高"/>
    <s v="0.16"/>
    <s v="0.16"/>
    <s v=""/>
    <n v="2"/>
  </r>
  <r>
    <d v="2016-01-01T00:00:00"/>
    <x v="4"/>
    <x v="4"/>
    <s v="M·latin 马拉丁"/>
    <n v="703287.6"/>
    <n v="122653.35743999999"/>
    <x v="1348"/>
    <x v="7603"/>
    <x v="7526"/>
    <x v="185"/>
    <s v="儿童"/>
    <x v="14"/>
    <s v="童装/童鞋"/>
    <d v="2013-01-07T00:00:00"/>
    <d v="2016-05-09T00:00:00"/>
    <s v="保底与流水两者取高"/>
    <s v="0.16"/>
    <s v="0.16"/>
    <s v=""/>
    <n v="3.3"/>
  </r>
  <r>
    <d v="2016-01-01T00:00:00"/>
    <x v="4"/>
    <x v="4"/>
    <s v="jnby by JNBY"/>
    <n v="414267.6"/>
    <n v="83640.62844"/>
    <x v="4579"/>
    <x v="7604"/>
    <x v="7527"/>
    <x v="25"/>
    <s v="儿童"/>
    <x v="14"/>
    <s v="童装/童鞋"/>
    <d v="2013-01-11T00:00:00"/>
    <d v="2016-05-09T00:00:00"/>
    <s v="保底与流水两者取高"/>
    <s v="0.18"/>
    <s v="0.18"/>
    <s v=""/>
    <n v="3.3"/>
  </r>
  <r>
    <d v="2016-01-01T00:00:00"/>
    <x v="4"/>
    <x v="4"/>
    <s v="大光明眼镜"/>
    <n v="233746.8"/>
    <n v="54135.758880000001"/>
    <x v="4580"/>
    <x v="7605"/>
    <x v="7528"/>
    <x v="186"/>
    <s v="其它"/>
    <x v="1"/>
    <s v="眼镜"/>
    <d v="2013-03-15T00:00:00"/>
    <d v="2016-05-09T00:00:00"/>
    <s v="保底与流水两者取高"/>
    <s v="0.19"/>
    <s v="0.19"/>
    <s v=""/>
    <n v="3.2"/>
  </r>
  <r>
    <d v="2016-01-01T00:00:00"/>
    <x v="4"/>
    <x v="4"/>
    <s v="O-Land"/>
    <n v="519475.55999999994"/>
    <n v="112050.87829199999"/>
    <x v="3460"/>
    <x v="7606"/>
    <x v="7529"/>
    <x v="187"/>
    <s v="儿童"/>
    <x v="22"/>
    <s v="儿童主题乐园"/>
    <d v="2012-11-28T00:00:00"/>
    <d v="2025-05-26T00:00:00"/>
    <s v="纯扣"/>
    <s v="0.14"/>
    <s v="0.14"/>
    <s v=""/>
    <n v="12.5"/>
  </r>
  <r>
    <d v="2016-01-01T00:00:00"/>
    <x v="4"/>
    <x v="4"/>
    <s v="康贝"/>
    <n v="123872.4"/>
    <n v="34671.884760000001"/>
    <x v="4581"/>
    <x v="7607"/>
    <x v="7530"/>
    <x v="164"/>
    <s v="儿童"/>
    <x v="14"/>
    <s v="童装/童鞋"/>
    <d v="2013-02-21T00:00:00"/>
    <d v="2016-05-09T00:00:00"/>
    <s v="保底与流水两者取高"/>
    <s v="0.2"/>
    <s v="0.2"/>
    <s v=""/>
    <n v="3.2"/>
  </r>
  <r>
    <d v="2016-01-01T00:00:00"/>
    <x v="4"/>
    <x v="4"/>
    <s v="悠游堂"/>
    <n v="352602"/>
    <n v="118227.45059999998"/>
    <x v="2485"/>
    <x v="7608"/>
    <x v="7531"/>
    <x v="188"/>
    <s v="儿童"/>
    <x v="22"/>
    <s v="儿童主题乐园"/>
    <d v="2013-04-13T00:00:00"/>
    <d v="2018-05-27T00:00:00"/>
    <s v="保底与流水两者取高"/>
    <s v="0.22"/>
    <s v="0.22"/>
    <s v=""/>
    <n v="5.0999999999999996"/>
  </r>
  <r>
    <d v="2016-01-01T00:00:00"/>
    <x v="4"/>
    <x v="4"/>
    <s v="娇莉芙"/>
    <n v="289114.8"/>
    <n v="73001.486999999994"/>
    <x v="2480"/>
    <x v="7609"/>
    <x v="7532"/>
    <x v="145"/>
    <s v="美容"/>
    <x v="8"/>
    <s v="美容/美发/美甲"/>
    <d v="2012-11-30T00:00:00"/>
    <d v="2018-05-09T00:00:00"/>
    <s v="保底与流水两者取高"/>
    <s v="0.11"/>
    <s v="0.11"/>
    <s v=""/>
    <n v="5.4"/>
  </r>
  <r>
    <d v="2016-01-01T00:00:00"/>
    <x v="4"/>
    <x v="4"/>
    <s v="木马王国"/>
    <n v="1372562.4"/>
    <n v="186805.74263999998"/>
    <x v="3078"/>
    <x v="7610"/>
    <x v="7533"/>
    <x v="189"/>
    <s v="儿童"/>
    <x v="22"/>
    <s v="儿童主题乐园"/>
    <d v="2013-01-14T00:00:00"/>
    <d v="2022-05-13T00:00:00"/>
    <s v="保底(含物管费)与流水两者取高"/>
    <n v="0"/>
    <n v="0"/>
    <s v=""/>
    <n v="9.3000000000000007"/>
  </r>
  <r>
    <d v="2016-01-01T00:00:00"/>
    <x v="4"/>
    <x v="4"/>
    <s v="Carrera 卡雷拉"/>
    <n v="48175.199999999997"/>
    <n v="10198.689840000001"/>
    <x v="4582"/>
    <x v="7611"/>
    <x v="7534"/>
    <x v="47"/>
    <s v="儿童"/>
    <x v="14"/>
    <s v="儿童玩具"/>
    <d v="2014-05-28T00:00:00"/>
    <d v="2016-05-27T00:00:00"/>
    <s v="保底与流水两者取高"/>
    <s v="0.11"/>
    <s v="0.11"/>
    <s v=""/>
    <n v="2"/>
  </r>
  <r>
    <d v="2016-01-01T00:00:00"/>
    <x v="4"/>
    <x v="4"/>
    <s v="泰兰尼斯"/>
    <n v="154021.44"/>
    <n v="25244.114016000003"/>
    <x v="2672"/>
    <x v="7612"/>
    <x v="7535"/>
    <x v="6"/>
    <s v="儿童"/>
    <x v="14"/>
    <s v="童装/童鞋"/>
    <d v="2015-07-16T00:00:00"/>
    <d v="2016-07-15T00:00:00"/>
    <s v="保底与流水两者取高"/>
    <s v="0.16"/>
    <s v="0.16"/>
    <s v=""/>
    <n v="1"/>
  </r>
  <r>
    <d v="2016-01-01T00:00:00"/>
    <x v="4"/>
    <x v="4"/>
    <s v="咔卟咔卟"/>
    <n v="60087.6"/>
    <n v="9614.0159999999996"/>
    <x v="461"/>
    <x v="7613"/>
    <x v="7536"/>
    <x v="10"/>
    <s v="餐饮"/>
    <x v="0"/>
    <s v="小吃/冷饮/果汁吧"/>
    <d v="2014-08-13T00:00:00"/>
    <d v="2016-08-12T00:00:00"/>
    <s v="保底与流水两者取高"/>
    <s v="0.15"/>
    <s v="0.15"/>
    <s v=""/>
    <n v="2"/>
  </r>
  <r>
    <d v="2016-01-01T00:00:00"/>
    <x v="4"/>
    <x v="4"/>
    <s v="New Balance Kids"/>
    <n v="188889.60000000001"/>
    <n v="28937.886720000002"/>
    <x v="2067"/>
    <x v="7614"/>
    <x v="7537"/>
    <x v="10"/>
    <s v="儿童"/>
    <x v="14"/>
    <s v="童装/童鞋"/>
    <d v="2013-07-31T00:00:00"/>
    <d v="2016-07-30T00:00:00"/>
    <s v="保底与流水两者取高"/>
    <s v="0.15"/>
    <s v="0.15"/>
    <s v=""/>
    <n v="3"/>
  </r>
  <r>
    <d v="2016-01-01T00:00:00"/>
    <x v="4"/>
    <x v="4"/>
    <s v="Dr. Kong 江博士"/>
    <n v="220478.4"/>
    <n v="38076.619679999996"/>
    <x v="625"/>
    <x v="7615"/>
    <x v="7538"/>
    <x v="64"/>
    <s v="儿童"/>
    <x v="14"/>
    <s v="童装/童鞋"/>
    <d v="2015-04-18T00:00:00"/>
    <d v="2016-04-17T00:00:00"/>
    <s v="保底与流水两者取高"/>
    <s v="0.17"/>
    <s v="0.17"/>
    <s v=""/>
    <n v="1"/>
  </r>
  <r>
    <d v="2016-01-01T00:00:00"/>
    <x v="4"/>
    <x v="4"/>
    <s v="Cold Stone 酷圣石"/>
    <n v="174482.4"/>
    <n v="24968.43144"/>
    <x v="2240"/>
    <x v="7616"/>
    <x v="7539"/>
    <x v="94"/>
    <s v="餐饮"/>
    <x v="0"/>
    <s v="咖啡店/面包店/冰激凌"/>
    <d v="2014-07-21T00:00:00"/>
    <d v="2019-07-13T00:00:00"/>
    <s v="保底与流水两者取高"/>
    <s v="0.13"/>
    <s v="0.13"/>
    <s v=""/>
    <n v="5"/>
  </r>
  <r>
    <d v="2016-01-01T00:00:00"/>
    <x v="4"/>
    <x v="4"/>
    <s v="维果部落(03-K11)"/>
    <n v="55860"/>
    <n v="5586"/>
    <x v="4"/>
    <x v="7617"/>
    <x v="7540"/>
    <x v="11"/>
    <s v="餐饮"/>
    <x v="0"/>
    <s v="小吃/冷饮/果汁吧"/>
    <d v="2014-03-14T00:00:00"/>
    <d v="2016-03-13T00:00:00"/>
    <s v="保底(含物管费)与流水两者取高"/>
    <s v="0.1"/>
    <s v="0.1"/>
    <s v=""/>
    <n v="2"/>
  </r>
  <r>
    <d v="2016-01-01T00:00:00"/>
    <x v="4"/>
    <x v="4"/>
    <s v="维果部落(03-K12)"/>
    <n v="75240"/>
    <n v="7524"/>
    <x v="4"/>
    <x v="7618"/>
    <x v="7541"/>
    <x v="11"/>
    <s v="餐饮"/>
    <x v="0"/>
    <s v="小吃/冷饮/果汁吧"/>
    <d v="2014-03-14T00:00:00"/>
    <d v="2016-03-13T00:00:00"/>
    <s v="保底(含物管费)与流水两者取高"/>
    <s v="0.1"/>
    <s v="0.1"/>
    <s v=""/>
    <n v="2"/>
  </r>
  <r>
    <d v="2016-01-01T00:00:00"/>
    <x v="4"/>
    <x v="4"/>
    <s v="爱茜茜里(冰车)"/>
    <n v="20866.8"/>
    <n v="3939.65184"/>
    <x v="1967"/>
    <x v="7619"/>
    <x v="7542"/>
    <x v="11"/>
    <s v="餐饮"/>
    <x v="0"/>
    <s v="咖啡店/面包店/冰激凌"/>
    <d v="2014-05-31T00:00:00"/>
    <d v="2016-11-30T00:00:00"/>
    <s v="保底与流水两者取高"/>
    <s v="0.16"/>
    <s v="0.16"/>
    <s v=""/>
    <n v="2.5"/>
  </r>
  <r>
    <d v="2016-01-01T00:00:00"/>
    <x v="4"/>
    <x v="4"/>
    <s v="2平米"/>
    <n v="28768.799999999999"/>
    <n v="6599.5627200000008"/>
    <x v="3243"/>
    <x v="7620"/>
    <x v="7543"/>
    <x v="193"/>
    <s v="其它"/>
    <x v="4"/>
    <s v="家具/厨房/卫浴/灯"/>
    <d v="2015-07-15T00:00:00"/>
    <d v="2016-07-14T00:00:00"/>
    <s v="保底与流水两者取高"/>
    <s v="0.18"/>
    <s v="0.18"/>
    <s v=""/>
    <n v="1"/>
  </r>
  <r>
    <d v="2016-01-01T00:00:00"/>
    <x v="4"/>
    <x v="4"/>
    <s v="热气球"/>
    <n v="184550.39999999999"/>
    <n v="12272.6016"/>
    <x v="4583"/>
    <x v="7621"/>
    <x v="7544"/>
    <x v="194"/>
    <s v="儿童"/>
    <x v="22"/>
    <s v="儿童主题乐园"/>
    <d v="2015-10-01T00:00:00"/>
    <d v="2016-09-30T00:00:00"/>
    <s v="保底与流水两者取和"/>
    <s v="0.06"/>
    <s v="0.06"/>
    <s v=""/>
    <n v="1"/>
  </r>
  <r>
    <d v="2016-01-01T00:00:00"/>
    <x v="4"/>
    <x v="4"/>
    <s v="Balabala 巴拉巴拉（03-32）"/>
    <n v="46990.799999999996"/>
    <n v="9266.1959999999999"/>
    <x v="4584"/>
    <x v="7622"/>
    <x v="7545"/>
    <x v="137"/>
    <s v="儿童"/>
    <x v="14"/>
    <s v="童装/童鞋"/>
    <d v="2016-01-28T00:00:00"/>
    <d v="2018-01-15T00:00:00"/>
    <s v="保底与流水两者取高"/>
    <n v="0.16"/>
    <n v="0.16"/>
    <s v=""/>
    <n v="2"/>
  </r>
  <r>
    <d v="2016-02-01T00:00:00"/>
    <x v="4"/>
    <x v="4"/>
    <s v="银乐迪"/>
    <n v="804027.6"/>
    <n v="189830.91636"/>
    <x v="4585"/>
    <x v="7623"/>
    <x v="7546"/>
    <x v="166"/>
    <s v="休闲娱乐"/>
    <x v="23"/>
    <s v="KTV"/>
    <d v="2013-01-08T00:00:00"/>
    <d v="2023-05-09T00:00:00"/>
    <s v="纯保底"/>
    <s v="0."/>
    <s v="0."/>
    <s v=""/>
    <n v="10.3"/>
  </r>
  <r>
    <d v="2016-02-01T00:00:00"/>
    <x v="4"/>
    <x v="4"/>
    <s v="Caffe Bene 咖啡陪你"/>
    <n v="132189.48000000001"/>
    <n v="20740.529412"/>
    <x v="4586"/>
    <x v="7624"/>
    <x v="7547"/>
    <x v="167"/>
    <s v="餐饮"/>
    <x v="0"/>
    <s v="咖啡店/面包店/冰激凌"/>
    <d v="2013-03-25T00:00:00"/>
    <d v="2018-04-23T00:00:00"/>
    <s v="保底与流水两者取高"/>
    <s v="0.1"/>
    <s v="0.1"/>
    <s v=""/>
    <n v="5.0999999999999996"/>
  </r>
  <r>
    <d v="2016-02-01T00:00:00"/>
    <x v="4"/>
    <x v="4"/>
    <s v="青花瓷"/>
    <n v="537692.4"/>
    <n v="68985.93492"/>
    <x v="1533"/>
    <x v="7625"/>
    <x v="7548"/>
    <x v="168"/>
    <s v="餐饮"/>
    <x v="2"/>
    <s v="餐馆/饭店"/>
    <d v="2012-12-24T00:00:00"/>
    <d v="2021-05-09T00:00:00"/>
    <s v="保底(含物管费)与流水两者取高"/>
    <s v="0.08"/>
    <s v="0.08"/>
    <s v=""/>
    <n v="8.4"/>
  </r>
  <r>
    <d v="2016-02-01T00:00:00"/>
    <x v="4"/>
    <x v="4"/>
    <s v="菲滋比萨"/>
    <n v="811186.79999999993"/>
    <n v="78928.47563999999"/>
    <x v="3917"/>
    <x v="7626"/>
    <x v="7549"/>
    <x v="169"/>
    <s v="餐饮"/>
    <x v="2"/>
    <s v="快餐"/>
    <d v="2012-12-14T00:00:00"/>
    <d v="2021-05-09T00:00:00"/>
    <s v="保底与流水两者取高"/>
    <s v="0.08"/>
    <s v="0.08"/>
    <s v=""/>
    <n v="8.4"/>
  </r>
  <r>
    <d v="2016-02-01T00:00:00"/>
    <x v="4"/>
    <x v="4"/>
    <s v="Grandma's Home 外婆家"/>
    <n v="2923226.4"/>
    <n v="111082.60320000001"/>
    <x v="4587"/>
    <x v="7627"/>
    <x v="7550"/>
    <x v="170"/>
    <s v="餐饮"/>
    <x v="2"/>
    <s v="餐馆/饭店"/>
    <d v="2012-11-28T00:00:00"/>
    <d v="2023-05-09T00:00:00"/>
    <s v="纯保底"/>
    <s v="0."/>
    <s v="0."/>
    <s v=""/>
    <n v="10.4"/>
  </r>
  <r>
    <d v="2016-02-01T00:00:00"/>
    <x v="4"/>
    <x v="4"/>
    <s v="山葵家"/>
    <n v="724375.18799999997"/>
    <n v="68815.642859999993"/>
    <x v="2470"/>
    <x v="7628"/>
    <x v="7551"/>
    <x v="177"/>
    <s v="餐饮"/>
    <x v="2"/>
    <s v="餐馆/饭店"/>
    <d v="2014-01-01T00:00:00"/>
    <d v="2017-12-31T00:00:00"/>
    <s v="保底(含物管费)与流水两者取高"/>
    <s v="0.1"/>
    <s v="0.1"/>
    <s v=""/>
    <n v="4"/>
  </r>
  <r>
    <d v="2016-02-01T00:00:00"/>
    <x v="4"/>
    <x v="4"/>
    <s v="Mentor Salon 曼都沙龙"/>
    <n v="323841.59999999998"/>
    <n v="30797.336159999999"/>
    <x v="1592"/>
    <x v="7629"/>
    <x v="7552"/>
    <x v="25"/>
    <s v="美容"/>
    <x v="8"/>
    <s v="美容/美发/美甲"/>
    <d v="2013-01-11T00:00:00"/>
    <d v="2018-05-09T00:00:00"/>
    <s v="纯保底"/>
    <s v="0."/>
    <s v="0."/>
    <s v=""/>
    <n v="5.3"/>
  </r>
  <r>
    <d v="2016-02-01T00:00:00"/>
    <x v="4"/>
    <x v="4"/>
    <s v="Balabala 巴拉巴拉"/>
    <n v="336332.39999999997"/>
    <n v="51324.324239999994"/>
    <x v="957"/>
    <x v="7630"/>
    <x v="7553"/>
    <x v="54"/>
    <s v="儿童"/>
    <x v="14"/>
    <s v="童装/童鞋"/>
    <d v="2013-01-11T00:00:00"/>
    <d v="2016-05-09T00:00:00"/>
    <s v="保底与流水两者取高"/>
    <s v="0.15"/>
    <s v="0.15"/>
    <s v=""/>
    <n v="3.3"/>
  </r>
  <r>
    <d v="2016-02-01T00:00:00"/>
    <x v="4"/>
    <x v="4"/>
    <s v="Kids Station 好孩子星站"/>
    <n v="163961.4"/>
    <n v="24495.833159999998"/>
    <x v="3810"/>
    <x v="7631"/>
    <x v="7554"/>
    <x v="106"/>
    <s v="儿童"/>
    <x v="14"/>
    <s v="童装/童鞋"/>
    <d v="2015-05-10T00:00:00"/>
    <d v="2017-05-09T00:00:00"/>
    <s v="保底与流水两者取高"/>
    <s v="0.13"/>
    <s v="0.13"/>
    <s v=""/>
    <n v="2"/>
  </r>
  <r>
    <d v="2016-02-01T00:00:00"/>
    <x v="4"/>
    <x v="4"/>
    <s v="爱尚内衣"/>
    <n v="251576.4"/>
    <n v="45384.382559999998"/>
    <x v="1952"/>
    <x v="7632"/>
    <x v="7555"/>
    <x v="41"/>
    <s v="普通服饰"/>
    <x v="9"/>
    <s v="内衣裤/保暖内衣"/>
    <d v="2015-06-01T00:00:00"/>
    <d v="2016-05-31T00:00:00"/>
    <s v="保底与流水两者取高"/>
    <s v="0.15"/>
    <s v="0.15"/>
    <s v=""/>
    <n v="1"/>
  </r>
  <r>
    <d v="2016-02-01T00:00:00"/>
    <x v="4"/>
    <x v="4"/>
    <s v="Adidas Kids"/>
    <n v="133204.92000000001"/>
    <n v="27000.637284"/>
    <x v="2961"/>
    <x v="7633"/>
    <x v="7556"/>
    <x v="159"/>
    <s v="儿童"/>
    <x v="14"/>
    <s v="童装/童鞋"/>
    <d v="2015-04-29T00:00:00"/>
    <d v="2017-04-28T00:00:00"/>
    <s v="保底与流水两者取高"/>
    <s v="0.13"/>
    <s v="0.13"/>
    <s v=""/>
    <n v="2"/>
  </r>
  <r>
    <d v="2016-02-01T00:00:00"/>
    <x v="4"/>
    <x v="4"/>
    <s v="Han Lin BBQ 韩林炭烤"/>
    <n v="466576.8"/>
    <n v="89022.853440000006"/>
    <x v="4311"/>
    <x v="7634"/>
    <x v="7557"/>
    <x v="190"/>
    <s v="餐饮"/>
    <x v="2"/>
    <s v="餐馆/饭店"/>
    <d v="2015-04-10T00:00:00"/>
    <d v="2019-05-09T00:00:00"/>
    <s v="保底与流水两者取高"/>
    <s v="0.1"/>
    <s v="0.1"/>
    <s v=""/>
    <n v="4.0999999999999996"/>
  </r>
  <r>
    <d v="2016-02-01T00:00:00"/>
    <x v="4"/>
    <x v="4"/>
    <s v="云蝶"/>
    <n v="386814"/>
    <n v="51523.624800000005"/>
    <x v="2718"/>
    <x v="7635"/>
    <x v="7558"/>
    <x v="172"/>
    <s v="餐饮"/>
    <x v="2"/>
    <s v="餐馆/饭店"/>
    <d v="2012-12-28T00:00:00"/>
    <d v="2018-05-09T00:00:00"/>
    <s v="保底与流水两者取高"/>
    <s v="0.11"/>
    <s v="0.11"/>
    <s v=""/>
    <n v="5.4"/>
  </r>
  <r>
    <d v="2016-02-01T00:00:00"/>
    <x v="4"/>
    <x v="4"/>
    <s v="粉壹仟"/>
    <n v="252348"/>
    <n v="39366.287999999993"/>
    <x v="1012"/>
    <x v="7636"/>
    <x v="7559"/>
    <x v="173"/>
    <s v="餐饮"/>
    <x v="2"/>
    <s v="快餐"/>
    <d v="2012-12-06T00:00:00"/>
    <d v="2018-05-09T00:00:00"/>
    <s v="保底与流水两者取高"/>
    <s v="0.1"/>
    <s v="0.1"/>
    <s v=""/>
    <n v="5.4"/>
  </r>
  <r>
    <d v="2016-02-01T00:00:00"/>
    <x v="4"/>
    <x v="4"/>
    <s v="Lenovo 联想"/>
    <n v="249600"/>
    <n v="20592"/>
    <x v="2526"/>
    <x v="7637"/>
    <x v="7560"/>
    <x v="174"/>
    <s v="电器"/>
    <x v="20"/>
    <s v="电器/家用电器/IT器材"/>
    <d v="2015-06-01T00:00:00"/>
    <d v="2017-05-31T00:00:00"/>
    <s v="保底与流水两者取高"/>
    <s v="0.05"/>
    <s v="0.05"/>
    <s v=""/>
    <n v="2"/>
  </r>
  <r>
    <d v="2016-02-01T00:00:00"/>
    <x v="4"/>
    <x v="4"/>
    <s v="新华书店"/>
    <n v="240097.91999999998"/>
    <n v="47683.446912000007"/>
    <x v="4588"/>
    <x v="7638"/>
    <x v="7561"/>
    <x v="176"/>
    <s v="其它"/>
    <x v="1"/>
    <s v="书店/漫画/杂志"/>
    <d v="2013-04-19T00:00:00"/>
    <d v="2017-05-18T00:00:00"/>
    <s v="保底与流水两者取高"/>
    <s v="0.11"/>
    <s v="0.11"/>
    <s v=""/>
    <n v="4.0999999999999996"/>
  </r>
  <r>
    <d v="2016-02-01T00:00:00"/>
    <x v="4"/>
    <x v="4"/>
    <s v="兰芳园"/>
    <n v="290258.39999999997"/>
    <n v="45570.568800000001"/>
    <x v="4589"/>
    <x v="7639"/>
    <x v="7562"/>
    <x v="48"/>
    <s v="餐饮"/>
    <x v="0"/>
    <s v="小吃/冷饮/果汁吧"/>
    <d v="2015-06-01T00:00:00"/>
    <d v="2017-05-31T00:00:00"/>
    <s v="保底与流水两者取高"/>
    <s v="0.15"/>
    <s v="0.15"/>
    <s v=""/>
    <n v="2"/>
  </r>
  <r>
    <d v="2016-02-01T00:00:00"/>
    <x v="4"/>
    <x v="4"/>
    <s v="New Balance 新百伦"/>
    <n v="1065947.9639999999"/>
    <n v="149232.71496000001"/>
    <x v="445"/>
    <x v="7640"/>
    <x v="7563"/>
    <x v="177"/>
    <s v="普通服饰"/>
    <x v="18"/>
    <s v="运动服饰/运动配饰"/>
    <d v="2013-03-10T00:00:00"/>
    <d v="2016-05-09T00:00:00"/>
    <s v="保底(含物管费)与流水两者取高"/>
    <s v="0.14"/>
    <s v="0.14"/>
    <s v=""/>
    <n v="3.2"/>
  </r>
  <r>
    <d v="2016-02-01T00:00:00"/>
    <x v="4"/>
    <x v="4"/>
    <s v="避风塘"/>
    <n v="1119666.888"/>
    <n v="88229.750774399989"/>
    <x v="4590"/>
    <x v="7641"/>
    <x v="7564"/>
    <x v="178"/>
    <s v="餐饮"/>
    <x v="2"/>
    <s v="餐馆/饭店"/>
    <d v="2012-11-27T00:00:00"/>
    <d v="2021-05-09T00:00:00"/>
    <s v="保底(含物管费)与流水两者取高"/>
    <s v="0.08"/>
    <s v="0.08"/>
    <s v=""/>
    <n v="8.5"/>
  </r>
  <r>
    <d v="2016-02-01T00:00:00"/>
    <x v="4"/>
    <x v="4"/>
    <s v="Subway 赛百味"/>
    <n v="152142.12"/>
    <n v="21984.536340000002"/>
    <x v="2732"/>
    <x v="7642"/>
    <x v="7565"/>
    <x v="179"/>
    <s v="餐饮"/>
    <x v="2"/>
    <s v="快餐"/>
    <d v="2013-02-07T00:00:00"/>
    <d v="2018-05-09T00:00:00"/>
    <s v="保底与流水两者取高"/>
    <s v="0.12"/>
    <s v="0.12"/>
    <s v=""/>
    <n v="5.3"/>
  </r>
  <r>
    <d v="2016-02-01T00:00:00"/>
    <x v="4"/>
    <x v="4"/>
    <s v="雪冰冰"/>
    <n v="85410"/>
    <n v="13819.338"/>
    <x v="336"/>
    <x v="7643"/>
    <x v="7566"/>
    <x v="110"/>
    <s v="餐饮"/>
    <x v="0"/>
    <s v="小吃/冷饮/果汁吧"/>
    <d v="2015-10-16T00:00:00"/>
    <d v="2017-10-15T00:00:00"/>
    <s v="保底与流水两者取高"/>
    <s v="0.14"/>
    <s v="0.14"/>
    <s v=""/>
    <n v="2"/>
  </r>
  <r>
    <d v="2016-02-01T00:00:00"/>
    <x v="4"/>
    <x v="4"/>
    <s v="中影影院"/>
    <n v="4348803.8999999994"/>
    <n v="529481.41039145598"/>
    <x v="4591"/>
    <x v="7644"/>
    <x v="7567"/>
    <x v="180"/>
    <s v="休闲娱乐"/>
    <x v="25"/>
    <s v="电影院"/>
    <d v="2012-08-29T00:00:00"/>
    <d v="2033-05-09T00:00:00"/>
    <s v="保底与流水两者取高"/>
    <s v="0.12"/>
    <s v="0.12"/>
    <s v=""/>
    <n v="20.7"/>
  </r>
  <r>
    <d v="2016-02-01T00:00:00"/>
    <x v="4"/>
    <x v="4"/>
    <s v="KFC Select 肯德基精选"/>
    <n v="381060"/>
    <n v="40389.646372961404"/>
    <x v="4592"/>
    <x v="7645"/>
    <x v="7568"/>
    <x v="181"/>
    <s v="餐饮"/>
    <x v="2"/>
    <s v="快餐"/>
    <d v="2013-03-04T00:00:00"/>
    <d v="2028-06-13T00:00:00"/>
    <s v="保底与流水两者取高"/>
    <n v="0.08"/>
    <n v="0.08"/>
    <s v=""/>
    <n v="15.3"/>
  </r>
  <r>
    <d v="2016-02-01T00:00:00"/>
    <x v="4"/>
    <x v="4"/>
    <s v="The Little Gym"/>
    <n v="120000"/>
    <n v="63384"/>
    <x v="4593"/>
    <x v="7646"/>
    <x v="7569"/>
    <x v="182"/>
    <s v="休闲娱乐"/>
    <x v="10"/>
    <s v="保龄球馆"/>
    <d v="2012-12-18T00:00:00"/>
    <d v="2018-05-09T00:00:00"/>
    <s v="纯保底"/>
    <s v="0."/>
    <s v="0."/>
    <s v=""/>
    <n v="5.4"/>
  </r>
  <r>
    <d v="2016-02-01T00:00:00"/>
    <x v="4"/>
    <x v="4"/>
    <s v="Skull Candy"/>
    <n v="118971.59999999999"/>
    <n v="19416.165120000001"/>
    <x v="1675"/>
    <x v="7647"/>
    <x v="7570"/>
    <x v="1"/>
    <s v="电器"/>
    <x v="24"/>
    <s v="音像视觉设备/照相器材"/>
    <d v="2015-06-27T00:00:00"/>
    <d v="2017-06-26T00:00:00"/>
    <s v="保底与流水两者取高"/>
    <s v="0.14"/>
    <s v="0.14"/>
    <s v=""/>
    <n v="2"/>
  </r>
  <r>
    <d v="2016-02-01T00:00:00"/>
    <x v="4"/>
    <x v="4"/>
    <s v="Jasonwood 坚持我的"/>
    <n v="474864.6"/>
    <n v="82104.089339999991"/>
    <x v="1937"/>
    <x v="7648"/>
    <x v="7571"/>
    <x v="191"/>
    <s v="普通服饰"/>
    <x v="9"/>
    <s v="中性服装/休闲服饰"/>
    <d v="2015-06-17T00:00:00"/>
    <d v="2017-06-16T00:00:00"/>
    <s v="保底与流水两者取高"/>
    <s v="0.16"/>
    <s v="0.16"/>
    <s v=""/>
    <n v="2"/>
  </r>
  <r>
    <d v="2016-02-01T00:00:00"/>
    <x v="4"/>
    <x v="4"/>
    <s v="MLB"/>
    <n v="135026.16"/>
    <n v="28922.603472000006"/>
    <x v="4594"/>
    <x v="7649"/>
    <x v="7572"/>
    <x v="192"/>
    <s v="普通服饰"/>
    <x v="18"/>
    <s v="运动服饰/运动配饰"/>
    <d v="2015-06-17T00:00:00"/>
    <d v="2017-06-16T00:00:00"/>
    <s v="保底与流水两者取高"/>
    <s v="0.18"/>
    <s v="0.18"/>
    <s v=""/>
    <n v="2"/>
  </r>
  <r>
    <d v="2016-02-01T00:00:00"/>
    <x v="4"/>
    <x v="4"/>
    <s v="Adidas 阿迪达斯"/>
    <n v="678921.6"/>
    <n v="114601.96607999997"/>
    <x v="3930"/>
    <x v="7650"/>
    <x v="7573"/>
    <x v="54"/>
    <s v="普通服饰"/>
    <x v="18"/>
    <s v="运动服饰/运动配饰"/>
    <d v="2015-06-17T00:00:00"/>
    <d v="2017-06-16T00:00:00"/>
    <s v="保底与流水两者取高"/>
    <s v="0.16"/>
    <s v="0.16"/>
    <s v=""/>
    <n v="2"/>
  </r>
  <r>
    <d v="2016-02-01T00:00:00"/>
    <x v="4"/>
    <x v="4"/>
    <s v="Nike 耐克"/>
    <n v="1136290.8"/>
    <n v="187828.86924"/>
    <x v="1562"/>
    <x v="7651"/>
    <x v="7574"/>
    <x v="54"/>
    <s v="普通服饰"/>
    <x v="18"/>
    <s v="运动服饰/运动配饰"/>
    <d v="2014-12-16T00:00:00"/>
    <d v="2016-12-15T00:00:00"/>
    <s v="保底与流水两者取高"/>
    <s v="0.16"/>
    <s v="0.16"/>
    <s v=""/>
    <n v="2"/>
  </r>
  <r>
    <d v="2016-02-01T00:00:00"/>
    <x v="4"/>
    <x v="4"/>
    <s v="I Love Choc"/>
    <n v="137672.63999999998"/>
    <n v="25386.834815999999"/>
    <x v="1221"/>
    <x v="7652"/>
    <x v="7575"/>
    <x v="149"/>
    <s v="普通服饰"/>
    <x v="9"/>
    <s v="中性服装/休闲服饰"/>
    <d v="2013-02-25T00:00:00"/>
    <d v="2016-05-09T00:00:00"/>
    <s v="保底与流水两者取高"/>
    <s v="0.16"/>
    <s v="0.16"/>
    <s v=""/>
    <n v="3.2"/>
  </r>
  <r>
    <d v="2016-02-01T00:00:00"/>
    <x v="4"/>
    <x v="4"/>
    <s v="15mins"/>
    <n v="114210"/>
    <n v="21631.374"/>
    <x v="4595"/>
    <x v="7653"/>
    <x v="7576"/>
    <x v="149"/>
    <s v="普通服饰"/>
    <x v="6"/>
    <s v="鞋"/>
    <d v="2015-06-01T00:00:00"/>
    <d v="2017-05-31T00:00:00"/>
    <s v="保底与流水两者取高"/>
    <s v="0.16"/>
    <s v="0.16"/>
    <s v=""/>
    <n v="2"/>
  </r>
  <r>
    <d v="2016-02-01T00:00:00"/>
    <x v="4"/>
    <x v="4"/>
    <s v="Skechers 斯凯奇"/>
    <n v="516842.39999999997"/>
    <n v="97166.371199999994"/>
    <x v="1138"/>
    <x v="7654"/>
    <x v="7577"/>
    <x v="5"/>
    <s v="普通服饰"/>
    <x v="9"/>
    <s v="中性服装/休闲服饰"/>
    <d v="2013-06-20T00:00:00"/>
    <d v="2016-07-19T00:00:00"/>
    <s v="保底与流水两者取高"/>
    <s v="0.17"/>
    <s v="0.17"/>
    <s v=""/>
    <n v="3.1"/>
  </r>
  <r>
    <d v="2016-02-01T00:00:00"/>
    <x v="4"/>
    <x v="4"/>
    <s v="Mini Peace 太平鸟童装"/>
    <n v="277927.2"/>
    <n v="45357.719040000004"/>
    <x v="1675"/>
    <x v="7655"/>
    <x v="7578"/>
    <x v="183"/>
    <s v="儿童"/>
    <x v="14"/>
    <s v="童装/童鞋"/>
    <d v="2013-01-21T00:00:00"/>
    <d v="2016-05-09T00:00:00"/>
    <s v="保底与流水两者取高"/>
    <s v="0.15"/>
    <s v="0.15"/>
    <s v=""/>
    <n v="3.3"/>
  </r>
  <r>
    <d v="2016-02-01T00:00:00"/>
    <x v="4"/>
    <x v="4"/>
    <s v="Les Enphants 丽婴房"/>
    <n v="221073.72"/>
    <n v="41782.93308000001"/>
    <x v="4516"/>
    <x v="7656"/>
    <x v="7579"/>
    <x v="55"/>
    <s v="儿童"/>
    <x v="14"/>
    <s v="母婴用品"/>
    <d v="2013-02-21T00:00:00"/>
    <d v="2016-05-09T00:00:00"/>
    <s v="保底与流水两者取高"/>
    <s v="0.17"/>
    <s v="0.17"/>
    <s v=""/>
    <n v="3.2"/>
  </r>
  <r>
    <d v="2016-02-01T00:00:00"/>
    <x v="4"/>
    <x v="4"/>
    <s v="MQD"/>
    <n v="149588.4"/>
    <n v="35243.027039999994"/>
    <x v="4596"/>
    <x v="7657"/>
    <x v="7580"/>
    <x v="63"/>
    <s v="儿童"/>
    <x v="14"/>
    <s v="童装/童鞋"/>
    <d v="2015-06-01T00:00:00"/>
    <d v="2017-05-31T00:00:00"/>
    <s v="保底与流水两者取高"/>
    <s v="0.17"/>
    <s v="0.17"/>
    <s v=""/>
    <n v="2"/>
  </r>
  <r>
    <d v="2016-02-01T00:00:00"/>
    <x v="4"/>
    <x v="4"/>
    <s v="Balabala 巴拉巴拉（03-32）"/>
    <n v="129866.4"/>
    <n v="23362.965360000006"/>
    <x v="1173"/>
    <x v="7658"/>
    <x v="7581"/>
    <x v="137"/>
    <s v="儿童"/>
    <x v="14"/>
    <s v="童装/童鞋"/>
    <d v="2016-01-16T00:00:00"/>
    <d v="2018-01-15T00:00:00"/>
    <s v="保底与流水两者取高"/>
    <s v="0.16"/>
    <s v="0.16"/>
    <s v=""/>
    <n v="2"/>
  </r>
  <r>
    <d v="2016-02-01T00:00:00"/>
    <x v="4"/>
    <x v="4"/>
    <s v="happyland"/>
    <n v="102508.8"/>
    <n v="21844.62528"/>
    <x v="4597"/>
    <x v="7659"/>
    <x v="7582"/>
    <x v="138"/>
    <s v="儿童"/>
    <x v="14"/>
    <s v="童装/童鞋"/>
    <d v="2015-06-01T00:00:00"/>
    <d v="2017-05-31T00:00:00"/>
    <s v="保底与流水两者取高"/>
    <s v="0.17"/>
    <s v="0.17"/>
    <s v=""/>
    <n v="2"/>
  </r>
  <r>
    <d v="2016-02-01T00:00:00"/>
    <x v="4"/>
    <x v="4"/>
    <s v="gxg kids"/>
    <n v="222546.67199999999"/>
    <n v="40169.67429599999"/>
    <x v="3893"/>
    <x v="7660"/>
    <x v="7583"/>
    <x v="184"/>
    <s v="儿童"/>
    <x v="14"/>
    <s v="童装/童鞋"/>
    <d v="2015-04-10T00:00:00"/>
    <d v="2017-04-09T00:00:00"/>
    <s v="保底与流水两者取高"/>
    <s v="0.16"/>
    <s v="0.16"/>
    <s v=""/>
    <n v="2"/>
  </r>
  <r>
    <d v="2016-02-01T00:00:00"/>
    <x v="4"/>
    <x v="4"/>
    <s v="M·latin 马拉丁"/>
    <n v="292587.59999999998"/>
    <n v="56966.805719999989"/>
    <x v="3986"/>
    <x v="7661"/>
    <x v="7584"/>
    <x v="185"/>
    <s v="儿童"/>
    <x v="14"/>
    <s v="童装/童鞋"/>
    <d v="2013-01-07T00:00:00"/>
    <d v="2016-05-09T00:00:00"/>
    <s v="保底与流水两者取高"/>
    <s v="0.16"/>
    <s v="0.16"/>
    <s v=""/>
    <n v="3.3"/>
  </r>
  <r>
    <d v="2016-02-01T00:00:00"/>
    <x v="4"/>
    <x v="4"/>
    <s v="jnby by JNBY"/>
    <n v="222451.19999999998"/>
    <n v="49094.97984"/>
    <x v="1917"/>
    <x v="7662"/>
    <x v="7585"/>
    <x v="25"/>
    <s v="儿童"/>
    <x v="14"/>
    <s v="童装/童鞋"/>
    <d v="2013-01-11T00:00:00"/>
    <d v="2016-05-09T00:00:00"/>
    <s v="保底与流水两者取高"/>
    <s v="0.18"/>
    <s v="0.18"/>
    <s v=""/>
    <n v="3.3"/>
  </r>
  <r>
    <d v="2016-02-01T00:00:00"/>
    <x v="4"/>
    <x v="4"/>
    <s v="大光明眼镜"/>
    <n v="254718"/>
    <n v="58126.647599999997"/>
    <x v="4598"/>
    <x v="7663"/>
    <x v="7586"/>
    <x v="186"/>
    <s v="其它"/>
    <x v="1"/>
    <s v="眼镜"/>
    <d v="2013-03-15T00:00:00"/>
    <d v="2016-05-09T00:00:00"/>
    <s v="保底与流水两者取高"/>
    <s v="0.19"/>
    <s v="0.19"/>
    <s v=""/>
    <n v="3.2"/>
  </r>
  <r>
    <d v="2016-02-01T00:00:00"/>
    <x v="4"/>
    <x v="4"/>
    <s v="O-Land"/>
    <n v="337941.48000000004"/>
    <n v="86614.401323999991"/>
    <x v="2149"/>
    <x v="7664"/>
    <x v="7587"/>
    <x v="187"/>
    <s v="儿童"/>
    <x v="22"/>
    <s v="儿童主题乐园"/>
    <d v="2012-11-28T00:00:00"/>
    <d v="2025-05-26T00:00:00"/>
    <s v="纯扣"/>
    <s v="0.14"/>
    <s v="0.14"/>
    <s v=""/>
    <n v="12.5"/>
  </r>
  <r>
    <d v="2016-02-01T00:00:00"/>
    <x v="4"/>
    <x v="4"/>
    <s v="康贝"/>
    <n v="135374.39999999999"/>
    <n v="34669.383840000002"/>
    <x v="4599"/>
    <x v="7665"/>
    <x v="7588"/>
    <x v="164"/>
    <s v="儿童"/>
    <x v="14"/>
    <s v="童装/童鞋"/>
    <d v="2013-02-21T00:00:00"/>
    <d v="2016-05-09T00:00:00"/>
    <s v="保底与流水两者取高"/>
    <s v="0.2"/>
    <s v="0.2"/>
    <s v=""/>
    <n v="3.2"/>
  </r>
  <r>
    <d v="2016-02-01T00:00:00"/>
    <x v="4"/>
    <x v="4"/>
    <s v="悠游堂"/>
    <n v="267409.2"/>
    <n v="118248.34823999999"/>
    <x v="4600"/>
    <x v="7666"/>
    <x v="7589"/>
    <x v="188"/>
    <s v="儿童"/>
    <x v="22"/>
    <s v="儿童主题乐园"/>
    <d v="2013-04-13T00:00:00"/>
    <d v="2018-05-27T00:00:00"/>
    <s v="保底与流水两者取高"/>
    <s v="0.22"/>
    <s v="0.22"/>
    <s v=""/>
    <n v="5.0999999999999996"/>
  </r>
  <r>
    <d v="2016-02-01T00:00:00"/>
    <x v="4"/>
    <x v="4"/>
    <s v="娇莉芙"/>
    <n v="184656"/>
    <n v="73012.982399999994"/>
    <x v="4601"/>
    <x v="7667"/>
    <x v="7590"/>
    <x v="145"/>
    <s v="美容"/>
    <x v="8"/>
    <s v="美容/美发/美甲"/>
    <d v="2012-11-30T00:00:00"/>
    <d v="2018-05-09T00:00:00"/>
    <s v="保底与流水两者取高"/>
    <s v="0.11"/>
    <s v="0.11"/>
    <s v=""/>
    <n v="5.4"/>
  </r>
  <r>
    <d v="2016-02-01T00:00:00"/>
    <x v="4"/>
    <x v="4"/>
    <s v="木马王国"/>
    <n v="1677370.8"/>
    <n v="1078213.9502399999"/>
    <x v="4602"/>
    <x v="7668"/>
    <x v="7591"/>
    <x v="189"/>
    <s v="儿童"/>
    <x v="22"/>
    <s v="儿童主题乐园"/>
    <d v="2013-01-14T00:00:00"/>
    <d v="2022-05-13T00:00:00"/>
    <s v="保底(含物管费)与流水两者取高"/>
    <n v="0"/>
    <n v="0"/>
    <s v=""/>
    <n v="9.3000000000000007"/>
  </r>
  <r>
    <d v="2016-02-01T00:00:00"/>
    <x v="4"/>
    <x v="4"/>
    <s v="Carrera 卡雷拉"/>
    <n v="47157.599999999999"/>
    <n v="10200.18888"/>
    <x v="4603"/>
    <x v="7669"/>
    <x v="7592"/>
    <x v="47"/>
    <s v="儿童"/>
    <x v="14"/>
    <s v="儿童玩具"/>
    <d v="2014-05-28T00:00:00"/>
    <d v="2016-05-27T00:00:00"/>
    <s v="保底与流水两者取高"/>
    <s v="0.11"/>
    <s v="0.11"/>
    <s v=""/>
    <n v="2"/>
  </r>
  <r>
    <d v="2016-02-01T00:00:00"/>
    <x v="4"/>
    <x v="4"/>
    <s v="泰兰尼斯"/>
    <n v="116031.36"/>
    <n v="19168.380671999996"/>
    <x v="4143"/>
    <x v="7670"/>
    <x v="7593"/>
    <x v="6"/>
    <s v="儿童"/>
    <x v="14"/>
    <s v="童装/童鞋"/>
    <d v="2015-07-16T00:00:00"/>
    <d v="2016-07-15T00:00:00"/>
    <s v="保底与流水两者取高"/>
    <s v="0.16"/>
    <s v="0.16"/>
    <s v=""/>
    <n v="1"/>
  </r>
  <r>
    <d v="2016-02-01T00:00:00"/>
    <x v="4"/>
    <x v="4"/>
    <s v="咔卟咔卟"/>
    <n v="39372"/>
    <n v="7201.1387999999997"/>
    <x v="3382"/>
    <x v="7671"/>
    <x v="7594"/>
    <x v="10"/>
    <s v="餐饮"/>
    <x v="0"/>
    <s v="小吃/冷饮/果汁吧"/>
    <d v="2014-08-13T00:00:00"/>
    <d v="2016-08-12T00:00:00"/>
    <s v="保底与流水两者取高"/>
    <s v="0.15"/>
    <s v="0.15"/>
    <s v=""/>
    <n v="2"/>
  </r>
  <r>
    <d v="2016-02-01T00:00:00"/>
    <x v="4"/>
    <x v="4"/>
    <s v="New Balance Kids"/>
    <n v="106448.4"/>
    <n v="16563.371040000002"/>
    <x v="699"/>
    <x v="7672"/>
    <x v="7595"/>
    <x v="10"/>
    <s v="儿童"/>
    <x v="14"/>
    <s v="童装/童鞋"/>
    <d v="2013-07-31T00:00:00"/>
    <d v="2016-07-30T00:00:00"/>
    <s v="保底与流水两者取高"/>
    <s v="0.15"/>
    <s v="0.15"/>
    <s v=""/>
    <n v="3"/>
  </r>
  <r>
    <d v="2016-02-01T00:00:00"/>
    <x v="4"/>
    <x v="4"/>
    <s v="Dr. Kong 江博士"/>
    <n v="114912.96000000001"/>
    <n v="20132.750592"/>
    <x v="510"/>
    <x v="7673"/>
    <x v="7596"/>
    <x v="64"/>
    <s v="儿童"/>
    <x v="14"/>
    <s v="童装/童鞋"/>
    <d v="2015-04-18T00:00:00"/>
    <d v="2016-04-17T00:00:00"/>
    <s v="保底与流水两者取高"/>
    <s v="0.17"/>
    <s v="0.17"/>
    <s v=""/>
    <n v="1"/>
  </r>
  <r>
    <d v="2016-02-01T00:00:00"/>
    <x v="4"/>
    <x v="4"/>
    <s v="Cold Stone 酷圣石"/>
    <n v="165057.60000000001"/>
    <n v="23735.282880000002"/>
    <x v="2826"/>
    <x v="7674"/>
    <x v="7597"/>
    <x v="94"/>
    <s v="餐饮"/>
    <x v="0"/>
    <s v="咖啡店/面包店/冰激凌"/>
    <d v="2014-07-21T00:00:00"/>
    <d v="2019-07-13T00:00:00"/>
    <s v="保底与流水两者取高"/>
    <s v="0.13"/>
    <s v="0.13"/>
    <s v=""/>
    <n v="5"/>
  </r>
  <r>
    <d v="2016-02-01T00:00:00"/>
    <x v="4"/>
    <x v="4"/>
    <s v="维果部落(03-K11)"/>
    <n v="43140"/>
    <n v="4314"/>
    <x v="4"/>
    <x v="7675"/>
    <x v="7598"/>
    <x v="11"/>
    <s v="餐饮"/>
    <x v="0"/>
    <s v="小吃/冷饮/果汁吧"/>
    <d v="2014-03-14T00:00:00"/>
    <d v="2016-03-13T00:00:00"/>
    <s v="保底(含物管费)与流水两者取高"/>
    <s v="0.1"/>
    <s v="0.1"/>
    <s v=""/>
    <n v="2"/>
  </r>
  <r>
    <d v="2016-02-01T00:00:00"/>
    <x v="4"/>
    <x v="4"/>
    <s v="维果部落(03-K12)"/>
    <n v="58500"/>
    <n v="5850"/>
    <x v="4"/>
    <x v="6587"/>
    <x v="6511"/>
    <x v="11"/>
    <s v="餐饮"/>
    <x v="0"/>
    <s v="小吃/冷饮/果汁吧"/>
    <d v="2014-03-14T00:00:00"/>
    <d v="2016-03-13T00:00:00"/>
    <s v="保底(含物管费)与流水两者取高"/>
    <s v="0.1"/>
    <s v="0.1"/>
    <s v=""/>
    <n v="2"/>
  </r>
  <r>
    <d v="2016-02-01T00:00:00"/>
    <x v="4"/>
    <x v="4"/>
    <s v="爱茜茜里(冰车)"/>
    <n v="32191.199999999997"/>
    <n v="5749.3483200000001"/>
    <x v="4604"/>
    <x v="7676"/>
    <x v="7599"/>
    <x v="11"/>
    <s v="餐饮"/>
    <x v="0"/>
    <s v="咖啡店/面包店/冰激凌"/>
    <d v="2014-05-31T00:00:00"/>
    <d v="2016-11-30T00:00:00"/>
    <s v="保底与流水两者取高"/>
    <s v="0.16"/>
    <s v="0.16"/>
    <s v=""/>
    <n v="2.5"/>
  </r>
  <r>
    <d v="2016-02-01T00:00:00"/>
    <x v="4"/>
    <x v="4"/>
    <s v="2平米"/>
    <n v="23764.799999999999"/>
    <n v="6599.4849600000007"/>
    <x v="4605"/>
    <x v="7677"/>
    <x v="7600"/>
    <x v="193"/>
    <s v="其它"/>
    <x v="4"/>
    <s v="家具/厨房/卫浴/灯"/>
    <d v="2015-07-15T00:00:00"/>
    <d v="2016-07-14T00:00:00"/>
    <s v="保底与流水两者取高"/>
    <s v="0.18"/>
    <s v="0.18"/>
    <s v=""/>
    <n v="1"/>
  </r>
  <r>
    <d v="2016-02-01T00:00:00"/>
    <x v="4"/>
    <x v="4"/>
    <s v="热气球"/>
    <n v="259378.8"/>
    <n v="16755.870480000001"/>
    <x v="4606"/>
    <x v="7678"/>
    <x v="7601"/>
    <x v="194"/>
    <s v="儿童"/>
    <x v="22"/>
    <s v="儿童主题乐园"/>
    <d v="2015-10-01T00:00:00"/>
    <d v="2016-09-30T00:00:00"/>
    <s v="保底与流水两者取和"/>
    <s v="0.06"/>
    <s v="0.06"/>
    <s v=""/>
    <n v="1"/>
  </r>
  <r>
    <d v="2016-03-01T00:00:00"/>
    <x v="4"/>
    <x v="4"/>
    <s v="银乐迪"/>
    <n v="941504.4"/>
    <n v="189807.28704"/>
    <x v="3121"/>
    <x v="7679"/>
    <x v="7602"/>
    <x v="166"/>
    <s v="休闲娱乐"/>
    <x v="23"/>
    <s v="KTV"/>
    <d v="2013-01-08T00:00:00"/>
    <d v="2023-05-09T00:00:00"/>
    <s v="纯保底"/>
    <s v="0."/>
    <s v="0."/>
    <s v=""/>
    <n v="10.3"/>
  </r>
  <r>
    <d v="2016-03-01T00:00:00"/>
    <x v="4"/>
    <x v="4"/>
    <s v="Caffe Bene 咖啡陪你"/>
    <n v="141401.08799999999"/>
    <n v="20729.399500800002"/>
    <x v="4607"/>
    <x v="7680"/>
    <x v="7603"/>
    <x v="167"/>
    <s v="餐饮"/>
    <x v="0"/>
    <s v="咖啡店/面包店/冰激凌"/>
    <d v="2013-03-25T00:00:00"/>
    <d v="2018-04-23T00:00:00"/>
    <s v="保底与流水两者取高"/>
    <s v="0.1"/>
    <s v="0.1"/>
    <s v=""/>
    <n v="5.0999999999999996"/>
  </r>
  <r>
    <d v="2016-03-01T00:00:00"/>
    <x v="4"/>
    <x v="4"/>
    <s v="青花瓷"/>
    <n v="530108.4"/>
    <n v="69020.113679999995"/>
    <x v="1388"/>
    <x v="7681"/>
    <x v="7604"/>
    <x v="168"/>
    <s v="餐饮"/>
    <x v="2"/>
    <s v="餐馆/饭店"/>
    <d v="2012-12-24T00:00:00"/>
    <d v="2021-05-09T00:00:00"/>
    <s v="保底(含物管费)与流水两者取高"/>
    <s v="0.08"/>
    <s v="0.08"/>
    <s v=""/>
    <n v="8.4"/>
  </r>
  <r>
    <d v="2016-03-01T00:00:00"/>
    <x v="4"/>
    <x v="4"/>
    <s v="菲滋比萨"/>
    <n v="847706.4"/>
    <n v="81803.667600000001"/>
    <x v="3606"/>
    <x v="7682"/>
    <x v="7605"/>
    <x v="169"/>
    <s v="餐饮"/>
    <x v="2"/>
    <s v="快餐"/>
    <d v="2012-12-14T00:00:00"/>
    <d v="2021-05-09T00:00:00"/>
    <s v="保底与流水两者取高"/>
    <s v="0.08"/>
    <s v="0.08"/>
    <s v=""/>
    <n v="8.4"/>
  </r>
  <r>
    <d v="2016-03-01T00:00:00"/>
    <x v="4"/>
    <x v="4"/>
    <s v="Grandma's Home 外婆家"/>
    <n v="2731190.4"/>
    <n v="111159.44928"/>
    <x v="4608"/>
    <x v="7683"/>
    <x v="7606"/>
    <x v="170"/>
    <s v="餐饮"/>
    <x v="2"/>
    <s v="餐馆/饭店"/>
    <d v="2012-11-28T00:00:00"/>
    <d v="2023-05-09T00:00:00"/>
    <s v="纯保底"/>
    <s v="0."/>
    <s v="0."/>
    <s v=""/>
    <n v="10.4"/>
  </r>
  <r>
    <d v="2016-03-01T00:00:00"/>
    <x v="4"/>
    <x v="4"/>
    <s v="山葵家"/>
    <n v="773505"/>
    <n v="77350.5"/>
    <x v="4"/>
    <x v="7684"/>
    <x v="7607"/>
    <x v="177"/>
    <s v="餐饮"/>
    <x v="2"/>
    <s v="餐馆/饭店"/>
    <d v="2014-01-01T00:00:00"/>
    <d v="2017-12-31T00:00:00"/>
    <s v="保底(含物管费)与流水两者取高"/>
    <s v="0.1"/>
    <s v="0.1"/>
    <s v=""/>
    <n v="4"/>
  </r>
  <r>
    <d v="2016-03-01T00:00:00"/>
    <x v="4"/>
    <x v="4"/>
    <s v="Mentor Salon 曼都沙龙"/>
    <n v="275101.2"/>
    <n v="30811.334400000003"/>
    <x v="3135"/>
    <x v="7685"/>
    <x v="7608"/>
    <x v="25"/>
    <s v="美容"/>
    <x v="8"/>
    <s v="美容/美发/美甲"/>
    <d v="2013-01-11T00:00:00"/>
    <d v="2018-05-09T00:00:00"/>
    <s v="纯保底"/>
    <s v="0."/>
    <s v="0."/>
    <s v=""/>
    <n v="5.3"/>
  </r>
  <r>
    <d v="2016-03-01T00:00:00"/>
    <x v="4"/>
    <x v="4"/>
    <s v="Balabala 巴拉巴拉"/>
    <n v="162307.19999999998"/>
    <n v="35999.736960000002"/>
    <x v="760"/>
    <x v="7686"/>
    <x v="7609"/>
    <x v="54"/>
    <s v="儿童"/>
    <x v="14"/>
    <s v="童装/童鞋"/>
    <d v="2013-01-11T00:00:00"/>
    <d v="2017-05-09T00:00:00"/>
    <s v="保底与流水两者取高"/>
    <s v="0.15"/>
    <s v="0.15"/>
    <s v=""/>
    <n v="4.3"/>
  </r>
  <r>
    <d v="2016-03-01T00:00:00"/>
    <x v="4"/>
    <x v="4"/>
    <s v="Kids Station 好孩子星站"/>
    <n v="98079.12000000001"/>
    <n v="19076.388840000003"/>
    <x v="4609"/>
    <x v="7687"/>
    <x v="7610"/>
    <x v="106"/>
    <s v="儿童"/>
    <x v="14"/>
    <s v="童装/童鞋"/>
    <d v="2015-05-10T00:00:00"/>
    <d v="2017-05-09T00:00:00"/>
    <s v="保底与流水两者取高"/>
    <s v="0.13"/>
    <s v="0.13"/>
    <s v=""/>
    <n v="2"/>
  </r>
  <r>
    <d v="2016-03-01T00:00:00"/>
    <x v="4"/>
    <x v="4"/>
    <s v="爱尚内衣"/>
    <n v="160728.72"/>
    <n v="45389.790528000005"/>
    <x v="1001"/>
    <x v="7688"/>
    <x v="7611"/>
    <x v="41"/>
    <s v="普通服饰"/>
    <x v="9"/>
    <s v="内衣裤/保暖内衣"/>
    <d v="2015-06-01T00:00:00"/>
    <d v="2016-05-31T00:00:00"/>
    <s v="保底与流水两者取高"/>
    <s v="0.15"/>
    <s v="0.15"/>
    <s v=""/>
    <n v="1"/>
  </r>
  <r>
    <d v="2016-03-01T00:00:00"/>
    <x v="4"/>
    <x v="4"/>
    <s v="Adidas Kids"/>
    <n v="135614.76"/>
    <n v="27000.898716"/>
    <x v="4610"/>
    <x v="7689"/>
    <x v="7612"/>
    <x v="159"/>
    <s v="儿童"/>
    <x v="14"/>
    <s v="童装/童鞋"/>
    <d v="2015-04-29T00:00:00"/>
    <d v="2017-04-28T00:00:00"/>
    <s v="保底与流水两者取高"/>
    <s v="0.13"/>
    <s v="0.13"/>
    <s v=""/>
    <n v="2"/>
  </r>
  <r>
    <d v="2016-03-01T00:00:00"/>
    <x v="4"/>
    <x v="4"/>
    <s v="Han Lin BBQ 韩林炭烤"/>
    <n v="460491.6"/>
    <n v="89013.026280000005"/>
    <x v="4202"/>
    <x v="7690"/>
    <x v="7613"/>
    <x v="190"/>
    <s v="餐饮"/>
    <x v="2"/>
    <s v="餐馆/饭店"/>
    <d v="2015-04-10T00:00:00"/>
    <d v="2019-05-09T00:00:00"/>
    <s v="保底与流水两者取高"/>
    <s v="0.1"/>
    <s v="0.1"/>
    <s v=""/>
    <n v="4.0999999999999996"/>
  </r>
  <r>
    <d v="2016-03-01T00:00:00"/>
    <x v="4"/>
    <x v="4"/>
    <s v="云蝶"/>
    <n v="379130.39999999997"/>
    <n v="50651.821439999992"/>
    <x v="4611"/>
    <x v="7691"/>
    <x v="7614"/>
    <x v="172"/>
    <s v="餐饮"/>
    <x v="2"/>
    <s v="餐馆/饭店"/>
    <d v="2012-12-28T00:00:00"/>
    <d v="2018-05-09T00:00:00"/>
    <s v="保底与流水两者取高"/>
    <s v="0.11"/>
    <s v="0.11"/>
    <s v=""/>
    <n v="5.4"/>
  </r>
  <r>
    <d v="2016-03-01T00:00:00"/>
    <x v="4"/>
    <x v="4"/>
    <s v="粉壹仟"/>
    <n v="234342.72"/>
    <n v="39369.576960000006"/>
    <x v="1991"/>
    <x v="7692"/>
    <x v="7615"/>
    <x v="173"/>
    <s v="餐饮"/>
    <x v="2"/>
    <s v="快餐"/>
    <d v="2012-12-06T00:00:00"/>
    <d v="2018-05-09T00:00:00"/>
    <s v="保底与流水两者取高"/>
    <s v="0.1"/>
    <s v="0.1"/>
    <s v=""/>
    <n v="5.4"/>
  </r>
  <r>
    <d v="2016-03-01T00:00:00"/>
    <x v="4"/>
    <x v="4"/>
    <s v="Lenovo 联想"/>
    <n v="258648"/>
    <n v="20588.380799999999"/>
    <x v="4612"/>
    <x v="7693"/>
    <x v="7616"/>
    <x v="174"/>
    <s v="电器"/>
    <x v="20"/>
    <s v="电器/家用电器/IT器材"/>
    <d v="2015-06-01T00:00:00"/>
    <d v="2017-05-31T00:00:00"/>
    <s v="保底与流水两者取高"/>
    <s v="0.05"/>
    <s v="0.05"/>
    <s v=""/>
    <n v="2"/>
  </r>
  <r>
    <d v="2016-03-01T00:00:00"/>
    <x v="4"/>
    <x v="4"/>
    <s v="新华书店"/>
    <n v="205207.8"/>
    <n v="47669.771939999999"/>
    <x v="3987"/>
    <x v="7694"/>
    <x v="7617"/>
    <x v="176"/>
    <s v="其它"/>
    <x v="1"/>
    <s v="书店/漫画/杂志"/>
    <d v="2013-04-19T00:00:00"/>
    <d v="2017-05-18T00:00:00"/>
    <s v="保底与流水两者取高"/>
    <s v="0.11"/>
    <s v="0.11"/>
    <s v=""/>
    <n v="4.0999999999999996"/>
  </r>
  <r>
    <d v="2016-03-01T00:00:00"/>
    <x v="4"/>
    <x v="4"/>
    <s v="兰芳园"/>
    <n v="274005.59999999998"/>
    <n v="43128.481439999996"/>
    <x v="1023"/>
    <x v="7695"/>
    <x v="7618"/>
    <x v="48"/>
    <s v="餐饮"/>
    <x v="0"/>
    <s v="小吃/冷饮/果汁吧"/>
    <d v="2015-06-01T00:00:00"/>
    <d v="2017-05-31T00:00:00"/>
    <s v="保底与流水两者取高"/>
    <s v="0.15"/>
    <s v="0.15"/>
    <s v=""/>
    <n v="2"/>
  </r>
  <r>
    <d v="2016-03-01T00:00:00"/>
    <x v="4"/>
    <x v="4"/>
    <s v="New Balance 新百伦"/>
    <n v="689417.02800000005"/>
    <n v="96518.383920000022"/>
    <x v="445"/>
    <x v="7696"/>
    <x v="7619"/>
    <x v="177"/>
    <s v="普通服饰"/>
    <x v="18"/>
    <s v="运动服饰/运动配饰"/>
    <d v="2013-03-10T00:00:00"/>
    <d v="2016-05-09T00:00:00"/>
    <s v="保底(含物管费)与流水两者取高"/>
    <s v="0.14"/>
    <s v="0.14"/>
    <s v=""/>
    <n v="3.2"/>
  </r>
  <r>
    <d v="2016-03-01T00:00:00"/>
    <x v="4"/>
    <x v="4"/>
    <s v="避风塘"/>
    <n v="948119.71199999994"/>
    <n v="88175.133216000017"/>
    <x v="4613"/>
    <x v="7697"/>
    <x v="7620"/>
    <x v="178"/>
    <s v="餐饮"/>
    <x v="2"/>
    <s v="餐馆/饭店"/>
    <d v="2012-11-27T00:00:00"/>
    <d v="2021-05-09T00:00:00"/>
    <s v="保底(含物管费)与流水两者取高"/>
    <s v="0.08"/>
    <s v="0.08"/>
    <s v=""/>
    <n v="8.5"/>
  </r>
  <r>
    <d v="2016-03-01T00:00:00"/>
    <x v="4"/>
    <x v="4"/>
    <s v="Subway 赛百味"/>
    <n v="166182.84"/>
    <n v="23664.436416"/>
    <x v="4614"/>
    <x v="7698"/>
    <x v="7621"/>
    <x v="179"/>
    <s v="餐饮"/>
    <x v="2"/>
    <s v="快餐"/>
    <d v="2013-02-07T00:00:00"/>
    <d v="2018-05-09T00:00:00"/>
    <s v="保底与流水两者取高"/>
    <s v="0.12"/>
    <s v="0.12"/>
    <s v=""/>
    <n v="5.3"/>
  </r>
  <r>
    <d v="2016-03-01T00:00:00"/>
    <x v="4"/>
    <x v="4"/>
    <s v="雪冰冰"/>
    <n v="85298.4"/>
    <n v="13801.28112"/>
    <x v="336"/>
    <x v="7699"/>
    <x v="7622"/>
    <x v="110"/>
    <s v="餐饮"/>
    <x v="0"/>
    <s v="小吃/冷饮/果汁吧"/>
    <d v="2015-10-16T00:00:00"/>
    <d v="2017-10-15T00:00:00"/>
    <s v="保底与流水两者取高"/>
    <s v="0.14"/>
    <s v="0.14"/>
    <s v=""/>
    <n v="2"/>
  </r>
  <r>
    <d v="2016-03-01T00:00:00"/>
    <x v="4"/>
    <x v="4"/>
    <s v="中影影院"/>
    <n v="4012431.8759999997"/>
    <n v="490982.59677273949"/>
    <x v="4615"/>
    <x v="7700"/>
    <x v="7623"/>
    <x v="180"/>
    <s v="休闲娱乐"/>
    <x v="25"/>
    <s v="电影院"/>
    <d v="2012-08-29T00:00:00"/>
    <d v="2033-05-09T00:00:00"/>
    <s v="保底与流水两者取高"/>
    <s v="0.12"/>
    <s v="0.12"/>
    <s v=""/>
    <n v="20.7"/>
  </r>
  <r>
    <d v="2016-03-01T00:00:00"/>
    <x v="4"/>
    <x v="4"/>
    <s v="KFC Select 肯德基精选"/>
    <n v="407340"/>
    <n v="32587.199999999997"/>
    <x v="2163"/>
    <x v="6928"/>
    <x v="6851"/>
    <x v="181"/>
    <s v="餐饮"/>
    <x v="2"/>
    <s v="快餐"/>
    <d v="2013-03-04T00:00:00"/>
    <d v="2028-06-13T00:00:00"/>
    <s v="保底与流水两者取高"/>
    <n v="0.08"/>
    <n v="0.08"/>
    <s v=""/>
    <n v="15.3"/>
  </r>
  <r>
    <d v="2016-03-01T00:00:00"/>
    <x v="4"/>
    <x v="4"/>
    <s v="The Little Gym"/>
    <n v="382008"/>
    <n v="63375.127199999995"/>
    <x v="2574"/>
    <x v="7701"/>
    <x v="7624"/>
    <x v="182"/>
    <s v="休闲娱乐"/>
    <x v="10"/>
    <s v="保龄球馆"/>
    <d v="2012-12-18T00:00:00"/>
    <d v="2018-05-09T00:00:00"/>
    <s v="纯保底"/>
    <s v="0."/>
    <s v="0."/>
    <s v=""/>
    <n v="5.4"/>
  </r>
  <r>
    <d v="2016-03-01T00:00:00"/>
    <x v="4"/>
    <x v="4"/>
    <s v="Skull Candy"/>
    <n v="103256.4"/>
    <n v="17667.170040000001"/>
    <x v="4616"/>
    <x v="7702"/>
    <x v="7625"/>
    <x v="1"/>
    <s v="电器"/>
    <x v="24"/>
    <s v="音像视觉设备/照相器材"/>
    <d v="2015-06-27T00:00:00"/>
    <d v="2017-06-26T00:00:00"/>
    <s v="保底与流水两者取高"/>
    <s v="0.14"/>
    <s v="0.14"/>
    <s v=""/>
    <n v="2"/>
  </r>
  <r>
    <d v="2016-03-01T00:00:00"/>
    <x v="4"/>
    <x v="4"/>
    <s v="Jasonwood 坚持我的"/>
    <n v="308535.36"/>
    <n v="55474.657728000006"/>
    <x v="1532"/>
    <x v="7703"/>
    <x v="7626"/>
    <x v="191"/>
    <s v="普通服饰"/>
    <x v="9"/>
    <s v="中性服装/休闲服饰"/>
    <d v="2015-06-17T00:00:00"/>
    <d v="2017-06-16T00:00:00"/>
    <s v="保底与流水两者取高"/>
    <s v="0.16"/>
    <s v="0.16"/>
    <s v=""/>
    <n v="2"/>
  </r>
  <r>
    <d v="2016-03-01T00:00:00"/>
    <x v="4"/>
    <x v="4"/>
    <s v="MLB"/>
    <n v="161990.39999999999"/>
    <n v="33774.998400000004"/>
    <x v="649"/>
    <x v="7704"/>
    <x v="7627"/>
    <x v="192"/>
    <s v="普通服饰"/>
    <x v="18"/>
    <s v="运动服饰/运动配饰"/>
    <d v="2015-06-17T00:00:00"/>
    <d v="2017-06-16T00:00:00"/>
    <s v="保底与流水两者取高"/>
    <s v="0.18"/>
    <s v="0.18"/>
    <s v=""/>
    <n v="2"/>
  </r>
  <r>
    <d v="2016-03-01T00:00:00"/>
    <x v="4"/>
    <x v="4"/>
    <s v="Adidas 阿迪达斯"/>
    <n v="382584"/>
    <n v="67220.008799999996"/>
    <x v="2225"/>
    <x v="7705"/>
    <x v="7628"/>
    <x v="54"/>
    <s v="普通服饰"/>
    <x v="18"/>
    <s v="运动服饰/运动配饰"/>
    <d v="2015-06-17T00:00:00"/>
    <d v="2017-06-16T00:00:00"/>
    <s v="保底与流水两者取高"/>
    <s v="0.16"/>
    <s v="0.16"/>
    <s v=""/>
    <n v="2"/>
  </r>
  <r>
    <d v="2016-03-01T00:00:00"/>
    <x v="4"/>
    <x v="4"/>
    <s v="Nike 耐克"/>
    <n v="919234.79999999993"/>
    <n v="153052.59419999999"/>
    <x v="3049"/>
    <x v="7706"/>
    <x v="7629"/>
    <x v="54"/>
    <s v="普通服饰"/>
    <x v="18"/>
    <s v="运动服饰/运动配饰"/>
    <d v="2014-12-16T00:00:00"/>
    <d v="2016-12-15T00:00:00"/>
    <s v="保底与流水两者取高"/>
    <s v="0.16"/>
    <s v="0.16"/>
    <s v=""/>
    <n v="2"/>
  </r>
  <r>
    <d v="2016-03-01T00:00:00"/>
    <x v="4"/>
    <x v="4"/>
    <s v="I Love Choc"/>
    <n v="123817.92"/>
    <n v="23525.4048"/>
    <x v="2877"/>
    <x v="7707"/>
    <x v="7630"/>
    <x v="149"/>
    <s v="普通服饰"/>
    <x v="9"/>
    <s v="中性服装/休闲服饰"/>
    <d v="2013-02-25T00:00:00"/>
    <d v="2016-05-09T00:00:00"/>
    <s v="保底与流水两者取高"/>
    <s v="0.16"/>
    <s v="0.16"/>
    <s v=""/>
    <n v="3.2"/>
  </r>
  <r>
    <d v="2016-03-01T00:00:00"/>
    <x v="4"/>
    <x v="4"/>
    <s v="15mins"/>
    <n v="108450"/>
    <n v="20713.95"/>
    <x v="2008"/>
    <x v="7708"/>
    <x v="7631"/>
    <x v="149"/>
    <s v="普通服饰"/>
    <x v="6"/>
    <s v="鞋"/>
    <d v="2015-06-01T00:00:00"/>
    <d v="2017-05-31T00:00:00"/>
    <s v="保底与流水两者取高"/>
    <s v="0.16"/>
    <s v="0.16"/>
    <s v=""/>
    <n v="2"/>
  </r>
  <r>
    <d v="2016-03-01T00:00:00"/>
    <x v="4"/>
    <x v="4"/>
    <s v="Skechers 斯凯奇"/>
    <n v="373333.2"/>
    <n v="72762.640679999997"/>
    <x v="3761"/>
    <x v="7709"/>
    <x v="7632"/>
    <x v="5"/>
    <s v="普通服饰"/>
    <x v="9"/>
    <s v="中性服装/休闲服饰"/>
    <d v="2013-06-20T00:00:00"/>
    <d v="2016-07-19T00:00:00"/>
    <s v="保底与流水两者取高"/>
    <s v="0.17"/>
    <s v="0.17"/>
    <s v=""/>
    <n v="3.1"/>
  </r>
  <r>
    <d v="2016-03-01T00:00:00"/>
    <x v="4"/>
    <x v="4"/>
    <s v="Mini Peace 太平鸟童装"/>
    <n v="180519.6"/>
    <n v="30742.487880000001"/>
    <x v="3478"/>
    <x v="7710"/>
    <x v="7633"/>
    <x v="183"/>
    <s v="儿童"/>
    <x v="14"/>
    <s v="童装/童鞋"/>
    <d v="2013-01-21T00:00:00"/>
    <d v="2016-05-09T00:00:00"/>
    <s v="保底与流水两者取高"/>
    <s v="0.15"/>
    <s v="0.15"/>
    <s v=""/>
    <n v="3.3"/>
  </r>
  <r>
    <d v="2016-03-01T00:00:00"/>
    <x v="4"/>
    <x v="4"/>
    <s v="Les Enphants 丽婴房"/>
    <n v="161041.44"/>
    <n v="31580.226384000001"/>
    <x v="2344"/>
    <x v="7711"/>
    <x v="7634"/>
    <x v="55"/>
    <s v="儿童"/>
    <x v="14"/>
    <s v="母婴用品"/>
    <d v="2013-02-21T00:00:00"/>
    <d v="2016-05-09T00:00:00"/>
    <s v="保底与流水两者取高"/>
    <s v="0.17"/>
    <s v="0.17"/>
    <s v=""/>
    <n v="3.2"/>
  </r>
  <r>
    <d v="2016-03-01T00:00:00"/>
    <x v="4"/>
    <x v="4"/>
    <s v="MQD"/>
    <n v="96237.599999999991"/>
    <n v="35242.209119999992"/>
    <x v="4617"/>
    <x v="7712"/>
    <x v="7635"/>
    <x v="63"/>
    <s v="儿童"/>
    <x v="14"/>
    <s v="童装/童鞋"/>
    <d v="2015-06-01T00:00:00"/>
    <d v="2017-05-31T00:00:00"/>
    <s v="保底与流水两者取高"/>
    <s v="0.17"/>
    <s v="0.17"/>
    <s v=""/>
    <n v="2"/>
  </r>
  <r>
    <d v="2016-03-01T00:00:00"/>
    <x v="4"/>
    <x v="4"/>
    <s v="Balabala 巴拉巴拉（03-32）"/>
    <n v="95770.8"/>
    <n v="18062.372879999999"/>
    <x v="1590"/>
    <x v="7713"/>
    <x v="7636"/>
    <x v="137"/>
    <s v="儿童"/>
    <x v="14"/>
    <s v="童装/童鞋"/>
    <d v="2016-01-16T00:00:00"/>
    <d v="2018-01-15T00:00:00"/>
    <s v="保底与流水两者取高"/>
    <s v="0.16"/>
    <s v="0.16"/>
    <s v=""/>
    <n v="2"/>
  </r>
  <r>
    <d v="2016-03-01T00:00:00"/>
    <x v="4"/>
    <x v="4"/>
    <s v="happyland"/>
    <n v="90439.2"/>
    <n v="21841.066800000004"/>
    <x v="4618"/>
    <x v="7714"/>
    <x v="7637"/>
    <x v="138"/>
    <s v="儿童"/>
    <x v="14"/>
    <s v="童装/童鞋"/>
    <d v="2015-06-01T00:00:00"/>
    <d v="2017-05-31T00:00:00"/>
    <s v="保底与流水两者取高"/>
    <s v="0.17"/>
    <s v="0.17"/>
    <s v=""/>
    <n v="2"/>
  </r>
  <r>
    <d v="2016-03-01T00:00:00"/>
    <x v="4"/>
    <x v="4"/>
    <s v="gxg kids"/>
    <n v="163759.77600000001"/>
    <n v="31916.780342400005"/>
    <x v="1301"/>
    <x v="7715"/>
    <x v="7638"/>
    <x v="184"/>
    <s v="儿童"/>
    <x v="14"/>
    <s v="童装/童鞋"/>
    <d v="2015-04-10T00:00:00"/>
    <d v="2017-04-09T00:00:00"/>
    <s v="保底与流水两者取高"/>
    <s v="0.16"/>
    <s v="0.16"/>
    <s v=""/>
    <n v="2"/>
  </r>
  <r>
    <d v="2016-03-01T00:00:00"/>
    <x v="4"/>
    <x v="4"/>
    <s v="M·latin 马拉丁"/>
    <n v="266814"/>
    <n v="52829.172000000006"/>
    <x v="632"/>
    <x v="7716"/>
    <x v="7639"/>
    <x v="185"/>
    <s v="儿童"/>
    <x v="14"/>
    <s v="童装/童鞋"/>
    <d v="2013-01-07T00:00:00"/>
    <d v="2016-05-09T00:00:00"/>
    <s v="保底与流水两者取高"/>
    <s v="0.16"/>
    <s v="0.16"/>
    <s v=""/>
    <n v="3.3"/>
  </r>
  <r>
    <d v="2016-03-01T00:00:00"/>
    <x v="4"/>
    <x v="4"/>
    <s v="jnby by JNBY"/>
    <n v="132223.19999999998"/>
    <n v="48922.583999999995"/>
    <x v="4619"/>
    <x v="7717"/>
    <x v="7640"/>
    <x v="25"/>
    <s v="儿童"/>
    <x v="14"/>
    <s v="童装/童鞋"/>
    <d v="2013-01-11T00:00:00"/>
    <d v="2016-05-09T00:00:00"/>
    <s v="保底与流水两者取高"/>
    <s v="0.18"/>
    <s v="0.18"/>
    <s v=""/>
    <n v="3.3"/>
  </r>
  <r>
    <d v="2016-03-01T00:00:00"/>
    <x v="4"/>
    <x v="4"/>
    <s v="大光明眼镜"/>
    <n v="225904.8"/>
    <n v="52635.818399999996"/>
    <x v="4620"/>
    <x v="7718"/>
    <x v="7641"/>
    <x v="186"/>
    <s v="其它"/>
    <x v="1"/>
    <s v="眼镜"/>
    <d v="2013-03-15T00:00:00"/>
    <d v="2016-05-09T00:00:00"/>
    <s v="保底与流水两者取高"/>
    <s v="0.19"/>
    <s v="0.19"/>
    <s v=""/>
    <n v="3.2"/>
  </r>
  <r>
    <d v="2016-03-01T00:00:00"/>
    <x v="4"/>
    <x v="4"/>
    <s v="O-Land"/>
    <n v="547013.88"/>
    <n v="115912.24117199999"/>
    <x v="4621"/>
    <x v="7719"/>
    <x v="7642"/>
    <x v="187"/>
    <s v="儿童"/>
    <x v="22"/>
    <s v="儿童主题乐园"/>
    <d v="2012-11-28T00:00:00"/>
    <d v="2025-05-26T00:00:00"/>
    <s v="纯扣"/>
    <s v="0.14"/>
    <s v="0.14"/>
    <s v=""/>
    <n v="12.5"/>
  </r>
  <r>
    <d v="2016-03-01T00:00:00"/>
    <x v="4"/>
    <x v="4"/>
    <s v="康贝"/>
    <n v="108400.8"/>
    <n v="34666.575840000005"/>
    <x v="4622"/>
    <x v="7720"/>
    <x v="7643"/>
    <x v="164"/>
    <s v="儿童"/>
    <x v="14"/>
    <s v="童装/童鞋"/>
    <d v="2013-02-21T00:00:00"/>
    <d v="2016-05-09T00:00:00"/>
    <s v="保底与流水两者取高"/>
    <s v="0.2"/>
    <s v="0.2"/>
    <s v=""/>
    <n v="3.2"/>
  </r>
  <r>
    <d v="2016-03-01T00:00:00"/>
    <x v="4"/>
    <x v="4"/>
    <s v="悠游堂"/>
    <n v="271963.2"/>
    <n v="118222.40303999998"/>
    <x v="4623"/>
    <x v="7721"/>
    <x v="7644"/>
    <x v="188"/>
    <s v="儿童"/>
    <x v="22"/>
    <s v="儿童主题乐园"/>
    <d v="2013-04-13T00:00:00"/>
    <d v="2018-05-27T00:00:00"/>
    <s v="保底与流水两者取高"/>
    <s v="0.22"/>
    <s v="0.22"/>
    <s v=""/>
    <n v="5.0999999999999996"/>
  </r>
  <r>
    <d v="2016-03-01T00:00:00"/>
    <x v="4"/>
    <x v="4"/>
    <s v="娇莉芙"/>
    <n v="428509.2"/>
    <n v="75203.364600000001"/>
    <x v="1962"/>
    <x v="7722"/>
    <x v="7645"/>
    <x v="145"/>
    <s v="美容"/>
    <x v="8"/>
    <s v="美容/美发/美甲"/>
    <d v="2012-11-30T00:00:00"/>
    <d v="2018-05-09T00:00:00"/>
    <s v="保底与流水两者取高"/>
    <s v="0.11"/>
    <s v="0.11"/>
    <s v=""/>
    <n v="5.4"/>
  </r>
  <r>
    <d v="2016-03-01T00:00:00"/>
    <x v="4"/>
    <x v="4"/>
    <s v="木马王国"/>
    <n v="927135.6"/>
    <n v="186817.82340000002"/>
    <x v="4624"/>
    <x v="7723"/>
    <x v="7646"/>
    <x v="189"/>
    <s v="儿童"/>
    <x v="22"/>
    <s v="儿童主题乐园"/>
    <d v="2013-01-14T00:00:00"/>
    <d v="2022-05-13T00:00:00"/>
    <s v="保底(含物管费)与流水两者取高"/>
    <n v="0"/>
    <n v="0"/>
    <s v=""/>
    <n v="9.3000000000000007"/>
  </r>
  <r>
    <d v="2016-03-01T00:00:00"/>
    <x v="4"/>
    <x v="4"/>
    <s v="Carrera 卡雷拉"/>
    <n v="48885.599999999999"/>
    <n v="10202.424719999999"/>
    <x v="2406"/>
    <x v="7724"/>
    <x v="7647"/>
    <x v="47"/>
    <s v="儿童"/>
    <x v="14"/>
    <s v="儿童玩具"/>
    <d v="2014-05-28T00:00:00"/>
    <d v="2016-05-27T00:00:00"/>
    <s v="保底与流水两者取高"/>
    <s v="0.11"/>
    <s v="0.11"/>
    <s v=""/>
    <n v="2"/>
  </r>
  <r>
    <d v="2016-03-01T00:00:00"/>
    <x v="4"/>
    <x v="4"/>
    <s v="泰兰尼斯"/>
    <n v="100271.52"/>
    <n v="16645.072319999999"/>
    <x v="4625"/>
    <x v="7725"/>
    <x v="7648"/>
    <x v="6"/>
    <s v="儿童"/>
    <x v="14"/>
    <s v="童装/童鞋"/>
    <d v="2015-07-16T00:00:00"/>
    <d v="2016-07-15T00:00:00"/>
    <s v="保底与流水两者取高"/>
    <s v="0.16"/>
    <s v="0.16"/>
    <s v=""/>
    <n v="1"/>
  </r>
  <r>
    <d v="2016-03-01T00:00:00"/>
    <x v="4"/>
    <x v="4"/>
    <s v="咔卟咔卟"/>
    <n v="37875.599999999999"/>
    <n v="7200.1515600000012"/>
    <x v="3834"/>
    <x v="1264"/>
    <x v="7649"/>
    <x v="10"/>
    <s v="餐饮"/>
    <x v="0"/>
    <s v="小吃/冷饮/果汁吧"/>
    <d v="2014-08-13T00:00:00"/>
    <d v="2016-08-12T00:00:00"/>
    <s v="保底与流水两者取高"/>
    <s v="0.15"/>
    <s v="0.15"/>
    <s v=""/>
    <n v="2"/>
  </r>
  <r>
    <d v="2016-03-01T00:00:00"/>
    <x v="4"/>
    <x v="4"/>
    <s v="New Balance Kids"/>
    <n v="80298"/>
    <n v="12646.934999999999"/>
    <x v="4626"/>
    <x v="7726"/>
    <x v="7650"/>
    <x v="10"/>
    <s v="儿童"/>
    <x v="14"/>
    <s v="童装/童鞋"/>
    <d v="2013-07-31T00:00:00"/>
    <d v="2016-07-30T00:00:00"/>
    <s v="保底与流水两者取高"/>
    <s v="0.15"/>
    <s v="0.15"/>
    <s v=""/>
    <n v="3"/>
  </r>
  <r>
    <d v="2016-03-01T00:00:00"/>
    <x v="4"/>
    <x v="4"/>
    <s v="Dr. Kong 江博士"/>
    <n v="102089.16"/>
    <n v="17957.483243999999"/>
    <x v="1977"/>
    <x v="7727"/>
    <x v="7651"/>
    <x v="64"/>
    <s v="儿童"/>
    <x v="14"/>
    <s v="童装/童鞋"/>
    <d v="2015-04-18T00:00:00"/>
    <d v="2016-04-17T00:00:00"/>
    <s v="保底与流水两者取高"/>
    <s v="0.17"/>
    <s v="0.17"/>
    <s v=""/>
    <n v="1"/>
  </r>
  <r>
    <d v="2016-03-01T00:00:00"/>
    <x v="4"/>
    <x v="4"/>
    <s v="Cold Stone 酷圣石"/>
    <n v="124000.32000000001"/>
    <n v="18401.647488000002"/>
    <x v="4627"/>
    <x v="7728"/>
    <x v="7652"/>
    <x v="94"/>
    <s v="餐饮"/>
    <x v="0"/>
    <s v="咖啡店/面包店/冰激凌"/>
    <d v="2014-07-21T00:00:00"/>
    <d v="2019-07-13T00:00:00"/>
    <s v="保底与流水两者取高"/>
    <s v="0.13"/>
    <s v="0.13"/>
    <s v=""/>
    <n v="5"/>
  </r>
  <r>
    <d v="2016-03-01T00:00:00"/>
    <x v="4"/>
    <x v="4"/>
    <s v="维果部落(03-K11)"/>
    <n v="47460"/>
    <n v="5092.4579999999996"/>
    <x v="4628"/>
    <x v="7729"/>
    <x v="7653"/>
    <x v="11"/>
    <s v="餐饮"/>
    <x v="0"/>
    <s v="小吃/冷饮/果汁吧"/>
    <d v="2014-03-14T00:00:00"/>
    <d v="2016-03-13T00:00:00"/>
    <s v="保底(含物管费)与流水两者取高"/>
    <s v="0.1"/>
    <s v="0.1"/>
    <s v=""/>
    <n v="2"/>
  </r>
  <r>
    <d v="2016-03-01T00:00:00"/>
    <x v="4"/>
    <x v="4"/>
    <s v="维果部落(03-K12)"/>
    <n v="65448"/>
    <n v="6891.6743999999999"/>
    <x v="3506"/>
    <x v="7730"/>
    <x v="7654"/>
    <x v="11"/>
    <s v="餐饮"/>
    <x v="0"/>
    <s v="小吃/冷饮/果汁吧"/>
    <d v="2014-03-14T00:00:00"/>
    <d v="2016-03-13T00:00:00"/>
    <s v="保底(含物管费)与流水两者取高"/>
    <s v="0.1"/>
    <s v="0.1"/>
    <s v=""/>
    <n v="2"/>
  </r>
  <r>
    <d v="2016-03-01T00:00:00"/>
    <x v="4"/>
    <x v="4"/>
    <s v="爱茜茜里(冰车)"/>
    <n v="19238.399999999998"/>
    <n v="3678.3820799999999"/>
    <x v="736"/>
    <x v="7731"/>
    <x v="7655"/>
    <x v="11"/>
    <s v="餐饮"/>
    <x v="0"/>
    <s v="咖啡店/面包店/冰激凌"/>
    <d v="2014-05-31T00:00:00"/>
    <d v="2016-11-30T00:00:00"/>
    <s v="保底与流水两者取高"/>
    <s v="0.16"/>
    <s v="0.16"/>
    <s v=""/>
    <n v="2.5"/>
  </r>
  <r>
    <d v="2016-03-01T00:00:00"/>
    <x v="4"/>
    <x v="4"/>
    <s v="2平米"/>
    <n v="41366.400000000001"/>
    <n v="8045.7647999999999"/>
    <x v="4629"/>
    <x v="7732"/>
    <x v="7656"/>
    <x v="193"/>
    <s v="其它"/>
    <x v="4"/>
    <s v="家具/厨房/卫浴/灯"/>
    <d v="2015-07-15T00:00:00"/>
    <d v="2016-07-14T00:00:00"/>
    <s v="保底与流水两者取高"/>
    <s v="0.18"/>
    <s v="0.18"/>
    <s v=""/>
    <n v="1"/>
  </r>
  <r>
    <d v="2016-03-01T00:00:00"/>
    <x v="4"/>
    <x v="4"/>
    <s v="热气球"/>
    <n v="225192"/>
    <n v="14705.0376"/>
    <x v="4630"/>
    <x v="7733"/>
    <x v="7657"/>
    <x v="194"/>
    <s v="儿童"/>
    <x v="22"/>
    <s v="儿童主题乐园"/>
    <d v="2015-10-01T00:00:00"/>
    <d v="2016-09-30T00:00:00"/>
    <s v="保底与流水两者取和"/>
    <s v="0.06"/>
    <s v="0.06"/>
    <s v=""/>
    <n v="1"/>
  </r>
  <r>
    <d v="2016-04-01T00:00:00"/>
    <x v="4"/>
    <x v="4"/>
    <s v="银乐迪"/>
    <n v="934524"/>
    <n v="189801.82439999995"/>
    <x v="569"/>
    <x v="7734"/>
    <x v="7658"/>
    <x v="166"/>
    <s v="休闲娱乐"/>
    <x v="23"/>
    <s v="KTV"/>
    <d v="2013-01-08T00:00:00"/>
    <d v="2023-05-09T00:00:00"/>
    <s v="纯保底"/>
    <s v="0."/>
    <s v="0."/>
    <s v=""/>
    <n v="10.3"/>
  </r>
  <r>
    <d v="2016-04-01T00:00:00"/>
    <x v="4"/>
    <x v="4"/>
    <s v="Caffe Bene 咖啡陪你"/>
    <n v="230110.71599999999"/>
    <n v="26784.887342400001"/>
    <x v="4631"/>
    <x v="7735"/>
    <x v="7659"/>
    <x v="167"/>
    <s v="餐饮"/>
    <x v="0"/>
    <s v="咖啡店/面包店/冰激凌"/>
    <d v="2013-03-25T00:00:00"/>
    <d v="2018-04-23T00:00:00"/>
    <s v="保底与流水两者取高"/>
    <s v="0.1,0.1"/>
    <s v="0.1"/>
    <s v="0.1"/>
    <n v="5.0999999999999996"/>
  </r>
  <r>
    <d v="2016-04-01T00:00:00"/>
    <x v="4"/>
    <x v="4"/>
    <s v="青花瓷"/>
    <n v="564117.6"/>
    <n v="68991.582479999997"/>
    <x v="4632"/>
    <x v="7736"/>
    <x v="7660"/>
    <x v="168"/>
    <s v="餐饮"/>
    <x v="2"/>
    <s v="餐馆/饭店"/>
    <d v="2012-12-24T00:00:00"/>
    <d v="2021-05-09T00:00:00"/>
    <s v="保底(含物管费)与流水两者取高"/>
    <s v="0.08"/>
    <s v="0.08"/>
    <s v=""/>
    <n v="8.4"/>
  </r>
  <r>
    <d v="2016-04-01T00:00:00"/>
    <x v="4"/>
    <x v="4"/>
    <s v="菲滋比萨"/>
    <n v="943898.39999999991"/>
    <n v="91086.195599999992"/>
    <x v="3606"/>
    <x v="7737"/>
    <x v="7661"/>
    <x v="169"/>
    <s v="餐饮"/>
    <x v="2"/>
    <s v="快餐"/>
    <d v="2012-12-14T00:00:00"/>
    <d v="2021-05-09T00:00:00"/>
    <s v="保底与流水两者取高"/>
    <s v="0.08"/>
    <s v="0.08"/>
    <s v=""/>
    <n v="8.4"/>
  </r>
  <r>
    <d v="2016-04-01T00:00:00"/>
    <x v="4"/>
    <x v="4"/>
    <s v="Grandma's Home 外婆家"/>
    <n v="2777080.8"/>
    <n v="111083.232"/>
    <x v="2879"/>
    <x v="7738"/>
    <x v="7662"/>
    <x v="170"/>
    <s v="餐饮"/>
    <x v="2"/>
    <s v="餐馆/饭店"/>
    <d v="2012-11-28T00:00:00"/>
    <d v="2023-05-09T00:00:00"/>
    <s v="纯保底"/>
    <s v="0."/>
    <s v="0."/>
    <s v=""/>
    <n v="10.4"/>
  </r>
  <r>
    <d v="2016-04-01T00:00:00"/>
    <x v="4"/>
    <x v="4"/>
    <s v="山葵家"/>
    <n v="797553.6"/>
    <n v="82148.020800000013"/>
    <x v="4633"/>
    <x v="7739"/>
    <x v="7663"/>
    <x v="177"/>
    <s v="餐饮"/>
    <x v="2"/>
    <s v="餐馆/饭店"/>
    <d v="2014-01-01T00:00:00"/>
    <d v="2017-12-31T00:00:00"/>
    <s v="保底(含物管费)与流水两者取高"/>
    <s v="0.1"/>
    <s v="0.1"/>
    <s v=""/>
    <n v="4"/>
  </r>
  <r>
    <d v="2016-04-01T00:00:00"/>
    <x v="4"/>
    <x v="4"/>
    <s v="Mentor Salon 曼都沙龙"/>
    <n v="279844.8"/>
    <n v="30810.912479999999"/>
    <x v="369"/>
    <x v="7740"/>
    <x v="7664"/>
    <x v="25"/>
    <s v="美容"/>
    <x v="8"/>
    <s v="美容/美发/美甲"/>
    <d v="2013-01-11T00:00:00"/>
    <d v="2018-05-09T00:00:00"/>
    <s v="纯保底"/>
    <s v="0."/>
    <s v="0."/>
    <s v=""/>
    <n v="5.3"/>
  </r>
  <r>
    <d v="2016-04-01T00:00:00"/>
    <x v="4"/>
    <x v="4"/>
    <s v="Balabala 巴拉巴拉"/>
    <n v="218172"/>
    <n v="38856.433199999992"/>
    <x v="4634"/>
    <x v="7741"/>
    <x v="7665"/>
    <x v="54"/>
    <s v="儿童"/>
    <x v="14"/>
    <s v="童装/童鞋"/>
    <d v="2013-01-11T00:00:00"/>
    <d v="2017-05-09T00:00:00"/>
    <s v="保底与流水两者取高"/>
    <s v="0.15"/>
    <s v="0.15"/>
    <s v=""/>
    <n v="4.3"/>
  </r>
  <r>
    <d v="2016-04-01T00:00:00"/>
    <x v="4"/>
    <x v="4"/>
    <s v="Kids Station 好孩子星站"/>
    <n v="120979.2"/>
    <n v="19078.419840000002"/>
    <x v="4287"/>
    <x v="7742"/>
    <x v="7666"/>
    <x v="106"/>
    <s v="儿童"/>
    <x v="14"/>
    <s v="童装/童鞋"/>
    <d v="2015-05-10T00:00:00"/>
    <d v="2017-05-09T00:00:00"/>
    <s v="保底与流水两者取高"/>
    <s v="0.13"/>
    <s v="0.13"/>
    <s v=""/>
    <n v="2"/>
  </r>
  <r>
    <d v="2016-04-01T00:00:00"/>
    <x v="4"/>
    <x v="4"/>
    <s v="爱尚内衣"/>
    <n v="97239.599999999991"/>
    <n v="45381.721319999997"/>
    <x v="4635"/>
    <x v="7743"/>
    <x v="7667"/>
    <x v="41"/>
    <s v="普通服饰"/>
    <x v="9"/>
    <s v="内衣裤/保暖内衣"/>
    <d v="2015-06-01T00:00:00"/>
    <d v="2017-05-31T00:00:00"/>
    <s v="保底与流水两者取高"/>
    <s v="0.15"/>
    <s v="0.15"/>
    <s v=""/>
    <n v="2"/>
  </r>
  <r>
    <d v="2016-04-01T00:00:00"/>
    <x v="4"/>
    <x v="4"/>
    <s v="Adidas Kids"/>
    <n v="147217.32"/>
    <n v="26999.656488000004"/>
    <x v="110"/>
    <x v="7744"/>
    <x v="7668"/>
    <x v="159"/>
    <s v="儿童"/>
    <x v="14"/>
    <s v="童装/童鞋"/>
    <d v="2015-04-29T00:00:00"/>
    <d v="2017-04-28T00:00:00"/>
    <s v="保底与流水两者取高"/>
    <s v="0.13"/>
    <s v="0.13"/>
    <s v=""/>
    <n v="2"/>
  </r>
  <r>
    <d v="2016-04-01T00:00:00"/>
    <x v="4"/>
    <x v="4"/>
    <s v="Han Lin BBQ 韩林炭烤"/>
    <n v="454404"/>
    <n v="90471.8364"/>
    <x v="3353"/>
    <x v="7745"/>
    <x v="7669"/>
    <x v="190"/>
    <s v="餐饮"/>
    <x v="2"/>
    <s v="餐馆/饭店"/>
    <d v="2015-04-10T00:00:00"/>
    <d v="2019-05-09T00:00:00"/>
    <s v="保底与流水两者取高"/>
    <s v="0.1,0.11"/>
    <s v="0.1"/>
    <s v="0.11"/>
    <n v="4.0999999999999996"/>
  </r>
  <r>
    <d v="2016-04-01T00:00:00"/>
    <x v="4"/>
    <x v="4"/>
    <s v="云蝶"/>
    <n v="387017.64"/>
    <n v="51705.556704000002"/>
    <x v="4611"/>
    <x v="7746"/>
    <x v="7670"/>
    <x v="172"/>
    <s v="餐饮"/>
    <x v="2"/>
    <s v="餐馆/饭店"/>
    <d v="2012-12-28T00:00:00"/>
    <d v="2018-05-09T00:00:00"/>
    <s v="保底与流水两者取高"/>
    <s v="0.11"/>
    <s v="0.11"/>
    <s v=""/>
    <n v="5.4"/>
  </r>
  <r>
    <d v="2016-04-01T00:00:00"/>
    <x v="4"/>
    <x v="4"/>
    <s v="粉壹仟"/>
    <n v="254530.8"/>
    <n v="39350.46168"/>
    <x v="1529"/>
    <x v="7747"/>
    <x v="7671"/>
    <x v="173"/>
    <s v="餐饮"/>
    <x v="2"/>
    <s v="快餐"/>
    <d v="2012-12-06T00:00:00"/>
    <d v="2018-05-09T00:00:00"/>
    <s v="保底与流水两者取高"/>
    <s v="0.1"/>
    <s v="0.1"/>
    <s v=""/>
    <n v="5.4"/>
  </r>
  <r>
    <d v="2016-04-01T00:00:00"/>
    <x v="4"/>
    <x v="4"/>
    <s v="Lenovo 联想"/>
    <n v="279693.59999999998"/>
    <n v="20585.448959999998"/>
    <x v="4636"/>
    <x v="7748"/>
    <x v="7672"/>
    <x v="174"/>
    <s v="电器"/>
    <x v="20"/>
    <s v="电器/家用电器/IT器材"/>
    <d v="2015-06-01T00:00:00"/>
    <d v="2017-05-31T00:00:00"/>
    <s v="保底与流水两者取高"/>
    <s v="0.05"/>
    <s v="0.05"/>
    <s v=""/>
    <n v="2"/>
  </r>
  <r>
    <d v="2016-04-01T00:00:00"/>
    <x v="4"/>
    <x v="4"/>
    <s v="Youngor 雅戈尔"/>
    <n v="490033.19999999995"/>
    <n v="139659.462"/>
    <x v="4637"/>
    <x v="7749"/>
    <x v="7673"/>
    <x v="195"/>
    <s v="普通服饰"/>
    <x v="12"/>
    <s v="男装"/>
    <d v="2016-02-23T00:00:00"/>
    <d v="2019-02-22T00:00:00"/>
    <s v="保底与流水两者取高"/>
    <s v="0.17"/>
    <s v="0.17"/>
    <s v=""/>
    <n v="3"/>
  </r>
  <r>
    <d v="2016-04-01T00:00:00"/>
    <x v="4"/>
    <x v="4"/>
    <s v="新华书店"/>
    <n v="220229.66399999999"/>
    <n v="47679.722256000001"/>
    <x v="3711"/>
    <x v="7750"/>
    <x v="7674"/>
    <x v="176"/>
    <s v="其它"/>
    <x v="1"/>
    <s v="书店/漫画/杂志"/>
    <d v="2013-04-19T00:00:00"/>
    <d v="2017-05-18T00:00:00"/>
    <s v="保底与流水两者取高"/>
    <s v="0.11"/>
    <s v="0.11"/>
    <s v=""/>
    <n v="4.0999999999999996"/>
  </r>
  <r>
    <d v="2016-04-01T00:00:00"/>
    <x v="4"/>
    <x v="4"/>
    <s v="兰芳园"/>
    <n v="250453.19999999998"/>
    <n v="40823.871600000006"/>
    <x v="1011"/>
    <x v="7751"/>
    <x v="7675"/>
    <x v="48"/>
    <s v="餐饮"/>
    <x v="0"/>
    <s v="小吃/冷饮/果汁吧"/>
    <d v="2015-06-01T00:00:00"/>
    <d v="2017-05-31T00:00:00"/>
    <s v="保底与流水两者取高"/>
    <s v="0.15"/>
    <s v="0.15"/>
    <s v=""/>
    <n v="2"/>
  </r>
  <r>
    <d v="2016-04-01T00:00:00"/>
    <x v="4"/>
    <x v="4"/>
    <s v="New Balance 新百伦"/>
    <n v="609355.83600000001"/>
    <n v="88539.402970800016"/>
    <x v="130"/>
    <x v="7752"/>
    <x v="7676"/>
    <x v="177"/>
    <s v="普通服饰"/>
    <x v="18"/>
    <s v="运动服饰/运动配饰"/>
    <d v="2013-03-10T00:00:00"/>
    <d v="2016-05-09T00:00:00"/>
    <s v="保底(含物管费)与流水两者取高"/>
    <s v="0.14"/>
    <s v="0.14"/>
    <s v=""/>
    <n v="3.2"/>
  </r>
  <r>
    <d v="2016-04-01T00:00:00"/>
    <x v="4"/>
    <x v="4"/>
    <s v="避风塘"/>
    <n v="947635.23600000003"/>
    <n v="88224.840471600008"/>
    <x v="4638"/>
    <x v="7753"/>
    <x v="7677"/>
    <x v="178"/>
    <s v="餐饮"/>
    <x v="2"/>
    <s v="餐馆/饭店"/>
    <d v="2012-11-27T00:00:00"/>
    <d v="2021-05-09T00:00:00"/>
    <s v="保底(含物管费)与流水两者取高"/>
    <s v="0.08"/>
    <s v="0.08"/>
    <s v=""/>
    <n v="8.5"/>
  </r>
  <r>
    <d v="2016-04-01T00:00:00"/>
    <x v="4"/>
    <x v="4"/>
    <s v="Subway 赛百味"/>
    <n v="181061.64"/>
    <n v="25783.177535999999"/>
    <x v="4639"/>
    <x v="7754"/>
    <x v="7678"/>
    <x v="179"/>
    <s v="餐饮"/>
    <x v="2"/>
    <s v="快餐"/>
    <d v="2013-02-07T00:00:00"/>
    <d v="2018-05-09T00:00:00"/>
    <s v="保底与流水两者取高"/>
    <s v="0.12"/>
    <s v="0.12"/>
    <s v=""/>
    <n v="5.3"/>
  </r>
  <r>
    <d v="2016-04-01T00:00:00"/>
    <x v="4"/>
    <x v="4"/>
    <s v="雪冰冰"/>
    <n v="72082.8"/>
    <n v="13018.153679999998"/>
    <x v="1351"/>
    <x v="7755"/>
    <x v="7679"/>
    <x v="110"/>
    <s v="餐饮"/>
    <x v="0"/>
    <s v="小吃/冷饮/果汁吧"/>
    <d v="2015-10-16T00:00:00"/>
    <d v="2017-10-15T00:00:00"/>
    <s v="保底与流水两者取高"/>
    <s v="0.14"/>
    <s v="0.14"/>
    <s v=""/>
    <n v="2"/>
  </r>
  <r>
    <d v="2016-04-01T00:00:00"/>
    <x v="4"/>
    <x v="4"/>
    <s v="中影影院"/>
    <n v="3299388.5160000003"/>
    <n v="409372.58922138816"/>
    <x v="4640"/>
    <x v="7756"/>
    <x v="7680"/>
    <x v="180"/>
    <s v="休闲娱乐"/>
    <x v="25"/>
    <s v="电影院"/>
    <d v="2012-08-29T00:00:00"/>
    <d v="2033-05-09T00:00:00"/>
    <s v="保底与流水两者取高"/>
    <s v="0.12"/>
    <s v="0.12"/>
    <s v=""/>
    <n v="20.7"/>
  </r>
  <r>
    <d v="2016-04-01T00:00:00"/>
    <x v="4"/>
    <x v="4"/>
    <s v="KFC Select 肯德基精选"/>
    <n v="394200"/>
    <n v="31536"/>
    <x v="438"/>
    <x v="7364"/>
    <x v="7681"/>
    <x v="181"/>
    <s v="餐饮"/>
    <x v="2"/>
    <s v="快餐"/>
    <d v="2013-03-04T00:00:00"/>
    <d v="2028-06-13T00:00:00"/>
    <s v="保底与流水两者取高"/>
    <n v="0.08"/>
    <n v="0.08"/>
    <s v=""/>
    <n v="15.3"/>
  </r>
  <r>
    <d v="2016-04-01T00:00:00"/>
    <x v="4"/>
    <x v="4"/>
    <s v="The Little Gym"/>
    <n v="242496"/>
    <n v="63388.454400000002"/>
    <x v="4641"/>
    <x v="7757"/>
    <x v="7682"/>
    <x v="182"/>
    <s v="休闲娱乐"/>
    <x v="10"/>
    <s v="保龄球馆"/>
    <d v="2012-12-18T00:00:00"/>
    <d v="2018-05-09T00:00:00"/>
    <s v="纯保底"/>
    <s v="0."/>
    <s v="0."/>
    <s v=""/>
    <n v="5.4"/>
  </r>
  <r>
    <d v="2016-04-01T00:00:00"/>
    <x v="4"/>
    <x v="4"/>
    <s v="Skull Candy"/>
    <n v="92895.599999999991"/>
    <n v="17659.453560000002"/>
    <x v="3834"/>
    <x v="7758"/>
    <x v="7683"/>
    <x v="1"/>
    <s v="电器"/>
    <x v="24"/>
    <s v="音像视觉设备/照相器材"/>
    <d v="2015-06-27T00:00:00"/>
    <d v="2017-06-26T00:00:00"/>
    <s v="保底与流水两者取高"/>
    <s v="0.14"/>
    <s v="0.14"/>
    <s v=""/>
    <n v="2"/>
  </r>
  <r>
    <d v="2016-04-01T00:00:00"/>
    <x v="4"/>
    <x v="4"/>
    <s v="Jasonwood 坚持我的"/>
    <n v="346930.68"/>
    <n v="62863.839216"/>
    <x v="1243"/>
    <x v="7759"/>
    <x v="7684"/>
    <x v="191"/>
    <s v="普通服饰"/>
    <x v="9"/>
    <s v="中性服装/休闲服饰"/>
    <d v="2015-06-17T00:00:00"/>
    <d v="2017-06-16T00:00:00"/>
    <s v="保底与流水两者取高"/>
    <s v="0.16"/>
    <s v="0.16"/>
    <s v=""/>
    <n v="2"/>
  </r>
  <r>
    <d v="2016-04-01T00:00:00"/>
    <x v="4"/>
    <x v="4"/>
    <s v="MLB"/>
    <n v="141204.6"/>
    <n v="30147.182099999998"/>
    <x v="4642"/>
    <x v="7760"/>
    <x v="7685"/>
    <x v="192"/>
    <s v="普通服饰"/>
    <x v="18"/>
    <s v="运动服饰/运动配饰"/>
    <d v="2015-06-17T00:00:00"/>
    <d v="2017-06-16T00:00:00"/>
    <s v="保底与流水两者取高"/>
    <s v="0.18"/>
    <s v="0.18"/>
    <s v=""/>
    <n v="2"/>
  </r>
  <r>
    <d v="2016-04-01T00:00:00"/>
    <x v="4"/>
    <x v="4"/>
    <s v="Adidas 阿迪达斯"/>
    <n v="579852"/>
    <n v="101937.9816"/>
    <x v="1109"/>
    <x v="7761"/>
    <x v="7686"/>
    <x v="54"/>
    <s v="普通服饰"/>
    <x v="18"/>
    <s v="运动服饰/运动配饰"/>
    <d v="2015-06-17T00:00:00"/>
    <d v="2017-06-16T00:00:00"/>
    <s v="保底与流水两者取高"/>
    <s v="0.16"/>
    <s v="0.16"/>
    <s v=""/>
    <n v="2"/>
  </r>
  <r>
    <d v="2016-04-01T00:00:00"/>
    <x v="4"/>
    <x v="4"/>
    <s v="Nike 耐克"/>
    <n v="934202.4"/>
    <n v="161336.75448"/>
    <x v="625"/>
    <x v="7762"/>
    <x v="7687"/>
    <x v="54"/>
    <s v="普通服饰"/>
    <x v="18"/>
    <s v="运动服饰/运动配饰"/>
    <d v="2014-12-16T00:00:00"/>
    <d v="2016-12-15T00:00:00"/>
    <s v="保底与流水两者取高"/>
    <s v="0.16"/>
    <s v="0.16"/>
    <s v=""/>
    <n v="2"/>
  </r>
  <r>
    <d v="2016-04-01T00:00:00"/>
    <x v="4"/>
    <x v="4"/>
    <s v="I Love Choc"/>
    <n v="125735.03999999999"/>
    <n v="23525.025984"/>
    <x v="4643"/>
    <x v="7763"/>
    <x v="7688"/>
    <x v="149"/>
    <s v="普通服饰"/>
    <x v="9"/>
    <s v="中性服装/休闲服饰"/>
    <d v="2013-02-25T00:00:00"/>
    <d v="2017-05-09T00:00:00"/>
    <s v="保底与流水两者取高"/>
    <s v="0.16"/>
    <s v="0.16"/>
    <s v=""/>
    <n v="4.2"/>
  </r>
  <r>
    <d v="2016-04-01T00:00:00"/>
    <x v="4"/>
    <x v="4"/>
    <s v="15mins"/>
    <n v="129937.2"/>
    <n v="24350.23128"/>
    <x v="2320"/>
    <x v="7764"/>
    <x v="7689"/>
    <x v="149"/>
    <s v="普通服饰"/>
    <x v="6"/>
    <s v="鞋"/>
    <d v="2015-06-01T00:00:00"/>
    <d v="2017-05-31T00:00:00"/>
    <s v="保底与流水两者取高"/>
    <s v="0.16"/>
    <s v="0.16"/>
    <s v=""/>
    <n v="2"/>
  </r>
  <r>
    <d v="2016-04-01T00:00:00"/>
    <x v="4"/>
    <x v="4"/>
    <s v="Skechers 斯凯奇"/>
    <n v="449534.39999999997"/>
    <n v="87704.161439999996"/>
    <x v="4520"/>
    <x v="7765"/>
    <x v="7690"/>
    <x v="5"/>
    <s v="普通服饰"/>
    <x v="9"/>
    <s v="中性服装/休闲服饰"/>
    <d v="2013-06-20T00:00:00"/>
    <d v="2017-07-19T00:00:00"/>
    <s v="保底与流水两者取高"/>
    <s v="0.17"/>
    <s v="0.17"/>
    <s v=""/>
    <n v="4.0999999999999996"/>
  </r>
  <r>
    <d v="2016-04-01T00:00:00"/>
    <x v="4"/>
    <x v="4"/>
    <s v="Mini Peace 太平鸟童装"/>
    <n v="206445.6"/>
    <n v="35426.064959999996"/>
    <x v="4644"/>
    <x v="7766"/>
    <x v="7691"/>
    <x v="183"/>
    <s v="儿童"/>
    <x v="14"/>
    <s v="童装/童鞋"/>
    <d v="2013-01-21T00:00:00"/>
    <d v="2016-05-09T00:00:00"/>
    <s v="保底与流水两者取高"/>
    <s v="0.15"/>
    <s v="0.15"/>
    <s v=""/>
    <n v="3.3"/>
  </r>
  <r>
    <d v="2016-04-01T00:00:00"/>
    <x v="4"/>
    <x v="4"/>
    <s v="Les Enphants 丽婴房"/>
    <n v="152059.19999999998"/>
    <n v="30290.192640000001"/>
    <x v="941"/>
    <x v="7767"/>
    <x v="7692"/>
    <x v="55"/>
    <s v="儿童"/>
    <x v="14"/>
    <s v="母婴用品"/>
    <d v="2013-02-21T00:00:00"/>
    <d v="2017-05-09T00:00:00"/>
    <s v="保底与流水两者取高"/>
    <s v="0.17"/>
    <s v="0.17"/>
    <s v=""/>
    <n v="4.2"/>
  </r>
  <r>
    <d v="2016-04-01T00:00:00"/>
    <x v="4"/>
    <x v="4"/>
    <s v="MQD"/>
    <n v="163434"/>
    <n v="35236.3704"/>
    <x v="3048"/>
    <x v="7768"/>
    <x v="7693"/>
    <x v="63"/>
    <s v="儿童"/>
    <x v="14"/>
    <s v="童装/童鞋"/>
    <d v="2015-06-01T00:00:00"/>
    <d v="2017-05-31T00:00:00"/>
    <s v="保底与流水两者取高"/>
    <s v="0.17"/>
    <s v="0.17"/>
    <s v=""/>
    <n v="2"/>
  </r>
  <r>
    <d v="2016-04-01T00:00:00"/>
    <x v="4"/>
    <x v="4"/>
    <s v="Balabala 巴拉巴拉（03-32）"/>
    <n v="108997.2"/>
    <n v="20120.883120000002"/>
    <x v="3457"/>
    <x v="7769"/>
    <x v="7694"/>
    <x v="137"/>
    <s v="儿童"/>
    <x v="14"/>
    <s v="童装/童鞋"/>
    <d v="2016-01-16T00:00:00"/>
    <d v="2018-01-15T00:00:00"/>
    <s v="保底与流水两者取高"/>
    <s v="0.16"/>
    <s v="0.16"/>
    <s v=""/>
    <n v="2"/>
  </r>
  <r>
    <d v="2016-04-01T00:00:00"/>
    <x v="4"/>
    <x v="4"/>
    <s v="happyland"/>
    <n v="86116.800000000003"/>
    <n v="21839.22048"/>
    <x v="4645"/>
    <x v="7770"/>
    <x v="7695"/>
    <x v="138"/>
    <s v="儿童"/>
    <x v="14"/>
    <s v="童装/童鞋"/>
    <d v="2015-06-01T00:00:00"/>
    <d v="2017-05-31T00:00:00"/>
    <s v="保底与流水两者取高"/>
    <s v="0.17"/>
    <s v="0.17"/>
    <s v=""/>
    <n v="2"/>
  </r>
  <r>
    <d v="2016-04-01T00:00:00"/>
    <x v="4"/>
    <x v="4"/>
    <s v="gxg kids"/>
    <n v="183716.52"/>
    <n v="34244.759328"/>
    <x v="3219"/>
    <x v="7771"/>
    <x v="7696"/>
    <x v="184"/>
    <s v="儿童"/>
    <x v="14"/>
    <s v="童装/童鞋"/>
    <d v="2015-04-10T00:00:00"/>
    <d v="2017-04-09T00:00:00"/>
    <s v="保底与流水两者取高"/>
    <s v="0.16,0.17"/>
    <s v="0.16"/>
    <s v="0.17"/>
    <n v="2"/>
  </r>
  <r>
    <d v="2016-04-01T00:00:00"/>
    <x v="4"/>
    <x v="4"/>
    <s v="M·latin 马拉丁"/>
    <n v="292971.59999999998"/>
    <n v="57539.622240000004"/>
    <x v="4646"/>
    <x v="7772"/>
    <x v="7697"/>
    <x v="185"/>
    <s v="儿童"/>
    <x v="14"/>
    <s v="童装/童鞋"/>
    <d v="2013-01-07T00:00:00"/>
    <d v="2016-05-09T00:00:00"/>
    <s v="保底与流水两者取高"/>
    <s v="0.16"/>
    <s v="0.16"/>
    <s v=""/>
    <n v="3.3"/>
  </r>
  <r>
    <d v="2016-04-01T00:00:00"/>
    <x v="4"/>
    <x v="4"/>
    <s v="jnby by JNBY"/>
    <n v="184683.6"/>
    <n v="48922.685640000003"/>
    <x v="4647"/>
    <x v="7773"/>
    <x v="7698"/>
    <x v="25"/>
    <s v="儿童"/>
    <x v="14"/>
    <s v="童装/童鞋"/>
    <d v="2013-01-11T00:00:00"/>
    <d v="2016-05-09T00:00:00"/>
    <s v="保底与流水两者取高"/>
    <s v="0.18"/>
    <s v="0.18"/>
    <s v=""/>
    <n v="3.3"/>
  </r>
  <r>
    <d v="2016-04-01T00:00:00"/>
    <x v="4"/>
    <x v="4"/>
    <s v="大光明眼镜"/>
    <n v="212223.6"/>
    <n v="50551.661519999994"/>
    <x v="4648"/>
    <x v="7774"/>
    <x v="7699"/>
    <x v="186"/>
    <s v="其它"/>
    <x v="1"/>
    <s v="眼镜"/>
    <d v="2013-03-15T00:00:00"/>
    <d v="2016-05-09T00:00:00"/>
    <s v="保底与流水两者取高"/>
    <s v="0.19"/>
    <s v="0.19"/>
    <s v=""/>
    <n v="3.2"/>
  </r>
  <r>
    <d v="2016-04-01T00:00:00"/>
    <x v="4"/>
    <x v="4"/>
    <s v="O-Land"/>
    <n v="327394.31999999995"/>
    <n v="87447.022871999987"/>
    <x v="2066"/>
    <x v="7775"/>
    <x v="7700"/>
    <x v="187"/>
    <s v="儿童"/>
    <x v="22"/>
    <s v="儿童主题乐园"/>
    <d v="2012-11-28T00:00:00"/>
    <d v="2025-05-26T00:00:00"/>
    <s v="纯扣"/>
    <s v="0.14"/>
    <s v="0.14"/>
    <s v=""/>
    <n v="12.5"/>
  </r>
  <r>
    <d v="2016-04-01T00:00:00"/>
    <x v="4"/>
    <x v="4"/>
    <s v="康贝"/>
    <n v="157545.60000000001"/>
    <n v="38094.526079999996"/>
    <x v="4649"/>
    <x v="7776"/>
    <x v="7701"/>
    <x v="164"/>
    <s v="儿童"/>
    <x v="14"/>
    <s v="童装/童鞋"/>
    <d v="2013-02-21T00:00:00"/>
    <d v="2016-05-09T00:00:00"/>
    <s v="保底与流水两者取高"/>
    <s v="0.2"/>
    <s v="0.2"/>
    <s v=""/>
    <n v="3.2"/>
  </r>
  <r>
    <d v="2016-04-01T00:00:00"/>
    <x v="4"/>
    <x v="4"/>
    <s v="悠游堂"/>
    <n v="265401.59999999998"/>
    <n v="118236.41280000001"/>
    <x v="4130"/>
    <x v="7777"/>
    <x v="7702"/>
    <x v="188"/>
    <s v="儿童"/>
    <x v="22"/>
    <s v="儿童主题乐园"/>
    <d v="2013-04-13T00:00:00"/>
    <d v="2018-05-27T00:00:00"/>
    <s v="保底与流水两者取高"/>
    <s v="0.22"/>
    <s v="0.22"/>
    <s v=""/>
    <n v="5.0999999999999996"/>
  </r>
  <r>
    <d v="2016-04-01T00:00:00"/>
    <x v="4"/>
    <x v="4"/>
    <s v="娇莉芙"/>
    <n v="378663.6"/>
    <n v="73006.342080000002"/>
    <x v="1875"/>
    <x v="7778"/>
    <x v="7703"/>
    <x v="145"/>
    <s v="美容"/>
    <x v="8"/>
    <s v="美容/美发/美甲"/>
    <d v="2012-11-30T00:00:00"/>
    <d v="2018-05-09T00:00:00"/>
    <s v="保底与流水两者取高"/>
    <s v="0.11"/>
    <s v="0.11"/>
    <s v=""/>
    <n v="5.4"/>
  </r>
  <r>
    <d v="2016-04-01T00:00:00"/>
    <x v="4"/>
    <x v="4"/>
    <s v="木马王国"/>
    <n v="1164922.8"/>
    <n v="186853.61711999998"/>
    <x v="4172"/>
    <x v="7779"/>
    <x v="7704"/>
    <x v="189"/>
    <s v="儿童"/>
    <x v="22"/>
    <s v="儿童主题乐园"/>
    <d v="2013-01-14T00:00:00"/>
    <d v="2022-05-13T00:00:00"/>
    <s v="保底(含物管费)与流水两者取高"/>
    <n v="0"/>
    <n v="0"/>
    <s v=""/>
    <n v="9.3000000000000007"/>
  </r>
  <r>
    <d v="2016-04-01T00:00:00"/>
    <x v="4"/>
    <x v="4"/>
    <s v="Carrera 卡雷拉"/>
    <n v="57367.199999999997"/>
    <n v="10199.88816"/>
    <x v="1266"/>
    <x v="7780"/>
    <x v="7705"/>
    <x v="47"/>
    <s v="儿童"/>
    <x v="14"/>
    <s v="儿童玩具"/>
    <d v="2014-05-28T00:00:00"/>
    <d v="2016-05-27T00:00:00"/>
    <s v="保底与流水两者取高"/>
    <s v="0.11"/>
    <s v="0.11"/>
    <s v=""/>
    <n v="2"/>
  </r>
  <r>
    <d v="2016-04-01T00:00:00"/>
    <x v="4"/>
    <x v="4"/>
    <s v="泰兰尼斯"/>
    <n v="135644.03999999998"/>
    <n v="23059.486800000002"/>
    <x v="3248"/>
    <x v="7781"/>
    <x v="7706"/>
    <x v="6"/>
    <s v="儿童"/>
    <x v="14"/>
    <s v="童装/童鞋"/>
    <d v="2015-07-16T00:00:00"/>
    <d v="2016-07-15T00:00:00"/>
    <s v="保底与流水两者取高"/>
    <s v="0.16"/>
    <s v="0.16"/>
    <s v=""/>
    <n v="1"/>
  </r>
  <r>
    <d v="2016-04-01T00:00:00"/>
    <x v="4"/>
    <x v="4"/>
    <s v="Puff"/>
    <n v="51601.799999999996"/>
    <n v="29759.94"/>
    <x v="4650"/>
    <x v="7782"/>
    <x v="7707"/>
    <x v="6"/>
    <s v="其它"/>
    <x v="1"/>
    <s v="烟/酒/茶"/>
    <d v="2016-04-01T00:00:00"/>
    <d v="2017-03-31T00:00:00"/>
    <s v="保底与流水两者取高"/>
    <s v="0.17"/>
    <s v="0.17"/>
    <s v=""/>
    <n v="1"/>
  </r>
  <r>
    <d v="2016-04-01T00:00:00"/>
    <x v="4"/>
    <x v="4"/>
    <s v="咔卟咔卟"/>
    <n v="61796.399999999994"/>
    <n v="10004.837160000001"/>
    <x v="4651"/>
    <x v="7783"/>
    <x v="7708"/>
    <x v="10"/>
    <s v="餐饮"/>
    <x v="0"/>
    <s v="小吃/冷饮/果汁吧"/>
    <d v="2014-08-13T00:00:00"/>
    <d v="2016-08-12T00:00:00"/>
    <s v="保底与流水两者取高"/>
    <s v="0.15"/>
    <s v="0.15"/>
    <s v=""/>
    <n v="2"/>
  </r>
  <r>
    <d v="2016-04-01T00:00:00"/>
    <x v="4"/>
    <x v="4"/>
    <s v="Dr. Kong 江博士"/>
    <n v="181044.47999999998"/>
    <n v="32551.797504000002"/>
    <x v="1532"/>
    <x v="7784"/>
    <x v="7709"/>
    <x v="64"/>
    <s v="儿童"/>
    <x v="14"/>
    <s v="童装/童鞋"/>
    <d v="2015-04-18T00:00:00"/>
    <d v="2017-04-17T00:00:00"/>
    <s v="保底与流水两者取高"/>
    <s v="0.17,0.17"/>
    <s v="0.17"/>
    <s v="0.17"/>
    <n v="2"/>
  </r>
  <r>
    <d v="2016-04-01T00:00:00"/>
    <x v="4"/>
    <x v="4"/>
    <s v="Cold Stone 酷圣石"/>
    <n v="150759.6"/>
    <n v="22402.876559999993"/>
    <x v="4652"/>
    <x v="7785"/>
    <x v="7710"/>
    <x v="94"/>
    <s v="餐饮"/>
    <x v="0"/>
    <s v="咖啡店/面包店/冰激凌"/>
    <d v="2014-07-21T00:00:00"/>
    <d v="2019-07-13T00:00:00"/>
    <s v="保底与流水两者取高"/>
    <s v="0.13"/>
    <s v="0.13"/>
    <s v=""/>
    <n v="5"/>
  </r>
  <r>
    <d v="2016-04-01T00:00:00"/>
    <x v="4"/>
    <x v="4"/>
    <s v="德茶理"/>
    <n v="32498.639999999999"/>
    <n v="17472"/>
    <x v="4653"/>
    <x v="7786"/>
    <x v="7711"/>
    <x v="196"/>
    <s v="餐饮"/>
    <x v="0"/>
    <s v="小吃/冷饮/果汁吧"/>
    <d v="2016-04-20T00:00:00"/>
    <d v="2018-04-19T00:00:00"/>
    <s v="保底与流水两者取高"/>
    <s v="0.14"/>
    <s v="0.14"/>
    <s v=""/>
    <n v="2"/>
  </r>
  <r>
    <d v="2016-04-01T00:00:00"/>
    <x v="4"/>
    <x v="4"/>
    <s v="维果部落(03-K11)"/>
    <n v="56652"/>
    <n v="6441.3324000000002"/>
    <x v="2726"/>
    <x v="7787"/>
    <x v="7712"/>
    <x v="11"/>
    <s v="餐饮"/>
    <x v="0"/>
    <s v="小吃/冷饮/果汁吧"/>
    <d v="2014-03-14T00:00:00"/>
    <d v="2017-03-13T00:00:00"/>
    <s v="保底与流水两者取高"/>
    <s v="0.1"/>
    <s v="0.1"/>
    <s v=""/>
    <n v="3"/>
  </r>
  <r>
    <d v="2016-04-01T00:00:00"/>
    <x v="4"/>
    <x v="4"/>
    <s v="维果部落(03-K12)"/>
    <n v="73632"/>
    <n v="8224.6943999999985"/>
    <x v="3103"/>
    <x v="7788"/>
    <x v="7713"/>
    <x v="11"/>
    <s v="餐饮"/>
    <x v="0"/>
    <s v="小吃/冷饮/果汁吧"/>
    <d v="2014-03-14T00:00:00"/>
    <d v="2017-03-13T00:00:00"/>
    <s v="保底与流水两者取高"/>
    <s v="0.1"/>
    <s v="0.1"/>
    <s v=""/>
    <n v="3"/>
  </r>
  <r>
    <d v="2016-04-01T00:00:00"/>
    <x v="4"/>
    <x v="4"/>
    <s v="爱茜茜里(冰车)"/>
    <n v="21142.799999999999"/>
    <n v="4067.8747200000003"/>
    <x v="4567"/>
    <x v="7789"/>
    <x v="7714"/>
    <x v="11"/>
    <s v="餐饮"/>
    <x v="0"/>
    <s v="咖啡店/面包店/冰激凌"/>
    <d v="2014-05-31T00:00:00"/>
    <d v="2016-11-30T00:00:00"/>
    <s v="保底与流水两者取高"/>
    <s v="0.16"/>
    <s v="0.16"/>
    <s v=""/>
    <n v="2.5"/>
  </r>
  <r>
    <d v="2016-04-01T00:00:00"/>
    <x v="4"/>
    <x v="4"/>
    <s v="2平米"/>
    <n v="31936.799999999999"/>
    <n v="6601.3365600000006"/>
    <x v="3684"/>
    <x v="7790"/>
    <x v="7715"/>
    <x v="193"/>
    <s v="其它"/>
    <x v="4"/>
    <s v="家具/厨房/卫浴/灯"/>
    <d v="2015-07-15T00:00:00"/>
    <d v="2016-07-14T00:00:00"/>
    <s v="保底与流水两者取高"/>
    <s v="0.18"/>
    <s v="0.18"/>
    <s v=""/>
    <n v="1"/>
  </r>
  <r>
    <d v="2016-04-01T00:00:00"/>
    <x v="4"/>
    <x v="4"/>
    <s v="热气球"/>
    <n v="233202"/>
    <n v="15881.056200000001"/>
    <x v="2280"/>
    <x v="7791"/>
    <x v="7716"/>
    <x v="194"/>
    <s v="儿童"/>
    <x v="22"/>
    <s v="儿童主题乐园"/>
    <d v="2015-10-01T00:00:00"/>
    <d v="2016-09-30T00:00:00"/>
    <s v="保底与流水两者取和"/>
    <s v="0.06"/>
    <s v="0.06"/>
    <s v=""/>
    <n v="1"/>
  </r>
  <r>
    <d v="2016-05-01T00:00:00"/>
    <x v="4"/>
    <x v="4"/>
    <s v="银乐迪"/>
    <n v="1012279.2"/>
    <n v="189802.35"/>
    <x v="4654"/>
    <x v="7792"/>
    <x v="7717"/>
    <x v="166"/>
    <s v="休闲娱乐"/>
    <x v="23"/>
    <s v="KTV"/>
    <d v="2013-01-08T00:00:00"/>
    <d v="2023-05-09T00:00:00"/>
    <s v="纯保底"/>
    <s v="0.,0."/>
    <s v="0."/>
    <s v="0."/>
    <n v="10.3"/>
  </r>
  <r>
    <d v="2016-05-01T00:00:00"/>
    <x v="4"/>
    <x v="4"/>
    <s v="Caffe Bene 咖啡陪你"/>
    <n v="240842.49600000001"/>
    <n v="27528.297292799998"/>
    <x v="4655"/>
    <x v="7793"/>
    <x v="7718"/>
    <x v="167"/>
    <s v="餐饮"/>
    <x v="0"/>
    <s v="咖啡店/面包店/冰激凌"/>
    <d v="2013-03-25T00:00:00"/>
    <d v="2018-04-23T00:00:00"/>
    <s v="保底与流水两者取高"/>
    <s v="0.1"/>
    <s v="0.1"/>
    <s v=""/>
    <n v="5.0999999999999996"/>
  </r>
  <r>
    <d v="2016-05-01T00:00:00"/>
    <x v="4"/>
    <x v="4"/>
    <s v="青花瓷"/>
    <n v="561925.19999999995"/>
    <n v="69004.414560000005"/>
    <x v="3105"/>
    <x v="7794"/>
    <x v="7719"/>
    <x v="168"/>
    <s v="餐饮"/>
    <x v="2"/>
    <s v="餐馆/饭店"/>
    <d v="2012-12-24T00:00:00"/>
    <d v="2021-05-09T00:00:00"/>
    <s v="保底(含物管费)与流水两者取高"/>
    <s v="0.08,0.09"/>
    <s v="0.08"/>
    <s v="0.09"/>
    <n v="8.4"/>
  </r>
  <r>
    <d v="2016-05-01T00:00:00"/>
    <x v="4"/>
    <x v="4"/>
    <s v="菲滋比萨"/>
    <n v="1024164"/>
    <n v="105079.2264"/>
    <x v="4656"/>
    <x v="7795"/>
    <x v="7720"/>
    <x v="169"/>
    <s v="餐饮"/>
    <x v="2"/>
    <s v="快餐"/>
    <d v="2012-12-14T00:00:00"/>
    <d v="2021-05-09T00:00:00"/>
    <s v="保底与流水两者取高"/>
    <s v="0.08,0.09"/>
    <s v="0.08"/>
    <s v="0.09"/>
    <n v="8.4"/>
  </r>
  <r>
    <d v="2016-05-01T00:00:00"/>
    <x v="4"/>
    <x v="4"/>
    <s v="Grandma's Home 外婆家"/>
    <n v="2691774.3359999997"/>
    <n v="113862.05441279999"/>
    <x v="4657"/>
    <x v="7796"/>
    <x v="7721"/>
    <x v="170"/>
    <s v="餐饮"/>
    <x v="2"/>
    <s v="餐馆/饭店"/>
    <d v="2012-11-28T00:00:00"/>
    <d v="2023-05-09T00:00:00"/>
    <s v="纯保底"/>
    <s v="0.,0."/>
    <s v="0."/>
    <s v="0."/>
    <n v="10.4"/>
  </r>
  <r>
    <d v="2016-05-01T00:00:00"/>
    <x v="4"/>
    <x v="4"/>
    <s v="山葵家"/>
    <n v="869028.6"/>
    <n v="89596.848660000003"/>
    <x v="3104"/>
    <x v="7797"/>
    <x v="7722"/>
    <x v="177"/>
    <s v="餐饮"/>
    <x v="2"/>
    <s v="餐馆/饭店"/>
    <d v="2014-01-01T00:00:00"/>
    <d v="2017-12-31T00:00:00"/>
    <s v="保底(含物管费)与流水两者取高"/>
    <s v="0.1"/>
    <s v="0.1"/>
    <s v=""/>
    <n v="4"/>
  </r>
  <r>
    <d v="2016-05-01T00:00:00"/>
    <x v="4"/>
    <x v="4"/>
    <s v="Mentor Salon 曼都沙龙"/>
    <n v="277666.8"/>
    <n v="32098.282079999997"/>
    <x v="4658"/>
    <x v="7798"/>
    <x v="7723"/>
    <x v="25"/>
    <s v="美容"/>
    <x v="8"/>
    <s v="美容/美发/美甲"/>
    <d v="2013-01-11T00:00:00"/>
    <d v="2018-05-09T00:00:00"/>
    <s v="纯保底"/>
    <s v="0.,0."/>
    <s v="0."/>
    <s v="0."/>
    <n v="5.3"/>
  </r>
  <r>
    <d v="2016-05-01T00:00:00"/>
    <x v="4"/>
    <x v="4"/>
    <s v="Balabala 巴拉巴拉"/>
    <n v="336415.2"/>
    <n v="59545.490399999995"/>
    <x v="1442"/>
    <x v="7799"/>
    <x v="7724"/>
    <x v="54"/>
    <s v="儿童"/>
    <x v="14"/>
    <s v="童装/童鞋"/>
    <d v="2013-01-11T00:00:00"/>
    <d v="2017-05-09T00:00:00"/>
    <s v="保底与流水两者取高"/>
    <s v="0.15,0.16"/>
    <s v="0.15"/>
    <s v="0.16"/>
    <n v="4.3"/>
  </r>
  <r>
    <d v="2016-05-01T00:00:00"/>
    <x v="4"/>
    <x v="4"/>
    <s v="Kids Station 好孩子星站"/>
    <n v="144233.63999999998"/>
    <n v="22067.746919999998"/>
    <x v="1433"/>
    <x v="7800"/>
    <x v="7725"/>
    <x v="106"/>
    <s v="儿童"/>
    <x v="14"/>
    <s v="童装/童鞋"/>
    <d v="2015-05-10T00:00:00"/>
    <d v="2017-05-09T00:00:00"/>
    <s v="保底与流水两者取高"/>
    <s v="0.13,0.13"/>
    <s v="0.13"/>
    <s v="0.13"/>
    <n v="2"/>
  </r>
  <r>
    <d v="2016-05-01T00:00:00"/>
    <x v="4"/>
    <x v="4"/>
    <s v="爱尚内衣"/>
    <n v="164833.44"/>
    <n v="45378.646031999997"/>
    <x v="4659"/>
    <x v="7801"/>
    <x v="7726"/>
    <x v="41"/>
    <s v="普通服饰"/>
    <x v="9"/>
    <s v="内衣裤/保暖内衣"/>
    <d v="2015-06-01T00:00:00"/>
    <d v="2017-05-31T00:00:00"/>
    <s v="保底与流水两者取高"/>
    <s v="0.15"/>
    <s v="0.15"/>
    <s v=""/>
    <n v="2"/>
  </r>
  <r>
    <d v="2016-05-01T00:00:00"/>
    <x v="4"/>
    <x v="4"/>
    <s v="Adidas Kids"/>
    <n v="247332.36000000002"/>
    <n v="37099.853999999999"/>
    <x v="427"/>
    <x v="7802"/>
    <x v="7727"/>
    <x v="159"/>
    <s v="儿童"/>
    <x v="14"/>
    <s v="童装/童鞋"/>
    <d v="2015-04-29T00:00:00"/>
    <d v="2017-04-28T00:00:00"/>
    <s v="保底与流水两者取高"/>
    <s v="0.13,0.13"/>
    <s v="0.13"/>
    <s v="0.13"/>
    <n v="2"/>
  </r>
  <r>
    <d v="2016-05-01T00:00:00"/>
    <x v="4"/>
    <x v="4"/>
    <s v="Han Lin BBQ 韩林炭烤"/>
    <n v="492066"/>
    <n v="91081.416599999997"/>
    <x v="4660"/>
    <x v="7803"/>
    <x v="7728"/>
    <x v="190"/>
    <s v="餐饮"/>
    <x v="2"/>
    <s v="餐馆/饭店"/>
    <d v="2015-04-10T00:00:00"/>
    <d v="2019-05-09T00:00:00"/>
    <s v="保底与流水两者取高"/>
    <s v="0.11"/>
    <s v="0.11"/>
    <s v=""/>
    <n v="4.0999999999999996"/>
  </r>
  <r>
    <d v="2016-05-01T00:00:00"/>
    <x v="4"/>
    <x v="4"/>
    <s v="云蝶"/>
    <n v="382210.8"/>
    <n v="51445.573679999994"/>
    <x v="1154"/>
    <x v="7804"/>
    <x v="7729"/>
    <x v="172"/>
    <s v="餐饮"/>
    <x v="2"/>
    <s v="餐馆/饭店"/>
    <d v="2012-12-28T00:00:00"/>
    <d v="2018-05-09T00:00:00"/>
    <s v="保底与流水两者取高"/>
    <s v="0.11,0.11"/>
    <s v="0.11"/>
    <s v="0.11"/>
    <n v="5.4"/>
  </r>
  <r>
    <d v="2016-05-01T00:00:00"/>
    <x v="4"/>
    <x v="4"/>
    <s v="粉壹仟"/>
    <n v="278668.32"/>
    <n v="39961.037088000005"/>
    <x v="131"/>
    <x v="7805"/>
    <x v="7730"/>
    <x v="173"/>
    <s v="餐饮"/>
    <x v="2"/>
    <s v="快餐"/>
    <d v="2012-12-06T00:00:00"/>
    <d v="2018-05-09T00:00:00"/>
    <s v="保底与流水两者取高"/>
    <s v="0.1,0.1"/>
    <s v="0.1"/>
    <s v="0.1"/>
    <n v="5.4"/>
  </r>
  <r>
    <d v="2016-05-01T00:00:00"/>
    <x v="4"/>
    <x v="4"/>
    <s v="Lenovo 联想"/>
    <n v="269890.8"/>
    <n v="20592.668039999997"/>
    <x v="3251"/>
    <x v="7806"/>
    <x v="7731"/>
    <x v="174"/>
    <s v="电器"/>
    <x v="20"/>
    <s v="电器/家用电器/IT器材"/>
    <d v="2015-06-01T00:00:00"/>
    <d v="2017-05-31T00:00:00"/>
    <s v="保底与流水两者取高"/>
    <s v="0.05"/>
    <s v="0.05"/>
    <s v=""/>
    <n v="2"/>
  </r>
  <r>
    <d v="2016-05-01T00:00:00"/>
    <x v="4"/>
    <x v="4"/>
    <s v="Youngor 雅戈尔"/>
    <n v="566499.6"/>
    <n v="139642.1514"/>
    <x v="4182"/>
    <x v="7807"/>
    <x v="7732"/>
    <x v="195"/>
    <s v="普通服饰"/>
    <x v="12"/>
    <s v="男装"/>
    <d v="2016-02-23T00:00:00"/>
    <d v="2019-02-22T00:00:00"/>
    <s v="保底与流水两者取高"/>
    <s v="0.17"/>
    <s v="0.17"/>
    <s v=""/>
    <n v="3"/>
  </r>
  <r>
    <d v="2016-05-01T00:00:00"/>
    <x v="4"/>
    <x v="4"/>
    <s v="新华书店"/>
    <n v="240886.91999999998"/>
    <n v="48779.601300000002"/>
    <x v="1889"/>
    <x v="7808"/>
    <x v="7733"/>
    <x v="176"/>
    <s v="其它"/>
    <x v="1"/>
    <s v="书店/漫画/杂志"/>
    <d v="2013-04-19T00:00:00"/>
    <d v="2017-05-18T00:00:00"/>
    <s v="保底与流水两者取高"/>
    <s v="0.11,0.11"/>
    <s v="0.11"/>
    <s v="0.11"/>
    <n v="4.0999999999999996"/>
  </r>
  <r>
    <d v="2016-05-01T00:00:00"/>
    <x v="4"/>
    <x v="4"/>
    <s v="兰芳园"/>
    <n v="260964"/>
    <n v="42458.842799999999"/>
    <x v="744"/>
    <x v="7809"/>
    <x v="7734"/>
    <x v="48"/>
    <s v="餐饮"/>
    <x v="0"/>
    <s v="小吃/冷饮/果汁吧"/>
    <d v="2015-06-01T00:00:00"/>
    <d v="2017-05-31T00:00:00"/>
    <s v="保底与流水两者取高"/>
    <s v="0.15"/>
    <s v="0.15"/>
    <s v=""/>
    <n v="2"/>
  </r>
  <r>
    <d v="2016-05-01T00:00:00"/>
    <x v="4"/>
    <x v="4"/>
    <s v="New Balance 新百伦"/>
    <n v="543312.07199999993"/>
    <n v="81877.129250400001"/>
    <x v="1275"/>
    <x v="7810"/>
    <x v="7735"/>
    <x v="177"/>
    <s v="普通服饰"/>
    <x v="18"/>
    <s v="运动服饰/运动配饰"/>
    <d v="2013-03-10T00:00:00"/>
    <d v="2016-05-09T00:00:00"/>
    <s v="保底(含物管费)与流水两者取高"/>
    <s v="0.14"/>
    <s v="0.14"/>
    <s v=""/>
    <n v="3.2"/>
  </r>
  <r>
    <d v="2016-05-01T00:00:00"/>
    <x v="4"/>
    <x v="4"/>
    <s v="避风塘"/>
    <n v="1002782.088"/>
    <n v="88244.823743999994"/>
    <x v="4661"/>
    <x v="7811"/>
    <x v="7736"/>
    <x v="178"/>
    <s v="餐饮"/>
    <x v="2"/>
    <s v="餐馆/饭店"/>
    <d v="2012-11-27T00:00:00"/>
    <d v="2021-05-09T00:00:00"/>
    <s v="保底(含物管费)与流水两者取高"/>
    <s v="0.08,0.08"/>
    <s v="0.08"/>
    <s v="0.08"/>
    <n v="8.5"/>
  </r>
  <r>
    <d v="2016-05-01T00:00:00"/>
    <x v="4"/>
    <x v="4"/>
    <s v="Subway 赛百味"/>
    <n v="194280"/>
    <n v="27024.348000000002"/>
    <x v="31"/>
    <x v="7812"/>
    <x v="7737"/>
    <x v="179"/>
    <s v="餐饮"/>
    <x v="2"/>
    <s v="快餐"/>
    <d v="2013-02-07T00:00:00"/>
    <d v="2018-05-09T00:00:00"/>
    <s v="保底与流水两者取高"/>
    <s v="0.12,0.12"/>
    <s v="0.12"/>
    <s v="0.12"/>
    <n v="5.3"/>
  </r>
  <r>
    <d v="2016-05-01T00:00:00"/>
    <x v="4"/>
    <x v="4"/>
    <s v="雪冰冰"/>
    <n v="80464.800000000003"/>
    <n v="13131.855360000001"/>
    <x v="1675"/>
    <x v="7813"/>
    <x v="7738"/>
    <x v="110"/>
    <s v="餐饮"/>
    <x v="0"/>
    <s v="小吃/冷饮/果汁吧"/>
    <d v="2015-10-16T00:00:00"/>
    <d v="2017-10-15T00:00:00"/>
    <s v="保底与流水两者取高"/>
    <s v="0.14"/>
    <s v="0.14"/>
    <s v=""/>
    <n v="2"/>
  </r>
  <r>
    <d v="2016-05-01T00:00:00"/>
    <x v="4"/>
    <x v="4"/>
    <s v="中影影院"/>
    <n v="3434421.0239999997"/>
    <n v="424687.49591974873"/>
    <x v="4662"/>
    <x v="7814"/>
    <x v="7739"/>
    <x v="180"/>
    <s v="休闲娱乐"/>
    <x v="25"/>
    <s v="电影院"/>
    <d v="2012-08-29T00:00:00"/>
    <d v="2033-05-09T00:00:00"/>
    <s v="保底与流水两者取高"/>
    <s v="0.12"/>
    <s v="0.12"/>
    <s v=""/>
    <n v="20.7"/>
  </r>
  <r>
    <d v="2016-05-01T00:00:00"/>
    <x v="4"/>
    <x v="4"/>
    <s v="KFC Select 肯德基精选"/>
    <n v="407340"/>
    <n v="54249.119999999988"/>
    <x v="4663"/>
    <x v="6928"/>
    <x v="7740"/>
    <x v="181"/>
    <s v="餐饮"/>
    <x v="2"/>
    <s v="快餐"/>
    <d v="2013-03-04T00:00:00"/>
    <d v="2028-06-13T00:00:00"/>
    <s v="保底与流水两者取高"/>
    <n v="0.08"/>
    <n v="0.08"/>
    <s v=""/>
    <n v="15.3"/>
  </r>
  <r>
    <d v="2016-05-01T00:00:00"/>
    <x v="4"/>
    <x v="4"/>
    <s v="Skull Candy"/>
    <n v="109605.59999999999"/>
    <n v="18128.766239999997"/>
    <x v="1983"/>
    <x v="7815"/>
    <x v="7741"/>
    <x v="1"/>
    <s v="电器"/>
    <x v="24"/>
    <s v="音像视觉设备/照相器材"/>
    <d v="2015-06-27T00:00:00"/>
    <d v="2017-06-26T00:00:00"/>
    <s v="保底与流水两者取高"/>
    <s v="0.14"/>
    <s v="0.14"/>
    <s v=""/>
    <n v="2"/>
  </r>
  <r>
    <d v="2016-05-01T00:00:00"/>
    <x v="4"/>
    <x v="4"/>
    <s v="Jasonwood 坚持我的"/>
    <n v="415438.44"/>
    <n v="74363.480760000006"/>
    <x v="2416"/>
    <x v="7816"/>
    <x v="7742"/>
    <x v="191"/>
    <s v="普通服饰"/>
    <x v="9"/>
    <s v="中性服装/休闲服饰"/>
    <d v="2015-06-17T00:00:00"/>
    <d v="2017-06-16T00:00:00"/>
    <s v="保底与流水两者取高"/>
    <s v="0.16"/>
    <s v="0.16"/>
    <s v=""/>
    <n v="2"/>
  </r>
  <r>
    <d v="2016-05-01T00:00:00"/>
    <x v="4"/>
    <x v="4"/>
    <s v="MLB"/>
    <n v="131773.56"/>
    <n v="28370.847468000004"/>
    <x v="3033"/>
    <x v="7817"/>
    <x v="7743"/>
    <x v="192"/>
    <s v="普通服饰"/>
    <x v="18"/>
    <s v="运动服饰/运动配饰"/>
    <d v="2015-06-17T00:00:00"/>
    <d v="2017-06-16T00:00:00"/>
    <s v="保底与流水两者取高"/>
    <s v="0.18"/>
    <s v="0.18"/>
    <s v=""/>
    <n v="2"/>
  </r>
  <r>
    <d v="2016-05-01T00:00:00"/>
    <x v="4"/>
    <x v="4"/>
    <s v="Adidas 阿迪达斯"/>
    <n v="547540.79999999993"/>
    <n v="93629.476800000019"/>
    <x v="4664"/>
    <x v="7818"/>
    <x v="7744"/>
    <x v="54"/>
    <s v="普通服饰"/>
    <x v="18"/>
    <s v="运动服饰/运动配饰"/>
    <d v="2015-06-17T00:00:00"/>
    <d v="2017-06-16T00:00:00"/>
    <s v="保底与流水两者取高"/>
    <s v="0.16"/>
    <s v="0.16"/>
    <s v=""/>
    <n v="2"/>
  </r>
  <r>
    <d v="2016-05-01T00:00:00"/>
    <x v="4"/>
    <x v="4"/>
    <s v="Nike 耐克"/>
    <n v="834904.79999999993"/>
    <n v="139596.08255999998"/>
    <x v="3114"/>
    <x v="7819"/>
    <x v="7745"/>
    <x v="54"/>
    <s v="普通服饰"/>
    <x v="18"/>
    <s v="运动服饰/运动配饰"/>
    <d v="2014-12-16T00:00:00"/>
    <d v="2016-12-15T00:00:00"/>
    <s v="保底与流水两者取高"/>
    <s v="0.16"/>
    <s v="0.16"/>
    <s v=""/>
    <n v="2"/>
  </r>
  <r>
    <d v="2016-05-01T00:00:00"/>
    <x v="4"/>
    <x v="4"/>
    <s v="I Love Choc"/>
    <n v="164460.6"/>
    <n v="29866.044959999999"/>
    <x v="1700"/>
    <x v="7820"/>
    <x v="7746"/>
    <x v="149"/>
    <s v="普通服饰"/>
    <x v="9"/>
    <s v="中性服装/休闲服饰"/>
    <d v="2013-02-25T00:00:00"/>
    <d v="2017-05-09T00:00:00"/>
    <s v="保底与流水两者取高"/>
    <s v="0.16,0.16"/>
    <s v="0.16"/>
    <s v="0.16"/>
    <n v="4.2"/>
  </r>
  <r>
    <d v="2016-05-01T00:00:00"/>
    <x v="4"/>
    <x v="4"/>
    <s v="15mins"/>
    <n v="183664.8"/>
    <n v="32747.433839999998"/>
    <x v="3445"/>
    <x v="7821"/>
    <x v="7747"/>
    <x v="149"/>
    <s v="普通服饰"/>
    <x v="6"/>
    <s v="鞋"/>
    <d v="2015-06-01T00:00:00"/>
    <d v="2017-05-31T00:00:00"/>
    <s v="保底与流水两者取高"/>
    <s v="0.16"/>
    <s v="0.16"/>
    <s v=""/>
    <n v="2"/>
  </r>
  <r>
    <d v="2016-05-01T00:00:00"/>
    <x v="4"/>
    <x v="4"/>
    <s v="Skechers 斯凯奇"/>
    <n v="507416.39999999997"/>
    <n v="98032.848480000001"/>
    <x v="3433"/>
    <x v="7822"/>
    <x v="7748"/>
    <x v="5"/>
    <s v="普通服饰"/>
    <x v="9"/>
    <s v="中性服装/休闲服饰"/>
    <d v="2013-06-20T00:00:00"/>
    <d v="2017-07-19T00:00:00"/>
    <s v="保底与流水两者取高"/>
    <s v="0.17"/>
    <s v="0.17"/>
    <s v=""/>
    <n v="4.0999999999999996"/>
  </r>
  <r>
    <d v="2016-05-01T00:00:00"/>
    <x v="4"/>
    <x v="4"/>
    <s v="Mini Peace 太平鸟童装"/>
    <n v="265407.59999999998"/>
    <n v="47428.33812"/>
    <x v="4665"/>
    <x v="7823"/>
    <x v="7749"/>
    <x v="183"/>
    <s v="儿童"/>
    <x v="14"/>
    <s v="童装/童鞋"/>
    <d v="2013-01-21T00:00:00"/>
    <d v="2016-05-09T00:00:00"/>
    <s v="保底与流水两者取高"/>
    <s v="0.15"/>
    <s v="0.15"/>
    <s v=""/>
    <n v="3.3"/>
  </r>
  <r>
    <d v="2016-05-01T00:00:00"/>
    <x v="4"/>
    <x v="4"/>
    <s v="Les Enphants 丽婴房"/>
    <n v="226198.44"/>
    <n v="44900.390340000005"/>
    <x v="4240"/>
    <x v="7824"/>
    <x v="7750"/>
    <x v="55"/>
    <s v="儿童"/>
    <x v="14"/>
    <s v="母婴用品"/>
    <d v="2013-02-21T00:00:00"/>
    <d v="2017-05-09T00:00:00"/>
    <s v="保底与流水两者取高"/>
    <s v="0.17,0.18"/>
    <s v="0.17"/>
    <s v="0.18"/>
    <n v="4.2"/>
  </r>
  <r>
    <d v="2016-05-01T00:00:00"/>
    <x v="4"/>
    <x v="4"/>
    <s v="MQD"/>
    <n v="175200"/>
    <n v="35250.240000000005"/>
    <x v="4233"/>
    <x v="7825"/>
    <x v="7751"/>
    <x v="63"/>
    <s v="儿童"/>
    <x v="14"/>
    <s v="童装/童鞋"/>
    <d v="2015-06-01T00:00:00"/>
    <d v="2017-05-31T00:00:00"/>
    <s v="保底与流水两者取高"/>
    <s v="0.17"/>
    <s v="0.17"/>
    <s v=""/>
    <n v="2"/>
  </r>
  <r>
    <d v="2016-05-01T00:00:00"/>
    <x v="4"/>
    <x v="4"/>
    <s v="Balabala 巴拉巴拉（03-32）"/>
    <n v="141164.4"/>
    <n v="25522.523520000002"/>
    <x v="3663"/>
    <x v="7826"/>
    <x v="7752"/>
    <x v="137"/>
    <s v="儿童"/>
    <x v="14"/>
    <s v="童装/童鞋"/>
    <d v="2016-01-16T00:00:00"/>
    <d v="2018-01-15T00:00:00"/>
    <s v="保底与流水两者取高"/>
    <s v="0.16"/>
    <s v="0.16"/>
    <s v=""/>
    <n v="2"/>
  </r>
  <r>
    <d v="2016-05-01T00:00:00"/>
    <x v="4"/>
    <x v="4"/>
    <s v="happyland"/>
    <n v="133690.79999999999"/>
    <n v="26042.967840000001"/>
    <x v="4666"/>
    <x v="7827"/>
    <x v="7753"/>
    <x v="138"/>
    <s v="儿童"/>
    <x v="14"/>
    <s v="童装/童鞋"/>
    <d v="2015-06-01T00:00:00"/>
    <d v="2017-05-31T00:00:00"/>
    <s v="保底与流水两者取高"/>
    <s v="0.17"/>
    <s v="0.17"/>
    <s v=""/>
    <n v="2"/>
  </r>
  <r>
    <d v="2016-05-01T00:00:00"/>
    <x v="4"/>
    <x v="4"/>
    <s v="gxg kids"/>
    <n v="264423.96000000002"/>
    <n v="48944.874996000006"/>
    <x v="3497"/>
    <x v="7828"/>
    <x v="7754"/>
    <x v="184"/>
    <s v="儿童"/>
    <x v="14"/>
    <s v="童装/童鞋"/>
    <d v="2015-04-10T00:00:00"/>
    <d v="2017-04-09T00:00:00"/>
    <s v="保底与流水两者取高"/>
    <s v="0.17"/>
    <s v="0.17"/>
    <s v=""/>
    <n v="2"/>
  </r>
  <r>
    <d v="2016-05-01T00:00:00"/>
    <x v="4"/>
    <x v="4"/>
    <s v="M·latin 马拉丁"/>
    <n v="336478.8"/>
    <n v="68843.562479999993"/>
    <x v="873"/>
    <x v="7829"/>
    <x v="7755"/>
    <x v="185"/>
    <s v="儿童"/>
    <x v="14"/>
    <s v="童装/童鞋"/>
    <d v="2013-01-07T00:00:00"/>
    <d v="2018-05-09T00:00:00"/>
    <s v="保底与流水两者取高"/>
    <s v="0.16,0.17"/>
    <s v="0.16"/>
    <s v="0.17"/>
    <n v="5.3"/>
  </r>
  <r>
    <d v="2016-05-01T00:00:00"/>
    <x v="4"/>
    <x v="4"/>
    <s v="jnby by JNBY"/>
    <n v="181959.6"/>
    <n v="56644.023479999996"/>
    <x v="4667"/>
    <x v="7830"/>
    <x v="7756"/>
    <x v="25"/>
    <s v="儿童"/>
    <x v="14"/>
    <s v="童装/童鞋"/>
    <d v="2013-01-11T00:00:00"/>
    <d v="2016-05-09T00:00:00"/>
    <s v="保底与流水两者取高"/>
    <s v="0.18"/>
    <s v="0.18"/>
    <s v=""/>
    <n v="3.3"/>
  </r>
  <r>
    <d v="2016-05-01T00:00:00"/>
    <x v="4"/>
    <x v="4"/>
    <s v="大光明眼镜"/>
    <n v="92712"/>
    <n v="20721.132000000001"/>
    <x v="3546"/>
    <x v="7831"/>
    <x v="7757"/>
    <x v="186"/>
    <s v="其它"/>
    <x v="1"/>
    <s v="眼镜"/>
    <d v="2013-03-15T00:00:00"/>
    <d v="2016-05-09T00:00:00"/>
    <s v="保底与流水两者取高"/>
    <s v="0.19"/>
    <s v="0.19"/>
    <s v=""/>
    <n v="3.2"/>
  </r>
  <r>
    <d v="2016-05-01T00:00:00"/>
    <x v="4"/>
    <x v="4"/>
    <s v="康贝"/>
    <n v="30025.199999999997"/>
    <n v="10064.447040000001"/>
    <x v="4668"/>
    <x v="7832"/>
    <x v="7758"/>
    <x v="164"/>
    <s v="儿童"/>
    <x v="14"/>
    <s v="童装/童鞋"/>
    <d v="2013-02-21T00:00:00"/>
    <d v="2016-05-09T00:00:00"/>
    <s v="保底与流水两者取高"/>
    <s v="0.2"/>
    <s v="0.2"/>
    <s v=""/>
    <n v="3.2"/>
  </r>
  <r>
    <d v="2016-05-01T00:00:00"/>
    <x v="4"/>
    <x v="4"/>
    <s v="hcw"/>
    <n v="123586.17599999999"/>
    <n v="26224.986547199998"/>
    <x v="3912"/>
    <x v="7833"/>
    <x v="7759"/>
    <x v="164"/>
    <s v="儿童"/>
    <x v="14"/>
    <s v="童装/童鞋"/>
    <d v="2016-05-10T00:00:00"/>
    <d v="2018-05-09T00:00:00"/>
    <s v="纯保底"/>
    <s v="0.,0.18"/>
    <s v="0."/>
    <s v="0.18"/>
    <n v="2"/>
  </r>
  <r>
    <d v="2016-05-01T00:00:00"/>
    <x v="4"/>
    <x v="4"/>
    <s v="娇莉芙"/>
    <n v="360428.39999999997"/>
    <n v="75005.150039999993"/>
    <x v="4669"/>
    <x v="7834"/>
    <x v="7760"/>
    <x v="145"/>
    <s v="美容"/>
    <x v="8"/>
    <s v="美容/美发/美甲"/>
    <d v="2012-11-30T00:00:00"/>
    <d v="2018-05-09T00:00:00"/>
    <s v="保底与流水两者取高"/>
    <s v="0.11,0.11"/>
    <s v="0.11"/>
    <s v="0.11"/>
    <n v="5.4"/>
  </r>
  <r>
    <d v="2016-05-01T00:00:00"/>
    <x v="4"/>
    <x v="4"/>
    <s v="木马王国"/>
    <n v="1668204"/>
    <n v="192510.74160000001"/>
    <x v="2341"/>
    <x v="7835"/>
    <x v="7761"/>
    <x v="189"/>
    <s v="儿童"/>
    <x v="22"/>
    <s v="儿童主题乐园"/>
    <d v="2013-01-14T00:00:00"/>
    <d v="2022-05-13T00:00:00"/>
    <s v="保底(含物管费)与流水两者取高"/>
    <n v="0"/>
    <n v="0"/>
    <s v=""/>
    <n v="9.3000000000000007"/>
  </r>
  <r>
    <d v="2016-05-01T00:00:00"/>
    <x v="4"/>
    <x v="4"/>
    <s v="Carrera 卡雷拉"/>
    <n v="70905.599999999991"/>
    <n v="8884.4716800000006"/>
    <x v="477"/>
    <x v="7836"/>
    <x v="7762"/>
    <x v="47"/>
    <s v="儿童"/>
    <x v="14"/>
    <s v="儿童玩具"/>
    <d v="2014-05-28T00:00:00"/>
    <d v="2016-05-27T00:00:00"/>
    <s v="保底与流水两者取高"/>
    <s v="0.11"/>
    <s v="0.11"/>
    <s v=""/>
    <n v="2"/>
  </r>
  <r>
    <d v="2016-05-01T00:00:00"/>
    <x v="4"/>
    <x v="4"/>
    <s v="泰兰尼斯"/>
    <n v="181967.64"/>
    <n v="30843.51498"/>
    <x v="3087"/>
    <x v="7837"/>
    <x v="7763"/>
    <x v="6"/>
    <s v="儿童"/>
    <x v="14"/>
    <s v="童装/童鞋"/>
    <d v="2015-07-16T00:00:00"/>
    <d v="2016-07-15T00:00:00"/>
    <s v="保底与流水两者取高"/>
    <s v="0.16"/>
    <s v="0.16"/>
    <s v=""/>
    <n v="1"/>
  </r>
  <r>
    <d v="2016-05-01T00:00:00"/>
    <x v="4"/>
    <x v="4"/>
    <s v="Puff"/>
    <n v="68669.88"/>
    <n v="12408.647316000001"/>
    <x v="4670"/>
    <x v="7838"/>
    <x v="7764"/>
    <x v="6"/>
    <s v="其它"/>
    <x v="1"/>
    <s v="烟/酒/茶"/>
    <d v="2016-04-01T00:00:00"/>
    <d v="2017-03-31T00:00:00"/>
    <s v="保底与流水两者取高"/>
    <s v="0.17"/>
    <s v="0.17"/>
    <s v=""/>
    <n v="1"/>
  </r>
  <r>
    <d v="2016-05-01T00:00:00"/>
    <x v="4"/>
    <x v="4"/>
    <s v="咔卟咔卟"/>
    <n v="41370"/>
    <n v="7198.38"/>
    <x v="400"/>
    <x v="7839"/>
    <x v="7765"/>
    <x v="10"/>
    <s v="餐饮"/>
    <x v="0"/>
    <s v="小吃/冷饮/果汁吧"/>
    <d v="2014-08-13T00:00:00"/>
    <d v="2016-08-12T00:00:00"/>
    <s v="保底与流水两者取高"/>
    <s v="0.15"/>
    <s v="0.15"/>
    <s v=""/>
    <n v="2"/>
  </r>
  <r>
    <d v="2016-05-01T00:00:00"/>
    <x v="4"/>
    <x v="4"/>
    <s v="New Balance Kids"/>
    <n v="72919.199999999997"/>
    <n v="19489.271999999997"/>
    <x v="4671"/>
    <x v="7840"/>
    <x v="7766"/>
    <x v="10"/>
    <s v="儿童"/>
    <x v="14"/>
    <s v="童装/童鞋"/>
    <d v="2016-04-01T00:00:00"/>
    <d v="2017-03-31T00:00:00"/>
    <s v="保底与流水两者取高"/>
    <s v="0.16,0.1"/>
    <s v="0.16"/>
    <s v="0.1"/>
    <n v="1"/>
  </r>
  <r>
    <d v="2016-05-01T00:00:00"/>
    <x v="4"/>
    <x v="4"/>
    <s v="Dr. Kong 江博士"/>
    <n v="285956.16000000003"/>
    <n v="51271.939488000004"/>
    <x v="3031"/>
    <x v="7841"/>
    <x v="7767"/>
    <x v="64"/>
    <s v="儿童"/>
    <x v="14"/>
    <s v="童装/童鞋"/>
    <d v="2015-04-18T00:00:00"/>
    <d v="2017-04-17T00:00:00"/>
    <s v="保底与流水两者取高"/>
    <s v="0.17"/>
    <s v="0.17"/>
    <s v=""/>
    <n v="2"/>
  </r>
  <r>
    <d v="2016-05-01T00:00:00"/>
    <x v="4"/>
    <x v="4"/>
    <s v="Cold Stone 酷圣石"/>
    <n v="133243.19999999998"/>
    <n v="20013.128639999999"/>
    <x v="695"/>
    <x v="7842"/>
    <x v="7768"/>
    <x v="94"/>
    <s v="餐饮"/>
    <x v="0"/>
    <s v="咖啡店/面包店/冰激凌"/>
    <d v="2014-07-21T00:00:00"/>
    <d v="2019-07-13T00:00:00"/>
    <s v="保底与流水两者取高"/>
    <s v="0.13"/>
    <s v="0.13"/>
    <s v=""/>
    <n v="5"/>
  </r>
  <r>
    <d v="2016-05-01T00:00:00"/>
    <x v="4"/>
    <x v="4"/>
    <s v="德茶理"/>
    <n v="81740.039999999994"/>
    <n v="26337.791999999998"/>
    <x v="4672"/>
    <x v="7843"/>
    <x v="7769"/>
    <x v="196"/>
    <s v="餐饮"/>
    <x v="0"/>
    <s v="小吃/冷饮/果汁吧"/>
    <d v="2016-04-20T00:00:00"/>
    <d v="2018-04-19T00:00:00"/>
    <s v="保底与流水两者取高"/>
    <s v="0.14"/>
    <s v="0.14"/>
    <s v=""/>
    <n v="2"/>
  </r>
  <r>
    <d v="2016-05-01T00:00:00"/>
    <x v="4"/>
    <x v="4"/>
    <s v="维果部落(03-K11)"/>
    <n v="53334"/>
    <n v="6090.7427999999991"/>
    <x v="4673"/>
    <x v="7844"/>
    <x v="7770"/>
    <x v="11"/>
    <s v="餐饮"/>
    <x v="0"/>
    <s v="小吃/冷饮/果汁吧"/>
    <d v="2014-03-14T00:00:00"/>
    <d v="2017-03-13T00:00:00"/>
    <s v="保底与流水两者取高"/>
    <s v="0.1"/>
    <s v="0.1"/>
    <s v=""/>
    <n v="3"/>
  </r>
  <r>
    <d v="2016-05-01T00:00:00"/>
    <x v="4"/>
    <x v="4"/>
    <s v="维果部落(03-K12)"/>
    <n v="72198"/>
    <n v="8071.7363999999998"/>
    <x v="3771"/>
    <x v="7845"/>
    <x v="7771"/>
    <x v="11"/>
    <s v="餐饮"/>
    <x v="0"/>
    <s v="小吃/冷饮/果汁吧"/>
    <d v="2014-03-14T00:00:00"/>
    <d v="2017-03-13T00:00:00"/>
    <s v="保底与流水两者取高"/>
    <s v="0.1"/>
    <s v="0.1"/>
    <s v=""/>
    <n v="3"/>
  </r>
  <r>
    <d v="2016-05-01T00:00:00"/>
    <x v="4"/>
    <x v="4"/>
    <s v="爱茜茜里(冰车)"/>
    <n v="18894"/>
    <n v="3689.9982"/>
    <x v="3289"/>
    <x v="7846"/>
    <x v="7772"/>
    <x v="11"/>
    <s v="餐饮"/>
    <x v="0"/>
    <s v="咖啡店/面包店/冰激凌"/>
    <d v="2014-05-31T00:00:00"/>
    <d v="2016-11-30T00:00:00"/>
    <s v="保底与流水两者取高"/>
    <s v="0.16"/>
    <s v="0.16"/>
    <s v=""/>
    <n v="2.5"/>
  </r>
  <r>
    <d v="2016-05-01T00:00:00"/>
    <x v="4"/>
    <x v="4"/>
    <s v="2平米"/>
    <n v="30144"/>
    <n v="6598.5216"/>
    <x v="3640"/>
    <x v="7847"/>
    <x v="7773"/>
    <x v="193"/>
    <s v="其它"/>
    <x v="4"/>
    <s v="家具/厨房/卫浴/灯"/>
    <d v="2015-07-15T00:00:00"/>
    <d v="2016-07-14T00:00:00"/>
    <s v="保底与流水两者取高"/>
    <s v="0.18"/>
    <s v="0.18"/>
    <s v=""/>
    <n v="1"/>
  </r>
  <r>
    <d v="2016-05-01T00:00:00"/>
    <x v="4"/>
    <x v="4"/>
    <s v="热气球"/>
    <n v="252844.79999999999"/>
    <n v="17117.592960000002"/>
    <x v="2640"/>
    <x v="7848"/>
    <x v="7774"/>
    <x v="194"/>
    <s v="儿童"/>
    <x v="22"/>
    <s v="儿童主题乐园"/>
    <d v="2015-10-01T00:00:00"/>
    <d v="2016-09-30T00:00:00"/>
    <s v="保底与流水两者取和"/>
    <s v="0.06"/>
    <s v="0.06"/>
    <s v=""/>
    <n v="1"/>
  </r>
  <r>
    <d v="2016-05-01T00:00:00"/>
    <x v="4"/>
    <x v="4"/>
    <s v="悠游堂"/>
    <n v="181237.19999999998"/>
    <n v="55950.635999999999"/>
    <x v="4674"/>
    <x v="7849"/>
    <x v="7775"/>
    <x v="188"/>
    <s v="儿童"/>
    <x v="22"/>
    <s v="儿童主题乐园"/>
    <d v="2013-04-13T00:00:00"/>
    <d v="2013-05-28T00:00:00"/>
    <s v="保底与流水两者取高"/>
    <n v="0.22"/>
    <n v="0.22"/>
    <s v=""/>
    <n v="0.1"/>
  </r>
  <r>
    <d v="2016-06-01T00:00:00"/>
    <x v="4"/>
    <x v="4"/>
    <s v="Mentor Salon 曼都沙龙"/>
    <n v="260863.19999999998"/>
    <n v="32607.899999999998"/>
    <x v="606"/>
    <x v="7850"/>
    <x v="7776"/>
    <x v="25"/>
    <s v="美容"/>
    <x v="8"/>
    <s v="美容/美发/美甲"/>
    <d v="2013-01-11T00:00:00"/>
    <d v="2018-05-09T00:00:00"/>
    <s v="纯保底"/>
    <n v="0"/>
    <n v="0"/>
    <s v=""/>
    <n v="5.3"/>
  </r>
  <r>
    <d v="2016-06-01T00:00:00"/>
    <x v="4"/>
    <x v="4"/>
    <s v="Grandma's Home 外婆家"/>
    <n v="2652491.3160000001"/>
    <n v="114852.8739828"/>
    <x v="4675"/>
    <x v="7851"/>
    <x v="7777"/>
    <x v="170"/>
    <s v="餐饮"/>
    <x v="2"/>
    <s v="餐馆/饭店"/>
    <d v="2012-11-28T00:00:00"/>
    <d v="2023-05-09T00:00:00"/>
    <s v="纯保底"/>
    <n v="0"/>
    <n v="0"/>
    <s v=""/>
    <n v="10.4"/>
  </r>
  <r>
    <d v="2016-06-01T00:00:00"/>
    <x v="4"/>
    <x v="4"/>
    <s v="jnby by JNBY"/>
    <n v="162196.79999999999"/>
    <n v="59801.960159999988"/>
    <x v="4676"/>
    <x v="7852"/>
    <x v="7778"/>
    <x v="25"/>
    <s v="儿童"/>
    <x v="14"/>
    <s v="童装/童鞋"/>
    <d v="2013-01-11T00:00:00"/>
    <d v="2016-08-31T00:00:00"/>
    <s v="保底与流水两者取高"/>
    <n v="0.18"/>
    <n v="0.18"/>
    <s v=""/>
    <n v="3.6"/>
  </r>
  <r>
    <d v="2016-06-01T00:00:00"/>
    <x v="4"/>
    <x v="4"/>
    <s v="New Balance 新百伦"/>
    <n v="465725.64"/>
    <n v="73351.7883"/>
    <x v="4626"/>
    <x v="7853"/>
    <x v="7779"/>
    <x v="177"/>
    <s v="普通服饰"/>
    <x v="18"/>
    <s v="运动服饰/运动配饰"/>
    <d v="2013-03-10T00:00:00"/>
    <d v="2017-05-09T00:00:00"/>
    <s v="保底与流水两者取高"/>
    <n v="0.14000000000000001"/>
    <n v="0.14000000000000001"/>
    <s v=""/>
    <n v="4.2"/>
  </r>
  <r>
    <d v="2016-06-01T00:00:00"/>
    <x v="4"/>
    <x v="4"/>
    <s v="Les Enphants 丽婴房"/>
    <n v="149507.76"/>
    <n v="32712.297888000001"/>
    <x v="4677"/>
    <x v="7854"/>
    <x v="7780"/>
    <x v="55"/>
    <s v="儿童"/>
    <x v="14"/>
    <s v="母婴用品"/>
    <d v="2013-02-21T00:00:00"/>
    <d v="2017-05-09T00:00:00"/>
    <s v="保底与流水两者取高"/>
    <n v="0.18"/>
    <n v="0.18"/>
    <s v=""/>
    <n v="4.2"/>
  </r>
  <r>
    <d v="2016-06-01T00:00:00"/>
    <x v="4"/>
    <x v="4"/>
    <s v="Mini Peace 太平鸟童装"/>
    <n v="163248"/>
    <n v="31310.966400000001"/>
    <x v="977"/>
    <x v="7855"/>
    <x v="7781"/>
    <x v="183"/>
    <s v="儿童"/>
    <x v="14"/>
    <s v="童装/童鞋"/>
    <d v="2013-01-21T00:00:00"/>
    <d v="2017-05-09T00:00:00"/>
    <s v="保底与流水两者取高"/>
    <n v="0.16"/>
    <n v="0.16"/>
    <s v=""/>
    <n v="4.3"/>
  </r>
  <r>
    <d v="2016-06-01T00:00:00"/>
    <x v="4"/>
    <x v="4"/>
    <s v="银乐迪"/>
    <n v="838544.4"/>
    <n v="189846.45215999999"/>
    <x v="1311"/>
    <x v="7856"/>
    <x v="7782"/>
    <x v="166"/>
    <s v="休闲娱乐"/>
    <x v="23"/>
    <s v="KTV"/>
    <d v="2013-01-08T00:00:00"/>
    <d v="2023-05-09T00:00:00"/>
    <s v="纯保底"/>
    <n v="0"/>
    <n v="0"/>
    <s v=""/>
    <n v="10.3"/>
  </r>
  <r>
    <d v="2016-06-01T00:00:00"/>
    <x v="4"/>
    <x v="4"/>
    <s v="Caffe Bene 咖啡陪你"/>
    <n v="117659.448"/>
    <n v="20731.5947376"/>
    <x v="2111"/>
    <x v="7857"/>
    <x v="7783"/>
    <x v="167"/>
    <s v="餐饮"/>
    <x v="0"/>
    <s v="咖啡店/面包店/冰激凌"/>
    <d v="2013-03-25T00:00:00"/>
    <d v="2018-04-23T00:00:00"/>
    <s v="保底与流水两者取高"/>
    <n v="0.1"/>
    <n v="0.1"/>
    <s v=""/>
    <n v="5.0999999999999996"/>
  </r>
  <r>
    <d v="2016-06-01T00:00:00"/>
    <x v="4"/>
    <x v="4"/>
    <s v="青花瓷"/>
    <n v="589972.79999999993"/>
    <n v="69026.817600000009"/>
    <x v="4678"/>
    <x v="7858"/>
    <x v="7784"/>
    <x v="168"/>
    <s v="餐饮"/>
    <x v="2"/>
    <s v="餐馆/饭店"/>
    <d v="2012-12-24T00:00:00"/>
    <d v="2021-05-09T00:00:00"/>
    <s v="保底(含物管费)与流水两者取高"/>
    <n v="0.09"/>
    <n v="0.09"/>
    <s v=""/>
    <n v="8.4"/>
  </r>
  <r>
    <d v="2016-06-01T00:00:00"/>
    <x v="4"/>
    <x v="4"/>
    <s v="菲滋比萨"/>
    <n v="1089440.3999999999"/>
    <n v="117768.50723999999"/>
    <x v="95"/>
    <x v="7859"/>
    <x v="7785"/>
    <x v="169"/>
    <s v="餐饮"/>
    <x v="2"/>
    <s v="快餐"/>
    <d v="2012-12-14T00:00:00"/>
    <d v="2021-05-09T00:00:00"/>
    <s v="保底与流水两者取高"/>
    <n v="0.09"/>
    <n v="0.09"/>
    <s v=""/>
    <n v="8.4"/>
  </r>
  <r>
    <d v="2016-06-01T00:00:00"/>
    <x v="4"/>
    <x v="4"/>
    <s v="云蝶"/>
    <n v="364153.2"/>
    <n v="49306.343280000001"/>
    <x v="4679"/>
    <x v="7860"/>
    <x v="7786"/>
    <x v="172"/>
    <s v="餐饮"/>
    <x v="2"/>
    <s v="餐馆/饭店"/>
    <d v="2012-12-28T00:00:00"/>
    <d v="2018-05-09T00:00:00"/>
    <s v="保底与流水两者取高"/>
    <n v="0.11"/>
    <n v="0.11"/>
    <s v=""/>
    <n v="5.4"/>
  </r>
  <r>
    <d v="2016-06-01T00:00:00"/>
    <x v="4"/>
    <x v="4"/>
    <s v="粉壹仟"/>
    <n v="265121.03999999998"/>
    <n v="41411.906448000002"/>
    <x v="1481"/>
    <x v="7861"/>
    <x v="7787"/>
    <x v="173"/>
    <s v="餐饮"/>
    <x v="2"/>
    <s v="快餐"/>
    <d v="2012-12-06T00:00:00"/>
    <d v="2018-05-09T00:00:00"/>
    <s v="保底与流水两者取高"/>
    <n v="0.1"/>
    <n v="0.1"/>
    <s v=""/>
    <n v="5.4"/>
  </r>
  <r>
    <d v="2016-06-01T00:00:00"/>
    <x v="4"/>
    <x v="4"/>
    <s v="避风塘"/>
    <n v="1010611.776"/>
    <n v="88226.408044800002"/>
    <x v="4680"/>
    <x v="7862"/>
    <x v="7788"/>
    <x v="178"/>
    <s v="餐饮"/>
    <x v="2"/>
    <s v="餐馆/饭店"/>
    <d v="2012-11-27T00:00:00"/>
    <d v="2021-05-09T00:00:00"/>
    <s v="保底(含物管费)与流水两者取高"/>
    <n v="0.08"/>
    <n v="0.08"/>
    <s v=""/>
    <n v="8.5"/>
  </r>
  <r>
    <d v="2016-06-01T00:00:00"/>
    <x v="4"/>
    <x v="4"/>
    <s v="新华书店"/>
    <n v="289078.56"/>
    <n v="52988.100048000008"/>
    <x v="2515"/>
    <x v="7863"/>
    <x v="7789"/>
    <x v="176"/>
    <s v="其它"/>
    <x v="1"/>
    <s v="书店/漫画/杂志"/>
    <d v="2013-04-19T00:00:00"/>
    <d v="2017-05-18T00:00:00"/>
    <s v="保底与流水两者取高"/>
    <n v="0.11"/>
    <n v="0.11"/>
    <s v=""/>
    <n v="4.0999999999999996"/>
  </r>
  <r>
    <d v="2016-06-01T00:00:00"/>
    <x v="4"/>
    <x v="4"/>
    <s v="Subway 赛百味"/>
    <n v="197099.04"/>
    <n v="27377.056655999997"/>
    <x v="4681"/>
    <x v="7864"/>
    <x v="7790"/>
    <x v="179"/>
    <s v="餐饮"/>
    <x v="2"/>
    <s v="快餐"/>
    <d v="2013-02-07T00:00:00"/>
    <d v="2018-05-09T00:00:00"/>
    <s v="保底与流水两者取高"/>
    <n v="0.12"/>
    <n v="0.12"/>
    <s v=""/>
    <n v="5.3"/>
  </r>
  <r>
    <d v="2016-06-01T00:00:00"/>
    <x v="4"/>
    <x v="4"/>
    <s v="中影影院"/>
    <n v="4142242.32"/>
    <n v="519109.38239999989"/>
    <x v="4682"/>
    <x v="7865"/>
    <x v="7791"/>
    <x v="180"/>
    <s v="休闲娱乐"/>
    <x v="25"/>
    <s v="电影院"/>
    <d v="2012-08-29T00:00:00"/>
    <d v="2033-05-09T00:00:00"/>
    <s v="保底与流水两者取高"/>
    <n v="0.12"/>
    <n v="0.12"/>
    <s v=""/>
    <n v="20.7"/>
  </r>
  <r>
    <d v="2016-06-01T00:00:00"/>
    <x v="4"/>
    <x v="4"/>
    <s v="M·latin 马拉丁"/>
    <n v="228358.8"/>
    <n v="70380.182160000011"/>
    <x v="4683"/>
    <x v="7866"/>
    <x v="7792"/>
    <x v="185"/>
    <s v="儿童"/>
    <x v="14"/>
    <s v="童装/童鞋"/>
    <d v="2013-01-07T00:00:00"/>
    <d v="2018-05-09T00:00:00"/>
    <s v="保底与流水两者取高"/>
    <n v="0.17"/>
    <n v="0.17"/>
    <s v=""/>
    <n v="5.3"/>
  </r>
  <r>
    <d v="2016-06-01T00:00:00"/>
    <x v="4"/>
    <x v="4"/>
    <s v="KFC Select 肯德基精选"/>
    <n v="394200"/>
    <n v="55329.515999999989"/>
    <x v="4684"/>
    <x v="7364"/>
    <x v="7793"/>
    <x v="181"/>
    <s v="餐饮"/>
    <x v="2"/>
    <s v="快餐"/>
    <d v="2013-03-04T00:00:00"/>
    <d v="2028-06-13T00:00:00"/>
    <s v="保底与流水两者取高"/>
    <n v="0.08"/>
    <n v="0.08"/>
    <s v=""/>
    <n v="15.3"/>
  </r>
  <r>
    <d v="2016-06-01T00:00:00"/>
    <x v="4"/>
    <x v="4"/>
    <s v="娇莉芙"/>
    <n v="404221.2"/>
    <n v="75831.897119999994"/>
    <x v="4685"/>
    <x v="7867"/>
    <x v="7794"/>
    <x v="145"/>
    <s v="美容"/>
    <x v="8"/>
    <s v="美容/美发/美甲"/>
    <d v="2012-11-30T00:00:00"/>
    <d v="2018-05-09T00:00:00"/>
    <s v="保底与流水两者取高"/>
    <n v="0.11"/>
    <n v="0.11"/>
    <s v=""/>
    <n v="5.4"/>
  </r>
  <r>
    <d v="2016-06-01T00:00:00"/>
    <x v="4"/>
    <x v="4"/>
    <s v="木马王国"/>
    <n v="1779616.8"/>
    <n v="196647.65639999998"/>
    <x v="4686"/>
    <x v="7868"/>
    <x v="7795"/>
    <x v="189"/>
    <s v="儿童"/>
    <x v="22"/>
    <s v="儿童主题乐园"/>
    <d v="2013-01-14T00:00:00"/>
    <d v="2022-05-13T00:00:00"/>
    <s v="保底(含物管费)与流水两者取高"/>
    <n v="0"/>
    <n v="0"/>
    <s v=""/>
    <n v="9.3000000000000007"/>
  </r>
  <r>
    <d v="2016-06-01T00:00:00"/>
    <x v="4"/>
    <x v="4"/>
    <s v="I Love Choc"/>
    <n v="153067.19999999998"/>
    <n v="29281.755359999999"/>
    <x v="3953"/>
    <x v="7869"/>
    <x v="7796"/>
    <x v="149"/>
    <s v="普通服饰"/>
    <x v="9"/>
    <s v="中性服装/休闲服饰"/>
    <d v="2013-02-25T00:00:00"/>
    <d v="2017-05-09T00:00:00"/>
    <s v="保底与流水两者取高"/>
    <n v="0.16"/>
    <n v="0.16"/>
    <s v=""/>
    <n v="4.2"/>
  </r>
  <r>
    <d v="2016-06-01T00:00:00"/>
    <x v="4"/>
    <x v="4"/>
    <s v="Skechers 斯凯奇"/>
    <n v="183600"/>
    <n v="48911.040000000001"/>
    <x v="1984"/>
    <x v="7870"/>
    <x v="7797"/>
    <x v="5"/>
    <s v="普通服饰"/>
    <x v="9"/>
    <s v="中性服装/休闲服饰"/>
    <d v="2013-06-20T00:00:00"/>
    <d v="2017-07-19T00:00:00"/>
    <s v="保底与流水两者取高"/>
    <n v="0.17"/>
    <n v="0.17"/>
    <s v=""/>
    <n v="4.0999999999999996"/>
  </r>
  <r>
    <d v="2016-06-01T00:00:00"/>
    <x v="4"/>
    <x v="4"/>
    <s v="山葵家"/>
    <n v="821986.79999999993"/>
    <n v="86390.812679999988"/>
    <x v="1083"/>
    <x v="7871"/>
    <x v="7798"/>
    <x v="177"/>
    <s v="餐饮"/>
    <x v="2"/>
    <s v="餐馆/饭店"/>
    <d v="2014-01-01T00:00:00"/>
    <d v="2017-12-31T00:00:00"/>
    <s v="保底(含物管费)与流水两者取高"/>
    <n v="0.1"/>
    <n v="0.1"/>
    <s v=""/>
    <n v="4"/>
  </r>
  <r>
    <d v="2016-06-01T00:00:00"/>
    <x v="4"/>
    <x v="4"/>
    <s v="Carrera 卡雷拉"/>
    <n v="61852.799999999996"/>
    <n v="0"/>
    <x v="100"/>
    <x v="7872"/>
    <x v="104"/>
    <x v="47"/>
    <s v="儿童"/>
    <x v="14"/>
    <s v="儿童玩具"/>
    <d v="2014-05-28T00:00:00"/>
    <d v="2016-05-27T00:00:00"/>
    <s v="保底与流水两者取高"/>
    <s v="0.11"/>
    <s v="0.11"/>
    <s v=""/>
    <n v="2"/>
  </r>
  <r>
    <d v="2016-06-01T00:00:00"/>
    <x v="4"/>
    <x v="4"/>
    <s v="咔卟咔卟"/>
    <n v="39249.599999999999"/>
    <n v="7567.3228799999997"/>
    <x v="3662"/>
    <x v="7873"/>
    <x v="7799"/>
    <x v="10"/>
    <s v="餐饮"/>
    <x v="0"/>
    <s v="小吃/冷饮/果汁吧"/>
    <d v="2014-08-13T00:00:00"/>
    <d v="2016-08-12T00:00:00"/>
    <s v="保底与流水两者取高"/>
    <n v="0.15"/>
    <n v="0.15"/>
    <s v=""/>
    <n v="2"/>
  </r>
  <r>
    <d v="2016-06-01T00:00:00"/>
    <x v="4"/>
    <x v="4"/>
    <s v="Cold Stone 酷圣石"/>
    <n v="146912.4"/>
    <n v="22477.597199999997"/>
    <x v="4687"/>
    <x v="7874"/>
    <x v="7800"/>
    <x v="94"/>
    <s v="餐饮"/>
    <x v="0"/>
    <s v="咖啡店/面包店/冰激凌"/>
    <d v="2014-07-21T00:00:00"/>
    <d v="2019-07-13T00:00:00"/>
    <s v="保底与流水两者取高"/>
    <n v="0.13"/>
    <n v="0.13"/>
    <s v=""/>
    <n v="5"/>
  </r>
  <r>
    <d v="2016-06-01T00:00:00"/>
    <x v="4"/>
    <x v="4"/>
    <s v="Nike 耐克"/>
    <n v="808640.4"/>
    <n v="129544.19208000001"/>
    <x v="4452"/>
    <x v="7875"/>
    <x v="7801"/>
    <x v="54"/>
    <s v="普通服饰"/>
    <x v="18"/>
    <s v="运动服饰/运动配饰"/>
    <d v="2014-12-16T00:00:00"/>
    <d v="2016-12-15T00:00:00"/>
    <s v="保底与流水两者取高"/>
    <n v="0.16"/>
    <n v="0.16"/>
    <s v=""/>
    <n v="2"/>
  </r>
  <r>
    <d v="2016-06-01T00:00:00"/>
    <x v="4"/>
    <x v="4"/>
    <s v="gxg kids"/>
    <n v="147389.98800000001"/>
    <n v="34518.735189600004"/>
    <x v="3345"/>
    <x v="7876"/>
    <x v="7802"/>
    <x v="184"/>
    <s v="儿童"/>
    <x v="14"/>
    <s v="童装/童鞋"/>
    <d v="2015-04-10T00:00:00"/>
    <d v="2017-04-09T00:00:00"/>
    <s v="保底与流水两者取高"/>
    <n v="0.17"/>
    <n v="0.17"/>
    <s v=""/>
    <n v="2"/>
  </r>
  <r>
    <d v="2016-06-01T00:00:00"/>
    <x v="4"/>
    <x v="4"/>
    <s v="Han Lin BBQ 韩林炭烤"/>
    <n v="468097.2"/>
    <n v="95772.687120000002"/>
    <x v="511"/>
    <x v="7877"/>
    <x v="7803"/>
    <x v="190"/>
    <s v="餐饮"/>
    <x v="2"/>
    <s v="餐馆/饭店"/>
    <d v="2015-04-10T00:00:00"/>
    <d v="2019-05-09T00:00:00"/>
    <s v="保底与流水两者取高"/>
    <n v="0.11"/>
    <n v="0.11"/>
    <s v=""/>
    <n v="4.0999999999999996"/>
  </r>
  <r>
    <d v="2016-06-01T00:00:00"/>
    <x v="4"/>
    <x v="4"/>
    <s v="Dr. Kong 江博士"/>
    <n v="163994.4"/>
    <n v="29912.578560000002"/>
    <x v="1894"/>
    <x v="7878"/>
    <x v="7804"/>
    <x v="64"/>
    <s v="儿童"/>
    <x v="14"/>
    <s v="童装/童鞋"/>
    <d v="2015-04-18T00:00:00"/>
    <d v="2017-04-17T00:00:00"/>
    <s v="保底与流水两者取高"/>
    <n v="0.17"/>
    <n v="0.17"/>
    <s v=""/>
    <n v="2"/>
  </r>
  <r>
    <d v="2016-06-01T00:00:00"/>
    <x v="4"/>
    <x v="4"/>
    <s v="Adidas Kids"/>
    <n v="141619.08000000002"/>
    <n v="29343.473376000002"/>
    <x v="3600"/>
    <x v="7879"/>
    <x v="7805"/>
    <x v="159"/>
    <s v="儿童"/>
    <x v="14"/>
    <s v="童装/童鞋"/>
    <d v="2015-04-29T00:00:00"/>
    <d v="2017-04-28T00:00:00"/>
    <s v="保底与流水两者取高"/>
    <n v="0.13"/>
    <n v="0.13"/>
    <s v=""/>
    <n v="2"/>
  </r>
  <r>
    <d v="2016-06-01T00:00:00"/>
    <x v="4"/>
    <x v="4"/>
    <s v="Kids Station 好孩子星站"/>
    <n v="157514.34"/>
    <n v="24871.514286000001"/>
    <x v="2600"/>
    <x v="7880"/>
    <x v="7806"/>
    <x v="106"/>
    <s v="儿童"/>
    <x v="14"/>
    <s v="童装/童鞋"/>
    <d v="2015-05-10T00:00:00"/>
    <d v="2017-05-09T00:00:00"/>
    <s v="保底与流水两者取高"/>
    <n v="0.13"/>
    <n v="0.13"/>
    <s v=""/>
    <n v="2"/>
  </r>
  <r>
    <d v="2016-06-01T00:00:00"/>
    <x v="4"/>
    <x v="4"/>
    <s v="15mins"/>
    <n v="189776.4"/>
    <n v="33533.489880000001"/>
    <x v="1256"/>
    <x v="7881"/>
    <x v="7807"/>
    <x v="149"/>
    <s v="普通服饰"/>
    <x v="6"/>
    <s v="鞋"/>
    <d v="2015-06-01T00:00:00"/>
    <d v="2017-05-31T00:00:00"/>
    <s v="保底与流水两者取高"/>
    <s v="0.16,0.16"/>
    <s v="0.16"/>
    <s v="0.16"/>
    <n v="2"/>
  </r>
  <r>
    <d v="2016-06-01T00:00:00"/>
    <x v="4"/>
    <x v="4"/>
    <s v="MQD"/>
    <n v="109783.2"/>
    <n v="37952.052239999997"/>
    <x v="4688"/>
    <x v="7882"/>
    <x v="7808"/>
    <x v="63"/>
    <s v="儿童"/>
    <x v="14"/>
    <s v="童装/童鞋"/>
    <d v="2015-06-01T00:00:00"/>
    <d v="2017-05-31T00:00:00"/>
    <s v="保底与流水两者取高"/>
    <s v="0.17,0.17"/>
    <s v="0.17"/>
    <s v="0.17"/>
    <n v="2"/>
  </r>
  <r>
    <d v="2016-06-01T00:00:00"/>
    <x v="4"/>
    <x v="4"/>
    <s v="兰芳园"/>
    <n v="260892"/>
    <n v="43255.89360000001"/>
    <x v="4689"/>
    <x v="7883"/>
    <x v="7809"/>
    <x v="48"/>
    <s v="餐饮"/>
    <x v="0"/>
    <s v="小吃/冷饮/果汁吧"/>
    <d v="2015-06-01T00:00:00"/>
    <d v="2017-05-31T00:00:00"/>
    <s v="保底与流水两者取高"/>
    <s v="0.15,0.15"/>
    <s v="0.15"/>
    <s v="0.15"/>
    <n v="2"/>
  </r>
  <r>
    <d v="2016-06-01T00:00:00"/>
    <x v="4"/>
    <x v="4"/>
    <s v="Lenovo 联想"/>
    <n v="277512"/>
    <n v="22062.204000000002"/>
    <x v="4690"/>
    <x v="7884"/>
    <x v="7810"/>
    <x v="174"/>
    <s v="电器"/>
    <x v="20"/>
    <s v="电器/家用电器/IT器材"/>
    <d v="2015-06-01T00:00:00"/>
    <d v="2017-05-31T00:00:00"/>
    <s v="保底与流水两者取高"/>
    <s v="0.05,0.05"/>
    <s v="0.05"/>
    <s v="0.05"/>
    <n v="2"/>
  </r>
  <r>
    <d v="2016-06-01T00:00:00"/>
    <x v="4"/>
    <x v="4"/>
    <s v="Jasonwood 坚持我的"/>
    <n v="331589.28000000003"/>
    <n v="62537.738208000002"/>
    <x v="1590"/>
    <x v="7885"/>
    <x v="7811"/>
    <x v="191"/>
    <s v="普通服饰"/>
    <x v="9"/>
    <s v="中性服装/休闲服饰"/>
    <d v="2015-06-17T00:00:00"/>
    <d v="2017-06-16T00:00:00"/>
    <s v="保底与流水两者取高"/>
    <s v="0.16,0.17"/>
    <s v="0.16"/>
    <s v="0.17"/>
    <n v="2"/>
  </r>
  <r>
    <d v="2016-06-01T00:00:00"/>
    <x v="4"/>
    <x v="4"/>
    <s v="MLB"/>
    <n v="118743.59999999999"/>
    <n v="29151.553800000002"/>
    <x v="4691"/>
    <x v="7886"/>
    <x v="7812"/>
    <x v="192"/>
    <s v="普通服饰"/>
    <x v="18"/>
    <s v="运动服饰/运动配饰"/>
    <d v="2015-06-17T00:00:00"/>
    <d v="2017-06-16T00:00:00"/>
    <s v="保底与流水两者取高"/>
    <n v="0.18"/>
    <n v="0.18"/>
    <s v=""/>
    <n v="2"/>
  </r>
  <r>
    <d v="2016-06-01T00:00:00"/>
    <x v="4"/>
    <x v="4"/>
    <s v="爱尚内衣"/>
    <n v="110776.8"/>
    <n v="49262.442959999993"/>
    <x v="4692"/>
    <x v="7887"/>
    <x v="7813"/>
    <x v="41"/>
    <s v="普通服饰"/>
    <x v="9"/>
    <s v="内衣裤/保暖内衣"/>
    <d v="2015-06-01T00:00:00"/>
    <d v="2017-05-31T00:00:00"/>
    <s v="保底与流水两者取高"/>
    <n v="0.15"/>
    <n v="0.15"/>
    <s v=""/>
    <n v="2"/>
  </r>
  <r>
    <d v="2016-06-01T00:00:00"/>
    <x v="4"/>
    <x v="4"/>
    <s v="happyland"/>
    <n v="98851.199999999997"/>
    <n v="23398.079040000004"/>
    <x v="2382"/>
    <x v="7888"/>
    <x v="7814"/>
    <x v="138"/>
    <s v="儿童"/>
    <x v="14"/>
    <s v="童装/童鞋"/>
    <d v="2015-06-01T00:00:00"/>
    <d v="2017-05-31T00:00:00"/>
    <s v="保底与流水两者取高"/>
    <s v="0.17,0.17"/>
    <s v="0.17"/>
    <s v="0.17"/>
    <n v="2"/>
  </r>
  <r>
    <d v="2016-06-01T00:00:00"/>
    <x v="4"/>
    <x v="4"/>
    <s v="Adidas 阿迪达斯"/>
    <n v="516337.19999999995"/>
    <n v="85453.806599999996"/>
    <x v="1420"/>
    <x v="7889"/>
    <x v="7815"/>
    <x v="54"/>
    <s v="普通服饰"/>
    <x v="18"/>
    <s v="运动服饰/运动配饰"/>
    <d v="2015-06-17T00:00:00"/>
    <d v="2017-06-16T00:00:00"/>
    <s v="保底与流水两者取高"/>
    <n v="0.16"/>
    <n v="0.16"/>
    <s v=""/>
    <n v="2"/>
  </r>
  <r>
    <d v="2016-06-01T00:00:00"/>
    <x v="4"/>
    <x v="4"/>
    <s v="Skull Candy"/>
    <n v="91056"/>
    <n v="18575.423999999999"/>
    <x v="4693"/>
    <x v="7890"/>
    <x v="7816"/>
    <x v="1"/>
    <s v="电器"/>
    <x v="24"/>
    <s v="音像视觉设备/照相器材"/>
    <d v="2015-06-27T00:00:00"/>
    <d v="2017-06-26T00:00:00"/>
    <s v="保底与流水两者取高"/>
    <n v="0.14000000000000001"/>
    <n v="0.14000000000000001"/>
    <s v=""/>
    <n v="2"/>
  </r>
  <r>
    <d v="2016-06-01T00:00:00"/>
    <x v="4"/>
    <x v="4"/>
    <s v="泰兰尼斯"/>
    <n v="155471.16"/>
    <n v="26756.586636"/>
    <x v="129"/>
    <x v="7891"/>
    <x v="7817"/>
    <x v="6"/>
    <s v="儿童"/>
    <x v="14"/>
    <s v="童装/童鞋"/>
    <d v="2015-07-16T00:00:00"/>
    <d v="2016-07-15T00:00:00"/>
    <s v="保底与流水两者取高"/>
    <n v="0.16"/>
    <n v="0.16"/>
    <s v=""/>
    <n v="1"/>
  </r>
  <r>
    <d v="2016-06-01T00:00:00"/>
    <x v="4"/>
    <x v="4"/>
    <s v="2平米"/>
    <n v="33765.599999999999"/>
    <n v="7016.4916800000001"/>
    <x v="3198"/>
    <x v="7892"/>
    <x v="7818"/>
    <x v="193"/>
    <s v="其它"/>
    <x v="4"/>
    <s v="家具/厨房/卫浴/灯"/>
    <d v="2015-07-15T00:00:00"/>
    <d v="2017-07-14T00:00:00"/>
    <s v="保底与流水两者取高"/>
    <n v="0.18"/>
    <n v="0.18"/>
    <s v=""/>
    <n v="2"/>
  </r>
  <r>
    <d v="2016-06-01T00:00:00"/>
    <x v="4"/>
    <x v="4"/>
    <s v="雪冰冰"/>
    <n v="96477.9"/>
    <n v="16150.400460000001"/>
    <x v="1003"/>
    <x v="7893"/>
    <x v="7819"/>
    <x v="110"/>
    <s v="餐饮"/>
    <x v="0"/>
    <s v="小吃/冷饮/果汁吧"/>
    <d v="2015-10-16T00:00:00"/>
    <d v="2017-10-15T00:00:00"/>
    <s v="保底与流水两者取高"/>
    <n v="0.14000000000000001"/>
    <n v="0.14000000000000001"/>
    <s v=""/>
    <n v="2"/>
  </r>
  <r>
    <d v="2016-06-01T00:00:00"/>
    <x v="4"/>
    <x v="4"/>
    <s v="Youngor 雅戈尔"/>
    <n v="561523.19999999995"/>
    <n v="139650.81983999998"/>
    <x v="4694"/>
    <x v="7894"/>
    <x v="7820"/>
    <x v="195"/>
    <s v="普通服饰"/>
    <x v="12"/>
    <s v="男装"/>
    <d v="2016-02-23T00:00:00"/>
    <d v="2019-02-22T00:00:00"/>
    <s v="保底与流水两者取高"/>
    <n v="0.17"/>
    <n v="0.17"/>
    <s v=""/>
    <n v="3"/>
  </r>
  <r>
    <d v="2016-06-01T00:00:00"/>
    <x v="4"/>
    <x v="4"/>
    <s v="Puff"/>
    <n v="51756.719999999994"/>
    <n v="10087.384727999999"/>
    <x v="1301"/>
    <x v="7895"/>
    <x v="7821"/>
    <x v="6"/>
    <s v="其它"/>
    <x v="1"/>
    <s v="烟/酒/茶"/>
    <d v="2016-04-01T00:00:00"/>
    <d v="2017-03-31T00:00:00"/>
    <s v="保底与流水两者取高"/>
    <n v="0.17"/>
    <n v="0.17"/>
    <s v=""/>
    <n v="1"/>
  </r>
  <r>
    <d v="2016-06-01T00:00:00"/>
    <x v="4"/>
    <x v="4"/>
    <s v="德茶理"/>
    <n v="50929.919999999998"/>
    <n v="9274.3384320000005"/>
    <x v="4695"/>
    <x v="7896"/>
    <x v="7822"/>
    <x v="196"/>
    <s v="餐饮"/>
    <x v="0"/>
    <s v="小吃/冷饮/果汁吧"/>
    <d v="2016-04-20T00:00:00"/>
    <d v="2018-04-19T00:00:00"/>
    <s v="保底与流水两者取高"/>
    <n v="0.14000000000000001"/>
    <n v="0.14000000000000001"/>
    <s v=""/>
    <n v="2"/>
  </r>
  <r>
    <d v="2016-06-01T00:00:00"/>
    <x v="4"/>
    <x v="4"/>
    <s v="New Balance Kids"/>
    <n v="55345.2"/>
    <n v="8960.3878800000002"/>
    <x v="1269"/>
    <x v="7897"/>
    <x v="7823"/>
    <x v="10"/>
    <s v="儿童"/>
    <x v="14"/>
    <s v="童装/童鞋"/>
    <d v="2016-04-01T00:00:00"/>
    <d v="2017-03-31T00:00:00"/>
    <s v="保底与流水两者取高"/>
    <s v="0.16,0.1"/>
    <s v="0.16"/>
    <s v="0.1"/>
    <n v="1"/>
  </r>
  <r>
    <d v="2016-06-01T00:00:00"/>
    <x v="4"/>
    <x v="4"/>
    <s v="hcw"/>
    <n v="171606.24000000002"/>
    <n v="44548.979904"/>
    <x v="4696"/>
    <x v="7898"/>
    <x v="7824"/>
    <x v="164"/>
    <s v="儿童"/>
    <x v="14"/>
    <s v="童装/童鞋"/>
    <d v="2016-05-10T00:00:00"/>
    <d v="2018-05-09T00:00:00"/>
    <s v="保底与流水两者取高"/>
    <n v="0.18"/>
    <n v="0.18"/>
    <s v=""/>
    <n v="2"/>
  </r>
  <r>
    <d v="2016-06-01T00:00:00"/>
    <x v="4"/>
    <x v="4"/>
    <s v="The Green Party"/>
    <n v="728976.6"/>
    <n v="117511.02791999999"/>
    <x v="870"/>
    <x v="7899"/>
    <x v="7825"/>
    <x v="186"/>
    <s v="其它"/>
    <x v="1"/>
    <s v="礼品/精品/手工艺品"/>
    <d v="2016-05-11T00:00:00"/>
    <d v="2018-05-09T00:00:00"/>
    <s v="纯保底"/>
    <s v="0.,0.16"/>
    <s v="0."/>
    <s v="0.16"/>
    <n v="2"/>
  </r>
  <r>
    <d v="2016-06-01T00:00:00"/>
    <x v="4"/>
    <x v="4"/>
    <s v="艾蜜雪"/>
    <n v="59082.240000000005"/>
    <n v="31839.419136000004"/>
    <x v="4697"/>
    <x v="7900"/>
    <x v="7826"/>
    <x v="159"/>
    <s v="普通服饰"/>
    <x v="13"/>
    <s v="女装"/>
    <d v="2016-05-20T00:00:00"/>
    <d v="2018-05-19T00:00:00"/>
    <s v="纯保底"/>
    <s v="0.,0.18"/>
    <s v="0."/>
    <s v="0.18"/>
    <n v="2"/>
  </r>
  <r>
    <d v="2016-06-01T00:00:00"/>
    <x v="4"/>
    <x v="4"/>
    <s v="G'RSAGA"/>
    <n v="61772.399999999994"/>
    <n v="21657.403440000002"/>
    <x v="4698"/>
    <x v="7901"/>
    <x v="7827"/>
    <x v="20"/>
    <s v="普通服饰"/>
    <x v="12"/>
    <s v="男装"/>
    <d v="2016-05-20T00:00:00"/>
    <d v="2018-05-19T00:00:00"/>
    <s v="纯保底"/>
    <s v="0.,0.17"/>
    <s v="0."/>
    <s v="0.17"/>
    <n v="2"/>
  </r>
  <r>
    <d v="2016-06-01T00:00:00"/>
    <x v="4"/>
    <x v="4"/>
    <s v="NBA"/>
    <n v="196566.84"/>
    <n v="39274.054632000007"/>
    <x v="4473"/>
    <x v="7902"/>
    <x v="7828"/>
    <x v="97"/>
    <s v="普通服饰"/>
    <x v="18"/>
    <s v="运动服饰/运动配饰"/>
    <d v="2016-05-20T00:00:00"/>
    <d v="2018-05-19T00:00:00"/>
    <s v="纯保底"/>
    <s v="0.,0.17"/>
    <s v="0."/>
    <s v="0.17"/>
    <n v="2"/>
  </r>
  <r>
    <d v="2016-06-01T00:00:00"/>
    <x v="4"/>
    <x v="4"/>
    <s v="创想乐高"/>
    <n v="477729.6"/>
    <n v="105004.96608"/>
    <x v="4699"/>
    <x v="7903"/>
    <x v="7829"/>
    <x v="197"/>
    <s v="儿童"/>
    <x v="26"/>
    <s v="儿童早教"/>
    <d v="2016-05-20T00:00:00"/>
    <d v="2021-05-19T00:00:00"/>
    <s v="保底与流水两者取高"/>
    <n v="0.14000000000000001"/>
    <n v="0.14000000000000001"/>
    <s v=""/>
    <n v="5"/>
  </r>
  <r>
    <d v="2016-06-01T00:00:00"/>
    <x v="4"/>
    <x v="4"/>
    <s v="四条小鱼"/>
    <n v="112429.2"/>
    <n v="2102.4260400000003"/>
    <x v="4700"/>
    <x v="7904"/>
    <x v="7830"/>
    <x v="27"/>
    <s v="儿童"/>
    <x v="22"/>
    <s v="儿童主题乐园"/>
    <d v="2016-07-01T00:00:00"/>
    <d v="2018-05-31T00:00:00"/>
    <s v="纯保底"/>
    <n v="0"/>
    <n v="0"/>
    <s v=""/>
    <n v="1.9"/>
  </r>
  <r>
    <d v="2016-06-01T00:00:00"/>
    <x v="4"/>
    <x v="4"/>
    <s v="Balabala 巴拉巴拉"/>
    <n v="233110.8"/>
    <n v="45526.539240000006"/>
    <x v="3969"/>
    <x v="7905"/>
    <x v="7831"/>
    <x v="54"/>
    <s v="儿童"/>
    <x v="14"/>
    <s v="童装/童鞋"/>
    <d v="2013-01-11T00:00:00"/>
    <d v="2017-05-09T00:00:00"/>
    <s v="保底与流水两者取高"/>
    <n v="0.16"/>
    <n v="0.16"/>
    <s v=""/>
    <n v="4.3"/>
  </r>
  <r>
    <d v="2016-06-01T00:00:00"/>
    <x v="4"/>
    <x v="4"/>
    <s v="维果部落(03-K11)"/>
    <n v="61503.192000000003"/>
    <n v="7091.3180376"/>
    <x v="4701"/>
    <x v="7906"/>
    <x v="7832"/>
    <x v="11"/>
    <s v="餐饮"/>
    <x v="0"/>
    <s v="小吃/冷饮/果汁吧"/>
    <d v="2014-03-14T00:00:00"/>
    <d v="2017-03-13T00:00:00"/>
    <s v="保底与流水两者取高"/>
    <n v="0.1"/>
    <n v="0.1"/>
    <s v=""/>
    <n v="3"/>
  </r>
  <r>
    <d v="2016-06-01T00:00:00"/>
    <x v="4"/>
    <x v="4"/>
    <s v="维果部落(03-K12)"/>
    <n v="68918.471999999994"/>
    <n v="7870.4895023999998"/>
    <x v="4702"/>
    <x v="7907"/>
    <x v="7833"/>
    <x v="11"/>
    <s v="餐饮"/>
    <x v="0"/>
    <s v="小吃/冷饮/果汁吧"/>
    <d v="2014-03-14T00:00:00"/>
    <d v="2017-03-13T00:00:00"/>
    <s v="保底与流水两者取高"/>
    <n v="0.1"/>
    <n v="0.1"/>
    <s v=""/>
    <n v="3"/>
  </r>
  <r>
    <d v="2016-06-01T00:00:00"/>
    <x v="4"/>
    <x v="4"/>
    <s v="爱茜茜里(冰车)"/>
    <n v="20842.8"/>
    <n v="4137.2957999999999"/>
    <x v="4240"/>
    <x v="7908"/>
    <x v="7834"/>
    <x v="11"/>
    <s v="餐饮"/>
    <x v="0"/>
    <s v="咖啡店/面包店/冰激凌"/>
    <d v="2014-05-31T00:00:00"/>
    <d v="2016-11-30T00:00:00"/>
    <s v="保底与流水两者取高"/>
    <n v="0.16"/>
    <n v="0.16"/>
    <s v=""/>
    <n v="2.5"/>
  </r>
  <r>
    <d v="2016-06-01T00:00:00"/>
    <x v="4"/>
    <x v="4"/>
    <s v="热气球"/>
    <n v="221410.8"/>
    <n v="15210.92196"/>
    <x v="1446"/>
    <x v="7909"/>
    <x v="7835"/>
    <x v="194"/>
    <s v="儿童"/>
    <x v="22"/>
    <s v="儿童主题乐园"/>
    <d v="2015-10-01T00:00:00"/>
    <d v="2016-09-30T00:00:00"/>
    <s v="保底与流水两者取和"/>
    <n v="0.06"/>
    <n v="0.06"/>
    <s v=""/>
    <n v="1"/>
  </r>
  <r>
    <d v="2016-06-01T00:00:00"/>
    <x v="4"/>
    <x v="4"/>
    <s v="Balabala 巴拉巴拉（03-32）"/>
    <n v="77310"/>
    <n v="18059.615999999998"/>
    <x v="4703"/>
    <x v="7910"/>
    <x v="7836"/>
    <x v="137"/>
    <s v="儿童"/>
    <x v="14"/>
    <s v="童装/童鞋"/>
    <d v="2016-01-16T00:00:00"/>
    <d v="2018-01-15T00:00:00"/>
    <s v="保底与流水两者取高"/>
    <n v="0.16"/>
    <n v="0.16"/>
    <s v=""/>
    <n v="2"/>
  </r>
  <r>
    <d v="2016-07-01T00:00:00"/>
    <x v="4"/>
    <x v="4"/>
    <s v="Mentor Salon 曼都沙龙"/>
    <n v="260649.59999999998"/>
    <n v="32607.264959999997"/>
    <x v="1766"/>
    <x v="7911"/>
    <x v="7837"/>
    <x v="25"/>
    <s v="美容"/>
    <x v="8"/>
    <s v="美容/美发/美甲"/>
    <d v="2013-01-11T00:00:00"/>
    <d v="2018-05-09T00:00:00"/>
    <s v="纯保底"/>
    <s v="0."/>
    <s v="0."/>
    <s v=""/>
    <n v="5.3"/>
  </r>
  <r>
    <d v="2016-07-01T00:00:00"/>
    <x v="4"/>
    <x v="4"/>
    <s v="Grandma's Home 外婆家"/>
    <n v="2938876.98"/>
    <n v="114910.089918"/>
    <x v="2693"/>
    <x v="7912"/>
    <x v="7838"/>
    <x v="170"/>
    <s v="餐饮"/>
    <x v="2"/>
    <s v="餐馆/饭店"/>
    <d v="2012-11-28T00:00:00"/>
    <d v="2023-05-09T00:00:00"/>
    <s v="纯保底"/>
    <s v="0."/>
    <s v="0."/>
    <s v=""/>
    <n v="10.4"/>
  </r>
  <r>
    <d v="2016-07-01T00:00:00"/>
    <x v="4"/>
    <x v="4"/>
    <s v="jnby by JNBY"/>
    <n v="139230"/>
    <n v="59799.285000000003"/>
    <x v="4704"/>
    <x v="7913"/>
    <x v="7839"/>
    <x v="25"/>
    <s v="儿童"/>
    <x v="14"/>
    <s v="童装/童鞋"/>
    <d v="2013-01-11T00:00:00"/>
    <d v="2016-08-31T00:00:00"/>
    <s v="保底与流水两者取高"/>
    <s v="0.18"/>
    <s v="0.18"/>
    <s v=""/>
    <n v="3.6"/>
  </r>
  <r>
    <d v="2016-07-01T00:00:00"/>
    <x v="4"/>
    <x v="4"/>
    <s v="New Balance 新百伦"/>
    <n v="370433.97599999997"/>
    <n v="58380.394617599995"/>
    <x v="513"/>
    <x v="7914"/>
    <x v="7840"/>
    <x v="177"/>
    <s v="普通服饰"/>
    <x v="18"/>
    <s v="运动服饰/运动配饰"/>
    <d v="2013-03-10T00:00:00"/>
    <d v="2017-05-09T00:00:00"/>
    <s v="保底与流水两者取高"/>
    <s v="0.14"/>
    <s v="0.14"/>
    <s v=""/>
    <n v="4.2"/>
  </r>
  <r>
    <d v="2016-07-01T00:00:00"/>
    <x v="4"/>
    <x v="4"/>
    <s v="Les Enphants 丽婴房"/>
    <n v="139763.51999999999"/>
    <n v="30915.690624000003"/>
    <x v="4705"/>
    <x v="7915"/>
    <x v="7841"/>
    <x v="55"/>
    <s v="儿童"/>
    <x v="14"/>
    <s v="母婴用品"/>
    <d v="2013-02-21T00:00:00"/>
    <d v="2017-05-09T00:00:00"/>
    <s v="保底与流水两者取高"/>
    <s v="0.18"/>
    <s v="0.18"/>
    <s v=""/>
    <n v="4.2"/>
  </r>
  <r>
    <d v="2016-07-01T00:00:00"/>
    <x v="4"/>
    <x v="4"/>
    <s v="Mini Peace 太平鸟童装"/>
    <n v="130999.2"/>
    <n v="26933.435519999995"/>
    <x v="3541"/>
    <x v="7916"/>
    <x v="7842"/>
    <x v="183"/>
    <s v="儿童"/>
    <x v="14"/>
    <s v="童装/童鞋"/>
    <d v="2013-01-21T00:00:00"/>
    <d v="2017-05-09T00:00:00"/>
    <s v="保底与流水两者取高"/>
    <s v="0.16"/>
    <s v="0.16"/>
    <s v=""/>
    <n v="4.3"/>
  </r>
  <r>
    <d v="2016-07-01T00:00:00"/>
    <x v="4"/>
    <x v="4"/>
    <s v="银乐迪"/>
    <n v="642092.4"/>
    <n v="189802.51344000001"/>
    <x v="1225"/>
    <x v="7917"/>
    <x v="7843"/>
    <x v="166"/>
    <s v="休闲娱乐"/>
    <x v="23"/>
    <s v="KTV"/>
    <d v="2013-01-08T00:00:00"/>
    <d v="2023-05-09T00:00:00"/>
    <s v="纯保底"/>
    <s v="0."/>
    <s v="0."/>
    <s v=""/>
    <n v="10.3"/>
  </r>
  <r>
    <d v="2016-07-01T00:00:00"/>
    <x v="4"/>
    <x v="4"/>
    <s v="Caffe Bene 咖啡陪你"/>
    <n v="127195.296"/>
    <n v="20732.833247999999"/>
    <x v="4706"/>
    <x v="7918"/>
    <x v="7844"/>
    <x v="167"/>
    <s v="餐饮"/>
    <x v="0"/>
    <s v="咖啡店/面包店/冰激凌"/>
    <d v="2013-03-25T00:00:00"/>
    <d v="2018-04-23T00:00:00"/>
    <s v="保底与流水两者取高"/>
    <s v="0.1"/>
    <s v="0.1"/>
    <s v=""/>
    <n v="5.0999999999999996"/>
  </r>
  <r>
    <d v="2016-07-01T00:00:00"/>
    <x v="4"/>
    <x v="4"/>
    <s v="青花瓷"/>
    <n v="714025.2"/>
    <n v="68974.834320000009"/>
    <x v="4707"/>
    <x v="7919"/>
    <x v="7845"/>
    <x v="168"/>
    <s v="餐饮"/>
    <x v="2"/>
    <s v="餐馆/饭店"/>
    <d v="2012-12-24T00:00:00"/>
    <d v="2021-05-09T00:00:00"/>
    <s v="保底(含物管费)与流水两者取高"/>
    <s v="0.09"/>
    <s v="0.09"/>
    <s v=""/>
    <n v="8.4"/>
  </r>
  <r>
    <d v="2016-07-01T00:00:00"/>
    <x v="4"/>
    <x v="4"/>
    <s v="菲滋比萨"/>
    <n v="1243942.8"/>
    <n v="132355.51392"/>
    <x v="2141"/>
    <x v="7920"/>
    <x v="7846"/>
    <x v="169"/>
    <s v="餐饮"/>
    <x v="2"/>
    <s v="快餐"/>
    <d v="2012-12-14T00:00:00"/>
    <d v="2021-05-09T00:00:00"/>
    <s v="保底与流水两者取高"/>
    <s v="0.09"/>
    <s v="0.09"/>
    <s v=""/>
    <n v="8.4"/>
  </r>
  <r>
    <d v="2016-07-01T00:00:00"/>
    <x v="4"/>
    <x v="4"/>
    <s v="云蝶"/>
    <n v="404925.6"/>
    <n v="53490.67175999999"/>
    <x v="4708"/>
    <x v="7921"/>
    <x v="7847"/>
    <x v="172"/>
    <s v="餐饮"/>
    <x v="2"/>
    <s v="餐馆/饭店"/>
    <d v="2012-12-28T00:00:00"/>
    <d v="2018-05-09T00:00:00"/>
    <s v="保底与流水两者取高"/>
    <s v="0.11"/>
    <s v="0.11"/>
    <s v=""/>
    <n v="5.4"/>
  </r>
  <r>
    <d v="2016-07-01T00:00:00"/>
    <x v="4"/>
    <x v="4"/>
    <s v="粉壹仟"/>
    <n v="313313.27999999997"/>
    <n v="41388.684287999997"/>
    <x v="4708"/>
    <x v="7922"/>
    <x v="7848"/>
    <x v="173"/>
    <s v="餐饮"/>
    <x v="2"/>
    <s v="快餐"/>
    <d v="2012-12-06T00:00:00"/>
    <d v="2018-05-09T00:00:00"/>
    <s v="保底与流水两者取高"/>
    <s v="0.1"/>
    <s v="0.1"/>
    <s v=""/>
    <n v="5.4"/>
  </r>
  <r>
    <d v="2016-07-01T00:00:00"/>
    <x v="4"/>
    <x v="4"/>
    <s v="避风塘"/>
    <n v="1111913.8799999999"/>
    <n v="88174.770684000003"/>
    <x v="4709"/>
    <x v="7923"/>
    <x v="7849"/>
    <x v="178"/>
    <s v="餐饮"/>
    <x v="2"/>
    <s v="餐馆/饭店"/>
    <d v="2012-11-27T00:00:00"/>
    <d v="2021-05-09T00:00:00"/>
    <s v="保底(含物管费)与流水两者取高"/>
    <s v="0.08"/>
    <s v="0.08"/>
    <s v=""/>
    <n v="8.5"/>
  </r>
  <r>
    <d v="2016-07-01T00:00:00"/>
    <x v="4"/>
    <x v="4"/>
    <s v="新华书店"/>
    <n v="375030.89999999997"/>
    <n v="57304.721520000006"/>
    <x v="1177"/>
    <x v="7924"/>
    <x v="7850"/>
    <x v="176"/>
    <s v="其它"/>
    <x v="1"/>
    <s v="书店/漫画/杂志"/>
    <d v="2013-04-19T00:00:00"/>
    <d v="2017-05-18T00:00:00"/>
    <s v="保底与流水两者取高"/>
    <s v="0.11"/>
    <s v="0.11"/>
    <s v=""/>
    <n v="4.0999999999999996"/>
  </r>
  <r>
    <d v="2016-07-01T00:00:00"/>
    <x v="4"/>
    <x v="4"/>
    <s v="Subway 赛百味"/>
    <n v="184378.68"/>
    <n v="25849.890936"/>
    <x v="1863"/>
    <x v="7925"/>
    <x v="7851"/>
    <x v="179"/>
    <s v="餐饮"/>
    <x v="2"/>
    <s v="快餐"/>
    <d v="2013-02-07T00:00:00"/>
    <d v="2018-05-09T00:00:00"/>
    <s v="保底与流水两者取高"/>
    <s v="0.12"/>
    <s v="0.12"/>
    <s v=""/>
    <n v="5.3"/>
  </r>
  <r>
    <d v="2016-07-01T00:00:00"/>
    <x v="4"/>
    <x v="4"/>
    <s v="中影影院"/>
    <n v="4065400.2839999995"/>
    <n v="509888.3380799999"/>
    <x v="4710"/>
    <x v="7926"/>
    <x v="7852"/>
    <x v="180"/>
    <s v="休闲娱乐"/>
    <x v="25"/>
    <s v="电影院"/>
    <d v="2012-08-29T00:00:00"/>
    <d v="2033-05-09T00:00:00"/>
    <s v="保底与流水两者取高"/>
    <s v="0.12"/>
    <s v="0.12"/>
    <s v=""/>
    <n v="20.7"/>
  </r>
  <r>
    <d v="2016-07-01T00:00:00"/>
    <x v="4"/>
    <x v="4"/>
    <s v="M·latin 马拉丁"/>
    <n v="249222"/>
    <n v="70380.29280000001"/>
    <x v="1001"/>
    <x v="7927"/>
    <x v="7853"/>
    <x v="185"/>
    <s v="儿童"/>
    <x v="14"/>
    <s v="童装/童鞋"/>
    <d v="2013-01-07T00:00:00"/>
    <d v="2018-05-09T00:00:00"/>
    <s v="保底与流水两者取高"/>
    <s v="0.17"/>
    <s v="0.17"/>
    <s v=""/>
    <n v="5.3"/>
  </r>
  <r>
    <d v="2016-07-01T00:00:00"/>
    <x v="4"/>
    <x v="4"/>
    <s v="KFC Select 肯德基精选"/>
    <n v="660000"/>
    <n v="53702.58"/>
    <x v="4711"/>
    <x v="7928"/>
    <x v="7854"/>
    <x v="181"/>
    <s v="餐饮"/>
    <x v="2"/>
    <s v="快餐"/>
    <d v="2013-03-04T00:00:00"/>
    <d v="2028-06-13T00:00:00"/>
    <s v="保底与流水两者取高"/>
    <n v="0.08"/>
    <n v="0.08"/>
    <s v=""/>
    <n v="15.3"/>
  </r>
  <r>
    <d v="2016-07-01T00:00:00"/>
    <x v="4"/>
    <x v="4"/>
    <s v="娇莉芙"/>
    <n v="297338.39999999997"/>
    <n v="75821.292000000001"/>
    <x v="4712"/>
    <x v="7929"/>
    <x v="7855"/>
    <x v="145"/>
    <s v="美容"/>
    <x v="8"/>
    <s v="美容/美发/美甲"/>
    <d v="2012-11-30T00:00:00"/>
    <d v="2018-05-09T00:00:00"/>
    <s v="保底与流水两者取高"/>
    <s v="0.11"/>
    <s v="0.11"/>
    <s v=""/>
    <n v="5.4"/>
  </r>
  <r>
    <d v="2016-07-01T00:00:00"/>
    <x v="4"/>
    <x v="4"/>
    <s v="木马王国"/>
    <n v="2426044.7999999998"/>
    <n v="196752.23327999996"/>
    <x v="2998"/>
    <x v="7930"/>
    <x v="7856"/>
    <x v="189"/>
    <s v="儿童"/>
    <x v="22"/>
    <s v="儿童主题乐园"/>
    <d v="2013-01-14T00:00:00"/>
    <d v="2022-05-13T00:00:00"/>
    <s v="保底(含物管费)与流水两者取高"/>
    <n v="0"/>
    <n v="0"/>
    <s v=""/>
    <n v="9.3000000000000007"/>
  </r>
  <r>
    <d v="2016-07-01T00:00:00"/>
    <x v="4"/>
    <x v="4"/>
    <s v="I Love Choc"/>
    <n v="198887.64"/>
    <n v="36973.212276000006"/>
    <x v="1094"/>
    <x v="7931"/>
    <x v="7857"/>
    <x v="149"/>
    <s v="普通服饰"/>
    <x v="9"/>
    <s v="中性服装/休闲服饰"/>
    <d v="2013-02-25T00:00:00"/>
    <d v="2017-05-09T00:00:00"/>
    <s v="保底与流水两者取高"/>
    <s v="0.16"/>
    <s v="0.16"/>
    <s v=""/>
    <n v="4.2"/>
  </r>
  <r>
    <d v="2016-07-01T00:00:00"/>
    <x v="4"/>
    <x v="4"/>
    <s v="Skechers 斯凯奇"/>
    <n v="442180.8"/>
    <n v="88789.904640000008"/>
    <x v="2814"/>
    <x v="7932"/>
    <x v="7858"/>
    <x v="5"/>
    <s v="普通服饰"/>
    <x v="9"/>
    <s v="中性服装/休闲服饰"/>
    <d v="2013-06-20T00:00:00"/>
    <d v="2017-07-19T00:00:00"/>
    <s v="保底与流水两者取高"/>
    <s v="0.17,0.17"/>
    <s v="0.17"/>
    <s v="0.17"/>
    <n v="4.0999999999999996"/>
  </r>
  <r>
    <d v="2016-07-01T00:00:00"/>
    <x v="4"/>
    <x v="4"/>
    <s v="山葵家"/>
    <n v="887882.04"/>
    <n v="93316.402404000008"/>
    <x v="1083"/>
    <x v="7933"/>
    <x v="7859"/>
    <x v="177"/>
    <s v="餐饮"/>
    <x v="2"/>
    <s v="餐馆/饭店"/>
    <d v="2014-01-01T00:00:00"/>
    <d v="2017-12-31T00:00:00"/>
    <s v="保底(含物管费)与流水两者取高"/>
    <s v="0.1"/>
    <s v="0.1"/>
    <s v=""/>
    <n v="4"/>
  </r>
  <r>
    <d v="2016-07-01T00:00:00"/>
    <x v="4"/>
    <x v="4"/>
    <s v="Carrera 卡雷拉"/>
    <n v="77829.599999999991"/>
    <n v="11355.33864"/>
    <x v="1832"/>
    <x v="7934"/>
    <x v="7860"/>
    <x v="47"/>
    <s v="儿童"/>
    <x v="14"/>
    <s v="儿童玩具"/>
    <d v="2014-05-28T00:00:00"/>
    <d v="2016-05-27T00:00:00"/>
    <s v="保底与流水两者取高"/>
    <s v="0.11"/>
    <s v="0.11"/>
    <s v=""/>
    <n v="2"/>
  </r>
  <r>
    <d v="2016-07-01T00:00:00"/>
    <x v="4"/>
    <x v="4"/>
    <s v="咔卟咔卟"/>
    <n v="60735.6"/>
    <n v="10203.5808"/>
    <x v="1991"/>
    <x v="7935"/>
    <x v="7861"/>
    <x v="10"/>
    <s v="餐饮"/>
    <x v="0"/>
    <s v="小吃/冷饮/果汁吧"/>
    <d v="2014-08-13T00:00:00"/>
    <d v="2016-08-12T00:00:00"/>
    <s v="保底与流水两者取高"/>
    <s v="0.15"/>
    <s v="0.15"/>
    <s v=""/>
    <n v="2"/>
  </r>
  <r>
    <d v="2016-07-01T00:00:00"/>
    <x v="4"/>
    <x v="4"/>
    <s v="Cold Stone 酷圣石"/>
    <n v="161626.79999999999"/>
    <n v="24486.460199999998"/>
    <x v="1377"/>
    <x v="7936"/>
    <x v="7862"/>
    <x v="94"/>
    <s v="餐饮"/>
    <x v="0"/>
    <s v="咖啡店/面包店/冰激凌"/>
    <d v="2014-07-21T00:00:00"/>
    <d v="2019-07-13T00:00:00"/>
    <s v="保底与流水两者取高"/>
    <s v="0.13,0.13"/>
    <s v="0.13"/>
    <s v="0.13"/>
    <n v="5"/>
  </r>
  <r>
    <d v="2016-07-01T00:00:00"/>
    <x v="4"/>
    <x v="4"/>
    <s v="Nike 耐克"/>
    <n v="790928.28"/>
    <n v="132559.57972800001"/>
    <x v="4713"/>
    <x v="7937"/>
    <x v="7863"/>
    <x v="54"/>
    <s v="普通服饰"/>
    <x v="18"/>
    <s v="运动服饰/运动配饰"/>
    <d v="2014-12-16T00:00:00"/>
    <d v="2016-12-15T00:00:00"/>
    <s v="保底与流水两者取高"/>
    <s v="0.16"/>
    <s v="0.16"/>
    <s v=""/>
    <n v="2"/>
  </r>
  <r>
    <d v="2016-07-01T00:00:00"/>
    <x v="4"/>
    <x v="4"/>
    <s v="gxg kids"/>
    <n v="162125.83200000002"/>
    <n v="34516.589632799994"/>
    <x v="4714"/>
    <x v="7938"/>
    <x v="7864"/>
    <x v="184"/>
    <s v="儿童"/>
    <x v="14"/>
    <s v="童装/童鞋"/>
    <d v="2015-04-10T00:00:00"/>
    <d v="2017-04-09T00:00:00"/>
    <s v="保底与流水两者取高"/>
    <s v="0.17"/>
    <s v="0.17"/>
    <s v=""/>
    <n v="2"/>
  </r>
  <r>
    <d v="2016-07-01T00:00:00"/>
    <x v="4"/>
    <x v="4"/>
    <s v="Han Lin BBQ 韩林炭烤"/>
    <n v="584452.79999999993"/>
    <n v="95733.368639999986"/>
    <x v="1885"/>
    <x v="7939"/>
    <x v="7865"/>
    <x v="190"/>
    <s v="餐饮"/>
    <x v="2"/>
    <s v="餐馆/饭店"/>
    <d v="2015-04-10T00:00:00"/>
    <d v="2019-05-09T00:00:00"/>
    <s v="保底与流水两者取高"/>
    <s v="0.11"/>
    <s v="0.11"/>
    <s v=""/>
    <n v="4.0999999999999996"/>
  </r>
  <r>
    <d v="2016-07-01T00:00:00"/>
    <x v="4"/>
    <x v="4"/>
    <s v="Dr. Kong 江博士"/>
    <n v="113305.2"/>
    <n v="20859.48732"/>
    <x v="2837"/>
    <x v="7940"/>
    <x v="7866"/>
    <x v="64"/>
    <s v="儿童"/>
    <x v="14"/>
    <s v="童装/童鞋"/>
    <d v="2015-04-18T00:00:00"/>
    <d v="2017-04-17T00:00:00"/>
    <s v="保底与流水两者取高"/>
    <s v="0.17"/>
    <s v="0.17"/>
    <s v=""/>
    <n v="2"/>
  </r>
  <r>
    <d v="2016-07-01T00:00:00"/>
    <x v="4"/>
    <x v="4"/>
    <s v="Adidas Kids"/>
    <n v="122048.4"/>
    <n v="29340.435359999999"/>
    <x v="4715"/>
    <x v="7941"/>
    <x v="7867"/>
    <x v="159"/>
    <s v="儿童"/>
    <x v="14"/>
    <s v="童装/童鞋"/>
    <d v="2015-04-29T00:00:00"/>
    <d v="2017-04-28T00:00:00"/>
    <s v="保底与流水两者取高"/>
    <s v="0.13"/>
    <s v="0.13"/>
    <s v=""/>
    <n v="2"/>
  </r>
  <r>
    <d v="2016-07-01T00:00:00"/>
    <x v="4"/>
    <x v="4"/>
    <s v="Kids Station 好孩子星站"/>
    <n v="109329.96"/>
    <n v="20728.960416000002"/>
    <x v="665"/>
    <x v="7942"/>
    <x v="7868"/>
    <x v="106"/>
    <s v="儿童"/>
    <x v="14"/>
    <s v="童装/童鞋"/>
    <d v="2015-05-10T00:00:00"/>
    <d v="2017-05-09T00:00:00"/>
    <s v="保底与流水两者取高"/>
    <s v="0.13"/>
    <s v="0.13"/>
    <s v=""/>
    <n v="2"/>
  </r>
  <r>
    <d v="2016-07-01T00:00:00"/>
    <x v="4"/>
    <x v="4"/>
    <s v="15mins"/>
    <n v="172658.4"/>
    <n v="30992.182799999999"/>
    <x v="3412"/>
    <x v="7943"/>
    <x v="7869"/>
    <x v="149"/>
    <s v="普通服饰"/>
    <x v="6"/>
    <s v="鞋"/>
    <d v="2015-06-01T00:00:00"/>
    <d v="2017-05-31T00:00:00"/>
    <s v="保底与流水两者取高"/>
    <s v="0.16"/>
    <s v="0.16"/>
    <s v=""/>
    <n v="2"/>
  </r>
  <r>
    <d v="2016-07-01T00:00:00"/>
    <x v="4"/>
    <x v="4"/>
    <s v="MQD"/>
    <n v="86386.8"/>
    <n v="39305.993999999999"/>
    <x v="4716"/>
    <x v="7944"/>
    <x v="7870"/>
    <x v="63"/>
    <s v="儿童"/>
    <x v="14"/>
    <s v="童装/童鞋"/>
    <d v="2015-06-01T00:00:00"/>
    <d v="2017-05-31T00:00:00"/>
    <s v="保底与流水两者取高"/>
    <s v="0.17"/>
    <s v="0.17"/>
    <s v=""/>
    <n v="2"/>
  </r>
  <r>
    <d v="2016-07-01T00:00:00"/>
    <x v="4"/>
    <x v="4"/>
    <s v="兰芳园"/>
    <n v="249582"/>
    <n v="41480.528400000003"/>
    <x v="2129"/>
    <x v="7945"/>
    <x v="7871"/>
    <x v="48"/>
    <s v="餐饮"/>
    <x v="0"/>
    <s v="小吃/冷饮/果汁吧"/>
    <d v="2015-06-01T00:00:00"/>
    <d v="2017-05-31T00:00:00"/>
    <s v="保底与流水两者取高"/>
    <s v="0.15"/>
    <s v="0.15"/>
    <s v=""/>
    <n v="2"/>
  </r>
  <r>
    <d v="2016-07-01T00:00:00"/>
    <x v="4"/>
    <x v="4"/>
    <s v="Lenovo 联想"/>
    <n v="305674.8"/>
    <n v="22864.475040000001"/>
    <x v="2483"/>
    <x v="7946"/>
    <x v="7872"/>
    <x v="174"/>
    <s v="电器"/>
    <x v="20"/>
    <s v="电器/家用电器/IT器材"/>
    <d v="2015-06-01T00:00:00"/>
    <d v="2017-05-31T00:00:00"/>
    <s v="保底与流水两者取高"/>
    <s v="0.05"/>
    <s v="0.05"/>
    <s v=""/>
    <n v="2"/>
  </r>
  <r>
    <d v="2016-07-01T00:00:00"/>
    <x v="4"/>
    <x v="4"/>
    <s v="Jasonwood 坚持我的"/>
    <n v="374752.68"/>
    <n v="73376.574744000012"/>
    <x v="4032"/>
    <x v="7947"/>
    <x v="7873"/>
    <x v="191"/>
    <s v="普通服饰"/>
    <x v="9"/>
    <s v="中性服装/休闲服饰"/>
    <d v="2015-06-17T00:00:00"/>
    <d v="2017-06-16T00:00:00"/>
    <s v="保底与流水两者取高"/>
    <s v="0.17"/>
    <s v="0.17"/>
    <s v=""/>
    <n v="2"/>
  </r>
  <r>
    <d v="2016-07-01T00:00:00"/>
    <x v="4"/>
    <x v="4"/>
    <s v="MLB"/>
    <n v="143069.16"/>
    <n v="31933.036511999999"/>
    <x v="4717"/>
    <x v="7948"/>
    <x v="7874"/>
    <x v="192"/>
    <s v="普通服饰"/>
    <x v="18"/>
    <s v="运动服饰/运动配饰"/>
    <d v="2015-06-17T00:00:00"/>
    <d v="2017-06-16T00:00:00"/>
    <s v="保底与流水两者取高"/>
    <s v="0.18,0.18"/>
    <s v="0.18"/>
    <s v="0.18"/>
    <n v="2"/>
  </r>
  <r>
    <d v="2016-07-01T00:00:00"/>
    <x v="4"/>
    <x v="4"/>
    <s v="爱尚内衣"/>
    <n v="139736.4"/>
    <n v="49257.080999999998"/>
    <x v="4718"/>
    <x v="7949"/>
    <x v="7875"/>
    <x v="41"/>
    <s v="普通服饰"/>
    <x v="9"/>
    <s v="内衣裤/保暖内衣"/>
    <d v="2015-06-01T00:00:00"/>
    <d v="2017-05-31T00:00:00"/>
    <s v="保底与流水两者取高"/>
    <s v="0.15"/>
    <s v="0.15"/>
    <s v=""/>
    <n v="2"/>
  </r>
  <r>
    <d v="2016-07-01T00:00:00"/>
    <x v="4"/>
    <x v="4"/>
    <s v="happyland"/>
    <n v="84939.599999999991"/>
    <n v="24275.737679999998"/>
    <x v="4719"/>
    <x v="7950"/>
    <x v="7876"/>
    <x v="138"/>
    <s v="儿童"/>
    <x v="14"/>
    <s v="童装/童鞋"/>
    <d v="2015-06-01T00:00:00"/>
    <d v="2017-05-31T00:00:00"/>
    <s v="保底与流水两者取高"/>
    <s v="0.17"/>
    <s v="0.17"/>
    <s v=""/>
    <n v="2"/>
  </r>
  <r>
    <d v="2016-07-01T00:00:00"/>
    <x v="4"/>
    <x v="4"/>
    <s v="Adidas 阿迪达斯"/>
    <n v="536817.6"/>
    <n v="91903.173120000007"/>
    <x v="891"/>
    <x v="7951"/>
    <x v="7877"/>
    <x v="54"/>
    <s v="普通服饰"/>
    <x v="18"/>
    <s v="运动服饰/运动配饰"/>
    <d v="2015-06-17T00:00:00"/>
    <d v="2017-06-16T00:00:00"/>
    <s v="保底与流水两者取高"/>
    <s v="0.16,0.16"/>
    <s v="0.16"/>
    <s v="0.16"/>
    <n v="2"/>
  </r>
  <r>
    <d v="2016-07-01T00:00:00"/>
    <x v="4"/>
    <x v="4"/>
    <s v="Skull Candy"/>
    <n v="77738.399999999994"/>
    <n v="18952.621919999998"/>
    <x v="1463"/>
    <x v="7952"/>
    <x v="7878"/>
    <x v="1"/>
    <s v="电器"/>
    <x v="24"/>
    <s v="音像视觉设备/照相器材"/>
    <d v="2015-06-27T00:00:00"/>
    <d v="2017-06-26T00:00:00"/>
    <s v="保底与流水两者取高"/>
    <s v="0.14,0.14"/>
    <s v="0.14"/>
    <s v="0.14"/>
    <n v="2"/>
  </r>
  <r>
    <d v="2016-07-01T00:00:00"/>
    <x v="4"/>
    <x v="4"/>
    <s v="泰兰尼斯"/>
    <n v="118872.81600000001"/>
    <n v="20612.546294400003"/>
    <x v="4720"/>
    <x v="7953"/>
    <x v="7879"/>
    <x v="6"/>
    <s v="儿童"/>
    <x v="14"/>
    <s v="童装/童鞋"/>
    <d v="2015-07-16T00:00:00"/>
    <d v="2016-07-15T00:00:00"/>
    <s v="保底与流水两者取高"/>
    <s v="0.16"/>
    <s v="0.16"/>
    <s v=""/>
    <n v="1"/>
  </r>
  <r>
    <d v="2016-07-01T00:00:00"/>
    <x v="4"/>
    <x v="4"/>
    <s v="2平米"/>
    <n v="48014.400000000001"/>
    <n v="9708.5116799999996"/>
    <x v="10"/>
    <x v="7954"/>
    <x v="7880"/>
    <x v="193"/>
    <s v="其它"/>
    <x v="4"/>
    <s v="家具/厨房/卫浴/灯"/>
    <d v="2015-07-15T00:00:00"/>
    <d v="2017-07-14T00:00:00"/>
    <s v="保底与流水两者取高"/>
    <s v="0.18,0.18"/>
    <s v="0.18"/>
    <s v="0.18"/>
    <n v="2"/>
  </r>
  <r>
    <d v="2016-07-01T00:00:00"/>
    <x v="4"/>
    <x v="4"/>
    <s v="雪冰冰"/>
    <n v="99588.84"/>
    <n v="16611.418511999997"/>
    <x v="4721"/>
    <x v="7955"/>
    <x v="7881"/>
    <x v="110"/>
    <s v="餐饮"/>
    <x v="0"/>
    <s v="小吃/冷饮/果汁吧"/>
    <d v="2015-10-16T00:00:00"/>
    <d v="2017-10-15T00:00:00"/>
    <s v="保底与流水两者取高"/>
    <s v="0.14"/>
    <s v="0.14"/>
    <s v=""/>
    <n v="2"/>
  </r>
  <r>
    <d v="2016-07-01T00:00:00"/>
    <x v="4"/>
    <x v="4"/>
    <s v="Youngor 雅戈尔"/>
    <n v="388383.6"/>
    <n v="139662.74256000001"/>
    <x v="1218"/>
    <x v="7956"/>
    <x v="7882"/>
    <x v="195"/>
    <s v="普通服饰"/>
    <x v="12"/>
    <s v="男装"/>
    <d v="2016-02-23T00:00:00"/>
    <d v="2019-02-22T00:00:00"/>
    <s v="保底与流水两者取高"/>
    <s v="0.17"/>
    <s v="0.17"/>
    <s v=""/>
    <n v="3"/>
  </r>
  <r>
    <d v="2016-07-01T00:00:00"/>
    <x v="4"/>
    <x v="4"/>
    <s v="Puff"/>
    <n v="48871.44"/>
    <n v="10087.065216000001"/>
    <x v="1783"/>
    <x v="7957"/>
    <x v="7883"/>
    <x v="6"/>
    <s v="其它"/>
    <x v="1"/>
    <s v="烟/酒/茶"/>
    <d v="2016-04-01T00:00:00"/>
    <d v="2017-03-31T00:00:00"/>
    <s v="保底与流水两者取高"/>
    <s v="0.17"/>
    <s v="0.17"/>
    <s v=""/>
    <n v="1"/>
  </r>
  <r>
    <d v="2016-07-01T00:00:00"/>
    <x v="4"/>
    <x v="4"/>
    <s v="德茶理"/>
    <n v="73317.887999999992"/>
    <n v="12112.115097599997"/>
    <x v="2102"/>
    <x v="7958"/>
    <x v="7884"/>
    <x v="196"/>
    <s v="餐饮"/>
    <x v="0"/>
    <s v="小吃/冷饮/果汁吧"/>
    <d v="2016-04-20T00:00:00"/>
    <d v="2018-04-19T00:00:00"/>
    <s v="保底与流水两者取高"/>
    <s v="0.14"/>
    <s v="0.14"/>
    <s v=""/>
    <n v="2"/>
  </r>
  <r>
    <d v="2016-07-01T00:00:00"/>
    <x v="4"/>
    <x v="4"/>
    <s v="New Balance Kids"/>
    <n v="44659.199999999997"/>
    <n v="8194.963200000002"/>
    <x v="3993"/>
    <x v="7959"/>
    <x v="7885"/>
    <x v="10"/>
    <s v="儿童"/>
    <x v="14"/>
    <s v="童装/童鞋"/>
    <d v="2016-04-01T00:00:00"/>
    <d v="2017-03-31T00:00:00"/>
    <s v="保底与流水两者取高"/>
    <s v="0.16,0.1"/>
    <s v="0.16"/>
    <s v="0.1"/>
    <n v="1"/>
  </r>
  <r>
    <d v="2016-07-01T00:00:00"/>
    <x v="4"/>
    <x v="4"/>
    <s v="hcw"/>
    <n v="152829"/>
    <n v="44549.653500000008"/>
    <x v="4024"/>
    <x v="7960"/>
    <x v="7886"/>
    <x v="164"/>
    <s v="儿童"/>
    <x v="14"/>
    <s v="童装/童鞋"/>
    <d v="2016-05-10T00:00:00"/>
    <d v="2018-05-09T00:00:00"/>
    <s v="保底与流水两者取高"/>
    <s v="0.18"/>
    <s v="0.18"/>
    <s v=""/>
    <n v="2"/>
  </r>
  <r>
    <d v="2016-07-01T00:00:00"/>
    <x v="4"/>
    <x v="4"/>
    <s v="The Green Party"/>
    <n v="861343.91999999993"/>
    <n v="155041.90559999997"/>
    <x v="428"/>
    <x v="7961"/>
    <x v="7887"/>
    <x v="186"/>
    <s v="其它"/>
    <x v="1"/>
    <s v="礼品/精品/手工艺品"/>
    <d v="2016-05-11T00:00:00"/>
    <d v="2018-05-09T00:00:00"/>
    <s v="保底与流水两者取高"/>
    <s v="0.16"/>
    <s v="0.16"/>
    <s v=""/>
    <n v="2"/>
  </r>
  <r>
    <d v="2016-07-01T00:00:00"/>
    <x v="4"/>
    <x v="4"/>
    <s v="艾蜜雪"/>
    <n v="80548.92"/>
    <n v="34064.138268000002"/>
    <x v="4722"/>
    <x v="7962"/>
    <x v="7888"/>
    <x v="159"/>
    <s v="普通服饰"/>
    <x v="13"/>
    <s v="女装"/>
    <d v="2016-05-20T00:00:00"/>
    <d v="2018-05-19T00:00:00"/>
    <s v="保底与流水两者取高"/>
    <s v="0.18"/>
    <s v="0.18"/>
    <s v=""/>
    <n v="2"/>
  </r>
  <r>
    <d v="2016-07-01T00:00:00"/>
    <x v="4"/>
    <x v="4"/>
    <s v="G'RSAGA"/>
    <n v="138002.4"/>
    <n v="52992.921600000001"/>
    <x v="4723"/>
    <x v="7963"/>
    <x v="7889"/>
    <x v="20"/>
    <s v="普通服饰"/>
    <x v="12"/>
    <s v="男装"/>
    <d v="2016-05-20T00:00:00"/>
    <d v="2018-05-19T00:00:00"/>
    <s v="保底与流水两者取高"/>
    <s v="0.17"/>
    <s v="0.17"/>
    <s v=""/>
    <n v="2"/>
  </r>
  <r>
    <d v="2016-07-01T00:00:00"/>
    <x v="4"/>
    <x v="4"/>
    <s v="NBA"/>
    <n v="300732.12"/>
    <n v="58973.568732"/>
    <x v="2344"/>
    <x v="7964"/>
    <x v="7890"/>
    <x v="97"/>
    <s v="普通服饰"/>
    <x v="18"/>
    <s v="运动服饰/运动配饰"/>
    <d v="2016-05-20T00:00:00"/>
    <d v="2018-05-19T00:00:00"/>
    <s v="保底与流水两者取高"/>
    <s v="0.17"/>
    <s v="0.17"/>
    <s v=""/>
    <n v="2"/>
  </r>
  <r>
    <d v="2016-07-01T00:00:00"/>
    <x v="4"/>
    <x v="4"/>
    <s v="创想乐高"/>
    <n v="476442"/>
    <n v="104817.23999999999"/>
    <x v="430"/>
    <x v="7965"/>
    <x v="7891"/>
    <x v="197"/>
    <s v="儿童"/>
    <x v="26"/>
    <s v="儿童早教"/>
    <d v="2016-05-20T00:00:00"/>
    <d v="2021-05-19T00:00:00"/>
    <s v="保底与流水两者取高"/>
    <s v="0.14"/>
    <s v="0.14"/>
    <s v=""/>
    <n v="5"/>
  </r>
  <r>
    <d v="2016-07-01T00:00:00"/>
    <x v="4"/>
    <x v="4"/>
    <s v="四条小鱼"/>
    <n v="234039.6"/>
    <n v="96705.162720000008"/>
    <x v="4724"/>
    <x v="7966"/>
    <x v="7892"/>
    <x v="27"/>
    <s v="儿童"/>
    <x v="22"/>
    <s v="儿童主题乐园"/>
    <d v="2016-06-01T00:00:00"/>
    <d v="2018-05-31T00:00:00"/>
    <s v="保底与流水两者取高"/>
    <s v="0.22"/>
    <s v="0.22"/>
    <s v=""/>
    <n v="2"/>
  </r>
  <r>
    <d v="2016-07-01T00:00:00"/>
    <x v="4"/>
    <x v="4"/>
    <s v="Balabala 巴拉巴拉"/>
    <n v="249266.4"/>
    <n v="48233.0484"/>
    <x v="3391"/>
    <x v="7967"/>
    <x v="7893"/>
    <x v="54"/>
    <s v="儿童"/>
    <x v="14"/>
    <s v="童装/童鞋"/>
    <d v="2013-01-11T00:00:00"/>
    <d v="2017-05-09T00:00:00"/>
    <s v="保底与流水两者取高"/>
    <s v="0.16"/>
    <s v="0.16"/>
    <s v=""/>
    <n v="4.3"/>
  </r>
  <r>
    <d v="2016-07-01T00:00:00"/>
    <x v="4"/>
    <x v="4"/>
    <s v="维果部落(03-K11)"/>
    <n v="75420"/>
    <n v="8552.6279999999988"/>
    <x v="2862"/>
    <x v="7968"/>
    <x v="7894"/>
    <x v="11"/>
    <s v="餐饮"/>
    <x v="0"/>
    <s v="小吃/冷饮/果汁吧"/>
    <d v="2014-03-14T00:00:00"/>
    <d v="2017-03-13T00:00:00"/>
    <s v="保底与流水两者取高"/>
    <s v="0.1"/>
    <s v="0.1"/>
    <s v=""/>
    <n v="3"/>
  </r>
  <r>
    <d v="2016-07-01T00:00:00"/>
    <x v="4"/>
    <x v="4"/>
    <s v="维果部落(03-K12)"/>
    <n v="82206"/>
    <n v="9264.6162000000004"/>
    <x v="2190"/>
    <x v="7969"/>
    <x v="7895"/>
    <x v="11"/>
    <s v="餐饮"/>
    <x v="0"/>
    <s v="小吃/冷饮/果汁吧"/>
    <d v="2014-03-14T00:00:00"/>
    <d v="2017-03-13T00:00:00"/>
    <s v="保底与流水两者取高"/>
    <s v="0.1"/>
    <s v="0.1"/>
    <s v=""/>
    <n v="3"/>
  </r>
  <r>
    <d v="2016-07-01T00:00:00"/>
    <x v="4"/>
    <x v="4"/>
    <s v="爱茜茜里(冰车)"/>
    <n v="20314.8"/>
    <n v="4048.7396399999998"/>
    <x v="1486"/>
    <x v="7970"/>
    <x v="7896"/>
    <x v="11"/>
    <s v="餐饮"/>
    <x v="0"/>
    <s v="咖啡店/面包店/冰激凌"/>
    <d v="2014-05-31T00:00:00"/>
    <d v="2016-11-30T00:00:00"/>
    <s v="保底与流水两者取高"/>
    <s v="0.16"/>
    <s v="0.16"/>
    <s v=""/>
    <n v="2.5"/>
  </r>
  <r>
    <d v="2016-07-01T00:00:00"/>
    <x v="4"/>
    <x v="4"/>
    <s v="热气球"/>
    <n v="189218.4"/>
    <n v="13188.52248"/>
    <x v="384"/>
    <x v="7971"/>
    <x v="7897"/>
    <x v="194"/>
    <s v="儿童"/>
    <x v="22"/>
    <s v="儿童主题乐园"/>
    <d v="2015-10-01T00:00:00"/>
    <d v="2016-09-30T00:00:00"/>
    <s v="保底与流水两者取和"/>
    <s v="0.06"/>
    <s v="0.06"/>
    <s v=""/>
    <n v="1"/>
  </r>
  <r>
    <d v="2016-07-01T00:00:00"/>
    <x v="4"/>
    <x v="4"/>
    <s v="Balabala 巴拉巴拉（03-32）"/>
    <n v="54549.599999999999"/>
    <n v="18988.715760000003"/>
    <x v="4725"/>
    <x v="7972"/>
    <x v="7898"/>
    <x v="137"/>
    <s v="儿童"/>
    <x v="14"/>
    <s v="童装/童鞋"/>
    <d v="2016-01-16T00:00:00"/>
    <d v="2018-01-15T00:00:00"/>
    <s v="保底与流水两者取高"/>
    <s v="0.16"/>
    <s v="0.16"/>
    <s v=""/>
    <n v="2"/>
  </r>
  <r>
    <d v="2016-07-01T00:00:00"/>
    <x v="4"/>
    <x v="4"/>
    <s v="热气球（03-38B）"/>
    <n v="521629.19999999995"/>
    <n v="71776.177920000002"/>
    <x v="3291"/>
    <x v="7973"/>
    <x v="7899"/>
    <x v="153"/>
    <s v="儿童"/>
    <x v="22"/>
    <s v="儿童主题乐园"/>
    <d v="2016-06-06T00:00:00"/>
    <d v="2019-06-05T00:00:00"/>
    <s v="纯保底"/>
    <s v="0.,0.1"/>
    <s v="0."/>
    <s v="0.1"/>
    <n v="3"/>
  </r>
  <r>
    <d v="2016-07-01T00:00:00"/>
    <x v="4"/>
    <x v="4"/>
    <s v="O2"/>
    <n v="100130.4"/>
    <n v="31020.864000000001"/>
    <x v="4726"/>
    <x v="7974"/>
    <x v="7900"/>
    <x v="9"/>
    <s v="餐饮"/>
    <x v="0"/>
    <s v="小吃/冷饮/果汁吧"/>
    <d v="2016-06-25T00:00:00"/>
    <d v="2018-06-24T00:00:00"/>
    <s v="保底与流水两者取高"/>
    <n v="0.16"/>
    <n v="0.16"/>
    <s v=""/>
    <n v="2"/>
  </r>
  <r>
    <d v="2016-08-01T00:00:00"/>
    <x v="4"/>
    <x v="4"/>
    <s v="Mentor Salon 曼都沙龙"/>
    <n v="258789.59999999998"/>
    <n v="32607.489599999997"/>
    <x v="4360"/>
    <x v="7975"/>
    <x v="7901"/>
    <x v="25"/>
    <s v="美容"/>
    <x v="8"/>
    <s v="美容/美发/美甲"/>
    <d v="2013-01-11T00:00:00"/>
    <d v="2018-05-09T00:00:00"/>
    <s v="纯保底"/>
    <s v="0."/>
    <s v="0."/>
    <s v=""/>
    <n v="5.3"/>
  </r>
  <r>
    <d v="2016-08-01T00:00:00"/>
    <x v="4"/>
    <x v="4"/>
    <s v="Grandma's Home 外婆家"/>
    <n v="2702259.6119999997"/>
    <n v="114846.03350999999"/>
    <x v="4727"/>
    <x v="7976"/>
    <x v="7902"/>
    <x v="170"/>
    <s v="餐饮"/>
    <x v="2"/>
    <s v="餐馆/饭店"/>
    <d v="2012-11-28T00:00:00"/>
    <d v="2023-05-09T00:00:00"/>
    <s v="纯保底"/>
    <s v="0."/>
    <s v="0."/>
    <s v=""/>
    <n v="10.4"/>
  </r>
  <r>
    <d v="2016-08-01T00:00:00"/>
    <x v="4"/>
    <x v="4"/>
    <s v="jnby by JNBY"/>
    <n v="157203.6"/>
    <n v="59800.24944"/>
    <x v="4728"/>
    <x v="7977"/>
    <x v="7903"/>
    <x v="25"/>
    <s v="儿童"/>
    <x v="14"/>
    <s v="童装/童鞋"/>
    <d v="2013-01-11T00:00:00"/>
    <d v="2016-08-31T00:00:00"/>
    <s v="保底与流水两者取高"/>
    <s v="0.18"/>
    <s v="0.18"/>
    <s v=""/>
    <n v="3.6"/>
  </r>
  <r>
    <d v="2016-08-01T00:00:00"/>
    <x v="4"/>
    <x v="4"/>
    <s v="New Balance 新百伦"/>
    <n v="450241.74"/>
    <n v="69562.348830000003"/>
    <x v="2371"/>
    <x v="7978"/>
    <x v="7904"/>
    <x v="177"/>
    <s v="普通服饰"/>
    <x v="18"/>
    <s v="运动服饰/运动配饰"/>
    <d v="2013-03-10T00:00:00"/>
    <d v="2017-05-09T00:00:00"/>
    <s v="保底与流水两者取高"/>
    <s v="0.13"/>
    <s v="0.13"/>
    <s v=""/>
    <n v="4.2"/>
  </r>
  <r>
    <d v="2016-08-01T00:00:00"/>
    <x v="4"/>
    <x v="4"/>
    <s v="Les Enphants 丽婴房"/>
    <n v="227309.87999999998"/>
    <n v="47416.840968000004"/>
    <x v="4729"/>
    <x v="7979"/>
    <x v="7905"/>
    <x v="55"/>
    <s v="儿童"/>
    <x v="14"/>
    <s v="母婴用品"/>
    <d v="2013-02-21T00:00:00"/>
    <d v="2017-05-09T00:00:00"/>
    <s v="保底与流水两者取高"/>
    <s v="0.18"/>
    <s v="0.18"/>
    <s v=""/>
    <n v="4.2"/>
  </r>
  <r>
    <d v="2016-08-01T00:00:00"/>
    <x v="4"/>
    <x v="4"/>
    <s v="Mini Peace 太平鸟童装"/>
    <n v="184123.19999999998"/>
    <n v="34817.697119999997"/>
    <x v="3938"/>
    <x v="7980"/>
    <x v="7906"/>
    <x v="183"/>
    <s v="儿童"/>
    <x v="14"/>
    <s v="童装/童鞋"/>
    <d v="2013-01-21T00:00:00"/>
    <d v="2017-05-09T00:00:00"/>
    <s v="保底与流水两者取高"/>
    <s v="0.16"/>
    <s v="0.16"/>
    <s v=""/>
    <n v="4.3"/>
  </r>
  <r>
    <d v="2016-08-01T00:00:00"/>
    <x v="4"/>
    <x v="4"/>
    <s v="银乐迪"/>
    <n v="589042.79999999993"/>
    <n v="189789.59015999999"/>
    <x v="4730"/>
    <x v="7981"/>
    <x v="7907"/>
    <x v="166"/>
    <s v="休闲娱乐"/>
    <x v="23"/>
    <s v="KTV"/>
    <d v="2013-01-08T00:00:00"/>
    <d v="2023-05-09T00:00:00"/>
    <s v="纯保底"/>
    <s v="0."/>
    <s v="0."/>
    <s v=""/>
    <n v="10.3"/>
  </r>
  <r>
    <d v="2016-08-01T00:00:00"/>
    <x v="4"/>
    <x v="4"/>
    <s v="Caffe Bene 咖啡陪你"/>
    <n v="84523.848000000013"/>
    <n v="20733.699914400004"/>
    <x v="925"/>
    <x v="7982"/>
    <x v="7908"/>
    <x v="167"/>
    <s v="餐饮"/>
    <x v="0"/>
    <s v="咖啡店/面包店/冰激凌"/>
    <d v="2013-03-25T00:00:00"/>
    <d v="2018-04-23T00:00:00"/>
    <s v="保底与流水两者取高"/>
    <s v="0.1"/>
    <s v="0.1"/>
    <s v=""/>
    <n v="5.0999999999999996"/>
  </r>
  <r>
    <d v="2016-08-01T00:00:00"/>
    <x v="4"/>
    <x v="4"/>
    <s v="青花瓷"/>
    <n v="621610.79999999993"/>
    <n v="68998.798800000004"/>
    <x v="4731"/>
    <x v="7983"/>
    <x v="7909"/>
    <x v="168"/>
    <s v="餐饮"/>
    <x v="2"/>
    <s v="餐馆/饭店"/>
    <d v="2012-12-24T00:00:00"/>
    <d v="2021-05-09T00:00:00"/>
    <s v="保底(含物管费)与流水两者取高"/>
    <s v="0.09"/>
    <s v="0.09"/>
    <s v=""/>
    <n v="8.4"/>
  </r>
  <r>
    <d v="2016-08-01T00:00:00"/>
    <x v="4"/>
    <x v="4"/>
    <s v="菲滋比萨"/>
    <n v="1112734.8"/>
    <n v="119952.81143999998"/>
    <x v="4732"/>
    <x v="7984"/>
    <x v="7910"/>
    <x v="169"/>
    <s v="餐饮"/>
    <x v="2"/>
    <s v="快餐"/>
    <d v="2012-12-14T00:00:00"/>
    <d v="2021-05-09T00:00:00"/>
    <s v="保底与流水两者取高"/>
    <s v="0.09"/>
    <s v="0.09"/>
    <s v=""/>
    <n v="8.4"/>
  </r>
  <r>
    <d v="2016-08-01T00:00:00"/>
    <x v="4"/>
    <x v="4"/>
    <s v="云蝶"/>
    <n v="305888.39999999997"/>
    <n v="49309.210080000004"/>
    <x v="1514"/>
    <x v="7985"/>
    <x v="7911"/>
    <x v="172"/>
    <s v="餐饮"/>
    <x v="2"/>
    <s v="餐馆/饭店"/>
    <d v="2012-12-28T00:00:00"/>
    <d v="2018-05-09T00:00:00"/>
    <s v="保底与流水两者取高"/>
    <s v="0.11"/>
    <s v="0.11"/>
    <s v=""/>
    <n v="5.4"/>
  </r>
  <r>
    <d v="2016-08-01T00:00:00"/>
    <x v="4"/>
    <x v="4"/>
    <s v="粉壹仟"/>
    <n v="267601.68"/>
    <n v="41397.979895999997"/>
    <x v="806"/>
    <x v="7986"/>
    <x v="7912"/>
    <x v="173"/>
    <s v="餐饮"/>
    <x v="2"/>
    <s v="快餐"/>
    <d v="2012-12-06T00:00:00"/>
    <d v="2018-05-09T00:00:00"/>
    <s v="保底与流水两者取高"/>
    <s v="0.1"/>
    <s v="0.1"/>
    <s v=""/>
    <n v="5.4"/>
  </r>
  <r>
    <d v="2016-08-01T00:00:00"/>
    <x v="4"/>
    <x v="4"/>
    <s v="避风塘"/>
    <n v="946796.50799999991"/>
    <n v="88241.434545599986"/>
    <x v="4733"/>
    <x v="7987"/>
    <x v="7913"/>
    <x v="178"/>
    <s v="餐饮"/>
    <x v="2"/>
    <s v="餐馆/饭店"/>
    <d v="2012-11-27T00:00:00"/>
    <d v="2021-05-09T00:00:00"/>
    <s v="保底(含物管费)与流水两者取高"/>
    <s v="0.08"/>
    <s v="0.08"/>
    <s v=""/>
    <n v="8.5"/>
  </r>
  <r>
    <d v="2016-08-01T00:00:00"/>
    <x v="4"/>
    <x v="4"/>
    <s v="新华书店"/>
    <n v="323888.15999999997"/>
    <n v="52988.102975999995"/>
    <x v="2016"/>
    <x v="7988"/>
    <x v="7914"/>
    <x v="176"/>
    <s v="其它"/>
    <x v="1"/>
    <s v="书店/漫画/杂志"/>
    <d v="2013-04-19T00:00:00"/>
    <d v="2017-05-18T00:00:00"/>
    <s v="保底与流水两者取高"/>
    <s v="0.11"/>
    <s v="0.11"/>
    <s v=""/>
    <n v="4.0999999999999996"/>
  </r>
  <r>
    <d v="2016-08-01T00:00:00"/>
    <x v="4"/>
    <x v="4"/>
    <s v="Subway 赛百味"/>
    <n v="143079.6"/>
    <n v="20889.621599999999"/>
    <x v="2262"/>
    <x v="7989"/>
    <x v="7915"/>
    <x v="179"/>
    <s v="餐饮"/>
    <x v="2"/>
    <s v="快餐"/>
    <d v="2013-02-07T00:00:00"/>
    <d v="2018-05-09T00:00:00"/>
    <s v="保底与流水两者取高"/>
    <s v="0.12"/>
    <s v="0.12"/>
    <s v=""/>
    <n v="5.3"/>
  </r>
  <r>
    <d v="2016-08-01T00:00:00"/>
    <x v="4"/>
    <x v="4"/>
    <s v="中影影院"/>
    <n v="3204630.0120000001"/>
    <n v="406595.90543999994"/>
    <x v="4734"/>
    <x v="7990"/>
    <x v="7916"/>
    <x v="180"/>
    <s v="休闲娱乐"/>
    <x v="25"/>
    <s v="电影院"/>
    <d v="2012-08-29T00:00:00"/>
    <d v="2033-05-09T00:00:00"/>
    <s v="保底与流水两者取高"/>
    <s v="0.12"/>
    <s v="0.12"/>
    <s v=""/>
    <n v="20.7"/>
  </r>
  <r>
    <d v="2016-08-01T00:00:00"/>
    <x v="4"/>
    <x v="4"/>
    <s v="M·latin 马拉丁"/>
    <n v="269131.2"/>
    <n v="70377.808799999999"/>
    <x v="1223"/>
    <x v="7991"/>
    <x v="7917"/>
    <x v="185"/>
    <s v="儿童"/>
    <x v="14"/>
    <s v="童装/童鞋"/>
    <d v="2013-01-07T00:00:00"/>
    <d v="2018-05-09T00:00:00"/>
    <s v="保底与流水两者取高"/>
    <s v="0.17"/>
    <s v="0.17"/>
    <s v=""/>
    <n v="5.3"/>
  </r>
  <r>
    <d v="2016-08-01T00:00:00"/>
    <x v="4"/>
    <x v="4"/>
    <s v="KFC Select 肯德基精选"/>
    <n v="492000"/>
    <n v="40262.579999999994"/>
    <x v="4735"/>
    <x v="7992"/>
    <x v="7918"/>
    <x v="181"/>
    <s v="餐饮"/>
    <x v="2"/>
    <s v="快餐"/>
    <d v="2013-03-04T00:00:00"/>
    <d v="2028-06-13T00:00:00"/>
    <s v="保底与流水两者取高"/>
    <n v="0.08"/>
    <n v="0.08"/>
    <s v=""/>
    <n v="15.3"/>
  </r>
  <r>
    <d v="2016-08-01T00:00:00"/>
    <x v="4"/>
    <x v="4"/>
    <s v="娇莉芙"/>
    <n v="312710.39999999997"/>
    <n v="75801.000960000005"/>
    <x v="1550"/>
    <x v="7993"/>
    <x v="7919"/>
    <x v="145"/>
    <s v="美容"/>
    <x v="8"/>
    <s v="美容/美发/美甲"/>
    <d v="2012-11-30T00:00:00"/>
    <d v="2018-05-09T00:00:00"/>
    <s v="保底与流水两者取高"/>
    <s v="0.11"/>
    <s v="0.11"/>
    <s v=""/>
    <n v="5.4"/>
  </r>
  <r>
    <d v="2016-08-01T00:00:00"/>
    <x v="4"/>
    <x v="4"/>
    <s v="木马王国"/>
    <n v="1937515.2"/>
    <n v="196657.7928"/>
    <x v="995"/>
    <x v="7994"/>
    <x v="7920"/>
    <x v="189"/>
    <s v="儿童"/>
    <x v="22"/>
    <s v="儿童主题乐园"/>
    <d v="2013-01-14T00:00:00"/>
    <d v="2022-05-13T00:00:00"/>
    <s v="保底(含物管费)与流水两者取高"/>
    <n v="0"/>
    <n v="0"/>
    <s v=""/>
    <n v="9.3000000000000007"/>
  </r>
  <r>
    <d v="2016-08-01T00:00:00"/>
    <x v="4"/>
    <x v="4"/>
    <s v="I Love Choc"/>
    <n v="143652"/>
    <n v="28256.348400000003"/>
    <x v="3447"/>
    <x v="7995"/>
    <x v="7921"/>
    <x v="149"/>
    <s v="普通服饰"/>
    <x v="9"/>
    <s v="中性服装/休闲服饰"/>
    <d v="2013-02-25T00:00:00"/>
    <d v="2017-05-09T00:00:00"/>
    <s v="保底与流水两者取高"/>
    <s v="0.16"/>
    <s v="0.16"/>
    <s v=""/>
    <n v="4.2"/>
  </r>
  <r>
    <d v="2016-08-01T00:00:00"/>
    <x v="4"/>
    <x v="4"/>
    <s v="Skechers 斯凯奇"/>
    <n v="444388.8"/>
    <n v="89188.832159999991"/>
    <x v="3623"/>
    <x v="7996"/>
    <x v="7922"/>
    <x v="5"/>
    <s v="普通服饰"/>
    <x v="9"/>
    <s v="中性服装/休闲服饰"/>
    <d v="2013-06-20T00:00:00"/>
    <d v="2017-07-19T00:00:00"/>
    <s v="保底与流水两者取高"/>
    <s v="0.17"/>
    <s v="0.17"/>
    <s v=""/>
    <n v="4.0999999999999996"/>
  </r>
  <r>
    <d v="2016-08-01T00:00:00"/>
    <x v="4"/>
    <x v="4"/>
    <s v="山葵家"/>
    <n v="824595.6"/>
    <n v="86664.997560000003"/>
    <x v="4736"/>
    <x v="7997"/>
    <x v="7923"/>
    <x v="177"/>
    <s v="餐饮"/>
    <x v="2"/>
    <s v="餐馆/饭店"/>
    <d v="2014-01-01T00:00:00"/>
    <d v="2017-12-31T00:00:00"/>
    <s v="保底(含物管费)与流水两者取高"/>
    <s v="0.1"/>
    <s v="0.1"/>
    <s v=""/>
    <n v="4"/>
  </r>
  <r>
    <d v="2016-08-01T00:00:00"/>
    <x v="4"/>
    <x v="4"/>
    <s v="Carrera 卡雷拉"/>
    <n v="55291.199999999997"/>
    <n v="11351.283359999999"/>
    <x v="861"/>
    <x v="7998"/>
    <x v="7924"/>
    <x v="47"/>
    <s v="儿童"/>
    <x v="14"/>
    <s v="儿童玩具"/>
    <d v="2014-05-28T00:00:00"/>
    <d v="2017-05-27T00:00:00"/>
    <s v="保底与流水两者取高"/>
    <s v="0.12"/>
    <s v="0.12"/>
    <s v=""/>
    <n v="3"/>
  </r>
  <r>
    <d v="2016-08-01T00:00:00"/>
    <x v="4"/>
    <x v="4"/>
    <s v="咔卟咔卟"/>
    <n v="37569.599999999999"/>
    <n v="7799.4489599999997"/>
    <x v="2257"/>
    <x v="7999"/>
    <x v="7925"/>
    <x v="10"/>
    <s v="餐饮"/>
    <x v="0"/>
    <s v="小吃/冷饮/果汁吧"/>
    <d v="2014-08-13T00:00:00"/>
    <d v="2016-08-12T00:00:00"/>
    <s v="保底与流水两者取高"/>
    <s v="0.15"/>
    <s v="0.15"/>
    <s v=""/>
    <n v="2"/>
  </r>
  <r>
    <d v="2016-08-01T00:00:00"/>
    <x v="4"/>
    <x v="4"/>
    <s v="Cold Stone 酷圣石"/>
    <n v="136177.19999999998"/>
    <n v="20998.524239999999"/>
    <x v="4737"/>
    <x v="8000"/>
    <x v="7926"/>
    <x v="94"/>
    <s v="餐饮"/>
    <x v="0"/>
    <s v="咖啡店/面包店/冰激凌"/>
    <d v="2014-07-21T00:00:00"/>
    <d v="2019-07-13T00:00:00"/>
    <s v="保底与流水两者取高"/>
    <s v="0.13"/>
    <s v="0.13"/>
    <s v=""/>
    <n v="5"/>
  </r>
  <r>
    <d v="2016-08-01T00:00:00"/>
    <x v="4"/>
    <x v="4"/>
    <s v="Nike 耐克"/>
    <n v="884941.44000000006"/>
    <n v="147608.232192"/>
    <x v="4721"/>
    <x v="8001"/>
    <x v="7927"/>
    <x v="54"/>
    <s v="普通服饰"/>
    <x v="18"/>
    <s v="运动服饰/运动配饰"/>
    <d v="2014-12-16T00:00:00"/>
    <d v="2016-12-15T00:00:00"/>
    <s v="保底与流水两者取高"/>
    <s v="0.16"/>
    <s v="0.16"/>
    <s v=""/>
    <n v="2"/>
  </r>
  <r>
    <d v="2016-08-01T00:00:00"/>
    <x v="4"/>
    <x v="4"/>
    <s v="gxg kids"/>
    <n v="209615.87999999998"/>
    <n v="41147.597243999997"/>
    <x v="2576"/>
    <x v="8002"/>
    <x v="7928"/>
    <x v="184"/>
    <s v="儿童"/>
    <x v="14"/>
    <s v="童装/童鞋"/>
    <d v="2015-04-10T00:00:00"/>
    <d v="2017-04-09T00:00:00"/>
    <s v="保底与流水两者取高"/>
    <s v="0.17"/>
    <s v="0.17"/>
    <s v=""/>
    <n v="2"/>
  </r>
  <r>
    <d v="2016-08-01T00:00:00"/>
    <x v="4"/>
    <x v="4"/>
    <s v="Han Lin BBQ 韩林炭烤"/>
    <n v="484353.6"/>
    <n v="95756.706719999987"/>
    <x v="4738"/>
    <x v="8003"/>
    <x v="7929"/>
    <x v="190"/>
    <s v="餐饮"/>
    <x v="2"/>
    <s v="餐馆/饭店"/>
    <d v="2015-04-10T00:00:00"/>
    <d v="2019-05-09T00:00:00"/>
    <s v="保底与流水两者取高"/>
    <s v="0.11"/>
    <s v="0.11"/>
    <s v=""/>
    <n v="4.0999999999999996"/>
  </r>
  <r>
    <d v="2016-08-01T00:00:00"/>
    <x v="4"/>
    <x v="4"/>
    <s v="Dr. Kong 江博士"/>
    <n v="101117.4"/>
    <n v="18686.495519999997"/>
    <x v="1228"/>
    <x v="8004"/>
    <x v="7930"/>
    <x v="64"/>
    <s v="儿童"/>
    <x v="14"/>
    <s v="童装/童鞋"/>
    <d v="2015-04-18T00:00:00"/>
    <d v="2017-04-17T00:00:00"/>
    <s v="保底与流水两者取高"/>
    <s v="0.17"/>
    <s v="0.17"/>
    <s v=""/>
    <n v="2"/>
  </r>
  <r>
    <d v="2016-08-01T00:00:00"/>
    <x v="4"/>
    <x v="4"/>
    <s v="Adidas Kids"/>
    <n v="140544.84"/>
    <n v="29345.762591999999"/>
    <x v="4739"/>
    <x v="8005"/>
    <x v="7931"/>
    <x v="159"/>
    <s v="儿童"/>
    <x v="14"/>
    <s v="童装/童鞋"/>
    <d v="2015-04-29T00:00:00"/>
    <d v="2017-04-28T00:00:00"/>
    <s v="保底与流水两者取高"/>
    <s v="0.13"/>
    <s v="0.13"/>
    <s v=""/>
    <n v="2"/>
  </r>
  <r>
    <d v="2016-08-01T00:00:00"/>
    <x v="4"/>
    <x v="4"/>
    <s v="Kids Station 好孩子星站"/>
    <n v="92461.680000000008"/>
    <n v="20729.908656000003"/>
    <x v="4740"/>
    <x v="8006"/>
    <x v="7932"/>
    <x v="106"/>
    <s v="儿童"/>
    <x v="14"/>
    <s v="童装/童鞋"/>
    <d v="2015-05-10T00:00:00"/>
    <d v="2017-05-09T00:00:00"/>
    <s v="保底与流水两者取高"/>
    <s v="0.13"/>
    <s v="0.13"/>
    <s v=""/>
    <n v="2"/>
  </r>
  <r>
    <d v="2016-08-01T00:00:00"/>
    <x v="4"/>
    <x v="4"/>
    <s v="15mins"/>
    <n v="115690.8"/>
    <n v="21865.561200000004"/>
    <x v="4741"/>
    <x v="8007"/>
    <x v="7933"/>
    <x v="149"/>
    <s v="普通服饰"/>
    <x v="6"/>
    <s v="鞋"/>
    <d v="2015-06-01T00:00:00"/>
    <d v="2017-05-31T00:00:00"/>
    <s v="保底与流水两者取高"/>
    <s v="0.16"/>
    <s v="0.16"/>
    <s v=""/>
    <n v="2"/>
  </r>
  <r>
    <d v="2016-08-01T00:00:00"/>
    <x v="4"/>
    <x v="4"/>
    <s v="MQD"/>
    <n v="116361.59999999999"/>
    <n v="39306.948479999999"/>
    <x v="4742"/>
    <x v="8008"/>
    <x v="7934"/>
    <x v="63"/>
    <s v="儿童"/>
    <x v="14"/>
    <s v="童装/童鞋"/>
    <d v="2015-06-01T00:00:00"/>
    <d v="2017-05-31T00:00:00"/>
    <s v="保底与流水两者取高"/>
    <s v="0.17"/>
    <s v="0.17"/>
    <s v=""/>
    <n v="2"/>
  </r>
  <r>
    <d v="2016-08-01T00:00:00"/>
    <x v="4"/>
    <x v="4"/>
    <s v="兰芳园"/>
    <n v="220383.24000000002"/>
    <n v="36870.116051999998"/>
    <x v="3297"/>
    <x v="8009"/>
    <x v="7935"/>
    <x v="48"/>
    <s v="餐饮"/>
    <x v="0"/>
    <s v="小吃/冷饮/果汁吧"/>
    <d v="2015-06-01T00:00:00"/>
    <d v="2017-05-31T00:00:00"/>
    <s v="保底与流水两者取高"/>
    <s v="0.15"/>
    <s v="0.15"/>
    <s v=""/>
    <n v="2"/>
  </r>
  <r>
    <d v="2016-08-01T00:00:00"/>
    <x v="4"/>
    <x v="4"/>
    <s v="Lenovo 联想"/>
    <n v="223491.6"/>
    <n v="22863.190680000003"/>
    <x v="1841"/>
    <x v="8010"/>
    <x v="7936"/>
    <x v="174"/>
    <s v="电器"/>
    <x v="20"/>
    <s v="电器/家用电器/IT器材"/>
    <d v="2015-06-01T00:00:00"/>
    <d v="2017-05-31T00:00:00"/>
    <s v="保底与流水两者取高"/>
    <s v="0.05"/>
    <s v="0.05"/>
    <s v=""/>
    <n v="2"/>
  </r>
  <r>
    <d v="2016-08-01T00:00:00"/>
    <x v="4"/>
    <x v="4"/>
    <s v="Jasonwood 坚持我的"/>
    <n v="362786.16"/>
    <n v="71251.201824000003"/>
    <x v="4646"/>
    <x v="8011"/>
    <x v="7937"/>
    <x v="191"/>
    <s v="普通服饰"/>
    <x v="9"/>
    <s v="中性服装/休闲服饰"/>
    <d v="2015-06-17T00:00:00"/>
    <d v="2017-06-16T00:00:00"/>
    <s v="保底与流水两者取高"/>
    <s v="0.17"/>
    <s v="0.17"/>
    <s v=""/>
    <n v="2"/>
  </r>
  <r>
    <d v="2016-08-01T00:00:00"/>
    <x v="4"/>
    <x v="4"/>
    <s v="MLB"/>
    <n v="128838"/>
    <n v="31088.609399999994"/>
    <x v="1738"/>
    <x v="8012"/>
    <x v="7938"/>
    <x v="192"/>
    <s v="普通服饰"/>
    <x v="18"/>
    <s v="运动服饰/运动配饰"/>
    <d v="2015-06-17T00:00:00"/>
    <d v="2017-06-16T00:00:00"/>
    <s v="保底与流水两者取高"/>
    <s v="0.18"/>
    <s v="0.18"/>
    <s v=""/>
    <n v="2"/>
  </r>
  <r>
    <d v="2016-08-01T00:00:00"/>
    <x v="4"/>
    <x v="4"/>
    <s v="爱尚内衣"/>
    <n v="128144.4"/>
    <n v="49258.707359999993"/>
    <x v="4743"/>
    <x v="8013"/>
    <x v="7939"/>
    <x v="41"/>
    <s v="普通服饰"/>
    <x v="9"/>
    <s v="内衣裤/保暖内衣"/>
    <d v="2015-06-01T00:00:00"/>
    <d v="2017-05-31T00:00:00"/>
    <s v="保底与流水两者取高"/>
    <s v="0.15"/>
    <s v="0.15"/>
    <s v=""/>
    <n v="2"/>
  </r>
  <r>
    <d v="2016-08-01T00:00:00"/>
    <x v="4"/>
    <x v="4"/>
    <s v="happyland"/>
    <n v="75513.599999999991"/>
    <n v="24270.071039999999"/>
    <x v="2078"/>
    <x v="8014"/>
    <x v="7940"/>
    <x v="138"/>
    <s v="儿童"/>
    <x v="14"/>
    <s v="童装/童鞋"/>
    <d v="2015-06-01T00:00:00"/>
    <d v="2017-05-31T00:00:00"/>
    <s v="保底与流水两者取高"/>
    <s v="0.17"/>
    <s v="0.17"/>
    <s v=""/>
    <n v="2"/>
  </r>
  <r>
    <d v="2016-08-01T00:00:00"/>
    <x v="4"/>
    <x v="4"/>
    <s v="Adidas 阿迪达斯"/>
    <n v="414693.6"/>
    <n v="72364.033199999991"/>
    <x v="2504"/>
    <x v="8015"/>
    <x v="7941"/>
    <x v="54"/>
    <s v="普通服饰"/>
    <x v="18"/>
    <s v="运动服饰/运动配饰"/>
    <d v="2015-06-17T00:00:00"/>
    <d v="2017-06-16T00:00:00"/>
    <s v="保底与流水两者取高"/>
    <s v="0.16"/>
    <s v="0.16"/>
    <s v=""/>
    <n v="2"/>
  </r>
  <r>
    <d v="2016-08-01T00:00:00"/>
    <x v="4"/>
    <x v="4"/>
    <s v="Skull Candy"/>
    <n v="83451.599999999991"/>
    <n v="19152.142199999998"/>
    <x v="4744"/>
    <x v="8016"/>
    <x v="7942"/>
    <x v="1"/>
    <s v="电器"/>
    <x v="24"/>
    <s v="音像视觉设备/照相器材"/>
    <d v="2015-06-27T00:00:00"/>
    <d v="2017-06-26T00:00:00"/>
    <s v="保底与流水两者取高"/>
    <s v="0.14"/>
    <s v="0.14"/>
    <s v=""/>
    <n v="2"/>
  </r>
  <r>
    <d v="2016-08-01T00:00:00"/>
    <x v="4"/>
    <x v="4"/>
    <s v="泰兰尼斯"/>
    <n v="104039.03999999999"/>
    <n v="18113.196863999998"/>
    <x v="1971"/>
    <x v="8017"/>
    <x v="7943"/>
    <x v="6"/>
    <s v="儿童"/>
    <x v="14"/>
    <s v="童装/童鞋"/>
    <d v="2015-07-16T00:00:00"/>
    <d v="2017-07-15T00:00:00"/>
    <s v="保底与流水两者取高"/>
    <s v="0.16"/>
    <s v="0.16"/>
    <s v=""/>
    <n v="2"/>
  </r>
  <r>
    <d v="2016-08-01T00:00:00"/>
    <x v="4"/>
    <x v="4"/>
    <s v="2平米"/>
    <n v="35248.799999999996"/>
    <n v="7314.1259999999993"/>
    <x v="4745"/>
    <x v="8018"/>
    <x v="7944"/>
    <x v="193"/>
    <s v="其它"/>
    <x v="4"/>
    <s v="家具/厨房/卫浴/灯"/>
    <d v="2015-07-15T00:00:00"/>
    <d v="2017-07-14T00:00:00"/>
    <s v="保底与流水两者取高"/>
    <s v="0.18"/>
    <s v="0.18"/>
    <s v=""/>
    <n v="2"/>
  </r>
  <r>
    <d v="2016-08-01T00:00:00"/>
    <x v="4"/>
    <x v="4"/>
    <s v="雪冰冰"/>
    <n v="80403.599999999991"/>
    <n v="13789.217400000001"/>
    <x v="754"/>
    <x v="8019"/>
    <x v="7945"/>
    <x v="110"/>
    <s v="餐饮"/>
    <x v="0"/>
    <s v="小吃/冷饮/果汁吧"/>
    <d v="2015-10-16T00:00:00"/>
    <d v="2017-10-15T00:00:00"/>
    <s v="保底与流水两者取高"/>
    <s v="0.14"/>
    <s v="0.14"/>
    <s v=""/>
    <n v="2"/>
  </r>
  <r>
    <d v="2016-08-01T00:00:00"/>
    <x v="4"/>
    <x v="4"/>
    <s v="Youngor 雅戈尔"/>
    <n v="269426.39999999997"/>
    <n v="146891.27327999999"/>
    <x v="4746"/>
    <x v="8020"/>
    <x v="7946"/>
    <x v="195"/>
    <s v="普通服饰"/>
    <x v="12"/>
    <s v="男装"/>
    <d v="2016-02-23T00:00:00"/>
    <d v="2019-02-22T00:00:00"/>
    <s v="保底与流水两者取高"/>
    <s v="0.17"/>
    <s v="0.17"/>
    <s v=""/>
    <n v="3"/>
  </r>
  <r>
    <d v="2016-08-01T00:00:00"/>
    <x v="4"/>
    <x v="4"/>
    <s v="Puff"/>
    <n v="52903.199999999997"/>
    <n v="10088.640240000001"/>
    <x v="664"/>
    <x v="8021"/>
    <x v="7947"/>
    <x v="6"/>
    <s v="其它"/>
    <x v="1"/>
    <s v="烟/酒/茶"/>
    <d v="2016-04-01T00:00:00"/>
    <d v="2017-03-31T00:00:00"/>
    <s v="保底与流水两者取高"/>
    <s v="0.17"/>
    <s v="0.17"/>
    <s v=""/>
    <n v="1"/>
  </r>
  <r>
    <d v="2016-08-01T00:00:00"/>
    <x v="4"/>
    <x v="4"/>
    <s v="德茶理"/>
    <n v="64377.479999999996"/>
    <n v="10796.103395999999"/>
    <x v="1390"/>
    <x v="8022"/>
    <x v="7948"/>
    <x v="196"/>
    <s v="餐饮"/>
    <x v="0"/>
    <s v="小吃/冷饮/果汁吧"/>
    <d v="2016-04-20T00:00:00"/>
    <d v="2018-04-19T00:00:00"/>
    <s v="保底与流水两者取高"/>
    <s v="0.14"/>
    <s v="0.14"/>
    <s v=""/>
    <n v="2"/>
  </r>
  <r>
    <d v="2016-08-01T00:00:00"/>
    <x v="4"/>
    <x v="4"/>
    <s v="New Balance Kids"/>
    <n v="81184.800000000003"/>
    <n v="13931.311680000001"/>
    <x v="1270"/>
    <x v="8023"/>
    <x v="7949"/>
    <x v="10"/>
    <s v="儿童"/>
    <x v="14"/>
    <s v="童装/童鞋"/>
    <d v="2016-04-01T00:00:00"/>
    <d v="2017-03-31T00:00:00"/>
    <s v="保底与流水两者取高"/>
    <s v="0.16,0.1"/>
    <s v="0.16"/>
    <s v="0.1"/>
    <n v="1"/>
  </r>
  <r>
    <d v="2016-08-01T00:00:00"/>
    <x v="4"/>
    <x v="4"/>
    <s v="hcw"/>
    <n v="133649.63999999998"/>
    <n v="44558.789976000007"/>
    <x v="4747"/>
    <x v="8024"/>
    <x v="7950"/>
    <x v="164"/>
    <s v="儿童"/>
    <x v="14"/>
    <s v="童装/童鞋"/>
    <d v="2016-05-10T00:00:00"/>
    <d v="2018-05-09T00:00:00"/>
    <s v="保底与流水两者取高"/>
    <s v="0.18"/>
    <s v="0.18"/>
    <s v=""/>
    <n v="2"/>
  </r>
  <r>
    <d v="2016-08-01T00:00:00"/>
    <x v="4"/>
    <x v="4"/>
    <s v="The Green Party"/>
    <n v="692325.84000000008"/>
    <n v="126626.396136"/>
    <x v="3382"/>
    <x v="8025"/>
    <x v="7951"/>
    <x v="186"/>
    <s v="其它"/>
    <x v="1"/>
    <s v="礼品/精品/手工艺品"/>
    <d v="2016-05-11T00:00:00"/>
    <d v="2018-05-09T00:00:00"/>
    <s v="保底与流水两者取高"/>
    <s v="0.16"/>
    <s v="0.16"/>
    <s v=""/>
    <n v="2"/>
  </r>
  <r>
    <d v="2016-08-01T00:00:00"/>
    <x v="4"/>
    <x v="4"/>
    <s v="艾蜜雪"/>
    <n v="69891.599999999991"/>
    <n v="34065.165840000001"/>
    <x v="4748"/>
    <x v="8026"/>
    <x v="7952"/>
    <x v="159"/>
    <s v="普通服饰"/>
    <x v="13"/>
    <s v="女装"/>
    <d v="2016-05-20T00:00:00"/>
    <d v="2018-05-19T00:00:00"/>
    <s v="保底与流水两者取高"/>
    <s v="0.18"/>
    <s v="0.18"/>
    <s v=""/>
    <n v="2"/>
  </r>
  <r>
    <d v="2016-08-01T00:00:00"/>
    <x v="4"/>
    <x v="4"/>
    <s v="G'RSAGA"/>
    <n v="131970"/>
    <n v="52985.954999999994"/>
    <x v="4749"/>
    <x v="8027"/>
    <x v="7953"/>
    <x v="20"/>
    <s v="普通服饰"/>
    <x v="12"/>
    <s v="男装"/>
    <d v="2016-05-20T00:00:00"/>
    <d v="2018-05-19T00:00:00"/>
    <s v="保底与流水两者取高"/>
    <s v="0.17"/>
    <s v="0.17"/>
    <s v=""/>
    <n v="2"/>
  </r>
  <r>
    <d v="2016-08-01T00:00:00"/>
    <x v="4"/>
    <x v="4"/>
    <s v="NBA"/>
    <n v="269760.84000000003"/>
    <n v="53439.622404000002"/>
    <x v="975"/>
    <x v="8028"/>
    <x v="7954"/>
    <x v="97"/>
    <s v="普通服饰"/>
    <x v="18"/>
    <s v="运动服饰/运动配饰"/>
    <d v="2016-05-20T00:00:00"/>
    <d v="2018-05-19T00:00:00"/>
    <s v="保底与流水两者取高"/>
    <s v="0.17"/>
    <s v="0.17"/>
    <s v=""/>
    <n v="2"/>
  </r>
  <r>
    <d v="2016-08-01T00:00:00"/>
    <x v="4"/>
    <x v="4"/>
    <s v="创想乐高"/>
    <n v="480710.39999999997"/>
    <n v="105467.86176"/>
    <x v="3212"/>
    <x v="8029"/>
    <x v="7955"/>
    <x v="197"/>
    <s v="儿童"/>
    <x v="26"/>
    <s v="儿童早教"/>
    <d v="2016-05-20T00:00:00"/>
    <d v="2021-05-19T00:00:00"/>
    <s v="保底与流水两者取高"/>
    <s v="0.14"/>
    <s v="0.14"/>
    <s v=""/>
    <n v="5"/>
  </r>
  <r>
    <d v="2016-08-01T00:00:00"/>
    <x v="4"/>
    <x v="4"/>
    <s v="四条小鱼"/>
    <n v="198900"/>
    <n v="96705.180000000008"/>
    <x v="4750"/>
    <x v="8030"/>
    <x v="7956"/>
    <x v="27"/>
    <s v="儿童"/>
    <x v="22"/>
    <s v="儿童主题乐园"/>
    <d v="2016-06-01T00:00:00"/>
    <d v="2018-05-31T00:00:00"/>
    <s v="保底与流水两者取高"/>
    <s v="0.22"/>
    <s v="0.22"/>
    <s v=""/>
    <n v="2"/>
  </r>
  <r>
    <d v="2016-08-01T00:00:00"/>
    <x v="4"/>
    <x v="4"/>
    <s v="O2"/>
    <n v="107666.4"/>
    <n v="17592.689759999997"/>
    <x v="1277"/>
    <x v="8031"/>
    <x v="7957"/>
    <x v="9"/>
    <s v="餐饮"/>
    <x v="0"/>
    <s v="小吃/冷饮/果汁吧"/>
    <d v="2016-06-25T00:00:00"/>
    <d v="2018-06-24T00:00:00"/>
    <s v="保底与流水两者取高"/>
    <s v="0.15"/>
    <s v="0.15"/>
    <s v=""/>
    <n v="2"/>
  </r>
  <r>
    <d v="2016-08-01T00:00:00"/>
    <x v="4"/>
    <x v="4"/>
    <s v="Balabala 巴拉巴拉"/>
    <n v="294308.52"/>
    <n v="55800.895391999999"/>
    <x v="665"/>
    <x v="8032"/>
    <x v="7958"/>
    <x v="54"/>
    <s v="儿童"/>
    <x v="14"/>
    <s v="童装/童鞋"/>
    <d v="2013-01-11T00:00:00"/>
    <d v="2017-05-09T00:00:00"/>
    <s v="保底与流水两者取高"/>
    <s v="0.16"/>
    <s v="0.16"/>
    <s v=""/>
    <n v="4.3"/>
  </r>
  <r>
    <d v="2016-08-01T00:00:00"/>
    <x v="4"/>
    <x v="4"/>
    <s v="维果部落(03-K11)"/>
    <n v="63702"/>
    <n v="7325.7300000000005"/>
    <x v="4751"/>
    <x v="8033"/>
    <x v="7959"/>
    <x v="11"/>
    <s v="餐饮"/>
    <x v="0"/>
    <s v="小吃/冷饮/果汁吧"/>
    <d v="2014-03-14T00:00:00"/>
    <d v="2017-03-13T00:00:00"/>
    <s v="保底与流水两者取高"/>
    <s v="0.1"/>
    <s v="0.1"/>
    <s v=""/>
    <n v="3"/>
  </r>
  <r>
    <d v="2016-08-01T00:00:00"/>
    <x v="4"/>
    <x v="4"/>
    <s v="维果部落(03-K12)"/>
    <n v="55530"/>
    <n v="6469.2449999999999"/>
    <x v="3830"/>
    <x v="8034"/>
    <x v="7960"/>
    <x v="11"/>
    <s v="餐饮"/>
    <x v="0"/>
    <s v="小吃/冷饮/果汁吧"/>
    <d v="2014-03-14T00:00:00"/>
    <d v="2017-03-13T00:00:00"/>
    <s v="保底与流水两者取高"/>
    <s v="0.1"/>
    <s v="0.1"/>
    <s v=""/>
    <n v="3"/>
  </r>
  <r>
    <d v="2016-08-01T00:00:00"/>
    <x v="4"/>
    <x v="4"/>
    <s v="爱茜茜里(冰车)"/>
    <n v="13179.6"/>
    <n v="2850.7474799999995"/>
    <x v="4752"/>
    <x v="8035"/>
    <x v="7961"/>
    <x v="11"/>
    <s v="餐饮"/>
    <x v="0"/>
    <s v="咖啡店/面包店/冰激凌"/>
    <d v="2014-05-31T00:00:00"/>
    <d v="2016-11-30T00:00:00"/>
    <s v="保底与流水两者取高"/>
    <s v="0.16"/>
    <s v="0.16"/>
    <s v=""/>
    <n v="2.5"/>
  </r>
  <r>
    <d v="2016-08-01T00:00:00"/>
    <x v="4"/>
    <x v="4"/>
    <s v="热气球"/>
    <n v="141242.4"/>
    <n v="10169.452800000001"/>
    <x v="349"/>
    <x v="8036"/>
    <x v="7962"/>
    <x v="194"/>
    <s v="儿童"/>
    <x v="22"/>
    <s v="儿童主题乐园"/>
    <d v="2015-10-01T00:00:00"/>
    <d v="2016-09-30T00:00:00"/>
    <s v="保底与流水两者取和"/>
    <s v="0.06"/>
    <s v="0.06"/>
    <s v=""/>
    <n v="1"/>
  </r>
  <r>
    <d v="2016-08-01T00:00:00"/>
    <x v="4"/>
    <x v="4"/>
    <s v="Balabala 巴拉巴拉（03-32）"/>
    <n v="93759.48000000001"/>
    <n v="18986.294700000002"/>
    <x v="1889"/>
    <x v="8037"/>
    <x v="7963"/>
    <x v="137"/>
    <s v="儿童"/>
    <x v="14"/>
    <s v="童装/童鞋"/>
    <d v="2016-01-16T00:00:00"/>
    <d v="2018-01-15T00:00:00"/>
    <s v="保底与流水两者取高"/>
    <s v="0.16"/>
    <s v="0.16"/>
    <s v=""/>
    <n v="2"/>
  </r>
  <r>
    <d v="2016-08-01T00:00:00"/>
    <x v="4"/>
    <x v="4"/>
    <s v="热气球（03-38B）"/>
    <n v="414378"/>
    <n v="77115.74579999999"/>
    <x v="3237"/>
    <x v="8038"/>
    <x v="7964"/>
    <x v="153"/>
    <s v="儿童"/>
    <x v="22"/>
    <s v="儿童主题乐园"/>
    <d v="2016-06-06T00:00:00"/>
    <d v="2019-06-05T00:00:00"/>
    <s v="保底与流水两者取高"/>
    <s v="0.1"/>
    <s v="0.1"/>
    <s v=""/>
    <n v="3"/>
  </r>
  <r>
    <d v="2016-09-01T00:00:00"/>
    <x v="4"/>
    <x v="4"/>
    <s v="Mentor Salon 曼都沙龙"/>
    <n v="295741.2"/>
    <n v="32620.254359999995"/>
    <x v="4753"/>
    <x v="8039"/>
    <x v="7965"/>
    <x v="25"/>
    <s v="美容"/>
    <x v="8"/>
    <s v="美容/美发/美甲"/>
    <d v="2013-01-11T00:00:00"/>
    <d v="2018-05-09T00:00:00"/>
    <s v="纯保底"/>
    <s v="0."/>
    <s v="0."/>
    <s v=""/>
    <n v="5.3"/>
  </r>
  <r>
    <d v="2016-09-01T00:00:00"/>
    <x v="4"/>
    <x v="4"/>
    <s v="Grandma's Home 外婆家"/>
    <n v="2574182.2799999998"/>
    <n v="114808.529688"/>
    <x v="2003"/>
    <x v="8040"/>
    <x v="7966"/>
    <x v="170"/>
    <s v="餐饮"/>
    <x v="2"/>
    <s v="餐馆/饭店"/>
    <d v="2012-11-28T00:00:00"/>
    <d v="2023-05-09T00:00:00"/>
    <s v="纯保底"/>
    <s v="0."/>
    <s v="0."/>
    <s v=""/>
    <n v="10.4"/>
  </r>
  <r>
    <d v="2016-09-01T00:00:00"/>
    <x v="4"/>
    <x v="4"/>
    <s v="jnby by JNBY"/>
    <n v="49791.6"/>
    <n v="0"/>
    <x v="100"/>
    <x v="8041"/>
    <x v="104"/>
    <x v="25"/>
    <s v="儿童"/>
    <x v="14"/>
    <s v="童装/童鞋"/>
    <d v="2013-01-11T00:00:00"/>
    <d v="2016-08-31T00:00:00"/>
    <s v="保底与流水两者取高"/>
    <s v="0.18"/>
    <s v="0.18"/>
    <s v=""/>
    <n v="3.6"/>
  </r>
  <r>
    <d v="2016-09-01T00:00:00"/>
    <x v="4"/>
    <x v="4"/>
    <s v="New Balance 新百伦"/>
    <n v="465406.71599999996"/>
    <n v="73301.557769999999"/>
    <x v="4626"/>
    <x v="8042"/>
    <x v="7967"/>
    <x v="177"/>
    <s v="普通服饰"/>
    <x v="18"/>
    <s v="运动服饰/运动配饰"/>
    <d v="2013-03-10T00:00:00"/>
    <d v="2017-05-09T00:00:00"/>
    <s v="保底与流水两者取高"/>
    <s v="0.13"/>
    <s v="0.13"/>
    <s v=""/>
    <n v="4.2"/>
  </r>
  <r>
    <d v="2016-09-01T00:00:00"/>
    <x v="4"/>
    <x v="4"/>
    <s v="Les Enphants 丽婴房"/>
    <n v="229968"/>
    <n v="47925.331199999993"/>
    <x v="4754"/>
    <x v="8043"/>
    <x v="7968"/>
    <x v="55"/>
    <s v="儿童"/>
    <x v="14"/>
    <s v="母婴用品"/>
    <d v="2013-02-21T00:00:00"/>
    <d v="2017-05-09T00:00:00"/>
    <s v="保底与流水两者取高"/>
    <s v="0.18"/>
    <s v="0.18"/>
    <s v=""/>
    <n v="4.2"/>
  </r>
  <r>
    <d v="2016-09-01T00:00:00"/>
    <x v="4"/>
    <x v="4"/>
    <s v="Mini Peace 太平鸟童装"/>
    <n v="242860.79999999999"/>
    <n v="44686.387200000005"/>
    <x v="1836"/>
    <x v="8044"/>
    <x v="7969"/>
    <x v="183"/>
    <s v="儿童"/>
    <x v="14"/>
    <s v="童装/童鞋"/>
    <d v="2013-01-21T00:00:00"/>
    <d v="2017-05-09T00:00:00"/>
    <s v="保底与流水两者取高"/>
    <s v="0.16"/>
    <s v="0.16"/>
    <s v=""/>
    <n v="4.3"/>
  </r>
  <r>
    <d v="2016-09-01T00:00:00"/>
    <x v="4"/>
    <x v="4"/>
    <s v="银乐迪"/>
    <n v="728984.4"/>
    <n v="189827.53775999998"/>
    <x v="3228"/>
    <x v="8045"/>
    <x v="7970"/>
    <x v="166"/>
    <s v="休闲娱乐"/>
    <x v="23"/>
    <s v="KTV"/>
    <d v="2013-01-08T00:00:00"/>
    <d v="2023-05-09T00:00:00"/>
    <s v="纯保底"/>
    <s v="0."/>
    <s v="0."/>
    <s v=""/>
    <n v="10.3"/>
  </r>
  <r>
    <d v="2016-09-01T00:00:00"/>
    <x v="4"/>
    <x v="4"/>
    <s v="Caffe Bene 咖啡陪你"/>
    <n v="64325.328000000001"/>
    <n v="20738.4857472"/>
    <x v="4755"/>
    <x v="8046"/>
    <x v="7971"/>
    <x v="167"/>
    <s v="餐饮"/>
    <x v="0"/>
    <s v="咖啡店/面包店/冰激凌"/>
    <d v="2013-03-25T00:00:00"/>
    <d v="2018-04-23T00:00:00"/>
    <s v="保底与流水两者取高"/>
    <s v="0.1"/>
    <s v="0.1"/>
    <s v=""/>
    <n v="5.0999999999999996"/>
  </r>
  <r>
    <d v="2016-09-01T00:00:00"/>
    <x v="4"/>
    <x v="4"/>
    <s v="青花瓷"/>
    <n v="537990"/>
    <n v="69024.116999999998"/>
    <x v="1533"/>
    <x v="8047"/>
    <x v="7972"/>
    <x v="168"/>
    <s v="餐饮"/>
    <x v="2"/>
    <s v="餐馆/饭店"/>
    <d v="2012-12-24T00:00:00"/>
    <d v="2021-05-09T00:00:00"/>
    <s v="保底(含物管费)与流水两者取高"/>
    <s v="0.09"/>
    <s v="0.09"/>
    <s v=""/>
    <n v="8.4"/>
  </r>
  <r>
    <d v="2016-09-01T00:00:00"/>
    <x v="4"/>
    <x v="4"/>
    <s v="菲滋比萨"/>
    <n v="812305.2"/>
    <n v="91628.026559999998"/>
    <x v="1124"/>
    <x v="8048"/>
    <x v="7973"/>
    <x v="169"/>
    <s v="餐饮"/>
    <x v="2"/>
    <s v="快餐"/>
    <d v="2012-12-14T00:00:00"/>
    <d v="2021-05-09T00:00:00"/>
    <s v="保底与流水两者取高"/>
    <s v="0.09"/>
    <s v="0.09"/>
    <s v=""/>
    <n v="8.4"/>
  </r>
  <r>
    <d v="2016-09-01T00:00:00"/>
    <x v="4"/>
    <x v="4"/>
    <s v="云蝶"/>
    <n v="293923.20000000001"/>
    <n v="49290.920639999989"/>
    <x v="4756"/>
    <x v="8049"/>
    <x v="7974"/>
    <x v="172"/>
    <s v="餐饮"/>
    <x v="2"/>
    <s v="餐馆/饭店"/>
    <d v="2012-12-28T00:00:00"/>
    <d v="2018-05-09T00:00:00"/>
    <s v="保底与流水两者取高"/>
    <s v="0.11"/>
    <s v="0.11"/>
    <s v=""/>
    <n v="5.4"/>
  </r>
  <r>
    <d v="2016-09-01T00:00:00"/>
    <x v="4"/>
    <x v="4"/>
    <s v="粉壹仟"/>
    <n v="205291.89600000001"/>
    <n v="41407.375423200006"/>
    <x v="4757"/>
    <x v="8050"/>
    <x v="7975"/>
    <x v="173"/>
    <s v="餐饮"/>
    <x v="2"/>
    <s v="快餐"/>
    <d v="2012-12-06T00:00:00"/>
    <d v="2018-05-09T00:00:00"/>
    <s v="保底与流水两者取高"/>
    <s v="0.1"/>
    <s v="0.1"/>
    <s v=""/>
    <n v="5.4"/>
  </r>
  <r>
    <d v="2016-09-01T00:00:00"/>
    <x v="4"/>
    <x v="4"/>
    <s v="避风塘"/>
    <n v="845640.75599999994"/>
    <n v="88200.330850800005"/>
    <x v="546"/>
    <x v="8051"/>
    <x v="7976"/>
    <x v="178"/>
    <s v="餐饮"/>
    <x v="2"/>
    <s v="餐馆/饭店"/>
    <d v="2012-11-27T00:00:00"/>
    <d v="2021-05-09T00:00:00"/>
    <s v="保底(含物管费)与流水两者取高"/>
    <s v="0.08"/>
    <s v="0.08"/>
    <s v=""/>
    <n v="8.5"/>
  </r>
  <r>
    <d v="2016-09-01T00:00:00"/>
    <x v="4"/>
    <x v="4"/>
    <s v="新华书店"/>
    <n v="270955.32"/>
    <n v="52971.765059999998"/>
    <x v="3302"/>
    <x v="8052"/>
    <x v="7977"/>
    <x v="176"/>
    <s v="其它"/>
    <x v="1"/>
    <s v="书店/漫画/杂志"/>
    <d v="2013-04-19T00:00:00"/>
    <d v="2017-05-18T00:00:00"/>
    <s v="保底与流水两者取高"/>
    <s v="0.11"/>
    <s v="0.11"/>
    <s v=""/>
    <n v="4.0999999999999996"/>
  </r>
  <r>
    <d v="2016-09-01T00:00:00"/>
    <x v="4"/>
    <x v="4"/>
    <s v="Subway 赛百味"/>
    <n v="117776.28000000001"/>
    <n v="18596.874612000003"/>
    <x v="2600"/>
    <x v="8053"/>
    <x v="7978"/>
    <x v="179"/>
    <s v="餐饮"/>
    <x v="2"/>
    <s v="快餐"/>
    <d v="2013-02-07T00:00:00"/>
    <d v="2018-05-09T00:00:00"/>
    <s v="保底与流水两者取高"/>
    <s v="0.12"/>
    <s v="0.12"/>
    <s v=""/>
    <n v="5.3"/>
  </r>
  <r>
    <d v="2016-09-01T00:00:00"/>
    <x v="4"/>
    <x v="4"/>
    <s v="中影影院"/>
    <n v="1997761.56"/>
    <n v="261771.6912"/>
    <x v="4758"/>
    <x v="8054"/>
    <x v="7979"/>
    <x v="180"/>
    <s v="休闲娱乐"/>
    <x v="25"/>
    <s v="电影院"/>
    <d v="2012-08-29T00:00:00"/>
    <d v="2033-05-09T00:00:00"/>
    <s v="保底与流水两者取高"/>
    <s v="0.12"/>
    <s v="0.12"/>
    <s v=""/>
    <n v="20.7"/>
  </r>
  <r>
    <d v="2016-09-01T00:00:00"/>
    <x v="4"/>
    <x v="4"/>
    <s v="M·latin 马拉丁"/>
    <n v="360068.39999999997"/>
    <n v="75038.254560000001"/>
    <x v="4759"/>
    <x v="8055"/>
    <x v="7980"/>
    <x v="185"/>
    <s v="儿童"/>
    <x v="14"/>
    <s v="童装/童鞋"/>
    <d v="2013-01-07T00:00:00"/>
    <d v="2018-05-09T00:00:00"/>
    <s v="保底与流水两者取高"/>
    <s v="0.17"/>
    <s v="0.17"/>
    <s v=""/>
    <n v="5.3"/>
  </r>
  <r>
    <d v="2016-09-01T00:00:00"/>
    <x v="4"/>
    <x v="4"/>
    <s v="KFC Select 肯德基精选"/>
    <n v="372000"/>
    <n v="30662.579999999994"/>
    <x v="4760"/>
    <x v="6322"/>
    <x v="7981"/>
    <x v="181"/>
    <s v="餐饮"/>
    <x v="2"/>
    <s v="快餐"/>
    <d v="2013-03-04T00:00:00"/>
    <d v="2028-06-13T00:00:00"/>
    <s v="保底与流水两者取高"/>
    <n v="0.08"/>
    <n v="0.08"/>
    <s v=""/>
    <n v="15.3"/>
  </r>
  <r>
    <d v="2016-09-01T00:00:00"/>
    <x v="4"/>
    <x v="4"/>
    <s v="娇莉芙"/>
    <n v="298038"/>
    <n v="75820.867200000008"/>
    <x v="4761"/>
    <x v="8056"/>
    <x v="7982"/>
    <x v="145"/>
    <s v="美容"/>
    <x v="8"/>
    <s v="美容/美发/美甲"/>
    <d v="2012-11-30T00:00:00"/>
    <d v="2018-05-09T00:00:00"/>
    <s v="保底与流水两者取高"/>
    <s v="0.11"/>
    <s v="0.11"/>
    <s v=""/>
    <n v="5.4"/>
  </r>
  <r>
    <d v="2016-09-01T00:00:00"/>
    <x v="4"/>
    <x v="4"/>
    <s v="木马王国"/>
    <n v="1125702"/>
    <n v="196660.13939999999"/>
    <x v="4553"/>
    <x v="8057"/>
    <x v="7983"/>
    <x v="189"/>
    <s v="儿童"/>
    <x v="22"/>
    <s v="儿童主题乐园"/>
    <d v="2013-01-14T00:00:00"/>
    <d v="2022-05-13T00:00:00"/>
    <s v="保底(含物管费)与流水两者取高"/>
    <n v="0"/>
    <n v="0"/>
    <s v=""/>
    <n v="9.3000000000000007"/>
  </r>
  <r>
    <d v="2016-09-01T00:00:00"/>
    <x v="4"/>
    <x v="4"/>
    <s v="I Love Choc"/>
    <n v="151322.4"/>
    <n v="28978.239600000004"/>
    <x v="1068"/>
    <x v="8058"/>
    <x v="7984"/>
    <x v="149"/>
    <s v="普通服饰"/>
    <x v="9"/>
    <s v="中性服装/休闲服饰"/>
    <d v="2013-02-25T00:00:00"/>
    <d v="2017-05-09T00:00:00"/>
    <s v="保底与流水两者取高"/>
    <s v="0.16"/>
    <s v="0.16"/>
    <s v=""/>
    <n v="4.2"/>
  </r>
  <r>
    <d v="2016-09-01T00:00:00"/>
    <x v="4"/>
    <x v="4"/>
    <s v="Skechers 斯凯奇"/>
    <n v="464942.39999999997"/>
    <n v="92848.997279999996"/>
    <x v="4762"/>
    <x v="8059"/>
    <x v="7985"/>
    <x v="5"/>
    <s v="普通服饰"/>
    <x v="9"/>
    <s v="中性服装/休闲服饰"/>
    <d v="2013-06-20T00:00:00"/>
    <d v="2017-07-19T00:00:00"/>
    <s v="保底与流水两者取高"/>
    <s v="0.17"/>
    <s v="0.17"/>
    <s v=""/>
    <n v="4.0999999999999996"/>
  </r>
  <r>
    <d v="2016-09-01T00:00:00"/>
    <x v="4"/>
    <x v="4"/>
    <s v="山葵家"/>
    <n v="686926.32"/>
    <n v="72195.956231999997"/>
    <x v="1083"/>
    <x v="8060"/>
    <x v="7986"/>
    <x v="177"/>
    <s v="餐饮"/>
    <x v="2"/>
    <s v="餐馆/饭店"/>
    <d v="2014-01-01T00:00:00"/>
    <d v="2017-12-31T00:00:00"/>
    <s v="保底(含物管费)与流水两者取高"/>
    <s v="0.1"/>
    <s v="0.1"/>
    <s v=""/>
    <n v="4"/>
  </r>
  <r>
    <d v="2016-09-01T00:00:00"/>
    <x v="4"/>
    <x v="4"/>
    <s v="Carrera 卡雷拉"/>
    <n v="42787.199999999997"/>
    <n v="11351.444160000001"/>
    <x v="1383"/>
    <x v="2198"/>
    <x v="7987"/>
    <x v="47"/>
    <s v="儿童"/>
    <x v="14"/>
    <s v="儿童玩具"/>
    <d v="2014-05-28T00:00:00"/>
    <d v="2017-05-27T00:00:00"/>
    <s v="保底与流水两者取高"/>
    <s v="0.12"/>
    <s v="0.12"/>
    <s v=""/>
    <n v="3"/>
  </r>
  <r>
    <d v="2016-09-01T00:00:00"/>
    <x v="4"/>
    <x v="4"/>
    <s v="咔卟咔卟"/>
    <n v="37278"/>
    <n v="7943.9417999999987"/>
    <x v="1933"/>
    <x v="8061"/>
    <x v="7988"/>
    <x v="10"/>
    <s v="餐饮"/>
    <x v="0"/>
    <s v="小吃/冷饮/果汁吧"/>
    <d v="2014-08-13T00:00:00"/>
    <d v="2017-08-12T00:00:00"/>
    <s v="保底与流水两者取高"/>
    <s v="0.16"/>
    <s v="0.16"/>
    <s v=""/>
    <n v="3"/>
  </r>
  <r>
    <d v="2016-09-01T00:00:00"/>
    <x v="4"/>
    <x v="4"/>
    <s v="Cold Stone 酷圣石"/>
    <n v="93128.4"/>
    <n v="15133.365"/>
    <x v="310"/>
    <x v="8062"/>
    <x v="7989"/>
    <x v="94"/>
    <s v="餐饮"/>
    <x v="0"/>
    <s v="咖啡店/面包店/冰激凌"/>
    <d v="2014-07-21T00:00:00"/>
    <d v="2019-07-13T00:00:00"/>
    <s v="保底与流水两者取高"/>
    <s v="0.13"/>
    <s v="0.13"/>
    <s v=""/>
    <n v="5"/>
  </r>
  <r>
    <d v="2016-09-01T00:00:00"/>
    <x v="4"/>
    <x v="4"/>
    <s v="Nike 耐克"/>
    <n v="750044.76"/>
    <n v="126007.51968"/>
    <x v="4763"/>
    <x v="8063"/>
    <x v="7990"/>
    <x v="54"/>
    <s v="普通服饰"/>
    <x v="18"/>
    <s v="运动服饰/运动配饰"/>
    <d v="2014-12-16T00:00:00"/>
    <d v="2016-12-15T00:00:00"/>
    <s v="保底与流水两者取高"/>
    <s v="0.16"/>
    <s v="0.16"/>
    <s v=""/>
    <n v="2"/>
  </r>
  <r>
    <d v="2016-09-01T00:00:00"/>
    <x v="4"/>
    <x v="4"/>
    <s v="gxg kids"/>
    <n v="164037.12"/>
    <n v="34513.410047999998"/>
    <x v="3165"/>
    <x v="8064"/>
    <x v="7991"/>
    <x v="184"/>
    <s v="儿童"/>
    <x v="14"/>
    <s v="童装/童鞋"/>
    <d v="2015-04-10T00:00:00"/>
    <d v="2017-04-09T00:00:00"/>
    <s v="保底与流水两者取高"/>
    <s v="0.17"/>
    <s v="0.17"/>
    <s v=""/>
    <n v="2"/>
  </r>
  <r>
    <d v="2016-09-01T00:00:00"/>
    <x v="4"/>
    <x v="4"/>
    <s v="Han Lin BBQ 韩林炭烤"/>
    <n v="433459.20000000001"/>
    <n v="95751.137279999981"/>
    <x v="4764"/>
    <x v="8065"/>
    <x v="7992"/>
    <x v="190"/>
    <s v="餐饮"/>
    <x v="2"/>
    <s v="餐馆/饭店"/>
    <d v="2015-04-10T00:00:00"/>
    <d v="2019-05-09T00:00:00"/>
    <s v="保底与流水两者取高"/>
    <s v="0.11"/>
    <s v="0.11"/>
    <s v=""/>
    <n v="4.0999999999999996"/>
  </r>
  <r>
    <d v="2016-09-01T00:00:00"/>
    <x v="4"/>
    <x v="4"/>
    <s v="Dr. Kong 江博士"/>
    <n v="220690.8"/>
    <n v="40033.311120000006"/>
    <x v="4765"/>
    <x v="8066"/>
    <x v="7993"/>
    <x v="64"/>
    <s v="儿童"/>
    <x v="14"/>
    <s v="童装/童鞋"/>
    <d v="2015-04-18T00:00:00"/>
    <d v="2017-04-17T00:00:00"/>
    <s v="保底与流水两者取高"/>
    <s v="0.17"/>
    <s v="0.17"/>
    <s v=""/>
    <n v="2"/>
  </r>
  <r>
    <d v="2016-09-01T00:00:00"/>
    <x v="4"/>
    <x v="4"/>
    <s v="Adidas Kids"/>
    <n v="178527.24000000002"/>
    <n v="29332.025532000003"/>
    <x v="1226"/>
    <x v="8067"/>
    <x v="7994"/>
    <x v="159"/>
    <s v="儿童"/>
    <x v="14"/>
    <s v="童装/童鞋"/>
    <d v="2015-04-29T00:00:00"/>
    <d v="2017-04-28T00:00:00"/>
    <s v="保底与流水两者取高"/>
    <s v="0.13"/>
    <s v="0.13"/>
    <s v=""/>
    <n v="2"/>
  </r>
  <r>
    <d v="2016-09-01T00:00:00"/>
    <x v="4"/>
    <x v="4"/>
    <s v="Kids Station 好孩子星站"/>
    <n v="200349.6"/>
    <n v="30713.593679999994"/>
    <x v="4766"/>
    <x v="8068"/>
    <x v="7995"/>
    <x v="106"/>
    <s v="儿童"/>
    <x v="14"/>
    <s v="童装/童鞋"/>
    <d v="2015-05-10T00:00:00"/>
    <d v="2017-05-09T00:00:00"/>
    <s v="保底与流水两者取高"/>
    <s v="0.13"/>
    <s v="0.13"/>
    <s v=""/>
    <n v="2"/>
  </r>
  <r>
    <d v="2016-09-01T00:00:00"/>
    <x v="4"/>
    <x v="4"/>
    <s v="15mins"/>
    <n v="114848.4"/>
    <n v="21740.80212"/>
    <x v="1474"/>
    <x v="8069"/>
    <x v="7996"/>
    <x v="149"/>
    <s v="普通服饰"/>
    <x v="6"/>
    <s v="鞋"/>
    <d v="2015-06-01T00:00:00"/>
    <d v="2017-05-31T00:00:00"/>
    <s v="保底与流水两者取高"/>
    <s v="0.16"/>
    <s v="0.16"/>
    <s v=""/>
    <n v="2"/>
  </r>
  <r>
    <d v="2016-09-01T00:00:00"/>
    <x v="4"/>
    <x v="4"/>
    <s v="MQD"/>
    <n v="136266"/>
    <n v="39299.114399999999"/>
    <x v="4767"/>
    <x v="8070"/>
    <x v="7997"/>
    <x v="63"/>
    <s v="儿童"/>
    <x v="14"/>
    <s v="童装/童鞋"/>
    <d v="2015-06-01T00:00:00"/>
    <d v="2017-05-31T00:00:00"/>
    <s v="保底与流水两者取高"/>
    <s v="0.17"/>
    <s v="0.17"/>
    <s v=""/>
    <n v="2"/>
  </r>
  <r>
    <d v="2016-09-01T00:00:00"/>
    <x v="4"/>
    <x v="4"/>
    <s v="兰芳园"/>
    <n v="206706.24000000002"/>
    <n v="34726.64832"/>
    <x v="4763"/>
    <x v="8071"/>
    <x v="7998"/>
    <x v="48"/>
    <s v="餐饮"/>
    <x v="0"/>
    <s v="小吃/冷饮/果汁吧"/>
    <d v="2015-06-01T00:00:00"/>
    <d v="2017-05-31T00:00:00"/>
    <s v="保底与流水两者取高"/>
    <s v="0.15"/>
    <s v="0.15"/>
    <s v=""/>
    <n v="2"/>
  </r>
  <r>
    <d v="2016-09-01T00:00:00"/>
    <x v="4"/>
    <x v="4"/>
    <s v="Lenovo 联想"/>
    <n v="301810.8"/>
    <n v="22877.25864"/>
    <x v="339"/>
    <x v="8072"/>
    <x v="7999"/>
    <x v="174"/>
    <s v="电器"/>
    <x v="20"/>
    <s v="电器/家用电器/IT器材"/>
    <d v="2015-06-01T00:00:00"/>
    <d v="2017-05-31T00:00:00"/>
    <s v="保底与流水两者取高"/>
    <s v="0.05"/>
    <s v="0.05"/>
    <s v=""/>
    <n v="2"/>
  </r>
  <r>
    <d v="2016-09-01T00:00:00"/>
    <x v="4"/>
    <x v="4"/>
    <s v="Jasonwood 坚持我的"/>
    <n v="404947.68"/>
    <n v="78762.323760000014"/>
    <x v="3406"/>
    <x v="8073"/>
    <x v="8000"/>
    <x v="191"/>
    <s v="普通服饰"/>
    <x v="9"/>
    <s v="中性服装/休闲服饰"/>
    <d v="2015-06-17T00:00:00"/>
    <d v="2017-06-16T00:00:00"/>
    <s v="保底与流水两者取高"/>
    <s v="0.17"/>
    <s v="0.17"/>
    <s v=""/>
    <n v="2"/>
  </r>
  <r>
    <d v="2016-09-01T00:00:00"/>
    <x v="4"/>
    <x v="4"/>
    <s v="MLB"/>
    <n v="138161.28"/>
    <n v="31086.288"/>
    <x v="4768"/>
    <x v="8074"/>
    <x v="8001"/>
    <x v="192"/>
    <s v="普通服饰"/>
    <x v="18"/>
    <s v="运动服饰/运动配饰"/>
    <d v="2015-06-17T00:00:00"/>
    <d v="2017-06-16T00:00:00"/>
    <s v="保底与流水两者取高"/>
    <s v="0.18"/>
    <s v="0.18"/>
    <s v=""/>
    <n v="2"/>
  </r>
  <r>
    <d v="2016-09-01T00:00:00"/>
    <x v="4"/>
    <x v="4"/>
    <s v="爱尚内衣"/>
    <n v="106162.8"/>
    <n v="49259.539199999992"/>
    <x v="4769"/>
    <x v="8075"/>
    <x v="8002"/>
    <x v="41"/>
    <s v="普通服饰"/>
    <x v="9"/>
    <s v="内衣裤/保暖内衣"/>
    <d v="2015-06-01T00:00:00"/>
    <d v="2017-05-31T00:00:00"/>
    <s v="保底与流水两者取高"/>
    <s v="0.15"/>
    <s v="0.15"/>
    <s v=""/>
    <n v="2"/>
  </r>
  <r>
    <d v="2016-09-01T00:00:00"/>
    <x v="4"/>
    <x v="4"/>
    <s v="happyland"/>
    <n v="122475.59999999999"/>
    <n v="25168.735800000002"/>
    <x v="2057"/>
    <x v="8076"/>
    <x v="8003"/>
    <x v="138"/>
    <s v="儿童"/>
    <x v="14"/>
    <s v="童装/童鞋"/>
    <d v="2015-06-01T00:00:00"/>
    <d v="2017-05-31T00:00:00"/>
    <s v="保底与流水两者取高"/>
    <s v="0.17"/>
    <s v="0.17"/>
    <s v=""/>
    <n v="2"/>
  </r>
  <r>
    <d v="2016-09-01T00:00:00"/>
    <x v="4"/>
    <x v="4"/>
    <s v="Adidas 阿迪达斯"/>
    <n v="476110.8"/>
    <n v="82176.72408"/>
    <x v="2685"/>
    <x v="8077"/>
    <x v="8004"/>
    <x v="54"/>
    <s v="普通服饰"/>
    <x v="18"/>
    <s v="运动服饰/运动配饰"/>
    <d v="2015-06-17T00:00:00"/>
    <d v="2017-06-16T00:00:00"/>
    <s v="保底与流水两者取高"/>
    <s v="0.16"/>
    <s v="0.16"/>
    <s v=""/>
    <n v="2"/>
  </r>
  <r>
    <d v="2016-09-01T00:00:00"/>
    <x v="4"/>
    <x v="4"/>
    <s v="Skull Candy"/>
    <n v="68434.8"/>
    <n v="19154.900520000003"/>
    <x v="4581"/>
    <x v="8078"/>
    <x v="8005"/>
    <x v="1"/>
    <s v="电器"/>
    <x v="24"/>
    <s v="音像视觉设备/照相器材"/>
    <d v="2015-06-27T00:00:00"/>
    <d v="2017-06-26T00:00:00"/>
    <s v="保底与流水两者取高"/>
    <s v="0.14"/>
    <s v="0.14"/>
    <s v=""/>
    <n v="2"/>
  </r>
  <r>
    <d v="2016-09-01T00:00:00"/>
    <x v="4"/>
    <x v="4"/>
    <s v="泰兰尼斯"/>
    <n v="170718.6"/>
    <n v="29312.383620000004"/>
    <x v="3384"/>
    <x v="8079"/>
    <x v="8006"/>
    <x v="6"/>
    <s v="儿童"/>
    <x v="14"/>
    <s v="童装/童鞋"/>
    <d v="2015-07-16T00:00:00"/>
    <d v="2017-07-15T00:00:00"/>
    <s v="保底与流水两者取高"/>
    <s v="0.16"/>
    <s v="0.16"/>
    <s v=""/>
    <n v="2"/>
  </r>
  <r>
    <d v="2016-09-01T00:00:00"/>
    <x v="4"/>
    <x v="4"/>
    <s v="2平米"/>
    <n v="35133.599999999999"/>
    <n v="7314.8155199999992"/>
    <x v="4770"/>
    <x v="8080"/>
    <x v="8007"/>
    <x v="193"/>
    <s v="其它"/>
    <x v="4"/>
    <s v="家具/厨房/卫浴/灯"/>
    <d v="2015-07-15T00:00:00"/>
    <d v="2017-07-14T00:00:00"/>
    <s v="保底与流水两者取高"/>
    <s v="0.18"/>
    <s v="0.18"/>
    <s v=""/>
    <n v="2"/>
  </r>
  <r>
    <d v="2016-09-01T00:00:00"/>
    <x v="4"/>
    <x v="4"/>
    <s v="雪冰冰"/>
    <n v="56334"/>
    <n v="13689.162"/>
    <x v="4771"/>
    <x v="8081"/>
    <x v="8008"/>
    <x v="110"/>
    <s v="餐饮"/>
    <x v="0"/>
    <s v="小吃/冷饮/果汁吧"/>
    <d v="2015-10-16T00:00:00"/>
    <d v="2017-10-15T00:00:00"/>
    <s v="保底与流水两者取高"/>
    <s v="0.14"/>
    <s v="0.14"/>
    <s v=""/>
    <n v="2"/>
  </r>
  <r>
    <d v="2016-09-01T00:00:00"/>
    <x v="4"/>
    <x v="4"/>
    <s v="Youngor 雅戈尔"/>
    <n v="472956"/>
    <n v="146900.13360000003"/>
    <x v="2481"/>
    <x v="8082"/>
    <x v="8009"/>
    <x v="195"/>
    <s v="普通服饰"/>
    <x v="12"/>
    <s v="男装"/>
    <d v="2016-02-23T00:00:00"/>
    <d v="2019-02-22T00:00:00"/>
    <s v="保底与流水两者取高"/>
    <s v="0.17"/>
    <s v="0.17"/>
    <s v=""/>
    <n v="3"/>
  </r>
  <r>
    <d v="2016-09-01T00:00:00"/>
    <x v="4"/>
    <x v="4"/>
    <s v="Puff"/>
    <n v="58071.48"/>
    <n v="11004.545459999999"/>
    <x v="3929"/>
    <x v="8083"/>
    <x v="8010"/>
    <x v="6"/>
    <s v="其它"/>
    <x v="1"/>
    <s v="烟/酒/茶"/>
    <d v="2016-04-01T00:00:00"/>
    <d v="2017-03-31T00:00:00"/>
    <s v="保底与流水两者取高"/>
    <s v="0.17"/>
    <s v="0.17"/>
    <s v=""/>
    <n v="1"/>
  </r>
  <r>
    <d v="2016-09-01T00:00:00"/>
    <x v="4"/>
    <x v="4"/>
    <s v="德茶理"/>
    <n v="56246.903999999995"/>
    <n v="9601.3465127999989"/>
    <x v="347"/>
    <x v="8084"/>
    <x v="8011"/>
    <x v="196"/>
    <s v="餐饮"/>
    <x v="0"/>
    <s v="小吃/冷饮/果汁吧"/>
    <d v="2016-04-20T00:00:00"/>
    <d v="2018-04-19T00:00:00"/>
    <s v="保底与流水两者取高"/>
    <s v="0.14"/>
    <s v="0.14"/>
    <s v=""/>
    <n v="2"/>
  </r>
  <r>
    <d v="2016-09-01T00:00:00"/>
    <x v="4"/>
    <x v="4"/>
    <s v="New Balance Kids"/>
    <n v="149730"/>
    <n v="25783.505999999998"/>
    <x v="867"/>
    <x v="8085"/>
    <x v="8012"/>
    <x v="10"/>
    <s v="儿童"/>
    <x v="14"/>
    <s v="童装/童鞋"/>
    <d v="2016-04-01T00:00:00"/>
    <d v="2017-03-31T00:00:00"/>
    <s v="保底与流水两者取高"/>
    <s v="0.16,0.1"/>
    <s v="0.16"/>
    <s v="0.1"/>
    <n v="1"/>
  </r>
  <r>
    <d v="2016-09-01T00:00:00"/>
    <x v="4"/>
    <x v="4"/>
    <s v="hcw"/>
    <n v="188086.08"/>
    <n v="44557.592352"/>
    <x v="4772"/>
    <x v="8086"/>
    <x v="8013"/>
    <x v="164"/>
    <s v="儿童"/>
    <x v="14"/>
    <s v="童装/童鞋"/>
    <d v="2016-05-10T00:00:00"/>
    <d v="2018-05-09T00:00:00"/>
    <s v="保底与流水两者取高"/>
    <s v="0.18"/>
    <s v="0.18"/>
    <s v=""/>
    <n v="2"/>
  </r>
  <r>
    <d v="2016-09-01T00:00:00"/>
    <x v="4"/>
    <x v="4"/>
    <s v="The Green Party"/>
    <n v="606285.84"/>
    <n v="112162.88039999999"/>
    <x v="377"/>
    <x v="8087"/>
    <x v="8014"/>
    <x v="186"/>
    <s v="其它"/>
    <x v="1"/>
    <s v="礼品/精品/手工艺品"/>
    <d v="2016-05-11T00:00:00"/>
    <d v="2018-05-09T00:00:00"/>
    <s v="保底与流水两者取高"/>
    <s v="0.16"/>
    <s v="0.16"/>
    <s v=""/>
    <n v="2"/>
  </r>
  <r>
    <d v="2016-09-01T00:00:00"/>
    <x v="4"/>
    <x v="4"/>
    <s v="艾蜜雪"/>
    <n v="127190.39999999999"/>
    <n v="34061.589120000004"/>
    <x v="4773"/>
    <x v="8088"/>
    <x v="8015"/>
    <x v="159"/>
    <s v="普通服饰"/>
    <x v="13"/>
    <s v="女装"/>
    <d v="2016-05-20T00:00:00"/>
    <d v="2018-05-19T00:00:00"/>
    <s v="保底与流水两者取高"/>
    <s v="0.18"/>
    <s v="0.18"/>
    <s v=""/>
    <n v="2"/>
  </r>
  <r>
    <d v="2016-09-01T00:00:00"/>
    <x v="4"/>
    <x v="4"/>
    <s v="G'RSAGA"/>
    <n v="254461.19999999998"/>
    <n v="53055.160200000006"/>
    <x v="4774"/>
    <x v="8089"/>
    <x v="8016"/>
    <x v="20"/>
    <s v="普通服饰"/>
    <x v="12"/>
    <s v="男装"/>
    <d v="2016-05-20T00:00:00"/>
    <d v="2018-05-19T00:00:00"/>
    <s v="保底与流水两者取高"/>
    <s v="0.17"/>
    <s v="0.17"/>
    <s v=""/>
    <n v="2"/>
  </r>
  <r>
    <d v="2016-09-01T00:00:00"/>
    <x v="4"/>
    <x v="4"/>
    <s v="NBA"/>
    <n v="251560.08"/>
    <n v="50186.235959999998"/>
    <x v="4775"/>
    <x v="8090"/>
    <x v="8017"/>
    <x v="97"/>
    <s v="普通服饰"/>
    <x v="18"/>
    <s v="运动服饰/运动配饰"/>
    <d v="2016-05-20T00:00:00"/>
    <d v="2018-05-19T00:00:00"/>
    <s v="保底与流水两者取高"/>
    <s v="0.17"/>
    <s v="0.17"/>
    <s v=""/>
    <n v="2"/>
  </r>
  <r>
    <d v="2016-09-01T00:00:00"/>
    <x v="4"/>
    <x v="4"/>
    <s v="创想乐高"/>
    <n v="475081.19999999995"/>
    <n v="104612.88024"/>
    <x v="1602"/>
    <x v="8091"/>
    <x v="8018"/>
    <x v="197"/>
    <s v="儿童"/>
    <x v="26"/>
    <s v="儿童早教"/>
    <d v="2016-05-20T00:00:00"/>
    <d v="2021-05-19T00:00:00"/>
    <s v="保底与流水两者取高"/>
    <s v="0.14"/>
    <s v="0.14"/>
    <s v=""/>
    <n v="5"/>
  </r>
  <r>
    <d v="2016-09-01T00:00:00"/>
    <x v="4"/>
    <x v="4"/>
    <s v="四条小鱼"/>
    <n v="167715.6"/>
    <n v="96704.814959999989"/>
    <x v="4776"/>
    <x v="8092"/>
    <x v="8019"/>
    <x v="27"/>
    <s v="儿童"/>
    <x v="22"/>
    <s v="儿童主题乐园"/>
    <d v="2016-06-01T00:00:00"/>
    <d v="2018-05-31T00:00:00"/>
    <s v="保底与流水两者取高"/>
    <s v="0.22"/>
    <s v="0.22"/>
    <s v=""/>
    <n v="2"/>
  </r>
  <r>
    <d v="2016-09-01T00:00:00"/>
    <x v="4"/>
    <x v="4"/>
    <s v="Toys R Us 玩具反斗城"/>
    <n v="365184.94799999997"/>
    <n v="65404.6241868"/>
    <x v="1008"/>
    <x v="8093"/>
    <x v="8020"/>
    <x v="198"/>
    <s v="儿童"/>
    <x v="14"/>
    <s v="儿童玩具"/>
    <d v="2016-05-25T00:00:00"/>
    <d v="2024-08-07T00:00:00"/>
    <s v="保底与流水两者取高"/>
    <s v="0.08"/>
    <s v="0.08"/>
    <s v=""/>
    <n v="8.1999999999999993"/>
  </r>
  <r>
    <d v="2016-09-01T00:00:00"/>
    <x v="4"/>
    <x v="4"/>
    <s v="O2"/>
    <n v="89457.599999999991"/>
    <n v="15753.483359999998"/>
    <x v="4338"/>
    <x v="8094"/>
    <x v="8021"/>
    <x v="9"/>
    <s v="餐饮"/>
    <x v="0"/>
    <s v="小吃/冷饮/果汁吧"/>
    <d v="2016-06-25T00:00:00"/>
    <d v="2018-06-24T00:00:00"/>
    <s v="保底与流水两者取高"/>
    <s v="0.15"/>
    <s v="0.15"/>
    <s v=""/>
    <n v="2"/>
  </r>
  <r>
    <d v="2016-09-01T00:00:00"/>
    <x v="4"/>
    <x v="4"/>
    <s v="Balabala 巴拉巴拉"/>
    <n v="352977.24"/>
    <n v="65653.766640000016"/>
    <x v="1997"/>
    <x v="8095"/>
    <x v="8022"/>
    <x v="54"/>
    <s v="儿童"/>
    <x v="14"/>
    <s v="童装/童鞋"/>
    <d v="2013-01-11T00:00:00"/>
    <d v="2017-05-09T00:00:00"/>
    <s v="保底与流水两者取高"/>
    <s v="0.16"/>
    <s v="0.16"/>
    <s v=""/>
    <n v="4.3"/>
  </r>
  <r>
    <d v="2016-09-01T00:00:00"/>
    <x v="4"/>
    <x v="4"/>
    <s v="维果部落(03-K11)"/>
    <n v="42516"/>
    <n v="5101.9199999999992"/>
    <x v="4009"/>
    <x v="8096"/>
    <x v="8023"/>
    <x v="11"/>
    <s v="餐饮"/>
    <x v="0"/>
    <s v="小吃/冷饮/果汁吧"/>
    <d v="2014-03-14T00:00:00"/>
    <d v="2017-03-13T00:00:00"/>
    <s v="保底与流水两者取高"/>
    <s v="0.1"/>
    <s v="0.1"/>
    <s v=""/>
    <n v="3"/>
  </r>
  <r>
    <d v="2016-09-01T00:00:00"/>
    <x v="4"/>
    <x v="4"/>
    <s v="维果部落(03-K12)"/>
    <n v="46278"/>
    <n v="5493.1986000000006"/>
    <x v="2159"/>
    <x v="8097"/>
    <x v="8024"/>
    <x v="11"/>
    <s v="餐饮"/>
    <x v="0"/>
    <s v="小吃/冷饮/果汁吧"/>
    <d v="2014-03-14T00:00:00"/>
    <d v="2017-03-13T00:00:00"/>
    <s v="保底与流水两者取高"/>
    <s v="0.1"/>
    <s v="0.1"/>
    <s v=""/>
    <n v="3"/>
  </r>
  <r>
    <d v="2016-09-01T00:00:00"/>
    <x v="4"/>
    <x v="4"/>
    <s v="爱茜茜里(冰车)"/>
    <n v="9836.4"/>
    <n v="2400.0816"/>
    <x v="4777"/>
    <x v="8098"/>
    <x v="8025"/>
    <x v="11"/>
    <s v="餐饮"/>
    <x v="0"/>
    <s v="咖啡店/面包店/冰激凌"/>
    <d v="2014-05-31T00:00:00"/>
    <d v="2016-11-30T00:00:00"/>
    <s v="保底与流水两者取高"/>
    <s v="0.16"/>
    <s v="0.16"/>
    <s v=""/>
    <n v="2.5"/>
  </r>
  <r>
    <d v="2016-09-01T00:00:00"/>
    <x v="4"/>
    <x v="4"/>
    <s v="热气球"/>
    <n v="121488"/>
    <n v="8917.2191999999995"/>
    <x v="4778"/>
    <x v="8099"/>
    <x v="8026"/>
    <x v="194"/>
    <s v="儿童"/>
    <x v="22"/>
    <s v="儿童主题乐园"/>
    <d v="2015-10-01T00:00:00"/>
    <d v="2016-09-30T00:00:00"/>
    <s v="保底与流水两者取和"/>
    <s v="0.06"/>
    <s v="0.06"/>
    <s v=""/>
    <n v="1"/>
  </r>
  <r>
    <d v="2016-09-01T00:00:00"/>
    <x v="4"/>
    <x v="4"/>
    <s v="Balabala 巴拉巴拉（03-32）"/>
    <n v="164286.24000000002"/>
    <n v="30327.239904000002"/>
    <x v="4268"/>
    <x v="8100"/>
    <x v="8027"/>
    <x v="137"/>
    <s v="儿童"/>
    <x v="14"/>
    <s v="童装/童鞋"/>
    <d v="2016-01-16T00:00:00"/>
    <d v="2018-01-15T00:00:00"/>
    <s v="保底与流水两者取高"/>
    <s v="0.16"/>
    <s v="0.16"/>
    <s v=""/>
    <n v="2"/>
  </r>
  <r>
    <d v="2016-09-01T00:00:00"/>
    <x v="4"/>
    <x v="4"/>
    <s v="热气球（03-38B）"/>
    <n v="313308"/>
    <n v="77105.098799999992"/>
    <x v="4779"/>
    <x v="8101"/>
    <x v="8028"/>
    <x v="153"/>
    <s v="儿童"/>
    <x v="22"/>
    <s v="儿童主题乐园"/>
    <d v="2016-06-06T00:00:00"/>
    <d v="2019-06-05T00:00:00"/>
    <s v="保底与流水两者取高"/>
    <s v="0.1"/>
    <s v="0.1"/>
    <s v=""/>
    <n v="3"/>
  </r>
  <r>
    <d v="2016-10-01T00:00:00"/>
    <x v="4"/>
    <x v="4"/>
    <s v="Adidas 阿迪达斯"/>
    <n v="600398.4"/>
    <n v="102067.728"/>
    <x v="440"/>
    <x v="8102"/>
    <x v="8029"/>
    <x v="54"/>
    <s v="普通服饰"/>
    <x v="18"/>
    <s v="运动服饰/运动配饰"/>
    <d v="2015-06-17T00:00:00"/>
    <d v="2017-06-16T00:00:00"/>
    <s v="保底与流水两者取高"/>
    <s v="0.16"/>
    <s v="0.16"/>
    <s v=""/>
    <n v="2"/>
  </r>
  <r>
    <d v="2016-10-01T00:00:00"/>
    <x v="4"/>
    <x v="4"/>
    <s v="菲滋比萨"/>
    <n v="982164"/>
    <n v="107645.1744"/>
    <x v="4366"/>
    <x v="8103"/>
    <x v="8030"/>
    <x v="169"/>
    <s v="餐饮"/>
    <x v="2"/>
    <s v="快餐"/>
    <d v="2012-12-14T00:00:00"/>
    <d v="2021-05-09T00:00:00"/>
    <s v="保底与流水两者取高"/>
    <s v="0.09"/>
    <s v="0.09"/>
    <s v=""/>
    <n v="8.4"/>
  </r>
  <r>
    <d v="2016-10-01T00:00:00"/>
    <x v="4"/>
    <x v="4"/>
    <s v="gxg kids"/>
    <n v="262559.136"/>
    <n v="50332.586371199999"/>
    <x v="1332"/>
    <x v="8104"/>
    <x v="8031"/>
    <x v="184"/>
    <s v="儿童"/>
    <x v="14"/>
    <s v="童装/童鞋"/>
    <d v="2015-04-10T00:00:00"/>
    <d v="2017-04-09T00:00:00"/>
    <s v="保底与流水两者取高"/>
    <s v="0.17"/>
    <s v="0.17"/>
    <s v=""/>
    <n v="2"/>
  </r>
  <r>
    <d v="2016-10-01T00:00:00"/>
    <x v="4"/>
    <x v="4"/>
    <s v="15mins"/>
    <n v="137823.6"/>
    <n v="25414.671840000003"/>
    <x v="1221"/>
    <x v="8105"/>
    <x v="8032"/>
    <x v="149"/>
    <s v="普通服饰"/>
    <x v="6"/>
    <s v="鞋"/>
    <d v="2015-06-01T00:00:00"/>
    <d v="2017-05-31T00:00:00"/>
    <s v="保底与流水两者取高"/>
    <s v="0.16"/>
    <s v="0.16"/>
    <s v=""/>
    <n v="2"/>
  </r>
  <r>
    <d v="2016-10-01T00:00:00"/>
    <x v="4"/>
    <x v="4"/>
    <s v="M·latin 马拉丁"/>
    <n v="420854.39999999997"/>
    <n v="85854.297600000005"/>
    <x v="4780"/>
    <x v="8106"/>
    <x v="8033"/>
    <x v="185"/>
    <s v="儿童"/>
    <x v="14"/>
    <s v="童装/童鞋"/>
    <d v="2013-01-07T00:00:00"/>
    <d v="2018-05-09T00:00:00"/>
    <s v="保底与流水两者取高"/>
    <s v="0.17"/>
    <s v="0.17"/>
    <s v=""/>
    <n v="5.3"/>
  </r>
  <r>
    <d v="2016-10-01T00:00:00"/>
    <x v="4"/>
    <x v="4"/>
    <s v="Han Lin BBQ 韩林炭烤"/>
    <n v="528524.4"/>
    <n v="95768.621279999992"/>
    <x v="4781"/>
    <x v="8107"/>
    <x v="8034"/>
    <x v="190"/>
    <s v="餐饮"/>
    <x v="2"/>
    <s v="餐馆/饭店"/>
    <d v="2015-04-10T00:00:00"/>
    <d v="2019-05-09T00:00:00"/>
    <s v="保底与流水两者取高"/>
    <s v="0.11"/>
    <s v="0.11"/>
    <s v=""/>
    <n v="4.0999999999999996"/>
  </r>
  <r>
    <d v="2016-10-01T00:00:00"/>
    <x v="4"/>
    <x v="4"/>
    <s v="木马王国"/>
    <n v="1610672.4"/>
    <n v="196663.10004000002"/>
    <x v="2011"/>
    <x v="8108"/>
    <x v="8035"/>
    <x v="189"/>
    <s v="儿童"/>
    <x v="22"/>
    <s v="儿童主题乐园"/>
    <d v="2013-01-14T00:00:00"/>
    <d v="2022-05-13T00:00:00"/>
    <s v="保底(含物管费)与流水两者取高"/>
    <n v="0"/>
    <n v="0"/>
    <s v=""/>
    <n v="9.3000000000000007"/>
  </r>
  <r>
    <d v="2016-10-01T00:00:00"/>
    <x v="4"/>
    <x v="4"/>
    <s v="云蝶"/>
    <n v="331790.39999999997"/>
    <n v="49304.053439999996"/>
    <x v="4782"/>
    <x v="8109"/>
    <x v="8036"/>
    <x v="172"/>
    <s v="餐饮"/>
    <x v="2"/>
    <s v="餐馆/饭店"/>
    <d v="2012-12-28T00:00:00"/>
    <d v="2018-05-09T00:00:00"/>
    <s v="保底与流水两者取高"/>
    <s v="0.11"/>
    <s v="0.11"/>
    <s v=""/>
    <n v="5.4"/>
  </r>
  <r>
    <d v="2016-10-01T00:00:00"/>
    <x v="4"/>
    <x v="4"/>
    <s v="Caffe Bene 咖啡陪你"/>
    <n v="39937.32"/>
    <n v="20735.456543999997"/>
    <x v="4783"/>
    <x v="8110"/>
    <x v="8037"/>
    <x v="167"/>
    <s v="餐饮"/>
    <x v="0"/>
    <s v="咖啡店/面包店/冰激凌"/>
    <d v="2013-03-25T00:00:00"/>
    <d v="2018-04-23T00:00:00"/>
    <s v="保底与流水两者取高"/>
    <s v="0.1"/>
    <s v="0.1"/>
    <s v=""/>
    <n v="5.0999999999999996"/>
  </r>
  <r>
    <d v="2016-10-01T00:00:00"/>
    <x v="4"/>
    <x v="4"/>
    <s v="创想乐高"/>
    <n v="636636"/>
    <n v="128345.81759999999"/>
    <x v="3121"/>
    <x v="8111"/>
    <x v="8038"/>
    <x v="197"/>
    <s v="儿童"/>
    <x v="26"/>
    <s v="儿童早教"/>
    <d v="2016-05-20T00:00:00"/>
    <d v="2021-05-19T00:00:00"/>
    <s v="保底与流水两者取高"/>
    <s v="0.14"/>
    <s v="0.14"/>
    <s v=""/>
    <n v="5"/>
  </r>
  <r>
    <d v="2016-10-01T00:00:00"/>
    <x v="4"/>
    <x v="4"/>
    <s v="Skechers 斯凯奇"/>
    <n v="618148.79999999993"/>
    <n v="120168.12672"/>
    <x v="4784"/>
    <x v="8112"/>
    <x v="8039"/>
    <x v="5"/>
    <s v="普通服饰"/>
    <x v="9"/>
    <s v="中性服装/休闲服饰"/>
    <d v="2013-06-20T00:00:00"/>
    <d v="2017-07-19T00:00:00"/>
    <s v="保底与流水两者取高"/>
    <s v="0.17"/>
    <s v="0.17"/>
    <s v=""/>
    <n v="4.0999999999999996"/>
  </r>
  <r>
    <d v="2016-10-01T00:00:00"/>
    <x v="4"/>
    <x v="4"/>
    <s v="The Green Party"/>
    <n v="726823.12800000003"/>
    <n v="132427.17392160001"/>
    <x v="4785"/>
    <x v="8113"/>
    <x v="8040"/>
    <x v="186"/>
    <s v="其它"/>
    <x v="1"/>
    <s v="礼品/精品/手工艺品"/>
    <d v="2016-05-11T00:00:00"/>
    <d v="2018-05-09T00:00:00"/>
    <s v="保底与流水两者取高"/>
    <s v="0.16"/>
    <s v="0.16"/>
    <s v=""/>
    <n v="2"/>
  </r>
  <r>
    <d v="2016-10-01T00:00:00"/>
    <x v="4"/>
    <x v="4"/>
    <s v="Toys R Us 玩具反斗城"/>
    <n v="873712.08"/>
    <n v="79682.541696"/>
    <x v="1039"/>
    <x v="8114"/>
    <x v="8041"/>
    <x v="198"/>
    <s v="儿童"/>
    <x v="14"/>
    <s v="儿童玩具"/>
    <d v="2016-05-25T00:00:00"/>
    <d v="2024-08-07T00:00:00"/>
    <s v="保底与流水两者取高"/>
    <s v="0.08"/>
    <s v="0.08"/>
    <s v=""/>
    <n v="8.1999999999999993"/>
  </r>
  <r>
    <d v="2016-10-01T00:00:00"/>
    <x v="4"/>
    <x v="4"/>
    <s v="雪冰冰"/>
    <n v="92346.599999999991"/>
    <n v="15551.167439999997"/>
    <x v="4786"/>
    <x v="8115"/>
    <x v="8042"/>
    <x v="110"/>
    <s v="餐饮"/>
    <x v="0"/>
    <s v="小吃/冷饮/果汁吧"/>
    <d v="2015-10-16T00:00:00"/>
    <d v="2017-10-15T00:00:00"/>
    <s v="保底与流水两者取高"/>
    <s v="0.14,0.14"/>
    <s v="0.14"/>
    <s v="0.14"/>
    <n v="2"/>
  </r>
  <r>
    <d v="2016-10-01T00:00:00"/>
    <x v="4"/>
    <x v="4"/>
    <s v="粉壹仟"/>
    <n v="275168.31599999999"/>
    <n v="41412.831557999991"/>
    <x v="32"/>
    <x v="8116"/>
    <x v="8043"/>
    <x v="173"/>
    <s v="餐饮"/>
    <x v="2"/>
    <s v="快餐"/>
    <d v="2012-12-06T00:00:00"/>
    <d v="2018-05-09T00:00:00"/>
    <s v="保底与流水两者取高"/>
    <s v="0.1"/>
    <s v="0.1"/>
    <s v=""/>
    <n v="5.4"/>
  </r>
  <r>
    <d v="2016-10-01T00:00:00"/>
    <x v="4"/>
    <x v="4"/>
    <s v="Subway 赛百味"/>
    <n v="150532.79999999999"/>
    <n v="21782.096160000001"/>
    <x v="2597"/>
    <x v="8117"/>
    <x v="8044"/>
    <x v="179"/>
    <s v="餐饮"/>
    <x v="2"/>
    <s v="快餐"/>
    <d v="2013-02-07T00:00:00"/>
    <d v="2018-05-09T00:00:00"/>
    <s v="保底与流水两者取高"/>
    <s v="0.12"/>
    <s v="0.12"/>
    <s v=""/>
    <n v="5.3"/>
  </r>
  <r>
    <d v="2016-10-01T00:00:00"/>
    <x v="4"/>
    <x v="4"/>
    <s v="银乐迪"/>
    <n v="885495.6"/>
    <n v="189850.25664000001"/>
    <x v="3218"/>
    <x v="8118"/>
    <x v="8045"/>
    <x v="166"/>
    <s v="休闲娱乐"/>
    <x v="23"/>
    <s v="KTV"/>
    <d v="2013-01-08T00:00:00"/>
    <d v="2023-05-09T00:00:00"/>
    <s v="纯保底"/>
    <s v="0."/>
    <s v="0."/>
    <s v=""/>
    <n v="10.3"/>
  </r>
  <r>
    <d v="2016-10-01T00:00:00"/>
    <x v="4"/>
    <x v="4"/>
    <s v="Skull Candy"/>
    <n v="36717.599999999999"/>
    <n v="19155.571920000002"/>
    <x v="4787"/>
    <x v="8119"/>
    <x v="8046"/>
    <x v="1"/>
    <s v="电器"/>
    <x v="24"/>
    <s v="音像视觉设备/照相器材"/>
    <d v="2015-06-27T00:00:00"/>
    <d v="2017-06-26T00:00:00"/>
    <s v="保底与流水两者取高"/>
    <s v="0.14"/>
    <s v="0.14"/>
    <s v=""/>
    <n v="2"/>
  </r>
  <r>
    <d v="2016-10-01T00:00:00"/>
    <x v="4"/>
    <x v="4"/>
    <s v="Grandma's Home 外婆家"/>
    <n v="2845901.8559999997"/>
    <n v="114974.43498239998"/>
    <x v="4788"/>
    <x v="8120"/>
    <x v="8047"/>
    <x v="170"/>
    <s v="餐饮"/>
    <x v="2"/>
    <s v="餐馆/饭店"/>
    <d v="2012-11-28T00:00:00"/>
    <d v="2023-05-09T00:00:00"/>
    <s v="纯保底"/>
    <s v="0."/>
    <s v="0."/>
    <s v=""/>
    <n v="10.4"/>
  </r>
  <r>
    <d v="2016-10-01T00:00:00"/>
    <x v="4"/>
    <x v="4"/>
    <s v="Les Enphants 丽婴房"/>
    <n v="296925.36"/>
    <n v="60572.773440000004"/>
    <x v="1876"/>
    <x v="8121"/>
    <x v="8048"/>
    <x v="55"/>
    <s v="儿童"/>
    <x v="14"/>
    <s v="母婴用品"/>
    <d v="2013-02-21T00:00:00"/>
    <d v="2017-05-09T00:00:00"/>
    <s v="保底与流水两者取高"/>
    <s v="0.18"/>
    <s v="0.18"/>
    <s v=""/>
    <n v="4.2"/>
  </r>
  <r>
    <d v="2016-10-01T00:00:00"/>
    <x v="4"/>
    <x v="4"/>
    <s v="G'RSAGA"/>
    <n v="371748"/>
    <n v="73977.851999999999"/>
    <x v="3752"/>
    <x v="8122"/>
    <x v="8049"/>
    <x v="20"/>
    <s v="普通服饰"/>
    <x v="12"/>
    <s v="男装"/>
    <d v="2016-05-20T00:00:00"/>
    <d v="2018-05-19T00:00:00"/>
    <s v="保底与流水两者取高"/>
    <s v="0.17"/>
    <s v="0.17"/>
    <s v=""/>
    <n v="2"/>
  </r>
  <r>
    <d v="2016-10-01T00:00:00"/>
    <x v="4"/>
    <x v="4"/>
    <s v="四条小鱼"/>
    <n v="277876.8"/>
    <n v="96701.126400000008"/>
    <x v="3918"/>
    <x v="8123"/>
    <x v="8050"/>
    <x v="27"/>
    <s v="儿童"/>
    <x v="22"/>
    <s v="儿童主题乐园"/>
    <d v="2016-06-01T00:00:00"/>
    <d v="2018-05-31T00:00:00"/>
    <s v="保底与流水两者取高"/>
    <s v="0.22"/>
    <s v="0.22"/>
    <s v=""/>
    <n v="2"/>
  </r>
  <r>
    <d v="2016-10-01T00:00:00"/>
    <x v="4"/>
    <x v="4"/>
    <s v="Lenovo 联想"/>
    <n v="294610.8"/>
    <n v="22861.79808"/>
    <x v="4789"/>
    <x v="8124"/>
    <x v="8051"/>
    <x v="174"/>
    <s v="电器"/>
    <x v="20"/>
    <s v="电器/家用电器/IT器材"/>
    <d v="2015-06-01T00:00:00"/>
    <d v="2017-05-31T00:00:00"/>
    <s v="保底与流水两者取高"/>
    <s v="0.05"/>
    <s v="0.05"/>
    <s v=""/>
    <n v="2"/>
  </r>
  <r>
    <d v="2016-10-01T00:00:00"/>
    <x v="4"/>
    <x v="4"/>
    <s v="Kids Station 好孩子星站"/>
    <n v="169944.72"/>
    <n v="26562.359736000002"/>
    <x v="4790"/>
    <x v="8125"/>
    <x v="8052"/>
    <x v="106"/>
    <s v="儿童"/>
    <x v="14"/>
    <s v="童装/童鞋"/>
    <d v="2015-05-10T00:00:00"/>
    <d v="2017-05-09T00:00:00"/>
    <s v="保底与流水两者取高"/>
    <s v="0.13"/>
    <s v="0.13"/>
    <s v=""/>
    <n v="2"/>
  </r>
  <r>
    <d v="2016-10-01T00:00:00"/>
    <x v="4"/>
    <x v="4"/>
    <s v="新华书店"/>
    <n v="288621.48"/>
    <n v="52962.041579999997"/>
    <x v="4791"/>
    <x v="8126"/>
    <x v="8053"/>
    <x v="176"/>
    <s v="其它"/>
    <x v="1"/>
    <s v="书店/漫画/杂志"/>
    <d v="2013-04-19T00:00:00"/>
    <d v="2017-05-18T00:00:00"/>
    <s v="保底与流水两者取高"/>
    <s v="0.11"/>
    <s v="0.11"/>
    <s v=""/>
    <n v="4.0999999999999996"/>
  </r>
  <r>
    <d v="2016-10-01T00:00:00"/>
    <x v="4"/>
    <x v="4"/>
    <s v="Mentor Salon 曼都沙龙"/>
    <n v="327394.8"/>
    <n v="32608.522079999999"/>
    <x v="4792"/>
    <x v="8127"/>
    <x v="8054"/>
    <x v="25"/>
    <s v="美容"/>
    <x v="8"/>
    <s v="美容/美发/美甲"/>
    <d v="2013-01-11T00:00:00"/>
    <d v="2018-05-09T00:00:00"/>
    <s v="纯保底"/>
    <s v="0."/>
    <s v="0."/>
    <s v=""/>
    <n v="5.3"/>
  </r>
  <r>
    <d v="2016-10-01T00:00:00"/>
    <x v="4"/>
    <x v="4"/>
    <s v="NBA"/>
    <n v="187896"/>
    <n v="41882.018400000001"/>
    <x v="3772"/>
    <x v="8128"/>
    <x v="8055"/>
    <x v="97"/>
    <s v="普通服饰"/>
    <x v="18"/>
    <s v="运动服饰/运动配饰"/>
    <d v="2016-05-20T00:00:00"/>
    <d v="2018-05-19T00:00:00"/>
    <s v="保底与流水两者取高"/>
    <s v="0.17"/>
    <s v="0.17"/>
    <s v=""/>
    <n v="2"/>
  </r>
  <r>
    <d v="2016-10-01T00:00:00"/>
    <x v="4"/>
    <x v="4"/>
    <s v="艾蜜雪"/>
    <n v="170160.6"/>
    <n v="36924.850200000001"/>
    <x v="2490"/>
    <x v="8129"/>
    <x v="8056"/>
    <x v="159"/>
    <s v="普通服饰"/>
    <x v="13"/>
    <s v="女装"/>
    <d v="2016-05-20T00:00:00"/>
    <d v="2018-05-19T00:00:00"/>
    <s v="保底与流水两者取高"/>
    <s v="0.18"/>
    <s v="0.18"/>
    <s v=""/>
    <n v="2"/>
  </r>
  <r>
    <d v="2016-10-01T00:00:00"/>
    <x v="4"/>
    <x v="4"/>
    <s v="Mini Peace 太平鸟童装"/>
    <n v="280170"/>
    <n v="49113.800999999999"/>
    <x v="1502"/>
    <x v="8130"/>
    <x v="8057"/>
    <x v="183"/>
    <s v="儿童"/>
    <x v="14"/>
    <s v="童装/童鞋"/>
    <d v="2013-01-21T00:00:00"/>
    <d v="2017-05-09T00:00:00"/>
    <s v="保底与流水两者取高"/>
    <s v="0.16"/>
    <s v="0.16"/>
    <s v=""/>
    <n v="4.3"/>
  </r>
  <r>
    <d v="2016-10-01T00:00:00"/>
    <x v="4"/>
    <x v="4"/>
    <s v="Jasonwood 坚持我的"/>
    <n v="553002.96"/>
    <n v="105181.16299200001"/>
    <x v="4793"/>
    <x v="8131"/>
    <x v="8058"/>
    <x v="191"/>
    <s v="普通服饰"/>
    <x v="9"/>
    <s v="中性服装/休闲服饰"/>
    <d v="2015-06-17T00:00:00"/>
    <d v="2017-06-16T00:00:00"/>
    <s v="保底与流水两者取高"/>
    <s v="0.17"/>
    <s v="0.17"/>
    <s v=""/>
    <n v="2"/>
  </r>
  <r>
    <d v="2016-10-01T00:00:00"/>
    <x v="4"/>
    <x v="4"/>
    <s v="Youngor 雅戈尔"/>
    <n v="851941.2"/>
    <n v="179504.01083999997"/>
    <x v="4794"/>
    <x v="8132"/>
    <x v="8059"/>
    <x v="195"/>
    <s v="普通服饰"/>
    <x v="12"/>
    <s v="男装"/>
    <d v="2016-02-23T00:00:00"/>
    <d v="2019-02-22T00:00:00"/>
    <s v="保底与流水两者取高"/>
    <s v="0.17"/>
    <s v="0.17"/>
    <s v=""/>
    <n v="3"/>
  </r>
  <r>
    <d v="2016-10-01T00:00:00"/>
    <x v="4"/>
    <x v="4"/>
    <s v="爱尚内衣"/>
    <n v="141852"/>
    <n v="49265.199600000007"/>
    <x v="4795"/>
    <x v="8133"/>
    <x v="8060"/>
    <x v="41"/>
    <s v="普通服饰"/>
    <x v="9"/>
    <s v="内衣裤/保暖内衣"/>
    <d v="2015-06-01T00:00:00"/>
    <d v="2017-05-31T00:00:00"/>
    <s v="保底与流水两者取高"/>
    <s v="0.15"/>
    <s v="0.15"/>
    <s v=""/>
    <n v="2"/>
  </r>
  <r>
    <d v="2016-10-01T00:00:00"/>
    <x v="4"/>
    <x v="4"/>
    <s v="happyland"/>
    <n v="125524.79999999999"/>
    <n v="25707.479039999998"/>
    <x v="524"/>
    <x v="8134"/>
    <x v="8061"/>
    <x v="138"/>
    <s v="儿童"/>
    <x v="14"/>
    <s v="童装/童鞋"/>
    <d v="2015-06-01T00:00:00"/>
    <d v="2017-05-31T00:00:00"/>
    <s v="保底与流水两者取高"/>
    <s v="0.17"/>
    <s v="0.17"/>
    <s v=""/>
    <n v="2"/>
  </r>
  <r>
    <d v="2016-10-01T00:00:00"/>
    <x v="4"/>
    <x v="4"/>
    <s v="MQD"/>
    <n v="156363.6"/>
    <n v="39309.80904"/>
    <x v="4796"/>
    <x v="8135"/>
    <x v="8062"/>
    <x v="63"/>
    <s v="儿童"/>
    <x v="14"/>
    <s v="童装/童鞋"/>
    <d v="2015-06-01T00:00:00"/>
    <d v="2017-05-31T00:00:00"/>
    <s v="保底与流水两者取高"/>
    <s v="0.17"/>
    <s v="0.17"/>
    <s v=""/>
    <n v="2"/>
  </r>
  <r>
    <d v="2016-10-01T00:00:00"/>
    <x v="4"/>
    <x v="4"/>
    <s v="娇莉芙"/>
    <n v="343212"/>
    <n v="75815.530799999993"/>
    <x v="4797"/>
    <x v="8136"/>
    <x v="8063"/>
    <x v="145"/>
    <s v="美容"/>
    <x v="8"/>
    <s v="美容/美发/美甲"/>
    <d v="2012-11-30T00:00:00"/>
    <d v="2018-05-09T00:00:00"/>
    <s v="保底与流水两者取高"/>
    <s v="0.11"/>
    <s v="0.11"/>
    <s v=""/>
    <n v="5.4"/>
  </r>
  <r>
    <d v="2016-10-01T00:00:00"/>
    <x v="4"/>
    <x v="4"/>
    <s v="中影影院"/>
    <n v="3326699.7839999995"/>
    <n v="421250.37407999992"/>
    <x v="4798"/>
    <x v="8137"/>
    <x v="8064"/>
    <x v="180"/>
    <s v="休闲娱乐"/>
    <x v="25"/>
    <s v="电影院"/>
    <d v="2012-08-29T00:00:00"/>
    <d v="2033-05-09T00:00:00"/>
    <s v="保底与流水两者取高"/>
    <s v="0.12"/>
    <s v="0.12"/>
    <s v=""/>
    <n v="20.7"/>
  </r>
  <r>
    <d v="2016-10-01T00:00:00"/>
    <x v="4"/>
    <x v="4"/>
    <s v="避风塘"/>
    <n v="1049480.52"/>
    <n v="88261.311732000002"/>
    <x v="4799"/>
    <x v="8138"/>
    <x v="8065"/>
    <x v="178"/>
    <s v="餐饮"/>
    <x v="2"/>
    <s v="餐馆/饭店"/>
    <d v="2012-11-27T00:00:00"/>
    <d v="2021-05-09T00:00:00"/>
    <s v="保底(含物管费)与流水两者取高"/>
    <s v="0.08"/>
    <s v="0.08"/>
    <s v=""/>
    <n v="8.5"/>
  </r>
  <r>
    <d v="2016-10-01T00:00:00"/>
    <x v="4"/>
    <x v="4"/>
    <s v="MLB"/>
    <n v="167304.47999999998"/>
    <n v="36522.567984000001"/>
    <x v="4800"/>
    <x v="8139"/>
    <x v="8066"/>
    <x v="192"/>
    <s v="普通服饰"/>
    <x v="18"/>
    <s v="运动服饰/运动配饰"/>
    <d v="2015-06-17T00:00:00"/>
    <d v="2017-06-16T00:00:00"/>
    <s v="保底与流水两者取高"/>
    <s v="0.18"/>
    <s v="0.18"/>
    <s v=""/>
    <n v="2"/>
  </r>
  <r>
    <d v="2016-10-01T00:00:00"/>
    <x v="4"/>
    <x v="4"/>
    <s v="KFC Select 肯德基精选"/>
    <n v="516000"/>
    <n v="42182.579999999994"/>
    <x v="4801"/>
    <x v="8140"/>
    <x v="8067"/>
    <x v="181"/>
    <s v="餐饮"/>
    <x v="2"/>
    <s v="快餐"/>
    <d v="2013-03-04T00:00:00"/>
    <d v="2028-06-13T00:00:00"/>
    <s v="保底与流水两者取高"/>
    <n v="0.08"/>
    <n v="0.08"/>
    <s v=""/>
    <n v="15.3"/>
  </r>
  <r>
    <d v="2016-10-01T00:00:00"/>
    <x v="4"/>
    <x v="4"/>
    <s v="青花瓷"/>
    <n v="675501.6"/>
    <n v="68968.713360000009"/>
    <x v="4802"/>
    <x v="8141"/>
    <x v="8068"/>
    <x v="168"/>
    <s v="餐饮"/>
    <x v="2"/>
    <s v="餐馆/饭店"/>
    <d v="2012-12-24T00:00:00"/>
    <d v="2021-05-09T00:00:00"/>
    <s v="保底(含物管费)与流水两者取高"/>
    <s v="0.09"/>
    <s v="0.09"/>
    <s v=""/>
    <n v="8.4"/>
  </r>
  <r>
    <d v="2016-10-01T00:00:00"/>
    <x v="4"/>
    <x v="4"/>
    <s v="Nike 耐克"/>
    <n v="938750.76"/>
    <n v="156208.126464"/>
    <x v="3577"/>
    <x v="8142"/>
    <x v="8069"/>
    <x v="54"/>
    <s v="普通服饰"/>
    <x v="18"/>
    <s v="运动服饰/运动配饰"/>
    <d v="2014-12-16T00:00:00"/>
    <d v="2016-12-15T00:00:00"/>
    <s v="保底与流水两者取高"/>
    <s v="0.16"/>
    <s v="0.16"/>
    <s v=""/>
    <n v="2"/>
  </r>
  <r>
    <d v="2016-10-01T00:00:00"/>
    <x v="4"/>
    <x v="4"/>
    <s v="hcw"/>
    <n v="281775.71999999997"/>
    <n v="60074.583503999995"/>
    <x v="4803"/>
    <x v="8143"/>
    <x v="8070"/>
    <x v="164"/>
    <s v="儿童"/>
    <x v="14"/>
    <s v="童装/童鞋"/>
    <d v="2016-05-10T00:00:00"/>
    <d v="2018-05-09T00:00:00"/>
    <s v="保底与流水两者取高"/>
    <s v="0.18"/>
    <s v="0.18"/>
    <s v=""/>
    <n v="2"/>
  </r>
  <r>
    <d v="2016-10-01T00:00:00"/>
    <x v="4"/>
    <x v="4"/>
    <s v="I Love Choc"/>
    <n v="188332.19999999998"/>
    <n v="35199.288180000003"/>
    <x v="4804"/>
    <x v="8144"/>
    <x v="8071"/>
    <x v="149"/>
    <s v="普通服饰"/>
    <x v="9"/>
    <s v="中性服装/休闲服饰"/>
    <d v="2013-02-25T00:00:00"/>
    <d v="2017-05-09T00:00:00"/>
    <s v="保底与流水两者取高"/>
    <s v="0.16"/>
    <s v="0.16"/>
    <s v=""/>
    <n v="4.2"/>
  </r>
  <r>
    <d v="2016-10-01T00:00:00"/>
    <x v="4"/>
    <x v="4"/>
    <s v="New Balance 新百伦"/>
    <n v="571386.64800000004"/>
    <n v="88107.821121600005"/>
    <x v="4737"/>
    <x v="8145"/>
    <x v="8072"/>
    <x v="177"/>
    <s v="普通服饰"/>
    <x v="18"/>
    <s v="运动服饰/运动配饰"/>
    <d v="2013-03-10T00:00:00"/>
    <d v="2017-05-09T00:00:00"/>
    <s v="保底与流水两者取高"/>
    <s v="0.13"/>
    <s v="0.13"/>
    <s v=""/>
    <n v="4.2"/>
  </r>
  <r>
    <d v="2016-10-01T00:00:00"/>
    <x v="4"/>
    <x v="4"/>
    <s v="兰芳园"/>
    <n v="271509.19199999998"/>
    <n v="44934.771275999999"/>
    <x v="1420"/>
    <x v="8146"/>
    <x v="8073"/>
    <x v="48"/>
    <s v="餐饮"/>
    <x v="0"/>
    <s v="小吃/冷饮/果汁吧"/>
    <d v="2015-06-01T00:00:00"/>
    <d v="2017-05-31T00:00:00"/>
    <s v="保底与流水两者取高"/>
    <s v="0.15"/>
    <s v="0.15"/>
    <s v=""/>
    <n v="2"/>
  </r>
  <r>
    <d v="2016-10-01T00:00:00"/>
    <x v="4"/>
    <x v="4"/>
    <s v="Adidas Kids"/>
    <n v="165060.24000000002"/>
    <n v="29347.710672000005"/>
    <x v="1266"/>
    <x v="8147"/>
    <x v="8074"/>
    <x v="159"/>
    <s v="儿童"/>
    <x v="14"/>
    <s v="童装/童鞋"/>
    <d v="2015-04-29T00:00:00"/>
    <d v="2017-04-28T00:00:00"/>
    <s v="保底与流水两者取高"/>
    <s v="0.13"/>
    <s v="0.13"/>
    <s v=""/>
    <n v="2"/>
  </r>
  <r>
    <d v="2016-10-01T00:00:00"/>
    <x v="4"/>
    <x v="4"/>
    <s v="山葵家"/>
    <n v="813068.34000000008"/>
    <n v="85453.48253400001"/>
    <x v="1083"/>
    <x v="8148"/>
    <x v="8075"/>
    <x v="177"/>
    <s v="餐饮"/>
    <x v="2"/>
    <s v="餐馆/饭店"/>
    <d v="2014-01-01T00:00:00"/>
    <d v="2017-12-31T00:00:00"/>
    <s v="保底(含物管费)与流水两者取高"/>
    <s v="0.1"/>
    <s v="0.1"/>
    <s v=""/>
    <n v="4"/>
  </r>
  <r>
    <d v="2016-10-01T00:00:00"/>
    <x v="4"/>
    <x v="4"/>
    <s v="Carrera 卡雷拉"/>
    <n v="52197.599999999999"/>
    <n v="11352.978000000001"/>
    <x v="4805"/>
    <x v="8149"/>
    <x v="8076"/>
    <x v="47"/>
    <s v="儿童"/>
    <x v="14"/>
    <s v="儿童玩具"/>
    <d v="2014-05-28T00:00:00"/>
    <d v="2017-05-27T00:00:00"/>
    <s v="保底与流水两者取高"/>
    <s v="0.12"/>
    <s v="0.12"/>
    <s v=""/>
    <n v="3"/>
  </r>
  <r>
    <d v="2016-10-01T00:00:00"/>
    <x v="4"/>
    <x v="4"/>
    <s v="Dr. Kong 江博士"/>
    <n v="188602.8"/>
    <n v="34306.849320000001"/>
    <x v="2637"/>
    <x v="8150"/>
    <x v="8077"/>
    <x v="64"/>
    <s v="儿童"/>
    <x v="14"/>
    <s v="童装/童鞋"/>
    <d v="2015-04-18T00:00:00"/>
    <d v="2017-04-17T00:00:00"/>
    <s v="保底与流水两者取高"/>
    <s v="0.17"/>
    <s v="0.17"/>
    <s v=""/>
    <n v="2"/>
  </r>
  <r>
    <d v="2016-10-01T00:00:00"/>
    <x v="4"/>
    <x v="4"/>
    <s v="2平米"/>
    <n v="48216"/>
    <n v="9749.2752"/>
    <x v="10"/>
    <x v="8151"/>
    <x v="8078"/>
    <x v="193"/>
    <s v="其它"/>
    <x v="4"/>
    <s v="家具/厨房/卫浴/灯"/>
    <d v="2015-07-15T00:00:00"/>
    <d v="2017-07-14T00:00:00"/>
    <s v="保底与流水两者取高"/>
    <s v="0.18"/>
    <s v="0.18"/>
    <s v=""/>
    <n v="2"/>
  </r>
  <r>
    <d v="2016-10-01T00:00:00"/>
    <x v="4"/>
    <x v="4"/>
    <s v="咔卟咔卟"/>
    <n v="68823.599999999991"/>
    <n v="12195.54192"/>
    <x v="4252"/>
    <x v="8152"/>
    <x v="8079"/>
    <x v="10"/>
    <s v="餐饮"/>
    <x v="0"/>
    <s v="小吃/冷饮/果汁吧"/>
    <d v="2014-08-13T00:00:00"/>
    <d v="2017-08-12T00:00:00"/>
    <s v="保底与流水两者取高"/>
    <s v="0.16"/>
    <s v="0.16"/>
    <s v=""/>
    <n v="3"/>
  </r>
  <r>
    <d v="2016-10-01T00:00:00"/>
    <x v="4"/>
    <x v="4"/>
    <s v="Cold Stone 酷圣石"/>
    <n v="142352.4"/>
    <n v="21851.093400000002"/>
    <x v="331"/>
    <x v="8153"/>
    <x v="8080"/>
    <x v="94"/>
    <s v="餐饮"/>
    <x v="0"/>
    <s v="咖啡店/面包店/冰激凌"/>
    <d v="2014-07-21T00:00:00"/>
    <d v="2019-07-13T00:00:00"/>
    <s v="保底与流水两者取高"/>
    <s v="0.13"/>
    <s v="0.13"/>
    <s v=""/>
    <n v="5"/>
  </r>
  <r>
    <d v="2016-10-01T00:00:00"/>
    <x v="4"/>
    <x v="4"/>
    <s v="泰兰尼斯"/>
    <n v="152856.35999999999"/>
    <n v="26321.865192000001"/>
    <x v="4806"/>
    <x v="8154"/>
    <x v="8081"/>
    <x v="6"/>
    <s v="儿童"/>
    <x v="14"/>
    <s v="童装/童鞋"/>
    <d v="2015-07-16T00:00:00"/>
    <d v="2017-07-15T00:00:00"/>
    <s v="保底与流水两者取高"/>
    <s v="0.16"/>
    <s v="0.16"/>
    <s v=""/>
    <n v="2"/>
  </r>
  <r>
    <d v="2016-10-01T00:00:00"/>
    <x v="4"/>
    <x v="4"/>
    <s v="O2"/>
    <n v="144158.88"/>
    <n v="23339.322672000002"/>
    <x v="1269"/>
    <x v="8155"/>
    <x v="8082"/>
    <x v="9"/>
    <s v="餐饮"/>
    <x v="0"/>
    <s v="小吃/冷饮/果汁吧"/>
    <d v="2016-06-25T00:00:00"/>
    <d v="2018-06-24T00:00:00"/>
    <s v="保底与流水两者取高"/>
    <s v="0.15"/>
    <s v="0.15"/>
    <s v=""/>
    <n v="2"/>
  </r>
  <r>
    <d v="2016-10-01T00:00:00"/>
    <x v="4"/>
    <x v="4"/>
    <s v="Puff"/>
    <n v="51440.04"/>
    <n v="10087.391844000002"/>
    <x v="3424"/>
    <x v="8156"/>
    <x v="8083"/>
    <x v="6"/>
    <s v="其它"/>
    <x v="1"/>
    <s v="烟/酒/茶"/>
    <d v="2016-04-01T00:00:00"/>
    <d v="2017-03-31T00:00:00"/>
    <s v="保底与流水两者取高"/>
    <s v="0.17"/>
    <s v="0.17"/>
    <s v=""/>
    <n v="1"/>
  </r>
  <r>
    <d v="2016-10-01T00:00:00"/>
    <x v="4"/>
    <x v="4"/>
    <s v="New Balance Kids"/>
    <n v="124452"/>
    <n v="21542.641199999995"/>
    <x v="4807"/>
    <x v="8157"/>
    <x v="8084"/>
    <x v="10"/>
    <s v="儿童"/>
    <x v="14"/>
    <s v="童装/童鞋"/>
    <d v="2016-04-01T00:00:00"/>
    <d v="2017-03-31T00:00:00"/>
    <s v="保底与流水两者取高"/>
    <s v="0.16,0.1"/>
    <s v="0.16"/>
    <s v="0.1"/>
    <n v="1"/>
  </r>
  <r>
    <d v="2016-10-01T00:00:00"/>
    <x v="4"/>
    <x v="4"/>
    <s v="Balabala 巴拉巴拉（03-32）"/>
    <n v="194188.44"/>
    <n v="35361.714924"/>
    <x v="2709"/>
    <x v="8158"/>
    <x v="8085"/>
    <x v="137"/>
    <s v="儿童"/>
    <x v="14"/>
    <s v="童装/童鞋"/>
    <d v="2016-01-16T00:00:00"/>
    <d v="2018-01-15T00:00:00"/>
    <s v="保底与流水两者取高"/>
    <s v="0.16"/>
    <s v="0.16"/>
    <s v=""/>
    <n v="2"/>
  </r>
  <r>
    <d v="2016-10-01T00:00:00"/>
    <x v="4"/>
    <x v="4"/>
    <s v="热气球（03-38B）"/>
    <n v="396285.6"/>
    <n v="77117.177759999991"/>
    <x v="1492"/>
    <x v="8159"/>
    <x v="8086"/>
    <x v="153"/>
    <s v="儿童"/>
    <x v="22"/>
    <s v="儿童主题乐园"/>
    <d v="2016-06-06T00:00:00"/>
    <d v="2019-06-05T00:00:00"/>
    <s v="保底与流水两者取高"/>
    <s v="0.1"/>
    <s v="0.1"/>
    <s v=""/>
    <n v="3"/>
  </r>
  <r>
    <d v="2016-10-01T00:00:00"/>
    <x v="4"/>
    <x v="4"/>
    <s v="Balabala 巴拉巴拉"/>
    <n v="342294.36"/>
    <n v="63872.127575999992"/>
    <x v="102"/>
    <x v="8160"/>
    <x v="8087"/>
    <x v="54"/>
    <s v="儿童"/>
    <x v="14"/>
    <s v="童装/童鞋"/>
    <d v="2013-01-11T00:00:00"/>
    <d v="2017-05-09T00:00:00"/>
    <s v="保底与流水两者取高"/>
    <s v="0.16"/>
    <s v="0.16"/>
    <s v=""/>
    <n v="4.3"/>
  </r>
  <r>
    <d v="2016-10-01T00:00:00"/>
    <x v="4"/>
    <x v="4"/>
    <s v="热气球"/>
    <n v="176730"/>
    <n v="0"/>
    <x v="100"/>
    <x v="8161"/>
    <x v="104"/>
    <x v="194"/>
    <s v="儿童"/>
    <x v="22"/>
    <s v="儿童主题乐园"/>
    <d v="2015-10-01T00:00:00"/>
    <d v="2016-09-30T00:00:00"/>
    <s v="保底与流水两者取和"/>
    <s v="0.06"/>
    <s v="0.06"/>
    <s v=""/>
    <n v="1"/>
  </r>
  <r>
    <d v="2016-10-01T00:00:00"/>
    <x v="4"/>
    <x v="4"/>
    <s v="爱茜茜里(冰车)"/>
    <n v="18993.599999999999"/>
    <n v="3827.2103999999999"/>
    <x v="4438"/>
    <x v="8162"/>
    <x v="8088"/>
    <x v="11"/>
    <s v="餐饮"/>
    <x v="0"/>
    <s v="咖啡店/面包店/冰激凌"/>
    <d v="2014-05-31T00:00:00"/>
    <d v="2016-11-30T00:00:00"/>
    <s v="保底与流水两者取高"/>
    <s v="0.16"/>
    <s v="0.16"/>
    <s v=""/>
    <n v="2.5"/>
  </r>
  <r>
    <d v="2016-10-01T00:00:00"/>
    <x v="4"/>
    <x v="4"/>
    <s v="维果部落(03-K12)"/>
    <n v="50004"/>
    <n v="5885.4708000000001"/>
    <x v="2403"/>
    <x v="8163"/>
    <x v="8089"/>
    <x v="11"/>
    <s v="餐饮"/>
    <x v="0"/>
    <s v="小吃/冷饮/果汁吧"/>
    <d v="2014-03-14T00:00:00"/>
    <d v="2017-03-13T00:00:00"/>
    <s v="保底与流水两者取高"/>
    <s v="0.1"/>
    <s v="0.1"/>
    <s v=""/>
    <n v="3"/>
  </r>
  <r>
    <d v="2016-10-01T00:00:00"/>
    <x v="4"/>
    <x v="4"/>
    <s v="维果部落(03-K11)"/>
    <n v="48582"/>
    <n v="5737.5342000000001"/>
    <x v="21"/>
    <x v="8164"/>
    <x v="8090"/>
    <x v="11"/>
    <s v="餐饮"/>
    <x v="0"/>
    <s v="小吃/冷饮/果汁吧"/>
    <d v="2014-03-14T00:00:00"/>
    <d v="2017-03-13T00:00:00"/>
    <s v="保底与流水两者取高"/>
    <s v="0.1"/>
    <s v="0.1"/>
    <s v=""/>
    <n v="3"/>
  </r>
  <r>
    <d v="2016-11-01T00:00:00"/>
    <x v="4"/>
    <x v="4"/>
    <s v="Mentor Salon 曼都沙龙"/>
    <n v="297207.59999999998"/>
    <n v="32603.673719999999"/>
    <x v="4808"/>
    <x v="8165"/>
    <x v="8091"/>
    <x v="25"/>
    <s v="美容"/>
    <x v="8"/>
    <s v="美容/美发/美甲"/>
    <d v="2013-01-11T00:00:00"/>
    <d v="2018-05-09T00:00:00"/>
    <s v="纯保底"/>
    <s v="0."/>
    <s v="0."/>
    <s v=""/>
    <n v="5.3"/>
  </r>
  <r>
    <d v="2016-11-01T00:00:00"/>
    <x v="4"/>
    <x v="4"/>
    <s v="Grandma's Home 外婆家"/>
    <n v="2321232.4560000002"/>
    <n v="114901.00657200001"/>
    <x v="2781"/>
    <x v="8166"/>
    <x v="8092"/>
    <x v="170"/>
    <s v="餐饮"/>
    <x v="2"/>
    <s v="餐馆/饭店"/>
    <d v="2012-11-28T00:00:00"/>
    <d v="2023-05-09T00:00:00"/>
    <s v="纯保底"/>
    <s v="0."/>
    <s v="0."/>
    <s v=""/>
    <n v="10.4"/>
  </r>
  <r>
    <d v="2016-11-01T00:00:00"/>
    <x v="4"/>
    <x v="4"/>
    <s v="New Balance 新百伦"/>
    <n v="444745.45199999999"/>
    <n v="70403.205051600002"/>
    <x v="464"/>
    <x v="8167"/>
    <x v="8093"/>
    <x v="177"/>
    <s v="普通服饰"/>
    <x v="18"/>
    <s v="运动服饰/运动配饰"/>
    <d v="2013-03-10T00:00:00"/>
    <d v="2017-05-09T00:00:00"/>
    <s v="保底与流水两者取高"/>
    <s v="0.13"/>
    <s v="0.13"/>
    <s v=""/>
    <n v="4.2"/>
  </r>
  <r>
    <d v="2016-11-01T00:00:00"/>
    <x v="4"/>
    <x v="4"/>
    <s v="Les Enphants 丽婴房"/>
    <n v="259808.64000000001"/>
    <n v="53546.560703999996"/>
    <x v="4809"/>
    <x v="8168"/>
    <x v="8094"/>
    <x v="55"/>
    <s v="儿童"/>
    <x v="14"/>
    <s v="母婴用品"/>
    <d v="2013-02-21T00:00:00"/>
    <d v="2017-05-09T00:00:00"/>
    <s v="保底与流水两者取高"/>
    <s v="0.18"/>
    <s v="0.18"/>
    <s v=""/>
    <n v="4.2"/>
  </r>
  <r>
    <d v="2016-11-01T00:00:00"/>
    <x v="4"/>
    <x v="4"/>
    <s v="Mini Peace 太平鸟童装"/>
    <n v="370554"/>
    <n v="64587.5622"/>
    <x v="1816"/>
    <x v="8169"/>
    <x v="8095"/>
    <x v="183"/>
    <s v="儿童"/>
    <x v="14"/>
    <s v="童装/童鞋"/>
    <d v="2013-01-21T00:00:00"/>
    <d v="2017-05-09T00:00:00"/>
    <s v="保底与流水两者取高"/>
    <s v="0.16"/>
    <s v="0.16"/>
    <s v=""/>
    <n v="4.3"/>
  </r>
  <r>
    <d v="2016-11-01T00:00:00"/>
    <x v="4"/>
    <x v="4"/>
    <s v="银乐迪"/>
    <n v="971834.39999999991"/>
    <n v="189799.25831999999"/>
    <x v="3289"/>
    <x v="8170"/>
    <x v="8096"/>
    <x v="166"/>
    <s v="休闲娱乐"/>
    <x v="23"/>
    <s v="KTV"/>
    <d v="2013-01-08T00:00:00"/>
    <d v="2023-05-09T00:00:00"/>
    <s v="纯保底"/>
    <s v="0."/>
    <s v="0."/>
    <s v=""/>
    <n v="10.3"/>
  </r>
  <r>
    <d v="2016-11-01T00:00:00"/>
    <x v="4"/>
    <x v="4"/>
    <s v="青花瓷"/>
    <n v="508252.8"/>
    <n v="69020.730240000004"/>
    <x v="1403"/>
    <x v="8171"/>
    <x v="8097"/>
    <x v="168"/>
    <s v="餐饮"/>
    <x v="2"/>
    <s v="餐馆/饭店"/>
    <d v="2012-12-24T00:00:00"/>
    <d v="2021-05-09T00:00:00"/>
    <s v="保底(含物管费)与流水两者取高"/>
    <s v="0.09"/>
    <s v="0.09"/>
    <s v=""/>
    <n v="8.4"/>
  </r>
  <r>
    <d v="2016-11-01T00:00:00"/>
    <x v="4"/>
    <x v="4"/>
    <s v="菲滋比萨"/>
    <n v="804084"/>
    <n v="90861.491999999998"/>
    <x v="2296"/>
    <x v="8172"/>
    <x v="8098"/>
    <x v="169"/>
    <s v="餐饮"/>
    <x v="2"/>
    <s v="快餐"/>
    <d v="2012-12-14T00:00:00"/>
    <d v="2021-05-09T00:00:00"/>
    <s v="保底与流水两者取高"/>
    <s v="0.09"/>
    <s v="0.09"/>
    <s v=""/>
    <n v="8.4"/>
  </r>
  <r>
    <d v="2016-11-01T00:00:00"/>
    <x v="4"/>
    <x v="4"/>
    <s v="云蝶"/>
    <n v="313684.8"/>
    <n v="49311.25056"/>
    <x v="379"/>
    <x v="8173"/>
    <x v="8099"/>
    <x v="172"/>
    <s v="餐饮"/>
    <x v="2"/>
    <s v="餐馆/饭店"/>
    <d v="2012-12-28T00:00:00"/>
    <d v="2018-05-09T00:00:00"/>
    <s v="保底与流水两者取高"/>
    <s v="0.11"/>
    <s v="0.11"/>
    <s v=""/>
    <n v="5.4"/>
  </r>
  <r>
    <d v="2016-11-01T00:00:00"/>
    <x v="4"/>
    <x v="4"/>
    <s v="粉壹仟"/>
    <n v="205140.492"/>
    <n v="41397.351285600002"/>
    <x v="1843"/>
    <x v="8174"/>
    <x v="8100"/>
    <x v="173"/>
    <s v="餐饮"/>
    <x v="2"/>
    <s v="快餐"/>
    <d v="2012-12-06T00:00:00"/>
    <d v="2018-05-09T00:00:00"/>
    <s v="保底与流水两者取高"/>
    <s v="0.1"/>
    <s v="0.1"/>
    <s v=""/>
    <n v="5.4"/>
  </r>
  <r>
    <d v="2016-11-01T00:00:00"/>
    <x v="4"/>
    <x v="4"/>
    <s v="避风塘"/>
    <n v="840852.63600000006"/>
    <n v="88205.441516400009"/>
    <x v="638"/>
    <x v="8175"/>
    <x v="8101"/>
    <x v="178"/>
    <s v="餐饮"/>
    <x v="2"/>
    <s v="餐馆/饭店"/>
    <d v="2012-11-27T00:00:00"/>
    <d v="2021-05-09T00:00:00"/>
    <s v="保底(含物管费)与流水两者取高"/>
    <s v="0.08"/>
    <s v="0.08"/>
    <s v=""/>
    <n v="8.5"/>
  </r>
  <r>
    <d v="2016-11-01T00:00:00"/>
    <x v="4"/>
    <x v="4"/>
    <s v="新华书店"/>
    <n v="226796.16"/>
    <n v="52979.582976000005"/>
    <x v="3193"/>
    <x v="8176"/>
    <x v="8102"/>
    <x v="176"/>
    <s v="其它"/>
    <x v="1"/>
    <s v="书店/漫画/杂志"/>
    <d v="2013-04-19T00:00:00"/>
    <d v="2017-05-18T00:00:00"/>
    <s v="保底与流水两者取高"/>
    <s v="0.11"/>
    <s v="0.11"/>
    <s v=""/>
    <n v="4.0999999999999996"/>
  </r>
  <r>
    <d v="2016-11-01T00:00:00"/>
    <x v="4"/>
    <x v="4"/>
    <s v="Subway 赛百味"/>
    <n v="137121.35999999999"/>
    <n v="20170.552056000004"/>
    <x v="4810"/>
    <x v="8177"/>
    <x v="8103"/>
    <x v="179"/>
    <s v="餐饮"/>
    <x v="2"/>
    <s v="快餐"/>
    <d v="2013-02-07T00:00:00"/>
    <d v="2018-05-09T00:00:00"/>
    <s v="保底与流水两者取高"/>
    <s v="0.12"/>
    <s v="0.12"/>
    <s v=""/>
    <n v="5.3"/>
  </r>
  <r>
    <d v="2016-11-01T00:00:00"/>
    <x v="4"/>
    <x v="4"/>
    <s v="中影影院"/>
    <n v="3193880.1839999999"/>
    <n v="405312.02207999991"/>
    <x v="4811"/>
    <x v="8178"/>
    <x v="8104"/>
    <x v="180"/>
    <s v="休闲娱乐"/>
    <x v="25"/>
    <s v="电影院"/>
    <d v="2012-08-29T00:00:00"/>
    <d v="2033-05-09T00:00:00"/>
    <s v="保底与流水两者取高"/>
    <s v="0.12"/>
    <s v="0.12"/>
    <s v=""/>
    <n v="20.7"/>
  </r>
  <r>
    <d v="2016-11-01T00:00:00"/>
    <x v="4"/>
    <x v="4"/>
    <s v="M·latin 马拉丁"/>
    <n v="360283.2"/>
    <n v="75046.990560000006"/>
    <x v="4339"/>
    <x v="8179"/>
    <x v="8105"/>
    <x v="185"/>
    <s v="儿童"/>
    <x v="14"/>
    <s v="童装/童鞋"/>
    <d v="2013-01-07T00:00:00"/>
    <d v="2018-05-09T00:00:00"/>
    <s v="保底与流水两者取高"/>
    <s v="0.17"/>
    <s v="0.17"/>
    <s v=""/>
    <n v="5.3"/>
  </r>
  <r>
    <d v="2016-11-01T00:00:00"/>
    <x v="4"/>
    <x v="4"/>
    <s v="KFC Select 肯德基精选"/>
    <n v="480000"/>
    <n v="39302.579999999994"/>
    <x v="4812"/>
    <x v="8180"/>
    <x v="8106"/>
    <x v="181"/>
    <s v="餐饮"/>
    <x v="2"/>
    <s v="快餐"/>
    <d v="2013-03-04T00:00:00"/>
    <d v="2028-06-13T00:00:00"/>
    <s v="保底与流水两者取高"/>
    <n v="0.08"/>
    <n v="0.08"/>
    <s v=""/>
    <n v="15.3"/>
  </r>
  <r>
    <d v="2016-11-01T00:00:00"/>
    <x v="4"/>
    <x v="4"/>
    <s v="娇莉芙"/>
    <n v="394668"/>
    <n v="75815.722800000003"/>
    <x v="4813"/>
    <x v="8181"/>
    <x v="8107"/>
    <x v="145"/>
    <s v="美容"/>
    <x v="8"/>
    <s v="美容/美发/美甲"/>
    <d v="2012-11-30T00:00:00"/>
    <d v="2018-05-09T00:00:00"/>
    <s v="保底与流水两者取高"/>
    <s v="0.11"/>
    <s v="0.11"/>
    <s v=""/>
    <n v="5.4"/>
  </r>
  <r>
    <d v="2016-11-01T00:00:00"/>
    <x v="4"/>
    <x v="4"/>
    <s v="木马王国"/>
    <n v="1013830.7999999999"/>
    <n v="196683.17520000003"/>
    <x v="700"/>
    <x v="8182"/>
    <x v="8108"/>
    <x v="189"/>
    <s v="儿童"/>
    <x v="22"/>
    <s v="儿童主题乐园"/>
    <d v="2013-01-14T00:00:00"/>
    <d v="2022-05-13T00:00:00"/>
    <s v="保底(含物管费)与流水两者取高"/>
    <n v="0"/>
    <n v="0"/>
    <s v=""/>
    <n v="9.3000000000000007"/>
  </r>
  <r>
    <d v="2016-11-01T00:00:00"/>
    <x v="4"/>
    <x v="4"/>
    <s v="I Love Choc"/>
    <n v="156111"/>
    <n v="29785.978800000004"/>
    <x v="4311"/>
    <x v="8183"/>
    <x v="8109"/>
    <x v="149"/>
    <s v="普通服饰"/>
    <x v="9"/>
    <s v="中性服装/休闲服饰"/>
    <d v="2013-02-25T00:00:00"/>
    <d v="2017-05-09T00:00:00"/>
    <s v="保底与流水两者取高"/>
    <s v="0.16"/>
    <s v="0.16"/>
    <s v=""/>
    <n v="4.2"/>
  </r>
  <r>
    <d v="2016-11-01T00:00:00"/>
    <x v="4"/>
    <x v="4"/>
    <s v="Skechers 斯凯奇"/>
    <n v="397135.2"/>
    <n v="80737.586160000006"/>
    <x v="1975"/>
    <x v="8184"/>
    <x v="8110"/>
    <x v="5"/>
    <s v="普通服饰"/>
    <x v="9"/>
    <s v="中性服装/休闲服饰"/>
    <d v="2013-06-20T00:00:00"/>
    <d v="2017-07-19T00:00:00"/>
    <s v="保底与流水两者取高"/>
    <s v="0.17"/>
    <s v="0.17"/>
    <s v=""/>
    <n v="4.0999999999999996"/>
  </r>
  <r>
    <d v="2016-11-01T00:00:00"/>
    <x v="4"/>
    <x v="4"/>
    <s v="山葵家"/>
    <n v="730528.63199999998"/>
    <n v="76778.559223199991"/>
    <x v="496"/>
    <x v="8185"/>
    <x v="8111"/>
    <x v="177"/>
    <s v="餐饮"/>
    <x v="2"/>
    <s v="餐馆/饭店"/>
    <d v="2014-01-01T00:00:00"/>
    <d v="2017-12-31T00:00:00"/>
    <s v="保底(含物管费)与流水两者取高"/>
    <s v="0.1"/>
    <s v="0.1"/>
    <s v=""/>
    <n v="4"/>
  </r>
  <r>
    <d v="2016-11-01T00:00:00"/>
    <x v="4"/>
    <x v="4"/>
    <s v="Carrera 卡雷拉"/>
    <n v="49320"/>
    <n v="11353.463999999998"/>
    <x v="4814"/>
    <x v="8186"/>
    <x v="8112"/>
    <x v="47"/>
    <s v="儿童"/>
    <x v="14"/>
    <s v="儿童玩具"/>
    <d v="2014-05-28T00:00:00"/>
    <d v="2017-05-27T00:00:00"/>
    <s v="保底与流水两者取高"/>
    <s v="0.12"/>
    <s v="0.12"/>
    <s v=""/>
    <n v="3"/>
  </r>
  <r>
    <d v="2016-11-01T00:00:00"/>
    <x v="4"/>
    <x v="4"/>
    <s v="咔卟咔卟"/>
    <n v="61038"/>
    <n v="10889.1792"/>
    <x v="3974"/>
    <x v="8187"/>
    <x v="8113"/>
    <x v="10"/>
    <s v="餐饮"/>
    <x v="0"/>
    <s v="小吃/冷饮/果汁吧"/>
    <d v="2014-08-13T00:00:00"/>
    <d v="2017-08-12T00:00:00"/>
    <s v="保底与流水两者取高"/>
    <s v="0.16"/>
    <s v="0.16"/>
    <s v=""/>
    <n v="3"/>
  </r>
  <r>
    <d v="2016-11-01T00:00:00"/>
    <x v="4"/>
    <x v="4"/>
    <s v="Cold Stone 酷圣石"/>
    <n v="122185.2"/>
    <n v="19097.546759999997"/>
    <x v="2232"/>
    <x v="8188"/>
    <x v="8114"/>
    <x v="94"/>
    <s v="餐饮"/>
    <x v="0"/>
    <s v="咖啡店/面包店/冰激凌"/>
    <d v="2014-07-21T00:00:00"/>
    <d v="2019-07-13T00:00:00"/>
    <s v="保底与流水两者取高"/>
    <s v="0.13"/>
    <s v="0.13"/>
    <s v=""/>
    <n v="5"/>
  </r>
  <r>
    <d v="2016-11-01T00:00:00"/>
    <x v="4"/>
    <x v="4"/>
    <s v="Nike 耐克"/>
    <n v="659303.76"/>
    <n v="111488.26581600001"/>
    <x v="4815"/>
    <x v="8189"/>
    <x v="8115"/>
    <x v="54"/>
    <s v="普通服饰"/>
    <x v="18"/>
    <s v="运动服饰/运动配饰"/>
    <d v="2014-12-16T00:00:00"/>
    <d v="2016-12-15T00:00:00"/>
    <s v="保底与流水两者取高"/>
    <s v="0.16"/>
    <s v="0.16"/>
    <s v=""/>
    <n v="2"/>
  </r>
  <r>
    <d v="2016-11-01T00:00:00"/>
    <x v="4"/>
    <x v="4"/>
    <s v="gxg kids"/>
    <n v="238867.94399999999"/>
    <n v="46220.947164000005"/>
    <x v="4816"/>
    <x v="8190"/>
    <x v="8116"/>
    <x v="184"/>
    <s v="儿童"/>
    <x v="14"/>
    <s v="童装/童鞋"/>
    <d v="2015-04-10T00:00:00"/>
    <d v="2017-04-09T00:00:00"/>
    <s v="保底与流水两者取高"/>
    <s v="0.17"/>
    <s v="0.17"/>
    <s v=""/>
    <n v="2"/>
  </r>
  <r>
    <d v="2016-11-01T00:00:00"/>
    <x v="4"/>
    <x v="4"/>
    <s v="Han Lin BBQ 韩林炭烤"/>
    <n v="403629.6"/>
    <n v="95740.941119999989"/>
    <x v="674"/>
    <x v="8191"/>
    <x v="8117"/>
    <x v="190"/>
    <s v="餐饮"/>
    <x v="2"/>
    <s v="餐馆/饭店"/>
    <d v="2015-04-10T00:00:00"/>
    <d v="2019-05-09T00:00:00"/>
    <s v="保底与流水两者取高"/>
    <s v="0.11"/>
    <s v="0.11"/>
    <s v=""/>
    <n v="4.0999999999999996"/>
  </r>
  <r>
    <d v="2016-11-01T00:00:00"/>
    <x v="4"/>
    <x v="4"/>
    <s v="Dr. Kong 江博士"/>
    <n v="169088.4"/>
    <n v="30824.815320000002"/>
    <x v="3430"/>
    <x v="8192"/>
    <x v="8118"/>
    <x v="64"/>
    <s v="儿童"/>
    <x v="14"/>
    <s v="童装/童鞋"/>
    <d v="2015-04-18T00:00:00"/>
    <d v="2017-04-17T00:00:00"/>
    <s v="保底与流水两者取高"/>
    <s v="0.17"/>
    <s v="0.17"/>
    <s v=""/>
    <n v="2"/>
  </r>
  <r>
    <d v="2016-11-01T00:00:00"/>
    <x v="4"/>
    <x v="4"/>
    <s v="Adidas Kids"/>
    <n v="148437.6"/>
    <n v="29346.113519999995"/>
    <x v="1454"/>
    <x v="8193"/>
    <x v="8119"/>
    <x v="159"/>
    <s v="儿童"/>
    <x v="14"/>
    <s v="童装/童鞋"/>
    <d v="2015-04-29T00:00:00"/>
    <d v="2017-04-28T00:00:00"/>
    <s v="保底与流水两者取高"/>
    <s v="0.13"/>
    <s v="0.13"/>
    <s v=""/>
    <n v="2"/>
  </r>
  <r>
    <d v="2016-11-01T00:00:00"/>
    <x v="4"/>
    <x v="4"/>
    <s v="Kids Station 好孩子星站"/>
    <n v="105014.04"/>
    <n v="20729.771496000001"/>
    <x v="4515"/>
    <x v="8194"/>
    <x v="8120"/>
    <x v="106"/>
    <s v="儿童"/>
    <x v="14"/>
    <s v="童装/童鞋"/>
    <d v="2015-05-10T00:00:00"/>
    <d v="2017-05-09T00:00:00"/>
    <s v="保底与流水两者取高"/>
    <s v="0.13"/>
    <s v="0.13"/>
    <s v=""/>
    <n v="2"/>
  </r>
  <r>
    <d v="2016-11-01T00:00:00"/>
    <x v="4"/>
    <x v="4"/>
    <s v="15mins"/>
    <n v="136034.4"/>
    <n v="25125.553679999994"/>
    <x v="4817"/>
    <x v="8195"/>
    <x v="8121"/>
    <x v="149"/>
    <s v="普通服饰"/>
    <x v="6"/>
    <s v="鞋"/>
    <d v="2015-06-01T00:00:00"/>
    <d v="2017-05-31T00:00:00"/>
    <s v="保底与流水两者取高"/>
    <s v="0.16"/>
    <s v="0.16"/>
    <s v=""/>
    <n v="2"/>
  </r>
  <r>
    <d v="2016-11-01T00:00:00"/>
    <x v="4"/>
    <x v="4"/>
    <s v="MQD"/>
    <n v="229922.4"/>
    <n v="46697.239439999998"/>
    <x v="4818"/>
    <x v="8196"/>
    <x v="8122"/>
    <x v="63"/>
    <s v="儿童"/>
    <x v="14"/>
    <s v="童装/童鞋"/>
    <d v="2015-06-01T00:00:00"/>
    <d v="2017-05-31T00:00:00"/>
    <s v="保底与流水两者取高"/>
    <s v="0.17"/>
    <s v="0.17"/>
    <s v=""/>
    <n v="2"/>
  </r>
  <r>
    <d v="2016-11-01T00:00:00"/>
    <x v="4"/>
    <x v="4"/>
    <s v="兰芳园"/>
    <n v="203784.74399999998"/>
    <n v="34256.215466399997"/>
    <x v="1222"/>
    <x v="8197"/>
    <x v="8123"/>
    <x v="48"/>
    <s v="餐饮"/>
    <x v="0"/>
    <s v="小吃/冷饮/果汁吧"/>
    <d v="2015-06-01T00:00:00"/>
    <d v="2017-05-31T00:00:00"/>
    <s v="保底与流水两者取高"/>
    <s v="0.15"/>
    <s v="0.15"/>
    <s v=""/>
    <n v="2"/>
  </r>
  <r>
    <d v="2016-11-01T00:00:00"/>
    <x v="4"/>
    <x v="4"/>
    <s v="Lenovo 联想"/>
    <n v="299448"/>
    <n v="22877.827200000003"/>
    <x v="259"/>
    <x v="8198"/>
    <x v="8124"/>
    <x v="174"/>
    <s v="电器"/>
    <x v="20"/>
    <s v="电器/家用电器/IT器材"/>
    <d v="2015-06-01T00:00:00"/>
    <d v="2017-05-31T00:00:00"/>
    <s v="保底与流水两者取高"/>
    <s v="0.05"/>
    <s v="0.05"/>
    <s v=""/>
    <n v="2"/>
  </r>
  <r>
    <d v="2016-11-01T00:00:00"/>
    <x v="4"/>
    <x v="4"/>
    <s v="Jasonwood 坚持我的"/>
    <n v="368706.95999999996"/>
    <n v="72303.434855999993"/>
    <x v="2344"/>
    <x v="8199"/>
    <x v="8125"/>
    <x v="191"/>
    <s v="普通服饰"/>
    <x v="9"/>
    <s v="中性服装/休闲服饰"/>
    <d v="2015-06-17T00:00:00"/>
    <d v="2017-06-16T00:00:00"/>
    <s v="保底与流水两者取高"/>
    <s v="0.17"/>
    <s v="0.17"/>
    <s v=""/>
    <n v="2"/>
  </r>
  <r>
    <d v="2016-11-01T00:00:00"/>
    <x v="4"/>
    <x v="4"/>
    <s v="MLB"/>
    <n v="167962.92"/>
    <n v="36649.509143999996"/>
    <x v="4819"/>
    <x v="8200"/>
    <x v="8126"/>
    <x v="192"/>
    <s v="普通服饰"/>
    <x v="18"/>
    <s v="运动服饰/运动配饰"/>
    <d v="2015-06-17T00:00:00"/>
    <d v="2017-06-16T00:00:00"/>
    <s v="保底与流水两者取高"/>
    <s v="0.18"/>
    <s v="0.18"/>
    <s v=""/>
    <n v="2"/>
  </r>
  <r>
    <d v="2016-11-01T00:00:00"/>
    <x v="4"/>
    <x v="4"/>
    <s v="爱尚内衣"/>
    <n v="148428"/>
    <n v="49263.253199999992"/>
    <x v="2784"/>
    <x v="8201"/>
    <x v="8127"/>
    <x v="41"/>
    <s v="普通服饰"/>
    <x v="9"/>
    <s v="内衣裤/保暖内衣"/>
    <d v="2015-06-01T00:00:00"/>
    <d v="2017-05-31T00:00:00"/>
    <s v="保底与流水两者取高"/>
    <s v="0.15"/>
    <s v="0.15"/>
    <s v=""/>
    <n v="2"/>
  </r>
  <r>
    <d v="2016-11-01T00:00:00"/>
    <x v="4"/>
    <x v="4"/>
    <s v="happyland"/>
    <n v="127096.79999999999"/>
    <n v="25991.295600000001"/>
    <x v="3971"/>
    <x v="8202"/>
    <x v="8128"/>
    <x v="138"/>
    <s v="儿童"/>
    <x v="14"/>
    <s v="童装/童鞋"/>
    <d v="2015-06-01T00:00:00"/>
    <d v="2017-05-31T00:00:00"/>
    <s v="保底与流水两者取高"/>
    <s v="0.17"/>
    <s v="0.17"/>
    <s v=""/>
    <n v="2"/>
  </r>
  <r>
    <d v="2016-11-01T00:00:00"/>
    <x v="4"/>
    <x v="4"/>
    <s v="Adidas 阿迪达斯"/>
    <n v="381903.6"/>
    <n v="67100.462520000001"/>
    <x v="3178"/>
    <x v="8203"/>
    <x v="8129"/>
    <x v="54"/>
    <s v="普通服饰"/>
    <x v="18"/>
    <s v="运动服饰/运动配饰"/>
    <d v="2015-06-17T00:00:00"/>
    <d v="2017-06-16T00:00:00"/>
    <s v="保底与流水两者取高"/>
    <s v="0.16"/>
    <s v="0.16"/>
    <s v=""/>
    <n v="2"/>
  </r>
  <r>
    <d v="2016-11-01T00:00:00"/>
    <x v="4"/>
    <x v="4"/>
    <s v="泰兰尼斯"/>
    <n v="265823.60399999999"/>
    <n v="45296.342121599999"/>
    <x v="1456"/>
    <x v="8204"/>
    <x v="8130"/>
    <x v="6"/>
    <s v="儿童"/>
    <x v="14"/>
    <s v="童装/童鞋"/>
    <d v="2015-07-16T00:00:00"/>
    <d v="2017-07-15T00:00:00"/>
    <s v="保底与流水两者取高"/>
    <s v="0.16"/>
    <s v="0.16"/>
    <s v=""/>
    <n v="2"/>
  </r>
  <r>
    <d v="2016-11-01T00:00:00"/>
    <x v="4"/>
    <x v="4"/>
    <s v="2平米"/>
    <n v="34501.199999999997"/>
    <n v="7314.2543999999989"/>
    <x v="1982"/>
    <x v="8205"/>
    <x v="8131"/>
    <x v="193"/>
    <s v="其它"/>
    <x v="4"/>
    <s v="家具/厨房/卫浴/灯"/>
    <d v="2015-07-15T00:00:00"/>
    <d v="2017-07-14T00:00:00"/>
    <s v="保底与流水两者取高"/>
    <s v="0.18"/>
    <s v="0.18"/>
    <s v=""/>
    <n v="2"/>
  </r>
  <r>
    <d v="2016-11-01T00:00:00"/>
    <x v="4"/>
    <x v="4"/>
    <s v="雪冰冰"/>
    <n v="94446"/>
    <n v="15857.483399999999"/>
    <x v="1181"/>
    <x v="8206"/>
    <x v="8132"/>
    <x v="110"/>
    <s v="餐饮"/>
    <x v="0"/>
    <s v="小吃/冷饮/果汁吧"/>
    <d v="2015-10-16T00:00:00"/>
    <d v="2017-10-15T00:00:00"/>
    <s v="保底与流水两者取高"/>
    <s v="0.14"/>
    <s v="0.14"/>
    <s v=""/>
    <n v="2"/>
  </r>
  <r>
    <d v="2016-11-01T00:00:00"/>
    <x v="4"/>
    <x v="4"/>
    <s v="Youngor 雅戈尔"/>
    <n v="913496.4"/>
    <n v="190463.9994"/>
    <x v="3404"/>
    <x v="8207"/>
    <x v="8133"/>
    <x v="195"/>
    <s v="普通服饰"/>
    <x v="12"/>
    <s v="男装"/>
    <d v="2016-02-23T00:00:00"/>
    <d v="2019-02-22T00:00:00"/>
    <s v="保底与流水两者取高"/>
    <s v="0.17"/>
    <s v="0.17"/>
    <s v=""/>
    <n v="3"/>
  </r>
  <r>
    <d v="2016-11-01T00:00:00"/>
    <x v="4"/>
    <x v="4"/>
    <s v="Puff"/>
    <n v="47765.04"/>
    <n v="10087.976448000001"/>
    <x v="4820"/>
    <x v="8208"/>
    <x v="8134"/>
    <x v="6"/>
    <s v="其它"/>
    <x v="1"/>
    <s v="烟/酒/茶"/>
    <d v="2016-04-01T00:00:00"/>
    <d v="2017-03-31T00:00:00"/>
    <s v="保底与流水两者取高"/>
    <s v="0.17"/>
    <s v="0.17"/>
    <s v=""/>
    <n v="1"/>
  </r>
  <r>
    <d v="2016-11-01T00:00:00"/>
    <x v="4"/>
    <x v="4"/>
    <s v="New Balance Kids"/>
    <n v="94713.599999999991"/>
    <n v="16546.465919999999"/>
    <x v="4553"/>
    <x v="8209"/>
    <x v="8135"/>
    <x v="10"/>
    <s v="儿童"/>
    <x v="14"/>
    <s v="童装/童鞋"/>
    <d v="2016-04-01T00:00:00"/>
    <d v="2017-03-31T00:00:00"/>
    <s v="保底与流水两者取高"/>
    <s v="0.16,0.1"/>
    <s v="0.16"/>
    <s v="0.1"/>
    <n v="1"/>
  </r>
  <r>
    <d v="2016-11-01T00:00:00"/>
    <x v="4"/>
    <x v="4"/>
    <s v="hcw"/>
    <n v="218248.32000000001"/>
    <n v="48058.280063999999"/>
    <x v="1330"/>
    <x v="8210"/>
    <x v="8136"/>
    <x v="164"/>
    <s v="儿童"/>
    <x v="14"/>
    <s v="童装/童鞋"/>
    <d v="2016-05-10T00:00:00"/>
    <d v="2018-05-09T00:00:00"/>
    <s v="保底与流水两者取高"/>
    <s v="0.18"/>
    <s v="0.18"/>
    <s v=""/>
    <n v="2"/>
  </r>
  <r>
    <d v="2016-11-01T00:00:00"/>
    <x v="4"/>
    <x v="4"/>
    <s v="The Green Party"/>
    <n v="610827.38399999996"/>
    <n v="112941.98330159999"/>
    <x v="961"/>
    <x v="8211"/>
    <x v="8137"/>
    <x v="186"/>
    <s v="其它"/>
    <x v="1"/>
    <s v="礼品/精品/手工艺品"/>
    <d v="2016-05-11T00:00:00"/>
    <d v="2018-05-09T00:00:00"/>
    <s v="保底与流水两者取高"/>
    <s v="0.16"/>
    <s v="0.16"/>
    <s v=""/>
    <n v="2"/>
  </r>
  <r>
    <d v="2016-11-01T00:00:00"/>
    <x v="4"/>
    <x v="4"/>
    <s v="艾蜜雪"/>
    <n v="165163.19999999998"/>
    <n v="35989.061279999994"/>
    <x v="3651"/>
    <x v="8212"/>
    <x v="8138"/>
    <x v="159"/>
    <s v="普通服饰"/>
    <x v="13"/>
    <s v="女装"/>
    <d v="2016-05-20T00:00:00"/>
    <d v="2018-05-19T00:00:00"/>
    <s v="保底与流水两者取高"/>
    <s v="0.18"/>
    <s v="0.18"/>
    <s v=""/>
    <n v="2"/>
  </r>
  <r>
    <d v="2016-11-01T00:00:00"/>
    <x v="4"/>
    <x v="4"/>
    <s v="G'RSAGA"/>
    <n v="160625.75999999998"/>
    <n v="52990.438223999998"/>
    <x v="4821"/>
    <x v="8213"/>
    <x v="8139"/>
    <x v="20"/>
    <s v="普通服饰"/>
    <x v="12"/>
    <s v="男装"/>
    <d v="2016-05-20T00:00:00"/>
    <d v="2018-05-19T00:00:00"/>
    <s v="保底与流水两者取高"/>
    <s v="0.17"/>
    <s v="0.17"/>
    <s v=""/>
    <n v="2"/>
  </r>
  <r>
    <d v="2016-11-01T00:00:00"/>
    <x v="4"/>
    <x v="4"/>
    <s v="NBA"/>
    <n v="185992.8"/>
    <n v="41885.578559999994"/>
    <x v="1512"/>
    <x v="8214"/>
    <x v="8140"/>
    <x v="97"/>
    <s v="普通服饰"/>
    <x v="18"/>
    <s v="运动服饰/运动配饰"/>
    <d v="2016-05-20T00:00:00"/>
    <d v="2018-05-19T00:00:00"/>
    <s v="保底与流水两者取高"/>
    <s v="0.17"/>
    <s v="0.17"/>
    <s v=""/>
    <n v="2"/>
  </r>
  <r>
    <d v="2016-11-01T00:00:00"/>
    <x v="4"/>
    <x v="4"/>
    <s v="创想乐高"/>
    <n v="496135.19999999995"/>
    <n v="107710.95192000001"/>
    <x v="4555"/>
    <x v="8215"/>
    <x v="8141"/>
    <x v="197"/>
    <s v="儿童"/>
    <x v="26"/>
    <s v="儿童早教"/>
    <d v="2016-05-20T00:00:00"/>
    <d v="2021-05-19T00:00:00"/>
    <s v="保底与流水两者取高"/>
    <s v="0.14"/>
    <s v="0.14"/>
    <s v=""/>
    <n v="5"/>
  </r>
  <r>
    <d v="2016-11-01T00:00:00"/>
    <x v="4"/>
    <x v="4"/>
    <s v="四条小鱼"/>
    <n v="314062.8"/>
    <n v="96699.936119999998"/>
    <x v="4822"/>
    <x v="8216"/>
    <x v="8142"/>
    <x v="27"/>
    <s v="儿童"/>
    <x v="22"/>
    <s v="儿童主题乐园"/>
    <d v="2016-06-01T00:00:00"/>
    <d v="2018-05-31T00:00:00"/>
    <s v="保底与流水两者取高"/>
    <s v="0.22"/>
    <s v="0.22"/>
    <s v=""/>
    <n v="2"/>
  </r>
  <r>
    <d v="2016-11-01T00:00:00"/>
    <x v="4"/>
    <x v="4"/>
    <s v="Toys R Us 玩具反斗城"/>
    <n v="656026.05599999998"/>
    <n v="65405.797783200003"/>
    <x v="4823"/>
    <x v="8217"/>
    <x v="8143"/>
    <x v="198"/>
    <s v="儿童"/>
    <x v="14"/>
    <s v="儿童玩具"/>
    <d v="2016-05-25T00:00:00"/>
    <d v="2024-08-07T00:00:00"/>
    <s v="保底与流水两者取高"/>
    <s v="0.08"/>
    <s v="0.08"/>
    <s v=""/>
    <n v="8.1999999999999993"/>
  </r>
  <r>
    <d v="2016-11-01T00:00:00"/>
    <x v="4"/>
    <x v="4"/>
    <s v="O2"/>
    <n v="145165.68"/>
    <n v="23502.323592000001"/>
    <x v="1269"/>
    <x v="8218"/>
    <x v="8144"/>
    <x v="9"/>
    <s v="餐饮"/>
    <x v="0"/>
    <s v="小吃/冷饮/果汁吧"/>
    <d v="2016-06-25T00:00:00"/>
    <d v="2018-06-24T00:00:00"/>
    <s v="保底与流水两者取高"/>
    <s v="0.15"/>
    <s v="0.15"/>
    <s v=""/>
    <n v="2"/>
  </r>
  <r>
    <d v="2016-11-01T00:00:00"/>
    <x v="4"/>
    <x v="4"/>
    <s v="青檬恋茶"/>
    <n v="96708.599999999991"/>
    <n v="14216.164200000001"/>
    <x v="769"/>
    <x v="8219"/>
    <x v="8145"/>
    <x v="196"/>
    <s v="餐饮"/>
    <x v="0"/>
    <s v="小吃/冷饮/果汁吧"/>
    <d v="2016-10-20T00:00:00"/>
    <d v="2017-11-19T00:00:00"/>
    <s v="保底与流水两者取高"/>
    <s v="0.14"/>
    <s v="0.14"/>
    <s v=""/>
    <n v="1.1000000000000001"/>
  </r>
  <r>
    <d v="2016-11-01T00:00:00"/>
    <x v="4"/>
    <x v="4"/>
    <s v="jnby by JNBY"/>
    <n v="343576.8"/>
    <n v="74556.165599999993"/>
    <x v="2490"/>
    <x v="8220"/>
    <x v="8146"/>
    <x v="25"/>
    <s v="儿童"/>
    <x v="14"/>
    <s v="童装/童鞋"/>
    <d v="2016-09-10T00:00:00"/>
    <d v="2018-09-09T00:00:00"/>
    <s v="保底与流水两者取高"/>
    <s v="0.18"/>
    <s v="0.18"/>
    <s v=""/>
    <n v="2"/>
  </r>
  <r>
    <d v="2016-11-01T00:00:00"/>
    <x v="4"/>
    <x v="4"/>
    <s v="四云奶盖贡茶"/>
    <n v="65431.740000000005"/>
    <n v="12333.882990000002"/>
    <x v="4426"/>
    <x v="8221"/>
    <x v="8147"/>
    <x v="1"/>
    <s v="餐饮"/>
    <x v="0"/>
    <s v="小吃/冷饮/果汁吧"/>
    <d v="2016-10-25T00:00:00"/>
    <d v="2018-10-24T00:00:00"/>
    <s v="纯保底"/>
    <s v="0.15"/>
    <s v="0.15"/>
    <s v=""/>
    <n v="2"/>
  </r>
  <r>
    <d v="2016-11-01T00:00:00"/>
    <x v="4"/>
    <x v="4"/>
    <s v="Paul Frank 大嘴猴"/>
    <n v="42598.799999999996"/>
    <n v="13669.95492"/>
    <x v="4824"/>
    <x v="8222"/>
    <x v="8148"/>
    <x v="1"/>
    <s v="普通服饰"/>
    <x v="9"/>
    <s v="中性服装/休闲服饰"/>
    <d v="2016-10-20T00:00:00"/>
    <d v="2018-10-19T00:00:00"/>
    <s v="纯保底"/>
    <s v="0.17"/>
    <s v="0.17"/>
    <s v=""/>
    <n v="2"/>
  </r>
  <r>
    <d v="2016-11-01T00:00:00"/>
    <x v="4"/>
    <x v="4"/>
    <s v="Balabala 巴拉巴拉"/>
    <n v="326139.95999999996"/>
    <n v="61151.242499999993"/>
    <x v="1828"/>
    <x v="8223"/>
    <x v="8149"/>
    <x v="54"/>
    <s v="儿童"/>
    <x v="14"/>
    <s v="童装/童鞋"/>
    <d v="2013-01-11T00:00:00"/>
    <d v="2017-05-09T00:00:00"/>
    <s v="保底与流水两者取高"/>
    <s v="0.16"/>
    <s v="0.16"/>
    <s v=""/>
    <n v="4.3"/>
  </r>
  <r>
    <d v="2016-11-01T00:00:00"/>
    <x v="4"/>
    <x v="4"/>
    <s v="维果部落(03-K11)"/>
    <n v="37548"/>
    <n v="4577.1011999999992"/>
    <x v="4825"/>
    <x v="5581"/>
    <x v="8150"/>
    <x v="11"/>
    <s v="餐饮"/>
    <x v="0"/>
    <s v="小吃/冷饮/果汁吧"/>
    <d v="2014-03-14T00:00:00"/>
    <d v="2017-03-13T00:00:00"/>
    <s v="保底与流水两者取高"/>
    <s v="0.1"/>
    <s v="0.1"/>
    <s v=""/>
    <n v="3"/>
  </r>
  <r>
    <d v="2016-11-01T00:00:00"/>
    <x v="4"/>
    <x v="4"/>
    <s v="维果部落(03-K12)"/>
    <n v="43488"/>
    <n v="5201.1647999999996"/>
    <x v="4826"/>
    <x v="8224"/>
    <x v="8151"/>
    <x v="11"/>
    <s v="餐饮"/>
    <x v="0"/>
    <s v="小吃/冷饮/果汁吧"/>
    <d v="2014-03-14T00:00:00"/>
    <d v="2017-03-13T00:00:00"/>
    <s v="保底与流水两者取高"/>
    <s v="0.1"/>
    <s v="0.1"/>
    <s v=""/>
    <n v="3"/>
  </r>
  <r>
    <d v="2016-11-01T00:00:00"/>
    <x v="4"/>
    <x v="4"/>
    <s v="爱茜茜里(冰车)"/>
    <n v="13798.8"/>
    <n v="2954.3230799999997"/>
    <x v="4827"/>
    <x v="8225"/>
    <x v="8152"/>
    <x v="11"/>
    <s v="餐饮"/>
    <x v="0"/>
    <s v="咖啡店/面包店/冰激凌"/>
    <d v="2014-05-31T00:00:00"/>
    <d v="2016-11-30T00:00:00"/>
    <s v="保底与流水两者取高"/>
    <s v="0.16"/>
    <s v="0.16"/>
    <s v=""/>
    <n v="2.5"/>
  </r>
  <r>
    <d v="2016-11-01T00:00:00"/>
    <x v="4"/>
    <x v="4"/>
    <s v="热气球"/>
    <n v="162866.4"/>
    <n v="13859.930639999999"/>
    <x v="4828"/>
    <x v="8226"/>
    <x v="8153"/>
    <x v="194"/>
    <s v="儿童"/>
    <x v="22"/>
    <s v="儿童主题乐园"/>
    <d v="2015-10-01T00:00:00"/>
    <d v="2016-09-30T00:00:00"/>
    <s v="保底与流水两者取和"/>
    <s v="0.06"/>
    <s v="0.06"/>
    <s v=""/>
    <n v="1"/>
  </r>
  <r>
    <d v="2016-11-01T00:00:00"/>
    <x v="4"/>
    <x v="4"/>
    <s v="Balabala 巴拉巴拉（03-32）"/>
    <n v="182315.28"/>
    <n v="33363.696239999997"/>
    <x v="1873"/>
    <x v="8227"/>
    <x v="8154"/>
    <x v="137"/>
    <s v="儿童"/>
    <x v="14"/>
    <s v="童装/童鞋"/>
    <d v="2016-01-16T00:00:00"/>
    <d v="2018-01-15T00:00:00"/>
    <s v="保底与流水两者取高"/>
    <s v="0.16"/>
    <s v="0.16"/>
    <s v=""/>
    <n v="2"/>
  </r>
  <r>
    <d v="2016-11-01T00:00:00"/>
    <x v="4"/>
    <x v="4"/>
    <s v="热气球（03-38B）"/>
    <n v="285367.2"/>
    <n v="77106.217439999993"/>
    <x v="4829"/>
    <x v="8228"/>
    <x v="8155"/>
    <x v="153"/>
    <s v="儿童"/>
    <x v="22"/>
    <s v="儿童主题乐园"/>
    <d v="2016-06-06T00:00:00"/>
    <d v="2019-06-05T00:00:00"/>
    <s v="保底与流水两者取高"/>
    <s v="0.1"/>
    <s v="0.1"/>
    <s v=""/>
    <n v="3"/>
  </r>
  <r>
    <d v="2016-12-01T00:00:00"/>
    <x v="4"/>
    <x v="4"/>
    <s v="15mins"/>
    <n v="101408.4"/>
    <n v="20829.285359999998"/>
    <x v="3364"/>
    <x v="8229"/>
    <x v="8156"/>
    <x v="149"/>
    <s v="普通服饰"/>
    <x v="6"/>
    <s v="鞋"/>
    <d v="2015-06-01T00:00:00"/>
    <d v="2017-05-31T00:00:00"/>
    <s v="保底与流水两者取高"/>
    <s v="0.16"/>
    <s v="0.16"/>
    <s v=""/>
    <n v="2"/>
  </r>
  <r>
    <d v="2016-12-01T00:00:00"/>
    <x v="4"/>
    <x v="4"/>
    <s v="2平米"/>
    <n v="35114.400000000001"/>
    <n v="7314.3295200000002"/>
    <x v="4830"/>
    <x v="8230"/>
    <x v="8157"/>
    <x v="193"/>
    <s v="其它"/>
    <x v="4"/>
    <s v="家具/厨房/卫浴/灯"/>
    <d v="2015-07-15T00:00:00"/>
    <d v="2017-07-14T00:00:00"/>
    <s v="保底与流水两者取高"/>
    <s v="0.18"/>
    <s v="0.18"/>
    <s v=""/>
    <n v="2"/>
  </r>
  <r>
    <d v="2016-12-01T00:00:00"/>
    <x v="4"/>
    <x v="4"/>
    <s v="Adidas Kids"/>
    <n v="273969.12"/>
    <n v="42163.847568000005"/>
    <x v="410"/>
    <x v="8231"/>
    <x v="8158"/>
    <x v="159"/>
    <s v="儿童"/>
    <x v="14"/>
    <s v="童装/童鞋"/>
    <d v="2015-04-29T00:00:00"/>
    <d v="2017-04-28T00:00:00"/>
    <s v="保底与流水两者取高"/>
    <s v="0.13"/>
    <s v="0.13"/>
    <s v=""/>
    <n v="2"/>
  </r>
  <r>
    <d v="2016-12-01T00:00:00"/>
    <x v="4"/>
    <x v="4"/>
    <s v="Adidas 阿迪达斯"/>
    <n v="480019.19999999995"/>
    <n v="82803.311999999991"/>
    <x v="802"/>
    <x v="8232"/>
    <x v="8159"/>
    <x v="54"/>
    <s v="普通服饰"/>
    <x v="18"/>
    <s v="运动服饰/运动配饰"/>
    <d v="2015-06-17T00:00:00"/>
    <d v="2017-06-16T00:00:00"/>
    <s v="保底与流水两者取高"/>
    <s v="0.16"/>
    <s v="0.16"/>
    <s v=""/>
    <n v="2"/>
  </r>
  <r>
    <d v="2016-12-01T00:00:00"/>
    <x v="4"/>
    <x v="4"/>
    <s v="Carrera 卡雷拉"/>
    <n v="46764"/>
    <n v="11354.299200000001"/>
    <x v="4831"/>
    <x v="8233"/>
    <x v="8160"/>
    <x v="47"/>
    <s v="儿童"/>
    <x v="14"/>
    <s v="儿童玩具"/>
    <d v="2014-05-28T00:00:00"/>
    <d v="2017-05-27T00:00:00"/>
    <s v="保底与流水两者取高"/>
    <s v="0.12"/>
    <s v="0.12"/>
    <s v=""/>
    <n v="3"/>
  </r>
  <r>
    <d v="2016-12-01T00:00:00"/>
    <x v="4"/>
    <x v="4"/>
    <s v="Cold Stone 酷圣石"/>
    <n v="157465.19999999998"/>
    <n v="23903.217359999999"/>
    <x v="4832"/>
    <x v="8234"/>
    <x v="8161"/>
    <x v="94"/>
    <s v="餐饮"/>
    <x v="0"/>
    <s v="咖啡店/面包店/冰激凌"/>
    <d v="2014-07-21T00:00:00"/>
    <d v="2019-07-13T00:00:00"/>
    <s v="保底与流水两者取高"/>
    <s v="0.13"/>
    <s v="0.13"/>
    <s v=""/>
    <n v="5"/>
  </r>
  <r>
    <d v="2016-12-01T00:00:00"/>
    <x v="4"/>
    <x v="4"/>
    <s v="Dr. Kong 江博士"/>
    <n v="165708"/>
    <n v="30208.5684"/>
    <x v="4833"/>
    <x v="8235"/>
    <x v="8162"/>
    <x v="64"/>
    <s v="儿童"/>
    <x v="14"/>
    <s v="童装/童鞋"/>
    <d v="2015-04-18T00:00:00"/>
    <d v="2017-04-17T00:00:00"/>
    <s v="保底与流水两者取高"/>
    <s v="0.17"/>
    <s v="0.17"/>
    <s v=""/>
    <n v="2"/>
  </r>
  <r>
    <d v="2016-12-01T00:00:00"/>
    <x v="4"/>
    <x v="4"/>
    <s v="Grandma's Home 外婆家"/>
    <n v="2556544.5239999997"/>
    <n v="114788.84912760001"/>
    <x v="4834"/>
    <x v="8236"/>
    <x v="8163"/>
    <x v="170"/>
    <s v="餐饮"/>
    <x v="2"/>
    <s v="餐馆/饭店"/>
    <d v="2012-11-28T00:00:00"/>
    <d v="2023-05-09T00:00:00"/>
    <s v="纯保底"/>
    <s v="0."/>
    <s v="0."/>
    <s v=""/>
    <n v="10.4"/>
  </r>
  <r>
    <d v="2016-12-01T00:00:00"/>
    <x v="4"/>
    <x v="4"/>
    <s v="G'RSAGA"/>
    <n v="315520.31999999995"/>
    <n v="63955.968863999995"/>
    <x v="4835"/>
    <x v="8237"/>
    <x v="8164"/>
    <x v="20"/>
    <s v="普通服饰"/>
    <x v="12"/>
    <s v="男装"/>
    <d v="2016-05-20T00:00:00"/>
    <d v="2018-05-19T00:00:00"/>
    <s v="保底与流水两者取高"/>
    <s v="0.17"/>
    <s v="0.17"/>
    <s v=""/>
    <n v="2"/>
  </r>
  <r>
    <d v="2016-12-01T00:00:00"/>
    <x v="4"/>
    <x v="4"/>
    <s v="gxg kids"/>
    <n v="238411.91999999998"/>
    <n v="45846.612215999994"/>
    <x v="2617"/>
    <x v="8238"/>
    <x v="8165"/>
    <x v="184"/>
    <s v="儿童"/>
    <x v="14"/>
    <s v="童装/童鞋"/>
    <d v="2015-04-10T00:00:00"/>
    <d v="2017-04-09T00:00:00"/>
    <s v="保底与流水两者取高"/>
    <s v="0.17"/>
    <s v="0.17"/>
    <s v=""/>
    <n v="2"/>
  </r>
  <r>
    <d v="2016-12-01T00:00:00"/>
    <x v="4"/>
    <x v="4"/>
    <s v="Han Lin BBQ 韩林炭烤"/>
    <n v="497317.19999999995"/>
    <n v="95733.561000000002"/>
    <x v="4836"/>
    <x v="8239"/>
    <x v="8166"/>
    <x v="190"/>
    <s v="餐饮"/>
    <x v="2"/>
    <s v="餐馆/饭店"/>
    <d v="2015-04-10T00:00:00"/>
    <d v="2019-05-09T00:00:00"/>
    <s v="保底与流水两者取高"/>
    <s v="0.11"/>
    <s v="0.11"/>
    <s v=""/>
    <n v="4.0999999999999996"/>
  </r>
  <r>
    <d v="2016-12-01T00:00:00"/>
    <x v="4"/>
    <x v="4"/>
    <s v="happyland"/>
    <n v="134469.6"/>
    <n v="27310.775759999997"/>
    <x v="863"/>
    <x v="8240"/>
    <x v="8167"/>
    <x v="138"/>
    <s v="儿童"/>
    <x v="14"/>
    <s v="童装/童鞋"/>
    <d v="2015-06-01T00:00:00"/>
    <d v="2017-05-31T00:00:00"/>
    <s v="保底与流水两者取高"/>
    <s v="0.17"/>
    <s v="0.17"/>
    <s v=""/>
    <n v="2"/>
  </r>
  <r>
    <d v="2016-12-01T00:00:00"/>
    <x v="4"/>
    <x v="4"/>
    <s v="hcw"/>
    <n v="157020.96"/>
    <n v="44562.548448000001"/>
    <x v="4837"/>
    <x v="8241"/>
    <x v="8168"/>
    <x v="164"/>
    <s v="儿童"/>
    <x v="14"/>
    <s v="童装/童鞋"/>
    <d v="2016-05-10T00:00:00"/>
    <d v="2018-05-09T00:00:00"/>
    <s v="保底与流水两者取高"/>
    <s v="0.18"/>
    <s v="0.18"/>
    <s v=""/>
    <n v="2"/>
  </r>
  <r>
    <d v="2016-12-01T00:00:00"/>
    <x v="4"/>
    <x v="4"/>
    <s v="I Love Choc"/>
    <n v="169421.4"/>
    <n v="32020.644600000003"/>
    <x v="4741"/>
    <x v="8242"/>
    <x v="8169"/>
    <x v="149"/>
    <s v="普通服饰"/>
    <x v="9"/>
    <s v="中性服装/休闲服饰"/>
    <d v="2013-02-25T00:00:00"/>
    <d v="2017-05-09T00:00:00"/>
    <s v="保底与流水两者取高"/>
    <s v="0.16"/>
    <s v="0.16"/>
    <s v=""/>
    <n v="4.2"/>
  </r>
  <r>
    <d v="2016-12-01T00:00:00"/>
    <x v="4"/>
    <x v="4"/>
    <s v="Jasonwood 坚持我的"/>
    <n v="572705.52"/>
    <n v="108699.507696"/>
    <x v="2990"/>
    <x v="8243"/>
    <x v="8170"/>
    <x v="191"/>
    <s v="普通服饰"/>
    <x v="9"/>
    <s v="中性服装/休闲服饰"/>
    <d v="2015-06-17T00:00:00"/>
    <d v="2017-06-16T00:00:00"/>
    <s v="保底与流水两者取高"/>
    <s v="0.17"/>
    <s v="0.17"/>
    <s v=""/>
    <n v="2"/>
  </r>
  <r>
    <d v="2016-12-01T00:00:00"/>
    <x v="4"/>
    <x v="4"/>
    <s v="jnby by JNBY"/>
    <n v="419254.8"/>
    <n v="88840.092120000001"/>
    <x v="3510"/>
    <x v="8244"/>
    <x v="8171"/>
    <x v="25"/>
    <s v="儿童"/>
    <x v="14"/>
    <s v="童装/童鞋"/>
    <d v="2016-09-10T00:00:00"/>
    <d v="2018-09-09T00:00:00"/>
    <s v="保底与流水两者取高"/>
    <s v="0.18"/>
    <s v="0.18"/>
    <s v=""/>
    <n v="2"/>
  </r>
  <r>
    <d v="2016-12-01T00:00:00"/>
    <x v="4"/>
    <x v="4"/>
    <s v="KFC Select 肯德基精选"/>
    <n v="660000"/>
    <n v="53702.58"/>
    <x v="4711"/>
    <x v="7928"/>
    <x v="7854"/>
    <x v="181"/>
    <s v="餐饮"/>
    <x v="2"/>
    <s v="快餐"/>
    <d v="2013-03-04T00:00:00"/>
    <d v="2028-06-13T00:00:00"/>
    <s v="保底与流水两者取高"/>
    <n v="0.08"/>
    <n v="0.08"/>
    <s v=""/>
    <n v="15.3"/>
  </r>
  <r>
    <d v="2016-12-01T00:00:00"/>
    <x v="4"/>
    <x v="4"/>
    <s v="Kids Station 好孩子星站"/>
    <n v="108333.06"/>
    <n v="20734.947684000002"/>
    <x v="3079"/>
    <x v="8245"/>
    <x v="8172"/>
    <x v="106"/>
    <s v="儿童"/>
    <x v="14"/>
    <s v="童装/童鞋"/>
    <d v="2015-05-10T00:00:00"/>
    <d v="2017-05-09T00:00:00"/>
    <s v="保底与流水两者取高"/>
    <s v="0.13"/>
    <s v="0.13"/>
    <s v=""/>
    <n v="2"/>
  </r>
  <r>
    <d v="2016-12-01T00:00:00"/>
    <x v="4"/>
    <x v="4"/>
    <s v="Lenovo 联想"/>
    <n v="275928"/>
    <n v="22874.431200000006"/>
    <x v="3147"/>
    <x v="8246"/>
    <x v="8173"/>
    <x v="174"/>
    <s v="电器"/>
    <x v="20"/>
    <s v="电器/家用电器/IT器材"/>
    <d v="2015-06-01T00:00:00"/>
    <d v="2017-05-31T00:00:00"/>
    <s v="保底与流水两者取高"/>
    <s v="0.05"/>
    <s v="0.05"/>
    <s v=""/>
    <n v="2"/>
  </r>
  <r>
    <d v="2016-12-01T00:00:00"/>
    <x v="4"/>
    <x v="4"/>
    <s v="Les Enphants 丽婴房"/>
    <n v="278548.68"/>
    <n v="57102.479399999997"/>
    <x v="3402"/>
    <x v="8247"/>
    <x v="8174"/>
    <x v="55"/>
    <s v="儿童"/>
    <x v="14"/>
    <s v="母婴用品"/>
    <d v="2013-02-21T00:00:00"/>
    <d v="2017-05-09T00:00:00"/>
    <s v="保底与流水两者取高"/>
    <s v="0.18"/>
    <s v="0.18"/>
    <s v=""/>
    <n v="4.2"/>
  </r>
  <r>
    <d v="2016-12-01T00:00:00"/>
    <x v="4"/>
    <x v="4"/>
    <s v="M·latin 马拉丁"/>
    <n v="421596"/>
    <n v="86005.584000000003"/>
    <x v="1876"/>
    <x v="8248"/>
    <x v="8175"/>
    <x v="185"/>
    <s v="儿童"/>
    <x v="14"/>
    <s v="童装/童鞋"/>
    <d v="2013-01-07T00:00:00"/>
    <d v="2018-05-09T00:00:00"/>
    <s v="保底与流水两者取高"/>
    <s v="0.17"/>
    <s v="0.17"/>
    <s v=""/>
    <n v="5.3"/>
  </r>
  <r>
    <d v="2016-12-01T00:00:00"/>
    <x v="4"/>
    <x v="4"/>
    <s v="Mentor Salon 曼都沙龙"/>
    <n v="391518"/>
    <n v="32613.449399999998"/>
    <x v="1077"/>
    <x v="8249"/>
    <x v="8176"/>
    <x v="25"/>
    <s v="美容"/>
    <x v="8"/>
    <s v="美容/美发/美甲"/>
    <d v="2013-01-11T00:00:00"/>
    <d v="2018-05-09T00:00:00"/>
    <s v="纯保底"/>
    <s v="0."/>
    <s v="0."/>
    <s v=""/>
    <n v="5.3"/>
  </r>
  <r>
    <d v="2016-12-01T00:00:00"/>
    <x v="4"/>
    <x v="4"/>
    <s v="Mini Peace 太平鸟童装"/>
    <n v="318326.39999999997"/>
    <n v="55929.948479999999"/>
    <x v="3178"/>
    <x v="8250"/>
    <x v="8177"/>
    <x v="183"/>
    <s v="儿童"/>
    <x v="14"/>
    <s v="童装/童鞋"/>
    <d v="2013-01-21T00:00:00"/>
    <d v="2017-05-09T00:00:00"/>
    <s v="保底与流水两者取高"/>
    <s v="0.16"/>
    <s v="0.16"/>
    <s v=""/>
    <n v="4.3"/>
  </r>
  <r>
    <d v="2016-12-01T00:00:00"/>
    <x v="4"/>
    <x v="4"/>
    <s v="MLB"/>
    <n v="155829.96"/>
    <n v="34344.923183999999"/>
    <x v="4838"/>
    <x v="8251"/>
    <x v="8178"/>
    <x v="192"/>
    <s v="普通服饰"/>
    <x v="18"/>
    <s v="运动服饰/运动配饰"/>
    <d v="2015-06-17T00:00:00"/>
    <d v="2017-06-16T00:00:00"/>
    <s v="保底与流水两者取高"/>
    <s v="0.18"/>
    <s v="0.18"/>
    <s v=""/>
    <n v="2"/>
  </r>
  <r>
    <d v="2016-12-01T00:00:00"/>
    <x v="4"/>
    <x v="4"/>
    <s v="MQD"/>
    <n v="288973.2"/>
    <n v="57245.590919999995"/>
    <x v="4839"/>
    <x v="8252"/>
    <x v="8179"/>
    <x v="63"/>
    <s v="儿童"/>
    <x v="14"/>
    <s v="童装/童鞋"/>
    <d v="2015-06-01T00:00:00"/>
    <d v="2017-05-31T00:00:00"/>
    <s v="保底与流水两者取高"/>
    <s v="0.17"/>
    <s v="0.17"/>
    <s v=""/>
    <n v="2"/>
  </r>
  <r>
    <d v="2016-12-01T00:00:00"/>
    <x v="4"/>
    <x v="4"/>
    <s v="NBA"/>
    <n v="157650.72"/>
    <n v="41887.796303999996"/>
    <x v="3982"/>
    <x v="8253"/>
    <x v="8180"/>
    <x v="97"/>
    <s v="普通服饰"/>
    <x v="18"/>
    <s v="运动服饰/运动配饰"/>
    <d v="2016-05-20T00:00:00"/>
    <d v="2018-05-19T00:00:00"/>
    <s v="保底与流水两者取高"/>
    <s v="0.17"/>
    <s v="0.17"/>
    <s v=""/>
    <n v="2"/>
  </r>
  <r>
    <d v="2016-12-01T00:00:00"/>
    <x v="4"/>
    <x v="4"/>
    <s v="New Balance Kids"/>
    <n v="103272"/>
    <n v="17989.982400000001"/>
    <x v="4840"/>
    <x v="8254"/>
    <x v="8181"/>
    <x v="10"/>
    <s v="儿童"/>
    <x v="14"/>
    <s v="童装/童鞋"/>
    <d v="2016-04-01T00:00:00"/>
    <d v="2017-03-31T00:00:00"/>
    <s v="保底与流水两者取高"/>
    <s v="0.16,0.1"/>
    <s v="0.16"/>
    <s v="0.1"/>
    <n v="1"/>
  </r>
  <r>
    <d v="2016-12-01T00:00:00"/>
    <x v="4"/>
    <x v="4"/>
    <s v="New Balance 新百伦"/>
    <n v="465486.78"/>
    <n v="73314.167849999998"/>
    <x v="4841"/>
    <x v="8255"/>
    <x v="8182"/>
    <x v="177"/>
    <s v="普通服饰"/>
    <x v="18"/>
    <s v="运动服饰/运动配饰"/>
    <d v="2013-03-10T00:00:00"/>
    <d v="2017-05-09T00:00:00"/>
    <s v="保底与流水两者取高"/>
    <s v="0.13"/>
    <s v="0.13"/>
    <s v=""/>
    <n v="4.2"/>
  </r>
  <r>
    <d v="2016-12-01T00:00:00"/>
    <x v="4"/>
    <x v="4"/>
    <s v="Nike 耐克"/>
    <n v="814916.88"/>
    <n v="55006.8894"/>
    <x v="2902"/>
    <x v="8256"/>
    <x v="8183"/>
    <x v="54"/>
    <s v="普通服饰"/>
    <x v="18"/>
    <s v="运动服饰/运动配饰"/>
    <d v="2014-12-16T00:00:00"/>
    <d v="2016-12-15T00:00:00"/>
    <s v="保底与流水两者取高"/>
    <s v="0.16"/>
    <s v="0.16"/>
    <s v=""/>
    <n v="2"/>
  </r>
  <r>
    <d v="2016-12-01T00:00:00"/>
    <x v="4"/>
    <x v="4"/>
    <s v="O2"/>
    <n v="122252.4"/>
    <n v="19890.465479999995"/>
    <x v="1966"/>
    <x v="8257"/>
    <x v="8184"/>
    <x v="9"/>
    <s v="餐饮"/>
    <x v="0"/>
    <s v="小吃/冷饮/果汁吧"/>
    <d v="2016-06-25T00:00:00"/>
    <d v="2018-06-24T00:00:00"/>
    <s v="保底与流水两者取高"/>
    <s v="0.15"/>
    <s v="0.15"/>
    <s v=""/>
    <n v="2"/>
  </r>
  <r>
    <d v="2016-12-01T00:00:00"/>
    <x v="4"/>
    <x v="4"/>
    <s v="Paul Frank 大嘴猴"/>
    <n v="26703.599999999999"/>
    <n v="22289.494919999997"/>
    <x v="4842"/>
    <x v="8258"/>
    <x v="8185"/>
    <x v="1"/>
    <s v="普通服饰"/>
    <x v="9"/>
    <s v="中性服装/休闲服饰"/>
    <d v="2016-10-20T00:00:00"/>
    <d v="2018-10-19T00:00:00"/>
    <s v="纯保底"/>
    <s v="0.17,0.17"/>
    <s v="0.17"/>
    <s v="0.17"/>
    <n v="2"/>
  </r>
  <r>
    <d v="2016-12-01T00:00:00"/>
    <x v="4"/>
    <x v="4"/>
    <s v="Puff"/>
    <n v="51953.7"/>
    <n v="10084.213169999999"/>
    <x v="2271"/>
    <x v="8259"/>
    <x v="8186"/>
    <x v="6"/>
    <s v="其它"/>
    <x v="1"/>
    <s v="烟/酒/茶"/>
    <d v="2016-04-01T00:00:00"/>
    <d v="2017-03-31T00:00:00"/>
    <s v="保底与流水两者取高"/>
    <s v="0.17"/>
    <s v="0.17"/>
    <s v=""/>
    <n v="1"/>
  </r>
  <r>
    <d v="2016-12-01T00:00:00"/>
    <x v="4"/>
    <x v="4"/>
    <s v="Skechers 斯凯奇"/>
    <n v="381606"/>
    <n v="77962.105800000005"/>
    <x v="4843"/>
    <x v="8260"/>
    <x v="8187"/>
    <x v="5"/>
    <s v="普通服饰"/>
    <x v="9"/>
    <s v="中性服装/休闲服饰"/>
    <d v="2013-06-20T00:00:00"/>
    <d v="2017-07-19T00:00:00"/>
    <s v="保底与流水两者取高"/>
    <s v="0.17"/>
    <s v="0.17"/>
    <s v=""/>
    <n v="4.0999999999999996"/>
  </r>
  <r>
    <d v="2016-12-01T00:00:00"/>
    <x v="4"/>
    <x v="4"/>
    <s v="Subway 赛百味"/>
    <n v="157143.6"/>
    <n v="22581.535320000006"/>
    <x v="2195"/>
    <x v="8261"/>
    <x v="8188"/>
    <x v="179"/>
    <s v="餐饮"/>
    <x v="2"/>
    <s v="快餐"/>
    <d v="2013-02-07T00:00:00"/>
    <d v="2018-05-09T00:00:00"/>
    <s v="保底与流水两者取高"/>
    <s v="0.12"/>
    <s v="0.12"/>
    <s v=""/>
    <n v="5.3"/>
  </r>
  <r>
    <d v="2016-12-01T00:00:00"/>
    <x v="4"/>
    <x v="4"/>
    <s v="The Green Party"/>
    <n v="778290.72"/>
    <n v="141026.278464"/>
    <x v="1243"/>
    <x v="8262"/>
    <x v="8189"/>
    <x v="186"/>
    <s v="其它"/>
    <x v="1"/>
    <s v="礼品/精品/手工艺品"/>
    <d v="2016-05-11T00:00:00"/>
    <d v="2018-05-09T00:00:00"/>
    <s v="保底与流水两者取高"/>
    <s v="0.16"/>
    <s v="0.16"/>
    <s v=""/>
    <n v="2"/>
  </r>
  <r>
    <d v="2016-12-01T00:00:00"/>
    <x v="4"/>
    <x v="4"/>
    <s v="Toys R Us 玩具反斗城"/>
    <n v="1110209.568"/>
    <n v="98586.609638399997"/>
    <x v="39"/>
    <x v="8263"/>
    <x v="8190"/>
    <x v="198"/>
    <s v="儿童"/>
    <x v="14"/>
    <s v="儿童玩具"/>
    <d v="2016-05-25T00:00:00"/>
    <d v="2024-08-07T00:00:00"/>
    <s v="保底与流水两者取高"/>
    <s v="0.08"/>
    <s v="0.08"/>
    <s v=""/>
    <n v="8.1999999999999993"/>
  </r>
  <r>
    <d v="2016-12-01T00:00:00"/>
    <x v="4"/>
    <x v="4"/>
    <s v="Youngor 雅戈尔"/>
    <n v="1127698.8"/>
    <n v="228697.31664"/>
    <x v="4844"/>
    <x v="8264"/>
    <x v="8191"/>
    <x v="195"/>
    <s v="普通服饰"/>
    <x v="12"/>
    <s v="男装"/>
    <d v="2016-02-23T00:00:00"/>
    <d v="2019-02-22T00:00:00"/>
    <s v="保底与流水两者取高"/>
    <s v="0.17"/>
    <s v="0.17"/>
    <s v=""/>
    <n v="3"/>
  </r>
  <r>
    <d v="2016-12-01T00:00:00"/>
    <x v="4"/>
    <x v="4"/>
    <s v="艾蜜雪"/>
    <n v="400286.39999999997"/>
    <n v="80417.537759999992"/>
    <x v="2828"/>
    <x v="8265"/>
    <x v="8192"/>
    <x v="159"/>
    <s v="普通服饰"/>
    <x v="13"/>
    <s v="女装"/>
    <d v="2016-05-20T00:00:00"/>
    <d v="2018-05-19T00:00:00"/>
    <s v="保底与流水两者取高"/>
    <s v="0.18"/>
    <s v="0.18"/>
    <s v=""/>
    <n v="2"/>
  </r>
  <r>
    <d v="2016-12-01T00:00:00"/>
    <x v="4"/>
    <x v="4"/>
    <s v="爱尚内衣"/>
    <n v="148328.4"/>
    <n v="49259.861640000003"/>
    <x v="4563"/>
    <x v="8266"/>
    <x v="8193"/>
    <x v="41"/>
    <s v="普通服饰"/>
    <x v="9"/>
    <s v="内衣裤/保暖内衣"/>
    <d v="2015-06-01T00:00:00"/>
    <d v="2017-05-31T00:00:00"/>
    <s v="保底与流水两者取高"/>
    <s v="0.15"/>
    <s v="0.15"/>
    <s v=""/>
    <n v="2"/>
  </r>
  <r>
    <d v="2016-12-01T00:00:00"/>
    <x v="4"/>
    <x v="4"/>
    <s v="避风塘"/>
    <n v="980163.804"/>
    <n v="88214.742360000004"/>
    <x v="7"/>
    <x v="8267"/>
    <x v="8194"/>
    <x v="178"/>
    <s v="餐饮"/>
    <x v="2"/>
    <s v="餐馆/饭店"/>
    <d v="2012-11-27T00:00:00"/>
    <d v="2021-05-09T00:00:00"/>
    <s v="保底(含物管费)与流水两者取高"/>
    <s v="0.08"/>
    <s v="0.08"/>
    <s v=""/>
    <n v="8.5"/>
  </r>
  <r>
    <d v="2016-12-01T00:00:00"/>
    <x v="4"/>
    <x v="4"/>
    <s v="创想乐高"/>
    <n v="477112.8"/>
    <n v="104917.10471999999"/>
    <x v="2673"/>
    <x v="8268"/>
    <x v="8195"/>
    <x v="197"/>
    <s v="儿童"/>
    <x v="26"/>
    <s v="儿童早教"/>
    <d v="2016-05-20T00:00:00"/>
    <d v="2021-05-19T00:00:00"/>
    <s v="保底与流水两者取高"/>
    <s v="0.14"/>
    <s v="0.14"/>
    <s v=""/>
    <n v="5"/>
  </r>
  <r>
    <d v="2016-12-01T00:00:00"/>
    <x v="4"/>
    <x v="4"/>
    <s v="菲滋比萨"/>
    <n v="950085.6"/>
    <n v="104604.42456"/>
    <x v="369"/>
    <x v="8269"/>
    <x v="8196"/>
    <x v="169"/>
    <s v="餐饮"/>
    <x v="2"/>
    <s v="快餐"/>
    <d v="2012-12-14T00:00:00"/>
    <d v="2021-05-09T00:00:00"/>
    <s v="保底与流水两者取高"/>
    <s v="0.09"/>
    <s v="0.09"/>
    <s v=""/>
    <n v="8.4"/>
  </r>
  <r>
    <d v="2016-12-01T00:00:00"/>
    <x v="4"/>
    <x v="4"/>
    <s v="粉壹仟"/>
    <n v="250773.64799999999"/>
    <n v="41402.7292848"/>
    <x v="4845"/>
    <x v="8270"/>
    <x v="8197"/>
    <x v="173"/>
    <s v="餐饮"/>
    <x v="2"/>
    <s v="快餐"/>
    <d v="2012-12-06T00:00:00"/>
    <d v="2018-05-09T00:00:00"/>
    <s v="保底与流水两者取高"/>
    <s v="0.1"/>
    <s v="0.1"/>
    <s v=""/>
    <n v="5.4"/>
  </r>
  <r>
    <d v="2016-12-01T00:00:00"/>
    <x v="4"/>
    <x v="4"/>
    <s v="艦匠"/>
    <n v="28784.808000000001"/>
    <n v="22043.405966400001"/>
    <x v="4846"/>
    <x v="8271"/>
    <x v="8198"/>
    <x v="12"/>
    <s v="餐饮"/>
    <x v="0"/>
    <s v="小吃/冷饮/果汁吧"/>
    <d v="2016-10-25T00:00:00"/>
    <d v="2018-10-24T00:00:00"/>
    <s v="纯保底"/>
    <s v="0.13,0.13"/>
    <s v="0.13"/>
    <s v="0.13"/>
    <n v="2"/>
  </r>
  <r>
    <d v="2016-12-01T00:00:00"/>
    <x v="4"/>
    <x v="4"/>
    <s v="娇莉芙"/>
    <n v="457164"/>
    <n v="78357.909599999999"/>
    <x v="1731"/>
    <x v="8272"/>
    <x v="8199"/>
    <x v="145"/>
    <s v="美容"/>
    <x v="8"/>
    <s v="美容/美发/美甲"/>
    <d v="2012-11-30T00:00:00"/>
    <d v="2018-05-09T00:00:00"/>
    <s v="保底与流水两者取高"/>
    <s v="0.11"/>
    <s v="0.11"/>
    <s v=""/>
    <n v="5.4"/>
  </r>
  <r>
    <d v="2016-12-01T00:00:00"/>
    <x v="4"/>
    <x v="4"/>
    <s v="咔卟咔卟"/>
    <n v="51602.400000000001"/>
    <n v="9303.9127200000003"/>
    <x v="4847"/>
    <x v="8273"/>
    <x v="8200"/>
    <x v="10"/>
    <s v="餐饮"/>
    <x v="0"/>
    <s v="小吃/冷饮/果汁吧"/>
    <d v="2014-08-13T00:00:00"/>
    <d v="2017-08-12T00:00:00"/>
    <s v="保底与流水两者取高"/>
    <s v="0.16"/>
    <s v="0.16"/>
    <s v=""/>
    <n v="3"/>
  </r>
  <r>
    <d v="2016-12-01T00:00:00"/>
    <x v="4"/>
    <x v="4"/>
    <s v="兰芳园"/>
    <n v="304075.68"/>
    <n v="50050.856927999994"/>
    <x v="4397"/>
    <x v="8274"/>
    <x v="8201"/>
    <x v="48"/>
    <s v="餐饮"/>
    <x v="0"/>
    <s v="小吃/冷饮/果汁吧"/>
    <d v="2015-06-01T00:00:00"/>
    <d v="2017-05-31T00:00:00"/>
    <s v="保底与流水两者取高"/>
    <s v="0.15"/>
    <s v="0.15"/>
    <s v=""/>
    <n v="2"/>
  </r>
  <r>
    <d v="2016-12-01T00:00:00"/>
    <x v="4"/>
    <x v="4"/>
    <s v="木马王国"/>
    <n v="1402428"/>
    <n v="196620.40559999997"/>
    <x v="1863"/>
    <x v="8275"/>
    <x v="8202"/>
    <x v="189"/>
    <s v="儿童"/>
    <x v="22"/>
    <s v="儿童主题乐园"/>
    <d v="2013-01-14T00:00:00"/>
    <d v="2022-05-13T00:00:00"/>
    <s v="保底(含物管费)与流水两者取高"/>
    <n v="0"/>
    <n v="0"/>
    <s v=""/>
    <n v="9.3000000000000007"/>
  </r>
  <r>
    <d v="2016-12-01T00:00:00"/>
    <x v="4"/>
    <x v="4"/>
    <s v="青花瓷"/>
    <n v="599239.19999999995"/>
    <n v="68972.431919999988"/>
    <x v="1085"/>
    <x v="8276"/>
    <x v="8203"/>
    <x v="168"/>
    <s v="餐饮"/>
    <x v="2"/>
    <s v="餐馆/饭店"/>
    <d v="2012-12-24T00:00:00"/>
    <d v="2021-05-09T00:00:00"/>
    <s v="保底(含物管费)与流水两者取高"/>
    <s v="0.09"/>
    <s v="0.09"/>
    <s v=""/>
    <n v="8.4"/>
  </r>
  <r>
    <d v="2016-12-01T00:00:00"/>
    <x v="4"/>
    <x v="4"/>
    <s v="青檬恋茶"/>
    <n v="117163.2"/>
    <n v="17222.990400000002"/>
    <x v="769"/>
    <x v="8277"/>
    <x v="8204"/>
    <x v="196"/>
    <s v="餐饮"/>
    <x v="0"/>
    <s v="小吃/冷饮/果汁吧"/>
    <d v="2016-10-20T00:00:00"/>
    <d v="2017-11-19T00:00:00"/>
    <s v="保底与流水两者取高"/>
    <s v="0.14"/>
    <s v="0.14"/>
    <s v=""/>
    <n v="1.1000000000000001"/>
  </r>
  <r>
    <d v="2016-12-01T00:00:00"/>
    <x v="4"/>
    <x v="4"/>
    <s v="山葵家"/>
    <n v="860913.54"/>
    <n v="90482.01305400001"/>
    <x v="4736"/>
    <x v="8278"/>
    <x v="8205"/>
    <x v="177"/>
    <s v="餐饮"/>
    <x v="2"/>
    <s v="餐馆/饭店"/>
    <d v="2014-01-01T00:00:00"/>
    <d v="2017-12-31T00:00:00"/>
    <s v="保底(含物管费)与流水两者取高"/>
    <s v="0.1"/>
    <s v="0.1"/>
    <s v=""/>
    <n v="4"/>
  </r>
  <r>
    <d v="2016-12-01T00:00:00"/>
    <x v="4"/>
    <x v="4"/>
    <s v="四条小鱼"/>
    <n v="515322"/>
    <n v="140219.11619999999"/>
    <x v="4848"/>
    <x v="8279"/>
    <x v="8206"/>
    <x v="27"/>
    <s v="儿童"/>
    <x v="22"/>
    <s v="儿童主题乐园"/>
    <d v="2016-06-01T00:00:00"/>
    <d v="2018-05-31T00:00:00"/>
    <s v="保底与流水两者取高"/>
    <s v="0.22"/>
    <s v="0.22"/>
    <s v=""/>
    <n v="2"/>
  </r>
  <r>
    <d v="2016-12-01T00:00:00"/>
    <x v="4"/>
    <x v="4"/>
    <s v="四云奶盖贡茶"/>
    <n v="121609.92"/>
    <n v="18642.800735999997"/>
    <x v="185"/>
    <x v="8280"/>
    <x v="8207"/>
    <x v="1"/>
    <s v="餐饮"/>
    <x v="0"/>
    <s v="小吃/冷饮/果汁吧"/>
    <d v="2016-10-25T00:00:00"/>
    <d v="2018-10-24T00:00:00"/>
    <s v="纯保底"/>
    <s v="0.15,0.15"/>
    <s v="0.15"/>
    <s v="0.15"/>
    <n v="2"/>
  </r>
  <r>
    <d v="2016-12-01T00:00:00"/>
    <x v="4"/>
    <x v="4"/>
    <s v="泰兰尼斯"/>
    <n v="164726.39999999999"/>
    <n v="28316.46816"/>
    <x v="4849"/>
    <x v="8281"/>
    <x v="8208"/>
    <x v="6"/>
    <s v="儿童"/>
    <x v="14"/>
    <s v="童装/童鞋"/>
    <d v="2015-07-16T00:00:00"/>
    <d v="2017-07-15T00:00:00"/>
    <s v="保底与流水两者取高"/>
    <s v="0.16"/>
    <s v="0.16"/>
    <s v=""/>
    <n v="2"/>
  </r>
  <r>
    <d v="2016-12-01T00:00:00"/>
    <x v="4"/>
    <x v="4"/>
    <s v="新华书店"/>
    <n v="270287.27999999997"/>
    <n v="52976.306880000004"/>
    <x v="4850"/>
    <x v="8282"/>
    <x v="8209"/>
    <x v="176"/>
    <s v="其它"/>
    <x v="1"/>
    <s v="书店/漫画/杂志"/>
    <d v="2013-04-19T00:00:00"/>
    <d v="2017-05-18T00:00:00"/>
    <s v="保底与流水两者取高"/>
    <s v="0.11"/>
    <s v="0.11"/>
    <s v=""/>
    <n v="4.0999999999999996"/>
  </r>
  <r>
    <d v="2016-12-01T00:00:00"/>
    <x v="4"/>
    <x v="4"/>
    <s v="雪冰冰"/>
    <n v="116234.76"/>
    <n v="19062.500639999998"/>
    <x v="527"/>
    <x v="8283"/>
    <x v="8210"/>
    <x v="110"/>
    <s v="餐饮"/>
    <x v="0"/>
    <s v="小吃/冷饮/果汁吧"/>
    <d v="2015-10-16T00:00:00"/>
    <d v="2017-10-15T00:00:00"/>
    <s v="保底与流水两者取高"/>
    <s v="0.14"/>
    <s v="0.14"/>
    <s v=""/>
    <n v="2"/>
  </r>
  <r>
    <d v="2016-12-01T00:00:00"/>
    <x v="4"/>
    <x v="4"/>
    <s v="银乐迪"/>
    <n v="1169060.3999999999"/>
    <n v="189855.40896"/>
    <x v="1924"/>
    <x v="8284"/>
    <x v="8211"/>
    <x v="166"/>
    <s v="休闲娱乐"/>
    <x v="23"/>
    <s v="KTV"/>
    <d v="2013-01-08T00:00:00"/>
    <d v="2023-05-09T00:00:00"/>
    <s v="纯保底"/>
    <s v="0."/>
    <s v="0."/>
    <s v=""/>
    <n v="10.3"/>
  </r>
  <r>
    <d v="2016-12-01T00:00:00"/>
    <x v="4"/>
    <x v="4"/>
    <s v="云蝶"/>
    <n v="393829.2"/>
    <n v="52300.517759999995"/>
    <x v="4851"/>
    <x v="8285"/>
    <x v="8212"/>
    <x v="172"/>
    <s v="餐饮"/>
    <x v="2"/>
    <s v="餐馆/饭店"/>
    <d v="2012-12-28T00:00:00"/>
    <d v="2018-05-09T00:00:00"/>
    <s v="保底与流水两者取高"/>
    <s v="0.11"/>
    <s v="0.11"/>
    <s v=""/>
    <n v="5.4"/>
  </r>
  <r>
    <d v="2016-12-01T00:00:00"/>
    <x v="4"/>
    <x v="4"/>
    <s v="中影影院"/>
    <n v="3960291.1799999997"/>
    <n v="497281.34159999999"/>
    <x v="4852"/>
    <x v="8286"/>
    <x v="8213"/>
    <x v="180"/>
    <s v="休闲娱乐"/>
    <x v="25"/>
    <s v="电影院"/>
    <d v="2012-08-29T00:00:00"/>
    <d v="2033-05-09T00:00:00"/>
    <s v="保底与流水两者取高"/>
    <s v="0.12"/>
    <s v="0.12"/>
    <s v=""/>
    <n v="20.7"/>
  </r>
  <r>
    <d v="2016-12-01T00:00:00"/>
    <x v="4"/>
    <x v="4"/>
    <s v="Balabala 巴拉巴拉"/>
    <n v="467577.12000000005"/>
    <n v="84912.004992000017"/>
    <x v="3284"/>
    <x v="8287"/>
    <x v="8214"/>
    <x v="54"/>
    <s v="儿童"/>
    <x v="14"/>
    <s v="童装/童鞋"/>
    <d v="2013-01-11T00:00:00"/>
    <d v="2017-05-09T00:00:00"/>
    <s v="保底与流水两者取高"/>
    <s v="0.16"/>
    <s v="0.16"/>
    <s v=""/>
    <n v="4.3"/>
  </r>
  <r>
    <d v="2016-12-01T00:00:00"/>
    <x v="4"/>
    <x v="4"/>
    <s v="Balabala 巴拉巴拉（03-32）"/>
    <n v="197199.96000000002"/>
    <n v="35870.672724000004"/>
    <x v="2637"/>
    <x v="8288"/>
    <x v="8215"/>
    <x v="137"/>
    <s v="儿童"/>
    <x v="14"/>
    <s v="童装/童鞋"/>
    <d v="2016-01-16T00:00:00"/>
    <d v="2018-01-15T00:00:00"/>
    <s v="保底与流水两者取高"/>
    <s v="0.16"/>
    <s v="0.16"/>
    <s v=""/>
    <n v="2"/>
  </r>
  <r>
    <d v="2016-12-01T00:00:00"/>
    <x v="4"/>
    <x v="4"/>
    <s v="爱茜茜里(冰车)"/>
    <n v="8522.4"/>
    <n v="0"/>
    <x v="100"/>
    <x v="8289"/>
    <x v="104"/>
    <x v="11"/>
    <s v="餐饮"/>
    <x v="0"/>
    <s v="咖啡店/面包店/冰激凌"/>
    <d v="2014-05-31T00:00:00"/>
    <d v="2016-11-30T00:00:00"/>
    <s v="保底与流水两者取高"/>
    <s v="0.16"/>
    <s v="0.16"/>
    <s v=""/>
    <n v="2.5"/>
  </r>
  <r>
    <d v="2016-12-01T00:00:00"/>
    <x v="4"/>
    <x v="4"/>
    <s v="维果部落(03-K11)"/>
    <n v="48960"/>
    <n v="5777.2800000000007"/>
    <x v="4334"/>
    <x v="8290"/>
    <x v="8216"/>
    <x v="11"/>
    <s v="餐饮"/>
    <x v="0"/>
    <s v="小吃/冷饮/果汁吧"/>
    <d v="2014-03-14T00:00:00"/>
    <d v="2017-03-13T00:00:00"/>
    <s v="保底与流水两者取高"/>
    <s v="0.1"/>
    <s v="0.1"/>
    <s v=""/>
    <n v="3"/>
  </r>
  <r>
    <d v="2016-12-01T00:00:00"/>
    <x v="4"/>
    <x v="4"/>
    <s v="维果部落(03-K12)"/>
    <n v="50472"/>
    <n v="5935.5071999999991"/>
    <x v="1706"/>
    <x v="8291"/>
    <x v="8217"/>
    <x v="11"/>
    <s v="餐饮"/>
    <x v="0"/>
    <s v="小吃/冷饮/果汁吧"/>
    <d v="2014-03-14T00:00:00"/>
    <d v="2017-03-13T00:00:00"/>
    <s v="保底与流水两者取高"/>
    <s v="0.1"/>
    <s v="0.1"/>
    <s v=""/>
    <n v="3"/>
  </r>
  <r>
    <d v="2016-12-01T00:00:00"/>
    <x v="4"/>
    <x v="4"/>
    <s v="热气球"/>
    <n v="188347.19999999998"/>
    <n v="13862.35392"/>
    <x v="4636"/>
    <x v="8292"/>
    <x v="8218"/>
    <x v="194"/>
    <s v="儿童"/>
    <x v="22"/>
    <s v="儿童主题乐园"/>
    <d v="2015-10-01T00:00:00"/>
    <d v="2017-09-30T00:00:00"/>
    <s v="保底与流水两者取高"/>
    <s v="0."/>
    <s v="0."/>
    <s v=""/>
    <n v="2"/>
  </r>
  <r>
    <d v="2016-12-01T00:00:00"/>
    <x v="4"/>
    <x v="4"/>
    <s v="热气球（03-38B）"/>
    <n v="370561.5"/>
    <n v="77113.848149999991"/>
    <x v="1070"/>
    <x v="8293"/>
    <x v="8219"/>
    <x v="153"/>
    <s v="儿童"/>
    <x v="22"/>
    <s v="儿童主题乐园"/>
    <d v="2016-06-06T00:00:00"/>
    <d v="2019-06-05T00:00:00"/>
    <s v="保底与流水两者取高"/>
    <s v="0.1"/>
    <s v="0.1"/>
    <s v=""/>
    <n v="3"/>
  </r>
  <r>
    <d v="2014-01-01T00:00:00"/>
    <x v="5"/>
    <x v="5"/>
    <s v="正格运动馆"/>
    <n v="559795.43999999994"/>
    <n v="50381.589599999999"/>
    <x v="654"/>
    <x v="8294"/>
    <x v="8220"/>
    <x v="199"/>
    <s v="普通服饰"/>
    <x v="18"/>
    <s v="运动服饰/运动配饰"/>
    <d v="2013-01-12T00:00:00"/>
    <d v="2021-05-09T00:00:00"/>
    <s v="纯扣"/>
    <s v="0.09"/>
    <s v="0.09"/>
    <s v=""/>
    <n v="8.3000000000000007"/>
  </r>
  <r>
    <d v="2014-01-01T00:00:00"/>
    <x v="5"/>
    <x v="5"/>
    <s v="姗娜娜足浴SPA"/>
    <n v="45664.799999999996"/>
    <n v="36531.839999999997"/>
    <x v="4853"/>
    <x v="8295"/>
    <x v="8221"/>
    <x v="200"/>
    <s v="休闲娱乐"/>
    <x v="10"/>
    <s v="桑拿"/>
    <d v="2013-01-12T00:00:00"/>
    <d v="2021-06-10T00:00:00"/>
    <s v="纯保底"/>
    <s v=""/>
    <s v=""/>
    <s v=""/>
    <n v="8.4"/>
  </r>
  <r>
    <d v="2014-01-01T00:00:00"/>
    <x v="5"/>
    <x v="5"/>
    <s v="正格健身会所"/>
    <n v="126680.4"/>
    <n v="34203.707999999999"/>
    <x v="2875"/>
    <x v="8296"/>
    <x v="8222"/>
    <x v="201"/>
    <s v="休闲娱乐"/>
    <x v="27"/>
    <s v="健身中心"/>
    <d v="2013-01-12T00:00:00"/>
    <d v="2021-05-11T00:00:00"/>
    <s v="纯保底"/>
    <s v=""/>
    <s v=""/>
    <s v=""/>
    <n v="8.3000000000000007"/>
  </r>
  <r>
    <d v="2014-01-01T00:00:00"/>
    <x v="5"/>
    <x v="5"/>
    <s v="西旺茶餐厅"/>
    <n v="948559.2"/>
    <n v="56913.551999999996"/>
    <x v="2029"/>
    <x v="8297"/>
    <x v="8223"/>
    <x v="202"/>
    <s v="餐饮"/>
    <x v="2"/>
    <s v="餐馆/饭店"/>
    <d v="2013-03-08T00:00:00"/>
    <d v="2021-05-21T00:00:00"/>
    <s v="保底(含物管费)与流水两者取高"/>
    <s v="0.08"/>
    <s v="0.08"/>
    <s v=""/>
    <n v="8.1999999999999993"/>
  </r>
  <r>
    <d v="2014-01-01T00:00:00"/>
    <x v="5"/>
    <x v="5"/>
    <s v="弄堂里"/>
    <n v="1008320.3999999999"/>
    <n v="20166.407999999999"/>
    <x v="4854"/>
    <x v="8298"/>
    <x v="8224"/>
    <x v="203"/>
    <s v="餐饮"/>
    <x v="2"/>
    <s v="餐馆/饭店"/>
    <d v="2012-12-13T00:00:00"/>
    <d v="2021-05-09T00:00:00"/>
    <s v="保底(含物管费)与流水两者取高"/>
    <s v="0."/>
    <s v="0."/>
    <s v=""/>
    <n v="8.4"/>
  </r>
  <r>
    <d v="2014-02-01T00:00:00"/>
    <x v="5"/>
    <x v="5"/>
    <s v="正格运动馆"/>
    <n v="243927.47999999995"/>
    <n v="93155.904611999998"/>
    <x v="4855"/>
    <x v="8299"/>
    <x v="8225"/>
    <x v="199"/>
    <s v="普通服饰"/>
    <x v="18"/>
    <s v="运动服饰/运动配饰"/>
    <d v="2013-01-12T00:00:00"/>
    <d v="2021-05-09T00:00:00"/>
    <s v="纯扣"/>
    <s v="0.09"/>
    <s v="0.09"/>
    <s v=""/>
    <n v="8.3000000000000007"/>
  </r>
  <r>
    <d v="2014-02-01T00:00:00"/>
    <x v="5"/>
    <x v="5"/>
    <s v="姗娜娜足浴SPA"/>
    <n v="79540.800000000003"/>
    <n v="63584.915520000002"/>
    <x v="4856"/>
    <x v="8300"/>
    <x v="8226"/>
    <x v="200"/>
    <s v="休闲娱乐"/>
    <x v="10"/>
    <s v="桑拿"/>
    <d v="2013-01-12T00:00:00"/>
    <d v="2021-06-10T00:00:00"/>
    <s v="纯保底"/>
    <s v=""/>
    <s v=""/>
    <s v=""/>
    <n v="8.4"/>
  </r>
  <r>
    <d v="2014-02-01T00:00:00"/>
    <x v="5"/>
    <x v="5"/>
    <s v="正格健身会所"/>
    <n v="141735.6"/>
    <n v="59982.505919999996"/>
    <x v="4857"/>
    <x v="8301"/>
    <x v="8227"/>
    <x v="201"/>
    <s v="休闲娱乐"/>
    <x v="27"/>
    <s v="健身中心"/>
    <d v="2013-01-12T00:00:00"/>
    <d v="2021-05-11T00:00:00"/>
    <s v="纯保底"/>
    <s v=""/>
    <s v=""/>
    <s v=""/>
    <n v="8.3000000000000007"/>
  </r>
  <r>
    <d v="2014-02-01T00:00:00"/>
    <x v="5"/>
    <x v="5"/>
    <s v="秋悦塬"/>
    <n v="125146.79999999999"/>
    <n v="58869.054719999993"/>
    <x v="294"/>
    <x v="8302"/>
    <x v="8228"/>
    <x v="204"/>
    <s v="餐饮"/>
    <x v="2"/>
    <s v="餐馆/饭店"/>
    <d v="2013-01-08T00:00:00"/>
    <d v="2023-05-09T00:00:00"/>
    <s v="保底(含物管费)与流水两者取高"/>
    <s v="0.06"/>
    <s v="0.06"/>
    <s v=""/>
    <n v="10.3"/>
  </r>
  <r>
    <d v="2014-02-01T00:00:00"/>
    <x v="5"/>
    <x v="5"/>
    <s v="西旺茶餐厅"/>
    <n v="957346.79999999993"/>
    <n v="82619.028839999999"/>
    <x v="4858"/>
    <x v="8303"/>
    <x v="8229"/>
    <x v="202"/>
    <s v="餐饮"/>
    <x v="2"/>
    <s v="餐馆/饭店"/>
    <d v="2013-03-08T00:00:00"/>
    <d v="2021-05-21T00:00:00"/>
    <s v="保底(含物管费)与流水两者取高"/>
    <s v="0.08"/>
    <s v="0.08"/>
    <s v=""/>
    <n v="8.1999999999999993"/>
  </r>
  <r>
    <d v="2014-02-01T00:00:00"/>
    <x v="5"/>
    <x v="5"/>
    <s v="弄堂里"/>
    <n v="1140878.3999999999"/>
    <n v="35823.581760000008"/>
    <x v="4859"/>
    <x v="8304"/>
    <x v="8230"/>
    <x v="203"/>
    <s v="餐饮"/>
    <x v="2"/>
    <s v="餐馆/饭店"/>
    <d v="2012-12-13T00:00:00"/>
    <d v="2021-05-09T00:00:00"/>
    <s v="保底(含物管费)与流水两者取高"/>
    <s v="0."/>
    <s v="0."/>
    <s v=""/>
    <n v="8.4"/>
  </r>
  <r>
    <d v="2014-03-01T00:00:00"/>
    <x v="5"/>
    <x v="5"/>
    <s v="正格运动馆"/>
    <n v="309354.59999999998"/>
    <n v="99055.34292000001"/>
    <x v="4860"/>
    <x v="8305"/>
    <x v="8231"/>
    <x v="199"/>
    <s v="普通服饰"/>
    <x v="18"/>
    <s v="运动服饰/运动配饰"/>
    <d v="2013-01-12T00:00:00"/>
    <d v="2021-05-09T00:00:00"/>
    <s v="纯扣"/>
    <s v="0.09"/>
    <s v="0.09"/>
    <s v=""/>
    <n v="8.3000000000000007"/>
  </r>
  <r>
    <d v="2014-03-01T00:00:00"/>
    <x v="5"/>
    <x v="5"/>
    <s v="姗娜娜足浴SPA"/>
    <n v="104307.59999999999"/>
    <n v="63585.912960000001"/>
    <x v="4861"/>
    <x v="8306"/>
    <x v="8232"/>
    <x v="200"/>
    <s v="休闲娱乐"/>
    <x v="10"/>
    <s v="桑拿"/>
    <d v="2013-01-12T00:00:00"/>
    <d v="2021-06-10T00:00:00"/>
    <s v="纯保底"/>
    <s v=""/>
    <s v=""/>
    <s v=""/>
    <n v="8.4"/>
  </r>
  <r>
    <d v="2014-03-01T00:00:00"/>
    <x v="5"/>
    <x v="5"/>
    <s v="正格健身会所"/>
    <n v="176548.8"/>
    <n v="59973.627359999999"/>
    <x v="4862"/>
    <x v="8307"/>
    <x v="8233"/>
    <x v="201"/>
    <s v="休闲娱乐"/>
    <x v="27"/>
    <s v="健身中心"/>
    <d v="2013-01-12T00:00:00"/>
    <d v="2021-05-11T00:00:00"/>
    <s v="纯保底"/>
    <s v=""/>
    <s v=""/>
    <s v=""/>
    <n v="8.3000000000000007"/>
  </r>
  <r>
    <d v="2014-03-01T00:00:00"/>
    <x v="5"/>
    <x v="5"/>
    <s v="秋悦塬"/>
    <n v="635035.19999999995"/>
    <n v="58867.763039999991"/>
    <x v="4863"/>
    <x v="8308"/>
    <x v="8234"/>
    <x v="204"/>
    <s v="餐饮"/>
    <x v="2"/>
    <s v="餐馆/饭店"/>
    <d v="2013-01-08T00:00:00"/>
    <d v="2023-05-09T00:00:00"/>
    <s v="保底(含物管费)与流水两者取高"/>
    <s v="0.06"/>
    <s v="0.06"/>
    <s v=""/>
    <n v="10.3"/>
  </r>
  <r>
    <d v="2014-03-01T00:00:00"/>
    <x v="5"/>
    <x v="5"/>
    <s v="西旺茶餐厅"/>
    <n v="1080864"/>
    <n v="86469.12000000001"/>
    <x v="2031"/>
    <x v="8309"/>
    <x v="8235"/>
    <x v="202"/>
    <s v="餐饮"/>
    <x v="2"/>
    <s v="餐馆/饭店"/>
    <d v="2013-03-08T00:00:00"/>
    <d v="2021-05-21T00:00:00"/>
    <s v="保底(含物管费)与流水两者取高"/>
    <s v="0.08"/>
    <s v="0.08"/>
    <s v=""/>
    <n v="8.1999999999999993"/>
  </r>
  <r>
    <d v="2014-03-01T00:00:00"/>
    <x v="5"/>
    <x v="5"/>
    <s v="弄堂里"/>
    <n v="1145414.3999999999"/>
    <n v="40891.294080000007"/>
    <x v="4864"/>
    <x v="8310"/>
    <x v="8236"/>
    <x v="203"/>
    <s v="餐饮"/>
    <x v="2"/>
    <s v="餐馆/饭店"/>
    <d v="2012-12-13T00:00:00"/>
    <d v="2021-05-09T00:00:00"/>
    <s v="保底(含物管费)与流水两者取高"/>
    <s v="0."/>
    <s v="0."/>
    <s v=""/>
    <n v="8.4"/>
  </r>
  <r>
    <d v="2014-04-01T00:00:00"/>
    <x v="5"/>
    <x v="5"/>
    <s v="正格运动馆"/>
    <n v="239969.39999999997"/>
    <n v="92796.166979999995"/>
    <x v="4865"/>
    <x v="8311"/>
    <x v="8237"/>
    <x v="199"/>
    <s v="普通服饰"/>
    <x v="18"/>
    <s v="运动服饰/运动配饰"/>
    <d v="2013-01-12T00:00:00"/>
    <d v="2021-05-09T00:00:00"/>
    <s v="纯扣"/>
    <s v="0.09"/>
    <s v="0.09"/>
    <s v=""/>
    <n v="8.3000000000000007"/>
  </r>
  <r>
    <d v="2014-04-01T00:00:00"/>
    <x v="5"/>
    <x v="5"/>
    <s v="姗娜娜足浴SPA"/>
    <n v="72487.199999999997"/>
    <n v="63585.771839999994"/>
    <x v="4866"/>
    <x v="8312"/>
    <x v="8238"/>
    <x v="200"/>
    <s v="休闲娱乐"/>
    <x v="10"/>
    <s v="桑拿"/>
    <d v="2013-01-12T00:00:00"/>
    <d v="2021-06-10T00:00:00"/>
    <s v="纯保底"/>
    <s v=""/>
    <s v=""/>
    <s v=""/>
    <n v="8.4"/>
  </r>
  <r>
    <d v="2014-04-01T00:00:00"/>
    <x v="5"/>
    <x v="5"/>
    <s v="正格健身会所"/>
    <n v="171961.19999999998"/>
    <n v="59980.066559999999"/>
    <x v="4867"/>
    <x v="8313"/>
    <x v="8239"/>
    <x v="201"/>
    <s v="休闲娱乐"/>
    <x v="27"/>
    <s v="健身中心"/>
    <d v="2013-01-12T00:00:00"/>
    <d v="2021-05-11T00:00:00"/>
    <s v="纯保底"/>
    <s v=""/>
    <s v=""/>
    <s v=""/>
    <n v="8.3000000000000007"/>
  </r>
  <r>
    <d v="2014-04-01T00:00:00"/>
    <x v="5"/>
    <x v="5"/>
    <s v="秋悦塬"/>
    <n v="251797.8"/>
    <n v="58870.325639999995"/>
    <x v="4868"/>
    <x v="8314"/>
    <x v="8240"/>
    <x v="204"/>
    <s v="餐饮"/>
    <x v="2"/>
    <s v="餐馆/饭店"/>
    <d v="2013-01-08T00:00:00"/>
    <d v="2023-05-09T00:00:00"/>
    <s v="保底(含物管费)与流水两者取高"/>
    <s v="0.06"/>
    <s v="0.06"/>
    <s v=""/>
    <n v="10.3"/>
  </r>
  <r>
    <d v="2014-04-01T00:00:00"/>
    <x v="5"/>
    <x v="5"/>
    <s v="西旺茶餐厅"/>
    <n v="1067067.5999999999"/>
    <n v="85365.407999999996"/>
    <x v="438"/>
    <x v="8315"/>
    <x v="8241"/>
    <x v="202"/>
    <s v="餐饮"/>
    <x v="2"/>
    <s v="餐馆/饭店"/>
    <d v="2013-03-08T00:00:00"/>
    <d v="2021-05-21T00:00:00"/>
    <s v="保底(含物管费)与流水两者取高"/>
    <s v="0.08"/>
    <s v="0.08"/>
    <s v=""/>
    <n v="8.1999999999999993"/>
  </r>
  <r>
    <d v="2014-04-01T00:00:00"/>
    <x v="5"/>
    <x v="5"/>
    <s v="弄堂里"/>
    <n v="1187565.5999999999"/>
    <n v="40852.25664"/>
    <x v="4869"/>
    <x v="8316"/>
    <x v="8242"/>
    <x v="203"/>
    <s v="餐饮"/>
    <x v="2"/>
    <s v="餐馆/饭店"/>
    <d v="2012-12-13T00:00:00"/>
    <d v="2021-05-09T00:00:00"/>
    <s v="保底(含物管费)与流水两者取高"/>
    <s v="0."/>
    <s v="0."/>
    <s v=""/>
    <n v="8.4"/>
  </r>
  <r>
    <d v="2014-05-01T00:00:00"/>
    <x v="5"/>
    <x v="5"/>
    <s v="姗娜娜足浴SPA"/>
    <n v="82051.199999999997"/>
    <n v="63589.68"/>
    <x v="4870"/>
    <x v="8317"/>
    <x v="8243"/>
    <x v="200"/>
    <s v="休闲娱乐"/>
    <x v="10"/>
    <s v="桑拿"/>
    <d v="2013-01-12T00:00:00"/>
    <d v="2021-06-10T00:00:00"/>
    <s v="纯保底"/>
    <s v=""/>
    <s v=""/>
    <s v=""/>
    <n v="8.4"/>
  </r>
  <r>
    <d v="2014-05-01T00:00:00"/>
    <x v="5"/>
    <x v="5"/>
    <s v="正格健身会所"/>
    <n v="127227.59999999999"/>
    <n v="59975.090639999995"/>
    <x v="4871"/>
    <x v="8318"/>
    <x v="8244"/>
    <x v="201"/>
    <s v="休闲娱乐"/>
    <x v="27"/>
    <s v="健身中心"/>
    <d v="2013-01-12T00:00:00"/>
    <d v="2021-05-11T00:00:00"/>
    <s v="纯保底"/>
    <s v=""/>
    <s v=""/>
    <s v=""/>
    <n v="8.3000000000000007"/>
  </r>
  <r>
    <d v="2014-05-01T00:00:00"/>
    <x v="5"/>
    <x v="5"/>
    <s v="秋悦塬"/>
    <n v="261624"/>
    <n v="58865.4"/>
    <x v="4768"/>
    <x v="8319"/>
    <x v="8245"/>
    <x v="204"/>
    <s v="餐饮"/>
    <x v="2"/>
    <s v="餐馆/饭店"/>
    <d v="2013-01-08T00:00:00"/>
    <d v="2023-05-09T00:00:00"/>
    <s v="保底(含物管费)与流水两者取高"/>
    <s v="0.06"/>
    <s v="0.06"/>
    <s v=""/>
    <n v="10.3"/>
  </r>
  <r>
    <d v="2014-05-01T00:00:00"/>
    <x v="5"/>
    <x v="5"/>
    <s v="西旺茶餐厅"/>
    <n v="1105868.3999999999"/>
    <n v="88469.471999999994"/>
    <x v="438"/>
    <x v="8320"/>
    <x v="8246"/>
    <x v="202"/>
    <s v="餐饮"/>
    <x v="2"/>
    <s v="餐馆/饭店"/>
    <d v="2013-03-08T00:00:00"/>
    <d v="2021-05-21T00:00:00"/>
    <s v="保底(含物管费)与流水两者取高"/>
    <s v="0.08"/>
    <s v="0.08"/>
    <s v=""/>
    <n v="8.1999999999999993"/>
  </r>
  <r>
    <d v="2014-05-01T00:00:00"/>
    <x v="5"/>
    <x v="5"/>
    <s v="弄堂里"/>
    <n v="1324633.2"/>
    <n v="40931.165879999993"/>
    <x v="4872"/>
    <x v="8321"/>
    <x v="8247"/>
    <x v="203"/>
    <s v="餐饮"/>
    <x v="2"/>
    <s v="餐馆/饭店"/>
    <d v="2012-12-13T00:00:00"/>
    <d v="2021-05-09T00:00:00"/>
    <s v="保底(含物管费)与流水两者取高"/>
    <s v="0."/>
    <s v="0."/>
    <s v=""/>
    <n v="8.4"/>
  </r>
  <r>
    <d v="2014-06-01T00:00:00"/>
    <x v="5"/>
    <x v="5"/>
    <s v="姗娜娜足浴SPA"/>
    <n v="146630.39999999999"/>
    <n v="63593.604479999995"/>
    <x v="4873"/>
    <x v="8322"/>
    <x v="8248"/>
    <x v="200"/>
    <s v="休闲娱乐"/>
    <x v="10"/>
    <s v="桑拿"/>
    <d v="2013-01-12T00:00:00"/>
    <d v="2021-06-10T00:00:00"/>
    <s v="纯保底"/>
    <s v=""/>
    <s v=""/>
    <s v=""/>
    <n v="8.4"/>
  </r>
  <r>
    <d v="2014-06-01T00:00:00"/>
    <x v="5"/>
    <x v="5"/>
    <s v="正格健身会所"/>
    <n v="135616.79999999999"/>
    <n v="59969.74895999999"/>
    <x v="4874"/>
    <x v="8323"/>
    <x v="8249"/>
    <x v="201"/>
    <s v="休闲娱乐"/>
    <x v="27"/>
    <s v="健身中心"/>
    <d v="2013-01-12T00:00:00"/>
    <d v="2021-05-11T00:00:00"/>
    <s v="纯保底"/>
    <s v=""/>
    <s v=""/>
    <s v=""/>
    <n v="8.3000000000000007"/>
  </r>
  <r>
    <d v="2014-06-01T00:00:00"/>
    <x v="5"/>
    <x v="5"/>
    <s v="秋悦塬"/>
    <n v="313426.8"/>
    <n v="58861.553040000006"/>
    <x v="1798"/>
    <x v="8324"/>
    <x v="8250"/>
    <x v="204"/>
    <s v="餐饮"/>
    <x v="2"/>
    <s v="餐馆/饭店"/>
    <d v="2013-01-08T00:00:00"/>
    <d v="2023-05-09T00:00:00"/>
    <s v="保底(含物管费)与流水两者取高"/>
    <s v="0.06"/>
    <s v="0.06"/>
    <s v=""/>
    <n v="10.3"/>
  </r>
  <r>
    <d v="2014-06-01T00:00:00"/>
    <x v="5"/>
    <x v="5"/>
    <s v="西旺茶餐厅"/>
    <n v="1071613.2"/>
    <n v="85729.055999999997"/>
    <x v="438"/>
    <x v="8325"/>
    <x v="8251"/>
    <x v="202"/>
    <s v="餐饮"/>
    <x v="2"/>
    <s v="餐馆/饭店"/>
    <d v="2013-03-08T00:00:00"/>
    <d v="2021-05-21T00:00:00"/>
    <s v="保底(含物管费)与流水两者取高"/>
    <s v="0.08"/>
    <s v="0.08"/>
    <s v=""/>
    <n v="8.1999999999999993"/>
  </r>
  <r>
    <d v="2014-06-01T00:00:00"/>
    <x v="5"/>
    <x v="5"/>
    <s v="弄堂里"/>
    <n v="1263608.3999999999"/>
    <n v="40940.912160000007"/>
    <x v="4875"/>
    <x v="8326"/>
    <x v="8252"/>
    <x v="203"/>
    <s v="餐饮"/>
    <x v="2"/>
    <s v="餐馆/饭店"/>
    <d v="2012-12-13T00:00:00"/>
    <d v="2021-05-09T00:00:00"/>
    <s v="保底(含物管费)与流水两者取高"/>
    <s v="0."/>
    <s v="0."/>
    <s v=""/>
    <n v="8.4"/>
  </r>
  <r>
    <d v="2014-07-01T00:00:00"/>
    <x v="5"/>
    <x v="5"/>
    <s v="Casio 卡西欧"/>
    <n v="91884"/>
    <n v="4842.2868000000008"/>
    <x v="4876"/>
    <x v="8327"/>
    <x v="8253"/>
    <x v="10"/>
    <s v="珠宝"/>
    <x v="11"/>
    <s v="钟表"/>
    <d v="2013-07-26T00:00:00"/>
    <d v="2014-07-25T00:00:00"/>
    <s v="纯保底"/>
    <s v="0."/>
    <s v="0."/>
    <s v=""/>
    <n v="1"/>
  </r>
  <r>
    <d v="2014-07-01T00:00:00"/>
    <x v="5"/>
    <x v="5"/>
    <s v="iwell 爱享屋"/>
    <n v="16434"/>
    <n v="6599.8944000000001"/>
    <x v="4877"/>
    <x v="8328"/>
    <x v="8254"/>
    <x v="10"/>
    <s v="普通服饰"/>
    <x v="6"/>
    <s v="生活特性店"/>
    <d v="2014-03-26T00:00:00"/>
    <d v="2015-03-25T00:00:00"/>
    <s v="保底与流水两者取高"/>
    <s v="0.14"/>
    <s v="0.14"/>
    <s v=""/>
    <n v="1"/>
  </r>
  <r>
    <d v="2014-07-01T00:00:00"/>
    <x v="5"/>
    <x v="5"/>
    <s v="维果部落(02-K10)"/>
    <n v="24264"/>
    <n v="2426.4"/>
    <x v="4"/>
    <x v="8329"/>
    <x v="8255"/>
    <x v="11"/>
    <s v="餐饮"/>
    <x v="0"/>
    <s v="小吃/冷饮/果汁吧"/>
    <d v="2014-03-14T00:00:00"/>
    <d v="2015-03-13T00:00:00"/>
    <s v="保底(含物管费)与流水两者取高"/>
    <s v="0.1"/>
    <s v="0.1"/>
    <s v=""/>
    <n v="1"/>
  </r>
  <r>
    <d v="2014-07-01T00:00:00"/>
    <x v="5"/>
    <x v="5"/>
    <s v="PH7"/>
    <n v="40749.599999999999"/>
    <n v="7526.4511199999979"/>
    <x v="4817"/>
    <x v="8330"/>
    <x v="8256"/>
    <x v="58"/>
    <s v="普通服饰"/>
    <x v="6"/>
    <s v="流行配饰/人造珠宝佩饰"/>
    <d v="2014-04-30T00:00:00"/>
    <d v="2015-04-29T00:00:00"/>
    <s v="保底与流水两者取高"/>
    <s v="0.17"/>
    <s v="0.17"/>
    <s v=""/>
    <n v="1"/>
  </r>
  <r>
    <d v="2014-07-01T00:00:00"/>
    <x v="5"/>
    <x v="5"/>
    <s v="卡士通（2楼）"/>
    <n v="13515.6"/>
    <n v="12000.50124"/>
    <x v="4878"/>
    <x v="8331"/>
    <x v="8257"/>
    <x v="149"/>
    <s v="其它"/>
    <x v="3"/>
    <s v="汽车美容"/>
    <d v="2014-04-23T00:00:00"/>
    <d v="2015-04-22T00:00:00"/>
    <s v="纯保底"/>
    <s v=""/>
    <s v=""/>
    <s v=""/>
    <n v="1"/>
  </r>
  <r>
    <d v="2014-07-01T00:00:00"/>
    <x v="5"/>
    <x v="5"/>
    <s v="7°银匠"/>
    <n v="40228.799999999996"/>
    <n v="7438.3051200000009"/>
    <x v="4879"/>
    <x v="8332"/>
    <x v="8258"/>
    <x v="10"/>
    <s v="普通服饰"/>
    <x v="6"/>
    <s v="流行配饰/人造珠宝佩饰"/>
    <d v="2014-06-14T00:00:00"/>
    <d v="2015-05-09T00:00:00"/>
    <s v="保底与流水两者取高"/>
    <s v="0.17"/>
    <s v="0.17"/>
    <s v=""/>
    <n v="0.9"/>
  </r>
  <r>
    <d v="2014-07-01T00:00:00"/>
    <x v="5"/>
    <x v="5"/>
    <s v="韩雅"/>
    <n v="31366.799999999999"/>
    <n v="6599.5747199999996"/>
    <x v="3165"/>
    <x v="8333"/>
    <x v="8259"/>
    <x v="10"/>
    <s v="美容"/>
    <x v="5"/>
    <s v="化妆品/护肤品/香水"/>
    <d v="2013-09-15T00:00:00"/>
    <d v="2014-09-14T00:00:00"/>
    <s v="纯保底"/>
    <s v="0."/>
    <s v="0."/>
    <s v=""/>
    <n v="1"/>
  </r>
  <r>
    <d v="2014-07-01T00:00:00"/>
    <x v="5"/>
    <x v="5"/>
    <s v="Italina"/>
    <n v="49636.799999999996"/>
    <n v="6601.6944000000003"/>
    <x v="2203"/>
    <x v="8334"/>
    <x v="8260"/>
    <x v="10"/>
    <s v="普通服饰"/>
    <x v="6"/>
    <s v="流行配饰/人造珠宝佩饰"/>
    <d v="2013-09-16T00:00:00"/>
    <d v="2014-09-15T00:00:00"/>
    <s v="纯保底"/>
    <s v="0."/>
    <s v="0."/>
    <s v=""/>
    <n v="1"/>
  </r>
  <r>
    <d v="2014-07-01T00:00:00"/>
    <x v="5"/>
    <x v="5"/>
    <s v="银时代"/>
    <n v="32292"/>
    <n v="5999.8536000000004"/>
    <x v="3267"/>
    <x v="8335"/>
    <x v="8261"/>
    <x v="10"/>
    <s v="普通服饰"/>
    <x v="6"/>
    <s v="流行配饰/人造珠宝佩饰"/>
    <d v="2013-09-01T00:00:00"/>
    <d v="2014-08-31T00:00:00"/>
    <s v="纯保底"/>
    <s v="0."/>
    <s v="0."/>
    <s v=""/>
    <n v="1"/>
  </r>
  <r>
    <d v="2014-07-01T00:00:00"/>
    <x v="5"/>
    <x v="5"/>
    <s v="罗西尼表"/>
    <n v="30582"/>
    <n v="6000.1884"/>
    <x v="959"/>
    <x v="8336"/>
    <x v="8262"/>
    <x v="10"/>
    <s v="珠宝"/>
    <x v="11"/>
    <s v="钟表"/>
    <d v="2013-09-19T00:00:00"/>
    <d v="2014-09-18T00:00:00"/>
    <s v="保底与流水两者取高"/>
    <s v="0.13"/>
    <s v="0.13"/>
    <s v=""/>
    <n v="1"/>
  </r>
  <r>
    <d v="2014-07-01T00:00:00"/>
    <x v="5"/>
    <x v="5"/>
    <s v="大地之神"/>
    <n v="31227.599999999999"/>
    <n v="5998.8219600000002"/>
    <x v="4813"/>
    <x v="8337"/>
    <x v="8263"/>
    <x v="10"/>
    <s v="普通服饰"/>
    <x v="6"/>
    <s v="流行配饰/人造珠宝佩饰"/>
    <d v="2013-09-24T00:00:00"/>
    <d v="2014-09-23T00:00:00"/>
    <s v="纯保底"/>
    <s v="0."/>
    <s v="0."/>
    <s v=""/>
    <n v="1"/>
  </r>
  <r>
    <d v="2014-07-01T00:00:00"/>
    <x v="5"/>
    <x v="5"/>
    <s v="改衣间"/>
    <n v="3870"/>
    <n v="2400.174"/>
    <x v="4880"/>
    <x v="8338"/>
    <x v="8264"/>
    <x v="147"/>
    <s v="其它"/>
    <x v="3"/>
    <s v="衣裤织补服务"/>
    <d v="2013-12-01T00:00:00"/>
    <d v="2014-11-30T00:00:00"/>
    <s v="纯保底"/>
    <s v="0."/>
    <s v="0."/>
    <s v=""/>
    <n v="1"/>
  </r>
  <r>
    <d v="2014-07-01T00:00:00"/>
    <x v="5"/>
    <x v="5"/>
    <s v="名表维修中心"/>
    <n v="9144"/>
    <n v="2040.0263999999997"/>
    <x v="4881"/>
    <x v="8339"/>
    <x v="8265"/>
    <x v="53"/>
    <s v="其它"/>
    <x v="3"/>
    <s v="修鞋/修锁服务"/>
    <d v="2013-12-09T00:00:00"/>
    <d v="2014-12-08T00:00:00"/>
    <s v="纯保底"/>
    <s v="0."/>
    <s v="0."/>
    <s v=""/>
    <n v="1"/>
  </r>
  <r>
    <d v="2014-07-01T00:00:00"/>
    <x v="5"/>
    <x v="5"/>
    <s v="Carrera 卡雷拉"/>
    <n v="60708"/>
    <n v="9597.9348000000009"/>
    <x v="367"/>
    <x v="4903"/>
    <x v="8266"/>
    <x v="47"/>
    <s v="儿童"/>
    <x v="14"/>
    <s v="儿童玩具"/>
    <d v="2014-05-28T00:00:00"/>
    <d v="2015-05-27T00:00:00"/>
    <s v="保底与流水两者取高"/>
    <s v="0.1"/>
    <s v="0.1"/>
    <s v=""/>
    <n v="1"/>
  </r>
  <r>
    <d v="2014-07-01T00:00:00"/>
    <x v="5"/>
    <x v="5"/>
    <s v="2平米"/>
    <n v="28642.799999999999"/>
    <n v="6269.9089199999999"/>
    <x v="3640"/>
    <x v="8340"/>
    <x v="8267"/>
    <x v="6"/>
    <s v="其它"/>
    <x v="4"/>
    <s v="家具/厨房/卫浴/灯"/>
    <d v="2014-07-05T00:00:00"/>
    <d v="2015-07-04T00:00:00"/>
    <s v="保底与流水两者取高"/>
    <s v="0.18"/>
    <s v="0.18"/>
    <s v=""/>
    <n v="1"/>
  </r>
  <r>
    <d v="2014-07-01T00:00:00"/>
    <x v="5"/>
    <x v="5"/>
    <s v="泰兰尼斯"/>
    <n v="19876.679999999997"/>
    <n v="6599.0577600000006"/>
    <x v="4882"/>
    <x v="8341"/>
    <x v="8268"/>
    <x v="6"/>
    <s v="儿童"/>
    <x v="14"/>
    <s v="童装/童鞋"/>
    <d v="2014-03-29T00:00:00"/>
    <d v="2015-03-28T00:00:00"/>
    <s v="保底与流水两者取高"/>
    <s v="0.16"/>
    <s v="0.16"/>
    <s v=""/>
    <n v="1"/>
  </r>
  <r>
    <d v="2014-07-01T00:00:00"/>
    <x v="5"/>
    <x v="5"/>
    <s v="Dr. Kong 江博士"/>
    <n v="63773.52"/>
    <n v="10803.234288000001"/>
    <x v="878"/>
    <x v="8342"/>
    <x v="8269"/>
    <x v="64"/>
    <s v="儿童"/>
    <x v="14"/>
    <s v="童装/童鞋"/>
    <d v="2014-04-18T00:00:00"/>
    <d v="2015-04-17T00:00:00"/>
    <s v="保底与流水两者取高"/>
    <s v="0.16"/>
    <s v="0.16"/>
    <s v=""/>
    <n v="1"/>
  </r>
  <r>
    <d v="2014-07-01T00:00:00"/>
    <x v="5"/>
    <x v="5"/>
    <s v="维果部落(03-K11)"/>
    <n v="45672"/>
    <n v="4567.2"/>
    <x v="5"/>
    <x v="8343"/>
    <x v="8270"/>
    <x v="11"/>
    <s v="餐饮"/>
    <x v="0"/>
    <s v="小吃/冷饮/果汁吧"/>
    <d v="2014-03-14T00:00:00"/>
    <d v="2015-03-13T00:00:00"/>
    <s v="保底(含物管费)与流水两者取高"/>
    <s v="0.1"/>
    <s v="0.1"/>
    <s v=""/>
    <n v="1"/>
  </r>
  <r>
    <d v="2014-07-01T00:00:00"/>
    <x v="5"/>
    <x v="5"/>
    <s v="维果部落(03-K12)"/>
    <n v="63264"/>
    <n v="6326.4"/>
    <x v="5"/>
    <x v="8344"/>
    <x v="8271"/>
    <x v="11"/>
    <s v="餐饮"/>
    <x v="0"/>
    <s v="小吃/冷饮/果汁吧"/>
    <d v="2014-03-14T00:00:00"/>
    <d v="2015-03-13T00:00:00"/>
    <s v="保底(含物管费)与流水两者取高"/>
    <s v="0.1"/>
    <s v="0.1"/>
    <s v=""/>
    <n v="1"/>
  </r>
  <r>
    <d v="2014-07-01T00:00:00"/>
    <x v="5"/>
    <x v="5"/>
    <s v="New Balance Kids"/>
    <n v="57164.4"/>
    <n v="5807.9030399999992"/>
    <x v="1688"/>
    <x v="8345"/>
    <x v="8272"/>
    <x v="10"/>
    <s v="儿童"/>
    <x v="14"/>
    <s v="童装/童鞋"/>
    <d v="2013-07-31T00:00:00"/>
    <d v="2014-07-30T00:00:00"/>
    <s v="保底与流水两者取高"/>
    <s v="0.13"/>
    <s v="0.13"/>
    <s v=""/>
    <n v="1"/>
  </r>
  <r>
    <d v="2014-07-01T00:00:00"/>
    <x v="5"/>
    <x v="5"/>
    <s v="Zippo"/>
    <n v="40750.320000000007"/>
    <n v="7200.5815439999997"/>
    <x v="4883"/>
    <x v="8346"/>
    <x v="8273"/>
    <x v="10"/>
    <s v="其它"/>
    <x v="1"/>
    <s v="个人嗜好/收藏品"/>
    <d v="2013-11-09T00:00:00"/>
    <d v="2014-11-08T00:00:00"/>
    <s v="纯保底"/>
    <s v="0."/>
    <s v="0."/>
    <s v=""/>
    <n v="1"/>
  </r>
  <r>
    <d v="2014-07-01T00:00:00"/>
    <x v="5"/>
    <x v="5"/>
    <s v="姗娜娜足浴SPA"/>
    <n v="161618.4"/>
    <n v="63580.67856"/>
    <x v="4278"/>
    <x v="8347"/>
    <x v="8274"/>
    <x v="200"/>
    <s v="休闲娱乐"/>
    <x v="10"/>
    <s v="桑拿"/>
    <d v="2013-01-12T00:00:00"/>
    <d v="2021-06-10T00:00:00"/>
    <s v="纯保底"/>
    <s v=""/>
    <s v=""/>
    <s v=""/>
    <n v="8.4"/>
  </r>
  <r>
    <d v="2014-07-01T00:00:00"/>
    <x v="5"/>
    <x v="5"/>
    <s v="正格健身会所"/>
    <n v="177445.19999999998"/>
    <n v="59976.477599999991"/>
    <x v="4884"/>
    <x v="8348"/>
    <x v="8275"/>
    <x v="201"/>
    <s v="休闲娱乐"/>
    <x v="27"/>
    <s v="健身中心"/>
    <d v="2013-01-12T00:00:00"/>
    <d v="2021-05-11T00:00:00"/>
    <s v="纯保底"/>
    <s v=""/>
    <s v=""/>
    <s v=""/>
    <n v="8.3000000000000007"/>
  </r>
  <r>
    <d v="2014-07-01T00:00:00"/>
    <x v="5"/>
    <x v="5"/>
    <s v="秋悦塬"/>
    <n v="344214"/>
    <n v="58860.594000000005"/>
    <x v="1142"/>
    <x v="8349"/>
    <x v="8276"/>
    <x v="204"/>
    <s v="餐饮"/>
    <x v="2"/>
    <s v="餐馆/饭店"/>
    <d v="2013-01-08T00:00:00"/>
    <d v="2023-05-09T00:00:00"/>
    <s v="保底(含物管费)与流水两者取高"/>
    <s v="0.06"/>
    <s v="0.06"/>
    <s v=""/>
    <n v="10.3"/>
  </r>
  <r>
    <d v="2014-07-01T00:00:00"/>
    <x v="5"/>
    <x v="5"/>
    <s v="西旺茶餐厅"/>
    <n v="1082965.2"/>
    <n v="86637.216"/>
    <x v="438"/>
    <x v="8350"/>
    <x v="8277"/>
    <x v="202"/>
    <s v="餐饮"/>
    <x v="2"/>
    <s v="餐馆/饭店"/>
    <d v="2013-03-08T00:00:00"/>
    <d v="2021-05-21T00:00:00"/>
    <s v="保底(含物管费)与流水两者取高"/>
    <s v="0.08"/>
    <s v="0.08"/>
    <s v=""/>
    <n v="8.1999999999999993"/>
  </r>
  <r>
    <d v="2014-07-01T00:00:00"/>
    <x v="5"/>
    <x v="5"/>
    <s v="弄堂里"/>
    <n v="1174978.8"/>
    <n v="40889.262239999996"/>
    <x v="4885"/>
    <x v="8351"/>
    <x v="8278"/>
    <x v="203"/>
    <s v="餐饮"/>
    <x v="2"/>
    <s v="餐馆/饭店"/>
    <d v="2012-12-13T00:00:00"/>
    <d v="2021-05-09T00:00:00"/>
    <s v="保底(含物管费)与流水两者取高"/>
    <s v="0."/>
    <s v="0."/>
    <s v=""/>
    <n v="8.4"/>
  </r>
  <r>
    <d v="2014-07-01T00:00:00"/>
    <x v="5"/>
    <x v="5"/>
    <s v="Xiang Wang 象王洗衣"/>
    <n v="21330"/>
    <n v="5400.7560000000003"/>
    <x v="4886"/>
    <x v="8352"/>
    <x v="8279"/>
    <x v="9"/>
    <s v="其它"/>
    <x v="3"/>
    <s v="洗衣店"/>
    <d v="2014-04-01T00:00:00"/>
    <d v="2015-03-31T00:00:00"/>
    <s v="纯保底"/>
    <s v=""/>
    <s v=""/>
    <s v=""/>
    <n v="1"/>
  </r>
  <r>
    <d v="2014-07-01T00:00:00"/>
    <x v="5"/>
    <x v="5"/>
    <s v="华数"/>
    <n v="130885.2"/>
    <n v="5405.558759999999"/>
    <x v="4887"/>
    <x v="8353"/>
    <x v="8280"/>
    <x v="10"/>
    <s v="其它"/>
    <x v="3"/>
    <s v="通讯服务"/>
    <d v="2014-05-28T00:00:00"/>
    <d v="2015-05-27T00:00:00"/>
    <s v="纯保底"/>
    <s v=""/>
    <s v=""/>
    <s v=""/>
    <n v="1"/>
  </r>
  <r>
    <d v="2014-07-01T00:00:00"/>
    <x v="5"/>
    <x v="5"/>
    <s v="中国旅行社"/>
    <n v="191521.19999999998"/>
    <n v="5400.8978399999996"/>
    <x v="4888"/>
    <x v="8354"/>
    <x v="8281"/>
    <x v="10"/>
    <s v="其它"/>
    <x v="3"/>
    <s v="旅行社"/>
    <d v="2014-06-03T00:00:00"/>
    <d v="2015-06-02T00:00:00"/>
    <s v="纯保底"/>
    <s v=""/>
    <s v=""/>
    <s v=""/>
    <n v="1"/>
  </r>
  <r>
    <d v="2014-07-01T00:00:00"/>
    <x v="5"/>
    <x v="5"/>
    <s v="MING's Jewellery 明牌珠宝"/>
    <n v="45242.400000000001"/>
    <n v="15599.579520000003"/>
    <x v="4889"/>
    <x v="8355"/>
    <x v="8282"/>
    <x v="56"/>
    <s v="珠宝"/>
    <x v="7"/>
    <s v="珠宝"/>
    <d v="2013-12-27T00:00:00"/>
    <d v="2015-12-26T00:00:00"/>
    <s v="保底与流水两者取高"/>
    <s v="0.09,0."/>
    <s v="0.09"/>
    <s v="0."/>
    <n v="2"/>
  </r>
  <r>
    <d v="2014-07-01T00:00:00"/>
    <x v="5"/>
    <x v="5"/>
    <s v="A+（化妆品）"/>
    <n v="63311.639999999992"/>
    <n v="6597.0728880000006"/>
    <x v="4890"/>
    <x v="8356"/>
    <x v="8283"/>
    <x v="6"/>
    <s v="美容"/>
    <x v="5"/>
    <s v="化妆品/护肤品/香水"/>
    <d v="2014-03-29T00:00:00"/>
    <d v="2015-03-28T00:00:00"/>
    <s v="保底与流水两者取高"/>
    <s v="0.14"/>
    <s v="0.14"/>
    <s v=""/>
    <n v="1"/>
  </r>
  <r>
    <d v="2014-07-01T00:00:00"/>
    <x v="5"/>
    <x v="5"/>
    <s v="Eplaza"/>
    <n v="27604.68"/>
    <n v="5567.8639560000011"/>
    <x v="3388"/>
    <x v="8357"/>
    <x v="8284"/>
    <x v="57"/>
    <s v="其它"/>
    <x v="1"/>
    <s v="礼品/精品/手工艺品"/>
    <d v="2014-06-20T00:00:00"/>
    <d v="2015-06-19T00:00:00"/>
    <s v="保底与流水两者取高"/>
    <s v="0.18"/>
    <s v="0.18"/>
    <s v=""/>
    <n v="1"/>
  </r>
  <r>
    <d v="2014-07-01T00:00:00"/>
    <x v="5"/>
    <x v="5"/>
    <s v="Koomee"/>
    <n v="12721.199999999999"/>
    <n v="9599.4175200000009"/>
    <x v="4891"/>
    <x v="8358"/>
    <x v="8285"/>
    <x v="53"/>
    <s v="其它"/>
    <x v="1"/>
    <s v="眼镜"/>
    <d v="2013-09-14T00:00:00"/>
    <d v="2014-09-13T00:00:00"/>
    <s v="保底与流水两者取高"/>
    <s v="0.18"/>
    <s v="0.18"/>
    <s v=""/>
    <n v="1"/>
  </r>
  <r>
    <d v="2014-07-01T00:00:00"/>
    <x v="5"/>
    <x v="5"/>
    <s v="Joysocks"/>
    <n v="18688.272000000001"/>
    <n v="6600.6976703999999"/>
    <x v="4892"/>
    <x v="8359"/>
    <x v="8286"/>
    <x v="10"/>
    <s v="普通服饰"/>
    <x v="9"/>
    <s v="内衣裤/保暖内衣"/>
    <d v="2013-08-11T00:00:00"/>
    <d v="2014-08-10T00:00:00"/>
    <s v="保底与流水两者取高"/>
    <s v="0.15"/>
    <s v="0.15"/>
    <s v=""/>
    <n v="1"/>
  </r>
  <r>
    <d v="2014-07-01T00:00:00"/>
    <x v="5"/>
    <x v="5"/>
    <s v="新西兰小站"/>
    <n v="17958"/>
    <n v="5399.9706000000006"/>
    <x v="4893"/>
    <x v="8360"/>
    <x v="8287"/>
    <x v="10"/>
    <s v="其它"/>
    <x v="1"/>
    <s v="药房/保健品"/>
    <d v="2013-09-06T00:00:00"/>
    <d v="2014-09-05T00:00:00"/>
    <s v="纯保底"/>
    <s v="0."/>
    <s v="0."/>
    <s v=""/>
    <n v="1"/>
  </r>
  <r>
    <d v="2014-07-01T00:00:00"/>
    <x v="5"/>
    <x v="5"/>
    <s v="I+"/>
    <n v="42660.299999999996"/>
    <n v="6599.5484099999994"/>
    <x v="806"/>
    <x v="8361"/>
    <x v="8288"/>
    <x v="10"/>
    <s v="其它"/>
    <x v="4"/>
    <s v="家居家饰/日杂"/>
    <d v="2013-08-01T00:00:00"/>
    <d v="2014-07-31T00:00:00"/>
    <s v="纯保底"/>
    <s v="0."/>
    <s v="0."/>
    <s v=""/>
    <n v="1"/>
  </r>
  <r>
    <d v="2014-07-01T00:00:00"/>
    <x v="5"/>
    <x v="5"/>
    <s v="谭木匠"/>
    <n v="43150.799999999996"/>
    <n v="6602.0724"/>
    <x v="4894"/>
    <x v="8362"/>
    <x v="8289"/>
    <x v="10"/>
    <s v="普通服饰"/>
    <x v="6"/>
    <s v="流行配饰/人造珠宝佩饰"/>
    <d v="2013-08-23T00:00:00"/>
    <d v="2014-08-22T00:00:00"/>
    <s v="纯保底"/>
    <s v="0."/>
    <s v="0."/>
    <s v=""/>
    <n v="1"/>
  </r>
  <r>
    <d v="2014-07-01T00:00:00"/>
    <x v="5"/>
    <x v="5"/>
    <s v="牛品堂皮具"/>
    <n v="29445.599999999999"/>
    <n v="6001.0132800000001"/>
    <x v="4895"/>
    <x v="8363"/>
    <x v="8290"/>
    <x v="6"/>
    <s v="普通服饰"/>
    <x v="6"/>
    <s v="手袋/钱包/旅行箱包"/>
    <d v="2013-09-05T00:00:00"/>
    <d v="2014-09-04T00:00:00"/>
    <s v="纯保底"/>
    <s v="0."/>
    <s v="0."/>
    <s v=""/>
    <n v="1"/>
  </r>
  <r>
    <d v="2014-07-01T00:00:00"/>
    <x v="5"/>
    <x v="5"/>
    <s v="鲜芋仙"/>
    <n v="208551.6"/>
    <n v="18769.643999999997"/>
    <x v="697"/>
    <x v="8364"/>
    <x v="8291"/>
    <x v="55"/>
    <s v="餐饮"/>
    <x v="0"/>
    <s v="小吃/冷饮/果汁吧"/>
    <d v="2013-08-16T00:00:00"/>
    <d v="2016-08-15T00:00:00"/>
    <s v="保底(含物管费)与流水两者取高"/>
    <s v="0.09"/>
    <s v="0.09"/>
    <s v=""/>
    <n v="3"/>
  </r>
  <r>
    <d v="2014-07-01T00:00:00"/>
    <x v="5"/>
    <x v="5"/>
    <s v="马赛皂"/>
    <n v="11048.4"/>
    <n v="7200.2422800000013"/>
    <x v="4896"/>
    <x v="8365"/>
    <x v="8292"/>
    <x v="10"/>
    <s v="其它"/>
    <x v="1"/>
    <s v="礼品/精品/手工艺品"/>
    <d v="2013-09-25T00:00:00"/>
    <d v="2014-09-24T00:00:00"/>
    <s v="保底与流水两者取高"/>
    <s v="0.16"/>
    <s v="0.16"/>
    <s v=""/>
    <n v="1"/>
  </r>
  <r>
    <d v="2014-08-01T00:00:00"/>
    <x v="5"/>
    <x v="5"/>
    <s v="姗娜娜足浴SPA"/>
    <n v="148189.19999999998"/>
    <n v="63587.985719999997"/>
    <x v="4897"/>
    <x v="8366"/>
    <x v="8293"/>
    <x v="200"/>
    <s v="休闲娱乐"/>
    <x v="10"/>
    <s v="桑拿"/>
    <d v="2013-01-12T00:00:00"/>
    <d v="2021-06-10T00:00:00"/>
    <s v="纯保底"/>
    <s v=""/>
    <s v=""/>
    <s v=""/>
    <n v="8.4"/>
  </r>
  <r>
    <d v="2014-08-01T00:00:00"/>
    <x v="5"/>
    <x v="5"/>
    <s v="正格健身会所"/>
    <n v="162945.60000000001"/>
    <n v="59980.275360000007"/>
    <x v="4898"/>
    <x v="8367"/>
    <x v="8294"/>
    <x v="201"/>
    <s v="休闲娱乐"/>
    <x v="27"/>
    <s v="健身中心"/>
    <d v="2013-01-12T00:00:00"/>
    <d v="2021-05-11T00:00:00"/>
    <s v="纯保底"/>
    <s v=""/>
    <s v=""/>
    <s v=""/>
    <n v="8.3000000000000007"/>
  </r>
  <r>
    <d v="2014-08-01T00:00:00"/>
    <x v="5"/>
    <x v="5"/>
    <s v="西旺茶餐厅"/>
    <n v="1013544"/>
    <n v="82603.835999999996"/>
    <x v="4899"/>
    <x v="8368"/>
    <x v="8295"/>
    <x v="202"/>
    <s v="餐饮"/>
    <x v="2"/>
    <s v="餐馆/饭店"/>
    <d v="2013-03-08T00:00:00"/>
    <d v="2021-05-21T00:00:00"/>
    <s v="保底(含物管费)与流水两者取高"/>
    <s v="0.08"/>
    <s v="0.08"/>
    <s v=""/>
    <n v="8.1999999999999993"/>
  </r>
  <r>
    <d v="2014-08-01T00:00:00"/>
    <x v="5"/>
    <x v="5"/>
    <s v="弄堂里"/>
    <n v="1219857.5999999999"/>
    <n v="40865.229599999999"/>
    <x v="2486"/>
    <x v="8369"/>
    <x v="8296"/>
    <x v="203"/>
    <s v="餐饮"/>
    <x v="2"/>
    <s v="餐馆/饭店"/>
    <d v="2012-12-13T00:00:00"/>
    <d v="2021-05-09T00:00:00"/>
    <s v="保底(含物管费)与流水两者取高"/>
    <s v="0."/>
    <s v="0."/>
    <s v=""/>
    <n v="8.4"/>
  </r>
  <r>
    <d v="2014-08-01T00:00:00"/>
    <x v="5"/>
    <x v="5"/>
    <s v="杜佰瑞"/>
    <n v="6194.04"/>
    <n v="2400.1905000000002"/>
    <x v="4900"/>
    <x v="8370"/>
    <x v="8297"/>
    <x v="205"/>
    <s v="餐饮"/>
    <x v="0"/>
    <s v="咖啡店/面包店/冰激凌"/>
    <d v="2014-05-01T00:00:00"/>
    <d v="2015-04-30T00:00:00"/>
    <s v="保底与流水两者取高"/>
    <s v="0.14"/>
    <s v="0.14"/>
    <s v=""/>
    <n v="1"/>
  </r>
  <r>
    <d v="2014-09-01T00:00:00"/>
    <x v="5"/>
    <x v="5"/>
    <s v="姗娜娜足浴SPA"/>
    <n v="142386"/>
    <n v="63589.587599999999"/>
    <x v="4901"/>
    <x v="8371"/>
    <x v="8298"/>
    <x v="200"/>
    <s v="休闲娱乐"/>
    <x v="10"/>
    <s v="桑拿"/>
    <d v="2013-01-12T00:00:00"/>
    <d v="2021-06-10T00:00:00"/>
    <s v="纯保底"/>
    <s v=""/>
    <s v=""/>
    <s v=""/>
    <n v="8.4"/>
  </r>
  <r>
    <d v="2014-09-01T00:00:00"/>
    <x v="5"/>
    <x v="5"/>
    <s v="正格健身会所"/>
    <n v="185983.19999999998"/>
    <n v="59979.581999999995"/>
    <x v="4902"/>
    <x v="8372"/>
    <x v="8299"/>
    <x v="201"/>
    <s v="休闲娱乐"/>
    <x v="27"/>
    <s v="健身中心"/>
    <d v="2013-01-12T00:00:00"/>
    <d v="2021-05-11T00:00:00"/>
    <s v="纯保底"/>
    <s v=""/>
    <s v=""/>
    <s v=""/>
    <n v="8.3000000000000007"/>
  </r>
  <r>
    <d v="2014-09-01T00:00:00"/>
    <x v="5"/>
    <x v="5"/>
    <s v="西旺茶餐厅"/>
    <n v="892105.2"/>
    <n v="82608.941519999993"/>
    <x v="266"/>
    <x v="8373"/>
    <x v="8300"/>
    <x v="202"/>
    <s v="餐饮"/>
    <x v="2"/>
    <s v="餐馆/饭店"/>
    <d v="2013-03-08T00:00:00"/>
    <d v="2021-05-21T00:00:00"/>
    <s v="保底(含物管费)与流水两者取高"/>
    <s v="0.08"/>
    <s v="0.08"/>
    <s v=""/>
    <n v="8.1999999999999993"/>
  </r>
  <r>
    <d v="2014-09-01T00:00:00"/>
    <x v="5"/>
    <x v="5"/>
    <s v="弄堂里"/>
    <n v="1127346"/>
    <n v="40922.659800000001"/>
    <x v="4903"/>
    <x v="8374"/>
    <x v="8301"/>
    <x v="203"/>
    <s v="餐饮"/>
    <x v="2"/>
    <s v="餐馆/饭店"/>
    <d v="2012-12-13T00:00:00"/>
    <d v="2021-05-09T00:00:00"/>
    <s v="保底(含物管费)与流水两者取高"/>
    <s v="0."/>
    <s v="0."/>
    <s v=""/>
    <n v="8.4"/>
  </r>
  <r>
    <d v="2014-09-01T00:00:00"/>
    <x v="5"/>
    <x v="5"/>
    <s v="杜佰瑞"/>
    <n v="9770.4"/>
    <n v="2399.61024"/>
    <x v="486"/>
    <x v="8375"/>
    <x v="8302"/>
    <x v="205"/>
    <s v="餐饮"/>
    <x v="0"/>
    <s v="咖啡店/面包店/冰激凌"/>
    <d v="2014-05-01T00:00:00"/>
    <d v="2015-04-30T00:00:00"/>
    <s v="保底与流水两者取高"/>
    <s v="0.14"/>
    <s v="0.14"/>
    <s v=""/>
    <n v="1"/>
  </r>
  <r>
    <d v="2014-10-01T00:00:00"/>
    <x v="5"/>
    <x v="5"/>
    <s v="锅内锅外"/>
    <n v="871500"/>
    <n v="96736.5"/>
    <x v="4904"/>
    <x v="8376"/>
    <x v="8303"/>
    <x v="206"/>
    <s v="餐饮"/>
    <x v="2"/>
    <s v="餐馆/饭店"/>
    <d v="2014-06-18T00:00:00"/>
    <d v="2022-06-17T00:00:00"/>
    <s v="保底与流水两者取高"/>
    <s v="0.05"/>
    <s v="0.05"/>
    <s v=""/>
    <n v="8"/>
  </r>
  <r>
    <d v="2014-10-01T00:00:00"/>
    <x v="5"/>
    <x v="5"/>
    <s v="英孚教育"/>
    <n v="616018.79999999993"/>
    <n v="95606.117760000008"/>
    <x v="4905"/>
    <x v="8377"/>
    <x v="8304"/>
    <x v="207"/>
    <s v="儿童"/>
    <x v="26"/>
    <s v="儿童早教"/>
    <d v="2014-07-15T00:00:00"/>
    <d v="2019-07-14T00:00:00"/>
    <s v="纯保底"/>
    <s v=""/>
    <s v=""/>
    <s v=""/>
    <n v="5"/>
  </r>
  <r>
    <d v="2014-10-01T00:00:00"/>
    <x v="5"/>
    <x v="5"/>
    <s v="姗娜娜足浴SPA"/>
    <n v="161709.6"/>
    <n v="63584.214719999996"/>
    <x v="4906"/>
    <x v="8378"/>
    <x v="8305"/>
    <x v="200"/>
    <s v="休闲娱乐"/>
    <x v="10"/>
    <s v="桑拿"/>
    <d v="2013-01-12T00:00:00"/>
    <d v="2021-06-10T00:00:00"/>
    <s v="纯保底"/>
    <s v=""/>
    <s v=""/>
    <s v=""/>
    <n v="8.4"/>
  </r>
  <r>
    <d v="2014-10-01T00:00:00"/>
    <x v="5"/>
    <x v="5"/>
    <s v="正格健身会所"/>
    <n v="97562.4"/>
    <n v="59971.607280000004"/>
    <x v="3857"/>
    <x v="8379"/>
    <x v="8306"/>
    <x v="201"/>
    <s v="休闲娱乐"/>
    <x v="27"/>
    <s v="健身中心"/>
    <d v="2013-01-12T00:00:00"/>
    <d v="2021-05-11T00:00:00"/>
    <s v="纯保底"/>
    <s v=""/>
    <s v=""/>
    <s v=""/>
    <n v="8.3000000000000007"/>
  </r>
  <r>
    <d v="2014-10-01T00:00:00"/>
    <x v="5"/>
    <x v="5"/>
    <s v="西旺茶餐厅"/>
    <n v="1015275.6"/>
    <n v="82643.433839999998"/>
    <x v="4907"/>
    <x v="8380"/>
    <x v="8307"/>
    <x v="202"/>
    <s v="餐饮"/>
    <x v="2"/>
    <s v="餐馆/饭店"/>
    <d v="2013-03-08T00:00:00"/>
    <d v="2021-05-21T00:00:00"/>
    <s v="保底(含物管费)与流水两者取高"/>
    <s v="0.08"/>
    <s v="0.08"/>
    <s v=""/>
    <n v="8.1999999999999993"/>
  </r>
  <r>
    <d v="2014-10-01T00:00:00"/>
    <x v="5"/>
    <x v="5"/>
    <s v="弄堂里"/>
    <n v="1335718.8"/>
    <n v="40872.995280000003"/>
    <x v="2020"/>
    <x v="8381"/>
    <x v="8308"/>
    <x v="203"/>
    <s v="餐饮"/>
    <x v="2"/>
    <s v="餐馆/饭店"/>
    <d v="2012-12-13T00:00:00"/>
    <d v="2021-05-09T00:00:00"/>
    <s v="保底(含物管费)与流水两者取高"/>
    <s v="0."/>
    <s v="0."/>
    <s v=""/>
    <n v="8.4"/>
  </r>
  <r>
    <d v="2014-10-01T00:00:00"/>
    <x v="5"/>
    <x v="5"/>
    <s v="杜佰瑞"/>
    <n v="14865.72"/>
    <n v="2681.7758879999997"/>
    <x v="4534"/>
    <x v="8382"/>
    <x v="8309"/>
    <x v="205"/>
    <s v="餐饮"/>
    <x v="0"/>
    <s v="咖啡店/面包店/冰激凌"/>
    <d v="2014-05-01T00:00:00"/>
    <d v="2015-04-30T00:00:00"/>
    <s v="保底与流水两者取高"/>
    <s v="0.14"/>
    <s v="0.14"/>
    <s v=""/>
    <n v="1"/>
  </r>
  <r>
    <d v="2014-11-01T00:00:00"/>
    <x v="5"/>
    <x v="5"/>
    <s v="锅内锅外"/>
    <n v="1079377.2"/>
    <n v="96712.197120000012"/>
    <x v="2306"/>
    <x v="8383"/>
    <x v="8310"/>
    <x v="206"/>
    <s v="餐饮"/>
    <x v="2"/>
    <s v="餐馆/饭店"/>
    <d v="2014-06-18T00:00:00"/>
    <d v="2022-06-17T00:00:00"/>
    <s v="保底与流水两者取高"/>
    <s v="0.05"/>
    <s v="0.05"/>
    <s v=""/>
    <n v="8"/>
  </r>
  <r>
    <d v="2014-11-01T00:00:00"/>
    <x v="5"/>
    <x v="5"/>
    <s v="英孚教育"/>
    <n v="867574.79999999993"/>
    <n v="95606.742959999989"/>
    <x v="1945"/>
    <x v="8384"/>
    <x v="8311"/>
    <x v="207"/>
    <s v="儿童"/>
    <x v="26"/>
    <s v="儿童早教"/>
    <d v="2014-07-15T00:00:00"/>
    <d v="2019-07-14T00:00:00"/>
    <s v="纯保底"/>
    <n v="0"/>
    <n v="0"/>
    <s v=""/>
    <n v="5"/>
  </r>
  <r>
    <d v="2014-11-01T00:00:00"/>
    <x v="5"/>
    <x v="5"/>
    <s v="姗娜娜足浴SPA"/>
    <n v="146568"/>
    <n v="63581.198400000001"/>
    <x v="2342"/>
    <x v="8385"/>
    <x v="8312"/>
    <x v="200"/>
    <s v="休闲娱乐"/>
    <x v="10"/>
    <s v="桑拿"/>
    <d v="2013-01-12T00:00:00"/>
    <d v="2021-06-10T00:00:00"/>
    <s v="纯保底"/>
    <n v="0"/>
    <n v="0"/>
    <s v=""/>
    <n v="8.4"/>
  </r>
  <r>
    <d v="2014-11-01T00:00:00"/>
    <x v="5"/>
    <x v="5"/>
    <s v="正格健身会所"/>
    <n v="101340"/>
    <n v="59973.012000000002"/>
    <x v="4908"/>
    <x v="8386"/>
    <x v="8313"/>
    <x v="201"/>
    <s v="休闲娱乐"/>
    <x v="27"/>
    <s v="健身中心"/>
    <d v="2013-01-12T00:00:00"/>
    <d v="2021-05-11T00:00:00"/>
    <s v="纯保底"/>
    <n v="0"/>
    <n v="0"/>
    <s v=""/>
    <n v="8.3000000000000007"/>
  </r>
  <r>
    <d v="2014-11-01T00:00:00"/>
    <x v="5"/>
    <x v="5"/>
    <s v="西旺茶餐厅"/>
    <n v="919832.4"/>
    <n v="82600.949520000009"/>
    <x v="2650"/>
    <x v="8387"/>
    <x v="8314"/>
    <x v="202"/>
    <s v="餐饮"/>
    <x v="2"/>
    <s v="餐馆/饭店"/>
    <d v="2013-03-08T00:00:00"/>
    <d v="2021-05-21T00:00:00"/>
    <s v="保底(含物管费)与流水两者取高"/>
    <s v="0.08"/>
    <s v="0.08"/>
    <s v=""/>
    <n v="8.1999999999999993"/>
  </r>
  <r>
    <d v="2014-11-01T00:00:00"/>
    <x v="5"/>
    <x v="5"/>
    <s v="弄堂里"/>
    <n v="1074428.3999999999"/>
    <n v="40935.722040000001"/>
    <x v="755"/>
    <x v="8388"/>
    <x v="8315"/>
    <x v="203"/>
    <s v="餐饮"/>
    <x v="2"/>
    <s v="餐馆/饭店"/>
    <d v="2012-12-13T00:00:00"/>
    <d v="2021-05-09T00:00:00"/>
    <s v="保底(含物管费)与流水两者取高"/>
    <s v="0."/>
    <s v="0."/>
    <s v=""/>
    <n v="8.4"/>
  </r>
  <r>
    <d v="2014-11-01T00:00:00"/>
    <x v="5"/>
    <x v="5"/>
    <s v="杜佰瑞"/>
    <n v="10552.8"/>
    <n v="2399.7067200000001"/>
    <x v="495"/>
    <x v="8389"/>
    <x v="8316"/>
    <x v="205"/>
    <s v="餐饮"/>
    <x v="0"/>
    <s v="咖啡店/面包店/冰激凌"/>
    <d v="2014-05-01T00:00:00"/>
    <d v="2015-04-30T00:00:00"/>
    <s v="保底与流水两者取高"/>
    <s v="0.14"/>
    <s v="0.14"/>
    <s v=""/>
    <n v="1"/>
  </r>
  <r>
    <d v="2014-12-01T00:00:00"/>
    <x v="5"/>
    <x v="5"/>
    <s v="锅内锅外"/>
    <n v="1074018"/>
    <n v="96769.021800000002"/>
    <x v="801"/>
    <x v="8390"/>
    <x v="8317"/>
    <x v="206"/>
    <s v="餐饮"/>
    <x v="2"/>
    <s v="餐馆/饭店"/>
    <d v="2014-06-18T00:00:00"/>
    <d v="2022-06-17T00:00:00"/>
    <s v="保底与流水两者取高"/>
    <s v="0.05"/>
    <s v="0.05"/>
    <s v=""/>
    <n v="8"/>
  </r>
  <r>
    <d v="2014-12-01T00:00:00"/>
    <x v="5"/>
    <x v="5"/>
    <s v="英孚教育"/>
    <n v="735292.2"/>
    <n v="95587.98599999999"/>
    <x v="458"/>
    <x v="8391"/>
    <x v="8318"/>
    <x v="207"/>
    <s v="儿童"/>
    <x v="26"/>
    <s v="儿童早教"/>
    <d v="2014-07-15T00:00:00"/>
    <d v="2019-07-14T00:00:00"/>
    <s v="纯保底"/>
    <n v="0"/>
    <n v="0"/>
    <s v=""/>
    <n v="5"/>
  </r>
  <r>
    <d v="2014-12-01T00:00:00"/>
    <x v="5"/>
    <x v="5"/>
    <s v="姗娜娜足浴SPA"/>
    <n v="157196.4"/>
    <n v="63585.943800000001"/>
    <x v="4909"/>
    <x v="8392"/>
    <x v="8319"/>
    <x v="200"/>
    <s v="休闲娱乐"/>
    <x v="10"/>
    <s v="桑拿"/>
    <d v="2013-01-12T00:00:00"/>
    <d v="2021-06-10T00:00:00"/>
    <s v="纯保底"/>
    <n v="0"/>
    <n v="0"/>
    <s v=""/>
    <n v="8.4"/>
  </r>
  <r>
    <d v="2014-12-01T00:00:00"/>
    <x v="5"/>
    <x v="5"/>
    <s v="正格健身会所"/>
    <n v="244142.4"/>
    <n v="59985.787679999994"/>
    <x v="3839"/>
    <x v="8393"/>
    <x v="8320"/>
    <x v="201"/>
    <s v="休闲娱乐"/>
    <x v="27"/>
    <s v="健身中心"/>
    <d v="2013-01-12T00:00:00"/>
    <d v="2021-05-11T00:00:00"/>
    <s v="纯保底"/>
    <n v="0"/>
    <n v="0"/>
    <s v=""/>
    <n v="8.3000000000000007"/>
  </r>
  <r>
    <d v="2014-12-01T00:00:00"/>
    <x v="5"/>
    <x v="5"/>
    <s v="西旺茶餐厅"/>
    <n v="1015215.6"/>
    <n v="82638.549839999992"/>
    <x v="4907"/>
    <x v="8394"/>
    <x v="8321"/>
    <x v="202"/>
    <s v="餐饮"/>
    <x v="2"/>
    <s v="餐馆/饭店"/>
    <d v="2013-03-08T00:00:00"/>
    <d v="2021-05-21T00:00:00"/>
    <s v="保底(含物管费)与流水两者取高"/>
    <s v="0.08"/>
    <s v="0.08"/>
    <s v=""/>
    <n v="8.1999999999999993"/>
  </r>
  <r>
    <d v="2014-12-01T00:00:00"/>
    <x v="5"/>
    <x v="5"/>
    <s v="弄堂里"/>
    <n v="1122804"/>
    <n v="40870.065599999994"/>
    <x v="4910"/>
    <x v="8395"/>
    <x v="8322"/>
    <x v="203"/>
    <s v="餐饮"/>
    <x v="2"/>
    <s v="餐馆/饭店"/>
    <d v="2012-12-13T00:00:00"/>
    <d v="2021-05-09T00:00:00"/>
    <s v="保底(含物管费)与流水两者取高"/>
    <s v="0."/>
    <s v="0."/>
    <s v=""/>
    <n v="8.4"/>
  </r>
  <r>
    <d v="2014-12-01T00:00:00"/>
    <x v="5"/>
    <x v="5"/>
    <s v="杜佰瑞"/>
    <n v="9927"/>
    <n v="2400.3485999999998"/>
    <x v="3878"/>
    <x v="8396"/>
    <x v="8323"/>
    <x v="205"/>
    <s v="餐饮"/>
    <x v="0"/>
    <s v="咖啡店/面包店/冰激凌"/>
    <d v="2014-05-01T00:00:00"/>
    <d v="2015-04-30T00:00:00"/>
    <s v="保底与流水两者取高"/>
    <s v="0.14"/>
    <s v="0.14"/>
    <s v=""/>
    <n v="1"/>
  </r>
  <r>
    <d v="2015-01-01T00:00:00"/>
    <x v="5"/>
    <x v="5"/>
    <s v="锅内锅外"/>
    <n v="1055392.8"/>
    <n v="96779.519759999996"/>
    <x v="4911"/>
    <x v="8397"/>
    <x v="8324"/>
    <x v="206"/>
    <s v="餐饮"/>
    <x v="2"/>
    <s v="餐馆/饭店"/>
    <d v="2014-06-18T00:00:00"/>
    <d v="2022-06-17T00:00:00"/>
    <s v="保底与流水两者取高"/>
    <s v="0.05"/>
    <s v="0.05"/>
    <s v=""/>
    <n v="8"/>
  </r>
  <r>
    <d v="2015-01-01T00:00:00"/>
    <x v="5"/>
    <x v="5"/>
    <s v="英孚教育"/>
    <n v="711873.6"/>
    <n v="95604.624480000013"/>
    <x v="4912"/>
    <x v="8398"/>
    <x v="8325"/>
    <x v="207"/>
    <s v="儿童"/>
    <x v="26"/>
    <s v="儿童早教"/>
    <d v="2014-07-15T00:00:00"/>
    <d v="2019-07-14T00:00:00"/>
    <s v="纯保底"/>
    <n v="0"/>
    <n v="0"/>
    <s v=""/>
    <n v="5"/>
  </r>
  <r>
    <d v="2015-01-01T00:00:00"/>
    <x v="5"/>
    <x v="5"/>
    <s v="姗娜娜足浴SPA"/>
    <n v="71378.399999999994"/>
    <n v="63591.016559999996"/>
    <x v="4913"/>
    <x v="8399"/>
    <x v="8326"/>
    <x v="200"/>
    <s v="休闲娱乐"/>
    <x v="10"/>
    <s v="桑拿"/>
    <d v="2013-01-12T00:00:00"/>
    <d v="2021-06-10T00:00:00"/>
    <s v="纯保底"/>
    <n v="0"/>
    <n v="0"/>
    <s v=""/>
    <n v="8.4"/>
  </r>
  <r>
    <d v="2015-01-01T00:00:00"/>
    <x v="5"/>
    <x v="5"/>
    <s v="正格健身会所"/>
    <n v="108305.4"/>
    <n v="59979.530520000008"/>
    <x v="4914"/>
    <x v="8400"/>
    <x v="8327"/>
    <x v="201"/>
    <s v="休闲娱乐"/>
    <x v="27"/>
    <s v="健身中心"/>
    <d v="2013-01-12T00:00:00"/>
    <d v="2021-05-11T00:00:00"/>
    <s v="纯保底"/>
    <n v="0"/>
    <n v="0"/>
    <s v=""/>
    <n v="8.3000000000000007"/>
  </r>
  <r>
    <d v="2015-01-01T00:00:00"/>
    <x v="5"/>
    <x v="5"/>
    <s v="西旺茶餐厅"/>
    <n v="1004206.7999999999"/>
    <n v="82646.219639999981"/>
    <x v="4915"/>
    <x v="8401"/>
    <x v="8328"/>
    <x v="202"/>
    <s v="餐饮"/>
    <x v="2"/>
    <s v="餐馆/饭店"/>
    <d v="2013-03-08T00:00:00"/>
    <d v="2021-05-21T00:00:00"/>
    <s v="保底(含物管费)与流水两者取高"/>
    <s v="0.08"/>
    <s v="0.08"/>
    <s v=""/>
    <n v="8.1999999999999993"/>
  </r>
  <r>
    <d v="2015-01-01T00:00:00"/>
    <x v="5"/>
    <x v="5"/>
    <s v="弄堂里"/>
    <n v="1307257.2"/>
    <n v="40917.15036"/>
    <x v="4916"/>
    <x v="8402"/>
    <x v="8329"/>
    <x v="203"/>
    <s v="餐饮"/>
    <x v="2"/>
    <s v="餐馆/饭店"/>
    <d v="2012-12-13T00:00:00"/>
    <d v="2021-05-09T00:00:00"/>
    <s v="保底(含物管费)与流水两者取高"/>
    <s v="0."/>
    <s v="0."/>
    <s v=""/>
    <n v="8.4"/>
  </r>
  <r>
    <d v="2015-01-01T00:00:00"/>
    <x v="5"/>
    <x v="5"/>
    <s v="杜佰瑞"/>
    <n v="10057.92"/>
    <n v="2399.819712"/>
    <x v="4917"/>
    <x v="8403"/>
    <x v="8330"/>
    <x v="205"/>
    <s v="餐饮"/>
    <x v="0"/>
    <s v="咖啡店/面包店/冰激凌"/>
    <d v="2014-05-01T00:00:00"/>
    <d v="2015-04-30T00:00:00"/>
    <s v="保底与流水两者取高"/>
    <s v="0.14"/>
    <s v="0.14"/>
    <s v=""/>
    <n v="1"/>
  </r>
  <r>
    <d v="2015-02-01T00:00:00"/>
    <x v="5"/>
    <x v="5"/>
    <s v="锅内锅外"/>
    <n v="912546"/>
    <n v="96729.875999999989"/>
    <x v="1291"/>
    <x v="8404"/>
    <x v="8331"/>
    <x v="206"/>
    <s v="餐饮"/>
    <x v="2"/>
    <s v="餐馆/饭店"/>
    <d v="2014-06-18T00:00:00"/>
    <d v="2022-06-17T00:00:00"/>
    <s v="保底与流水两者取高"/>
    <s v="0.05"/>
    <s v="0.05"/>
    <s v=""/>
    <n v="8"/>
  </r>
  <r>
    <d v="2015-02-01T00:00:00"/>
    <x v="5"/>
    <x v="5"/>
    <s v="英孚教育"/>
    <n v="217484.4"/>
    <n v="95584.393800000005"/>
    <x v="4918"/>
    <x v="8405"/>
    <x v="8332"/>
    <x v="207"/>
    <s v="儿童"/>
    <x v="26"/>
    <s v="儿童早教"/>
    <d v="2014-07-15T00:00:00"/>
    <d v="2019-07-14T00:00:00"/>
    <s v="纯保底"/>
    <n v="0"/>
    <n v="0"/>
    <s v=""/>
    <n v="5"/>
  </r>
  <r>
    <d v="2015-02-01T00:00:00"/>
    <x v="5"/>
    <x v="5"/>
    <s v="姗娜娜足浴SPA"/>
    <n v="54718.799999999996"/>
    <n v="63588.717480000007"/>
    <x v="4919"/>
    <x v="8406"/>
    <x v="8333"/>
    <x v="200"/>
    <s v="休闲娱乐"/>
    <x v="10"/>
    <s v="桑拿"/>
    <d v="2013-01-12T00:00:00"/>
    <d v="2021-06-10T00:00:00"/>
    <s v="纯保底"/>
    <n v="0"/>
    <n v="0"/>
    <s v=""/>
    <n v="8.4"/>
  </r>
  <r>
    <d v="2015-02-01T00:00:00"/>
    <x v="5"/>
    <x v="5"/>
    <s v="正格健身会所"/>
    <n v="7680"/>
    <n v="59976.192000000003"/>
    <x v="4920"/>
    <x v="8407"/>
    <x v="8334"/>
    <x v="201"/>
    <s v="休闲娱乐"/>
    <x v="27"/>
    <s v="健身中心"/>
    <d v="2013-01-12T00:00:00"/>
    <d v="2021-05-11T00:00:00"/>
    <s v="纯保底"/>
    <n v="0"/>
    <n v="0"/>
    <s v=""/>
    <n v="8.3000000000000007"/>
  </r>
  <r>
    <d v="2015-02-01T00:00:00"/>
    <x v="5"/>
    <x v="5"/>
    <s v="西旺茶餐厅"/>
    <n v="1015857.6"/>
    <n v="82589.222880000001"/>
    <x v="794"/>
    <x v="8408"/>
    <x v="8335"/>
    <x v="202"/>
    <s v="餐饮"/>
    <x v="2"/>
    <s v="餐馆/饭店"/>
    <d v="2013-03-08T00:00:00"/>
    <d v="2021-05-21T00:00:00"/>
    <s v="保底(含物管费)与流水两者取高"/>
    <s v="0.08"/>
    <s v="0.08"/>
    <s v=""/>
    <n v="8.1999999999999993"/>
  </r>
  <r>
    <d v="2015-02-01T00:00:00"/>
    <x v="5"/>
    <x v="5"/>
    <s v="弄堂里"/>
    <n v="1341876"/>
    <n v="40927.218000000008"/>
    <x v="4921"/>
    <x v="8409"/>
    <x v="8336"/>
    <x v="203"/>
    <s v="餐饮"/>
    <x v="2"/>
    <s v="餐馆/饭店"/>
    <d v="2012-12-13T00:00:00"/>
    <d v="2021-05-09T00:00:00"/>
    <s v="保底(含物管费)与流水两者取高"/>
    <s v="0."/>
    <s v="0."/>
    <s v=""/>
    <n v="8.4"/>
  </r>
  <r>
    <d v="2015-02-01T00:00:00"/>
    <x v="5"/>
    <x v="5"/>
    <s v="杜佰瑞"/>
    <n v="6496.8"/>
    <n v="2399.9179199999994"/>
    <x v="4922"/>
    <x v="8410"/>
    <x v="8337"/>
    <x v="205"/>
    <s v="餐饮"/>
    <x v="0"/>
    <s v="咖啡店/面包店/冰激凌"/>
    <d v="2014-05-01T00:00:00"/>
    <d v="2015-04-30T00:00:00"/>
    <s v="保底与流水两者取高"/>
    <s v="0.14"/>
    <s v="0.14"/>
    <s v=""/>
    <n v="1"/>
  </r>
  <r>
    <d v="2015-03-01T00:00:00"/>
    <x v="5"/>
    <x v="5"/>
    <s v="锅内锅外"/>
    <n v="1107270"/>
    <n v="96775.398000000001"/>
    <x v="4923"/>
    <x v="8411"/>
    <x v="8338"/>
    <x v="206"/>
    <s v="餐饮"/>
    <x v="2"/>
    <s v="餐馆/饭店"/>
    <d v="2014-06-18T00:00:00"/>
    <d v="2022-06-17T00:00:00"/>
    <s v="保底与流水两者取高"/>
    <s v="0.05"/>
    <s v="0.05"/>
    <s v=""/>
    <n v="8"/>
  </r>
  <r>
    <d v="2015-03-01T00:00:00"/>
    <x v="5"/>
    <x v="5"/>
    <s v="英孚教育"/>
    <n v="1270089.5999999999"/>
    <n v="95637.746880000006"/>
    <x v="4924"/>
    <x v="8412"/>
    <x v="8339"/>
    <x v="207"/>
    <s v="儿童"/>
    <x v="26"/>
    <s v="儿童早教"/>
    <d v="2014-07-15T00:00:00"/>
    <d v="2019-07-14T00:00:00"/>
    <s v="纯保底"/>
    <n v="0"/>
    <n v="0"/>
    <s v=""/>
    <n v="5"/>
  </r>
  <r>
    <d v="2015-03-01T00:00:00"/>
    <x v="5"/>
    <x v="5"/>
    <s v="姗娜娜足浴SPA"/>
    <n v="84906"/>
    <n v="63586.1034"/>
    <x v="4925"/>
    <x v="8413"/>
    <x v="8340"/>
    <x v="200"/>
    <s v="休闲娱乐"/>
    <x v="10"/>
    <s v="桑拿"/>
    <d v="2013-01-12T00:00:00"/>
    <d v="2021-06-10T00:00:00"/>
    <s v="纯保底"/>
    <n v="0"/>
    <n v="0"/>
    <s v=""/>
    <n v="8.4"/>
  </r>
  <r>
    <d v="2015-03-01T00:00:00"/>
    <x v="5"/>
    <x v="5"/>
    <s v="正格健身会所"/>
    <n v="267704.39999999997"/>
    <n v="59965.785600000003"/>
    <x v="4926"/>
    <x v="8414"/>
    <x v="8341"/>
    <x v="201"/>
    <s v="休闲娱乐"/>
    <x v="27"/>
    <s v="健身中心"/>
    <d v="2013-01-12T00:00:00"/>
    <d v="2021-05-11T00:00:00"/>
    <s v="纯保底"/>
    <n v="0"/>
    <n v="0"/>
    <s v=""/>
    <n v="8.3000000000000007"/>
  </r>
  <r>
    <d v="2015-03-01T00:00:00"/>
    <x v="5"/>
    <x v="5"/>
    <s v="西旺茶餐厅"/>
    <n v="1123326"/>
    <n v="89866.08"/>
    <x v="438"/>
    <x v="8415"/>
    <x v="8342"/>
    <x v="202"/>
    <s v="餐饮"/>
    <x v="2"/>
    <s v="餐馆/饭店"/>
    <d v="2013-03-08T00:00:00"/>
    <d v="2021-05-21T00:00:00"/>
    <s v="保底(含物管费)与流水两者取高"/>
    <s v="0.08"/>
    <s v="0.08"/>
    <s v=""/>
    <n v="8.1999999999999993"/>
  </r>
  <r>
    <d v="2015-03-01T00:00:00"/>
    <x v="5"/>
    <x v="5"/>
    <s v="弄堂里"/>
    <n v="1427928"/>
    <n v="40838.7408"/>
    <x v="4927"/>
    <x v="8416"/>
    <x v="8343"/>
    <x v="203"/>
    <s v="餐饮"/>
    <x v="2"/>
    <s v="餐馆/饭店"/>
    <d v="2012-12-13T00:00:00"/>
    <d v="2021-05-09T00:00:00"/>
    <s v="保底(含物管费)与流水两者取高"/>
    <s v="0."/>
    <s v="0."/>
    <s v=""/>
    <n v="8.4"/>
  </r>
  <r>
    <d v="2015-03-01T00:00:00"/>
    <x v="5"/>
    <x v="5"/>
    <s v="杜佰瑞"/>
    <n v="11705.52"/>
    <n v="2399.6315999999997"/>
    <x v="3107"/>
    <x v="8417"/>
    <x v="8344"/>
    <x v="205"/>
    <s v="餐饮"/>
    <x v="0"/>
    <s v="咖啡店/面包店/冰激凌"/>
    <d v="2014-05-01T00:00:00"/>
    <d v="2015-04-30T00:00:00"/>
    <s v="保底与流水两者取高"/>
    <s v="0.14"/>
    <s v="0.14"/>
    <s v=""/>
    <n v="1"/>
  </r>
  <r>
    <d v="2015-04-01T00:00:00"/>
    <x v="5"/>
    <x v="5"/>
    <s v="锅内锅外"/>
    <n v="825625.2"/>
    <n v="96763.273440000004"/>
    <x v="4928"/>
    <x v="8418"/>
    <x v="8345"/>
    <x v="206"/>
    <s v="餐饮"/>
    <x v="2"/>
    <s v="餐馆/饭店"/>
    <d v="2014-06-18T00:00:00"/>
    <d v="2022-06-17T00:00:00"/>
    <s v="保底与流水两者取高"/>
    <n v="0.05"/>
    <n v="0.05"/>
    <s v=""/>
    <n v="8"/>
  </r>
  <r>
    <d v="2015-04-01T00:00:00"/>
    <x v="5"/>
    <x v="5"/>
    <s v="英孚教育"/>
    <n v="861598.79999999993"/>
    <n v="95551.306919999988"/>
    <x v="2425"/>
    <x v="8419"/>
    <x v="8346"/>
    <x v="207"/>
    <s v="儿童"/>
    <x v="26"/>
    <s v="儿童早教"/>
    <d v="2014-07-15T00:00:00"/>
    <d v="2019-07-14T00:00:00"/>
    <s v="纯保底"/>
    <n v="0"/>
    <n v="0"/>
    <s v=""/>
    <n v="5"/>
  </r>
  <r>
    <d v="2015-04-01T00:00:00"/>
    <x v="5"/>
    <x v="5"/>
    <s v="姗娜娜足浴SPA"/>
    <n v="85390.8"/>
    <n v="63590.528760000001"/>
    <x v="4929"/>
    <x v="8420"/>
    <x v="8347"/>
    <x v="200"/>
    <s v="休闲娱乐"/>
    <x v="10"/>
    <s v="桑拿"/>
    <d v="2013-01-12T00:00:00"/>
    <d v="2021-06-10T00:00:00"/>
    <s v="纯保底"/>
    <n v="0"/>
    <n v="0"/>
    <s v=""/>
    <n v="8.4"/>
  </r>
  <r>
    <d v="2015-04-01T00:00:00"/>
    <x v="5"/>
    <x v="5"/>
    <s v="正格健身会所"/>
    <n v="144000"/>
    <n v="59976"/>
    <x v="4930"/>
    <x v="8421"/>
    <x v="8348"/>
    <x v="201"/>
    <s v="休闲娱乐"/>
    <x v="27"/>
    <s v="健身中心"/>
    <d v="2013-01-12T00:00:00"/>
    <d v="2021-05-11T00:00:00"/>
    <s v="纯保底"/>
    <n v="0"/>
    <n v="0"/>
    <s v=""/>
    <n v="8.3000000000000007"/>
  </r>
  <r>
    <d v="2015-04-01T00:00:00"/>
    <x v="5"/>
    <x v="5"/>
    <s v="西旺茶餐厅"/>
    <n v="1040062.7999999999"/>
    <n v="83205.024000000005"/>
    <x v="2031"/>
    <x v="8422"/>
    <x v="8349"/>
    <x v="202"/>
    <s v="餐饮"/>
    <x v="2"/>
    <s v="餐馆/饭店"/>
    <d v="2013-03-08T00:00:00"/>
    <d v="2021-05-21T00:00:00"/>
    <s v="保底(含物管费)与流水两者取高"/>
    <n v="0.08"/>
    <n v="0.08"/>
    <s v=""/>
    <n v="8.1999999999999993"/>
  </r>
  <r>
    <d v="2015-04-01T00:00:00"/>
    <x v="5"/>
    <x v="5"/>
    <s v="弄堂里"/>
    <n v="1278181.2"/>
    <n v="40901.7984"/>
    <x v="207"/>
    <x v="8423"/>
    <x v="8350"/>
    <x v="203"/>
    <s v="餐饮"/>
    <x v="2"/>
    <s v="餐馆/饭店"/>
    <d v="2012-12-13T00:00:00"/>
    <d v="2021-05-09T00:00:00"/>
    <s v="保底(含物管费)与流水两者取高"/>
    <n v="0"/>
    <n v="0"/>
    <s v=""/>
    <n v="8.4"/>
  </r>
  <r>
    <d v="2015-04-01T00:00:00"/>
    <x v="5"/>
    <x v="5"/>
    <s v="杜佰瑞"/>
    <n v="7726.44"/>
    <n v="2399.8322640000001"/>
    <x v="2481"/>
    <x v="8424"/>
    <x v="8351"/>
    <x v="205"/>
    <s v="餐饮"/>
    <x v="0"/>
    <s v="咖啡店/面包店/冰激凌"/>
    <d v="2014-05-01T00:00:00"/>
    <d v="2015-04-30T00:00:00"/>
    <s v="保底与流水两者取高"/>
    <n v="0.14000000000000001"/>
    <n v="0.14000000000000001"/>
    <s v=""/>
    <n v="1"/>
  </r>
  <r>
    <d v="2015-05-01T00:00:00"/>
    <x v="5"/>
    <x v="5"/>
    <s v="锅内锅外"/>
    <n v="838935.6"/>
    <n v="96729.274680000002"/>
    <x v="4701"/>
    <x v="8425"/>
    <x v="8352"/>
    <x v="206"/>
    <s v="餐饮"/>
    <x v="2"/>
    <s v="餐馆/饭店"/>
    <d v="2014-06-18T00:00:00"/>
    <d v="2022-06-17T00:00:00"/>
    <s v="保底与流水两者取高"/>
    <s v="0.05"/>
    <s v="0.05"/>
    <s v=""/>
    <n v="8"/>
  </r>
  <r>
    <d v="2015-05-01T00:00:00"/>
    <x v="5"/>
    <x v="5"/>
    <s v="英孚教育"/>
    <n v="898314"/>
    <n v="95580.609599999996"/>
    <x v="2141"/>
    <x v="8426"/>
    <x v="8353"/>
    <x v="207"/>
    <s v="儿童"/>
    <x v="26"/>
    <s v="儿童早教"/>
    <d v="2014-07-15T00:00:00"/>
    <d v="2019-07-14T00:00:00"/>
    <s v="纯保底"/>
    <n v="0"/>
    <n v="0"/>
    <s v=""/>
    <n v="5"/>
  </r>
  <r>
    <d v="2015-05-01T00:00:00"/>
    <x v="5"/>
    <x v="5"/>
    <s v="姗娜娜足浴SPA"/>
    <n v="92002.8"/>
    <n v="63592.335359999997"/>
    <x v="4065"/>
    <x v="8427"/>
    <x v="8354"/>
    <x v="200"/>
    <s v="休闲娱乐"/>
    <x v="10"/>
    <s v="桑拿"/>
    <d v="2013-01-12T00:00:00"/>
    <d v="2021-06-10T00:00:00"/>
    <s v="纯保底"/>
    <n v="0"/>
    <n v="0"/>
    <s v=""/>
    <n v="8.4"/>
  </r>
  <r>
    <d v="2015-05-01T00:00:00"/>
    <x v="5"/>
    <x v="5"/>
    <s v="正格健身会所"/>
    <n v="123915.59999999999"/>
    <n v="59975.150399999999"/>
    <x v="4931"/>
    <x v="8428"/>
    <x v="8355"/>
    <x v="201"/>
    <s v="休闲娱乐"/>
    <x v="27"/>
    <s v="健身中心"/>
    <d v="2013-01-12T00:00:00"/>
    <d v="2021-05-11T00:00:00"/>
    <s v="纯保底"/>
    <n v="0"/>
    <n v="0"/>
    <s v=""/>
    <n v="8.3000000000000007"/>
  </r>
  <r>
    <d v="2015-05-01T00:00:00"/>
    <x v="5"/>
    <x v="5"/>
    <s v="西旺茶餐厅"/>
    <n v="1042951.2"/>
    <n v="85104.817920000016"/>
    <x v="4932"/>
    <x v="8429"/>
    <x v="8356"/>
    <x v="202"/>
    <s v="餐饮"/>
    <x v="2"/>
    <s v="餐馆/饭店"/>
    <d v="2013-03-08T00:00:00"/>
    <d v="2021-05-21T00:00:00"/>
    <s v="保底(含物管费)与流水两者取高"/>
    <s v="0.08,0.09"/>
    <s v="0.08"/>
    <s v="0.09"/>
    <n v="8.1999999999999993"/>
  </r>
  <r>
    <d v="2015-05-01T00:00:00"/>
    <x v="5"/>
    <x v="5"/>
    <s v="弄堂里"/>
    <n v="1380781.2"/>
    <n v="42666.139079999994"/>
    <x v="4872"/>
    <x v="8430"/>
    <x v="8357"/>
    <x v="203"/>
    <s v="餐饮"/>
    <x v="2"/>
    <s v="餐馆/饭店"/>
    <d v="2012-12-13T00:00:00"/>
    <d v="2021-05-09T00:00:00"/>
    <s v="保底(含物管费)与流水两者取高"/>
    <s v="0.,0."/>
    <s v="0."/>
    <s v="0."/>
    <n v="8.4"/>
  </r>
  <r>
    <d v="2015-05-01T00:00:00"/>
    <x v="5"/>
    <x v="5"/>
    <s v="杜佰瑞"/>
    <n v="6633.5999999999995"/>
    <n v="2400.0364800000002"/>
    <x v="4933"/>
    <x v="8431"/>
    <x v="8358"/>
    <x v="205"/>
    <s v="餐饮"/>
    <x v="0"/>
    <s v="咖啡店/面包店/冰激凌"/>
    <d v="2014-05-01T00:00:00"/>
    <d v="2015-05-31T00:00:00"/>
    <s v="保底与流水两者取高"/>
    <s v="0.14"/>
    <s v="0.14"/>
    <s v=""/>
    <n v="1.1000000000000001"/>
  </r>
  <r>
    <d v="2015-06-01T00:00:00"/>
    <x v="5"/>
    <x v="5"/>
    <s v="锅内锅外"/>
    <n v="823741.2"/>
    <n v="96789.590999999986"/>
    <x v="4934"/>
    <x v="8432"/>
    <x v="8359"/>
    <x v="206"/>
    <s v="餐饮"/>
    <x v="2"/>
    <s v="餐馆/饭店"/>
    <d v="2014-06-18T00:00:00"/>
    <d v="2022-06-17T00:00:00"/>
    <s v="保底与流水两者取高"/>
    <s v="0.05"/>
    <s v="0.05"/>
    <s v=""/>
    <n v="8"/>
  </r>
  <r>
    <d v="2015-06-01T00:00:00"/>
    <x v="5"/>
    <x v="5"/>
    <s v="英孚教育"/>
    <n v="813128.4"/>
    <n v="95542.586999999985"/>
    <x v="421"/>
    <x v="8433"/>
    <x v="8360"/>
    <x v="207"/>
    <s v="儿童"/>
    <x v="26"/>
    <s v="儿童早教"/>
    <d v="2014-07-15T00:00:00"/>
    <d v="2019-07-14T00:00:00"/>
    <s v="纯保底"/>
    <n v="0"/>
    <n v="0"/>
    <s v=""/>
    <n v="5"/>
  </r>
  <r>
    <d v="2015-06-01T00:00:00"/>
    <x v="5"/>
    <x v="5"/>
    <s v="姗娜娜足浴SPA"/>
    <n v="84168"/>
    <n v="63588.923999999992"/>
    <x v="4935"/>
    <x v="8434"/>
    <x v="8361"/>
    <x v="200"/>
    <s v="休闲娱乐"/>
    <x v="10"/>
    <s v="桑拿"/>
    <d v="2013-01-12T00:00:00"/>
    <d v="2021-06-10T00:00:00"/>
    <s v="纯保底"/>
    <n v="0"/>
    <n v="0"/>
    <s v=""/>
    <n v="8.4"/>
  </r>
  <r>
    <d v="2015-06-01T00:00:00"/>
    <x v="5"/>
    <x v="5"/>
    <s v="正格健身会所"/>
    <n v="253544.4"/>
    <n v="59988.605040000002"/>
    <x v="4936"/>
    <x v="8435"/>
    <x v="8362"/>
    <x v="201"/>
    <s v="休闲娱乐"/>
    <x v="27"/>
    <s v="健身中心"/>
    <d v="2013-01-12T00:00:00"/>
    <d v="2021-05-11T00:00:00"/>
    <s v="纯保底"/>
    <n v="0"/>
    <n v="0"/>
    <s v=""/>
    <n v="8.3000000000000007"/>
  </r>
  <r>
    <d v="2015-06-01T00:00:00"/>
    <x v="5"/>
    <x v="5"/>
    <s v="东书房"/>
    <n v="150960"/>
    <n v="52156.68"/>
    <x v="4937"/>
    <x v="8436"/>
    <x v="8363"/>
    <x v="208"/>
    <s v="儿童"/>
    <x v="26"/>
    <s v="语言中心/音乐中心/舞蹈学院"/>
    <d v="2015-04-18T00:00:00"/>
    <d v="2020-04-17T00:00:00"/>
    <s v="纯保底"/>
    <n v="0"/>
    <n v="0"/>
    <s v=""/>
    <n v="5"/>
  </r>
  <r>
    <d v="2015-06-01T00:00:00"/>
    <x v="5"/>
    <x v="5"/>
    <s v="西旺茶餐厅"/>
    <n v="931504.79999999993"/>
    <n v="86350.494959999982"/>
    <x v="4863"/>
    <x v="8437"/>
    <x v="8364"/>
    <x v="202"/>
    <s v="餐饮"/>
    <x v="2"/>
    <s v="餐馆/饭店"/>
    <d v="2013-03-08T00:00:00"/>
    <d v="2021-05-21T00:00:00"/>
    <s v="保底(含物管费)与流水两者取高"/>
    <s v="0.09"/>
    <s v="0.09"/>
    <s v=""/>
    <n v="8.1999999999999993"/>
  </r>
  <r>
    <d v="2015-06-01T00:00:00"/>
    <x v="5"/>
    <x v="5"/>
    <s v="弄堂里"/>
    <n v="1222050"/>
    <n v="43504.98"/>
    <x v="2109"/>
    <x v="8438"/>
    <x v="8365"/>
    <x v="203"/>
    <s v="餐饮"/>
    <x v="2"/>
    <s v="餐馆/饭店"/>
    <d v="2012-12-13T00:00:00"/>
    <d v="2021-05-09T00:00:00"/>
    <s v="保底(含物管费)与流水两者取高"/>
    <s v="0."/>
    <s v="0."/>
    <s v=""/>
    <n v="8.4"/>
  </r>
  <r>
    <d v="2015-07-01T00:00:00"/>
    <x v="5"/>
    <x v="5"/>
    <s v="锅内锅外"/>
    <n v="1018634.3999999999"/>
    <n v="96770.267999999996"/>
    <x v="2470"/>
    <x v="8439"/>
    <x v="8366"/>
    <x v="206"/>
    <s v="餐饮"/>
    <x v="2"/>
    <s v="餐馆/饭店"/>
    <d v="2014-06-18T00:00:00"/>
    <d v="2022-06-17T00:00:00"/>
    <s v="保底与流水两者取高"/>
    <s v="0.05"/>
    <s v="0.05"/>
    <s v=""/>
    <n v="8"/>
  </r>
  <r>
    <d v="2015-07-01T00:00:00"/>
    <x v="5"/>
    <x v="5"/>
    <s v="英孚教育"/>
    <n v="1062427.2"/>
    <n v="95618.447999999989"/>
    <x v="7"/>
    <x v="8440"/>
    <x v="8367"/>
    <x v="207"/>
    <s v="儿童"/>
    <x v="26"/>
    <s v="儿童早教"/>
    <d v="2014-07-15T00:00:00"/>
    <d v="2019-07-14T00:00:00"/>
    <s v="纯保底"/>
    <n v="0"/>
    <n v="0"/>
    <s v=""/>
    <n v="5"/>
  </r>
  <r>
    <d v="2015-07-01T00:00:00"/>
    <x v="5"/>
    <x v="5"/>
    <s v="姗娜娜足浴SPA"/>
    <n v="69871.199999999997"/>
    <n v="63589.779119999999"/>
    <x v="4938"/>
    <x v="8441"/>
    <x v="8368"/>
    <x v="200"/>
    <s v="休闲娱乐"/>
    <x v="10"/>
    <s v="桑拿"/>
    <d v="2013-01-12T00:00:00"/>
    <d v="2021-06-10T00:00:00"/>
    <s v="纯保底"/>
    <n v="0"/>
    <n v="0"/>
    <s v=""/>
    <n v="8.4"/>
  </r>
  <r>
    <d v="2015-07-01T00:00:00"/>
    <x v="5"/>
    <x v="5"/>
    <s v="正格健身会所"/>
    <n v="136089.60000000001"/>
    <n v="59974.686719999998"/>
    <x v="4939"/>
    <x v="8442"/>
    <x v="8369"/>
    <x v="201"/>
    <s v="休闲娱乐"/>
    <x v="27"/>
    <s v="健身中心"/>
    <d v="2013-01-12T00:00:00"/>
    <d v="2021-05-11T00:00:00"/>
    <s v="纯保底"/>
    <n v="0"/>
    <n v="0"/>
    <s v=""/>
    <n v="8.3000000000000007"/>
  </r>
  <r>
    <d v="2015-07-01T00:00:00"/>
    <x v="5"/>
    <x v="5"/>
    <s v="东书房"/>
    <n v="240412.79999999999"/>
    <n v="74527.967999999993"/>
    <x v="444"/>
    <x v="8443"/>
    <x v="8370"/>
    <x v="208"/>
    <s v="儿童"/>
    <x v="26"/>
    <s v="语言中心/音乐中心/舞蹈学院"/>
    <d v="2015-04-18T00:00:00"/>
    <d v="2020-04-17T00:00:00"/>
    <s v="纯保底"/>
    <n v="0"/>
    <n v="0"/>
    <s v=""/>
    <n v="5"/>
  </r>
  <r>
    <d v="2015-07-01T00:00:00"/>
    <x v="5"/>
    <x v="5"/>
    <s v="西旺茶餐厅"/>
    <n v="989743.2"/>
    <n v="86404.581359999996"/>
    <x v="4680"/>
    <x v="8444"/>
    <x v="8371"/>
    <x v="202"/>
    <s v="餐饮"/>
    <x v="2"/>
    <s v="餐馆/饭店"/>
    <d v="2013-03-08T00:00:00"/>
    <d v="2021-05-21T00:00:00"/>
    <s v="保底(含物管费)与流水两者取高"/>
    <s v="0.09"/>
    <s v="0.09"/>
    <s v=""/>
    <n v="8.1999999999999993"/>
  </r>
  <r>
    <d v="2015-07-01T00:00:00"/>
    <x v="5"/>
    <x v="5"/>
    <s v="弄堂里"/>
    <n v="1234556.3999999999"/>
    <n v="43456.385279999995"/>
    <x v="2386"/>
    <x v="8445"/>
    <x v="8372"/>
    <x v="203"/>
    <s v="餐饮"/>
    <x v="2"/>
    <s v="餐馆/饭店"/>
    <d v="2012-12-13T00:00:00"/>
    <d v="2021-05-09T00:00:00"/>
    <s v="保底(含物管费)与流水两者取高"/>
    <s v="0."/>
    <s v="0."/>
    <s v=""/>
    <n v="8.4"/>
  </r>
  <r>
    <d v="2015-08-01T00:00:00"/>
    <x v="5"/>
    <x v="5"/>
    <s v="锅内锅外"/>
    <n v="1011075.6"/>
    <n v="96759.93492"/>
    <x v="4427"/>
    <x v="8446"/>
    <x v="8373"/>
    <x v="206"/>
    <s v="餐饮"/>
    <x v="2"/>
    <s v="餐馆/饭店"/>
    <d v="2014-06-18T00:00:00"/>
    <d v="2022-06-17T00:00:00"/>
    <s v="保底与流水两者取高"/>
    <s v="0.05"/>
    <s v="0.05"/>
    <s v=""/>
    <n v="8"/>
  </r>
  <r>
    <d v="2015-08-01T00:00:00"/>
    <x v="5"/>
    <x v="5"/>
    <s v="英孚教育"/>
    <n v="1088391.5999999999"/>
    <n v="95560.78247999998"/>
    <x v="2238"/>
    <x v="8447"/>
    <x v="8374"/>
    <x v="207"/>
    <s v="儿童"/>
    <x v="26"/>
    <s v="儿童早教"/>
    <d v="2014-07-15T00:00:00"/>
    <d v="2019-07-14T00:00:00"/>
    <s v="纯保底"/>
    <n v="0"/>
    <n v="0"/>
    <s v=""/>
    <n v="5"/>
  </r>
  <r>
    <d v="2015-08-01T00:00:00"/>
    <x v="5"/>
    <x v="5"/>
    <s v="姗娜娜足浴SPA"/>
    <n v="82447.199999999997"/>
    <n v="63591.52536"/>
    <x v="4940"/>
    <x v="8448"/>
    <x v="8375"/>
    <x v="200"/>
    <s v="休闲娱乐"/>
    <x v="10"/>
    <s v="桑拿"/>
    <d v="2013-01-12T00:00:00"/>
    <d v="2021-06-10T00:00:00"/>
    <s v="纯保底"/>
    <n v="0"/>
    <n v="0"/>
    <s v=""/>
    <n v="8.4"/>
  </r>
  <r>
    <d v="2015-08-01T00:00:00"/>
    <x v="5"/>
    <x v="5"/>
    <s v="正格健身会所"/>
    <n v="79857.599999999991"/>
    <n v="59973.057600000007"/>
    <x v="4941"/>
    <x v="8449"/>
    <x v="8376"/>
    <x v="201"/>
    <s v="休闲娱乐"/>
    <x v="27"/>
    <s v="健身中心"/>
    <d v="2013-01-12T00:00:00"/>
    <d v="2021-05-11T00:00:00"/>
    <s v="纯保底"/>
    <n v="0"/>
    <n v="0"/>
    <s v=""/>
    <n v="8.3000000000000007"/>
  </r>
  <r>
    <d v="2015-08-01T00:00:00"/>
    <x v="5"/>
    <x v="5"/>
    <s v="东书房"/>
    <n v="314040"/>
    <n v="74521.691999999995"/>
    <x v="4942"/>
    <x v="8450"/>
    <x v="8377"/>
    <x v="208"/>
    <s v="儿童"/>
    <x v="26"/>
    <s v="语言中心/音乐中心/舞蹈学院"/>
    <d v="2015-04-18T00:00:00"/>
    <d v="2020-04-17T00:00:00"/>
    <s v="纯保底"/>
    <n v="0"/>
    <n v="0"/>
    <s v=""/>
    <n v="5"/>
  </r>
  <r>
    <d v="2015-08-01T00:00:00"/>
    <x v="5"/>
    <x v="5"/>
    <s v="西旺茶餐厅"/>
    <n v="1142368.8"/>
    <n v="97101.348000000013"/>
    <x v="2808"/>
    <x v="8451"/>
    <x v="8378"/>
    <x v="202"/>
    <s v="餐饮"/>
    <x v="2"/>
    <s v="餐馆/饭店"/>
    <d v="2013-03-08T00:00:00"/>
    <d v="2021-05-21T00:00:00"/>
    <s v="保底(含物管费)与流水两者取高"/>
    <s v="0.09"/>
    <s v="0.09"/>
    <s v=""/>
    <n v="8.1999999999999993"/>
  </r>
  <r>
    <d v="2015-08-01T00:00:00"/>
    <x v="5"/>
    <x v="5"/>
    <s v="弄堂里"/>
    <n v="1386110.4"/>
    <n v="43385.255519999999"/>
    <x v="4916"/>
    <x v="8452"/>
    <x v="8379"/>
    <x v="203"/>
    <s v="餐饮"/>
    <x v="2"/>
    <s v="餐馆/饭店"/>
    <d v="2012-12-13T00:00:00"/>
    <d v="2021-05-09T00:00:00"/>
    <s v="保底(含物管费)与流水两者取高"/>
    <s v="0."/>
    <s v="0."/>
    <s v=""/>
    <n v="8.4"/>
  </r>
  <r>
    <d v="2015-09-01T00:00:00"/>
    <x v="5"/>
    <x v="5"/>
    <s v="锅内锅外"/>
    <n v="969003.6"/>
    <n v="96706.559280000001"/>
    <x v="4943"/>
    <x v="8453"/>
    <x v="8380"/>
    <x v="206"/>
    <s v="餐饮"/>
    <x v="2"/>
    <s v="餐馆/饭店"/>
    <d v="2014-06-18T00:00:00"/>
    <d v="2022-06-17T00:00:00"/>
    <s v="保底与流水两者取高"/>
    <s v="0.05,0.05"/>
    <s v="0.05"/>
    <s v="0.05"/>
    <n v="8"/>
  </r>
  <r>
    <d v="2015-09-01T00:00:00"/>
    <x v="5"/>
    <x v="5"/>
    <s v="英孚教育"/>
    <n v="594717.6"/>
    <n v="97474.214640000006"/>
    <x v="2672"/>
    <x v="8454"/>
    <x v="8381"/>
    <x v="207"/>
    <s v="儿童"/>
    <x v="26"/>
    <s v="儿童早教"/>
    <d v="2014-07-15T00:00:00"/>
    <d v="2019-07-14T00:00:00"/>
    <s v="纯保底"/>
    <n v="0"/>
    <n v="0"/>
    <s v=""/>
    <n v="5"/>
  </r>
  <r>
    <d v="2015-09-01T00:00:00"/>
    <x v="5"/>
    <x v="5"/>
    <s v="姗娜娜足浴SPA"/>
    <n v="80637.599999999991"/>
    <n v="63590.811359999992"/>
    <x v="4944"/>
    <x v="8455"/>
    <x v="8382"/>
    <x v="200"/>
    <s v="休闲娱乐"/>
    <x v="10"/>
    <s v="桑拿"/>
    <d v="2013-01-12T00:00:00"/>
    <d v="2021-06-10T00:00:00"/>
    <s v="纯保底"/>
    <n v="0"/>
    <n v="0"/>
    <s v=""/>
    <n v="8.4"/>
  </r>
  <r>
    <d v="2015-09-01T00:00:00"/>
    <x v="5"/>
    <x v="5"/>
    <s v="正格健身会所"/>
    <n v="280057.2"/>
    <n v="59988.252240000009"/>
    <x v="4594"/>
    <x v="8456"/>
    <x v="8383"/>
    <x v="201"/>
    <s v="休闲娱乐"/>
    <x v="27"/>
    <s v="健身中心"/>
    <d v="2013-01-12T00:00:00"/>
    <d v="2021-05-11T00:00:00"/>
    <s v="纯保底"/>
    <n v="0"/>
    <n v="0"/>
    <s v=""/>
    <n v="8.3000000000000007"/>
  </r>
  <r>
    <d v="2015-09-01T00:00:00"/>
    <x v="5"/>
    <x v="5"/>
    <s v="东书房"/>
    <n v="535692"/>
    <n v="74514.757199999993"/>
    <x v="4945"/>
    <x v="8457"/>
    <x v="8384"/>
    <x v="208"/>
    <s v="儿童"/>
    <x v="26"/>
    <s v="语言中心/音乐中心/舞蹈学院"/>
    <d v="2015-04-18T00:00:00"/>
    <d v="2020-04-17T00:00:00"/>
    <s v="纯保底"/>
    <n v="0"/>
    <n v="0"/>
    <s v=""/>
    <n v="5"/>
  </r>
  <r>
    <d v="2015-09-01T00:00:00"/>
    <x v="5"/>
    <x v="5"/>
    <s v="西旺茶餐厅"/>
    <n v="930703.2"/>
    <n v="86369.256959999999"/>
    <x v="4946"/>
    <x v="8458"/>
    <x v="8385"/>
    <x v="202"/>
    <s v="餐饮"/>
    <x v="2"/>
    <s v="餐馆/饭店"/>
    <d v="2013-03-08T00:00:00"/>
    <d v="2021-05-21T00:00:00"/>
    <s v="保底(含物管费)与流水两者取高"/>
    <s v="0.09"/>
    <s v="0.09"/>
    <s v=""/>
    <n v="8.1999999999999993"/>
  </r>
  <r>
    <d v="2015-09-01T00:00:00"/>
    <x v="5"/>
    <x v="5"/>
    <s v="弄堂里"/>
    <n v="1235862"/>
    <n v="43502.342400000001"/>
    <x v="2135"/>
    <x v="8459"/>
    <x v="8386"/>
    <x v="203"/>
    <s v="餐饮"/>
    <x v="2"/>
    <s v="餐馆/饭店"/>
    <d v="2012-12-13T00:00:00"/>
    <d v="2021-05-09T00:00:00"/>
    <s v="保底(含物管费)与流水两者取高"/>
    <s v="0."/>
    <s v="0."/>
    <s v=""/>
    <n v="8.4"/>
  </r>
  <r>
    <d v="2015-10-01T00:00:00"/>
    <x v="5"/>
    <x v="5"/>
    <s v="锅内锅外"/>
    <n v="1118618.3999999999"/>
    <n v="96760.491599999994"/>
    <x v="309"/>
    <x v="8460"/>
    <x v="8387"/>
    <x v="206"/>
    <s v="餐饮"/>
    <x v="2"/>
    <s v="餐馆/饭店"/>
    <d v="2014-06-18T00:00:00"/>
    <d v="2022-06-17T00:00:00"/>
    <s v="保底与流水两者取高"/>
    <s v="0.05"/>
    <s v="0.05"/>
    <s v=""/>
    <n v="8"/>
  </r>
  <r>
    <d v="2015-10-01T00:00:00"/>
    <x v="5"/>
    <x v="5"/>
    <s v="英孚教育"/>
    <n v="774240"/>
    <n v="98793.02399999999"/>
    <x v="1964"/>
    <x v="8461"/>
    <x v="8388"/>
    <x v="207"/>
    <s v="儿童"/>
    <x v="26"/>
    <s v="儿童早教"/>
    <d v="2014-07-15T00:00:00"/>
    <d v="2019-07-14T00:00:00"/>
    <s v="纯保底"/>
    <n v="0"/>
    <n v="0"/>
    <s v=""/>
    <n v="5"/>
  </r>
  <r>
    <d v="2015-10-01T00:00:00"/>
    <x v="5"/>
    <x v="5"/>
    <s v="姗娜娜足浴SPA"/>
    <n v="83725.2"/>
    <n v="63589.289400000001"/>
    <x v="4947"/>
    <x v="8462"/>
    <x v="8389"/>
    <x v="200"/>
    <s v="休闲娱乐"/>
    <x v="10"/>
    <s v="桑拿"/>
    <d v="2013-01-12T00:00:00"/>
    <d v="2021-06-10T00:00:00"/>
    <s v="纯保底"/>
    <n v="0"/>
    <n v="0"/>
    <s v=""/>
    <n v="8.4"/>
  </r>
  <r>
    <d v="2015-10-01T00:00:00"/>
    <x v="5"/>
    <x v="5"/>
    <s v="正格健身会所"/>
    <n v="150303.6"/>
    <n v="59971.136399999988"/>
    <x v="4948"/>
    <x v="8463"/>
    <x v="8390"/>
    <x v="201"/>
    <s v="休闲娱乐"/>
    <x v="27"/>
    <s v="健身中心"/>
    <d v="2013-01-12T00:00:00"/>
    <d v="2021-05-11T00:00:00"/>
    <s v="纯保底"/>
    <n v="0"/>
    <n v="0"/>
    <s v=""/>
    <n v="8.3000000000000007"/>
  </r>
  <r>
    <d v="2015-10-01T00:00:00"/>
    <x v="5"/>
    <x v="5"/>
    <s v="东书房"/>
    <n v="615732"/>
    <n v="74503.572"/>
    <x v="502"/>
    <x v="8464"/>
    <x v="8391"/>
    <x v="208"/>
    <s v="儿童"/>
    <x v="26"/>
    <s v="语言中心/音乐中心/舞蹈学院"/>
    <d v="2015-04-18T00:00:00"/>
    <d v="2020-04-17T00:00:00"/>
    <s v="纯保底"/>
    <n v="0"/>
    <n v="0"/>
    <s v=""/>
    <n v="5"/>
  </r>
  <r>
    <d v="2015-10-01T00:00:00"/>
    <x v="5"/>
    <x v="5"/>
    <s v="西旺茶餐厅"/>
    <n v="1056005.3999999999"/>
    <n v="89760.459000000003"/>
    <x v="2808"/>
    <x v="8465"/>
    <x v="8392"/>
    <x v="202"/>
    <s v="餐饮"/>
    <x v="2"/>
    <s v="餐馆/饭店"/>
    <d v="2013-03-08T00:00:00"/>
    <d v="2021-05-21T00:00:00"/>
    <s v="保底(含物管费)与流水两者取高"/>
    <s v="0.09"/>
    <s v="0.09"/>
    <s v=""/>
    <n v="8.1999999999999993"/>
  </r>
  <r>
    <d v="2015-10-01T00:00:00"/>
    <x v="5"/>
    <x v="5"/>
    <s v="弄堂里"/>
    <n v="1311093.5999999999"/>
    <n v="43397.19816"/>
    <x v="4949"/>
    <x v="8466"/>
    <x v="8393"/>
    <x v="203"/>
    <s v="餐饮"/>
    <x v="2"/>
    <s v="餐馆/饭店"/>
    <d v="2012-12-13T00:00:00"/>
    <d v="2021-05-09T00:00:00"/>
    <s v="保底(含物管费)与流水两者取高"/>
    <s v="0."/>
    <s v="0."/>
    <s v=""/>
    <n v="8.4"/>
  </r>
  <r>
    <d v="2015-11-01T00:00:00"/>
    <x v="5"/>
    <x v="5"/>
    <s v="锅内锅外"/>
    <n v="1105866"/>
    <n v="96763.274999999994"/>
    <x v="4950"/>
    <x v="8467"/>
    <x v="8394"/>
    <x v="206"/>
    <s v="餐饮"/>
    <x v="2"/>
    <s v="餐馆/饭店"/>
    <d v="2014-06-18T00:00:00"/>
    <d v="2022-06-17T00:00:00"/>
    <s v="保底与流水两者取高"/>
    <s v="0.05"/>
    <s v="0.05"/>
    <s v=""/>
    <n v="8"/>
  </r>
  <r>
    <d v="2015-11-01T00:00:00"/>
    <x v="5"/>
    <x v="5"/>
    <s v="英孚教育"/>
    <n v="780240"/>
    <n v="98778.383999999991"/>
    <x v="2556"/>
    <x v="8468"/>
    <x v="8395"/>
    <x v="207"/>
    <s v="儿童"/>
    <x v="26"/>
    <s v="儿童早教"/>
    <d v="2014-07-15T00:00:00"/>
    <d v="2019-07-14T00:00:00"/>
    <s v="纯保底"/>
    <n v="0"/>
    <n v="0"/>
    <s v=""/>
    <n v="5"/>
  </r>
  <r>
    <d v="2015-11-01T00:00:00"/>
    <x v="5"/>
    <x v="5"/>
    <s v="姗娜娜足浴SPA"/>
    <n v="67574.399999999994"/>
    <n v="63587.510399999999"/>
    <x v="4951"/>
    <x v="8469"/>
    <x v="8396"/>
    <x v="200"/>
    <s v="休闲娱乐"/>
    <x v="10"/>
    <s v="桑拿"/>
    <d v="2013-01-12T00:00:00"/>
    <d v="2021-06-10T00:00:00"/>
    <s v="纯保底"/>
    <n v="0"/>
    <n v="0"/>
    <s v=""/>
    <n v="8.4"/>
  </r>
  <r>
    <d v="2015-11-01T00:00:00"/>
    <x v="5"/>
    <x v="5"/>
    <s v="正格健身会所"/>
    <n v="131692.79999999999"/>
    <n v="59972.901119999988"/>
    <x v="4952"/>
    <x v="8470"/>
    <x v="8397"/>
    <x v="201"/>
    <s v="休闲娱乐"/>
    <x v="27"/>
    <s v="健身中心"/>
    <d v="2013-01-12T00:00:00"/>
    <d v="2021-05-11T00:00:00"/>
    <s v="纯保底"/>
    <n v="0"/>
    <n v="0"/>
    <s v=""/>
    <n v="8.3000000000000007"/>
  </r>
  <r>
    <d v="2015-11-01T00:00:00"/>
    <x v="5"/>
    <x v="5"/>
    <s v="东书房"/>
    <n v="418734"/>
    <n v="74534.652000000002"/>
    <x v="2534"/>
    <x v="8471"/>
    <x v="8398"/>
    <x v="208"/>
    <s v="儿童"/>
    <x v="26"/>
    <s v="语言中心/音乐中心/舞蹈学院"/>
    <d v="2015-04-18T00:00:00"/>
    <d v="2020-04-17T00:00:00"/>
    <s v="纯保底"/>
    <n v="0"/>
    <n v="0"/>
    <s v=""/>
    <n v="5"/>
  </r>
  <r>
    <d v="2015-11-01T00:00:00"/>
    <x v="5"/>
    <x v="5"/>
    <s v="西旺茶餐厅"/>
    <n v="917248.79999999993"/>
    <n v="86404.836960000001"/>
    <x v="1000"/>
    <x v="8472"/>
    <x v="8399"/>
    <x v="202"/>
    <s v="餐饮"/>
    <x v="2"/>
    <s v="餐馆/饭店"/>
    <d v="2013-03-08T00:00:00"/>
    <d v="2021-05-21T00:00:00"/>
    <s v="保底(含物管费)与流水两者取高"/>
    <s v="0.09"/>
    <s v="0.09"/>
    <s v=""/>
    <n v="8.1999999999999993"/>
  </r>
  <r>
    <d v="2015-11-01T00:00:00"/>
    <x v="5"/>
    <x v="5"/>
    <s v="弄堂里"/>
    <n v="1017520.7999999999"/>
    <n v="43448.138160000002"/>
    <x v="4953"/>
    <x v="8473"/>
    <x v="8400"/>
    <x v="203"/>
    <s v="餐饮"/>
    <x v="2"/>
    <s v="餐馆/饭店"/>
    <d v="2012-12-13T00:00:00"/>
    <d v="2021-05-09T00:00:00"/>
    <s v="保底(含物管费)与流水两者取高"/>
    <s v="0."/>
    <s v="0."/>
    <s v=""/>
    <n v="8.4"/>
  </r>
  <r>
    <d v="2015-12-01T00:00:00"/>
    <x v="5"/>
    <x v="5"/>
    <s v="锅内锅外"/>
    <n v="1125541.2"/>
    <n v="96796.543199999986"/>
    <x v="4954"/>
    <x v="8474"/>
    <x v="8401"/>
    <x v="206"/>
    <s v="餐饮"/>
    <x v="2"/>
    <s v="餐馆/饭店"/>
    <d v="2014-06-18T00:00:00"/>
    <d v="2022-06-17T00:00:00"/>
    <s v="保底与流水两者取高"/>
    <n v="0.05"/>
    <n v="0.05"/>
    <s v=""/>
    <n v="8"/>
  </r>
  <r>
    <d v="2015-12-01T00:00:00"/>
    <x v="5"/>
    <x v="5"/>
    <s v="英孚教育"/>
    <n v="1049054.3999999999"/>
    <n v="98716.019039999999"/>
    <x v="1450"/>
    <x v="8475"/>
    <x v="8402"/>
    <x v="207"/>
    <s v="儿童"/>
    <x v="26"/>
    <s v="儿童早教"/>
    <d v="2014-07-15T00:00:00"/>
    <d v="2019-07-14T00:00:00"/>
    <s v="纯保底"/>
    <n v="0"/>
    <n v="0"/>
    <s v=""/>
    <n v="5"/>
  </r>
  <r>
    <d v="2015-12-01T00:00:00"/>
    <x v="5"/>
    <x v="5"/>
    <s v="姗娜娜足浴SPA"/>
    <n v="120558"/>
    <n v="63582.289199999992"/>
    <x v="4955"/>
    <x v="8476"/>
    <x v="8403"/>
    <x v="200"/>
    <s v="休闲娱乐"/>
    <x v="10"/>
    <s v="桑拿"/>
    <d v="2013-01-12T00:00:00"/>
    <d v="2021-06-10T00:00:00"/>
    <s v="纯保底"/>
    <n v="0"/>
    <n v="0"/>
    <s v=""/>
    <n v="8.4"/>
  </r>
  <r>
    <d v="2015-12-01T00:00:00"/>
    <x v="5"/>
    <x v="5"/>
    <s v="正格健身会所"/>
    <n v="155547.6"/>
    <n v="59979.154559999995"/>
    <x v="4956"/>
    <x v="8477"/>
    <x v="8404"/>
    <x v="201"/>
    <s v="休闲娱乐"/>
    <x v="27"/>
    <s v="健身中心"/>
    <d v="2013-01-12T00:00:00"/>
    <d v="2021-05-11T00:00:00"/>
    <s v="纯保底"/>
    <n v="0"/>
    <n v="0"/>
    <s v=""/>
    <n v="8.3000000000000007"/>
  </r>
  <r>
    <d v="2015-12-01T00:00:00"/>
    <x v="5"/>
    <x v="5"/>
    <s v="东书房"/>
    <n v="746602.79999999993"/>
    <n v="74510.959440000006"/>
    <x v="1679"/>
    <x v="8478"/>
    <x v="8405"/>
    <x v="208"/>
    <s v="儿童"/>
    <x v="26"/>
    <s v="语言中心/音乐中心/舞蹈学院"/>
    <d v="2015-04-18T00:00:00"/>
    <d v="2020-04-17T00:00:00"/>
    <s v="纯保底"/>
    <n v="0"/>
    <n v="0"/>
    <s v=""/>
    <n v="5"/>
  </r>
  <r>
    <d v="2015-12-01T00:00:00"/>
    <x v="5"/>
    <x v="5"/>
    <s v="西旺茶餐厅"/>
    <n v="998211.6"/>
    <n v="86345.303400000004"/>
    <x v="309"/>
    <x v="8479"/>
    <x v="8406"/>
    <x v="202"/>
    <s v="餐饮"/>
    <x v="2"/>
    <s v="餐馆/饭店"/>
    <d v="2013-03-08T00:00:00"/>
    <d v="2021-05-21T00:00:00"/>
    <s v="保底(含物管费)与流水两者取高"/>
    <n v="0.09"/>
    <n v="0.09"/>
    <s v=""/>
    <n v="8.1999999999999993"/>
  </r>
  <r>
    <d v="2015-12-01T00:00:00"/>
    <x v="5"/>
    <x v="5"/>
    <s v="弄堂里"/>
    <n v="1030191.6"/>
    <n v="43474.085519999993"/>
    <x v="4957"/>
    <x v="8480"/>
    <x v="8407"/>
    <x v="203"/>
    <s v="餐饮"/>
    <x v="2"/>
    <s v="餐馆/饭店"/>
    <d v="2012-12-13T00:00:00"/>
    <d v="2021-05-09T00:00:00"/>
    <s v="保底(含物管费)与流水两者取高"/>
    <n v="0"/>
    <n v="0"/>
    <s v=""/>
    <n v="8.4"/>
  </r>
  <r>
    <d v="2016-01-01T00:00:00"/>
    <x v="5"/>
    <x v="5"/>
    <s v="锅内锅外"/>
    <n v="1047148.7999999999"/>
    <n v="96756.549119999996"/>
    <x v="4958"/>
    <x v="8481"/>
    <x v="8408"/>
    <x v="206"/>
    <s v="餐饮"/>
    <x v="2"/>
    <s v="餐馆/饭店"/>
    <d v="2014-06-18T00:00:00"/>
    <d v="2022-06-17T00:00:00"/>
    <s v="保底与流水两者取高"/>
    <s v="0.05"/>
    <s v="0.05"/>
    <s v=""/>
    <n v="8"/>
  </r>
  <r>
    <d v="2016-01-01T00:00:00"/>
    <x v="5"/>
    <x v="5"/>
    <s v="英孚教育"/>
    <n v="666195.6"/>
    <n v="98796.807479999989"/>
    <x v="2171"/>
    <x v="8482"/>
    <x v="8409"/>
    <x v="207"/>
    <s v="儿童"/>
    <x v="26"/>
    <s v="儿童早教"/>
    <d v="2014-07-15T00:00:00"/>
    <d v="2019-07-14T00:00:00"/>
    <s v="纯保底"/>
    <n v="0"/>
    <n v="0"/>
    <s v=""/>
    <n v="5"/>
  </r>
  <r>
    <d v="2016-01-01T00:00:00"/>
    <x v="5"/>
    <x v="5"/>
    <s v="姗娜娜足浴SPA"/>
    <n v="78914.399999999994"/>
    <n v="63589.22352"/>
    <x v="4959"/>
    <x v="8483"/>
    <x v="8410"/>
    <x v="200"/>
    <s v="休闲娱乐"/>
    <x v="10"/>
    <s v="桑拿"/>
    <d v="2013-01-12T00:00:00"/>
    <d v="2021-06-10T00:00:00"/>
    <s v="纯保底"/>
    <n v="0"/>
    <n v="0"/>
    <s v=""/>
    <n v="8.4"/>
  </r>
  <r>
    <d v="2016-01-01T00:00:00"/>
    <x v="5"/>
    <x v="5"/>
    <s v="正格健身会所"/>
    <n v="148018.79999999999"/>
    <n v="59977.217759999992"/>
    <x v="4960"/>
    <x v="8484"/>
    <x v="8411"/>
    <x v="201"/>
    <s v="休闲娱乐"/>
    <x v="27"/>
    <s v="健身中心"/>
    <d v="2013-01-12T00:00:00"/>
    <d v="2021-05-11T00:00:00"/>
    <s v="纯保底"/>
    <n v="0"/>
    <n v="0"/>
    <s v=""/>
    <n v="8.3000000000000007"/>
  </r>
  <r>
    <d v="2016-01-01T00:00:00"/>
    <x v="5"/>
    <x v="5"/>
    <s v="东书房"/>
    <n v="763386"/>
    <n v="74506.473599999998"/>
    <x v="949"/>
    <x v="8485"/>
    <x v="8412"/>
    <x v="208"/>
    <s v="儿童"/>
    <x v="26"/>
    <s v="语言中心/音乐中心/舞蹈学院"/>
    <d v="2015-04-18T00:00:00"/>
    <d v="2020-04-17T00:00:00"/>
    <s v="纯保底"/>
    <n v="0"/>
    <n v="0"/>
    <s v=""/>
    <n v="5"/>
  </r>
  <r>
    <d v="2016-01-01T00:00:00"/>
    <x v="5"/>
    <x v="5"/>
    <s v="西旺茶餐厅"/>
    <n v="930021.6"/>
    <n v="86399.006639999992"/>
    <x v="4961"/>
    <x v="8486"/>
    <x v="8413"/>
    <x v="202"/>
    <s v="餐饮"/>
    <x v="2"/>
    <s v="餐馆/饭店"/>
    <d v="2013-03-08T00:00:00"/>
    <d v="2021-05-21T00:00:00"/>
    <s v="保底(含物管费)与流水两者取高"/>
    <s v="0.09"/>
    <s v="0.09"/>
    <s v=""/>
    <n v="8.1999999999999993"/>
  </r>
  <r>
    <d v="2016-01-01T00:00:00"/>
    <x v="5"/>
    <x v="5"/>
    <s v="弄堂里"/>
    <n v="1045845.6"/>
    <n v="43402.592400000001"/>
    <x v="4962"/>
    <x v="8487"/>
    <x v="8414"/>
    <x v="203"/>
    <s v="餐饮"/>
    <x v="2"/>
    <s v="餐馆/饭店"/>
    <d v="2012-12-13T00:00:00"/>
    <d v="2021-05-09T00:00:00"/>
    <s v="保底(含物管费)与流水两者取高"/>
    <s v="0."/>
    <s v="0."/>
    <s v=""/>
    <n v="8.4"/>
  </r>
  <r>
    <d v="2016-02-01T00:00:00"/>
    <x v="5"/>
    <x v="5"/>
    <s v="锅内锅外"/>
    <n v="930412.79999999993"/>
    <n v="96762.931200000006"/>
    <x v="4963"/>
    <x v="8488"/>
    <x v="8415"/>
    <x v="206"/>
    <s v="餐饮"/>
    <x v="2"/>
    <s v="餐馆/饭店"/>
    <d v="2014-06-18T00:00:00"/>
    <d v="2022-06-17T00:00:00"/>
    <s v="保底与流水两者取高"/>
    <s v="0.05"/>
    <s v="0.05"/>
    <s v=""/>
    <n v="8"/>
  </r>
  <r>
    <d v="2016-02-01T00:00:00"/>
    <x v="5"/>
    <x v="5"/>
    <s v="英孚教育"/>
    <n v="558972"/>
    <n v="98770.352400000003"/>
    <x v="1772"/>
    <x v="8489"/>
    <x v="8416"/>
    <x v="207"/>
    <s v="儿童"/>
    <x v="26"/>
    <s v="儿童早教"/>
    <d v="2014-07-15T00:00:00"/>
    <d v="2019-07-14T00:00:00"/>
    <s v="纯保底"/>
    <n v="0"/>
    <n v="0"/>
    <s v=""/>
    <n v="5"/>
  </r>
  <r>
    <d v="2016-02-01T00:00:00"/>
    <x v="5"/>
    <x v="5"/>
    <s v="姗娜娜足浴SPA"/>
    <n v="52800"/>
    <n v="63587.040000000001"/>
    <x v="4964"/>
    <x v="8490"/>
    <x v="8417"/>
    <x v="200"/>
    <s v="休闲娱乐"/>
    <x v="10"/>
    <s v="桑拿"/>
    <d v="2013-01-12T00:00:00"/>
    <d v="2021-06-10T00:00:00"/>
    <s v="纯保底"/>
    <n v="0"/>
    <n v="0"/>
    <s v=""/>
    <n v="8.4"/>
  </r>
  <r>
    <d v="2016-02-01T00:00:00"/>
    <x v="5"/>
    <x v="5"/>
    <s v="正格健身会所"/>
    <n v="25426.799999999999"/>
    <n v="59976.735839999994"/>
    <x v="4965"/>
    <x v="8491"/>
    <x v="8418"/>
    <x v="201"/>
    <s v="休闲娱乐"/>
    <x v="27"/>
    <s v="健身中心"/>
    <d v="2013-01-12T00:00:00"/>
    <d v="2021-05-11T00:00:00"/>
    <s v="纯保底"/>
    <n v="0"/>
    <n v="0"/>
    <s v=""/>
    <n v="8.3000000000000007"/>
  </r>
  <r>
    <d v="2016-02-01T00:00:00"/>
    <x v="5"/>
    <x v="5"/>
    <s v="东书房"/>
    <n v="495386.39999999997"/>
    <n v="74506.114560000002"/>
    <x v="3257"/>
    <x v="8492"/>
    <x v="8419"/>
    <x v="208"/>
    <s v="儿童"/>
    <x v="26"/>
    <s v="语言中心/音乐中心/舞蹈学院"/>
    <d v="2015-04-18T00:00:00"/>
    <d v="2020-04-17T00:00:00"/>
    <s v="纯保底"/>
    <n v="0"/>
    <n v="0"/>
    <s v=""/>
    <n v="5"/>
  </r>
  <r>
    <d v="2016-02-01T00:00:00"/>
    <x v="5"/>
    <x v="5"/>
    <s v="西旺茶餐厅"/>
    <n v="715284"/>
    <n v="86406.30720000001"/>
    <x v="4966"/>
    <x v="8493"/>
    <x v="8420"/>
    <x v="202"/>
    <s v="餐饮"/>
    <x v="2"/>
    <s v="餐馆/饭店"/>
    <d v="2013-03-08T00:00:00"/>
    <d v="2021-05-21T00:00:00"/>
    <s v="保底(含物管费)与流水两者取高"/>
    <s v="0.09"/>
    <s v="0.09"/>
    <s v=""/>
    <n v="8.1999999999999993"/>
  </r>
  <r>
    <d v="2016-02-01T00:00:00"/>
    <x v="5"/>
    <x v="5"/>
    <s v="弄堂里"/>
    <n v="1251860.3999999999"/>
    <n v="43439.55588"/>
    <x v="4967"/>
    <x v="8494"/>
    <x v="8421"/>
    <x v="203"/>
    <s v="餐饮"/>
    <x v="2"/>
    <s v="餐馆/饭店"/>
    <d v="2012-12-13T00:00:00"/>
    <d v="2021-05-09T00:00:00"/>
    <s v="保底(含物管费)与流水两者取高"/>
    <s v="0."/>
    <s v="0."/>
    <s v=""/>
    <n v="8.4"/>
  </r>
  <r>
    <d v="2016-03-01T00:00:00"/>
    <x v="5"/>
    <x v="5"/>
    <s v="锅内锅外"/>
    <n v="815268"/>
    <n v="96772.311600000001"/>
    <x v="4401"/>
    <x v="8495"/>
    <x v="8422"/>
    <x v="206"/>
    <s v="餐饮"/>
    <x v="2"/>
    <s v="餐馆/饭店"/>
    <d v="2014-06-18T00:00:00"/>
    <d v="2022-06-17T00:00:00"/>
    <s v="保底与流水两者取高"/>
    <s v="0.05"/>
    <s v="0.05"/>
    <s v=""/>
    <n v="8"/>
  </r>
  <r>
    <d v="2016-03-01T00:00:00"/>
    <x v="5"/>
    <x v="5"/>
    <s v="英孚教育"/>
    <n v="866691.6"/>
    <n v="98802.842400000009"/>
    <x v="1858"/>
    <x v="8496"/>
    <x v="8423"/>
    <x v="207"/>
    <s v="儿童"/>
    <x v="26"/>
    <s v="儿童早教"/>
    <d v="2014-07-15T00:00:00"/>
    <d v="2019-07-14T00:00:00"/>
    <s v="纯保底"/>
    <n v="0"/>
    <n v="0"/>
    <s v=""/>
    <n v="5"/>
  </r>
  <r>
    <d v="2016-03-01T00:00:00"/>
    <x v="5"/>
    <x v="5"/>
    <s v="姗娜娜足浴SPA"/>
    <n v="84379.199999999997"/>
    <n v="63588.165119999998"/>
    <x v="4968"/>
    <x v="8497"/>
    <x v="8424"/>
    <x v="200"/>
    <s v="休闲娱乐"/>
    <x v="10"/>
    <s v="桑拿"/>
    <d v="2013-01-12T00:00:00"/>
    <d v="2021-06-10T00:00:00"/>
    <s v="纯保底"/>
    <n v="0"/>
    <n v="0"/>
    <s v=""/>
    <n v="8.4"/>
  </r>
  <r>
    <d v="2016-03-01T00:00:00"/>
    <x v="5"/>
    <x v="5"/>
    <s v="正格健身会所"/>
    <n v="151116"/>
    <n v="59977.940399999992"/>
    <x v="4969"/>
    <x v="8498"/>
    <x v="8425"/>
    <x v="201"/>
    <s v="休闲娱乐"/>
    <x v="27"/>
    <s v="健身中心"/>
    <d v="2013-01-12T00:00:00"/>
    <d v="2021-05-11T00:00:00"/>
    <s v="纯保底"/>
    <n v="0"/>
    <n v="0"/>
    <s v=""/>
    <n v="8.3000000000000007"/>
  </r>
  <r>
    <d v="2016-03-01T00:00:00"/>
    <x v="5"/>
    <x v="5"/>
    <s v="东书房"/>
    <n v="526794.96"/>
    <n v="74541.486839999998"/>
    <x v="300"/>
    <x v="8499"/>
    <x v="8426"/>
    <x v="208"/>
    <s v="儿童"/>
    <x v="26"/>
    <s v="语言中心/音乐中心/舞蹈学院"/>
    <d v="2015-04-18T00:00:00"/>
    <d v="2020-04-17T00:00:00"/>
    <s v="纯保底"/>
    <n v="0"/>
    <n v="0"/>
    <s v=""/>
    <n v="5"/>
  </r>
  <r>
    <d v="2016-03-01T00:00:00"/>
    <x v="5"/>
    <x v="5"/>
    <s v="西旺茶餐厅"/>
    <n v="943959.6"/>
    <n v="86372.303400000004"/>
    <x v="4970"/>
    <x v="8500"/>
    <x v="8427"/>
    <x v="202"/>
    <s v="餐饮"/>
    <x v="2"/>
    <s v="餐馆/饭店"/>
    <d v="2013-03-08T00:00:00"/>
    <d v="2021-05-21T00:00:00"/>
    <s v="保底(含物管费)与流水两者取高"/>
    <s v="0.09"/>
    <s v="0.09"/>
    <s v=""/>
    <n v="8.1999999999999993"/>
  </r>
  <r>
    <d v="2016-03-01T00:00:00"/>
    <x v="5"/>
    <x v="5"/>
    <s v="弄堂里"/>
    <n v="1216945.2"/>
    <n v="43444.943640000005"/>
    <x v="4971"/>
    <x v="8501"/>
    <x v="8428"/>
    <x v="203"/>
    <s v="餐饮"/>
    <x v="2"/>
    <s v="餐馆/饭店"/>
    <d v="2012-12-13T00:00:00"/>
    <d v="2021-05-09T00:00:00"/>
    <s v="保底(含物管费)与流水两者取高"/>
    <s v="0."/>
    <s v="0."/>
    <s v=""/>
    <n v="8.4"/>
  </r>
  <r>
    <d v="2016-04-01T00:00:00"/>
    <x v="5"/>
    <x v="5"/>
    <s v="锅内锅外"/>
    <n v="741054"/>
    <n v="96781.652399999992"/>
    <x v="1318"/>
    <x v="8502"/>
    <x v="8429"/>
    <x v="206"/>
    <s v="餐饮"/>
    <x v="2"/>
    <s v="餐馆/饭店"/>
    <d v="2014-06-18T00:00:00"/>
    <d v="2022-06-17T00:00:00"/>
    <s v="保底与流水两者取高"/>
    <s v="0.05"/>
    <s v="0.05"/>
    <s v=""/>
    <n v="8"/>
  </r>
  <r>
    <d v="2016-04-01T00:00:00"/>
    <x v="5"/>
    <x v="5"/>
    <s v="英孚教育"/>
    <n v="810156"/>
    <n v="98758.016399999993"/>
    <x v="4972"/>
    <x v="8503"/>
    <x v="8430"/>
    <x v="207"/>
    <s v="儿童"/>
    <x v="26"/>
    <s v="儿童早教"/>
    <d v="2014-07-15T00:00:00"/>
    <d v="2019-07-14T00:00:00"/>
    <s v="纯保底"/>
    <n v="0"/>
    <n v="0"/>
    <s v=""/>
    <n v="5"/>
  </r>
  <r>
    <d v="2016-04-01T00:00:00"/>
    <x v="5"/>
    <x v="5"/>
    <s v="姗娜娜足浴SPA"/>
    <n v="53467.199999999997"/>
    <n v="63588.540959999998"/>
    <x v="4973"/>
    <x v="8504"/>
    <x v="8431"/>
    <x v="200"/>
    <s v="休闲娱乐"/>
    <x v="10"/>
    <s v="桑拿"/>
    <d v="2013-01-12T00:00:00"/>
    <d v="2021-06-10T00:00:00"/>
    <s v="纯保底"/>
    <n v="0"/>
    <n v="0"/>
    <s v=""/>
    <n v="8.4"/>
  </r>
  <r>
    <d v="2016-04-01T00:00:00"/>
    <x v="5"/>
    <x v="5"/>
    <s v="正格健身会所"/>
    <n v="63829.2"/>
    <n v="59973.916320000004"/>
    <x v="4974"/>
    <x v="8505"/>
    <x v="8432"/>
    <x v="201"/>
    <s v="休闲娱乐"/>
    <x v="27"/>
    <s v="健身中心"/>
    <d v="2013-01-12T00:00:00"/>
    <d v="2021-05-11T00:00:00"/>
    <s v="纯保底"/>
    <n v="0"/>
    <n v="0"/>
    <s v=""/>
    <n v="8.3000000000000007"/>
  </r>
  <r>
    <d v="2016-04-01T00:00:00"/>
    <x v="5"/>
    <x v="5"/>
    <s v="东书房"/>
    <n v="525782.04"/>
    <n v="74503.315067999996"/>
    <x v="350"/>
    <x v="8506"/>
    <x v="8433"/>
    <x v="208"/>
    <s v="儿童"/>
    <x v="26"/>
    <s v="语言中心/音乐中心/舞蹈学院"/>
    <d v="2015-04-18T00:00:00"/>
    <d v="2020-04-17T00:00:00"/>
    <s v="纯保底"/>
    <n v="0"/>
    <n v="0"/>
    <s v=""/>
    <n v="5"/>
  </r>
  <r>
    <d v="2016-04-01T00:00:00"/>
    <x v="5"/>
    <x v="5"/>
    <s v="西旺茶餐厅"/>
    <n v="888252"/>
    <n v="86426.919600000008"/>
    <x v="257"/>
    <x v="8507"/>
    <x v="8434"/>
    <x v="202"/>
    <s v="餐饮"/>
    <x v="2"/>
    <s v="餐馆/饭店"/>
    <d v="2013-03-08T00:00:00"/>
    <d v="2021-05-21T00:00:00"/>
    <s v="保底(含物管费)与流水两者取高"/>
    <s v="0.09"/>
    <s v="0.09"/>
    <s v=""/>
    <n v="8.1999999999999993"/>
  </r>
  <r>
    <d v="2016-04-01T00:00:00"/>
    <x v="5"/>
    <x v="5"/>
    <s v="弄堂里"/>
    <n v="1282150.8"/>
    <n v="43464.912120000001"/>
    <x v="4975"/>
    <x v="8508"/>
    <x v="8435"/>
    <x v="203"/>
    <s v="餐饮"/>
    <x v="2"/>
    <s v="餐馆/饭店"/>
    <d v="2012-12-13T00:00:00"/>
    <d v="2021-05-09T00:00:00"/>
    <s v="保底(含物管费)与流水两者取高"/>
    <s v="0."/>
    <s v="0."/>
    <s v=""/>
    <n v="8.4"/>
  </r>
  <r>
    <d v="2016-05-01T00:00:00"/>
    <x v="5"/>
    <x v="5"/>
    <s v="锅内锅外"/>
    <n v="825883.2"/>
    <n v="96710.922720000017"/>
    <x v="4976"/>
    <x v="8509"/>
    <x v="8436"/>
    <x v="206"/>
    <s v="餐饮"/>
    <x v="2"/>
    <s v="餐馆/饭店"/>
    <d v="2014-06-18T00:00:00"/>
    <d v="2022-06-17T00:00:00"/>
    <s v="保底与流水两者取高"/>
    <s v="0.05"/>
    <s v="0.05"/>
    <s v=""/>
    <n v="8"/>
  </r>
  <r>
    <d v="2016-05-01T00:00:00"/>
    <x v="5"/>
    <x v="5"/>
    <s v="英孚教育"/>
    <n v="1108471.2"/>
    <n v="98764.783920000002"/>
    <x v="286"/>
    <x v="8510"/>
    <x v="8437"/>
    <x v="207"/>
    <s v="儿童"/>
    <x v="26"/>
    <s v="儿童早教"/>
    <d v="2014-07-15T00:00:00"/>
    <d v="2019-07-14T00:00:00"/>
    <s v="纯保底"/>
    <n v="0"/>
    <n v="0"/>
    <s v=""/>
    <n v="5"/>
  </r>
  <r>
    <d v="2016-05-01T00:00:00"/>
    <x v="5"/>
    <x v="5"/>
    <s v="姗娜娜足浴SPA"/>
    <n v="71497.2"/>
    <n v="63589.609679999994"/>
    <x v="4977"/>
    <x v="8511"/>
    <x v="8438"/>
    <x v="200"/>
    <s v="休闲娱乐"/>
    <x v="10"/>
    <s v="桑拿"/>
    <d v="2013-01-12T00:00:00"/>
    <d v="2021-06-10T00:00:00"/>
    <s v="纯保底"/>
    <n v="0"/>
    <n v="0"/>
    <s v=""/>
    <n v="8.4"/>
  </r>
  <r>
    <d v="2016-05-01T00:00:00"/>
    <x v="5"/>
    <x v="5"/>
    <s v="正格健身会所"/>
    <n v="71059.199999999997"/>
    <n v="62738.167679999999"/>
    <x v="4978"/>
    <x v="8512"/>
    <x v="8439"/>
    <x v="201"/>
    <s v="休闲娱乐"/>
    <x v="27"/>
    <s v="健身中心"/>
    <d v="2013-01-12T00:00:00"/>
    <d v="2021-05-11T00:00:00"/>
    <s v="纯保底"/>
    <n v="0"/>
    <n v="0"/>
    <s v=""/>
    <n v="8.3000000000000007"/>
  </r>
  <r>
    <d v="2016-05-01T00:00:00"/>
    <x v="5"/>
    <x v="5"/>
    <s v="东书房"/>
    <n v="514740"/>
    <n v="74534.351999999999"/>
    <x v="2886"/>
    <x v="8513"/>
    <x v="8440"/>
    <x v="208"/>
    <s v="儿童"/>
    <x v="26"/>
    <s v="语言中心/音乐中心/舞蹈学院"/>
    <d v="2015-04-18T00:00:00"/>
    <d v="2020-04-17T00:00:00"/>
    <s v="纯保底"/>
    <n v="0"/>
    <n v="0"/>
    <s v=""/>
    <n v="5"/>
  </r>
  <r>
    <d v="2016-05-01T00:00:00"/>
    <x v="5"/>
    <x v="5"/>
    <s v="西旺茶餐厅"/>
    <n v="992272.79999999993"/>
    <n v="87716.91551999998"/>
    <x v="194"/>
    <x v="8514"/>
    <x v="8441"/>
    <x v="202"/>
    <s v="餐饮"/>
    <x v="2"/>
    <s v="餐馆/饭店"/>
    <d v="2013-03-08T00:00:00"/>
    <d v="2021-05-21T00:00:00"/>
    <s v="保底(含物管费)与流水两者取高"/>
    <s v="0.09,0.09"/>
    <s v="0.09"/>
    <s v="0.09"/>
    <n v="8.1999999999999993"/>
  </r>
  <r>
    <d v="2016-05-01T00:00:00"/>
    <x v="5"/>
    <x v="5"/>
    <s v="弄堂里"/>
    <n v="1276600.8"/>
    <n v="43404.427199999998"/>
    <x v="4979"/>
    <x v="8515"/>
    <x v="8442"/>
    <x v="203"/>
    <s v="餐饮"/>
    <x v="2"/>
    <s v="餐馆/饭店"/>
    <d v="2012-12-13T00:00:00"/>
    <d v="2021-05-09T00:00:00"/>
    <s v="保底(含物管费)与流水两者取高"/>
    <s v="0.,0."/>
    <s v="0."/>
    <s v="0."/>
    <n v="8.4"/>
  </r>
  <r>
    <d v="2016-05-01T00:00:00"/>
    <x v="5"/>
    <x v="5"/>
    <s v="哈泥天空农场"/>
    <n v="34482"/>
    <n v="4799.8943999999992"/>
    <x v="2516"/>
    <x v="8516"/>
    <x v="8443"/>
    <x v="57"/>
    <s v="儿童"/>
    <x v="22"/>
    <s v="儿童主题乐园"/>
    <d v="2016-04-01T00:00:00"/>
    <d v="2019-03-31T00:00:00"/>
    <s v="保底与流水两者取高"/>
    <s v="0.09"/>
    <s v="0.09"/>
    <s v=""/>
    <n v="3"/>
  </r>
  <r>
    <d v="2016-06-01T00:00:00"/>
    <x v="5"/>
    <x v="5"/>
    <s v="正格健身会所"/>
    <n v="171826.8"/>
    <n v="64263.2232"/>
    <x v="4216"/>
    <x v="8517"/>
    <x v="8444"/>
    <x v="201"/>
    <s v="休闲娱乐"/>
    <x v="27"/>
    <s v="健身中心"/>
    <d v="2013-01-12T00:00:00"/>
    <d v="2021-05-11T00:00:00"/>
    <s v="纯保底"/>
    <n v="0"/>
    <n v="0"/>
    <s v=""/>
    <n v="8.3000000000000007"/>
  </r>
  <r>
    <d v="2016-06-01T00:00:00"/>
    <x v="5"/>
    <x v="5"/>
    <s v="姗娜娜足浴SPA"/>
    <n v="77880"/>
    <n v="66618.552000000011"/>
    <x v="4980"/>
    <x v="8518"/>
    <x v="8445"/>
    <x v="200"/>
    <s v="休闲娱乐"/>
    <x v="10"/>
    <s v="桑拿"/>
    <d v="2013-01-12T00:00:00"/>
    <d v="2021-06-10T00:00:00"/>
    <s v="纯保底"/>
    <n v="0"/>
    <n v="0"/>
    <s v=""/>
    <n v="8.4"/>
  </r>
  <r>
    <d v="2016-06-01T00:00:00"/>
    <x v="5"/>
    <x v="5"/>
    <s v="弄堂里"/>
    <n v="1253240.3999999999"/>
    <n v="43487.441879999998"/>
    <x v="4967"/>
    <x v="8519"/>
    <x v="8446"/>
    <x v="203"/>
    <s v="餐饮"/>
    <x v="2"/>
    <s v="餐馆/饭店"/>
    <d v="2012-12-13T00:00:00"/>
    <d v="2021-05-09T00:00:00"/>
    <s v="保底(含物管费)与流水两者取高"/>
    <n v="0"/>
    <n v="0"/>
    <s v=""/>
    <n v="8.4"/>
  </r>
  <r>
    <d v="2016-06-01T00:00:00"/>
    <x v="5"/>
    <x v="5"/>
    <s v="西旺茶餐厅"/>
    <n v="917026.79999999993"/>
    <n v="86383.924560000014"/>
    <x v="4981"/>
    <x v="8520"/>
    <x v="8447"/>
    <x v="202"/>
    <s v="餐饮"/>
    <x v="2"/>
    <s v="餐馆/饭店"/>
    <d v="2013-03-08T00:00:00"/>
    <d v="2021-05-21T00:00:00"/>
    <s v="保底(含物管费)与流水两者取高"/>
    <n v="0.09"/>
    <n v="0.09"/>
    <s v=""/>
    <n v="8.1999999999999993"/>
  </r>
  <r>
    <d v="2016-06-01T00:00:00"/>
    <x v="5"/>
    <x v="5"/>
    <s v="锅内锅外"/>
    <n v="843230.4"/>
    <n v="101946.55535999998"/>
    <x v="4982"/>
    <x v="8521"/>
    <x v="8448"/>
    <x v="206"/>
    <s v="餐饮"/>
    <x v="2"/>
    <s v="餐馆/饭店"/>
    <d v="2014-06-18T00:00:00"/>
    <d v="2022-06-17T00:00:00"/>
    <s v="保底与流水两者取高"/>
    <n v="0.05"/>
    <n v="0.05"/>
    <s v=""/>
    <n v="8"/>
  </r>
  <r>
    <d v="2016-06-01T00:00:00"/>
    <x v="5"/>
    <x v="5"/>
    <s v="英孚教育"/>
    <n v="1352517.5999999999"/>
    <n v="103873.35167999999"/>
    <x v="1287"/>
    <x v="8522"/>
    <x v="8449"/>
    <x v="207"/>
    <s v="儿童"/>
    <x v="26"/>
    <s v="儿童早教"/>
    <d v="2014-07-15T00:00:00"/>
    <d v="2019-07-14T00:00:00"/>
    <s v="纯保底"/>
    <n v="0"/>
    <n v="0"/>
    <s v=""/>
    <n v="5"/>
  </r>
  <r>
    <d v="2016-06-01T00:00:00"/>
    <x v="5"/>
    <x v="5"/>
    <s v="东书房"/>
    <n v="486144"/>
    <n v="80213.759999999995"/>
    <x v="4983"/>
    <x v="8523"/>
    <x v="8450"/>
    <x v="208"/>
    <s v="儿童"/>
    <x v="26"/>
    <s v="语言中心/音乐中心/舞蹈学院"/>
    <d v="2015-04-18T00:00:00"/>
    <d v="2020-04-17T00:00:00"/>
    <s v="纯保底"/>
    <n v="0"/>
    <n v="0"/>
    <s v=""/>
    <n v="5"/>
  </r>
  <r>
    <d v="2016-06-01T00:00:00"/>
    <x v="5"/>
    <x v="5"/>
    <s v="哈泥天空农场"/>
    <n v="44652"/>
    <n v="4800.0899999999992"/>
    <x v="4984"/>
    <x v="8524"/>
    <x v="8451"/>
    <x v="57"/>
    <s v="儿童"/>
    <x v="22"/>
    <s v="儿童主题乐园"/>
    <d v="2016-04-01T00:00:00"/>
    <d v="2019-03-31T00:00:00"/>
    <s v="保底与流水两者取高"/>
    <n v="0.09"/>
    <n v="0.09"/>
    <s v=""/>
    <n v="3"/>
  </r>
  <r>
    <d v="2016-07-01T00:00:00"/>
    <x v="5"/>
    <x v="5"/>
    <s v="正格健身会所"/>
    <n v="82460.399999999994"/>
    <n v="64261.389720000006"/>
    <x v="4985"/>
    <x v="8525"/>
    <x v="8452"/>
    <x v="201"/>
    <s v="休闲娱乐"/>
    <x v="27"/>
    <s v="健身中心"/>
    <d v="2013-01-12T00:00:00"/>
    <d v="2021-05-11T00:00:00"/>
    <s v="纯保底"/>
    <n v="0"/>
    <n v="0"/>
    <s v=""/>
    <n v="8.3000000000000007"/>
  </r>
  <r>
    <d v="2016-07-01T00:00:00"/>
    <x v="5"/>
    <x v="5"/>
    <s v="姗娜娜足浴SPA"/>
    <n v="292388.39999999997"/>
    <n v="68126.497199999998"/>
    <x v="4986"/>
    <x v="8526"/>
    <x v="8453"/>
    <x v="200"/>
    <s v="休闲娱乐"/>
    <x v="10"/>
    <s v="桑拿"/>
    <d v="2013-01-12T00:00:00"/>
    <d v="2021-06-10T00:00:00"/>
    <s v="纯保底"/>
    <n v="0"/>
    <n v="0"/>
    <s v=""/>
    <n v="8.4"/>
  </r>
  <r>
    <d v="2016-07-01T00:00:00"/>
    <x v="5"/>
    <x v="5"/>
    <s v="弄堂里"/>
    <n v="1325811.5999999999"/>
    <n v="43486.620480000005"/>
    <x v="4987"/>
    <x v="8527"/>
    <x v="8454"/>
    <x v="203"/>
    <s v="餐饮"/>
    <x v="2"/>
    <s v="餐馆/饭店"/>
    <d v="2012-12-13T00:00:00"/>
    <d v="2021-05-09T00:00:00"/>
    <s v="保底(含物管费)与流水两者取高"/>
    <s v="0."/>
    <s v="0."/>
    <s v=""/>
    <n v="8.4"/>
  </r>
  <r>
    <d v="2016-07-01T00:00:00"/>
    <x v="5"/>
    <x v="5"/>
    <s v="西旺茶餐厅"/>
    <n v="907251.6"/>
    <n v="86370.352319999991"/>
    <x v="4988"/>
    <x v="8528"/>
    <x v="8455"/>
    <x v="202"/>
    <s v="餐饮"/>
    <x v="2"/>
    <s v="餐馆/饭店"/>
    <d v="2013-03-08T00:00:00"/>
    <d v="2021-05-21T00:00:00"/>
    <s v="保底(含物管费)与流水两者取高"/>
    <s v="0.09"/>
    <s v="0.09"/>
    <s v=""/>
    <n v="8.1999999999999993"/>
  </r>
  <r>
    <d v="2016-07-01T00:00:00"/>
    <x v="5"/>
    <x v="5"/>
    <s v="锅内锅外"/>
    <n v="995406"/>
    <n v="101929.5744"/>
    <x v="4989"/>
    <x v="8529"/>
    <x v="8456"/>
    <x v="206"/>
    <s v="餐饮"/>
    <x v="2"/>
    <s v="餐馆/饭店"/>
    <d v="2014-06-18T00:00:00"/>
    <d v="2022-06-17T00:00:00"/>
    <s v="保底与流水两者取高"/>
    <s v="0.05"/>
    <s v="0.05"/>
    <s v=""/>
    <n v="8"/>
  </r>
  <r>
    <d v="2016-07-01T00:00:00"/>
    <x v="5"/>
    <x v="5"/>
    <s v="英孚教育"/>
    <n v="932322"/>
    <n v="103860.67079999999"/>
    <x v="4990"/>
    <x v="8530"/>
    <x v="8457"/>
    <x v="207"/>
    <s v="儿童"/>
    <x v="26"/>
    <s v="儿童早教"/>
    <d v="2014-07-15T00:00:00"/>
    <d v="2019-07-14T00:00:00"/>
    <s v="纯保底"/>
    <n v="0"/>
    <n v="0"/>
    <s v=""/>
    <n v="5"/>
  </r>
  <r>
    <d v="2016-07-01T00:00:00"/>
    <x v="5"/>
    <x v="5"/>
    <s v="东书房"/>
    <n v="491326.8"/>
    <n v="81019.789320000011"/>
    <x v="2682"/>
    <x v="8531"/>
    <x v="8458"/>
    <x v="208"/>
    <s v="儿童"/>
    <x v="26"/>
    <s v="语言中心/音乐中心/舞蹈学院"/>
    <d v="2015-04-18T00:00:00"/>
    <d v="2020-04-17T00:00:00"/>
    <s v="纯保底"/>
    <n v="0"/>
    <n v="0"/>
    <s v=""/>
    <n v="5"/>
  </r>
  <r>
    <d v="2016-07-01T00:00:00"/>
    <x v="5"/>
    <x v="5"/>
    <s v="哈泥天空农场"/>
    <n v="14491.199999999999"/>
    <n v="5045.8358399999997"/>
    <x v="4991"/>
    <x v="8532"/>
    <x v="8459"/>
    <x v="57"/>
    <s v="儿童"/>
    <x v="22"/>
    <s v="儿童主题乐园"/>
    <d v="2016-04-01T00:00:00"/>
    <d v="2019-03-31T00:00:00"/>
    <s v="保底与流水两者取高"/>
    <s v="0.09"/>
    <s v="0.09"/>
    <s v=""/>
    <n v="3"/>
  </r>
  <r>
    <d v="2016-08-01T00:00:00"/>
    <x v="5"/>
    <x v="5"/>
    <s v="正格健身会所"/>
    <n v="61659.6"/>
    <n v="64261.635119999999"/>
    <x v="4992"/>
    <x v="8533"/>
    <x v="8460"/>
    <x v="201"/>
    <s v="休闲娱乐"/>
    <x v="27"/>
    <s v="健身中心"/>
    <d v="2013-01-12T00:00:00"/>
    <d v="2021-05-11T00:00:00"/>
    <s v="纯保底"/>
    <n v="0"/>
    <n v="0"/>
    <s v=""/>
    <n v="8.3000000000000007"/>
  </r>
  <r>
    <d v="2016-08-01T00:00:00"/>
    <x v="5"/>
    <x v="5"/>
    <s v="姗娜娜足浴SPA"/>
    <n v="271783.2"/>
    <n v="68136.048239999989"/>
    <x v="4993"/>
    <x v="8534"/>
    <x v="8461"/>
    <x v="200"/>
    <s v="休闲娱乐"/>
    <x v="10"/>
    <s v="桑拿"/>
    <d v="2013-01-12T00:00:00"/>
    <d v="2021-06-10T00:00:00"/>
    <s v="纯保底"/>
    <n v="0"/>
    <n v="0"/>
    <s v=""/>
    <n v="8.4"/>
  </r>
  <r>
    <d v="2016-08-01T00:00:00"/>
    <x v="5"/>
    <x v="5"/>
    <s v="弄堂里"/>
    <n v="1169367.5999999999"/>
    <n v="43500.474720000006"/>
    <x v="4994"/>
    <x v="8535"/>
    <x v="8462"/>
    <x v="203"/>
    <s v="餐饮"/>
    <x v="2"/>
    <s v="餐馆/饭店"/>
    <d v="2012-12-13T00:00:00"/>
    <d v="2021-05-09T00:00:00"/>
    <s v="保底(含物管费)与流水两者取高"/>
    <s v="0."/>
    <s v="0."/>
    <s v=""/>
    <n v="8.4"/>
  </r>
  <r>
    <d v="2016-08-01T00:00:00"/>
    <x v="5"/>
    <x v="5"/>
    <s v="西旺茶餐厅"/>
    <n v="777891.6"/>
    <n v="86423.756759999989"/>
    <x v="4995"/>
    <x v="8536"/>
    <x v="8463"/>
    <x v="202"/>
    <s v="餐饮"/>
    <x v="2"/>
    <s v="餐馆/饭店"/>
    <d v="2013-03-08T00:00:00"/>
    <d v="2021-05-21T00:00:00"/>
    <s v="保底(含物管费)与流水两者取高"/>
    <s v="0.09"/>
    <s v="0.09"/>
    <s v=""/>
    <n v="8.1999999999999993"/>
  </r>
  <r>
    <d v="2016-08-01T00:00:00"/>
    <x v="5"/>
    <x v="5"/>
    <s v="锅内锅外"/>
    <n v="1026379.2"/>
    <n v="102022.09247999999"/>
    <x v="4996"/>
    <x v="8537"/>
    <x v="8464"/>
    <x v="206"/>
    <s v="餐饮"/>
    <x v="2"/>
    <s v="餐馆/饭店"/>
    <d v="2014-06-18T00:00:00"/>
    <d v="2022-06-17T00:00:00"/>
    <s v="保底与流水两者取高"/>
    <s v="0.05"/>
    <s v="0.05"/>
    <s v=""/>
    <n v="8"/>
  </r>
  <r>
    <d v="2016-08-01T00:00:00"/>
    <x v="5"/>
    <x v="5"/>
    <s v="英孚教育"/>
    <n v="633715.19999999995"/>
    <n v="103865.92128000001"/>
    <x v="2672"/>
    <x v="8538"/>
    <x v="8465"/>
    <x v="207"/>
    <s v="儿童"/>
    <x v="26"/>
    <s v="儿童早教"/>
    <d v="2014-07-15T00:00:00"/>
    <d v="2019-07-14T00:00:00"/>
    <s v="纯保底"/>
    <n v="0"/>
    <n v="0"/>
    <s v=""/>
    <n v="5"/>
  </r>
  <r>
    <d v="2016-08-01T00:00:00"/>
    <x v="5"/>
    <x v="5"/>
    <s v="东书房"/>
    <n v="415076.39999999997"/>
    <n v="81022.913279999993"/>
    <x v="4997"/>
    <x v="8539"/>
    <x v="8466"/>
    <x v="208"/>
    <s v="儿童"/>
    <x v="26"/>
    <s v="语言中心/音乐中心/舞蹈学院"/>
    <d v="2015-04-18T00:00:00"/>
    <d v="2020-04-17T00:00:00"/>
    <s v="纯保底"/>
    <n v="0"/>
    <n v="0"/>
    <s v=""/>
    <n v="5"/>
  </r>
  <r>
    <d v="2016-08-01T00:00:00"/>
    <x v="5"/>
    <x v="5"/>
    <s v="哈泥天空农场"/>
    <n v="17630.399999999998"/>
    <n v="5045.8204800000003"/>
    <x v="4998"/>
    <x v="8540"/>
    <x v="8467"/>
    <x v="57"/>
    <s v="儿童"/>
    <x v="22"/>
    <s v="儿童主题乐园"/>
    <d v="2016-04-01T00:00:00"/>
    <d v="2019-03-31T00:00:00"/>
    <s v="保底与流水两者取高"/>
    <s v="0.09"/>
    <s v="0.09"/>
    <s v=""/>
    <n v="3"/>
  </r>
  <r>
    <d v="2016-09-01T00:00:00"/>
    <x v="5"/>
    <x v="5"/>
    <s v="正格健身会所"/>
    <n v="76376.399999999994"/>
    <n v="64263.102959999997"/>
    <x v="4999"/>
    <x v="8541"/>
    <x v="8468"/>
    <x v="201"/>
    <s v="休闲娱乐"/>
    <x v="27"/>
    <s v="健身中心"/>
    <d v="2013-01-12T00:00:00"/>
    <d v="2021-05-11T00:00:00"/>
    <s v="纯保底"/>
    <n v="0"/>
    <n v="0"/>
    <s v=""/>
    <n v="8.3000000000000007"/>
  </r>
  <r>
    <d v="2016-09-01T00:00:00"/>
    <x v="5"/>
    <x v="5"/>
    <s v="姗娜娜足浴SPA"/>
    <n v="225310.8"/>
    <n v="68133.985920000006"/>
    <x v="5000"/>
    <x v="8542"/>
    <x v="8469"/>
    <x v="200"/>
    <s v="休闲娱乐"/>
    <x v="10"/>
    <s v="桑拿"/>
    <d v="2013-01-12T00:00:00"/>
    <d v="2021-06-10T00:00:00"/>
    <s v="纯保底"/>
    <n v="0"/>
    <n v="0"/>
    <s v=""/>
    <n v="8.4"/>
  </r>
  <r>
    <d v="2016-09-01T00:00:00"/>
    <x v="5"/>
    <x v="5"/>
    <s v="弄堂里"/>
    <n v="1134980.3999999999"/>
    <n v="43469.749320000003"/>
    <x v="2810"/>
    <x v="8543"/>
    <x v="8470"/>
    <x v="203"/>
    <s v="餐饮"/>
    <x v="2"/>
    <s v="餐馆/饭店"/>
    <d v="2012-12-13T00:00:00"/>
    <d v="2021-05-09T00:00:00"/>
    <s v="保底(含物管费)与流水两者取高"/>
    <s v="0."/>
    <s v="0."/>
    <s v=""/>
    <n v="8.4"/>
  </r>
  <r>
    <d v="2016-09-01T00:00:00"/>
    <x v="5"/>
    <x v="5"/>
    <s v="西旺茶餐厅"/>
    <n v="561727.19999999995"/>
    <n v="86393.643360000016"/>
    <x v="1911"/>
    <x v="8544"/>
    <x v="8471"/>
    <x v="202"/>
    <s v="餐饮"/>
    <x v="2"/>
    <s v="餐馆/饭店"/>
    <d v="2013-03-08T00:00:00"/>
    <d v="2021-05-21T00:00:00"/>
    <s v="保底(含物管费)与流水两者取高"/>
    <s v="0.09"/>
    <s v="0.09"/>
    <s v=""/>
    <n v="8.1999999999999993"/>
  </r>
  <r>
    <d v="2016-09-01T00:00:00"/>
    <x v="5"/>
    <x v="5"/>
    <s v="锅内锅外"/>
    <n v="957831.6"/>
    <n v="105361.476"/>
    <x v="456"/>
    <x v="8545"/>
    <x v="8472"/>
    <x v="206"/>
    <s v="餐饮"/>
    <x v="2"/>
    <s v="餐馆/饭店"/>
    <d v="2014-06-18T00:00:00"/>
    <d v="2022-06-17T00:00:00"/>
    <s v="保底与流水两者取高"/>
    <s v="0.05,0.06"/>
    <s v="0.05"/>
    <s v="0.06"/>
    <n v="8"/>
  </r>
  <r>
    <d v="2016-09-01T00:00:00"/>
    <x v="5"/>
    <x v="5"/>
    <s v="英孚教育"/>
    <n v="1484360.4"/>
    <n v="105834.89652000001"/>
    <x v="725"/>
    <x v="8546"/>
    <x v="8473"/>
    <x v="207"/>
    <s v="儿童"/>
    <x v="26"/>
    <s v="儿童早教"/>
    <d v="2014-07-15T00:00:00"/>
    <d v="2019-07-14T00:00:00"/>
    <s v="纯保底"/>
    <n v="0"/>
    <n v="0"/>
    <s v=""/>
    <n v="5"/>
  </r>
  <r>
    <d v="2016-09-01T00:00:00"/>
    <x v="5"/>
    <x v="5"/>
    <s v="东书房"/>
    <n v="470568"/>
    <n v="80984.752799999987"/>
    <x v="5001"/>
    <x v="8547"/>
    <x v="8474"/>
    <x v="208"/>
    <s v="儿童"/>
    <x v="26"/>
    <s v="语言中心/音乐中心/舞蹈学院"/>
    <d v="2015-04-18T00:00:00"/>
    <d v="2020-04-17T00:00:00"/>
    <s v="纯保底"/>
    <n v="0"/>
    <n v="0"/>
    <s v=""/>
    <n v="5"/>
  </r>
  <r>
    <d v="2016-09-01T00:00:00"/>
    <x v="5"/>
    <x v="5"/>
    <s v="哈泥天空农场"/>
    <n v="19401.240000000002"/>
    <n v="5046.2625240000007"/>
    <x v="5002"/>
    <x v="8548"/>
    <x v="8475"/>
    <x v="57"/>
    <s v="儿童"/>
    <x v="22"/>
    <s v="儿童主题乐园"/>
    <d v="2016-04-01T00:00:00"/>
    <d v="2019-03-31T00:00:00"/>
    <s v="保底与流水两者取高"/>
    <s v="0.09"/>
    <s v="0.09"/>
    <s v=""/>
    <n v="3"/>
  </r>
  <r>
    <d v="2016-10-01T00:00:00"/>
    <x v="5"/>
    <x v="5"/>
    <s v="弄堂里"/>
    <n v="1386561.5999999999"/>
    <n v="43399.378079999995"/>
    <x v="4916"/>
    <x v="8549"/>
    <x v="8476"/>
    <x v="203"/>
    <s v="餐饮"/>
    <x v="2"/>
    <s v="餐馆/饭店"/>
    <d v="2012-12-13T00:00:00"/>
    <d v="2021-05-09T00:00:00"/>
    <s v="保底(含物管费)与流水两者取高"/>
    <s v="0."/>
    <s v="0."/>
    <s v=""/>
    <n v="8.4"/>
  </r>
  <r>
    <d v="2016-10-01T00:00:00"/>
    <x v="5"/>
    <x v="5"/>
    <s v="西旺茶餐厅"/>
    <n v="903514.79999999993"/>
    <n v="86376.014880000002"/>
    <x v="2108"/>
    <x v="8550"/>
    <x v="8477"/>
    <x v="202"/>
    <s v="餐饮"/>
    <x v="2"/>
    <s v="餐馆/饭店"/>
    <d v="2013-03-08T00:00:00"/>
    <d v="2021-05-21T00:00:00"/>
    <s v="保底(含物管费)与流水两者取高"/>
    <s v="0.09"/>
    <s v="0.09"/>
    <s v=""/>
    <n v="8.1999999999999993"/>
  </r>
  <r>
    <d v="2016-10-01T00:00:00"/>
    <x v="5"/>
    <x v="5"/>
    <s v="英孚教育"/>
    <n v="978902.39999999991"/>
    <n v="107287.70304000001"/>
    <x v="5003"/>
    <x v="8551"/>
    <x v="8478"/>
    <x v="207"/>
    <s v="儿童"/>
    <x v="26"/>
    <s v="儿童早教"/>
    <d v="2014-07-15T00:00:00"/>
    <d v="2019-07-14T00:00:00"/>
    <s v="纯保底"/>
    <n v="0"/>
    <n v="0"/>
    <s v=""/>
    <n v="5"/>
  </r>
  <r>
    <d v="2016-10-01T00:00:00"/>
    <x v="5"/>
    <x v="5"/>
    <s v="姗娜娜足浴SPA"/>
    <n v="241791.59999999998"/>
    <n v="68136.872879999995"/>
    <x v="871"/>
    <x v="8552"/>
    <x v="8479"/>
    <x v="200"/>
    <s v="休闲娱乐"/>
    <x v="10"/>
    <s v="桑拿"/>
    <d v="2013-01-12T00:00:00"/>
    <d v="2021-06-10T00:00:00"/>
    <s v="纯保底"/>
    <n v="0"/>
    <n v="0"/>
    <s v=""/>
    <n v="8.4"/>
  </r>
  <r>
    <d v="2016-10-01T00:00:00"/>
    <x v="5"/>
    <x v="5"/>
    <s v="锅内锅外"/>
    <n v="1134360"/>
    <n v="112528.51199999999"/>
    <x v="5004"/>
    <x v="8553"/>
    <x v="8480"/>
    <x v="206"/>
    <s v="餐饮"/>
    <x v="2"/>
    <s v="餐馆/饭店"/>
    <d v="2014-06-18T00:00:00"/>
    <d v="2022-06-17T00:00:00"/>
    <s v="保底与流水两者取高"/>
    <s v="0.06"/>
    <s v="0.06"/>
    <s v=""/>
    <n v="8"/>
  </r>
  <r>
    <d v="2016-10-01T00:00:00"/>
    <x v="5"/>
    <x v="5"/>
    <s v="正格健身会所"/>
    <n v="347601.6"/>
    <n v="64271.535839999997"/>
    <x v="961"/>
    <x v="8554"/>
    <x v="8481"/>
    <x v="201"/>
    <s v="休闲娱乐"/>
    <x v="27"/>
    <s v="健身中心"/>
    <d v="2013-01-12T00:00:00"/>
    <d v="2021-05-11T00:00:00"/>
    <s v="纯保底"/>
    <n v="0"/>
    <n v="0"/>
    <s v=""/>
    <n v="8.3000000000000007"/>
  </r>
  <r>
    <d v="2016-10-01T00:00:00"/>
    <x v="5"/>
    <x v="5"/>
    <s v="东书房"/>
    <n v="503300.39999999997"/>
    <n v="80981.034359999991"/>
    <x v="962"/>
    <x v="8555"/>
    <x v="8482"/>
    <x v="208"/>
    <s v="儿童"/>
    <x v="26"/>
    <s v="语言中心/音乐中心/舞蹈学院"/>
    <d v="2015-04-18T00:00:00"/>
    <d v="2020-04-17T00:00:00"/>
    <s v="纯保底"/>
    <n v="0"/>
    <n v="0"/>
    <s v=""/>
    <n v="5"/>
  </r>
  <r>
    <d v="2016-10-01T00:00:00"/>
    <x v="5"/>
    <x v="5"/>
    <s v="哈泥天空农场"/>
    <n v="46605.599999999999"/>
    <n v="5047.3864800000001"/>
    <x v="1848"/>
    <x v="8556"/>
    <x v="8483"/>
    <x v="57"/>
    <s v="儿童"/>
    <x v="22"/>
    <s v="儿童主题乐园"/>
    <d v="2016-04-01T00:00:00"/>
    <d v="2019-03-31T00:00:00"/>
    <s v="保底与流水两者取高"/>
    <s v="0.09"/>
    <s v="0.09"/>
    <s v=""/>
    <n v="3"/>
  </r>
  <r>
    <d v="2016-11-01T00:00:00"/>
    <x v="5"/>
    <x v="5"/>
    <s v="正格健身会所"/>
    <n v="537495.6"/>
    <n v="64284.473760000001"/>
    <x v="2258"/>
    <x v="8557"/>
    <x v="8484"/>
    <x v="201"/>
    <s v="休闲娱乐"/>
    <x v="27"/>
    <s v="健身中心"/>
    <d v="2013-01-12T00:00:00"/>
    <d v="2021-05-11T00:00:00"/>
    <s v="纯保底"/>
    <n v="0"/>
    <n v="0"/>
    <s v=""/>
    <n v="8.3000000000000007"/>
  </r>
  <r>
    <d v="2016-11-01T00:00:00"/>
    <x v="5"/>
    <x v="5"/>
    <s v="姗娜娜足浴SPA"/>
    <n v="333790.31999999995"/>
    <n v="68126.604311999996"/>
    <x v="5005"/>
    <x v="8558"/>
    <x v="8485"/>
    <x v="200"/>
    <s v="休闲娱乐"/>
    <x v="10"/>
    <s v="桑拿"/>
    <d v="2013-01-12T00:00:00"/>
    <d v="2021-06-10T00:00:00"/>
    <s v="纯保底"/>
    <n v="0"/>
    <n v="0"/>
    <s v=""/>
    <n v="8.4"/>
  </r>
  <r>
    <d v="2016-11-01T00:00:00"/>
    <x v="5"/>
    <x v="5"/>
    <s v="弄堂里"/>
    <n v="1062538.8"/>
    <n v="43457.836919999994"/>
    <x v="5006"/>
    <x v="8559"/>
    <x v="8486"/>
    <x v="203"/>
    <s v="餐饮"/>
    <x v="2"/>
    <s v="餐馆/饭店"/>
    <d v="2012-12-13T00:00:00"/>
    <d v="2021-05-09T00:00:00"/>
    <s v="保底(含物管费)与流水两者取高"/>
    <s v="0."/>
    <s v="0."/>
    <s v=""/>
    <n v="8.4"/>
  </r>
  <r>
    <d v="2016-11-01T00:00:00"/>
    <x v="5"/>
    <x v="5"/>
    <s v="西旺茶餐厅"/>
    <n v="713944.79999999993"/>
    <n v="86387.320799999987"/>
    <x v="502"/>
    <x v="8560"/>
    <x v="8487"/>
    <x v="202"/>
    <s v="餐饮"/>
    <x v="2"/>
    <s v="餐馆/饭店"/>
    <d v="2013-03-08T00:00:00"/>
    <d v="2021-05-21T00:00:00"/>
    <s v="保底(含物管费)与流水两者取高"/>
    <s v="0.09"/>
    <s v="0.09"/>
    <s v=""/>
    <n v="8.1999999999999993"/>
  </r>
  <r>
    <d v="2016-11-01T00:00:00"/>
    <x v="5"/>
    <x v="5"/>
    <s v="锅内锅外"/>
    <n v="1006635.6"/>
    <n v="108716.64480000001"/>
    <x v="3691"/>
    <x v="8561"/>
    <x v="8488"/>
    <x v="206"/>
    <s v="餐饮"/>
    <x v="2"/>
    <s v="餐馆/饭店"/>
    <d v="2014-06-18T00:00:00"/>
    <d v="2022-06-17T00:00:00"/>
    <s v="保底与流水两者取高"/>
    <s v="0.06"/>
    <s v="0.06"/>
    <s v=""/>
    <n v="8"/>
  </r>
  <r>
    <d v="2016-11-01T00:00:00"/>
    <x v="5"/>
    <x v="5"/>
    <s v="英孚教育"/>
    <n v="1207183.2"/>
    <n v="107197.86816"/>
    <x v="39"/>
    <x v="8562"/>
    <x v="8489"/>
    <x v="207"/>
    <s v="儿童"/>
    <x v="26"/>
    <s v="儿童早教"/>
    <d v="2014-07-15T00:00:00"/>
    <d v="2019-07-14T00:00:00"/>
    <s v="纯保底"/>
    <n v="0"/>
    <n v="0"/>
    <s v=""/>
    <n v="5"/>
  </r>
  <r>
    <d v="2016-11-01T00:00:00"/>
    <x v="5"/>
    <x v="5"/>
    <s v="东书房"/>
    <n v="507907.19999999995"/>
    <n v="81011.198399999994"/>
    <x v="1305"/>
    <x v="8563"/>
    <x v="8490"/>
    <x v="208"/>
    <s v="儿童"/>
    <x v="26"/>
    <s v="语言中心/音乐中心/舞蹈学院"/>
    <d v="2015-04-18T00:00:00"/>
    <d v="2020-04-17T00:00:00"/>
    <s v="纯保底"/>
    <n v="0"/>
    <n v="0"/>
    <s v=""/>
    <n v="5"/>
  </r>
  <r>
    <d v="2016-11-01T00:00:00"/>
    <x v="5"/>
    <x v="5"/>
    <s v="哈泥天空农场"/>
    <n v="43932.887999999999"/>
    <n v="5047.8888311999999"/>
    <x v="56"/>
    <x v="8564"/>
    <x v="8491"/>
    <x v="57"/>
    <s v="儿童"/>
    <x v="22"/>
    <s v="儿童主题乐园"/>
    <d v="2016-04-01T00:00:00"/>
    <d v="2019-03-31T00:00:00"/>
    <s v="保底与流水两者取高"/>
    <s v="0.09"/>
    <s v="0.09"/>
    <s v=""/>
    <n v="3"/>
  </r>
  <r>
    <d v="2016-12-01T00:00:00"/>
    <x v="5"/>
    <x v="5"/>
    <s v="东书房"/>
    <n v="506904"/>
    <n v="81003.2592"/>
    <x v="1840"/>
    <x v="8565"/>
    <x v="8492"/>
    <x v="208"/>
    <s v="儿童"/>
    <x v="26"/>
    <s v="语言中心/音乐中心/舞蹈学院"/>
    <d v="2015-04-18T00:00:00"/>
    <d v="2020-04-17T00:00:00"/>
    <s v="纯保底"/>
    <n v="0"/>
    <n v="0"/>
    <s v=""/>
    <n v="5"/>
  </r>
  <r>
    <d v="2016-12-01T00:00:00"/>
    <x v="5"/>
    <x v="5"/>
    <s v="锅内锅外"/>
    <n v="1002450"/>
    <n v="108765.825"/>
    <x v="5007"/>
    <x v="8566"/>
    <x v="8493"/>
    <x v="206"/>
    <s v="餐饮"/>
    <x v="2"/>
    <s v="餐馆/饭店"/>
    <d v="2014-06-18T00:00:00"/>
    <d v="2022-06-17T00:00:00"/>
    <s v="保底与流水两者取高"/>
    <s v="0.06"/>
    <s v="0.06"/>
    <s v=""/>
    <n v="8"/>
  </r>
  <r>
    <d v="2016-12-01T00:00:00"/>
    <x v="5"/>
    <x v="5"/>
    <s v="哈泥天空农场"/>
    <n v="59668.799999999996"/>
    <n v="6277.1577599999991"/>
    <x v="5008"/>
    <x v="8567"/>
    <x v="8494"/>
    <x v="57"/>
    <s v="儿童"/>
    <x v="22"/>
    <s v="儿童主题乐园"/>
    <d v="2016-04-01T00:00:00"/>
    <d v="2019-03-31T00:00:00"/>
    <s v="保底与流水两者取高"/>
    <s v="0.09"/>
    <s v="0.09"/>
    <s v=""/>
    <n v="3"/>
  </r>
  <r>
    <d v="2016-12-01T00:00:00"/>
    <x v="5"/>
    <x v="5"/>
    <s v="弄堂里"/>
    <n v="1146286.8"/>
    <n v="43444.269720000004"/>
    <x v="5009"/>
    <x v="8568"/>
    <x v="8495"/>
    <x v="203"/>
    <s v="餐饮"/>
    <x v="2"/>
    <s v="餐馆/饭店"/>
    <d v="2012-12-13T00:00:00"/>
    <d v="2021-05-09T00:00:00"/>
    <s v="保底(含物管费)与流水两者取高"/>
    <s v="0."/>
    <s v="0."/>
    <s v=""/>
    <n v="8.4"/>
  </r>
  <r>
    <d v="2016-12-01T00:00:00"/>
    <x v="5"/>
    <x v="5"/>
    <s v="姗娜娜足浴SPA"/>
    <n v="179436"/>
    <n v="68131.849199999997"/>
    <x v="1304"/>
    <x v="8569"/>
    <x v="8496"/>
    <x v="200"/>
    <s v="休闲娱乐"/>
    <x v="10"/>
    <s v="桑拿"/>
    <d v="2013-01-12T00:00:00"/>
    <d v="2021-06-10T00:00:00"/>
    <s v="纯保底"/>
    <n v="0"/>
    <n v="0"/>
    <s v=""/>
    <n v="8.4"/>
  </r>
  <r>
    <d v="2016-12-01T00:00:00"/>
    <x v="5"/>
    <x v="5"/>
    <s v="西旺茶餐厅"/>
    <n v="816272.4"/>
    <n v="86361.619919999997"/>
    <x v="5010"/>
    <x v="8570"/>
    <x v="8497"/>
    <x v="202"/>
    <s v="餐饮"/>
    <x v="2"/>
    <s v="餐馆/饭店"/>
    <d v="2013-03-08T00:00:00"/>
    <d v="2021-05-21T00:00:00"/>
    <s v="保底(含物管费)与流水两者取高"/>
    <s v="0.09"/>
    <s v="0.09"/>
    <s v=""/>
    <n v="8.1999999999999993"/>
  </r>
  <r>
    <d v="2016-12-01T00:00:00"/>
    <x v="5"/>
    <x v="5"/>
    <s v="英孚教育"/>
    <n v="1301078.3999999999"/>
    <n v="107208.86016"/>
    <x v="1250"/>
    <x v="8571"/>
    <x v="8498"/>
    <x v="207"/>
    <s v="儿童"/>
    <x v="26"/>
    <s v="儿童早教"/>
    <d v="2014-07-15T00:00:00"/>
    <d v="2019-07-14T00:00:00"/>
    <s v="纯保底"/>
    <n v="0"/>
    <n v="0"/>
    <s v=""/>
    <n v="5"/>
  </r>
  <r>
    <d v="2016-12-01T00:00:00"/>
    <x v="5"/>
    <x v="5"/>
    <s v="正格健身会所"/>
    <n v="439834.8"/>
    <n v="0"/>
    <x v="100"/>
    <x v="8572"/>
    <x v="104"/>
    <x v="201"/>
    <s v="休闲娱乐"/>
    <x v="27"/>
    <s v="健身中心"/>
    <d v="2013-01-12T00:00:00"/>
    <d v="2021-05-11T00:00:00"/>
    <s v="纯保底"/>
    <n v="0"/>
    <n v="0"/>
    <s v=""/>
    <n v="8.30000000000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B2798D-2C34-4D4C-8C6A-A7DD13EDEC89}" name="数据透视表28" cacheId="188" applyNumberFormats="0" applyBorderFormats="0" applyFontFormats="0" applyPatternFormats="0" applyAlignmentFormats="0" applyWidthHeightFormats="1" dataCaption="值" updatedVersion="6" minRefreshableVersion="3" showDrill="0" useAutoFormatting="1" rowGrandTotals="0" colGrandTotals="0" itemPrintTitles="1" createdVersion="6" indent="0" compact="0" compactData="0" gridDropZones="1" multipleFieldFilters="0" chartFormat="1" rowHeaderCaption="商铺面积">
  <location ref="P11:R345" firstHeaderRow="2" firstDataRow="2" firstDataCol="2"/>
  <pivotFields count="20">
    <pivotField compact="0" numFmtId="176" outline="0" showAll="0"/>
    <pivotField axis="axisRow" compact="0" outline="0" showAll="0" sortType="descending">
      <items count="7">
        <item x="2"/>
        <item x="5"/>
        <item x="4"/>
        <item x="1"/>
        <item x="0"/>
        <item x="3"/>
        <item t="default"/>
      </items>
    </pivotField>
    <pivotField compact="0" outline="0" showAll="0"/>
    <pivotField compact="0" outline="0" showAll="0"/>
    <pivotField compact="0" numFmtId="177" outline="0" showAll="0"/>
    <pivotField compact="0" numFmtId="177" outline="0" showAll="0"/>
    <pivotField compact="0" numFmtId="9" outline="0" showAll="0"/>
    <pivotField compact="0" numFmtId="180" outline="0" showAll="0"/>
    <pivotField dataField="1" compact="0" numFmtId="177" outline="0" showAll="0">
      <items count="8500">
        <item x="104"/>
        <item x="7830"/>
        <item x="2659"/>
        <item x="6263"/>
        <item x="4392"/>
        <item x="3963"/>
        <item x="2909"/>
        <item x="8220"/>
        <item x="2655"/>
        <item x="4021"/>
        <item x="3464"/>
        <item x="2259"/>
        <item x="2700"/>
        <item x="3871"/>
        <item x="879"/>
        <item x="4077"/>
        <item x="2669"/>
        <item x="2952"/>
        <item x="2781"/>
        <item x="2865"/>
        <item x="3828"/>
        <item x="3747"/>
        <item x="386"/>
        <item x="3708"/>
        <item x="3513"/>
        <item x="3257"/>
        <item x="3659"/>
        <item x="3415"/>
        <item x="2651"/>
        <item x="2565"/>
        <item x="2740"/>
        <item x="3081"/>
        <item x="3897"/>
        <item x="3611"/>
        <item x="2647"/>
        <item x="3823"/>
        <item x="2728"/>
        <item x="3174"/>
        <item x="4882"/>
        <item x="7304"/>
        <item x="3114"/>
        <item x="3562"/>
        <item x="5635"/>
        <item x="5671"/>
        <item x="3787"/>
        <item x="4227"/>
        <item x="4991"/>
        <item x="2995"/>
        <item x="5172"/>
        <item x="5706"/>
        <item x="5566"/>
        <item x="2822"/>
        <item x="8237"/>
        <item x="8225"/>
        <item x="5745"/>
        <item x="4938"/>
        <item x="8224"/>
        <item x="8222"/>
        <item x="4826"/>
        <item x="8221"/>
        <item x="3126"/>
        <item x="3069"/>
        <item x="3038"/>
        <item x="5049"/>
        <item x="4334"/>
        <item x="3319"/>
        <item x="5234"/>
        <item x="3210"/>
        <item x="4280"/>
        <item x="2696"/>
        <item x="3270"/>
        <item x="4056"/>
        <item x="2688"/>
        <item x="3222"/>
        <item x="8231"/>
        <item x="5879"/>
        <item x="5954"/>
        <item x="3265"/>
        <item x="5109"/>
        <item x="6355"/>
        <item x="4389"/>
        <item x="3368"/>
        <item x="4176"/>
        <item x="2769"/>
        <item x="2648"/>
        <item x="7248"/>
        <item x="5810"/>
        <item x="8302"/>
        <item x="8344"/>
        <item x="8316"/>
        <item x="8330"/>
        <item x="8351"/>
        <item x="8337"/>
        <item x="8358"/>
        <item x="8297"/>
        <item x="8323"/>
        <item x="2854"/>
        <item x="2736"/>
        <item x="4769"/>
        <item x="6014"/>
        <item x="4712"/>
        <item x="6924"/>
        <item x="5498"/>
        <item x="3703"/>
        <item x="5295"/>
        <item x="4543"/>
        <item x="6401"/>
        <item x="3077"/>
        <item x="4126"/>
        <item x="7193"/>
        <item x="6812"/>
        <item x="3218"/>
        <item x="3306"/>
        <item x="6309"/>
        <item x="3170"/>
        <item x="2709"/>
        <item x="3070"/>
        <item x="3115"/>
        <item x="1260"/>
        <item x="8276"/>
        <item x="8250"/>
        <item x="8245"/>
        <item x="8234"/>
        <item x="8228"/>
        <item x="8240"/>
        <item x="6224"/>
        <item x="3746"/>
        <item x="3258"/>
        <item x="6093"/>
        <item x="5862"/>
        <item x="3122"/>
        <item x="2770"/>
        <item x="3307"/>
        <item x="6758"/>
        <item x="6266"/>
        <item x="2750"/>
        <item x="4489"/>
        <item x="1535"/>
        <item x="3782"/>
        <item x="8309"/>
        <item x="6649"/>
        <item x="3027"/>
        <item x="6704"/>
        <item x="4598"/>
        <item x="2948"/>
        <item x="3211"/>
        <item x="3763"/>
        <item x="6197"/>
        <item x="3695"/>
        <item x="4433"/>
        <item x="6868"/>
        <item x="2940"/>
        <item x="7139"/>
        <item x="2941"/>
        <item x="3162"/>
        <item x="3314"/>
        <item x="2905"/>
        <item x="6245"/>
        <item x="3410"/>
        <item x="3459"/>
        <item x="5429"/>
        <item x="5361"/>
        <item x="3356"/>
        <item x="3034"/>
        <item x="2689"/>
        <item x="6452"/>
        <item x="3599"/>
        <item x="3827"/>
        <item x="3206"/>
        <item x="2777"/>
        <item x="2983"/>
        <item x="3866"/>
        <item x="4040"/>
        <item x="6338"/>
        <item x="3026"/>
        <item x="3962"/>
        <item x="413"/>
        <item x="6597"/>
        <item x="4655"/>
        <item x="2238"/>
        <item x="3363"/>
        <item x="7035"/>
        <item x="2692"/>
        <item x="4016"/>
        <item x="3158"/>
        <item x="3501"/>
        <item x="2791"/>
        <item x="3261"/>
        <item x="3870"/>
        <item x="7090"/>
        <item x="3696"/>
        <item x="2110"/>
        <item x="7979"/>
        <item x="3253"/>
        <item x="2811"/>
        <item x="6228"/>
        <item x="2861"/>
        <item x="2984"/>
        <item x="2729"/>
        <item x="2936"/>
        <item x="3550"/>
        <item x="4048"/>
        <item x="3606"/>
        <item x="6632"/>
        <item x="3065"/>
        <item x="3647"/>
        <item x="2810"/>
        <item x="8"/>
        <item x="3822"/>
        <item x="3455"/>
        <item x="3406"/>
        <item x="6267"/>
        <item x="3508"/>
        <item x="3654"/>
        <item x="6980"/>
        <item x="3786"/>
        <item x="3403"/>
        <item x="3214"/>
        <item x="26"/>
        <item x="80"/>
        <item x="17"/>
        <item x="58"/>
        <item x="46"/>
        <item x="36"/>
        <item x="67"/>
        <item x="2732"/>
        <item x="3166"/>
        <item x="7587"/>
        <item x="3958"/>
        <item x="5674"/>
        <item x="3110"/>
        <item x="2877"/>
        <item x="6502"/>
        <item x="7700"/>
        <item x="6384"/>
        <item x="1969"/>
        <item x="3500"/>
        <item x="2893"/>
        <item x="6553"/>
        <item x="1465"/>
        <item x="2991"/>
        <item x="3073"/>
        <item x="3742"/>
        <item x="4075"/>
        <item x="2834"/>
        <item x="3699"/>
        <item x="2857"/>
        <item x="3310"/>
        <item x="2818"/>
        <item x="93"/>
        <item x="3022"/>
        <item x="7335"/>
        <item x="3549"/>
        <item x="3355"/>
        <item x="3598"/>
        <item x="3741"/>
        <item x="4911"/>
        <item x="3783"/>
        <item x="5025"/>
        <item x="4154"/>
        <item x="4367"/>
        <item x="4579"/>
        <item x="5147"/>
        <item x="8341"/>
        <item x="4312"/>
        <item x="4860"/>
        <item x="4970"/>
        <item x="4258"/>
        <item x="8274"/>
        <item x="8312"/>
        <item x="8249"/>
        <item x="8403"/>
        <item x="4105"/>
        <item x="8390"/>
        <item x="8306"/>
        <item x="8305"/>
        <item x="8397"/>
        <item x="8313"/>
        <item x="8376"/>
        <item x="8226"/>
        <item x="8233"/>
        <item x="8238"/>
        <item x="8432"/>
        <item x="8232"/>
        <item x="8319"/>
        <item x="8340"/>
        <item x="8369"/>
        <item x="8244"/>
        <item x="8417"/>
        <item x="8355"/>
        <item x="8396"/>
        <item x="8293"/>
        <item x="8348"/>
        <item x="8424"/>
        <item x="8334"/>
        <item x="8275"/>
        <item x="8431"/>
        <item x="8333"/>
        <item x="8418"/>
        <item x="8361"/>
        <item x="8410"/>
        <item x="8389"/>
        <item x="8411"/>
        <item x="8298"/>
        <item x="8438"/>
        <item x="8243"/>
        <item x="8368"/>
        <item x="8425"/>
        <item x="8347"/>
        <item x="4634"/>
        <item x="8382"/>
        <item x="8326"/>
        <item x="8404"/>
        <item x="8375"/>
        <item x="8327"/>
        <item x="8299"/>
        <item x="8239"/>
        <item x="8354"/>
        <item x="8294"/>
        <item x="8248"/>
        <item x="8227"/>
        <item x="5084"/>
        <item x="8320"/>
        <item x="4411"/>
        <item x="8383"/>
        <item x="8362"/>
        <item x="4691"/>
        <item x="4523"/>
        <item x="4467"/>
        <item x="4205"/>
        <item x="4805"/>
        <item x="4748"/>
        <item x="4916"/>
        <item x="3781"/>
        <item x="8230"/>
        <item x="2901"/>
        <item x="2773"/>
        <item x="3869"/>
        <item x="4039"/>
        <item x="3826"/>
        <item x="3557"/>
        <item x="3118"/>
        <item x="106"/>
        <item x="212"/>
        <item x="161"/>
        <item x="270"/>
        <item x="199"/>
        <item x="186"/>
        <item x="236"/>
        <item x="224"/>
        <item x="174"/>
        <item x="247"/>
        <item x="258"/>
        <item x="6242"/>
        <item x="4037"/>
        <item x="225"/>
        <item x="3709"/>
        <item x="3899"/>
        <item x="4230"/>
        <item x="2480"/>
        <item x="3824"/>
        <item x="8439"/>
        <item x="3646"/>
        <item x="8445"/>
        <item x="3302"/>
        <item x="2853"/>
        <item x="8380"/>
        <item x="8436"/>
        <item x="8310"/>
        <item x="8352"/>
        <item x="8331"/>
        <item x="8303"/>
        <item x="8453"/>
        <item x="8485"/>
        <item x="8452"/>
        <item x="8460"/>
        <item x="8496"/>
        <item x="8468"/>
        <item x="8444"/>
        <item x="8469"/>
        <item x="8408"/>
        <item x="8461"/>
        <item x="8479"/>
        <item x="8373"/>
        <item x="8387"/>
        <item x="8415"/>
        <item x="8345"/>
        <item x="8394"/>
        <item x="8481"/>
        <item x="8317"/>
        <item x="8366"/>
        <item x="8422"/>
        <item x="8338"/>
        <item x="8324"/>
        <item x="8429"/>
        <item x="8484"/>
        <item x="8359"/>
        <item x="8401"/>
        <item x="5210"/>
        <item x="3452"/>
        <item x="479"/>
        <item x="3745"/>
        <item x="8223"/>
        <item x="3785"/>
        <item x="4057"/>
        <item x="3867"/>
        <item x="6226"/>
        <item x="7030"/>
        <item x="2897"/>
        <item x="2979"/>
        <item x="3691"/>
        <item x="2596"/>
        <item x="3898"/>
        <item x="7031"/>
        <item x="4035"/>
        <item x="4036"/>
        <item x="7127"/>
        <item x="7758"/>
        <item x="1970"/>
        <item x="3602"/>
        <item x="8456"/>
        <item x="7775"/>
        <item x="8448"/>
        <item x="3163"/>
        <item x="8464"/>
        <item x="6580"/>
        <item x="3961"/>
        <item x="3359"/>
        <item x="8343"/>
        <item x="8242"/>
        <item x="8296"/>
        <item x="8322"/>
        <item x="8308"/>
        <item x="6884"/>
        <item x="6558"/>
        <item x="6316"/>
        <item x="6362"/>
        <item x="6610"/>
        <item x="8278"/>
        <item x="6665"/>
        <item x="6940"/>
        <item x="8236"/>
        <item x="6270"/>
        <item x="6720"/>
        <item x="6412"/>
        <item x="6996"/>
        <item x="6514"/>
        <item x="6463"/>
        <item x="8350"/>
        <item x="6774"/>
        <item x="6828"/>
        <item x="8329"/>
        <item x="8301"/>
        <item x="8336"/>
        <item x="8247"/>
        <item x="8315"/>
        <item x="8252"/>
        <item x="4038"/>
        <item x="3447"/>
        <item x="2629"/>
        <item x="881"/>
        <item x="3545"/>
        <item x="3398"/>
        <item x="6291"/>
        <item x="6796"/>
        <item x="8472"/>
        <item x="3650"/>
        <item x="2649"/>
        <item x="5811"/>
        <item x="5402"/>
        <item x="5680"/>
        <item x="5471"/>
        <item x="5880"/>
        <item x="5955"/>
        <item x="5539"/>
        <item x="5334"/>
        <item x="5271"/>
        <item x="5746"/>
        <item x="6094"/>
        <item x="6217"/>
        <item x="5608"/>
        <item x="6028"/>
        <item x="2898"/>
        <item x="4076"/>
        <item x="2944"/>
        <item x="7051"/>
        <item x="3553"/>
        <item x="351"/>
        <item x="327"/>
        <item x="374"/>
        <item x="339"/>
        <item x="291"/>
        <item x="362"/>
        <item x="303"/>
        <item x="315"/>
        <item x="3030"/>
        <item x="3496"/>
        <item x="6434"/>
        <item x="7153"/>
        <item x="7489"/>
        <item x="7907"/>
        <item x="7207"/>
        <item x="8096"/>
        <item x="7658"/>
        <item x="7717"/>
        <item x="7843"/>
        <item x="7602"/>
        <item x="7320"/>
        <item x="7262"/>
        <item x="7105"/>
        <item x="7970"/>
        <item x="7546"/>
        <item x="7376"/>
        <item x="7433"/>
        <item x="7782"/>
        <item x="8045"/>
        <item x="8211"/>
        <item x="1530"/>
        <item x="3594"/>
        <item x="8357"/>
        <item x="2792"/>
        <item x="2878"/>
        <item x="3094"/>
        <item x="3007"/>
        <item x="2710"/>
        <item x="2964"/>
        <item x="2835"/>
        <item x="2670"/>
        <item x="2921"/>
        <item x="2751"/>
        <item x="3050"/>
        <item x="6238"/>
        <item x="8488"/>
        <item x="8493"/>
        <item x="5673"/>
        <item x="8379"/>
        <item x="8393"/>
        <item x="8476"/>
        <item x="8414"/>
        <item x="8442"/>
        <item x="8421"/>
        <item x="4732"/>
        <item x="4242"/>
        <item x="4451"/>
        <item x="4138"/>
        <item x="4675"/>
        <item x="4789"/>
        <item x="8495"/>
        <item x="4189"/>
        <item x="4507"/>
        <item x="8428"/>
        <item x="8400"/>
        <item x="4618"/>
        <item x="4351"/>
        <item x="8372"/>
        <item x="8486"/>
        <item x="4296"/>
        <item x="4089"/>
        <item x="4395"/>
        <item x="4563"/>
        <item x="8435"/>
        <item x="8470"/>
        <item x="8407"/>
        <item x="8454"/>
        <item x="8446"/>
        <item x="8462"/>
        <item x="8386"/>
        <item x="8365"/>
        <item x="6850"/>
        <item x="3142"/>
        <item x="7529"/>
        <item x="3451"/>
        <item x="2987"/>
        <item x="6742"/>
        <item x="401"/>
        <item x="3626"/>
        <item x="389"/>
        <item x="3431"/>
        <item x="3286"/>
        <item x="3675"/>
        <item x="3480"/>
        <item x="3382"/>
        <item x="3238"/>
        <item x="3529"/>
        <item x="3578"/>
        <item x="3190"/>
        <item x="3335"/>
        <item x="3642"/>
        <item x="8480"/>
        <item x="533"/>
        <item x="3957"/>
        <item x="3402"/>
        <item x="7642"/>
        <item x="3903"/>
        <item x="3725"/>
        <item x="3990"/>
        <item x="4030"/>
        <item x="3943"/>
        <item x="3851"/>
        <item x="3767"/>
        <item x="3911"/>
        <item x="3808"/>
        <item x="7055"/>
        <item x="6669"/>
        <item x="7157"/>
        <item x="6944"/>
        <item x="6366"/>
        <item x="6274"/>
        <item x="7109"/>
        <item x="7550"/>
        <item x="7662"/>
        <item x="7000"/>
        <item x="6724"/>
        <item x="6320"/>
        <item x="5454"/>
        <item x="5969"/>
        <item x="5894"/>
        <item x="5591"/>
        <item x="5523"/>
        <item x="5008"/>
        <item x="5662"/>
        <item x="5067"/>
        <item x="3714"/>
        <item x="4955"/>
        <item x="5317"/>
        <item x="5761"/>
        <item x="3713"/>
        <item x="6198"/>
        <item x="6108"/>
        <item x="6032"/>
        <item x="5825"/>
        <item x="5193"/>
        <item x="5254"/>
        <item x="6416"/>
        <item x="6518"/>
        <item x="7606"/>
        <item x="5130"/>
        <item x="7324"/>
        <item x="5385"/>
        <item x="7266"/>
        <item x="7493"/>
        <item x="6778"/>
        <item x="6687"/>
        <item x="7437"/>
        <item x="6888"/>
        <item x="6614"/>
        <item x="6467"/>
        <item x="6562"/>
        <item x="6832"/>
        <item x="7380"/>
        <item x="7211"/>
        <item x="4104"/>
        <item x="8104"/>
        <item x="2814"/>
        <item x="7916"/>
        <item x="3351"/>
        <item x="7229"/>
        <item x="6906"/>
        <item x="7396"/>
        <item x="3929"/>
        <item x="7680"/>
        <item x="4153"/>
        <item x="7721"/>
        <item x="4010"/>
        <item x="3865"/>
        <item x="8163"/>
        <item x="7966"/>
        <item x="7902"/>
        <item x="7777"/>
        <item x="8092"/>
        <item x="7838"/>
        <item x="8047"/>
        <item x="140"/>
        <item x="4881"/>
        <item x="6485"/>
        <item x="2519"/>
        <item x="1998"/>
        <item x="788"/>
        <item x="5663"/>
        <item x="829"/>
        <item x="3504"/>
        <item x="8064"/>
        <item x="7477"/>
        <item x="7533"/>
        <item x="7646"/>
        <item x="6313"/>
        <item x="6872"/>
        <item x="6601"/>
        <item x="7364"/>
        <item x="6557"/>
        <item x="6506"/>
        <item x="633"/>
        <item x="6762"/>
        <item x="7143"/>
        <item x="7704"/>
        <item x="7308"/>
        <item x="6708"/>
        <item x="7252"/>
        <item x="6405"/>
        <item x="6359"/>
        <item x="6456"/>
        <item x="6653"/>
        <item x="6816"/>
        <item x="7197"/>
        <item x="6928"/>
        <item x="7420"/>
        <item x="6984"/>
        <item x="2478"/>
        <item x="482"/>
        <item x="6536"/>
        <item x="7739"/>
        <item x="6227"/>
        <item x="7473"/>
        <item x="5700"/>
        <item x="5701"/>
        <item x="583"/>
        <item x="6962"/>
        <item x="4027"/>
        <item x="7416"/>
        <item x="2477"/>
        <item x="3941"/>
        <item x="7761"/>
        <item x="4028"/>
        <item x="3905"/>
        <item x="3743"/>
        <item x="2479"/>
        <item x="6265"/>
        <item x="4204"/>
        <item x="5212"/>
        <item x="5610"/>
        <item x="5473"/>
        <item x="4807"/>
        <item x="5885"/>
        <item x="5960"/>
        <item x="4137"/>
        <item x="4525"/>
        <item x="4636"/>
        <item x="5404"/>
        <item x="4174"/>
        <item x="8202"/>
        <item x="4348"/>
        <item x="4918"/>
        <item x="56"/>
        <item x="5682"/>
        <item x="4124"/>
        <item x="4469"/>
        <item x="5149"/>
        <item x="6404"/>
        <item x="7795"/>
        <item x="4294"/>
        <item x="4260"/>
        <item x="7920"/>
        <item x="7983"/>
        <item x="4156"/>
        <item x="8035"/>
        <item x="4862"/>
        <item x="4187"/>
        <item x="5541"/>
        <item x="4106"/>
        <item x="4369"/>
        <item x="6312"/>
        <item x="6358"/>
        <item x="8108"/>
        <item x="4188"/>
        <item x="4240"/>
        <item x="8020"/>
        <item x="4750"/>
        <item x="4088"/>
        <item x="8143"/>
        <item x="5751"/>
        <item x="4314"/>
        <item x="5086"/>
        <item x="4207"/>
        <item x="4581"/>
        <item x="4136"/>
        <item x="6099"/>
        <item x="4413"/>
        <item x="4087"/>
        <item x="7856"/>
        <item x="4693"/>
        <item x="5027"/>
        <item x="4972"/>
        <item x="6190"/>
        <item x="5816"/>
        <item x="5273"/>
        <item x="6027"/>
        <item x="5336"/>
        <item x="3308"/>
        <item x="1000"/>
        <item x="7072"/>
        <item x="685"/>
        <item x="481"/>
        <item x="2730"/>
        <item x="4241"/>
        <item x="6455"/>
        <item x="4278"/>
        <item x="2476"/>
        <item x="3959"/>
        <item x="7360"/>
        <item x="4031"/>
        <item x="3259"/>
        <item x="2771"/>
        <item x="6847"/>
        <item x="4784"/>
        <item x="4346"/>
        <item x="4541"/>
        <item x="4558"/>
        <item x="4617"/>
        <item x="6793"/>
        <item x="631"/>
        <item x="6652"/>
        <item x="7038"/>
        <item x="4506"/>
        <item x="8363"/>
        <item x="6707"/>
        <item x="4845"/>
        <item x="6629"/>
        <item x="4350"/>
        <item x="4880"/>
        <item x="4134"/>
        <item x="6556"/>
        <item x="4597"/>
        <item x="530"/>
        <item x="6927"/>
        <item x="4394"/>
        <item x="4450"/>
        <item x="4674"/>
        <item x="6600"/>
        <item x="6871"/>
        <item x="4731"/>
        <item x="580"/>
        <item x="6533"/>
        <item x="6983"/>
        <item x="4788"/>
        <item x="6815"/>
        <item x="4295"/>
        <item x="4613"/>
        <item x="4085"/>
        <item x="6505"/>
        <item x="4185"/>
        <item x="4387"/>
        <item x="6761"/>
        <item x="4238"/>
        <item x="7014"/>
        <item x="4487"/>
        <item x="4727"/>
        <item x="4768"/>
        <item x="4562"/>
        <item x="4711"/>
        <item x="6739"/>
        <item x="4390"/>
        <item x="4670"/>
        <item x="4332"/>
        <item x="4503"/>
        <item x="4292"/>
        <item x="4654"/>
        <item x="4447"/>
        <item x="4841"/>
        <item x="6288"/>
        <item x="6239"/>
        <item x="4431"/>
        <item x="7510"/>
        <item x="7757"/>
        <item x="4960"/>
        <item x="248"/>
        <item x="6381"/>
        <item x="4900"/>
        <item x="4896"/>
        <item x="7849"/>
        <item x="7620"/>
        <item x="7976"/>
        <item x="8101"/>
        <item x="4825"/>
        <item x="7507"/>
        <item x="8194"/>
        <item x="7677"/>
        <item x="7788"/>
        <item x="7451"/>
        <item x="7564"/>
        <item x="7281"/>
        <item x="7913"/>
        <item x="7736"/>
        <item x="7394"/>
        <item x="8065"/>
        <item x="7122"/>
        <item x="7338"/>
        <item x="3674"/>
        <item x="4976"/>
        <item x="933"/>
        <item x="4074"/>
        <item x="6482"/>
        <item x="7284"/>
        <item x="1219"/>
        <item x="5448"/>
        <item x="8335"/>
        <item x="4388"/>
        <item x="5656"/>
        <item x="5870"/>
        <item x="6214"/>
        <item x="8314"/>
        <item x="4504"/>
        <item x="6722"/>
        <item x="8295"/>
        <item x="4216"/>
        <item x="4279"/>
        <item x="5383"/>
        <item x="1866"/>
        <item x="8300"/>
        <item x="6886"/>
        <item x="4115"/>
        <item x="5311"/>
        <item x="4226"/>
        <item x="5293"/>
        <item x="6776"/>
        <item x="6018"/>
        <item x="4125"/>
        <item x="4293"/>
        <item x="1500"/>
        <item x="5589"/>
        <item x="5945"/>
        <item x="5248"/>
        <item x="5187"/>
        <item x="4135"/>
        <item x="4488"/>
        <item x="4728"/>
        <item x="5191"/>
        <item x="8229"/>
        <item x="4213"/>
        <item x="5007"/>
        <item x="4198"/>
        <item x="1560"/>
        <item x="4432"/>
        <item x="6667"/>
        <item x="5735"/>
        <item x="4175"/>
        <item x="5062"/>
        <item x="5633"/>
        <item x="4147"/>
        <item x="5066"/>
        <item x="4950"/>
        <item x="4162"/>
        <item x="1990"/>
        <item x="5315"/>
        <item x="4146"/>
        <item x="4097"/>
        <item x="1678"/>
        <item x="4842"/>
        <item x="1385"/>
        <item x="1273"/>
        <item x="1104"/>
        <item x="5107"/>
        <item x="1159"/>
        <item x="6414"/>
        <item x="1330"/>
        <item x="4448"/>
        <item x="1804"/>
        <item x="5047"/>
        <item x="1440"/>
        <item x="4186"/>
        <item x="5124"/>
        <item x="5379"/>
        <item x="5521"/>
        <item x="6318"/>
        <item x="5359"/>
        <item x="5170"/>
        <item x="8321"/>
        <item x="1618"/>
        <item x="4239"/>
        <item x="4391"/>
        <item x="4614"/>
        <item x="6560"/>
        <item x="1216"/>
        <item x="8307"/>
        <item x="4954"/>
        <item x="4197"/>
        <item x="4542"/>
        <item x="5585"/>
        <item x="1741"/>
        <item x="6516"/>
        <item x="5427"/>
        <item x="8328"/>
        <item x="6942"/>
        <item x="4347"/>
        <item x="6272"/>
        <item x="6998"/>
        <item x="4098"/>
        <item x="1928"/>
        <item x="6612"/>
        <item x="4559"/>
        <item x="6086"/>
        <item x="4333"/>
        <item x="6364"/>
        <item x="5496"/>
        <item x="6830"/>
        <item x="5252"/>
        <item x="4086"/>
        <item x="5232"/>
        <item x="4989"/>
        <item x="5128"/>
        <item x="7125"/>
        <item x="5452"/>
        <item x="5003"/>
        <item x="5564"/>
        <item x="6465"/>
        <item x="5517"/>
        <item x="4671"/>
        <item x="7623"/>
        <item x="4785"/>
        <item x="6335"/>
        <item x="4936"/>
        <item x="8349"/>
        <item x="6903"/>
        <item x="7171"/>
        <item x="8213"/>
        <item x="1052"/>
        <item x="7340"/>
        <item x="466"/>
        <item x="6959"/>
        <item x="7454"/>
        <item x="3797"/>
        <item x="6431"/>
        <item x="8356"/>
        <item x="5801"/>
        <item x="7053"/>
        <item x="5660"/>
        <item x="4897"/>
        <item x="8241"/>
        <item x="5704"/>
        <item x="3868"/>
        <item x="8251"/>
        <item x="7852"/>
        <item x="6088"/>
        <item x="8406"/>
        <item x="8068"/>
        <item x="8364"/>
        <item x="5125"/>
        <item x="8203"/>
        <item x="5249"/>
        <item x="5063"/>
        <item x="7845"/>
        <item x="6680"/>
        <item x="5312"/>
        <item x="5518"/>
        <item x="8497"/>
        <item x="6209"/>
        <item x="5004"/>
        <item x="5803"/>
        <item x="5586"/>
        <item x="8385"/>
        <item x="8455"/>
        <item x="7548"/>
        <item x="6012"/>
        <item x="6789"/>
        <item x="8427"/>
        <item x="5946"/>
        <item x="6625"/>
        <item x="7155"/>
        <item x="8477"/>
        <item x="6478"/>
        <item x="7209"/>
        <item x="7660"/>
        <item x="7010"/>
        <item x="5872"/>
        <item x="8447"/>
        <item x="6377"/>
        <item x="6087"/>
        <item x="7909"/>
        <item x="8487"/>
        <item x="6427"/>
        <item x="6284"/>
        <item x="6529"/>
        <item x="6843"/>
        <item x="6899"/>
        <item x="7378"/>
        <item x="5449"/>
        <item x="7719"/>
        <item x="8471"/>
        <item x="7435"/>
        <item x="4951"/>
        <item x="5953"/>
        <item x="8413"/>
        <item x="7491"/>
        <item x="6331"/>
        <item x="6092"/>
        <item x="7264"/>
        <item x="8371"/>
        <item x="8399"/>
        <item x="8420"/>
        <item x="5744"/>
        <item x="5878"/>
        <item x="6573"/>
        <item x="6955"/>
        <item x="5737"/>
        <item x="5947"/>
        <item x="6201"/>
        <item x="7322"/>
        <item x="7604"/>
        <item x="6025"/>
        <item x="8097"/>
        <item x="5736"/>
        <item x="5809"/>
        <item x="7107"/>
        <item x="7972"/>
        <item x="5380"/>
        <item x="7784"/>
        <item x="8463"/>
        <item x="8434"/>
        <item x="5188"/>
        <item x="6216"/>
        <item x="5871"/>
        <item x="4058"/>
        <item x="4165"/>
        <item x="8235"/>
        <item x="5657"/>
        <item x="8277"/>
        <item x="4366"/>
        <item x="6577"/>
        <item x="6048"/>
        <item x="683"/>
        <item x="2373"/>
        <item x="2246"/>
        <item x="2319"/>
        <item x="2121"/>
        <item x="2181"/>
        <item x="2062"/>
        <item x="7039"/>
        <item x="2000"/>
        <item x="7791"/>
        <item x="4959"/>
        <item x="4083"/>
        <item x="8441"/>
        <item x="4410"/>
        <item x="4251"/>
        <item x="4250"/>
        <item x="7017"/>
        <item x="4269"/>
        <item x="8246"/>
        <item x="4311"/>
        <item x="2503"/>
        <item x="2690"/>
        <item x="4055"/>
        <item x="1162"/>
        <item x="7567"/>
        <item x="6229"/>
        <item x="489"/>
        <item x="3904"/>
        <item x="8392"/>
        <item x="7060"/>
        <item x="8342"/>
        <item x="4813"/>
        <item x="4320"/>
        <item x="4702"/>
        <item x="4419"/>
        <item x="4460"/>
        <item x="4534"/>
        <item x="4868"/>
        <item x="4378"/>
        <item x="930"/>
        <item x="4323"/>
        <item x="4571"/>
        <item x="878"/>
        <item x="4816"/>
        <item x="2570"/>
        <item x="4359"/>
        <item x="4853"/>
        <item x="4422"/>
        <item x="4403"/>
        <item x="827"/>
        <item x="786"/>
        <item x="4797"/>
        <item x="4305"/>
        <item x="4645"/>
        <item x="4590"/>
        <item x="4871"/>
        <item x="4304"/>
        <item x="4459"/>
        <item x="4404"/>
        <item x="4515"/>
        <item x="735"/>
        <item x="4740"/>
        <item x="4798"/>
        <item x="2510"/>
        <item x="4626"/>
        <item x="4683"/>
        <item x="2540"/>
        <item x="1276"/>
        <item x="7069"/>
        <item x="4155"/>
        <item x="6235"/>
        <item x="4066"/>
        <item x="7226"/>
        <item x="1106"/>
        <item x="4981"/>
        <item x="5873"/>
        <item x="4466"/>
        <item x="3600"/>
        <item x="4375"/>
        <item x="5802"/>
        <item x="6236"/>
        <item x="480"/>
        <item x="8041"/>
        <item x="7391"/>
        <item x="7065"/>
        <item x="7093"/>
        <item x="2985"/>
        <item x="4257"/>
        <item x="4572"/>
        <item x="3960"/>
        <item x="2522"/>
        <item x="4516"/>
        <item x="3071"/>
        <item x="4578"/>
        <item x="1053"/>
        <item x="5659"/>
        <item x="882"/>
        <item x="5451"/>
        <item x="141"/>
        <item x="5127"/>
        <item x="3012"/>
        <item x="4673"/>
        <item x="1334"/>
        <item x="4730"/>
        <item x="1220"/>
        <item x="5588"/>
        <item x="3055"/>
        <item x="5006"/>
        <item x="1107"/>
        <item x="7277"/>
        <item x="2883"/>
        <item x="4449"/>
        <item x="1001"/>
        <item x="634"/>
        <item x="5520"/>
        <item x="4561"/>
        <item x="7222"/>
        <item x="5190"/>
        <item x="4899"/>
        <item x="7118"/>
        <item x="2926"/>
        <item x="7168"/>
        <item x="4616"/>
        <item x="2675"/>
        <item x="5382"/>
        <item x="2715"/>
        <item x="2840"/>
        <item x="2634"/>
        <item x="5065"/>
        <item x="4844"/>
        <item x="5251"/>
        <item x="2969"/>
        <item x="1277"/>
        <item x="4787"/>
        <item x="4953"/>
        <item x="5314"/>
        <item x="6735"/>
        <item x="4505"/>
        <item x="5"/>
        <item x="3028"/>
        <item x="4313"/>
        <item x="4360"/>
        <item x="4206"/>
        <item x="2684"/>
        <item x="2"/>
        <item x="2489"/>
        <item x="2731"/>
        <item x="4909"/>
        <item x="4908"/>
        <item x="4927"/>
        <item x="2579"/>
        <item x="5024"/>
        <item x="3219"/>
        <item x="2549"/>
        <item x="3551"/>
        <item x="8378"/>
        <item x="6684"/>
        <item x="7174"/>
        <item x="789"/>
        <item x="932"/>
        <item x="3485"/>
        <item x="3436"/>
        <item x="1105"/>
        <item x="828"/>
        <item x="3195"/>
        <item x="1218"/>
        <item x="787"/>
        <item x="5222"/>
        <item x="5094"/>
        <item x="5017"/>
        <item x="880"/>
        <item x="5160"/>
        <item x="1051"/>
        <item x="5601"/>
        <item x="5264"/>
        <item x="7251"/>
        <item x="5157"/>
        <item x="5077"/>
        <item x="5076"/>
        <item x="5140"/>
        <item x="7532"/>
        <item x="5533"/>
        <item x="7476"/>
        <item x="4112"/>
        <item x="7703"/>
        <item x="139"/>
        <item x="5694"/>
        <item x="5263"/>
        <item x="7142"/>
        <item x="5038"/>
        <item x="5139"/>
        <item x="1161"/>
        <item x="3631"/>
        <item x="4980"/>
        <item x="5326"/>
        <item x="5394"/>
        <item x="5554"/>
        <item x="5600"/>
        <item x="7196"/>
        <item x="532"/>
        <item x="5349"/>
        <item x="5532"/>
        <item x="4963"/>
        <item x="7590"/>
        <item x="4368"/>
        <item x="582"/>
        <item x="5202"/>
        <item x="4964"/>
        <item x="999"/>
        <item x="7419"/>
        <item x="632"/>
        <item x="5097"/>
        <item x="5203"/>
        <item x="3583"/>
        <item x="5551"/>
        <item x="5283"/>
        <item x="4225"/>
        <item x="5486"/>
        <item x="5018"/>
        <item x="5623"/>
        <item x="5417"/>
        <item x="5463"/>
        <item x="5620"/>
        <item x="3387"/>
        <item x="684"/>
        <item x="3534"/>
        <item x="3340"/>
        <item x="736"/>
        <item x="2461"/>
        <item x="6247"/>
        <item x="4759"/>
        <item x="4478"/>
        <item x="3260"/>
        <item x="5470"/>
        <item x="4889"/>
        <item x="1163"/>
        <item x="465"/>
        <item x="5754"/>
        <item x="5948"/>
        <item x="5464"/>
        <item x="4522"/>
        <item x="7134"/>
        <item x="6273"/>
        <item x="2756"/>
        <item x="4749"/>
        <item x="5804"/>
        <item x="1388"/>
        <item x="686"/>
        <item x="4468"/>
        <item x="2855"/>
        <item x="5936"/>
        <item x="4"/>
        <item x="7760"/>
        <item x="5083"/>
        <item x="7645"/>
        <item x="2518"/>
        <item x="4977"/>
        <item x="2643"/>
        <item x="6233"/>
        <item x="738"/>
        <item x="1744"/>
        <item x="4690"/>
        <item x="1620"/>
        <item x="1333"/>
        <item x="1562"/>
        <item x="4684"/>
        <item x="7919"/>
        <item x="1502"/>
        <item x="1807"/>
        <item x="8063"/>
        <item x="8107"/>
        <item x="497"/>
        <item x="7982"/>
        <item x="7855"/>
        <item x="155"/>
        <item x="3942"/>
        <item x="7794"/>
        <item x="1869"/>
        <item x="4012"/>
        <item x="1947"/>
        <item x="1885"/>
        <item x="1931"/>
        <item x="1442"/>
        <item x="1681"/>
        <item x="1993"/>
        <item x="4393"/>
        <item x="4804"/>
        <item x="3243"/>
        <item x="2812"/>
        <item x="1275"/>
        <item x="2490"/>
        <item x="3825"/>
        <item x="6213"/>
        <item x="6101"/>
        <item x="6062"/>
        <item x="5962"/>
        <item x="5887"/>
        <item x="6365"/>
        <item x="3"/>
        <item x="5209"/>
        <item x="6225"/>
        <item x="468"/>
        <item x="4859"/>
        <item x="3357"/>
        <item x="5270"/>
        <item x="2046"/>
        <item x="7307"/>
        <item x="3689"/>
        <item x="2173"/>
        <item x="3807"/>
        <item x="2589"/>
        <item x="3212"/>
        <item x="476"/>
        <item x="4266"/>
        <item x="8199"/>
        <item x="4259"/>
        <item x="3766"/>
        <item x="210"/>
        <item x="2322"/>
        <item x="1994"/>
        <item x="2047"/>
        <item x="2305"/>
        <item x="1443"/>
        <item x="2434"/>
        <item x="1808"/>
        <item x="1930"/>
        <item x="2102"/>
        <item x="1992"/>
        <item x="2310"/>
        <item x="2363"/>
        <item x="2042"/>
        <item x="1743"/>
        <item x="1870"/>
        <item x="1503"/>
        <item x="1501"/>
        <item x="1868"/>
        <item x="2104"/>
        <item x="2358"/>
        <item x="1745"/>
        <item x="1621"/>
        <item x="2168"/>
        <item x="1680"/>
        <item x="1386"/>
        <item x="2456"/>
        <item x="1563"/>
        <item x="1332"/>
        <item x="1806"/>
        <item x="2044"/>
        <item x="5035"/>
        <item x="2459"/>
        <item x="1619"/>
        <item x="2163"/>
        <item x="1441"/>
        <item x="1561"/>
        <item x="2229"/>
        <item x="2234"/>
        <item x="1682"/>
        <item x="2360"/>
        <item x="1932"/>
        <item x="2165"/>
        <item x="2231"/>
        <item x="830"/>
        <item x="2107"/>
        <item x="3648"/>
        <item x="4177"/>
        <item x="5818"/>
        <item x="3680"/>
        <item x="934"/>
        <item x="5146"/>
        <item x="4627"/>
        <item x="3901"/>
        <item x="5327"/>
        <item x="2601"/>
        <item x="4412"/>
        <item x="6613"/>
        <item x="6319"/>
        <item x="5672"/>
        <item x="2233"/>
        <item x="6723"/>
        <item x="2486"/>
        <item x="5679"/>
        <item x="3502"/>
        <item x="4898"/>
        <item x="4615"/>
        <item x="4672"/>
        <item x="4952"/>
        <item x="5064"/>
        <item x="4729"/>
        <item x="4560"/>
        <item x="5005"/>
        <item x="4843"/>
        <item x="5126"/>
        <item x="3404"/>
        <item x="2724"/>
        <item x="3850"/>
        <item x="5189"/>
        <item x="6887"/>
        <item x="495"/>
        <item x="6415"/>
        <item x="5538"/>
        <item x="5726"/>
        <item x="6089"/>
        <item x="5519"/>
        <item x="5658"/>
        <item x="5313"/>
        <item x="5381"/>
        <item x="5450"/>
        <item x="5587"/>
        <item x="5250"/>
        <item x="4349"/>
        <item x="477"/>
        <item x="5738"/>
        <item x="2765"/>
        <item x="5691"/>
        <item x="2691"/>
        <item x="4580"/>
        <item x="8360"/>
        <item x="6285"/>
        <item x="6571"/>
        <item x="6329"/>
        <item x="6953"/>
        <item x="6322"/>
        <item x="8346"/>
        <item x="8433"/>
        <item x="8391"/>
        <item x="2882"/>
        <item x="8374"/>
        <item x="6375"/>
        <item x="8419"/>
        <item x="8412"/>
        <item x="6787"/>
        <item x="5731"/>
        <item x="3010"/>
        <item x="6476"/>
        <item x="2599"/>
        <item x="2714"/>
        <item x="2536"/>
        <item x="2922"/>
        <item x="6527"/>
        <item x="8405"/>
        <item x="931"/>
        <item x="2713"/>
        <item x="6368"/>
        <item x="2752"/>
        <item x="531"/>
        <item x="8384"/>
        <item x="2567"/>
        <item x="2633"/>
        <item x="2881"/>
        <item x="5797"/>
        <item x="6897"/>
        <item x="1331"/>
        <item x="3052"/>
        <item x="2569"/>
        <item x="2600"/>
        <item x="5866"/>
        <item x="2632"/>
        <item x="1160"/>
        <item x="998"/>
        <item x="6403"/>
        <item x="2711"/>
        <item x="6311"/>
        <item x="2507"/>
        <item x="6357"/>
        <item x="6907"/>
        <item x="2537"/>
        <item x="2923"/>
        <item x="2712"/>
        <item x="8353"/>
        <item x="2508"/>
        <item x="2506"/>
        <item x="2674"/>
        <item x="6733"/>
        <item x="5941"/>
        <item x="8377"/>
        <item x="2539"/>
        <item x="3146"/>
        <item x="6282"/>
        <item x="2509"/>
        <item x="3053"/>
        <item x="2568"/>
        <item x="1274"/>
        <item x="2673"/>
        <item x="8332"/>
        <item x="2880"/>
        <item x="2631"/>
        <item x="581"/>
        <item x="6275"/>
        <item x="1217"/>
        <item x="6425"/>
        <item x="5942"/>
        <item x="8318"/>
        <item x="6841"/>
        <item x="2566"/>
        <item x="2538"/>
        <item x="2672"/>
        <item x="2753"/>
        <item x="8370"/>
        <item x="6281"/>
        <item x="3145"/>
        <item x="3051"/>
        <item x="2925"/>
        <item x="2754"/>
        <item x="2598"/>
        <item x="138"/>
        <item x="3008"/>
        <item x="3054"/>
        <item x="2630"/>
        <item x="3143"/>
        <item x="8440"/>
        <item x="3009"/>
        <item x="8398"/>
        <item x="2671"/>
        <item x="2597"/>
        <item x="6623"/>
        <item x="2755"/>
        <item x="2879"/>
        <item x="6378"/>
        <item x="3144"/>
        <item x="3011"/>
        <item x="2924"/>
        <item x="8325"/>
        <item x="8304"/>
        <item x="6374"/>
        <item x="8311"/>
        <item x="8426"/>
        <item x="7008"/>
        <item x="6678"/>
        <item x="6332"/>
        <item x="8367"/>
        <item x="8339"/>
        <item x="6328"/>
        <item x="7827"/>
        <item x="2794"/>
        <item x="2796"/>
        <item x="2795"/>
        <item x="2793"/>
        <item x="5867"/>
        <item x="8190"/>
        <item x="6454"/>
        <item x="4915"/>
        <item x="2797"/>
        <item x="3216"/>
        <item x="4786"/>
        <item x="4747"/>
        <item x="2504"/>
        <item x="4741"/>
        <item x="2299"/>
        <item x="2487"/>
        <item x="4969"/>
        <item x="909"/>
        <item x="3724"/>
        <item x="2942"/>
        <item x="8381"/>
        <item x="3213"/>
        <item x="3194"/>
        <item x="3192"/>
        <item x="3193"/>
        <item x="3191"/>
        <item x="5607"/>
        <item x="3291"/>
        <item x="3813"/>
        <item x="1577"/>
        <item x="6424"/>
        <item x="3116"/>
        <item x="4475"/>
        <item x="4236"/>
        <item x="4612"/>
        <item x="4445"/>
        <item x="4132"/>
        <item x="4556"/>
        <item x="4344"/>
        <item x="4290"/>
        <item x="8264"/>
        <item x="4501"/>
        <item x="4183"/>
        <item x="3217"/>
        <item x="6292"/>
        <item x="6428"/>
        <item x="3098"/>
        <item x="3096"/>
        <item x="6777"/>
        <item x="3097"/>
        <item x="3095"/>
        <item x="1823"/>
        <item x="1178"/>
        <item x="1292"/>
        <item x="1518"/>
        <item x="1235"/>
        <item x="2167"/>
        <item x="5472"/>
        <item x="3697"/>
        <item x="4635"/>
        <item x="8402"/>
        <item x="6840"/>
        <item x="6896"/>
        <item x="6786"/>
        <item x="6952"/>
        <item x="8430"/>
        <item x="8437"/>
        <item x="6475"/>
        <item x="8416"/>
        <item x="7007"/>
        <item x="8395"/>
        <item x="6732"/>
        <item x="6526"/>
        <item x="1127"/>
        <item x="6570"/>
        <item x="8388"/>
        <item x="6622"/>
        <item x="8409"/>
        <item x="8423"/>
        <item x="7075"/>
        <item x="510"/>
        <item x="496"/>
        <item x="5965"/>
        <item x="5757"/>
        <item x="5821"/>
        <item x="5890"/>
        <item x="7265"/>
        <item x="2582"/>
        <item x="6047"/>
        <item x="7063"/>
        <item x="6418"/>
        <item x="4049"/>
        <item x="2362"/>
        <item x="3777"/>
        <item x="3241"/>
        <item x="3289"/>
        <item x="3775"/>
        <item x="3290"/>
        <item x="3242"/>
        <item x="3240"/>
        <item x="3287"/>
        <item x="3239"/>
        <item x="3288"/>
        <item x="3778"/>
        <item x="3776"/>
        <item x="2610"/>
        <item x="3908"/>
        <item x="6760"/>
        <item x="6555"/>
        <item x="6504"/>
        <item x="7037"/>
        <item x="6706"/>
        <item x="6926"/>
        <item x="6651"/>
        <item x="6982"/>
        <item x="6599"/>
        <item x="6870"/>
        <item x="6814"/>
        <item x="3819"/>
        <item x="3818"/>
        <item x="3816"/>
        <item x="3817"/>
        <item x="6096"/>
        <item x="3099"/>
        <item x="2650"/>
        <item x="2836"/>
        <item x="2837"/>
        <item x="2838"/>
        <item x="2839"/>
        <item x="4633"/>
        <item x="4524"/>
        <item x="3737"/>
        <item x="6466"/>
        <item x="3736"/>
        <item x="8018"/>
        <item x="3738"/>
        <item x="3735"/>
        <item x="409"/>
        <item x="7891"/>
        <item x="8195"/>
        <item x="6104"/>
        <item x="6210"/>
        <item x="6834"/>
        <item x="13"/>
        <item x="41"/>
        <item x="7502"/>
        <item x="7671"/>
        <item x="7333"/>
        <item x="4710"/>
        <item x="7829"/>
        <item x="6681"/>
        <item x="7388"/>
        <item x="11"/>
        <item x="6520"/>
        <item x="6671"/>
        <item x="29"/>
        <item x="6479"/>
        <item x="6790"/>
        <item x="6726"/>
        <item x="22"/>
        <item x="6844"/>
        <item x="6780"/>
        <item x="7117"/>
        <item x="7275"/>
        <item x="7389"/>
        <item x="6736"/>
        <item x="7011"/>
        <item x="6564"/>
        <item x="618"/>
        <item x="6900"/>
        <item x="7379"/>
        <item x="20"/>
        <item x="722"/>
        <item x="6946"/>
        <item x="7559"/>
        <item x="4386"/>
        <item x="6626"/>
        <item x="6616"/>
        <item x="670"/>
        <item x="6530"/>
        <item x="7332"/>
        <item x="4277"/>
        <item x="517"/>
        <item x="7446"/>
        <item x="7615"/>
        <item x="4123"/>
        <item x="567"/>
        <item x="4879"/>
        <item x="4767"/>
        <item x="6469"/>
        <item x="31"/>
        <item x="6956"/>
        <item x="7274"/>
        <item x="6574"/>
        <item x="7002"/>
        <item x="6890"/>
        <item x="4824"/>
        <item x="4224"/>
        <item x="2772"/>
        <item x="7955"/>
        <item x="7166"/>
        <item x="540"/>
        <item x="472"/>
        <item x="8450"/>
        <item x="4726"/>
        <item x="2551"/>
        <item x="5002"/>
        <item x="5179"/>
        <item x="4669"/>
        <item x="5303"/>
        <item x="4949"/>
        <item x="4840"/>
        <item x="5239"/>
        <item x="4783"/>
        <item x="5123"/>
        <item x="4895"/>
        <item x="5061"/>
        <item x="6668"/>
        <item x="4173"/>
        <item x="3453"/>
        <item x="4653"/>
        <item x="868"/>
        <item x="6017"/>
        <item x="2558"/>
        <item x="4331"/>
        <item x="7730"/>
        <item x="462"/>
        <item x="773"/>
        <item x="8457"/>
        <item x="8465"/>
        <item x="8482"/>
        <item x="8474"/>
        <item x="8449"/>
        <item x="7363"/>
        <item x="8492"/>
        <item x="8490"/>
        <item x="8458"/>
        <item x="8466"/>
        <item x="7501"/>
        <item x="5219"/>
        <item x="39"/>
        <item x="4071"/>
        <item x="4692"/>
        <item x="8141"/>
        <item x="7092"/>
        <item x="795"/>
        <item x="6943"/>
        <item x="6260"/>
        <item x="6246"/>
        <item x="6559"/>
        <item x="202"/>
        <item x="1639"/>
        <item x="6721"/>
        <item x="6941"/>
        <item x="6775"/>
        <item x="6515"/>
        <item x="6317"/>
        <item x="6271"/>
        <item x="7974"/>
        <item x="6611"/>
        <item x="814"/>
        <item x="1090"/>
        <item x="83"/>
        <item x="61"/>
        <item x="109"/>
        <item x="70"/>
        <item x="96"/>
        <item x="6363"/>
        <item x="189"/>
        <item x="865"/>
        <item x="176"/>
        <item x="918"/>
        <item x="8036"/>
        <item x="49"/>
        <item x="215"/>
        <item x="7786"/>
        <item x="6464"/>
        <item x="6829"/>
        <item x="124"/>
        <item x="1202"/>
        <item x="164"/>
        <item x="7911"/>
        <item x="4596"/>
        <item x="1765"/>
        <item x="1037"/>
        <item x="8099"/>
        <item x="984"/>
        <item x="1145"/>
        <item x="6666"/>
        <item x="6413"/>
        <item x="6885"/>
        <item x="1829"/>
        <item x="7445"/>
        <item x="5957"/>
        <item x="560"/>
        <item x="6517"/>
        <item x="85"/>
        <item x="3309"/>
        <item x="8473"/>
        <item x="3164"/>
        <item x="6256"/>
        <item x="4611"/>
        <item x="51"/>
        <item x="4053"/>
        <item x="7644"/>
        <item x="7141"/>
        <item x="7475"/>
        <item x="7531"/>
        <item x="7702"/>
        <item x="7250"/>
        <item x="7362"/>
        <item x="7418"/>
        <item x="7306"/>
        <item x="7195"/>
        <item x="7589"/>
        <item x="740"/>
        <item x="7057"/>
        <item x="2935"/>
        <item x="7066"/>
        <item x="493"/>
        <item x="3333"/>
        <item x="8489"/>
        <item x="7220"/>
        <item x="7848"/>
        <item x="8498"/>
        <item x="6999"/>
        <item x="8100"/>
        <item x="7912"/>
        <item x="8197"/>
        <item x="7975"/>
        <item x="7787"/>
        <item x="8043"/>
        <item x="8478"/>
        <item x="6997"/>
        <item x="227"/>
        <item x="111"/>
        <item x="7549"/>
        <item x="3147"/>
        <item x="5882"/>
        <item x="5437"/>
        <item x="5573"/>
        <item x="5505"/>
        <item x="5714"/>
        <item x="5369"/>
        <item x="5643"/>
        <item x="3432"/>
        <item x="3433"/>
        <item x="3435"/>
        <item x="3434"/>
        <item x="7614"/>
        <item x="5272"/>
        <item x="3205"/>
        <item x="6831"/>
        <item x="7981"/>
        <item x="6250"/>
        <item x="4107"/>
        <item x="7213"/>
        <item x="7552"/>
        <item x="356"/>
        <item x="527"/>
        <item x="297"/>
        <item x="333"/>
        <item x="239"/>
        <item x="321"/>
        <item x="2562"/>
        <item x="628"/>
        <item x="7159"/>
        <item x="345"/>
        <item x="2593"/>
        <item x="285"/>
        <item x="2533"/>
        <item x="7111"/>
        <item x="577"/>
        <item x="7439"/>
        <item x="7268"/>
        <item x="309"/>
        <item x="7326"/>
        <item x="7382"/>
        <item x="7664"/>
        <item x="262"/>
        <item x="7608"/>
        <item x="274"/>
        <item x="7495"/>
        <item x="251"/>
        <item x="6258"/>
        <item x="6257"/>
        <item x="1315"/>
        <item x="641"/>
        <item x="7436"/>
        <item x="6232"/>
        <item x="7729"/>
        <item x="7558"/>
        <item x="1702"/>
        <item x="7323"/>
        <item x="6677"/>
        <item x="2239"/>
        <item x="3029"/>
        <item x="7670"/>
        <item x="2318"/>
        <item x="2613"/>
        <item x="368"/>
        <item x="4430"/>
        <item x="7681"/>
        <item x="4486"/>
        <item x="6029"/>
        <item x="435"/>
        <item x="1602"/>
        <item x="414"/>
        <item x="390"/>
        <item x="378"/>
        <item x="8212"/>
        <item x="402"/>
        <item x="7605"/>
        <item x="6435"/>
        <item x="6561"/>
        <item x="3533"/>
        <item x="3532"/>
        <item x="3531"/>
        <item x="3530"/>
        <item x="7427"/>
        <item x="5148"/>
        <item x="5294"/>
        <item x="6203"/>
        <item x="5026"/>
        <item x="2899"/>
        <item x="3385"/>
        <item x="3384"/>
        <item x="3386"/>
        <item x="3383"/>
        <item x="2626"/>
        <item x="426"/>
        <item x="680"/>
        <item x="7723"/>
        <item x="6234"/>
        <item x="7165"/>
        <item x="4015"/>
        <item x="2426"/>
        <item x="2106"/>
        <item x="5958"/>
        <item x="5749"/>
        <item x="5814"/>
        <item x="5883"/>
        <item x="6097"/>
        <item x="6069"/>
        <item x="4971"/>
        <item x="5171"/>
        <item x="4777"/>
        <item x="4720"/>
        <item x="4284"/>
        <item x="4493"/>
        <item x="4338"/>
        <item x="4437"/>
        <item x="4663"/>
        <item x="4609"/>
        <item x="8257"/>
        <item x="4834"/>
        <item x="4549"/>
        <item x="2723"/>
        <item x="5403"/>
        <item x="4861"/>
        <item x="7847"/>
        <item x="191"/>
        <item x="4924"/>
        <item x="5335"/>
        <item x="98"/>
        <item x="6031"/>
        <item x="7545"/>
        <item x="7116"/>
        <item x="63"/>
        <item x="8091"/>
        <item x="824"/>
        <item x="995"/>
        <item x="6339"/>
        <item x="5316"/>
        <item x="4370"/>
        <item x="7603"/>
        <item x="2916"/>
        <item x="14"/>
        <item x="4371"/>
        <item x="115"/>
        <item x="7208"/>
        <item x="43"/>
        <item x="7837"/>
        <item x="7901"/>
        <item x="7776"/>
        <item x="7321"/>
        <item x="30"/>
        <item x="8054"/>
        <item x="7490"/>
        <item x="4809"/>
        <item x="875"/>
        <item x="7783"/>
        <item x="100"/>
        <item x="12"/>
        <item x="7844"/>
        <item x="4864"/>
        <item x="4158"/>
        <item x="4108"/>
        <item x="7908"/>
        <item x="168"/>
        <item x="2747"/>
        <item x="4415"/>
        <item x="7154"/>
        <item x="2666"/>
        <item x="617"/>
        <item x="566"/>
        <item x="4209"/>
        <item x="4583"/>
        <item x="516"/>
        <item x="8176"/>
        <item x="5522"/>
        <item x="4471"/>
        <item x="74"/>
        <item x="669"/>
        <item x="6293"/>
        <item x="2959"/>
        <item x="87"/>
        <item x="8037"/>
        <item x="192"/>
        <item x="7377"/>
        <item x="2707"/>
        <item x="193"/>
        <item x="206"/>
        <item x="6385"/>
        <item x="32"/>
        <item x="2872"/>
        <item x="2788"/>
        <item x="180"/>
        <item x="7971"/>
        <item x="7965"/>
        <item x="8279"/>
        <item x="3002"/>
        <item x="3045"/>
        <item x="2829"/>
        <item x="135"/>
        <item x="5253"/>
        <item x="783"/>
        <item x="7106"/>
        <item x="5129"/>
        <item x="7052"/>
        <item x="7547"/>
        <item x="732"/>
        <item x="7263"/>
        <item x="4316"/>
        <item x="4527"/>
        <item x="7434"/>
        <item x="927"/>
        <item x="53"/>
        <item x="5192"/>
        <item x="3088"/>
        <item x="4315"/>
        <item x="5453"/>
        <item x="5384"/>
        <item x="5590"/>
        <item x="21"/>
        <item x="5661"/>
        <item x="4699"/>
        <item x="1484"/>
        <item x="6851"/>
        <item x="2492"/>
        <item x="7223"/>
        <item x="7201"/>
        <item x="7617"/>
        <item x="7674"/>
        <item x="7504"/>
        <item x="7561"/>
        <item x="7448"/>
        <item x="721"/>
        <item x="2892"/>
        <item x="3784"/>
        <item x="3165"/>
        <item x="5211"/>
        <item x="4806"/>
        <item x="4961"/>
        <item x="745"/>
        <item x="3579"/>
        <item x="5681"/>
        <item x="5085"/>
        <item x="3581"/>
        <item x="3582"/>
        <item x="4262"/>
        <item x="3580"/>
        <item x="6082"/>
        <item x="5798"/>
        <item x="166"/>
        <item x="7108"/>
        <item x="6436"/>
        <item x="40"/>
        <item x="4531"/>
        <item x="42"/>
        <item x="3601"/>
        <item x="4638"/>
        <item x="218"/>
        <item x="5333"/>
        <item x="3021"/>
        <item x="217"/>
        <item x="3157"/>
        <item x="5540"/>
        <item x="7219"/>
        <item x="5609"/>
        <item x="4414"/>
        <item x="5233"/>
        <item x="7492"/>
        <item x="7278"/>
        <item x="7733"/>
        <item x="84"/>
        <item x="50"/>
        <item x="177"/>
        <item x="6486"/>
        <item x="7018"/>
        <item x="97"/>
        <item x="6633"/>
        <item x="203"/>
        <item x="6964"/>
        <item x="6908"/>
        <item x="110"/>
        <item x="6688"/>
        <item x="6537"/>
        <item x="6372"/>
        <item x="6581"/>
        <item x="6326"/>
        <item x="6279"/>
        <item x="6797"/>
        <item x="71"/>
        <item x="190"/>
        <item x="216"/>
        <item x="6852"/>
        <item x="6743"/>
        <item x="62"/>
        <item x="165"/>
        <item x="4051"/>
        <item x="1114"/>
        <item x="590"/>
        <item x="4060"/>
        <item x="4044"/>
        <item x="978"/>
        <item x="3860"/>
        <item x="3859"/>
        <item x="3862"/>
        <item x="3861"/>
        <item x="3133"/>
        <item x="6248"/>
        <item x="5813"/>
        <item x="3772"/>
        <item x="5280"/>
        <item x="3336"/>
        <item x="3339"/>
        <item x="3338"/>
        <item x="3337"/>
        <item x="3812"/>
        <item x="5565"/>
        <item x="5483"/>
        <item x="5748"/>
        <item x="7074"/>
        <item x="6231"/>
        <item x="7054"/>
        <item x="6422"/>
        <item x="911"/>
        <item x="6299"/>
        <item x="1850"/>
        <item x="298"/>
        <item x="263"/>
        <item x="322"/>
        <item x="286"/>
        <item x="455"/>
        <item x="357"/>
        <item x="72"/>
        <item x="4170"/>
        <item x="5087"/>
        <item x="4221"/>
        <item x="240"/>
        <item x="252"/>
        <item x="3277"/>
        <item x="3471"/>
        <item x="5497"/>
        <item x="7511"/>
        <item x="864"/>
        <item x="519"/>
        <item x="775"/>
        <item x="7342"/>
        <item x="7624"/>
        <item x="7286"/>
        <item x="7126"/>
        <item x="1144"/>
        <item x="1036"/>
        <item x="4120"/>
        <item x="3229"/>
        <item x="1089"/>
        <item x="3569"/>
        <item x="1201"/>
        <item x="813"/>
        <item x="310"/>
        <item x="983"/>
        <item x="7569"/>
        <item x="724"/>
        <item x="672"/>
        <item x="1327"/>
        <item x="5028"/>
        <item x="7682"/>
        <item x="772"/>
        <item x="569"/>
        <item x="7455"/>
        <item x="620"/>
        <item x="123"/>
        <item x="7175"/>
        <item x="7398"/>
        <item x="7230"/>
        <item x="3181"/>
        <item x="5360"/>
        <item x="6262"/>
        <item x="275"/>
        <item x="334"/>
        <item x="3666"/>
        <item x="3520"/>
        <item x="1424"/>
        <item x="3678"/>
        <item x="3679"/>
        <item x="3677"/>
        <item x="3676"/>
        <item x="645"/>
        <item x="4070"/>
        <item x="1048"/>
        <item x="5395"/>
        <item x="490"/>
        <item x="467"/>
        <item x="4990"/>
        <item x="4261"/>
        <item x="178"/>
        <item x="5778"/>
        <item x="2328"/>
        <item x="5428"/>
        <item x="663"/>
        <item x="483"/>
        <item x="6321"/>
        <item x="3252"/>
        <item x="4043"/>
        <item x="228"/>
        <item x="4004"/>
        <item x="2965"/>
        <item x="4026"/>
        <item x="1615"/>
        <item x="2967"/>
        <item x="2966"/>
        <item x="4019"/>
        <item x="4014"/>
        <item x="2968"/>
        <item x="0"/>
        <item x="229"/>
        <item x="4920"/>
        <item x="5841"/>
        <item x="3801"/>
        <item x="8098"/>
        <item x="5984"/>
        <item x="6123"/>
        <item x="6058"/>
        <item x="5910"/>
        <item x="4045"/>
        <item x="2254"/>
        <item x="6208"/>
        <item x="392"/>
        <item x="369"/>
        <item x="6838"/>
        <item x="7006"/>
        <item x="6524"/>
        <item x="6784"/>
        <item x="528"/>
        <item x="6473"/>
        <item x="6730"/>
        <item x="6620"/>
        <item x="6675"/>
        <item x="6568"/>
        <item x="6543"/>
        <item x="6950"/>
        <item x="6894"/>
        <item x="380"/>
        <item x="7661"/>
        <item x="816"/>
        <item x="4059"/>
        <item x="8038"/>
        <item x="1544"/>
        <item x="23"/>
        <item x="2806"/>
        <item x="204"/>
        <item x="385"/>
        <item x="1213"/>
        <item x="7119"/>
        <item x="7973"/>
        <item x="5732"/>
        <item x="4274"/>
        <item x="5718"/>
        <item x="5441"/>
        <item x="5373"/>
        <item x="5509"/>
        <item x="5647"/>
        <item x="5306"/>
        <item x="5243"/>
        <item x="5577"/>
        <item x="4937"/>
        <item x="1270"/>
        <item x="4917"/>
        <item x="1156"/>
        <item x="1662"/>
        <item x="316"/>
        <item x="328"/>
        <item x="292"/>
        <item x="255"/>
        <item x="243"/>
        <item x="266"/>
        <item x="280"/>
        <item x="304"/>
        <item x="231"/>
        <item x="352"/>
        <item x="340"/>
        <item x="219"/>
        <item x="7062"/>
        <item x="1863"/>
        <item x="1974"/>
        <item x="4427"/>
        <item x="4328"/>
        <item x="4383"/>
        <item x="1788"/>
        <item x="7169"/>
        <item x="2943"/>
        <item x="3064"/>
        <item x="2483"/>
        <item x="2890"/>
        <item x="3062"/>
        <item x="751"/>
        <item x="3061"/>
        <item x="2607"/>
        <item x="2516"/>
        <item x="5338"/>
        <item x="2682"/>
        <item x="546"/>
        <item x="2847"/>
        <item x="2933"/>
        <item x="5214"/>
        <item x="1092"/>
        <item x="920"/>
        <item x="647"/>
        <item x="867"/>
        <item x="2763"/>
        <item x="2534"/>
        <item x="126"/>
        <item x="2563"/>
        <item x="1318"/>
        <item x="5612"/>
        <item x="2722"/>
        <item x="5151"/>
        <item x="1805"/>
        <item x="1147"/>
        <item x="2608"/>
        <item x="1742"/>
        <item x="1039"/>
        <item x="1991"/>
        <item x="1372"/>
        <item x="2517"/>
        <item x="5029"/>
        <item x="5543"/>
        <item x="4974"/>
        <item x="2576"/>
        <item x="1241"/>
        <item x="1679"/>
        <item x="1867"/>
        <item x="2546"/>
        <item x="2804"/>
        <item x="1929"/>
        <item x="986"/>
        <item x="2594"/>
        <item x="1204"/>
        <item x="2641"/>
        <item x="1262"/>
        <item x="699"/>
        <item x="2681"/>
        <item x="5088"/>
        <item x="596"/>
        <item x="2577"/>
        <item x="2547"/>
        <item x="3019"/>
        <item x="4084"/>
        <item x="242"/>
        <item x="2976"/>
        <item x="2978"/>
        <item x="6264"/>
        <item x="52"/>
        <item x="4756"/>
        <item x="429"/>
        <item x="4050"/>
        <item x="1382"/>
        <item x="8053"/>
        <item x="7977"/>
        <item x="8209"/>
        <item x="8102"/>
        <item x="7789"/>
        <item x="7914"/>
        <item x="3301"/>
        <item x="404"/>
        <item x="1497"/>
        <item x="3744"/>
        <item x="1060"/>
        <item x="3628"/>
        <item x="917"/>
        <item x="3629"/>
        <item x="3627"/>
        <item x="3630"/>
        <item x="6748"/>
        <item x="5968"/>
        <item x="4046"/>
        <item x="205"/>
        <item x="346"/>
        <item x="416"/>
        <item x="4587"/>
        <item x="6202"/>
        <item x="3552"/>
        <item x="547"/>
        <item x="4041"/>
        <item x="437"/>
        <item x="7156"/>
        <item x="1394"/>
        <item x="463"/>
        <item x="7210"/>
        <item x="5634"/>
        <item x="4470"/>
        <item x="4901"/>
        <item x="4973"/>
        <item x="6587"/>
        <item x="4876"/>
        <item x="299"/>
        <item x="4821"/>
        <item x="693"/>
        <item x="5854"/>
        <item x="7759"/>
        <item x="5275"/>
        <item x="4042"/>
        <item x="1073"/>
        <item x="1580"/>
        <item x="448"/>
        <item x="179"/>
        <item x="4694"/>
        <item x="6253"/>
        <item x="1101"/>
        <item x="648"/>
        <item x="3771"/>
        <item x="375"/>
        <item x="363"/>
        <item x="3856"/>
        <item x="2762"/>
        <item x="5791"/>
        <item x="896"/>
        <item x="1022"/>
        <item x="5860"/>
        <item x="4540"/>
        <item x="7176"/>
        <item x="5048"/>
        <item x="2226"/>
        <item x="1340"/>
        <item x="1524"/>
        <item x="230"/>
        <item x="2529"/>
        <item x="241"/>
        <item x="4157"/>
        <item x="4208"/>
        <item x="4483"/>
        <item x="5475"/>
        <item x="5169"/>
        <item x="2627"/>
        <item x="1013"/>
        <item x="895"/>
        <item x="6107"/>
        <item x="1725"/>
        <item x="544"/>
        <item x="3544"/>
        <item x="2683"/>
        <item x="5705"/>
        <item x="64"/>
        <item x="4054"/>
        <item x="498"/>
        <item x="2849"/>
        <item x="1912"/>
        <item x="624"/>
        <item x="2784"/>
        <item x="6373"/>
        <item x="2743"/>
        <item x="6494"/>
        <item x="6352"/>
        <item x="1801"/>
        <item x="4490"/>
        <item x="6138"/>
        <item x="614"/>
        <item x="6280"/>
        <item x="6000"/>
        <item x="563"/>
        <item x="6327"/>
        <item x="6398"/>
        <item x="2703"/>
        <item x="5926"/>
        <item x="573"/>
        <item x="523"/>
        <item x="6306"/>
        <item x="513"/>
        <item x="2662"/>
        <item x="2622"/>
        <item x="469"/>
        <item x="2141"/>
        <item x="2485"/>
        <item x="2201"/>
        <item x="2082"/>
        <item x="697"/>
        <item x="3072"/>
        <item x="6188"/>
        <item x="2357"/>
        <item x="6802"/>
        <item x="486"/>
        <item x="3593"/>
        <item x="1987"/>
        <item x="889"/>
        <item x="5908"/>
        <item x="2266"/>
        <item x="6237"/>
        <item x="2803"/>
        <item x="611"/>
        <item x="6858"/>
        <item x="1007"/>
        <item x="2748"/>
        <item x="2830"/>
        <item x="2960"/>
        <item x="3046"/>
        <item x="3089"/>
        <item x="3003"/>
        <item x="2917"/>
        <item x="2708"/>
        <item x="2667"/>
        <item x="2789"/>
        <item x="2873"/>
        <item x="2189"/>
        <item x="3495"/>
        <item x="491"/>
        <item x="2469"/>
        <item x="1675"/>
        <item x="858"/>
        <item x="2380"/>
        <item x="1738"/>
        <item x="801"/>
        <item x="6423"/>
        <item x="2986"/>
        <item x="153"/>
        <item x="4496"/>
        <item x="4985"/>
        <item x="5102"/>
        <item x="5628"/>
        <item x="5559"/>
        <item x="5043"/>
        <item x="6243"/>
        <item x="1437"/>
        <item x="597"/>
        <item x="287"/>
        <item x="4062"/>
        <item x="3326"/>
        <item x="5108"/>
        <item x="3764"/>
        <item x="5474"/>
        <item x="7115"/>
        <item x="6895"/>
        <item x="136"/>
        <item x="7500"/>
        <item x="7273"/>
        <item x="7331"/>
        <item x="7218"/>
        <item x="6785"/>
        <item x="2520"/>
        <item x="7164"/>
        <item x="6621"/>
        <item x="7387"/>
        <item x="7613"/>
        <item x="3084"/>
        <item x="6839"/>
        <item x="6474"/>
        <item x="6569"/>
        <item x="6525"/>
        <item x="7557"/>
        <item x="6676"/>
        <item x="6951"/>
        <item x="6731"/>
        <item x="7444"/>
        <item x="2620"/>
        <item x="594"/>
        <item x="348"/>
        <item x="2284"/>
        <item x="5855"/>
        <item x="2391"/>
        <item x="2452"/>
        <item x="276"/>
        <item x="3729"/>
        <item x="1014"/>
        <item x="1066"/>
        <item x="5337"/>
        <item x="2070"/>
        <item x="441"/>
        <item x="450"/>
        <item x="6034"/>
        <item x="396"/>
        <item x="420"/>
        <item x="408"/>
        <item x="432"/>
        <item x="384"/>
        <item x="2846"/>
        <item x="1371"/>
        <item x="2640"/>
        <item x="2932"/>
        <item x="7850"/>
        <item x="4932"/>
        <item x="666"/>
        <item x="6176"/>
        <item x="749"/>
        <item x="8106"/>
        <item x="1891"/>
        <item x="2501"/>
        <item x="6252"/>
        <item x="996"/>
        <item x="700"/>
        <item x="1557"/>
        <item x="7669"/>
        <item x="1184"/>
        <item x="1120"/>
        <item x="277"/>
        <item x="715"/>
        <item x="336"/>
        <item x="347"/>
        <item x="5563"/>
        <item x="1141"/>
        <item x="6701"/>
        <item x="154"/>
        <item x="3129"/>
        <item x="6977"/>
        <item x="3177"/>
        <item x="6394"/>
        <item x="861"/>
        <item x="4202"/>
        <item x="779"/>
        <item x="718"/>
        <item x="131"/>
        <item x="6499"/>
        <item x="1086"/>
        <item x="4222"/>
        <item x="4121"/>
        <item x="6325"/>
        <item x="6371"/>
        <item x="6303"/>
        <item x="6296"/>
        <item x="4151"/>
        <item x="728"/>
        <item x="7032"/>
        <item x="6302"/>
        <item x="7728"/>
        <item x="4092"/>
        <item x="6388"/>
        <item x="820"/>
        <item x="6395"/>
        <item x="6304"/>
        <item x="6349"/>
        <item x="4102"/>
        <item x="6396"/>
        <item x="810"/>
        <item x="6278"/>
        <item x="4171"/>
        <item x="3225"/>
        <item x="1198"/>
        <item x="871"/>
        <item x="6646"/>
        <item x="980"/>
        <item x="769"/>
        <item x="6550"/>
        <item x="120"/>
        <item x="1033"/>
        <item x="923"/>
        <item x="3446"/>
        <item x="1242"/>
        <item x="6350"/>
        <item x="2355"/>
        <item x="1346"/>
        <item x="3107"/>
        <item x="335"/>
        <item x="5760"/>
        <item x="359"/>
        <item x="2458"/>
        <item x="1227"/>
        <item x="6301"/>
        <item x="6639"/>
        <item x="7918"/>
        <item x="5117"/>
        <item x="876"/>
        <item x="8147"/>
        <item x="8291"/>
        <item x="4067"/>
        <item x="1517"/>
        <item x="1616"/>
        <item x="7568"/>
        <item x="381"/>
        <item x="8196"/>
        <item x="1067"/>
        <item x="2228"/>
        <item x="752"/>
        <item x="3134"/>
        <item x="4751"/>
        <item x="147"/>
        <item x="6223"/>
        <item x="7720"/>
        <item x="6150"/>
        <item x="2813"/>
        <item x="6444"/>
        <item x="6393"/>
        <item x="6345"/>
        <item x="1427"/>
        <item x="3855"/>
        <item x="3041"/>
        <item x="3731"/>
        <item x="3117"/>
        <item x="2298"/>
        <item x="5776"/>
        <item x="3613"/>
        <item x="1049"/>
        <item x="676"/>
        <item x="4255"/>
        <item x="4275"/>
        <item x="6447"/>
        <item x="6439"/>
        <item x="6445"/>
        <item x="6446"/>
        <item x="6421"/>
        <item x="5495"/>
        <item x="3422"/>
        <item x="3375"/>
        <item x="3251"/>
        <item x="1256"/>
        <item x="893"/>
        <item x="799"/>
        <item x="474"/>
        <item x="2721"/>
        <item x="6391"/>
        <item x="1946"/>
        <item x="1233"/>
        <item x="473"/>
        <item x="2889"/>
        <item x="1234"/>
        <item x="3996"/>
        <item x="3348"/>
        <item x="3638"/>
        <item x="3821"/>
        <item x="3863"/>
        <item x="3934"/>
        <item x="1720"/>
        <item x="3590"/>
        <item x="3298"/>
        <item x="4149"/>
        <item x="3779"/>
        <item x="4631"/>
        <item x="1479"/>
        <item x="6495"/>
        <item x="4621"/>
        <item x="6540"/>
        <item x="2701"/>
        <item x="6919"/>
        <item x="6862"/>
        <item x="1365"/>
        <item x="3542"/>
        <item x="6619"/>
        <item x="1907"/>
        <item x="6547"/>
        <item x="7029"/>
        <item x="6697"/>
        <item x="3299"/>
        <item x="4200"/>
        <item x="6674"/>
        <item x="6949"/>
        <item x="4094"/>
        <item x="4100"/>
        <item x="2782"/>
        <item x="4464"/>
        <item x="6729"/>
        <item x="7136"/>
        <item x="3278"/>
        <item x="6918"/>
        <item x="3639"/>
        <item x="6523"/>
        <item x="3667"/>
        <item x="4802"/>
        <item x="6642"/>
        <item x="6807"/>
        <item x="6837"/>
        <item x="6590"/>
        <item x="6752"/>
        <item x="4329"/>
        <item x="7028"/>
        <item x="7301"/>
        <item x="3444"/>
        <item x="3780"/>
        <item x="3618"/>
        <item x="3570"/>
        <item x="4822"/>
        <item x="6592"/>
        <item x="4484"/>
        <item x="4384"/>
        <item x="3521"/>
        <item x="4494"/>
        <item x="3864"/>
        <item x="6917"/>
        <item x="4143"/>
        <item x="6546"/>
        <item x="6751"/>
        <item x="4194"/>
        <item x="3376"/>
        <item x="6591"/>
        <item x="3155"/>
        <item x="6698"/>
        <item x="6753"/>
        <item x="3956"/>
        <item x="6644"/>
        <item x="1783"/>
        <item x="1845"/>
        <item x="6974"/>
        <item x="6643"/>
        <item x="4550"/>
        <item x="6699"/>
        <item x="6636"/>
        <item x="3250"/>
        <item x="6567"/>
        <item x="6973"/>
        <item x="3230"/>
        <item x="3327"/>
        <item x="4299"/>
        <item x="6805"/>
        <item x="4364"/>
        <item x="6548"/>
        <item x="4428"/>
        <item x="6783"/>
        <item x="4857"/>
        <item x="3423"/>
        <item x="6496"/>
        <item x="1312"/>
        <item x="3182"/>
        <item x="4309"/>
        <item x="6863"/>
        <item x="4576"/>
        <item x="3394"/>
        <item x="4408"/>
        <item x="3472"/>
        <item x="3591"/>
        <item x="6806"/>
        <item x="6893"/>
        <item x="3395"/>
        <item x="6861"/>
        <item x="4438"/>
        <item x="4201"/>
        <item x="4538"/>
        <item x="6497"/>
        <item x="6472"/>
        <item x="6489"/>
        <item x="6691"/>
        <item x="6584"/>
        <item x="7027"/>
        <item x="6975"/>
        <item x="7005"/>
        <item x="4101"/>
        <item x="6276"/>
        <item x="1419"/>
        <item x="3688"/>
        <item x="3740"/>
        <item x="3926"/>
        <item x="4688"/>
        <item x="3203"/>
        <item x="3995"/>
        <item x="3955"/>
        <item x="3202"/>
        <item x="4877"/>
        <item x="3443"/>
        <item x="6492"/>
        <item x="3493"/>
        <item x="5983"/>
        <item x="6212"/>
        <item x="478"/>
        <item x="6059"/>
        <item x="86"/>
        <item x="8030"/>
        <item x="843"/>
        <item x="3347"/>
        <item x="2481"/>
        <item x="7865"/>
        <item x="8166"/>
        <item x="8117"/>
        <item x="7992"/>
        <item x="7929"/>
        <item x="6921"/>
        <item x="8034"/>
        <item x="7803"/>
        <item x="844"/>
        <item x="311"/>
        <item x="5632"/>
        <item x="5893"/>
        <item x="1635"/>
        <item x="371"/>
        <item x="2236"/>
        <item x="7659"/>
        <item x="7899"/>
        <item x="578"/>
        <item x="4695"/>
        <item x="2041"/>
        <item x="767"/>
        <item x="1657"/>
        <item x="6038"/>
        <item x="8067"/>
        <item x="2421"/>
        <item x="2741"/>
        <item x="1291"/>
        <item x="6240"/>
        <item x="6755"/>
        <item x="5106"/>
        <item x="3617"/>
        <item x="6594"/>
        <item x="4354"/>
        <item x="1884"/>
        <item x="5839"/>
        <item x="470"/>
        <item x="358"/>
        <item x="4192"/>
        <item x="3662"/>
        <item x="4913"/>
        <item x="1121"/>
        <item x="4253"/>
        <item x="6442"/>
        <item x="1576"/>
        <item x="2230"/>
        <item x="6694"/>
        <item x="254"/>
        <item x="3951"/>
        <item x="3954"/>
        <item x="3953"/>
        <item x="3952"/>
        <item x="802"/>
        <item x="6615"/>
        <item x="4254"/>
        <item x="7718"/>
        <item x="5401"/>
        <item x="5414"/>
        <item x="4247"/>
        <item x="1822"/>
        <item x="4454"/>
        <item x="6449"/>
        <item x="5167"/>
        <item x="4211"/>
        <item x="5605"/>
        <item x="6340"/>
        <item x="4110"/>
        <item x="4363"/>
        <item x="4407"/>
        <item x="4800"/>
        <item x="5166"/>
        <item x="4568"/>
        <item x="6354"/>
        <item x="4362"/>
        <item x="4967"/>
        <item x="4905"/>
        <item x="5081"/>
        <item x="4462"/>
        <item x="584"/>
        <item x="4794"/>
        <item x="6295"/>
        <item x="619"/>
        <item x="4356"/>
        <item x="518"/>
        <item x="6341"/>
        <item x="127"/>
        <item x="568"/>
        <item x="4159"/>
        <item x="4518"/>
        <item x="671"/>
        <item x="6370"/>
        <item x="4400"/>
        <item x="534"/>
        <item x="6387"/>
        <item x="4743"/>
        <item x="4850"/>
        <item x="6277"/>
        <item x="4308"/>
        <item x="4193"/>
        <item x="4574"/>
        <item x="5537"/>
        <item x="4093"/>
        <item x="4109"/>
        <item x="6294"/>
        <item x="774"/>
        <item x="723"/>
        <item x="5022"/>
        <item x="4456"/>
        <item x="5044"/>
        <item x="4686"/>
        <item x="4301"/>
        <item x="9"/>
        <item x="5045"/>
        <item x="4512"/>
        <item x="4855"/>
        <item x="5876"/>
        <item x="5104"/>
        <item x="6308"/>
        <item x="18"/>
        <item x="4142"/>
        <item x="5875"/>
        <item x="635"/>
        <item x="4406"/>
        <item x="4210"/>
        <item x="27"/>
        <item x="4307"/>
        <item x="4623"/>
        <item x="4680"/>
        <item x="6386"/>
        <item x="5103"/>
        <item x="5144"/>
        <item x="6324"/>
        <item x="4737"/>
        <item x="1539"/>
        <item x="4065"/>
        <item x="6400"/>
        <item x="3492"/>
        <item x="5857"/>
        <item x="815"/>
        <item x="5405"/>
        <item x="2008"/>
        <item x="4808"/>
        <item x="3690"/>
        <item x="8142"/>
        <item x="8050"/>
        <item x="8019"/>
        <item x="7892"/>
        <item x="7956"/>
        <item x="4150"/>
        <item x="2521"/>
        <item x="2578"/>
        <item x="5951"/>
        <item x="5950"/>
        <item x="7046"/>
        <item x="7130"/>
        <item x="3481"/>
        <item x="3482"/>
        <item x="3483"/>
        <item x="1407"/>
        <item x="3484"/>
        <item x="4986"/>
        <item x="4987"/>
        <item x="3018"/>
        <item x="5703"/>
        <item x="323"/>
        <item x="4642"/>
        <item x="5699"/>
        <item x="3358"/>
        <item x="3716"/>
        <item x="3039"/>
        <item x="4650"/>
        <item x="6545"/>
        <item x="1696"/>
        <item x="5268"/>
        <item x="1759"/>
        <item x="3739"/>
        <item x="3687"/>
        <item x="3698"/>
        <item x="1353"/>
        <item x="2484"/>
        <item x="1739"/>
        <item x="2660"/>
        <item x="3109"/>
        <item x="5630"/>
        <item x="5629"/>
        <item x="112"/>
        <item x="1231"/>
        <item x="4526"/>
        <item x="4169"/>
        <item x="4119"/>
        <item x="4220"/>
        <item x="841"/>
        <item x="4856"/>
        <item x="2306"/>
        <item x="6367"/>
        <item x="7285"/>
        <item x="2548"/>
        <item x="4863"/>
        <item x="2359"/>
        <item x="393"/>
        <item x="2162"/>
        <item x="3397"/>
        <item x="6420"/>
        <item x="37"/>
        <item x="4263"/>
        <item x="687"/>
        <item x="4246"/>
        <item x="6438"/>
        <item x="3849"/>
        <item x="1597"/>
        <item x="3541"/>
        <item x="8148"/>
        <item x="1176"/>
        <item x="3649"/>
        <item x="4013"/>
        <item x="265"/>
        <item x="1628"/>
        <item x="6183"/>
        <item x="3715"/>
        <item x="4463"/>
        <item x="7190"/>
        <item x="1498"/>
        <item x="2043"/>
        <item x="4398"/>
        <item x="2323"/>
        <item x="5331"/>
        <item x="1400"/>
        <item x="4510"/>
        <item x="6437"/>
        <item x="514"/>
        <item x="2572"/>
        <item x="125"/>
        <item x="6487"/>
        <item x="1054"/>
        <item x="6566"/>
        <item x="6471"/>
        <item x="7978"/>
        <item x="6353"/>
        <item x="4355"/>
        <item x="4849"/>
        <item x="6782"/>
        <item x="187"/>
        <item x="4622"/>
        <item x="790"/>
        <item x="4511"/>
        <item x="592"/>
        <item x="6552"/>
        <item x="2512"/>
        <item x="162"/>
        <item x="4113"/>
        <item x="81"/>
        <item x="7004"/>
        <item x="4904"/>
        <item x="2541"/>
        <item x="1547"/>
        <item x="4679"/>
        <item x="3918"/>
        <item x="213"/>
        <item x="6583"/>
        <item x="4317"/>
        <item x="831"/>
        <item x="1487"/>
        <item x="6399"/>
        <item x="6757"/>
        <item x="4584"/>
        <item x="1605"/>
        <item x="1038"/>
        <item x="6854"/>
        <item x="6522"/>
        <item x="59"/>
        <item x="1425"/>
        <item x="4696"/>
        <item x="6910"/>
        <item x="4567"/>
        <item x="4164"/>
        <item x="919"/>
        <item x="2511"/>
        <item x="6618"/>
        <item x="4399"/>
        <item x="6689"/>
        <item x="2543"/>
        <item x="541"/>
        <item x="2513"/>
        <item x="542"/>
        <item x="4090"/>
        <item x="4095"/>
        <item x="1221"/>
        <item x="6596"/>
        <item x="4148"/>
        <item x="4455"/>
        <item x="4199"/>
        <item x="7020"/>
        <item x="2573"/>
        <item x="4020"/>
        <item x="6648"/>
        <item x="142"/>
        <item x="4372"/>
        <item x="6310"/>
        <item x="4195"/>
        <item x="739"/>
        <item x="3223"/>
        <item x="6673"/>
        <item x="4793"/>
        <item x="2571"/>
        <item x="6690"/>
        <item x="883"/>
        <item x="4639"/>
        <item x="4528"/>
        <item x="6538"/>
        <item x="4122"/>
        <item x="4472"/>
        <item x="1203"/>
        <item x="1665"/>
        <item x="4144"/>
        <item x="47"/>
        <item x="4416"/>
        <item x="642"/>
        <item x="6582"/>
        <item x="6745"/>
        <item x="3852"/>
        <item x="6635"/>
        <item x="866"/>
        <item x="1853"/>
        <item x="1164"/>
        <item x="4865"/>
        <item x="3726"/>
        <item x="107"/>
        <item x="4114"/>
        <item x="6892"/>
        <item x="6501"/>
        <item x="6402"/>
        <item x="6966"/>
        <item x="6356"/>
        <item x="4810"/>
        <item x="3768"/>
        <item x="6488"/>
        <item x="8028"/>
        <item x="6297"/>
        <item x="3944"/>
        <item x="6799"/>
        <item x="1091"/>
        <item x="6307"/>
        <item x="6305"/>
        <item x="4190"/>
        <item x="3809"/>
        <item x="6811"/>
        <item x="8155"/>
        <item x="6867"/>
        <item x="94"/>
        <item x="6703"/>
        <item x="6539"/>
        <item x="1146"/>
        <item x="4300"/>
        <item x="1977"/>
        <item x="68"/>
        <item x="6397"/>
        <item x="1261"/>
        <item x="200"/>
        <item x="6728"/>
        <item x="1915"/>
        <item x="4215"/>
        <item x="643"/>
        <item x="4099"/>
        <item x="2542"/>
        <item x="6351"/>
        <item x="1728"/>
        <item x="4736"/>
        <item x="6948"/>
        <item x="6836"/>
        <item x="985"/>
        <item x="6634"/>
        <item x="6923"/>
        <item x="1791"/>
        <item x="8219"/>
        <item x="6979"/>
        <item x="7964"/>
        <item x="4139"/>
        <item x="8086"/>
        <item x="615"/>
        <item x="3641"/>
        <item x="591"/>
        <item x="1284"/>
        <item x="1177"/>
        <item x="1752"/>
        <item x="2493"/>
        <item x="1450"/>
        <item x="2051"/>
        <item x="2934"/>
        <item x="501"/>
        <item x="484"/>
        <item x="5468"/>
        <item x="6578"/>
        <item x="1464"/>
        <item x="1457"/>
        <item x="5150"/>
        <item x="2823"/>
        <item x="4919"/>
        <item x="7785"/>
        <item x="4637"/>
        <item x="3082"/>
        <item x="370"/>
        <item x="4073"/>
        <item x="3249"/>
        <item x="5824"/>
        <item x="253"/>
        <item x="6289"/>
        <item x="7"/>
        <item x="4933"/>
        <item x="4934"/>
        <item x="6519"/>
        <item x="167"/>
        <item x="1343"/>
        <item x="6163"/>
        <item x="3350"/>
        <item x="6630"/>
        <item x="6417"/>
        <item x="4273"/>
        <item x="1170"/>
        <item x="6347"/>
        <item x="264"/>
        <item x="6249"/>
        <item x="1299"/>
        <item x="825"/>
        <item x="5021"/>
        <item x="5080"/>
        <item x="4966"/>
        <item x="128"/>
        <item x="3322"/>
        <item x="2129"/>
        <item x="464"/>
        <item x="629"/>
        <item x="3921"/>
        <item x="3919"/>
        <item x="3922"/>
        <item x="3920"/>
        <item x="5165"/>
        <item x="288"/>
        <item x="5677"/>
        <item x="2160"/>
        <item x="1521"/>
        <item x="7910"/>
        <item x="694"/>
        <item x="4268"/>
        <item x="2604"/>
        <item x="4248"/>
        <item x="7076"/>
        <item x="6453"/>
        <item x="4921"/>
        <item x="2602"/>
        <item x="667"/>
        <item x="695"/>
        <item x="1558"/>
        <item x="1676"/>
        <item x="4820"/>
        <item x="2825"/>
        <item x="4875"/>
        <item x="4482"/>
        <item x="4426"/>
        <item x="4327"/>
        <item x="4382"/>
        <item x="4649"/>
        <item x="2101"/>
        <item x="4706"/>
        <item x="1102"/>
        <item x="471"/>
        <item x="1044"/>
        <item x="6343"/>
        <item x="890"/>
        <item x="1115"/>
        <item x="1171"/>
        <item x="148"/>
        <item x="1229"/>
        <item x="6856"/>
        <item x="4619"/>
        <item x="4854"/>
        <item x="4628"/>
        <item x="746"/>
        <item x="4452"/>
        <item x="797"/>
        <item x="891"/>
        <item x="4709"/>
        <item x="4297"/>
        <item x="4685"/>
        <item x="6700"/>
        <item x="4878"/>
        <item x="2677"/>
        <item x="4513"/>
        <item x="7033"/>
        <item x="4306"/>
        <item x="6376"/>
        <item x="4096"/>
        <item x="943"/>
        <item x="2635"/>
        <item x="638"/>
        <item x="6500"/>
        <item x="1009"/>
        <item x="6705"/>
        <item x="3015"/>
        <item x="1008"/>
        <item x="4302"/>
        <item x="2718"/>
        <item x="5466"/>
        <item x="2757"/>
        <item x="6593"/>
        <item x="4624"/>
        <item x="4870"/>
        <item x="5030"/>
        <item x="4191"/>
        <item x="3056"/>
        <item x="6754"/>
        <item x="4103"/>
        <item x="4906"/>
        <item x="570"/>
        <item x="4196"/>
        <item x="6645"/>
        <item x="6968"/>
        <item x="6981"/>
        <item x="7138"/>
        <item x="6869"/>
        <item x="6759"/>
        <item x="6554"/>
        <item x="2515"/>
        <item x="6598"/>
        <item x="4377"/>
        <item x="3014"/>
        <item x="4401"/>
        <item x="747"/>
        <item x="3013"/>
        <item x="2798"/>
        <item x="621"/>
        <item x="1172"/>
        <item x="4152"/>
        <item x="4385"/>
        <item x="4676"/>
        <item x="862"/>
        <item x="2676"/>
        <item x="2927"/>
        <item x="5089"/>
        <item x="4203"/>
        <item x="4376"/>
        <item x="2884"/>
        <item x="6503"/>
        <item x="4145"/>
        <item x="981"/>
        <item x="7192"/>
        <item x="520"/>
        <item x="6551"/>
        <item x="4461"/>
        <item x="6330"/>
        <item x="6498"/>
        <item x="3058"/>
        <item x="2841"/>
        <item x="4573"/>
        <item x="4742"/>
        <item x="2678"/>
        <item x="2575"/>
        <item x="4851"/>
        <item x="4508"/>
        <item x="4361"/>
        <item x="4738"/>
        <item x="6650"/>
        <item x="4091"/>
        <item x="2759"/>
        <item x="2637"/>
        <item x="6976"/>
        <item x="6283"/>
        <item x="4799"/>
        <item x="4975"/>
        <item x="4795"/>
        <item x="4457"/>
        <item x="4517"/>
        <item x="4815"/>
        <item x="6813"/>
        <item x="4569"/>
        <item x="6585"/>
        <item x="5152"/>
        <item x="6549"/>
        <item x="2970"/>
        <item x="5231"/>
        <item x="4357"/>
        <item x="1034"/>
        <item x="1116"/>
        <item x="6541"/>
        <item x="796"/>
        <item x="4330"/>
        <item x="6925"/>
        <item x="7415"/>
        <item x="537"/>
        <item x="2716"/>
        <item x="6978"/>
        <item x="4140"/>
        <item x="587"/>
        <item x="4405"/>
        <item x="7699"/>
        <item x="6490"/>
        <item x="2800"/>
        <item x="7303"/>
        <item x="2545"/>
        <item x="4681"/>
        <item x="7359"/>
        <item x="1061"/>
        <item x="4652"/>
        <item x="6637"/>
        <item x="2717"/>
        <item x="2636"/>
        <item x="4766"/>
        <item x="770"/>
        <item x="4564"/>
        <item x="839"/>
        <item x="4485"/>
        <item x="121"/>
        <item x="1062"/>
        <item x="149"/>
        <item x="487"/>
        <item x="838"/>
        <item x="1228"/>
        <item x="942"/>
        <item x="1345"/>
        <item x="6382"/>
        <item x="5741"/>
        <item x="5742"/>
        <item x="7639"/>
        <item x="5492"/>
        <item x="5493"/>
        <item x="3204"/>
        <item x="965"/>
        <item x="4846"/>
        <item x="2164"/>
        <item x="948"/>
        <item x="6692"/>
        <item x="2232"/>
        <item x="4421"/>
        <item x="6448"/>
        <item x="2491"/>
        <item x="6595"/>
        <item x="1335"/>
        <item x="3605"/>
        <item x="3106"/>
        <item x="6589"/>
        <item x="73"/>
        <item x="7089"/>
        <item x="6800"/>
        <item x="1636"/>
        <item x="1952"/>
        <item x="3769"/>
        <item x="5739"/>
        <item x="6165"/>
        <item x="3853"/>
        <item x="5892"/>
        <item x="7797"/>
        <item x="5795"/>
        <item x="5874"/>
        <item x="5728"/>
        <item x="2048"/>
        <item x="3989"/>
        <item x="3810"/>
        <item x="2108"/>
        <item x="5823"/>
        <item x="5759"/>
        <item x="3727"/>
        <item x="5805"/>
        <item x="7059"/>
        <item x="4141"/>
        <item x="2528"/>
        <item x="7034"/>
        <item x="6865"/>
        <item x="2996"/>
        <item x="2764"/>
        <item x="7247"/>
        <item x="3328"/>
        <item x="4801"/>
        <item x="6389"/>
        <item x="3300"/>
        <item x="1634"/>
        <item x="4566"/>
        <item x="2525"/>
        <item x="4594"/>
        <item x="4792"/>
        <item x="382"/>
        <item x="2868"/>
        <item x="4252"/>
        <item x="2929"/>
        <item x="719"/>
        <item x="4752"/>
        <item x="3154"/>
        <item x="7036"/>
        <item x="3947"/>
        <item x="1118"/>
        <item x="784"/>
        <item x="405"/>
        <item x="7472"/>
        <item x="6746"/>
        <item x="4765"/>
        <item x="5864"/>
        <item x="3313"/>
        <item x="2111"/>
        <item x="2300"/>
        <item x="2341"/>
        <item x="151"/>
        <item x="3101"/>
        <item x="690"/>
        <item x="6426"/>
        <item x="3100"/>
        <item x="673"/>
        <item x="4244"/>
        <item x="6912"/>
        <item x="564"/>
        <item x="941"/>
        <item x="4245"/>
        <item x="6563"/>
        <item x="6809"/>
        <item x="4477"/>
        <item x="3711"/>
        <item x="99"/>
        <item x="1815"/>
        <item x="5288"/>
        <item x="947"/>
        <item x="4243"/>
        <item x="2606"/>
        <item x="6963"/>
        <item x="6534"/>
        <item x="417"/>
        <item x="2866"/>
        <item x="2758"/>
        <item x="1695"/>
        <item x="1540"/>
        <item x="4565"/>
        <item x="1658"/>
        <item x="701"/>
        <item x="5255"/>
        <item x="4984"/>
        <item x="886"/>
        <item x="4734"/>
        <item x="1224"/>
        <item x="845"/>
        <item x="803"/>
        <item x="6788"/>
        <item x="144"/>
        <item x="4166"/>
        <item x="649"/>
        <item x="7009"/>
        <item x="1004"/>
        <item x="3391"/>
        <item x="4212"/>
        <item x="4353"/>
        <item x="4620"/>
        <item x="1846"/>
        <item x="4111"/>
        <item x="1598"/>
        <item x="5353"/>
        <item x="3151"/>
        <item x="7137"/>
        <item x="2560"/>
        <item x="753"/>
        <item x="3295"/>
        <item x="3388"/>
        <item x="3197"/>
        <item x="7246"/>
        <item x="3584"/>
        <item x="817"/>
        <item x="3632"/>
        <item x="6679"/>
        <item x="1167"/>
        <item x="5627"/>
        <item x="3585"/>
        <item x="3344"/>
        <item x="1721"/>
        <item x="4161"/>
        <item x="6390"/>
        <item x="2591"/>
        <item x="5037"/>
        <item x="598"/>
        <item x="725"/>
        <item x="7643"/>
        <item x="6298"/>
        <item x="897"/>
        <item x="3341"/>
        <item x="4217"/>
        <item x="5068"/>
        <item x="7640"/>
        <item x="3633"/>
        <item x="7698"/>
        <item x="742"/>
        <item x="1057"/>
        <item x="7732"/>
        <item x="7194"/>
        <item x="2561"/>
        <item x="6342"/>
        <item x="3292"/>
        <item x="7191"/>
        <item x="938"/>
        <item x="776"/>
        <item x="6344"/>
        <item x="5096"/>
        <item x="1480"/>
        <item x="6624"/>
        <item x="7361"/>
        <item x="2824"/>
        <item x="3196"/>
        <item x="7474"/>
        <item x="4397"/>
        <item x="5524"/>
        <item x="7140"/>
        <item x="3535"/>
        <item x="5164"/>
        <item x="7417"/>
        <item x="2014"/>
        <item x="3148"/>
        <item x="7588"/>
        <item x="5558"/>
        <item x="5194"/>
        <item x="7820"/>
        <item x="5168"/>
        <item x="5287"/>
        <item x="4791"/>
        <item x="2531"/>
        <item x="4847"/>
        <item x="3587"/>
        <item x="6842"/>
        <item x="1111"/>
        <item x="3342"/>
        <item x="4509"/>
        <item x="7249"/>
        <item x="3389"/>
        <item x="5318"/>
        <item x="2783"/>
        <item x="811"/>
        <item x="4453"/>
        <item x="3245"/>
        <item x="5159"/>
        <item x="7302"/>
        <item x="3199"/>
        <item x="5455"/>
        <item x="4298"/>
        <item x="7305"/>
        <item x="7673"/>
        <item x="7530"/>
        <item x="3149"/>
        <item x="3536"/>
        <item x="1784"/>
        <item x="6734"/>
        <item x="3244"/>
        <item x="5046"/>
        <item x="7358"/>
        <item x="548"/>
        <item x="7882"/>
        <item x="3247"/>
        <item x="4988"/>
        <item x="6898"/>
        <item x="5131"/>
        <item x="5042"/>
        <item x="3040"/>
        <item x="1908"/>
        <item x="792"/>
        <item x="6528"/>
        <item x="3293"/>
        <item x="5386"/>
        <item x="5101"/>
        <item x="6954"/>
        <item x="1420"/>
        <item x="2702"/>
        <item x="6477"/>
        <item x="5009"/>
        <item x="4116"/>
        <item x="6251"/>
        <item x="7641"/>
        <item x="439"/>
        <item x="5032"/>
        <item x="1290"/>
        <item x="7585"/>
        <item x="8103"/>
        <item x="2171"/>
        <item x="2413"/>
        <item x="1002"/>
        <item x="4707"/>
        <item x="834"/>
        <item x="1257"/>
        <item x="2912"/>
        <item x="300"/>
        <item x="6794"/>
        <item x="5426"/>
        <item x="6300"/>
        <item x="3020"/>
        <item x="2845"/>
        <item x="3017"/>
        <item x="2680"/>
        <item x="2720"/>
        <item x="2931"/>
        <item x="2639"/>
        <item x="2761"/>
        <item x="4763"/>
        <item x="2888"/>
        <item x="2802"/>
        <item x="3060"/>
        <item x="2974"/>
        <item x="2661"/>
        <item x="425"/>
        <item x="2361"/>
        <item x="4944"/>
        <item x="5877"/>
        <item x="5808"/>
        <item x="1939"/>
        <item x="898"/>
        <item x="2911"/>
        <item x="2581"/>
        <item x="1383"/>
        <item x="6641"/>
        <item x="3445"/>
        <item x="949"/>
        <item x="6440"/>
        <item x="4249"/>
        <item x="1199"/>
        <item x="5177"/>
        <item x="3902"/>
        <item x="4790"/>
        <item x="4926"/>
        <item x="1689"/>
        <item x="2953"/>
        <item x="1313"/>
        <item x="5730"/>
        <item x="1516"/>
        <item x="488"/>
        <item x="4582"/>
        <item x="5034"/>
        <item x="4931"/>
        <item x="3175"/>
        <item x="1821"/>
        <item x="1438"/>
        <item x="1087"/>
        <item x="3486"/>
        <item x="499"/>
        <item x="3487"/>
        <item x="3681"/>
        <item x="3682"/>
        <item x="4270"/>
        <item x="3945"/>
        <item x="3635"/>
        <item x="5611"/>
        <item x="5358"/>
        <item x="5592"/>
        <item x="6904"/>
        <item x="5346"/>
        <item x="1064"/>
        <item x="6015"/>
        <item x="7357"/>
        <item x="1108"/>
        <item x="418"/>
        <item x="4745"/>
        <item x="7528"/>
        <item x="7091"/>
        <item x="2975"/>
        <item x="6336"/>
        <item x="5292"/>
        <item x="3083"/>
        <item x="1954"/>
        <item x="5227"/>
        <item x="1883"/>
        <item x="5329"/>
        <item x="485"/>
        <item x="4420"/>
        <item x="5228"/>
        <item x="2955"/>
        <item x="5229"/>
        <item x="4265"/>
        <item x="1179"/>
        <item x="1401"/>
        <item x="2574"/>
        <item x="1625"/>
        <item x="521"/>
        <item x="2605"/>
        <item x="2552"/>
        <item x="579"/>
        <item x="1236"/>
        <item x="4535"/>
        <item x="1812"/>
        <item x="3321"/>
        <item x="4928"/>
        <item x="630"/>
        <item x="622"/>
        <item x="4872"/>
        <item x="6379"/>
        <item x="4817"/>
        <item x="6333"/>
        <item x="4646"/>
        <item x="3515"/>
        <item x="4379"/>
        <item x="4703"/>
        <item x="1936"/>
        <item x="524"/>
        <item x="4474"/>
        <item x="2550"/>
        <item x="3417"/>
        <item x="4423"/>
        <item x="2583"/>
        <item x="2524"/>
        <item x="4530"/>
        <item x="3466"/>
        <item x="574"/>
        <item x="3370"/>
        <item x="4591"/>
        <item x="625"/>
        <item x="529"/>
        <item x="4374"/>
        <item x="4760"/>
        <item x="1749"/>
        <item x="4319"/>
        <item x="6286"/>
        <item x="3272"/>
        <item x="1519"/>
        <item x="3176"/>
        <item x="4324"/>
        <item x="3564"/>
        <item x="2523"/>
        <item x="3224"/>
        <item x="2514"/>
        <item x="1337"/>
        <item x="1068"/>
        <item x="1874"/>
        <item x="1566"/>
        <item x="5940"/>
        <item x="1507"/>
        <item x="1391"/>
        <item x="4418"/>
        <item x="4479"/>
        <item x="1015"/>
        <item x="1347"/>
        <item x="5631"/>
        <item x="1122"/>
        <item x="1293"/>
        <item x="1458"/>
        <item x="156"/>
        <item x="1698"/>
        <item x="6369"/>
        <item x="6441"/>
        <item x="6848"/>
        <item x="7915"/>
        <item x="2526"/>
        <item x="7584"/>
        <item x="4570"/>
        <item x="4458"/>
        <item x="4796"/>
        <item x="4852"/>
        <item x="1945"/>
        <item x="4256"/>
        <item x="1758"/>
        <item x="1366"/>
        <item x="733"/>
        <item x="1514"/>
        <item x="6779"/>
        <item x="4733"/>
        <item x="2103"/>
        <item x="6432"/>
        <item x="4910"/>
        <item x="5560"/>
        <item x="3105"/>
        <item x="7395"/>
        <item x="7227"/>
        <item x="5561"/>
        <item x="1016"/>
        <item x="4072"/>
        <item x="4557"/>
        <item x="4606"/>
        <item x="4237"/>
        <item x="4184"/>
        <item x="8265"/>
        <item x="4502"/>
        <item x="4133"/>
        <item x="4446"/>
        <item x="4291"/>
        <item x="4345"/>
        <item x="4982"/>
        <item x="7846"/>
        <item x="6756"/>
        <item x="7088"/>
        <item x="7697"/>
        <item x="2603"/>
        <item x="7946"/>
        <item x="3845"/>
        <item x="3820"/>
        <item x="3888"/>
        <item x="8009"/>
        <item x="2624"/>
        <item x="1174"/>
        <item x="5491"/>
        <item x="2867"/>
        <item x="7508"/>
        <item x="5274"/>
        <item x="5542"/>
        <item x="3750"/>
        <item x="2237"/>
        <item x="6747"/>
        <item x="6857"/>
        <item x="6801"/>
        <item x="6542"/>
        <item x="6969"/>
        <item x="6491"/>
        <item x="6586"/>
        <item x="6693"/>
        <item x="6638"/>
        <item x="6913"/>
        <item x="7079"/>
        <item x="7023"/>
        <item x="2742"/>
        <item x="1069"/>
        <item x="2352"/>
        <item x="5213"/>
        <item x="3437"/>
        <item x="2638"/>
        <item x="3438"/>
        <item x="79"/>
        <item x="16"/>
        <item x="45"/>
        <item x="25"/>
        <item x="57"/>
        <item x="66"/>
        <item x="2614"/>
        <item x="35"/>
        <item x="2054"/>
        <item x="92"/>
        <item x="33"/>
        <item x="2365"/>
        <item x="5952"/>
        <item x="2621"/>
        <item x="6965"/>
        <item x="7085"/>
        <item x="1520"/>
        <item x="7084"/>
        <item x="1152"/>
        <item x="3297"/>
        <item x="3153"/>
        <item x="3346"/>
        <item x="3248"/>
        <item x="3589"/>
        <item x="3201"/>
        <item x="677"/>
        <item x="3442"/>
        <item x="5142"/>
        <item x="4533"/>
        <item x="4753"/>
        <item x="5490"/>
        <item x="2910"/>
        <item x="3612"/>
        <item x="571"/>
        <item x="3273"/>
        <item x="3592"/>
        <item x="5535"/>
        <item x="4172"/>
        <item x="1403"/>
        <item x="1575"/>
        <item x="6647"/>
        <item x="5796"/>
        <item x="2001"/>
        <item x="6450"/>
        <item x="6468"/>
        <item x="4956"/>
        <item x="3538"/>
        <item x="4514"/>
        <item x="2900"/>
        <item x="7087"/>
        <item x="2592"/>
        <item x="4520"/>
        <item x="2894"/>
        <item x="1210"/>
        <item x="3000"/>
        <item x="2980"/>
        <item x="4577"/>
        <item x="2685"/>
        <item x="924"/>
        <item x="2937"/>
        <item x="2850"/>
        <item x="2807"/>
        <item x="1098"/>
        <item x="2706"/>
        <item x="729"/>
        <item x="4521"/>
        <item x="1153"/>
        <item x="4365"/>
        <item x="992"/>
        <item x="1045"/>
        <item x="575"/>
        <item x="4858"/>
        <item x="2787"/>
        <item x="4803"/>
        <item x="2786"/>
        <item x="4746"/>
        <item x="2914"/>
        <item x="4465"/>
        <item x="4310"/>
        <item x="2745"/>
        <item x="2870"/>
        <item x="132"/>
        <item x="4632"/>
        <item x="2827"/>
        <item x="2958"/>
        <item x="4409"/>
        <item x="3087"/>
        <item x="821"/>
        <item x="2664"/>
        <item x="4689"/>
        <item x="2887"/>
        <item x="780"/>
        <item x="872"/>
        <item x="2725"/>
        <item x="3044"/>
        <item x="2766"/>
        <item x="2705"/>
        <item x="2957"/>
        <item x="3043"/>
        <item x="3023"/>
        <item x="2644"/>
        <item x="525"/>
        <item x="2169"/>
        <item x="626"/>
        <item x="3653"/>
        <item x="7178"/>
        <item x="7098"/>
        <item x="2768"/>
        <item x="7470"/>
        <item x="312"/>
        <item x="324"/>
        <item x="6"/>
        <item x="1328"/>
        <item x="6259"/>
        <item x="7413"/>
        <item x="1573"/>
        <item x="1281"/>
        <item x="2007"/>
        <item x="6122"/>
        <item x="5683"/>
        <item x="1761"/>
        <item x="6833"/>
        <item x="3503"/>
        <item x="5078"/>
        <item x="4965"/>
        <item x="1447"/>
        <item x="5019"/>
        <item x="5141"/>
        <item x="5328"/>
        <item x="5602"/>
        <item x="5465"/>
        <item x="5204"/>
        <item x="5396"/>
        <item x="5865"/>
        <item x="5265"/>
        <item x="4322"/>
        <item x="5534"/>
        <item x="4935"/>
        <item x="8044"/>
        <item x="2036"/>
        <item x="6407"/>
        <item x="3271"/>
        <item x="4352"/>
        <item x="2727"/>
        <item x="4912"/>
        <item x="5207"/>
        <item x="294"/>
        <item x="282"/>
        <item x="342"/>
        <item x="377"/>
        <item x="306"/>
        <item x="259"/>
        <item x="354"/>
        <item x="271"/>
        <item x="365"/>
        <item x="682"/>
        <item x="330"/>
        <item x="6429"/>
        <item x="318"/>
        <item x="5031"/>
        <item x="3847"/>
        <item x="4396"/>
        <item x="1"/>
        <item x="681"/>
        <item x="1399"/>
        <item x="2366"/>
        <item x="2774"/>
        <item x="3031"/>
        <item x="2733"/>
        <item x="2652"/>
        <item x="3074"/>
        <item x="4595"/>
        <item x="4708"/>
        <item x="5806"/>
        <item x="7565"/>
        <item x="5807"/>
        <item x="914"/>
        <item x="7083"/>
        <item x="4660"/>
        <item x="6572"/>
        <item x="5425"/>
        <item x="1819"/>
        <item x="945"/>
        <item x="157"/>
        <item x="6219"/>
        <item x="7701"/>
        <item x="1011"/>
        <item x="678"/>
        <item x="2799"/>
        <item x="7854"/>
        <item x="6125"/>
        <item x="1864"/>
        <item x="3454"/>
        <item x="7452"/>
        <item x="4519"/>
        <item x="4629"/>
        <item x="1943"/>
        <item x="7586"/>
        <item x="1877"/>
        <item x="4160"/>
        <item x="5698"/>
        <item x="6670"/>
        <item x="5758"/>
        <item x="454"/>
        <item x="925"/>
        <item x="1154"/>
        <item x="3595"/>
        <item x="3207"/>
        <item x="5526"/>
        <item x="7215"/>
        <item x="5304"/>
        <item x="7114"/>
        <item x="7610"/>
        <item x="993"/>
        <item x="7384"/>
        <item x="734"/>
        <item x="1697"/>
        <item x="7161"/>
        <item x="869"/>
        <item x="785"/>
        <item x="133"/>
        <item x="7217"/>
        <item x="585"/>
        <item x="6480"/>
        <item x="1042"/>
        <item x="3246"/>
        <item x="4774"/>
        <item x="5053"/>
        <item x="826"/>
        <item x="5240"/>
        <item x="1948"/>
        <item x="5530"/>
        <item x="7330"/>
        <item x="7666"/>
        <item x="4886"/>
        <item x="601"/>
        <item x="5261"/>
        <item x="6791"/>
        <item x="3254"/>
        <item x="6575"/>
        <item x="3303"/>
        <item x="4717"/>
        <item x="7443"/>
        <item x="5669"/>
        <item x="4831"/>
        <item x="3159"/>
        <item x="2612"/>
        <item x="806"/>
        <item x="1760"/>
        <item x="7113"/>
        <item x="7163"/>
        <item x="652"/>
        <item x="6845"/>
        <item x="1046"/>
        <item x="6531"/>
        <item x="7668"/>
        <item x="7609"/>
        <item x="5461"/>
        <item x="7237"/>
        <item x="900"/>
        <item x="7405"/>
        <item x="3546"/>
        <item x="7556"/>
        <item x="6737"/>
        <item x="5457"/>
        <item x="756"/>
        <item x="7441"/>
        <item x="7612"/>
        <item x="535"/>
        <item x="704"/>
        <item x="5074"/>
        <item x="5113"/>
        <item x="7462"/>
        <item x="2009"/>
        <item x="7185"/>
        <item x="4995"/>
        <item x="3448"/>
        <item x="7012"/>
        <item x="3198"/>
        <item x="551"/>
        <item x="5015"/>
        <item x="777"/>
        <item x="7328"/>
        <item x="5133"/>
        <item x="848"/>
        <item x="3563"/>
        <item x="5180"/>
        <item x="7499"/>
        <item x="1211"/>
        <item x="7386"/>
        <item x="6957"/>
        <item x="5320"/>
        <item x="7112"/>
        <item x="822"/>
        <item x="7349"/>
        <item x="2885"/>
        <item x="818"/>
        <item x="877"/>
        <item x="7270"/>
        <item x="5137"/>
        <item x="6682"/>
        <item x="5598"/>
        <item x="6627"/>
        <item x="7272"/>
        <item x="3352"/>
        <item x="5594"/>
        <item x="1824"/>
        <item x="730"/>
        <item x="3111"/>
        <item x="4942"/>
        <item x="3399"/>
        <item x="873"/>
        <item x="1099"/>
        <item x="1886"/>
        <item x="3497"/>
        <item x="5949"/>
        <item x="781"/>
        <item x="1953"/>
        <item x="2580"/>
        <item x="6090"/>
        <item x="7401"/>
        <item x="6483"/>
        <item x="7740"/>
        <item x="6740"/>
        <item x="5406"/>
        <item x="4979"/>
        <item x="5858"/>
        <item x="1397"/>
        <item x="3119"/>
        <item x="1095"/>
        <item x="1569"/>
        <item x="3935"/>
        <item x="1288"/>
        <item x="928"/>
        <item x="5536"/>
        <item x="5079"/>
        <item x="6808"/>
        <item x="3637"/>
        <item x="5702"/>
        <item x="2686"/>
        <item x="2290"/>
        <item x="636"/>
        <item x="7233"/>
        <item x="6725"/>
        <item x="7293"/>
        <item x="2997"/>
        <item x="2436"/>
        <item x="4586"/>
        <item x="257"/>
        <item x="105"/>
        <item x="246"/>
        <item x="235"/>
        <item x="114"/>
        <item x="185"/>
        <item x="269"/>
        <item x="223"/>
        <item x="173"/>
        <item x="211"/>
        <item x="7282"/>
        <item x="2815"/>
        <item x="5340"/>
        <item x="8188"/>
        <item x="2223"/>
        <item x="509"/>
        <item x="6901"/>
        <item x="1207"/>
        <item x="5201"/>
        <item x="5138"/>
        <item x="5196"/>
        <item x="5262"/>
        <item x="4962"/>
        <item x="5531"/>
        <item x="5016"/>
        <item x="1349"/>
        <item x="3132"/>
        <item x="5822"/>
        <item x="6348"/>
        <item x="5354"/>
        <item x="4064"/>
        <item x="5462"/>
        <item x="2844"/>
        <item x="406"/>
        <item x="2425"/>
        <item x="935"/>
        <item x="1150"/>
        <item x="2760"/>
        <item x="4321"/>
        <item x="3875"/>
        <item x="3643"/>
        <item x="2646"/>
        <item x="7245"/>
        <item x="4318"/>
        <item x="5729"/>
        <item x="2805"/>
        <item x="2930"/>
        <item x="3131"/>
        <item x="1456"/>
        <item x="1142"/>
        <item x="2502"/>
        <item x="2118"/>
        <item x="7793"/>
        <item x="5622"/>
        <item x="4267"/>
        <item x="5339"/>
        <item x="2693"/>
        <item x="5743"/>
        <item x="7743"/>
        <item x="6864"/>
        <item x="1103"/>
        <item x="1632"/>
        <item x="1268"/>
        <item x="2178"/>
        <item x="1964"/>
        <item x="3103"/>
        <item x="7631"/>
        <item x="2438"/>
        <item x="7762"/>
        <item x="2665"/>
        <item x="3371"/>
        <item x="394"/>
        <item x="2982"/>
        <item x="2281"/>
        <item x="3128"/>
        <item x="2687"/>
        <item x="4678"/>
        <item x="397"/>
        <item x="3854"/>
        <item x="6451"/>
        <item x="19"/>
        <item x="1673"/>
        <item x="522"/>
        <item x="1325"/>
        <item x="1613"/>
        <item x="1923"/>
        <item x="1495"/>
        <item x="3167"/>
        <item x="6484"/>
        <item x="3311"/>
        <item x="7442"/>
        <item x="5010"/>
        <item x="8156"/>
        <item x="3360"/>
        <item x="7726"/>
        <item x="5269"/>
        <item x="3518"/>
        <item x="3179"/>
        <item x="5132"/>
        <item x="5208"/>
        <item x="3215"/>
        <item x="3615"/>
        <item x="616"/>
        <item x="1555"/>
        <item x="6433"/>
        <item x="3692"/>
        <item x="3700"/>
        <item x="3567"/>
        <item x="3373"/>
        <item x="3651"/>
        <item x="7667"/>
        <item x="5145"/>
        <item x="5023"/>
        <item x="3469"/>
        <item x="3275"/>
        <item x="5332"/>
        <item x="6383"/>
        <item x="6337"/>
        <item x="5082"/>
        <item x="3603"/>
        <item x="3324"/>
        <item x="3227"/>
        <item x="3420"/>
        <item x="1380"/>
        <item x="7555"/>
        <item x="7162"/>
        <item x="7216"/>
        <item x="3228"/>
        <item x="565"/>
        <item x="3470"/>
        <item x="3554"/>
        <item x="3180"/>
        <item x="7271"/>
        <item x="4968"/>
        <item x="5400"/>
        <item x="5469"/>
        <item x="3262"/>
        <item x="3664"/>
        <item x="7329"/>
        <item x="7611"/>
        <item x="3732"/>
        <item x="3616"/>
        <item x="3665"/>
        <item x="623"/>
        <item x="515"/>
        <item x="4957"/>
        <item x="1435"/>
        <item x="7385"/>
        <item x="1214"/>
        <item x="3421"/>
        <item x="572"/>
        <item x="1736"/>
        <item x="28"/>
        <item x="1861"/>
        <item x="1799"/>
        <item x="6521"/>
        <item x="2848"/>
        <item x="10"/>
        <item x="1454"/>
        <item x="5011"/>
        <item x="6083"/>
        <item x="2842"/>
        <item x="5143"/>
        <item x="726"/>
        <item x="2719"/>
        <item x="7463"/>
        <item x="2488"/>
        <item x="4651"/>
        <item x="6702"/>
        <item x="6947"/>
        <item x="428"/>
        <item x="1756"/>
        <item x="952"/>
        <item x="3256"/>
        <item x="4303"/>
        <item x="5370"/>
        <item x="1125"/>
        <item x="1239"/>
        <item x="1071"/>
        <item x="1461"/>
        <item x="1182"/>
        <item x="159"/>
        <item x="1522"/>
        <item x="1350"/>
        <item x="1018"/>
        <item x="1404"/>
        <item x="1296"/>
        <item x="4641"/>
        <item x="7756"/>
        <item x="5290"/>
        <item x="5289"/>
        <item x="2049"/>
        <item x="7572"/>
        <item x="6255"/>
        <item x="7339"/>
        <item x="4373"/>
        <item x="475"/>
        <item x="737"/>
        <item x="4214"/>
        <item x="1887"/>
        <item x="3811"/>
        <item x="4358"/>
        <item x="4473"/>
        <item x="5604"/>
        <item x="7073"/>
        <item x="4940"/>
        <item x="5111"/>
        <item x="4884"/>
        <item x="5051"/>
        <item x="4993"/>
        <item x="4117"/>
        <item x="1881"/>
        <item x="3057"/>
        <item x="2368"/>
        <item x="2114"/>
        <item x="2140"/>
        <item x="2240"/>
        <item x="2055"/>
        <item x="2364"/>
        <item x="7812"/>
        <item x="2174"/>
        <item x="2200"/>
        <item x="2460"/>
        <item x="2235"/>
        <item x="2081"/>
        <item x="2467"/>
        <item x="2301"/>
        <item x="4914"/>
        <item x="1237"/>
        <item x="921"/>
        <item x="2679"/>
        <item x="3209"/>
        <item x="2856"/>
        <item x="5438"/>
        <item x="5574"/>
        <item x="5715"/>
        <item x="5644"/>
        <item x="5506"/>
        <item x="6795"/>
        <item x="3320"/>
        <item x="675"/>
        <item x="4476"/>
        <item x="5593"/>
        <item x="2544"/>
        <item x="7621"/>
        <item x="627"/>
        <item x="4417"/>
        <item x="688"/>
        <item x="2611"/>
        <item x="1271"/>
        <item x="1460"/>
        <item x="4814"/>
        <item x="438"/>
        <item x="5266"/>
        <item x="7022"/>
        <item x="2482"/>
        <item x="1348"/>
        <item x="2499"/>
        <item x="7064"/>
        <item x="7458"/>
        <item x="3393"/>
        <item x="2010"/>
        <item x="990"/>
        <item x="1151"/>
        <item x="1096"/>
        <item x="1208"/>
        <item x="7683"/>
        <item x="160"/>
        <item x="7287"/>
        <item x="727"/>
        <item x="7133"/>
        <item x="1660"/>
        <item x="901"/>
        <item x="7512"/>
        <item x="870"/>
        <item x="7067"/>
        <item x="7231"/>
        <item x="1546"/>
        <item x="1043"/>
        <item x="1486"/>
        <item x="778"/>
        <item x="7399"/>
        <item x="922"/>
        <item x="7343"/>
        <item x="1786"/>
        <item x="130"/>
        <item x="1664"/>
        <item x="1723"/>
        <item x="1019"/>
        <item x="1422"/>
        <item x="1604"/>
        <item x="3374"/>
        <item x="1482"/>
        <item x="7625"/>
        <item x="7456"/>
        <item x="819"/>
        <item x="1426"/>
        <item x="1600"/>
        <item x="3439"/>
        <item x="2557"/>
        <item x="1686"/>
        <item x="38"/>
        <item x="5256"/>
        <item x="1578"/>
        <item x="5205"/>
        <item x="4735"/>
        <item x="2304"/>
        <item x="6960"/>
        <item x="2417"/>
        <item x="5173"/>
        <item x="2939"/>
        <item x="7576"/>
        <item x="3846"/>
        <item x="5770"/>
        <item x="7172"/>
        <item x="6741"/>
        <item x="5355"/>
        <item x="4677"/>
        <item x="5356"/>
        <item x="4163"/>
        <item x="3465"/>
        <item x="7996"/>
        <item x="1727"/>
        <item x="5341"/>
        <item x="7406"/>
        <item x="5020"/>
        <item x="7665"/>
        <item x="1123"/>
        <item x="1097"/>
        <item x="1949"/>
        <item x="668"/>
        <item x="1848"/>
        <item x="1485"/>
        <item x="6106"/>
        <item x="1910"/>
        <item x="3491"/>
        <item x="60"/>
        <item x="201"/>
        <item x="175"/>
        <item x="5707"/>
        <item x="108"/>
        <item x="5636"/>
        <item x="214"/>
        <item x="4907"/>
        <item x="95"/>
        <item x="5567"/>
        <item x="69"/>
        <item x="48"/>
        <item x="4771"/>
        <item x="856"/>
        <item x="163"/>
        <item x="82"/>
        <item x="7933"/>
        <item x="6244"/>
        <item x="2871"/>
        <item x="7994"/>
        <item x="7868"/>
        <item x="8120"/>
        <item x="7932"/>
        <item x="3876"/>
        <item x="3489"/>
        <item x="3833"/>
        <item x="7867"/>
        <item x="8172"/>
        <item x="3925"/>
        <item x="3752"/>
        <item x="3792"/>
        <item x="7805"/>
        <item x="7931"/>
        <item x="8119"/>
        <item x="3967"/>
        <item x="8074"/>
        <item x="3991"/>
        <item x="3127"/>
        <item x="7685"/>
        <item x="2915"/>
        <item x="232"/>
        <item x="5069"/>
        <item x="3586"/>
        <item x="7123"/>
        <item x="5485"/>
        <item x="2609"/>
        <item x="3086"/>
        <item x="445"/>
        <item x="449"/>
        <item x="4625"/>
        <item x="7345"/>
        <item x="5603"/>
        <item x="7741"/>
        <item x="7414"/>
        <item x="1209"/>
        <item x="4867"/>
        <item x="5362"/>
        <item x="1063"/>
        <item x="2166"/>
        <item x="1988"/>
        <item x="129"/>
        <item x="7019"/>
        <item x="2891"/>
        <item x="7015"/>
        <item x="1180"/>
        <item x="639"/>
        <item x="7353"/>
        <item x="1809"/>
        <item x="7693"/>
        <item x="1143"/>
        <item x="1200"/>
        <item x="6002"/>
        <item x="5039"/>
        <item x="7241"/>
        <item x="771"/>
        <item x="812"/>
        <item x="5093"/>
        <item x="982"/>
        <item x="720"/>
        <item x="1871"/>
        <item x="5218"/>
        <item x="5487"/>
        <item x="637"/>
        <item x="1035"/>
        <item x="7186"/>
        <item x="538"/>
        <item x="1995"/>
        <item x="7635"/>
        <item x="586"/>
        <item x="5613"/>
        <item x="1389"/>
        <item x="5624"/>
        <item x="7580"/>
        <item x="741"/>
        <item x="5544"/>
        <item x="833"/>
        <item x="689"/>
        <item x="1851"/>
        <item x="5619"/>
        <item x="122"/>
        <item x="5690"/>
        <item x="5161"/>
        <item x="1545"/>
        <item x="1789"/>
        <item x="7839"/>
        <item x="5555"/>
        <item x="1504"/>
        <item x="5695"/>
        <item x="791"/>
        <item x="863"/>
        <item x="7228"/>
        <item x="6186"/>
        <item x="7297"/>
        <item x="7903"/>
        <item x="536"/>
        <item x="5156"/>
        <item x="5550"/>
        <item x="1975"/>
        <item x="1913"/>
        <item x="5098"/>
        <item x="1088"/>
        <item x="1444"/>
        <item x="7778"/>
        <item x="7283"/>
        <item x="1933"/>
        <item x="916"/>
        <item x="5482"/>
        <item x="7751"/>
        <item x="7289"/>
        <item x="588"/>
        <item x="5174"/>
        <item x="5676"/>
        <item x="3831"/>
        <item x="2554"/>
        <item x="5928"/>
        <item x="2972"/>
        <item x="6290"/>
        <item x="350"/>
        <item x="302"/>
        <item x="188"/>
        <item x="361"/>
        <item x="4866"/>
        <item x="314"/>
        <item x="5525"/>
        <item x="290"/>
        <item x="373"/>
        <item x="3200"/>
        <item x="6470"/>
        <item x="7989"/>
        <item x="4812"/>
        <item x="874"/>
        <item x="5178"/>
        <item x="3986"/>
        <item x="1693"/>
        <item x="5693"/>
        <item x="4539"/>
        <item x="2928"/>
        <item x="6709"/>
        <item x="6876"/>
        <item x="5884"/>
        <item x="8266"/>
        <item x="6602"/>
        <item x="857"/>
        <item x="5750"/>
        <item x="184"/>
        <item x="7043"/>
        <item x="5959"/>
        <item x="6076"/>
        <item x="113"/>
        <item x="44"/>
        <item x="6820"/>
        <item x="65"/>
        <item x="24"/>
        <item x="91"/>
        <item x="5815"/>
        <item x="559"/>
        <item x="6098"/>
        <item x="714"/>
        <item x="34"/>
        <item x="766"/>
        <item x="197"/>
        <item x="6763"/>
        <item x="78"/>
        <item x="610"/>
        <item x="172"/>
        <item x="662"/>
        <item x="8290"/>
        <item x="6988"/>
        <item x="2411"/>
        <item x="6507"/>
        <item x="1902"/>
        <item x="6654"/>
        <item x="15"/>
        <item x="2408"/>
        <item x="1802"/>
        <item x="2801"/>
        <item x="1825"/>
        <item x="6105"/>
        <item x="3540"/>
        <item x="2828"/>
        <item x="1351"/>
        <item x="2625"/>
        <item x="5967"/>
        <item x="885"/>
        <item x="2316"/>
        <item x="452"/>
        <item x="8253"/>
        <item x="8001"/>
        <item x="3830"/>
        <item x="7875"/>
        <item x="7938"/>
        <item x="7939"/>
        <item x="5944"/>
        <item x="6045"/>
        <item x="8002"/>
        <item x="8193"/>
        <item x="7813"/>
        <item x="8127"/>
        <item x="2026"/>
        <item x="6195"/>
        <item x="8060"/>
        <item x="7816"/>
        <item x="5834"/>
        <item x="5903"/>
        <item x="6085"/>
        <item x="5869"/>
        <item x="5978"/>
        <item x="5476"/>
        <item x="691"/>
        <item x="679"/>
        <item x="2645"/>
        <item x="526"/>
        <item x="1157"/>
        <item x="1072"/>
        <item x="2016"/>
        <item x="8207"/>
        <item x="5970"/>
        <item x="3267"/>
        <item x="2767"/>
        <item x="4063"/>
        <item x="7070"/>
        <item x="6920"/>
        <item x="1295"/>
        <item x="4575"/>
        <item x="7755"/>
        <item x="137"/>
        <item x="4701"/>
        <item x="887"/>
        <item x="145"/>
        <item x="1168"/>
        <item x="1828"/>
        <item x="3900"/>
        <item x="1951"/>
        <item x="1638"/>
        <item x="1005"/>
        <item x="1701"/>
        <item x="1764"/>
        <item x="1523"/>
        <item x="1890"/>
        <item x="640"/>
        <item x="2013"/>
        <item x="539"/>
        <item x="793"/>
        <item x="1058"/>
        <item x="589"/>
        <item x="939"/>
        <item x="743"/>
        <item x="835"/>
        <item x="1225"/>
        <item x="1926"/>
        <item x="1112"/>
        <item x="2726"/>
        <item x="5939"/>
        <item x="4923"/>
        <item x="6261"/>
        <item x="3440"/>
        <item x="2099"/>
        <item x="576"/>
        <item x="5755"/>
        <item x="5888"/>
        <item x="5819"/>
        <item x="1542"/>
        <item x="2157"/>
        <item x="5072"/>
        <item x="5257"/>
        <item x="2170"/>
        <item x="506"/>
        <item x="997"/>
        <item x="2642"/>
        <item x="2954"/>
        <item x="5499"/>
        <item x="226"/>
        <item x="5221"/>
        <item x="549"/>
        <item x="2113"/>
        <item x="1468"/>
        <item x="2039"/>
        <item x="7878"/>
        <item x="991"/>
        <item x="5964"/>
        <item x="3568"/>
        <item x="3499"/>
        <item x="4698"/>
        <item x="1258"/>
        <item x="1726"/>
        <item x="3514"/>
        <item x="3264"/>
        <item x="5200"/>
        <item x="3066"/>
        <item x="2005"/>
        <item x="674"/>
        <item x="7874"/>
        <item x="5226"/>
        <item x="3156"/>
        <item x="1300"/>
        <item x="1074"/>
        <item x="3660"/>
        <item x="1128"/>
        <item x="1243"/>
        <item x="1408"/>
        <item x="1185"/>
        <item x="954"/>
        <item x="1023"/>
        <item x="1354"/>
        <item x="967"/>
        <item x="4714"/>
        <item x="7678"/>
        <item x="5456"/>
        <item x="2134"/>
        <item x="6147"/>
        <item x="7824"/>
        <item x="7942"/>
        <item x="7886"/>
        <item x="7725"/>
        <item x="5771"/>
        <item x="8005"/>
        <item x="8046"/>
        <item x="8013"/>
        <item x="7917"/>
        <item x="7950"/>
        <item x="2075"/>
        <item x="7792"/>
        <item x="7853"/>
        <item x="2194"/>
        <item x="8168"/>
        <item x="8059"/>
        <item x="3405"/>
        <item x="692"/>
        <item x="7851"/>
        <item x="599"/>
        <item x="395"/>
        <item x="383"/>
        <item x="650"/>
        <item x="407"/>
        <item x="8267"/>
        <item x="2243"/>
        <item x="2339"/>
        <item x="2416"/>
        <item x="2371"/>
        <item x="7409"/>
        <item x="3294"/>
        <item x="419"/>
        <item x="5891"/>
        <item x="4828"/>
        <item x="2096"/>
        <item x="940"/>
        <item x="836"/>
        <item x="273"/>
        <item x="198"/>
        <item x="296"/>
        <item x="7447"/>
        <item x="794"/>
        <item x="344"/>
        <item x="7221"/>
        <item x="3510"/>
        <item x="7167"/>
        <item x="1700"/>
        <item x="3412"/>
        <item x="1421"/>
        <item x="7334"/>
        <item x="7679"/>
        <item x="1762"/>
        <item x="272"/>
        <item x="7355"/>
        <item x="1169"/>
        <item x="7638"/>
        <item x="7187"/>
        <item x="1390"/>
        <item x="1314"/>
        <item x="237"/>
        <item x="7299"/>
        <item x="1113"/>
        <item x="319"/>
        <item x="7410"/>
        <item x="5678"/>
        <item x="1481"/>
        <item x="320"/>
        <item x="7523"/>
        <item x="7298"/>
        <item x="1699"/>
        <item x="7411"/>
        <item x="283"/>
        <item x="1722"/>
        <item x="1599"/>
        <item x="7695"/>
        <item x="3461"/>
        <item x="250"/>
        <item x="2011"/>
        <item x="7243"/>
        <item x="1506"/>
        <item x="307"/>
        <item x="7836"/>
        <item x="1637"/>
        <item x="3655"/>
        <item x="937"/>
        <item x="5351"/>
        <item x="260"/>
        <item x="1166"/>
        <item x="1541"/>
        <item x="1950"/>
        <item x="1889"/>
        <item x="7188"/>
        <item x="1909"/>
        <item x="7467"/>
        <item x="1056"/>
        <item x="1223"/>
        <item x="1826"/>
        <item x="331"/>
        <item x="888"/>
        <item x="1785"/>
        <item x="7354"/>
        <item x="7637"/>
        <item x="1880"/>
        <item x="1888"/>
        <item x="249"/>
        <item x="1367"/>
        <item x="1847"/>
        <item x="295"/>
        <item x="1763"/>
        <item x="1446"/>
        <item x="1818"/>
        <item x="3607"/>
        <item x="1110"/>
        <item x="5606"/>
        <item x="7242"/>
        <item x="7509"/>
        <item x="1659"/>
        <item x="343"/>
        <item x="1336"/>
        <item x="1006"/>
        <item x="3460"/>
        <item x="1280"/>
        <item x="7636"/>
        <item x="3316"/>
        <item x="7503"/>
        <item x="1827"/>
        <item x="7582"/>
        <item x="3608"/>
        <item x="7688"/>
        <item x="7135"/>
        <item x="7630"/>
        <item x="1226"/>
        <item x="7453"/>
        <item x="7390"/>
        <item x="7672"/>
        <item x="284"/>
        <item x="146"/>
        <item x="7276"/>
        <item x="744"/>
        <item x="7616"/>
        <item x="238"/>
        <item x="7560"/>
        <item x="7731"/>
        <item x="355"/>
        <item x="1059"/>
        <item x="4276"/>
        <item x="55"/>
        <item x="261"/>
        <item x="308"/>
        <item x="7160"/>
        <item x="3150"/>
        <item x="332"/>
        <item x="1265"/>
        <item x="8206"/>
        <item x="5135"/>
        <item x="2073"/>
        <item x="5095"/>
        <item x="7570"/>
        <item x="5963"/>
        <item x="1286"/>
        <item x="5367"/>
        <item x="3683"/>
        <item x="6051"/>
        <item x="1985"/>
        <item x="7738"/>
        <item x="2045"/>
        <item x="3505"/>
        <item x="326"/>
        <item x="4033"/>
        <item x="7826"/>
        <item x="2532"/>
        <item x="7255"/>
        <item x="754"/>
        <item x="7309"/>
        <item x="7534"/>
        <item x="7200"/>
        <item x="7478"/>
        <item x="5782"/>
        <item x="7705"/>
        <item x="7592"/>
        <item x="7365"/>
        <item x="7421"/>
        <item x="7647"/>
        <item x="1402"/>
        <item x="150"/>
        <item x="4529"/>
        <item x="2585"/>
        <item x="3456"/>
        <item x="1010"/>
        <item x="7179"/>
        <item x="6685"/>
        <item x="5768"/>
        <item x="3702"/>
        <item x="279"/>
        <item x="3390"/>
        <item x="7808"/>
        <item x="5430"/>
        <item x="4755"/>
        <item x="1462"/>
        <item x="5914"/>
        <item x="1050"/>
        <item x="3548"/>
        <item x="4764"/>
        <item x="3063"/>
        <item x="6102"/>
        <item x="6070"/>
        <item x="6175"/>
        <item x="5856"/>
        <item x="2258"/>
        <item x="5999"/>
        <item x="5927"/>
        <item x="6001"/>
        <item x="6153"/>
        <item x="2384"/>
        <item x="2050"/>
        <item x="5925"/>
        <item x="2289"/>
        <item x="7840"/>
        <item x="4061"/>
        <item x="915"/>
        <item x="6932"/>
        <item x="5980"/>
        <item x="7498"/>
        <item x="5036"/>
        <item x="1285"/>
        <item x="7514"/>
        <item x="6137"/>
        <item x="5527"/>
        <item x="3365"/>
        <item x="1617"/>
        <item x="1439"/>
        <item x="3519"/>
        <item x="8198"/>
        <item x="7026"/>
        <item x="7692"/>
        <item x="5195"/>
        <item x="2494"/>
        <item x="7468"/>
        <item x="1852"/>
        <item x="7094"/>
        <item x="3068"/>
        <item x="902"/>
        <item x="850"/>
        <item x="8282"/>
        <item x="758"/>
        <item x="706"/>
        <item x="957"/>
        <item x="654"/>
        <item x="972"/>
        <item x="603"/>
        <item x="5223"/>
        <item x="6889"/>
        <item x="6855"/>
        <item x="2059"/>
        <item x="1240"/>
        <item x="6750"/>
        <item x="905"/>
        <item x="7689"/>
        <item x="5684"/>
        <item x="989"/>
        <item x="846"/>
        <item x="3025"/>
        <item x="1859"/>
        <item x="702"/>
        <item x="3161"/>
        <item x="7737"/>
        <item x="7497"/>
        <item x="3634"/>
        <item x="5905"/>
        <item x="5345"/>
        <item x="1294"/>
        <item x="3411"/>
        <item x="6961"/>
        <item x="1971"/>
        <item x="367"/>
        <item x="2896"/>
        <item x="3396"/>
        <item x="2945"/>
        <item x="7078"/>
        <item x="5322"/>
        <item x="3416"/>
        <item x="2496"/>
        <item x="6041"/>
        <item x="1238"/>
        <item x="7627"/>
        <item x="1026"/>
        <item x="3645"/>
        <item x="440"/>
        <item x="433"/>
        <item x="6140"/>
        <item x="5835"/>
        <item x="3305"/>
        <item x="8283"/>
        <item x="1135"/>
        <item x="973"/>
        <item x="655"/>
        <item x="851"/>
        <item x="1027"/>
        <item x="1188"/>
        <item x="1278"/>
        <item x="7397"/>
        <item x="8268"/>
        <item x="1137"/>
        <item x="903"/>
        <item x="912"/>
        <item x="1309"/>
        <item x="1246"/>
        <item x="1362"/>
        <item x="975"/>
        <item x="1082"/>
        <item x="1357"/>
        <item x="1194"/>
        <item x="6508"/>
        <item x="1029"/>
        <item x="1252"/>
        <item x="969"/>
        <item x="1080"/>
        <item x="1416"/>
        <item x="960"/>
        <item x="1131"/>
        <item x="1411"/>
        <item x="1303"/>
        <item x="3686"/>
        <item x="2553"/>
        <item x="7124"/>
        <item x="5013"/>
        <item x="5976"/>
        <item x="6118"/>
        <item x="7842"/>
        <item x="7963"/>
        <item x="5418"/>
        <item x="2465"/>
        <item x="7953"/>
        <item x="6130"/>
        <item x="5923"/>
        <item x="2392"/>
        <item x="7997"/>
        <item x="6019"/>
        <item x="7790"/>
        <item x="5849"/>
        <item x="5918"/>
        <item x="8008"/>
        <item x="8139"/>
        <item x="5997"/>
        <item x="5901"/>
        <item x="2083"/>
        <item x="7898"/>
        <item x="5992"/>
        <item x="6046"/>
        <item x="2192"/>
        <item x="2132"/>
        <item x="7889"/>
        <item x="5786"/>
        <item x="6057"/>
        <item x="5904"/>
        <item x="6173"/>
        <item x="6135"/>
        <item x="6205"/>
        <item x="5979"/>
        <item x="7822"/>
        <item x="7870"/>
        <item x="5832"/>
        <item x="2267"/>
        <item x="7934"/>
        <item x="7841"/>
        <item x="2312"/>
        <item x="2202"/>
        <item x="8062"/>
        <item x="2142"/>
        <item x="1267"/>
        <item x="1914"/>
        <item x="8133"/>
        <item x="8016"/>
        <item x="4848"/>
        <item x="4705"/>
        <item x="782"/>
        <item x="6535"/>
        <item x="3407"/>
        <item x="5075"/>
        <item x="4830"/>
        <item x="1405"/>
        <item x="7189"/>
        <item x="2378"/>
        <item x="1192"/>
        <item x="2087"/>
        <item x="2279"/>
        <item x="2409"/>
        <item x="7980"/>
        <item x="2474"/>
        <item x="2343"/>
        <item x="2213"/>
        <item x="2148"/>
        <item x="8105"/>
        <item x="6544"/>
        <item x="3597"/>
        <item x="6022"/>
        <item x="7945"/>
        <item x="6323"/>
        <item x="4025"/>
        <item x="4082"/>
        <item x="7622"/>
        <item x="3325"/>
        <item x="3556"/>
        <item x="1384"/>
        <item x="7566"/>
        <item x="8178"/>
        <item x="1259"/>
        <item x="7267"/>
        <item x="3604"/>
        <item x="899"/>
        <item x="6043"/>
        <item x="5325"/>
        <item x="7177"/>
        <item x="2809"/>
        <item x="1117"/>
        <item x="6406"/>
        <item x="3805"/>
        <item x="7381"/>
        <item x="4589"/>
        <item x="6117"/>
        <item x="950"/>
        <item x="8121"/>
        <item x="233"/>
        <item x="8136"/>
        <item x="208"/>
        <item x="1840"/>
        <item x="2852"/>
        <item x="804"/>
        <item x="102"/>
        <item x="54"/>
        <item x="3467"/>
        <item x="88"/>
        <item x="607"/>
        <item x="556"/>
        <item x="207"/>
        <item x="89"/>
        <item x="763"/>
        <item x="7814"/>
        <item x="8287"/>
        <item x="75"/>
        <item x="855"/>
        <item x="181"/>
        <item x="711"/>
        <item x="194"/>
        <item x="8281"/>
        <item x="659"/>
        <item x="195"/>
        <item x="116"/>
        <item x="117"/>
        <item x="169"/>
        <item x="7810"/>
        <item x="5070"/>
        <item x="220"/>
        <item x="101"/>
        <item x="182"/>
        <item x="8280"/>
        <item x="170"/>
        <item x="6056"/>
        <item x="7696"/>
        <item x="6617"/>
        <item x="221"/>
        <item x="1499"/>
        <item x="76"/>
        <item x="2998"/>
        <item x="7634"/>
        <item x="2843"/>
        <item x="158"/>
        <item x="7461"/>
        <item x="5897"/>
        <item x="6080"/>
        <item x="3558"/>
        <item x="7575"/>
        <item x="5350"/>
        <item x="5972"/>
        <item x="1076"/>
        <item x="1790"/>
        <item x="3102"/>
        <item x="7236"/>
        <item x="8032"/>
        <item x="4080"/>
        <item x="2295"/>
        <item x="6177"/>
        <item x="7991"/>
        <item x="5853"/>
        <item x="5996"/>
        <item x="5922"/>
        <item x="8015"/>
        <item x="7864"/>
        <item x="6134"/>
        <item x="7888"/>
        <item x="7802"/>
        <item x="7952"/>
        <item x="2401"/>
        <item x="2588"/>
        <item x="1925"/>
        <item x="3789"/>
        <item x="2858"/>
        <item x="3037"/>
        <item x="4644"/>
        <item x="3418"/>
        <item x="7831"/>
        <item x="1453"/>
        <item x="1980"/>
        <item x="4052"/>
        <item x="5800"/>
        <item x="1430"/>
        <item x="1810"/>
        <item x="1747"/>
        <item x="1623"/>
        <item x="1934"/>
        <item x="5276"/>
        <item x="5616"/>
        <item x="5342"/>
        <item x="1505"/>
        <item x="5215"/>
        <item x="1872"/>
        <item x="5410"/>
        <item x="5479"/>
        <item x="5547"/>
        <item x="1856"/>
        <item x="1996"/>
        <item x="5153"/>
        <item x="1375"/>
        <item x="1445"/>
        <item x="1490"/>
        <item x="1550"/>
        <item x="1918"/>
        <item x="1794"/>
        <item x="2276"/>
        <item x="731"/>
        <item x="2886"/>
        <item x="2988"/>
        <item x="1608"/>
        <item x="1668"/>
        <item x="1731"/>
        <item x="6914"/>
        <item x="5762"/>
        <item x="1493"/>
        <item x="5279"/>
        <item x="2252"/>
        <item x="8011"/>
        <item x="1513"/>
        <item x="1921"/>
        <item x="6111"/>
        <item x="823"/>
        <item x="3790"/>
        <item x="338"/>
        <item x="5966"/>
        <item x="1565"/>
        <item x="7003"/>
        <item x="6457"/>
        <item x="3507"/>
        <item x="1070"/>
        <item x="1282"/>
        <item x="4402"/>
        <item x="1183"/>
        <item x="503"/>
        <item x="1459"/>
        <item x="1215"/>
        <item x="1704"/>
        <item x="1582"/>
        <item x="1641"/>
        <item x="1767"/>
        <item x="1526"/>
        <item x="6185"/>
        <item x="3757"/>
        <item x="7554"/>
        <item x="5929"/>
        <item x="2694"/>
        <item x="2428"/>
        <item x="1603"/>
        <item x="1283"/>
        <item x="1572"/>
        <item x="2454"/>
        <item x="1770"/>
        <item x="1832"/>
        <item x="1894"/>
        <item x="1707"/>
        <item x="2019"/>
        <item x="1957"/>
        <item x="1584"/>
        <item x="1644"/>
        <item x="7459"/>
        <item x="1803"/>
        <item x="5553"/>
        <item x="3795"/>
        <item x="3450"/>
        <item x="6696"/>
        <item x="3640"/>
        <item x="4902"/>
        <item x="5665"/>
        <item x="1692"/>
        <item x="3349"/>
        <item x="415"/>
        <item x="2199"/>
        <item x="4958"/>
        <item x="8051"/>
        <item x="2222"/>
        <item x="7936"/>
        <item x="391"/>
        <item x="7872"/>
        <item x="2313"/>
        <item x="1191"/>
        <item x="1079"/>
        <item x="2449"/>
        <item x="1249"/>
        <item x="3880"/>
        <item x="7940"/>
        <item x="3971"/>
        <item x="5998"/>
        <item x="4017"/>
        <item x="1134"/>
        <item x="2156"/>
        <item x="379"/>
        <item x="5670"/>
        <item x="6767"/>
        <item x="5924"/>
        <item x="6178"/>
        <item x="8173"/>
        <item x="3837"/>
        <item x="7876"/>
        <item x="6136"/>
        <item x="6035"/>
        <item x="1306"/>
        <item x="7999"/>
        <item x="403"/>
        <item x="436"/>
        <item x="8124"/>
        <item x="424"/>
        <item x="2351"/>
        <item x="2035"/>
        <item x="2095"/>
        <item x="4081"/>
        <item x="3894"/>
        <item x="458"/>
        <item x="1475"/>
        <item x="7341"/>
        <item x="2080"/>
        <item x="7780"/>
        <item x="3661"/>
        <item x="5397"/>
        <item x="1754"/>
        <item x="7694"/>
        <item x="1630"/>
        <item x="1941"/>
        <item x="1817"/>
        <item x="1571"/>
        <item x="1342"/>
        <item x="1879"/>
        <item x="1512"/>
        <item x="1396"/>
        <item x="1452"/>
        <item x="1691"/>
        <item x="134"/>
        <item x="2105"/>
        <item x="3354"/>
        <item x="847"/>
        <item x="892"/>
        <item x="5388"/>
        <item x="7806"/>
        <item x="7632"/>
        <item x="5230"/>
        <item x="2505"/>
        <item x="6672"/>
        <item x="5599"/>
        <item x="5319"/>
        <item x="3494"/>
        <item x="7325"/>
        <item x="755"/>
        <item x="3315"/>
        <item x="2653"/>
        <item x="1222"/>
        <item x="7110"/>
        <item x="7924"/>
        <item x="7987"/>
        <item x="6972"/>
        <item x="8076"/>
        <item x="8112"/>
        <item x="8160"/>
        <item x="7860"/>
        <item x="7828"/>
        <item x="6727"/>
        <item x="4264"/>
        <item x="2656"/>
        <item x="1297"/>
        <item x="456"/>
        <item x="8066"/>
        <item x="5134"/>
        <item x="3749"/>
        <item x="3001"/>
        <item x="7173"/>
        <item x="2776"/>
        <item x="7232"/>
        <item x="4544"/>
        <item x="5324"/>
        <item x="8126"/>
        <item x="3364"/>
        <item x="5528"/>
        <item x="2584"/>
        <item x="3565"/>
        <item x="6970"/>
        <item x="3836"/>
        <item x="7292"/>
        <item x="6631"/>
        <item x="6141"/>
        <item x="3999"/>
        <item x="6179"/>
        <item x="3656"/>
        <item x="2287"/>
        <item x="6003"/>
        <item x="5772"/>
        <item x="2402"/>
        <item x="5930"/>
        <item x="2211"/>
        <item x="2414"/>
        <item x="6016"/>
        <item x="6159"/>
        <item x="2277"/>
        <item x="1448"/>
        <item x="1567"/>
        <item x="1509"/>
        <item x="6657"/>
        <item x="1392"/>
        <item x="1626"/>
        <item x="1669"/>
        <item x="1982"/>
        <item x="1339"/>
        <item x="1687"/>
        <item x="1432"/>
        <item x="1813"/>
        <item x="1688"/>
        <item x="1552"/>
        <item x="5399"/>
        <item x="1491"/>
        <item x="1492"/>
        <item x="1795"/>
        <item x="1670"/>
        <item x="1733"/>
        <item x="1431"/>
        <item x="1307"/>
        <item x="8138"/>
        <item x="1473"/>
        <item x="1875"/>
        <item x="1511"/>
        <item x="3834"/>
        <item x="1732"/>
        <item x="1570"/>
        <item x="1839"/>
        <item x="1589"/>
        <item x="1714"/>
        <item x="6989"/>
        <item x="5478"/>
        <item x="5546"/>
        <item x="3982"/>
        <item x="1876"/>
        <item x="1649"/>
        <item x="6710"/>
        <item x="1858"/>
        <item x="1414"/>
        <item x="1533"/>
        <item x="2025"/>
        <item x="5614"/>
        <item x="1651"/>
        <item x="5685"/>
        <item x="1434"/>
        <item x="5545"/>
        <item x="1735"/>
        <item x="1963"/>
        <item x="6933"/>
        <item x="3892"/>
        <item x="8443"/>
        <item x="1591"/>
        <item x="1798"/>
        <item x="1777"/>
        <item x="1324"/>
        <item x="1672"/>
        <item x="1494"/>
        <item x="8451"/>
        <item x="1775"/>
        <item x="1922"/>
        <item x="5686"/>
        <item x="1860"/>
        <item x="1612"/>
        <item x="6655"/>
        <item x="5652"/>
        <item x="1554"/>
        <item x="6877"/>
        <item x="1862"/>
        <item x="5615"/>
        <item x="6821"/>
        <item x="1379"/>
        <item x="1816"/>
        <item x="1551"/>
        <item x="1338"/>
        <item x="7044"/>
        <item x="1609"/>
        <item x="6764"/>
        <item x="1878"/>
        <item x="1901"/>
        <item x="1940"/>
        <item x="1629"/>
        <item x="1451"/>
        <item x="5722"/>
        <item x="1712"/>
        <item x="1614"/>
        <item x="4006"/>
        <item x="3877"/>
        <item x="1568"/>
        <item x="1937"/>
        <item x="1690"/>
        <item x="1341"/>
        <item x="1360"/>
        <item x="1938"/>
        <item x="1837"/>
        <item x="1857"/>
        <item x="1753"/>
        <item x="1919"/>
        <item x="4761"/>
        <item x="1250"/>
        <item x="1610"/>
        <item x="1395"/>
        <item x="1750"/>
        <item x="1920"/>
        <item x="1814"/>
        <item x="1376"/>
        <item x="1321"/>
        <item x="1393"/>
        <item x="1796"/>
        <item x="1508"/>
        <item x="1627"/>
        <item x="1751"/>
        <item x="3684"/>
        <item x="6166"/>
        <item x="1449"/>
        <item x="3401"/>
        <item x="7158"/>
        <item x="5392"/>
        <item x="1740"/>
        <item x="5973"/>
        <item x="7438"/>
        <item x="958"/>
        <item x="1496"/>
        <item x="944"/>
        <item x="7893"/>
        <item x="1899"/>
        <item x="2973"/>
        <item x="1528"/>
        <item x="3231"/>
        <item x="3113"/>
        <item x="7131"/>
        <item x="1768"/>
        <item x="6810"/>
        <item x="1631"/>
        <item x="8272"/>
        <item x="3694"/>
        <item x="8003"/>
        <item x="5595"/>
        <item x="4429"/>
        <item x="7652"/>
        <item x="7183"/>
        <item x="6109"/>
        <item x="4079"/>
        <item x="4078"/>
        <item x="8185"/>
        <item x="994"/>
        <item x="2697"/>
        <item x="1746"/>
        <item x="1329"/>
        <item x="4585"/>
        <item x="5734"/>
        <item x="3318"/>
        <item x="7016"/>
        <item x="2071"/>
        <item x="2052"/>
        <item x="651"/>
        <item x="3931"/>
        <item x="7348"/>
        <item x="1942"/>
        <item x="341"/>
        <item x="376"/>
        <item x="364"/>
        <item x="5687"/>
        <item x="7466"/>
        <item x="353"/>
        <item x="317"/>
        <item x="3948"/>
        <item x="329"/>
        <item x="293"/>
        <item x="281"/>
        <item x="305"/>
        <item x="2527"/>
        <item x="6199"/>
        <item x="6182"/>
        <item x="1126"/>
        <item x="2321"/>
        <item x="2907"/>
        <item x="460"/>
        <item x="4978"/>
        <item x="447"/>
        <item x="6866"/>
        <item x="1017"/>
        <item x="2775"/>
        <item x="4739"/>
        <item x="4640"/>
        <item x="8056"/>
        <item x="3912"/>
        <item x="1999"/>
        <item x="805"/>
        <item x="5898"/>
        <item x="2155"/>
        <item x="2003"/>
        <item x="2139"/>
        <item x="8146"/>
        <item x="5285"/>
        <item x="8061"/>
        <item x="7727"/>
        <item x="2257"/>
        <item x="3730"/>
        <item x="4704"/>
        <item x="5828"/>
        <item x="543"/>
        <item x="5552"/>
        <item x="6084"/>
        <item x="2628"/>
        <item x="2595"/>
        <item x="2535"/>
        <item x="3232"/>
        <item x="8128"/>
        <item x="808"/>
        <item x="4130"/>
        <item x="4444"/>
        <item x="4234"/>
        <item x="6512"/>
        <item x="2615"/>
        <item x="553"/>
        <item x="8263"/>
        <item x="3280"/>
        <item x="4341"/>
        <item x="4131"/>
        <item x="604"/>
        <item x="2962"/>
        <item x="4180"/>
        <item x="708"/>
        <item x="4287"/>
        <item x="8261"/>
        <item x="4442"/>
        <item x="760"/>
        <item x="4343"/>
        <item x="4235"/>
        <item x="4443"/>
        <item x="4181"/>
        <item x="2919"/>
        <item x="8262"/>
        <item x="3005"/>
        <item x="656"/>
        <item x="4182"/>
        <item x="4289"/>
        <item x="4342"/>
        <item x="3048"/>
        <item x="4288"/>
        <item x="2874"/>
        <item x="3091"/>
        <item x="2668"/>
        <item x="3184"/>
        <item x="4233"/>
        <item x="2831"/>
        <item x="4129"/>
        <item x="2564"/>
        <item x="3136"/>
        <item x="5033"/>
        <item x="7753"/>
        <item x="8052"/>
        <item x="7129"/>
        <item x="508"/>
        <item x="8042"/>
        <item x="7494"/>
        <item x="5733"/>
        <item x="3762"/>
        <item x="8114"/>
        <item x="5090"/>
        <item x="502"/>
        <item x="2084"/>
        <item x="3016"/>
        <item x="8187"/>
        <item x="3693"/>
        <item x="853"/>
        <item x="7327"/>
        <item x="1611"/>
        <item x="6184"/>
        <item x="2024"/>
        <item x="7633"/>
        <item x="1962"/>
        <item x="1212"/>
        <item x="2285"/>
        <item x="2255"/>
        <item x="3596"/>
        <item x="2130"/>
        <item x="507"/>
        <item x="2190"/>
        <item x="6081"/>
        <item x="2172"/>
        <item x="2053"/>
        <item x="2112"/>
        <item x="2418"/>
        <item x="3974"/>
        <item x="5920"/>
        <item x="5783"/>
        <item x="5423"/>
        <item x="5990"/>
        <item x="5916"/>
        <item x="3774"/>
        <item x="3814"/>
        <item x="7921"/>
        <item x="3734"/>
        <item x="5424"/>
        <item x="8467"/>
        <item x="8459"/>
        <item x="3858"/>
        <item x="6061"/>
        <item x="3733"/>
        <item x="6132"/>
        <item x="2074"/>
        <item x="5989"/>
        <item x="6071"/>
        <item x="2241"/>
        <item x="8055"/>
        <item x="5994"/>
        <item x="6157"/>
        <item x="3857"/>
        <item x="3883"/>
        <item x="492"/>
        <item x="8475"/>
        <item x="5846"/>
        <item x="5847"/>
        <item x="2369"/>
        <item x="3992"/>
        <item x="8140"/>
        <item x="2116"/>
        <item x="6050"/>
        <item x="5915"/>
        <item x="5784"/>
        <item x="3815"/>
        <item x="8180"/>
        <item x="2381"/>
        <item x="3773"/>
        <item x="2176"/>
        <item x="3840"/>
        <item x="3761"/>
        <item x="8483"/>
        <item x="4003"/>
        <item x="8491"/>
        <item x="2471"/>
        <item x="7471"/>
        <item x="2977"/>
        <item x="2057"/>
        <item x="7519"/>
        <item x="1981"/>
        <item x="1272"/>
        <item x="7551"/>
        <item x="2864"/>
        <item x="4811"/>
        <item x="7404"/>
        <item x="1972"/>
        <item x="3075"/>
        <item x="8033"/>
        <item x="6039"/>
        <item x="3966"/>
        <item x="5836"/>
        <item x="3804"/>
        <item x="8175"/>
        <item x="3879"/>
        <item x="1269"/>
        <item x="3770"/>
        <item x="2495"/>
        <item x="5284"/>
        <item x="3913"/>
        <item x="5012"/>
        <item x="4687"/>
        <item x="2109"/>
        <item x="6037"/>
        <item x="3559"/>
        <item x="7904"/>
        <item x="8132"/>
        <item x="1181"/>
        <item x="1266"/>
        <item x="3755"/>
        <item x="5206"/>
        <item x="7553"/>
        <item x="7781"/>
        <item x="1436"/>
        <item x="5845"/>
        <item x="7948"/>
        <item x="703"/>
        <item x="3343"/>
        <item x="3059"/>
        <item x="1778"/>
        <item x="1381"/>
        <item x="2326"/>
        <item x="3036"/>
        <item x="1677"/>
        <item x="5934"/>
        <item x="6128"/>
        <item x="2902"/>
        <item x="5296"/>
        <item x="1755"/>
        <item x="7984"/>
        <item x="7001"/>
        <item x="8093"/>
        <item x="6187"/>
        <item x="849"/>
        <item x="6287"/>
        <item x="929"/>
        <item x="5596"/>
        <item x="4604"/>
        <item x="5050"/>
        <item x="4656"/>
        <item x="4992"/>
        <item x="4827"/>
        <item x="4883"/>
        <item x="5654"/>
        <item x="4713"/>
        <item x="4770"/>
        <item x="5110"/>
        <item x="4499"/>
        <item x="2654"/>
        <item x="2012"/>
        <item x="7212"/>
        <item x="8110"/>
        <item x="7819"/>
        <item x="1553"/>
        <item x="3543"/>
        <item x="1556"/>
        <item x="653"/>
        <item x="5235"/>
        <item x="2002"/>
        <item x="2908"/>
        <item x="7796"/>
        <item x="6945"/>
        <item x="5799"/>
        <item x="3800"/>
        <item x="5357"/>
        <item x="5494"/>
        <item x="1865"/>
        <item x="2347"/>
        <item x="1433"/>
        <item x="2032"/>
        <item x="2314"/>
        <item x="2218"/>
        <item x="2091"/>
        <item x="2427"/>
        <item x="2152"/>
        <item x="3032"/>
        <item x="6922"/>
        <item x="8122"/>
        <item x="1326"/>
        <item x="3458"/>
        <item x="8167"/>
        <item x="2780"/>
        <item x="3652"/>
        <item x="2616"/>
        <item x="7244"/>
        <item x="4682"/>
        <item x="6033"/>
        <item x="3076"/>
        <item x="5158"/>
        <item x="5198"/>
        <item x="7768"/>
        <item x="7181"/>
        <item x="1564"/>
        <item x="7524"/>
        <item x="2069"/>
        <item x="2951"/>
        <item x="4599"/>
        <item x="3488"/>
        <item x="7583"/>
        <item x="2453"/>
        <item x="6060"/>
        <item x="2198"/>
        <item x="2338"/>
        <item x="2451"/>
        <item x="2367"/>
        <item x="2151"/>
        <item x="2056"/>
        <item x="2379"/>
        <item x="2128"/>
        <item x="6054"/>
        <item x="2430"/>
        <item x="2175"/>
        <item x="6007"/>
        <item x="2253"/>
        <item x="4869"/>
        <item x="2309"/>
        <item x="2090"/>
        <item x="2294"/>
        <item x="6145"/>
        <item x="6192"/>
        <item x="2188"/>
        <item x="2346"/>
        <item x="2443"/>
        <item x="4838"/>
        <item x="2217"/>
        <item x="4498"/>
        <item x="970"/>
        <item x="2031"/>
        <item x="4602"/>
        <item x="4667"/>
        <item x="963"/>
        <item x="4781"/>
        <item x="7402"/>
        <item x="4724"/>
        <item x="908"/>
        <item x="8191"/>
        <item x="7986"/>
        <item x="3125"/>
        <item x="8109"/>
        <item x="1663"/>
        <item x="5988"/>
        <item x="8164"/>
        <item x="5321"/>
        <item x="910"/>
        <item x="3208"/>
        <item x="7746"/>
        <item x="6189"/>
        <item x="1155"/>
        <item x="7269"/>
        <item x="2947"/>
        <item x="4023"/>
        <item x="5422"/>
        <item x="6167"/>
        <item x="7881"/>
        <item x="5837"/>
        <item x="6110"/>
        <item x="6200"/>
        <item x="5896"/>
        <item x="5971"/>
        <item x="5827"/>
        <item x="2500"/>
        <item x="3312"/>
        <item x="2221"/>
        <item x="6207"/>
        <item x="7967"/>
        <item x="8182"/>
        <item x="7779"/>
        <item x="2405"/>
        <item x="5387"/>
        <item x="961"/>
        <item x="1206"/>
        <item x="1374"/>
        <item x="988"/>
        <item x="1030"/>
        <item x="1428"/>
        <item x="1195"/>
        <item x="1041"/>
        <item x="1373"/>
        <item x="1040"/>
        <item x="1093"/>
        <item x="1319"/>
        <item x="1489"/>
        <item x="1263"/>
        <item x="1253"/>
        <item x="1094"/>
        <item x="1549"/>
        <item x="1205"/>
        <item x="1548"/>
        <item x="987"/>
        <item x="976"/>
        <item x="1264"/>
        <item x="1083"/>
        <item x="1320"/>
        <item x="1488"/>
        <item x="1149"/>
        <item x="1148"/>
        <item x="1429"/>
        <item x="1138"/>
        <item x="5826"/>
        <item x="3369"/>
        <item x="807"/>
        <item x="1976"/>
        <item x="1737"/>
        <item x="6346"/>
        <item x="7928"/>
        <item x="852"/>
        <item x="1047"/>
        <item x="5259"/>
        <item x="3906"/>
        <item x="5868"/>
        <item x="2470"/>
        <item x="2220"/>
        <item x="2349"/>
        <item x="1984"/>
        <item x="2293"/>
        <item x="2251"/>
        <item x="2126"/>
        <item x="2186"/>
        <item x="244"/>
        <item x="2472"/>
        <item x="4001"/>
        <item x="6127"/>
        <item x="3704"/>
        <item x="3893"/>
        <item x="3884"/>
        <item x="4000"/>
        <item x="3983"/>
        <item x="2282"/>
        <item x="3841"/>
        <item x="3975"/>
        <item x="2093"/>
        <item x="3994"/>
        <item x="2468"/>
        <item x="2377"/>
        <item x="2067"/>
        <item x="3981"/>
        <item x="2154"/>
        <item x="1559"/>
        <item x="2906"/>
        <item x="7581"/>
        <item x="1378"/>
        <item x="7626"/>
        <item x="7234"/>
        <item x="3802"/>
        <item x="2389"/>
        <item x="3269"/>
        <item x="6269"/>
        <item x="953"/>
        <item x="1924"/>
        <item x="1800"/>
        <item x="3276"/>
        <item x="2094"/>
        <item x="2187"/>
        <item x="3152"/>
        <item x="6712"/>
        <item x="6164"/>
        <item x="410"/>
        <item x="430"/>
        <item x="6579"/>
        <item x="421"/>
        <item x="1674"/>
        <item x="4697"/>
        <item x="442"/>
        <item x="457"/>
        <item x="398"/>
        <item x="5895"/>
        <item x="1124"/>
        <item x="6419"/>
        <item x="7182"/>
        <item x="4532"/>
        <item x="7086"/>
        <item x="3619"/>
        <item x="2832"/>
        <item x="3474"/>
        <item x="4441"/>
        <item x="3668"/>
        <item x="3235"/>
        <item x="6822"/>
        <item x="558"/>
        <item x="6765"/>
        <item x="6656"/>
        <item x="3187"/>
        <item x="6934"/>
        <item x="765"/>
        <item x="2876"/>
        <item x="658"/>
        <item x="3185"/>
        <item x="4554"/>
        <item x="1021"/>
        <item x="4839"/>
        <item x="4127"/>
        <item x="3233"/>
        <item x="713"/>
        <item x="3377"/>
        <item x="5060"/>
        <item x="3571"/>
        <item x="557"/>
        <item x="4894"/>
        <item x="2963"/>
        <item x="3526"/>
        <item x="4668"/>
        <item x="710"/>
        <item x="3188"/>
        <item x="4335"/>
        <item x="3380"/>
        <item x="764"/>
        <item x="3524"/>
        <item x="661"/>
        <item x="3473"/>
        <item x="3332"/>
        <item x="8288"/>
        <item x="3426"/>
        <item x="8259"/>
        <item x="3378"/>
        <item x="3234"/>
        <item x="4339"/>
        <item x="4434"/>
        <item x="608"/>
        <item x="4925"/>
        <item x="3282"/>
        <item x="1020"/>
        <item x="3236"/>
        <item x="4231"/>
        <item x="8254"/>
        <item x="2920"/>
        <item x="3093"/>
        <item x="3425"/>
        <item x="3137"/>
        <item x="3049"/>
        <item x="3523"/>
        <item x="3330"/>
        <item x="3006"/>
        <item x="3329"/>
        <item x="4603"/>
        <item x="4340"/>
        <item x="4285"/>
        <item x="762"/>
        <item x="3522"/>
        <item x="5001"/>
        <item x="6878"/>
        <item x="3477"/>
        <item x="4725"/>
        <item x="4128"/>
        <item x="966"/>
        <item x="712"/>
        <item x="3138"/>
        <item x="4948"/>
        <item x="4610"/>
        <item x="8286"/>
        <item x="3139"/>
        <item x="3186"/>
        <item x="8183"/>
        <item x="3717"/>
        <item x="4232"/>
        <item x="964"/>
        <item x="7045"/>
        <item x="660"/>
        <item x="4546"/>
        <item x="5122"/>
        <item x="3428"/>
        <item x="4179"/>
        <item x="854"/>
        <item x="4440"/>
        <item x="3283"/>
        <item x="609"/>
        <item x="3424"/>
        <item x="4782"/>
        <item x="3475"/>
        <item x="4286"/>
        <item x="3140"/>
        <item x="8260"/>
        <item x="3284"/>
        <item x="4178"/>
        <item x="3281"/>
        <item x="8289"/>
        <item x="4605"/>
        <item x="6686"/>
        <item x="511"/>
        <item x="4424"/>
        <item x="4929"/>
        <item x="7314"/>
        <item x="5413"/>
        <item x="2115"/>
        <item x="3644"/>
        <item x="7926"/>
        <item x="6781"/>
        <item x="3092"/>
        <item x="7869"/>
        <item x="7056"/>
        <item x="7527"/>
        <item x="5664"/>
        <item x="5724"/>
        <item x="1927"/>
        <item x="2816"/>
        <item x="5675"/>
        <item x="552"/>
        <item x="4480"/>
        <item x="6146"/>
        <item x="951"/>
        <item x="1986"/>
        <item x="8284"/>
        <item x="3949"/>
        <item x="4630"/>
        <item x="7958"/>
        <item x="2556"/>
        <item x="5091"/>
        <item x="7450"/>
        <item x="3141"/>
        <item x="4555"/>
        <item x="7146"/>
        <item x="6873"/>
        <item x="3479"/>
        <item x="2028"/>
        <item x="1842"/>
        <item x="1780"/>
        <item x="3625"/>
        <item x="1537"/>
        <item x="1966"/>
        <item x="1904"/>
        <item x="1594"/>
        <item x="3528"/>
        <item x="5913"/>
        <item x="3189"/>
        <item x="3381"/>
        <item x="1654"/>
        <item x="1477"/>
        <item x="3334"/>
        <item x="3237"/>
        <item x="3577"/>
        <item x="3285"/>
        <item x="2077"/>
        <item x="3430"/>
        <item x="1607"/>
        <item x="2587"/>
        <item x="5549"/>
        <item x="757"/>
        <item x="6052"/>
        <item x="7290"/>
        <item x="3705"/>
        <item x="8070"/>
        <item x="1158"/>
        <item x="1717"/>
        <item x="5648"/>
        <item x="8158"/>
        <item x="5378"/>
        <item x="4818"/>
        <item x="5105"/>
        <item x="6804"/>
        <item x="8111"/>
        <item x="6744"/>
        <item x="6481"/>
        <item x="2263"/>
        <item x="1165"/>
        <item x="7690"/>
        <item x="5291"/>
        <item x="3509"/>
        <item x="2448"/>
        <item x="4647"/>
        <item x="2275"/>
        <item x="2348"/>
        <item x="2442"/>
        <item x="2345"/>
        <item x="3914"/>
        <item x="2296"/>
        <item x="5773"/>
        <item x="5921"/>
        <item x="2354"/>
        <item x="2311"/>
        <item x="3803"/>
        <item x="5789"/>
        <item x="3977"/>
        <item x="5995"/>
        <item x="2098"/>
        <item x="3843"/>
        <item x="2038"/>
        <item x="2225"/>
        <item x="2089"/>
        <item x="2216"/>
        <item x="5852"/>
        <item x="2159"/>
        <item x="6133"/>
        <item x="2150"/>
        <item x="3886"/>
        <item x="2291"/>
        <item x="6042"/>
        <item x="4005"/>
        <item x="2219"/>
        <item x="2445"/>
        <item x="2398"/>
        <item x="2030"/>
        <item x="7294"/>
        <item x="5902"/>
        <item x="705"/>
        <item x="7607"/>
        <item x="1279"/>
        <item x="3936"/>
        <item x="5943"/>
        <item x="5112"/>
        <item x="4600"/>
        <item x="5052"/>
        <item x="5301"/>
        <item x="5238"/>
        <item x="4715"/>
        <item x="4994"/>
        <item x="3572"/>
        <item x="3573"/>
        <item x="3575"/>
        <item x="7906"/>
        <item x="6169"/>
        <item x="5071"/>
        <item x="6206"/>
        <item x="8169"/>
        <item x="6072"/>
        <item x="1606"/>
        <item x="3537"/>
        <item x="4823"/>
        <item x="6162"/>
        <item x="7858"/>
        <item x="5267"/>
        <item x="3915"/>
        <item x="5467"/>
        <item x="5775"/>
        <item x="2555"/>
        <item x="5562"/>
        <item x="2033"/>
        <item x="3108"/>
        <item x="3033"/>
        <item x="2617"/>
        <item x="4903"/>
        <item x="2586"/>
        <item x="4497"/>
        <item x="8080"/>
        <item x="7922"/>
        <item x="7238"/>
        <item x="1730"/>
        <item x="1979"/>
        <item x="1855"/>
        <item x="1793"/>
        <item x="1667"/>
        <item x="1917"/>
        <item x="4495"/>
        <item x="2735"/>
        <item x="7884"/>
        <item x="4664"/>
        <item x="4893"/>
        <item x="7061"/>
        <item x="1734"/>
        <item x="6115"/>
        <item x="3751"/>
        <item x="606"/>
        <item x="3832"/>
        <item x="3791"/>
        <item x="4545"/>
        <item x="6193"/>
        <item x="602"/>
        <item x="5458"/>
        <item x="3885"/>
        <item x="7995"/>
        <item x="2699"/>
        <item x="3279"/>
        <item x="3379"/>
        <item x="3331"/>
        <item x="5710"/>
        <item x="5639"/>
        <item x="1684"/>
        <item x="3842"/>
        <item x="5433"/>
        <item x="4439"/>
        <item x="7691"/>
        <item x="5421"/>
        <item x="5282"/>
        <item x="6023"/>
        <item x="5416"/>
        <item x="7383"/>
        <item x="2695"/>
        <item x="3874"/>
        <item x="3255"/>
        <item x="1100"/>
        <item x="7100"/>
        <item x="6798"/>
        <item x="3721"/>
        <item x="3621"/>
        <item x="3623"/>
        <item x="3669"/>
        <item x="3672"/>
        <item x="3718"/>
        <item x="3719"/>
        <item x="3670"/>
        <item x="3620"/>
        <item x="3710"/>
        <item x="6493"/>
        <item x="6112"/>
        <item x="7747"/>
        <item x="4068"/>
        <item x="2971"/>
        <item x="4721"/>
        <item x="2342"/>
        <item x="3968"/>
        <item x="6849"/>
        <item x="7132"/>
        <item x="5393"/>
        <item x="1983"/>
        <item x="8171"/>
        <item x="2076"/>
        <item x="4047"/>
        <item x="7710"/>
        <item x="2918"/>
        <item x="906"/>
        <item x="5258"/>
        <item x="5975"/>
        <item x="6191"/>
        <item x="7800"/>
        <item x="4757"/>
        <item x="2863"/>
        <item x="6711"/>
        <item x="6392"/>
        <item x="6114"/>
        <item x="3121"/>
        <item x="5763"/>
        <item x="6026"/>
        <item x="2444"/>
        <item x="7752"/>
        <item x="7465"/>
        <item x="7518"/>
        <item x="5781"/>
        <item x="7120"/>
        <item x="6604"/>
        <item x="1317"/>
        <item x="6044"/>
        <item x="7724"/>
        <item x="2734"/>
        <item x="2779"/>
        <item x="7350"/>
        <item x="2210"/>
        <item x="3970"/>
        <item x="7579"/>
        <item x="6905"/>
        <item x="6603"/>
        <item x="2215"/>
        <item x="832"/>
        <item x="2400"/>
        <item x="2268"/>
        <item x="4218"/>
        <item x="7807"/>
        <item x="7985"/>
        <item x="3449"/>
        <item x="6315"/>
        <item x="1705"/>
        <item x="6609"/>
        <item x="6411"/>
        <item x="1187"/>
        <item x="7765"/>
        <item x="968"/>
        <item x="1245"/>
        <item x="1703"/>
        <item x="1077"/>
        <item x="6361"/>
        <item x="5436"/>
        <item x="4892"/>
        <item x="5302"/>
        <item x="5572"/>
        <item x="1359"/>
        <item x="4601"/>
        <item x="3478"/>
        <item x="1525"/>
        <item x="5057"/>
        <item x="1130"/>
        <item x="1642"/>
        <item x="1666"/>
        <item x="1132"/>
        <item x="2530"/>
        <item x="4836"/>
        <item x="1766"/>
        <item x="4281"/>
        <item x="2264"/>
        <item x="5642"/>
        <item x="664"/>
        <item x="1356"/>
        <item x="561"/>
        <item x="1298"/>
        <item x="1854"/>
        <item x="1978"/>
        <item x="1581"/>
        <item x="5504"/>
        <item x="1916"/>
        <item x="1640"/>
        <item x="859"/>
        <item x="5118"/>
        <item x="7649"/>
        <item x="2559"/>
        <item x="1792"/>
        <item x="1406"/>
        <item x="8292"/>
        <item x="2590"/>
        <item x="1729"/>
        <item x="6462"/>
        <item x="5184"/>
        <item x="4945"/>
        <item x="612"/>
        <item x="4998"/>
        <item x="6155"/>
        <item x="1075"/>
        <item x="716"/>
        <item x="8273"/>
        <item x="2862"/>
        <item x="1470"/>
        <item x="4666"/>
        <item x="1301"/>
        <item x="1355"/>
        <item x="4779"/>
        <item x="4228"/>
        <item x="1352"/>
        <item x="5713"/>
        <item x="1409"/>
        <item x="1413"/>
        <item x="5368"/>
        <item x="7594"/>
        <item x="4722"/>
        <item x="1463"/>
        <item x="4891"/>
        <item x="1410"/>
        <item x="1244"/>
        <item x="6513"/>
        <item x="1467"/>
        <item x="6664"/>
        <item x="6719"/>
        <item x="2135"/>
        <item x="7214"/>
        <item x="6773"/>
        <item x="6196"/>
        <item x="6180"/>
        <item x="5459"/>
        <item x="7735"/>
        <item x="6532"/>
        <item x="5765"/>
        <item x="2153"/>
        <item x="494"/>
        <item x="1323"/>
        <item x="8165"/>
        <item x="5419"/>
        <item x="7663"/>
        <item x="1474"/>
        <item x="8017"/>
        <item x="5197"/>
        <item x="2260"/>
        <item x="2423"/>
        <item x="2195"/>
        <item x="2385"/>
        <item x="2327"/>
        <item x="4665"/>
        <item x="5348"/>
        <item x="7440"/>
        <item x="2406"/>
        <item x="2950"/>
        <item x="3998"/>
        <item x="8116"/>
        <item x="5330"/>
        <item x="5618"/>
        <item x="2307"/>
        <item x="3610"/>
        <item x="1055"/>
        <item x="7288"/>
        <item x="1601"/>
        <item x="5812"/>
        <item x="500"/>
        <item x="2138"/>
        <item x="2203"/>
        <item x="5299"/>
        <item x="3457"/>
        <item x="5987"/>
        <item x="840"/>
        <item x="2193"/>
        <item x="8149"/>
        <item x="5881"/>
        <item x="5774"/>
        <item x="2623"/>
        <item x="1579"/>
        <item x="7811"/>
        <item x="4758"/>
        <item x="6985"/>
        <item x="5446"/>
        <item x="4716"/>
        <item x="1483"/>
        <item x="6770"/>
        <item x="2746"/>
        <item x="8210"/>
        <item x="3080"/>
        <item x="6030"/>
        <item x="7684"/>
        <item x="7522"/>
        <item x="3609"/>
        <item x="8049"/>
        <item x="926"/>
        <item x="4744"/>
        <item x="2739"/>
        <item x="2270"/>
        <item x="2744"/>
        <item x="2956"/>
        <item x="2704"/>
        <item x="2999"/>
        <item x="3042"/>
        <item x="2913"/>
        <item x="2869"/>
        <item x="3085"/>
        <item x="2785"/>
        <item x="2663"/>
        <item x="2826"/>
        <item x="3728"/>
        <item x="1173"/>
        <item x="3890"/>
        <item x="5793"/>
        <item x="3793"/>
        <item x="5844"/>
        <item x="5740"/>
        <item x="5277"/>
        <item x="4885"/>
        <item x="3498"/>
        <item x="6040"/>
        <item x="3927"/>
        <item x="5431"/>
        <item x="8258"/>
        <item x="6565"/>
        <item x="5363"/>
        <item x="7315"/>
        <item x="1369"/>
        <item x="7198"/>
        <item x="5297"/>
        <item x="5568"/>
        <item x="5708"/>
        <item x="7254"/>
        <item x="7412"/>
        <item x="2273"/>
        <item x="4773"/>
        <item x="4658"/>
        <item x="6990"/>
        <item x="5719"/>
        <item x="6860"/>
        <item x="4657"/>
        <item x="1287"/>
        <item x="7082"/>
        <item x="5788"/>
        <item x="2778"/>
        <item x="1683"/>
        <item x="7296"/>
        <item x="5224"/>
        <item x="2395"/>
        <item x="3067"/>
        <item x="3547"/>
        <item x="5829"/>
        <item x="4500"/>
        <item x="7597"/>
        <item x="7300"/>
        <item x="7184"/>
        <item x="3887"/>
        <item x="5183"/>
        <item x="748"/>
        <item x="2904"/>
        <item x="3932"/>
        <item x="7577"/>
        <item x="2464"/>
        <item x="5692"/>
        <item x="8494"/>
        <item x="8075"/>
        <item x="4551"/>
        <item x="5932"/>
        <item x="8071"/>
        <item x="8161"/>
        <item x="2737"/>
        <item x="7096"/>
        <item x="5477"/>
        <item x="1709"/>
        <item x="1772"/>
        <item x="1646"/>
        <item x="7480"/>
        <item x="1896"/>
        <item x="1955"/>
        <item x="1834"/>
        <item x="1831"/>
        <item x="1959"/>
        <item x="2021"/>
        <item x="1956"/>
        <item x="1706"/>
        <item x="1893"/>
        <item x="2017"/>
        <item x="1586"/>
        <item x="1769"/>
        <item x="8021"/>
        <item x="5912"/>
        <item x="3993"/>
        <item x="6204"/>
        <item x="431"/>
        <item x="444"/>
        <item x="451"/>
        <item x="2404"/>
        <item x="5780"/>
        <item x="5843"/>
        <item x="2182"/>
        <item x="2122"/>
        <item x="5621"/>
        <item x="2247"/>
        <item x="7799"/>
        <item x="2063"/>
        <item x="3979"/>
        <item x="3889"/>
        <item x="3938"/>
        <item x="4009"/>
        <item x="3985"/>
        <item x="3937"/>
        <item x="5637"/>
        <item x="1830"/>
        <item x="6659"/>
        <item x="5154"/>
        <item x="7748"/>
        <item x="1892"/>
        <item x="5529"/>
        <item x="5764"/>
        <item x="2092"/>
        <item x="2133"/>
        <item x="7147"/>
        <item x="7798"/>
        <item x="545"/>
        <item x="3988"/>
        <item x="1797"/>
        <item x="3419"/>
        <item x="3614"/>
        <item x="3226"/>
        <item x="3566"/>
        <item x="3323"/>
        <item x="3517"/>
        <item x="3468"/>
        <item x="3372"/>
        <item x="3663"/>
        <item x="3723"/>
        <item x="3274"/>
        <item x="3178"/>
        <item x="3712"/>
        <item x="3806"/>
        <item x="3765"/>
        <item x="5667"/>
        <item x="7517"/>
        <item x="7923"/>
        <item x="600"/>
        <item x="2949"/>
        <item x="6126"/>
        <item x="5343"/>
        <item x="8087"/>
        <item x="2303"/>
        <item x="7426"/>
        <item x="1710"/>
        <item x="1647"/>
        <item x="1471"/>
        <item x="1531"/>
        <item x="1960"/>
        <item x="1773"/>
        <item x="1897"/>
        <item x="1835"/>
        <item x="4167"/>
        <item x="4552"/>
        <item x="2265"/>
        <item x="6817"/>
        <item x="3168"/>
        <item x="3362"/>
        <item x="3622"/>
        <item x="7750"/>
        <item x="2004"/>
        <item x="4890"/>
        <item x="1230"/>
        <item x="3024"/>
        <item x="1643"/>
        <item x="8179"/>
        <item x="5986"/>
        <item x="2018"/>
        <item x="3266"/>
        <item x="5909"/>
        <item x="5175"/>
        <item x="7954"/>
        <item x="7754"/>
        <item x="7862"/>
        <item x="7400"/>
        <item x="707"/>
        <item x="6013"/>
        <item x="6874"/>
        <item x="4780"/>
        <item x="4835"/>
        <item x="3964"/>
        <item x="759"/>
        <item x="1129"/>
        <item x="1592"/>
        <item x="8072"/>
        <item x="2821"/>
        <item x="3796"/>
        <item x="6792"/>
        <item x="4922"/>
        <item x="5176"/>
        <item x="2320"/>
        <item x="5236"/>
        <item x="7925"/>
        <item x="5432"/>
        <item x="5364"/>
        <item x="1833"/>
        <item x="5298"/>
        <item x="3169"/>
        <item x="2079"/>
        <item x="7676"/>
        <item x="1024"/>
        <item x="5756"/>
        <item x="5889"/>
        <item x="5820"/>
        <item x="6095"/>
        <item x="5956"/>
        <item x="7311"/>
        <item x="3263"/>
        <item x="5769"/>
        <item x="1186"/>
        <item x="5899"/>
        <item x="6091"/>
        <item x="4754"/>
        <item x="3844"/>
        <item x="5581"/>
        <item x="5838"/>
        <item x="4700"/>
        <item x="1543"/>
        <item x="6073"/>
        <item x="8022"/>
        <item x="2817"/>
        <item x="7539"/>
        <item x="5307"/>
        <item x="2440"/>
        <item x="2419"/>
        <item x="1715"/>
        <item x="7591"/>
        <item x="1645"/>
        <item x="7722"/>
        <item x="2393"/>
        <item x="1685"/>
        <item x="1811"/>
        <item x="1624"/>
        <item x="1997"/>
        <item x="1935"/>
        <item x="1873"/>
        <item x="1748"/>
        <item x="7857"/>
        <item x="4007"/>
        <item x="4778"/>
        <item x="2125"/>
        <item x="2244"/>
        <item x="2066"/>
        <item x="2179"/>
        <item x="2061"/>
        <item x="2332"/>
        <item x="2184"/>
        <item x="7988"/>
        <item x="2060"/>
        <item x="2065"/>
        <item x="2119"/>
        <item x="2376"/>
        <item x="2250"/>
        <item x="8031"/>
        <item x="3104"/>
        <item x="550"/>
        <item x="3701"/>
        <item x="4837"/>
        <item x="7367"/>
        <item x="3160"/>
        <item x="3946"/>
        <item x="2297"/>
        <item x="4829"/>
        <item x="5216"/>
        <item x="8205"/>
        <item x="2820"/>
        <item x="5721"/>
        <item x="7371"/>
        <item x="1595"/>
        <item x="7024"/>
        <item x="798"/>
        <item x="4723"/>
        <item x="3555"/>
        <item x="7121"/>
        <item x="6170"/>
        <item x="5481"/>
        <item x="3476"/>
        <item x="2388"/>
        <item x="6835"/>
        <item x="2903"/>
        <item x="7041"/>
        <item x="5651"/>
        <item x="6241"/>
        <item x="2946"/>
        <item x="8129"/>
        <item x="5666"/>
        <item x="2859"/>
        <item x="2333"/>
        <item x="4326"/>
        <item x="5933"/>
        <item x="2429"/>
        <item x="4874"/>
        <item x="2437"/>
        <item x="7628"/>
        <item x="8186"/>
        <item x="7883"/>
        <item x="7821"/>
        <item x="8083"/>
        <item x="8134"/>
        <item x="7947"/>
        <item x="2336"/>
        <item x="2127"/>
        <item x="3400"/>
        <item x="2424"/>
        <item x="3917"/>
        <item x="3130"/>
        <item x="5500"/>
        <item x="3891"/>
        <item x="3414"/>
        <item x="4481"/>
        <item x="6853"/>
        <item x="2455"/>
        <item x="7145"/>
        <item x="2390"/>
        <item x="1527"/>
        <item x="8145"/>
        <item x="7905"/>
        <item x="7080"/>
        <item x="5516"/>
        <item x="3756"/>
        <item x="3367"/>
        <item x="3361"/>
        <item x="1466"/>
        <item x="2143"/>
        <item x="2136"/>
        <item x="3984"/>
        <item x="3924"/>
        <item x="4018"/>
        <item x="5237"/>
        <item x="3658"/>
        <item x="4659"/>
        <item x="3171"/>
        <item x="5484"/>
        <item x="7885"/>
        <item x="3758"/>
        <item x="2124"/>
        <item x="7968"/>
        <item x="6021"/>
        <item x="5162"/>
        <item x="7859"/>
        <item x="1771"/>
        <item x="3928"/>
        <item x="3848"/>
        <item x="2498"/>
        <item x="1248"/>
        <item x="4536"/>
        <item x="2375"/>
        <item x="646"/>
        <item x="2120"/>
        <item x="8014"/>
        <item x="2288"/>
        <item x="4219"/>
        <item x="1587"/>
        <item x="5447"/>
        <item x="2271"/>
        <item x="2206"/>
        <item x="2432"/>
        <item x="2396"/>
        <item x="2325"/>
        <item x="5136"/>
        <item x="593"/>
        <item x="955"/>
        <item x="2329"/>
        <item x="366"/>
        <item x="3409"/>
        <item x="8137"/>
        <item x="3427"/>
        <item x="5407"/>
        <item x="5014"/>
        <item x="5830"/>
        <item x="7464"/>
        <item x="7937"/>
        <item x="2435"/>
        <item x="1989"/>
        <item x="3516"/>
        <item x="7344"/>
        <item x="2180"/>
        <item x="6640"/>
        <item x="3112"/>
        <item x="1190"/>
        <item x="3950"/>
        <item x="5571"/>
        <item x="7240"/>
        <item x="5641"/>
        <item x="5640"/>
        <item x="5711"/>
        <item x="5712"/>
        <item x="5435"/>
        <item x="5503"/>
        <item x="4592"/>
        <item x="4553"/>
        <item x="2619"/>
        <item x="6119"/>
        <item x="5578"/>
        <item x="1583"/>
        <item x="2397"/>
        <item x="7295"/>
        <item x="7957"/>
        <item x="6063"/>
        <item x="6211"/>
        <item x="6103"/>
        <item x="2146"/>
        <item x="1671"/>
        <item x="7393"/>
        <item x="3835"/>
        <item x="8027"/>
        <item x="6181"/>
        <item x="443"/>
        <item x="7352"/>
        <item x="3525"/>
        <item x="2938"/>
        <item x="555"/>
        <item x="8125"/>
        <item x="6971"/>
        <item x="5513"/>
        <item x="7279"/>
        <item x="7619"/>
        <item x="4593"/>
        <item x="6588"/>
        <item x="7890"/>
        <item x="1622"/>
        <item x="4069"/>
        <item x="5244"/>
        <item x="2034"/>
        <item x="6160"/>
        <item x="2249"/>
        <item x="3930"/>
        <item x="2350"/>
        <item x="2819"/>
        <item x="7457"/>
        <item x="4118"/>
        <item x="1025"/>
        <item x="5851"/>
        <item x="4380"/>
        <item x="884"/>
        <item x="7469"/>
        <item x="3976"/>
        <item x="7058"/>
        <item x="2412"/>
        <item x="7873"/>
        <item x="3720"/>
        <item x="6010"/>
        <item x="5512"/>
        <item x="7225"/>
        <item x="5580"/>
        <item x="5650"/>
        <item x="971"/>
        <item x="2383"/>
        <item x="5092"/>
        <item x="595"/>
        <item x="2961"/>
        <item x="7941"/>
        <item x="5390"/>
        <item x="5409"/>
        <item x="7025"/>
        <item x="7825"/>
        <item x="7526"/>
        <item x="6049"/>
        <item x="7742"/>
        <item x="5583"/>
        <item x="7071"/>
        <item x="2205"/>
        <item x="5120"/>
        <item x="5389"/>
        <item x="2422"/>
        <item x="2308"/>
        <item x="7969"/>
        <item x="3135"/>
        <item x="7773"/>
        <item x="5548"/>
        <item x="7431"/>
        <item x="7600"/>
        <item x="7543"/>
        <item x="7487"/>
        <item x="5155"/>
        <item x="4011"/>
        <item x="7715"/>
        <item x="8010"/>
        <item x="4939"/>
        <item x="2450"/>
        <item x="4648"/>
        <item x="5917"/>
        <item x="2269"/>
        <item x="2204"/>
        <item x="6064"/>
        <item x="5991"/>
        <item x="2085"/>
        <item x="5785"/>
        <item x="6129"/>
        <item x="5848"/>
        <item x="2463"/>
        <item x="2394"/>
        <item x="7280"/>
        <item x="6139"/>
        <item x="6769"/>
        <item x="3090"/>
        <item x="3304"/>
        <item x="1078"/>
        <item x="7258"/>
        <item x="3910"/>
        <item x="3079"/>
        <item x="4024"/>
        <item x="7578"/>
        <item x="4941"/>
        <item x="5374"/>
        <item x="5907"/>
        <item x="4032"/>
        <item x="3978"/>
        <item x="3896"/>
        <item x="2245"/>
        <item x="7823"/>
        <item x="5286"/>
        <item x="1585"/>
        <item x="3183"/>
        <item x="4946"/>
        <item x="4873"/>
        <item x="5073"/>
        <item x="1308"/>
        <item x="974"/>
        <item x="1081"/>
        <item x="1361"/>
        <item x="1251"/>
        <item x="1136"/>
        <item x="3707"/>
        <item x="453"/>
        <item x="4223"/>
        <item x="5833"/>
        <item x="5649"/>
        <item x="1193"/>
        <item x="2068"/>
        <item x="7337"/>
        <item x="4029"/>
        <item x="6986"/>
        <item x="2280"/>
        <item x="3753"/>
        <item x="5040"/>
        <item x="6738"/>
        <item x="7148"/>
        <item x="5961"/>
        <item x="1109"/>
        <item x="5689"/>
        <item x="2658"/>
        <item x="5220"/>
        <item x="6916"/>
        <item x="3463"/>
        <item x="7202"/>
        <item x="6430"/>
        <item x="8094"/>
        <item x="7483"/>
        <item x="6005"/>
        <item x="7521"/>
        <item x="5570"/>
        <item x="5753"/>
        <item x="5058"/>
        <item x="6695"/>
        <item x="2990"/>
        <item x="2698"/>
        <item x="6967"/>
        <item x="427"/>
        <item x="3980"/>
        <item x="2738"/>
        <item x="2214"/>
        <item x="2860"/>
        <item x="2372"/>
        <item x="4772"/>
        <item x="8269"/>
        <item x="8000"/>
        <item x="1119"/>
        <item x="4381"/>
        <item x="2324"/>
        <item x="2433"/>
        <item x="6576"/>
        <item x="5974"/>
        <item x="6006"/>
        <item x="8039"/>
        <item x="8200"/>
        <item x="8154"/>
        <item x="5308"/>
        <item x="7356"/>
        <item x="5688"/>
        <item x="7749"/>
        <item x="4537"/>
        <item x="6818"/>
        <item x="2292"/>
        <item x="5579"/>
        <item x="7818"/>
        <item x="7224"/>
        <item x="2088"/>
        <item x="4588"/>
        <item x="422"/>
        <item x="7951"/>
        <item x="6628"/>
        <item x="6334"/>
        <item x="1133"/>
        <item x="4425"/>
        <item x="6120"/>
        <item x="3120"/>
        <item x="2447"/>
        <item x="2399"/>
        <item x="2340"/>
        <item x="2209"/>
        <item x="2274"/>
        <item x="5376"/>
        <item x="2446"/>
        <item x="698"/>
        <item x="4272"/>
        <item x="6824"/>
        <item x="7150"/>
        <item x="5217"/>
        <item x="894"/>
        <item x="2208"/>
        <item x="7370"/>
        <item x="2185"/>
        <item x="152"/>
        <item x="2334"/>
        <item x="1590"/>
        <item x="1650"/>
        <item x="1713"/>
        <item x="6168"/>
        <item x="1838"/>
        <item x="1900"/>
        <item x="1776"/>
        <item x="2145"/>
        <item x="7346"/>
        <item x="8184"/>
        <item x="7256"/>
        <item x="143"/>
        <item x="1652"/>
        <item x="1534"/>
        <item x="1967"/>
        <item x="4888"/>
        <item x="2272"/>
        <item x="3965"/>
        <item x="1065"/>
        <item x="3408"/>
        <item x="5099"/>
        <item x="7536"/>
        <item x="4325"/>
        <item x="1895"/>
        <item x="1232"/>
        <item x="6230"/>
        <item x="6194"/>
        <item x="3671"/>
        <item x="5323"/>
        <item x="4947"/>
        <item x="2022"/>
        <item x="5411"/>
        <item x="3561"/>
        <item x="1012"/>
        <item x="7571"/>
        <item x="6846"/>
        <item x="8057"/>
        <item x="2808"/>
        <item x="6380"/>
        <item x="1028"/>
        <item x="2302"/>
        <item x="5727"/>
        <item x="5119"/>
        <item x="4168"/>
        <item x="7944"/>
        <item x="8131"/>
        <item x="8157"/>
        <item x="8007"/>
        <item x="1633"/>
        <item x="5059"/>
        <item x="750"/>
        <item x="2410"/>
        <item x="5121"/>
        <item x="5794"/>
        <item x="8174"/>
        <item x="5444"/>
        <item x="8040"/>
        <item x="6958"/>
        <item x="1515"/>
        <item x="7351"/>
        <item x="5398"/>
        <item x="8204"/>
        <item x="2149"/>
        <item x="7515"/>
        <item x="5906"/>
        <item x="6410"/>
        <item x="8004"/>
        <item x="8085"/>
        <item x="5863"/>
        <item x="7408"/>
        <item x="2989"/>
        <item x="4337"/>
        <item x="1841"/>
        <item x="4662"/>
        <item x="4833"/>
        <item x="4608"/>
        <item x="4719"/>
        <item x="4436"/>
        <item x="4492"/>
        <item x="5309"/>
        <item x="3462"/>
        <item x="4983"/>
        <item x="7764"/>
        <item x="3035"/>
        <item x="8159"/>
        <item x="7204"/>
        <item x="5281"/>
        <item x="3506"/>
        <item x="5817"/>
        <item x="800"/>
        <item x="5938"/>
        <item x="5041"/>
        <item x="7097"/>
        <item x="7711"/>
        <item x="6066"/>
        <item x="7708"/>
        <item x="8215"/>
        <item x="2475"/>
        <item x="5982"/>
        <item x="1661"/>
        <item x="1344"/>
        <item x="5511"/>
        <item x="6443"/>
        <item x="5300"/>
        <item x="2981"/>
        <item x="7423"/>
        <item x="2344"/>
        <item x="2196"/>
        <item x="5977"/>
        <item x="2029"/>
        <item x="5556"/>
        <item x="3909"/>
        <item x="8214"/>
        <item x="5352"/>
        <item x="7861"/>
        <item x="3123"/>
        <item x="2015"/>
        <item x="4997"/>
        <item x="3916"/>
        <item x="1289"/>
        <item x="842"/>
        <item x="387"/>
        <item x="1944"/>
        <item x="7815"/>
        <item x="7403"/>
        <item x="3878"/>
        <item x="1368"/>
        <item x="1415"/>
        <item x="5245"/>
        <item x="7013"/>
        <item x="3987"/>
        <item x="5000"/>
        <item x="5597"/>
        <item x="2462"/>
        <item x="2618"/>
        <item x="1175"/>
        <item x="4008"/>
        <item x="2147"/>
        <item x="1417"/>
        <item x="2335"/>
        <item x="6254"/>
        <item x="5225"/>
        <item x="2895"/>
        <item x="1574"/>
        <item x="3429"/>
        <item x="8048"/>
        <item x="3624"/>
        <item x="6891"/>
        <item x="7239"/>
        <item x="7068"/>
        <item x="1843"/>
        <item x="5344"/>
        <item x="5625"/>
        <item x="1905"/>
        <item x="6152"/>
        <item x="8189"/>
        <item x="1694"/>
        <item x="5260"/>
        <item x="1882"/>
        <item x="6053"/>
        <item x="6156"/>
        <item x="6100"/>
        <item x="5163"/>
        <item x="7170"/>
        <item x="946"/>
        <item x="7253"/>
        <item x="3873"/>
        <item x="3078"/>
        <item x="1593"/>
        <item x="5981"/>
        <item x="6068"/>
        <item x="4999"/>
        <item x="3657"/>
        <item x="7099"/>
        <item x="4643"/>
        <item x="7375"/>
        <item x="3939"/>
        <item x="7310"/>
        <item x="2144"/>
        <item x="5720"/>
        <item x="4819"/>
        <item x="4034"/>
        <item x="7656"/>
        <item x="3413"/>
        <item x="6314"/>
        <item x="6909"/>
        <item x="6880"/>
        <item x="7407"/>
        <item x="5242"/>
        <item x="2441"/>
        <item x="5440"/>
        <item x="5305"/>
        <item x="5182"/>
        <item x="5115"/>
        <item x="5501"/>
        <item x="5442"/>
        <item x="5365"/>
        <item x="5569"/>
        <item x="2374"/>
        <item x="5443"/>
        <item x="5480"/>
        <item x="3317"/>
        <item x="2403"/>
        <item x="7128"/>
        <item x="1398"/>
        <item x="5886"/>
        <item x="5510"/>
        <item x="8113"/>
        <item x="7506"/>
        <item x="1455"/>
        <item x="5420"/>
        <item x="399"/>
        <item x="6079"/>
        <item x="1781"/>
        <item x="6803"/>
        <item x="3872"/>
        <item x="1476"/>
        <item x="2006"/>
        <item x="2207"/>
        <item x="2183"/>
        <item x="5415"/>
        <item x="8177"/>
        <item x="1965"/>
        <item x="1003"/>
        <item x="5199"/>
        <item x="1305"/>
        <item x="7877"/>
        <item x="4930"/>
        <item x="2356"/>
        <item x="1718"/>
        <item x="5767"/>
        <item x="505"/>
        <item x="2497"/>
        <item x="1302"/>
        <item x="8082"/>
        <item x="5557"/>
        <item x="5366"/>
        <item x="5488"/>
        <item x="7744"/>
        <item x="2851"/>
        <item x="5100"/>
        <item x="6113"/>
        <item x="1820"/>
        <item x="8144"/>
        <item x="8256"/>
        <item x="3268"/>
        <item x="1653"/>
        <item x="1139"/>
        <item x="6714"/>
        <item x="4271"/>
        <item x="2431"/>
        <item x="837"/>
        <item x="6215"/>
        <item x="5752"/>
        <item x="6024"/>
        <item x="2242"/>
        <item x="5747"/>
        <item x="6075"/>
        <item x="6116"/>
        <item x="5246"/>
        <item x="2117"/>
        <item x="1370"/>
        <item x="6020"/>
        <item x="2040"/>
        <item x="6987"/>
        <item x="2278"/>
        <item x="4762"/>
        <item x="6055"/>
        <item x="3748"/>
        <item x="5668"/>
        <item x="2227"/>
        <item x="5372"/>
        <item x="7887"/>
        <item x="6911"/>
        <item x="1757"/>
        <item x="7319"/>
        <item x="7291"/>
        <item x="5576"/>
        <item x="696"/>
        <item x="3895"/>
        <item x="3221"/>
        <item x="6218"/>
        <item x="5375"/>
        <item x="6509"/>
        <item x="6683"/>
        <item x="7081"/>
        <item x="3788"/>
        <item x="3574"/>
        <item x="5056"/>
        <item x="2177"/>
        <item x="7021"/>
        <item x="5766"/>
        <item x="7235"/>
        <item x="7180"/>
        <item x="3353"/>
        <item x="5697"/>
        <item x="411"/>
        <item x="956"/>
        <item x="5185"/>
        <item x="7101"/>
        <item x="3673"/>
        <item x="5985"/>
        <item x="5646"/>
        <item x="2315"/>
        <item x="1316"/>
        <item x="1724"/>
        <item x="2657"/>
        <item x="5617"/>
        <item x="6929"/>
        <item x="6172"/>
        <item x="2415"/>
        <item x="6004"/>
        <item x="6074"/>
        <item x="5931"/>
        <item x="5696"/>
        <item x="4283"/>
        <item x="2386"/>
        <item x="644"/>
        <item x="2439"/>
        <item x="5723"/>
        <item x="5653"/>
        <item x="5582"/>
        <item x="5445"/>
        <item x="5515"/>
        <item x="5186"/>
        <item x="5310"/>
        <item x="3794"/>
        <item x="5377"/>
        <item x="5247"/>
        <item x="6360"/>
        <item x="7460"/>
        <item x="2212"/>
        <item x="5831"/>
        <item x="8123"/>
        <item x="4776"/>
        <item x="3366"/>
        <item x="6859"/>
        <item x="6124"/>
        <item x="6036"/>
        <item x="6461"/>
        <item x="1423"/>
        <item x="5489"/>
        <item x="5779"/>
        <item x="1708"/>
        <item x="8079"/>
        <item x="1903"/>
        <item x="7686"/>
        <item x="4607"/>
        <item x="4491"/>
        <item x="8029"/>
        <item x="7998"/>
        <item x="7047"/>
        <item x="2331"/>
        <item x="2248"/>
        <item x="1849"/>
        <item x="5412"/>
        <item x="5347"/>
        <item x="6151"/>
        <item x="6458"/>
        <item x="2407"/>
        <item x="1787"/>
        <item x="8058"/>
        <item x="2992"/>
        <item x="7077"/>
        <item x="2100"/>
        <item x="267"/>
        <item x="7479"/>
        <item x="1412"/>
        <item x="7525"/>
        <item x="3973"/>
        <item x="2466"/>
        <item x="6930"/>
        <item x="2994"/>
        <item x="7040"/>
        <item x="6171"/>
        <item x="6142"/>
        <item x="5777"/>
        <item x="5840"/>
        <item x="7650"/>
        <item x="5626"/>
        <item x="2161"/>
        <item x="3706"/>
        <item x="2086"/>
        <item x="8095"/>
        <item x="1387"/>
        <item x="5408"/>
        <item x="5278"/>
        <item x="8170"/>
        <item x="7366"/>
        <item x="2261"/>
        <item x="6011"/>
        <item x="1254"/>
        <item x="5460"/>
        <item x="2123"/>
        <item x="8192"/>
        <item x="3907"/>
        <item x="3512"/>
        <item x="904"/>
        <item x="3220"/>
        <item x="6154"/>
        <item x="7880"/>
        <item x="959"/>
        <item x="171"/>
        <item x="1779"/>
        <item x="4548"/>
        <item x="8078"/>
        <item x="7935"/>
        <item x="2058"/>
        <item x="1596"/>
        <item x="1716"/>
        <item x="3047"/>
        <item x="6121"/>
        <item x="7563"/>
        <item x="7513"/>
        <item x="3829"/>
        <item x="4022"/>
        <item x="3527"/>
        <item x="5514"/>
        <item x="7648"/>
        <item x="5717"/>
        <item x="118"/>
        <item x="8115"/>
        <item x="2317"/>
        <item x="7392"/>
        <item x="7144"/>
        <item x="5508"/>
        <item x="3754"/>
        <item x="1363"/>
        <item x="5434"/>
        <item x="4336"/>
        <item x="7318"/>
        <item x="6067"/>
        <item x="6992"/>
        <item x="4775"/>
        <item x="103"/>
        <item x="1322"/>
        <item x="1196"/>
        <item x="7347"/>
        <item x="512"/>
        <item x="2137"/>
        <item x="5911"/>
        <item x="2370"/>
        <item x="1958"/>
        <item x="7573"/>
        <item x="3173"/>
        <item x="4661"/>
        <item x="7949"/>
        <item x="1911"/>
        <item x="7336"/>
        <item x="5900"/>
        <item x="3560"/>
        <item x="3124"/>
        <item x="7203"/>
        <item x="3882"/>
        <item x="613"/>
        <item x="3296"/>
        <item x="1469"/>
        <item x="2330"/>
        <item x="3760"/>
        <item x="1189"/>
        <item x="2875"/>
        <item x="8025"/>
        <item x="7675"/>
        <item x="7449"/>
        <item x="5842"/>
        <item x="907"/>
        <item x="7943"/>
        <item x="6915"/>
        <item x="8255"/>
        <item x="6749"/>
        <item x="4547"/>
        <item x="1529"/>
        <item x="1084"/>
        <item x="6143"/>
        <item x="7871"/>
        <item x="7520"/>
        <item x="2027"/>
        <item x="3799"/>
        <item x="3969"/>
        <item x="6936"/>
        <item x="461"/>
        <item x="3511"/>
        <item x="196"/>
        <item x="7496"/>
        <item x="1536"/>
        <item x="6660"/>
        <item x="7505"/>
        <item x="7900"/>
        <item x="7734"/>
        <item x="2457"/>
        <item x="562"/>
        <item x="6174"/>
        <item x="2256"/>
        <item x="7769"/>
        <item x="2993"/>
        <item x="7990"/>
        <item x="3940"/>
        <item x="6819"/>
        <item x="5055"/>
        <item x="7618"/>
        <item x="3997"/>
        <item x="7809"/>
        <item x="1310"/>
        <item x="936"/>
        <item x="7593"/>
        <item x="1377"/>
        <item x="7651"/>
        <item x="5116"/>
        <item x="6220"/>
        <item x="7801"/>
        <item x="5391"/>
        <item x="3722"/>
        <item x="4435"/>
        <item x="4282"/>
        <item x="8073"/>
        <item x="2382"/>
        <item x="7863"/>
        <item x="1655"/>
        <item x="1031"/>
        <item x="7930"/>
        <item x="2072"/>
        <item x="7562"/>
        <item x="977"/>
        <item x="3923"/>
        <item x="7879"/>
        <item x="2286"/>
        <item x="3392"/>
        <item x="1648"/>
        <item x="209"/>
        <item x="8135"/>
        <item x="7595"/>
        <item x="1898"/>
        <item x="6268"/>
        <item x="6768"/>
        <item x="3576"/>
        <item x="7745"/>
        <item x="6902"/>
        <item x="1836"/>
        <item x="90"/>
        <item x="665"/>
        <item x="6144"/>
        <item x="6875"/>
        <item x="1973"/>
        <item x="4887"/>
        <item x="7961"/>
        <item x="1588"/>
        <item x="7481"/>
        <item x="860"/>
        <item x="7596"/>
        <item x="183"/>
        <item x="1961"/>
        <item x="717"/>
        <item x="1085"/>
        <item x="4718"/>
        <item x="5502"/>
        <item x="3441"/>
        <item x="6658"/>
        <item x="5181"/>
        <item x="1532"/>
        <item x="3172"/>
        <item x="119"/>
        <item x="8201"/>
        <item x="7927"/>
        <item x="1774"/>
        <item x="8152"/>
        <item x="6718"/>
        <item x="6879"/>
        <item x="2064"/>
        <item x="4229"/>
        <item x="7866"/>
        <item x="504"/>
        <item x="1711"/>
        <item x="4832"/>
        <item x="8181"/>
        <item x="6131"/>
        <item x="2790"/>
        <item x="2833"/>
        <item x="1358"/>
        <item x="6991"/>
        <item x="301"/>
        <item x="3490"/>
        <item x="337"/>
        <item x="7629"/>
        <item x="7042"/>
        <item x="7706"/>
        <item x="962"/>
        <item x="3972"/>
        <item x="7095"/>
        <item x="1032"/>
        <item x="1140"/>
        <item x="6766"/>
        <item x="8069"/>
        <item x="979"/>
        <item x="7316"/>
        <item x="6158"/>
        <item x="3004"/>
        <item x="8285"/>
        <item x="709"/>
        <item x="657"/>
        <item x="605"/>
        <item x="554"/>
        <item x="761"/>
        <item x="7261"/>
        <item x="7687"/>
        <item x="7257"/>
        <item x="2023"/>
        <item x="6605"/>
        <item x="7766"/>
        <item x="1197"/>
        <item x="7422"/>
        <item x="6715"/>
        <item x="5241"/>
        <item x="809"/>
        <item x="4996"/>
        <item x="7430"/>
        <item x="768"/>
        <item x="7312"/>
        <item x="1472"/>
        <item x="7535"/>
        <item x="325"/>
        <item x="7516"/>
        <item x="1255"/>
        <item x="3539"/>
        <item x="7374"/>
        <item x="6662"/>
        <item x="6771"/>
        <item x="313"/>
        <item x="3838"/>
        <item x="3798"/>
        <item x="8081"/>
        <item x="4002"/>
        <item x="3839"/>
        <item x="1311"/>
        <item x="7149"/>
        <item x="1538"/>
        <item x="1478"/>
        <item x="7817"/>
        <item x="1782"/>
        <item x="8084"/>
        <item x="5054"/>
        <item x="1844"/>
        <item x="222"/>
        <item x="6663"/>
        <item x="3759"/>
        <item x="7372"/>
        <item x="913"/>
        <item x="2387"/>
        <item x="3345"/>
        <item x="2078"/>
        <item x="7655"/>
        <item x="4943"/>
        <item x="6823"/>
        <item x="7772"/>
        <item x="6009"/>
        <item x="77"/>
        <item x="6161"/>
        <item x="3881"/>
        <item x="2191"/>
        <item x="5507"/>
        <item x="7574"/>
        <item x="6713"/>
        <item x="8208"/>
        <item x="1510"/>
        <item x="289"/>
        <item x="278"/>
        <item x="349"/>
        <item x="8088"/>
        <item x="3636"/>
        <item x="3588"/>
        <item x="1719"/>
        <item x="7428"/>
        <item x="2020"/>
        <item x="7486"/>
        <item x="5114"/>
        <item x="2262"/>
        <item x="8006"/>
        <item x="7424"/>
        <item x="3685"/>
        <item x="7542"/>
        <item x="5638"/>
        <item x="6148"/>
        <item x="6661"/>
        <item x="6149"/>
        <item x="7707"/>
        <item x="5850"/>
        <item x="1656"/>
        <item x="7482"/>
        <item x="6937"/>
        <item x="7368"/>
        <item x="1906"/>
        <item x="7896"/>
        <item x="256"/>
        <item x="7714"/>
        <item x="2131"/>
        <item x="459"/>
        <item x="5371"/>
        <item x="6883"/>
        <item x="7763"/>
        <item x="1364"/>
        <item x="2197"/>
        <item x="245"/>
        <item x="7834"/>
        <item x="234"/>
        <item x="6510"/>
        <item x="7425"/>
        <item x="3933"/>
        <item x="5993"/>
        <item x="2337"/>
        <item x="6827"/>
        <item x="7369"/>
        <item x="446"/>
        <item x="7151"/>
        <item x="6825"/>
        <item x="7804"/>
        <item x="8012"/>
        <item x="1418"/>
        <item x="7598"/>
        <item x="8162"/>
        <item x="7259"/>
        <item x="268"/>
        <item x="6221"/>
        <item x="8118"/>
        <item x="8026"/>
        <item x="7104"/>
        <item x="2473"/>
        <item x="360"/>
        <item x="5937"/>
        <item x="6222"/>
        <item x="7313"/>
        <item x="6606"/>
        <item x="5787"/>
        <item x="8270"/>
        <item x="8150"/>
        <item x="6993"/>
        <item x="7709"/>
        <item x="5439"/>
        <item x="2749"/>
        <item x="7050"/>
        <item x="5575"/>
        <item x="7484"/>
        <item x="6408"/>
        <item x="6008"/>
        <item x="7205"/>
        <item x="6459"/>
        <item x="6608"/>
        <item x="1968"/>
        <item x="6935"/>
        <item x="7537"/>
        <item x="5861"/>
        <item x="6772"/>
        <item x="6078"/>
        <item x="6077"/>
        <item x="372"/>
        <item x="8077"/>
        <item x="6065"/>
        <item x="7102"/>
        <item x="1247"/>
        <item x="423"/>
        <item x="6931"/>
        <item x="7429"/>
        <item x="7962"/>
        <item x="7653"/>
        <item x="8023"/>
        <item x="6881"/>
        <item x="7048"/>
        <item x="8151"/>
        <item x="388"/>
        <item x="5790"/>
        <item x="434"/>
        <item x="5935"/>
        <item x="2353"/>
        <item x="5716"/>
        <item x="6716"/>
        <item x="7538"/>
        <item x="5645"/>
        <item x="5792"/>
        <item x="2037"/>
        <item x="8024"/>
        <item x="5655"/>
        <item x="5709"/>
        <item x="7373"/>
        <item x="2224"/>
        <item x="7540"/>
        <item x="6995"/>
        <item x="2420"/>
        <item x="6938"/>
        <item x="7993"/>
        <item x="8090"/>
        <item x="7599"/>
        <item x="7432"/>
        <item x="5725"/>
        <item x="8216"/>
        <item x="6511"/>
        <item x="412"/>
        <item x="8089"/>
        <item x="8217"/>
        <item x="6826"/>
        <item x="2283"/>
        <item x="7317"/>
        <item x="8130"/>
        <item x="7770"/>
        <item x="7544"/>
        <item x="6717"/>
        <item x="8271"/>
        <item x="6994"/>
        <item x="7485"/>
        <item x="1304"/>
        <item x="400"/>
        <item x="7712"/>
        <item x="6882"/>
        <item x="5859"/>
        <item x="7960"/>
        <item x="2158"/>
        <item x="7897"/>
        <item x="6607"/>
        <item x="6460"/>
        <item x="6409"/>
        <item x="7654"/>
        <item x="8153"/>
        <item x="8218"/>
        <item x="7049"/>
        <item x="2097"/>
        <item x="5919"/>
        <item x="7832"/>
        <item x="7767"/>
        <item x="7959"/>
        <item x="7152"/>
        <item x="7657"/>
        <item x="7541"/>
        <item x="7488"/>
        <item x="7835"/>
        <item x="7260"/>
        <item x="7103"/>
        <item x="6939"/>
        <item x="7833"/>
        <item x="7206"/>
        <item x="5584"/>
        <item x="7716"/>
        <item x="7771"/>
        <item x="7713"/>
        <item x="7601"/>
        <item x="7894"/>
        <item x="7774"/>
        <item x="7895"/>
        <item x="7199"/>
        <item t="default"/>
      </items>
    </pivotField>
    <pivotField axis="axisRow" compact="0" outline="0" showAll="0">
      <items count="210">
        <item x="11"/>
        <item x="194"/>
        <item x="53"/>
        <item x="58"/>
        <item x="193"/>
        <item x="57"/>
        <item x="157"/>
        <item x="10"/>
        <item x="147"/>
        <item x="64"/>
        <item x="6"/>
        <item x="49"/>
        <item x="7"/>
        <item x="67"/>
        <item x="150"/>
        <item x="196"/>
        <item x="70"/>
        <item x="47"/>
        <item x="9"/>
        <item x="59"/>
        <item x="18"/>
        <item x="110"/>
        <item x="65"/>
        <item x="32"/>
        <item x="48"/>
        <item x="56"/>
        <item x="94"/>
        <item x="93"/>
        <item x="24"/>
        <item x="50"/>
        <item x="33"/>
        <item x="137"/>
        <item x="61"/>
        <item x="205"/>
        <item x="1"/>
        <item x="90"/>
        <item x="0"/>
        <item x="174"/>
        <item x="109"/>
        <item x="12"/>
        <item x="138"/>
        <item x="106"/>
        <item x="23"/>
        <item x="22"/>
        <item x="149"/>
        <item x="154"/>
        <item x="79"/>
        <item x="51"/>
        <item x="183"/>
        <item x="179"/>
        <item x="68"/>
        <item x="31"/>
        <item x="38"/>
        <item x="55"/>
        <item x="13"/>
        <item x="26"/>
        <item x="159"/>
        <item x="184"/>
        <item x="192"/>
        <item x="97"/>
        <item x="60"/>
        <item x="63"/>
        <item x="156"/>
        <item x="62"/>
        <item x="98"/>
        <item x="45"/>
        <item x="46"/>
        <item x="19"/>
        <item x="167"/>
        <item x="89"/>
        <item x="92"/>
        <item x="54"/>
        <item x="191"/>
        <item x="134"/>
        <item x="155"/>
        <item x="164"/>
        <item x="107"/>
        <item x="39"/>
        <item x="118"/>
        <item x="161"/>
        <item x="80"/>
        <item x="163"/>
        <item x="162"/>
        <item x="122"/>
        <item x="20"/>
        <item x="41"/>
        <item x="3"/>
        <item x="17"/>
        <item x="135"/>
        <item x="136"/>
        <item x="77"/>
        <item x="177"/>
        <item x="165"/>
        <item x="14"/>
        <item x="40"/>
        <item x="132"/>
        <item x="139"/>
        <item x="181"/>
        <item x="25"/>
        <item x="103"/>
        <item x="105"/>
        <item x="5"/>
        <item x="78"/>
        <item x="35"/>
        <item x="96"/>
        <item x="36"/>
        <item x="186"/>
        <item x="117"/>
        <item x="42"/>
        <item x="185"/>
        <item x="121"/>
        <item x="15"/>
        <item x="119"/>
        <item x="133"/>
        <item x="69"/>
        <item x="16"/>
        <item x="8"/>
        <item x="21"/>
        <item x="143"/>
        <item x="43"/>
        <item x="173"/>
        <item x="82"/>
        <item x="115"/>
        <item x="2"/>
        <item x="126"/>
        <item x="158"/>
        <item x="83"/>
        <item x="176"/>
        <item x="125"/>
        <item x="86"/>
        <item x="34"/>
        <item x="120"/>
        <item x="172"/>
        <item x="153"/>
        <item x="99"/>
        <item x="4"/>
        <item x="123"/>
        <item x="131"/>
        <item x="182"/>
        <item x="72"/>
        <item x="74"/>
        <item x="44"/>
        <item x="71"/>
        <item x="124"/>
        <item x="73"/>
        <item x="37"/>
        <item x="108"/>
        <item x="151"/>
        <item x="27"/>
        <item x="190"/>
        <item x="95"/>
        <item x="66"/>
        <item x="29"/>
        <item x="100"/>
        <item x="169"/>
        <item x="144"/>
        <item x="85"/>
        <item x="104"/>
        <item x="140"/>
        <item x="142"/>
        <item x="160"/>
        <item x="208"/>
        <item x="171"/>
        <item x="203"/>
        <item x="175"/>
        <item x="195"/>
        <item x="129"/>
        <item x="52"/>
        <item x="91"/>
        <item x="113"/>
        <item x="148"/>
        <item x="145"/>
        <item x="28"/>
        <item x="168"/>
        <item x="84"/>
        <item x="114"/>
        <item x="207"/>
        <item x="198"/>
        <item x="197"/>
        <item x="76"/>
        <item x="88"/>
        <item x="75"/>
        <item x="141"/>
        <item x="188"/>
        <item x="202"/>
        <item x="130"/>
        <item x="178"/>
        <item x="30"/>
        <item x="112"/>
        <item x="201"/>
        <item x="200"/>
        <item x="81"/>
        <item x="152"/>
        <item x="128"/>
        <item x="111"/>
        <item x="204"/>
        <item x="170"/>
        <item x="87"/>
        <item x="206"/>
        <item x="116"/>
        <item x="187"/>
        <item x="127"/>
        <item x="146"/>
        <item x="189"/>
        <item x="166"/>
        <item x="199"/>
        <item x="101"/>
        <item x="102"/>
        <item x="180"/>
        <item t="default"/>
      </items>
    </pivotField>
    <pivotField compact="0" outline="0" showAll="0"/>
    <pivotField compact="0" outline="0" showAll="0"/>
    <pivotField compact="0" outline="0" showAll="0"/>
    <pivotField compact="0" numFmtId="14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1"/>
    <field x="9"/>
  </rowFields>
  <rowItems count="333">
    <i>
      <x/>
      <x v="7"/>
    </i>
    <i r="1">
      <x v="10"/>
    </i>
    <i r="1">
      <x v="17"/>
    </i>
    <i r="1">
      <x v="19"/>
    </i>
    <i r="1">
      <x v="21"/>
    </i>
    <i r="1">
      <x v="26"/>
    </i>
    <i r="1">
      <x v="27"/>
    </i>
    <i r="1">
      <x v="34"/>
    </i>
    <i r="1">
      <x v="35"/>
    </i>
    <i r="1">
      <x v="38"/>
    </i>
    <i r="1">
      <x v="41"/>
    </i>
    <i r="1">
      <x v="42"/>
    </i>
    <i r="1">
      <x v="46"/>
    </i>
    <i r="1">
      <x v="59"/>
    </i>
    <i r="1">
      <x v="61"/>
    </i>
    <i r="1">
      <x v="63"/>
    </i>
    <i r="1">
      <x v="64"/>
    </i>
    <i r="1">
      <x v="69"/>
    </i>
    <i r="1">
      <x v="70"/>
    </i>
    <i r="1">
      <x v="71"/>
    </i>
    <i r="1">
      <x v="76"/>
    </i>
    <i r="1">
      <x v="80"/>
    </i>
    <i r="1">
      <x v="90"/>
    </i>
    <i r="1">
      <x v="99"/>
    </i>
    <i r="1">
      <x v="100"/>
    </i>
    <i r="1">
      <x v="102"/>
    </i>
    <i r="1">
      <x v="104"/>
    </i>
    <i r="1">
      <x v="114"/>
    </i>
    <i r="1">
      <x v="121"/>
    </i>
    <i r="1">
      <x v="126"/>
    </i>
    <i r="1">
      <x v="129"/>
    </i>
    <i r="1">
      <x v="134"/>
    </i>
    <i r="1">
      <x v="139"/>
    </i>
    <i r="1">
      <x v="140"/>
    </i>
    <i r="1">
      <x v="142"/>
    </i>
    <i r="1">
      <x v="144"/>
    </i>
    <i r="1">
      <x v="146"/>
    </i>
    <i r="1">
      <x v="150"/>
    </i>
    <i r="1">
      <x v="153"/>
    </i>
    <i r="1">
      <x v="156"/>
    </i>
    <i r="1">
      <x v="157"/>
    </i>
    <i r="1">
      <x v="168"/>
    </i>
    <i r="1">
      <x v="174"/>
    </i>
    <i r="1">
      <x v="179"/>
    </i>
    <i r="1">
      <x v="180"/>
    </i>
    <i r="1">
      <x v="181"/>
    </i>
    <i r="1">
      <x v="191"/>
    </i>
    <i r="1">
      <x v="197"/>
    </i>
    <i r="1">
      <x v="206"/>
    </i>
    <i r="1">
      <x v="207"/>
    </i>
    <i t="default">
      <x/>
    </i>
    <i>
      <x v="1"/>
      <x/>
    </i>
    <i r="1">
      <x v="2"/>
    </i>
    <i r="1">
      <x v="3"/>
    </i>
    <i r="1">
      <x v="5"/>
    </i>
    <i r="1">
      <x v="7"/>
    </i>
    <i r="1">
      <x v="8"/>
    </i>
    <i r="1">
      <x v="9"/>
    </i>
    <i r="1">
      <x v="10"/>
    </i>
    <i r="1">
      <x v="17"/>
    </i>
    <i r="1">
      <x v="18"/>
    </i>
    <i r="1">
      <x v="25"/>
    </i>
    <i r="1">
      <x v="33"/>
    </i>
    <i r="1">
      <x v="44"/>
    </i>
    <i r="1">
      <x v="53"/>
    </i>
    <i r="1">
      <x v="161"/>
    </i>
    <i r="1">
      <x v="163"/>
    </i>
    <i r="1">
      <x v="176"/>
    </i>
    <i r="1">
      <x v="184"/>
    </i>
    <i r="1">
      <x v="189"/>
    </i>
    <i r="1">
      <x v="190"/>
    </i>
    <i r="1">
      <x v="195"/>
    </i>
    <i r="1">
      <x v="198"/>
    </i>
    <i r="1">
      <x v="205"/>
    </i>
    <i t="default">
      <x v="1"/>
    </i>
    <i>
      <x v="2"/>
      <x/>
    </i>
    <i r="1">
      <x v="1"/>
    </i>
    <i r="1">
      <x v="4"/>
    </i>
    <i r="1">
      <x v="7"/>
    </i>
    <i r="1">
      <x v="9"/>
    </i>
    <i r="1">
      <x v="10"/>
    </i>
    <i r="1">
      <x v="15"/>
    </i>
    <i r="1">
      <x v="17"/>
    </i>
    <i r="1">
      <x v="18"/>
    </i>
    <i r="1">
      <x v="21"/>
    </i>
    <i r="1">
      <x v="24"/>
    </i>
    <i r="1">
      <x v="26"/>
    </i>
    <i r="1">
      <x v="31"/>
    </i>
    <i r="1">
      <x v="34"/>
    </i>
    <i r="1">
      <x v="37"/>
    </i>
    <i r="1">
      <x v="39"/>
    </i>
    <i r="1">
      <x v="40"/>
    </i>
    <i r="1">
      <x v="41"/>
    </i>
    <i r="1">
      <x v="44"/>
    </i>
    <i r="1">
      <x v="45"/>
    </i>
    <i r="1">
      <x v="48"/>
    </i>
    <i r="1">
      <x v="49"/>
    </i>
    <i r="1">
      <x v="51"/>
    </i>
    <i r="1">
      <x v="53"/>
    </i>
    <i r="1">
      <x v="56"/>
    </i>
    <i r="1">
      <x v="57"/>
    </i>
    <i r="1">
      <x v="58"/>
    </i>
    <i r="1">
      <x v="59"/>
    </i>
    <i r="1">
      <x v="61"/>
    </i>
    <i r="1">
      <x v="68"/>
    </i>
    <i r="1">
      <x v="71"/>
    </i>
    <i r="1">
      <x v="72"/>
    </i>
    <i r="1">
      <x v="75"/>
    </i>
    <i r="1">
      <x v="84"/>
    </i>
    <i r="1">
      <x v="85"/>
    </i>
    <i r="1">
      <x v="91"/>
    </i>
    <i r="1">
      <x v="95"/>
    </i>
    <i r="1">
      <x v="97"/>
    </i>
    <i r="1">
      <x v="98"/>
    </i>
    <i r="1">
      <x v="101"/>
    </i>
    <i r="1">
      <x v="106"/>
    </i>
    <i r="1">
      <x v="109"/>
    </i>
    <i r="1">
      <x v="113"/>
    </i>
    <i r="1">
      <x v="120"/>
    </i>
    <i r="1">
      <x v="127"/>
    </i>
    <i r="1">
      <x v="132"/>
    </i>
    <i r="1">
      <x v="133"/>
    </i>
    <i r="1">
      <x v="138"/>
    </i>
    <i r="1">
      <x v="148"/>
    </i>
    <i r="1">
      <x v="149"/>
    </i>
    <i r="1">
      <x v="154"/>
    </i>
    <i r="1">
      <x v="162"/>
    </i>
    <i r="1">
      <x v="164"/>
    </i>
    <i r="1">
      <x v="165"/>
    </i>
    <i r="1">
      <x v="171"/>
    </i>
    <i r="1">
      <x v="173"/>
    </i>
    <i r="1">
      <x v="177"/>
    </i>
    <i r="1">
      <x v="178"/>
    </i>
    <i r="1">
      <x v="183"/>
    </i>
    <i r="1">
      <x v="186"/>
    </i>
    <i r="1">
      <x v="196"/>
    </i>
    <i r="1">
      <x v="200"/>
    </i>
    <i r="1">
      <x v="203"/>
    </i>
    <i r="1">
      <x v="204"/>
    </i>
    <i r="1">
      <x v="208"/>
    </i>
    <i t="default">
      <x v="2"/>
    </i>
    <i>
      <x v="3"/>
      <x v="2"/>
    </i>
    <i r="1">
      <x v="3"/>
    </i>
    <i r="1">
      <x v="5"/>
    </i>
    <i r="1">
      <x v="7"/>
    </i>
    <i r="1">
      <x v="9"/>
    </i>
    <i r="1">
      <x v="10"/>
    </i>
    <i r="1">
      <x v="13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3"/>
    </i>
    <i r="1">
      <x v="24"/>
    </i>
    <i r="1">
      <x v="25"/>
    </i>
    <i r="1">
      <x v="28"/>
    </i>
    <i r="1">
      <x v="30"/>
    </i>
    <i r="1">
      <x v="32"/>
    </i>
    <i r="1">
      <x v="34"/>
    </i>
    <i r="1">
      <x v="39"/>
    </i>
    <i r="1">
      <x v="42"/>
    </i>
    <i r="1">
      <x v="43"/>
    </i>
    <i r="1">
      <x v="47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60"/>
    </i>
    <i r="1">
      <x v="61"/>
    </i>
    <i r="1">
      <x v="63"/>
    </i>
    <i r="1">
      <x v="65"/>
    </i>
    <i r="1">
      <x v="66"/>
    </i>
    <i r="1">
      <x v="67"/>
    </i>
    <i r="1">
      <x v="71"/>
    </i>
    <i r="1">
      <x v="77"/>
    </i>
    <i r="1">
      <x v="84"/>
    </i>
    <i r="1">
      <x v="85"/>
    </i>
    <i r="1">
      <x v="87"/>
    </i>
    <i r="1">
      <x v="93"/>
    </i>
    <i r="1">
      <x v="94"/>
    </i>
    <i r="1">
      <x v="98"/>
    </i>
    <i r="1">
      <x v="103"/>
    </i>
    <i r="1">
      <x v="105"/>
    </i>
    <i r="1">
      <x v="108"/>
    </i>
    <i r="1">
      <x v="111"/>
    </i>
    <i r="1">
      <x v="114"/>
    </i>
    <i r="1">
      <x v="115"/>
    </i>
    <i r="1">
      <x v="117"/>
    </i>
    <i r="1">
      <x v="119"/>
    </i>
    <i r="1">
      <x v="130"/>
    </i>
    <i r="1">
      <x v="141"/>
    </i>
    <i r="1">
      <x v="145"/>
    </i>
    <i r="1">
      <x v="148"/>
    </i>
    <i r="1">
      <x v="151"/>
    </i>
    <i r="1">
      <x v="152"/>
    </i>
    <i r="1">
      <x v="167"/>
    </i>
    <i r="1">
      <x v="172"/>
    </i>
    <i r="1">
      <x v="187"/>
    </i>
    <i t="default">
      <x v="3"/>
    </i>
    <i>
      <x v="4"/>
      <x/>
    </i>
    <i r="1">
      <x v="7"/>
    </i>
    <i r="1">
      <x v="10"/>
    </i>
    <i r="1">
      <x v="11"/>
    </i>
    <i r="1">
      <x v="12"/>
    </i>
    <i r="1">
      <x v="17"/>
    </i>
    <i r="1">
      <x v="18"/>
    </i>
    <i r="1">
      <x v="20"/>
    </i>
    <i r="1">
      <x v="23"/>
    </i>
    <i r="1">
      <x v="24"/>
    </i>
    <i r="1">
      <x v="28"/>
    </i>
    <i r="1">
      <x v="29"/>
    </i>
    <i r="1">
      <x v="30"/>
    </i>
    <i r="1">
      <x v="34"/>
    </i>
    <i r="1">
      <x v="36"/>
    </i>
    <i r="1">
      <x v="39"/>
    </i>
    <i r="1">
      <x v="42"/>
    </i>
    <i r="1">
      <x v="43"/>
    </i>
    <i r="1">
      <x v="51"/>
    </i>
    <i r="1">
      <x v="52"/>
    </i>
    <i r="1">
      <x v="54"/>
    </i>
    <i r="1">
      <x v="55"/>
    </i>
    <i r="1">
      <x v="65"/>
    </i>
    <i r="1">
      <x v="66"/>
    </i>
    <i r="1">
      <x v="67"/>
    </i>
    <i r="1">
      <x v="77"/>
    </i>
    <i r="1">
      <x v="84"/>
    </i>
    <i r="1">
      <x v="85"/>
    </i>
    <i r="1">
      <x v="86"/>
    </i>
    <i r="1">
      <x v="87"/>
    </i>
    <i r="1">
      <x v="93"/>
    </i>
    <i r="1">
      <x v="94"/>
    </i>
    <i r="1">
      <x v="98"/>
    </i>
    <i r="1">
      <x v="101"/>
    </i>
    <i r="1">
      <x v="103"/>
    </i>
    <i r="1">
      <x v="105"/>
    </i>
    <i r="1">
      <x v="108"/>
    </i>
    <i r="1">
      <x v="111"/>
    </i>
    <i r="1">
      <x v="115"/>
    </i>
    <i r="1">
      <x v="116"/>
    </i>
    <i r="1">
      <x v="117"/>
    </i>
    <i r="1">
      <x v="119"/>
    </i>
    <i r="1">
      <x v="123"/>
    </i>
    <i r="1">
      <x v="130"/>
    </i>
    <i r="1">
      <x v="135"/>
    </i>
    <i r="1">
      <x v="141"/>
    </i>
    <i r="1">
      <x v="145"/>
    </i>
    <i r="1">
      <x v="148"/>
    </i>
    <i r="1">
      <x v="152"/>
    </i>
    <i r="1">
      <x v="172"/>
    </i>
    <i r="1">
      <x v="187"/>
    </i>
    <i t="default">
      <x v="4"/>
    </i>
    <i>
      <x v="5"/>
      <x/>
    </i>
    <i r="1">
      <x v="2"/>
    </i>
    <i r="1">
      <x v="3"/>
    </i>
    <i r="1">
      <x v="5"/>
    </i>
    <i r="1">
      <x v="6"/>
    </i>
    <i r="1">
      <x v="7"/>
    </i>
    <i r="1">
      <x v="8"/>
    </i>
    <i r="1">
      <x v="10"/>
    </i>
    <i r="1">
      <x v="14"/>
    </i>
    <i r="1">
      <x v="27"/>
    </i>
    <i r="1">
      <x v="28"/>
    </i>
    <i r="1">
      <x v="30"/>
    </i>
    <i r="1">
      <x v="31"/>
    </i>
    <i r="1">
      <x v="40"/>
    </i>
    <i r="1">
      <x v="43"/>
    </i>
    <i r="1">
      <x v="44"/>
    </i>
    <i r="1">
      <x v="45"/>
    </i>
    <i r="1">
      <x v="47"/>
    </i>
    <i r="1">
      <x v="56"/>
    </i>
    <i r="1">
      <x v="59"/>
    </i>
    <i r="1">
      <x v="60"/>
    </i>
    <i r="1">
      <x v="61"/>
    </i>
    <i r="1">
      <x v="62"/>
    </i>
    <i r="1">
      <x v="71"/>
    </i>
    <i r="1">
      <x v="73"/>
    </i>
    <i r="1">
      <x v="74"/>
    </i>
    <i r="1">
      <x v="75"/>
    </i>
    <i r="1">
      <x v="78"/>
    </i>
    <i r="1">
      <x v="79"/>
    </i>
    <i r="1">
      <x v="81"/>
    </i>
    <i r="1">
      <x v="82"/>
    </i>
    <i r="1">
      <x v="83"/>
    </i>
    <i r="1">
      <x v="84"/>
    </i>
    <i r="1">
      <x v="87"/>
    </i>
    <i r="1">
      <x v="88"/>
    </i>
    <i r="1">
      <x v="89"/>
    </i>
    <i r="1">
      <x v="92"/>
    </i>
    <i r="1">
      <x v="95"/>
    </i>
    <i r="1">
      <x v="96"/>
    </i>
    <i r="1">
      <x v="98"/>
    </i>
    <i r="1">
      <x v="103"/>
    </i>
    <i r="1">
      <x v="107"/>
    </i>
    <i r="1">
      <x v="110"/>
    </i>
    <i r="1">
      <x v="112"/>
    </i>
    <i r="1">
      <x v="113"/>
    </i>
    <i r="1">
      <x v="118"/>
    </i>
    <i r="1">
      <x v="121"/>
    </i>
    <i r="1">
      <x v="122"/>
    </i>
    <i r="1">
      <x v="124"/>
    </i>
    <i r="1">
      <x v="125"/>
    </i>
    <i r="1">
      <x v="126"/>
    </i>
    <i r="1">
      <x v="128"/>
    </i>
    <i r="1">
      <x v="131"/>
    </i>
    <i r="1">
      <x v="133"/>
    </i>
    <i r="1">
      <x v="136"/>
    </i>
    <i r="1">
      <x v="137"/>
    </i>
    <i r="1">
      <x v="143"/>
    </i>
    <i r="1">
      <x v="147"/>
    </i>
    <i r="1">
      <x v="155"/>
    </i>
    <i r="1">
      <x v="158"/>
    </i>
    <i r="1">
      <x v="159"/>
    </i>
    <i r="1">
      <x v="160"/>
    </i>
    <i r="1">
      <x v="166"/>
    </i>
    <i r="1">
      <x v="167"/>
    </i>
    <i r="1">
      <x v="169"/>
    </i>
    <i r="1">
      <x v="170"/>
    </i>
    <i r="1">
      <x v="171"/>
    </i>
    <i r="1">
      <x v="175"/>
    </i>
    <i r="1">
      <x v="182"/>
    </i>
    <i r="1">
      <x v="185"/>
    </i>
    <i r="1">
      <x v="188"/>
    </i>
    <i r="1">
      <x v="192"/>
    </i>
    <i r="1">
      <x v="193"/>
    </i>
    <i r="1">
      <x v="194"/>
    </i>
    <i r="1">
      <x v="199"/>
    </i>
    <i r="1">
      <x v="201"/>
    </i>
    <i r="1">
      <x v="202"/>
    </i>
    <i t="default">
      <x v="5"/>
    </i>
  </rowItems>
  <colItems count="1">
    <i/>
  </colItems>
  <dataFields count="1">
    <dataField name="总平均租金" fld="8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3498FB-89D3-E340-B6B4-3CA1E86EF080}" name="数据透视表26" cacheId="188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rowHeaderCaption="二级类目">
  <location ref="B11:E40" firstHeaderRow="0" firstDataRow="1" firstDataCol="1"/>
  <pivotFields count="20">
    <pivotField numFmtId="176" showAll="0"/>
    <pivotField showAll="0"/>
    <pivotField showAll="0"/>
    <pivotField showAll="0"/>
    <pivotField numFmtId="177" showAll="0"/>
    <pivotField numFmtId="177" showAll="0"/>
    <pivotField dataField="1" numFmtId="9" showAll="0"/>
    <pivotField dataField="1" numFmtId="180" showAll="0">
      <items count="8574">
        <item x="8407"/>
        <item x="6081"/>
        <item x="250"/>
        <item x="8491"/>
        <item x="779"/>
        <item x="515"/>
        <item x="457"/>
        <item x="17"/>
        <item x="7383"/>
        <item x="144"/>
        <item x="566"/>
        <item x="8295"/>
        <item x="5936"/>
        <item x="1070"/>
        <item x="3821"/>
        <item x="58"/>
        <item x="8490"/>
        <item x="8504"/>
        <item x="726"/>
        <item x="8406"/>
        <item x="4343"/>
        <item x="5744"/>
        <item x="8533"/>
        <item x="672"/>
        <item x="36"/>
        <item x="8469"/>
        <item x="8505"/>
        <item x="8441"/>
        <item x="6339"/>
        <item x="273"/>
        <item x="8399"/>
        <item x="8511"/>
        <item x="8312"/>
        <item x="3105"/>
        <item x="8512"/>
        <item x="1119"/>
        <item x="8518"/>
        <item x="618"/>
        <item x="8483"/>
        <item x="8300"/>
        <item x="7106"/>
        <item x="8455"/>
        <item x="8541"/>
        <item x="643"/>
        <item x="8317"/>
        <item x="8448"/>
        <item x="8462"/>
        <item x="8434"/>
        <item x="951"/>
        <item x="8497"/>
        <item x="8449"/>
        <item x="8413"/>
        <item x="8420"/>
        <item x="8"/>
        <item x="8525"/>
        <item x="26"/>
        <item x="1987"/>
        <item x="7326"/>
        <item x="8311"/>
        <item x="4451"/>
        <item x="8427"/>
        <item x="46"/>
        <item x="8302"/>
        <item x="67"/>
        <item x="6431"/>
        <item x="8299"/>
        <item x="238"/>
        <item x="4397"/>
        <item x="249"/>
        <item x="8379"/>
        <item x="8370"/>
        <item x="8306"/>
        <item x="8386"/>
        <item x="3770"/>
        <item x="8410"/>
        <item x="7000"/>
        <item x="7270"/>
        <item x="8431"/>
        <item x="893"/>
        <item x="6008"/>
        <item x="226"/>
        <item x="4552"/>
        <item x="8400"/>
        <item x="201"/>
        <item x="8305"/>
        <item x="6477"/>
        <item x="8476"/>
        <item x="6889"/>
        <item x="899"/>
        <item x="6385"/>
        <item x="5190"/>
        <item x="4954"/>
        <item x="8424"/>
        <item x="8428"/>
        <item x="5011"/>
        <item x="6835"/>
        <item x="8296"/>
        <item x="8318"/>
        <item x="6725"/>
        <item x="8470"/>
        <item x="4861"/>
        <item x="6780"/>
        <item x="8371"/>
        <item x="8323"/>
        <item x="8442"/>
        <item x="7214"/>
        <item x="8385"/>
        <item x="8322"/>
        <item x="8366"/>
        <item x="8301"/>
        <item x="6945"/>
        <item x="8421"/>
        <item x="6232"/>
        <item x="6341"/>
        <item x="8484"/>
        <item x="8392"/>
        <item x="3441"/>
        <item x="8463"/>
        <item x="8498"/>
        <item x="227"/>
        <item x="4898"/>
        <item x="8347"/>
        <item x="8378"/>
        <item x="8375"/>
        <item x="8477"/>
        <item x="6528"/>
        <item x="8396"/>
        <item x="7273"/>
        <item x="4946"/>
        <item x="8403"/>
        <item x="127"/>
        <item x="2063"/>
        <item x="6388"/>
        <item x="188"/>
        <item x="8367"/>
        <item x="536"/>
        <item x="8389"/>
        <item x="882"/>
        <item x="5746"/>
        <item x="8569"/>
        <item x="6984"/>
        <item x="6673"/>
        <item x="8517"/>
        <item x="8313"/>
        <item x="8331"/>
        <item x="7110"/>
        <item x="6387"/>
        <item x="4672"/>
        <item x="8314"/>
        <item x="8307"/>
        <item x="8348"/>
        <item x="5067"/>
        <item x="7165"/>
        <item x="5708"/>
        <item x="8319"/>
        <item x="6479"/>
        <item x="214"/>
        <item x="5747"/>
        <item x="1344"/>
        <item x="274"/>
        <item x="8417"/>
        <item x="6433"/>
        <item x="8372"/>
        <item x="491"/>
        <item x="4496"/>
        <item x="80"/>
        <item x="485"/>
        <item x="7003"/>
        <item x="1328"/>
        <item x="4142"/>
        <item x="6782"/>
        <item x="212"/>
        <item x="262"/>
        <item x="5779"/>
        <item x="5818"/>
        <item x="679"/>
        <item x="4286"/>
        <item x="7832"/>
        <item x="4155"/>
        <item x="8294"/>
        <item x="5059"/>
        <item x="162"/>
        <item x="5247"/>
        <item x="269"/>
        <item x="524"/>
        <item x="5640"/>
        <item x="93"/>
        <item x="6207"/>
        <item x="6530"/>
        <item x="892"/>
        <item x="6727"/>
        <item x="5716"/>
        <item x="8542"/>
        <item x="8338"/>
        <item x="2244"/>
        <item x="5003"/>
        <item x="7775"/>
        <item x="6837"/>
        <item x="3771"/>
        <item x="4503"/>
        <item x="2266"/>
        <item x="8324"/>
        <item x="2970"/>
        <item x="7849"/>
        <item x="593"/>
        <item x="3766"/>
        <item x="7664"/>
        <item x="7981"/>
        <item x="4890"/>
        <item x="6830"/>
        <item x="6719"/>
        <item x="6675"/>
        <item x="5647"/>
        <item x="4617"/>
        <item x="5953"/>
        <item x="2534"/>
        <item x="4403"/>
        <item x="4560"/>
        <item x="8552"/>
        <item x="6028"/>
        <item x="4190"/>
        <item x="5121"/>
        <item x="7055"/>
        <item x="6720"/>
        <item x="4393"/>
        <item x="4204"/>
        <item x="6342"/>
        <item x="5310"/>
        <item x="1696"/>
        <item x="4676"/>
        <item x="733"/>
        <item x="6600"/>
        <item x="8041"/>
        <item x="8382"/>
        <item x="4339"/>
        <item x="5787"/>
        <item x="2533"/>
        <item x="8349"/>
        <item x="7904"/>
        <item x="7917"/>
        <item x="6578"/>
        <item x="5822"/>
        <item x="6629"/>
        <item x="8393"/>
        <item x="4784"/>
        <item x="588"/>
        <item x="575"/>
        <item x="5579"/>
        <item x="1174"/>
        <item x="4162"/>
        <item x="5887"/>
        <item x="282"/>
        <item x="5583"/>
        <item x="5883"/>
        <item x="841"/>
        <item x="8435"/>
        <item x="5957"/>
        <item x="412"/>
        <item x="4096"/>
        <item x="5183"/>
        <item x="6580"/>
        <item x="4211"/>
        <item x="8534"/>
        <item x="4153"/>
        <item x="5198"/>
        <item x="261"/>
        <item x="5193"/>
        <item x="526"/>
        <item x="8436"/>
        <item x="7002"/>
        <item x="34"/>
        <item x="4295"/>
        <item x="4904"/>
        <item x="4960"/>
        <item x="4448"/>
        <item x="621"/>
        <item x="522"/>
        <item x="4733"/>
        <item x="6089"/>
        <item x="6481"/>
        <item x="7095"/>
        <item x="800"/>
        <item x="8414"/>
        <item x="4234"/>
        <item x="475"/>
        <item x="2674"/>
        <item x="944"/>
        <item x="4847"/>
        <item x="5074"/>
        <item x="8045"/>
        <item x="2976"/>
        <item x="2715"/>
        <item x="1012"/>
        <item x="2655"/>
        <item x="8526"/>
        <item x="1986"/>
        <item x="1273"/>
        <item x="6631"/>
        <item x="4833"/>
        <item x="4651"/>
        <item x="8456"/>
        <item x="87"/>
        <item x="7667"/>
        <item x="4078"/>
        <item x="2116"/>
        <item x="4349"/>
        <item x="2200"/>
        <item x="4776"/>
        <item x="737"/>
        <item x="7399"/>
        <item x="6711"/>
        <item x="7112"/>
        <item x="4241"/>
        <item x="8405"/>
        <item x="7551"/>
        <item x="5767"/>
        <item x="5572"/>
        <item x="626"/>
        <item x="8110"/>
        <item x="2014"/>
        <item x="6581"/>
        <item x="5135"/>
        <item x="573"/>
        <item x="7167"/>
        <item x="6435"/>
        <item x="5371"/>
        <item x="7385"/>
        <item x="735"/>
        <item x="2615"/>
        <item x="7623"/>
        <item x="5110"/>
        <item x="6168"/>
        <item x="6632"/>
        <item x="4604"/>
        <item x="7044"/>
        <item x="640"/>
        <item x="4263"/>
        <item x="6892"/>
        <item x="6532"/>
        <item x="429"/>
        <item x="577"/>
        <item x="6480"/>
        <item x="517"/>
        <item x="6728"/>
        <item x="4184"/>
        <item x="7646"/>
        <item x="2636"/>
        <item x="683"/>
        <item x="6420"/>
        <item x="1230"/>
        <item x="4135"/>
        <item x="7272"/>
        <item x="5254"/>
        <item x="6948"/>
        <item x="6676"/>
        <item x="8558"/>
        <item x="7057"/>
        <item x="7856"/>
        <item x="7209"/>
        <item x="6531"/>
        <item x="4147"/>
        <item x="790"/>
        <item x="2278"/>
        <item x="537"/>
        <item x="6346"/>
        <item x="6884"/>
        <item x="6323"/>
        <item x="880"/>
        <item x="7058"/>
        <item x="6783"/>
        <item x="4243"/>
        <item x="7777"/>
        <item x="5017"/>
        <item x="7103"/>
        <item x="7380"/>
        <item x="6718"/>
        <item x="4021"/>
        <item x="2965"/>
        <item x="7666"/>
        <item x="6822"/>
        <item x="6891"/>
        <item x="424"/>
        <item x="747"/>
        <item x="630"/>
        <item x="4235"/>
        <item x="2769"/>
        <item x="5315"/>
        <item x="7230"/>
        <item x="6273"/>
        <item x="7721"/>
        <item x="3987"/>
        <item x="6775"/>
        <item x="4909"/>
        <item x="106"/>
        <item x="5673"/>
        <item x="8118"/>
        <item x="4547"/>
        <item x="4841"/>
        <item x="1343"/>
        <item x="4675"/>
        <item x="7341"/>
        <item x="4673"/>
        <item x="6618"/>
        <item x="587"/>
        <item x="7085"/>
        <item x="7440"/>
        <item x="486"/>
        <item x="4167"/>
        <item x="6947"/>
        <item x="7606"/>
        <item x="7216"/>
        <item x="681"/>
        <item x="6343"/>
        <item x="7454"/>
        <item x="473"/>
        <item x="7285"/>
        <item x="4256"/>
        <item x="6976"/>
        <item x="4530"/>
        <item x="4149"/>
        <item x="6371"/>
        <item x="5382"/>
        <item x="8554"/>
        <item x="4661"/>
        <item x="3334"/>
        <item x="4079"/>
        <item x="693"/>
        <item x="4196"/>
        <item x="175"/>
        <item x="7734"/>
        <item x="450"/>
        <item x="4915"/>
        <item x="132"/>
        <item x="4976"/>
        <item x="6321"/>
        <item x="4418"/>
        <item x="5379"/>
        <item x="7679"/>
        <item x="1286"/>
        <item x="4935"/>
        <item x="6714"/>
        <item x="4790"/>
        <item x="4859"/>
        <item x="4289"/>
        <item x="3521"/>
        <item x="4492"/>
        <item x="7719"/>
        <item x="6434"/>
        <item x="3675"/>
        <item x="5214"/>
        <item x="6372"/>
        <item x="8092"/>
        <item x="1034"/>
        <item x="6838"/>
        <item x="628"/>
        <item x="6466"/>
        <item x="8170"/>
        <item x="4853"/>
        <item x="5445"/>
        <item x="366"/>
        <item x="6438"/>
        <item x="7901"/>
        <item x="6471"/>
        <item x="5151"/>
        <item x="74"/>
        <item x="4682"/>
        <item x="7193"/>
        <item x="6032"/>
        <item x="6146"/>
        <item x="471"/>
        <item x="4739"/>
        <item x="1231"/>
        <item x="2610"/>
        <item x="4917"/>
        <item x="1287"/>
        <item x="6729"/>
        <item x="2523"/>
        <item x="6274"/>
        <item x="7792"/>
        <item x="6369"/>
        <item x="5607"/>
        <item x="2535"/>
        <item x="1104"/>
        <item x="5079"/>
        <item x="7041"/>
        <item x="8054"/>
        <item x="7202"/>
        <item x="2776"/>
        <item x="4364"/>
        <item x="4709"/>
        <item x="1634"/>
        <item x="2756"/>
        <item x="3286"/>
        <item x="3929"/>
        <item x="2577"/>
        <item x="6766"/>
        <item x="5606"/>
        <item x="286"/>
        <item x="5504"/>
        <item x="5437"/>
        <item x="6389"/>
        <item x="6340"/>
        <item x="7140"/>
        <item x="2584"/>
        <item x="6806"/>
        <item x="284"/>
        <item x="6644"/>
        <item x="6432"/>
        <item x="2532"/>
        <item x="1217"/>
        <item x="3910"/>
        <item x="4252"/>
        <item x="7328"/>
        <item x="5215"/>
        <item x="4421"/>
        <item x="6564"/>
        <item x="369"/>
        <item x="3008"/>
        <item x="2598"/>
        <item x="3102"/>
        <item x="4382"/>
        <item x="4425"/>
        <item x="2609"/>
        <item x="6821"/>
        <item x="5511"/>
        <item x="1765"/>
        <item x="7168"/>
        <item x="2837"/>
        <item x="7550"/>
        <item x="5022"/>
        <item x="1828"/>
        <item x="4965"/>
        <item x="788"/>
        <item x="4971"/>
        <item x="6828"/>
        <item x="8271"/>
        <item x="6183"/>
        <item x="7723"/>
        <item x="4002"/>
        <item x="6667"/>
        <item x="4610"/>
        <item x="7051"/>
        <item x="5947"/>
        <item x="7493"/>
        <item x="6392"/>
        <item x="7265"/>
        <item x="7113"/>
        <item x="5628"/>
        <item x="7831"/>
        <item x="6517"/>
        <item x="1398"/>
        <item x="6549"/>
        <item x="6488"/>
        <item x="4469"/>
        <item x="6989"/>
        <item x="2921"/>
        <item x="6382"/>
        <item x="4177"/>
        <item x="6539"/>
        <item x="4970"/>
        <item x="307"/>
        <item x="6836"/>
        <item x="3886"/>
        <item x="6731"/>
        <item x="7105"/>
        <item x="6946"/>
        <item x="6043"/>
        <item x="8258"/>
        <item x="2572"/>
        <item x="8443"/>
        <item x="6861"/>
        <item x="6590"/>
        <item x="4370"/>
        <item x="6961"/>
        <item x="4141"/>
        <item x="4719"/>
        <item x="7217"/>
        <item x="5031"/>
        <item x="1869"/>
        <item x="6708"/>
        <item x="6615"/>
        <item x="4462"/>
        <item x="7497"/>
        <item x="4437"/>
        <item x="5528"/>
        <item x="3805"/>
        <item x="7180"/>
        <item x="6463"/>
        <item x="6582"/>
        <item x="6016"/>
        <item x="6662"/>
        <item x="2541"/>
        <item x="5048"/>
        <item x="786"/>
        <item x="7495"/>
        <item x="6696"/>
        <item x="6773"/>
        <item x="7566"/>
        <item x="1822"/>
        <item x="6348"/>
        <item x="4973"/>
        <item x="6876"/>
        <item x="2560"/>
        <item x="6796"/>
        <item x="6386"/>
        <item x="2687"/>
        <item x="7494"/>
        <item x="3724"/>
        <item x="6920"/>
        <item x="8030"/>
        <item x="6414"/>
        <item x="7608"/>
        <item x="2809"/>
        <item x="5393"/>
        <item x="6634"/>
        <item x="381"/>
        <item x="6453"/>
        <item x="4098"/>
        <item x="4205"/>
        <item x="4409"/>
        <item x="3383"/>
        <item x="1059"/>
        <item x="5909"/>
        <item x="4160"/>
        <item x="7071"/>
        <item x="3249"/>
        <item x="6893"/>
        <item x="295"/>
        <item x="7552"/>
        <item x="5597"/>
        <item x="6769"/>
        <item x="1175"/>
        <item x="6686"/>
        <item x="5171"/>
        <item x="2566"/>
        <item x="1621"/>
        <item x="2139"/>
        <item x="5089"/>
        <item x="5330"/>
        <item x="1520"/>
        <item x="138"/>
        <item x="4248"/>
        <item x="343"/>
        <item x="6630"/>
        <item x="4217"/>
        <item x="4524"/>
        <item x="4553"/>
        <item x="7126"/>
        <item x="4509"/>
        <item x="3765"/>
        <item x="6741"/>
        <item x="7387"/>
        <item x="4363"/>
        <item x="829"/>
        <item x="6764"/>
        <item x="437"/>
        <item x="1575"/>
        <item x="2688"/>
        <item x="6751"/>
        <item x="7016"/>
        <item x="8284"/>
        <item x="8572"/>
        <item x="4134"/>
        <item x="6890"/>
        <item x="6572"/>
        <item x="5745"/>
        <item x="7609"/>
        <item x="2926"/>
        <item x="8182"/>
        <item x="4514"/>
        <item x="6172"/>
        <item x="6579"/>
        <item x="4727"/>
        <item x="6003"/>
        <item x="5674"/>
        <item x="4624"/>
        <item x="4485"/>
        <item x="715"/>
        <item x="8308"/>
        <item x="7439"/>
        <item x="1501"/>
        <item x="5096"/>
        <item x="4309"/>
        <item x="3570"/>
        <item x="7496"/>
        <item x="5940"/>
        <item x="4089"/>
        <item x="8020"/>
        <item x="5992"/>
        <item x="5205"/>
        <item x="6522"/>
        <item x="5044"/>
        <item x="4316"/>
        <item x="2637"/>
        <item x="3716"/>
        <item x="4354"/>
        <item x="6460"/>
        <item x="2294"/>
        <item x="4161"/>
        <item x="7253"/>
        <item x="6068"/>
        <item x="5928"/>
        <item x="2338"/>
        <item x="2509"/>
        <item x="6839"/>
        <item x="2653"/>
        <item x="6498"/>
        <item x="4796"/>
        <item x="3313"/>
        <item x="334"/>
        <item x="830"/>
        <item x="2729"/>
        <item x="2763"/>
        <item x="2328"/>
        <item x="7929"/>
        <item x="8056"/>
        <item x="7245"/>
        <item x="7114"/>
        <item x="7438"/>
        <item x="1654"/>
        <item x="4310"/>
        <item x="6726"/>
        <item x="6659"/>
        <item x="4146"/>
        <item x="6300"/>
        <item x="6448"/>
        <item x="4639"/>
        <item x="6355"/>
        <item x="4974"/>
        <item x="506"/>
        <item x="6210"/>
        <item x="5128"/>
        <item x="4180"/>
        <item x="2845"/>
        <item x="568"/>
        <item x="2528"/>
        <item x="6309"/>
        <item x="6015"/>
        <item x="358"/>
        <item x="7553"/>
        <item x="298"/>
        <item x="5544"/>
        <item x="1337"/>
        <item x="2736"/>
        <item x="6623"/>
        <item x="355"/>
        <item x="2767"/>
        <item x="2539"/>
        <item x="6905"/>
        <item x="4574"/>
        <item x="5090"/>
        <item x="3297"/>
        <item x="6022"/>
        <item x="3641"/>
        <item x="2571"/>
        <item x="4158"/>
        <item x="2662"/>
        <item x="346"/>
        <item x="4862"/>
        <item x="5950"/>
        <item x="5163"/>
        <item x="4355"/>
        <item x="5923"/>
        <item x="831"/>
        <item x="6417"/>
        <item x="6354"/>
        <item x="4508"/>
        <item x="4992"/>
        <item x="6851"/>
        <item x="7510"/>
        <item x="4152"/>
        <item x="5877"/>
        <item x="5834"/>
        <item x="6657"/>
        <item x="5298"/>
        <item x="3472"/>
        <item x="4259"/>
        <item x="557"/>
        <item x="6381"/>
        <item x="6380"/>
        <item x="6402"/>
        <item x="542"/>
        <item x="4151"/>
        <item x="1454"/>
        <item x="7993"/>
        <item x="3380"/>
        <item x="8046"/>
        <item x="8093"/>
        <item x="2537"/>
        <item x="5157"/>
        <item x="7294"/>
        <item x="5968"/>
        <item x="3627"/>
        <item x="257"/>
        <item x="3145"/>
        <item x="674"/>
        <item x="5102"/>
        <item x="4423"/>
        <item x="2398"/>
        <item x="2804"/>
        <item x="5319"/>
        <item x="2796"/>
        <item x="5028"/>
        <item x="4565"/>
        <item x="8057"/>
        <item x="6383"/>
        <item x="3773"/>
        <item x="7329"/>
        <item x="4453"/>
        <item x="8502"/>
        <item x="7300"/>
        <item x="4929"/>
        <item x="2648"/>
        <item x="4301"/>
        <item x="6949"/>
        <item x="1569"/>
        <item x="5664"/>
        <item x="4250"/>
        <item x="4178"/>
        <item x="5402"/>
        <item x="5049"/>
        <item x="5339"/>
        <item x="1953"/>
        <item x="331"/>
        <item x="576"/>
        <item x="5285"/>
        <item x="6624"/>
        <item x="4166"/>
        <item x="2565"/>
        <item x="5346"/>
        <item x="2392"/>
        <item x="7239"/>
        <item x="4581"/>
        <item x="3137"/>
        <item x="4183"/>
        <item x="5235"/>
        <item x="7384"/>
        <item x="3784"/>
        <item x="4410"/>
        <item x="7966"/>
        <item x="5449"/>
        <item x="6605"/>
        <item x="4312"/>
        <item x="2548"/>
        <item x="7049"/>
        <item x="299"/>
        <item x="6278"/>
        <item x="6503"/>
        <item x="6523"/>
        <item x="4632"/>
        <item x="4467"/>
        <item x="4179"/>
        <item x="3480"/>
        <item x="3526"/>
        <item x="6709"/>
        <item x="6307"/>
        <item x="6668"/>
        <item x="3238"/>
        <item x="1702"/>
        <item x="7554"/>
        <item x="7356"/>
        <item x="4415"/>
        <item x="4097"/>
        <item x="7779"/>
        <item x="2883"/>
        <item x="1330"/>
        <item x="5537"/>
        <item x="5870"/>
        <item x="3955"/>
        <item x="2604"/>
        <item x="5150"/>
        <item x="7104"/>
        <item x="4518"/>
        <item x="7271"/>
        <item x="5735"/>
        <item x="4361"/>
        <item x="5560"/>
        <item x="3867"/>
        <item x="6025"/>
        <item x="5269"/>
        <item x="6940"/>
        <item x="2844"/>
        <item x="6712"/>
        <item x="4172"/>
        <item x="3874"/>
        <item x="1514"/>
        <item x="581"/>
        <item x="5625"/>
        <item x="1218"/>
        <item x="1878"/>
        <item x="5094"/>
        <item x="646"/>
        <item x="2893"/>
        <item x="1053"/>
        <item x="7031"/>
        <item x="3592"/>
        <item x="3668"/>
        <item x="1689"/>
        <item x="3529"/>
        <item x="479"/>
        <item x="4743"/>
        <item x="945"/>
        <item x="6144"/>
        <item x="2642"/>
        <item x="2480"/>
        <item x="1460"/>
        <item x="1965"/>
        <item x="4754"/>
        <item x="6379"/>
        <item x="4202"/>
        <item x="1162"/>
        <item x="4246"/>
        <item x="5227"/>
        <item x="4475"/>
        <item x="4173"/>
        <item x="4269"/>
        <item x="4766"/>
        <item x="1161"/>
        <item x="4868"/>
        <item x="4587"/>
        <item x="6407"/>
        <item x="7420"/>
        <item x="8136"/>
        <item x="2817"/>
        <item x="2973"/>
        <item x="6107"/>
        <item x="2979"/>
        <item x="4133"/>
        <item x="3881"/>
        <item x="5859"/>
        <item x="6805"/>
        <item x="310"/>
        <item x="2784"/>
        <item x="5140"/>
        <item x="7378"/>
        <item x="6554"/>
        <item x="736"/>
        <item x="4914"/>
        <item x="3230"/>
        <item x="3201"/>
        <item x="5221"/>
        <item x="7414"/>
        <item x="4268"/>
        <item x="4874"/>
        <item x="6888"/>
        <item x="5929"/>
        <item x="4442"/>
        <item x="6695"/>
        <item x="6478"/>
        <item x="5650"/>
        <item x="4923"/>
        <item x="4407"/>
        <item x="335"/>
        <item x="6784"/>
        <item x="2624"/>
        <item x="881"/>
        <item x="3477"/>
        <item x="7025"/>
        <item x="6860"/>
        <item x="8557"/>
        <item x="2617"/>
        <item x="5752"/>
        <item x="8495"/>
        <item x="5369"/>
        <item x="8450"/>
        <item x="7139"/>
        <item x="5032"/>
        <item x="6310"/>
        <item x="5340"/>
        <item x="5023"/>
        <item x="4824"/>
        <item x="3248"/>
        <item x="2768"/>
        <item x="4681"/>
        <item x="4696"/>
        <item x="2647"/>
        <item x="3689"/>
        <item x="6599"/>
        <item x="5693"/>
        <item x="7102"/>
        <item x="4416"/>
        <item x="4513"/>
        <item x="2525"/>
        <item x="8432"/>
        <item x="126"/>
        <item x="4337"/>
        <item x="661"/>
        <item x="6567"/>
        <item x="8418"/>
        <item x="8509"/>
        <item x="4169"/>
        <item x="2536"/>
        <item x="6914"/>
        <item x="239"/>
        <item x="5804"/>
        <item x="7834"/>
        <item x="1562"/>
        <item x="6367"/>
        <item x="4233"/>
        <item x="6302"/>
        <item x="4517"/>
        <item x="4182"/>
        <item x="4285"/>
        <item x="4690"/>
        <item x="6666"/>
        <item x="7442"/>
        <item x="6167"/>
        <item x="1716"/>
        <item x="4200"/>
        <item x="4677"/>
        <item x="3660"/>
        <item x="4376"/>
        <item x="4804"/>
        <item x="2728"/>
        <item x="6314"/>
        <item x="5612"/>
        <item x="5720"/>
        <item x="4389"/>
        <item x="2613"/>
        <item x="879"/>
        <item x="827"/>
        <item x="1628"/>
        <item x="8425"/>
        <item x="6649"/>
        <item x="2587"/>
        <item x="4383"/>
        <item x="6767"/>
        <item x="4245"/>
        <item x="1640"/>
        <item x="6164"/>
        <item x="6326"/>
        <item x="8521"/>
        <item x="4520"/>
        <item x="1821"/>
        <item x="4112"/>
        <item x="5080"/>
        <item x="4623"/>
        <item x="1946"/>
        <item x="6027"/>
        <item x="1508"/>
        <item x="4864"/>
        <item x="4481"/>
        <item x="7059"/>
        <item x="7900"/>
        <item x="2681"/>
        <item x="1695"/>
        <item x="7081"/>
        <item x="6427"/>
        <item x="6281"/>
        <item x="4645"/>
        <item x="1994"/>
        <item x="5461"/>
        <item x="1383"/>
        <item x="4144"/>
        <item x="6510"/>
        <item x="2599"/>
        <item x="6656"/>
        <item x="5811"/>
        <item x="4357"/>
        <item x="2850"/>
        <item x="4515"/>
        <item x="4454"/>
        <item x="389"/>
        <item x="6834"/>
        <item x="2929"/>
        <item x="6915"/>
        <item x="7743"/>
        <item x="3170"/>
        <item x="7026"/>
        <item x="5245"/>
        <item x="5203"/>
        <item x="5141"/>
        <item x="8119"/>
        <item x="6931"/>
        <item x="934"/>
        <item x="4566"/>
        <item x="5952"/>
        <item x="7151"/>
        <item x="417"/>
        <item x="1871"/>
        <item x="5260"/>
        <item x="4460"/>
        <item x="4919"/>
        <item x="4738"/>
        <item x="4611"/>
        <item x="627"/>
        <item x="1940"/>
        <item x="3619"/>
        <item x="6882"/>
        <item x="4431"/>
        <item x="6074"/>
        <item x="4619"/>
        <item x="5696"/>
        <item x="1933"/>
        <item x="2007"/>
        <item x="7778"/>
        <item x="5680"/>
        <item x="8376"/>
        <item x="2254"/>
        <item x="2764"/>
        <item x="6813"/>
        <item x="6970"/>
        <item x="4322"/>
        <item x="4459"/>
        <item x="2770"/>
        <item x="1266"/>
        <item x="5308"/>
        <item x="680"/>
        <item x="6873"/>
        <item x="4857"/>
        <item x="6633"/>
        <item x="6378"/>
        <item x="7381"/>
        <item x="1931"/>
        <item x="6829"/>
        <item x="2538"/>
        <item x="5713"/>
        <item x="6360"/>
        <item x="1809"/>
        <item x="1385"/>
        <item x="998"/>
        <item x="319"/>
        <item x="6622"/>
        <item x="1106"/>
        <item x="1331"/>
        <item x="5990"/>
        <item x="6781"/>
        <item x="7469"/>
        <item x="6774"/>
        <item x="770"/>
        <item x="2383"/>
        <item x="3255"/>
        <item x="5037"/>
        <item x="1752"/>
        <item x="2641"/>
        <item x="6440"/>
        <item x="4747"/>
        <item x="3845"/>
        <item x="847"/>
        <item x="4368"/>
        <item x="3344"/>
        <item x="4145"/>
        <item x="2695"/>
        <item x="7588"/>
        <item x="1784"/>
        <item x="4444"/>
        <item x="7056"/>
        <item x="6721"/>
        <item x="401"/>
        <item x="8123"/>
        <item x="3826"/>
        <item x="4156"/>
        <item x="2126"/>
        <item x="5278"/>
        <item x="7610"/>
        <item x="5087"/>
        <item x="4257"/>
        <item x="6472"/>
        <item x="6573"/>
        <item x="2073"/>
        <item x="472"/>
        <item x="378"/>
        <item x="6021"/>
        <item x="3051"/>
        <item x="5946"/>
        <item x="820"/>
        <item x="3066"/>
        <item x="2722"/>
        <item x="629"/>
        <item x="6066"/>
        <item x="8181"/>
        <item x="4275"/>
        <item x="245"/>
        <item x="1000"/>
        <item x="6064"/>
        <item x="6451"/>
        <item x="5941"/>
        <item x="5425"/>
        <item x="4446"/>
        <item x="347"/>
        <item x="3149"/>
        <item x="2625"/>
        <item x="4281"/>
        <item x="789"/>
        <item x="2693"/>
        <item x="2878"/>
        <item x="8404"/>
        <item x="4284"/>
        <item x="3855"/>
        <item x="5232"/>
        <item x="2562"/>
        <item x="4463"/>
        <item x="862"/>
        <item x="3429"/>
        <item x="6677"/>
        <item x="6669"/>
        <item x="3296"/>
        <item x="6701"/>
        <item x="5267"/>
        <item x="8352"/>
        <item x="4791"/>
        <item x="4422"/>
        <item x="8275"/>
        <item x="6239"/>
        <item x="6898"/>
        <item x="5168"/>
        <item x="4298"/>
        <item x="4438"/>
        <item x="4880"/>
        <item x="6299"/>
        <item x="8178"/>
        <item x="1891"/>
        <item x="2810"/>
        <item x="7990"/>
        <item x="2066"/>
        <item x="4424"/>
        <item x="4366"/>
        <item x="4353"/>
        <item x="591"/>
        <item x="3432"/>
        <item x="7867"/>
        <item x="6927"/>
        <item x="7169"/>
        <item x="2001"/>
        <item x="6356"/>
        <item x="3108"/>
        <item x="8488"/>
        <item x="4296"/>
        <item x="5604"/>
        <item x="3190"/>
        <item x="4529"/>
        <item x="4980"/>
        <item x="1120"/>
        <item x="8091"/>
        <item x="4388"/>
        <item x="2936"/>
        <item x="8075"/>
        <item x="6083"/>
        <item x="4095"/>
        <item x="3445"/>
        <item x="6868"/>
        <item x="7965"/>
        <item x="6818"/>
        <item x="124"/>
        <item x="2265"/>
        <item x="393"/>
        <item x="8268"/>
        <item x="7757"/>
        <item x="2080"/>
        <item x="4811"/>
        <item x="4593"/>
        <item x="7903"/>
        <item x="4420"/>
        <item x="4198"/>
        <item x="4660"/>
        <item x="487"/>
        <item x="4753"/>
        <item x="6866"/>
        <item x="2670"/>
        <item x="4468"/>
        <item x="7717"/>
        <item x="2573"/>
        <item x="4157"/>
        <item x="1635"/>
        <item x="3621"/>
        <item x="5898"/>
        <item x="4921"/>
        <item x="1051"/>
        <item x="6384"/>
        <item x="8029"/>
        <item x="3182"/>
        <item x="3125"/>
        <item x="7982"/>
        <item x="2886"/>
        <item x="1745"/>
        <item x="3022"/>
        <item x="6293"/>
        <item x="7307"/>
        <item x="533"/>
        <item x="3094"/>
        <item x="989"/>
        <item x="4300"/>
        <item x="7474"/>
        <item x="7048"/>
        <item x="372"/>
        <item x="1215"/>
        <item x="6576"/>
        <item x="4327"/>
        <item x="7756"/>
        <item x="2026"/>
        <item x="2496"/>
        <item x="1682"/>
        <item x="6071"/>
        <item x="311"/>
        <item x="8545"/>
        <item x="1168"/>
        <item x="2632"/>
        <item x="6939"/>
        <item x="4328"/>
        <item x="2549"/>
        <item x="323"/>
        <item x="4443"/>
        <item x="4303"/>
        <item x="3375"/>
        <item x="2448"/>
        <item x="8137"/>
        <item x="1274"/>
        <item x="3065"/>
        <item x="6418"/>
        <item x="835"/>
        <item x="5617"/>
        <item x="2686"/>
        <item x="6874"/>
        <item x="6092"/>
        <item x="8544"/>
        <item x="3721"/>
        <item x="4247"/>
        <item x="4966"/>
        <item x="2320"/>
        <item x="1515"/>
        <item x="6574"/>
        <item x="5799"/>
        <item x="752"/>
        <item x="1216"/>
        <item x="768"/>
        <item x="4406"/>
        <item x="7956"/>
        <item x="4620"/>
        <item x="6986"/>
        <item x="8453"/>
        <item x="5119"/>
        <item x="3266"/>
        <item x="2360"/>
        <item x="2556"/>
        <item x="6643"/>
        <item x="5155"/>
        <item x="1006"/>
        <item x="2752"/>
        <item x="3326"/>
        <item x="3444"/>
        <item x="6004"/>
        <item x="4191"/>
        <item x="5997"/>
        <item x="6514"/>
        <item x="2744"/>
        <item x="8215"/>
        <item x="4264"/>
        <item x="608"/>
        <item x="7887"/>
        <item x="3278"/>
        <item x="4195"/>
        <item x="1537"/>
        <item x="7218"/>
        <item x="525"/>
        <item x="5410"/>
        <item x="4254"/>
        <item x="4750"/>
        <item x="3833"/>
        <item x="5043"/>
        <item x="644"/>
        <item x="4242"/>
        <item x="5692"/>
        <item x="3351"/>
        <item x="4299"/>
        <item x="5492"/>
        <item x="5954"/>
        <item x="4212"/>
        <item x="787"/>
        <item x="1402"/>
        <item x="734"/>
        <item x="2377"/>
        <item x="7722"/>
        <item x="6763"/>
        <item x="6077"/>
        <item x="535"/>
        <item x="4359"/>
        <item x="5103"/>
        <item x="4698"/>
        <item x="538"/>
        <item x="4465"/>
        <item x="1159"/>
        <item x="1386"/>
        <item x="6626"/>
        <item x="8365"/>
        <item x="478"/>
        <item x="5027"/>
        <item x="7913"/>
        <item x="3321"/>
        <item x="529"/>
        <item x="2969"/>
        <item x="1758"/>
        <item x="3901"/>
        <item x="4352"/>
        <item x="7814"/>
        <item x="2603"/>
        <item x="2248"/>
        <item x="7135"/>
        <item x="5502"/>
        <item x="6938"/>
        <item x="8529"/>
        <item x="8222"/>
        <item x="6024"/>
        <item x="1404"/>
        <item x="7263"/>
        <item x="3348"/>
        <item x="7456"/>
        <item x="2663"/>
        <item x="1050"/>
        <item x="4506"/>
        <item x="2575"/>
        <item x="5324"/>
        <item x="6983"/>
        <item x="5106"/>
        <item x="6699"/>
        <item x="8026"/>
        <item x="7192"/>
        <item x="4545"/>
        <item x="2711"/>
        <item x="8566"/>
        <item x="682"/>
        <item x="6358"/>
        <item x="7694"/>
        <item x="4194"/>
        <item x="4387"/>
        <item x="3575"/>
        <item x="4697"/>
        <item x="1254"/>
        <item x="2586"/>
        <item x="2842"/>
        <item x="5764"/>
        <item x="6010"/>
        <item x="8561"/>
        <item x="6428"/>
        <item x="2187"/>
        <item x="5326"/>
        <item x="7268"/>
        <item x="6394"/>
        <item x="6473"/>
        <item x="7525"/>
        <item x="4365"/>
        <item x="781"/>
        <item x="4094"/>
        <item x="8446"/>
        <item x="6169"/>
        <item x="1441"/>
        <item x="3907"/>
        <item x="1275"/>
        <item x="623"/>
        <item x="2811"/>
        <item x="8216"/>
        <item x="6918"/>
        <item x="405"/>
        <item x="3109"/>
        <item x="4391"/>
        <item x="4379"/>
        <item x="6562"/>
        <item x="5685"/>
        <item x="5977"/>
        <item x="5624"/>
        <item x="5279"/>
        <item x="8439"/>
        <item x="2757"/>
        <item x="1884"/>
        <item x="11"/>
        <item x="5998"/>
        <item x="6688"/>
        <item x="4577"/>
        <item x="1872"/>
        <item x="2479"/>
        <item x="195"/>
        <item x="6529"/>
        <item x="886"/>
        <item x="2056"/>
        <item x="3424"/>
        <item x="4478"/>
        <item x="3279"/>
        <item x="2734"/>
        <item x="7004"/>
        <item x="999"/>
        <item x="6087"/>
        <item x="6627"/>
        <item x="8537"/>
        <item x="2682"/>
        <item x="6883"/>
        <item x="6490"/>
        <item x="3114"/>
        <item x="7001"/>
        <item x="6561"/>
        <item x="4297"/>
        <item x="519"/>
        <item x="620"/>
        <item x="4261"/>
        <item x="1355"/>
        <item x="2570"/>
        <item x="6475"/>
        <item x="3069"/>
        <item x="6100"/>
        <item x="7377"/>
        <item x="7386"/>
        <item x="4703"/>
        <item x="2801"/>
        <item x="2825"/>
        <item x="5706"/>
        <item x="5115"/>
        <item x="6674"/>
        <item x="2723"/>
        <item x="5057"/>
        <item x="1576"/>
        <item x="2851"/>
        <item x="4838"/>
        <item x="4932"/>
        <item x="7544"/>
        <item x="5638"/>
        <item x="2774"/>
        <item x="933"/>
        <item x="6565"/>
        <item x="3300"/>
        <item x="7327"/>
        <item x="6575"/>
        <item x="3153"/>
        <item x="7433"/>
        <item x="4414"/>
        <item x="2177"/>
        <item x="4216"/>
        <item x="4487"/>
        <item x="4630"/>
        <item x="5751"/>
        <item x="7487"/>
        <item x="4450"/>
        <item x="4227"/>
        <item x="139"/>
        <item x="474"/>
        <item x="6993"/>
        <item x="7944"/>
        <item x="5359"/>
        <item x="4371"/>
        <item x="2910"/>
        <item x="7343"/>
        <item x="5817"/>
        <item x="5435"/>
        <item x="4274"/>
        <item x="6132"/>
        <item x="4351"/>
        <item x="4102"/>
        <item x="4405"/>
        <item x="4272"/>
        <item x="2552"/>
        <item x="6334"/>
        <item x="7362"/>
        <item x="7432"/>
        <item x="8481"/>
        <item x="6612"/>
        <item x="6362"/>
        <item x="5181"/>
        <item x="2792"/>
        <item x="4832"/>
        <item x="4505"/>
        <item x="24"/>
        <item x="2639"/>
        <item x="107"/>
        <item x="8272"/>
        <item x="189"/>
        <item x="4944"/>
        <item x="3275"/>
        <item x="1495"/>
        <item x="4279"/>
        <item x="6464"/>
        <item x="6541"/>
        <item x="215"/>
        <item x="2885"/>
        <item x="6750"/>
        <item x="6798"/>
        <item x="2628"/>
        <item x="455"/>
        <item x="287"/>
        <item x="1823"/>
        <item x="8397"/>
        <item x="4262"/>
        <item x="8108"/>
        <item x="4497"/>
        <item x="5570"/>
        <item x="482"/>
        <item x="7080"/>
        <item x="1065"/>
        <item x="1113"/>
        <item x="2703"/>
        <item x="5148"/>
        <item x="7038"/>
        <item x="4314"/>
        <item x="1160"/>
        <item x="484"/>
        <item x="6724"/>
        <item x="2486"/>
        <item x="4140"/>
        <item x="296"/>
        <item x="4525"/>
        <item x="2140"/>
        <item x="65"/>
        <item x="6277"/>
        <item x="6974"/>
        <item x="2093"/>
        <item x="6995"/>
        <item x="202"/>
        <item x="4474"/>
        <item x="4232"/>
        <item x="1105"/>
        <item x="6614"/>
        <item x="6351"/>
        <item x="8390"/>
        <item x="1232"/>
        <item x="4775"/>
        <item x="5882"/>
        <item x="6052"/>
        <item x="2803"/>
        <item x="1615"/>
        <item x="8174"/>
        <item x="7750"/>
        <item x="5470"/>
        <item x="3073"/>
        <item x="8050"/>
        <item x="605"/>
        <item x="8539"/>
        <item x="4449"/>
        <item x="6029"/>
        <item x="4210"/>
        <item x="6809"/>
        <item x="18"/>
        <item x="8383"/>
        <item x="4220"/>
        <item x="5907"/>
        <item x="176"/>
        <item x="6864"/>
        <item x="2526"/>
        <item x="3200"/>
        <item x="3760"/>
        <item x="2651"/>
        <item x="4802"/>
        <item x="6613"/>
        <item x="5819"/>
        <item x="9"/>
        <item x="523"/>
        <item x="4148"/>
        <item x="6672"/>
        <item x="5226"/>
        <item x="4546"/>
        <item x="6409"/>
        <item x="4222"/>
        <item x="8471"/>
        <item x="4734"/>
        <item x="0"/>
        <item x="4540"/>
        <item x="4244"/>
        <item x="2727"/>
        <item x="7720"/>
        <item x="885"/>
        <item x="47"/>
        <item x="1905"/>
        <item x="163"/>
        <item x="4113"/>
        <item x="5347"/>
        <item x="3397"/>
        <item x="5231"/>
        <item x="7342"/>
        <item x="6425"/>
        <item x="8171"/>
        <item x="5038"/>
        <item x="926"/>
        <item x="81"/>
        <item x="5387"/>
        <item x="6853"/>
        <item x="7835"/>
        <item x="6449"/>
        <item x="4426"/>
        <item x="5222"/>
        <item x="6616"/>
        <item x="27"/>
        <item x="6571"/>
        <item x="828"/>
        <item x="7600"/>
        <item x="5515"/>
        <item x="7512"/>
        <item x="4307"/>
        <item x="4795"/>
        <item x="4334"/>
        <item x="878"/>
        <item x="2608"/>
        <item x="4317"/>
        <item x="4635"/>
        <item x="7147"/>
        <item x="4866"/>
        <item x="2689"/>
        <item x="7668"/>
        <item x="894"/>
        <item x="1815"/>
        <item x="94"/>
        <item x="37"/>
        <item x="4687"/>
        <item x="59"/>
        <item x="4143"/>
        <item x="6973"/>
        <item x="2181"/>
        <item x="5408"/>
        <item x="4159"/>
        <item x="7330"/>
        <item x="4810"/>
        <item x="3133"/>
        <item x="8467"/>
        <item x="5097"/>
        <item x="923"/>
        <item x="7581"/>
        <item x="3917"/>
        <item x="8411"/>
        <item x="699"/>
        <item x="8176"/>
        <item x="275"/>
        <item x="68"/>
        <item x="3274"/>
        <item x="996"/>
        <item x="3393"/>
        <item x="6592"/>
        <item x="4280"/>
        <item x="3638"/>
        <item x="3362"/>
        <item x="7274"/>
        <item x="1013"/>
        <item x="4572"/>
        <item x="413"/>
        <item x="1265"/>
        <item x="6779"/>
        <item x="4464"/>
        <item x="6907"/>
        <item x="400"/>
        <item x="6944"/>
        <item x="5201"/>
        <item x="4985"/>
        <item x="2939"/>
        <item x="4924"/>
        <item x="7587"/>
        <item x="3226"/>
        <item x="574"/>
        <item x="6824"/>
        <item x="8460"/>
        <item x="4597"/>
        <item x="7977"/>
        <item x="4106"/>
        <item x="647"/>
        <item x="3126"/>
        <item x="349"/>
        <item x="4360"/>
        <item x="3303"/>
        <item x="2841"/>
        <item x="873"/>
        <item x="3171"/>
        <item x="1107"/>
        <item x="6501"/>
        <item x="3624"/>
        <item x="7213"/>
        <item x="6091"/>
        <item x="5176"/>
        <item x="6756"/>
        <item x="8474"/>
        <item x="4848"/>
        <item x="4229"/>
        <item x="3804"/>
        <item x="2982"/>
        <item x="8013"/>
        <item x="3578"/>
        <item x="4928"/>
        <item x="1760"/>
        <item x="3152"/>
        <item x="2611"/>
        <item x="8489"/>
        <item x="2060"/>
        <item x="7215"/>
        <item x="6416"/>
        <item x="492"/>
        <item x="5759"/>
        <item x="8553"/>
        <item x="251"/>
        <item x="938"/>
        <item x="7382"/>
        <item x="7108"/>
        <item x="5611"/>
        <item x="1658"/>
        <item x="3314"/>
        <item x="263"/>
        <item x="1455"/>
        <item x="6577"/>
        <item x="2981"/>
        <item x="3690"/>
        <item x="7201"/>
        <item x="4249"/>
        <item x="4253"/>
        <item x="4171"/>
        <item x="3640"/>
        <item x="2852"/>
        <item x="2691"/>
        <item x="7681"/>
        <item x="5777"/>
        <item x="5801"/>
        <item x="4718"/>
        <item x="3686"/>
        <item x="4466"/>
        <item x="2568"/>
        <item x="3944"/>
        <item x="4223"/>
        <item x="3178"/>
        <item x="4886"/>
        <item x="4332"/>
        <item x="2826"/>
        <item x="3377"/>
        <item x="8286"/>
        <item x="7401"/>
        <item x="1697"/>
        <item x="4562"/>
        <item x="3443"/>
        <item x="3363"/>
        <item x="753"/>
        <item x="5409"/>
        <item x="2894"/>
        <item x="6104"/>
        <item x="5377"/>
        <item x="4905"/>
        <item x="6374"/>
        <item x="877"/>
        <item x="2529"/>
        <item x="100"/>
        <item x="4570"/>
        <item x="6429"/>
        <item x="1392"/>
        <item x="3310"/>
        <item x="7962"/>
        <item x="4369"/>
        <item x="7852"/>
        <item x="4652"/>
        <item x="3840"/>
        <item x="7363"/>
        <item x="7625"/>
        <item x="7436"/>
        <item x="8047"/>
        <item x="3735"/>
        <item x="1886"/>
        <item x="6333"/>
        <item x="3542"/>
        <item x="7200"/>
        <item x="7700"/>
        <item x="6403"/>
        <item x="7365"/>
        <item x="633"/>
        <item x="4163"/>
        <item x="5613"/>
        <item x="7138"/>
        <item x="7712"/>
        <item x="2895"/>
        <item x="4192"/>
        <item x="6603"/>
        <item x="7321"/>
        <item x="4800"/>
        <item x="2512"/>
        <item x="360"/>
        <item x="3345"/>
        <item x="425"/>
        <item x="468"/>
        <item x="801"/>
        <item x="6461"/>
        <item x="4603"/>
        <item x="2594"/>
        <item x="1992"/>
        <item x="7868"/>
        <item x="5265"/>
        <item x="1806"/>
        <item x="5543"/>
        <item x="7079"/>
        <item x="5681"/>
        <item x="2649"/>
        <item x="6328"/>
        <item x="3140"/>
        <item x="3207"/>
        <item x="728"/>
        <item x="4678"/>
        <item x="7638"/>
        <item x="2329"/>
        <item x="3739"/>
        <item x="1779"/>
        <item x="7622"/>
        <item x="4563"/>
        <item x="5204"/>
        <item x="4640"/>
        <item x="7926"/>
        <item x="4858"/>
        <item x="5920"/>
        <item x="3688"/>
        <item x="7808"/>
        <item x="3083"/>
        <item x="6179"/>
        <item x="4869"/>
        <item x="2925"/>
        <item x="2666"/>
        <item x="6810"/>
        <item x="7419"/>
        <item x="4852"/>
        <item x="3298"/>
        <item x="3738"/>
        <item x="8082"/>
        <item x="4807"/>
        <item x="3328"/>
        <item x="5540"/>
        <item x="3525"/>
        <item x="730"/>
        <item x="5286"/>
        <item x="3004"/>
        <item x="8027"/>
        <item x="4755"/>
        <item x="937"/>
        <item x="3267"/>
        <item x="4375"/>
        <item x="676"/>
        <item x="7050"/>
        <item x="6444"/>
        <item x="6934"/>
        <item x="6019"/>
        <item x="3859"/>
        <item x="5158"/>
        <item x="3250"/>
        <item x="4877"/>
        <item x="7531"/>
        <item x="4193"/>
        <item x="6474"/>
        <item x="1332"/>
        <item x="4686"/>
        <item x="6332"/>
        <item x="2579"/>
        <item x="122"/>
        <item x="834"/>
        <item x="8228"/>
        <item x="6515"/>
        <item x="2428"/>
        <item x="2561"/>
        <item x="4602"/>
        <item x="1345"/>
        <item x="4350"/>
        <item x="5753"/>
        <item x="5345"/>
        <item x="1098"/>
        <item x="3752"/>
        <item x="3367"/>
        <item x="7865"/>
        <item x="3737"/>
        <item x="2720"/>
        <item x="2838"/>
        <item x="6375"/>
        <item x="3252"/>
        <item x="3976"/>
        <item x="5156"/>
        <item x="3400"/>
        <item x="4458"/>
        <item x="3642"/>
        <item x="1746"/>
        <item x="4125"/>
        <item x="6660"/>
        <item x="8454"/>
        <item x="4434"/>
        <item x="6454"/>
        <item x="2120"/>
        <item x="3574"/>
        <item x="2675"/>
        <item x="6312"/>
        <item x="7568"/>
        <item x="1739"/>
        <item x="7794"/>
        <item x="6636"/>
        <item x="1384"/>
        <item x="5884"/>
        <item x="7093"/>
        <item x="1071"/>
        <item x="694"/>
        <item x="1097"/>
        <item x="7736"/>
        <item x="322"/>
        <item x="6447"/>
        <item x="5538"/>
        <item x="6972"/>
        <item x="4367"/>
        <item x="5443"/>
        <item x="6963"/>
        <item x="1948"/>
        <item x="7053"/>
        <item x="1597"/>
        <item x="6619"/>
        <item x="4724"/>
        <item x="6000"/>
        <item x="4386"/>
        <item x="2996"/>
        <item x="4305"/>
        <item x="7164"/>
        <item x="6521"/>
        <item x="7083"/>
        <item x="4490"/>
        <item x="914"/>
        <item x="2646"/>
        <item x="1349"/>
        <item x="1536"/>
        <item x="6825"/>
        <item x="8547"/>
        <item x="7455"/>
        <item x="7749"/>
        <item x="6157"/>
        <item x="4744"/>
        <item x="5758"/>
        <item x="641"/>
        <item x="7181"/>
        <item x="4633"/>
        <item x="4523"/>
        <item x="3389"/>
        <item x="8560"/>
        <item x="2502"/>
        <item x="5864"/>
        <item x="4642"/>
        <item x="5750"/>
        <item x="8493"/>
        <item x="7692"/>
        <item x="4666"/>
        <item x="3794"/>
        <item x="4333"/>
        <item x="6607"/>
        <item x="337"/>
        <item x="7949"/>
        <item x="3916"/>
        <item x="1645"/>
        <item x="3708"/>
        <item x="233"/>
        <item x="997"/>
        <item x="1556"/>
        <item x="2730"/>
        <item x="2230"/>
        <item x="4745"/>
        <item x="2997"/>
        <item x="5045"/>
        <item x="4575"/>
        <item x="7963"/>
        <item x="5001"/>
        <item x="5871"/>
        <item x="741"/>
        <item x="2519"/>
        <item x="2009"/>
        <item x="3218"/>
        <item x="5418"/>
        <item x="4168"/>
        <item x="1375"/>
        <item x="7467"/>
        <item x="7073"/>
        <item x="6663"/>
        <item x="7833"/>
        <item x="1422"/>
        <item x="451"/>
        <item x="7231"/>
        <item x="5678"/>
        <item x="6161"/>
        <item x="4571"/>
        <item x="7607"/>
        <item x="3370"/>
        <item x="490"/>
        <item x="8377"/>
        <item x="6687"/>
        <item x="4009"/>
        <item x="145"/>
        <item x="4419"/>
        <item x="83"/>
        <item x="2880"/>
        <item x="8133"/>
        <item x="4599"/>
        <item x="570"/>
        <item x="8111"/>
        <item x="634"/>
        <item x="4306"/>
        <item x="1676"/>
        <item x="7437"/>
        <item x="2961"/>
        <item x="3467"/>
        <item x="6743"/>
        <item x="186"/>
        <item x="6497"/>
        <item x="1176"/>
        <item x="7128"/>
        <item x="3516"/>
        <item x="6405"/>
        <item x="5934"/>
        <item x="5042"/>
        <item x="7644"/>
        <item x="8191"/>
        <item x="2543"/>
        <item x="5805"/>
        <item x="2478"/>
        <item x="4486"/>
        <item x="5199"/>
        <item x="540"/>
        <item x="4271"/>
        <item x="5472"/>
        <item x="4906"/>
        <item x="875"/>
        <item x="3412"/>
        <item x="5095"/>
        <item x="3090"/>
        <item x="1479"/>
        <item x="8523"/>
        <item x="4093"/>
        <item x="169"/>
        <item x="2745"/>
        <item x="3290"/>
        <item x="3656"/>
        <item x="2759"/>
        <item x="3885"/>
        <item x="7466"/>
        <item x="7858"/>
        <item x="5856"/>
        <item x="7400"/>
        <item x="4582"/>
        <item x="8049"/>
        <item x="4889"/>
        <item x="3924"/>
        <item x="7994"/>
        <item x="5200"/>
        <item x="842"/>
        <item x="4542"/>
        <item x="6640"/>
        <item x="2833"/>
        <item x="7464"/>
        <item x="4735"/>
        <item x="7870"/>
        <item x="5162"/>
        <item x="5325"/>
        <item x="3523"/>
        <item x="3395"/>
        <item x="6999"/>
        <item x="6500"/>
        <item x="8531"/>
        <item x="3039"/>
        <item x="6570"/>
        <item x="5591"/>
        <item x="1363"/>
        <item x="6036"/>
        <item x="6913"/>
        <item x="1101"/>
        <item x="541"/>
        <item x="2298"/>
        <item x="6601"/>
        <item x="2896"/>
        <item x="6213"/>
        <item x="4315"/>
        <item x="6878"/>
        <item x="4781"/>
        <item x="2732"/>
        <item x="5679"/>
        <item x="2815"/>
        <item x="5263"/>
        <item x="8538"/>
        <item x="4981"/>
        <item x="6812"/>
        <item x="7182"/>
        <item x="2091"/>
        <item x="6400"/>
        <item x="6647"/>
        <item x="4321"/>
        <item x="7084"/>
        <item x="5116"/>
        <item x="1906"/>
        <item x="6776"/>
        <item x="6176"/>
        <item x="4260"/>
        <item x="8492"/>
        <item x="123"/>
        <item x="5989"/>
        <item x="7411"/>
        <item x="5478"/>
        <item x="8276"/>
        <item x="3493"/>
        <item x="3016"/>
        <item x="6545"/>
        <item x="7052"/>
        <item x="4207"/>
        <item x="6220"/>
        <item x="6596"/>
        <item x="4170"/>
        <item x="5107"/>
        <item x="4586"/>
        <item x="156"/>
        <item x="3359"/>
        <item x="6338"/>
        <item x="6658"/>
        <item x="2546"/>
        <item x="4206"/>
        <item x="1561"/>
        <item x="2600"/>
        <item x="4470"/>
        <item x="8217"/>
        <item x="4823"/>
        <item x="1759"/>
        <item x="1843"/>
        <item x="4536"/>
        <item x="6552"/>
        <item x="7830"/>
        <item x="6311"/>
        <item x="2250"/>
        <item x="6879"/>
        <item x="2219"/>
        <item x="3082"/>
        <item x="6462"/>
        <item x="4104"/>
        <item x="793"/>
        <item x="4433"/>
        <item x="1032"/>
        <item x="4638"/>
        <item x="7511"/>
        <item x="6353"/>
        <item x="6308"/>
        <item x="5717"/>
        <item x="3353"/>
        <item x="4700"/>
        <item x="6352"/>
        <item x="804"/>
        <item x="6935"/>
        <item x="4020"/>
        <item x="388"/>
        <item x="8555"/>
        <item x="8266"/>
        <item x="4099"/>
        <item x="4522"/>
        <item x="7353"/>
        <item x="4228"/>
        <item x="8201"/>
        <item x="5962"/>
        <item x="5526"/>
        <item x="489"/>
        <item x="687"/>
        <item x="8101"/>
        <item x="5389"/>
        <item x="5476"/>
        <item x="7532"/>
        <item x="1288"/>
        <item x="4441"/>
        <item x="4561"/>
        <item x="3024"/>
        <item x="6841"/>
        <item x="7150"/>
        <item x="4879"/>
        <item x="6697"/>
        <item x="1967"/>
        <item x="4150"/>
        <item x="4338"/>
        <item x="5455"/>
        <item x="2772"/>
        <item x="7773"/>
        <item x="7518"/>
        <item x="8270"/>
        <item x="6470"/>
        <item x="8565"/>
        <item x="1500"/>
        <item x="7857"/>
        <item x="2563"/>
        <item x="3672"/>
        <item x="8563"/>
        <item x="7092"/>
        <item x="589"/>
        <item x="2590"/>
        <item x="7320"/>
        <item x="7159"/>
        <item x="7985"/>
        <item x="8282"/>
        <item x="4075"/>
        <item x="5403"/>
        <item x="3419"/>
        <item x="805"/>
        <item x="4042"/>
        <item x="1840"/>
        <item x="3346"/>
        <item x="6919"/>
        <item x="1499"/>
        <item x="7054"/>
        <item x="382"/>
        <item x="580"/>
        <item x="6430"/>
        <item x="5035"/>
        <item x="7636"/>
        <item x="2987"/>
        <item x="8052"/>
        <item x="6073"/>
        <item x="3644"/>
        <item x="5618"/>
        <item x="5202"/>
        <item x="6446"/>
        <item x="7441"/>
        <item x="2748"/>
        <item x="7882"/>
        <item x="4070"/>
        <item x="6401"/>
        <item x="4201"/>
        <item x="6494"/>
        <item x="1238"/>
        <item x="3920"/>
        <item x="5417"/>
        <item x="5154"/>
        <item x="2725"/>
        <item x="3154"/>
        <item x="5036"/>
        <item x="6757"/>
        <item x="5535"/>
        <item x="4773"/>
        <item x="5658"/>
        <item x="7212"/>
        <item x="1399"/>
        <item x="6710"/>
        <item x="4074"/>
        <item x="7747"/>
        <item x="5167"/>
        <item x="3068"/>
        <item x="3067"/>
        <item x="8536"/>
        <item x="594"/>
        <item x="3589"/>
        <item x="7983"/>
        <item x="8513"/>
        <item x="160"/>
        <item x="8175"/>
        <item x="4114"/>
        <item x="6859"/>
        <item x="2415"/>
        <item x="4329"/>
        <item x="5093"/>
        <item x="7319"/>
        <item x="4576"/>
        <item x="4325"/>
        <item x="6628"/>
        <item x="4748"/>
        <item x="7154"/>
        <item x="5671"/>
        <item x="6222"/>
        <item x="6357"/>
        <item x="7350"/>
        <item x="3110"/>
        <item x="8024"/>
        <item x="7492"/>
        <item x="748"/>
        <item x="3428"/>
        <item x="8051"/>
        <item x="5896"/>
        <item x="4814"/>
        <item x="7462"/>
        <item x="3558"/>
        <item x="1043"/>
        <item x="5118"/>
        <item x="6450"/>
        <item x="2411"/>
        <item x="325"/>
        <item x="1652"/>
        <item x="1209"/>
        <item x="7252"/>
        <item x="8482"/>
        <item x="6625"/>
        <item x="2286"/>
        <item x="7255"/>
        <item x="8065"/>
        <item x="4076"/>
        <item x="2644"/>
        <item x="8355"/>
        <item x="6694"/>
        <item x="3295"/>
        <item x="2591"/>
        <item x="6969"/>
        <item x="5177"/>
        <item x="4435"/>
        <item x="5178"/>
        <item x="7028"/>
        <item x="8173"/>
        <item x="2511"/>
        <item x="5876"/>
        <item x="530"/>
        <item x="6290"/>
        <item x="6439"/>
        <item x="1800"/>
        <item x="3317"/>
        <item x="5810"/>
        <item x="2"/>
        <item x="1049"/>
        <item x="4392"/>
        <item x="897"/>
        <item x="4412"/>
        <item x="751"/>
        <item x="3251"/>
        <item x="4986"/>
        <item x="7665"/>
        <item x="4108"/>
        <item x="6370"/>
        <item x="5742"/>
        <item x="1808"/>
        <item x="7238"/>
        <item x="6994"/>
        <item x="3877"/>
        <item x="6811"/>
        <item x="4757"/>
        <item x="5328"/>
        <item x="3753"/>
        <item x="7972"/>
        <item x="6301"/>
        <item x="6094"/>
        <item x="6476"/>
        <item x="4749"/>
        <item x="7188"/>
        <item x="6591"/>
        <item x="7043"/>
        <item x="96"/>
        <item x="8506"/>
        <item x="700"/>
        <item x="2765"/>
        <item x="3096"/>
        <item x="1532"/>
        <item x="8499"/>
        <item x="199"/>
        <item x="7287"/>
        <item x="5703"/>
        <item x="7264"/>
        <item x="6547"/>
        <item x="2944"/>
        <item x="6598"/>
        <item x="3534"/>
        <item x="799"/>
        <item x="2387"/>
        <item x="4128"/>
        <item x="5264"/>
        <item x="711"/>
        <item x="191"/>
        <item x="4447"/>
        <item x="4655"/>
        <item x="6819"/>
        <item x="6749"/>
        <item x="7024"/>
        <item x="4628"/>
        <item x="3704"/>
        <item x="3235"/>
        <item x="4491"/>
        <item x="3639"/>
        <item x="3928"/>
        <item x="5234"/>
        <item x="2684"/>
        <item x="5932"/>
        <item x="6550"/>
        <item x="3301"/>
        <item x="6642"/>
        <item x="7251"/>
        <item x="5266"/>
        <item x="6929"/>
        <item x="932"/>
        <item x="4580"/>
        <item x="3591"/>
        <item x="639"/>
        <item x="4644"/>
        <item x="6162"/>
        <item x="6758"/>
        <item x="4710"/>
        <item x="740"/>
        <item x="6225"/>
        <item x="7029"/>
        <item x="6053"/>
        <item x="3204"/>
        <item x="2707"/>
        <item x="7861"/>
        <item x="5019"/>
        <item x="776"/>
        <item x="8457"/>
        <item x="864"/>
        <item x="7111"/>
        <item x="2379"/>
        <item x="6377"/>
        <item x="931"/>
        <item x="7324"/>
        <item x="2867"/>
        <item x="1235"/>
        <item x="6715"/>
        <item x="7232"/>
        <item x="3059"/>
        <item x="1885"/>
        <item x="543"/>
        <item x="6917"/>
        <item x="7579"/>
        <item x="2797"/>
        <item x="3590"/>
        <item x="4940"/>
        <item x="1458"/>
        <item x="4831"/>
        <item x="2917"/>
        <item x="7523"/>
        <item x="3379"/>
        <item x="3040"/>
        <item x="3999"/>
        <item x="1086"/>
        <item x="971"/>
        <item x="6804"/>
        <item x="4378"/>
        <item x="7308"/>
        <item x="5327"/>
        <item x="5290"/>
        <item x="7894"/>
        <item x="637"/>
        <item x="4203"/>
        <item x="8570"/>
        <item x="2938"/>
        <item x="6865"/>
        <item x="6698"/>
        <item x="4165"/>
        <item x="2785"/>
        <item x="7986"/>
        <item x="6808"/>
        <item x="1475"/>
        <item x="5844"/>
        <item x="3593"/>
        <item x="4482"/>
        <item x="8008"/>
        <item x="2806"/>
        <item x="6548"/>
        <item x="4939"/>
        <item x="6645"/>
        <item x="7774"/>
        <item x="6137"/>
        <item x="4132"/>
        <item x="6504"/>
        <item x="8126"/>
        <item x="4961"/>
        <item x="6520"/>
        <item x="2856"/>
        <item x="7863"/>
        <item x="6867"/>
        <item x="6722"/>
        <item x="3257"/>
        <item x="1082"/>
        <item x="7807"/>
        <item x="6469"/>
        <item x="6211"/>
        <item x="7567"/>
        <item x="1199"/>
        <item x="692"/>
        <item x="5101"/>
        <item x="889"/>
        <item x="7745"/>
        <item x="4428"/>
        <item x="7688"/>
        <item x="4504"/>
        <item x="5697"/>
        <item x="6336"/>
        <item x="625"/>
        <item x="4511"/>
        <item x="6125"/>
        <item x="313"/>
        <item x="6103"/>
        <item x="5053"/>
        <item x="3156"/>
        <item x="7354"/>
        <item x="916"/>
        <item x="6324"/>
        <item x="4691"/>
        <item x="2189"/>
        <item x="4943"/>
        <item x="2601"/>
        <item x="3607"/>
        <item x="7269"/>
        <item x="2858"/>
        <item x="5212"/>
        <item x="5054"/>
        <item x="3232"/>
        <item x="7918"/>
        <item x="8341"/>
        <item x="5388"/>
        <item x="3872"/>
        <item x="6398"/>
        <item x="3233"/>
        <item x="3202"/>
        <item x="4767"/>
        <item x="3946"/>
        <item x="3494"/>
        <item x="2733"/>
        <item x="7107"/>
        <item x="6971"/>
        <item x="4667"/>
        <item x="6777"/>
        <item x="806"/>
        <item x="3663"/>
        <item x="7211"/>
        <item x="5255"/>
        <item x="4934"/>
        <item x="8109"/>
        <item x="5567"/>
        <item x="4313"/>
        <item x="6602"/>
        <item x="3331"/>
        <item x="4519"/>
        <item x="2273"/>
        <item x="4792"/>
        <item x="7690"/>
        <item x="7018"/>
        <item x="5845"/>
        <item x="845"/>
        <item x="5206"/>
        <item x="7086"/>
        <item x="5951"/>
        <item x="5524"/>
        <item x="5661"/>
        <item x="3711"/>
        <item x="4885"/>
        <item x="3281"/>
        <item x="8213"/>
        <item x="2574"/>
        <item x="3687"/>
        <item x="2553"/>
        <item x="5138"/>
        <item x="4430"/>
        <item x="4873"/>
        <item x="8398"/>
        <item x="1089"/>
        <item x="6251"/>
        <item x="3185"/>
        <item x="4219"/>
        <item x="8116"/>
        <item x="4270"/>
        <item x="6496"/>
        <item x="690"/>
        <item x="6253"/>
        <item x="6489"/>
        <item x="4548"/>
        <item x="4922"/>
        <item x="7376"/>
        <item x="3781"/>
        <item x="2272"/>
        <item x="6807"/>
        <item x="3448"/>
        <item x="5391"/>
        <item x="4258"/>
        <item x="5082"/>
        <item x="2813"/>
        <item x="6831"/>
        <item x="61"/>
        <item x="3836"/>
        <item x="5034"/>
        <item x="5432"/>
        <item x="4404"/>
        <item x="2679"/>
        <item x="6020"/>
        <item x="113"/>
        <item x="4567"/>
        <item x="7325"/>
        <item x="8141"/>
        <item x="7801"/>
        <item x="7866"/>
        <item x="7301"/>
        <item x="5633"/>
        <item x="586"/>
        <item x="7634"/>
        <item x="4311"/>
        <item x="1418"/>
        <item x="5629"/>
        <item x="3071"/>
        <item x="584"/>
        <item x="6093"/>
        <item x="4358"/>
        <item x="3304"/>
        <item x="7877"/>
        <item x="5457"/>
        <item x="5843"/>
        <item x="7072"/>
        <item x="2866"/>
        <item x="5018"/>
        <item x="4154"/>
        <item x="7286"/>
        <item x="5172"/>
        <item x="5242"/>
        <item x="5593"/>
        <item x="4806"/>
        <item x="4510"/>
        <item x="5659"/>
        <item x="7805"/>
        <item x="4740"/>
        <item x="697"/>
        <item x="5881"/>
        <item x="5291"/>
        <item x="3396"/>
        <item x="5688"/>
        <item x="783"/>
        <item x="6426"/>
        <item x="6513"/>
        <item x="5999"/>
        <item x="5763"/>
        <item x="6754"/>
        <item x="5774"/>
        <item x="6563"/>
        <item x="3903"/>
        <item x="3474"/>
        <item x="7549"/>
        <item x="3139"/>
        <item x="2493"/>
        <item x="6551"/>
        <item x="5170"/>
        <item x="301"/>
        <item x="5687"/>
        <item x="6408"/>
        <item x="8328"/>
        <item x="1540"/>
        <item x="5594"/>
        <item x="4456"/>
        <item x="3095"/>
        <item x="7166"/>
        <item x="483"/>
        <item x="4000"/>
        <item x="6039"/>
        <item x="4622"/>
        <item x="7701"/>
        <item x="3776"/>
        <item x="2882"/>
        <item x="2475"/>
        <item x="5462"/>
        <item x="7624"/>
        <item x="1140"/>
        <item x="2716"/>
        <item x="6263"/>
        <item x="3736"/>
        <item x="5809"/>
        <item x="4436"/>
        <item x="824"/>
        <item x="3512"/>
        <item x="1219"/>
        <item x="2576"/>
        <item x="39"/>
        <item x="4618"/>
        <item x="1327"/>
        <item x="2808"/>
        <item x="8391"/>
        <item x="2854"/>
        <item x="5580"/>
        <item x="1721"/>
        <item x="5270"/>
        <item x="5701"/>
        <item x="1439"/>
        <item x="3793"/>
        <item x="3463"/>
        <item x="1047"/>
        <item x="4109"/>
        <item x="534"/>
        <item x="4692"/>
        <item x="109"/>
        <item x="7472"/>
        <item x="4118"/>
        <item x="5975"/>
        <item x="6499"/>
        <item x="7718"/>
        <item x="3565"/>
        <item x="1237"/>
        <item x="470"/>
        <item x="2201"/>
        <item x="7465"/>
        <item x="1367"/>
        <item x="6014"/>
        <item x="2897"/>
        <item x="5075"/>
        <item x="7240"/>
        <item x="1305"/>
        <item x="1988"/>
        <item x="7987"/>
        <item x="2704"/>
        <item x="5458"/>
        <item x="5295"/>
        <item x="6747"/>
        <item x="1973"/>
        <item x="7753"/>
        <item x="4978"/>
        <item x="4918"/>
        <item x="5815"/>
        <item x="7697"/>
        <item x="1641"/>
        <item x="6692"/>
        <item x="7082"/>
        <item x="4266"/>
        <item x="1052"/>
        <item x="4805"/>
        <item x="6421"/>
        <item x="8003"/>
        <item x="4895"/>
        <item x="2545"/>
        <item x="6452"/>
        <item x="5060"/>
        <item x="2213"/>
        <item x="6770"/>
        <item x="1125"/>
        <item x="70"/>
        <item x="946"/>
        <item x="194"/>
        <item x="4962"/>
        <item x="5944"/>
        <item x="4480"/>
        <item x="754"/>
        <item x="2101"/>
        <item x="2612"/>
        <item x="6671"/>
        <item x="7412"/>
        <item x="4035"/>
        <item x="3982"/>
        <item x="4991"/>
        <item x="1655"/>
        <item x="5592"/>
        <item x="5522"/>
        <item x="5966"/>
        <item x="1907"/>
        <item x="2983"/>
        <item x="5076"/>
        <item x="4527"/>
        <item x="2771"/>
        <item x="8507"/>
        <item x="4533"/>
        <item x="3844"/>
        <item x="6646"/>
        <item x="6702"/>
        <item x="7352"/>
        <item x="3394"/>
        <item x="53"/>
        <item x="3460"/>
        <item x="6173"/>
        <item x="2731"/>
        <item x="8221"/>
        <item x="4685"/>
        <item x="4913"/>
        <item x="204"/>
        <item x="29"/>
        <item x="2773"/>
        <item x="7109"/>
        <item x="4794"/>
        <item x="4997"/>
        <item x="3055"/>
        <item x="6651"/>
        <item x="8373"/>
        <item x="3025"/>
        <item x="2718"/>
        <item x="1563"/>
        <item x="4998"/>
        <item x="7803"/>
        <item x="217"/>
        <item x="2879"/>
        <item x="5136"/>
        <item x="3435"/>
        <item x="5111"/>
        <item x="952"/>
        <item x="4683"/>
        <item x="7584"/>
        <item x="5363"/>
        <item x="7919"/>
        <item x="7960"/>
        <item x="3138"/>
        <item x="6467"/>
        <item x="5648"/>
        <item x="4319"/>
        <item x="5456"/>
        <item x="6267"/>
        <item x="6303"/>
        <item x="2678"/>
        <item x="2484"/>
        <item x="1935"/>
        <item x="2985"/>
        <item x="6286"/>
        <item x="5241"/>
        <item x="5220"/>
        <item x="6072"/>
        <item x="2840"/>
        <item x="1618"/>
        <item x="2901"/>
        <item x="1863"/>
        <item x="5396"/>
        <item x="5077"/>
        <item x="3270"/>
        <item x="1280"/>
        <item x="6661"/>
        <item x="3476"/>
        <item x="2788"/>
        <item x="5729"/>
        <item x="2799"/>
        <item x="6568"/>
        <item x="2028"/>
        <item x="8239"/>
        <item x="6404"/>
        <item x="8293"/>
        <item x="5414"/>
        <item x="3222"/>
        <item x="4637"/>
        <item x="4016"/>
        <item x="4100"/>
        <item x="7605"/>
        <item x="3262"/>
        <item x="5117"/>
        <item x="7027"/>
        <item x="6134"/>
        <item x="8550"/>
        <item x="2344"/>
        <item x="4394"/>
        <item x="1256"/>
        <item x="1892"/>
        <item x="128"/>
        <item x="5808"/>
        <item x="3285"/>
        <item x="332"/>
        <item x="3116"/>
        <item x="744"/>
        <item x="2245"/>
        <item x="8532"/>
        <item x="8528"/>
        <item x="4884"/>
        <item x="8267"/>
        <item x="7127"/>
        <item x="6997"/>
        <item x="723"/>
        <item x="1637"/>
        <item x="8014"/>
        <item x="4535"/>
        <item x="1718"/>
        <item x="5061"/>
        <item x="4688"/>
        <item x="2690"/>
        <item x="7306"/>
        <item x="7578"/>
        <item x="5021"/>
        <item x="6050"/>
        <item x="5236"/>
        <item x="4702"/>
        <item x="6347"/>
        <item x="8461"/>
        <item x="6037"/>
        <item x="3492"/>
        <item x="6621"/>
        <item x="4541"/>
        <item x="5945"/>
        <item x="3557"/>
        <item x="1252"/>
        <item x="5730"/>
        <item x="4969"/>
        <item x="797"/>
        <item x="3757"/>
        <item x="5109"/>
        <item x="4197"/>
        <item x="4975"/>
        <item x="7860"/>
        <item x="1382"/>
        <item x="4863"/>
        <item x="2499"/>
        <item x="1126"/>
        <item x="277"/>
        <item x="5137"/>
        <item x="3832"/>
        <item x="8520"/>
        <item x="3047"/>
        <item x="8472"/>
        <item x="2078"/>
        <item x="6606"/>
        <item x="2606"/>
        <item x="3129"/>
        <item x="5525"/>
        <item x="3800"/>
        <item x="8241"/>
        <item x="2183"/>
        <item x="3543"/>
        <item x="115"/>
        <item x="8468"/>
        <item x="8387"/>
        <item x="7357"/>
        <item x="7577"/>
        <item x="3876"/>
        <item x="3111"/>
        <item x="1143"/>
        <item x="785"/>
        <item x="1950"/>
        <item x="3756"/>
        <item x="7988"/>
        <item x="7776"/>
        <item x="4356"/>
        <item x="7680"/>
        <item x="7662"/>
        <item x="6863"/>
        <item x="6361"/>
        <item x="4908"/>
        <item x="7522"/>
        <item x="5078"/>
        <item x="7927"/>
        <item x="981"/>
        <item x="6635"/>
        <item x="6832"/>
        <item x="7009"/>
        <item x="990"/>
        <item x="663"/>
        <item x="6555"/>
        <item x="4209"/>
        <item x="4867"/>
        <item x="2913"/>
        <item x="3299"/>
        <item x="6797"/>
        <item x="794"/>
        <item x="3366"/>
        <item x="2498"/>
        <item x="7930"/>
        <item x="6316"/>
        <item x="6670"/>
        <item x="4336"/>
        <item x="4413"/>
        <item x="6505"/>
        <item x="5219"/>
        <item x="826"/>
        <item x="1781"/>
        <item x="1182"/>
        <item x="5733"/>
        <item x="2874"/>
        <item x="7811"/>
        <item x="3247"/>
        <item x="5943"/>
        <item x="1533"/>
        <item x="1782"/>
        <item x="6001"/>
        <item x="4181"/>
        <item x="8486"/>
        <item x="20"/>
        <item x="8458"/>
        <item x="135"/>
        <item x="7408"/>
        <item x="8464"/>
        <item x="4251"/>
        <item x="2137"/>
        <item x="8078"/>
        <item x="7158"/>
        <item x="6916"/>
        <item x="8437"/>
        <item x="974"/>
        <item x="5142"/>
        <item x="3861"/>
        <item x="1430"/>
        <item x="552"/>
        <item x="1926"/>
        <item x="7267"/>
        <item x="6525"/>
        <item x="7163"/>
        <item x="2337"/>
        <item x="6765"/>
        <item x="1435"/>
        <item x="2362"/>
        <item x="438"/>
        <item x="1433"/>
        <item x="6063"/>
        <item x="7862"/>
        <item x="7291"/>
        <item x="131"/>
        <item x="1888"/>
        <item x="8360"/>
        <item x="6852"/>
        <item x="3606"/>
        <item x="6713"/>
        <item x="1262"/>
        <item x="14"/>
        <item x="6518"/>
        <item x="2324"/>
        <item x="2839"/>
        <item x="5529"/>
        <item x="7409"/>
        <item x="4849"/>
        <item x="3411"/>
        <item x="5"/>
        <item x="3951"/>
        <item x="2540"/>
        <item x="5905"/>
        <item x="7521"/>
        <item x="3655"/>
        <item x="6393"/>
        <item x="5996"/>
        <item x="49"/>
        <item x="5803"/>
        <item x="1518"/>
        <item x="4801"/>
        <item x="6650"/>
        <item x="2357"/>
        <item x="1068"/>
        <item x="4625"/>
        <item x="4324"/>
        <item x="1380"/>
        <item x="2081"/>
        <item x="6174"/>
        <item x="8500"/>
        <item x="4634"/>
        <item x="2150"/>
        <item x="5662"/>
        <item x="5732"/>
        <item x="2132"/>
        <item x="5868"/>
        <item x="3318"/>
        <item x="3052"/>
        <item x="7160"/>
        <item x="31"/>
        <item x="4129"/>
        <item x="2531"/>
        <item x="2105"/>
        <item x="6752"/>
        <item x="5828"/>
        <item x="7520"/>
        <item x="5477"/>
        <item x="3231"/>
        <item x="3865"/>
        <item x="5827"/>
        <item x="3692"/>
        <item x="1865"/>
        <item x="4629"/>
        <item x="7190"/>
        <item x="6455"/>
        <item x="900"/>
        <item x="8297"/>
        <item x="1214"/>
        <item x="4512"/>
        <item x="6193"/>
        <item x="5660"/>
        <item x="104"/>
        <item x="4214"/>
        <item x="4812"/>
        <item x="1762"/>
        <item x="3915"/>
        <item x="5772"/>
        <item x="3703"/>
        <item x="5486"/>
        <item x="5832"/>
        <item x="2211"/>
        <item x="7691"/>
        <item x="3012"/>
        <item x="3824"/>
        <item x="8339"/>
        <item x="1293"/>
        <item x="3242"/>
        <item x="4774"/>
        <item x="3416"/>
        <item x="8503"/>
        <item x="2758"/>
        <item x="3841"/>
        <item x="6459"/>
        <item x="1440"/>
        <item x="3214"/>
        <item x="5405"/>
        <item x="7528"/>
        <item x="7922"/>
        <item x="527"/>
        <item x="8303"/>
        <item x="3977"/>
        <item x="4479"/>
        <item x="8070"/>
        <item x="8433"/>
        <item x="8107"/>
        <item x="4752"/>
        <item x="6373"/>
        <item x="7186"/>
        <item x="2937"/>
        <item x="6349"/>
        <item x="1001"/>
        <item x="2421"/>
        <item x="4116"/>
        <item x="1405"/>
        <item x="6921"/>
        <item x="2290"/>
        <item x="6423"/>
        <item x="5545"/>
        <item x="7804"/>
        <item x="2847"/>
        <item x="6862"/>
        <item x="1889"/>
        <item x="6065"/>
        <item x="3980"/>
        <item x="4532"/>
        <item x="2614"/>
        <item x="6120"/>
        <item x="4208"/>
        <item x="4493"/>
        <item x="5337"/>
        <item x="986"/>
        <item x="3927"/>
        <item x="4255"/>
        <item x="4111"/>
        <item x="5823"/>
        <item x="6556"/>
        <item x="2957"/>
        <item x="1581"/>
        <item x="5675"/>
        <item x="7410"/>
        <item x="521"/>
        <item x="8159"/>
        <item x="7886"/>
        <item x="840"/>
        <item x="5390"/>
        <item x="5351"/>
        <item x="2638"/>
        <item x="919"/>
        <item x="3822"/>
        <item x="5539"/>
        <item x="125"/>
        <item x="6540"/>
        <item x="44"/>
        <item x="4101"/>
        <item x="1517"/>
        <item x="4695"/>
        <item x="1681"/>
        <item x="3112"/>
        <item x="8279"/>
        <item x="4737"/>
        <item x="7786"/>
        <item x="2487"/>
        <item x="2829"/>
        <item x="4507"/>
        <item x="2922"/>
        <item x="4012"/>
        <item x="5341"/>
        <item x="6906"/>
        <item x="8138"/>
        <item x="32"/>
        <item x="7635"/>
        <item x="3792"/>
        <item x="7746"/>
        <item x="5921"/>
        <item x="5029"/>
        <item x="6122"/>
        <item x="4568"/>
        <item x="1208"/>
        <item x="6975"/>
        <item x="3283"/>
        <item x="8359"/>
        <item x="6833"/>
        <item x="3013"/>
        <item x="4103"/>
        <item x="7236"/>
        <item x="120"/>
        <item x="2158"/>
        <item x="3884"/>
        <item x="289"/>
        <item x="1179"/>
        <item x="2551"/>
        <item x="5284"/>
        <item x="4760"/>
        <item x="3611"/>
        <item x="1196"/>
        <item x="3614"/>
        <item x="5556"/>
        <item x="7022"/>
        <item x="5830"/>
        <item x="1498"/>
        <item x="1620"/>
        <item x="5531"/>
        <item x="142"/>
        <item x="7243"/>
        <item x="1325"/>
        <item x="1683"/>
        <item x="3056"/>
        <item x="4920"/>
        <item x="2940"/>
        <item x="3174"/>
        <item x="4989"/>
        <item x="476"/>
        <item x="7205"/>
        <item x="7663"/>
        <item x="3349"/>
        <item x="6617"/>
        <item x="5122"/>
        <item x="838"/>
        <item x="2374"/>
        <item x="4373"/>
        <item x="994"/>
        <item x="3309"/>
        <item x="5331"/>
        <item x="2386"/>
        <item x="6524"/>
        <item x="1313"/>
        <item x="7716"/>
        <item x="5280"/>
        <item x="8444"/>
        <item x="3426"/>
        <item x="6566"/>
        <item x="8285"/>
        <item x="5217"/>
        <item x="5549"/>
        <item x="4910"/>
        <item x="5033"/>
        <item x="4592"/>
        <item x="41"/>
        <item x="2062"/>
        <item x="8514"/>
        <item x="3908"/>
        <item x="3669"/>
        <item x="5152"/>
        <item x="1699"/>
        <item x="5216"/>
        <item x="5702"/>
        <item x="7475"/>
        <item x="2812"/>
        <item x="3957"/>
        <item x="6258"/>
        <item x="7360"/>
        <item x="1578"/>
        <item x="6665"/>
        <item x="1737"/>
        <item x="6129"/>
        <item x="4521"/>
        <item x="3064"/>
        <item x="5609"/>
        <item x="265"/>
        <item x="4669"/>
        <item x="3009"/>
        <item x="6723"/>
        <item x="3026"/>
        <item x="4477"/>
        <item x="6526"/>
        <item x="4445"/>
        <item x="966"/>
        <item x="4457"/>
        <item x="7991"/>
        <item x="3595"/>
        <item x="5619"/>
        <item x="1996"/>
        <item x="6802"/>
        <item x="8479"/>
        <item x="746"/>
        <item x="3726"/>
        <item x="2232"/>
        <item x="652"/>
        <item x="7194"/>
        <item x="5632"/>
        <item x="5892"/>
        <item x="1925"/>
        <item x="3712"/>
        <item x="5598"/>
        <item x="4589"/>
        <item x="3882"/>
        <item x="4569"/>
        <item x="42"/>
        <item x="4830"/>
        <item x="7119"/>
        <item x="5394"/>
        <item x="5081"/>
        <item x="1927"/>
        <item x="5595"/>
        <item x="5949"/>
        <item x="4"/>
        <item x="717"/>
        <item x="4123"/>
        <item x="6441"/>
        <item x="2787"/>
        <item x="774"/>
        <item x="8114"/>
        <item x="1378"/>
        <item x="7898"/>
        <item x="8401"/>
        <item x="220"/>
        <item x="5055"/>
        <item x="2544"/>
        <item x="5356"/>
        <item x="4124"/>
        <item x="2030"/>
        <item x="4680"/>
        <item x="1156"/>
        <item x="7242"/>
        <item x="6922"/>
        <item x="1614"/>
        <item x="4120"/>
        <item x="1825"/>
        <item x="6292"/>
        <item x="7351"/>
        <item x="3791"/>
        <item x="8038"/>
        <item x="4381"/>
        <item x="5557"/>
        <item x="3490"/>
        <item x="6584"/>
        <item x="2992"/>
        <item x="7241"/>
        <item x="658"/>
        <item x="686"/>
        <item x="4516"/>
        <item x="6870"/>
        <item x="1018"/>
        <item x="8368"/>
        <item x="5304"/>
        <item x="5926"/>
        <item x="5366"/>
        <item x="3572"/>
        <item x="8394"/>
        <item x="8380"/>
        <item x="3327"/>
        <item x="1493"/>
        <item x="1802"/>
        <item x="8419"/>
        <item x="3159"/>
        <item x="8408"/>
        <item x="178"/>
        <item x="7686"/>
        <item x="5114"/>
        <item x="2331"/>
        <item x="2450"/>
        <item x="3253"/>
        <item x="2909"/>
        <item x="22"/>
        <item x="7921"/>
        <item x="3161"/>
        <item x="3442"/>
        <item x="7941"/>
        <item x="5888"/>
        <item x="165"/>
        <item x="7246"/>
        <item x="6123"/>
        <item x="732"/>
        <item x="7141"/>
        <item x="8496"/>
        <item x="1968"/>
        <item x="7950"/>
        <item x="8384"/>
        <item x="5731"/>
        <item x="4964"/>
        <item x="7191"/>
        <item x="5429"/>
        <item x="1269"/>
        <item x="244"/>
        <item x="7077"/>
        <item x="13"/>
        <item x="5908"/>
        <item x="3121"/>
        <item x="173"/>
        <item x="6329"/>
        <item x="2193"/>
        <item x="5471"/>
        <item x="5788"/>
        <item x="6705"/>
        <item x="5841"/>
        <item x="4302"/>
        <item x="1919"/>
        <item x="3509"/>
        <item x="3588"/>
        <item x="7923"/>
        <item x="2747"/>
        <item x="2761"/>
        <item x="2980"/>
        <item x="5608"/>
        <item x="1212"/>
        <item x="3280"/>
        <item x="6018"/>
        <item x="5243"/>
        <item x="7296"/>
        <item x="5620"/>
        <item x="4472"/>
        <item x="182"/>
        <item x="6033"/>
        <item x="3803"/>
        <item x="5862"/>
        <item x="572"/>
        <item x="631"/>
        <item x="5208"/>
        <item x="1954"/>
        <item x="671"/>
        <item x="3843"/>
        <item x="5964"/>
        <item x="6203"/>
        <item x="4888"/>
        <item x="4283"/>
        <item x="7770"/>
        <item x="7641"/>
        <item x="7017"/>
        <item x="678"/>
        <item x="1864"/>
        <item x="7539"/>
        <item x="7298"/>
        <item x="1037"/>
        <item x="5634"/>
        <item x="8422"/>
        <item x="3316"/>
        <item x="1980"/>
        <item x="4947"/>
        <item x="4763"/>
        <item x="4720"/>
        <item x="6815"/>
        <item x="3244"/>
        <item x="6109"/>
        <item x="308"/>
        <item x="1158"/>
        <item x="1668"/>
        <item x="5064"/>
        <item x="8429"/>
        <item x="6205"/>
        <item x="3620"/>
        <item x="3782"/>
        <item x="5344"/>
        <item x="6026"/>
        <item x="7478"/>
        <item x="592"/>
        <item x="51"/>
        <item x="5047"/>
        <item x="3623"/>
        <item x="1224"/>
        <item x="5714"/>
        <item x="2719"/>
        <item x="5088"/>
        <item x="2717"/>
        <item x="3637"/>
        <item x="5175"/>
        <item x="3347"/>
        <item x="8012"/>
        <item x="3058"/>
        <item x="4231"/>
        <item x="3199"/>
        <item x="1077"/>
        <item x="5523"/>
        <item x="6419"/>
        <item x="6933"/>
        <item x="7136"/>
        <item x="6075"/>
        <item x="1350"/>
        <item x="4717"/>
        <item x="2966"/>
        <item x="3151"/>
        <item x="7262"/>
        <item x="5773"/>
        <item x="6962"/>
        <item x="6924"/>
        <item x="1868"/>
        <item x="6265"/>
        <item x="2221"/>
        <item x="4979"/>
        <item x="5153"/>
        <item x="7657"/>
        <item x="2967"/>
        <item x="7297"/>
        <item x="2580"/>
        <item x="3880"/>
        <item x="5938"/>
        <item x="3671"/>
        <item x="1448"/>
        <item x="2011"/>
        <item x="6717"/>
        <item x="7311"/>
        <item x="3743"/>
        <item x="5961"/>
        <item x="1299"/>
        <item x="4390"/>
        <item x="5239"/>
        <item x="1271"/>
        <item x="6163"/>
        <item x="6553"/>
        <item x="8465"/>
        <item x="2953"/>
        <item x="6364"/>
        <item x="4854"/>
        <item x="1438"/>
        <item x="3790"/>
        <item x="7132"/>
        <item x="7952"/>
        <item x="6768"/>
        <item x="4029"/>
        <item x="8426"/>
        <item x="1674"/>
        <item x="1340"/>
        <item x="7939"/>
        <item x="3956"/>
        <item x="4590"/>
        <item x="1783"/>
        <item x="2424"/>
        <item x="983"/>
        <item x="8088"/>
        <item x="2440"/>
        <item x="5228"/>
        <item x="6289"/>
        <item x="4380"/>
        <item x="1792"/>
        <item x="2760"/>
        <item x="1976"/>
        <item x="5695"/>
        <item x="3707"/>
        <item x="5641"/>
        <item x="6604"/>
        <item x="6877"/>
        <item x="3831"/>
        <item x="5879"/>
        <item x="5874"/>
        <item x="4916"/>
        <item x="5561"/>
        <item x="5978"/>
        <item x="3099"/>
        <item x="5665"/>
        <item x="7098"/>
        <item x="8315"/>
        <item x="7924"/>
        <item x="7134"/>
        <item x="3209"/>
        <item x="4199"/>
        <item x="6415"/>
        <item x="1496"/>
        <item x="7309"/>
        <item x="5407"/>
        <item x="7421"/>
        <item x="5791"/>
        <item x="4860"/>
        <item x="6034"/>
        <item x="1309"/>
        <item x="1067"/>
        <item x="3685"/>
        <item x="6942"/>
        <item x="6742"/>
        <item x="6689"/>
        <item x="5139"/>
        <item x="6395"/>
        <item x="7435"/>
        <item x="7817"/>
        <item x="6753"/>
        <item x="8325"/>
        <item x="4326"/>
        <item x="1205"/>
        <item x="4865"/>
        <item x="6465"/>
        <item x="7975"/>
        <item x="5020"/>
        <item x="4627"/>
        <item x="1103"/>
        <item x="4657"/>
        <item x="344"/>
        <item x="1829"/>
        <item x="1738"/>
        <item x="5875"/>
        <item x="4856"/>
        <item x="6799"/>
        <item x="241"/>
        <item x="4999"/>
        <item x="941"/>
        <item x="2308"/>
        <item x="3659"/>
        <item x="7197"/>
        <item x="2650"/>
        <item x="1494"/>
        <item x="5459"/>
        <item x="3966"/>
        <item x="4584"/>
        <item x="3749"/>
        <item x="3873"/>
        <item x="1521"/>
        <item x="3107"/>
        <item x="3219"/>
        <item x="4659"/>
        <item x="456"/>
        <item x="5542"/>
        <item x="7911"/>
        <item x="8309"/>
        <item x="1766"/>
        <item x="4851"/>
        <item x="7850"/>
        <item x="5131"/>
        <item x="5768"/>
        <item x="6703"/>
        <item x="8350"/>
        <item x="7087"/>
        <item x="5349"/>
        <item x="6527"/>
        <item x="4829"/>
        <item x="5930"/>
        <item x="7661"/>
        <item x="2550"/>
        <item x="1152"/>
        <item x="6823"/>
        <item x="6700"/>
        <item x="1844"/>
        <item x="7772"/>
        <item x="2677"/>
        <item x="5446"/>
        <item x="656"/>
        <item x="5667"/>
        <item x="320"/>
        <item x="1632"/>
        <item x="6318"/>
        <item x="6988"/>
        <item x="4308"/>
        <item x="6964"/>
        <item x="7417"/>
        <item x="7714"/>
        <item x="229"/>
        <item x="4189"/>
        <item x="1731"/>
        <item x="4304"/>
        <item x="4019"/>
        <item x="6151"/>
        <item x="3415"/>
        <item x="6886"/>
        <item x="6778"/>
        <item x="4797"/>
        <item x="418"/>
        <item x="8006"/>
        <item x="4664"/>
        <item x="1559"/>
        <item x="23"/>
        <item x="1048"/>
        <item x="6491"/>
        <item x="3195"/>
        <item x="4656"/>
        <item x="5025"/>
        <item x="5866"/>
        <item x="466"/>
        <item x="7030"/>
        <item x="1801"/>
        <item x="2285"/>
        <item x="3875"/>
        <item x="7032"/>
        <item x="501"/>
        <item x="7649"/>
        <item x="1056"/>
        <item x="1794"/>
        <item x="8530"/>
        <item x="2262"/>
        <item x="1554"/>
        <item x="1552"/>
        <item x="8135"/>
        <item x="2012"/>
        <item x="8086"/>
        <item x="832"/>
        <item x="3187"/>
        <item x="2923"/>
        <item x="5700"/>
        <item x="5380"/>
        <item x="4273"/>
        <item x="4626"/>
        <item x="1029"/>
        <item x="6350"/>
        <item x="2122"/>
        <item x="8540"/>
        <item x="7476"/>
        <item x="232"/>
        <item x="2798"/>
        <item x="1841"/>
        <item x="8320"/>
        <item x="5240"/>
        <item x="1991"/>
        <item x="6248"/>
        <item x="6786"/>
        <item x="3166"/>
        <item x="1016"/>
        <item x="6282"/>
        <item x="5621"/>
        <item x="3942"/>
        <item x="5566"/>
        <item x="2933"/>
        <item x="5207"/>
        <item x="2676"/>
        <item x="1679"/>
        <item x="1276"/>
        <item x="7040"/>
        <item x="7633"/>
        <item x="3087"/>
        <item x="3155"/>
        <item x="6872"/>
        <item x="4164"/>
        <item x="883"/>
        <item x="7460"/>
        <item x="7248"/>
        <item x="3223"/>
        <item x="876"/>
        <item x="5689"/>
        <item x="3950"/>
        <item x="1675"/>
        <item x="3376"/>
        <item x="6305"/>
        <item x="6376"/>
        <item x="7349"/>
        <item x="5316"/>
        <item x="2198"/>
        <item x="2819"/>
        <item x="3237"/>
        <item x="3925"/>
        <item x="4534"/>
        <item x="6304"/>
        <item x="1631"/>
        <item x="2949"/>
        <item x="578"/>
        <item x="5600"/>
        <item x="4855"/>
        <item x="5091"/>
        <item x="2515"/>
        <item x="5547"/>
        <item x="7315"/>
        <item x="1805"/>
        <item x="4736"/>
        <item x="7089"/>
        <item x="1335"/>
        <item x="2954"/>
        <item x="6413"/>
        <item x="5024"/>
        <item x="4716"/>
        <item x="775"/>
        <item x="2800"/>
        <item x="1009"/>
        <item x="4878"/>
        <item x="5248"/>
        <item x="3100"/>
        <item x="8074"/>
        <item x="8415"/>
        <item x="5040"/>
        <item x="4714"/>
        <item x="6609"/>
        <item x="3000"/>
        <item x="5416"/>
        <item x="5342"/>
        <item x="1347"/>
        <item x="7366"/>
        <item x="3733"/>
        <item x="3610"/>
        <item x="1592"/>
        <item x="2890"/>
        <item x="7535"/>
        <item x="7910"/>
        <item x="6516"/>
        <item x="2433"/>
        <item x="136"/>
        <item x="2220"/>
        <item x="1234"/>
        <item x="5814"/>
        <item x="7295"/>
        <item x="6315"/>
        <item x="1181"/>
        <item x="3086"/>
        <item x="7033"/>
        <item x="52"/>
        <item x="7547"/>
        <item x="8478"/>
        <item x="2197"/>
        <item x="4631"/>
        <item x="1714"/>
        <item x="5281"/>
        <item x="6234"/>
        <item x="3338"/>
        <item x="352"/>
        <item x="791"/>
        <item x="3918"/>
        <item x="4951"/>
        <item x="7490"/>
        <item x="7689"/>
        <item x="905"/>
        <item x="1610"/>
        <item x="85"/>
        <item x="4564"/>
        <item x="8229"/>
        <item x="141"/>
        <item x="7039"/>
        <item x="5816"/>
        <item x="5725"/>
        <item x="8016"/>
        <item x="1322"/>
        <item x="5404"/>
        <item x="4770"/>
        <item x="3015"/>
        <item x="2977"/>
        <item x="599"/>
        <item x="8081"/>
        <item x="2853"/>
        <item x="4063"/>
        <item x="2208"/>
        <item x="3078"/>
        <item x="4221"/>
        <item x="7685"/>
        <item x="1613"/>
        <item x="3522"/>
        <item x="4115"/>
        <item x="207"/>
        <item x="1015"/>
        <item x="677"/>
        <item x="7427"/>
        <item x="1826"/>
        <item x="5092"/>
        <item x="8451"/>
        <item x="151"/>
        <item x="3205"/>
        <item x="3727"/>
        <item x="4411"/>
        <item x="1123"/>
        <item x="3541"/>
        <item x="1024"/>
        <item x="5314"/>
        <item x="5125"/>
        <item x="2399"/>
        <item x="221"/>
        <item x="4455"/>
        <item x="5676"/>
        <item x="43"/>
        <item x="1010"/>
        <item x="7162"/>
        <item x="5857"/>
        <item x="7760"/>
        <item x="3505"/>
        <item x="709"/>
        <item x="3143"/>
        <item x="1881"/>
        <item x="5052"/>
        <item x="7768"/>
        <item x="7488"/>
        <item x="6406"/>
        <item x="2342"/>
        <item x="2928"/>
        <item x="5831"/>
        <item x="7798"/>
        <item x="3546"/>
        <item x="2259"/>
        <item x="5578"/>
        <item x="5894"/>
        <item x="3799"/>
        <item x="995"/>
        <item x="6285"/>
        <item x="7540"/>
        <item x="4240"/>
        <item x="6445"/>
        <item x="8551"/>
        <item x="603"/>
        <item x="2619"/>
        <item x="8485"/>
        <item x="896"/>
        <item x="3203"/>
        <item x="5559"/>
        <item x="7482"/>
        <item x="2500"/>
        <item x="4948"/>
        <item x="4820"/>
        <item x="2303"/>
        <item x="3343"/>
        <item x="2068"/>
        <item x="5305"/>
        <item x="6457"/>
        <item x="7687"/>
        <item x="7423"/>
        <item x="3636"/>
        <item x="340"/>
        <item x="7740"/>
        <item x="871"/>
        <item x="111"/>
        <item x="5959"/>
        <item x="4945"/>
        <item x="1401"/>
        <item x="666"/>
        <item x="1596"/>
        <item x="5635"/>
        <item x="7491"/>
        <item x="363"/>
        <item x="181"/>
        <item x="5552"/>
        <item x="7948"/>
        <item x="4489"/>
        <item x="7187"/>
        <item x="1395"/>
        <item x="1122"/>
        <item x="5276"/>
        <item x="4926"/>
        <item x="1511"/>
        <item x="4648"/>
        <item x="3517"/>
        <item x="5553"/>
        <item x="3734"/>
        <item x="6854"/>
        <item x="2652"/>
        <item x="4340"/>
        <item x="2088"/>
        <item x="891"/>
        <item x="4077"/>
        <item x="394"/>
        <item x="406"/>
        <item x="7368"/>
        <item x="3183"/>
        <item x="1360"/>
        <item x="3839"/>
        <item x="253"/>
        <item x="980"/>
        <item x="1555"/>
        <item x="3483"/>
        <item x="3398"/>
        <item x="4088"/>
        <item x="7576"/>
        <item x="7189"/>
        <item x="6271"/>
        <item x="4544"/>
        <item x="3028"/>
        <item x="4942"/>
        <item x="8005"/>
        <item x="5958"/>
        <item x="4963"/>
        <item x="5364"/>
        <item x="3508"/>
        <item x="6558"/>
        <item x="3043"/>
        <item x="1283"/>
        <item x="3130"/>
        <item x="1434"/>
        <item x="7431"/>
        <item x="3070"/>
        <item x="930"/>
        <item x="121"/>
        <item x="6857"/>
        <item x="2692"/>
        <item x="7347"/>
        <item x="4996"/>
        <item x="5412"/>
        <item x="2166"/>
        <item x="3648"/>
        <item x="6070"/>
        <item x="4793"/>
        <item x="3491"/>
        <item x="5253"/>
        <item x="5338"/>
        <item x="5605"/>
        <item x="3254"/>
        <item x="7137"/>
        <item x="2629"/>
        <item x="1110"/>
        <item x="5766"/>
        <item x="4107"/>
        <item x="7407"/>
        <item x="7879"/>
        <item x="890"/>
        <item x="2602"/>
        <item x="6254"/>
        <item x="3386"/>
        <item x="5056"/>
        <item x="6411"/>
        <item x="4907"/>
        <item x="6502"/>
        <item x="280"/>
        <item x="763"/>
        <item x="1415"/>
        <item x="2740"/>
        <item x="817"/>
        <item x="5512"/>
        <item x="7372"/>
        <item x="385"/>
        <item x="1370"/>
        <item x="520"/>
        <item x="3053"/>
        <item x="6160"/>
        <item x="213"/>
        <item x="6102"/>
        <item x="1930"/>
        <item x="784"/>
        <item x="725"/>
        <item x="7344"/>
        <item x="8253"/>
        <item x="4817"/>
        <item x="8053"/>
        <item x="1420"/>
        <item x="2508"/>
        <item x="7888"/>
        <item x="6980"/>
        <item x="2497"/>
        <item x="848"/>
        <item x="1221"/>
        <item x="5272"/>
        <item x="7208"/>
        <item x="3919"/>
        <item x="2420"/>
        <item x="4713"/>
        <item x="5931"/>
        <item x="2178"/>
        <item x="4871"/>
        <item x="6977"/>
        <item x="3469"/>
        <item x="3175"/>
        <item x="1742"/>
        <item x="8340"/>
        <item x="5891"/>
        <item x="1165"/>
        <item x="1934"/>
        <item x="1365"/>
        <item x="6325"/>
        <item x="684"/>
        <item x="5050"/>
        <item x="1491"/>
        <item x="2621"/>
        <item x="5277"/>
        <item x="624"/>
        <item x="2830"/>
        <item x="64"/>
        <item x="3646"/>
        <item x="7323"/>
        <item x="4621"/>
        <item x="56"/>
        <item x="2257"/>
        <item x="3333"/>
        <item x="441"/>
        <item x="6216"/>
        <item x="984"/>
        <item x="4064"/>
        <item x="2159"/>
        <item x="5686"/>
        <item x="7463"/>
        <item x="3719"/>
        <item x="6954"/>
        <item x="7035"/>
        <item x="3488"/>
        <item x="1846"/>
        <item x="5480"/>
        <item x="5415"/>
        <item x="4573"/>
        <item x="3670"/>
        <item x="3459"/>
        <item x="1063"/>
        <item x="2477"/>
        <item x="698"/>
        <item x="6192"/>
        <item x="3895"/>
        <item x="4549"/>
        <item x="4765"/>
        <item x="7483"/>
        <item x="2626"/>
        <item x="1058"/>
        <item x="7304"/>
        <item x="6228"/>
        <item x="78"/>
        <item x="895"/>
        <item x="1656"/>
        <item x="1845"/>
        <item x="1326"/>
        <item x="1294"/>
        <item x="778"/>
        <item x="3402"/>
        <item x="2583"/>
        <item x="1461"/>
        <item x="1290"/>
        <item x="7708"/>
        <item x="1062"/>
        <item x="1132"/>
        <item x="5224"/>
        <item x="509"/>
        <item x="5615"/>
        <item x="6054"/>
        <item x="3961"/>
        <item x="6542"/>
        <item x="3518"/>
        <item x="7876"/>
        <item x="6507"/>
        <item x="3157"/>
        <item x="8548"/>
        <item x="4777"/>
        <item x="16"/>
        <item x="3497"/>
        <item x="3184"/>
        <item x="2504"/>
        <item x="3717"/>
        <item x="560"/>
        <item x="4224"/>
        <item x="1270"/>
        <item x="2667"/>
        <item x="3194"/>
        <item x="3323"/>
        <item x="8233"/>
        <item x="7457"/>
        <item x="1756"/>
        <item x="5297"/>
        <item x="5994"/>
        <item x="5352"/>
        <item x="4048"/>
        <item x="5083"/>
        <item x="3662"/>
        <item x="2569"/>
        <item x="6252"/>
        <item x="565"/>
        <item x="738"/>
        <item x="1550"/>
        <item x="5030"/>
        <item x="6121"/>
        <item x="8039"/>
        <item x="5683"/>
        <item x="4537"/>
        <item x="6509"/>
        <item x="432"/>
        <item x="4772"/>
        <item x="4543"/>
        <item x="3571"/>
        <item x="7744"/>
        <item x="8363"/>
        <item x="6396"/>
        <item x="6178"/>
        <item x="2152"/>
        <item x="1818"/>
        <item x="598"/>
        <item x="3023"/>
        <item x="7293"/>
        <item x="7669"/>
        <item x="5213"/>
        <item x="4730"/>
        <item x="7144"/>
        <item x="6755"/>
        <item x="3446"/>
        <item x="7064"/>
        <item x="8165"/>
        <item x="7825"/>
        <item x="1729"/>
        <item x="1951"/>
        <item x="2807"/>
        <item x="2225"/>
        <item x="5294"/>
        <item x="7659"/>
        <item x="2376"/>
        <item x="5979"/>
        <item x="2435"/>
        <item x="1109"/>
        <item x="6744"/>
        <item x="6512"/>
        <item x="1142"/>
        <item x="8475"/>
        <item x="8132"/>
        <item x="1163"/>
        <item x="5824"/>
        <item x="6653"/>
        <item x="2555"/>
        <item x="3720"/>
        <item x="7405"/>
        <item x="8193"/>
        <item x="7890"/>
        <item x="2004"/>
        <item x="5895"/>
        <item x="3358"/>
        <item x="2849"/>
        <item x="8194"/>
        <item x="114"/>
        <item x="2317"/>
        <item x="2870"/>
        <item x="5927"/>
        <item x="731"/>
        <item x="4578"/>
        <item x="1379"/>
        <item x="7555"/>
        <item x="1512"/>
        <item x="4175"/>
        <item x="2136"/>
        <item x="5185"/>
        <item x="4693"/>
        <item x="2255"/>
        <item x="859"/>
        <item x="193"/>
        <item x="2488"/>
        <item x="4594"/>
        <item x="356"/>
        <item x="375"/>
        <item x="7829"/>
        <item x="6261"/>
        <item x="7519"/>
        <item x="1692"/>
        <item x="5771"/>
        <item x="547"/>
        <item x="1227"/>
        <item x="4218"/>
        <item x="98"/>
        <item x="4983"/>
        <item x="2038"/>
        <item x="585"/>
        <item x="4759"/>
        <item x="1684"/>
        <item x="4665"/>
        <item x="7915"/>
        <item x="3269"/>
        <item x="4335"/>
        <item x="63"/>
        <item x="935"/>
        <item x="1755"/>
        <item x="379"/>
        <item x="3677"/>
        <item x="3369"/>
        <item x="8440"/>
        <item x="3871"/>
        <item x="1249"/>
        <item x="2100"/>
        <item x="3835"/>
        <item x="3144"/>
        <item x="5666"/>
        <item x="5755"/>
        <item x="3850"/>
        <item x="150"/>
        <item x="7611"/>
        <item x="5565"/>
        <item x="2978"/>
        <item x="3234"/>
        <item x="1451"/>
        <item x="5169"/>
        <item x="2699"/>
        <item x="2015"/>
        <item x="3437"/>
        <item x="2130"/>
        <item x="1171"/>
        <item x="6126"/>
        <item x="7019"/>
        <item x="1044"/>
        <item x="5610"/>
        <item x="2296"/>
        <item x="6885"/>
        <item x="4068"/>
        <item x="645"/>
        <item x="7758"/>
        <item x="5880"/>
        <item x="5780"/>
        <item x="4647"/>
        <item x="6911"/>
        <item x="8251"/>
        <item x="5855"/>
        <item x="5550"/>
        <item x="739"/>
        <item x="6198"/>
        <item x="6560"/>
        <item x="3581"/>
        <item x="1959"/>
        <item x="411"/>
        <item x="4977"/>
        <item x="2814"/>
        <item x="2410"/>
        <item x="4122"/>
        <item x="5536"/>
        <item x="5332"/>
        <item x="7973"/>
        <item x="4452"/>
        <item x="469"/>
        <item x="825"/>
        <item x="3388"/>
        <item x="3580"/>
        <item x="3167"/>
        <item x="6424"/>
        <item x="5187"/>
        <item x="6593"/>
        <item x="2581"/>
        <item x="3898"/>
        <item x="6110"/>
        <item x="5564"/>
        <item x="7724"/>
        <item x="5988"/>
        <item x="8263"/>
        <item x="949"/>
        <item x="1457"/>
        <item x="6044"/>
        <item x="7653"/>
        <item x="8210"/>
        <item x="2843"/>
        <item x="167"/>
        <item x="6238"/>
        <item x="6359"/>
        <item x="4032"/>
        <item x="8245"/>
        <item x="906"/>
        <item x="1607"/>
        <item x="4377"/>
        <item x="4771"/>
        <item x="3972"/>
        <item x="256"/>
        <item x="3741"/>
        <item x="5490"/>
        <item x="8447"/>
        <item x="5995"/>
        <item x="5070"/>
        <item x="4025"/>
        <item x="8069"/>
        <item x="1744"/>
        <item x="219"/>
        <item x="2627"/>
        <item x="4972"/>
        <item x="4679"/>
        <item x="1572"/>
        <item x="8186"/>
        <item x="4732"/>
        <item x="3561"/>
        <item x="6442"/>
        <item x="6941"/>
        <item x="3891"/>
        <item x="1912"/>
        <item x="1943"/>
        <item x="4827"/>
        <item x="2616"/>
        <item x="1539"/>
        <item x="5108"/>
        <item x="2099"/>
        <item x="1076"/>
        <item x="2195"/>
        <item x="7632"/>
        <item x="7591"/>
        <item x="7942"/>
        <item x="4834"/>
        <item x="2778"/>
        <item x="3035"/>
        <item x="1560"/>
        <item x="8007"/>
        <item x="3748"/>
        <item x="3673"/>
        <item x="8172"/>
        <item x="3978"/>
        <item x="2258"/>
        <item x="1442"/>
        <item x="4059"/>
        <item x="1055"/>
        <item x="4881"/>
        <item x="1719"/>
        <item x="4742"/>
        <item x="2860"/>
        <item x="6145"/>
        <item x="5252"/>
        <item x="3030"/>
        <item x="1573"/>
        <item x="2706"/>
        <item x="7074"/>
        <item x="1663"/>
        <item x="5143"/>
        <item x="1213"/>
        <item x="1693"/>
        <item x="2607"/>
        <item x="803"/>
        <item x="2263"/>
        <item x="3142"/>
        <item x="6597"/>
        <item x="4362"/>
        <item x="2542"/>
        <item x="6483"/>
        <item x="6158"/>
        <item x="3302"/>
        <item x="92"/>
        <item x="669"/>
        <item x="7626"/>
        <item x="5218"/>
        <item x="8510"/>
        <item x="8048"/>
        <item x="30"/>
        <item x="303"/>
        <item x="4715"/>
        <item x="6250"/>
        <item x="2252"/>
        <item x="7023"/>
        <item x="1586"/>
        <item x="2403"/>
        <item x="911"/>
        <item x="129"/>
        <item x="6908"/>
        <item x="7094"/>
        <item x="2950"/>
        <item x="1102"/>
        <item x="5677"/>
        <item x="4417"/>
        <item x="3941"/>
        <item x="2513"/>
        <item x="1178"/>
        <item x="5005"/>
        <item x="539"/>
        <item x="3473"/>
        <item x="4705"/>
        <item x="1116"/>
        <item x="2277"/>
        <item x="2934"/>
        <item x="7704"/>
        <item x="5099"/>
        <item x="7486"/>
        <item x="3722"/>
        <item x="5288"/>
        <item x="2708"/>
        <item x="4809"/>
        <item x="3899"/>
        <item x="4432"/>
        <item x="610"/>
        <item x="2828"/>
        <item x="5599"/>
        <item x="1947"/>
        <item x="958"/>
        <item x="1623"/>
        <item x="3710"/>
        <item x="105"/>
        <item x="3097"/>
        <item x="654"/>
        <item x="2008"/>
        <item x="3098"/>
        <item x="1027"/>
        <item x="4531"/>
        <item x="6313"/>
        <item x="1436"/>
        <item x="5704"/>
        <item x="8207"/>
        <item x="909"/>
        <item x="8358"/>
        <item x="5123"/>
        <item x="8089"/>
        <item x="3632"/>
        <item x="2247"/>
        <item x="7586"/>
        <item x="3020"/>
        <item x="3834"/>
        <item x="2589"/>
        <item x="4050"/>
        <item x="696"/>
        <item x="1717"/>
        <item x="7513"/>
        <item x="6212"/>
        <item x="5889"/>
        <item x="2358"/>
        <item x="5646"/>
        <item x="5527"/>
        <item x="5749"/>
        <item x="5709"/>
        <item x="8055"/>
        <item x="2557"/>
        <item x="8179"/>
        <item x="461"/>
        <item x="72"/>
        <item x="4117"/>
        <item x="3970"/>
        <item x="7938"/>
        <item x="3664"/>
        <item x="7854"/>
        <item x="5829"/>
        <item x="7402"/>
        <item x="6058"/>
        <item x="4086"/>
        <item x="5760"/>
        <item x="3963"/>
        <item x="3504"/>
        <item x="3801"/>
        <item x="2191"/>
        <item x="6181"/>
        <item x="5104"/>
        <item x="7629"/>
        <item x="3434"/>
        <item x="2779"/>
        <item x="7533"/>
        <item x="4476"/>
        <item x="5499"/>
        <item x="3282"/>
        <item x="7916"/>
        <item x="397"/>
        <item x="750"/>
        <item x="5736"/>
        <item x="243"/>
        <item x="5858"/>
        <item x="2164"/>
        <item x="3602"/>
        <item x="1622"/>
        <item x="2697"/>
        <item x="3731"/>
        <item x="1873"/>
        <item x="5427"/>
        <item x="3455"/>
        <item x="5329"/>
        <item x="7097"/>
        <item x="957"/>
        <item x="7516"/>
        <item x="7715"/>
        <item x="6257"/>
        <item x="3694"/>
        <item x="2972"/>
        <item x="4650"/>
        <item x="2160"/>
        <item x="617"/>
        <item x="8064"/>
        <item x="2388"/>
        <item x="2146"/>
        <item x="268"/>
        <item x="4374"/>
        <item x="611"/>
        <item x="1703"/>
        <item x="180"/>
        <item x="3795"/>
        <item x="3938"/>
        <item x="6327"/>
        <item x="4555"/>
        <item x="3372"/>
        <item x="3768"/>
        <item x="1094"/>
        <item x="4799"/>
        <item x="86"/>
        <item x="1149"/>
        <item x="5008"/>
        <item x="8127"/>
        <item x="2892"/>
        <item x="12"/>
        <item x="1747"/>
        <item x="7767"/>
        <item x="8139"/>
        <item x="6209"/>
        <item x="3909"/>
        <item x="571"/>
        <item x="6978"/>
        <item x="8149"/>
        <item x="2899"/>
        <item x="968"/>
        <item x="7142"/>
        <item x="5970"/>
        <item x="815"/>
        <item x="2780"/>
        <item x="2645"/>
        <item x="1387"/>
        <item x="7682"/>
        <item x="3284"/>
        <item x="4058"/>
        <item x="5430"/>
        <item x="3452"/>
        <item x="8037"/>
        <item x="4287"/>
        <item x="8200"/>
        <item x="7741"/>
        <item x="2260"/>
        <item x="154"/>
        <item x="6637"/>
        <item x="4689"/>
        <item x="2390"/>
        <item x="5303"/>
        <item x="6208"/>
        <item x="3364"/>
        <item x="1167"/>
        <item x="5400"/>
        <item x="3036"/>
        <item x="231"/>
        <item x="3365"/>
        <item x="1333"/>
        <item x="5333"/>
        <item x="2789"/>
        <item x="3603"/>
        <item x="3010"/>
        <item x="3780"/>
        <item x="512"/>
        <item x="2685"/>
        <item x="7545"/>
        <item x="549"/>
        <item x="1657"/>
        <item x="4708"/>
        <item x="508"/>
        <item x="5757"/>
        <item x="4891"/>
        <item x="2903"/>
        <item x="4294"/>
        <item x="5299"/>
        <item x="5873"/>
        <item x="3587"/>
        <item x="6654"/>
        <item x="1995"/>
        <item x="8147"/>
        <item x="5869"/>
        <item x="8212"/>
        <item x="2588"/>
        <item x="2942"/>
        <item x="3775"/>
        <item x="3141"/>
        <item x="567"/>
        <item x="1981"/>
        <item x="2318"/>
        <item x="3808"/>
        <item x="3769"/>
        <item x="3665"/>
        <item x="206"/>
        <item x="7707"/>
        <item x="192"/>
        <item x="8177"/>
        <item x="2059"/>
        <item x="915"/>
        <item x="5164"/>
        <item x="5421"/>
        <item x="3699"/>
        <item x="4579"/>
        <item x="7210"/>
        <item x="5853"/>
        <item x="3553"/>
        <item x="1023"/>
        <item x="3019"/>
        <item x="291"/>
        <item x="5468"/>
        <item x="6180"/>
        <item x="6365"/>
        <item x="3189"/>
        <item x="5460"/>
        <item x="1080"/>
        <item x="3894"/>
        <item x="6690"/>
        <item x="6760"/>
        <item x="3651"/>
        <item x="6041"/>
        <item x="5530"/>
        <item x="2618"/>
        <item x="5715"/>
        <item x="7713"/>
        <item x="1810"/>
        <item x="6076"/>
        <item x="5775"/>
        <item x="4931"/>
        <item x="5124"/>
        <item x="6706"/>
        <item x="6133"/>
        <item x="4408"/>
        <item x="6260"/>
        <item x="5160"/>
        <item x="7388"/>
        <item x="279"/>
        <item x="1646"/>
        <item x="6131"/>
        <item x="853"/>
        <item x="5939"/>
        <item x="140"/>
        <item x="7278"/>
        <item x="7149"/>
        <item x="208"/>
        <item x="839"/>
        <item x="3378"/>
        <item x="559"/>
        <item x="2821"/>
        <item x="8214"/>
        <item x="844"/>
        <item x="1396"/>
        <item x="4598"/>
        <item x="7702"/>
        <item x="5493"/>
        <item x="5738"/>
        <item x="7763"/>
        <item x="2766"/>
        <item x="2185"/>
        <item x="5365"/>
        <item x="638"/>
        <item x="5627"/>
        <item x="4706"/>
        <item x="2786"/>
        <item x="4988"/>
        <item x="651"/>
        <item x="2738"/>
        <item x="2306"/>
        <item x="4930"/>
        <item x="292"/>
        <item x="2315"/>
        <item x="802"/>
        <item x="1410"/>
        <item x="1278"/>
        <item x="6546"/>
        <item x="3567"/>
        <item x="3342"/>
        <item x="8166"/>
        <item x="2524"/>
        <item x="4876"/>
        <item x="2423"/>
        <item x="888"/>
        <item x="3684"/>
        <item x="6276"/>
        <item x="4072"/>
        <item x="4041"/>
        <item x="843"/>
        <item x="3678"/>
        <item x="1135"/>
        <item x="3922"/>
        <item x="5100"/>
        <item x="3101"/>
        <item x="3532"/>
        <item x="8128"/>
        <item x="5473"/>
        <item x="3063"/>
        <item x="2070"/>
        <item x="4130"/>
        <item x="6543"/>
        <item x="6013"/>
        <item x="1502"/>
        <item x="8129"/>
        <item x="1726"/>
        <item x="6492"/>
        <item x="6648"/>
        <item x="1452"/>
        <item x="2442"/>
        <item x="5500"/>
        <item x="1040"/>
        <item x="1974"/>
        <item x="8562"/>
        <item x="6337"/>
        <item x="8220"/>
        <item x="3810"/>
        <item x="4850"/>
        <item x="4017"/>
        <item x="6800"/>
        <item x="351"/>
        <item x="2314"/>
        <item x="1117"/>
        <item x="642"/>
        <item x="948"/>
        <item x="3315"/>
        <item x="6136"/>
        <item x="7589"/>
        <item x="4276"/>
        <item x="488"/>
        <item x="3014"/>
        <item x="1971"/>
        <item x="7742"/>
        <item x="33"/>
        <item x="2855"/>
        <item x="2827"/>
        <item x="2381"/>
        <item x="66"/>
        <item x="6138"/>
        <item x="4941"/>
        <item x="553"/>
        <item x="5000"/>
        <item x="1777"/>
        <item x="1516"/>
        <item x="50"/>
        <item x="3085"/>
        <item x="1427"/>
        <item x="6458"/>
        <item x="7256"/>
        <item x="2665"/>
        <item x="7183"/>
        <item x="636"/>
        <item x="496"/>
        <item x="339"/>
        <item x="7711"/>
        <item x="4429"/>
        <item x="590"/>
        <item x="6177"/>
        <item x="6159"/>
        <item x="2347"/>
        <item x="7998"/>
        <item x="7989"/>
        <item x="2941"/>
        <item x="665"/>
        <item x="3330"/>
        <item x="7498"/>
        <item x="6078"/>
        <item x="4010"/>
        <item x="3450"/>
        <item x="1535"/>
        <item x="3215"/>
        <item x="4499"/>
        <item x="3478"/>
        <item x="2147"/>
        <item x="6996"/>
        <item x="3271"/>
        <item x="6368"/>
        <item x="6855"/>
        <item x="4684"/>
        <item x="5426"/>
        <item x="2033"/>
        <item x="4636"/>
        <item x="3496"/>
        <item x="1146"/>
        <item x="7569"/>
        <item x="2071"/>
        <item x="5806"/>
        <item x="7764"/>
        <item x="1372"/>
        <item x="1653"/>
        <item x="3586"/>
        <item x="6284"/>
        <item x="7755"/>
        <item x="3075"/>
        <item x="6335"/>
        <item x="3544"/>
        <item x="7101"/>
        <item x="3539"/>
        <item x="7473"/>
        <item x="7305"/>
        <item x="657"/>
        <item x="5271"/>
        <item x="7905"/>
        <item x="1870"/>
        <item x="5965"/>
        <item x="502"/>
        <item x="548"/>
        <item x="6319"/>
        <item x="5355"/>
        <item x="6185"/>
        <item x="2295"/>
        <item x="6817"/>
        <item x="6932"/>
        <item x="3392"/>
        <item x="5743"/>
        <item x="2554"/>
        <item x="6827"/>
        <item x="689"/>
        <item x="5835"/>
        <item x="1003"/>
        <item x="7443"/>
        <item x="4015"/>
        <item x="278"/>
        <item x="910"/>
        <item x="7585"/>
        <item x="4601"/>
        <item x="2762"/>
        <item x="4816"/>
        <item x="3798"/>
        <item x="6331"/>
        <item x="3"/>
        <item x="112"/>
        <item x="4798"/>
        <item x="1677"/>
        <item x="3537"/>
        <item x="4762"/>
        <item x="6114"/>
        <item x="1664"/>
        <item x="1743"/>
        <item x="5795"/>
        <item x="6887"/>
        <item x="3468"/>
        <item x="8076"/>
        <item x="3862"/>
        <item x="1390"/>
        <item x="1661"/>
        <item x="3501"/>
        <item x="798"/>
        <item x="5802"/>
        <item x="409"/>
        <item x="833"/>
        <item x="4402"/>
        <item x="2325"/>
        <item x="3864"/>
        <item x="1373"/>
        <item x="1157"/>
        <item x="2993"/>
        <item x="2659"/>
        <item x="1259"/>
        <item x="5807"/>
        <item x="4557"/>
        <item x="4911"/>
        <item x="8298"/>
        <item x="2180"/>
        <item x="7902"/>
        <item x="1932"/>
        <item x="4789"/>
        <item x="242"/>
        <item x="7530"/>
        <item x="1118"/>
        <item x="2253"/>
        <item x="3643"/>
        <item x="2446"/>
        <item x="1666"/>
        <item x="5244"/>
        <item x="2207"/>
        <item x="704"/>
        <item x="3989"/>
        <item x="4057"/>
        <item x="8067"/>
        <item x="2234"/>
        <item x="5422"/>
        <item x="6045"/>
        <item x="7129"/>
        <item x="5134"/>
        <item x="7815"/>
        <item x="2906"/>
        <item x="62"/>
        <item x="4230"/>
        <item x="1425"/>
        <item x="3292"/>
        <item x="2077"/>
        <item x="2471"/>
        <item x="550"/>
        <item x="2932"/>
        <item x="1247"/>
        <item x="8473"/>
        <item x="254"/>
        <item x="7780"/>
        <item x="161"/>
        <item x="8412"/>
        <item x="6610"/>
        <item x="1850"/>
        <item x="421"/>
        <item x="3819"/>
        <item x="1952"/>
        <item x="1780"/>
        <item x="7735"/>
        <item x="3198"/>
        <item x="2640"/>
        <item x="7266"/>
        <item x="1482"/>
        <item x="5046"/>
        <item x="6943"/>
        <item x="4835"/>
        <item x="7237"/>
        <item x="1054"/>
        <item x="2238"/>
        <item x="1014"/>
        <item x="2898"/>
        <item x="7458"/>
        <item x="1341"/>
        <item x="7709"/>
        <item x="4053"/>
        <item x="707"/>
        <item x="6366"/>
        <item x="857"/>
        <item x="1723"/>
        <item x="1220"/>
        <item x="5984"/>
        <item x="6287"/>
        <item x="695"/>
        <item x="338"/>
        <item x="8134"/>
        <item x="3718"/>
        <item x="3241"/>
        <item x="2397"/>
        <item x="3778"/>
        <item x="7771"/>
        <item x="8480"/>
        <item x="3221"/>
        <item x="2134"/>
        <item x="5283"/>
        <item x="7254"/>
        <item x="5982"/>
        <item x="21"/>
        <item x="4001"/>
        <item x="749"/>
        <item x="110"/>
        <item x="315"/>
        <item x="304"/>
        <item x="7896"/>
        <item x="1880"/>
        <item x="1585"/>
        <item x="7737"/>
        <item x="6871"/>
        <item x="8117"/>
        <item x="3540"/>
        <item x="3900"/>
        <item x="5645"/>
        <item x="3827"/>
        <item x="8195"/>
        <item x="1920"/>
        <item x="5872"/>
        <item x="3407"/>
        <item x="3921"/>
        <item x="5438"/>
        <item x="3188"/>
        <item x="362"/>
        <item x="2464"/>
        <item x="1890"/>
        <item x="4588"/>
        <item x="266"/>
        <item x="3820"/>
        <item x="5268"/>
        <item x="6397"/>
        <item x="97"/>
        <item x="5392"/>
        <item x="2094"/>
        <item x="5626"/>
        <item x="5144"/>
        <item x="3904"/>
        <item x="3912"/>
        <item x="2043"/>
        <item x="8269"/>
        <item x="8202"/>
        <item x="168"/>
        <item x="2153"/>
        <item x="79"/>
        <item x="1827"/>
        <item x="705"/>
        <item x="4819"/>
        <item x="1476"/>
        <item x="1857"/>
        <item x="2726"/>
        <item x="3113"/>
        <item x="8571"/>
        <item x="8062"/>
        <item x="4658"/>
        <item x="84"/>
        <item x="2664"/>
        <item x="7538"/>
        <item x="7642"/>
        <item x="3658"/>
        <item x="1595"/>
        <item x="1543"/>
        <item x="8487"/>
        <item x="2891"/>
        <item x="3923"/>
        <item x="928"/>
        <item x="3615"/>
        <item x="7652"/>
        <item x="1807"/>
        <item x="7314"/>
        <item x="1033"/>
        <item x="532"/>
        <item x="302"/>
        <item x="8105"/>
        <item x="290"/>
        <item x="367"/>
        <item x="8260"/>
        <item x="3186"/>
        <item x="1803"/>
        <item x="5149"/>
        <item x="3122"/>
        <item x="3926"/>
        <item x="604"/>
        <item x="3729"/>
        <item x="3289"/>
        <item x="7575"/>
        <item x="6322"/>
        <item x="7548"/>
        <item x="1164"/>
        <item x="2128"/>
        <item x="6967"/>
        <item x="1882"/>
        <item x="7529"/>
        <item x="3421"/>
        <item x="6909"/>
        <item x="1896"/>
        <item x="6990"/>
        <item x="601"/>
        <item x="40"/>
        <item x="447"/>
        <item x="4663"/>
        <item x="1897"/>
        <item x="326"/>
        <item x="1091"/>
        <item x="6594"/>
        <item x="3236"/>
        <item x="6981"/>
        <item x="8236"/>
        <item x="3307"/>
        <item x="5401"/>
        <item x="71"/>
        <item x="5663"/>
        <item x="992"/>
        <item x="5915"/>
        <item x="2119"/>
        <item x="1538"/>
        <item x="3211"/>
        <item x="2495"/>
        <item x="1977"/>
        <item x="5878"/>
        <item x="8106"/>
        <item x="5586"/>
        <item x="3869"/>
        <item x="1630"/>
        <item x="3527"/>
        <item x="7967"/>
        <item x="5900"/>
        <item x="6412"/>
        <item x="8559"/>
        <item x="2881"/>
        <item x="8248"/>
        <item x="2848"/>
        <item x="1028"/>
        <item x="1667"/>
        <item x="583"/>
        <item x="5910"/>
        <item x="2271"/>
        <item x="2249"/>
        <item x="8040"/>
        <item x="6097"/>
        <item x="612"/>
        <item x="6184"/>
        <item x="1202"/>
        <item x="5482"/>
        <item x="4674"/>
        <item x="25"/>
        <item x="3868"/>
        <item x="7793"/>
        <item x="2991"/>
        <item x="3118"/>
        <item x="499"/>
        <item x="3830"/>
        <item x="2657"/>
        <item x="205"/>
        <item x="1715"/>
        <item x="2739"/>
        <item x="5510"/>
        <item x="3355"/>
        <item x="5184"/>
        <item x="3635"/>
        <item x="6925"/>
        <item x="3528"/>
        <item x="761"/>
        <item x="3294"/>
        <item x="710"/>
        <item x="8388"/>
        <item x="5919"/>
        <item x="498"/>
        <item x="925"/>
        <item x="1358"/>
        <item x="5917"/>
        <item x="4131"/>
        <item x="8103"/>
        <item x="7536"/>
        <item x="218"/>
        <item x="2214"/>
        <item x="7543"/>
        <item x="5063"/>
        <item x="1153"/>
        <item x="230"/>
        <item x="4903"/>
        <item x="1786"/>
        <item x="745"/>
        <item x="7361"/>
        <item x="1112"/>
        <item x="5942"/>
        <item x="6772"/>
        <item x="1291"/>
        <item x="2871"/>
        <item x="6202"/>
        <item x="7645"/>
        <item x="8261"/>
        <item x="1740"/>
        <item x="7769"/>
        <item x="1616"/>
        <item x="5302"/>
        <item x="6508"/>
        <item x="765"/>
        <item x="7514"/>
        <item x="4967"/>
        <item x="1636"/>
        <item x="1443"/>
        <item x="166"/>
        <item x="5573"/>
        <item x="5026"/>
        <item x="73"/>
        <item x="4007"/>
        <item x="3261"/>
        <item x="179"/>
        <item x="720"/>
        <item x="5637"/>
        <item x="3853"/>
        <item x="8522"/>
        <item x="155"/>
        <item x="8336"/>
        <item x="4912"/>
        <item x="6482"/>
        <item x="4398"/>
        <item x="796"/>
        <item x="2346"/>
        <item x="2036"/>
        <item x="5464"/>
        <item x="4461"/>
        <item x="6155"/>
        <item x="314"/>
        <item x="3350"/>
        <item x="327"/>
        <item x="3626"/>
        <item x="2559"/>
        <item x="3783"/>
        <item x="8184"/>
        <item x="6620"/>
        <item x="632"/>
        <item x="3933"/>
        <item x="7995"/>
        <item x="6399"/>
        <item x="511"/>
        <item x="4085"/>
        <item x="1359"/>
        <item x="5395"/>
        <item x="6965"/>
        <item x="2276"/>
        <item x="2749"/>
        <item x="673"/>
        <item x="3371"/>
        <item x="4778"/>
        <item x="7827"/>
        <item x="1650"/>
        <item x="1223"/>
        <item x="5161"/>
        <item x="5785"/>
        <item x="3858"/>
        <item x="3206"/>
        <item x="1633"/>
        <item x="2924"/>
        <item x="3530"/>
        <item x="7872"/>
        <item x="7851"/>
        <item x="2746"/>
        <item x="2042"/>
        <item x="2384"/>
        <item x="3408"/>
        <item x="6998"/>
        <item x="7047"/>
        <item x="1534"/>
        <item x="3723"/>
        <item x="8196"/>
        <item x="5672"/>
        <item x="2721"/>
        <item x="8240"/>
        <item x="7647"/>
        <item x="2822"/>
        <item x="1503"/>
        <item x="2593"/>
        <item x="365"/>
        <item x="1851"/>
        <item x="7233"/>
        <item x="5105"/>
        <item x="4892"/>
        <item x="5233"/>
        <item x="6002"/>
        <item x="8249"/>
        <item x="8019"/>
        <item x="2124"/>
        <item x="3740"/>
        <item x="6040"/>
        <item x="1187"/>
        <item x="7813"/>
        <item x="7310"/>
        <item x="7260"/>
        <item x="7288"/>
        <item x="5431"/>
        <item x="3329"/>
        <item x="3420"/>
        <item x="1417"/>
        <item x="2373"/>
        <item x="8337"/>
        <item x="514"/>
        <item x="1531"/>
        <item x="6693"/>
        <item x="2470"/>
        <item x="1770"/>
        <item x="7045"/>
        <item x="1453"/>
        <item x="977"/>
        <item x="4933"/>
        <item x="1081"/>
        <item x="2984"/>
        <item x="8333"/>
        <item x="1908"/>
        <item x="7371"/>
        <item x="7796"/>
        <item x="8264"/>
        <item x="978"/>
        <item x="3447"/>
        <item x="6533"/>
        <item x="1419"/>
        <item x="99"/>
        <item x="7364"/>
        <item x="947"/>
        <item x="764"/>
        <item x="7596"/>
        <item x="374"/>
        <item x="7345"/>
        <item x="316"/>
        <item x="2378"/>
        <item x="3745"/>
        <item x="2092"/>
        <item x="7020"/>
        <item x="7976"/>
        <item x="3996"/>
        <item x="328"/>
        <item x="4825"/>
        <item x="6062"/>
        <item x="563"/>
        <item x="8237"/>
        <item x="1364"/>
        <item x="975"/>
        <item x="3339"/>
        <item x="4779"/>
        <item x="1964"/>
        <item x="7418"/>
        <item x="1764"/>
        <item x="2382"/>
        <item x="6511"/>
        <item x="1233"/>
        <item x="7795"/>
        <item x="8143"/>
        <item x="5374"/>
        <item x="4033"/>
        <item x="3439"/>
        <item x="7570"/>
        <item x="8395"/>
        <item x="3391"/>
        <item x="4039"/>
        <item x="721"/>
        <item x="1191"/>
        <item x="2367"/>
        <item x="6745"/>
        <item x="1778"/>
        <item x="1712"/>
        <item x="1510"/>
        <item x="6897"/>
        <item x="7677"/>
        <item x="3657"/>
        <item x="1577"/>
        <item x="743"/>
        <item x="1917"/>
        <item x="8280"/>
        <item x="2935"/>
        <item x="3683"/>
        <item x="2005"/>
        <item x="3889"/>
        <item x="5505"/>
        <item x="4788"/>
        <item x="2946"/>
        <item x="5360"/>
        <item x="1243"/>
        <item x="8374"/>
        <item x="922"/>
        <item x="5596"/>
        <item x="7118"/>
        <item x="350"/>
        <item x="7206"/>
        <item x="4290"/>
        <item x="6139"/>
        <item x="837"/>
        <item x="1087"/>
        <item x="2061"/>
        <item x="7683"/>
        <item x="2025"/>
        <item x="5569"/>
        <item x="5849"/>
        <item x="3652"/>
        <item x="3879"/>
        <item x="1763"/>
        <item x="386"/>
        <item x="7078"/>
        <item x="45"/>
        <item x="3732"/>
        <item x="6730"/>
        <item x="3691"/>
        <item x="3062"/>
        <item x="2364"/>
        <item x="8543"/>
        <item x="516"/>
        <item x="1075"/>
        <item x="2968"/>
        <item x="5846"/>
        <item x="6844"/>
        <item x="691"/>
        <item x="1066"/>
        <item x="1489"/>
        <item x="1193"/>
        <item x="3425"/>
        <item x="813"/>
        <item x="137"/>
        <item x="907"/>
        <item x="1564"/>
        <item x="866"/>
        <item x="7426"/>
        <item x="7855"/>
        <item x="6017"/>
        <item x="8304"/>
        <item x="8084"/>
        <item x="255"/>
        <item x="3838"/>
        <item x="1877"/>
        <item x="7698"/>
        <item x="5734"/>
        <item x="1724"/>
        <item x="912"/>
        <item x="318"/>
        <item x="1619"/>
        <item x="3041"/>
        <item x="4473"/>
        <item x="6147"/>
        <item x="8310"/>
        <item x="5748"/>
        <item x="2117"/>
        <item x="481"/>
        <item x="8568"/>
        <item x="8335"/>
        <item x="7037"/>
        <item x="2999"/>
        <item x="6237"/>
        <item x="5146"/>
        <item x="2654"/>
        <item x="1011"/>
        <item x="1248"/>
        <item x="4018"/>
        <item x="5373"/>
        <item x="7738"/>
        <item x="267"/>
        <item x="3430"/>
        <item x="2943"/>
        <item x="8058"/>
        <item x="3440"/>
        <item x="6057"/>
        <item x="2057"/>
        <item x="6928"/>
        <item x="2514"/>
        <item x="5705"/>
        <item x="1530"/>
        <item x="1005"/>
        <item x="5361"/>
        <item x="4591"/>
        <item x="3860"/>
        <item x="3696"/>
        <item x="2948"/>
        <item x="3106"/>
        <item x="4559"/>
        <item x="1465"/>
        <item x="1983"/>
        <item x="2340"/>
        <item x="3127"/>
        <item x="6190"/>
        <item x="134"/>
        <item x="4185"/>
        <item x="7153"/>
        <item x="3320"/>
        <item x="7800"/>
        <item x="6268"/>
        <item x="4990"/>
        <item x="7199"/>
        <item x="1838"/>
        <item x="858"/>
        <item x="7914"/>
        <item x="4786"/>
        <item x="2279"/>
        <item x="3700"/>
        <item x="1088"/>
        <item x="1108"/>
        <item x="5016"/>
        <item x="7249"/>
        <item x="2173"/>
        <item x="5378"/>
        <item x="792"/>
        <item x="2430"/>
        <item x="6559"/>
        <item x="445"/>
        <item x="4768"/>
        <item x="6748"/>
        <item x="7075"/>
        <item x="7869"/>
        <item x="1651"/>
        <item x="5723"/>
        <item x="4803"/>
        <item x="759"/>
        <item x="6816"/>
        <item x="3609"/>
        <item x="2516"/>
        <item x="1963"/>
        <item x="3084"/>
        <item x="1303"/>
        <item x="868"/>
        <item x="6611"/>
        <item x="5851"/>
        <item x="2700"/>
        <item x="6069"/>
        <item x="7604"/>
        <item x="1928"/>
        <item x="6638"/>
        <item x="3796"/>
        <item x="4845"/>
        <item x="8535"/>
        <item x="3021"/>
        <item x="1866"/>
        <item x="6733"/>
        <item x="942"/>
        <item x="7601"/>
        <item x="1617"/>
        <item x="1958"/>
        <item x="4731"/>
        <item x="1901"/>
        <item x="1036"/>
        <item x="7699"/>
        <item x="2309"/>
        <item x="854"/>
        <item x="1397"/>
        <item x="3011"/>
        <item x="6803"/>
        <item x="7643"/>
        <item x="7204"/>
        <item x="1272"/>
        <item x="4323"/>
        <item x="8002"/>
        <item x="8351"/>
        <item x="3077"/>
        <item x="431"/>
        <item x="3213"/>
        <item x="3983"/>
        <item x="1284"/>
        <item x="2927"/>
        <item x="8357"/>
        <item x="1304"/>
        <item x="924"/>
        <item x="5836"/>
        <item x="8120"/>
        <item x="2741"/>
        <item x="1903"/>
        <item x="2971"/>
        <item x="664"/>
        <item x="5180"/>
        <item x="6241"/>
        <item x="5721"/>
        <item x="2989"/>
        <item x="4011"/>
        <item x="6117"/>
        <item x="2472"/>
        <item x="4174"/>
        <item x="3385"/>
        <item x="3246"/>
        <item x="1362"/>
        <item x="7198"/>
        <item x="1497"/>
        <item x="8244"/>
        <item x="1639"/>
        <item x="3785"/>
        <item x="1775"/>
        <item x="3713"/>
        <item x="2444"/>
        <item x="531"/>
        <item x="3193"/>
        <item x="5210"/>
        <item x="1858"/>
        <item x="4902"/>
        <item x="1525"/>
        <item x="3577"/>
        <item x="1902"/>
        <item x="1487"/>
        <item x="7403"/>
        <item x="6259"/>
        <item x="5913"/>
        <item x="1403"/>
        <item x="3992"/>
        <item x="8183"/>
        <item x="8316"/>
        <item x="3306"/>
        <item x="5073"/>
        <item x="6266"/>
        <item x="1513"/>
        <item x="1188"/>
        <item x="7481"/>
        <item x="6320"/>
        <item x="1698"/>
        <item x="8546"/>
        <item x="852"/>
        <item x="3914"/>
        <item x="3562"/>
        <item x="7859"/>
        <item x="3647"/>
        <item x="1797"/>
        <item x="1263"/>
        <item x="1136"/>
        <item x="2656"/>
        <item x="1147"/>
        <item x="3943"/>
        <item x="2631"/>
        <item x="3513"/>
        <item x="1591"/>
        <item x="6119"/>
        <item x="3969"/>
        <item x="2182"/>
        <item x="3759"/>
        <item x="5922"/>
        <item x="1939"/>
        <item x="422"/>
        <item x="2251"/>
        <item x="3608"/>
        <item x="3870"/>
        <item x="816"/>
        <item x="1472"/>
        <item x="4993"/>
        <item x="3427"/>
        <item x="5812"/>
        <item x="1084"/>
        <item x="6283"/>
        <item x="2371"/>
        <item x="1887"/>
        <item x="869"/>
        <item x="5976"/>
        <item x="619"/>
        <item x="1855"/>
        <item x="2694"/>
        <item x="1064"/>
        <item x="4600"/>
        <item x="2235"/>
        <item x="3937"/>
        <item x="4828"/>
        <item x="760"/>
        <item x="6006"/>
        <item x="1008"/>
        <item x="2079"/>
        <item x="3433"/>
        <item x="2437"/>
        <item x="1450"/>
        <item x="3994"/>
        <item x="1819"/>
        <item x="1852"/>
        <item x="1228"/>
        <item x="1507"/>
        <item x="4040"/>
        <item x="1944"/>
        <item x="5899"/>
        <item x="6112"/>
        <item x="872"/>
        <item x="4646"/>
        <item x="7627"/>
        <item x="6272"/>
        <item x="4320"/>
        <item x="1839"/>
        <item x="929"/>
        <item x="3260"/>
        <item x="1177"/>
        <item x="2884"/>
        <item x="3150"/>
        <item x="1394"/>
        <item x="3813"/>
        <item x="2680"/>
        <item x="495"/>
        <item x="1979"/>
        <item x="7932"/>
        <item x="5948"/>
        <item x="3973"/>
        <item x="3680"/>
        <item x="4956"/>
        <item x="1206"/>
        <item x="3934"/>
        <item x="7912"/>
        <item x="434"/>
        <item x="8501"/>
        <item x="7572"/>
        <item x="3128"/>
        <item x="5601"/>
        <item x="3583"/>
        <item x="5893"/>
        <item x="7984"/>
        <item x="1914"/>
        <item x="1590"/>
        <item x="4558"/>
        <item x="1789"/>
        <item x="8369"/>
        <item x="4119"/>
        <item x="7996"/>
        <item x="2067"/>
        <item x="225"/>
        <item x="8438"/>
        <item x="3995"/>
        <item x="2863"/>
        <item x="4607"/>
        <item x="3158"/>
        <item x="1030"/>
        <item x="7184"/>
        <item x="5969"/>
        <item x="3404"/>
        <item x="2330"/>
        <item x="4704"/>
        <item x="1253"/>
        <item x="3356"/>
        <item x="7148"/>
        <item x="1306"/>
        <item x="1289"/>
        <item x="1571"/>
        <item x="1904"/>
        <item x="1820"/>
        <item x="4213"/>
        <item x="2319"/>
        <item x="2505"/>
        <item x="7574"/>
        <item x="2737"/>
        <item x="4957"/>
        <item x="5489"/>
        <item x="1022"/>
        <item x="5358"/>
        <item x="3308"/>
        <item x="5444"/>
        <item x="8445"/>
        <item x="2911"/>
        <item x="5776"/>
        <item x="2024"/>
        <item x="1083"/>
        <item x="7765"/>
        <item x="1966"/>
        <item x="6038"/>
        <item x="8459"/>
        <item x="1121"/>
        <item x="3042"/>
        <item x="1339"/>
        <item x="4959"/>
        <item x="4052"/>
        <item x="5398"/>
        <item x="3499"/>
        <item x="1860"/>
        <item x="3705"/>
        <item x="6116"/>
        <item x="2620"/>
        <item x="2775"/>
        <item x="361"/>
        <item x="91"/>
        <item x="1244"/>
        <item x="3117"/>
        <item x="2054"/>
        <item x="7322"/>
        <item x="1557"/>
        <item x="7258"/>
        <item x="1713"/>
        <item x="1579"/>
        <item x="1424"/>
        <item x="961"/>
        <item x="7754"/>
        <item x="6215"/>
        <item x="1776"/>
        <item x="1198"/>
        <item x="3695"/>
        <item x="4615"/>
        <item x="867"/>
        <item x="4746"/>
        <item x="4013"/>
        <item x="870"/>
        <item x="7660"/>
        <item x="727"/>
        <item x="3273"/>
        <item x="1413"/>
        <item x="5085"/>
        <item x="2862"/>
        <item x="1526"/>
        <item x="1474"/>
        <item x="3495"/>
        <item x="7820"/>
        <item x="1245"/>
        <item x="444"/>
        <item x="7479"/>
        <item x="3482"/>
        <item x="1255"/>
        <item x="8494"/>
        <item x="2503"/>
        <item x="1346"/>
        <item x="3625"/>
        <item x="3079"/>
        <item x="1949"/>
        <item x="8519"/>
        <item x="855"/>
        <item x="6115"/>
        <item x="2027"/>
        <item x="8032"/>
        <item x="5623"/>
        <item x="920"/>
        <item x="4769"/>
        <item x="4043"/>
        <item x="4054"/>
        <item x="2501"/>
        <item x="7334"/>
        <item x="2236"/>
        <item x="3464"/>
        <item x="2427"/>
        <item x="2432"/>
        <item x="4821"/>
        <item x="1593"/>
        <item x="7836"/>
        <item x="4894"/>
        <item x="7406"/>
        <item x="158"/>
        <item x="7710"/>
        <item x="1226"/>
        <item x="2868"/>
        <item x="6127"/>
        <item x="1993"/>
        <item x="7036"/>
        <item x="2582"/>
        <item x="7145"/>
        <item x="423"/>
        <item x="3613"/>
        <item x="8326"/>
        <item x="7250"/>
        <item x="1242"/>
        <item x="3945"/>
        <item x="4605"/>
        <item x="2313"/>
        <item x="7880"/>
        <item x="7234"/>
        <item x="7925"/>
        <item x="1558"/>
        <item x="2103"/>
        <item x="3661"/>
        <item x="2380"/>
        <item x="4741"/>
        <item x="3761"/>
        <item x="4875"/>
        <item x="8115"/>
        <item x="8364"/>
        <item x="1707"/>
        <item x="3883"/>
        <item x="3336"/>
        <item x="1600"/>
        <item x="57"/>
        <item x="7373"/>
        <item x="1785"/>
        <item x="1368"/>
        <item x="2365"/>
        <item x="1459"/>
        <item x="1414"/>
        <item x="3120"/>
        <item x="3502"/>
        <item x="6707"/>
        <item x="3456"/>
        <item x="8515"/>
        <item x="5963"/>
        <item x="5475"/>
        <item x="5463"/>
        <item x="8059"/>
        <item x="1824"/>
        <item x="8423"/>
        <item x="1922"/>
        <item x="3034"/>
        <item x="3413"/>
        <item x="4751"/>
        <item x="4401"/>
        <item x="3263"/>
        <item x="2705"/>
        <item x="5506"/>
        <item x="1754"/>
        <item x="1757"/>
        <item x="2240"/>
        <item x="1192"/>
        <item x="8508"/>
        <item x="1942"/>
        <item x="3616"/>
        <item x="6691"/>
        <item x="3357"/>
        <item x="7130"/>
        <item x="2990"/>
        <item x="2075"/>
        <item x="3772"/>
        <item x="4372"/>
        <item x="1659"/>
        <item x="3984"/>
        <item x="5282"/>
        <item x="1374"/>
        <item x="7980"/>
        <item x="7658"/>
        <item x="5971"/>
        <item x="7703"/>
        <item x="8242"/>
        <item x="7312"/>
        <item x="6046"/>
        <item x="4265"/>
        <item x="1471"/>
        <item x="3935"/>
        <item x="6953"/>
        <item x="5424"/>
        <item x="8090"/>
        <item x="2455"/>
        <item x="1817"/>
        <item x="7316"/>
        <item x="3892"/>
        <item x="5737"/>
        <item x="822"/>
        <item x="2003"/>
        <item x="812"/>
        <item x="2050"/>
        <item x="6840"/>
        <item x="4110"/>
        <item x="6108"/>
        <item x="7564"/>
        <item x="1342"/>
        <item x="1691"/>
        <item x="2564"/>
        <item x="3268"/>
        <item x="1400"/>
        <item x="1761"/>
        <item x="2242"/>
        <item x="2506"/>
        <item x="5712"/>
        <item x="712"/>
        <item x="1848"/>
        <item x="8206"/>
        <item x="5507"/>
        <item x="3979"/>
        <item x="4846"/>
        <item x="6007"/>
        <item x="7259"/>
        <item x="7090"/>
        <item x="5783"/>
        <item x="7091"/>
        <item x="6583"/>
        <item x="7010"/>
        <item x="3767"/>
        <item x="1835"/>
        <item x="3259"/>
        <item x="2900"/>
        <item x="6186"/>
        <item x="7161"/>
        <item x="2816"/>
        <item x="1090"/>
        <item x="2112"/>
        <item x="6135"/>
        <item x="2206"/>
        <item x="460"/>
        <item x="1356"/>
        <item x="2527"/>
        <item x="2192"/>
        <item x="1519"/>
        <item x="4528"/>
        <item x="8022"/>
        <item x="8402"/>
        <item x="4483"/>
        <item x="956"/>
        <item x="1300"/>
        <item x="2986"/>
        <item x="3564"/>
        <item x="2186"/>
        <item x="1470"/>
        <item x="1277"/>
        <item x="3163"/>
        <item x="4822"/>
        <item x="5041"/>
        <item x="2869"/>
        <item x="8466"/>
        <item x="3866"/>
        <item x="4065"/>
        <item x="1197"/>
        <item x="1671"/>
        <item x="3829"/>
        <item x="7943"/>
        <item x="5792"/>
        <item x="1229"/>
        <item x="373"/>
        <item x="2452"/>
        <item x="2781"/>
        <item x="7289"/>
        <item x="5694"/>
        <item x="3815"/>
        <item x="6105"/>
        <item x="7631"/>
        <item x="3630"/>
        <item x="4554"/>
        <item x="3173"/>
        <item x="6679"/>
        <item x="2087"/>
        <item x="1842"/>
        <item x="3789"/>
        <item x="8122"/>
        <item x="2121"/>
        <item x="1969"/>
        <item x="2462"/>
        <item x="4758"/>
        <item x="4728"/>
        <item x="4538"/>
        <item x="4958"/>
        <item x="5885"/>
        <item x="3576"/>
        <item x="1316"/>
        <item x="4293"/>
        <item x="4344"/>
        <item x="780"/>
        <item x="8061"/>
        <item x="5813"/>
        <item x="8321"/>
        <item x="4084"/>
        <item x="2065"/>
        <item x="1546"/>
        <item x="7893"/>
        <item x="8527"/>
        <item x="5312"/>
        <item x="6443"/>
        <item x="410"/>
        <item x="3985"/>
        <item x="458"/>
        <item x="884"/>
        <item x="6221"/>
        <item x="1849"/>
        <item x="667"/>
        <item x="1918"/>
        <item x="6201"/>
        <item x="4427"/>
        <item x="4498"/>
        <item x="2013"/>
        <item x="4014"/>
        <item x="5848"/>
        <item x="2818"/>
        <item x="1035"/>
        <item x="3848"/>
        <item x="3902"/>
        <item x="3959"/>
        <item x="7999"/>
        <item x="2102"/>
        <item x="5955"/>
        <item x="7369"/>
        <item x="1172"/>
        <item x="3911"/>
        <item x="7812"/>
        <item x="5786"/>
        <item x="6242"/>
        <item x="8381"/>
        <item x="3601"/>
        <item x="3629"/>
        <item x="8238"/>
        <item x="6049"/>
        <item x="5861"/>
        <item x="564"/>
        <item x="7542"/>
        <item x="5258"/>
        <item x="8190"/>
        <item x="2041"/>
        <item x="453"/>
        <item x="6189"/>
        <item x="4882"/>
        <item x="2905"/>
        <item x="3001"/>
        <item x="4936"/>
        <item x="3649"/>
        <item x="1680"/>
        <item x="6881"/>
        <item x="5307"/>
        <item x="5306"/>
        <item x="8409"/>
        <item x="1910"/>
        <item x="5765"/>
        <item x="2404"/>
        <item x="4215"/>
        <item x="6820"/>
        <item x="1264"/>
        <item x="7428"/>
        <item x="1308"/>
        <item x="615"/>
        <item x="5653"/>
        <item x="4267"/>
        <item x="7656"/>
        <item x="4785"/>
        <item x="6788"/>
        <item x="1170"/>
        <item x="1456"/>
        <item x="3559"/>
        <item x="5691"/>
        <item x="398"/>
        <item x="7348"/>
        <item x="5551"/>
        <item x="2820"/>
        <item x="3566"/>
        <item x="3461"/>
        <item x="4900"/>
        <item x="1627"/>
        <item x="962"/>
        <item x="3650"/>
        <item x="4711"/>
        <item x="1545"/>
        <item x="600"/>
        <item x="3962"/>
        <item x="5062"/>
        <item x="2107"/>
        <item x="2473"/>
        <item x="5781"/>
        <item x="7063"/>
        <item x="7864"/>
        <item x="2031"/>
        <item x="4813"/>
        <item x="1002"/>
        <item x="2712"/>
        <item x="1478"/>
        <item x="3552"/>
        <item x="8208"/>
        <item x="4616"/>
        <item x="1310"/>
        <item x="2010"/>
        <item x="616"/>
        <item x="2341"/>
        <item x="7277"/>
        <item x="6487"/>
        <item x="6678"/>
        <item x="2188"/>
        <item x="4526"/>
        <item x="5209"/>
        <item x="2461"/>
        <item x="8180"/>
        <item x="6230"/>
        <item x="6060"/>
        <item x="635"/>
        <item x="2832"/>
        <item x="1250"/>
        <item x="7620"/>
        <item x="670"/>
        <item x="7222"/>
        <item x="2218"/>
        <item x="7920"/>
        <item x="4347"/>
        <item x="1150"/>
        <item x="4046"/>
        <item x="2735"/>
        <item x="6595"/>
        <item x="5602"/>
        <item x="5642"/>
        <item x="2098"/>
        <item x="2020"/>
        <item x="8125"/>
        <item x="6098"/>
        <item x="2171"/>
        <item x="294"/>
        <item x="3354"/>
        <item x="6422"/>
        <item x="4783"/>
        <item x="3381"/>
        <item x="1061"/>
        <item x="7955"/>
        <item x="6493"/>
        <item x="2578"/>
        <item x="546"/>
        <item x="8188"/>
        <item x="174"/>
        <item x="4556"/>
        <item x="4188"/>
        <item x="2045"/>
        <item x="5668"/>
        <item x="688"/>
        <item x="5197"/>
        <item x="4136"/>
        <item x="7824"/>
        <item x="4049"/>
        <item x="1361"/>
        <item x="963"/>
        <item x="2859"/>
        <item x="1421"/>
        <item x="6047"/>
        <item x="8430"/>
        <item x="1133"/>
        <item x="3787"/>
        <item x="2597"/>
        <item x="2047"/>
        <item x="7934"/>
        <item x="4761"/>
        <item x="2326"/>
        <item x="1092"/>
        <item x="1282"/>
        <item x="1258"/>
        <item x="1730"/>
        <item x="8252"/>
        <item x="7979"/>
        <item x="5372"/>
        <item x="6950"/>
        <item x="1708"/>
        <item x="3399"/>
        <item x="8028"/>
        <item x="6495"/>
        <item x="7885"/>
        <item x="1898"/>
        <item x="3451"/>
        <item x="384"/>
        <item x="2323"/>
        <item x="3706"/>
        <item x="8452"/>
        <item x="1795"/>
        <item x="387"/>
        <item x="8549"/>
        <item x="152"/>
        <item x="7957"/>
        <item x="1694"/>
        <item x="2212"/>
        <item x="5439"/>
        <item x="2417"/>
        <item x="8223"/>
        <item x="4501"/>
        <item x="1734"/>
        <item x="2072"/>
        <item x="5842"/>
        <item x="7394"/>
        <item x="7728"/>
        <item x="1787"/>
        <item x="1366"/>
        <item x="396"/>
        <item x="1856"/>
        <item x="5469"/>
        <item x="6875"/>
        <item x="4236"/>
        <item x="8167"/>
        <item x="7992"/>
        <item x="7873"/>
        <item x="4968"/>
        <item x="35"/>
        <item x="2753"/>
        <item x="7599"/>
        <item x="582"/>
        <item x="7822"/>
        <item x="3076"/>
        <item x="4396"/>
        <item x="5498"/>
        <item x="2074"/>
        <item x="7821"/>
        <item x="5186"/>
        <item x="7671"/>
        <item x="3374"/>
        <item x="1548"/>
        <item x="7826"/>
        <item x="5311"/>
        <item x="8043"/>
        <item x="6858"/>
        <item x="1138"/>
        <item x="2914"/>
        <item x="6275"/>
        <item x="1568"/>
        <item x="3382"/>
        <item x="5375"/>
        <item x="7173"/>
        <item x="809"/>
        <item x="2095"/>
        <item x="435"/>
        <item x="7802"/>
        <item x="5548"/>
        <item x="3762"/>
        <item x="2154"/>
        <item x="3044"/>
        <item x="3503"/>
        <item x="4764"/>
        <item x="7223"/>
        <item x="3258"/>
        <item x="936"/>
        <item x="2310"/>
        <item x="1409"/>
        <item x="1883"/>
        <item x="1447"/>
        <item x="7978"/>
        <item x="1137"/>
        <item x="6785"/>
        <item x="2345"/>
        <item x="6732"/>
        <item x="7375"/>
        <item x="4662"/>
        <item x="5383"/>
        <item x="1141"/>
        <item x="4694"/>
        <item x="4239"/>
        <item x="6030"/>
        <item x="3550"/>
        <item x="5413"/>
        <item x="6761"/>
        <item x="504"/>
        <item x="1580"/>
        <item x="554"/>
        <item x="1484"/>
        <item x="3599"/>
        <item x="719"/>
        <item x="5972"/>
        <item x="7654"/>
        <item x="7595"/>
        <item x="4502"/>
        <item x="2902"/>
        <item x="2998"/>
        <item x="2696"/>
        <item x="5440"/>
        <item x="5501"/>
        <item x="2988"/>
        <item x="6240"/>
        <item x="2019"/>
        <item x="2169"/>
        <item x="7120"/>
        <item x="3489"/>
        <item x="3545"/>
        <item x="7847"/>
        <item x="5381"/>
        <item x="4318"/>
        <item x="8416"/>
        <item x="8332"/>
        <item x="3172"/>
        <item x="5825"/>
        <item x="6170"/>
        <item x="1194"/>
        <item x="3414"/>
        <item x="1915"/>
        <item x="1095"/>
        <item x="2463"/>
        <item x="1605"/>
        <item x="8144"/>
        <item x="7630"/>
        <item x="7799"/>
        <item x="1423"/>
        <item x="4277"/>
        <item x="2520"/>
        <item x="6588"/>
        <item x="5901"/>
        <item x="6842"/>
        <item x="3755"/>
        <item x="6194"/>
        <item x="1477"/>
        <item x="3754"/>
        <item x="5784"/>
        <item x="3256"/>
        <item x="7"/>
        <item x="6639"/>
        <item x="7157"/>
        <item x="446"/>
        <item x="7766"/>
        <item x="4028"/>
        <item x="3243"/>
        <item x="1314"/>
        <item x="6245"/>
        <item x="3913"/>
        <item x="7881"/>
        <item x="1257"/>
        <item x="4047"/>
        <item x="5497"/>
        <item x="8346"/>
        <item x="2110"/>
        <item x="5494"/>
        <item x="1312"/>
        <item x="1727"/>
        <item x="1972"/>
        <item x="7759"/>
        <item x="2151"/>
        <item x="4612"/>
        <item x="6005"/>
        <item x="2857"/>
        <item x="5434"/>
        <item x="2157"/>
        <item x="5257"/>
        <item x="1078"/>
        <item x="6156"/>
        <item x="6899"/>
        <item x="1186"/>
        <item x="5343"/>
        <item x="5541"/>
        <item x="8042"/>
        <item x="8255"/>
        <item x="8160"/>
        <item x="6090"/>
        <item x="7853"/>
        <item x="480"/>
        <item x="3825"/>
        <item x="8156"/>
        <item x="1285"/>
        <item x="8140"/>
        <item x="5249"/>
        <item x="5368"/>
        <item x="4671"/>
        <item x="7367"/>
        <item x="6235"/>
        <item x="887"/>
        <item x="3837"/>
        <item x="1236"/>
        <item x="7782"/>
        <item x="1251"/>
        <item x="1416"/>
        <item x="443"/>
        <item x="1574"/>
        <item x="399"/>
        <item x="7839"/>
        <item x="8516"/>
        <item x="4471"/>
        <item x="2425"/>
        <item x="1428"/>
        <item x="7895"/>
        <item x="3597"/>
        <item x="4987"/>
        <item x="6204"/>
        <item x="8104"/>
        <item x="6955"/>
        <item x="1391"/>
        <item x="1485"/>
        <item x="3057"/>
        <item x="5558"/>
        <item x="4137"/>
        <item x="904"/>
        <item x="3823"/>
        <item x="3971"/>
        <item x="650"/>
        <item x="7508"/>
        <item x="5084"/>
        <item x="8259"/>
        <item x="6680"/>
        <item x="5509"/>
        <item x="1466"/>
        <item x="2930"/>
        <item x="758"/>
        <item x="3854"/>
        <item x="6655"/>
        <item x="248"/>
        <item x="420"/>
        <item x="7461"/>
        <item x="979"/>
        <item x="1722"/>
        <item x="237"/>
        <item x="6096"/>
        <item x="7828"/>
        <item x="3196"/>
        <item x="4955"/>
        <item x="1115"/>
        <item x="1528"/>
        <item x="982"/>
        <item x="5669"/>
        <item x="1790"/>
        <item x="2084"/>
        <item x="2339"/>
        <item x="4897"/>
        <item x="3554"/>
        <item x="5013"/>
        <item x="7958"/>
        <item x="6569"/>
        <item x="2048"/>
        <item x="1945"/>
        <item x="4815"/>
        <item x="4950"/>
        <item x="7489"/>
        <item x="2175"/>
        <item x="6762"/>
        <item x="7842"/>
        <item x="5370"/>
        <item x="1602"/>
        <item x="1509"/>
        <item x="1833"/>
        <item x="4899"/>
        <item x="555"/>
        <item x="6937"/>
        <item x="2143"/>
        <item x="1189"/>
        <item x="408"/>
        <item x="7207"/>
        <item x="6079"/>
        <item x="613"/>
        <item x="4606"/>
        <item x="913"/>
        <item x="1720"/>
        <item x="3709"/>
        <item x="2299"/>
        <item x="5251"/>
        <item x="1700"/>
        <item x="5300"/>
        <item x="773"/>
        <item x="6262"/>
        <item x="8021"/>
        <item x="4051"/>
        <item x="3510"/>
        <item x="7379"/>
        <item x="8095"/>
        <item x="2034"/>
        <item x="863"/>
        <item x="1793"/>
        <item x="795"/>
        <item x="943"/>
        <item x="4024"/>
        <item x="4488"/>
        <item x="1611"/>
        <item x="2459"/>
        <item x="1853"/>
        <item x="3828"/>
        <item x="2710"/>
        <item x="1626"/>
        <item x="3524"/>
        <item x="4069"/>
        <item x="1348"/>
        <item x="724"/>
        <item x="6468"/>
        <item x="3479"/>
        <item x="742"/>
        <item x="7790"/>
        <item x="811"/>
        <item x="3431"/>
        <item x="448"/>
        <item x="7931"/>
        <item x="662"/>
        <item x="8361"/>
        <item x="5981"/>
        <item x="8011"/>
        <item x="987"/>
        <item x="5433"/>
        <item x="5651"/>
        <item x="5568"/>
        <item x="5246"/>
        <item x="3018"/>
        <item x="6856"/>
        <item x="6080"/>
        <item x="159"/>
        <item x="2777"/>
        <item x="1911"/>
        <item x="3698"/>
        <item x="606"/>
        <item x="6255"/>
        <item x="1369"/>
        <item x="3744"/>
        <item x="4668"/>
        <item x="15"/>
        <item x="3515"/>
        <item x="659"/>
        <item x="8094"/>
        <item x="5555"/>
        <item x="2669"/>
        <item x="8000"/>
        <item x="1145"/>
        <item x="2000"/>
        <item x="4843"/>
        <item x="3132"/>
        <item x="7060"/>
        <item x="2945"/>
        <item x="5274"/>
        <item x="3500"/>
        <item x="3475"/>
        <item x="1041"/>
        <item x="2114"/>
        <item x="4139"/>
        <item x="5318"/>
        <item x="503"/>
        <item x="1467"/>
        <item x="5250"/>
        <item x="8362"/>
        <item x="4641"/>
        <item x="4842"/>
        <item x="668"/>
        <item x="7292"/>
        <item x="5986"/>
        <item x="7594"/>
        <item x="4036"/>
        <item x="5991"/>
        <item x="851"/>
        <item x="1527"/>
        <item x="130"/>
        <item x="8199"/>
        <item x="3403"/>
        <item x="1588"/>
        <item x="2436"/>
        <item x="5320"/>
        <item x="5727"/>
        <item x="7964"/>
        <item x="6197"/>
        <item x="3220"/>
        <item x="3747"/>
        <item x="4225"/>
        <item x="5710"/>
        <item x="1085"/>
        <item x="2547"/>
        <item x="4729"/>
        <item x="2269"/>
        <item x="2287"/>
        <item x="5397"/>
        <item x="7221"/>
        <item x="1961"/>
        <item x="1473"/>
        <item x="7517"/>
        <item x="1481"/>
        <item x="6264"/>
        <item x="3322"/>
        <item x="6544"/>
        <item x="766"/>
        <item x="5925"/>
        <item x="1201"/>
        <item x="8231"/>
        <item x="7477"/>
        <item x="3003"/>
        <item x="5406"/>
        <item x="4003"/>
        <item x="3594"/>
        <item x="777"/>
        <item x="4126"/>
        <item x="4034"/>
        <item x="6166"/>
        <item x="988"/>
        <item x="3814"/>
        <item x="2861"/>
        <item x="3368"/>
        <item x="1587"/>
        <item x="7947"/>
        <item x="1989"/>
        <item x="3165"/>
        <item x="4105"/>
        <item x="1594"/>
        <item x="6910"/>
        <item x="5485"/>
        <item x="4613"/>
        <item x="272"/>
        <item x="3674"/>
        <item x="1709"/>
        <item x="1836"/>
        <item x="1542"/>
        <item x="1751"/>
        <item x="4121"/>
        <item x="2217"/>
        <item x="959"/>
        <item x="821"/>
        <item x="6295"/>
        <item x="2395"/>
        <item x="2168"/>
        <item x="1660"/>
        <item x="1025"/>
        <item x="5066"/>
        <item x="3579"/>
        <item x="2035"/>
        <item x="2203"/>
        <item x="3454"/>
        <item x="7195"/>
        <item x="5309"/>
        <item x="5335"/>
        <item x="757"/>
        <item x="8168"/>
        <item x="2962"/>
        <item x="5313"/>
        <item x="940"/>
        <item x="4808"/>
        <item x="5546"/>
        <item x="861"/>
        <item x="2222"/>
        <item x="4699"/>
        <item x="4071"/>
        <item x="2125"/>
        <item x="5496"/>
        <item x="7959"/>
        <item x="149"/>
        <item x="2904"/>
        <item x="454"/>
        <item x="2184"/>
        <item x="7244"/>
        <item x="6847"/>
        <item x="4844"/>
        <item x="3325"/>
        <item x="967"/>
        <item x="1311"/>
        <item x="5514"/>
        <item x="2507"/>
        <item x="6641"/>
        <item x="5654"/>
        <item x="133"/>
        <item x="767"/>
        <item x="2264"/>
        <item x="8087"/>
        <item x="4081"/>
        <item x="8153"/>
        <item x="4726"/>
        <item x="8283"/>
        <item x="5483"/>
        <item x="860"/>
        <item x="7892"/>
        <item x="713"/>
        <item x="6894"/>
        <item x="1411"/>
        <item x="2351"/>
        <item x="7318"/>
        <item x="3485"/>
        <item x="1307"/>
        <item x="7261"/>
        <item x="6926"/>
        <item x="8211"/>
        <item x="772"/>
        <item x="1301"/>
        <item x="3212"/>
        <item x="6214"/>
        <item x="4953"/>
        <item x="6746"/>
        <item x="8068"/>
        <item x="7393"/>
        <item x="4008"/>
        <item x="1129"/>
        <item x="2292"/>
        <item x="5987"/>
        <item x="3622"/>
        <item x="7099"/>
        <item x="5639"/>
        <item x="4949"/>
        <item x="7008"/>
        <item x="3964"/>
        <item x="6171"/>
        <item x="2138"/>
        <item x="597"/>
        <item x="306"/>
        <item x="5450"/>
        <item x="7175"/>
        <item x="2958"/>
        <item x="2396"/>
        <item x="1662"/>
        <item x="3549"/>
        <item x="2335"/>
        <item x="4722"/>
        <item x="7430"/>
        <item x="2592"/>
        <item x="7275"/>
        <item x="558"/>
        <item x="2408"/>
        <item x="3406"/>
        <item x="8203"/>
        <item x="8100"/>
        <item x="4583"/>
        <item x="6801"/>
        <item x="1298"/>
        <item x="5481"/>
        <item x="5577"/>
        <item x="4614"/>
        <item x="7705"/>
        <item x="2348"/>
        <item x="6149"/>
        <item x="2483"/>
        <item x="8205"/>
        <item x="5165"/>
        <item x="4901"/>
        <item x="4872"/>
        <item x="6982"/>
        <item x="5571"/>
        <item x="2029"/>
        <item x="5436"/>
        <item x="2199"/>
        <item x="6930"/>
        <item x="260"/>
        <item x="769"/>
        <item x="836"/>
        <item x="5906"/>
        <item x="1647"/>
        <item x="2955"/>
        <item x="3725"/>
        <item x="1648"/>
        <item x="1173"/>
        <item x="2083"/>
        <item x="4787"/>
        <item x="4087"/>
        <item x="3074"/>
        <item x="685"/>
        <item x="3988"/>
        <item x="1960"/>
        <item x="7874"/>
        <item x="507"/>
        <item x="7557"/>
        <item x="2145"/>
        <item x="3548"/>
        <item x="4037"/>
        <item x="6787"/>
        <item x="8083"/>
        <item x="3975"/>
        <item x="5179"/>
        <item x="4061"/>
        <item x="1336"/>
        <item x="4073"/>
        <item x="157"/>
        <item x="5058"/>
        <item x="3949"/>
        <item x="6042"/>
        <item x="6200"/>
        <item x="1678"/>
        <item x="2474"/>
        <item x="964"/>
        <item x="3340"/>
        <item x="5296"/>
        <item x="6345"/>
        <item x="1329"/>
        <item x="660"/>
        <item x="7843"/>
        <item x="1096"/>
        <item x="5367"/>
        <item x="3797"/>
        <item x="2413"/>
        <item x="818"/>
        <item x="4400"/>
        <item x="5166"/>
        <item x="5574"/>
        <item x="2431"/>
        <item x="8230"/>
        <item x="5912"/>
        <item x="5503"/>
        <item x="8080"/>
        <item x="1468"/>
        <item x="6085"/>
        <item x="5237"/>
        <item x="3054"/>
        <item x="2131"/>
        <item x="716"/>
        <item x="8018"/>
        <item x="4585"/>
        <item x="2518"/>
        <item x="2402"/>
        <item x="3905"/>
        <item x="3032"/>
        <item x="2510"/>
        <item x="2284"/>
        <item x="1773"/>
        <item x="6256"/>
        <item x="1031"/>
        <item x="2658"/>
        <item x="2233"/>
        <item x="562"/>
        <item x="4399"/>
        <item x="6244"/>
        <item x="5145"/>
        <item x="819"/>
        <item x="1970"/>
        <item x="4756"/>
        <item x="2355"/>
        <item x="4595"/>
        <item x="4927"/>
        <item x="5797"/>
        <item x="2635"/>
        <item x="4721"/>
        <item x="3093"/>
        <item x="2595"/>
        <item x="3598"/>
        <item x="6035"/>
        <item x="1320"/>
        <item x="5636"/>
        <item x="2947"/>
        <item x="3842"/>
        <item x="3089"/>
        <item x="2671"/>
        <item x="2633"/>
        <item x="2288"/>
        <item x="5230"/>
        <item x="4818"/>
        <item x="7785"/>
        <item x="6031"/>
        <item x="8073"/>
        <item x="4551"/>
        <item x="2791"/>
        <item x="1381"/>
        <item x="1788"/>
        <item x="528"/>
        <item x="1899"/>
        <item x="357"/>
        <item x="8247"/>
        <item x="1144"/>
        <item x="8044"/>
        <item x="2282"/>
        <item x="609"/>
        <item x="8112"/>
        <item x="7527"/>
        <item x="1321"/>
        <item x="5532"/>
        <item x="2429"/>
        <item x="4005"/>
        <item x="6363"/>
        <item x="7422"/>
        <item x="7810"/>
        <item x="4062"/>
        <item x="2223"/>
        <item x="5826"/>
        <item x="5002"/>
        <item x="6280"/>
        <item x="2142"/>
        <item x="4649"/>
        <item x="4653"/>
        <item x="5762"/>
        <item x="7974"/>
        <item x="1038"/>
        <item x="1130"/>
        <item x="1488"/>
        <item x="7390"/>
        <item x="2751"/>
        <item x="1200"/>
        <item x="5454"/>
        <item x="5007"/>
        <item x="4495"/>
        <item x="2750"/>
        <item x="7155"/>
        <item x="4780"/>
        <item x="3697"/>
        <item x="6023"/>
        <item x="6187"/>
        <item x="2064"/>
        <item x="5225"/>
        <item x="5854"/>
        <item x="6165"/>
        <item x="4984"/>
        <item x="2394"/>
        <item x="2194"/>
        <item x="2956"/>
        <item x="3332"/>
        <item x="3027"/>
        <item x="4701"/>
        <item x="2412"/>
        <item x="3305"/>
        <item x="6182"/>
        <item x="3993"/>
        <item x="4026"/>
        <item x="2482"/>
        <item x="5956"/>
        <item x="6912"/>
        <item x="2085"/>
        <item x="5707"/>
        <item x="1638"/>
        <item x="5348"/>
        <item x="5794"/>
        <item x="7816"/>
        <item x="2022"/>
        <item x="4837"/>
        <item x="3560"/>
        <item x="5334"/>
        <item x="4348"/>
        <item x="1603"/>
        <item x="7065"/>
        <item x="5722"/>
        <item x="2467"/>
        <item x="7534"/>
        <item x="3177"/>
        <item x="1393"/>
        <item x="3147"/>
        <item x="6101"/>
        <item x="7445"/>
        <item x="2127"/>
        <item x="6243"/>
        <item x="4893"/>
        <item x="5724"/>
        <item x="4439"/>
        <item x="3287"/>
        <item x="6685"/>
        <item x="2698"/>
        <item x="1195"/>
        <item x="3952"/>
        <item x="7546"/>
        <item x="354"/>
        <item x="3932"/>
        <item x="1814"/>
        <item x="2623"/>
        <item x="2052"/>
        <item x="3337"/>
        <item x="3960"/>
        <item x="2369"/>
        <item x="2709"/>
        <item x="3774"/>
        <item x="2352"/>
        <item x="714"/>
        <item x="8334"/>
        <item x="2447"/>
        <item x="8234"/>
        <item x="1074"/>
        <item x="8015"/>
        <item x="2974"/>
        <item x="2918"/>
        <item x="1449"/>
        <item x="187"/>
        <item x="7598"/>
        <item x="1772"/>
        <item x="6061"/>
        <item x="7603"/>
        <item x="5756"/>
        <item x="3511"/>
        <item x="1408"/>
        <item x="5533"/>
        <item x="2630"/>
        <item x="5838"/>
        <item x="2409"/>
        <item x="3974"/>
        <item x="1541"/>
        <item x="1606"/>
        <item x="1151"/>
        <item x="2268"/>
        <item x="1644"/>
        <item x="3104"/>
        <item x="5273"/>
        <item x="1608"/>
        <item x="1225"/>
        <item x="2161"/>
        <item x="2585"/>
        <item x="1480"/>
        <item x="8145"/>
        <item x="5778"/>
        <item x="439"/>
        <item x="1354"/>
        <item x="1180"/>
        <item x="2494"/>
        <item x="703"/>
        <item x="8356"/>
        <item x="3667"/>
        <item x="5223"/>
        <item x="5918"/>
        <item x="3029"/>
        <item x="6589"/>
        <item x="1769"/>
        <item x="1464"/>
        <item x="3514"/>
        <item x="3162"/>
        <item x="1207"/>
        <item x="6279"/>
        <item x="3405"/>
        <item x="8227"/>
        <item x="1292"/>
        <item x="5098"/>
        <item x="1710"/>
        <item x="2069"/>
        <item x="8121"/>
        <item x="5120"/>
        <item x="3947"/>
        <item x="6269"/>
        <item x="7936"/>
        <item x="5195"/>
        <item x="7541"/>
        <item x="2283"/>
        <item x="6716"/>
        <item x="1599"/>
        <item x="917"/>
        <item x="8289"/>
        <item x="1261"/>
        <item x="1338"/>
        <item x="2006"/>
        <item x="1937"/>
        <item x="5357"/>
        <item x="1732"/>
        <item x="5384"/>
        <item x="2391"/>
        <item x="4887"/>
        <item x="8025"/>
        <item x="5004"/>
        <item x="5039"/>
        <item x="614"/>
        <item x="3551"/>
        <item x="3666"/>
        <item x="3119"/>
        <item x="6538"/>
        <item x="5652"/>
        <item x="1353"/>
        <item x="7374"/>
        <item x="5479"/>
        <item x="4925"/>
        <item x="3851"/>
        <item x="8273"/>
        <item x="969"/>
        <item x="5353"/>
        <item x="1570"/>
        <item x="370"/>
        <item x="5411"/>
        <item x="8031"/>
        <item x="4937"/>
        <item x="5293"/>
        <item x="6106"/>
        <item x="3291"/>
        <item x="3210"/>
        <item x="2558"/>
        <item x="6437"/>
        <item x="2963"/>
        <item x="718"/>
        <item x="1876"/>
        <item x="2831"/>
        <item x="4056"/>
        <item x="7046"/>
        <item x="5682"/>
        <item x="3954"/>
        <item x="1204"/>
        <item x="7358"/>
        <item x="2517"/>
        <item x="865"/>
        <item x="1701"/>
        <item x="6664"/>
        <item x="771"/>
        <item x="2834"/>
        <item x="1319"/>
        <item x="5833"/>
        <item x="5902"/>
        <item x="377"/>
        <item x="7674"/>
        <item x="2416"/>
        <item x="1598"/>
        <item x="5259"/>
        <item x="4292"/>
        <item x="5112"/>
        <item x="5890"/>
        <item x="6557"/>
        <item x="4022"/>
        <item x="7823"/>
        <item x="2438"/>
        <item x="722"/>
        <item x="2824"/>
        <item x="2960"/>
        <item x="5287"/>
        <item x="3990"/>
        <item x="4870"/>
        <item x="1601"/>
        <item x="3538"/>
        <item x="5587"/>
        <item x="5014"/>
        <item x="5754"/>
        <item x="5159"/>
        <item x="6740"/>
        <item x="449"/>
        <item x="810"/>
        <item x="6992"/>
        <item x="2086"/>
        <item x="2793"/>
        <item x="3802"/>
        <item x="6051"/>
        <item x="7928"/>
        <item x="561"/>
        <item x="903"/>
        <item x="3890"/>
        <item x="8564"/>
        <item x="6735"/>
        <item x="3967"/>
        <item x="2668"/>
        <item x="5229"/>
        <item x="3786"/>
        <item x="2783"/>
        <item x="5603"/>
        <item x="2133"/>
        <item x="2353"/>
        <item x="5520"/>
        <item x="5837"/>
        <item x="5614"/>
        <item x="4500"/>
        <item x="2460"/>
        <item x="2434"/>
        <item x="1039"/>
        <item x="3072"/>
        <item x="7100"/>
        <item x="7042"/>
        <item x="4044"/>
        <item x="5182"/>
        <item x="1139"/>
        <item x="1957"/>
        <item x="5015"/>
        <item x="5740"/>
        <item x="3005"/>
        <item x="3227"/>
        <item x="2422"/>
        <item x="5419"/>
        <item x="2912"/>
        <item x="2106"/>
        <item x="2049"/>
        <item x="2920"/>
        <item x="5684"/>
        <item x="7503"/>
        <item x="8524"/>
        <item x="1847"/>
        <item x="3131"/>
        <item x="3418"/>
        <item x="985"/>
        <item x="5644"/>
        <item x="7752"/>
        <item x="2888"/>
        <item x="7434"/>
        <item x="846"/>
        <item x="5847"/>
        <item x="1909"/>
        <item x="8113"/>
        <item x="1169"/>
        <item x="5132"/>
        <item x="6148"/>
        <item x="7485"/>
        <item x="5133"/>
        <item x="5886"/>
        <item x="5196"/>
        <item x="3481"/>
        <item x="7899"/>
        <item x="2661"/>
        <item x="6088"/>
        <item x="4723"/>
        <item x="3181"/>
        <item x="965"/>
        <item x="1549"/>
        <item x="8158"/>
        <item x="2307"/>
        <item x="706"/>
        <item x="3809"/>
        <item x="1007"/>
        <item x="5821"/>
        <item x="2129"/>
        <item x="1166"/>
        <item x="4643"/>
        <item x="2123"/>
        <item x="6288"/>
        <item x="939"/>
        <item x="3225"/>
        <item x="3679"/>
        <item x="3115"/>
        <item x="4291"/>
        <item x="7453"/>
        <item x="8342"/>
        <item x="1281"/>
        <item x="3319"/>
        <item x="7655"/>
        <item x="5973"/>
        <item x="513"/>
        <item x="8010"/>
        <item x="2156"/>
        <item x="3092"/>
        <item x="2270"/>
        <item x="6966"/>
        <item x="1832"/>
        <item x="2469"/>
        <item x="2451"/>
        <item x="2108"/>
        <item x="5911"/>
        <item x="3031"/>
        <item x="1069"/>
        <item x="2702"/>
        <item x="7838"/>
        <item x="4707"/>
        <item x="5362"/>
        <item x="5967"/>
        <item x="8288"/>
        <item x="1042"/>
        <item x="2873"/>
        <item x="7616"/>
        <item x="8130"/>
        <item x="7424"/>
        <item x="7732"/>
        <item x="6175"/>
        <item x="1688"/>
        <item x="8219"/>
        <item x="1093"/>
        <item x="6113"/>
        <item x="7897"/>
        <item x="2190"/>
        <item x="2441"/>
        <item x="2802"/>
        <item x="2964"/>
        <item x="7332"/>
        <item x="5006"/>
        <item x="462"/>
        <item x="2167"/>
        <item x="5173"/>
        <item x="6608"/>
        <item x="6056"/>
        <item x="4384"/>
        <item x="1771"/>
        <item x="3038"/>
        <item x="2743"/>
        <item x="3715"/>
        <item x="1241"/>
        <item x="3088"/>
        <item x="6143"/>
        <item x="5585"/>
        <item x="3758"/>
        <item x="1741"/>
        <item x="5292"/>
        <item x="7648"/>
        <item x="2836"/>
        <item x="7524"/>
        <item x="8556"/>
        <item x="1004"/>
        <item x="5516"/>
        <item x="459"/>
        <item x="8287"/>
        <item x="3007"/>
        <item x="1506"/>
        <item x="3612"/>
        <item x="1706"/>
        <item x="3878"/>
        <item x="3312"/>
        <item x="7174"/>
        <item x="5350"/>
        <item x="5616"/>
        <item x="148"/>
        <item x="653"/>
        <item x="2297"/>
        <item x="5739"/>
        <item x="7346"/>
        <item x="1913"/>
        <item x="5262"/>
        <item x="5584"/>
        <item x="4385"/>
        <item x="4938"/>
        <item x="2293"/>
        <item x="5289"/>
        <item x="4091"/>
        <item x="7459"/>
        <item x="7133"/>
        <item x="6771"/>
        <item x="2111"/>
        <item x="4982"/>
        <item x="2039"/>
        <item x="3471"/>
        <item x="4539"/>
        <item x="3361"/>
        <item x="3600"/>
        <item x="2321"/>
        <item x="5321"/>
        <item x="3746"/>
        <item x="3531"/>
        <item x="3265"/>
        <item x="5072"/>
        <item x="5800"/>
        <item x="3277"/>
        <item x="1834"/>
        <item x="7592"/>
        <item x="5420"/>
        <item x="1437"/>
        <item x="5491"/>
        <item x="3533"/>
        <item x="8077"/>
        <item x="8345"/>
        <item x="2144"/>
        <item x="3423"/>
        <item x="3417"/>
        <item x="5867"/>
        <item x="7196"/>
        <item x="4004"/>
        <item x="2316"/>
        <item x="6294"/>
        <item x="5960"/>
        <item x="7146"/>
        <item x="2215"/>
        <item x="1222"/>
        <item x="3816"/>
        <item x="7302"/>
        <item x="3272"/>
        <item x="433"/>
        <item x="3958"/>
        <item x="8232"/>
        <item x="8262"/>
        <item x="2407"/>
        <item x="2354"/>
        <item x="4836"/>
        <item x="4345"/>
        <item x="2343"/>
        <item x="2995"/>
        <item x="5937"/>
        <item x="1867"/>
        <item x="7171"/>
        <item x="2237"/>
        <item x="1060"/>
        <item x="2443"/>
        <item x="6270"/>
        <item x="7413"/>
        <item x="1804"/>
        <item x="3208"/>
        <item x="5793"/>
        <item x="2311"/>
        <item x="2256"/>
        <item x="2363"/>
        <item x="5386"/>
        <item x="6012"/>
        <item x="4278"/>
        <item x="330"/>
        <item x="1429"/>
        <item x="5211"/>
        <item x="427"/>
        <item x="4186"/>
        <item x="2205"/>
        <item x="5452"/>
        <item x="8257"/>
        <item x="1148"/>
        <item x="3466"/>
        <item x="5448"/>
        <item x="1567"/>
        <item x="5086"/>
        <item x="3462"/>
        <item x="5903"/>
        <item x="6111"/>
        <item x="2312"/>
        <item x="2359"/>
        <item x="5590"/>
        <item x="8098"/>
        <item x="2466"/>
        <item x="5698"/>
        <item x="5630"/>
        <item x="2228"/>
        <item x="5649"/>
        <item x="2018"/>
        <item x="5376"/>
        <item x="6391"/>
        <item x="6099"/>
        <item x="7355"/>
        <item x="6141"/>
        <item x="3384"/>
        <item x="6191"/>
        <item x="2872"/>
        <item x="7404"/>
        <item x="2227"/>
        <item x="3893"/>
        <item x="7398"/>
        <item x="7480"/>
        <item x="6951"/>
        <item x="7185"/>
        <item x="2596"/>
        <item x="2162"/>
        <item x="3863"/>
        <item x="1524"/>
        <item x="3484"/>
        <item x="2231"/>
        <item x="6869"/>
        <item x="1859"/>
        <item x="2291"/>
        <item x="4654"/>
        <item x="4346"/>
        <item x="6291"/>
        <item x="2454"/>
        <item x="5575"/>
        <item x="5820"/>
        <item x="2634"/>
        <item x="5441"/>
        <item x="5643"/>
        <item x="7613"/>
        <item x="6150"/>
        <item x="5517"/>
        <item x="6086"/>
        <item x="2875"/>
        <item x="1984"/>
        <item x="7580"/>
        <item x="4176"/>
        <item x="7471"/>
        <item x="1021"/>
        <item x="4238"/>
        <item x="2204"/>
        <item x="4138"/>
        <item x="2481"/>
        <item x="2385"/>
        <item x="5897"/>
        <item x="5194"/>
        <item x="5719"/>
        <item x="7224"/>
        <item x="8060"/>
        <item x="3033"/>
        <item x="2393"/>
        <item x="7935"/>
        <item x="7235"/>
        <item x="3582"/>
        <item x="7429"/>
        <item x="5474"/>
        <item x="7696"/>
        <item x="7515"/>
        <item x="5518"/>
        <item x="7279"/>
        <item x="2097"/>
        <item x="8187"/>
        <item x="7299"/>
        <item x="497"/>
        <item x="8330"/>
        <item x="7637"/>
        <item x="7335"/>
        <item x="3777"/>
        <item x="5466"/>
        <item x="6795"/>
        <item x="1875"/>
        <item x="5051"/>
        <item x="6124"/>
        <item x="1895"/>
        <item x="7449"/>
        <item x="2202"/>
        <item x="6217"/>
        <item x="5385"/>
        <item x="7303"/>
        <item x="5113"/>
        <item x="5840"/>
        <item x="7783"/>
        <item x="3061"/>
        <item x="3556"/>
        <item x="7889"/>
        <item x="7116"/>
        <item x="7397"/>
        <item x="1389"/>
        <item x="5465"/>
        <item x="1584"/>
        <item x="5622"/>
        <item x="3017"/>
        <item x="2021"/>
        <item x="4712"/>
        <item x="6519"/>
        <item x="2755"/>
        <item x="5071"/>
        <item x="5010"/>
        <item x="6846"/>
        <item x="6118"/>
        <item x="8250"/>
        <item x="7220"/>
        <item x="3682"/>
        <item x="7331"/>
        <item x="6985"/>
        <item x="1431"/>
        <item x="7337"/>
        <item x="3191"/>
        <item x="607"/>
        <item x="2261"/>
        <item x="4083"/>
        <item x="3288"/>
        <item x="1669"/>
        <item x="2370"/>
        <item x="649"/>
        <item x="5428"/>
        <item x="7359"/>
        <item x="4090"/>
        <item x="1749"/>
        <item x="2289"/>
        <item x="7203"/>
        <item x="3702"/>
        <item x="1297"/>
        <item x="7693"/>
        <item x="7571"/>
        <item x="2887"/>
        <item x="7500"/>
        <item x="3948"/>
        <item x="342"/>
        <item x="3146"/>
        <item x="7389"/>
        <item x="2457"/>
        <item x="5147"/>
        <item x="5656"/>
        <item x="2327"/>
        <item x="3764"/>
        <item x="2300"/>
        <item x="2919"/>
        <item x="7961"/>
        <item x="10"/>
        <item x="7628"/>
        <item x="2975"/>
        <item x="2366"/>
        <item x="7954"/>
        <item x="596"/>
        <item x="2414"/>
        <item x="8265"/>
        <item x="5301"/>
        <item x="3811"/>
        <item x="3605"/>
        <item x="6306"/>
        <item x="1929"/>
        <item x="2790"/>
        <item x="8151"/>
        <item x="1609"/>
        <item x="1114"/>
        <item x="2835"/>
        <item x="3164"/>
        <item x="7951"/>
        <item x="2046"/>
        <item x="5423"/>
        <item x="8185"/>
        <item x="6154"/>
        <item x="3239"/>
        <item x="391"/>
        <item x="1388"/>
        <item x="1185"/>
        <item x="7416"/>
        <item x="6968"/>
        <item x="7317"/>
        <item x="1798"/>
        <item x="3968"/>
        <item x="5451"/>
        <item x="1879"/>
        <item x="1735"/>
        <item x="3520"/>
        <item x="3453"/>
        <item x="3387"/>
        <item x="1334"/>
        <item x="3124"/>
        <item x="4342"/>
        <item x="2165"/>
        <item x="8131"/>
        <item x="7560"/>
        <item x="5238"/>
        <item x="5130"/>
        <item x="7247"/>
        <item x="2032"/>
        <item x="1629"/>
        <item x="2368"/>
        <item x="3081"/>
        <item x="7076"/>
        <item x="3046"/>
        <item x="3217"/>
        <item x="6226"/>
        <item x="2916"/>
        <item x="1057"/>
        <item x="2952"/>
        <item x="3006"/>
        <item x="898"/>
        <item x="5562"/>
        <item x="4127"/>
        <item x="4994"/>
        <item x="7818"/>
        <item x="1111"/>
        <item x="556"/>
        <item x="2322"/>
        <item x="7290"/>
        <item x="4440"/>
        <item x="4840"/>
        <item x="6048"/>
        <item x="7021"/>
        <item x="6246"/>
        <item x="3788"/>
        <item x="7806"/>
        <item x="200"/>
        <item x="5761"/>
        <item x="2135"/>
        <item x="4596"/>
        <item x="1938"/>
        <item x="4330"/>
        <item x="2241"/>
        <item x="579"/>
        <item x="972"/>
        <item x="7468"/>
        <item x="5442"/>
        <item x="505"/>
        <item x="3136"/>
        <item x="3654"/>
        <item x="6059"/>
        <item x="2053"/>
        <item x="6247"/>
        <item x="4237"/>
        <item x="3487"/>
        <item x="3436"/>
        <item x="4484"/>
        <item x="6195"/>
        <item x="6506"/>
        <item x="2795"/>
        <item x="8277"/>
        <item x="5484"/>
        <item x="283"/>
        <item x="19"/>
        <item x="7172"/>
        <item x="1982"/>
        <item x="7484"/>
        <item x="2336"/>
        <item x="6317"/>
        <item x="1490"/>
        <item x="5069"/>
        <item x="2196"/>
        <item x="1861"/>
        <item x="2865"/>
        <item x="1923"/>
        <item x="2174"/>
        <item x="6987"/>
        <item x="8243"/>
        <item x="5904"/>
        <item x="3276"/>
        <item x="3628"/>
        <item x="4331"/>
        <item x="2908"/>
        <item x="7370"/>
        <item x="2449"/>
        <item x="6901"/>
        <item x="8246"/>
        <item x="7226"/>
        <item x="7448"/>
        <item x="3751"/>
        <item x="6130"/>
        <item x="5495"/>
        <item x="1690"/>
        <item x="4067"/>
        <item x="7884"/>
        <item x="2275"/>
        <item x="6880"/>
        <item x="5769"/>
        <item x="1941"/>
        <item x="2468"/>
        <item x="2405"/>
        <item x="7504"/>
        <item x="955"/>
        <item x="7684"/>
        <item x="5488"/>
        <item x="3465"/>
        <item x="5790"/>
        <item x="7748"/>
        <item x="3728"/>
        <item x="5852"/>
        <item x="5399"/>
        <item x="7096"/>
        <item x="5487"/>
        <item x="3618"/>
        <item x="7313"/>
        <item x="8152"/>
        <item x="7257"/>
        <item x="2361"/>
        <item x="6330"/>
        <item x="403"/>
        <item x="551"/>
        <item x="6456"/>
        <item x="4282"/>
        <item x="8155"/>
        <item x="1670"/>
        <item x="1154"/>
        <item x="2051"/>
        <item x="4226"/>
        <item x="2226"/>
        <item x="2267"/>
        <item x="2456"/>
        <item x="1318"/>
        <item x="7761"/>
        <item x="6585"/>
        <item x="1725"/>
        <item x="1625"/>
        <item x="8218"/>
        <item x="3573"/>
        <item x="3224"/>
        <item x="5582"/>
        <item x="3507"/>
        <item x="6814"/>
        <item x="1124"/>
        <item x="2002"/>
        <item x="4006"/>
        <item x="7131"/>
        <item x="5631"/>
        <item x="2229"/>
        <item x="1687"/>
        <item x="2419"/>
        <item x="5174"/>
        <item x="5980"/>
        <item x="5068"/>
        <item x="3410"/>
        <item x="7739"/>
        <item x="1315"/>
        <item x="7061"/>
        <item x="3240"/>
        <item x="430"/>
        <item x="2877"/>
        <item x="3519"/>
        <item x="7537"/>
        <item x="3091"/>
        <item x="426"/>
        <item x="5354"/>
        <item x="3563"/>
        <item x="7281"/>
        <item x="4609"/>
        <item x="6218"/>
        <item x="3986"/>
        <item x="6486"/>
        <item x="6652"/>
        <item x="7005"/>
        <item x="5322"/>
        <item x="2485"/>
        <item x="5670"/>
        <item x="5770"/>
        <item x="8567"/>
        <item x="8148"/>
        <item x="4995"/>
        <item x="8197"/>
        <item x="2401"/>
        <item x="2350"/>
        <item x="8102"/>
        <item x="3458"/>
        <item x="8124"/>
        <item x="6704"/>
        <item x="6410"/>
        <item x="755"/>
        <item x="3160"/>
        <item x="500"/>
        <item x="5192"/>
        <item x="3535"/>
        <item x="3169"/>
        <item x="7871"/>
        <item x="2876"/>
        <item x="2141"/>
        <item x="7997"/>
        <item x="3849"/>
        <item x="5850"/>
        <item x="2109"/>
        <item x="1955"/>
        <item x="6895"/>
        <item x="2090"/>
        <item x="8169"/>
        <item x="7840"/>
        <item x="6199"/>
        <item x="8071"/>
        <item x="2280"/>
        <item x="7152"/>
        <item x="2453"/>
        <item x="2959"/>
        <item x="3997"/>
        <item x="3002"/>
        <item x="4187"/>
        <item x="8198"/>
        <item x="2915"/>
        <item x="3936"/>
        <item x="3714"/>
        <item x="5012"/>
        <item x="6249"/>
        <item x="1816"/>
        <item x="1131"/>
        <item x="143"/>
        <item x="2426"/>
        <item x="1446"/>
        <item x="7602"/>
        <item x="6196"/>
        <item x="8072"/>
        <item x="6534"/>
        <item x="442"/>
        <item x="3229"/>
        <item x="6923"/>
        <item x="1426"/>
        <item x="510"/>
        <item x="5261"/>
        <item x="970"/>
        <item x="477"/>
        <item x="3335"/>
        <item x="3179"/>
        <item x="6227"/>
        <item x="2113"/>
        <item x="415"/>
        <item x="7946"/>
        <item x="2305"/>
        <item x="5336"/>
        <item x="1505"/>
        <item x="808"/>
        <item x="3438"/>
        <item x="7556"/>
        <item x="6128"/>
        <item x="6231"/>
        <item x="918"/>
        <item x="1956"/>
        <item x="1649"/>
        <item x="973"/>
        <item x="1921"/>
        <item x="3134"/>
        <item x="2375"/>
        <item x="7115"/>
        <item x="7034"/>
        <item x="3930"/>
        <item x="6055"/>
        <item x="655"/>
        <item x="6936"/>
        <item x="1529"/>
        <item x="8278"/>
        <item x="7143"/>
        <item x="288"/>
        <item x="5563"/>
        <item x="2224"/>
        <item x="6142"/>
        <item x="1962"/>
        <item x="395"/>
        <item x="2076"/>
        <item x="4883"/>
        <item x="7797"/>
        <item x="2332"/>
        <item x="6296"/>
        <item x="2673"/>
        <item x="7444"/>
        <item x="1612"/>
        <item x="3470"/>
        <item x="5699"/>
        <item x="7062"/>
        <item x="6957"/>
        <item x="6229"/>
        <item x="1753"/>
        <item x="28"/>
        <item x="1134"/>
        <item x="1357"/>
        <item x="7583"/>
        <item x="8009"/>
        <item x="7590"/>
        <item x="5554"/>
        <item x="5985"/>
        <item x="3373"/>
        <item x="2058"/>
        <item x="6390"/>
        <item x="2023"/>
        <item x="7933"/>
        <item x="2246"/>
        <item x="5974"/>
        <item x="1750"/>
        <item x="7088"/>
        <item x="359"/>
        <item x="1990"/>
        <item x="8035"/>
        <item x="8189"/>
        <item x="48"/>
        <item x="5275"/>
        <item x="3806"/>
        <item x="2172"/>
        <item x="1267"/>
        <item x="602"/>
        <item x="2643"/>
        <item x="2301"/>
        <item x="5127"/>
        <item x="383"/>
        <item x="908"/>
        <item x="153"/>
        <item x="1589"/>
        <item x="7725"/>
        <item x="7280"/>
        <item x="7156"/>
        <item x="7726"/>
        <item x="1975"/>
        <item x="463"/>
        <item x="1796"/>
        <item x="5129"/>
        <item x="5508"/>
        <item x="4038"/>
        <item x="1079"/>
        <item x="2491"/>
        <item x="3846"/>
        <item x="1998"/>
        <item x="5914"/>
        <item x="1733"/>
        <item x="1246"/>
        <item x="6188"/>
        <item x="1711"/>
        <item x="7425"/>
        <item x="7219"/>
        <item x="2389"/>
        <item x="8023"/>
        <item x="1900"/>
        <item x="1026"/>
        <item x="2334"/>
        <item x="3324"/>
        <item x="1302"/>
        <item x="6219"/>
        <item x="3390"/>
        <item x="7650"/>
        <item x="6790"/>
        <item x="5191"/>
        <item x="2349"/>
        <item x="708"/>
        <item x="648"/>
        <item x="1812"/>
        <item x="3135"/>
        <item x="371"/>
        <item x="60"/>
        <item x="6095"/>
        <item x="762"/>
        <item x="2458"/>
        <item x="5916"/>
        <item x="4826"/>
        <item x="2522"/>
        <item x="5741"/>
        <item x="8225"/>
        <item x="1686"/>
        <item x="5690"/>
        <item x="8017"/>
        <item x="1566"/>
        <item x="203"/>
        <item x="2163"/>
        <item x="6"/>
        <item x="1704"/>
        <item x="1376"/>
        <item x="2714"/>
        <item x="1894"/>
        <item x="814"/>
        <item x="3676"/>
        <item x="1999"/>
        <item x="1412"/>
        <item x="38"/>
        <item x="5839"/>
        <item x="1469"/>
        <item x="7470"/>
        <item x="3585"/>
        <item x="1483"/>
        <item x="2754"/>
        <item x="2794"/>
        <item x="3631"/>
        <item x="1210"/>
        <item x="7176"/>
        <item x="2118"/>
        <item x="2239"/>
        <item x="1017"/>
        <item x="1203"/>
        <item x="518"/>
        <item x="856"/>
        <item x="8004"/>
        <item x="3852"/>
        <item x="419"/>
        <item x="300"/>
        <item x="3176"/>
        <item x="108"/>
        <item x="1190"/>
        <item x="2179"/>
        <item x="1544"/>
        <item x="7727"/>
        <item x="3422"/>
        <item x="7284"/>
        <item x="6436"/>
        <item x="1837"/>
        <item x="3953"/>
        <item x="7945"/>
        <item x="1444"/>
        <item x="7751"/>
        <item x="7415"/>
        <item x="6537"/>
        <item x="7122"/>
        <item x="960"/>
        <item x="234"/>
        <item x="2476"/>
        <item x="464"/>
        <item x="252"/>
        <item x="3048"/>
        <item x="6759"/>
        <item x="622"/>
        <item x="1774"/>
        <item x="8063"/>
        <item x="5519"/>
        <item x="321"/>
        <item x="95"/>
        <item x="2044"/>
        <item x="407"/>
        <item x="921"/>
        <item x="4066"/>
        <item x="7526"/>
        <item x="1099"/>
        <item x="1830"/>
        <item x="702"/>
        <item x="3906"/>
        <item x="3045"/>
        <item x="8327"/>
        <item x="348"/>
        <item x="6233"/>
        <item x="6991"/>
        <item x="7883"/>
        <item x="3763"/>
        <item x="54"/>
        <item x="7809"/>
        <item x="3887"/>
        <item x="6826"/>
        <item x="1551"/>
        <item x="7670"/>
        <item x="7597"/>
        <item x="5534"/>
        <item x="4550"/>
        <item x="5983"/>
        <item x="7573"/>
        <item x="3569"/>
        <item x="2530"/>
        <item x="7640"/>
        <item x="177"/>
        <item x="7582"/>
        <item x="2170"/>
        <item x="545"/>
        <item x="8209"/>
        <item x="216"/>
        <item x="69"/>
        <item x="7937"/>
        <item x="7953"/>
        <item x="569"/>
        <item x="2622"/>
        <item x="264"/>
        <item x="1323"/>
        <item x="8146"/>
        <item x="2672"/>
        <item x="3103"/>
        <item x="1813"/>
        <item x="2017"/>
        <item x="2016"/>
        <item x="7695"/>
        <item x="7875"/>
        <item x="7940"/>
        <item x="6206"/>
        <item x="756"/>
        <item x="2489"/>
        <item x="312"/>
        <item x="1893"/>
        <item x="8256"/>
        <item x="7340"/>
        <item x="3812"/>
        <item x="467"/>
        <item x="1279"/>
        <item x="2605"/>
        <item x="7673"/>
        <item x="1240"/>
        <item x="1019"/>
        <item x="2333"/>
        <item x="7067"/>
        <item x="1672"/>
        <item x="3634"/>
        <item x="807"/>
        <item x="2724"/>
        <item x="7006"/>
        <item x="240"/>
        <item x="1642"/>
        <item x="7819"/>
        <item x="1045"/>
        <item x="1351"/>
        <item x="276"/>
        <item x="5726"/>
        <item x="1504"/>
        <item x="1239"/>
        <item x="5796"/>
        <item x="6845"/>
        <item x="595"/>
        <item x="1406"/>
        <item x="3617"/>
        <item x="336"/>
        <item x="7639"/>
        <item x="2082"/>
        <item x="7507"/>
        <item x="2210"/>
        <item x="3192"/>
        <item x="3228"/>
        <item x="991"/>
        <item x="8254"/>
        <item x="3536"/>
        <item x="6896"/>
        <item x="1522"/>
        <item x="3341"/>
        <item x="333"/>
        <item x="164"/>
        <item x="5576"/>
        <item x="7452"/>
        <item x="6738"/>
        <item x="6734"/>
        <item x="1624"/>
        <item x="7229"/>
        <item x="82"/>
        <item x="2931"/>
        <item x="8001"/>
        <item x="1352"/>
        <item x="7672"/>
        <item x="324"/>
        <item x="102"/>
        <item x="8274"/>
        <item x="4027"/>
        <item x="7012"/>
        <item x="228"/>
        <item x="3568"/>
        <item x="1523"/>
        <item x="1407"/>
        <item x="6956"/>
        <item x="675"/>
        <item x="7781"/>
        <item x="3486"/>
        <item x="3681"/>
        <item x="1565"/>
        <item x="1183"/>
        <item x="5189"/>
        <item x="874"/>
        <item x="7706"/>
        <item x="1371"/>
        <item x="729"/>
        <item x="7558"/>
        <item x="7336"/>
        <item x="7066"/>
        <item x="1100"/>
        <item x="2683"/>
        <item x="2521"/>
        <item x="4055"/>
        <item x="2713"/>
        <item x="902"/>
        <item x="75"/>
        <item x="7762"/>
        <item x="4045"/>
        <item x="119"/>
        <item x="8142"/>
        <item x="2149"/>
        <item x="1831"/>
        <item x="1643"/>
        <item x="2445"/>
        <item x="3148"/>
        <item x="7846"/>
        <item x="2148"/>
        <item x="7170"/>
        <item x="2104"/>
        <item x="5521"/>
        <item x="8162"/>
        <item x="5467"/>
        <item x="7731"/>
        <item x="3352"/>
        <item x="3293"/>
        <item x="3888"/>
        <item x="146"/>
        <item x="3245"/>
        <item x="1705"/>
        <item x="4092"/>
        <item x="976"/>
        <item x="6952"/>
        <item x="6681"/>
        <item x="4670"/>
        <item x="3050"/>
        <item x="1685"/>
        <item x="1046"/>
        <item x="1184"/>
        <item x="1155"/>
        <item x="7499"/>
        <item x="1582"/>
        <item x="701"/>
        <item x="3981"/>
        <item x="2742"/>
        <item x="5655"/>
        <item x="993"/>
        <item x="6236"/>
        <item x="950"/>
        <item x="222"/>
        <item x="7225"/>
        <item x="7593"/>
        <item x="7970"/>
        <item x="2274"/>
        <item x="850"/>
        <item x="8154"/>
        <item x="3730"/>
        <item x="6794"/>
        <item x="1874"/>
        <item x="7563"/>
        <item x="7612"/>
        <item x="2567"/>
        <item x="3197"/>
        <item x="7891"/>
        <item x="8157"/>
        <item x="7908"/>
        <item x="7619"/>
        <item x="5453"/>
        <item x="4031"/>
        <item x="1211"/>
        <item x="3180"/>
        <item x="196"/>
        <item x="5323"/>
        <item x="7789"/>
        <item x="7117"/>
        <item x="823"/>
        <item x="1324"/>
        <item x="2089"/>
        <item x="1553"/>
        <item x="209"/>
        <item x="849"/>
        <item x="6344"/>
        <item x="782"/>
        <item x="2660"/>
        <item x="6979"/>
        <item x="1492"/>
        <item x="1799"/>
        <item x="6843"/>
        <item x="172"/>
        <item x="7391"/>
        <item x="5924"/>
        <item x="1862"/>
        <item x="8353"/>
        <item x="1268"/>
        <item x="6960"/>
        <item x="5711"/>
        <item x="1936"/>
        <item x="3449"/>
        <item x="8281"/>
        <item x="1583"/>
        <item x="494"/>
        <item x="1665"/>
        <item x="2400"/>
        <item x="4080"/>
        <item x="1462"/>
        <item x="118"/>
        <item x="1767"/>
        <item x="1916"/>
        <item x="901"/>
        <item x="2846"/>
        <item x="4395"/>
        <item x="6900"/>
        <item x="6904"/>
        <item x="190"/>
        <item x="6850"/>
        <item x="2889"/>
        <item x="1854"/>
        <item x="1978"/>
        <item x="4839"/>
        <item x="7651"/>
        <item x="103"/>
        <item x="8079"/>
        <item x="2037"/>
        <item x="6067"/>
        <item x="6789"/>
        <item x="7559"/>
        <item x="2701"/>
        <item x="953"/>
        <item x="1604"/>
        <item x="2823"/>
        <item x="1072"/>
        <item x="4725"/>
        <item x="544"/>
        <item x="3498"/>
        <item x="2782"/>
        <item x="1736"/>
        <item x="147"/>
        <item x="7878"/>
        <item x="3584"/>
        <item x="7333"/>
        <item x="1"/>
        <item x="1547"/>
        <item x="117"/>
        <item x="927"/>
        <item x="1924"/>
        <item x="8235"/>
        <item x="1791"/>
        <item x="3060"/>
        <item x="3940"/>
        <item x="3049"/>
        <item x="7502"/>
        <item x="3818"/>
        <item x="1728"/>
        <item x="8192"/>
        <item x="7179"/>
        <item x="1673"/>
        <item x="309"/>
        <item x="7447"/>
        <item x="7837"/>
        <item x="8329"/>
        <item x="4608"/>
        <item x="4030"/>
        <item x="3547"/>
        <item x="1768"/>
        <item x="198"/>
        <item x="6736"/>
        <item x="3857"/>
        <item x="3847"/>
        <item x="5860"/>
        <item x="8085"/>
        <item x="1377"/>
        <item x="116"/>
        <item x="6739"/>
        <item x="88"/>
        <item x="2040"/>
        <item x="7501"/>
        <item x="1127"/>
        <item x="7125"/>
        <item x="4896"/>
        <item x="2304"/>
        <item x="7784"/>
        <item x="1295"/>
        <item x="3807"/>
        <item x="7446"/>
        <item x="7392"/>
        <item x="2406"/>
        <item x="4494"/>
        <item x="1432"/>
        <item x="4341"/>
        <item x="3896"/>
        <item x="2418"/>
        <item x="3856"/>
        <item x="297"/>
        <item x="6140"/>
        <item x="1296"/>
        <item x="1985"/>
        <item x="1020"/>
        <item x="8150"/>
        <item x="170"/>
        <item x="3779"/>
        <item x="3596"/>
        <item x="1486"/>
        <item x="2209"/>
        <item x="368"/>
        <item x="211"/>
        <item x="3998"/>
        <item x="4060"/>
        <item x="2281"/>
        <item x="3817"/>
        <item x="2155"/>
        <item x="223"/>
        <item x="90"/>
        <item x="101"/>
        <item x="2096"/>
        <item x="3939"/>
        <item x="4952"/>
        <item x="7121"/>
        <item x="1445"/>
        <item x="185"/>
        <item x="4782"/>
        <item x="2372"/>
        <item x="3750"/>
        <item x="5256"/>
        <item x="1997"/>
        <item x="2216"/>
        <item x="7011"/>
        <item x="436"/>
        <item x="3653"/>
        <item x="3401"/>
        <item x="4288"/>
        <item x="2055"/>
        <item x="3693"/>
        <item x="3633"/>
        <item x="2356"/>
        <item x="1260"/>
        <item x="954"/>
        <item x="305"/>
        <item x="341"/>
        <item x="3742"/>
        <item x="55"/>
        <item x="2243"/>
        <item x="1073"/>
        <item x="5782"/>
        <item x="2439"/>
        <item x="5588"/>
        <item x="3645"/>
        <item x="7070"/>
        <item x="493"/>
        <item x="89"/>
        <item x="7614"/>
        <item x="7615"/>
        <item x="7395"/>
        <item x="8066"/>
        <item x="6223"/>
        <item x="3264"/>
        <item x="1463"/>
        <item x="8354"/>
        <item x="2492"/>
        <item x="5589"/>
        <item x="3991"/>
        <item x="7676"/>
        <item x="3701"/>
        <item x="2302"/>
        <item x="465"/>
        <item x="6791"/>
        <item x="5317"/>
        <item x="2490"/>
        <item x="5065"/>
        <item x="6684"/>
        <item x="329"/>
        <item x="1748"/>
        <item x="1811"/>
        <item x="6848"/>
        <item x="317"/>
        <item x="452"/>
        <item x="3311"/>
        <item x="6793"/>
        <item x="1128"/>
        <item x="2805"/>
        <item x="380"/>
        <item x="7007"/>
        <item x="2465"/>
        <item x="8204"/>
        <item x="6297"/>
        <item x="2176"/>
        <item x="5126"/>
        <item x="3506"/>
        <item x="3897"/>
        <item x="247"/>
        <item x="224"/>
        <item x="7450"/>
        <item x="5009"/>
        <item x="77"/>
        <item x="3555"/>
        <item x="5581"/>
        <item x="3123"/>
        <item x="3604"/>
        <item x="293"/>
        <item x="281"/>
        <item x="353"/>
        <item x="183"/>
        <item x="2115"/>
        <item x="7505"/>
        <item x="3080"/>
        <item x="5993"/>
        <item x="5188"/>
        <item x="6082"/>
        <item x="1317"/>
        <item x="390"/>
        <item x="6737"/>
        <item x="7013"/>
        <item x="3216"/>
        <item x="6153"/>
        <item x="197"/>
        <item x="259"/>
        <item x="7841"/>
        <item x="3457"/>
        <item x="5447"/>
        <item x="285"/>
        <item x="236"/>
        <item x="6586"/>
        <item x="428"/>
        <item x="8096"/>
        <item x="3168"/>
        <item x="7227"/>
        <item x="6902"/>
        <item x="4082"/>
        <item x="7675"/>
        <item x="2994"/>
        <item x="7338"/>
        <item x="271"/>
        <item x="8224"/>
        <item x="364"/>
        <item x="5863"/>
        <item x="440"/>
        <item x="6009"/>
        <item x="7015"/>
        <item x="210"/>
        <item x="7068"/>
        <item x="3360"/>
        <item x="6682"/>
        <item x="8343"/>
        <item x="270"/>
        <item x="76"/>
        <item x="8097"/>
        <item x="5513"/>
        <item x="4023"/>
        <item x="5789"/>
        <item x="5718"/>
        <item x="402"/>
        <item x="7561"/>
        <item x="6484"/>
        <item x="258"/>
        <item x="7729"/>
        <item x="7282"/>
        <item x="6535"/>
        <item x="376"/>
        <item x="392"/>
        <item x="6084"/>
        <item x="8164"/>
        <item x="6849"/>
        <item x="8290"/>
        <item x="7177"/>
        <item x="414"/>
        <item x="171"/>
        <item x="2864"/>
        <item x="416"/>
        <item x="8163"/>
        <item x="8291"/>
        <item x="7506"/>
        <item x="6958"/>
        <item x="7123"/>
        <item x="3931"/>
        <item x="3037"/>
        <item x="6224"/>
        <item x="345"/>
        <item x="7844"/>
        <item x="2951"/>
        <item x="235"/>
        <item x="6792"/>
        <item x="184"/>
        <item x="404"/>
        <item x="7451"/>
        <item x="5933"/>
        <item x="8034"/>
        <item x="7617"/>
        <item x="7014"/>
        <item x="7787"/>
        <item x="6587"/>
        <item x="2907"/>
        <item x="6011"/>
        <item x="6903"/>
        <item x="6298"/>
        <item x="7396"/>
        <item x="8099"/>
        <item x="3409"/>
        <item x="7906"/>
        <item x="8344"/>
        <item x="7069"/>
        <item x="246"/>
        <item x="8033"/>
        <item x="7562"/>
        <item x="3965"/>
        <item x="5935"/>
        <item x="6959"/>
        <item x="6152"/>
        <item x="7730"/>
        <item x="6683"/>
        <item x="6536"/>
        <item x="6485"/>
        <item x="7907"/>
        <item x="7124"/>
        <item x="8036"/>
        <item x="7845"/>
        <item x="5865"/>
        <item x="7228"/>
        <item x="5728"/>
        <item x="7788"/>
        <item x="7618"/>
        <item x="7968"/>
        <item x="5798"/>
        <item x="7339"/>
        <item x="7178"/>
        <item x="7283"/>
        <item x="8226"/>
        <item x="7969"/>
        <item x="8161"/>
        <item x="7509"/>
        <item x="7621"/>
        <item x="8292"/>
        <item x="7971"/>
        <item x="7276"/>
        <item x="5657"/>
        <item x="7909"/>
        <item x="7733"/>
        <item x="7565"/>
        <item x="7791"/>
        <item x="7848"/>
        <item x="7678"/>
        <item t="default"/>
      </items>
    </pivotField>
    <pivotField numFmtId="177" showAll="0"/>
    <pivotField showAll="0"/>
    <pivotField showAll="0"/>
    <pivotField axis="axisRow" showAll="0">
      <items count="29">
        <item x="23"/>
        <item x="21"/>
        <item x="15"/>
        <item x="17"/>
        <item x="19"/>
        <item x="20"/>
        <item x="25"/>
        <item x="14"/>
        <item x="26"/>
        <item x="22"/>
        <item x="6"/>
        <item x="5"/>
        <item x="4"/>
        <item x="27"/>
        <item x="16"/>
        <item x="8"/>
        <item x="12"/>
        <item x="13"/>
        <item x="3"/>
        <item x="1"/>
        <item x="0"/>
        <item x="10"/>
        <item x="24"/>
        <item x="18"/>
        <item x="2"/>
        <item x="11"/>
        <item x="7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1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平均租赁年限" fld="19" subtotal="average" baseField="0" baseItem="0"/>
    <dataField name="平均租售比" fld="6" subtotal="average" baseField="0" baseItem="0" numFmtId="178"/>
    <dataField name="平均销售坪效" fld="7" subtotal="average" baseField="0" baseItem="0" numFmtId="178"/>
  </dataFields>
  <formats count="2">
    <format dxfId="1">
      <pivotArea collapsedLevelsAreSubtotals="1" fieldPosition="0">
        <references count="2">
          <reference field="4294967294" count="1" selected="0">
            <x v="2"/>
          </reference>
          <reference field="11" count="1">
            <x v="1"/>
          </reference>
        </references>
      </pivotArea>
    </format>
    <format dxfId="0">
      <pivotArea outline="0" fieldPosition="0">
        <references count="1">
          <reference field="4294967294" count="1">
            <x v="2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E8EE93-45B0-8C4A-92E1-21A6E7FEAF22}" name="表1" displayName="表1" ref="A1:T8636" totalsRowShown="0">
  <tableColumns count="20">
    <tableColumn id="1" xr3:uid="{C2733273-545E-E546-BC21-98AFA0FFDCA5}" name="月份" dataDxfId="12"/>
    <tableColumn id="2" xr3:uid="{3D9C98CB-683C-8446-BE5D-C28B35F46100}" name="层数"/>
    <tableColumn id="3" xr3:uid="{4C46FA8F-177D-704B-AA83-59206E341A22}" name="楼层排序">
      <calculatedColumnFormula>IF($B2="负一层",-1,IF($B2="负一夹层",0,IF($B2="一层",1,IF($B2="二层",2,IF($B2="三层",3,IF($B2="四层",4))))))</calculatedColumnFormula>
    </tableColumn>
    <tableColumn id="4" xr3:uid="{D166559A-2B15-BD4A-AD95-BB3009EA47B9}" name="商铺名称"/>
    <tableColumn id="5" xr3:uid="{F8FE86FE-8FCB-0746-B304-7EC084184BAD}" name="销售额" dataDxfId="11"/>
    <tableColumn id="6" xr3:uid="{34184C7C-279A-B644-98D7-251454EC06A0}" name="总租金" dataDxfId="10"/>
    <tableColumn id="7" xr3:uid="{F6AAB66E-924F-DA4B-B51E-98848208554B}" name="租售比" dataDxfId="9"/>
    <tableColumn id="8" xr3:uid="{019ECF12-B7DA-9A49-90E1-4D4503A4F74D}" name="销售坪效" dataDxfId="8"/>
    <tableColumn id="9" xr3:uid="{0AA03A18-222E-FA43-9ED9-02C8DFF747EA}" name="平均租金" dataDxfId="7"/>
    <tableColumn id="10" xr3:uid="{A204443F-8A23-E541-98B3-0363CE4E77B3}" name="商铺面积"/>
    <tableColumn id="11" xr3:uid="{53FEB4C3-F61B-EC46-AB7D-990E25176D3A}" name="一级业态"/>
    <tableColumn id="12" xr3:uid="{742327AD-636D-B54B-9B87-CC776B6FC785}" name="二级业态"/>
    <tableColumn id="13" xr3:uid="{F7D6BF89-2639-7B46-94D1-332E0E5AE053}" name="三级业态"/>
    <tableColumn id="14" xr3:uid="{CF1F2415-984F-6A40-806C-8154BCA268B7}" name="合同起始日期" dataDxfId="6"/>
    <tableColumn id="15" xr3:uid="{64F9209A-E151-D740-9745-2EFF01179436}" name="合同结束日期" dataDxfId="5"/>
    <tableColumn id="16" xr3:uid="{4D0F70DE-923C-9C4F-8C65-AAB3FA1F08EB}" name="扣点方式"/>
    <tableColumn id="17" xr3:uid="{35ACC400-86E4-C948-B7F0-E44F30677D43}" name="扣率"/>
    <tableColumn id="18" xr3:uid="{84474EAB-1ECC-8442-BCDB-AE242C60EDB7}" name="扣率一" dataDxfId="4">
      <calculatedColumnFormula>IF(ISERROR(FIND(",",$Q2)),$Q2,LEFT($Q2,FIND(",",$Q2)-1))</calculatedColumnFormula>
    </tableColumn>
    <tableColumn id="19" xr3:uid="{66D08432-5BC4-3944-A125-807398B98F30}" name="扣率二" dataDxfId="3">
      <calculatedColumnFormula>IF(ISERROR(FIND(",",$Q2)),"",RIGHT($Q2,LEN($Q2)-FIND(",",$Q2)))</calculatedColumnFormula>
    </tableColumn>
    <tableColumn id="20" xr3:uid="{4DCE87E7-3B0B-E14E-A562-93F143BA2D6D}" name="租赁期限" dataDxfId="2">
      <calculatedColumnFormula>ROUND(INT(表1[[#This Row],[合同结束日期]]-表1[[#This Row],[合同起始日期]])/365,1)</calculatedColumnFormula>
    </tableColumn>
  </tableColumns>
  <tableStyleInfo name="TableStyleMedium9" showFirstColumn="0" showLastColumn="0" showRowStripes="0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8636"/>
  <sheetViews>
    <sheetView workbookViewId="0">
      <pane ySplit="1" topLeftCell="A2" activePane="bottomLeft" state="frozen"/>
      <selection pane="bottomLeft" activeCell="E1" sqref="E1:G20"/>
    </sheetView>
  </sheetViews>
  <sheetFormatPr baseColWidth="10" defaultColWidth="8.83203125" defaultRowHeight="15"/>
  <cols>
    <col min="1" max="1" width="11.33203125" style="1" customWidth="1"/>
    <col min="3" max="3" width="10.83203125" customWidth="1"/>
    <col min="4" max="4" width="13.1640625" customWidth="1"/>
    <col min="5" max="5" width="10.83203125" style="4" bestFit="1" customWidth="1"/>
    <col min="6" max="6" width="9.83203125" style="4" bestFit="1" customWidth="1"/>
    <col min="7" max="7" width="11.1640625" style="3" customWidth="1"/>
    <col min="8" max="8" width="12.5" style="7" customWidth="1"/>
    <col min="9" max="9" width="11.83203125" style="3" customWidth="1"/>
    <col min="10" max="10" width="13.5" customWidth="1"/>
    <col min="11" max="11" width="12.83203125" customWidth="1"/>
    <col min="12" max="12" width="14.5" customWidth="1"/>
    <col min="13" max="13" width="14.6640625" customWidth="1"/>
    <col min="14" max="14" width="15.6640625" style="2" customWidth="1"/>
    <col min="15" max="15" width="14.5" style="2" customWidth="1"/>
    <col min="16" max="16" width="29.5" customWidth="1"/>
    <col min="18" max="18" width="10.83203125" style="5" customWidth="1"/>
    <col min="19" max="19" width="9.83203125" style="6" customWidth="1"/>
    <col min="20" max="20" width="14" customWidth="1"/>
  </cols>
  <sheetData>
    <row r="1" spans="1:20">
      <c r="A1" s="1" t="s">
        <v>559</v>
      </c>
      <c r="B1" t="s">
        <v>0</v>
      </c>
      <c r="C1" t="s">
        <v>594</v>
      </c>
      <c r="D1" t="s">
        <v>1</v>
      </c>
      <c r="E1" s="4" t="s">
        <v>2</v>
      </c>
      <c r="F1" s="4" t="s">
        <v>563</v>
      </c>
      <c r="G1" s="3" t="s">
        <v>565</v>
      </c>
      <c r="H1" s="53" t="s">
        <v>566</v>
      </c>
      <c r="I1" s="3" t="s">
        <v>567</v>
      </c>
      <c r="J1" t="s">
        <v>573</v>
      </c>
      <c r="K1" t="s">
        <v>560</v>
      </c>
      <c r="L1" t="s">
        <v>561</v>
      </c>
      <c r="M1" t="s">
        <v>562</v>
      </c>
      <c r="N1" s="2" t="s">
        <v>3</v>
      </c>
      <c r="O1" s="2" t="s">
        <v>4</v>
      </c>
      <c r="P1" t="s">
        <v>5</v>
      </c>
      <c r="Q1" t="s">
        <v>6</v>
      </c>
      <c r="R1" s="5" t="s">
        <v>591</v>
      </c>
      <c r="S1" s="54" t="s">
        <v>592</v>
      </c>
      <c r="T1" t="s">
        <v>616</v>
      </c>
    </row>
    <row r="2" spans="1:20">
      <c r="A2" s="1">
        <v>41640</v>
      </c>
      <c r="B2" t="s">
        <v>176</v>
      </c>
      <c r="C2">
        <f t="shared" ref="C2:C63" si="0">IF($B2="负一层",-1,IF($B2="负一夹层",0,IF($B2="一层",1,IF($B2="二层",2,IF($B2="三层",3,IF($B2="四层",4))))))</f>
        <v>-1</v>
      </c>
      <c r="D2" t="s">
        <v>177</v>
      </c>
      <c r="E2" s="4">
        <v>48560.4</v>
      </c>
      <c r="F2" s="4">
        <v>11168.892</v>
      </c>
      <c r="G2" s="3">
        <v>0.22999999999999998</v>
      </c>
      <c r="H2" s="7">
        <v>843.06250000000011</v>
      </c>
      <c r="I2" s="4">
        <v>193.90437500000002</v>
      </c>
      <c r="J2">
        <v>57.599999999999994</v>
      </c>
      <c r="K2" t="s">
        <v>44</v>
      </c>
      <c r="L2" t="s">
        <v>46</v>
      </c>
      <c r="M2" t="s">
        <v>45</v>
      </c>
      <c r="N2" s="2">
        <v>41355</v>
      </c>
      <c r="O2" s="2">
        <v>42133</v>
      </c>
      <c r="P2" t="s">
        <v>14</v>
      </c>
      <c r="Q2" t="s">
        <v>25</v>
      </c>
      <c r="R2" s="5" t="str">
        <f t="shared" ref="R2:R63" si="1">IF(ISERROR(FIND(",",$Q2)),$Q2,LEFT($Q2,FIND(",",$Q2)-1))</f>
        <v>0.15</v>
      </c>
      <c r="S2" s="6" t="str">
        <f>IF(ISERROR(FIND(",",$Q2)),"",RIGHT($Q2,LEN($Q2)-FIND(",",$Q2)))</f>
        <v/>
      </c>
      <c r="T2">
        <f>ROUND(INT(表1[[#This Row],[合同结束日期]]-表1[[#This Row],[合同起始日期]])/365,1)</f>
        <v>2.1</v>
      </c>
    </row>
    <row r="3" spans="1:20">
      <c r="A3" s="1">
        <v>41640</v>
      </c>
      <c r="B3" t="s">
        <v>176</v>
      </c>
      <c r="C3">
        <f t="shared" si="0"/>
        <v>-1</v>
      </c>
      <c r="D3" t="s">
        <v>178</v>
      </c>
      <c r="E3" s="4">
        <v>541927.79999999993</v>
      </c>
      <c r="F3" s="4">
        <v>16257.833999999999</v>
      </c>
      <c r="G3" s="3">
        <v>3.0000000000000002E-2</v>
      </c>
      <c r="H3" s="7">
        <v>9817.532608695652</v>
      </c>
      <c r="I3" s="4">
        <v>294.52597826086958</v>
      </c>
      <c r="J3">
        <v>55.199999999999996</v>
      </c>
      <c r="K3" t="s">
        <v>60</v>
      </c>
      <c r="L3" t="s">
        <v>61</v>
      </c>
      <c r="M3" t="s">
        <v>179</v>
      </c>
      <c r="N3" s="2">
        <v>41255</v>
      </c>
      <c r="O3" s="2">
        <v>41768</v>
      </c>
      <c r="P3" t="s">
        <v>24</v>
      </c>
      <c r="Q3" t="s">
        <v>180</v>
      </c>
      <c r="R3" s="5" t="str">
        <f t="shared" si="1"/>
        <v>0.03</v>
      </c>
      <c r="S3" s="6" t="str">
        <f t="shared" ref="S3:S64" si="2">IF(ISERROR(FIND(",",$Q3)),"",RIGHT($Q3,LEN($Q3)-FIND(",",$Q3)))</f>
        <v/>
      </c>
      <c r="T3">
        <f>ROUND(INT(表1[[#This Row],[合同结束日期]]-表1[[#This Row],[合同起始日期]])/365,1)</f>
        <v>1.4</v>
      </c>
    </row>
    <row r="4" spans="1:20">
      <c r="A4" s="1">
        <v>41640</v>
      </c>
      <c r="B4" t="s">
        <v>176</v>
      </c>
      <c r="C4">
        <f t="shared" si="0"/>
        <v>-1</v>
      </c>
      <c r="D4" t="s">
        <v>181</v>
      </c>
      <c r="E4" s="4">
        <v>265790.39999999997</v>
      </c>
      <c r="F4" s="4">
        <v>31894.847999999994</v>
      </c>
      <c r="G4" s="3">
        <v>0.12</v>
      </c>
      <c r="H4" s="7">
        <v>1052.4185118312266</v>
      </c>
      <c r="I4" s="4">
        <v>126.2902214197472</v>
      </c>
      <c r="J4">
        <v>252.55199999999999</v>
      </c>
      <c r="K4" t="s">
        <v>44</v>
      </c>
      <c r="L4" t="s">
        <v>72</v>
      </c>
      <c r="M4" t="s">
        <v>71</v>
      </c>
      <c r="N4" s="2">
        <v>41268</v>
      </c>
      <c r="O4" s="2">
        <v>43229</v>
      </c>
      <c r="P4" t="s">
        <v>24</v>
      </c>
      <c r="Q4" t="s">
        <v>42</v>
      </c>
      <c r="R4" s="5" t="str">
        <f t="shared" si="1"/>
        <v>0.08</v>
      </c>
      <c r="S4" s="6" t="str">
        <f t="shared" si="2"/>
        <v/>
      </c>
      <c r="T4">
        <f>ROUND(INT(表1[[#This Row],[合同结束日期]]-表1[[#This Row],[合同起始日期]])/365,1)</f>
        <v>5.4</v>
      </c>
    </row>
    <row r="5" spans="1:20">
      <c r="A5" s="1">
        <v>41640</v>
      </c>
      <c r="B5" t="s">
        <v>176</v>
      </c>
      <c r="C5">
        <f t="shared" si="0"/>
        <v>-1</v>
      </c>
      <c r="D5" t="s">
        <v>182</v>
      </c>
      <c r="E5" s="4">
        <v>293651.64</v>
      </c>
      <c r="F5" s="4">
        <v>20555.614800000003</v>
      </c>
      <c r="G5" s="3">
        <v>7.0000000000000007E-2</v>
      </c>
      <c r="H5" s="7">
        <v>1957.6776</v>
      </c>
      <c r="I5" s="4">
        <v>137.03743200000002</v>
      </c>
      <c r="J5">
        <v>150</v>
      </c>
      <c r="K5" t="s">
        <v>44</v>
      </c>
      <c r="L5" t="s">
        <v>72</v>
      </c>
      <c r="M5" t="s">
        <v>71</v>
      </c>
      <c r="N5" s="2">
        <v>41299</v>
      </c>
      <c r="O5" s="2">
        <v>43229</v>
      </c>
      <c r="P5" t="s">
        <v>24</v>
      </c>
      <c r="Q5" t="s">
        <v>183</v>
      </c>
      <c r="R5" s="5" t="str">
        <f t="shared" si="1"/>
        <v>0.08</v>
      </c>
      <c r="S5" s="6" t="str">
        <f t="shared" si="2"/>
        <v>0.04</v>
      </c>
      <c r="T5">
        <f>ROUND(INT(表1[[#This Row],[合同结束日期]]-表1[[#This Row],[合同起始日期]])/365,1)</f>
        <v>5.3</v>
      </c>
    </row>
    <row r="6" spans="1:20">
      <c r="A6" s="1">
        <v>41640</v>
      </c>
      <c r="B6" t="s">
        <v>176</v>
      </c>
      <c r="C6">
        <f t="shared" si="0"/>
        <v>-1</v>
      </c>
      <c r="D6" t="s">
        <v>249</v>
      </c>
      <c r="E6" s="4">
        <v>437030.39999999997</v>
      </c>
      <c r="F6" s="4">
        <v>43703.040000000001</v>
      </c>
      <c r="G6" s="3">
        <v>0.1</v>
      </c>
      <c r="H6" s="7">
        <v>1334.03663003663</v>
      </c>
      <c r="I6" s="4">
        <v>133.40366300366301</v>
      </c>
      <c r="J6">
        <v>327.59999999999997</v>
      </c>
      <c r="K6" t="s">
        <v>44</v>
      </c>
      <c r="L6" t="s">
        <v>72</v>
      </c>
      <c r="M6" t="s">
        <v>126</v>
      </c>
      <c r="N6" s="2">
        <v>41369</v>
      </c>
      <c r="O6" s="2">
        <v>43254</v>
      </c>
      <c r="P6" t="s">
        <v>24</v>
      </c>
      <c r="Q6" t="s">
        <v>123</v>
      </c>
      <c r="R6" s="5" t="str">
        <f t="shared" si="1"/>
        <v>0.09</v>
      </c>
      <c r="S6" s="6" t="str">
        <f t="shared" si="2"/>
        <v/>
      </c>
      <c r="T6">
        <f>ROUND(INT(表1[[#This Row],[合同结束日期]]-表1[[#This Row],[合同起始日期]])/365,1)</f>
        <v>5.2</v>
      </c>
    </row>
    <row r="7" spans="1:20">
      <c r="A7" s="1">
        <v>41640</v>
      </c>
      <c r="B7" t="s">
        <v>176</v>
      </c>
      <c r="C7">
        <f t="shared" si="0"/>
        <v>-1</v>
      </c>
      <c r="D7" t="s">
        <v>184</v>
      </c>
      <c r="E7" s="4">
        <v>232671.6</v>
      </c>
      <c r="F7" s="4">
        <v>23267.16</v>
      </c>
      <c r="G7" s="3">
        <v>9.9999999999999992E-2</v>
      </c>
      <c r="H7" s="7">
        <v>1250.9225806451614</v>
      </c>
      <c r="I7" s="4">
        <v>125.09225806451613</v>
      </c>
      <c r="J7">
        <v>186</v>
      </c>
      <c r="K7" t="s">
        <v>44</v>
      </c>
      <c r="L7" t="s">
        <v>72</v>
      </c>
      <c r="M7" t="s">
        <v>71</v>
      </c>
      <c r="N7" s="2">
        <v>41334</v>
      </c>
      <c r="O7" s="2">
        <v>43229</v>
      </c>
      <c r="P7" t="s">
        <v>24</v>
      </c>
      <c r="Q7" t="s">
        <v>19</v>
      </c>
      <c r="R7" s="5" t="str">
        <f t="shared" si="1"/>
        <v>0.1</v>
      </c>
      <c r="S7" s="6" t="str">
        <f t="shared" si="2"/>
        <v/>
      </c>
      <c r="T7">
        <f>ROUND(INT(表1[[#This Row],[合同结束日期]]-表1[[#This Row],[合同起始日期]])/365,1)</f>
        <v>5.2</v>
      </c>
    </row>
    <row r="8" spans="1:20">
      <c r="A8" s="1">
        <v>41640</v>
      </c>
      <c r="B8" t="s">
        <v>176</v>
      </c>
      <c r="C8">
        <f t="shared" si="0"/>
        <v>-1</v>
      </c>
      <c r="D8" t="s">
        <v>233</v>
      </c>
      <c r="E8" s="4">
        <v>104650.8</v>
      </c>
      <c r="F8" s="4">
        <v>5232.54</v>
      </c>
      <c r="G8" s="3">
        <v>4.9999999999999996E-2</v>
      </c>
      <c r="H8" s="7">
        <v>5813.9333333333334</v>
      </c>
      <c r="I8" s="4">
        <v>290.69666666666666</v>
      </c>
      <c r="J8">
        <v>18</v>
      </c>
      <c r="K8" t="s">
        <v>60</v>
      </c>
      <c r="L8" t="s">
        <v>61</v>
      </c>
      <c r="M8" t="s">
        <v>234</v>
      </c>
      <c r="N8" s="2">
        <v>41435</v>
      </c>
      <c r="O8" s="2">
        <v>41799</v>
      </c>
      <c r="P8" t="s">
        <v>14</v>
      </c>
      <c r="Q8" t="s">
        <v>37</v>
      </c>
      <c r="R8" s="5" t="str">
        <f t="shared" si="1"/>
        <v>0.</v>
      </c>
      <c r="S8" s="6" t="str">
        <f t="shared" si="2"/>
        <v/>
      </c>
      <c r="T8">
        <f>ROUND(INT(表1[[#This Row],[合同结束日期]]-表1[[#This Row],[合同起始日期]])/365,1)</f>
        <v>1</v>
      </c>
    </row>
    <row r="9" spans="1:20">
      <c r="A9" s="1">
        <v>41640</v>
      </c>
      <c r="B9" t="s">
        <v>176</v>
      </c>
      <c r="C9">
        <f t="shared" si="0"/>
        <v>-1</v>
      </c>
      <c r="D9" t="s">
        <v>291</v>
      </c>
      <c r="E9" s="4">
        <v>59116.799999999996</v>
      </c>
      <c r="F9" s="4">
        <v>5320.5119999999997</v>
      </c>
      <c r="G9" s="3">
        <v>0.09</v>
      </c>
      <c r="H9" s="7">
        <v>2815.0857142857139</v>
      </c>
      <c r="I9" s="4">
        <v>253.35771428571428</v>
      </c>
      <c r="J9">
        <v>21</v>
      </c>
      <c r="K9" t="s">
        <v>60</v>
      </c>
      <c r="L9" t="s">
        <v>61</v>
      </c>
      <c r="M9" t="s">
        <v>234</v>
      </c>
      <c r="N9" s="2">
        <v>41547</v>
      </c>
      <c r="O9" s="2">
        <v>41911</v>
      </c>
      <c r="P9" t="s">
        <v>18</v>
      </c>
      <c r="Q9" t="s">
        <v>78</v>
      </c>
      <c r="R9" s="5" t="str">
        <f t="shared" si="1"/>
        <v>0.07</v>
      </c>
      <c r="S9" s="6" t="str">
        <f t="shared" si="2"/>
        <v/>
      </c>
      <c r="T9">
        <f>ROUND(INT(表1[[#This Row],[合同结束日期]]-表1[[#This Row],[合同起始日期]])/365,1)</f>
        <v>1</v>
      </c>
    </row>
    <row r="10" spans="1:20">
      <c r="A10" s="1">
        <v>41640</v>
      </c>
      <c r="B10" t="s">
        <v>176</v>
      </c>
      <c r="C10">
        <f t="shared" si="0"/>
        <v>-1</v>
      </c>
      <c r="D10" t="s">
        <v>295</v>
      </c>
      <c r="E10" s="4">
        <v>20832</v>
      </c>
      <c r="F10" s="4">
        <v>13749.12</v>
      </c>
      <c r="G10" s="3">
        <v>0.66</v>
      </c>
      <c r="H10" s="7">
        <v>95.384615384615387</v>
      </c>
      <c r="I10" s="4">
        <v>62.953846153846158</v>
      </c>
      <c r="J10">
        <v>218.4</v>
      </c>
      <c r="K10" t="s">
        <v>60</v>
      </c>
      <c r="L10" t="s">
        <v>107</v>
      </c>
      <c r="M10" t="s">
        <v>299</v>
      </c>
      <c r="N10" s="2">
        <v>41537</v>
      </c>
      <c r="O10" s="2">
        <v>42632</v>
      </c>
      <c r="P10" t="s">
        <v>14</v>
      </c>
      <c r="Q10" t="s">
        <v>37</v>
      </c>
      <c r="R10" s="5" t="str">
        <f t="shared" si="1"/>
        <v>0.</v>
      </c>
      <c r="S10" s="6" t="str">
        <f t="shared" si="2"/>
        <v/>
      </c>
      <c r="T10">
        <f>ROUND(INT(表1[[#This Row],[合同结束日期]]-表1[[#This Row],[合同起始日期]])/365,1)</f>
        <v>3</v>
      </c>
    </row>
    <row r="11" spans="1:20">
      <c r="A11" s="1">
        <v>41671</v>
      </c>
      <c r="B11" t="s">
        <v>176</v>
      </c>
      <c r="C11">
        <f t="shared" si="0"/>
        <v>-1</v>
      </c>
      <c r="D11" t="s">
        <v>177</v>
      </c>
      <c r="E11" s="4">
        <v>48458.400000000001</v>
      </c>
      <c r="F11" s="4">
        <v>13825.18152</v>
      </c>
      <c r="G11" s="3">
        <v>0.2853</v>
      </c>
      <c r="H11" s="7">
        <v>841.29166666666674</v>
      </c>
      <c r="I11" s="4">
        <v>240.02051250000002</v>
      </c>
      <c r="J11">
        <v>57.599999999999994</v>
      </c>
      <c r="K11" t="s">
        <v>44</v>
      </c>
      <c r="L11" t="s">
        <v>46</v>
      </c>
      <c r="M11" t="s">
        <v>45</v>
      </c>
      <c r="N11" s="2">
        <v>41355</v>
      </c>
      <c r="O11" s="2">
        <v>42133</v>
      </c>
      <c r="P11" t="s">
        <v>14</v>
      </c>
      <c r="Q11" t="s">
        <v>25</v>
      </c>
      <c r="R11" s="5" t="str">
        <f t="shared" si="1"/>
        <v>0.15</v>
      </c>
      <c r="S11" s="6" t="str">
        <f t="shared" si="2"/>
        <v/>
      </c>
      <c r="T11">
        <f>ROUND(INT(表1[[#This Row],[合同结束日期]]-表1[[#This Row],[合同起始日期]])/365,1)</f>
        <v>2.1</v>
      </c>
    </row>
    <row r="12" spans="1:20">
      <c r="A12" s="1">
        <v>41671</v>
      </c>
      <c r="B12" t="s">
        <v>176</v>
      </c>
      <c r="C12">
        <f t="shared" si="0"/>
        <v>-1</v>
      </c>
      <c r="D12" t="s">
        <v>178</v>
      </c>
      <c r="E12" s="4">
        <v>244624.19999999998</v>
      </c>
      <c r="F12" s="4">
        <v>17123.694</v>
      </c>
      <c r="G12" s="3">
        <v>7.0000000000000007E-2</v>
      </c>
      <c r="H12" s="7">
        <v>4431.597826086957</v>
      </c>
      <c r="I12" s="4">
        <v>310.21184782608697</v>
      </c>
      <c r="J12">
        <v>55.199999999999996</v>
      </c>
      <c r="K12" t="s">
        <v>60</v>
      </c>
      <c r="L12" t="s">
        <v>61</v>
      </c>
      <c r="M12" t="s">
        <v>179</v>
      </c>
      <c r="N12" s="2">
        <v>41255</v>
      </c>
      <c r="O12" s="2">
        <v>41768</v>
      </c>
      <c r="P12" t="s">
        <v>24</v>
      </c>
      <c r="Q12" t="s">
        <v>180</v>
      </c>
      <c r="R12" s="5" t="str">
        <f t="shared" si="1"/>
        <v>0.03</v>
      </c>
      <c r="S12" s="6" t="str">
        <f t="shared" si="2"/>
        <v/>
      </c>
      <c r="T12">
        <f>ROUND(INT(表1[[#This Row],[合同结束日期]]-表1[[#This Row],[合同起始日期]])/365,1)</f>
        <v>1.4</v>
      </c>
    </row>
    <row r="13" spans="1:20">
      <c r="A13" s="1">
        <v>41671</v>
      </c>
      <c r="B13" t="s">
        <v>176</v>
      </c>
      <c r="C13">
        <f t="shared" si="0"/>
        <v>-1</v>
      </c>
      <c r="D13" t="s">
        <v>181</v>
      </c>
      <c r="E13" s="4">
        <v>199821.6</v>
      </c>
      <c r="F13" s="4">
        <v>40403.927519999997</v>
      </c>
      <c r="G13" s="3">
        <v>0.20219999999999999</v>
      </c>
      <c r="H13" s="7">
        <v>791.20973106528561</v>
      </c>
      <c r="I13" s="4">
        <v>159.98260762140075</v>
      </c>
      <c r="J13">
        <v>252.55199999999999</v>
      </c>
      <c r="K13" t="s">
        <v>44</v>
      </c>
      <c r="L13" t="s">
        <v>72</v>
      </c>
      <c r="M13" t="s">
        <v>71</v>
      </c>
      <c r="N13" s="2">
        <v>41268</v>
      </c>
      <c r="O13" s="2">
        <v>43229</v>
      </c>
      <c r="P13" t="s">
        <v>24</v>
      </c>
      <c r="Q13" t="s">
        <v>42</v>
      </c>
      <c r="R13" s="5" t="str">
        <f t="shared" si="1"/>
        <v>0.08</v>
      </c>
      <c r="S13" s="6" t="str">
        <f t="shared" si="2"/>
        <v/>
      </c>
      <c r="T13">
        <f>ROUND(INT(表1[[#This Row],[合同结束日期]]-表1[[#This Row],[合同起始日期]])/365,1)</f>
        <v>5.4</v>
      </c>
    </row>
    <row r="14" spans="1:20">
      <c r="A14" s="1">
        <v>41671</v>
      </c>
      <c r="B14" t="s">
        <v>176</v>
      </c>
      <c r="C14">
        <f t="shared" si="0"/>
        <v>-1</v>
      </c>
      <c r="D14" t="s">
        <v>182</v>
      </c>
      <c r="E14" s="4">
        <v>271313.39999999997</v>
      </c>
      <c r="F14" s="4">
        <v>26995.683300000001</v>
      </c>
      <c r="G14" s="3">
        <v>9.9500000000000019E-2</v>
      </c>
      <c r="H14" s="7">
        <v>1808.7559999999999</v>
      </c>
      <c r="I14" s="4">
        <v>179.97122200000001</v>
      </c>
      <c r="J14">
        <v>150</v>
      </c>
      <c r="K14" t="s">
        <v>44</v>
      </c>
      <c r="L14" t="s">
        <v>72</v>
      </c>
      <c r="M14" t="s">
        <v>71</v>
      </c>
      <c r="N14" s="2">
        <v>41299</v>
      </c>
      <c r="O14" s="2">
        <v>43229</v>
      </c>
      <c r="P14" t="s">
        <v>24</v>
      </c>
      <c r="Q14" t="s">
        <v>183</v>
      </c>
      <c r="R14" s="5" t="str">
        <f t="shared" si="1"/>
        <v>0.08</v>
      </c>
      <c r="S14" s="6" t="str">
        <f t="shared" si="2"/>
        <v>0.04</v>
      </c>
      <c r="T14">
        <f>ROUND(INT(表1[[#This Row],[合同结束日期]]-表1[[#This Row],[合同起始日期]])/365,1)</f>
        <v>5.3</v>
      </c>
    </row>
    <row r="15" spans="1:20">
      <c r="A15" s="1">
        <v>41671</v>
      </c>
      <c r="B15" t="s">
        <v>176</v>
      </c>
      <c r="C15">
        <f t="shared" si="0"/>
        <v>-1</v>
      </c>
      <c r="D15" t="s">
        <v>249</v>
      </c>
      <c r="E15" s="4">
        <v>447069</v>
      </c>
      <c r="F15" s="4">
        <v>52396.486799999999</v>
      </c>
      <c r="G15" s="3">
        <v>0.1172</v>
      </c>
      <c r="H15" s="7">
        <v>1364.6794871794873</v>
      </c>
      <c r="I15" s="4">
        <v>159.94043589743592</v>
      </c>
      <c r="J15">
        <v>327.59999999999997</v>
      </c>
      <c r="K15" t="s">
        <v>44</v>
      </c>
      <c r="L15" t="s">
        <v>72</v>
      </c>
      <c r="M15" t="s">
        <v>126</v>
      </c>
      <c r="N15" s="2">
        <v>41369</v>
      </c>
      <c r="O15" s="2">
        <v>43254</v>
      </c>
      <c r="P15" t="s">
        <v>24</v>
      </c>
      <c r="Q15" t="s">
        <v>123</v>
      </c>
      <c r="R15" s="5" t="str">
        <f t="shared" si="1"/>
        <v>0.09</v>
      </c>
      <c r="S15" s="6" t="str">
        <f t="shared" si="2"/>
        <v/>
      </c>
      <c r="T15">
        <f>ROUND(INT(表1[[#This Row],[合同结束日期]]-表1[[#This Row],[合同起始日期]])/365,1)</f>
        <v>5.2</v>
      </c>
    </row>
    <row r="16" spans="1:20">
      <c r="A16" s="1">
        <v>41671</v>
      </c>
      <c r="B16" t="s">
        <v>176</v>
      </c>
      <c r="C16">
        <f t="shared" si="0"/>
        <v>-1</v>
      </c>
      <c r="D16" t="s">
        <v>184</v>
      </c>
      <c r="E16" s="4">
        <v>232266</v>
      </c>
      <c r="F16" s="4">
        <v>33469.530599999998</v>
      </c>
      <c r="G16" s="3">
        <v>0.14410000000000001</v>
      </c>
      <c r="H16" s="7">
        <v>1248.741935483871</v>
      </c>
      <c r="I16" s="4">
        <v>179.94371290322579</v>
      </c>
      <c r="J16">
        <v>186</v>
      </c>
      <c r="K16" t="s">
        <v>44</v>
      </c>
      <c r="L16" t="s">
        <v>72</v>
      </c>
      <c r="M16" t="s">
        <v>71</v>
      </c>
      <c r="N16" s="2">
        <v>41334</v>
      </c>
      <c r="O16" s="2">
        <v>43229</v>
      </c>
      <c r="P16" t="s">
        <v>24</v>
      </c>
      <c r="Q16" t="s">
        <v>19</v>
      </c>
      <c r="R16" s="5" t="str">
        <f t="shared" si="1"/>
        <v>0.1</v>
      </c>
      <c r="S16" s="6" t="str">
        <f t="shared" si="2"/>
        <v/>
      </c>
      <c r="T16">
        <f>ROUND(INT(表1[[#This Row],[合同结束日期]]-表1[[#This Row],[合同起始日期]])/365,1)</f>
        <v>5.2</v>
      </c>
    </row>
    <row r="17" spans="1:20">
      <c r="A17" s="1">
        <v>41671</v>
      </c>
      <c r="B17" t="s">
        <v>176</v>
      </c>
      <c r="C17">
        <f t="shared" si="0"/>
        <v>-1</v>
      </c>
      <c r="D17" t="s">
        <v>233</v>
      </c>
      <c r="E17" s="4">
        <v>53637.599999999999</v>
      </c>
      <c r="F17" s="4">
        <v>6002.0474399999994</v>
      </c>
      <c r="G17" s="3">
        <v>0.11189999999999999</v>
      </c>
      <c r="H17" s="7">
        <v>2979.8666666666668</v>
      </c>
      <c r="I17" s="4">
        <v>333.44707999999997</v>
      </c>
      <c r="J17">
        <v>18</v>
      </c>
      <c r="K17" t="s">
        <v>60</v>
      </c>
      <c r="L17" t="s">
        <v>61</v>
      </c>
      <c r="M17" t="s">
        <v>234</v>
      </c>
      <c r="N17" s="2">
        <v>41435</v>
      </c>
      <c r="O17" s="2">
        <v>41799</v>
      </c>
      <c r="P17" t="s">
        <v>14</v>
      </c>
      <c r="Q17" t="s">
        <v>37</v>
      </c>
      <c r="R17" s="5" t="str">
        <f t="shared" si="1"/>
        <v>0.</v>
      </c>
      <c r="S17" s="6" t="str">
        <f t="shared" si="2"/>
        <v/>
      </c>
      <c r="T17">
        <f>ROUND(INT(表1[[#This Row],[合同结束日期]]-表1[[#This Row],[合同起始日期]])/365,1)</f>
        <v>1</v>
      </c>
    </row>
    <row r="18" spans="1:20">
      <c r="A18" s="1">
        <v>41671</v>
      </c>
      <c r="B18" t="s">
        <v>176</v>
      </c>
      <c r="C18">
        <f t="shared" si="0"/>
        <v>-1</v>
      </c>
      <c r="D18" t="s">
        <v>291</v>
      </c>
      <c r="E18" s="4">
        <v>33966</v>
      </c>
      <c r="F18" s="4">
        <v>5998.3956000000007</v>
      </c>
      <c r="G18" s="3">
        <v>0.17660000000000003</v>
      </c>
      <c r="H18" s="7">
        <v>1617.4285714285713</v>
      </c>
      <c r="I18" s="4">
        <v>285.63788571428574</v>
      </c>
      <c r="J18">
        <v>21</v>
      </c>
      <c r="K18" t="s">
        <v>60</v>
      </c>
      <c r="L18" t="s">
        <v>61</v>
      </c>
      <c r="M18" t="s">
        <v>234</v>
      </c>
      <c r="N18" s="2">
        <v>41547</v>
      </c>
      <c r="O18" s="2">
        <v>41911</v>
      </c>
      <c r="P18" t="s">
        <v>18</v>
      </c>
      <c r="Q18" t="s">
        <v>78</v>
      </c>
      <c r="R18" s="5" t="str">
        <f t="shared" si="1"/>
        <v>0.07</v>
      </c>
      <c r="S18" s="6" t="str">
        <f t="shared" si="2"/>
        <v/>
      </c>
      <c r="T18">
        <f>ROUND(INT(表1[[#This Row],[合同结束日期]]-表1[[#This Row],[合同起始日期]])/365,1)</f>
        <v>1</v>
      </c>
    </row>
    <row r="19" spans="1:20">
      <c r="A19" s="1">
        <v>41671</v>
      </c>
      <c r="B19" t="s">
        <v>176</v>
      </c>
      <c r="C19">
        <f t="shared" si="0"/>
        <v>-1</v>
      </c>
      <c r="D19" t="s">
        <v>295</v>
      </c>
      <c r="E19" s="4">
        <v>8274</v>
      </c>
      <c r="F19" s="4">
        <v>14400.069599999999</v>
      </c>
      <c r="G19" s="3">
        <v>1.7403999999999999</v>
      </c>
      <c r="H19" s="7">
        <v>37.884615384615387</v>
      </c>
      <c r="I19" s="4">
        <v>65.934384615384602</v>
      </c>
      <c r="J19">
        <v>218.4</v>
      </c>
      <c r="K19" t="s">
        <v>60</v>
      </c>
      <c r="L19" t="s">
        <v>107</v>
      </c>
      <c r="M19" t="s">
        <v>299</v>
      </c>
      <c r="N19" s="2">
        <v>41537</v>
      </c>
      <c r="O19" s="2">
        <v>42632</v>
      </c>
      <c r="P19" t="s">
        <v>14</v>
      </c>
      <c r="Q19" t="s">
        <v>37</v>
      </c>
      <c r="R19" s="5" t="str">
        <f t="shared" si="1"/>
        <v>0.</v>
      </c>
      <c r="S19" s="6" t="str">
        <f t="shared" si="2"/>
        <v/>
      </c>
      <c r="T19">
        <f>ROUND(INT(表1[[#This Row],[合同结束日期]]-表1[[#This Row],[合同起始日期]])/365,1)</f>
        <v>3</v>
      </c>
    </row>
    <row r="20" spans="1:20">
      <c r="A20" s="1">
        <v>41699</v>
      </c>
      <c r="B20" t="s">
        <v>176</v>
      </c>
      <c r="C20">
        <f t="shared" si="0"/>
        <v>-1</v>
      </c>
      <c r="D20" t="s">
        <v>177</v>
      </c>
      <c r="E20" s="4">
        <v>48189.599999999999</v>
      </c>
      <c r="F20" s="4">
        <v>13825.596240000001</v>
      </c>
      <c r="G20" s="3">
        <v>0.28690000000000004</v>
      </c>
      <c r="H20" s="7">
        <v>836.62500000000011</v>
      </c>
      <c r="I20" s="4">
        <v>240.02771250000004</v>
      </c>
      <c r="J20">
        <v>57.599999999999994</v>
      </c>
      <c r="K20" t="s">
        <v>44</v>
      </c>
      <c r="L20" t="s">
        <v>46</v>
      </c>
      <c r="M20" t="s">
        <v>45</v>
      </c>
      <c r="N20" s="2">
        <v>41355</v>
      </c>
      <c r="O20" s="2">
        <v>42133</v>
      </c>
      <c r="P20" t="s">
        <v>14</v>
      </c>
      <c r="Q20" t="s">
        <v>25</v>
      </c>
      <c r="R20" s="5" t="str">
        <f t="shared" si="1"/>
        <v>0.15</v>
      </c>
      <c r="S20" s="6" t="str">
        <f t="shared" si="2"/>
        <v/>
      </c>
      <c r="T20">
        <f>ROUND(INT(表1[[#This Row],[合同结束日期]]-表1[[#This Row],[合同起始日期]])/365,1)</f>
        <v>2.1</v>
      </c>
    </row>
    <row r="21" spans="1:20">
      <c r="A21" s="1">
        <v>41699</v>
      </c>
      <c r="B21" t="s">
        <v>176</v>
      </c>
      <c r="C21">
        <f t="shared" si="0"/>
        <v>-1</v>
      </c>
      <c r="D21" t="s">
        <v>178</v>
      </c>
      <c r="E21" s="4">
        <v>256750.19999999998</v>
      </c>
      <c r="F21" s="4">
        <v>17099.563320000001</v>
      </c>
      <c r="G21" s="3">
        <v>6.6600000000000006E-2</v>
      </c>
      <c r="H21" s="7">
        <v>4651.271739130435</v>
      </c>
      <c r="I21" s="4">
        <v>309.77469782608699</v>
      </c>
      <c r="J21">
        <v>55.199999999999996</v>
      </c>
      <c r="K21" t="s">
        <v>60</v>
      </c>
      <c r="L21" t="s">
        <v>61</v>
      </c>
      <c r="M21" t="s">
        <v>179</v>
      </c>
      <c r="N21" s="2">
        <v>41255</v>
      </c>
      <c r="O21" s="2">
        <v>41768</v>
      </c>
      <c r="P21" t="s">
        <v>24</v>
      </c>
      <c r="Q21" t="s">
        <v>180</v>
      </c>
      <c r="R21" s="5" t="str">
        <f t="shared" si="1"/>
        <v>0.03</v>
      </c>
      <c r="S21" s="6" t="str">
        <f t="shared" si="2"/>
        <v/>
      </c>
      <c r="T21">
        <f>ROUND(INT(表1[[#This Row],[合同结束日期]]-表1[[#This Row],[合同起始日期]])/365,1)</f>
        <v>1.4</v>
      </c>
    </row>
    <row r="22" spans="1:20">
      <c r="A22" s="1">
        <v>41699</v>
      </c>
      <c r="B22" t="s">
        <v>176</v>
      </c>
      <c r="C22">
        <f t="shared" si="0"/>
        <v>-1</v>
      </c>
      <c r="D22" t="s">
        <v>181</v>
      </c>
      <c r="E22" s="4">
        <v>312792</v>
      </c>
      <c r="F22" s="4">
        <v>40412.726400000007</v>
      </c>
      <c r="G22" s="3">
        <v>0.12920000000000001</v>
      </c>
      <c r="H22" s="7">
        <v>1238.5251354176567</v>
      </c>
      <c r="I22" s="4">
        <v>160.01744749596125</v>
      </c>
      <c r="J22">
        <v>252.55199999999999</v>
      </c>
      <c r="K22" t="s">
        <v>44</v>
      </c>
      <c r="L22" t="s">
        <v>72</v>
      </c>
      <c r="M22" t="s">
        <v>71</v>
      </c>
      <c r="N22" s="2">
        <v>41268</v>
      </c>
      <c r="O22" s="2">
        <v>43229</v>
      </c>
      <c r="P22" t="s">
        <v>24</v>
      </c>
      <c r="Q22" t="s">
        <v>42</v>
      </c>
      <c r="R22" s="5" t="str">
        <f t="shared" si="1"/>
        <v>0.08</v>
      </c>
      <c r="S22" s="6" t="str">
        <f t="shared" si="2"/>
        <v/>
      </c>
      <c r="T22">
        <f>ROUND(INT(表1[[#This Row],[合同结束日期]]-表1[[#This Row],[合同起始日期]])/365,1)</f>
        <v>5.4</v>
      </c>
    </row>
    <row r="23" spans="1:20">
      <c r="A23" s="1">
        <v>41699</v>
      </c>
      <c r="B23" t="s">
        <v>176</v>
      </c>
      <c r="C23">
        <f t="shared" si="0"/>
        <v>-1</v>
      </c>
      <c r="D23" t="s">
        <v>182</v>
      </c>
      <c r="E23" s="4">
        <v>302848.94399999996</v>
      </c>
      <c r="F23" s="4">
        <v>27014.125804799998</v>
      </c>
      <c r="G23" s="3">
        <v>8.9200000000000002E-2</v>
      </c>
      <c r="H23" s="7">
        <v>2018.9929599999998</v>
      </c>
      <c r="I23" s="4">
        <v>180.09417203199999</v>
      </c>
      <c r="J23">
        <v>150</v>
      </c>
      <c r="K23" t="s">
        <v>44</v>
      </c>
      <c r="L23" t="s">
        <v>72</v>
      </c>
      <c r="M23" t="s">
        <v>71</v>
      </c>
      <c r="N23" s="2">
        <v>41299</v>
      </c>
      <c r="O23" s="2">
        <v>43229</v>
      </c>
      <c r="P23" t="s">
        <v>24</v>
      </c>
      <c r="Q23" t="s">
        <v>183</v>
      </c>
      <c r="R23" s="5" t="str">
        <f t="shared" si="1"/>
        <v>0.08</v>
      </c>
      <c r="S23" s="6" t="str">
        <f t="shared" si="2"/>
        <v>0.04</v>
      </c>
      <c r="T23">
        <f>ROUND(INT(表1[[#This Row],[合同结束日期]]-表1[[#This Row],[合同起始日期]])/365,1)</f>
        <v>5.3</v>
      </c>
    </row>
    <row r="24" spans="1:20">
      <c r="A24" s="1">
        <v>41699</v>
      </c>
      <c r="B24" t="s">
        <v>176</v>
      </c>
      <c r="C24">
        <f t="shared" si="0"/>
        <v>-1</v>
      </c>
      <c r="D24" t="s">
        <v>249</v>
      </c>
      <c r="E24" s="4">
        <v>443800.8</v>
      </c>
      <c r="F24" s="4">
        <v>52412.874479999999</v>
      </c>
      <c r="G24" s="3">
        <v>0.1181</v>
      </c>
      <c r="H24" s="7">
        <v>1354.7032967032967</v>
      </c>
      <c r="I24" s="4">
        <v>159.99045934065936</v>
      </c>
      <c r="J24">
        <v>327.59999999999997</v>
      </c>
      <c r="K24" t="s">
        <v>44</v>
      </c>
      <c r="L24" t="s">
        <v>72</v>
      </c>
      <c r="M24" t="s">
        <v>126</v>
      </c>
      <c r="N24" s="2">
        <v>41369</v>
      </c>
      <c r="O24" s="2">
        <v>43254</v>
      </c>
      <c r="P24" t="s">
        <v>24</v>
      </c>
      <c r="Q24" t="s">
        <v>123</v>
      </c>
      <c r="R24" s="5" t="str">
        <f t="shared" si="1"/>
        <v>0.09</v>
      </c>
      <c r="S24" s="6" t="str">
        <f t="shared" si="2"/>
        <v/>
      </c>
      <c r="T24">
        <f>ROUND(INT(表1[[#This Row],[合同结束日期]]-表1[[#This Row],[合同起始日期]])/365,1)</f>
        <v>5.2</v>
      </c>
    </row>
    <row r="25" spans="1:20">
      <c r="A25" s="1">
        <v>41699</v>
      </c>
      <c r="B25" t="s">
        <v>176</v>
      </c>
      <c r="C25">
        <f t="shared" si="0"/>
        <v>-1</v>
      </c>
      <c r="D25" t="s">
        <v>184</v>
      </c>
      <c r="E25" s="4">
        <v>270882</v>
      </c>
      <c r="F25" s="4">
        <v>36379.452599999997</v>
      </c>
      <c r="G25" s="3">
        <v>0.13429999999999997</v>
      </c>
      <c r="H25" s="7">
        <v>1456.3548387096773</v>
      </c>
      <c r="I25" s="4">
        <v>195.58845483870965</v>
      </c>
      <c r="J25">
        <v>186</v>
      </c>
      <c r="K25" t="s">
        <v>44</v>
      </c>
      <c r="L25" t="s">
        <v>72</v>
      </c>
      <c r="M25" t="s">
        <v>71</v>
      </c>
      <c r="N25" s="2">
        <v>41334</v>
      </c>
      <c r="O25" s="2">
        <v>43229</v>
      </c>
      <c r="P25" t="s">
        <v>24</v>
      </c>
      <c r="Q25" t="s">
        <v>19</v>
      </c>
      <c r="R25" s="5" t="str">
        <f t="shared" si="1"/>
        <v>0.1</v>
      </c>
      <c r="S25" s="6" t="str">
        <f t="shared" si="2"/>
        <v/>
      </c>
      <c r="T25">
        <f>ROUND(INT(表1[[#This Row],[合同结束日期]]-表1[[#This Row],[合同起始日期]])/365,1)</f>
        <v>5.2</v>
      </c>
    </row>
    <row r="26" spans="1:20">
      <c r="A26" s="1">
        <v>41699</v>
      </c>
      <c r="B26" t="s">
        <v>176</v>
      </c>
      <c r="C26">
        <f t="shared" si="0"/>
        <v>-1</v>
      </c>
      <c r="D26" t="s">
        <v>233</v>
      </c>
      <c r="E26" s="4">
        <v>14634</v>
      </c>
      <c r="F26" s="4">
        <v>5999.94</v>
      </c>
      <c r="G26" s="3">
        <v>0.41</v>
      </c>
      <c r="H26" s="7">
        <v>813</v>
      </c>
      <c r="I26" s="4">
        <v>333.33</v>
      </c>
      <c r="J26">
        <v>18</v>
      </c>
      <c r="K26" t="s">
        <v>60</v>
      </c>
      <c r="L26" t="s">
        <v>61</v>
      </c>
      <c r="M26" t="s">
        <v>234</v>
      </c>
      <c r="N26" s="2">
        <v>41435</v>
      </c>
      <c r="O26" s="2">
        <v>41799</v>
      </c>
      <c r="P26" t="s">
        <v>14</v>
      </c>
      <c r="Q26" t="s">
        <v>37</v>
      </c>
      <c r="R26" s="5" t="str">
        <f t="shared" si="1"/>
        <v>0.</v>
      </c>
      <c r="S26" s="6" t="str">
        <f t="shared" si="2"/>
        <v/>
      </c>
      <c r="T26">
        <f>ROUND(INT(表1[[#This Row],[合同结束日期]]-表1[[#This Row],[合同起始日期]])/365,1)</f>
        <v>1</v>
      </c>
    </row>
    <row r="27" spans="1:20">
      <c r="A27" s="1">
        <v>41699</v>
      </c>
      <c r="B27" t="s">
        <v>176</v>
      </c>
      <c r="C27">
        <f t="shared" si="0"/>
        <v>-1</v>
      </c>
      <c r="D27" t="s">
        <v>291</v>
      </c>
      <c r="E27" s="4">
        <v>43887.6</v>
      </c>
      <c r="F27" s="4">
        <v>5999.4349199999997</v>
      </c>
      <c r="G27" s="3">
        <v>0.13669999999999999</v>
      </c>
      <c r="H27" s="7">
        <v>2089.8857142857141</v>
      </c>
      <c r="I27" s="4">
        <v>285.68737714285714</v>
      </c>
      <c r="J27">
        <v>21</v>
      </c>
      <c r="K27" t="s">
        <v>60</v>
      </c>
      <c r="L27" t="s">
        <v>61</v>
      </c>
      <c r="M27" t="s">
        <v>234</v>
      </c>
      <c r="N27" s="2">
        <v>41547</v>
      </c>
      <c r="O27" s="2">
        <v>41911</v>
      </c>
      <c r="P27" t="s">
        <v>18</v>
      </c>
      <c r="Q27" t="s">
        <v>78</v>
      </c>
      <c r="R27" s="5" t="str">
        <f t="shared" si="1"/>
        <v>0.07</v>
      </c>
      <c r="S27" s="6" t="str">
        <f t="shared" si="2"/>
        <v/>
      </c>
      <c r="T27">
        <f>ROUND(INT(表1[[#This Row],[合同结束日期]]-表1[[#This Row],[合同起始日期]])/365,1)</f>
        <v>1</v>
      </c>
    </row>
    <row r="28" spans="1:20">
      <c r="A28" s="1">
        <v>41699</v>
      </c>
      <c r="B28" t="s">
        <v>176</v>
      </c>
      <c r="C28">
        <f t="shared" si="0"/>
        <v>-1</v>
      </c>
      <c r="D28" t="s">
        <v>295</v>
      </c>
      <c r="E28" s="4">
        <v>21540</v>
      </c>
      <c r="F28" s="4">
        <v>14399.489999999998</v>
      </c>
      <c r="G28" s="3">
        <v>0.66849999999999987</v>
      </c>
      <c r="H28" s="7">
        <v>98.626373626373621</v>
      </c>
      <c r="I28" s="4">
        <v>65.931730769230754</v>
      </c>
      <c r="J28">
        <v>218.4</v>
      </c>
      <c r="K28" t="s">
        <v>60</v>
      </c>
      <c r="L28" t="s">
        <v>107</v>
      </c>
      <c r="M28" t="s">
        <v>299</v>
      </c>
      <c r="N28" s="2">
        <v>41537</v>
      </c>
      <c r="O28" s="2">
        <v>42632</v>
      </c>
      <c r="P28" t="s">
        <v>14</v>
      </c>
      <c r="Q28" t="s">
        <v>37</v>
      </c>
      <c r="R28" s="5" t="str">
        <f t="shared" si="1"/>
        <v>0.</v>
      </c>
      <c r="S28" s="6" t="str">
        <f t="shared" si="2"/>
        <v/>
      </c>
      <c r="T28">
        <f>ROUND(INT(表1[[#This Row],[合同结束日期]]-表1[[#This Row],[合同起始日期]])/365,1)</f>
        <v>3</v>
      </c>
    </row>
    <row r="29" spans="1:20">
      <c r="A29" s="1">
        <v>41730</v>
      </c>
      <c r="B29" t="s">
        <v>176</v>
      </c>
      <c r="C29">
        <f t="shared" si="0"/>
        <v>-1</v>
      </c>
      <c r="D29" t="s">
        <v>177</v>
      </c>
      <c r="E29" s="4">
        <v>48940.799999999996</v>
      </c>
      <c r="F29" s="4">
        <v>13825.776</v>
      </c>
      <c r="G29" s="3">
        <v>0.28250000000000003</v>
      </c>
      <c r="H29" s="7">
        <v>849.66666666666663</v>
      </c>
      <c r="I29" s="4">
        <v>240.03083333333336</v>
      </c>
      <c r="J29">
        <v>57.599999999999994</v>
      </c>
      <c r="K29" t="s">
        <v>44</v>
      </c>
      <c r="L29" t="s">
        <v>46</v>
      </c>
      <c r="M29" t="s">
        <v>45</v>
      </c>
      <c r="N29" s="2">
        <v>41355</v>
      </c>
      <c r="O29" s="2">
        <v>42133</v>
      </c>
      <c r="P29" t="s">
        <v>14</v>
      </c>
      <c r="Q29" t="s">
        <v>25</v>
      </c>
      <c r="R29" s="5" t="str">
        <f t="shared" si="1"/>
        <v>0.15</v>
      </c>
      <c r="S29" s="6" t="str">
        <f t="shared" si="2"/>
        <v/>
      </c>
      <c r="T29">
        <f>ROUND(INT(表1[[#This Row],[合同结束日期]]-表1[[#This Row],[合同起始日期]])/365,1)</f>
        <v>2.1</v>
      </c>
    </row>
    <row r="30" spans="1:20">
      <c r="A30" s="1">
        <v>41730</v>
      </c>
      <c r="B30" t="s">
        <v>176</v>
      </c>
      <c r="C30">
        <f t="shared" si="0"/>
        <v>-1</v>
      </c>
      <c r="D30" t="s">
        <v>178</v>
      </c>
      <c r="E30" s="4">
        <v>297747</v>
      </c>
      <c r="F30" s="4">
        <v>17120.452499999999</v>
      </c>
      <c r="G30" s="3">
        <v>5.7499999999999996E-2</v>
      </c>
      <c r="H30" s="7">
        <v>5393.967391304348</v>
      </c>
      <c r="I30" s="4">
        <v>310.15312499999999</v>
      </c>
      <c r="J30">
        <v>55.199999999999996</v>
      </c>
      <c r="K30" t="s">
        <v>60</v>
      </c>
      <c r="L30" t="s">
        <v>61</v>
      </c>
      <c r="M30" t="s">
        <v>179</v>
      </c>
      <c r="N30" s="2">
        <v>41255</v>
      </c>
      <c r="O30" s="2">
        <v>42133</v>
      </c>
      <c r="P30" t="s">
        <v>24</v>
      </c>
      <c r="Q30" t="s">
        <v>180</v>
      </c>
      <c r="R30" s="5" t="str">
        <f t="shared" si="1"/>
        <v>0.03</v>
      </c>
      <c r="S30" s="6" t="str">
        <f t="shared" si="2"/>
        <v/>
      </c>
      <c r="T30">
        <f>ROUND(INT(表1[[#This Row],[合同结束日期]]-表1[[#This Row],[合同起始日期]])/365,1)</f>
        <v>2.4</v>
      </c>
    </row>
    <row r="31" spans="1:20">
      <c r="A31" s="1">
        <v>41730</v>
      </c>
      <c r="B31" t="s">
        <v>176</v>
      </c>
      <c r="C31">
        <f t="shared" si="0"/>
        <v>-1</v>
      </c>
      <c r="D31" t="s">
        <v>181</v>
      </c>
      <c r="E31" s="4">
        <v>299516.39999999997</v>
      </c>
      <c r="F31" s="4">
        <v>40404.762359999993</v>
      </c>
      <c r="G31" s="3">
        <v>0.13489999999999999</v>
      </c>
      <c r="H31" s="7">
        <v>1185.9593271880642</v>
      </c>
      <c r="I31" s="4">
        <v>159.98591323766985</v>
      </c>
      <c r="J31">
        <v>252.55199999999999</v>
      </c>
      <c r="K31" t="s">
        <v>44</v>
      </c>
      <c r="L31" t="s">
        <v>72</v>
      </c>
      <c r="M31" t="s">
        <v>71</v>
      </c>
      <c r="N31" s="2">
        <v>41268</v>
      </c>
      <c r="O31" s="2">
        <v>43229</v>
      </c>
      <c r="P31" t="s">
        <v>24</v>
      </c>
      <c r="Q31" t="s">
        <v>42</v>
      </c>
      <c r="R31" s="5" t="str">
        <f t="shared" si="1"/>
        <v>0.08</v>
      </c>
      <c r="S31" s="6" t="str">
        <f t="shared" si="2"/>
        <v/>
      </c>
      <c r="T31">
        <f>ROUND(INT(表1[[#This Row],[合同结束日期]]-表1[[#This Row],[合同起始日期]])/365,1)</f>
        <v>5.4</v>
      </c>
    </row>
    <row r="32" spans="1:20">
      <c r="A32" s="1">
        <v>41730</v>
      </c>
      <c r="B32" t="s">
        <v>176</v>
      </c>
      <c r="C32">
        <f t="shared" si="0"/>
        <v>-1</v>
      </c>
      <c r="D32" t="s">
        <v>182</v>
      </c>
      <c r="E32" s="4">
        <v>261060.86400000006</v>
      </c>
      <c r="F32" s="4">
        <v>26993.693337599998</v>
      </c>
      <c r="G32" s="3">
        <v>0.10339999999999996</v>
      </c>
      <c r="H32" s="7">
        <v>1740.4057600000003</v>
      </c>
      <c r="I32" s="4">
        <v>179.95795558399999</v>
      </c>
      <c r="J32">
        <v>150</v>
      </c>
      <c r="K32" t="s">
        <v>44</v>
      </c>
      <c r="L32" t="s">
        <v>72</v>
      </c>
      <c r="M32" t="s">
        <v>71</v>
      </c>
      <c r="N32" s="2">
        <v>41299</v>
      </c>
      <c r="O32" s="2">
        <v>43229</v>
      </c>
      <c r="P32" t="s">
        <v>24</v>
      </c>
      <c r="Q32" t="s">
        <v>183</v>
      </c>
      <c r="R32" s="5" t="str">
        <f t="shared" si="1"/>
        <v>0.08</v>
      </c>
      <c r="S32" s="6" t="str">
        <f t="shared" si="2"/>
        <v>0.04</v>
      </c>
      <c r="T32">
        <f>ROUND(INT(表1[[#This Row],[合同结束日期]]-表1[[#This Row],[合同起始日期]])/365,1)</f>
        <v>5.3</v>
      </c>
    </row>
    <row r="33" spans="1:20">
      <c r="A33" s="1">
        <v>41730</v>
      </c>
      <c r="B33" t="s">
        <v>176</v>
      </c>
      <c r="C33">
        <f t="shared" si="0"/>
        <v>-1</v>
      </c>
      <c r="D33" t="s">
        <v>249</v>
      </c>
      <c r="E33" s="4">
        <v>412197</v>
      </c>
      <c r="F33" s="4">
        <v>52431.458400000003</v>
      </c>
      <c r="G33" s="3">
        <v>0.12720000000000001</v>
      </c>
      <c r="H33" s="7">
        <v>1258.2326007326008</v>
      </c>
      <c r="I33" s="4">
        <v>160.04718681318684</v>
      </c>
      <c r="J33">
        <v>327.59999999999997</v>
      </c>
      <c r="K33" t="s">
        <v>44</v>
      </c>
      <c r="L33" t="s">
        <v>72</v>
      </c>
      <c r="M33" t="s">
        <v>126</v>
      </c>
      <c r="N33" s="2">
        <v>41369</v>
      </c>
      <c r="O33" s="2">
        <v>43254</v>
      </c>
      <c r="P33" t="s">
        <v>24</v>
      </c>
      <c r="Q33" t="s">
        <v>123</v>
      </c>
      <c r="R33" s="5" t="str">
        <f t="shared" si="1"/>
        <v>0.09</v>
      </c>
      <c r="S33" s="6" t="str">
        <f t="shared" si="2"/>
        <v/>
      </c>
      <c r="T33">
        <f>ROUND(INT(表1[[#This Row],[合同结束日期]]-表1[[#This Row],[合同起始日期]])/365,1)</f>
        <v>5.2</v>
      </c>
    </row>
    <row r="34" spans="1:20">
      <c r="A34" s="1">
        <v>41730</v>
      </c>
      <c r="B34" t="s">
        <v>176</v>
      </c>
      <c r="C34">
        <f t="shared" si="0"/>
        <v>-1</v>
      </c>
      <c r="D34" t="s">
        <v>184</v>
      </c>
      <c r="E34" s="4">
        <v>240714</v>
      </c>
      <c r="F34" s="4">
        <v>33483.3174</v>
      </c>
      <c r="G34" s="3">
        <v>0.1391</v>
      </c>
      <c r="H34" s="7">
        <v>1294.1612903225807</v>
      </c>
      <c r="I34" s="4">
        <v>180.01783548387095</v>
      </c>
      <c r="J34">
        <v>186</v>
      </c>
      <c r="K34" t="s">
        <v>44</v>
      </c>
      <c r="L34" t="s">
        <v>72</v>
      </c>
      <c r="M34" t="s">
        <v>71</v>
      </c>
      <c r="N34" s="2">
        <v>41334</v>
      </c>
      <c r="O34" s="2">
        <v>43229</v>
      </c>
      <c r="P34" t="s">
        <v>24</v>
      </c>
      <c r="Q34" t="s">
        <v>19</v>
      </c>
      <c r="R34" s="5" t="str">
        <f t="shared" si="1"/>
        <v>0.1</v>
      </c>
      <c r="S34" s="6" t="str">
        <f t="shared" si="2"/>
        <v/>
      </c>
      <c r="T34">
        <f>ROUND(INT(表1[[#This Row],[合同结束日期]]-表1[[#This Row],[合同起始日期]])/365,1)</f>
        <v>5.2</v>
      </c>
    </row>
    <row r="35" spans="1:20">
      <c r="A35" s="1">
        <v>41730</v>
      </c>
      <c r="B35" t="s">
        <v>176</v>
      </c>
      <c r="C35">
        <f t="shared" si="0"/>
        <v>-1</v>
      </c>
      <c r="D35" t="s">
        <v>322</v>
      </c>
      <c r="E35" s="4">
        <v>57090</v>
      </c>
      <c r="F35" s="4">
        <v>8592.0449999999983</v>
      </c>
      <c r="G35" s="3">
        <v>0.15049999999999997</v>
      </c>
      <c r="H35" s="7">
        <v>1903</v>
      </c>
      <c r="I35" s="4">
        <v>286.40149999999994</v>
      </c>
      <c r="J35">
        <v>30</v>
      </c>
      <c r="K35" t="s">
        <v>60</v>
      </c>
      <c r="L35" t="s">
        <v>107</v>
      </c>
      <c r="M35" t="s">
        <v>323</v>
      </c>
      <c r="N35" s="2">
        <v>41730</v>
      </c>
      <c r="O35" s="2">
        <v>42094</v>
      </c>
      <c r="P35" t="s">
        <v>24</v>
      </c>
      <c r="Q35" t="s">
        <v>83</v>
      </c>
      <c r="R35" s="5" t="str">
        <f t="shared" si="1"/>
        <v>0.14</v>
      </c>
      <c r="S35" s="6" t="str">
        <f t="shared" si="2"/>
        <v/>
      </c>
      <c r="T35">
        <f>ROUND(INT(表1[[#This Row],[合同结束日期]]-表1[[#This Row],[合同起始日期]])/365,1)</f>
        <v>1</v>
      </c>
    </row>
    <row r="36" spans="1:20">
      <c r="A36" s="1">
        <v>41730</v>
      </c>
      <c r="B36" t="s">
        <v>176</v>
      </c>
      <c r="C36">
        <f t="shared" si="0"/>
        <v>-1</v>
      </c>
      <c r="D36" t="s">
        <v>233</v>
      </c>
      <c r="E36" s="4">
        <v>5491.2</v>
      </c>
      <c r="F36" s="4">
        <v>6000.2342399999998</v>
      </c>
      <c r="G36" s="3">
        <v>1.0927</v>
      </c>
      <c r="H36" s="7">
        <v>305.06666666666666</v>
      </c>
      <c r="I36" s="4">
        <v>333.34634666666665</v>
      </c>
      <c r="J36">
        <v>18</v>
      </c>
      <c r="K36" t="s">
        <v>60</v>
      </c>
      <c r="L36" t="s">
        <v>61</v>
      </c>
      <c r="M36" t="s">
        <v>234</v>
      </c>
      <c r="N36" s="2">
        <v>41435</v>
      </c>
      <c r="O36" s="2">
        <v>41799</v>
      </c>
      <c r="P36" t="s">
        <v>14</v>
      </c>
      <c r="Q36" t="s">
        <v>37</v>
      </c>
      <c r="R36" s="5" t="str">
        <f t="shared" si="1"/>
        <v>0.</v>
      </c>
      <c r="S36" s="6" t="str">
        <f t="shared" si="2"/>
        <v/>
      </c>
      <c r="T36">
        <f>ROUND(INT(表1[[#This Row],[合同结束日期]]-表1[[#This Row],[合同起始日期]])/365,1)</f>
        <v>1</v>
      </c>
    </row>
    <row r="37" spans="1:20">
      <c r="A37" s="1">
        <v>41730</v>
      </c>
      <c r="B37" t="s">
        <v>176</v>
      </c>
      <c r="C37">
        <f t="shared" si="0"/>
        <v>-1</v>
      </c>
      <c r="D37" t="s">
        <v>291</v>
      </c>
      <c r="E37" s="4">
        <v>57277.2</v>
      </c>
      <c r="F37" s="4">
        <v>6002.65056</v>
      </c>
      <c r="G37" s="3">
        <v>0.1048</v>
      </c>
      <c r="H37" s="7">
        <v>2727.485714285714</v>
      </c>
      <c r="I37" s="4">
        <v>285.84050285714284</v>
      </c>
      <c r="J37">
        <v>21</v>
      </c>
      <c r="K37" t="s">
        <v>60</v>
      </c>
      <c r="L37" t="s">
        <v>61</v>
      </c>
      <c r="M37" t="s">
        <v>234</v>
      </c>
      <c r="N37" s="2">
        <v>41547</v>
      </c>
      <c r="O37" s="2">
        <v>41911</v>
      </c>
      <c r="P37" t="s">
        <v>18</v>
      </c>
      <c r="Q37" t="s">
        <v>78</v>
      </c>
      <c r="R37" s="5" t="str">
        <f t="shared" si="1"/>
        <v>0.07</v>
      </c>
      <c r="S37" s="6" t="str">
        <f t="shared" si="2"/>
        <v/>
      </c>
      <c r="T37">
        <f>ROUND(INT(表1[[#This Row],[合同结束日期]]-表1[[#This Row],[合同起始日期]])/365,1)</f>
        <v>1</v>
      </c>
    </row>
    <row r="38" spans="1:20">
      <c r="A38" s="1">
        <v>41730</v>
      </c>
      <c r="B38" t="s">
        <v>176</v>
      </c>
      <c r="C38">
        <f t="shared" si="0"/>
        <v>-1</v>
      </c>
      <c r="D38" t="s">
        <v>295</v>
      </c>
      <c r="E38" s="4">
        <v>16240.8</v>
      </c>
      <c r="F38" s="4">
        <v>14400.717360000001</v>
      </c>
      <c r="G38" s="3">
        <v>0.88670000000000004</v>
      </c>
      <c r="H38" s="7">
        <v>74.362637362637358</v>
      </c>
      <c r="I38" s="4">
        <v>65.937350549450557</v>
      </c>
      <c r="J38">
        <v>218.4</v>
      </c>
      <c r="K38" t="s">
        <v>60</v>
      </c>
      <c r="L38" t="s">
        <v>107</v>
      </c>
      <c r="M38" t="s">
        <v>299</v>
      </c>
      <c r="N38" s="2">
        <v>41537</v>
      </c>
      <c r="O38" s="2">
        <v>42632</v>
      </c>
      <c r="P38" t="s">
        <v>14</v>
      </c>
      <c r="Q38" t="s">
        <v>37</v>
      </c>
      <c r="R38" s="5" t="str">
        <f t="shared" si="1"/>
        <v>0.</v>
      </c>
      <c r="S38" s="6" t="str">
        <f t="shared" si="2"/>
        <v/>
      </c>
      <c r="T38">
        <f>ROUND(INT(表1[[#This Row],[合同结束日期]]-表1[[#This Row],[合同起始日期]])/365,1)</f>
        <v>3</v>
      </c>
    </row>
    <row r="39" spans="1:20">
      <c r="A39" s="1">
        <v>41760</v>
      </c>
      <c r="B39" t="s">
        <v>176</v>
      </c>
      <c r="C39">
        <f t="shared" si="0"/>
        <v>-1</v>
      </c>
      <c r="D39" t="s">
        <v>177</v>
      </c>
      <c r="E39" s="4">
        <v>49190.400000000001</v>
      </c>
      <c r="F39" s="4">
        <v>14230.782719999999</v>
      </c>
      <c r="G39" s="3">
        <v>0.2893</v>
      </c>
      <c r="H39" s="7">
        <v>854.00000000000011</v>
      </c>
      <c r="I39" s="4">
        <v>247.06220000000002</v>
      </c>
      <c r="J39">
        <v>57.599999999999994</v>
      </c>
      <c r="K39" t="s">
        <v>44</v>
      </c>
      <c r="L39" t="s">
        <v>46</v>
      </c>
      <c r="M39" t="s">
        <v>45</v>
      </c>
      <c r="N39" s="2">
        <v>41355</v>
      </c>
      <c r="O39" s="2">
        <v>42133</v>
      </c>
      <c r="P39" t="s">
        <v>14</v>
      </c>
      <c r="Q39" t="s">
        <v>25</v>
      </c>
      <c r="R39" s="5" t="str">
        <f t="shared" si="1"/>
        <v>0.15</v>
      </c>
      <c r="S39" s="6" t="str">
        <f t="shared" si="2"/>
        <v/>
      </c>
      <c r="T39">
        <f>ROUND(INT(表1[[#This Row],[合同结束日期]]-表1[[#This Row],[合同起始日期]])/365,1)</f>
        <v>2.1</v>
      </c>
    </row>
    <row r="40" spans="1:20">
      <c r="A40" s="1">
        <v>41760</v>
      </c>
      <c r="B40" t="s">
        <v>176</v>
      </c>
      <c r="C40">
        <f t="shared" si="0"/>
        <v>-1</v>
      </c>
      <c r="D40" t="s">
        <v>178</v>
      </c>
      <c r="E40" s="4">
        <v>324001.8</v>
      </c>
      <c r="F40" s="4">
        <v>17690.49828</v>
      </c>
      <c r="G40" s="3">
        <v>5.4600000000000003E-2</v>
      </c>
      <c r="H40" s="7">
        <v>5869.597826086957</v>
      </c>
      <c r="I40" s="4">
        <v>320.48004130434782</v>
      </c>
      <c r="J40">
        <v>55.199999999999996</v>
      </c>
      <c r="K40" t="s">
        <v>60</v>
      </c>
      <c r="L40" t="s">
        <v>61</v>
      </c>
      <c r="M40" t="s">
        <v>179</v>
      </c>
      <c r="N40" s="2">
        <v>41255</v>
      </c>
      <c r="O40" s="2">
        <v>42133</v>
      </c>
      <c r="P40" t="s">
        <v>24</v>
      </c>
      <c r="Q40" t="s">
        <v>180</v>
      </c>
      <c r="R40" s="5" t="str">
        <f t="shared" si="1"/>
        <v>0.03</v>
      </c>
      <c r="S40" s="6" t="str">
        <f t="shared" si="2"/>
        <v/>
      </c>
      <c r="T40">
        <f>ROUND(INT(表1[[#This Row],[合同结束日期]]-表1[[#This Row],[合同起始日期]])/365,1)</f>
        <v>2.4</v>
      </c>
    </row>
    <row r="41" spans="1:20">
      <c r="A41" s="1">
        <v>41760</v>
      </c>
      <c r="B41" t="s">
        <v>176</v>
      </c>
      <c r="C41">
        <f t="shared" si="0"/>
        <v>-1</v>
      </c>
      <c r="D41" t="s">
        <v>181</v>
      </c>
      <c r="E41" s="4">
        <v>290894.39999999997</v>
      </c>
      <c r="F41" s="4">
        <v>41307.004800000002</v>
      </c>
      <c r="G41" s="3">
        <v>0.14200000000000002</v>
      </c>
      <c r="H41" s="7">
        <v>1151.8198232443219</v>
      </c>
      <c r="I41" s="4">
        <v>163.55841490069372</v>
      </c>
      <c r="J41">
        <v>252.55199999999999</v>
      </c>
      <c r="K41" t="s">
        <v>44</v>
      </c>
      <c r="L41" t="s">
        <v>72</v>
      </c>
      <c r="M41" t="s">
        <v>71</v>
      </c>
      <c r="N41" s="2">
        <v>41268</v>
      </c>
      <c r="O41" s="2">
        <v>43229</v>
      </c>
      <c r="P41" t="s">
        <v>24</v>
      </c>
      <c r="Q41" t="s">
        <v>42</v>
      </c>
      <c r="R41" s="5" t="str">
        <f t="shared" si="1"/>
        <v>0.08</v>
      </c>
      <c r="S41" s="6" t="str">
        <f t="shared" si="2"/>
        <v/>
      </c>
      <c r="T41">
        <f>ROUND(INT(表1[[#This Row],[合同结束日期]]-表1[[#This Row],[合同起始日期]])/365,1)</f>
        <v>5.4</v>
      </c>
    </row>
    <row r="42" spans="1:20">
      <c r="A42" s="1">
        <v>41760</v>
      </c>
      <c r="B42" t="s">
        <v>176</v>
      </c>
      <c r="C42">
        <f t="shared" si="0"/>
        <v>-1</v>
      </c>
      <c r="D42" t="s">
        <v>182</v>
      </c>
      <c r="E42" s="4">
        <v>310014.71999999997</v>
      </c>
      <c r="F42" s="4">
        <v>27529.307135999999</v>
      </c>
      <c r="G42" s="3">
        <v>8.8800000000000004E-2</v>
      </c>
      <c r="H42" s="7">
        <v>2066.7647999999999</v>
      </c>
      <c r="I42" s="4">
        <v>183.52871424</v>
      </c>
      <c r="J42">
        <v>150</v>
      </c>
      <c r="K42" t="s">
        <v>44</v>
      </c>
      <c r="L42" t="s">
        <v>72</v>
      </c>
      <c r="M42" t="s">
        <v>71</v>
      </c>
      <c r="N42" s="2">
        <v>41299</v>
      </c>
      <c r="O42" s="2">
        <v>43229</v>
      </c>
      <c r="P42" t="s">
        <v>24</v>
      </c>
      <c r="Q42" t="s">
        <v>183</v>
      </c>
      <c r="R42" s="5" t="str">
        <f t="shared" si="1"/>
        <v>0.08</v>
      </c>
      <c r="S42" s="6" t="str">
        <f t="shared" si="2"/>
        <v>0.04</v>
      </c>
      <c r="T42">
        <f>ROUND(INT(表1[[#This Row],[合同结束日期]]-表1[[#This Row],[合同起始日期]])/365,1)</f>
        <v>5.3</v>
      </c>
    </row>
    <row r="43" spans="1:20">
      <c r="A43" s="1">
        <v>41760</v>
      </c>
      <c r="B43" t="s">
        <v>176</v>
      </c>
      <c r="C43">
        <f t="shared" si="0"/>
        <v>-1</v>
      </c>
      <c r="D43" t="s">
        <v>249</v>
      </c>
      <c r="E43" s="4">
        <v>432328.8</v>
      </c>
      <c r="F43" s="4">
        <v>52398.250560000008</v>
      </c>
      <c r="G43" s="3">
        <v>0.12120000000000002</v>
      </c>
      <c r="H43" s="7">
        <v>1319.6849816849817</v>
      </c>
      <c r="I43" s="4">
        <v>159.94581978021981</v>
      </c>
      <c r="J43">
        <v>327.59999999999997</v>
      </c>
      <c r="K43" t="s">
        <v>44</v>
      </c>
      <c r="L43" t="s">
        <v>72</v>
      </c>
      <c r="M43" t="s">
        <v>126</v>
      </c>
      <c r="N43" s="2">
        <v>41369</v>
      </c>
      <c r="O43" s="2">
        <v>43254</v>
      </c>
      <c r="P43" t="s">
        <v>24</v>
      </c>
      <c r="Q43" t="s">
        <v>123</v>
      </c>
      <c r="R43" s="5" t="str">
        <f t="shared" si="1"/>
        <v>0.09</v>
      </c>
      <c r="S43" s="6" t="str">
        <f t="shared" si="2"/>
        <v/>
      </c>
      <c r="T43">
        <f>ROUND(INT(表1[[#This Row],[合同结束日期]]-表1[[#This Row],[合同起始日期]])/365,1)</f>
        <v>5.2</v>
      </c>
    </row>
    <row r="44" spans="1:20">
      <c r="A44" s="1">
        <v>41760</v>
      </c>
      <c r="B44" t="s">
        <v>176</v>
      </c>
      <c r="C44">
        <f t="shared" si="0"/>
        <v>-1</v>
      </c>
      <c r="D44" t="s">
        <v>184</v>
      </c>
      <c r="E44" s="4">
        <v>247666.8</v>
      </c>
      <c r="F44" s="4">
        <v>34153.251720000007</v>
      </c>
      <c r="G44" s="3">
        <v>0.13790000000000005</v>
      </c>
      <c r="H44" s="7">
        <v>1331.5419354838709</v>
      </c>
      <c r="I44" s="4">
        <v>183.61963290322583</v>
      </c>
      <c r="J44">
        <v>186</v>
      </c>
      <c r="K44" t="s">
        <v>44</v>
      </c>
      <c r="L44" t="s">
        <v>72</v>
      </c>
      <c r="M44" t="s">
        <v>71</v>
      </c>
      <c r="N44" s="2">
        <v>41334</v>
      </c>
      <c r="O44" s="2">
        <v>43229</v>
      </c>
      <c r="P44" t="s">
        <v>24</v>
      </c>
      <c r="Q44" t="s">
        <v>19</v>
      </c>
      <c r="R44" s="5" t="str">
        <f t="shared" si="1"/>
        <v>0.1</v>
      </c>
      <c r="S44" s="6" t="str">
        <f t="shared" si="2"/>
        <v/>
      </c>
      <c r="T44">
        <f>ROUND(INT(表1[[#This Row],[合同结束日期]]-表1[[#This Row],[合同起始日期]])/365,1)</f>
        <v>5.2</v>
      </c>
    </row>
    <row r="45" spans="1:20">
      <c r="A45" s="1">
        <v>41760</v>
      </c>
      <c r="B45" t="s">
        <v>176</v>
      </c>
      <c r="C45">
        <f t="shared" si="0"/>
        <v>-1</v>
      </c>
      <c r="D45" t="s">
        <v>322</v>
      </c>
      <c r="E45" s="4">
        <v>45828</v>
      </c>
      <c r="F45" s="4">
        <v>5398.5383999999985</v>
      </c>
      <c r="G45" s="3">
        <v>0.11779999999999997</v>
      </c>
      <c r="H45" s="7">
        <v>1527.6</v>
      </c>
      <c r="I45" s="4">
        <v>179.95127999999994</v>
      </c>
      <c r="J45">
        <v>30</v>
      </c>
      <c r="K45" t="s">
        <v>60</v>
      </c>
      <c r="L45" t="s">
        <v>107</v>
      </c>
      <c r="M45" t="s">
        <v>323</v>
      </c>
      <c r="N45" s="2">
        <v>41730</v>
      </c>
      <c r="O45" s="2">
        <v>42094</v>
      </c>
      <c r="P45" t="s">
        <v>14</v>
      </c>
      <c r="Q45" t="s">
        <v>9</v>
      </c>
      <c r="R45" s="5" t="str">
        <f t="shared" si="1"/>
        <v/>
      </c>
      <c r="S45" s="6" t="str">
        <f t="shared" si="2"/>
        <v/>
      </c>
      <c r="T45">
        <f>ROUND(INT(表1[[#This Row],[合同结束日期]]-表1[[#This Row],[合同起始日期]])/365,1)</f>
        <v>1</v>
      </c>
    </row>
    <row r="46" spans="1:20">
      <c r="A46" s="1">
        <v>41760</v>
      </c>
      <c r="B46" t="s">
        <v>176</v>
      </c>
      <c r="C46">
        <f t="shared" si="0"/>
        <v>-1</v>
      </c>
      <c r="D46" t="s">
        <v>233</v>
      </c>
      <c r="E46" s="4">
        <v>23191.200000000001</v>
      </c>
      <c r="F46" s="4">
        <v>5999.5634399999999</v>
      </c>
      <c r="G46" s="3">
        <v>0.25869999999999999</v>
      </c>
      <c r="H46" s="7">
        <v>1288.4000000000001</v>
      </c>
      <c r="I46" s="4">
        <v>333.30907999999999</v>
      </c>
      <c r="J46">
        <v>18</v>
      </c>
      <c r="K46" t="s">
        <v>60</v>
      </c>
      <c r="L46" t="s">
        <v>61</v>
      </c>
      <c r="M46" t="s">
        <v>234</v>
      </c>
      <c r="N46" s="2">
        <v>41435</v>
      </c>
      <c r="O46" s="2">
        <v>41799</v>
      </c>
      <c r="P46" t="s">
        <v>14</v>
      </c>
      <c r="Q46" t="s">
        <v>37</v>
      </c>
      <c r="R46" s="5" t="str">
        <f t="shared" si="1"/>
        <v>0.</v>
      </c>
      <c r="S46" s="6" t="str">
        <f t="shared" si="2"/>
        <v/>
      </c>
      <c r="T46">
        <f>ROUND(INT(表1[[#This Row],[合同结束日期]]-表1[[#This Row],[合同起始日期]])/365,1)</f>
        <v>1</v>
      </c>
    </row>
    <row r="47" spans="1:20">
      <c r="A47" s="1">
        <v>41760</v>
      </c>
      <c r="B47" t="s">
        <v>176</v>
      </c>
      <c r="C47">
        <f t="shared" si="0"/>
        <v>-1</v>
      </c>
      <c r="D47" t="s">
        <v>291</v>
      </c>
      <c r="E47" s="4">
        <v>46538.400000000001</v>
      </c>
      <c r="F47" s="4">
        <v>5998.7997600000008</v>
      </c>
      <c r="G47" s="3">
        <v>0.12890000000000001</v>
      </c>
      <c r="H47" s="7">
        <v>2216.1142857142859</v>
      </c>
      <c r="I47" s="4">
        <v>285.65713142857146</v>
      </c>
      <c r="J47">
        <v>21</v>
      </c>
      <c r="K47" t="s">
        <v>60</v>
      </c>
      <c r="L47" t="s">
        <v>61</v>
      </c>
      <c r="M47" t="s">
        <v>234</v>
      </c>
      <c r="N47" s="2">
        <v>41547</v>
      </c>
      <c r="O47" s="2">
        <v>41911</v>
      </c>
      <c r="P47" t="s">
        <v>18</v>
      </c>
      <c r="Q47" t="s">
        <v>78</v>
      </c>
      <c r="R47" s="5" t="str">
        <f t="shared" si="1"/>
        <v>0.07</v>
      </c>
      <c r="S47" s="6" t="str">
        <f t="shared" si="2"/>
        <v/>
      </c>
      <c r="T47">
        <f>ROUND(INT(表1[[#This Row],[合同结束日期]]-表1[[#This Row],[合同起始日期]])/365,1)</f>
        <v>1</v>
      </c>
    </row>
    <row r="48" spans="1:20">
      <c r="A48" s="1">
        <v>41760</v>
      </c>
      <c r="B48" t="s">
        <v>176</v>
      </c>
      <c r="C48">
        <f t="shared" si="0"/>
        <v>-1</v>
      </c>
      <c r="D48" t="s">
        <v>295</v>
      </c>
      <c r="E48" s="4">
        <v>22254</v>
      </c>
      <c r="F48" s="4">
        <v>14400.563400000003</v>
      </c>
      <c r="G48" s="3">
        <v>0.64710000000000012</v>
      </c>
      <c r="H48" s="7">
        <v>101.89560439560439</v>
      </c>
      <c r="I48" s="4">
        <v>65.936645604395622</v>
      </c>
      <c r="J48">
        <v>218.4</v>
      </c>
      <c r="K48" t="s">
        <v>60</v>
      </c>
      <c r="L48" t="s">
        <v>107</v>
      </c>
      <c r="M48" t="s">
        <v>299</v>
      </c>
      <c r="N48" s="2">
        <v>41537</v>
      </c>
      <c r="O48" s="2">
        <v>42632</v>
      </c>
      <c r="P48" t="s">
        <v>14</v>
      </c>
      <c r="Q48" t="s">
        <v>37</v>
      </c>
      <c r="R48" s="5" t="str">
        <f t="shared" si="1"/>
        <v>0.</v>
      </c>
      <c r="S48" s="6" t="str">
        <f t="shared" si="2"/>
        <v/>
      </c>
      <c r="T48">
        <f>ROUND(INT(表1[[#This Row],[合同结束日期]]-表1[[#This Row],[合同起始日期]])/365,1)</f>
        <v>3</v>
      </c>
    </row>
    <row r="49" spans="1:20">
      <c r="A49" s="1">
        <v>41791</v>
      </c>
      <c r="B49" t="s">
        <v>176</v>
      </c>
      <c r="C49">
        <f t="shared" si="0"/>
        <v>-1</v>
      </c>
      <c r="D49" t="s">
        <v>177</v>
      </c>
      <c r="E49" s="4">
        <v>48649.2</v>
      </c>
      <c r="F49" s="4">
        <v>14400.163200000003</v>
      </c>
      <c r="G49" s="3">
        <v>0.2960000000000001</v>
      </c>
      <c r="H49" s="7">
        <v>844.60416666666674</v>
      </c>
      <c r="I49" s="4">
        <v>250.0028333333334</v>
      </c>
      <c r="J49">
        <v>57.599999999999994</v>
      </c>
      <c r="K49" t="s">
        <v>44</v>
      </c>
      <c r="L49" t="s">
        <v>46</v>
      </c>
      <c r="M49" t="s">
        <v>45</v>
      </c>
      <c r="N49" s="2">
        <v>41355</v>
      </c>
      <c r="O49" s="2">
        <v>42133</v>
      </c>
      <c r="P49" t="s">
        <v>14</v>
      </c>
      <c r="Q49" t="s">
        <v>25</v>
      </c>
      <c r="R49" s="5" t="str">
        <f t="shared" si="1"/>
        <v>0.15</v>
      </c>
      <c r="S49" s="6" t="str">
        <f t="shared" si="2"/>
        <v/>
      </c>
      <c r="T49">
        <f>ROUND(INT(表1[[#This Row],[合同结束日期]]-表1[[#This Row],[合同起始日期]])/365,1)</f>
        <v>2.1</v>
      </c>
    </row>
    <row r="50" spans="1:20">
      <c r="A50" s="1">
        <v>41791</v>
      </c>
      <c r="B50" t="s">
        <v>176</v>
      </c>
      <c r="C50">
        <f t="shared" si="0"/>
        <v>-1</v>
      </c>
      <c r="D50" t="s">
        <v>178</v>
      </c>
      <c r="E50" s="4">
        <v>303673.8</v>
      </c>
      <c r="F50" s="4">
        <v>17947.121579999999</v>
      </c>
      <c r="G50" s="3">
        <v>5.91E-2</v>
      </c>
      <c r="H50" s="7">
        <v>5501.336956521739</v>
      </c>
      <c r="I50" s="4">
        <v>325.12901413043477</v>
      </c>
      <c r="J50">
        <v>55.199999999999996</v>
      </c>
      <c r="K50" t="s">
        <v>60</v>
      </c>
      <c r="L50" t="s">
        <v>61</v>
      </c>
      <c r="M50" t="s">
        <v>179</v>
      </c>
      <c r="N50" s="2">
        <v>41255</v>
      </c>
      <c r="O50" s="2">
        <v>42133</v>
      </c>
      <c r="P50" t="s">
        <v>24</v>
      </c>
      <c r="Q50" t="s">
        <v>180</v>
      </c>
      <c r="R50" s="5" t="str">
        <f t="shared" si="1"/>
        <v>0.03</v>
      </c>
      <c r="S50" s="6" t="str">
        <f t="shared" si="2"/>
        <v/>
      </c>
      <c r="T50">
        <f>ROUND(INT(表1[[#This Row],[合同结束日期]]-表1[[#This Row],[合同起始日期]])/365,1)</f>
        <v>2.4</v>
      </c>
    </row>
    <row r="51" spans="1:20">
      <c r="A51" s="1">
        <v>41791</v>
      </c>
      <c r="B51" t="s">
        <v>176</v>
      </c>
      <c r="C51">
        <f t="shared" si="0"/>
        <v>-1</v>
      </c>
      <c r="D51" t="s">
        <v>181</v>
      </c>
      <c r="E51" s="4">
        <v>316424.39999999997</v>
      </c>
      <c r="F51" s="4">
        <v>41673.093480000003</v>
      </c>
      <c r="G51" s="3">
        <v>0.13170000000000001</v>
      </c>
      <c r="H51" s="7">
        <v>1252.9079159935379</v>
      </c>
      <c r="I51" s="4">
        <v>165.00797253634897</v>
      </c>
      <c r="J51">
        <v>252.55199999999999</v>
      </c>
      <c r="K51" t="s">
        <v>44</v>
      </c>
      <c r="L51" t="s">
        <v>72</v>
      </c>
      <c r="M51" t="s">
        <v>71</v>
      </c>
      <c r="N51" s="2">
        <v>41268</v>
      </c>
      <c r="O51" s="2">
        <v>43229</v>
      </c>
      <c r="P51" t="s">
        <v>24</v>
      </c>
      <c r="Q51" t="s">
        <v>42</v>
      </c>
      <c r="R51" s="5" t="str">
        <f t="shared" si="1"/>
        <v>0.08</v>
      </c>
      <c r="S51" s="6" t="str">
        <f t="shared" si="2"/>
        <v/>
      </c>
      <c r="T51">
        <f>ROUND(INT(表1[[#This Row],[合同结束日期]]-表1[[#This Row],[合同起始日期]])/365,1)</f>
        <v>5.4</v>
      </c>
    </row>
    <row r="52" spans="1:20">
      <c r="A52" s="1">
        <v>41791</v>
      </c>
      <c r="B52" t="s">
        <v>176</v>
      </c>
      <c r="C52">
        <f t="shared" si="0"/>
        <v>-1</v>
      </c>
      <c r="D52" t="s">
        <v>182</v>
      </c>
      <c r="E52" s="4">
        <v>286590.36</v>
      </c>
      <c r="F52" s="4">
        <v>27741.946848</v>
      </c>
      <c r="G52" s="3">
        <v>9.6799999999999997E-2</v>
      </c>
      <c r="H52" s="7">
        <v>1910.6024</v>
      </c>
      <c r="I52" s="4">
        <v>184.94631232</v>
      </c>
      <c r="J52">
        <v>150</v>
      </c>
      <c r="K52" t="s">
        <v>44</v>
      </c>
      <c r="L52" t="s">
        <v>72</v>
      </c>
      <c r="M52" t="s">
        <v>71</v>
      </c>
      <c r="N52" s="2">
        <v>41299</v>
      </c>
      <c r="O52" s="2">
        <v>43229</v>
      </c>
      <c r="P52" t="s">
        <v>24</v>
      </c>
      <c r="Q52" t="s">
        <v>183</v>
      </c>
      <c r="R52" s="5" t="str">
        <f t="shared" si="1"/>
        <v>0.08</v>
      </c>
      <c r="S52" s="6" t="str">
        <f t="shared" si="2"/>
        <v>0.04</v>
      </c>
      <c r="T52">
        <f>ROUND(INT(表1[[#This Row],[合同结束日期]]-表1[[#This Row],[合同起始日期]])/365,1)</f>
        <v>5.3</v>
      </c>
    </row>
    <row r="53" spans="1:20">
      <c r="A53" s="1">
        <v>41791</v>
      </c>
      <c r="B53" t="s">
        <v>176</v>
      </c>
      <c r="C53">
        <f t="shared" si="0"/>
        <v>-1</v>
      </c>
      <c r="D53" t="s">
        <v>249</v>
      </c>
      <c r="E53" s="4">
        <v>456064.2</v>
      </c>
      <c r="F53" s="4">
        <v>54636.491159999998</v>
      </c>
      <c r="G53" s="3">
        <v>0.11979999999999999</v>
      </c>
      <c r="H53" s="7">
        <v>1392.1373626373629</v>
      </c>
      <c r="I53" s="4">
        <v>166.77805604395604</v>
      </c>
      <c r="J53">
        <v>327.59999999999997</v>
      </c>
      <c r="K53" t="s">
        <v>44</v>
      </c>
      <c r="L53" t="s">
        <v>72</v>
      </c>
      <c r="M53" t="s">
        <v>126</v>
      </c>
      <c r="N53" s="2">
        <v>41369</v>
      </c>
      <c r="O53" s="2">
        <v>43254</v>
      </c>
      <c r="P53" t="s">
        <v>24</v>
      </c>
      <c r="Q53" t="s">
        <v>123</v>
      </c>
      <c r="R53" s="5" t="str">
        <f t="shared" si="1"/>
        <v>0.09</v>
      </c>
      <c r="S53" s="6" t="str">
        <f t="shared" si="2"/>
        <v/>
      </c>
      <c r="T53">
        <f>ROUND(INT(表1[[#This Row],[合同结束日期]]-表1[[#This Row],[合同起始日期]])/365,1)</f>
        <v>5.2</v>
      </c>
    </row>
    <row r="54" spans="1:20">
      <c r="A54" s="1">
        <v>41791</v>
      </c>
      <c r="B54" t="s">
        <v>176</v>
      </c>
      <c r="C54">
        <f t="shared" si="0"/>
        <v>-1</v>
      </c>
      <c r="D54" t="s">
        <v>184</v>
      </c>
      <c r="E54" s="4">
        <v>279450</v>
      </c>
      <c r="F54" s="4">
        <v>37250.684999999998</v>
      </c>
      <c r="G54" s="3">
        <v>0.1333</v>
      </c>
      <c r="H54" s="7">
        <v>1502.4193548387098</v>
      </c>
      <c r="I54" s="4">
        <v>200.27249999999998</v>
      </c>
      <c r="J54">
        <v>186</v>
      </c>
      <c r="K54" t="s">
        <v>44</v>
      </c>
      <c r="L54" t="s">
        <v>72</v>
      </c>
      <c r="M54" t="s">
        <v>71</v>
      </c>
      <c r="N54" s="2">
        <v>41334</v>
      </c>
      <c r="O54" s="2">
        <v>43229</v>
      </c>
      <c r="P54" t="s">
        <v>24</v>
      </c>
      <c r="Q54" t="s">
        <v>19</v>
      </c>
      <c r="R54" s="5" t="str">
        <f t="shared" si="1"/>
        <v>0.1</v>
      </c>
      <c r="S54" s="6" t="str">
        <f t="shared" si="2"/>
        <v/>
      </c>
      <c r="T54">
        <f>ROUND(INT(表1[[#This Row],[合同结束日期]]-表1[[#This Row],[合同起始日期]])/365,1)</f>
        <v>5.2</v>
      </c>
    </row>
    <row r="55" spans="1:20">
      <c r="A55" s="1">
        <v>41791</v>
      </c>
      <c r="B55" t="s">
        <v>176</v>
      </c>
      <c r="C55">
        <f t="shared" si="0"/>
        <v>-1</v>
      </c>
      <c r="D55" t="s">
        <v>322</v>
      </c>
      <c r="E55" s="4">
        <v>35538</v>
      </c>
      <c r="F55" s="4">
        <v>5401.7760000000007</v>
      </c>
      <c r="G55" s="3">
        <v>0.15200000000000002</v>
      </c>
      <c r="H55" s="7">
        <v>1184.5999999999999</v>
      </c>
      <c r="I55" s="4">
        <v>180.05920000000003</v>
      </c>
      <c r="J55">
        <v>30</v>
      </c>
      <c r="K55" t="s">
        <v>60</v>
      </c>
      <c r="L55" t="s">
        <v>107</v>
      </c>
      <c r="M55" t="s">
        <v>323</v>
      </c>
      <c r="N55" s="2">
        <v>41730</v>
      </c>
      <c r="O55" s="2">
        <v>42094</v>
      </c>
      <c r="P55" t="s">
        <v>14</v>
      </c>
      <c r="Q55" t="s">
        <v>9</v>
      </c>
      <c r="R55" s="5" t="str">
        <f t="shared" si="1"/>
        <v/>
      </c>
      <c r="S55" s="6" t="str">
        <f t="shared" si="2"/>
        <v/>
      </c>
      <c r="T55">
        <f>ROUND(INT(表1[[#This Row],[合同结束日期]]-表1[[#This Row],[合同起始日期]])/365,1)</f>
        <v>1</v>
      </c>
    </row>
    <row r="56" spans="1:20">
      <c r="A56" s="1">
        <v>41791</v>
      </c>
      <c r="B56" t="s">
        <v>176</v>
      </c>
      <c r="C56">
        <f t="shared" si="0"/>
        <v>-1</v>
      </c>
      <c r="D56" t="s">
        <v>328</v>
      </c>
      <c r="E56" s="4">
        <v>92094</v>
      </c>
      <c r="F56" s="4">
        <v>5396.7084000000004</v>
      </c>
      <c r="G56" s="3">
        <v>5.8600000000000006E-2</v>
      </c>
      <c r="H56" s="7">
        <v>6395.416666666667</v>
      </c>
      <c r="I56" s="4">
        <v>374.77141666666671</v>
      </c>
      <c r="J56">
        <v>14.399999999999999</v>
      </c>
      <c r="K56" t="s">
        <v>60</v>
      </c>
      <c r="L56" t="s">
        <v>107</v>
      </c>
      <c r="M56" t="s">
        <v>329</v>
      </c>
      <c r="N56" s="2">
        <v>41787</v>
      </c>
      <c r="O56" s="2">
        <v>42151</v>
      </c>
      <c r="P56" t="s">
        <v>14</v>
      </c>
      <c r="Q56" t="s">
        <v>9</v>
      </c>
      <c r="R56" s="5" t="str">
        <f t="shared" si="1"/>
        <v/>
      </c>
      <c r="S56" s="6" t="str">
        <f t="shared" si="2"/>
        <v/>
      </c>
      <c r="T56">
        <f>ROUND(INT(表1[[#This Row],[合同结束日期]]-表1[[#This Row],[合同起始日期]])/365,1)</f>
        <v>1</v>
      </c>
    </row>
    <row r="57" spans="1:20">
      <c r="A57" s="1">
        <v>41791</v>
      </c>
      <c r="B57" t="s">
        <v>176</v>
      </c>
      <c r="C57">
        <f t="shared" si="0"/>
        <v>-1</v>
      </c>
      <c r="D57" t="s">
        <v>331</v>
      </c>
      <c r="E57" s="4">
        <v>183393.6</v>
      </c>
      <c r="F57" s="4">
        <v>5043.3240000000005</v>
      </c>
      <c r="G57" s="3">
        <v>2.7500000000000004E-2</v>
      </c>
      <c r="H57" s="7">
        <v>12735.666666666668</v>
      </c>
      <c r="I57" s="4">
        <v>350.23083333333341</v>
      </c>
      <c r="J57">
        <v>14.399999999999999</v>
      </c>
      <c r="K57" t="s">
        <v>60</v>
      </c>
      <c r="L57" t="s">
        <v>107</v>
      </c>
      <c r="M57" t="s">
        <v>332</v>
      </c>
      <c r="N57" s="2">
        <v>41793</v>
      </c>
      <c r="O57" s="2">
        <v>42157</v>
      </c>
      <c r="P57" t="s">
        <v>14</v>
      </c>
      <c r="Q57" t="s">
        <v>9</v>
      </c>
      <c r="R57" s="5" t="str">
        <f t="shared" si="1"/>
        <v/>
      </c>
      <c r="S57" s="6" t="str">
        <f t="shared" si="2"/>
        <v/>
      </c>
      <c r="T57">
        <f>ROUND(INT(表1[[#This Row],[合同结束日期]]-表1[[#This Row],[合同起始日期]])/365,1)</f>
        <v>1</v>
      </c>
    </row>
    <row r="58" spans="1:20">
      <c r="A58" s="1">
        <v>41791</v>
      </c>
      <c r="B58" t="s">
        <v>176</v>
      </c>
      <c r="C58">
        <f t="shared" si="0"/>
        <v>-1</v>
      </c>
      <c r="D58" t="s">
        <v>233</v>
      </c>
      <c r="E58" s="4">
        <v>28747.200000000001</v>
      </c>
      <c r="F58" s="4">
        <v>1799.5747200000001</v>
      </c>
      <c r="G58" s="3">
        <v>6.2600000000000003E-2</v>
      </c>
      <c r="H58" s="7">
        <v>1597.0666666666666</v>
      </c>
      <c r="I58" s="4">
        <v>99.976373333333342</v>
      </c>
      <c r="J58">
        <v>18</v>
      </c>
      <c r="K58" t="s">
        <v>60</v>
      </c>
      <c r="L58" t="s">
        <v>61</v>
      </c>
      <c r="M58" t="s">
        <v>234</v>
      </c>
      <c r="N58" s="2">
        <v>41435</v>
      </c>
      <c r="O58" s="2">
        <v>41799</v>
      </c>
      <c r="P58" t="s">
        <v>14</v>
      </c>
      <c r="Q58" t="s">
        <v>37</v>
      </c>
      <c r="R58" s="5" t="str">
        <f t="shared" si="1"/>
        <v>0.</v>
      </c>
      <c r="S58" s="6" t="str">
        <f t="shared" si="2"/>
        <v/>
      </c>
      <c r="T58">
        <f>ROUND(INT(表1[[#This Row],[合同结束日期]]-表1[[#This Row],[合同起始日期]])/365,1)</f>
        <v>1</v>
      </c>
    </row>
    <row r="59" spans="1:20">
      <c r="A59" s="1">
        <v>41791</v>
      </c>
      <c r="B59" t="s">
        <v>176</v>
      </c>
      <c r="C59">
        <f t="shared" si="0"/>
        <v>-1</v>
      </c>
      <c r="D59" t="s">
        <v>291</v>
      </c>
      <c r="E59" s="4">
        <v>52225.2</v>
      </c>
      <c r="F59" s="4">
        <v>6000.6754799999999</v>
      </c>
      <c r="G59" s="3">
        <v>0.1149</v>
      </c>
      <c r="H59" s="7">
        <v>2486.9142857142856</v>
      </c>
      <c r="I59" s="4">
        <v>285.74645142857145</v>
      </c>
      <c r="J59">
        <v>21</v>
      </c>
      <c r="K59" t="s">
        <v>60</v>
      </c>
      <c r="L59" t="s">
        <v>61</v>
      </c>
      <c r="M59" t="s">
        <v>234</v>
      </c>
      <c r="N59" s="2">
        <v>41547</v>
      </c>
      <c r="O59" s="2">
        <v>41911</v>
      </c>
      <c r="P59" t="s">
        <v>18</v>
      </c>
      <c r="Q59" t="s">
        <v>78</v>
      </c>
      <c r="R59" s="5" t="str">
        <f t="shared" si="1"/>
        <v>0.07</v>
      </c>
      <c r="S59" s="6" t="str">
        <f t="shared" si="2"/>
        <v/>
      </c>
      <c r="T59">
        <f>ROUND(INT(表1[[#This Row],[合同结束日期]]-表1[[#This Row],[合同起始日期]])/365,1)</f>
        <v>1</v>
      </c>
    </row>
    <row r="60" spans="1:20">
      <c r="A60" s="1">
        <v>41791</v>
      </c>
      <c r="B60" t="s">
        <v>176</v>
      </c>
      <c r="C60">
        <f t="shared" si="0"/>
        <v>-1</v>
      </c>
      <c r="D60" t="s">
        <v>295</v>
      </c>
      <c r="E60" s="4">
        <v>12415.199999999999</v>
      </c>
      <c r="F60" s="4">
        <v>14400.390480000002</v>
      </c>
      <c r="G60" s="3">
        <v>1.1599000000000002</v>
      </c>
      <c r="H60" s="7">
        <v>56.84615384615384</v>
      </c>
      <c r="I60" s="4">
        <v>65.935853846153847</v>
      </c>
      <c r="J60">
        <v>218.4</v>
      </c>
      <c r="K60" t="s">
        <v>60</v>
      </c>
      <c r="L60" t="s">
        <v>107</v>
      </c>
      <c r="M60" t="s">
        <v>299</v>
      </c>
      <c r="N60" s="2">
        <v>41537</v>
      </c>
      <c r="O60" s="2">
        <v>42632</v>
      </c>
      <c r="P60" t="s">
        <v>14</v>
      </c>
      <c r="Q60" t="s">
        <v>37</v>
      </c>
      <c r="R60" s="5" t="str">
        <f t="shared" si="1"/>
        <v>0.</v>
      </c>
      <c r="S60" s="6" t="str">
        <f t="shared" si="2"/>
        <v/>
      </c>
      <c r="T60">
        <f>ROUND(INT(表1[[#This Row],[合同结束日期]]-表1[[#This Row],[合同起始日期]])/365,1)</f>
        <v>3</v>
      </c>
    </row>
    <row r="61" spans="1:20">
      <c r="A61" s="1">
        <v>41821</v>
      </c>
      <c r="B61" t="s">
        <v>176</v>
      </c>
      <c r="C61">
        <f t="shared" si="0"/>
        <v>-1</v>
      </c>
      <c r="D61" t="s">
        <v>177</v>
      </c>
      <c r="E61" s="4">
        <v>49243.199999999997</v>
      </c>
      <c r="F61" s="4">
        <v>14398.71168</v>
      </c>
      <c r="G61" s="3">
        <v>0.29240000000000005</v>
      </c>
      <c r="H61" s="7">
        <v>854.91666666666674</v>
      </c>
      <c r="I61" s="4">
        <v>249.97763333333336</v>
      </c>
      <c r="J61">
        <v>57.599999999999994</v>
      </c>
      <c r="K61" t="s">
        <v>44</v>
      </c>
      <c r="L61" t="s">
        <v>46</v>
      </c>
      <c r="M61" t="s">
        <v>45</v>
      </c>
      <c r="N61" s="2">
        <v>41355</v>
      </c>
      <c r="O61" s="2">
        <v>42133</v>
      </c>
      <c r="P61" t="s">
        <v>14</v>
      </c>
      <c r="Q61" t="s">
        <v>25</v>
      </c>
      <c r="R61" s="5" t="str">
        <f t="shared" si="1"/>
        <v>0.15</v>
      </c>
      <c r="S61" s="6" t="str">
        <f t="shared" si="2"/>
        <v/>
      </c>
      <c r="T61">
        <f>ROUND(INT(表1[[#This Row],[合同结束日期]]-表1[[#This Row],[合同起始日期]])/365,1)</f>
        <v>2.1</v>
      </c>
    </row>
    <row r="62" spans="1:20">
      <c r="A62" s="1">
        <v>41821</v>
      </c>
      <c r="B62" t="s">
        <v>176</v>
      </c>
      <c r="C62">
        <f t="shared" si="0"/>
        <v>-1</v>
      </c>
      <c r="D62" t="s">
        <v>178</v>
      </c>
      <c r="E62" s="4">
        <v>315032.39999999997</v>
      </c>
      <c r="F62" s="4">
        <v>17925.343560000001</v>
      </c>
      <c r="G62" s="3">
        <v>5.6900000000000013E-2</v>
      </c>
      <c r="H62" s="7">
        <v>5707.108695652174</v>
      </c>
      <c r="I62" s="4">
        <v>324.73448478260872</v>
      </c>
      <c r="J62">
        <v>55.199999999999996</v>
      </c>
      <c r="K62" t="s">
        <v>60</v>
      </c>
      <c r="L62" t="s">
        <v>61</v>
      </c>
      <c r="M62" t="s">
        <v>179</v>
      </c>
      <c r="N62" s="2">
        <v>41255</v>
      </c>
      <c r="O62" s="2">
        <v>42133</v>
      </c>
      <c r="P62" t="s">
        <v>24</v>
      </c>
      <c r="Q62" t="s">
        <v>180</v>
      </c>
      <c r="R62" s="5" t="str">
        <f t="shared" si="1"/>
        <v>0.03</v>
      </c>
      <c r="S62" s="6" t="str">
        <f t="shared" si="2"/>
        <v/>
      </c>
      <c r="T62">
        <f>ROUND(INT(表1[[#This Row],[合同结束日期]]-表1[[#This Row],[合同起始日期]])/365,1)</f>
        <v>2.4</v>
      </c>
    </row>
    <row r="63" spans="1:20">
      <c r="A63" s="1">
        <v>41821</v>
      </c>
      <c r="B63" t="s">
        <v>176</v>
      </c>
      <c r="C63">
        <f t="shared" si="0"/>
        <v>-1</v>
      </c>
      <c r="D63" t="s">
        <v>181</v>
      </c>
      <c r="E63" s="4">
        <v>283843.20000000001</v>
      </c>
      <c r="F63" s="4">
        <v>41668.181759999999</v>
      </c>
      <c r="G63" s="3">
        <v>0.14679999999999999</v>
      </c>
      <c r="H63" s="7">
        <v>1123.9000285089803</v>
      </c>
      <c r="I63" s="4">
        <v>164.98852418511831</v>
      </c>
      <c r="J63">
        <v>252.55199999999999</v>
      </c>
      <c r="K63" t="s">
        <v>44</v>
      </c>
      <c r="L63" t="s">
        <v>72</v>
      </c>
      <c r="M63" t="s">
        <v>71</v>
      </c>
      <c r="N63" s="2">
        <v>41268</v>
      </c>
      <c r="O63" s="2">
        <v>43229</v>
      </c>
      <c r="P63" t="s">
        <v>24</v>
      </c>
      <c r="Q63" t="s">
        <v>42</v>
      </c>
      <c r="R63" s="5" t="str">
        <f t="shared" si="1"/>
        <v>0.08</v>
      </c>
      <c r="S63" s="6" t="str">
        <f t="shared" si="2"/>
        <v/>
      </c>
      <c r="T63">
        <f>ROUND(INT(表1[[#This Row],[合同结束日期]]-表1[[#This Row],[合同起始日期]])/365,1)</f>
        <v>5.4</v>
      </c>
    </row>
    <row r="64" spans="1:20">
      <c r="A64" s="1">
        <v>41821</v>
      </c>
      <c r="B64" t="s">
        <v>176</v>
      </c>
      <c r="C64">
        <f t="shared" ref="C64:C127" si="3">IF($B64="负一层",-1,IF($B64="负一夹层",0,IF($B64="一层",1,IF($B64="二层",2,IF($B64="三层",3,IF($B64="四层",4))))))</f>
        <v>-1</v>
      </c>
      <c r="D64" t="s">
        <v>182</v>
      </c>
      <c r="E64" s="4">
        <v>298207.68000000005</v>
      </c>
      <c r="F64" s="4">
        <v>27763.135008000001</v>
      </c>
      <c r="G64" s="3">
        <v>9.3099999999999988E-2</v>
      </c>
      <c r="H64" s="7">
        <v>1988.0512000000003</v>
      </c>
      <c r="I64" s="4">
        <v>185.08756672000001</v>
      </c>
      <c r="J64">
        <v>150</v>
      </c>
      <c r="K64" t="s">
        <v>44</v>
      </c>
      <c r="L64" t="s">
        <v>72</v>
      </c>
      <c r="M64" t="s">
        <v>71</v>
      </c>
      <c r="N64" s="2">
        <v>41299</v>
      </c>
      <c r="O64" s="2">
        <v>43229</v>
      </c>
      <c r="P64" t="s">
        <v>24</v>
      </c>
      <c r="Q64" t="s">
        <v>183</v>
      </c>
      <c r="R64" s="5" t="str">
        <f t="shared" ref="R64:R127" si="4">IF(ISERROR(FIND(",",$Q64)),$Q64,LEFT($Q64,FIND(",",$Q64)-1))</f>
        <v>0.08</v>
      </c>
      <c r="S64" s="6" t="str">
        <f t="shared" si="2"/>
        <v>0.04</v>
      </c>
      <c r="T64">
        <f>ROUND(INT(表1[[#This Row],[合同结束日期]]-表1[[#This Row],[合同起始日期]])/365,1)</f>
        <v>5.3</v>
      </c>
    </row>
    <row r="65" spans="1:20">
      <c r="A65" s="1">
        <v>41821</v>
      </c>
      <c r="B65" t="s">
        <v>176</v>
      </c>
      <c r="C65">
        <f t="shared" si="3"/>
        <v>-1</v>
      </c>
      <c r="D65" t="s">
        <v>249</v>
      </c>
      <c r="E65" s="4">
        <v>545587.19999999995</v>
      </c>
      <c r="F65" s="4">
        <v>58923.417600000008</v>
      </c>
      <c r="G65" s="3">
        <v>0.10800000000000003</v>
      </c>
      <c r="H65" s="7">
        <v>1665.4065934065934</v>
      </c>
      <c r="I65" s="4">
        <v>179.86391208791213</v>
      </c>
      <c r="J65">
        <v>327.59999999999997</v>
      </c>
      <c r="K65" t="s">
        <v>44</v>
      </c>
      <c r="L65" t="s">
        <v>72</v>
      </c>
      <c r="M65" t="s">
        <v>126</v>
      </c>
      <c r="N65" s="2">
        <v>41369</v>
      </c>
      <c r="O65" s="2">
        <v>43254</v>
      </c>
      <c r="P65" t="s">
        <v>24</v>
      </c>
      <c r="Q65" t="s">
        <v>123</v>
      </c>
      <c r="R65" s="5" t="str">
        <f t="shared" si="4"/>
        <v>0.09</v>
      </c>
      <c r="S65" s="6" t="str">
        <f t="shared" ref="S65:S128" si="5">IF(ISERROR(FIND(",",$Q65)),"",RIGHT($Q65,LEN($Q65)-FIND(",",$Q65)))</f>
        <v/>
      </c>
      <c r="T65">
        <f>ROUND(INT(表1[[#This Row],[合同结束日期]]-表1[[#This Row],[合同起始日期]])/365,1)</f>
        <v>5.2</v>
      </c>
    </row>
    <row r="66" spans="1:20">
      <c r="A66" s="1">
        <v>41821</v>
      </c>
      <c r="B66" t="s">
        <v>176</v>
      </c>
      <c r="C66">
        <f t="shared" si="3"/>
        <v>-1</v>
      </c>
      <c r="D66" t="s">
        <v>184</v>
      </c>
      <c r="E66" s="4">
        <v>296907.59999999998</v>
      </c>
      <c r="F66" s="4">
        <v>38983.967879999997</v>
      </c>
      <c r="G66" s="3">
        <v>0.1313</v>
      </c>
      <c r="H66" s="7">
        <v>1596.2774193548387</v>
      </c>
      <c r="I66" s="4">
        <v>209.59122516129031</v>
      </c>
      <c r="J66">
        <v>186</v>
      </c>
      <c r="K66" t="s">
        <v>44</v>
      </c>
      <c r="L66" t="s">
        <v>72</v>
      </c>
      <c r="M66" t="s">
        <v>71</v>
      </c>
      <c r="N66" s="2">
        <v>41334</v>
      </c>
      <c r="O66" s="2">
        <v>43229</v>
      </c>
      <c r="P66" t="s">
        <v>24</v>
      </c>
      <c r="Q66" t="s">
        <v>19</v>
      </c>
      <c r="R66" s="5" t="str">
        <f t="shared" si="4"/>
        <v>0.1</v>
      </c>
      <c r="S66" s="6" t="str">
        <f t="shared" si="5"/>
        <v/>
      </c>
      <c r="T66">
        <f>ROUND(INT(表1[[#This Row],[合同结束日期]]-表1[[#This Row],[合同起始日期]])/365,1)</f>
        <v>5.2</v>
      </c>
    </row>
    <row r="67" spans="1:20">
      <c r="A67" s="1">
        <v>41821</v>
      </c>
      <c r="B67" t="s">
        <v>176</v>
      </c>
      <c r="C67">
        <f t="shared" si="3"/>
        <v>-1</v>
      </c>
      <c r="D67" t="s">
        <v>233</v>
      </c>
      <c r="E67" s="4">
        <v>14851.199999999999</v>
      </c>
      <c r="F67" s="4">
        <v>5999.8847999999989</v>
      </c>
      <c r="G67" s="3">
        <v>0.40399999999999997</v>
      </c>
      <c r="H67" s="7">
        <v>825.06666666666661</v>
      </c>
      <c r="I67" s="4">
        <v>333.32693333333327</v>
      </c>
      <c r="J67">
        <v>18</v>
      </c>
      <c r="K67" t="s">
        <v>60</v>
      </c>
      <c r="L67" t="s">
        <v>61</v>
      </c>
      <c r="M67" t="s">
        <v>234</v>
      </c>
      <c r="N67" s="2">
        <v>41435</v>
      </c>
      <c r="O67" s="2">
        <v>41799</v>
      </c>
      <c r="P67" t="s">
        <v>14</v>
      </c>
      <c r="Q67" t="s">
        <v>37</v>
      </c>
      <c r="R67" s="5" t="str">
        <f t="shared" si="4"/>
        <v>0.</v>
      </c>
      <c r="S67" s="6" t="str">
        <f t="shared" si="5"/>
        <v/>
      </c>
      <c r="T67">
        <f>ROUND(INT(表1[[#This Row],[合同结束日期]]-表1[[#This Row],[合同起始日期]])/365,1)</f>
        <v>1</v>
      </c>
    </row>
    <row r="68" spans="1:20">
      <c r="A68" s="1">
        <v>41821</v>
      </c>
      <c r="B68" t="s">
        <v>176</v>
      </c>
      <c r="C68">
        <f t="shared" si="3"/>
        <v>-1</v>
      </c>
      <c r="D68" t="s">
        <v>291</v>
      </c>
      <c r="E68" s="4">
        <v>39984</v>
      </c>
      <c r="F68" s="4">
        <v>6001.5983999999999</v>
      </c>
      <c r="G68" s="3">
        <v>0.15009999999999998</v>
      </c>
      <c r="H68" s="7">
        <v>1904</v>
      </c>
      <c r="I68" s="4">
        <v>285.79039999999998</v>
      </c>
      <c r="J68">
        <v>21</v>
      </c>
      <c r="K68" t="s">
        <v>60</v>
      </c>
      <c r="L68" t="s">
        <v>61</v>
      </c>
      <c r="M68" t="s">
        <v>234</v>
      </c>
      <c r="N68" s="2">
        <v>41547</v>
      </c>
      <c r="O68" s="2">
        <v>41911</v>
      </c>
      <c r="P68" t="s">
        <v>18</v>
      </c>
      <c r="Q68" t="s">
        <v>78</v>
      </c>
      <c r="R68" s="5" t="str">
        <f t="shared" si="4"/>
        <v>0.07</v>
      </c>
      <c r="S68" s="6" t="str">
        <f t="shared" si="5"/>
        <v/>
      </c>
      <c r="T68">
        <f>ROUND(INT(表1[[#This Row],[合同结束日期]]-表1[[#This Row],[合同起始日期]])/365,1)</f>
        <v>1</v>
      </c>
    </row>
    <row r="69" spans="1:20">
      <c r="A69" s="1">
        <v>41821</v>
      </c>
      <c r="B69" t="s">
        <v>176</v>
      </c>
      <c r="C69">
        <f t="shared" si="3"/>
        <v>-1</v>
      </c>
      <c r="D69" t="s">
        <v>295</v>
      </c>
      <c r="E69" s="4">
        <v>22351.200000000001</v>
      </c>
      <c r="F69" s="4">
        <v>14400.878160000002</v>
      </c>
      <c r="G69" s="3">
        <v>0.64430000000000009</v>
      </c>
      <c r="H69" s="7">
        <v>102.34065934065934</v>
      </c>
      <c r="I69" s="4">
        <v>65.938086813186814</v>
      </c>
      <c r="J69">
        <v>218.4</v>
      </c>
      <c r="K69" t="s">
        <v>60</v>
      </c>
      <c r="L69" t="s">
        <v>107</v>
      </c>
      <c r="M69" t="s">
        <v>299</v>
      </c>
      <c r="N69" s="2">
        <v>41537</v>
      </c>
      <c r="O69" s="2">
        <v>42632</v>
      </c>
      <c r="P69" t="s">
        <v>14</v>
      </c>
      <c r="Q69" t="s">
        <v>37</v>
      </c>
      <c r="R69" s="5" t="str">
        <f t="shared" si="4"/>
        <v>0.</v>
      </c>
      <c r="S69" s="6" t="str">
        <f t="shared" si="5"/>
        <v/>
      </c>
      <c r="T69">
        <f>ROUND(INT(表1[[#This Row],[合同结束日期]]-表1[[#This Row],[合同起始日期]])/365,1)</f>
        <v>3</v>
      </c>
    </row>
    <row r="70" spans="1:20">
      <c r="A70" s="1">
        <v>41852</v>
      </c>
      <c r="B70" t="s">
        <v>176</v>
      </c>
      <c r="C70">
        <f t="shared" si="3"/>
        <v>-1</v>
      </c>
      <c r="D70" t="s">
        <v>177</v>
      </c>
      <c r="E70" s="4">
        <v>49540.799999999996</v>
      </c>
      <c r="F70" s="4">
        <v>14401.510560000001</v>
      </c>
      <c r="G70" s="3">
        <v>0.29070000000000001</v>
      </c>
      <c r="H70" s="7">
        <v>860.08333333333337</v>
      </c>
      <c r="I70" s="4">
        <v>250.02622500000004</v>
      </c>
      <c r="J70">
        <v>57.599999999999994</v>
      </c>
      <c r="K70" t="s">
        <v>44</v>
      </c>
      <c r="L70" t="s">
        <v>46</v>
      </c>
      <c r="M70" t="s">
        <v>45</v>
      </c>
      <c r="N70" s="2">
        <v>41355</v>
      </c>
      <c r="O70" s="2">
        <v>42133</v>
      </c>
      <c r="P70" t="s">
        <v>14</v>
      </c>
      <c r="Q70" t="s">
        <v>25</v>
      </c>
      <c r="R70" s="5" t="str">
        <f t="shared" si="4"/>
        <v>0.15</v>
      </c>
      <c r="S70" s="6" t="str">
        <f t="shared" si="5"/>
        <v/>
      </c>
      <c r="T70">
        <f>ROUND(INT(表1[[#This Row],[合同结束日期]]-表1[[#This Row],[合同起始日期]])/365,1)</f>
        <v>2.1</v>
      </c>
    </row>
    <row r="71" spans="1:20">
      <c r="A71" s="1">
        <v>41852</v>
      </c>
      <c r="B71" t="s">
        <v>176</v>
      </c>
      <c r="C71">
        <f t="shared" si="3"/>
        <v>-1</v>
      </c>
      <c r="D71" t="s">
        <v>178</v>
      </c>
      <c r="E71" s="4">
        <v>363268.8</v>
      </c>
      <c r="F71" s="4">
        <v>17945.478720000003</v>
      </c>
      <c r="G71" s="3">
        <v>4.9400000000000006E-2</v>
      </c>
      <c r="H71" s="7">
        <v>6580.9565217391309</v>
      </c>
      <c r="I71" s="4">
        <v>325.0992521739131</v>
      </c>
      <c r="J71">
        <v>55.199999999999996</v>
      </c>
      <c r="K71" t="s">
        <v>60</v>
      </c>
      <c r="L71" t="s">
        <v>61</v>
      </c>
      <c r="M71" t="s">
        <v>179</v>
      </c>
      <c r="N71" s="2">
        <v>41255</v>
      </c>
      <c r="O71" s="2">
        <v>42133</v>
      </c>
      <c r="P71" t="s">
        <v>24</v>
      </c>
      <c r="Q71" t="s">
        <v>180</v>
      </c>
      <c r="R71" s="5" t="str">
        <f t="shared" si="4"/>
        <v>0.03</v>
      </c>
      <c r="S71" s="6" t="str">
        <f t="shared" si="5"/>
        <v/>
      </c>
      <c r="T71">
        <f>ROUND(INT(表1[[#This Row],[合同结束日期]]-表1[[#This Row],[合同起始日期]])/365,1)</f>
        <v>2.4</v>
      </c>
    </row>
    <row r="72" spans="1:20">
      <c r="A72" s="1">
        <v>41852</v>
      </c>
      <c r="B72" t="s">
        <v>176</v>
      </c>
      <c r="C72">
        <f t="shared" si="3"/>
        <v>-1</v>
      </c>
      <c r="D72" t="s">
        <v>181</v>
      </c>
      <c r="E72" s="4">
        <v>296360.39999999997</v>
      </c>
      <c r="F72" s="4">
        <v>41668.272239999998</v>
      </c>
      <c r="G72" s="3">
        <v>0.1406</v>
      </c>
      <c r="H72" s="7">
        <v>1173.4628908106051</v>
      </c>
      <c r="I72" s="4">
        <v>164.98888244797112</v>
      </c>
      <c r="J72">
        <v>252.55199999999999</v>
      </c>
      <c r="K72" t="s">
        <v>44</v>
      </c>
      <c r="L72" t="s">
        <v>72</v>
      </c>
      <c r="M72" t="s">
        <v>71</v>
      </c>
      <c r="N72" s="2">
        <v>41268</v>
      </c>
      <c r="O72" s="2">
        <v>43229</v>
      </c>
      <c r="P72" t="s">
        <v>24</v>
      </c>
      <c r="Q72" t="s">
        <v>42</v>
      </c>
      <c r="R72" s="5" t="str">
        <f t="shared" si="4"/>
        <v>0.08</v>
      </c>
      <c r="S72" s="6" t="str">
        <f t="shared" si="5"/>
        <v/>
      </c>
      <c r="T72">
        <f>ROUND(INT(表1[[#This Row],[合同结束日期]]-表1[[#This Row],[合同起始日期]])/365,1)</f>
        <v>5.4</v>
      </c>
    </row>
    <row r="73" spans="1:20">
      <c r="A73" s="1">
        <v>41852</v>
      </c>
      <c r="B73" t="s">
        <v>176</v>
      </c>
      <c r="C73">
        <f t="shared" si="3"/>
        <v>-1</v>
      </c>
      <c r="D73" t="s">
        <v>182</v>
      </c>
      <c r="E73" s="4">
        <v>310787.50799999997</v>
      </c>
      <c r="F73" s="4">
        <v>27753.324464399997</v>
      </c>
      <c r="G73" s="3">
        <v>8.9300000000000004E-2</v>
      </c>
      <c r="H73" s="7">
        <v>2071.9167199999997</v>
      </c>
      <c r="I73" s="4">
        <v>185.02216309599999</v>
      </c>
      <c r="J73">
        <v>150</v>
      </c>
      <c r="K73" t="s">
        <v>44</v>
      </c>
      <c r="L73" t="s">
        <v>72</v>
      </c>
      <c r="M73" t="s">
        <v>71</v>
      </c>
      <c r="N73" s="2">
        <v>41299</v>
      </c>
      <c r="O73" s="2">
        <v>43229</v>
      </c>
      <c r="P73" t="s">
        <v>24</v>
      </c>
      <c r="Q73" t="s">
        <v>183</v>
      </c>
      <c r="R73" s="5" t="str">
        <f t="shared" si="4"/>
        <v>0.08</v>
      </c>
      <c r="S73" s="6" t="str">
        <f t="shared" si="5"/>
        <v>0.04</v>
      </c>
      <c r="T73">
        <f>ROUND(INT(表1[[#This Row],[合同结束日期]]-表1[[#This Row],[合同起始日期]])/365,1)</f>
        <v>5.3</v>
      </c>
    </row>
    <row r="74" spans="1:20">
      <c r="A74" s="1">
        <v>41852</v>
      </c>
      <c r="B74" t="s">
        <v>176</v>
      </c>
      <c r="C74">
        <f t="shared" si="3"/>
        <v>-1</v>
      </c>
      <c r="D74" t="s">
        <v>249</v>
      </c>
      <c r="E74" s="4">
        <v>582105</v>
      </c>
      <c r="F74" s="4">
        <v>62227.024499999992</v>
      </c>
      <c r="G74" s="3">
        <v>0.10689999999999998</v>
      </c>
      <c r="H74" s="7">
        <v>1776.8772893772896</v>
      </c>
      <c r="I74" s="4">
        <v>189.94818223443224</v>
      </c>
      <c r="J74">
        <v>327.59999999999997</v>
      </c>
      <c r="K74" t="s">
        <v>44</v>
      </c>
      <c r="L74" t="s">
        <v>72</v>
      </c>
      <c r="M74" t="s">
        <v>126</v>
      </c>
      <c r="N74" s="2">
        <v>41369</v>
      </c>
      <c r="O74" s="2">
        <v>43254</v>
      </c>
      <c r="P74" t="s">
        <v>24</v>
      </c>
      <c r="Q74" t="s">
        <v>123</v>
      </c>
      <c r="R74" s="5" t="str">
        <f t="shared" si="4"/>
        <v>0.09</v>
      </c>
      <c r="S74" s="6" t="str">
        <f t="shared" si="5"/>
        <v/>
      </c>
      <c r="T74">
        <f>ROUND(INT(表1[[#This Row],[合同结束日期]]-表1[[#This Row],[合同起始日期]])/365,1)</f>
        <v>5.2</v>
      </c>
    </row>
    <row r="75" spans="1:20">
      <c r="A75" s="1">
        <v>41852</v>
      </c>
      <c r="B75" t="s">
        <v>176</v>
      </c>
      <c r="C75">
        <f t="shared" si="3"/>
        <v>-1</v>
      </c>
      <c r="D75" t="s">
        <v>184</v>
      </c>
      <c r="E75" s="4">
        <v>394252.79999999999</v>
      </c>
      <c r="F75" s="4">
        <v>48729.646079999999</v>
      </c>
      <c r="G75" s="3">
        <v>0.1236</v>
      </c>
      <c r="H75" s="7">
        <v>2119.6387096774192</v>
      </c>
      <c r="I75" s="4">
        <v>261.98734451612904</v>
      </c>
      <c r="J75">
        <v>186</v>
      </c>
      <c r="K75" t="s">
        <v>44</v>
      </c>
      <c r="L75" t="s">
        <v>72</v>
      </c>
      <c r="M75" t="s">
        <v>71</v>
      </c>
      <c r="N75" s="2">
        <v>41334</v>
      </c>
      <c r="O75" s="2">
        <v>43229</v>
      </c>
      <c r="P75" t="s">
        <v>24</v>
      </c>
      <c r="Q75" t="s">
        <v>19</v>
      </c>
      <c r="R75" s="5" t="str">
        <f t="shared" si="4"/>
        <v>0.1</v>
      </c>
      <c r="S75" s="6" t="str">
        <f t="shared" si="5"/>
        <v/>
      </c>
      <c r="T75">
        <f>ROUND(INT(表1[[#This Row],[合同结束日期]]-表1[[#This Row],[合同起始日期]])/365,1)</f>
        <v>5.2</v>
      </c>
    </row>
    <row r="76" spans="1:20">
      <c r="A76" s="1">
        <v>41852</v>
      </c>
      <c r="B76" t="s">
        <v>176</v>
      </c>
      <c r="C76">
        <f t="shared" si="3"/>
        <v>-1</v>
      </c>
      <c r="D76" t="s">
        <v>322</v>
      </c>
      <c r="E76" s="4">
        <v>12924</v>
      </c>
      <c r="F76" s="4">
        <v>5399.6472000000003</v>
      </c>
      <c r="G76" s="3">
        <v>0.4178</v>
      </c>
      <c r="H76" s="7">
        <v>430.8</v>
      </c>
      <c r="I76" s="4">
        <v>179.98824000000002</v>
      </c>
      <c r="J76">
        <v>30</v>
      </c>
      <c r="K76" t="s">
        <v>60</v>
      </c>
      <c r="L76" t="s">
        <v>107</v>
      </c>
      <c r="M76" t="s">
        <v>323</v>
      </c>
      <c r="N76" s="2">
        <v>41730</v>
      </c>
      <c r="O76" s="2">
        <v>42094</v>
      </c>
      <c r="P76" t="s">
        <v>14</v>
      </c>
      <c r="Q76" t="s">
        <v>9</v>
      </c>
      <c r="R76" s="5" t="str">
        <f t="shared" si="4"/>
        <v/>
      </c>
      <c r="S76" s="6" t="str">
        <f t="shared" si="5"/>
        <v/>
      </c>
      <c r="T76">
        <f>ROUND(INT(表1[[#This Row],[合同结束日期]]-表1[[#This Row],[合同起始日期]])/365,1)</f>
        <v>1</v>
      </c>
    </row>
    <row r="77" spans="1:20">
      <c r="A77" s="1">
        <v>41852</v>
      </c>
      <c r="B77" t="s">
        <v>176</v>
      </c>
      <c r="C77">
        <f t="shared" si="3"/>
        <v>-1</v>
      </c>
      <c r="D77" t="s">
        <v>328</v>
      </c>
      <c r="E77" s="4">
        <v>111801.59999999999</v>
      </c>
      <c r="F77" s="4">
        <v>5400.01728</v>
      </c>
      <c r="G77" s="3">
        <v>4.8300000000000003E-2</v>
      </c>
      <c r="H77" s="7">
        <v>7764</v>
      </c>
      <c r="I77" s="4">
        <v>375.00120000000004</v>
      </c>
      <c r="J77">
        <v>14.399999999999999</v>
      </c>
      <c r="K77" t="s">
        <v>60</v>
      </c>
      <c r="L77" t="s">
        <v>107</v>
      </c>
      <c r="M77" t="s">
        <v>329</v>
      </c>
      <c r="N77" s="2">
        <v>41787</v>
      </c>
      <c r="O77" s="2">
        <v>42151</v>
      </c>
      <c r="P77" t="s">
        <v>14</v>
      </c>
      <c r="Q77" t="s">
        <v>9</v>
      </c>
      <c r="R77" s="5" t="str">
        <f t="shared" si="4"/>
        <v/>
      </c>
      <c r="S77" s="6" t="str">
        <f t="shared" si="5"/>
        <v/>
      </c>
      <c r="T77">
        <f>ROUND(INT(表1[[#This Row],[合同结束日期]]-表1[[#This Row],[合同起始日期]])/365,1)</f>
        <v>1</v>
      </c>
    </row>
    <row r="78" spans="1:20">
      <c r="A78" s="1">
        <v>41852</v>
      </c>
      <c r="B78" t="s">
        <v>176</v>
      </c>
      <c r="C78">
        <f t="shared" si="3"/>
        <v>-1</v>
      </c>
      <c r="D78" t="s">
        <v>331</v>
      </c>
      <c r="E78" s="4">
        <v>276072</v>
      </c>
      <c r="F78" s="4">
        <v>5411.011199999999</v>
      </c>
      <c r="G78" s="3">
        <v>1.9599999999999996E-2</v>
      </c>
      <c r="H78" s="7">
        <v>19171.666666666668</v>
      </c>
      <c r="I78" s="4">
        <v>375.76466666666664</v>
      </c>
      <c r="J78">
        <v>14.399999999999999</v>
      </c>
      <c r="K78" t="s">
        <v>60</v>
      </c>
      <c r="L78" t="s">
        <v>107</v>
      </c>
      <c r="M78" t="s">
        <v>332</v>
      </c>
      <c r="N78" s="2">
        <v>41793</v>
      </c>
      <c r="O78" s="2">
        <v>42157</v>
      </c>
      <c r="P78" t="s">
        <v>14</v>
      </c>
      <c r="Q78" t="s">
        <v>9</v>
      </c>
      <c r="R78" s="5" t="str">
        <f t="shared" si="4"/>
        <v/>
      </c>
      <c r="S78" s="6" t="str">
        <f t="shared" si="5"/>
        <v/>
      </c>
      <c r="T78">
        <f>ROUND(INT(表1[[#This Row],[合同结束日期]]-表1[[#This Row],[合同起始日期]])/365,1)</f>
        <v>1</v>
      </c>
    </row>
    <row r="79" spans="1:20">
      <c r="A79" s="1">
        <v>41852</v>
      </c>
      <c r="B79" t="s">
        <v>176</v>
      </c>
      <c r="C79">
        <f t="shared" si="3"/>
        <v>-1</v>
      </c>
      <c r="D79" t="s">
        <v>333</v>
      </c>
      <c r="E79" s="4">
        <v>37068</v>
      </c>
      <c r="F79" s="4">
        <v>3706.7999999999997</v>
      </c>
      <c r="G79" s="3">
        <v>9.9999999999999992E-2</v>
      </c>
      <c r="H79" s="7">
        <v>15445</v>
      </c>
      <c r="I79" s="4">
        <v>1544.5</v>
      </c>
      <c r="J79">
        <v>2.4</v>
      </c>
      <c r="K79" t="s">
        <v>44</v>
      </c>
      <c r="L79" t="s">
        <v>46</v>
      </c>
      <c r="M79" t="s">
        <v>187</v>
      </c>
      <c r="N79" s="2">
        <v>41812</v>
      </c>
      <c r="O79" s="2">
        <v>42176</v>
      </c>
      <c r="P79" t="s">
        <v>18</v>
      </c>
      <c r="Q79" t="s">
        <v>19</v>
      </c>
      <c r="R79" s="5" t="str">
        <f t="shared" si="4"/>
        <v>0.1</v>
      </c>
      <c r="S79" s="6" t="str">
        <f t="shared" si="5"/>
        <v/>
      </c>
      <c r="T79">
        <f>ROUND(INT(表1[[#This Row],[合同结束日期]]-表1[[#This Row],[合同起始日期]])/365,1)</f>
        <v>1</v>
      </c>
    </row>
    <row r="80" spans="1:20">
      <c r="A80" s="1">
        <v>41852</v>
      </c>
      <c r="B80" t="s">
        <v>176</v>
      </c>
      <c r="C80">
        <f t="shared" si="3"/>
        <v>-1</v>
      </c>
      <c r="D80" t="s">
        <v>233</v>
      </c>
      <c r="E80" s="4">
        <v>28988.399999999998</v>
      </c>
      <c r="F80" s="4">
        <v>6000.5987999999998</v>
      </c>
      <c r="G80" s="3">
        <v>0.20700000000000002</v>
      </c>
      <c r="H80" s="7">
        <v>1610.4666666666665</v>
      </c>
      <c r="I80" s="4">
        <v>333.36660000000001</v>
      </c>
      <c r="J80">
        <v>18</v>
      </c>
      <c r="K80" t="s">
        <v>60</v>
      </c>
      <c r="L80" t="s">
        <v>61</v>
      </c>
      <c r="M80" t="s">
        <v>234</v>
      </c>
      <c r="N80" s="2">
        <v>41435</v>
      </c>
      <c r="O80" s="2">
        <v>41882</v>
      </c>
      <c r="P80" t="s">
        <v>14</v>
      </c>
      <c r="Q80" t="s">
        <v>9</v>
      </c>
      <c r="R80" s="5" t="str">
        <f t="shared" si="4"/>
        <v/>
      </c>
      <c r="S80" s="6" t="str">
        <f t="shared" si="5"/>
        <v/>
      </c>
      <c r="T80">
        <f>ROUND(INT(表1[[#This Row],[合同结束日期]]-表1[[#This Row],[合同起始日期]])/365,1)</f>
        <v>1.2</v>
      </c>
    </row>
    <row r="81" spans="1:20">
      <c r="A81" s="1">
        <v>41852</v>
      </c>
      <c r="B81" t="s">
        <v>176</v>
      </c>
      <c r="C81">
        <f t="shared" si="3"/>
        <v>-1</v>
      </c>
      <c r="D81" t="s">
        <v>291</v>
      </c>
      <c r="E81" s="4">
        <v>42813.599999999999</v>
      </c>
      <c r="F81" s="4">
        <v>5998.1853599999995</v>
      </c>
      <c r="G81" s="3">
        <v>0.1401</v>
      </c>
      <c r="H81" s="7">
        <v>2038.742857142857</v>
      </c>
      <c r="I81" s="4">
        <v>285.62787428571426</v>
      </c>
      <c r="J81">
        <v>21</v>
      </c>
      <c r="K81" t="s">
        <v>60</v>
      </c>
      <c r="L81" t="s">
        <v>61</v>
      </c>
      <c r="M81" t="s">
        <v>234</v>
      </c>
      <c r="N81" s="2">
        <v>41547</v>
      </c>
      <c r="O81" s="2">
        <v>41911</v>
      </c>
      <c r="P81" t="s">
        <v>18</v>
      </c>
      <c r="Q81" t="s">
        <v>78</v>
      </c>
      <c r="R81" s="5" t="str">
        <f t="shared" si="4"/>
        <v>0.07</v>
      </c>
      <c r="S81" s="6" t="str">
        <f t="shared" si="5"/>
        <v/>
      </c>
      <c r="T81">
        <f>ROUND(INT(表1[[#This Row],[合同结束日期]]-表1[[#This Row],[合同起始日期]])/365,1)</f>
        <v>1</v>
      </c>
    </row>
    <row r="82" spans="1:20">
      <c r="A82" s="1">
        <v>41852</v>
      </c>
      <c r="B82" t="s">
        <v>176</v>
      </c>
      <c r="C82">
        <f t="shared" si="3"/>
        <v>-1</v>
      </c>
      <c r="D82" t="s">
        <v>295</v>
      </c>
      <c r="E82" s="4">
        <v>48862.799999999996</v>
      </c>
      <c r="F82" s="4">
        <v>14399.867159999998</v>
      </c>
      <c r="G82" s="3">
        <v>0.29469999999999996</v>
      </c>
      <c r="H82" s="7">
        <v>223.7307692307692</v>
      </c>
      <c r="I82" s="4">
        <v>65.933457692307684</v>
      </c>
      <c r="J82">
        <v>218.4</v>
      </c>
      <c r="K82" t="s">
        <v>60</v>
      </c>
      <c r="L82" t="s">
        <v>107</v>
      </c>
      <c r="M82" t="s">
        <v>299</v>
      </c>
      <c r="N82" s="2">
        <v>41537</v>
      </c>
      <c r="O82" s="2">
        <v>42632</v>
      </c>
      <c r="P82" t="s">
        <v>14</v>
      </c>
      <c r="Q82" t="s">
        <v>37</v>
      </c>
      <c r="R82" s="5" t="str">
        <f t="shared" si="4"/>
        <v>0.</v>
      </c>
      <c r="S82" s="6" t="str">
        <f t="shared" si="5"/>
        <v/>
      </c>
      <c r="T82">
        <f>ROUND(INT(表1[[#This Row],[合同结束日期]]-表1[[#This Row],[合同起始日期]])/365,1)</f>
        <v>3</v>
      </c>
    </row>
    <row r="83" spans="1:20">
      <c r="A83" s="1">
        <v>41883</v>
      </c>
      <c r="B83" t="s">
        <v>176</v>
      </c>
      <c r="C83">
        <f t="shared" si="3"/>
        <v>-1</v>
      </c>
      <c r="D83" t="s">
        <v>177</v>
      </c>
      <c r="E83" s="4">
        <v>48824.4</v>
      </c>
      <c r="F83" s="4">
        <v>14398.315559999999</v>
      </c>
      <c r="G83" s="3">
        <v>0.2949</v>
      </c>
      <c r="H83" s="7">
        <v>847.64583333333348</v>
      </c>
      <c r="I83" s="4">
        <v>249.97075625000002</v>
      </c>
      <c r="J83">
        <v>57.599999999999994</v>
      </c>
      <c r="K83" t="s">
        <v>44</v>
      </c>
      <c r="L83" t="s">
        <v>46</v>
      </c>
      <c r="M83" t="s">
        <v>45</v>
      </c>
      <c r="N83" s="2">
        <v>41355</v>
      </c>
      <c r="O83" s="2">
        <v>42133</v>
      </c>
      <c r="P83" t="s">
        <v>14</v>
      </c>
      <c r="Q83" t="s">
        <v>25</v>
      </c>
      <c r="R83" s="5" t="str">
        <f t="shared" si="4"/>
        <v>0.15</v>
      </c>
      <c r="S83" s="6" t="str">
        <f t="shared" si="5"/>
        <v/>
      </c>
      <c r="T83">
        <f>ROUND(INT(表1[[#This Row],[合同结束日期]]-表1[[#This Row],[合同起始日期]])/365,1)</f>
        <v>2.1</v>
      </c>
    </row>
    <row r="84" spans="1:20">
      <c r="A84" s="1">
        <v>41883</v>
      </c>
      <c r="B84" t="s">
        <v>176</v>
      </c>
      <c r="C84">
        <f t="shared" si="3"/>
        <v>-1</v>
      </c>
      <c r="D84" t="s">
        <v>178</v>
      </c>
      <c r="E84" s="4">
        <v>406243.2</v>
      </c>
      <c r="F84" s="4">
        <v>17955.949439999997</v>
      </c>
      <c r="G84" s="3">
        <v>4.4199999999999989E-2</v>
      </c>
      <c r="H84" s="7">
        <v>7359.4782608695659</v>
      </c>
      <c r="I84" s="4">
        <v>325.28893913043476</v>
      </c>
      <c r="J84">
        <v>55.199999999999996</v>
      </c>
      <c r="K84" t="s">
        <v>60</v>
      </c>
      <c r="L84" t="s">
        <v>61</v>
      </c>
      <c r="M84" t="s">
        <v>179</v>
      </c>
      <c r="N84" s="2">
        <v>41255</v>
      </c>
      <c r="O84" s="2">
        <v>42133</v>
      </c>
      <c r="P84" t="s">
        <v>24</v>
      </c>
      <c r="Q84" t="s">
        <v>180</v>
      </c>
      <c r="R84" s="5" t="str">
        <f t="shared" si="4"/>
        <v>0.03</v>
      </c>
      <c r="S84" s="6" t="str">
        <f t="shared" si="5"/>
        <v/>
      </c>
      <c r="T84">
        <f>ROUND(INT(表1[[#This Row],[合同结束日期]]-表1[[#This Row],[合同起始日期]])/365,1)</f>
        <v>2.4</v>
      </c>
    </row>
    <row r="85" spans="1:20">
      <c r="A85" s="1">
        <v>41883</v>
      </c>
      <c r="B85" t="s">
        <v>176</v>
      </c>
      <c r="C85">
        <f t="shared" si="3"/>
        <v>-1</v>
      </c>
      <c r="D85" t="s">
        <v>181</v>
      </c>
      <c r="E85" s="4">
        <v>244526.4</v>
      </c>
      <c r="F85" s="4">
        <v>41667.298560000003</v>
      </c>
      <c r="G85" s="3">
        <v>0.17040000000000002</v>
      </c>
      <c r="H85" s="7">
        <v>968.22198992682695</v>
      </c>
      <c r="I85" s="4">
        <v>164.98502708353132</v>
      </c>
      <c r="J85">
        <v>252.55199999999999</v>
      </c>
      <c r="K85" t="s">
        <v>44</v>
      </c>
      <c r="L85" t="s">
        <v>72</v>
      </c>
      <c r="M85" t="s">
        <v>71</v>
      </c>
      <c r="N85" s="2">
        <v>41268</v>
      </c>
      <c r="O85" s="2">
        <v>43229</v>
      </c>
      <c r="P85" t="s">
        <v>24</v>
      </c>
      <c r="Q85" t="s">
        <v>42</v>
      </c>
      <c r="R85" s="5" t="str">
        <f t="shared" si="4"/>
        <v>0.08</v>
      </c>
      <c r="S85" s="6" t="str">
        <f t="shared" si="5"/>
        <v/>
      </c>
      <c r="T85">
        <f>ROUND(INT(表1[[#This Row],[合同结束日期]]-表1[[#This Row],[合同起始日期]])/365,1)</f>
        <v>5.4</v>
      </c>
    </row>
    <row r="86" spans="1:20">
      <c r="A86" s="1">
        <v>41883</v>
      </c>
      <c r="B86" t="s">
        <v>176</v>
      </c>
      <c r="C86">
        <f t="shared" si="3"/>
        <v>-1</v>
      </c>
      <c r="D86" t="s">
        <v>182</v>
      </c>
      <c r="E86" s="4">
        <v>306467.03999999998</v>
      </c>
      <c r="F86" s="4">
        <v>27735.267120000004</v>
      </c>
      <c r="G86" s="3">
        <v>9.0500000000000025E-2</v>
      </c>
      <c r="H86" s="7">
        <v>2043.1135999999999</v>
      </c>
      <c r="I86" s="4">
        <v>184.90178080000004</v>
      </c>
      <c r="J86">
        <v>150</v>
      </c>
      <c r="K86" t="s">
        <v>44</v>
      </c>
      <c r="L86" t="s">
        <v>72</v>
      </c>
      <c r="M86" t="s">
        <v>71</v>
      </c>
      <c r="N86" s="2">
        <v>41299</v>
      </c>
      <c r="O86" s="2">
        <v>43229</v>
      </c>
      <c r="P86" t="s">
        <v>24</v>
      </c>
      <c r="Q86" t="s">
        <v>183</v>
      </c>
      <c r="R86" s="5" t="str">
        <f t="shared" si="4"/>
        <v>0.08</v>
      </c>
      <c r="S86" s="6" t="str">
        <f t="shared" si="5"/>
        <v>0.04</v>
      </c>
      <c r="T86">
        <f>ROUND(INT(表1[[#This Row],[合同结束日期]]-表1[[#This Row],[合同起始日期]])/365,1)</f>
        <v>5.3</v>
      </c>
    </row>
    <row r="87" spans="1:20">
      <c r="A87" s="1">
        <v>41883</v>
      </c>
      <c r="B87" t="s">
        <v>176</v>
      </c>
      <c r="C87">
        <f t="shared" si="3"/>
        <v>-1</v>
      </c>
      <c r="D87" t="s">
        <v>249</v>
      </c>
      <c r="E87" s="4">
        <v>493984.19999999995</v>
      </c>
      <c r="F87" s="4">
        <v>54288.863579999997</v>
      </c>
      <c r="G87" s="3">
        <v>0.10990000000000001</v>
      </c>
      <c r="H87" s="7">
        <v>1507.8882783882784</v>
      </c>
      <c r="I87" s="4">
        <v>165.71692179487181</v>
      </c>
      <c r="J87">
        <v>327.59999999999997</v>
      </c>
      <c r="K87" t="s">
        <v>44</v>
      </c>
      <c r="L87" t="s">
        <v>72</v>
      </c>
      <c r="M87" t="s">
        <v>126</v>
      </c>
      <c r="N87" s="2">
        <v>41369</v>
      </c>
      <c r="O87" s="2">
        <v>43254</v>
      </c>
      <c r="P87" t="s">
        <v>24</v>
      </c>
      <c r="Q87" t="s">
        <v>123</v>
      </c>
      <c r="R87" s="5" t="str">
        <f t="shared" si="4"/>
        <v>0.09</v>
      </c>
      <c r="S87" s="6" t="str">
        <f t="shared" si="5"/>
        <v/>
      </c>
      <c r="T87">
        <f>ROUND(INT(表1[[#This Row],[合同结束日期]]-表1[[#This Row],[合同起始日期]])/365,1)</f>
        <v>5.2</v>
      </c>
    </row>
    <row r="88" spans="1:20">
      <c r="A88" s="1">
        <v>41883</v>
      </c>
      <c r="B88" t="s">
        <v>176</v>
      </c>
      <c r="C88">
        <f t="shared" si="3"/>
        <v>-1</v>
      </c>
      <c r="D88" t="s">
        <v>184</v>
      </c>
      <c r="E88" s="4">
        <v>335842.8</v>
      </c>
      <c r="F88" s="4">
        <v>42887.12556</v>
      </c>
      <c r="G88" s="3">
        <v>0.12770000000000001</v>
      </c>
      <c r="H88" s="7">
        <v>1805.6064516129031</v>
      </c>
      <c r="I88" s="4">
        <v>230.57594387096773</v>
      </c>
      <c r="J88">
        <v>186</v>
      </c>
      <c r="K88" t="s">
        <v>44</v>
      </c>
      <c r="L88" t="s">
        <v>72</v>
      </c>
      <c r="M88" t="s">
        <v>71</v>
      </c>
      <c r="N88" s="2">
        <v>41334</v>
      </c>
      <c r="O88" s="2">
        <v>43229</v>
      </c>
      <c r="P88" t="s">
        <v>24</v>
      </c>
      <c r="Q88" t="s">
        <v>19</v>
      </c>
      <c r="R88" s="5" t="str">
        <f t="shared" si="4"/>
        <v>0.1</v>
      </c>
      <c r="S88" s="6" t="str">
        <f t="shared" si="5"/>
        <v/>
      </c>
      <c r="T88">
        <f>ROUND(INT(表1[[#This Row],[合同结束日期]]-表1[[#This Row],[合同起始日期]])/365,1)</f>
        <v>5.2</v>
      </c>
    </row>
    <row r="89" spans="1:20">
      <c r="A89" s="1">
        <v>41883</v>
      </c>
      <c r="B89" t="s">
        <v>176</v>
      </c>
      <c r="C89">
        <f t="shared" si="3"/>
        <v>-1</v>
      </c>
      <c r="D89" t="s">
        <v>322</v>
      </c>
      <c r="E89" s="4">
        <v>9834</v>
      </c>
      <c r="F89" s="4">
        <v>5399.8494000000001</v>
      </c>
      <c r="G89" s="3">
        <v>0.54910000000000003</v>
      </c>
      <c r="H89" s="7">
        <v>327.8</v>
      </c>
      <c r="I89" s="4">
        <v>179.99498</v>
      </c>
      <c r="J89">
        <v>30</v>
      </c>
      <c r="K89" t="s">
        <v>60</v>
      </c>
      <c r="L89" t="s">
        <v>107</v>
      </c>
      <c r="M89" t="s">
        <v>323</v>
      </c>
      <c r="N89" s="2">
        <v>41730</v>
      </c>
      <c r="O89" s="2">
        <v>42094</v>
      </c>
      <c r="P89" t="s">
        <v>14</v>
      </c>
      <c r="Q89" t="s">
        <v>9</v>
      </c>
      <c r="R89" s="5" t="str">
        <f t="shared" si="4"/>
        <v/>
      </c>
      <c r="S89" s="6" t="str">
        <f t="shared" si="5"/>
        <v/>
      </c>
      <c r="T89">
        <f>ROUND(INT(表1[[#This Row],[合同结束日期]]-表1[[#This Row],[合同起始日期]])/365,1)</f>
        <v>1</v>
      </c>
    </row>
    <row r="90" spans="1:20">
      <c r="A90" s="1">
        <v>41883</v>
      </c>
      <c r="B90" t="s">
        <v>176</v>
      </c>
      <c r="C90">
        <f t="shared" si="3"/>
        <v>-1</v>
      </c>
      <c r="D90" t="s">
        <v>328</v>
      </c>
      <c r="E90" s="4">
        <v>152043.6</v>
      </c>
      <c r="F90" s="4">
        <v>5397.5478000000003</v>
      </c>
      <c r="G90" s="3">
        <v>3.5500000000000004E-2</v>
      </c>
      <c r="H90" s="7">
        <v>10558.583333333334</v>
      </c>
      <c r="I90" s="4">
        <v>374.82970833333337</v>
      </c>
      <c r="J90">
        <v>14.399999999999999</v>
      </c>
      <c r="K90" t="s">
        <v>60</v>
      </c>
      <c r="L90" t="s">
        <v>107</v>
      </c>
      <c r="M90" t="s">
        <v>329</v>
      </c>
      <c r="N90" s="2">
        <v>41787</v>
      </c>
      <c r="O90" s="2">
        <v>42151</v>
      </c>
      <c r="P90" t="s">
        <v>14</v>
      </c>
      <c r="Q90" t="s">
        <v>9</v>
      </c>
      <c r="R90" s="5" t="str">
        <f t="shared" si="4"/>
        <v/>
      </c>
      <c r="S90" s="6" t="str">
        <f t="shared" si="5"/>
        <v/>
      </c>
      <c r="T90">
        <f>ROUND(INT(表1[[#This Row],[合同结束日期]]-表1[[#This Row],[合同起始日期]])/365,1)</f>
        <v>1</v>
      </c>
    </row>
    <row r="91" spans="1:20">
      <c r="A91" s="1">
        <v>41883</v>
      </c>
      <c r="B91" t="s">
        <v>176</v>
      </c>
      <c r="C91">
        <f t="shared" si="3"/>
        <v>-1</v>
      </c>
      <c r="D91" t="s">
        <v>331</v>
      </c>
      <c r="E91" s="4">
        <v>187476</v>
      </c>
      <c r="F91" s="4">
        <v>5399.3087999999998</v>
      </c>
      <c r="G91" s="3">
        <v>2.8799999999999999E-2</v>
      </c>
      <c r="H91" s="7">
        <v>13019.166666666668</v>
      </c>
      <c r="I91" s="4">
        <v>374.952</v>
      </c>
      <c r="J91">
        <v>14.399999999999999</v>
      </c>
      <c r="K91" t="s">
        <v>60</v>
      </c>
      <c r="L91" t="s">
        <v>107</v>
      </c>
      <c r="M91" t="s">
        <v>332</v>
      </c>
      <c r="N91" s="2">
        <v>41793</v>
      </c>
      <c r="O91" s="2">
        <v>42157</v>
      </c>
      <c r="P91" t="s">
        <v>14</v>
      </c>
      <c r="Q91" t="s">
        <v>9</v>
      </c>
      <c r="R91" s="5" t="str">
        <f t="shared" si="4"/>
        <v/>
      </c>
      <c r="S91" s="6" t="str">
        <f t="shared" si="5"/>
        <v/>
      </c>
      <c r="T91">
        <f>ROUND(INT(表1[[#This Row],[合同结束日期]]-表1[[#This Row],[合同起始日期]])/365,1)</f>
        <v>1</v>
      </c>
    </row>
    <row r="92" spans="1:20">
      <c r="A92" s="1">
        <v>41883</v>
      </c>
      <c r="B92" t="s">
        <v>176</v>
      </c>
      <c r="C92">
        <f t="shared" si="3"/>
        <v>-1</v>
      </c>
      <c r="D92" t="s">
        <v>333</v>
      </c>
      <c r="E92" s="4">
        <v>28224</v>
      </c>
      <c r="F92" s="4">
        <v>2822.4</v>
      </c>
      <c r="G92" s="3">
        <v>0.1</v>
      </c>
      <c r="H92" s="7">
        <v>11760</v>
      </c>
      <c r="I92" s="4">
        <v>1176</v>
      </c>
      <c r="J92">
        <v>2.4</v>
      </c>
      <c r="K92" t="s">
        <v>44</v>
      </c>
      <c r="L92" t="s">
        <v>46</v>
      </c>
      <c r="M92" t="s">
        <v>187</v>
      </c>
      <c r="N92" s="2">
        <v>41812</v>
      </c>
      <c r="O92" s="2">
        <v>42176</v>
      </c>
      <c r="P92" t="s">
        <v>18</v>
      </c>
      <c r="Q92" t="s">
        <v>19</v>
      </c>
      <c r="R92" s="5" t="str">
        <f t="shared" si="4"/>
        <v>0.1</v>
      </c>
      <c r="S92" s="6" t="str">
        <f t="shared" si="5"/>
        <v/>
      </c>
      <c r="T92">
        <f>ROUND(INT(表1[[#This Row],[合同结束日期]]-表1[[#This Row],[合同起始日期]])/365,1)</f>
        <v>1</v>
      </c>
    </row>
    <row r="93" spans="1:20">
      <c r="A93" s="1">
        <v>41883</v>
      </c>
      <c r="B93" t="s">
        <v>176</v>
      </c>
      <c r="C93">
        <f t="shared" si="3"/>
        <v>-1</v>
      </c>
      <c r="D93" t="s">
        <v>233</v>
      </c>
      <c r="E93" s="4">
        <v>43668</v>
      </c>
      <c r="F93" s="4">
        <v>5999.9831999999997</v>
      </c>
      <c r="G93" s="3">
        <v>0.13739999999999999</v>
      </c>
      <c r="H93" s="7">
        <v>2426</v>
      </c>
      <c r="I93" s="4">
        <v>333.33240000000001</v>
      </c>
      <c r="J93">
        <v>18</v>
      </c>
      <c r="K93" t="s">
        <v>60</v>
      </c>
      <c r="L93" t="s">
        <v>61</v>
      </c>
      <c r="M93" t="s">
        <v>234</v>
      </c>
      <c r="N93" s="2">
        <v>41435</v>
      </c>
      <c r="O93" s="2">
        <v>41912</v>
      </c>
      <c r="P93" t="s">
        <v>14</v>
      </c>
      <c r="Q93" t="s">
        <v>9</v>
      </c>
      <c r="R93" s="5" t="str">
        <f t="shared" si="4"/>
        <v/>
      </c>
      <c r="S93" s="6" t="str">
        <f t="shared" si="5"/>
        <v/>
      </c>
      <c r="T93">
        <f>ROUND(INT(表1[[#This Row],[合同结束日期]]-表1[[#This Row],[合同起始日期]])/365,1)</f>
        <v>1.3</v>
      </c>
    </row>
    <row r="94" spans="1:20">
      <c r="A94" s="1">
        <v>41883</v>
      </c>
      <c r="B94" t="s">
        <v>176</v>
      </c>
      <c r="C94">
        <f t="shared" si="3"/>
        <v>-1</v>
      </c>
      <c r="D94" t="s">
        <v>291</v>
      </c>
      <c r="E94" s="4">
        <v>36482.400000000001</v>
      </c>
      <c r="F94" s="4">
        <v>6012.2995199999996</v>
      </c>
      <c r="G94" s="3">
        <v>0.16479999999999997</v>
      </c>
      <c r="H94" s="7">
        <v>1737.257142857143</v>
      </c>
      <c r="I94" s="4">
        <v>286.29997714285713</v>
      </c>
      <c r="J94">
        <v>21</v>
      </c>
      <c r="K94" t="s">
        <v>60</v>
      </c>
      <c r="L94" t="s">
        <v>61</v>
      </c>
      <c r="M94" t="s">
        <v>234</v>
      </c>
      <c r="N94" s="2">
        <v>41547</v>
      </c>
      <c r="O94" s="2">
        <v>42276</v>
      </c>
      <c r="P94" t="s">
        <v>24</v>
      </c>
      <c r="Q94" t="s">
        <v>78</v>
      </c>
      <c r="R94" s="5" t="str">
        <f t="shared" si="4"/>
        <v>0.07</v>
      </c>
      <c r="S94" s="6" t="str">
        <f t="shared" si="5"/>
        <v/>
      </c>
      <c r="T94">
        <f>ROUND(INT(表1[[#This Row],[合同结束日期]]-表1[[#This Row],[合同起始日期]])/365,1)</f>
        <v>2</v>
      </c>
    </row>
    <row r="95" spans="1:20">
      <c r="A95" s="1">
        <v>41883</v>
      </c>
      <c r="B95" t="s">
        <v>176</v>
      </c>
      <c r="C95">
        <f t="shared" si="3"/>
        <v>-1</v>
      </c>
      <c r="D95" t="s">
        <v>295</v>
      </c>
      <c r="E95" s="4">
        <v>52536</v>
      </c>
      <c r="F95" s="4">
        <v>14904.4632</v>
      </c>
      <c r="G95" s="3">
        <v>0.28370000000000001</v>
      </c>
      <c r="H95" s="7">
        <v>240.54945054945054</v>
      </c>
      <c r="I95" s="4">
        <v>68.243879120879114</v>
      </c>
      <c r="J95">
        <v>218.4</v>
      </c>
      <c r="K95" t="s">
        <v>60</v>
      </c>
      <c r="L95" t="s">
        <v>107</v>
      </c>
      <c r="M95" t="s">
        <v>299</v>
      </c>
      <c r="N95" s="2">
        <v>41537</v>
      </c>
      <c r="O95" s="2">
        <v>42632</v>
      </c>
      <c r="P95" t="s">
        <v>14</v>
      </c>
      <c r="Q95" t="s">
        <v>37</v>
      </c>
      <c r="R95" s="5" t="str">
        <f t="shared" si="4"/>
        <v>0.</v>
      </c>
      <c r="S95" s="6" t="str">
        <f t="shared" si="5"/>
        <v/>
      </c>
      <c r="T95">
        <f>ROUND(INT(表1[[#This Row],[合同结束日期]]-表1[[#This Row],[合同起始日期]])/365,1)</f>
        <v>3</v>
      </c>
    </row>
    <row r="96" spans="1:20">
      <c r="A96" s="1">
        <v>41913</v>
      </c>
      <c r="B96" t="s">
        <v>176</v>
      </c>
      <c r="C96">
        <f t="shared" si="3"/>
        <v>-1</v>
      </c>
      <c r="D96" t="s">
        <v>177</v>
      </c>
      <c r="E96" s="4">
        <v>49167.6</v>
      </c>
      <c r="F96" s="4">
        <v>14401.190039999999</v>
      </c>
      <c r="G96" s="3">
        <v>0.29289999999999999</v>
      </c>
      <c r="H96" s="7">
        <v>853.60416666666674</v>
      </c>
      <c r="I96" s="4">
        <v>250.02066041666669</v>
      </c>
      <c r="J96">
        <v>57.599999999999994</v>
      </c>
      <c r="K96" t="s">
        <v>44</v>
      </c>
      <c r="L96" t="s">
        <v>46</v>
      </c>
      <c r="M96" t="s">
        <v>45</v>
      </c>
      <c r="N96" s="2">
        <v>41355</v>
      </c>
      <c r="O96" s="2">
        <v>42133</v>
      </c>
      <c r="P96" t="s">
        <v>14</v>
      </c>
      <c r="Q96" t="s">
        <v>25</v>
      </c>
      <c r="R96" s="5" t="str">
        <f t="shared" si="4"/>
        <v>0.15</v>
      </c>
      <c r="S96" s="6" t="str">
        <f t="shared" si="5"/>
        <v/>
      </c>
      <c r="T96">
        <f>ROUND(INT(表1[[#This Row],[合同结束日期]]-表1[[#This Row],[合同起始日期]])/365,1)</f>
        <v>2.1</v>
      </c>
    </row>
    <row r="97" spans="1:20">
      <c r="A97" s="1">
        <v>41913</v>
      </c>
      <c r="B97" t="s">
        <v>176</v>
      </c>
      <c r="C97">
        <f t="shared" si="3"/>
        <v>-1</v>
      </c>
      <c r="D97" t="s">
        <v>178</v>
      </c>
      <c r="E97" s="4">
        <v>345679.2</v>
      </c>
      <c r="F97" s="4">
        <v>17940.750479999999</v>
      </c>
      <c r="G97" s="3">
        <v>5.1899999999999995E-2</v>
      </c>
      <c r="H97" s="7">
        <v>6262.3043478260879</v>
      </c>
      <c r="I97" s="4">
        <v>325.01359565217393</v>
      </c>
      <c r="J97">
        <v>55.199999999999996</v>
      </c>
      <c r="K97" t="s">
        <v>60</v>
      </c>
      <c r="L97" t="s">
        <v>61</v>
      </c>
      <c r="M97" t="s">
        <v>179</v>
      </c>
      <c r="N97" s="2">
        <v>41255</v>
      </c>
      <c r="O97" s="2">
        <v>42133</v>
      </c>
      <c r="P97" t="s">
        <v>24</v>
      </c>
      <c r="Q97" t="s">
        <v>180</v>
      </c>
      <c r="R97" s="5" t="str">
        <f t="shared" si="4"/>
        <v>0.03</v>
      </c>
      <c r="S97" s="6" t="str">
        <f t="shared" si="5"/>
        <v/>
      </c>
      <c r="T97">
        <f>ROUND(INT(表1[[#This Row],[合同结束日期]]-表1[[#This Row],[合同起始日期]])/365,1)</f>
        <v>2.4</v>
      </c>
    </row>
    <row r="98" spans="1:20">
      <c r="A98" s="1">
        <v>41913</v>
      </c>
      <c r="B98" t="s">
        <v>176</v>
      </c>
      <c r="C98">
        <f t="shared" si="3"/>
        <v>-1</v>
      </c>
      <c r="D98" t="s">
        <v>181</v>
      </c>
      <c r="E98" s="4">
        <v>267278.39999999997</v>
      </c>
      <c r="F98" s="4">
        <v>41668.702559999998</v>
      </c>
      <c r="G98" s="3">
        <v>0.15590000000000001</v>
      </c>
      <c r="H98" s="7">
        <v>1058.3103677658462</v>
      </c>
      <c r="I98" s="4">
        <v>164.99058633469542</v>
      </c>
      <c r="J98">
        <v>252.55199999999999</v>
      </c>
      <c r="K98" t="s">
        <v>44</v>
      </c>
      <c r="L98" t="s">
        <v>72</v>
      </c>
      <c r="M98" t="s">
        <v>71</v>
      </c>
      <c r="N98" s="2">
        <v>41268</v>
      </c>
      <c r="O98" s="2">
        <v>43229</v>
      </c>
      <c r="P98" t="s">
        <v>24</v>
      </c>
      <c r="Q98" t="s">
        <v>42</v>
      </c>
      <c r="R98" s="5" t="str">
        <f t="shared" si="4"/>
        <v>0.08</v>
      </c>
      <c r="S98" s="6" t="str">
        <f t="shared" si="5"/>
        <v/>
      </c>
      <c r="T98">
        <f>ROUND(INT(表1[[#This Row],[合同结束日期]]-表1[[#This Row],[合同起始日期]])/365,1)</f>
        <v>5.4</v>
      </c>
    </row>
    <row r="99" spans="1:20">
      <c r="A99" s="1">
        <v>41913</v>
      </c>
      <c r="B99" t="s">
        <v>176</v>
      </c>
      <c r="C99">
        <f t="shared" si="3"/>
        <v>-1</v>
      </c>
      <c r="D99" t="s">
        <v>182</v>
      </c>
      <c r="E99" s="4">
        <v>304570.56</v>
      </c>
      <c r="F99" s="4">
        <v>27746.378015999999</v>
      </c>
      <c r="G99" s="3">
        <v>9.11E-2</v>
      </c>
      <c r="H99" s="7">
        <v>2030.4703999999999</v>
      </c>
      <c r="I99" s="4">
        <v>184.97585343999998</v>
      </c>
      <c r="J99">
        <v>150</v>
      </c>
      <c r="K99" t="s">
        <v>44</v>
      </c>
      <c r="L99" t="s">
        <v>72</v>
      </c>
      <c r="M99" t="s">
        <v>71</v>
      </c>
      <c r="N99" s="2">
        <v>41299</v>
      </c>
      <c r="O99" s="2">
        <v>43229</v>
      </c>
      <c r="P99" t="s">
        <v>24</v>
      </c>
      <c r="Q99" t="s">
        <v>183</v>
      </c>
      <c r="R99" s="5" t="str">
        <f t="shared" si="4"/>
        <v>0.08</v>
      </c>
      <c r="S99" s="6" t="str">
        <f t="shared" si="5"/>
        <v>0.04</v>
      </c>
      <c r="T99">
        <f>ROUND(INT(表1[[#This Row],[合同结束日期]]-表1[[#This Row],[合同起始日期]])/365,1)</f>
        <v>5.3</v>
      </c>
    </row>
    <row r="100" spans="1:20">
      <c r="A100" s="1">
        <v>41913</v>
      </c>
      <c r="B100" t="s">
        <v>176</v>
      </c>
      <c r="C100">
        <f t="shared" si="3"/>
        <v>-1</v>
      </c>
      <c r="D100" t="s">
        <v>249</v>
      </c>
      <c r="E100" s="4">
        <v>544032</v>
      </c>
      <c r="F100" s="4">
        <v>58809.859199999999</v>
      </c>
      <c r="G100" s="3">
        <v>0.1081</v>
      </c>
      <c r="H100" s="7">
        <v>1660.6593406593408</v>
      </c>
      <c r="I100" s="4">
        <v>179.51727472527475</v>
      </c>
      <c r="J100">
        <v>327.59999999999997</v>
      </c>
      <c r="K100" t="s">
        <v>44</v>
      </c>
      <c r="L100" t="s">
        <v>72</v>
      </c>
      <c r="M100" t="s">
        <v>126</v>
      </c>
      <c r="N100" s="2">
        <v>41369</v>
      </c>
      <c r="O100" s="2">
        <v>43254</v>
      </c>
      <c r="P100" t="s">
        <v>24</v>
      </c>
      <c r="Q100" t="s">
        <v>123</v>
      </c>
      <c r="R100" s="5" t="str">
        <f t="shared" si="4"/>
        <v>0.09</v>
      </c>
      <c r="S100" s="6" t="str">
        <f t="shared" si="5"/>
        <v/>
      </c>
      <c r="T100">
        <f>ROUND(INT(表1[[#This Row],[合同结束日期]]-表1[[#This Row],[合同起始日期]])/365,1)</f>
        <v>5.2</v>
      </c>
    </row>
    <row r="101" spans="1:20">
      <c r="A101" s="1">
        <v>41913</v>
      </c>
      <c r="B101" t="s">
        <v>176</v>
      </c>
      <c r="C101">
        <f t="shared" si="3"/>
        <v>-1</v>
      </c>
      <c r="D101" t="s">
        <v>184</v>
      </c>
      <c r="E101" s="4">
        <v>406149.6</v>
      </c>
      <c r="F101" s="4">
        <v>49915.785839999997</v>
      </c>
      <c r="G101" s="3">
        <v>0.1229</v>
      </c>
      <c r="H101" s="7">
        <v>2183.6</v>
      </c>
      <c r="I101" s="4">
        <v>268.36444</v>
      </c>
      <c r="J101">
        <v>186</v>
      </c>
      <c r="K101" t="s">
        <v>44</v>
      </c>
      <c r="L101" t="s">
        <v>72</v>
      </c>
      <c r="M101" t="s">
        <v>71</v>
      </c>
      <c r="N101" s="2">
        <v>41334</v>
      </c>
      <c r="O101" s="2">
        <v>43229</v>
      </c>
      <c r="P101" t="s">
        <v>24</v>
      </c>
      <c r="Q101" t="s">
        <v>19</v>
      </c>
      <c r="R101" s="5" t="str">
        <f t="shared" si="4"/>
        <v>0.1</v>
      </c>
      <c r="S101" s="6" t="str">
        <f t="shared" si="5"/>
        <v/>
      </c>
      <c r="T101">
        <f>ROUND(INT(表1[[#This Row],[合同结束日期]]-表1[[#This Row],[合同起始日期]])/365,1)</f>
        <v>5.2</v>
      </c>
    </row>
    <row r="102" spans="1:20">
      <c r="A102" s="1">
        <v>41913</v>
      </c>
      <c r="B102" t="s">
        <v>176</v>
      </c>
      <c r="C102">
        <f t="shared" si="3"/>
        <v>-1</v>
      </c>
      <c r="D102" t="s">
        <v>322</v>
      </c>
      <c r="E102" s="4">
        <v>26820</v>
      </c>
      <c r="F102" s="4">
        <v>5398.8659999999991</v>
      </c>
      <c r="G102" s="3">
        <v>0.20129999999999998</v>
      </c>
      <c r="H102" s="7">
        <v>894</v>
      </c>
      <c r="I102" s="4">
        <v>179.96219999999997</v>
      </c>
      <c r="J102">
        <v>30</v>
      </c>
      <c r="K102" t="s">
        <v>60</v>
      </c>
      <c r="L102" t="s">
        <v>107</v>
      </c>
      <c r="M102" t="s">
        <v>323</v>
      </c>
      <c r="N102" s="2">
        <v>41730</v>
      </c>
      <c r="O102" s="2">
        <v>42094</v>
      </c>
      <c r="P102" t="s">
        <v>14</v>
      </c>
      <c r="Q102" t="s">
        <v>9</v>
      </c>
      <c r="R102" s="5" t="str">
        <f t="shared" si="4"/>
        <v/>
      </c>
      <c r="S102" s="6" t="str">
        <f t="shared" si="5"/>
        <v/>
      </c>
      <c r="T102">
        <f>ROUND(INT(表1[[#This Row],[合同结束日期]]-表1[[#This Row],[合同起始日期]])/365,1)</f>
        <v>1</v>
      </c>
    </row>
    <row r="103" spans="1:20">
      <c r="A103" s="1">
        <v>41913</v>
      </c>
      <c r="B103" t="s">
        <v>176</v>
      </c>
      <c r="C103">
        <f t="shared" si="3"/>
        <v>-1</v>
      </c>
      <c r="D103" t="s">
        <v>328</v>
      </c>
      <c r="E103" s="4">
        <v>169435.19999999998</v>
      </c>
      <c r="F103" s="4">
        <v>5404.9828799999996</v>
      </c>
      <c r="G103" s="3">
        <v>3.1899999999999998E-2</v>
      </c>
      <c r="H103" s="7">
        <v>11766.333333333334</v>
      </c>
      <c r="I103" s="4">
        <v>375.34603333333337</v>
      </c>
      <c r="J103">
        <v>14.399999999999999</v>
      </c>
      <c r="K103" t="s">
        <v>60</v>
      </c>
      <c r="L103" t="s">
        <v>107</v>
      </c>
      <c r="M103" t="s">
        <v>329</v>
      </c>
      <c r="N103" s="2">
        <v>41787</v>
      </c>
      <c r="O103" s="2">
        <v>42151</v>
      </c>
      <c r="P103" t="s">
        <v>14</v>
      </c>
      <c r="Q103" t="s">
        <v>9</v>
      </c>
      <c r="R103" s="5" t="str">
        <f t="shared" si="4"/>
        <v/>
      </c>
      <c r="S103" s="6" t="str">
        <f t="shared" si="5"/>
        <v/>
      </c>
      <c r="T103">
        <f>ROUND(INT(表1[[#This Row],[合同结束日期]]-表1[[#This Row],[合同起始日期]])/365,1)</f>
        <v>1</v>
      </c>
    </row>
    <row r="104" spans="1:20">
      <c r="A104" s="1">
        <v>41913</v>
      </c>
      <c r="B104" t="s">
        <v>176</v>
      </c>
      <c r="C104">
        <f t="shared" si="3"/>
        <v>-1</v>
      </c>
      <c r="D104" t="s">
        <v>331</v>
      </c>
      <c r="E104" s="4">
        <v>106860</v>
      </c>
      <c r="F104" s="4">
        <v>5396.4299999999994</v>
      </c>
      <c r="G104" s="3">
        <v>5.0499999999999996E-2</v>
      </c>
      <c r="H104" s="7">
        <v>7420.8333333333339</v>
      </c>
      <c r="I104" s="4">
        <v>374.7520833333333</v>
      </c>
      <c r="J104">
        <v>14.399999999999999</v>
      </c>
      <c r="K104" t="s">
        <v>60</v>
      </c>
      <c r="L104" t="s">
        <v>107</v>
      </c>
      <c r="M104" t="s">
        <v>332</v>
      </c>
      <c r="N104" s="2">
        <v>41793</v>
      </c>
      <c r="O104" s="2">
        <v>42157</v>
      </c>
      <c r="P104" t="s">
        <v>14</v>
      </c>
      <c r="Q104" t="s">
        <v>9</v>
      </c>
      <c r="R104" s="5" t="str">
        <f t="shared" si="4"/>
        <v/>
      </c>
      <c r="S104" s="6" t="str">
        <f t="shared" si="5"/>
        <v/>
      </c>
      <c r="T104">
        <f>ROUND(INT(表1[[#This Row],[合同结束日期]]-表1[[#This Row],[合同起始日期]])/365,1)</f>
        <v>1</v>
      </c>
    </row>
    <row r="105" spans="1:20">
      <c r="A105" s="1">
        <v>41913</v>
      </c>
      <c r="B105" t="s">
        <v>176</v>
      </c>
      <c r="C105">
        <f t="shared" si="3"/>
        <v>-1</v>
      </c>
      <c r="D105" t="s">
        <v>333</v>
      </c>
      <c r="E105" s="4">
        <v>22740</v>
      </c>
      <c r="F105" s="4">
        <v>2274</v>
      </c>
      <c r="G105" s="3">
        <v>0.1</v>
      </c>
      <c r="H105" s="7">
        <v>9475</v>
      </c>
      <c r="I105" s="4">
        <v>947.5</v>
      </c>
      <c r="J105">
        <v>2.4</v>
      </c>
      <c r="K105" t="s">
        <v>44</v>
      </c>
      <c r="L105" t="s">
        <v>46</v>
      </c>
      <c r="M105" t="s">
        <v>187</v>
      </c>
      <c r="N105" s="2">
        <v>41812</v>
      </c>
      <c r="O105" s="2">
        <v>42176</v>
      </c>
      <c r="P105" t="s">
        <v>18</v>
      </c>
      <c r="Q105" t="s">
        <v>19</v>
      </c>
      <c r="R105" s="5" t="str">
        <f t="shared" si="4"/>
        <v>0.1</v>
      </c>
      <c r="S105" s="6" t="str">
        <f t="shared" si="5"/>
        <v/>
      </c>
      <c r="T105">
        <f>ROUND(INT(表1[[#This Row],[合同结束日期]]-表1[[#This Row],[合同起始日期]])/365,1)</f>
        <v>1</v>
      </c>
    </row>
    <row r="106" spans="1:20">
      <c r="A106" s="1">
        <v>41913</v>
      </c>
      <c r="B106" t="s">
        <v>176</v>
      </c>
      <c r="C106">
        <f t="shared" si="3"/>
        <v>-1</v>
      </c>
      <c r="D106" t="s">
        <v>233</v>
      </c>
      <c r="E106" s="4">
        <v>22768.799999999999</v>
      </c>
      <c r="F106" s="4">
        <v>0</v>
      </c>
      <c r="G106" s="3">
        <v>0</v>
      </c>
      <c r="H106" s="7">
        <v>1264.9333333333334</v>
      </c>
      <c r="I106" s="4">
        <v>0</v>
      </c>
      <c r="J106">
        <v>18</v>
      </c>
      <c r="K106" t="s">
        <v>60</v>
      </c>
      <c r="L106" t="s">
        <v>61</v>
      </c>
      <c r="M106" t="s">
        <v>234</v>
      </c>
      <c r="N106" s="2">
        <v>41435</v>
      </c>
      <c r="O106" s="2">
        <v>41912</v>
      </c>
      <c r="P106" t="s">
        <v>14</v>
      </c>
      <c r="Q106" t="s">
        <v>9</v>
      </c>
      <c r="R106" s="5" t="str">
        <f t="shared" si="4"/>
        <v/>
      </c>
      <c r="S106" s="6" t="str">
        <f t="shared" si="5"/>
        <v/>
      </c>
      <c r="T106">
        <f>ROUND(INT(表1[[#This Row],[合同结束日期]]-表1[[#This Row],[合同起始日期]])/365,1)</f>
        <v>1.3</v>
      </c>
    </row>
    <row r="107" spans="1:20">
      <c r="A107" s="1">
        <v>41913</v>
      </c>
      <c r="B107" t="s">
        <v>176</v>
      </c>
      <c r="C107">
        <f t="shared" si="3"/>
        <v>-1</v>
      </c>
      <c r="D107" t="s">
        <v>291</v>
      </c>
      <c r="E107" s="4">
        <v>36972</v>
      </c>
      <c r="F107" s="4">
        <v>6359.1839999999993</v>
      </c>
      <c r="G107" s="3">
        <v>0.17199999999999999</v>
      </c>
      <c r="H107" s="7">
        <v>1760.5714285714287</v>
      </c>
      <c r="I107" s="4">
        <v>302.81828571428571</v>
      </c>
      <c r="J107">
        <v>21</v>
      </c>
      <c r="K107" t="s">
        <v>60</v>
      </c>
      <c r="L107" t="s">
        <v>61</v>
      </c>
      <c r="M107" t="s">
        <v>234</v>
      </c>
      <c r="N107" s="2">
        <v>41547</v>
      </c>
      <c r="O107" s="2">
        <v>42276</v>
      </c>
      <c r="P107" t="s">
        <v>24</v>
      </c>
      <c r="Q107" t="s">
        <v>78</v>
      </c>
      <c r="R107" s="5" t="str">
        <f t="shared" si="4"/>
        <v>0.07</v>
      </c>
      <c r="S107" s="6" t="str">
        <f t="shared" si="5"/>
        <v/>
      </c>
      <c r="T107">
        <f>ROUND(INT(表1[[#This Row],[合同结束日期]]-表1[[#This Row],[合同起始日期]])/365,1)</f>
        <v>2</v>
      </c>
    </row>
    <row r="108" spans="1:20">
      <c r="A108" s="1">
        <v>41913</v>
      </c>
      <c r="B108" t="s">
        <v>176</v>
      </c>
      <c r="C108">
        <f t="shared" si="3"/>
        <v>-1</v>
      </c>
      <c r="D108" t="s">
        <v>295</v>
      </c>
      <c r="E108" s="4">
        <v>84552</v>
      </c>
      <c r="F108" s="4">
        <v>15777.403199999999</v>
      </c>
      <c r="G108" s="3">
        <v>0.18659999999999999</v>
      </c>
      <c r="H108" s="7">
        <v>387.14285714285711</v>
      </c>
      <c r="I108" s="4">
        <v>72.240857142857138</v>
      </c>
      <c r="J108">
        <v>218.4</v>
      </c>
      <c r="K108" t="s">
        <v>60</v>
      </c>
      <c r="L108" t="s">
        <v>107</v>
      </c>
      <c r="M108" t="s">
        <v>299</v>
      </c>
      <c r="N108" s="2">
        <v>41537</v>
      </c>
      <c r="O108" s="2">
        <v>42632</v>
      </c>
      <c r="P108" t="s">
        <v>14</v>
      </c>
      <c r="Q108" t="s">
        <v>37</v>
      </c>
      <c r="R108" s="5" t="str">
        <f t="shared" si="4"/>
        <v>0.</v>
      </c>
      <c r="S108" s="6" t="str">
        <f t="shared" si="5"/>
        <v/>
      </c>
      <c r="T108">
        <f>ROUND(INT(表1[[#This Row],[合同结束日期]]-表1[[#This Row],[合同起始日期]])/365,1)</f>
        <v>3</v>
      </c>
    </row>
    <row r="109" spans="1:20">
      <c r="A109" s="1">
        <v>41944</v>
      </c>
      <c r="B109" t="s">
        <v>176</v>
      </c>
      <c r="C109">
        <f t="shared" si="3"/>
        <v>-1</v>
      </c>
      <c r="D109" t="s">
        <v>177</v>
      </c>
      <c r="E109" s="4">
        <v>46876.799999999996</v>
      </c>
      <c r="F109" s="4">
        <v>14400.552959999999</v>
      </c>
      <c r="G109" s="3">
        <v>0.30720000000000003</v>
      </c>
      <c r="H109" s="7">
        <v>813.83333333333337</v>
      </c>
      <c r="I109" s="4">
        <v>250.00960000000001</v>
      </c>
      <c r="J109">
        <v>57.599999999999994</v>
      </c>
      <c r="K109" t="s">
        <v>44</v>
      </c>
      <c r="L109" t="s">
        <v>46</v>
      </c>
      <c r="M109" t="s">
        <v>45</v>
      </c>
      <c r="N109" s="2">
        <v>41355</v>
      </c>
      <c r="O109" s="2">
        <v>42133</v>
      </c>
      <c r="P109" t="s">
        <v>14</v>
      </c>
      <c r="Q109" t="s">
        <v>25</v>
      </c>
      <c r="R109" s="5" t="str">
        <f t="shared" si="4"/>
        <v>0.15</v>
      </c>
      <c r="S109" s="6" t="str">
        <f t="shared" si="5"/>
        <v/>
      </c>
      <c r="T109">
        <f>ROUND(INT(表1[[#This Row],[合同结束日期]]-表1[[#This Row],[合同起始日期]])/365,1)</f>
        <v>2.1</v>
      </c>
    </row>
    <row r="110" spans="1:20">
      <c r="A110" s="1">
        <v>41944</v>
      </c>
      <c r="B110" t="s">
        <v>176</v>
      </c>
      <c r="C110">
        <f t="shared" si="3"/>
        <v>-1</v>
      </c>
      <c r="D110" t="s">
        <v>178</v>
      </c>
      <c r="E110" s="4">
        <v>333994.2</v>
      </c>
      <c r="F110" s="4">
        <v>17935.488539999998</v>
      </c>
      <c r="G110" s="3">
        <v>5.3699999999999991E-2</v>
      </c>
      <c r="H110" s="7">
        <v>6050.6195652173919</v>
      </c>
      <c r="I110" s="4">
        <v>324.91827065217393</v>
      </c>
      <c r="J110">
        <v>55.199999999999996</v>
      </c>
      <c r="K110" t="s">
        <v>60</v>
      </c>
      <c r="L110" t="s">
        <v>61</v>
      </c>
      <c r="M110" t="s">
        <v>179</v>
      </c>
      <c r="N110" s="2">
        <v>41255</v>
      </c>
      <c r="O110" s="2">
        <v>42133</v>
      </c>
      <c r="P110" t="s">
        <v>24</v>
      </c>
      <c r="Q110" t="s">
        <v>180</v>
      </c>
      <c r="R110" s="5" t="str">
        <f t="shared" si="4"/>
        <v>0.03</v>
      </c>
      <c r="S110" s="6" t="str">
        <f t="shared" si="5"/>
        <v/>
      </c>
      <c r="T110">
        <f>ROUND(INT(表1[[#This Row],[合同结束日期]]-表1[[#This Row],[合同起始日期]])/365,1)</f>
        <v>2.4</v>
      </c>
    </row>
    <row r="111" spans="1:20">
      <c r="A111" s="1">
        <v>41944</v>
      </c>
      <c r="B111" t="s">
        <v>176</v>
      </c>
      <c r="C111">
        <f t="shared" si="3"/>
        <v>-1</v>
      </c>
      <c r="D111" t="s">
        <v>181</v>
      </c>
      <c r="E111" s="4">
        <v>293232</v>
      </c>
      <c r="F111" s="4">
        <v>41668.267200000002</v>
      </c>
      <c r="G111" s="3">
        <v>0.1421</v>
      </c>
      <c r="H111" s="7">
        <v>1161.0757388577401</v>
      </c>
      <c r="I111" s="4">
        <v>164.9888624916849</v>
      </c>
      <c r="J111">
        <v>252.55199999999999</v>
      </c>
      <c r="K111" t="s">
        <v>44</v>
      </c>
      <c r="L111" t="s">
        <v>72</v>
      </c>
      <c r="M111" t="s">
        <v>71</v>
      </c>
      <c r="N111" s="2">
        <v>41268</v>
      </c>
      <c r="O111" s="2">
        <v>43229</v>
      </c>
      <c r="P111" t="s">
        <v>24</v>
      </c>
      <c r="Q111" t="s">
        <v>42</v>
      </c>
      <c r="R111" s="5" t="str">
        <f t="shared" si="4"/>
        <v>0.08</v>
      </c>
      <c r="S111" s="6" t="str">
        <f t="shared" si="5"/>
        <v/>
      </c>
      <c r="T111">
        <f>ROUND(INT(表1[[#This Row],[合同结束日期]]-表1[[#This Row],[合同起始日期]])/365,1)</f>
        <v>5.4</v>
      </c>
    </row>
    <row r="112" spans="1:20">
      <c r="A112" s="1">
        <v>41944</v>
      </c>
      <c r="B112" t="s">
        <v>176</v>
      </c>
      <c r="C112">
        <f t="shared" si="3"/>
        <v>-1</v>
      </c>
      <c r="D112" t="s">
        <v>182</v>
      </c>
      <c r="E112" s="4">
        <v>302934.24</v>
      </c>
      <c r="F112" s="4">
        <v>27748.776384000001</v>
      </c>
      <c r="G112" s="3">
        <v>9.1600000000000001E-2</v>
      </c>
      <c r="H112" s="7">
        <v>2019.5616</v>
      </c>
      <c r="I112" s="4">
        <v>184.99184256000001</v>
      </c>
      <c r="J112">
        <v>150</v>
      </c>
      <c r="K112" t="s">
        <v>44</v>
      </c>
      <c r="L112" t="s">
        <v>72</v>
      </c>
      <c r="M112" t="s">
        <v>71</v>
      </c>
      <c r="N112" s="2">
        <v>41299</v>
      </c>
      <c r="O112" s="2">
        <v>43229</v>
      </c>
      <c r="P112" t="s">
        <v>24</v>
      </c>
      <c r="Q112" t="s">
        <v>183</v>
      </c>
      <c r="R112" s="5" t="str">
        <f t="shared" si="4"/>
        <v>0.08</v>
      </c>
      <c r="S112" s="6" t="str">
        <f t="shared" si="5"/>
        <v>0.04</v>
      </c>
      <c r="T112">
        <f>ROUND(INT(表1[[#This Row],[合同结束日期]]-表1[[#This Row],[合同起始日期]])/365,1)</f>
        <v>5.3</v>
      </c>
    </row>
    <row r="113" spans="1:20">
      <c r="A113" s="1">
        <v>41944</v>
      </c>
      <c r="B113" t="s">
        <v>176</v>
      </c>
      <c r="C113">
        <f t="shared" si="3"/>
        <v>-1</v>
      </c>
      <c r="D113" t="s">
        <v>249</v>
      </c>
      <c r="E113" s="4">
        <v>505995</v>
      </c>
      <c r="F113" s="4">
        <v>55355.853000000003</v>
      </c>
      <c r="G113" s="3">
        <v>0.10940000000000001</v>
      </c>
      <c r="H113" s="7">
        <v>1544.5512820512822</v>
      </c>
      <c r="I113" s="4">
        <v>168.97391025641028</v>
      </c>
      <c r="J113">
        <v>327.59999999999997</v>
      </c>
      <c r="K113" t="s">
        <v>44</v>
      </c>
      <c r="L113" t="s">
        <v>72</v>
      </c>
      <c r="M113" t="s">
        <v>126</v>
      </c>
      <c r="N113" s="2">
        <v>41369</v>
      </c>
      <c r="O113" s="2">
        <v>43254</v>
      </c>
      <c r="P113" t="s">
        <v>24</v>
      </c>
      <c r="Q113" t="s">
        <v>123</v>
      </c>
      <c r="R113" s="5" t="str">
        <f t="shared" si="4"/>
        <v>0.09</v>
      </c>
      <c r="S113" s="6" t="str">
        <f t="shared" si="5"/>
        <v/>
      </c>
      <c r="T113">
        <f>ROUND(INT(表1[[#This Row],[合同结束日期]]-表1[[#This Row],[合同起始日期]])/365,1)</f>
        <v>5.2</v>
      </c>
    </row>
    <row r="114" spans="1:20">
      <c r="A114" s="1">
        <v>41944</v>
      </c>
      <c r="B114" t="s">
        <v>176</v>
      </c>
      <c r="C114">
        <f t="shared" si="3"/>
        <v>-1</v>
      </c>
      <c r="D114" t="s">
        <v>184</v>
      </c>
      <c r="E114" s="4">
        <v>364206</v>
      </c>
      <c r="F114" s="4">
        <v>45707.853000000003</v>
      </c>
      <c r="G114" s="3">
        <v>0.1255</v>
      </c>
      <c r="H114" s="7">
        <v>1958.0967741935483</v>
      </c>
      <c r="I114" s="4">
        <v>245.74114516129035</v>
      </c>
      <c r="J114">
        <v>186</v>
      </c>
      <c r="K114" t="s">
        <v>44</v>
      </c>
      <c r="L114" t="s">
        <v>72</v>
      </c>
      <c r="M114" t="s">
        <v>71</v>
      </c>
      <c r="N114" s="2">
        <v>41334</v>
      </c>
      <c r="O114" s="2">
        <v>43229</v>
      </c>
      <c r="P114" t="s">
        <v>24</v>
      </c>
      <c r="Q114" t="s">
        <v>19</v>
      </c>
      <c r="R114" s="5" t="str">
        <f t="shared" si="4"/>
        <v>0.1</v>
      </c>
      <c r="S114" s="6" t="str">
        <f t="shared" si="5"/>
        <v/>
      </c>
      <c r="T114">
        <f>ROUND(INT(表1[[#This Row],[合同结束日期]]-表1[[#This Row],[合同起始日期]])/365,1)</f>
        <v>5.2</v>
      </c>
    </row>
    <row r="115" spans="1:20">
      <c r="A115" s="1">
        <v>41944</v>
      </c>
      <c r="B115" t="s">
        <v>176</v>
      </c>
      <c r="C115">
        <f t="shared" si="3"/>
        <v>-1</v>
      </c>
      <c r="D115" t="s">
        <v>233</v>
      </c>
      <c r="E115" s="4">
        <v>20254.8</v>
      </c>
      <c r="F115" s="4">
        <v>5999.4717599999994</v>
      </c>
      <c r="G115" s="3">
        <v>0.29619999999999996</v>
      </c>
      <c r="H115" s="7">
        <v>1125.2666666666667</v>
      </c>
      <c r="I115" s="4">
        <v>333.30398666666662</v>
      </c>
      <c r="J115">
        <v>18</v>
      </c>
      <c r="K115" t="s">
        <v>60</v>
      </c>
      <c r="L115" t="s">
        <v>61</v>
      </c>
      <c r="M115" t="s">
        <v>234</v>
      </c>
      <c r="N115" s="2">
        <v>41435</v>
      </c>
      <c r="O115" s="2">
        <v>41912</v>
      </c>
      <c r="P115" t="s">
        <v>14</v>
      </c>
      <c r="Q115">
        <v>0</v>
      </c>
      <c r="R115" s="5">
        <f t="shared" si="4"/>
        <v>0</v>
      </c>
      <c r="S115" s="6" t="str">
        <f t="shared" si="5"/>
        <v/>
      </c>
      <c r="T115">
        <f>ROUND(INT(表1[[#This Row],[合同结束日期]]-表1[[#This Row],[合同起始日期]])/365,1)</f>
        <v>1.3</v>
      </c>
    </row>
    <row r="116" spans="1:20">
      <c r="A116" s="1">
        <v>41944</v>
      </c>
      <c r="B116" t="s">
        <v>176</v>
      </c>
      <c r="C116">
        <f t="shared" si="3"/>
        <v>-1</v>
      </c>
      <c r="D116" t="s">
        <v>291</v>
      </c>
      <c r="E116" s="4">
        <v>34680</v>
      </c>
      <c r="F116" s="4">
        <v>6360.3119999999999</v>
      </c>
      <c r="G116" s="3">
        <v>0.18340000000000001</v>
      </c>
      <c r="H116" s="7">
        <v>1651.4285714285713</v>
      </c>
      <c r="I116" s="4">
        <v>302.87200000000001</v>
      </c>
      <c r="J116">
        <v>21</v>
      </c>
      <c r="K116" t="s">
        <v>60</v>
      </c>
      <c r="L116" t="s">
        <v>61</v>
      </c>
      <c r="M116" t="s">
        <v>234</v>
      </c>
      <c r="N116" s="2">
        <v>41547</v>
      </c>
      <c r="O116" s="2">
        <v>42276</v>
      </c>
      <c r="P116" t="s">
        <v>24</v>
      </c>
      <c r="Q116" t="s">
        <v>78</v>
      </c>
      <c r="R116" s="5" t="str">
        <f t="shared" si="4"/>
        <v>0.07</v>
      </c>
      <c r="S116" s="6" t="str">
        <f t="shared" si="5"/>
        <v/>
      </c>
      <c r="T116">
        <f>ROUND(INT(表1[[#This Row],[合同结束日期]]-表1[[#This Row],[合同起始日期]])/365,1)</f>
        <v>2</v>
      </c>
    </row>
    <row r="117" spans="1:20">
      <c r="A117" s="1">
        <v>41944</v>
      </c>
      <c r="B117" t="s">
        <v>176</v>
      </c>
      <c r="C117">
        <f t="shared" si="3"/>
        <v>-1</v>
      </c>
      <c r="D117" t="s">
        <v>322</v>
      </c>
      <c r="E117" s="4">
        <v>36698.400000000001</v>
      </c>
      <c r="F117" s="4">
        <v>5398.33464</v>
      </c>
      <c r="G117" s="3">
        <v>0.14710000000000001</v>
      </c>
      <c r="H117" s="7">
        <v>1223.28</v>
      </c>
      <c r="I117" s="4">
        <v>179.94448800000001</v>
      </c>
      <c r="J117">
        <v>30</v>
      </c>
      <c r="K117" t="s">
        <v>60</v>
      </c>
      <c r="L117" t="s">
        <v>107</v>
      </c>
      <c r="M117" t="s">
        <v>323</v>
      </c>
      <c r="N117" s="2">
        <v>41730</v>
      </c>
      <c r="O117" s="2">
        <v>42094</v>
      </c>
      <c r="P117" t="s">
        <v>14</v>
      </c>
      <c r="Q117">
        <v>0</v>
      </c>
      <c r="R117" s="5">
        <f t="shared" si="4"/>
        <v>0</v>
      </c>
      <c r="S117" s="6" t="str">
        <f t="shared" si="5"/>
        <v/>
      </c>
      <c r="T117">
        <f>ROUND(INT(表1[[#This Row],[合同结束日期]]-表1[[#This Row],[合同起始日期]])/365,1)</f>
        <v>1</v>
      </c>
    </row>
    <row r="118" spans="1:20">
      <c r="A118" s="1">
        <v>41944</v>
      </c>
      <c r="B118" t="s">
        <v>176</v>
      </c>
      <c r="C118">
        <f t="shared" si="3"/>
        <v>-1</v>
      </c>
      <c r="D118" t="s">
        <v>328</v>
      </c>
      <c r="E118" s="4">
        <v>150889.92000000001</v>
      </c>
      <c r="F118" s="4">
        <v>5401.859136</v>
      </c>
      <c r="G118" s="3">
        <v>3.5799999999999998E-2</v>
      </c>
      <c r="H118" s="7">
        <v>10478.466666666669</v>
      </c>
      <c r="I118" s="4">
        <v>375.1291066666667</v>
      </c>
      <c r="J118">
        <v>14.399999999999999</v>
      </c>
      <c r="K118" t="s">
        <v>60</v>
      </c>
      <c r="L118" t="s">
        <v>107</v>
      </c>
      <c r="M118" t="s">
        <v>329</v>
      </c>
      <c r="N118" s="2">
        <v>41787</v>
      </c>
      <c r="O118" s="2">
        <v>42151</v>
      </c>
      <c r="P118" t="s">
        <v>14</v>
      </c>
      <c r="Q118">
        <v>0</v>
      </c>
      <c r="R118" s="5">
        <f t="shared" si="4"/>
        <v>0</v>
      </c>
      <c r="S118" s="6" t="str">
        <f t="shared" si="5"/>
        <v/>
      </c>
      <c r="T118">
        <f>ROUND(INT(表1[[#This Row],[合同结束日期]]-表1[[#This Row],[合同起始日期]])/365,1)</f>
        <v>1</v>
      </c>
    </row>
    <row r="119" spans="1:20">
      <c r="A119" s="1">
        <v>41944</v>
      </c>
      <c r="B119" t="s">
        <v>176</v>
      </c>
      <c r="C119">
        <f t="shared" si="3"/>
        <v>-1</v>
      </c>
      <c r="D119" t="s">
        <v>331</v>
      </c>
      <c r="E119" s="4">
        <v>141782.39999999999</v>
      </c>
      <c r="F119" s="4">
        <v>5401.9094399999994</v>
      </c>
      <c r="G119" s="3">
        <v>3.8099999999999995E-2</v>
      </c>
      <c r="H119" s="7">
        <v>9846</v>
      </c>
      <c r="I119" s="4">
        <v>375.13260000000002</v>
      </c>
      <c r="J119">
        <v>14.399999999999999</v>
      </c>
      <c r="K119" t="s">
        <v>60</v>
      </c>
      <c r="L119" t="s">
        <v>107</v>
      </c>
      <c r="M119" t="s">
        <v>332</v>
      </c>
      <c r="N119" s="2">
        <v>41793</v>
      </c>
      <c r="O119" s="2">
        <v>42157</v>
      </c>
      <c r="P119" t="s">
        <v>14</v>
      </c>
      <c r="Q119">
        <v>0</v>
      </c>
      <c r="R119" s="5">
        <f t="shared" si="4"/>
        <v>0</v>
      </c>
      <c r="S119" s="6" t="str">
        <f t="shared" si="5"/>
        <v/>
      </c>
      <c r="T119">
        <f>ROUND(INT(表1[[#This Row],[合同结束日期]]-表1[[#This Row],[合同起始日期]])/365,1)</f>
        <v>1</v>
      </c>
    </row>
    <row r="120" spans="1:20">
      <c r="A120" s="1">
        <v>41944</v>
      </c>
      <c r="B120" t="s">
        <v>176</v>
      </c>
      <c r="C120">
        <f t="shared" si="3"/>
        <v>-1</v>
      </c>
      <c r="D120" t="s">
        <v>333</v>
      </c>
      <c r="E120" s="4">
        <v>22272</v>
      </c>
      <c r="F120" s="4">
        <v>2227.1999999999998</v>
      </c>
      <c r="G120" s="3">
        <v>9.9999999999999992E-2</v>
      </c>
      <c r="H120" s="7">
        <v>9280</v>
      </c>
      <c r="I120" s="4">
        <v>928</v>
      </c>
      <c r="J120">
        <v>2.4</v>
      </c>
      <c r="K120" t="s">
        <v>44</v>
      </c>
      <c r="L120" t="s">
        <v>46</v>
      </c>
      <c r="M120" t="s">
        <v>187</v>
      </c>
      <c r="N120" s="2">
        <v>41812</v>
      </c>
      <c r="O120" s="2">
        <v>42176</v>
      </c>
      <c r="P120" t="s">
        <v>18</v>
      </c>
      <c r="Q120" t="s">
        <v>19</v>
      </c>
      <c r="R120" s="5" t="str">
        <f t="shared" si="4"/>
        <v>0.1</v>
      </c>
      <c r="S120" s="6" t="str">
        <f t="shared" si="5"/>
        <v/>
      </c>
      <c r="T120">
        <f>ROUND(INT(表1[[#This Row],[合同结束日期]]-表1[[#This Row],[合同起始日期]])/365,1)</f>
        <v>1</v>
      </c>
    </row>
    <row r="121" spans="1:20">
      <c r="A121" s="1">
        <v>41944</v>
      </c>
      <c r="B121" t="s">
        <v>176</v>
      </c>
      <c r="C121">
        <f t="shared" si="3"/>
        <v>-1</v>
      </c>
      <c r="D121" t="s">
        <v>186</v>
      </c>
      <c r="E121" s="4">
        <v>234594</v>
      </c>
      <c r="F121" s="4">
        <v>36690.501600000003</v>
      </c>
      <c r="G121" s="3">
        <v>0.15640000000000001</v>
      </c>
      <c r="H121" s="7">
        <v>7819.8</v>
      </c>
      <c r="I121" s="4">
        <v>1223.0167200000001</v>
      </c>
      <c r="J121">
        <v>30</v>
      </c>
      <c r="K121" t="s">
        <v>44</v>
      </c>
      <c r="L121" t="s">
        <v>46</v>
      </c>
      <c r="M121" t="s">
        <v>187</v>
      </c>
      <c r="N121" s="2">
        <v>41327</v>
      </c>
      <c r="O121" s="2">
        <v>42133</v>
      </c>
      <c r="P121" t="s">
        <v>24</v>
      </c>
      <c r="Q121" t="s">
        <v>25</v>
      </c>
      <c r="R121" s="5" t="str">
        <f t="shared" si="4"/>
        <v>0.15</v>
      </c>
      <c r="S121" s="6" t="str">
        <f t="shared" si="5"/>
        <v/>
      </c>
      <c r="T121">
        <f>ROUND(INT(表1[[#This Row],[合同结束日期]]-表1[[#This Row],[合同起始日期]])/365,1)</f>
        <v>2.2000000000000002</v>
      </c>
    </row>
    <row r="122" spans="1:20">
      <c r="A122" s="1">
        <v>41944</v>
      </c>
      <c r="B122" t="s">
        <v>176</v>
      </c>
      <c r="C122">
        <f t="shared" si="3"/>
        <v>-1</v>
      </c>
      <c r="D122" t="s">
        <v>188</v>
      </c>
      <c r="E122" s="4">
        <v>79492.800000000003</v>
      </c>
      <c r="F122" s="4">
        <v>13466.080320000001</v>
      </c>
      <c r="G122" s="3">
        <v>0.1694</v>
      </c>
      <c r="H122" s="7">
        <v>1298.9019607843138</v>
      </c>
      <c r="I122" s="4">
        <v>220.03399215686278</v>
      </c>
      <c r="J122">
        <v>61.199999999999996</v>
      </c>
      <c r="K122" t="s">
        <v>44</v>
      </c>
      <c r="L122" t="s">
        <v>46</v>
      </c>
      <c r="M122" t="s">
        <v>187</v>
      </c>
      <c r="N122" s="2">
        <v>41337</v>
      </c>
      <c r="O122" s="2">
        <v>42499</v>
      </c>
      <c r="P122" t="s">
        <v>24</v>
      </c>
      <c r="Q122" t="s">
        <v>65</v>
      </c>
      <c r="R122" s="5" t="str">
        <f t="shared" si="4"/>
        <v>0.12</v>
      </c>
      <c r="S122" s="6" t="str">
        <f t="shared" si="5"/>
        <v/>
      </c>
      <c r="T122">
        <f>ROUND(INT(表1[[#This Row],[合同结束日期]]-表1[[#This Row],[合同起始日期]])/365,1)</f>
        <v>3.2</v>
      </c>
    </row>
    <row r="123" spans="1:20">
      <c r="A123" s="1">
        <v>41944</v>
      </c>
      <c r="B123" t="s">
        <v>176</v>
      </c>
      <c r="C123">
        <f t="shared" si="3"/>
        <v>-1</v>
      </c>
      <c r="D123" t="s">
        <v>189</v>
      </c>
      <c r="E123" s="4">
        <v>135112.79999999999</v>
      </c>
      <c r="F123" s="4">
        <v>22469.25864</v>
      </c>
      <c r="G123" s="3">
        <v>0.1663</v>
      </c>
      <c r="H123" s="7">
        <v>1563.8055555555557</v>
      </c>
      <c r="I123" s="4">
        <v>260.06086388888889</v>
      </c>
      <c r="J123">
        <v>86.399999999999991</v>
      </c>
      <c r="K123" t="s">
        <v>44</v>
      </c>
      <c r="L123" t="s">
        <v>46</v>
      </c>
      <c r="M123" t="s">
        <v>187</v>
      </c>
      <c r="N123" s="2">
        <v>41298</v>
      </c>
      <c r="O123" s="2">
        <v>42499</v>
      </c>
      <c r="P123" t="s">
        <v>24</v>
      </c>
      <c r="Q123" t="s">
        <v>28</v>
      </c>
      <c r="R123" s="5" t="str">
        <f t="shared" si="4"/>
        <v>0.13</v>
      </c>
      <c r="S123" s="6" t="str">
        <f t="shared" si="5"/>
        <v/>
      </c>
      <c r="T123">
        <f>ROUND(INT(表1[[#This Row],[合同结束日期]]-表1[[#This Row],[合同起始日期]])/365,1)</f>
        <v>3.3</v>
      </c>
    </row>
    <row r="124" spans="1:20">
      <c r="A124" s="1">
        <v>41944</v>
      </c>
      <c r="B124" t="s">
        <v>176</v>
      </c>
      <c r="C124">
        <f t="shared" si="3"/>
        <v>-1</v>
      </c>
      <c r="D124" t="s">
        <v>190</v>
      </c>
      <c r="E124" s="4">
        <v>79911.599999999991</v>
      </c>
      <c r="F124" s="4">
        <v>28512.458879999998</v>
      </c>
      <c r="G124" s="3">
        <v>0.35680000000000001</v>
      </c>
      <c r="H124" s="7">
        <v>924.90277777777771</v>
      </c>
      <c r="I124" s="4">
        <v>330.0053111111111</v>
      </c>
      <c r="J124">
        <v>86.399999999999991</v>
      </c>
      <c r="K124" t="s">
        <v>44</v>
      </c>
      <c r="L124" t="s">
        <v>46</v>
      </c>
      <c r="M124" t="s">
        <v>45</v>
      </c>
      <c r="N124" s="2">
        <v>41282</v>
      </c>
      <c r="O124" s="2">
        <v>43229</v>
      </c>
      <c r="P124" t="s">
        <v>24</v>
      </c>
      <c r="Q124" t="s">
        <v>59</v>
      </c>
      <c r="R124" s="5" t="str">
        <f t="shared" si="4"/>
        <v>0.16</v>
      </c>
      <c r="S124" s="6" t="str">
        <f t="shared" si="5"/>
        <v/>
      </c>
      <c r="T124">
        <f>ROUND(INT(表1[[#This Row],[合同结束日期]]-表1[[#This Row],[合同起始日期]])/365,1)</f>
        <v>5.3</v>
      </c>
    </row>
    <row r="125" spans="1:20">
      <c r="A125" s="1">
        <v>41944</v>
      </c>
      <c r="B125" t="s">
        <v>176</v>
      </c>
      <c r="C125">
        <f t="shared" si="3"/>
        <v>-1</v>
      </c>
      <c r="D125" t="s">
        <v>250</v>
      </c>
      <c r="E125" s="4">
        <v>171183.6</v>
      </c>
      <c r="F125" s="4">
        <v>32610.475799999997</v>
      </c>
      <c r="G125" s="3">
        <v>0.19049999999999997</v>
      </c>
      <c r="H125" s="7">
        <v>997.57342657342667</v>
      </c>
      <c r="I125" s="4">
        <v>190.03773776223775</v>
      </c>
      <c r="J125">
        <v>171.6</v>
      </c>
      <c r="K125" t="s">
        <v>60</v>
      </c>
      <c r="L125" t="s">
        <v>116</v>
      </c>
      <c r="M125" t="s">
        <v>251</v>
      </c>
      <c r="N125" s="2">
        <v>41423</v>
      </c>
      <c r="O125" s="2">
        <v>42182</v>
      </c>
      <c r="P125" t="s">
        <v>24</v>
      </c>
      <c r="Q125" t="s">
        <v>83</v>
      </c>
      <c r="R125" s="5" t="str">
        <f t="shared" si="4"/>
        <v>0.14</v>
      </c>
      <c r="S125" s="6" t="str">
        <f t="shared" si="5"/>
        <v/>
      </c>
      <c r="T125">
        <f>ROUND(INT(表1[[#This Row],[合同结束日期]]-表1[[#This Row],[合同起始日期]])/365,1)</f>
        <v>2.1</v>
      </c>
    </row>
    <row r="126" spans="1:20">
      <c r="A126" s="1">
        <v>41944</v>
      </c>
      <c r="B126" t="s">
        <v>176</v>
      </c>
      <c r="C126">
        <f t="shared" si="3"/>
        <v>-1</v>
      </c>
      <c r="D126" t="s">
        <v>252</v>
      </c>
      <c r="E126" s="4">
        <v>149911.13999999998</v>
      </c>
      <c r="F126" s="4">
        <v>34059.811007999997</v>
      </c>
      <c r="G126" s="3">
        <v>0.22720000000000001</v>
      </c>
      <c r="H126" s="7">
        <v>726.31366279069755</v>
      </c>
      <c r="I126" s="4">
        <v>165.01846418604649</v>
      </c>
      <c r="J126">
        <v>206.4</v>
      </c>
      <c r="K126" t="s">
        <v>44</v>
      </c>
      <c r="L126" t="s">
        <v>46</v>
      </c>
      <c r="M126" t="s">
        <v>45</v>
      </c>
      <c r="N126" s="2">
        <v>41409</v>
      </c>
      <c r="O126" s="2">
        <v>42929</v>
      </c>
      <c r="P126" t="s">
        <v>24</v>
      </c>
      <c r="Q126" t="s">
        <v>19</v>
      </c>
      <c r="R126" s="5" t="str">
        <f t="shared" si="4"/>
        <v>0.1</v>
      </c>
      <c r="S126" s="6" t="str">
        <f t="shared" si="5"/>
        <v/>
      </c>
      <c r="T126">
        <f>ROUND(INT(表1[[#This Row],[合同结束日期]]-表1[[#This Row],[合同起始日期]])/365,1)</f>
        <v>4.2</v>
      </c>
    </row>
    <row r="127" spans="1:20">
      <c r="A127" s="1">
        <v>41944</v>
      </c>
      <c r="B127" t="s">
        <v>176</v>
      </c>
      <c r="C127">
        <f t="shared" si="3"/>
        <v>-1</v>
      </c>
      <c r="D127" t="s">
        <v>281</v>
      </c>
      <c r="E127" s="4">
        <v>279544.08000000007</v>
      </c>
      <c r="F127" s="4">
        <v>54287.460336000004</v>
      </c>
      <c r="G127" s="3">
        <v>0.19419999999999996</v>
      </c>
      <c r="H127" s="7">
        <v>1287.0353591160226</v>
      </c>
      <c r="I127" s="4">
        <v>249.94226674033152</v>
      </c>
      <c r="J127">
        <v>217.2</v>
      </c>
      <c r="K127" t="s">
        <v>60</v>
      </c>
      <c r="L127" t="s">
        <v>116</v>
      </c>
      <c r="M127" t="s">
        <v>145</v>
      </c>
      <c r="N127" s="2">
        <v>41456</v>
      </c>
      <c r="O127" s="2">
        <v>42245</v>
      </c>
      <c r="P127" t="s">
        <v>24</v>
      </c>
      <c r="Q127" t="s">
        <v>83</v>
      </c>
      <c r="R127" s="5" t="str">
        <f t="shared" si="4"/>
        <v>0.14</v>
      </c>
      <c r="S127" s="6" t="str">
        <f t="shared" si="5"/>
        <v/>
      </c>
      <c r="T127">
        <f>ROUND(INT(表1[[#This Row],[合同结束日期]]-表1[[#This Row],[合同起始日期]])/365,1)</f>
        <v>2.2000000000000002</v>
      </c>
    </row>
    <row r="128" spans="1:20">
      <c r="A128" s="1">
        <v>41944</v>
      </c>
      <c r="B128" t="s">
        <v>176</v>
      </c>
      <c r="C128">
        <f t="shared" ref="C128:C191" si="6">IF($B128="负一层",-1,IF($B128="负一夹层",0,IF($B128="一层",1,IF($B128="二层",2,IF($B128="三层",3,IF($B128="四层",4))))))</f>
        <v>-1</v>
      </c>
      <c r="D128" t="s">
        <v>253</v>
      </c>
      <c r="E128" s="4">
        <v>98107.68</v>
      </c>
      <c r="F128" s="4">
        <v>30717.514608000009</v>
      </c>
      <c r="G128" s="3">
        <v>0.3131000000000001</v>
      </c>
      <c r="H128" s="7">
        <v>638.72187499999995</v>
      </c>
      <c r="I128" s="4">
        <v>199.98381906250006</v>
      </c>
      <c r="J128">
        <v>153.6</v>
      </c>
      <c r="K128" t="s">
        <v>60</v>
      </c>
      <c r="L128" t="s">
        <v>116</v>
      </c>
      <c r="M128" t="s">
        <v>145</v>
      </c>
      <c r="N128" s="2">
        <v>41456</v>
      </c>
      <c r="O128" s="2">
        <v>42231</v>
      </c>
      <c r="P128" t="s">
        <v>18</v>
      </c>
      <c r="Q128" t="s">
        <v>25</v>
      </c>
      <c r="R128" s="5" t="str">
        <f t="shared" ref="R128:R191" si="7">IF(ISERROR(FIND(",",$Q128)),$Q128,LEFT($Q128,FIND(",",$Q128)-1))</f>
        <v>0.15</v>
      </c>
      <c r="S128" s="6" t="str">
        <f t="shared" si="5"/>
        <v/>
      </c>
      <c r="T128">
        <f>ROUND(INT(表1[[#This Row],[合同结束日期]]-表1[[#This Row],[合同起始日期]])/365,1)</f>
        <v>2.1</v>
      </c>
    </row>
    <row r="129" spans="1:20">
      <c r="A129" s="1">
        <v>41944</v>
      </c>
      <c r="B129" t="s">
        <v>176</v>
      </c>
      <c r="C129">
        <f t="shared" si="6"/>
        <v>-1</v>
      </c>
      <c r="D129" t="s">
        <v>361</v>
      </c>
      <c r="E129" s="4">
        <v>6715.2</v>
      </c>
      <c r="F129" s="4">
        <v>8639.776319999999</v>
      </c>
      <c r="G129" s="3">
        <v>1.2866</v>
      </c>
      <c r="H129" s="7">
        <v>186.53333333333333</v>
      </c>
      <c r="I129" s="4">
        <v>239.99378666666664</v>
      </c>
      <c r="J129">
        <v>36</v>
      </c>
      <c r="K129" t="s">
        <v>76</v>
      </c>
      <c r="L129" t="s">
        <v>276</v>
      </c>
      <c r="M129" t="s">
        <v>276</v>
      </c>
      <c r="N129" s="2">
        <v>41943</v>
      </c>
      <c r="O129" s="2">
        <v>42673</v>
      </c>
      <c r="P129" t="s">
        <v>14</v>
      </c>
      <c r="Q129" t="s">
        <v>362</v>
      </c>
      <c r="R129" s="5" t="str">
        <f t="shared" si="7"/>
        <v>0.</v>
      </c>
      <c r="S129" s="6" t="str">
        <f t="shared" ref="S129:S192" si="8">IF(ISERROR(FIND(",",$Q129)),"",RIGHT($Q129,LEN($Q129)-FIND(",",$Q129)))</f>
        <v>0.15</v>
      </c>
      <c r="T129">
        <f>ROUND(INT(表1[[#This Row],[合同结束日期]]-表1[[#This Row],[合同起始日期]])/365,1)</f>
        <v>2</v>
      </c>
    </row>
    <row r="130" spans="1:20">
      <c r="A130" s="1">
        <v>41944</v>
      </c>
      <c r="B130" t="s">
        <v>176</v>
      </c>
      <c r="C130">
        <f t="shared" si="6"/>
        <v>-1</v>
      </c>
      <c r="D130" t="s">
        <v>363</v>
      </c>
      <c r="E130" s="4">
        <v>43348.560000000005</v>
      </c>
      <c r="F130" s="4">
        <v>9181.2250079999994</v>
      </c>
      <c r="G130" s="3">
        <v>0.21179999999999996</v>
      </c>
      <c r="H130" s="7">
        <v>1204.1266666666668</v>
      </c>
      <c r="I130" s="4">
        <v>255.03402799999998</v>
      </c>
      <c r="J130">
        <v>36</v>
      </c>
      <c r="K130" t="s">
        <v>76</v>
      </c>
      <c r="L130" t="s">
        <v>276</v>
      </c>
      <c r="M130" t="s">
        <v>276</v>
      </c>
      <c r="N130" s="2">
        <v>41942</v>
      </c>
      <c r="O130" s="2">
        <v>42672</v>
      </c>
      <c r="P130" t="s">
        <v>14</v>
      </c>
      <c r="Q130" t="s">
        <v>362</v>
      </c>
      <c r="R130" s="5" t="str">
        <f t="shared" si="7"/>
        <v>0.</v>
      </c>
      <c r="S130" s="6" t="str">
        <f t="shared" si="8"/>
        <v>0.15</v>
      </c>
      <c r="T130">
        <f>ROUND(INT(表1[[#This Row],[合同结束日期]]-表1[[#This Row],[合同起始日期]])/365,1)</f>
        <v>2</v>
      </c>
    </row>
    <row r="131" spans="1:20">
      <c r="A131" s="1">
        <v>41944</v>
      </c>
      <c r="B131" t="s">
        <v>176</v>
      </c>
      <c r="C131">
        <f t="shared" si="6"/>
        <v>-1</v>
      </c>
      <c r="D131" t="s">
        <v>192</v>
      </c>
      <c r="E131" s="4">
        <v>199031.40000000005</v>
      </c>
      <c r="F131" s="4">
        <v>37537.322039999999</v>
      </c>
      <c r="G131" s="3">
        <v>0.18859999999999993</v>
      </c>
      <c r="H131" s="7">
        <v>1745.889473684211</v>
      </c>
      <c r="I131" s="4">
        <v>329.27475473684211</v>
      </c>
      <c r="J131">
        <v>114</v>
      </c>
      <c r="K131" t="s">
        <v>11</v>
      </c>
      <c r="L131" t="s">
        <v>12</v>
      </c>
      <c r="M131" t="s">
        <v>193</v>
      </c>
      <c r="N131" s="2">
        <v>41358</v>
      </c>
      <c r="O131" s="2">
        <v>42133</v>
      </c>
      <c r="P131" t="s">
        <v>24</v>
      </c>
      <c r="Q131" t="s">
        <v>59</v>
      </c>
      <c r="R131" s="5" t="str">
        <f t="shared" si="7"/>
        <v>0.16</v>
      </c>
      <c r="S131" s="6" t="str">
        <f t="shared" si="8"/>
        <v/>
      </c>
      <c r="T131">
        <f>ROUND(INT(表1[[#This Row],[合同结束日期]]-表1[[#This Row],[合同起始日期]])/365,1)</f>
        <v>2.1</v>
      </c>
    </row>
    <row r="132" spans="1:20">
      <c r="A132" s="1">
        <v>41944</v>
      </c>
      <c r="B132" t="s">
        <v>176</v>
      </c>
      <c r="C132">
        <f t="shared" si="6"/>
        <v>-1</v>
      </c>
      <c r="D132" t="s">
        <v>194</v>
      </c>
      <c r="E132" s="4">
        <v>433502.39999999997</v>
      </c>
      <c r="F132" s="4">
        <v>46081.305119999997</v>
      </c>
      <c r="G132" s="3">
        <v>0.10630000000000001</v>
      </c>
      <c r="H132" s="7">
        <v>3010.4333333333329</v>
      </c>
      <c r="I132" s="4">
        <v>320.0090633333333</v>
      </c>
      <c r="J132">
        <v>144</v>
      </c>
      <c r="K132" t="s">
        <v>66</v>
      </c>
      <c r="L132" t="s">
        <v>66</v>
      </c>
      <c r="M132" t="s">
        <v>66</v>
      </c>
      <c r="N132" s="2">
        <v>41347</v>
      </c>
      <c r="O132" s="2">
        <v>42133</v>
      </c>
      <c r="P132" t="s">
        <v>24</v>
      </c>
      <c r="Q132" t="s">
        <v>195</v>
      </c>
      <c r="R132" s="5" t="str">
        <f t="shared" si="7"/>
        <v>0.09</v>
      </c>
      <c r="S132" s="6" t="str">
        <f t="shared" si="8"/>
        <v>0.</v>
      </c>
      <c r="T132">
        <f>ROUND(INT(表1[[#This Row],[合同结束日期]]-表1[[#This Row],[合同起始日期]])/365,1)</f>
        <v>2.2000000000000002</v>
      </c>
    </row>
    <row r="133" spans="1:20">
      <c r="A133" s="1">
        <v>41944</v>
      </c>
      <c r="B133" t="s">
        <v>176</v>
      </c>
      <c r="C133">
        <f t="shared" si="6"/>
        <v>-1</v>
      </c>
      <c r="D133" t="s">
        <v>196</v>
      </c>
      <c r="E133" s="4">
        <v>279679.24800000002</v>
      </c>
      <c r="F133" s="4">
        <v>49363.387272000007</v>
      </c>
      <c r="G133" s="3">
        <v>0.17650000000000002</v>
      </c>
      <c r="H133" s="7">
        <v>1246.3424598930483</v>
      </c>
      <c r="I133" s="4">
        <v>219.97944417112302</v>
      </c>
      <c r="J133">
        <v>224.4</v>
      </c>
      <c r="K133" t="s">
        <v>60</v>
      </c>
      <c r="L133" t="s">
        <v>61</v>
      </c>
      <c r="M133" t="s">
        <v>197</v>
      </c>
      <c r="N133" s="2">
        <v>41284</v>
      </c>
      <c r="O133" s="2">
        <v>42499</v>
      </c>
      <c r="P133" t="s">
        <v>24</v>
      </c>
      <c r="Q133" t="s">
        <v>28</v>
      </c>
      <c r="R133" s="5" t="str">
        <f t="shared" si="7"/>
        <v>0.13</v>
      </c>
      <c r="S133" s="6" t="str">
        <f t="shared" si="8"/>
        <v/>
      </c>
      <c r="T133">
        <f>ROUND(INT(表1[[#This Row],[合同结束日期]]-表1[[#This Row],[合同起始日期]])/365,1)</f>
        <v>3.3</v>
      </c>
    </row>
    <row r="134" spans="1:20">
      <c r="A134" s="1">
        <v>41944</v>
      </c>
      <c r="B134" t="s">
        <v>176</v>
      </c>
      <c r="C134">
        <f t="shared" si="6"/>
        <v>-1</v>
      </c>
      <c r="D134" t="s">
        <v>198</v>
      </c>
      <c r="E134" s="4">
        <v>27073.200000000001</v>
      </c>
      <c r="F134" s="4">
        <v>19140.752400000001</v>
      </c>
      <c r="G134" s="3">
        <v>0.70700000000000007</v>
      </c>
      <c r="H134" s="7">
        <v>410.2</v>
      </c>
      <c r="I134" s="4">
        <v>290.01140000000004</v>
      </c>
      <c r="J134">
        <v>66</v>
      </c>
      <c r="K134" t="s">
        <v>66</v>
      </c>
      <c r="L134" t="s">
        <v>66</v>
      </c>
      <c r="M134" t="s">
        <v>66</v>
      </c>
      <c r="N134" s="2">
        <v>41283</v>
      </c>
      <c r="O134" s="2">
        <v>42133</v>
      </c>
      <c r="P134" t="s">
        <v>24</v>
      </c>
      <c r="Q134" t="s">
        <v>25</v>
      </c>
      <c r="R134" s="5" t="str">
        <f t="shared" si="7"/>
        <v>0.15</v>
      </c>
      <c r="S134" s="6" t="str">
        <f t="shared" si="8"/>
        <v/>
      </c>
      <c r="T134">
        <f>ROUND(INT(表1[[#This Row],[合同结束日期]]-表1[[#This Row],[合同起始日期]])/365,1)</f>
        <v>2.2999999999999998</v>
      </c>
    </row>
    <row r="135" spans="1:20">
      <c r="A135" s="1">
        <v>41944</v>
      </c>
      <c r="B135" t="s">
        <v>176</v>
      </c>
      <c r="C135">
        <f t="shared" si="6"/>
        <v>-1</v>
      </c>
      <c r="D135" t="s">
        <v>199</v>
      </c>
      <c r="E135" s="4">
        <v>201630</v>
      </c>
      <c r="F135" s="4">
        <v>19437.132000000001</v>
      </c>
      <c r="G135" s="3">
        <v>9.6400000000000013E-2</v>
      </c>
      <c r="H135" s="7">
        <v>3111.5740740740744</v>
      </c>
      <c r="I135" s="4">
        <v>299.95574074074079</v>
      </c>
      <c r="J135">
        <v>64.8</v>
      </c>
      <c r="K135" t="s">
        <v>44</v>
      </c>
      <c r="L135" t="s">
        <v>46</v>
      </c>
      <c r="M135" t="s">
        <v>187</v>
      </c>
      <c r="N135" s="2">
        <v>41332</v>
      </c>
      <c r="O135" s="2">
        <v>42499</v>
      </c>
      <c r="P135" t="s">
        <v>14</v>
      </c>
      <c r="Q135" t="s">
        <v>37</v>
      </c>
      <c r="R135" s="5" t="str">
        <f t="shared" si="7"/>
        <v>0.</v>
      </c>
      <c r="S135" s="6" t="str">
        <f t="shared" si="8"/>
        <v/>
      </c>
      <c r="T135">
        <f>ROUND(INT(表1[[#This Row],[合同结束日期]]-表1[[#This Row],[合同起始日期]])/365,1)</f>
        <v>3.2</v>
      </c>
    </row>
    <row r="136" spans="1:20">
      <c r="A136" s="1">
        <v>41944</v>
      </c>
      <c r="B136" t="s">
        <v>176</v>
      </c>
      <c r="C136">
        <f t="shared" si="6"/>
        <v>-1</v>
      </c>
      <c r="D136" t="s">
        <v>200</v>
      </c>
      <c r="E136" s="4">
        <v>108811.23599999999</v>
      </c>
      <c r="F136" s="4">
        <v>18726.4137156</v>
      </c>
      <c r="G136" s="3">
        <v>0.1721</v>
      </c>
      <c r="H136" s="7">
        <v>2266.9007499999998</v>
      </c>
      <c r="I136" s="4">
        <v>390.13361907500001</v>
      </c>
      <c r="J136">
        <v>48</v>
      </c>
      <c r="K136" t="s">
        <v>44</v>
      </c>
      <c r="L136" t="s">
        <v>46</v>
      </c>
      <c r="M136" t="s">
        <v>187</v>
      </c>
      <c r="N136" s="2">
        <v>41281</v>
      </c>
      <c r="O136" s="2">
        <v>42133</v>
      </c>
      <c r="P136" t="s">
        <v>24</v>
      </c>
      <c r="Q136" t="s">
        <v>25</v>
      </c>
      <c r="R136" s="5" t="str">
        <f t="shared" si="7"/>
        <v>0.15</v>
      </c>
      <c r="S136" s="6" t="str">
        <f t="shared" si="8"/>
        <v/>
      </c>
      <c r="T136">
        <f>ROUND(INT(表1[[#This Row],[合同结束日期]]-表1[[#This Row],[合同起始日期]])/365,1)</f>
        <v>2.2999999999999998</v>
      </c>
    </row>
    <row r="137" spans="1:20">
      <c r="A137" s="1">
        <v>41944</v>
      </c>
      <c r="B137" t="s">
        <v>176</v>
      </c>
      <c r="C137">
        <f t="shared" si="6"/>
        <v>-1</v>
      </c>
      <c r="D137" t="s">
        <v>201</v>
      </c>
      <c r="E137" s="4">
        <v>224506.8</v>
      </c>
      <c r="F137" s="4">
        <v>32620.838040000002</v>
      </c>
      <c r="G137" s="3">
        <v>0.14530000000000001</v>
      </c>
      <c r="H137" s="7">
        <v>1239</v>
      </c>
      <c r="I137" s="4">
        <v>180.02670000000003</v>
      </c>
      <c r="J137">
        <v>181.2</v>
      </c>
      <c r="K137" t="s">
        <v>44</v>
      </c>
      <c r="L137" t="s">
        <v>72</v>
      </c>
      <c r="M137" t="s">
        <v>71</v>
      </c>
      <c r="N137" s="2">
        <v>41329</v>
      </c>
      <c r="O137" s="2">
        <v>43229</v>
      </c>
      <c r="P137" t="s">
        <v>24</v>
      </c>
      <c r="Q137" t="s">
        <v>19</v>
      </c>
      <c r="R137" s="5" t="str">
        <f t="shared" si="7"/>
        <v>0.1</v>
      </c>
      <c r="S137" s="6" t="str">
        <f t="shared" si="8"/>
        <v/>
      </c>
      <c r="T137">
        <f>ROUND(INT(表1[[#This Row],[合同结束日期]]-表1[[#This Row],[合同起始日期]])/365,1)</f>
        <v>5.2</v>
      </c>
    </row>
    <row r="138" spans="1:20">
      <c r="A138" s="1">
        <v>41944</v>
      </c>
      <c r="B138" t="s">
        <v>176</v>
      </c>
      <c r="C138">
        <f t="shared" si="6"/>
        <v>-1</v>
      </c>
      <c r="D138" t="s">
        <v>202</v>
      </c>
      <c r="E138" s="4">
        <v>133114.56</v>
      </c>
      <c r="F138" s="4">
        <v>19088.627904000001</v>
      </c>
      <c r="G138" s="3">
        <v>0.1434</v>
      </c>
      <c r="H138" s="7">
        <v>1499.037837837838</v>
      </c>
      <c r="I138" s="4">
        <v>214.96202594594595</v>
      </c>
      <c r="J138">
        <v>88.8</v>
      </c>
      <c r="K138" t="s">
        <v>44</v>
      </c>
      <c r="L138" t="s">
        <v>46</v>
      </c>
      <c r="M138" t="s">
        <v>45</v>
      </c>
      <c r="N138" s="2">
        <v>41335</v>
      </c>
      <c r="O138" s="2">
        <v>43229</v>
      </c>
      <c r="P138" t="s">
        <v>24</v>
      </c>
      <c r="Q138" t="s">
        <v>48</v>
      </c>
      <c r="R138" s="5" t="str">
        <f t="shared" si="7"/>
        <v>0.11</v>
      </c>
      <c r="S138" s="6" t="str">
        <f t="shared" si="8"/>
        <v/>
      </c>
      <c r="T138">
        <f>ROUND(INT(表1[[#This Row],[合同结束日期]]-表1[[#This Row],[合同起始日期]])/365,1)</f>
        <v>5.2</v>
      </c>
    </row>
    <row r="139" spans="1:20">
      <c r="A139" s="1">
        <v>41944</v>
      </c>
      <c r="B139" t="s">
        <v>176</v>
      </c>
      <c r="C139">
        <f t="shared" si="6"/>
        <v>-1</v>
      </c>
      <c r="D139" t="s">
        <v>203</v>
      </c>
      <c r="E139" s="4">
        <v>122936.4</v>
      </c>
      <c r="F139" s="4">
        <v>18747.800999999999</v>
      </c>
      <c r="G139" s="3">
        <v>0.1525</v>
      </c>
      <c r="H139" s="7">
        <v>2227.108695652174</v>
      </c>
      <c r="I139" s="4">
        <v>339.63407608695655</v>
      </c>
      <c r="J139">
        <v>55.199999999999996</v>
      </c>
      <c r="K139" t="s">
        <v>44</v>
      </c>
      <c r="L139" t="s">
        <v>46</v>
      </c>
      <c r="M139" t="s">
        <v>187</v>
      </c>
      <c r="N139" s="2">
        <v>41304</v>
      </c>
      <c r="O139" s="2">
        <v>42133</v>
      </c>
      <c r="P139" t="s">
        <v>24</v>
      </c>
      <c r="Q139" t="s">
        <v>28</v>
      </c>
      <c r="R139" s="5" t="str">
        <f t="shared" si="7"/>
        <v>0.13</v>
      </c>
      <c r="S139" s="6" t="str">
        <f t="shared" si="8"/>
        <v/>
      </c>
      <c r="T139">
        <f>ROUND(INT(表1[[#This Row],[合同结束日期]]-表1[[#This Row],[合同起始日期]])/365,1)</f>
        <v>2.2999999999999998</v>
      </c>
    </row>
    <row r="140" spans="1:20">
      <c r="A140" s="1">
        <v>41944</v>
      </c>
      <c r="B140" t="s">
        <v>176</v>
      </c>
      <c r="C140">
        <f t="shared" si="6"/>
        <v>-1</v>
      </c>
      <c r="D140" t="s">
        <v>347</v>
      </c>
      <c r="E140" s="4">
        <v>202186.43999999992</v>
      </c>
      <c r="F140" s="4">
        <v>59948.279460000005</v>
      </c>
      <c r="G140" s="3">
        <v>0.29650000000000015</v>
      </c>
      <c r="H140" s="7">
        <v>505.97207207207191</v>
      </c>
      <c r="I140" s="4">
        <v>150.0207193693694</v>
      </c>
      <c r="J140">
        <v>399.59999999999997</v>
      </c>
      <c r="K140" t="s">
        <v>44</v>
      </c>
      <c r="L140" t="s">
        <v>46</v>
      </c>
      <c r="M140" t="s">
        <v>348</v>
      </c>
      <c r="N140" s="2">
        <v>41838</v>
      </c>
      <c r="O140" s="2">
        <v>42933</v>
      </c>
      <c r="P140" t="s">
        <v>18</v>
      </c>
      <c r="Q140" t="s">
        <v>123</v>
      </c>
      <c r="R140" s="5" t="str">
        <f t="shared" si="7"/>
        <v>0.09</v>
      </c>
      <c r="S140" s="6" t="str">
        <f t="shared" si="8"/>
        <v/>
      </c>
      <c r="T140">
        <f>ROUND(INT(表1[[#This Row],[合同结束日期]]-表1[[#This Row],[合同起始日期]])/365,1)</f>
        <v>3</v>
      </c>
    </row>
    <row r="141" spans="1:20">
      <c r="A141" s="1">
        <v>41944</v>
      </c>
      <c r="B141" t="s">
        <v>176</v>
      </c>
      <c r="C141">
        <f t="shared" si="6"/>
        <v>-1</v>
      </c>
      <c r="D141" t="s">
        <v>206</v>
      </c>
      <c r="E141" s="4">
        <v>457900.7159999999</v>
      </c>
      <c r="F141" s="4">
        <v>73630.435132800005</v>
      </c>
      <c r="G141" s="3">
        <v>0.16080000000000005</v>
      </c>
      <c r="H141" s="7">
        <v>808.44052966101685</v>
      </c>
      <c r="I141" s="4">
        <v>129.99723716949154</v>
      </c>
      <c r="J141">
        <v>566.4</v>
      </c>
      <c r="K141" t="s">
        <v>44</v>
      </c>
      <c r="L141" t="s">
        <v>72</v>
      </c>
      <c r="M141" t="s">
        <v>71</v>
      </c>
      <c r="N141" s="2">
        <v>41334</v>
      </c>
      <c r="O141" s="2">
        <v>43249</v>
      </c>
      <c r="P141" t="s">
        <v>24</v>
      </c>
      <c r="Q141" t="s">
        <v>42</v>
      </c>
      <c r="R141" s="5" t="str">
        <f t="shared" si="7"/>
        <v>0.08</v>
      </c>
      <c r="S141" s="6" t="str">
        <f t="shared" si="8"/>
        <v/>
      </c>
      <c r="T141">
        <f>ROUND(INT(表1[[#This Row],[合同结束日期]]-表1[[#This Row],[合同起始日期]])/365,1)</f>
        <v>5.2</v>
      </c>
    </row>
    <row r="142" spans="1:20">
      <c r="A142" s="1">
        <v>41944</v>
      </c>
      <c r="B142" t="s">
        <v>176</v>
      </c>
      <c r="C142">
        <f t="shared" si="6"/>
        <v>-1</v>
      </c>
      <c r="D142" t="s">
        <v>207</v>
      </c>
      <c r="E142" s="4">
        <v>812853.49199999974</v>
      </c>
      <c r="F142" s="4">
        <v>40642.674600000006</v>
      </c>
      <c r="G142" s="3">
        <v>5.0000000000000024E-2</v>
      </c>
      <c r="H142" s="7">
        <v>1862.975550055005</v>
      </c>
      <c r="I142" s="4">
        <v>93.148777502750292</v>
      </c>
      <c r="J142">
        <v>436.32</v>
      </c>
      <c r="K142" t="s">
        <v>44</v>
      </c>
      <c r="L142" t="s">
        <v>72</v>
      </c>
      <c r="M142" t="s">
        <v>126</v>
      </c>
      <c r="N142" s="2">
        <v>41379</v>
      </c>
      <c r="O142" s="2">
        <v>46947</v>
      </c>
      <c r="P142" t="s">
        <v>18</v>
      </c>
      <c r="Q142" t="s">
        <v>208</v>
      </c>
      <c r="R142" s="5" t="str">
        <f t="shared" si="7"/>
        <v>0.05</v>
      </c>
      <c r="S142" s="6" t="str">
        <f t="shared" si="8"/>
        <v/>
      </c>
      <c r="T142">
        <f>ROUND(INT(表1[[#This Row],[合同结束日期]]-表1[[#This Row],[合同起始日期]])/365,1)</f>
        <v>15.3</v>
      </c>
    </row>
    <row r="143" spans="1:20">
      <c r="A143" s="1">
        <v>41944</v>
      </c>
      <c r="B143" t="s">
        <v>176</v>
      </c>
      <c r="C143">
        <f t="shared" si="6"/>
        <v>-1</v>
      </c>
      <c r="D143" t="s">
        <v>231</v>
      </c>
      <c r="E143" s="4">
        <v>1251000</v>
      </c>
      <c r="F143" s="4">
        <v>103457.7</v>
      </c>
      <c r="G143" s="3">
        <v>8.2699999999999996E-2</v>
      </c>
      <c r="H143" s="7">
        <v>1510.8695652173913</v>
      </c>
      <c r="I143" s="4">
        <v>124.94891304347826</v>
      </c>
      <c r="J143">
        <v>828</v>
      </c>
      <c r="K143" t="s">
        <v>44</v>
      </c>
      <c r="L143" t="s">
        <v>72</v>
      </c>
      <c r="M143" t="s">
        <v>71</v>
      </c>
      <c r="N143" s="2">
        <v>41351</v>
      </c>
      <c r="O143" s="2">
        <v>45122</v>
      </c>
      <c r="P143" t="s">
        <v>18</v>
      </c>
      <c r="Q143" t="s">
        <v>42</v>
      </c>
      <c r="R143" s="5" t="str">
        <f t="shared" si="7"/>
        <v>0.08</v>
      </c>
      <c r="S143" s="6" t="str">
        <f t="shared" si="8"/>
        <v/>
      </c>
      <c r="T143">
        <f>ROUND(INT(表1[[#This Row],[合同结束日期]]-表1[[#This Row],[合同起始日期]])/365,1)</f>
        <v>10.3</v>
      </c>
    </row>
    <row r="144" spans="1:20">
      <c r="A144" s="1">
        <v>41944</v>
      </c>
      <c r="B144" t="s">
        <v>176</v>
      </c>
      <c r="C144">
        <f t="shared" si="6"/>
        <v>-1</v>
      </c>
      <c r="D144" t="s">
        <v>209</v>
      </c>
      <c r="E144" s="4">
        <v>101930.16</v>
      </c>
      <c r="F144" s="4">
        <v>19499.239608</v>
      </c>
      <c r="G144" s="3">
        <v>0.1913</v>
      </c>
      <c r="H144" s="7">
        <v>1306.7969230769231</v>
      </c>
      <c r="I144" s="4">
        <v>249.99025138461539</v>
      </c>
      <c r="J144">
        <v>78</v>
      </c>
      <c r="K144" t="s">
        <v>60</v>
      </c>
      <c r="L144" t="s">
        <v>61</v>
      </c>
      <c r="M144" t="s">
        <v>210</v>
      </c>
      <c r="N144" s="2">
        <v>41280</v>
      </c>
      <c r="O144" s="2">
        <v>42133</v>
      </c>
      <c r="P144" t="s">
        <v>24</v>
      </c>
      <c r="Q144" t="s">
        <v>25</v>
      </c>
      <c r="R144" s="5" t="str">
        <f t="shared" si="7"/>
        <v>0.15</v>
      </c>
      <c r="S144" s="6" t="str">
        <f t="shared" si="8"/>
        <v/>
      </c>
      <c r="T144">
        <f>ROUND(INT(表1[[#This Row],[合同结束日期]]-表1[[#This Row],[合同起始日期]])/365,1)</f>
        <v>2.2999999999999998</v>
      </c>
    </row>
    <row r="145" spans="1:20">
      <c r="A145" s="1">
        <v>41944</v>
      </c>
      <c r="B145" t="s">
        <v>176</v>
      </c>
      <c r="C145">
        <f t="shared" si="6"/>
        <v>-1</v>
      </c>
      <c r="D145" t="s">
        <v>342</v>
      </c>
      <c r="E145" s="4">
        <v>202386</v>
      </c>
      <c r="F145" s="4">
        <v>26269.702799999995</v>
      </c>
      <c r="G145" s="3">
        <v>0.12979999999999997</v>
      </c>
      <c r="H145" s="7">
        <v>5110.757575757576</v>
      </c>
      <c r="I145" s="4">
        <v>663.37633333333315</v>
      </c>
      <c r="J145">
        <v>39.6</v>
      </c>
      <c r="K145" t="s">
        <v>44</v>
      </c>
      <c r="L145" t="s">
        <v>46</v>
      </c>
      <c r="M145" t="s">
        <v>187</v>
      </c>
      <c r="N145" s="2">
        <v>41810</v>
      </c>
      <c r="O145" s="2">
        <v>42174</v>
      </c>
      <c r="P145" t="s">
        <v>24</v>
      </c>
      <c r="Q145" t="s">
        <v>65</v>
      </c>
      <c r="R145" s="5" t="str">
        <f t="shared" si="7"/>
        <v>0.12</v>
      </c>
      <c r="S145" s="6" t="str">
        <f t="shared" si="8"/>
        <v/>
      </c>
      <c r="T145">
        <f>ROUND(INT(表1[[#This Row],[合同结束日期]]-表1[[#This Row],[合同起始日期]])/365,1)</f>
        <v>1</v>
      </c>
    </row>
    <row r="146" spans="1:20">
      <c r="A146" s="1">
        <v>41944</v>
      </c>
      <c r="B146" t="s">
        <v>176</v>
      </c>
      <c r="C146">
        <f t="shared" si="6"/>
        <v>-1</v>
      </c>
      <c r="D146" t="s">
        <v>282</v>
      </c>
      <c r="E146" s="4">
        <v>2190.6</v>
      </c>
      <c r="F146" s="4">
        <v>0</v>
      </c>
      <c r="G146" s="3">
        <v>0</v>
      </c>
      <c r="H146" s="7">
        <v>43.464285714285715</v>
      </c>
      <c r="I146" s="4">
        <v>0</v>
      </c>
      <c r="J146">
        <v>50.4</v>
      </c>
      <c r="K146" t="s">
        <v>11</v>
      </c>
      <c r="L146" t="s">
        <v>12</v>
      </c>
      <c r="M146" t="s">
        <v>193</v>
      </c>
      <c r="N146" s="2">
        <v>41520</v>
      </c>
      <c r="O146" s="2">
        <v>42269</v>
      </c>
      <c r="P146" t="s">
        <v>24</v>
      </c>
      <c r="Q146" t="s">
        <v>59</v>
      </c>
      <c r="R146" s="5" t="str">
        <f t="shared" si="7"/>
        <v>0.16</v>
      </c>
      <c r="S146" s="6" t="str">
        <f t="shared" si="8"/>
        <v/>
      </c>
      <c r="T146">
        <f>ROUND(INT(表1[[#This Row],[合同结束日期]]-表1[[#This Row],[合同起始日期]])/365,1)</f>
        <v>2.1</v>
      </c>
    </row>
    <row r="147" spans="1:20">
      <c r="A147" s="1">
        <v>41944</v>
      </c>
      <c r="B147" t="s">
        <v>176</v>
      </c>
      <c r="C147">
        <f t="shared" si="6"/>
        <v>-1</v>
      </c>
      <c r="D147" t="s">
        <v>213</v>
      </c>
      <c r="E147" s="4">
        <v>279836.76</v>
      </c>
      <c r="F147" s="4">
        <v>78074.456040000019</v>
      </c>
      <c r="G147" s="3">
        <v>0.27900000000000008</v>
      </c>
      <c r="H147" s="7">
        <v>967.58350275922169</v>
      </c>
      <c r="I147" s="4">
        <v>269.95579726982288</v>
      </c>
      <c r="J147">
        <v>289.21199999999999</v>
      </c>
      <c r="K147" t="s">
        <v>60</v>
      </c>
      <c r="L147" t="s">
        <v>61</v>
      </c>
      <c r="M147" t="s">
        <v>214</v>
      </c>
      <c r="N147" s="2">
        <v>41263</v>
      </c>
      <c r="O147" s="2">
        <v>42499</v>
      </c>
      <c r="P147" t="s">
        <v>24</v>
      </c>
      <c r="Q147" t="s">
        <v>83</v>
      </c>
      <c r="R147" s="5" t="str">
        <f t="shared" si="7"/>
        <v>0.14</v>
      </c>
      <c r="S147" s="6" t="str">
        <f t="shared" si="8"/>
        <v/>
      </c>
      <c r="T147">
        <f>ROUND(INT(表1[[#This Row],[合同结束日期]]-表1[[#This Row],[合同起始日期]])/365,1)</f>
        <v>3.4</v>
      </c>
    </row>
    <row r="148" spans="1:20">
      <c r="A148" s="1">
        <v>41944</v>
      </c>
      <c r="B148" t="s">
        <v>176</v>
      </c>
      <c r="C148">
        <f t="shared" si="6"/>
        <v>-1</v>
      </c>
      <c r="D148" t="s">
        <v>215</v>
      </c>
      <c r="E148" s="4">
        <v>1524354</v>
      </c>
      <c r="F148" s="4">
        <v>64022.868000000002</v>
      </c>
      <c r="G148" s="3">
        <v>4.2000000000000003E-2</v>
      </c>
      <c r="H148" s="7">
        <v>8091.0509554140126</v>
      </c>
      <c r="I148" s="4">
        <v>339.82414012738855</v>
      </c>
      <c r="J148">
        <v>188.4</v>
      </c>
      <c r="K148" t="s">
        <v>66</v>
      </c>
      <c r="L148" t="s">
        <v>66</v>
      </c>
      <c r="M148" t="s">
        <v>66</v>
      </c>
      <c r="N148" s="2">
        <v>41284</v>
      </c>
      <c r="O148" s="2">
        <v>42133</v>
      </c>
      <c r="P148" t="s">
        <v>24</v>
      </c>
      <c r="Q148" t="s">
        <v>195</v>
      </c>
      <c r="R148" s="5" t="str">
        <f t="shared" si="7"/>
        <v>0.09</v>
      </c>
      <c r="S148" s="6" t="str">
        <f t="shared" si="8"/>
        <v>0.</v>
      </c>
      <c r="T148">
        <f>ROUND(INT(表1[[#This Row],[合同结束日期]]-表1[[#This Row],[合同起始日期]])/365,1)</f>
        <v>2.2999999999999998</v>
      </c>
    </row>
    <row r="149" spans="1:20">
      <c r="A149" s="1">
        <v>41944</v>
      </c>
      <c r="B149" t="s">
        <v>176</v>
      </c>
      <c r="C149">
        <f t="shared" si="6"/>
        <v>-1</v>
      </c>
      <c r="D149" t="s">
        <v>216</v>
      </c>
      <c r="E149" s="4">
        <v>1872446.4</v>
      </c>
      <c r="F149" s="4">
        <v>67220.825759999992</v>
      </c>
      <c r="G149" s="3">
        <v>3.5899999999999994E-2</v>
      </c>
      <c r="H149" s="7">
        <v>9752.3249999999989</v>
      </c>
      <c r="I149" s="4">
        <v>350.10846749999996</v>
      </c>
      <c r="J149">
        <v>192</v>
      </c>
      <c r="K149" t="s">
        <v>66</v>
      </c>
      <c r="L149" t="s">
        <v>66</v>
      </c>
      <c r="M149" t="s">
        <v>66</v>
      </c>
      <c r="N149" s="2">
        <v>41279</v>
      </c>
      <c r="O149" s="2">
        <v>42133</v>
      </c>
      <c r="P149" t="s">
        <v>24</v>
      </c>
      <c r="Q149" t="s">
        <v>195</v>
      </c>
      <c r="R149" s="5" t="str">
        <f t="shared" si="7"/>
        <v>0.09</v>
      </c>
      <c r="S149" s="6" t="str">
        <f t="shared" si="8"/>
        <v>0.</v>
      </c>
      <c r="T149">
        <f>ROUND(INT(表1[[#This Row],[合同结束日期]]-表1[[#This Row],[合同起始日期]])/365,1)</f>
        <v>2.2999999999999998</v>
      </c>
    </row>
    <row r="150" spans="1:20">
      <c r="A150" s="1">
        <v>41944</v>
      </c>
      <c r="B150" t="s">
        <v>176</v>
      </c>
      <c r="C150">
        <f t="shared" si="6"/>
        <v>-1</v>
      </c>
      <c r="D150" t="s">
        <v>269</v>
      </c>
      <c r="E150" s="4">
        <v>1474847.7</v>
      </c>
      <c r="F150" s="4">
        <v>84803.742750000005</v>
      </c>
      <c r="G150" s="3">
        <v>5.7500000000000002E-2</v>
      </c>
      <c r="H150" s="7">
        <v>3914.1393312101909</v>
      </c>
      <c r="I150" s="4">
        <v>225.063011544586</v>
      </c>
      <c r="J150">
        <v>376.8</v>
      </c>
      <c r="K150" t="s">
        <v>60</v>
      </c>
      <c r="L150" t="s">
        <v>61</v>
      </c>
      <c r="M150" t="s">
        <v>234</v>
      </c>
      <c r="N150" s="2">
        <v>41291</v>
      </c>
      <c r="O150" s="2">
        <v>44407</v>
      </c>
      <c r="P150" t="s">
        <v>39</v>
      </c>
      <c r="Q150" t="s">
        <v>208</v>
      </c>
      <c r="R150" s="5" t="str">
        <f t="shared" si="7"/>
        <v>0.05</v>
      </c>
      <c r="S150" s="6" t="str">
        <f t="shared" si="8"/>
        <v/>
      </c>
      <c r="T150">
        <f>ROUND(INT(表1[[#This Row],[合同结束日期]]-表1[[#This Row],[合同起始日期]])/365,1)</f>
        <v>8.5</v>
      </c>
    </row>
    <row r="151" spans="1:20">
      <c r="A151" s="1">
        <v>41944</v>
      </c>
      <c r="B151" t="s">
        <v>176</v>
      </c>
      <c r="C151">
        <f t="shared" si="6"/>
        <v>-1</v>
      </c>
      <c r="D151" t="s">
        <v>217</v>
      </c>
      <c r="E151" s="4">
        <v>249358.8</v>
      </c>
      <c r="F151" s="4">
        <v>20896.267440000003</v>
      </c>
      <c r="G151" s="3">
        <v>8.3800000000000013E-2</v>
      </c>
      <c r="H151" s="7">
        <v>3101.4776119402986</v>
      </c>
      <c r="I151" s="4">
        <v>259.90382388059709</v>
      </c>
      <c r="J151">
        <v>80.399999999999991</v>
      </c>
      <c r="K151" t="s">
        <v>76</v>
      </c>
      <c r="L151" t="s">
        <v>75</v>
      </c>
      <c r="M151" t="s">
        <v>75</v>
      </c>
      <c r="N151" s="2">
        <v>41284</v>
      </c>
      <c r="O151" s="2">
        <v>42133</v>
      </c>
      <c r="P151" t="s">
        <v>14</v>
      </c>
      <c r="Q151" t="s">
        <v>37</v>
      </c>
      <c r="R151" s="5" t="str">
        <f t="shared" si="7"/>
        <v>0.</v>
      </c>
      <c r="S151" s="6" t="str">
        <f t="shared" si="8"/>
        <v/>
      </c>
      <c r="T151">
        <f>ROUND(INT(表1[[#This Row],[合同结束日期]]-表1[[#This Row],[合同起始日期]])/365,1)</f>
        <v>2.2999999999999998</v>
      </c>
    </row>
    <row r="152" spans="1:20">
      <c r="A152" s="1">
        <v>41944</v>
      </c>
      <c r="B152" t="s">
        <v>176</v>
      </c>
      <c r="C152">
        <f t="shared" si="6"/>
        <v>-1</v>
      </c>
      <c r="D152" t="s">
        <v>218</v>
      </c>
      <c r="E152" s="4">
        <v>130456.79999999999</v>
      </c>
      <c r="F152" s="4">
        <v>20286.032399999996</v>
      </c>
      <c r="G152" s="3">
        <v>0.1555</v>
      </c>
      <c r="H152" s="7">
        <v>1672.5230769230768</v>
      </c>
      <c r="I152" s="4">
        <v>260.07733846153843</v>
      </c>
      <c r="J152">
        <v>78</v>
      </c>
      <c r="K152" t="s">
        <v>76</v>
      </c>
      <c r="L152" t="s">
        <v>75</v>
      </c>
      <c r="M152" t="s">
        <v>75</v>
      </c>
      <c r="N152" s="2">
        <v>41287</v>
      </c>
      <c r="O152" s="2">
        <v>42133</v>
      </c>
      <c r="P152" t="s">
        <v>14</v>
      </c>
      <c r="Q152" t="s">
        <v>37</v>
      </c>
      <c r="R152" s="5" t="str">
        <f t="shared" si="7"/>
        <v>0.</v>
      </c>
      <c r="S152" s="6" t="str">
        <f t="shared" si="8"/>
        <v/>
      </c>
      <c r="T152">
        <f>ROUND(INT(表1[[#This Row],[合同结束日期]]-表1[[#This Row],[合同起始日期]])/365,1)</f>
        <v>2.2999999999999998</v>
      </c>
    </row>
    <row r="153" spans="1:20">
      <c r="A153" s="1">
        <v>41944</v>
      </c>
      <c r="B153" t="s">
        <v>176</v>
      </c>
      <c r="C153">
        <f t="shared" si="6"/>
        <v>-1</v>
      </c>
      <c r="D153" t="s">
        <v>219</v>
      </c>
      <c r="E153" s="4">
        <v>204454.8</v>
      </c>
      <c r="F153" s="4">
        <v>47617.522919999996</v>
      </c>
      <c r="G153" s="3">
        <v>0.2329</v>
      </c>
      <c r="H153" s="7">
        <v>1521.2410714285713</v>
      </c>
      <c r="I153" s="4">
        <v>354.29704553571423</v>
      </c>
      <c r="J153">
        <v>134.4</v>
      </c>
      <c r="K153" t="s">
        <v>60</v>
      </c>
      <c r="L153" t="s">
        <v>61</v>
      </c>
      <c r="M153" t="s">
        <v>58</v>
      </c>
      <c r="N153" s="2">
        <v>41299</v>
      </c>
      <c r="O153" s="2">
        <v>42499</v>
      </c>
      <c r="P153" t="s">
        <v>24</v>
      </c>
      <c r="Q153" t="s">
        <v>170</v>
      </c>
      <c r="R153" s="5" t="str">
        <f t="shared" si="7"/>
        <v>0.2</v>
      </c>
      <c r="S153" s="6" t="str">
        <f t="shared" si="8"/>
        <v/>
      </c>
      <c r="T153">
        <f>ROUND(INT(表1[[#This Row],[合同结束日期]]-表1[[#This Row],[合同起始日期]])/365,1)</f>
        <v>3.3</v>
      </c>
    </row>
    <row r="154" spans="1:20">
      <c r="A154" s="1">
        <v>41944</v>
      </c>
      <c r="B154" t="s">
        <v>176</v>
      </c>
      <c r="C154">
        <f t="shared" si="6"/>
        <v>-1</v>
      </c>
      <c r="D154" t="s">
        <v>220</v>
      </c>
      <c r="E154" s="4">
        <v>468707.10181199986</v>
      </c>
      <c r="F154" s="4">
        <v>46120.778639999997</v>
      </c>
      <c r="G154" s="3">
        <v>9.8399999619590173E-2</v>
      </c>
      <c r="H154" s="7">
        <v>2712.4253577083327</v>
      </c>
      <c r="I154" s="4">
        <v>266.90265416666665</v>
      </c>
      <c r="J154">
        <v>172.79999999999998</v>
      </c>
      <c r="K154" t="s">
        <v>44</v>
      </c>
      <c r="L154" t="s">
        <v>46</v>
      </c>
      <c r="M154" t="s">
        <v>45</v>
      </c>
      <c r="N154" s="2">
        <v>41333</v>
      </c>
      <c r="O154" s="2">
        <v>44325</v>
      </c>
      <c r="P154" t="s">
        <v>24</v>
      </c>
      <c r="Q154" t="s">
        <v>42</v>
      </c>
      <c r="R154" s="5" t="str">
        <f t="shared" si="7"/>
        <v>0.08</v>
      </c>
      <c r="S154" s="6" t="str">
        <f t="shared" si="8"/>
        <v/>
      </c>
      <c r="T154">
        <f>ROUND(INT(表1[[#This Row],[合同结束日期]]-表1[[#This Row],[合同起始日期]])/365,1)</f>
        <v>8.1999999999999993</v>
      </c>
    </row>
    <row r="155" spans="1:20">
      <c r="A155" s="1">
        <v>41944</v>
      </c>
      <c r="B155" t="s">
        <v>176</v>
      </c>
      <c r="C155">
        <f t="shared" si="6"/>
        <v>-1</v>
      </c>
      <c r="D155" t="s">
        <v>221</v>
      </c>
      <c r="E155" s="4">
        <v>814553.4</v>
      </c>
      <c r="F155" s="4">
        <v>96931.854600000006</v>
      </c>
      <c r="G155" s="3">
        <v>0.11900000000000001</v>
      </c>
      <c r="H155" s="7">
        <v>5563.8893442622948</v>
      </c>
      <c r="I155" s="4">
        <v>662.10283196721309</v>
      </c>
      <c r="J155">
        <v>146.4</v>
      </c>
      <c r="K155" t="s">
        <v>44</v>
      </c>
      <c r="L155" t="s">
        <v>72</v>
      </c>
      <c r="M155" t="s">
        <v>126</v>
      </c>
      <c r="N155" s="2">
        <v>41333</v>
      </c>
      <c r="O155" s="2">
        <v>42499</v>
      </c>
      <c r="P155" t="s">
        <v>24</v>
      </c>
      <c r="Q155" t="s">
        <v>48</v>
      </c>
      <c r="R155" s="5" t="str">
        <f t="shared" si="7"/>
        <v>0.11</v>
      </c>
      <c r="S155" s="6" t="str">
        <f t="shared" si="8"/>
        <v/>
      </c>
      <c r="T155">
        <f>ROUND(INT(表1[[#This Row],[合同结束日期]]-表1[[#This Row],[合同起始日期]])/365,1)</f>
        <v>3.2</v>
      </c>
    </row>
    <row r="156" spans="1:20">
      <c r="A156" s="1">
        <v>41944</v>
      </c>
      <c r="B156" t="s">
        <v>176</v>
      </c>
      <c r="C156">
        <f t="shared" si="6"/>
        <v>-1</v>
      </c>
      <c r="D156" t="s">
        <v>222</v>
      </c>
      <c r="E156" s="4">
        <v>364680</v>
      </c>
      <c r="F156" s="4">
        <v>42849.9</v>
      </c>
      <c r="G156" s="3">
        <v>0.11750000000000001</v>
      </c>
      <c r="H156" s="7">
        <v>1819.7604790419161</v>
      </c>
      <c r="I156" s="4">
        <v>213.82185628742516</v>
      </c>
      <c r="J156">
        <v>200.4</v>
      </c>
      <c r="K156" t="s">
        <v>44</v>
      </c>
      <c r="L156" t="s">
        <v>72</v>
      </c>
      <c r="M156" t="s">
        <v>126</v>
      </c>
      <c r="N156" s="2">
        <v>41263</v>
      </c>
      <c r="O156" s="2">
        <v>43229</v>
      </c>
      <c r="P156" t="s">
        <v>24</v>
      </c>
      <c r="Q156" t="s">
        <v>123</v>
      </c>
      <c r="R156" s="5" t="str">
        <f t="shared" si="7"/>
        <v>0.09</v>
      </c>
      <c r="S156" s="6" t="str">
        <f t="shared" si="8"/>
        <v/>
      </c>
      <c r="T156">
        <f>ROUND(INT(表1[[#This Row],[合同结束日期]]-表1[[#This Row],[合同起始日期]])/365,1)</f>
        <v>5.4</v>
      </c>
    </row>
    <row r="157" spans="1:20">
      <c r="A157" s="1">
        <v>41944</v>
      </c>
      <c r="B157" t="s">
        <v>176</v>
      </c>
      <c r="C157">
        <f t="shared" si="6"/>
        <v>-1</v>
      </c>
      <c r="D157" t="s">
        <v>223</v>
      </c>
      <c r="E157" s="4">
        <v>514628.39999999997</v>
      </c>
      <c r="F157" s="4">
        <v>53315.502240000002</v>
      </c>
      <c r="G157" s="3">
        <v>0.10360000000000001</v>
      </c>
      <c r="H157" s="7">
        <v>2123.0544554455446</v>
      </c>
      <c r="I157" s="4">
        <v>219.94844158415845</v>
      </c>
      <c r="J157">
        <v>242.39999999999998</v>
      </c>
      <c r="K157" t="s">
        <v>44</v>
      </c>
      <c r="L157" t="s">
        <v>72</v>
      </c>
      <c r="M157" t="s">
        <v>126</v>
      </c>
      <c r="N157" s="2">
        <v>41331</v>
      </c>
      <c r="O157" s="2">
        <v>44325</v>
      </c>
      <c r="P157" t="s">
        <v>24</v>
      </c>
      <c r="Q157" t="s">
        <v>42</v>
      </c>
      <c r="R157" s="5" t="str">
        <f t="shared" si="7"/>
        <v>0.08</v>
      </c>
      <c r="S157" s="6" t="str">
        <f t="shared" si="8"/>
        <v/>
      </c>
      <c r="T157">
        <f>ROUND(INT(表1[[#This Row],[合同结束日期]]-表1[[#This Row],[合同起始日期]])/365,1)</f>
        <v>8.1999999999999993</v>
      </c>
    </row>
    <row r="158" spans="1:20">
      <c r="A158" s="1">
        <v>41944</v>
      </c>
      <c r="B158" t="s">
        <v>176</v>
      </c>
      <c r="C158">
        <f t="shared" si="6"/>
        <v>-1</v>
      </c>
      <c r="D158" t="s">
        <v>232</v>
      </c>
      <c r="E158" s="4">
        <v>372000</v>
      </c>
      <c r="F158" s="4">
        <v>50210.84304</v>
      </c>
      <c r="G158" s="3">
        <v>0.13497538451612903</v>
      </c>
      <c r="H158" s="7">
        <v>1000.2581311306144</v>
      </c>
      <c r="I158" s="4">
        <v>135.01022586473928</v>
      </c>
      <c r="J158">
        <v>371.904</v>
      </c>
      <c r="K158" t="s">
        <v>44</v>
      </c>
      <c r="L158" t="s">
        <v>72</v>
      </c>
      <c r="M158" t="s">
        <v>126</v>
      </c>
      <c r="N158" s="2">
        <v>41337</v>
      </c>
      <c r="O158" s="2">
        <v>46917</v>
      </c>
      <c r="P158" t="s">
        <v>24</v>
      </c>
      <c r="Q158">
        <v>0.08</v>
      </c>
      <c r="R158" s="5">
        <f t="shared" si="7"/>
        <v>0.08</v>
      </c>
      <c r="S158" s="6" t="str">
        <f t="shared" si="8"/>
        <v/>
      </c>
      <c r="T158">
        <f>ROUND(INT(表1[[#This Row],[合同结束日期]]-表1[[#This Row],[合同起始日期]])/365,1)</f>
        <v>15.3</v>
      </c>
    </row>
    <row r="159" spans="1:20">
      <c r="A159" s="1">
        <v>41944</v>
      </c>
      <c r="B159" t="s">
        <v>176</v>
      </c>
      <c r="C159">
        <f t="shared" si="6"/>
        <v>-1</v>
      </c>
      <c r="D159" t="s">
        <v>274</v>
      </c>
      <c r="E159" s="4">
        <v>364446</v>
      </c>
      <c r="F159" s="4">
        <v>31597.468199999999</v>
      </c>
      <c r="G159" s="3">
        <v>8.6699999999999999E-2</v>
      </c>
      <c r="H159" s="7">
        <v>3230.9042553191489</v>
      </c>
      <c r="I159" s="4">
        <v>280.11939893617023</v>
      </c>
      <c r="J159">
        <v>112.8</v>
      </c>
      <c r="K159" t="s">
        <v>66</v>
      </c>
      <c r="L159" t="s">
        <v>66</v>
      </c>
      <c r="M159" t="s">
        <v>66</v>
      </c>
      <c r="N159" s="2">
        <v>41520</v>
      </c>
      <c r="O159" s="2">
        <v>42294</v>
      </c>
      <c r="P159" t="s">
        <v>24</v>
      </c>
      <c r="Q159" t="s">
        <v>195</v>
      </c>
      <c r="R159" s="5" t="str">
        <f t="shared" si="7"/>
        <v>0.09</v>
      </c>
      <c r="S159" s="6" t="str">
        <f t="shared" si="8"/>
        <v>0.</v>
      </c>
      <c r="T159">
        <f>ROUND(INT(表1[[#This Row],[合同结束日期]]-表1[[#This Row],[合同起始日期]])/365,1)</f>
        <v>2.1</v>
      </c>
    </row>
    <row r="160" spans="1:20">
      <c r="A160" s="1">
        <v>41944</v>
      </c>
      <c r="B160" t="s">
        <v>176</v>
      </c>
      <c r="C160">
        <f t="shared" si="6"/>
        <v>-1</v>
      </c>
      <c r="D160" t="s">
        <v>254</v>
      </c>
      <c r="E160" s="4">
        <v>279248.82</v>
      </c>
      <c r="F160" s="4">
        <v>33593.633046000003</v>
      </c>
      <c r="G160" s="3">
        <v>0.1203</v>
      </c>
      <c r="H160" s="7">
        <v>2465.1202330508477</v>
      </c>
      <c r="I160" s="4">
        <v>296.55396403601696</v>
      </c>
      <c r="J160">
        <v>113.28</v>
      </c>
      <c r="K160" t="s">
        <v>44</v>
      </c>
      <c r="L160" t="s">
        <v>46</v>
      </c>
      <c r="M160" t="s">
        <v>45</v>
      </c>
      <c r="N160" s="2">
        <v>41443</v>
      </c>
      <c r="O160" s="2">
        <v>43298</v>
      </c>
      <c r="P160" t="s">
        <v>24</v>
      </c>
      <c r="Q160" t="s">
        <v>19</v>
      </c>
      <c r="R160" s="5" t="str">
        <f t="shared" si="7"/>
        <v>0.1</v>
      </c>
      <c r="S160" s="6" t="str">
        <f t="shared" si="8"/>
        <v/>
      </c>
      <c r="T160">
        <f>ROUND(INT(表1[[#This Row],[合同结束日期]]-表1[[#This Row],[合同起始日期]])/365,1)</f>
        <v>5.0999999999999996</v>
      </c>
    </row>
    <row r="161" spans="1:20">
      <c r="A161" s="1">
        <v>41944</v>
      </c>
      <c r="B161" t="s">
        <v>176</v>
      </c>
      <c r="C161">
        <f t="shared" si="6"/>
        <v>-1</v>
      </c>
      <c r="D161" t="s">
        <v>283</v>
      </c>
      <c r="E161" s="4">
        <v>85630.8</v>
      </c>
      <c r="F161" s="4">
        <v>10857.98544</v>
      </c>
      <c r="G161" s="3">
        <v>0.1268</v>
      </c>
      <c r="H161" s="7">
        <v>2973.291666666667</v>
      </c>
      <c r="I161" s="4">
        <v>377.01338333333337</v>
      </c>
      <c r="J161">
        <v>28.799999999999997</v>
      </c>
      <c r="K161" t="s">
        <v>44</v>
      </c>
      <c r="L161" t="s">
        <v>46</v>
      </c>
      <c r="M161" t="s">
        <v>45</v>
      </c>
      <c r="N161" s="2">
        <v>41545</v>
      </c>
      <c r="O161" s="2">
        <v>42274</v>
      </c>
      <c r="P161" t="s">
        <v>24</v>
      </c>
      <c r="Q161" t="s">
        <v>48</v>
      </c>
      <c r="R161" s="5" t="str">
        <f t="shared" si="7"/>
        <v>0.11</v>
      </c>
      <c r="S161" s="6" t="str">
        <f t="shared" si="8"/>
        <v/>
      </c>
      <c r="T161">
        <f>ROUND(INT(表1[[#This Row],[合同结束日期]]-表1[[#This Row],[合同起始日期]])/365,1)</f>
        <v>2</v>
      </c>
    </row>
    <row r="162" spans="1:20">
      <c r="A162" s="1">
        <v>41944</v>
      </c>
      <c r="B162" t="s">
        <v>176</v>
      </c>
      <c r="C162">
        <f t="shared" si="6"/>
        <v>-1</v>
      </c>
      <c r="D162" t="s">
        <v>294</v>
      </c>
      <c r="E162" s="4">
        <v>49737.599999999999</v>
      </c>
      <c r="F162" s="4">
        <v>15000.860159999997</v>
      </c>
      <c r="G162" s="3">
        <v>0.30159999999999992</v>
      </c>
      <c r="H162" s="7">
        <v>1036.2</v>
      </c>
      <c r="I162" s="4">
        <v>312.51791999999995</v>
      </c>
      <c r="J162">
        <v>48</v>
      </c>
      <c r="K162" t="s">
        <v>44</v>
      </c>
      <c r="L162" t="s">
        <v>46</v>
      </c>
      <c r="M162" t="s">
        <v>45</v>
      </c>
      <c r="N162" s="2">
        <v>41549</v>
      </c>
      <c r="O162" s="2">
        <v>42278</v>
      </c>
      <c r="P162" t="s">
        <v>14</v>
      </c>
      <c r="Q162" t="s">
        <v>37</v>
      </c>
      <c r="R162" s="5" t="str">
        <f t="shared" si="7"/>
        <v>0.</v>
      </c>
      <c r="S162" s="6" t="str">
        <f t="shared" si="8"/>
        <v/>
      </c>
      <c r="T162">
        <f>ROUND(INT(表1[[#This Row],[合同结束日期]]-表1[[#This Row],[合同起始日期]])/365,1)</f>
        <v>2</v>
      </c>
    </row>
    <row r="163" spans="1:20">
      <c r="A163" s="1">
        <v>41944</v>
      </c>
      <c r="B163" t="s">
        <v>176</v>
      </c>
      <c r="C163">
        <f t="shared" si="6"/>
        <v>-1</v>
      </c>
      <c r="D163" t="s">
        <v>255</v>
      </c>
      <c r="E163" s="4">
        <v>81276</v>
      </c>
      <c r="F163" s="4">
        <v>13052.9256</v>
      </c>
      <c r="G163" s="3">
        <v>0.16059999999999999</v>
      </c>
      <c r="H163" s="7">
        <v>1992.0588235294119</v>
      </c>
      <c r="I163" s="4">
        <v>319.92464705882355</v>
      </c>
      <c r="J163">
        <v>40.799999999999997</v>
      </c>
      <c r="K163" t="s">
        <v>44</v>
      </c>
      <c r="L163" t="s">
        <v>46</v>
      </c>
      <c r="M163" t="s">
        <v>187</v>
      </c>
      <c r="N163" s="2">
        <v>41456</v>
      </c>
      <c r="O163" s="2">
        <v>42190</v>
      </c>
      <c r="P163" t="s">
        <v>24</v>
      </c>
      <c r="Q163" t="s">
        <v>28</v>
      </c>
      <c r="R163" s="5" t="str">
        <f t="shared" si="7"/>
        <v>0.13</v>
      </c>
      <c r="S163" s="6" t="str">
        <f t="shared" si="8"/>
        <v/>
      </c>
      <c r="T163">
        <f>ROUND(INT(表1[[#This Row],[合同结束日期]]-表1[[#This Row],[合同起始日期]])/365,1)</f>
        <v>2</v>
      </c>
    </row>
    <row r="164" spans="1:20">
      <c r="A164" s="1">
        <v>41944</v>
      </c>
      <c r="B164" t="s">
        <v>176</v>
      </c>
      <c r="C164">
        <f t="shared" si="6"/>
        <v>-1</v>
      </c>
      <c r="D164" t="s">
        <v>295</v>
      </c>
      <c r="E164" s="4">
        <v>51582</v>
      </c>
      <c r="F164" s="4">
        <v>15778.933800000001</v>
      </c>
      <c r="G164" s="3">
        <v>0.30590000000000001</v>
      </c>
      <c r="H164" s="7">
        <v>236.18131868131869</v>
      </c>
      <c r="I164" s="4">
        <v>72.24786538461538</v>
      </c>
      <c r="J164">
        <v>218.4</v>
      </c>
      <c r="K164" t="s">
        <v>60</v>
      </c>
      <c r="L164" t="s">
        <v>107</v>
      </c>
      <c r="M164" t="s">
        <v>299</v>
      </c>
      <c r="N164" s="2">
        <v>41537</v>
      </c>
      <c r="O164" s="2">
        <v>42632</v>
      </c>
      <c r="P164" t="s">
        <v>14</v>
      </c>
      <c r="Q164" t="s">
        <v>37</v>
      </c>
      <c r="R164" s="5" t="str">
        <f t="shared" si="7"/>
        <v>0.</v>
      </c>
      <c r="S164" s="6" t="str">
        <f t="shared" si="8"/>
        <v/>
      </c>
      <c r="T164">
        <f>ROUND(INT(表1[[#This Row],[合同结束日期]]-表1[[#This Row],[合同起始日期]])/365,1)</f>
        <v>3</v>
      </c>
    </row>
    <row r="165" spans="1:20">
      <c r="A165" s="1">
        <v>41974</v>
      </c>
      <c r="B165" t="s">
        <v>176</v>
      </c>
      <c r="C165">
        <f t="shared" si="6"/>
        <v>-1</v>
      </c>
      <c r="D165" t="s">
        <v>177</v>
      </c>
      <c r="E165" s="4">
        <v>48675.6</v>
      </c>
      <c r="F165" s="4">
        <v>14398.242480000001</v>
      </c>
      <c r="G165" s="3">
        <v>0.29580000000000001</v>
      </c>
      <c r="H165" s="7">
        <v>845.06250000000011</v>
      </c>
      <c r="I165" s="4">
        <v>249.96948750000004</v>
      </c>
      <c r="J165">
        <v>57.599999999999994</v>
      </c>
      <c r="K165" t="s">
        <v>44</v>
      </c>
      <c r="L165" t="s">
        <v>46</v>
      </c>
      <c r="M165" t="s">
        <v>45</v>
      </c>
      <c r="N165" s="2">
        <v>41355</v>
      </c>
      <c r="O165" s="2">
        <v>42133</v>
      </c>
      <c r="P165" t="s">
        <v>14</v>
      </c>
      <c r="Q165" t="s">
        <v>25</v>
      </c>
      <c r="R165" s="5" t="str">
        <f t="shared" si="7"/>
        <v>0.15</v>
      </c>
      <c r="S165" s="6" t="str">
        <f t="shared" si="8"/>
        <v/>
      </c>
      <c r="T165">
        <f>ROUND(INT(表1[[#This Row],[合同结束日期]]-表1[[#This Row],[合同起始日期]])/365,1)</f>
        <v>2.1</v>
      </c>
    </row>
    <row r="166" spans="1:20">
      <c r="A166" s="1">
        <v>41974</v>
      </c>
      <c r="B166" t="s">
        <v>176</v>
      </c>
      <c r="C166">
        <f t="shared" si="6"/>
        <v>-1</v>
      </c>
      <c r="D166" t="s">
        <v>178</v>
      </c>
      <c r="E166" s="4">
        <v>399802.2</v>
      </c>
      <c r="F166" s="4">
        <v>17951.118780000001</v>
      </c>
      <c r="G166" s="3">
        <v>4.4900000000000002E-2</v>
      </c>
      <c r="H166" s="7">
        <v>7242.79347826087</v>
      </c>
      <c r="I166" s="4">
        <v>325.20142717391309</v>
      </c>
      <c r="J166">
        <v>55.199999999999996</v>
      </c>
      <c r="K166" t="s">
        <v>60</v>
      </c>
      <c r="L166" t="s">
        <v>61</v>
      </c>
      <c r="M166" t="s">
        <v>179</v>
      </c>
      <c r="N166" s="2">
        <v>41255</v>
      </c>
      <c r="O166" s="2">
        <v>42133</v>
      </c>
      <c r="P166" t="s">
        <v>24</v>
      </c>
      <c r="Q166" t="s">
        <v>180</v>
      </c>
      <c r="R166" s="5" t="str">
        <f t="shared" si="7"/>
        <v>0.03</v>
      </c>
      <c r="S166" s="6" t="str">
        <f t="shared" si="8"/>
        <v/>
      </c>
      <c r="T166">
        <f>ROUND(INT(表1[[#This Row],[合同结束日期]]-表1[[#This Row],[合同起始日期]])/365,1)</f>
        <v>2.4</v>
      </c>
    </row>
    <row r="167" spans="1:20">
      <c r="A167" s="1">
        <v>41974</v>
      </c>
      <c r="B167" t="s">
        <v>176</v>
      </c>
      <c r="C167">
        <f t="shared" si="6"/>
        <v>-1</v>
      </c>
      <c r="D167" t="s">
        <v>181</v>
      </c>
      <c r="E167" s="4">
        <v>342735.6</v>
      </c>
      <c r="F167" s="4">
        <v>41676.648959999999</v>
      </c>
      <c r="G167" s="3">
        <v>0.1216</v>
      </c>
      <c r="H167" s="7">
        <v>1357.0892331084292</v>
      </c>
      <c r="I167" s="4">
        <v>165.02205074598498</v>
      </c>
      <c r="J167">
        <v>252.55199999999999</v>
      </c>
      <c r="K167" t="s">
        <v>44</v>
      </c>
      <c r="L167" t="s">
        <v>72</v>
      </c>
      <c r="M167" t="s">
        <v>71</v>
      </c>
      <c r="N167" s="2">
        <v>41268</v>
      </c>
      <c r="O167" s="2">
        <v>43229</v>
      </c>
      <c r="P167" t="s">
        <v>24</v>
      </c>
      <c r="Q167" t="s">
        <v>42</v>
      </c>
      <c r="R167" s="5" t="str">
        <f t="shared" si="7"/>
        <v>0.08</v>
      </c>
      <c r="S167" s="6" t="str">
        <f t="shared" si="8"/>
        <v/>
      </c>
      <c r="T167">
        <f>ROUND(INT(表1[[#This Row],[合同结束日期]]-表1[[#This Row],[合同起始日期]])/365,1)</f>
        <v>5.4</v>
      </c>
    </row>
    <row r="168" spans="1:20">
      <c r="A168" s="1">
        <v>41974</v>
      </c>
      <c r="B168" t="s">
        <v>176</v>
      </c>
      <c r="C168">
        <f t="shared" si="6"/>
        <v>-1</v>
      </c>
      <c r="D168" t="s">
        <v>182</v>
      </c>
      <c r="E168" s="4">
        <v>317315.39999999997</v>
      </c>
      <c r="F168" s="4">
        <v>27765.0975</v>
      </c>
      <c r="G168" s="3">
        <v>8.7500000000000008E-2</v>
      </c>
      <c r="H168" s="7">
        <v>2115.4359999999997</v>
      </c>
      <c r="I168" s="4">
        <v>185.10065</v>
      </c>
      <c r="J168">
        <v>150</v>
      </c>
      <c r="K168" t="s">
        <v>44</v>
      </c>
      <c r="L168" t="s">
        <v>72</v>
      </c>
      <c r="M168" t="s">
        <v>71</v>
      </c>
      <c r="N168" s="2">
        <v>41299</v>
      </c>
      <c r="O168" s="2">
        <v>43229</v>
      </c>
      <c r="P168" t="s">
        <v>24</v>
      </c>
      <c r="Q168" t="s">
        <v>183</v>
      </c>
      <c r="R168" s="5" t="str">
        <f t="shared" si="7"/>
        <v>0.08</v>
      </c>
      <c r="S168" s="6" t="str">
        <f t="shared" si="8"/>
        <v>0.04</v>
      </c>
      <c r="T168">
        <f>ROUND(INT(表1[[#This Row],[合同结束日期]]-表1[[#This Row],[合同起始日期]])/365,1)</f>
        <v>5.3</v>
      </c>
    </row>
    <row r="169" spans="1:20">
      <c r="A169" s="1">
        <v>41974</v>
      </c>
      <c r="B169" t="s">
        <v>176</v>
      </c>
      <c r="C169">
        <f t="shared" si="6"/>
        <v>-1</v>
      </c>
      <c r="D169" t="s">
        <v>249</v>
      </c>
      <c r="E169" s="4">
        <v>557442</v>
      </c>
      <c r="F169" s="4">
        <v>59980.7592</v>
      </c>
      <c r="G169" s="3">
        <v>0.1076</v>
      </c>
      <c r="H169" s="7">
        <v>1701.5934065934068</v>
      </c>
      <c r="I169" s="4">
        <v>183.09145054945057</v>
      </c>
      <c r="J169">
        <v>327.59999999999997</v>
      </c>
      <c r="K169" t="s">
        <v>44</v>
      </c>
      <c r="L169" t="s">
        <v>72</v>
      </c>
      <c r="M169" t="s">
        <v>126</v>
      </c>
      <c r="N169" s="2">
        <v>41369</v>
      </c>
      <c r="O169" s="2">
        <v>43254</v>
      </c>
      <c r="P169" t="s">
        <v>24</v>
      </c>
      <c r="Q169" t="s">
        <v>123</v>
      </c>
      <c r="R169" s="5" t="str">
        <f t="shared" si="7"/>
        <v>0.09</v>
      </c>
      <c r="S169" s="6" t="str">
        <f t="shared" si="8"/>
        <v/>
      </c>
      <c r="T169">
        <f>ROUND(INT(表1[[#This Row],[合同结束日期]]-表1[[#This Row],[合同起始日期]])/365,1)</f>
        <v>5.2</v>
      </c>
    </row>
    <row r="170" spans="1:20">
      <c r="A170" s="1">
        <v>41974</v>
      </c>
      <c r="B170" t="s">
        <v>176</v>
      </c>
      <c r="C170">
        <f t="shared" si="6"/>
        <v>-1</v>
      </c>
      <c r="D170" t="s">
        <v>184</v>
      </c>
      <c r="E170" s="4">
        <v>378990.62400000001</v>
      </c>
      <c r="F170" s="4">
        <v>47184.332688000002</v>
      </c>
      <c r="G170" s="3">
        <v>0.1245</v>
      </c>
      <c r="H170" s="7">
        <v>2037.5840000000001</v>
      </c>
      <c r="I170" s="4">
        <v>253.67920800000002</v>
      </c>
      <c r="J170">
        <v>186</v>
      </c>
      <c r="K170" t="s">
        <v>44</v>
      </c>
      <c r="L170" t="s">
        <v>72</v>
      </c>
      <c r="M170" t="s">
        <v>71</v>
      </c>
      <c r="N170" s="2">
        <v>41334</v>
      </c>
      <c r="O170" s="2">
        <v>43229</v>
      </c>
      <c r="P170" t="s">
        <v>24</v>
      </c>
      <c r="Q170" t="s">
        <v>19</v>
      </c>
      <c r="R170" s="5" t="str">
        <f t="shared" si="7"/>
        <v>0.1</v>
      </c>
      <c r="S170" s="6" t="str">
        <f t="shared" si="8"/>
        <v/>
      </c>
      <c r="T170">
        <f>ROUND(INT(表1[[#This Row],[合同结束日期]]-表1[[#This Row],[合同起始日期]])/365,1)</f>
        <v>5.2</v>
      </c>
    </row>
    <row r="171" spans="1:20">
      <c r="A171" s="1">
        <v>41974</v>
      </c>
      <c r="B171" t="s">
        <v>176</v>
      </c>
      <c r="C171">
        <f t="shared" si="6"/>
        <v>-1</v>
      </c>
      <c r="D171" t="s">
        <v>322</v>
      </c>
      <c r="E171" s="4">
        <v>29376.6</v>
      </c>
      <c r="F171" s="4">
        <v>5399.4190799999988</v>
      </c>
      <c r="G171" s="3">
        <v>0.18379999999999996</v>
      </c>
      <c r="H171" s="7">
        <v>979.21999999999991</v>
      </c>
      <c r="I171" s="4">
        <v>179.98063599999995</v>
      </c>
      <c r="J171">
        <v>30</v>
      </c>
      <c r="K171" t="s">
        <v>60</v>
      </c>
      <c r="L171" t="s">
        <v>107</v>
      </c>
      <c r="M171" t="s">
        <v>323</v>
      </c>
      <c r="N171" s="2">
        <v>41730</v>
      </c>
      <c r="O171" s="2">
        <v>42094</v>
      </c>
      <c r="P171" t="s">
        <v>14</v>
      </c>
      <c r="Q171">
        <v>0</v>
      </c>
      <c r="R171" s="5">
        <f t="shared" si="7"/>
        <v>0</v>
      </c>
      <c r="S171" s="6" t="str">
        <f t="shared" si="8"/>
        <v/>
      </c>
      <c r="T171">
        <f>ROUND(INT(表1[[#This Row],[合同结束日期]]-表1[[#This Row],[合同起始日期]])/365,1)</f>
        <v>1</v>
      </c>
    </row>
    <row r="172" spans="1:20">
      <c r="A172" s="1">
        <v>41974</v>
      </c>
      <c r="B172" t="s">
        <v>176</v>
      </c>
      <c r="C172">
        <f t="shared" si="6"/>
        <v>-1</v>
      </c>
      <c r="D172" t="s">
        <v>328</v>
      </c>
      <c r="E172" s="4">
        <v>161742.39599999998</v>
      </c>
      <c r="F172" s="4">
        <v>5402.1960263999999</v>
      </c>
      <c r="G172" s="3">
        <v>3.3400000000000006E-2</v>
      </c>
      <c r="H172" s="7">
        <v>11232.110833333332</v>
      </c>
      <c r="I172" s="4">
        <v>375.15250183333336</v>
      </c>
      <c r="J172">
        <v>14.399999999999999</v>
      </c>
      <c r="K172" t="s">
        <v>60</v>
      </c>
      <c r="L172" t="s">
        <v>107</v>
      </c>
      <c r="M172" t="s">
        <v>329</v>
      </c>
      <c r="N172" s="2">
        <v>41787</v>
      </c>
      <c r="O172" s="2">
        <v>42151</v>
      </c>
      <c r="P172" t="s">
        <v>14</v>
      </c>
      <c r="Q172">
        <v>0</v>
      </c>
      <c r="R172" s="5">
        <f t="shared" si="7"/>
        <v>0</v>
      </c>
      <c r="S172" s="6" t="str">
        <f t="shared" si="8"/>
        <v/>
      </c>
      <c r="T172">
        <f>ROUND(INT(表1[[#This Row],[合同结束日期]]-表1[[#This Row],[合同起始日期]])/365,1)</f>
        <v>1</v>
      </c>
    </row>
    <row r="173" spans="1:20">
      <c r="A173" s="1">
        <v>41974</v>
      </c>
      <c r="B173" t="s">
        <v>176</v>
      </c>
      <c r="C173">
        <f t="shared" si="6"/>
        <v>-1</v>
      </c>
      <c r="D173" t="s">
        <v>331</v>
      </c>
      <c r="E173" s="4">
        <v>295419.59999999998</v>
      </c>
      <c r="F173" s="4">
        <v>5406.17868</v>
      </c>
      <c r="G173" s="3">
        <v>1.83E-2</v>
      </c>
      <c r="H173" s="7">
        <v>20515.25</v>
      </c>
      <c r="I173" s="4">
        <v>375.42907500000001</v>
      </c>
      <c r="J173">
        <v>14.399999999999999</v>
      </c>
      <c r="K173" t="s">
        <v>60</v>
      </c>
      <c r="L173" t="s">
        <v>107</v>
      </c>
      <c r="M173" t="s">
        <v>332</v>
      </c>
      <c r="N173" s="2">
        <v>41793</v>
      </c>
      <c r="O173" s="2">
        <v>42157</v>
      </c>
      <c r="P173" t="s">
        <v>14</v>
      </c>
      <c r="Q173">
        <v>0</v>
      </c>
      <c r="R173" s="5">
        <f t="shared" si="7"/>
        <v>0</v>
      </c>
      <c r="S173" s="6" t="str">
        <f t="shared" si="8"/>
        <v/>
      </c>
      <c r="T173">
        <f>ROUND(INT(表1[[#This Row],[合同结束日期]]-表1[[#This Row],[合同起始日期]])/365,1)</f>
        <v>1</v>
      </c>
    </row>
    <row r="174" spans="1:20">
      <c r="A174" s="1">
        <v>41974</v>
      </c>
      <c r="B174" t="s">
        <v>176</v>
      </c>
      <c r="C174">
        <f t="shared" si="6"/>
        <v>-1</v>
      </c>
      <c r="D174" t="s">
        <v>333</v>
      </c>
      <c r="E174" s="4">
        <v>21600</v>
      </c>
      <c r="F174" s="4">
        <v>2160</v>
      </c>
      <c r="G174" s="3">
        <v>0.1</v>
      </c>
      <c r="H174" s="7">
        <v>9000</v>
      </c>
      <c r="I174" s="4">
        <v>900</v>
      </c>
      <c r="J174">
        <v>2.4</v>
      </c>
      <c r="K174" t="s">
        <v>44</v>
      </c>
      <c r="L174" t="s">
        <v>46</v>
      </c>
      <c r="M174" t="s">
        <v>187</v>
      </c>
      <c r="N174" s="2">
        <v>41812</v>
      </c>
      <c r="O174" s="2">
        <v>42176</v>
      </c>
      <c r="P174" t="s">
        <v>18</v>
      </c>
      <c r="Q174" t="s">
        <v>19</v>
      </c>
      <c r="R174" s="5" t="str">
        <f t="shared" si="7"/>
        <v>0.1</v>
      </c>
      <c r="S174" s="6" t="str">
        <f t="shared" si="8"/>
        <v/>
      </c>
      <c r="T174">
        <f>ROUND(INT(表1[[#This Row],[合同结束日期]]-表1[[#This Row],[合同起始日期]])/365,1)</f>
        <v>1</v>
      </c>
    </row>
    <row r="175" spans="1:20">
      <c r="A175" s="1">
        <v>41974</v>
      </c>
      <c r="B175" t="s">
        <v>176</v>
      </c>
      <c r="C175">
        <f t="shared" si="6"/>
        <v>-1</v>
      </c>
      <c r="D175" t="s">
        <v>233</v>
      </c>
      <c r="E175" s="4">
        <v>24603.599999999999</v>
      </c>
      <c r="F175" s="4">
        <v>6000.8180400000001</v>
      </c>
      <c r="G175" s="3">
        <v>0.24390000000000001</v>
      </c>
      <c r="H175" s="7">
        <v>1366.8666666666666</v>
      </c>
      <c r="I175" s="4">
        <v>333.37878000000001</v>
      </c>
      <c r="J175">
        <v>18</v>
      </c>
      <c r="K175" t="s">
        <v>60</v>
      </c>
      <c r="L175" t="s">
        <v>61</v>
      </c>
      <c r="M175" t="s">
        <v>234</v>
      </c>
      <c r="N175" s="2">
        <v>41435</v>
      </c>
      <c r="O175" s="2">
        <v>42277</v>
      </c>
      <c r="P175" t="s">
        <v>14</v>
      </c>
      <c r="Q175">
        <v>0</v>
      </c>
      <c r="R175" s="5">
        <f t="shared" si="7"/>
        <v>0</v>
      </c>
      <c r="S175" s="6" t="str">
        <f t="shared" si="8"/>
        <v/>
      </c>
      <c r="T175">
        <f>ROUND(INT(表1[[#This Row],[合同结束日期]]-表1[[#This Row],[合同起始日期]])/365,1)</f>
        <v>2.2999999999999998</v>
      </c>
    </row>
    <row r="176" spans="1:20">
      <c r="A176" s="1">
        <v>41974</v>
      </c>
      <c r="B176" t="s">
        <v>176</v>
      </c>
      <c r="C176">
        <f t="shared" si="6"/>
        <v>-1</v>
      </c>
      <c r="D176" t="s">
        <v>291</v>
      </c>
      <c r="E176" s="4">
        <v>56288.4</v>
      </c>
      <c r="F176" s="4">
        <v>6360.5891999999994</v>
      </c>
      <c r="G176" s="3">
        <v>0.11299999999999999</v>
      </c>
      <c r="H176" s="7">
        <v>2680.4</v>
      </c>
      <c r="I176" s="4">
        <v>302.8852</v>
      </c>
      <c r="J176">
        <v>21</v>
      </c>
      <c r="K176" t="s">
        <v>60</v>
      </c>
      <c r="L176" t="s">
        <v>61</v>
      </c>
      <c r="M176" t="s">
        <v>234</v>
      </c>
      <c r="N176" s="2">
        <v>41547</v>
      </c>
      <c r="O176" s="2">
        <v>42276</v>
      </c>
      <c r="P176" t="s">
        <v>24</v>
      </c>
      <c r="Q176" t="s">
        <v>78</v>
      </c>
      <c r="R176" s="5" t="str">
        <f t="shared" si="7"/>
        <v>0.07</v>
      </c>
      <c r="S176" s="6" t="str">
        <f t="shared" si="8"/>
        <v/>
      </c>
      <c r="T176">
        <f>ROUND(INT(表1[[#This Row],[合同结束日期]]-表1[[#This Row],[合同起始日期]])/365,1)</f>
        <v>2</v>
      </c>
    </row>
    <row r="177" spans="1:20">
      <c r="A177" s="1">
        <v>41974</v>
      </c>
      <c r="B177" t="s">
        <v>176</v>
      </c>
      <c r="C177">
        <f t="shared" si="6"/>
        <v>-1</v>
      </c>
      <c r="D177" t="s">
        <v>295</v>
      </c>
      <c r="E177" s="4">
        <v>89461.2</v>
      </c>
      <c r="F177" s="4">
        <v>15780.955679999999</v>
      </c>
      <c r="G177" s="3">
        <v>0.1764</v>
      </c>
      <c r="H177" s="7">
        <v>409.62087912087912</v>
      </c>
      <c r="I177" s="4">
        <v>72.257123076923065</v>
      </c>
      <c r="J177">
        <v>218.4</v>
      </c>
      <c r="K177" t="s">
        <v>60</v>
      </c>
      <c r="L177" t="s">
        <v>107</v>
      </c>
      <c r="M177" t="s">
        <v>299</v>
      </c>
      <c r="N177" s="2">
        <v>41537</v>
      </c>
      <c r="O177" s="2">
        <v>42632</v>
      </c>
      <c r="P177" t="s">
        <v>14</v>
      </c>
      <c r="Q177" t="s">
        <v>37</v>
      </c>
      <c r="R177" s="5" t="str">
        <f t="shared" si="7"/>
        <v>0.</v>
      </c>
      <c r="S177" s="6" t="str">
        <f t="shared" si="8"/>
        <v/>
      </c>
      <c r="T177">
        <f>ROUND(INT(表1[[#This Row],[合同结束日期]]-表1[[#This Row],[合同起始日期]])/365,1)</f>
        <v>3</v>
      </c>
    </row>
    <row r="178" spans="1:20">
      <c r="A178" s="1">
        <v>42005</v>
      </c>
      <c r="B178" t="s">
        <v>176</v>
      </c>
      <c r="C178">
        <f t="shared" si="6"/>
        <v>-1</v>
      </c>
      <c r="D178" t="s">
        <v>177</v>
      </c>
      <c r="E178" s="4">
        <v>48241.2</v>
      </c>
      <c r="F178" s="4">
        <v>14398.242480000001</v>
      </c>
      <c r="G178" s="3">
        <v>0.29846360538295069</v>
      </c>
      <c r="H178" s="7">
        <v>837.52083333333337</v>
      </c>
      <c r="I178" s="4">
        <v>249.96948750000004</v>
      </c>
      <c r="J178">
        <v>57.599999999999994</v>
      </c>
      <c r="K178" t="s">
        <v>44</v>
      </c>
      <c r="L178" t="s">
        <v>46</v>
      </c>
      <c r="M178" t="s">
        <v>45</v>
      </c>
      <c r="N178" s="2">
        <v>41355</v>
      </c>
      <c r="O178" s="2">
        <v>42133</v>
      </c>
      <c r="P178" t="s">
        <v>14</v>
      </c>
      <c r="Q178" t="s">
        <v>25</v>
      </c>
      <c r="R178" s="5" t="str">
        <f t="shared" si="7"/>
        <v>0.15</v>
      </c>
      <c r="S178" s="6" t="str">
        <f t="shared" si="8"/>
        <v/>
      </c>
      <c r="T178">
        <f>ROUND(INT(表1[[#This Row],[合同结束日期]]-表1[[#This Row],[合同起始日期]])/365,1)</f>
        <v>2.1</v>
      </c>
    </row>
    <row r="179" spans="1:20">
      <c r="A179" s="1">
        <v>42005</v>
      </c>
      <c r="B179" t="s">
        <v>176</v>
      </c>
      <c r="C179">
        <f t="shared" si="6"/>
        <v>-1</v>
      </c>
      <c r="D179" t="s">
        <v>178</v>
      </c>
      <c r="E179" s="4">
        <v>361431.6</v>
      </c>
      <c r="F179" s="4">
        <v>17927.00736</v>
      </c>
      <c r="G179" s="3">
        <v>4.9600000000000005E-2</v>
      </c>
      <c r="H179" s="7">
        <v>6547.673913043478</v>
      </c>
      <c r="I179" s="4">
        <v>324.76462608695653</v>
      </c>
      <c r="J179">
        <v>55.199999999999996</v>
      </c>
      <c r="K179" t="s">
        <v>60</v>
      </c>
      <c r="L179" t="s">
        <v>61</v>
      </c>
      <c r="M179" t="s">
        <v>179</v>
      </c>
      <c r="N179" s="2">
        <v>41255</v>
      </c>
      <c r="O179" s="2">
        <v>42133</v>
      </c>
      <c r="P179" t="s">
        <v>24</v>
      </c>
      <c r="Q179" t="s">
        <v>180</v>
      </c>
      <c r="R179" s="5" t="str">
        <f t="shared" si="7"/>
        <v>0.03</v>
      </c>
      <c r="S179" s="6" t="str">
        <f t="shared" si="8"/>
        <v/>
      </c>
      <c r="T179">
        <f>ROUND(INT(表1[[#This Row],[合同结束日期]]-表1[[#This Row],[合同起始日期]])/365,1)</f>
        <v>2.4</v>
      </c>
    </row>
    <row r="180" spans="1:20">
      <c r="A180" s="1">
        <v>42005</v>
      </c>
      <c r="B180" t="s">
        <v>176</v>
      </c>
      <c r="C180">
        <f t="shared" si="6"/>
        <v>-1</v>
      </c>
      <c r="D180" t="s">
        <v>181</v>
      </c>
      <c r="E180" s="4">
        <v>341557.2</v>
      </c>
      <c r="F180" s="4">
        <v>41669.9784</v>
      </c>
      <c r="G180" s="3">
        <v>0.122</v>
      </c>
      <c r="H180" s="7">
        <v>1352.4232633279485</v>
      </c>
      <c r="I180" s="4">
        <v>164.99563812600971</v>
      </c>
      <c r="J180">
        <v>252.55199999999999</v>
      </c>
      <c r="K180" t="s">
        <v>44</v>
      </c>
      <c r="L180" t="s">
        <v>72</v>
      </c>
      <c r="M180" t="s">
        <v>71</v>
      </c>
      <c r="N180" s="2">
        <v>41268</v>
      </c>
      <c r="O180" s="2">
        <v>43229</v>
      </c>
      <c r="P180" t="s">
        <v>24</v>
      </c>
      <c r="Q180" t="s">
        <v>42</v>
      </c>
      <c r="R180" s="5" t="str">
        <f t="shared" si="7"/>
        <v>0.08</v>
      </c>
      <c r="S180" s="6" t="str">
        <f t="shared" si="8"/>
        <v/>
      </c>
      <c r="T180">
        <f>ROUND(INT(表1[[#This Row],[合同结束日期]]-表1[[#This Row],[合同起始日期]])/365,1)</f>
        <v>5.4</v>
      </c>
    </row>
    <row r="181" spans="1:20">
      <c r="A181" s="1">
        <v>42005</v>
      </c>
      <c r="B181" t="s">
        <v>176</v>
      </c>
      <c r="C181">
        <f t="shared" si="6"/>
        <v>-1</v>
      </c>
      <c r="D181" t="s">
        <v>182</v>
      </c>
      <c r="E181" s="4">
        <v>318167.15999999997</v>
      </c>
      <c r="F181" s="4">
        <v>27744.176351999999</v>
      </c>
      <c r="G181" s="3">
        <v>8.72E-2</v>
      </c>
      <c r="H181" s="7">
        <v>2121.1143999999999</v>
      </c>
      <c r="I181" s="4">
        <v>184.96117568</v>
      </c>
      <c r="J181">
        <v>150</v>
      </c>
      <c r="K181" t="s">
        <v>44</v>
      </c>
      <c r="L181" t="s">
        <v>72</v>
      </c>
      <c r="M181" t="s">
        <v>71</v>
      </c>
      <c r="N181" s="2">
        <v>41299</v>
      </c>
      <c r="O181" s="2">
        <v>43229</v>
      </c>
      <c r="P181" t="s">
        <v>24</v>
      </c>
      <c r="Q181" t="s">
        <v>183</v>
      </c>
      <c r="R181" s="5" t="str">
        <f t="shared" si="7"/>
        <v>0.08</v>
      </c>
      <c r="S181" s="6" t="str">
        <f t="shared" si="8"/>
        <v>0.04</v>
      </c>
      <c r="T181">
        <f>ROUND(INT(表1[[#This Row],[合同结束日期]]-表1[[#This Row],[合同起始日期]])/365,1)</f>
        <v>5.3</v>
      </c>
    </row>
    <row r="182" spans="1:20">
      <c r="A182" s="1">
        <v>42005</v>
      </c>
      <c r="B182" t="s">
        <v>176</v>
      </c>
      <c r="C182">
        <f t="shared" si="6"/>
        <v>-1</v>
      </c>
      <c r="D182" t="s">
        <v>249</v>
      </c>
      <c r="E182" s="4">
        <v>590368.43999999994</v>
      </c>
      <c r="F182" s="4">
        <v>62933.275704</v>
      </c>
      <c r="G182" s="3">
        <v>0.10660000000000001</v>
      </c>
      <c r="H182" s="7">
        <v>1802.1014652014653</v>
      </c>
      <c r="I182" s="4">
        <v>192.10401619047622</v>
      </c>
      <c r="J182">
        <v>327.59999999999997</v>
      </c>
      <c r="K182" t="s">
        <v>44</v>
      </c>
      <c r="L182" t="s">
        <v>72</v>
      </c>
      <c r="M182" t="s">
        <v>126</v>
      </c>
      <c r="N182" s="2">
        <v>41369</v>
      </c>
      <c r="O182" s="2">
        <v>43254</v>
      </c>
      <c r="P182" t="s">
        <v>24</v>
      </c>
      <c r="Q182" t="s">
        <v>123</v>
      </c>
      <c r="R182" s="5" t="str">
        <f t="shared" si="7"/>
        <v>0.09</v>
      </c>
      <c r="S182" s="6" t="str">
        <f t="shared" si="8"/>
        <v/>
      </c>
      <c r="T182">
        <f>ROUND(INT(表1[[#This Row],[合同结束日期]]-表1[[#This Row],[合同起始日期]])/365,1)</f>
        <v>5.2</v>
      </c>
    </row>
    <row r="183" spans="1:20">
      <c r="A183" s="1">
        <v>42005</v>
      </c>
      <c r="B183" t="s">
        <v>176</v>
      </c>
      <c r="C183">
        <f t="shared" si="6"/>
        <v>-1</v>
      </c>
      <c r="D183" t="s">
        <v>184</v>
      </c>
      <c r="E183" s="4">
        <v>287935.2</v>
      </c>
      <c r="F183" s="4">
        <v>38093.826959999999</v>
      </c>
      <c r="G183" s="3">
        <v>0.1323</v>
      </c>
      <c r="H183" s="7">
        <v>1548.0387096774193</v>
      </c>
      <c r="I183" s="4">
        <v>204.80552129032256</v>
      </c>
      <c r="J183">
        <v>186</v>
      </c>
      <c r="K183" t="s">
        <v>44</v>
      </c>
      <c r="L183" t="s">
        <v>72</v>
      </c>
      <c r="M183" t="s">
        <v>71</v>
      </c>
      <c r="N183" s="2">
        <v>41334</v>
      </c>
      <c r="O183" s="2">
        <v>43229</v>
      </c>
      <c r="P183" t="s">
        <v>24</v>
      </c>
      <c r="Q183" t="s">
        <v>19</v>
      </c>
      <c r="R183" s="5" t="str">
        <f t="shared" si="7"/>
        <v>0.1</v>
      </c>
      <c r="S183" s="6" t="str">
        <f t="shared" si="8"/>
        <v/>
      </c>
      <c r="T183">
        <f>ROUND(INT(表1[[#This Row],[合同结束日期]]-表1[[#This Row],[合同起始日期]])/365,1)</f>
        <v>5.2</v>
      </c>
    </row>
    <row r="184" spans="1:20">
      <c r="A184" s="1">
        <v>42005</v>
      </c>
      <c r="B184" t="s">
        <v>176</v>
      </c>
      <c r="C184">
        <f t="shared" si="6"/>
        <v>-1</v>
      </c>
      <c r="D184" t="s">
        <v>322</v>
      </c>
      <c r="E184" s="4">
        <v>41289</v>
      </c>
      <c r="F184" s="4">
        <v>5400.6012000000001</v>
      </c>
      <c r="G184" s="3">
        <v>0.1308</v>
      </c>
      <c r="H184" s="7">
        <v>1376.3</v>
      </c>
      <c r="I184" s="4">
        <v>180.02003999999999</v>
      </c>
      <c r="J184">
        <v>30</v>
      </c>
      <c r="K184" t="s">
        <v>60</v>
      </c>
      <c r="L184" t="s">
        <v>107</v>
      </c>
      <c r="M184" t="s">
        <v>323</v>
      </c>
      <c r="N184" s="2">
        <v>41730</v>
      </c>
      <c r="O184" s="2">
        <v>42094</v>
      </c>
      <c r="P184" t="s">
        <v>14</v>
      </c>
      <c r="Q184">
        <v>0</v>
      </c>
      <c r="R184" s="5">
        <f t="shared" si="7"/>
        <v>0</v>
      </c>
      <c r="S184" s="6" t="str">
        <f t="shared" si="8"/>
        <v/>
      </c>
      <c r="T184">
        <f>ROUND(INT(表1[[#This Row],[合同结束日期]]-表1[[#This Row],[合同起始日期]])/365,1)</f>
        <v>1</v>
      </c>
    </row>
    <row r="185" spans="1:20">
      <c r="A185" s="1">
        <v>42005</v>
      </c>
      <c r="B185" t="s">
        <v>176</v>
      </c>
      <c r="C185">
        <f t="shared" si="6"/>
        <v>-1</v>
      </c>
      <c r="D185" t="s">
        <v>328</v>
      </c>
      <c r="E185" s="4">
        <v>229806</v>
      </c>
      <c r="F185" s="4">
        <v>5400.4409999999998</v>
      </c>
      <c r="G185" s="3">
        <v>2.35E-2</v>
      </c>
      <c r="H185" s="7">
        <v>15958.750000000002</v>
      </c>
      <c r="I185" s="4">
        <v>375.03062500000004</v>
      </c>
      <c r="J185">
        <v>14.399999999999999</v>
      </c>
      <c r="K185" t="s">
        <v>60</v>
      </c>
      <c r="L185" t="s">
        <v>107</v>
      </c>
      <c r="M185" t="s">
        <v>329</v>
      </c>
      <c r="N185" s="2">
        <v>41787</v>
      </c>
      <c r="O185" s="2">
        <v>42151</v>
      </c>
      <c r="P185" t="s">
        <v>14</v>
      </c>
      <c r="Q185">
        <v>0</v>
      </c>
      <c r="R185" s="5">
        <f t="shared" si="7"/>
        <v>0</v>
      </c>
      <c r="S185" s="6" t="str">
        <f t="shared" si="8"/>
        <v/>
      </c>
      <c r="T185">
        <f>ROUND(INT(表1[[#This Row],[合同结束日期]]-表1[[#This Row],[合同起始日期]])/365,1)</f>
        <v>1</v>
      </c>
    </row>
    <row r="186" spans="1:20">
      <c r="A186" s="1">
        <v>42005</v>
      </c>
      <c r="B186" t="s">
        <v>176</v>
      </c>
      <c r="C186">
        <f t="shared" si="6"/>
        <v>-1</v>
      </c>
      <c r="D186" t="s">
        <v>331</v>
      </c>
      <c r="E186" s="4">
        <v>329594.39999999997</v>
      </c>
      <c r="F186" s="4">
        <v>5405.3481599999996</v>
      </c>
      <c r="G186" s="3">
        <v>1.6400000000000001E-2</v>
      </c>
      <c r="H186" s="7">
        <v>22888.5</v>
      </c>
      <c r="I186" s="4">
        <v>375.37139999999999</v>
      </c>
      <c r="J186">
        <v>14.399999999999999</v>
      </c>
      <c r="K186" t="s">
        <v>60</v>
      </c>
      <c r="L186" t="s">
        <v>107</v>
      </c>
      <c r="M186" t="s">
        <v>332</v>
      </c>
      <c r="N186" s="2">
        <v>41793</v>
      </c>
      <c r="O186" s="2">
        <v>42157</v>
      </c>
      <c r="P186" t="s">
        <v>14</v>
      </c>
      <c r="Q186">
        <v>0</v>
      </c>
      <c r="R186" s="5">
        <f t="shared" si="7"/>
        <v>0</v>
      </c>
      <c r="S186" s="6" t="str">
        <f t="shared" si="8"/>
        <v/>
      </c>
      <c r="T186">
        <f>ROUND(INT(表1[[#This Row],[合同结束日期]]-表1[[#This Row],[合同起始日期]])/365,1)</f>
        <v>1</v>
      </c>
    </row>
    <row r="187" spans="1:20">
      <c r="A187" s="1">
        <v>42005</v>
      </c>
      <c r="B187" t="s">
        <v>176</v>
      </c>
      <c r="C187">
        <f t="shared" si="6"/>
        <v>-1</v>
      </c>
      <c r="D187" t="s">
        <v>333</v>
      </c>
      <c r="E187" s="4">
        <v>28764</v>
      </c>
      <c r="F187" s="4">
        <v>2876.4</v>
      </c>
      <c r="G187" s="3">
        <v>0.1</v>
      </c>
      <c r="H187" s="7">
        <v>11985</v>
      </c>
      <c r="I187" s="4">
        <v>1198.5</v>
      </c>
      <c r="J187">
        <v>2.4</v>
      </c>
      <c r="K187" t="s">
        <v>44</v>
      </c>
      <c r="L187" t="s">
        <v>46</v>
      </c>
      <c r="M187" t="s">
        <v>187</v>
      </c>
      <c r="N187" s="2">
        <v>41812</v>
      </c>
      <c r="O187" s="2">
        <v>42176</v>
      </c>
      <c r="P187" t="s">
        <v>18</v>
      </c>
      <c r="Q187" t="s">
        <v>19</v>
      </c>
      <c r="R187" s="5" t="str">
        <f t="shared" si="7"/>
        <v>0.1</v>
      </c>
      <c r="S187" s="6" t="str">
        <f t="shared" si="8"/>
        <v/>
      </c>
      <c r="T187">
        <f>ROUND(INT(表1[[#This Row],[合同结束日期]]-表1[[#This Row],[合同起始日期]])/365,1)</f>
        <v>1</v>
      </c>
    </row>
    <row r="188" spans="1:20">
      <c r="A188" s="1">
        <v>42005</v>
      </c>
      <c r="B188" t="s">
        <v>176</v>
      </c>
      <c r="C188">
        <f t="shared" si="6"/>
        <v>-1</v>
      </c>
      <c r="D188" t="s">
        <v>233</v>
      </c>
      <c r="E188" s="4">
        <v>17505.599999999999</v>
      </c>
      <c r="F188" s="4">
        <v>5999.1691199999996</v>
      </c>
      <c r="G188" s="3">
        <v>0.3427</v>
      </c>
      <c r="H188" s="7">
        <v>972.5333333333333</v>
      </c>
      <c r="I188" s="4">
        <v>333.28717333333333</v>
      </c>
      <c r="J188">
        <v>18</v>
      </c>
      <c r="K188" t="s">
        <v>60</v>
      </c>
      <c r="L188" t="s">
        <v>61</v>
      </c>
      <c r="M188" t="s">
        <v>234</v>
      </c>
      <c r="N188" s="2">
        <v>41435</v>
      </c>
      <c r="O188" s="2">
        <v>42277</v>
      </c>
      <c r="P188" t="s">
        <v>14</v>
      </c>
      <c r="Q188">
        <v>0</v>
      </c>
      <c r="R188" s="5">
        <f t="shared" si="7"/>
        <v>0</v>
      </c>
      <c r="S188" s="6" t="str">
        <f t="shared" si="8"/>
        <v/>
      </c>
      <c r="T188">
        <f>ROUND(INT(表1[[#This Row],[合同结束日期]]-表1[[#This Row],[合同起始日期]])/365,1)</f>
        <v>2.2999999999999998</v>
      </c>
    </row>
    <row r="189" spans="1:20">
      <c r="A189" s="1">
        <v>42005</v>
      </c>
      <c r="B189" t="s">
        <v>176</v>
      </c>
      <c r="C189">
        <f t="shared" si="6"/>
        <v>-1</v>
      </c>
      <c r="D189" t="s">
        <v>291</v>
      </c>
      <c r="E189" s="4">
        <v>72772.800000000003</v>
      </c>
      <c r="F189" s="4">
        <v>6360.3427199999996</v>
      </c>
      <c r="G189" s="3">
        <v>8.7399999999999992E-2</v>
      </c>
      <c r="H189" s="7">
        <v>3465.3714285714286</v>
      </c>
      <c r="I189" s="4">
        <v>302.87346285714284</v>
      </c>
      <c r="J189">
        <v>21</v>
      </c>
      <c r="K189" t="s">
        <v>60</v>
      </c>
      <c r="L189" t="s">
        <v>61</v>
      </c>
      <c r="M189" t="s">
        <v>234</v>
      </c>
      <c r="N189" s="2">
        <v>41547</v>
      </c>
      <c r="O189" s="2">
        <v>42276</v>
      </c>
      <c r="P189" t="s">
        <v>24</v>
      </c>
      <c r="Q189" t="s">
        <v>78</v>
      </c>
      <c r="R189" s="5" t="str">
        <f t="shared" si="7"/>
        <v>0.07</v>
      </c>
      <c r="S189" s="6" t="str">
        <f t="shared" si="8"/>
        <v/>
      </c>
      <c r="T189">
        <f>ROUND(INT(表1[[#This Row],[合同结束日期]]-表1[[#This Row],[合同起始日期]])/365,1)</f>
        <v>2</v>
      </c>
    </row>
    <row r="190" spans="1:20">
      <c r="A190" s="1">
        <v>42005</v>
      </c>
      <c r="B190" t="s">
        <v>176</v>
      </c>
      <c r="C190">
        <f t="shared" si="6"/>
        <v>-1</v>
      </c>
      <c r="D190" t="s">
        <v>295</v>
      </c>
      <c r="E190" s="4">
        <v>41341.199999999997</v>
      </c>
      <c r="F190" s="4">
        <v>15779.936040000002</v>
      </c>
      <c r="G190" s="3">
        <v>0.38170000000000009</v>
      </c>
      <c r="H190" s="7">
        <v>189.29120879120876</v>
      </c>
      <c r="I190" s="4">
        <v>72.252454395604403</v>
      </c>
      <c r="J190">
        <v>218.4</v>
      </c>
      <c r="K190" t="s">
        <v>60</v>
      </c>
      <c r="L190" t="s">
        <v>107</v>
      </c>
      <c r="M190" t="s">
        <v>299</v>
      </c>
      <c r="N190" s="2">
        <v>41537</v>
      </c>
      <c r="O190" s="2">
        <v>42632</v>
      </c>
      <c r="P190" t="s">
        <v>14</v>
      </c>
      <c r="Q190" t="s">
        <v>37</v>
      </c>
      <c r="R190" s="5" t="str">
        <f t="shared" si="7"/>
        <v>0.</v>
      </c>
      <c r="S190" s="6" t="str">
        <f t="shared" si="8"/>
        <v/>
      </c>
      <c r="T190">
        <f>ROUND(INT(表1[[#This Row],[合同结束日期]]-表1[[#This Row],[合同起始日期]])/365,1)</f>
        <v>3</v>
      </c>
    </row>
    <row r="191" spans="1:20">
      <c r="A191" s="1">
        <v>42036</v>
      </c>
      <c r="B191" t="s">
        <v>176</v>
      </c>
      <c r="C191">
        <f t="shared" si="6"/>
        <v>-1</v>
      </c>
      <c r="D191" t="s">
        <v>177</v>
      </c>
      <c r="E191" s="4">
        <v>46898.400000000001</v>
      </c>
      <c r="F191" s="4">
        <v>14397.808799999999</v>
      </c>
      <c r="G191" s="3">
        <v>0.30699999999999994</v>
      </c>
      <c r="H191" s="7">
        <v>814.20833333333348</v>
      </c>
      <c r="I191" s="4">
        <v>249.96195833333334</v>
      </c>
      <c r="J191">
        <v>57.599999999999994</v>
      </c>
      <c r="K191" t="s">
        <v>44</v>
      </c>
      <c r="L191" t="s">
        <v>46</v>
      </c>
      <c r="M191" t="s">
        <v>45</v>
      </c>
      <c r="N191" s="2">
        <v>41355</v>
      </c>
      <c r="O191" s="2">
        <v>42133</v>
      </c>
      <c r="P191" t="s">
        <v>14</v>
      </c>
      <c r="Q191" t="s">
        <v>25</v>
      </c>
      <c r="R191" s="5" t="str">
        <f t="shared" si="7"/>
        <v>0.15</v>
      </c>
      <c r="S191" s="6" t="str">
        <f t="shared" si="8"/>
        <v/>
      </c>
      <c r="T191">
        <f>ROUND(INT(表1[[#This Row],[合同结束日期]]-表1[[#This Row],[合同起始日期]])/365,1)</f>
        <v>2.1</v>
      </c>
    </row>
    <row r="192" spans="1:20">
      <c r="A192" s="1">
        <v>42036</v>
      </c>
      <c r="B192" t="s">
        <v>176</v>
      </c>
      <c r="C192">
        <f t="shared" ref="C192:C255" si="9">IF($B192="负一层",-1,IF($B192="负一夹层",0,IF($B192="一层",1,IF($B192="二层",2,IF($B192="三层",3,IF($B192="四层",4))))))</f>
        <v>-1</v>
      </c>
      <c r="D192" t="s">
        <v>178</v>
      </c>
      <c r="E192" s="4">
        <v>518097</v>
      </c>
      <c r="F192" s="4">
        <v>18288.824100000002</v>
      </c>
      <c r="G192" s="3">
        <v>3.5300000000000005E-2</v>
      </c>
      <c r="H192" s="7">
        <v>9385.8152173913059</v>
      </c>
      <c r="I192" s="4">
        <v>331.31927717391312</v>
      </c>
      <c r="J192">
        <v>55.199999999999996</v>
      </c>
      <c r="K192" t="s">
        <v>60</v>
      </c>
      <c r="L192" t="s">
        <v>61</v>
      </c>
      <c r="M192" t="s">
        <v>179</v>
      </c>
      <c r="N192" s="2">
        <v>41255</v>
      </c>
      <c r="O192" s="2">
        <v>42133</v>
      </c>
      <c r="P192" t="s">
        <v>24</v>
      </c>
      <c r="Q192" t="s">
        <v>180</v>
      </c>
      <c r="R192" s="5" t="str">
        <f t="shared" ref="R192:R255" si="10">IF(ISERROR(FIND(",",$Q192)),$Q192,LEFT($Q192,FIND(",",$Q192)-1))</f>
        <v>0.03</v>
      </c>
      <c r="S192" s="6" t="str">
        <f t="shared" si="8"/>
        <v/>
      </c>
      <c r="T192">
        <f>ROUND(INT(表1[[#This Row],[合同结束日期]]-表1[[#This Row],[合同起始日期]])/365,1)</f>
        <v>2.4</v>
      </c>
    </row>
    <row r="193" spans="1:20">
      <c r="A193" s="1">
        <v>42036</v>
      </c>
      <c r="B193" t="s">
        <v>176</v>
      </c>
      <c r="C193">
        <f t="shared" si="9"/>
        <v>-1</v>
      </c>
      <c r="D193" t="s">
        <v>181</v>
      </c>
      <c r="E193" s="4">
        <v>269008.8</v>
      </c>
      <c r="F193" s="4">
        <v>41669.46312</v>
      </c>
      <c r="G193" s="3">
        <v>0.15490000000000001</v>
      </c>
      <c r="H193" s="7">
        <v>1065.1620260382019</v>
      </c>
      <c r="I193" s="4">
        <v>164.99359783331749</v>
      </c>
      <c r="J193">
        <v>252.55199999999999</v>
      </c>
      <c r="K193" t="s">
        <v>44</v>
      </c>
      <c r="L193" t="s">
        <v>72</v>
      </c>
      <c r="M193" t="s">
        <v>71</v>
      </c>
      <c r="N193" s="2">
        <v>41268</v>
      </c>
      <c r="O193" s="2">
        <v>43229</v>
      </c>
      <c r="P193" t="s">
        <v>24</v>
      </c>
      <c r="Q193" t="s">
        <v>42</v>
      </c>
      <c r="R193" s="5" t="str">
        <f t="shared" si="10"/>
        <v>0.08</v>
      </c>
      <c r="S193" s="6" t="str">
        <f t="shared" ref="S193:S256" si="11">IF(ISERROR(FIND(",",$Q193)),"",RIGHT($Q193,LEN($Q193)-FIND(",",$Q193)))</f>
        <v/>
      </c>
      <c r="T193">
        <f>ROUND(INT(表1[[#This Row],[合同结束日期]]-表1[[#This Row],[合同起始日期]])/365,1)</f>
        <v>5.4</v>
      </c>
    </row>
    <row r="194" spans="1:20">
      <c r="A194" s="1">
        <v>42036</v>
      </c>
      <c r="B194" t="s">
        <v>176</v>
      </c>
      <c r="C194">
        <f t="shared" si="9"/>
        <v>-1</v>
      </c>
      <c r="D194" t="s">
        <v>182</v>
      </c>
      <c r="E194" s="4">
        <v>276431.39999999997</v>
      </c>
      <c r="F194" s="4">
        <v>27753.712560000004</v>
      </c>
      <c r="G194" s="3">
        <v>0.10040000000000003</v>
      </c>
      <c r="H194" s="7">
        <v>1842.8759999999997</v>
      </c>
      <c r="I194" s="4">
        <v>185.02475040000002</v>
      </c>
      <c r="J194">
        <v>150</v>
      </c>
      <c r="K194" t="s">
        <v>44</v>
      </c>
      <c r="L194" t="s">
        <v>72</v>
      </c>
      <c r="M194" t="s">
        <v>71</v>
      </c>
      <c r="N194" s="2">
        <v>41299</v>
      </c>
      <c r="O194" s="2">
        <v>43229</v>
      </c>
      <c r="P194" t="s">
        <v>24</v>
      </c>
      <c r="Q194" t="s">
        <v>183</v>
      </c>
      <c r="R194" s="5" t="str">
        <f t="shared" si="10"/>
        <v>0.08</v>
      </c>
      <c r="S194" s="6" t="str">
        <f t="shared" si="11"/>
        <v>0.04</v>
      </c>
      <c r="T194">
        <f>ROUND(INT(表1[[#This Row],[合同结束日期]]-表1[[#This Row],[合同起始日期]])/365,1)</f>
        <v>5.3</v>
      </c>
    </row>
    <row r="195" spans="1:20">
      <c r="A195" s="1">
        <v>42036</v>
      </c>
      <c r="B195" t="s">
        <v>176</v>
      </c>
      <c r="C195">
        <f t="shared" si="9"/>
        <v>-1</v>
      </c>
      <c r="D195" t="s">
        <v>249</v>
      </c>
      <c r="E195" s="4">
        <v>543239.4</v>
      </c>
      <c r="F195" s="4">
        <v>58724.17914</v>
      </c>
      <c r="G195" s="3">
        <v>0.1081</v>
      </c>
      <c r="H195" s="7">
        <v>1658.2399267399269</v>
      </c>
      <c r="I195" s="4">
        <v>179.2557360805861</v>
      </c>
      <c r="J195">
        <v>327.59999999999997</v>
      </c>
      <c r="K195" t="s">
        <v>44</v>
      </c>
      <c r="L195" t="s">
        <v>72</v>
      </c>
      <c r="M195" t="s">
        <v>126</v>
      </c>
      <c r="N195" s="2">
        <v>41369</v>
      </c>
      <c r="O195" s="2">
        <v>43254</v>
      </c>
      <c r="P195" t="s">
        <v>24</v>
      </c>
      <c r="Q195" t="s">
        <v>123</v>
      </c>
      <c r="R195" s="5" t="str">
        <f t="shared" si="10"/>
        <v>0.09</v>
      </c>
      <c r="S195" s="6" t="str">
        <f t="shared" si="11"/>
        <v/>
      </c>
      <c r="T195">
        <f>ROUND(INT(表1[[#This Row],[合同结束日期]]-表1[[#This Row],[合同起始日期]])/365,1)</f>
        <v>5.2</v>
      </c>
    </row>
    <row r="196" spans="1:20">
      <c r="A196" s="1">
        <v>42036</v>
      </c>
      <c r="B196" t="s">
        <v>176</v>
      </c>
      <c r="C196">
        <f t="shared" si="9"/>
        <v>-1</v>
      </c>
      <c r="D196" t="s">
        <v>184</v>
      </c>
      <c r="E196" s="4">
        <v>218390.39999999999</v>
      </c>
      <c r="F196" s="4">
        <v>33479.248319999999</v>
      </c>
      <c r="G196" s="3">
        <v>0.15329999999999999</v>
      </c>
      <c r="H196" s="7">
        <v>1174.1419354838708</v>
      </c>
      <c r="I196" s="4">
        <v>179.99595870967741</v>
      </c>
      <c r="J196">
        <v>186</v>
      </c>
      <c r="K196" t="s">
        <v>44</v>
      </c>
      <c r="L196" t="s">
        <v>72</v>
      </c>
      <c r="M196" t="s">
        <v>71</v>
      </c>
      <c r="N196" s="2">
        <v>41334</v>
      </c>
      <c r="O196" s="2">
        <v>43229</v>
      </c>
      <c r="P196" t="s">
        <v>24</v>
      </c>
      <c r="Q196" t="s">
        <v>19</v>
      </c>
      <c r="R196" s="5" t="str">
        <f t="shared" si="10"/>
        <v>0.1</v>
      </c>
      <c r="S196" s="6" t="str">
        <f t="shared" si="11"/>
        <v/>
      </c>
      <c r="T196">
        <f>ROUND(INT(表1[[#This Row],[合同结束日期]]-表1[[#This Row],[合同起始日期]])/365,1)</f>
        <v>5.2</v>
      </c>
    </row>
    <row r="197" spans="1:20">
      <c r="A197" s="1">
        <v>42036</v>
      </c>
      <c r="B197" t="s">
        <v>176</v>
      </c>
      <c r="C197">
        <f t="shared" si="9"/>
        <v>-1</v>
      </c>
      <c r="D197" t="s">
        <v>322</v>
      </c>
      <c r="E197" s="4">
        <v>23769</v>
      </c>
      <c r="F197" s="4">
        <v>5400.3167999999996</v>
      </c>
      <c r="G197" s="3">
        <v>0.22719999999999999</v>
      </c>
      <c r="H197" s="7">
        <v>792.3</v>
      </c>
      <c r="I197" s="4">
        <v>180.01056</v>
      </c>
      <c r="J197">
        <v>30</v>
      </c>
      <c r="K197" t="s">
        <v>60</v>
      </c>
      <c r="L197" t="s">
        <v>107</v>
      </c>
      <c r="M197" t="s">
        <v>323</v>
      </c>
      <c r="N197" s="2">
        <v>41730</v>
      </c>
      <c r="O197" s="2">
        <v>42094</v>
      </c>
      <c r="P197" t="s">
        <v>14</v>
      </c>
      <c r="Q197">
        <v>0</v>
      </c>
      <c r="R197" s="5">
        <f t="shared" si="10"/>
        <v>0</v>
      </c>
      <c r="S197" s="6" t="str">
        <f t="shared" si="11"/>
        <v/>
      </c>
      <c r="T197">
        <f>ROUND(INT(表1[[#This Row],[合同结束日期]]-表1[[#This Row],[合同起始日期]])/365,1)</f>
        <v>1</v>
      </c>
    </row>
    <row r="198" spans="1:20">
      <c r="A198" s="1">
        <v>42036</v>
      </c>
      <c r="B198" t="s">
        <v>176</v>
      </c>
      <c r="C198">
        <f t="shared" si="9"/>
        <v>-1</v>
      </c>
      <c r="D198" t="s">
        <v>328</v>
      </c>
      <c r="E198" s="4">
        <v>126185.27999999998</v>
      </c>
      <c r="F198" s="4">
        <v>5400.7299840000014</v>
      </c>
      <c r="G198" s="3">
        <v>4.2800000000000019E-2</v>
      </c>
      <c r="H198" s="7">
        <v>8762.8666666666668</v>
      </c>
      <c r="I198" s="4">
        <v>375.05069333333347</v>
      </c>
      <c r="J198">
        <v>14.399999999999999</v>
      </c>
      <c r="K198" t="s">
        <v>60</v>
      </c>
      <c r="L198" t="s">
        <v>107</v>
      </c>
      <c r="M198" t="s">
        <v>329</v>
      </c>
      <c r="N198" s="2">
        <v>41787</v>
      </c>
      <c r="O198" s="2">
        <v>42151</v>
      </c>
      <c r="P198" t="s">
        <v>14</v>
      </c>
      <c r="Q198">
        <v>0</v>
      </c>
      <c r="R198" s="5">
        <f t="shared" si="10"/>
        <v>0</v>
      </c>
      <c r="S198" s="6" t="str">
        <f t="shared" si="11"/>
        <v/>
      </c>
      <c r="T198">
        <f>ROUND(INT(表1[[#This Row],[合同结束日期]]-表1[[#This Row],[合同起始日期]])/365,1)</f>
        <v>1</v>
      </c>
    </row>
    <row r="199" spans="1:20">
      <c r="A199" s="1">
        <v>42036</v>
      </c>
      <c r="B199" t="s">
        <v>176</v>
      </c>
      <c r="C199">
        <f t="shared" si="9"/>
        <v>-1</v>
      </c>
      <c r="D199" t="s">
        <v>331</v>
      </c>
      <c r="E199" s="4">
        <v>243314.4</v>
      </c>
      <c r="F199" s="4">
        <v>5401.5796800000007</v>
      </c>
      <c r="G199" s="3">
        <v>2.2200000000000004E-2</v>
      </c>
      <c r="H199" s="7">
        <v>16896.833333333336</v>
      </c>
      <c r="I199" s="4">
        <v>375.10970000000009</v>
      </c>
      <c r="J199">
        <v>14.399999999999999</v>
      </c>
      <c r="K199" t="s">
        <v>60</v>
      </c>
      <c r="L199" t="s">
        <v>107</v>
      </c>
      <c r="M199" t="s">
        <v>332</v>
      </c>
      <c r="N199" s="2">
        <v>41793</v>
      </c>
      <c r="O199" s="2">
        <v>42157</v>
      </c>
      <c r="P199" t="s">
        <v>14</v>
      </c>
      <c r="Q199">
        <v>0</v>
      </c>
      <c r="R199" s="5">
        <f t="shared" si="10"/>
        <v>0</v>
      </c>
      <c r="S199" s="6" t="str">
        <f t="shared" si="11"/>
        <v/>
      </c>
      <c r="T199">
        <f>ROUND(INT(表1[[#This Row],[合同结束日期]]-表1[[#This Row],[合同起始日期]])/365,1)</f>
        <v>1</v>
      </c>
    </row>
    <row r="200" spans="1:20">
      <c r="A200" s="1">
        <v>42036</v>
      </c>
      <c r="B200" t="s">
        <v>176</v>
      </c>
      <c r="C200">
        <f t="shared" si="9"/>
        <v>-1</v>
      </c>
      <c r="D200" t="s">
        <v>333</v>
      </c>
      <c r="E200" s="4">
        <v>24588</v>
      </c>
      <c r="F200" s="4">
        <v>2458.7999999999997</v>
      </c>
      <c r="G200" s="3">
        <v>9.9999999999999992E-2</v>
      </c>
      <c r="H200" s="7">
        <v>10245</v>
      </c>
      <c r="I200" s="4">
        <v>1024.5</v>
      </c>
      <c r="J200">
        <v>2.4</v>
      </c>
      <c r="K200" t="s">
        <v>44</v>
      </c>
      <c r="L200" t="s">
        <v>46</v>
      </c>
      <c r="M200" t="s">
        <v>187</v>
      </c>
      <c r="N200" s="2">
        <v>41812</v>
      </c>
      <c r="O200" s="2">
        <v>42176</v>
      </c>
      <c r="P200" t="s">
        <v>18</v>
      </c>
      <c r="Q200" t="s">
        <v>19</v>
      </c>
      <c r="R200" s="5" t="str">
        <f t="shared" si="10"/>
        <v>0.1</v>
      </c>
      <c r="S200" s="6" t="str">
        <f t="shared" si="11"/>
        <v/>
      </c>
      <c r="T200">
        <f>ROUND(INT(表1[[#This Row],[合同结束日期]]-表1[[#This Row],[合同起始日期]])/365,1)</f>
        <v>1</v>
      </c>
    </row>
    <row r="201" spans="1:20">
      <c r="A201" s="1">
        <v>42036</v>
      </c>
      <c r="B201" t="s">
        <v>176</v>
      </c>
      <c r="C201">
        <f t="shared" si="9"/>
        <v>-1</v>
      </c>
      <c r="D201" t="s">
        <v>233</v>
      </c>
      <c r="E201" s="4">
        <v>19104</v>
      </c>
      <c r="F201" s="4">
        <v>6000.5663999999997</v>
      </c>
      <c r="G201" s="3">
        <v>0.31409999999999999</v>
      </c>
      <c r="H201" s="7">
        <v>1061.3333333333333</v>
      </c>
      <c r="I201" s="4">
        <v>333.3648</v>
      </c>
      <c r="J201">
        <v>18</v>
      </c>
      <c r="K201" t="s">
        <v>60</v>
      </c>
      <c r="L201" t="s">
        <v>61</v>
      </c>
      <c r="M201" t="s">
        <v>234</v>
      </c>
      <c r="N201" s="2">
        <v>41435</v>
      </c>
      <c r="O201" s="2">
        <v>42277</v>
      </c>
      <c r="P201" t="s">
        <v>14</v>
      </c>
      <c r="Q201">
        <v>0</v>
      </c>
      <c r="R201" s="5">
        <f t="shared" si="10"/>
        <v>0</v>
      </c>
      <c r="S201" s="6" t="str">
        <f t="shared" si="11"/>
        <v/>
      </c>
      <c r="T201">
        <f>ROUND(INT(表1[[#This Row],[合同结束日期]]-表1[[#This Row],[合同起始日期]])/365,1)</f>
        <v>2.2999999999999998</v>
      </c>
    </row>
    <row r="202" spans="1:20">
      <c r="A202" s="1">
        <v>42036</v>
      </c>
      <c r="B202" t="s">
        <v>176</v>
      </c>
      <c r="C202">
        <f t="shared" si="9"/>
        <v>-1</v>
      </c>
      <c r="D202" t="s">
        <v>291</v>
      </c>
      <c r="E202" s="4">
        <v>96405.599999999991</v>
      </c>
      <c r="F202" s="4">
        <v>7346.1067200000007</v>
      </c>
      <c r="G202" s="3">
        <v>7.6200000000000018E-2</v>
      </c>
      <c r="H202" s="7">
        <v>4590.7428571428563</v>
      </c>
      <c r="I202" s="4">
        <v>349.81460571428573</v>
      </c>
      <c r="J202">
        <v>21</v>
      </c>
      <c r="K202" t="s">
        <v>60</v>
      </c>
      <c r="L202" t="s">
        <v>61</v>
      </c>
      <c r="M202" t="s">
        <v>234</v>
      </c>
      <c r="N202" s="2">
        <v>41547</v>
      </c>
      <c r="O202" s="2">
        <v>42276</v>
      </c>
      <c r="P202" t="s">
        <v>24</v>
      </c>
      <c r="Q202" t="s">
        <v>78</v>
      </c>
      <c r="R202" s="5" t="str">
        <f t="shared" si="10"/>
        <v>0.07</v>
      </c>
      <c r="S202" s="6" t="str">
        <f t="shared" si="11"/>
        <v/>
      </c>
      <c r="T202">
        <f>ROUND(INT(表1[[#This Row],[合同结束日期]]-表1[[#This Row],[合同起始日期]])/365,1)</f>
        <v>2</v>
      </c>
    </row>
    <row r="203" spans="1:20">
      <c r="A203" s="1">
        <v>42036</v>
      </c>
      <c r="B203" t="s">
        <v>176</v>
      </c>
      <c r="C203">
        <f t="shared" si="9"/>
        <v>-1</v>
      </c>
      <c r="D203" t="s">
        <v>295</v>
      </c>
      <c r="E203" s="4">
        <v>27840</v>
      </c>
      <c r="F203" s="4">
        <v>15779.712</v>
      </c>
      <c r="G203" s="3">
        <v>0.56679999999999997</v>
      </c>
      <c r="H203" s="7">
        <v>127.47252747252747</v>
      </c>
      <c r="I203" s="4">
        <v>72.251428571428562</v>
      </c>
      <c r="J203">
        <v>218.4</v>
      </c>
      <c r="K203" t="s">
        <v>60</v>
      </c>
      <c r="L203" t="s">
        <v>107</v>
      </c>
      <c r="M203" t="s">
        <v>299</v>
      </c>
      <c r="N203" s="2">
        <v>41537</v>
      </c>
      <c r="O203" s="2">
        <v>42632</v>
      </c>
      <c r="P203" t="s">
        <v>14</v>
      </c>
      <c r="Q203" t="s">
        <v>37</v>
      </c>
      <c r="R203" s="5" t="str">
        <f t="shared" si="10"/>
        <v>0.</v>
      </c>
      <c r="S203" s="6" t="str">
        <f t="shared" si="11"/>
        <v/>
      </c>
      <c r="T203">
        <f>ROUND(INT(表1[[#This Row],[合同结束日期]]-表1[[#This Row],[合同起始日期]])/365,1)</f>
        <v>3</v>
      </c>
    </row>
    <row r="204" spans="1:20">
      <c r="A204" s="1">
        <v>42064</v>
      </c>
      <c r="B204" t="s">
        <v>176</v>
      </c>
      <c r="C204">
        <f t="shared" si="9"/>
        <v>-1</v>
      </c>
      <c r="D204" t="s">
        <v>177</v>
      </c>
      <c r="E204" s="4">
        <v>47640</v>
      </c>
      <c r="F204" s="4">
        <v>14401.572000000002</v>
      </c>
      <c r="G204" s="3">
        <v>0.30230000000000001</v>
      </c>
      <c r="H204" s="7">
        <v>827.08333333333337</v>
      </c>
      <c r="I204" s="4">
        <v>250.02729166666671</v>
      </c>
      <c r="J204">
        <v>57.599999999999994</v>
      </c>
      <c r="K204" t="s">
        <v>44</v>
      </c>
      <c r="L204" t="s">
        <v>46</v>
      </c>
      <c r="M204" t="s">
        <v>45</v>
      </c>
      <c r="N204" s="2">
        <v>41355</v>
      </c>
      <c r="O204" s="2">
        <v>42133</v>
      </c>
      <c r="P204" t="s">
        <v>14</v>
      </c>
      <c r="Q204" t="s">
        <v>25</v>
      </c>
      <c r="R204" s="5" t="str">
        <f t="shared" si="10"/>
        <v>0.15</v>
      </c>
      <c r="S204" s="6" t="str">
        <f t="shared" si="11"/>
        <v/>
      </c>
      <c r="T204">
        <f>ROUND(INT(表1[[#This Row],[合同结束日期]]-表1[[#This Row],[合同起始日期]])/365,1)</f>
        <v>2.1</v>
      </c>
    </row>
    <row r="205" spans="1:20">
      <c r="A205" s="1">
        <v>42064</v>
      </c>
      <c r="B205" t="s">
        <v>176</v>
      </c>
      <c r="C205">
        <f t="shared" si="9"/>
        <v>-1</v>
      </c>
      <c r="D205" t="s">
        <v>178</v>
      </c>
      <c r="E205" s="4">
        <v>320097.59999999998</v>
      </c>
      <c r="F205" s="4">
        <v>17925.465600000003</v>
      </c>
      <c r="G205" s="3">
        <v>5.6000000000000015E-2</v>
      </c>
      <c r="H205" s="7">
        <v>5798.869565217391</v>
      </c>
      <c r="I205" s="4">
        <v>324.73669565217398</v>
      </c>
      <c r="J205">
        <v>55.199999999999996</v>
      </c>
      <c r="K205" t="s">
        <v>60</v>
      </c>
      <c r="L205" t="s">
        <v>61</v>
      </c>
      <c r="M205" t="s">
        <v>179</v>
      </c>
      <c r="N205" s="2">
        <v>41255</v>
      </c>
      <c r="O205" s="2">
        <v>42133</v>
      </c>
      <c r="P205" t="s">
        <v>24</v>
      </c>
      <c r="Q205" t="s">
        <v>180</v>
      </c>
      <c r="R205" s="5" t="str">
        <f t="shared" si="10"/>
        <v>0.03</v>
      </c>
      <c r="S205" s="6" t="str">
        <f t="shared" si="11"/>
        <v/>
      </c>
      <c r="T205">
        <f>ROUND(INT(表1[[#This Row],[合同结束日期]]-表1[[#This Row],[合同起始日期]])/365,1)</f>
        <v>2.4</v>
      </c>
    </row>
    <row r="206" spans="1:20">
      <c r="A206" s="1">
        <v>42064</v>
      </c>
      <c r="B206" t="s">
        <v>176</v>
      </c>
      <c r="C206">
        <f t="shared" si="9"/>
        <v>-1</v>
      </c>
      <c r="D206" t="s">
        <v>181</v>
      </c>
      <c r="E206" s="4">
        <v>299472</v>
      </c>
      <c r="F206" s="4">
        <v>41656.555200000003</v>
      </c>
      <c r="G206" s="3">
        <v>0.1391</v>
      </c>
      <c r="H206" s="7">
        <v>1185.7835218093701</v>
      </c>
      <c r="I206" s="4">
        <v>164.94248788368338</v>
      </c>
      <c r="J206">
        <v>252.55199999999999</v>
      </c>
      <c r="K206" t="s">
        <v>44</v>
      </c>
      <c r="L206" t="s">
        <v>72</v>
      </c>
      <c r="M206" t="s">
        <v>71</v>
      </c>
      <c r="N206" s="2">
        <v>41268</v>
      </c>
      <c r="O206" s="2">
        <v>43229</v>
      </c>
      <c r="P206" t="s">
        <v>24</v>
      </c>
      <c r="Q206" t="s">
        <v>42</v>
      </c>
      <c r="R206" s="5" t="str">
        <f t="shared" si="10"/>
        <v>0.08</v>
      </c>
      <c r="S206" s="6" t="str">
        <f t="shared" si="11"/>
        <v/>
      </c>
      <c r="T206">
        <f>ROUND(INT(表1[[#This Row],[合同结束日期]]-表1[[#This Row],[合同起始日期]])/365,1)</f>
        <v>5.4</v>
      </c>
    </row>
    <row r="207" spans="1:20">
      <c r="A207" s="1">
        <v>42064</v>
      </c>
      <c r="B207" t="s">
        <v>176</v>
      </c>
      <c r="C207">
        <f t="shared" si="9"/>
        <v>-1</v>
      </c>
      <c r="D207" t="s">
        <v>182</v>
      </c>
      <c r="E207" s="4">
        <v>313889.76</v>
      </c>
      <c r="F207" s="4">
        <v>27747.854783999999</v>
      </c>
      <c r="G207" s="3">
        <v>8.8399999999999992E-2</v>
      </c>
      <c r="H207" s="7">
        <v>2092.5983999999999</v>
      </c>
      <c r="I207" s="4">
        <v>184.98569856</v>
      </c>
      <c r="J207">
        <v>150</v>
      </c>
      <c r="K207" t="s">
        <v>44</v>
      </c>
      <c r="L207" t="s">
        <v>72</v>
      </c>
      <c r="M207" t="s">
        <v>71</v>
      </c>
      <c r="N207" s="2">
        <v>41299</v>
      </c>
      <c r="O207" s="2">
        <v>43229</v>
      </c>
      <c r="P207" t="s">
        <v>24</v>
      </c>
      <c r="Q207" t="s">
        <v>183</v>
      </c>
      <c r="R207" s="5" t="str">
        <f t="shared" si="10"/>
        <v>0.08</v>
      </c>
      <c r="S207" s="6" t="str">
        <f t="shared" si="11"/>
        <v>0.04</v>
      </c>
      <c r="T207">
        <f>ROUND(INT(表1[[#This Row],[合同结束日期]]-表1[[#This Row],[合同起始日期]])/365,1)</f>
        <v>5.3</v>
      </c>
    </row>
    <row r="208" spans="1:20">
      <c r="A208" s="1">
        <v>42064</v>
      </c>
      <c r="B208" t="s">
        <v>176</v>
      </c>
      <c r="C208">
        <f t="shared" si="9"/>
        <v>-1</v>
      </c>
      <c r="D208" t="s">
        <v>249</v>
      </c>
      <c r="E208" s="4">
        <v>603339.6</v>
      </c>
      <c r="F208" s="4">
        <v>64134.999479999999</v>
      </c>
      <c r="G208" s="3">
        <v>0.10630000000000001</v>
      </c>
      <c r="H208" s="7">
        <v>1841.6959706959708</v>
      </c>
      <c r="I208" s="4">
        <v>195.77228168498169</v>
      </c>
      <c r="J208">
        <v>327.59999999999997</v>
      </c>
      <c r="K208" t="s">
        <v>44</v>
      </c>
      <c r="L208" t="s">
        <v>72</v>
      </c>
      <c r="M208" t="s">
        <v>126</v>
      </c>
      <c r="N208" s="2">
        <v>41369</v>
      </c>
      <c r="O208" s="2">
        <v>43254</v>
      </c>
      <c r="P208" t="s">
        <v>24</v>
      </c>
      <c r="Q208" t="s">
        <v>123</v>
      </c>
      <c r="R208" s="5" t="str">
        <f t="shared" si="10"/>
        <v>0.09</v>
      </c>
      <c r="S208" s="6" t="str">
        <f t="shared" si="11"/>
        <v/>
      </c>
      <c r="T208">
        <f>ROUND(INT(表1[[#This Row],[合同结束日期]]-表1[[#This Row],[合同起始日期]])/365,1)</f>
        <v>5.2</v>
      </c>
    </row>
    <row r="209" spans="1:20">
      <c r="A209" s="1">
        <v>42064</v>
      </c>
      <c r="B209" t="s">
        <v>176</v>
      </c>
      <c r="C209">
        <f t="shared" si="9"/>
        <v>-1</v>
      </c>
      <c r="D209" t="s">
        <v>184</v>
      </c>
      <c r="E209" s="4">
        <v>282486</v>
      </c>
      <c r="F209" s="4">
        <v>37542.389400000007</v>
      </c>
      <c r="G209" s="3">
        <v>0.13290000000000002</v>
      </c>
      <c r="H209" s="7">
        <v>1518.741935483871</v>
      </c>
      <c r="I209" s="4">
        <v>201.8408032258065</v>
      </c>
      <c r="J209">
        <v>186</v>
      </c>
      <c r="K209" t="s">
        <v>44</v>
      </c>
      <c r="L209" t="s">
        <v>72</v>
      </c>
      <c r="M209" t="s">
        <v>71</v>
      </c>
      <c r="N209" s="2">
        <v>41334</v>
      </c>
      <c r="O209" s="2">
        <v>43229</v>
      </c>
      <c r="P209" t="s">
        <v>24</v>
      </c>
      <c r="Q209" t="s">
        <v>19</v>
      </c>
      <c r="R209" s="5" t="str">
        <f t="shared" si="10"/>
        <v>0.1</v>
      </c>
      <c r="S209" s="6" t="str">
        <f t="shared" si="11"/>
        <v/>
      </c>
      <c r="T209">
        <f>ROUND(INT(表1[[#This Row],[合同结束日期]]-表1[[#This Row],[合同起始日期]])/365,1)</f>
        <v>5.2</v>
      </c>
    </row>
    <row r="210" spans="1:20">
      <c r="A210" s="1">
        <v>42064</v>
      </c>
      <c r="B210" t="s">
        <v>176</v>
      </c>
      <c r="C210">
        <f t="shared" si="9"/>
        <v>-1</v>
      </c>
      <c r="D210" t="s">
        <v>322</v>
      </c>
      <c r="E210" s="4">
        <v>55904.4</v>
      </c>
      <c r="F210" s="4">
        <v>5400.3650400000006</v>
      </c>
      <c r="G210" s="3">
        <v>9.6600000000000005E-2</v>
      </c>
      <c r="H210" s="7">
        <v>1863.48</v>
      </c>
      <c r="I210" s="4">
        <v>180.01216800000003</v>
      </c>
      <c r="J210">
        <v>30</v>
      </c>
      <c r="K210" t="s">
        <v>60</v>
      </c>
      <c r="L210" t="s">
        <v>107</v>
      </c>
      <c r="M210" t="s">
        <v>323</v>
      </c>
      <c r="N210" s="2">
        <v>41730</v>
      </c>
      <c r="O210" s="2">
        <v>42094</v>
      </c>
      <c r="P210" t="s">
        <v>14</v>
      </c>
      <c r="Q210">
        <v>0</v>
      </c>
      <c r="R210" s="5">
        <f t="shared" si="10"/>
        <v>0</v>
      </c>
      <c r="S210" s="6" t="str">
        <f t="shared" si="11"/>
        <v/>
      </c>
      <c r="T210">
        <f>ROUND(INT(表1[[#This Row],[合同结束日期]]-表1[[#This Row],[合同起始日期]])/365,1)</f>
        <v>1</v>
      </c>
    </row>
    <row r="211" spans="1:20">
      <c r="A211" s="1">
        <v>42064</v>
      </c>
      <c r="B211" t="s">
        <v>176</v>
      </c>
      <c r="C211">
        <f t="shared" si="9"/>
        <v>-1</v>
      </c>
      <c r="D211" t="s">
        <v>328</v>
      </c>
      <c r="E211" s="4">
        <v>128529.59999999999</v>
      </c>
      <c r="F211" s="4">
        <v>5398.2431999999999</v>
      </c>
      <c r="G211" s="3">
        <v>4.2000000000000003E-2</v>
      </c>
      <c r="H211" s="7">
        <v>8925.6666666666661</v>
      </c>
      <c r="I211" s="4">
        <v>374.87800000000004</v>
      </c>
      <c r="J211">
        <v>14.399999999999999</v>
      </c>
      <c r="K211" t="s">
        <v>60</v>
      </c>
      <c r="L211" t="s">
        <v>107</v>
      </c>
      <c r="M211" t="s">
        <v>329</v>
      </c>
      <c r="N211" s="2">
        <v>41787</v>
      </c>
      <c r="O211" s="2">
        <v>42151</v>
      </c>
      <c r="P211" t="s">
        <v>14</v>
      </c>
      <c r="Q211">
        <v>0</v>
      </c>
      <c r="R211" s="5">
        <f t="shared" si="10"/>
        <v>0</v>
      </c>
      <c r="S211" s="6" t="str">
        <f t="shared" si="11"/>
        <v/>
      </c>
      <c r="T211">
        <f>ROUND(INT(表1[[#This Row],[合同结束日期]]-表1[[#This Row],[合同起始日期]])/365,1)</f>
        <v>1</v>
      </c>
    </row>
    <row r="212" spans="1:20">
      <c r="A212" s="1">
        <v>42064</v>
      </c>
      <c r="B212" t="s">
        <v>176</v>
      </c>
      <c r="C212">
        <f t="shared" si="9"/>
        <v>-1</v>
      </c>
      <c r="D212" t="s">
        <v>331</v>
      </c>
      <c r="E212" s="4">
        <v>270970.8</v>
      </c>
      <c r="F212" s="4">
        <v>5392.3189200000006</v>
      </c>
      <c r="G212" s="3">
        <v>1.9900000000000004E-2</v>
      </c>
      <c r="H212" s="7">
        <v>18817.416666666668</v>
      </c>
      <c r="I212" s="4">
        <v>374.46659166666677</v>
      </c>
      <c r="J212">
        <v>14.399999999999999</v>
      </c>
      <c r="K212" t="s">
        <v>60</v>
      </c>
      <c r="L212" t="s">
        <v>107</v>
      </c>
      <c r="M212" t="s">
        <v>332</v>
      </c>
      <c r="N212" s="2">
        <v>41793</v>
      </c>
      <c r="O212" s="2">
        <v>42157</v>
      </c>
      <c r="P212" t="s">
        <v>14</v>
      </c>
      <c r="Q212">
        <v>0</v>
      </c>
      <c r="R212" s="5">
        <f t="shared" si="10"/>
        <v>0</v>
      </c>
      <c r="S212" s="6" t="str">
        <f t="shared" si="11"/>
        <v/>
      </c>
      <c r="T212">
        <f>ROUND(INT(表1[[#This Row],[合同结束日期]]-表1[[#This Row],[合同起始日期]])/365,1)</f>
        <v>1</v>
      </c>
    </row>
    <row r="213" spans="1:20">
      <c r="A213" s="1">
        <v>42064</v>
      </c>
      <c r="B213" t="s">
        <v>176</v>
      </c>
      <c r="C213">
        <f t="shared" si="9"/>
        <v>-1</v>
      </c>
      <c r="D213" t="s">
        <v>333</v>
      </c>
      <c r="E213" s="4">
        <v>27576</v>
      </c>
      <c r="F213" s="4">
        <v>2757.6</v>
      </c>
      <c r="G213" s="3">
        <v>9.9999999999999992E-2</v>
      </c>
      <c r="H213" s="7">
        <v>11490</v>
      </c>
      <c r="I213" s="4">
        <v>1149</v>
      </c>
      <c r="J213">
        <v>2.4</v>
      </c>
      <c r="K213" t="s">
        <v>44</v>
      </c>
      <c r="L213" t="s">
        <v>46</v>
      </c>
      <c r="M213" t="s">
        <v>187</v>
      </c>
      <c r="N213" s="2">
        <v>41812</v>
      </c>
      <c r="O213" s="2">
        <v>42176</v>
      </c>
      <c r="P213" t="s">
        <v>18</v>
      </c>
      <c r="Q213" t="s">
        <v>19</v>
      </c>
      <c r="R213" s="5" t="str">
        <f t="shared" si="10"/>
        <v>0.1</v>
      </c>
      <c r="S213" s="6" t="str">
        <f t="shared" si="11"/>
        <v/>
      </c>
      <c r="T213">
        <f>ROUND(INT(表1[[#This Row],[合同结束日期]]-表1[[#This Row],[合同起始日期]])/365,1)</f>
        <v>1</v>
      </c>
    </row>
    <row r="214" spans="1:20">
      <c r="A214" s="1">
        <v>42064</v>
      </c>
      <c r="B214" t="s">
        <v>176</v>
      </c>
      <c r="C214">
        <f t="shared" si="9"/>
        <v>-1</v>
      </c>
      <c r="D214" t="s">
        <v>233</v>
      </c>
      <c r="E214" s="4">
        <v>4147.2</v>
      </c>
      <c r="F214" s="4">
        <v>2516.1062400000001</v>
      </c>
      <c r="G214" s="3">
        <v>0.60670000000000002</v>
      </c>
      <c r="H214" s="7">
        <v>230.39999999999998</v>
      </c>
      <c r="I214" s="4">
        <v>139.78368</v>
      </c>
      <c r="J214">
        <v>18</v>
      </c>
      <c r="K214" t="s">
        <v>60</v>
      </c>
      <c r="L214" t="s">
        <v>61</v>
      </c>
      <c r="M214" t="s">
        <v>234</v>
      </c>
      <c r="N214" s="2">
        <v>41435</v>
      </c>
      <c r="O214" s="2">
        <v>42277</v>
      </c>
      <c r="P214" t="s">
        <v>14</v>
      </c>
      <c r="Q214">
        <v>0</v>
      </c>
      <c r="R214" s="5">
        <f t="shared" si="10"/>
        <v>0</v>
      </c>
      <c r="S214" s="6" t="str">
        <f t="shared" si="11"/>
        <v/>
      </c>
      <c r="T214">
        <f>ROUND(INT(表1[[#This Row],[合同结束日期]]-表1[[#This Row],[合同起始日期]])/365,1)</f>
        <v>2.2999999999999998</v>
      </c>
    </row>
    <row r="215" spans="1:20">
      <c r="A215" s="1">
        <v>42064</v>
      </c>
      <c r="B215" t="s">
        <v>176</v>
      </c>
      <c r="C215">
        <f t="shared" si="9"/>
        <v>-1</v>
      </c>
      <c r="D215" t="s">
        <v>291</v>
      </c>
      <c r="E215" s="4">
        <v>33184.799999999996</v>
      </c>
      <c r="F215" s="4">
        <v>6361.5261600000003</v>
      </c>
      <c r="G215" s="3">
        <v>0.19170000000000004</v>
      </c>
      <c r="H215" s="7">
        <v>1580.2285714285713</v>
      </c>
      <c r="I215" s="4">
        <v>302.92981714285713</v>
      </c>
      <c r="J215">
        <v>21</v>
      </c>
      <c r="K215" t="s">
        <v>60</v>
      </c>
      <c r="L215" t="s">
        <v>61</v>
      </c>
      <c r="M215" t="s">
        <v>234</v>
      </c>
      <c r="N215" s="2">
        <v>41547</v>
      </c>
      <c r="O215" s="2">
        <v>42276</v>
      </c>
      <c r="P215" t="s">
        <v>24</v>
      </c>
      <c r="Q215" t="s">
        <v>78</v>
      </c>
      <c r="R215" s="5" t="str">
        <f t="shared" si="10"/>
        <v>0.07</v>
      </c>
      <c r="S215" s="6" t="str">
        <f t="shared" si="11"/>
        <v/>
      </c>
      <c r="T215">
        <f>ROUND(INT(表1[[#This Row],[合同结束日期]]-表1[[#This Row],[合同起始日期]])/365,1)</f>
        <v>2</v>
      </c>
    </row>
    <row r="216" spans="1:20">
      <c r="A216" s="1">
        <v>42064</v>
      </c>
      <c r="B216" t="s">
        <v>176</v>
      </c>
      <c r="C216">
        <f t="shared" si="9"/>
        <v>-1</v>
      </c>
      <c r="D216" t="s">
        <v>295</v>
      </c>
      <c r="E216" s="4">
        <v>46932</v>
      </c>
      <c r="F216" s="4">
        <v>15778.538399999998</v>
      </c>
      <c r="G216" s="3">
        <v>0.33619999999999994</v>
      </c>
      <c r="H216" s="7">
        <v>214.8901098901099</v>
      </c>
      <c r="I216" s="4">
        <v>72.246054945054937</v>
      </c>
      <c r="J216">
        <v>218.4</v>
      </c>
      <c r="K216" t="s">
        <v>60</v>
      </c>
      <c r="L216" t="s">
        <v>107</v>
      </c>
      <c r="M216" t="s">
        <v>299</v>
      </c>
      <c r="N216" s="2">
        <v>41537</v>
      </c>
      <c r="O216" s="2">
        <v>42632</v>
      </c>
      <c r="P216" t="s">
        <v>14</v>
      </c>
      <c r="Q216" t="s">
        <v>37</v>
      </c>
      <c r="R216" s="5" t="str">
        <f t="shared" si="10"/>
        <v>0.</v>
      </c>
      <c r="S216" s="6" t="str">
        <f t="shared" si="11"/>
        <v/>
      </c>
      <c r="T216">
        <f>ROUND(INT(表1[[#This Row],[合同结束日期]]-表1[[#This Row],[合同起始日期]])/365,1)</f>
        <v>3</v>
      </c>
    </row>
    <row r="217" spans="1:20">
      <c r="A217" s="1">
        <v>42095</v>
      </c>
      <c r="B217" t="s">
        <v>176</v>
      </c>
      <c r="C217">
        <f t="shared" si="9"/>
        <v>-1</v>
      </c>
      <c r="D217" t="s">
        <v>177</v>
      </c>
      <c r="E217" s="4">
        <v>47023.199999999997</v>
      </c>
      <c r="F217" s="4">
        <v>14398.503840000001</v>
      </c>
      <c r="G217" s="3">
        <v>0.30620000000000003</v>
      </c>
      <c r="H217" s="7">
        <v>816.375</v>
      </c>
      <c r="I217" s="4">
        <v>249.97402500000004</v>
      </c>
      <c r="J217">
        <v>57.599999999999994</v>
      </c>
      <c r="K217" t="s">
        <v>44</v>
      </c>
      <c r="L217" t="s">
        <v>46</v>
      </c>
      <c r="M217" t="s">
        <v>45</v>
      </c>
      <c r="N217" s="2">
        <v>41355</v>
      </c>
      <c r="O217" s="2">
        <v>42133</v>
      </c>
      <c r="P217" t="s">
        <v>14</v>
      </c>
      <c r="Q217">
        <v>0.15</v>
      </c>
      <c r="R217" s="5">
        <f t="shared" si="10"/>
        <v>0.15</v>
      </c>
      <c r="S217" s="6" t="str">
        <f t="shared" si="11"/>
        <v/>
      </c>
      <c r="T217">
        <f>ROUND(INT(表1[[#This Row],[合同结束日期]]-表1[[#This Row],[合同起始日期]])/365,1)</f>
        <v>2.1</v>
      </c>
    </row>
    <row r="218" spans="1:20">
      <c r="A218" s="1">
        <v>42095</v>
      </c>
      <c r="B218" t="s">
        <v>176</v>
      </c>
      <c r="C218">
        <f t="shared" si="9"/>
        <v>-1</v>
      </c>
      <c r="D218" t="s">
        <v>178</v>
      </c>
      <c r="E218" s="4">
        <v>363157.2</v>
      </c>
      <c r="F218" s="4">
        <v>17939.965680000001</v>
      </c>
      <c r="G218" s="3">
        <v>4.9399999999999999E-2</v>
      </c>
      <c r="H218" s="7">
        <v>6578.934782608696</v>
      </c>
      <c r="I218" s="4">
        <v>324.99937826086961</v>
      </c>
      <c r="J218">
        <v>55.199999999999996</v>
      </c>
      <c r="K218" t="s">
        <v>60</v>
      </c>
      <c r="L218" t="s">
        <v>61</v>
      </c>
      <c r="M218" t="s">
        <v>179</v>
      </c>
      <c r="N218" s="2">
        <v>41255</v>
      </c>
      <c r="O218" s="2">
        <v>42499</v>
      </c>
      <c r="P218" t="s">
        <v>24</v>
      </c>
      <c r="Q218">
        <v>0.03</v>
      </c>
      <c r="R218" s="5">
        <f t="shared" si="10"/>
        <v>0.03</v>
      </c>
      <c r="S218" s="6" t="str">
        <f t="shared" si="11"/>
        <v/>
      </c>
      <c r="T218">
        <f>ROUND(INT(表1[[#This Row],[合同结束日期]]-表1[[#This Row],[合同起始日期]])/365,1)</f>
        <v>3.4</v>
      </c>
    </row>
    <row r="219" spans="1:20">
      <c r="A219" s="1">
        <v>42095</v>
      </c>
      <c r="B219" t="s">
        <v>176</v>
      </c>
      <c r="C219">
        <f t="shared" si="9"/>
        <v>-1</v>
      </c>
      <c r="D219" t="s">
        <v>181</v>
      </c>
      <c r="E219" s="4">
        <v>300243.59999999998</v>
      </c>
      <c r="F219" s="4">
        <v>41673.811680000006</v>
      </c>
      <c r="G219" s="3">
        <v>0.13880000000000003</v>
      </c>
      <c r="H219" s="7">
        <v>1188.8387342012734</v>
      </c>
      <c r="I219" s="4">
        <v>165.01081630713676</v>
      </c>
      <c r="J219">
        <v>252.55199999999999</v>
      </c>
      <c r="K219" t="s">
        <v>44</v>
      </c>
      <c r="L219" t="s">
        <v>72</v>
      </c>
      <c r="M219" t="s">
        <v>71</v>
      </c>
      <c r="N219" s="2">
        <v>41268</v>
      </c>
      <c r="O219" s="2">
        <v>43229</v>
      </c>
      <c r="P219" t="s">
        <v>24</v>
      </c>
      <c r="Q219">
        <v>0.08</v>
      </c>
      <c r="R219" s="5">
        <f t="shared" si="10"/>
        <v>0.08</v>
      </c>
      <c r="S219" s="6" t="str">
        <f t="shared" si="11"/>
        <v/>
      </c>
      <c r="T219">
        <f>ROUND(INT(表1[[#This Row],[合同结束日期]]-表1[[#This Row],[合同起始日期]])/365,1)</f>
        <v>5.4</v>
      </c>
    </row>
    <row r="220" spans="1:20">
      <c r="A220" s="1">
        <v>42095</v>
      </c>
      <c r="B220" t="s">
        <v>176</v>
      </c>
      <c r="C220">
        <f t="shared" si="9"/>
        <v>-1</v>
      </c>
      <c r="D220" t="s">
        <v>182</v>
      </c>
      <c r="E220" s="4">
        <v>315782.03999999998</v>
      </c>
      <c r="F220" s="4">
        <v>27757.241316000003</v>
      </c>
      <c r="G220" s="3">
        <v>8.790000000000002E-2</v>
      </c>
      <c r="H220" s="7">
        <v>2105.2136</v>
      </c>
      <c r="I220" s="4">
        <v>185.04827544000003</v>
      </c>
      <c r="J220">
        <v>150</v>
      </c>
      <c r="K220" t="s">
        <v>44</v>
      </c>
      <c r="L220" t="s">
        <v>72</v>
      </c>
      <c r="M220" t="s">
        <v>71</v>
      </c>
      <c r="N220" s="2">
        <v>41299</v>
      </c>
      <c r="O220" s="2">
        <v>43229</v>
      </c>
      <c r="P220" t="s">
        <v>24</v>
      </c>
      <c r="Q220" t="s">
        <v>183</v>
      </c>
      <c r="R220" s="5" t="str">
        <f t="shared" si="10"/>
        <v>0.08</v>
      </c>
      <c r="S220" s="6" t="str">
        <f t="shared" si="11"/>
        <v>0.04</v>
      </c>
      <c r="T220">
        <f>ROUND(INT(表1[[#This Row],[合同结束日期]]-表1[[#This Row],[合同起始日期]])/365,1)</f>
        <v>5.3</v>
      </c>
    </row>
    <row r="221" spans="1:20">
      <c r="A221" s="1">
        <v>42095</v>
      </c>
      <c r="B221" t="s">
        <v>176</v>
      </c>
      <c r="C221">
        <f t="shared" si="9"/>
        <v>-1</v>
      </c>
      <c r="D221" t="s">
        <v>249</v>
      </c>
      <c r="E221" s="4">
        <v>559917</v>
      </c>
      <c r="F221" s="4">
        <v>60247.069199999998</v>
      </c>
      <c r="G221" s="3">
        <v>0.1076</v>
      </c>
      <c r="H221" s="7">
        <v>1709.1483516483518</v>
      </c>
      <c r="I221" s="4">
        <v>183.90436263736265</v>
      </c>
      <c r="J221">
        <v>327.59999999999997</v>
      </c>
      <c r="K221" t="s">
        <v>44</v>
      </c>
      <c r="L221" t="s">
        <v>72</v>
      </c>
      <c r="M221" t="s">
        <v>126</v>
      </c>
      <c r="N221" s="2">
        <v>41369</v>
      </c>
      <c r="O221" s="2">
        <v>43254</v>
      </c>
      <c r="P221" t="s">
        <v>24</v>
      </c>
      <c r="Q221">
        <v>0.09</v>
      </c>
      <c r="R221" s="5">
        <f t="shared" si="10"/>
        <v>0.09</v>
      </c>
      <c r="S221" s="6" t="str">
        <f t="shared" si="11"/>
        <v/>
      </c>
      <c r="T221">
        <f>ROUND(INT(表1[[#This Row],[合同结束日期]]-表1[[#This Row],[合同起始日期]])/365,1)</f>
        <v>5.2</v>
      </c>
    </row>
    <row r="222" spans="1:20">
      <c r="A222" s="1">
        <v>42095</v>
      </c>
      <c r="B222" t="s">
        <v>176</v>
      </c>
      <c r="C222">
        <f t="shared" si="9"/>
        <v>-1</v>
      </c>
      <c r="D222" t="s">
        <v>184</v>
      </c>
      <c r="E222" s="4">
        <v>248757.59999999998</v>
      </c>
      <c r="F222" s="4">
        <v>34179.294239999996</v>
      </c>
      <c r="G222" s="3">
        <v>0.13739999999999999</v>
      </c>
      <c r="H222" s="7">
        <v>1337.4064516129031</v>
      </c>
      <c r="I222" s="4">
        <v>183.75964645161287</v>
      </c>
      <c r="J222">
        <v>186</v>
      </c>
      <c r="K222" t="s">
        <v>44</v>
      </c>
      <c r="L222" t="s">
        <v>72</v>
      </c>
      <c r="M222" t="s">
        <v>71</v>
      </c>
      <c r="N222" s="2">
        <v>41334</v>
      </c>
      <c r="O222" s="2">
        <v>43229</v>
      </c>
      <c r="P222" t="s">
        <v>24</v>
      </c>
      <c r="Q222">
        <v>0.1</v>
      </c>
      <c r="R222" s="5">
        <f t="shared" si="10"/>
        <v>0.1</v>
      </c>
      <c r="S222" s="6" t="str">
        <f t="shared" si="11"/>
        <v/>
      </c>
      <c r="T222">
        <f>ROUND(INT(表1[[#This Row],[合同结束日期]]-表1[[#This Row],[合同起始日期]])/365,1)</f>
        <v>5.2</v>
      </c>
    </row>
    <row r="223" spans="1:20">
      <c r="A223" s="1">
        <v>42095</v>
      </c>
      <c r="B223" t="s">
        <v>176</v>
      </c>
      <c r="C223">
        <f t="shared" si="9"/>
        <v>-1</v>
      </c>
      <c r="D223" t="s">
        <v>322</v>
      </c>
      <c r="E223" s="4">
        <v>45812.4</v>
      </c>
      <c r="F223" s="4">
        <v>5941.8682800000006</v>
      </c>
      <c r="G223" s="3">
        <v>0.12970000000000001</v>
      </c>
      <c r="H223" s="7">
        <v>1527.0800000000002</v>
      </c>
      <c r="I223" s="4">
        <v>198.06227600000003</v>
      </c>
      <c r="J223">
        <v>30</v>
      </c>
      <c r="K223" t="s">
        <v>60</v>
      </c>
      <c r="L223" t="s">
        <v>107</v>
      </c>
      <c r="M223" t="s">
        <v>323</v>
      </c>
      <c r="N223" s="2">
        <v>41730</v>
      </c>
      <c r="O223" s="2">
        <v>42460</v>
      </c>
      <c r="P223" t="s">
        <v>14</v>
      </c>
      <c r="Q223">
        <v>0</v>
      </c>
      <c r="R223" s="5">
        <f t="shared" si="10"/>
        <v>0</v>
      </c>
      <c r="S223" s="6" t="str">
        <f t="shared" si="11"/>
        <v/>
      </c>
      <c r="T223">
        <f>ROUND(INT(表1[[#This Row],[合同结束日期]]-表1[[#This Row],[合同起始日期]])/365,1)</f>
        <v>2</v>
      </c>
    </row>
    <row r="224" spans="1:20">
      <c r="A224" s="1">
        <v>42095</v>
      </c>
      <c r="B224" t="s">
        <v>176</v>
      </c>
      <c r="C224">
        <f t="shared" si="9"/>
        <v>-1</v>
      </c>
      <c r="D224" t="s">
        <v>328</v>
      </c>
      <c r="E224" s="4">
        <v>121722.66</v>
      </c>
      <c r="F224" s="4">
        <v>5404.4861040000005</v>
      </c>
      <c r="G224" s="3">
        <v>4.4400000000000002E-2</v>
      </c>
      <c r="H224" s="7">
        <v>8452.9625000000015</v>
      </c>
      <c r="I224" s="4">
        <v>375.31153500000005</v>
      </c>
      <c r="J224">
        <v>14.399999999999999</v>
      </c>
      <c r="K224" t="s">
        <v>60</v>
      </c>
      <c r="L224" t="s">
        <v>107</v>
      </c>
      <c r="M224" t="s">
        <v>329</v>
      </c>
      <c r="N224" s="2">
        <v>41787</v>
      </c>
      <c r="O224" s="2">
        <v>42151</v>
      </c>
      <c r="P224" t="s">
        <v>14</v>
      </c>
      <c r="Q224">
        <v>0</v>
      </c>
      <c r="R224" s="5">
        <f t="shared" si="10"/>
        <v>0</v>
      </c>
      <c r="S224" s="6" t="str">
        <f t="shared" si="11"/>
        <v/>
      </c>
      <c r="T224">
        <f>ROUND(INT(表1[[#This Row],[合同结束日期]]-表1[[#This Row],[合同起始日期]])/365,1)</f>
        <v>1</v>
      </c>
    </row>
    <row r="225" spans="1:20">
      <c r="A225" s="1">
        <v>42095</v>
      </c>
      <c r="B225" t="s">
        <v>176</v>
      </c>
      <c r="C225">
        <f t="shared" si="9"/>
        <v>-1</v>
      </c>
      <c r="D225" t="s">
        <v>331</v>
      </c>
      <c r="E225" s="4">
        <v>168994.8</v>
      </c>
      <c r="F225" s="4">
        <v>5407.8335999999999</v>
      </c>
      <c r="G225" s="3">
        <v>3.2000000000000001E-2</v>
      </c>
      <c r="H225" s="7">
        <v>11735.75</v>
      </c>
      <c r="I225" s="4">
        <v>375.54400000000004</v>
      </c>
      <c r="J225">
        <v>14.399999999999999</v>
      </c>
      <c r="K225" t="s">
        <v>60</v>
      </c>
      <c r="L225" t="s">
        <v>107</v>
      </c>
      <c r="M225" t="s">
        <v>332</v>
      </c>
      <c r="N225" s="2">
        <v>41793</v>
      </c>
      <c r="O225" s="2">
        <v>42157</v>
      </c>
      <c r="P225" t="s">
        <v>14</v>
      </c>
      <c r="Q225">
        <v>0</v>
      </c>
      <c r="R225" s="5">
        <f t="shared" si="10"/>
        <v>0</v>
      </c>
      <c r="S225" s="6" t="str">
        <f t="shared" si="11"/>
        <v/>
      </c>
      <c r="T225">
        <f>ROUND(INT(表1[[#This Row],[合同结束日期]]-表1[[#This Row],[合同起始日期]])/365,1)</f>
        <v>1</v>
      </c>
    </row>
    <row r="226" spans="1:20">
      <c r="A226" s="1">
        <v>42095</v>
      </c>
      <c r="B226" t="s">
        <v>176</v>
      </c>
      <c r="C226">
        <f t="shared" si="9"/>
        <v>-1</v>
      </c>
      <c r="D226" t="s">
        <v>333</v>
      </c>
      <c r="E226" s="4">
        <v>36240</v>
      </c>
      <c r="F226" s="4">
        <v>3624</v>
      </c>
      <c r="G226" s="3">
        <v>0.1</v>
      </c>
      <c r="H226" s="7">
        <v>15100</v>
      </c>
      <c r="I226" s="4">
        <v>1510</v>
      </c>
      <c r="J226">
        <v>2.4</v>
      </c>
      <c r="K226" t="s">
        <v>44</v>
      </c>
      <c r="L226" t="s">
        <v>46</v>
      </c>
      <c r="M226" t="s">
        <v>187</v>
      </c>
      <c r="N226" s="2">
        <v>41812</v>
      </c>
      <c r="O226" s="2">
        <v>42542</v>
      </c>
      <c r="P226" t="s">
        <v>18</v>
      </c>
      <c r="Q226">
        <v>0.1</v>
      </c>
      <c r="R226" s="5">
        <f t="shared" si="10"/>
        <v>0.1</v>
      </c>
      <c r="S226" s="6" t="str">
        <f t="shared" si="11"/>
        <v/>
      </c>
      <c r="T226">
        <f>ROUND(INT(表1[[#This Row],[合同结束日期]]-表1[[#This Row],[合同起始日期]])/365,1)</f>
        <v>2</v>
      </c>
    </row>
    <row r="227" spans="1:20">
      <c r="A227" s="1">
        <v>42095</v>
      </c>
      <c r="B227" t="s">
        <v>176</v>
      </c>
      <c r="C227">
        <f t="shared" si="9"/>
        <v>-1</v>
      </c>
      <c r="D227" t="s">
        <v>291</v>
      </c>
      <c r="E227" s="4">
        <v>50200.799999999996</v>
      </c>
      <c r="F227" s="4">
        <v>6360.4413599999998</v>
      </c>
      <c r="G227" s="3">
        <v>0.12670000000000001</v>
      </c>
      <c r="H227" s="7">
        <v>2390.5142857142855</v>
      </c>
      <c r="I227" s="4">
        <v>302.87815999999998</v>
      </c>
      <c r="J227">
        <v>21</v>
      </c>
      <c r="K227" t="s">
        <v>60</v>
      </c>
      <c r="L227" t="s">
        <v>61</v>
      </c>
      <c r="M227" t="s">
        <v>234</v>
      </c>
      <c r="N227" s="2">
        <v>41547</v>
      </c>
      <c r="O227" s="2">
        <v>42276</v>
      </c>
      <c r="P227" t="s">
        <v>24</v>
      </c>
      <c r="Q227">
        <v>7.0000000000000007E-2</v>
      </c>
      <c r="R227" s="5">
        <f t="shared" si="10"/>
        <v>7.0000000000000007E-2</v>
      </c>
      <c r="S227" s="6" t="str">
        <f t="shared" si="11"/>
        <v/>
      </c>
      <c r="T227">
        <f>ROUND(INT(表1[[#This Row],[合同结束日期]]-表1[[#This Row],[合同起始日期]])/365,1)</f>
        <v>2</v>
      </c>
    </row>
    <row r="228" spans="1:20">
      <c r="A228" s="1">
        <v>42095</v>
      </c>
      <c r="B228" t="s">
        <v>176</v>
      </c>
      <c r="C228">
        <f t="shared" si="9"/>
        <v>-1</v>
      </c>
      <c r="D228" t="s">
        <v>295</v>
      </c>
      <c r="E228" s="4">
        <v>27142.799999999999</v>
      </c>
      <c r="F228" s="4">
        <v>15780.823920000001</v>
      </c>
      <c r="G228" s="3">
        <v>0.58140000000000003</v>
      </c>
      <c r="H228" s="7">
        <v>124.28021978021977</v>
      </c>
      <c r="I228" s="4">
        <v>72.256519780219776</v>
      </c>
      <c r="J228">
        <v>218.4</v>
      </c>
      <c r="K228" t="s">
        <v>60</v>
      </c>
      <c r="L228" t="s">
        <v>107</v>
      </c>
      <c r="M228" t="s">
        <v>299</v>
      </c>
      <c r="N228" s="2">
        <v>41537</v>
      </c>
      <c r="O228" s="2">
        <v>42632</v>
      </c>
      <c r="P228" t="s">
        <v>14</v>
      </c>
      <c r="Q228">
        <v>0</v>
      </c>
      <c r="R228" s="5">
        <f t="shared" si="10"/>
        <v>0</v>
      </c>
      <c r="S228" s="6" t="str">
        <f t="shared" si="11"/>
        <v/>
      </c>
      <c r="T228">
        <f>ROUND(INT(表1[[#This Row],[合同结束日期]]-表1[[#This Row],[合同起始日期]])/365,1)</f>
        <v>3</v>
      </c>
    </row>
    <row r="229" spans="1:20">
      <c r="A229" s="1">
        <v>42125</v>
      </c>
      <c r="B229" t="s">
        <v>176</v>
      </c>
      <c r="C229">
        <f t="shared" si="9"/>
        <v>-1</v>
      </c>
      <c r="D229" t="s">
        <v>177</v>
      </c>
      <c r="E229" s="4">
        <v>10168.799999999999</v>
      </c>
      <c r="F229" s="4">
        <v>4180.3936800000001</v>
      </c>
      <c r="G229" s="3">
        <v>0.41110000000000002</v>
      </c>
      <c r="H229" s="7">
        <v>176.54166666666669</v>
      </c>
      <c r="I229" s="4">
        <v>72.57627916666668</v>
      </c>
      <c r="J229">
        <v>57.599999999999994</v>
      </c>
      <c r="K229" t="s">
        <v>44</v>
      </c>
      <c r="L229" t="s">
        <v>46</v>
      </c>
      <c r="M229" t="s">
        <v>45</v>
      </c>
      <c r="N229" s="2">
        <v>41355</v>
      </c>
      <c r="O229" s="2">
        <v>42133</v>
      </c>
      <c r="P229" t="s">
        <v>14</v>
      </c>
      <c r="Q229" t="s">
        <v>25</v>
      </c>
      <c r="R229" s="5" t="str">
        <f t="shared" si="10"/>
        <v>0.15</v>
      </c>
      <c r="S229" s="6" t="str">
        <f t="shared" si="11"/>
        <v/>
      </c>
      <c r="T229">
        <f>ROUND(INT(表1[[#This Row],[合同结束日期]]-表1[[#This Row],[合同起始日期]])/365,1)</f>
        <v>2.1</v>
      </c>
    </row>
    <row r="230" spans="1:20">
      <c r="A230" s="1">
        <v>42125</v>
      </c>
      <c r="B230" t="s">
        <v>176</v>
      </c>
      <c r="C230">
        <f t="shared" si="9"/>
        <v>-1</v>
      </c>
      <c r="D230" t="s">
        <v>178</v>
      </c>
      <c r="E230" s="4">
        <v>412642.8</v>
      </c>
      <c r="F230" s="4">
        <v>18899.040239999998</v>
      </c>
      <c r="G230" s="3">
        <v>4.58E-2</v>
      </c>
      <c r="H230" s="7">
        <v>7475.413043478261</v>
      </c>
      <c r="I230" s="4">
        <v>342.37391739130436</v>
      </c>
      <c r="J230">
        <v>55.199999999999996</v>
      </c>
      <c r="K230" t="s">
        <v>60</v>
      </c>
      <c r="L230" t="s">
        <v>61</v>
      </c>
      <c r="M230" t="s">
        <v>179</v>
      </c>
      <c r="N230" s="2">
        <v>41255</v>
      </c>
      <c r="O230" s="2">
        <v>42499</v>
      </c>
      <c r="P230" t="s">
        <v>24</v>
      </c>
      <c r="Q230" t="s">
        <v>372</v>
      </c>
      <c r="R230" s="5" t="str">
        <f t="shared" si="10"/>
        <v>0.03</v>
      </c>
      <c r="S230" s="6" t="str">
        <f t="shared" si="11"/>
        <v>0.03</v>
      </c>
      <c r="T230">
        <f>ROUND(INT(表1[[#This Row],[合同结束日期]]-表1[[#This Row],[合同起始日期]])/365,1)</f>
        <v>3.4</v>
      </c>
    </row>
    <row r="231" spans="1:20">
      <c r="A231" s="1">
        <v>42125</v>
      </c>
      <c r="B231" t="s">
        <v>176</v>
      </c>
      <c r="C231">
        <f t="shared" si="9"/>
        <v>-1</v>
      </c>
      <c r="D231" t="s">
        <v>181</v>
      </c>
      <c r="E231" s="4">
        <v>366324</v>
      </c>
      <c r="F231" s="4">
        <v>42566.8488</v>
      </c>
      <c r="G231" s="3">
        <v>0.1162</v>
      </c>
      <c r="H231" s="7">
        <v>1450.4894041623111</v>
      </c>
      <c r="I231" s="4">
        <v>168.54686876366057</v>
      </c>
      <c r="J231">
        <v>252.55199999999999</v>
      </c>
      <c r="K231" t="s">
        <v>44</v>
      </c>
      <c r="L231" t="s">
        <v>72</v>
      </c>
      <c r="M231" t="s">
        <v>71</v>
      </c>
      <c r="N231" s="2">
        <v>41268</v>
      </c>
      <c r="O231" s="2">
        <v>43229</v>
      </c>
      <c r="P231" t="s">
        <v>24</v>
      </c>
      <c r="Q231" t="s">
        <v>408</v>
      </c>
      <c r="R231" s="5" t="str">
        <f t="shared" si="10"/>
        <v>0.08</v>
      </c>
      <c r="S231" s="6" t="str">
        <f t="shared" si="11"/>
        <v>0.09</v>
      </c>
      <c r="T231">
        <f>ROUND(INT(表1[[#This Row],[合同结束日期]]-表1[[#This Row],[合同起始日期]])/365,1)</f>
        <v>5.4</v>
      </c>
    </row>
    <row r="232" spans="1:20">
      <c r="A232" s="1">
        <v>42125</v>
      </c>
      <c r="B232" t="s">
        <v>176</v>
      </c>
      <c r="C232">
        <f t="shared" si="9"/>
        <v>-1</v>
      </c>
      <c r="D232" t="s">
        <v>182</v>
      </c>
      <c r="E232" s="4">
        <v>316091.88</v>
      </c>
      <c r="F232" s="4">
        <v>29017.234583999998</v>
      </c>
      <c r="G232" s="3">
        <v>9.1799999999999993E-2</v>
      </c>
      <c r="H232" s="7">
        <v>2107.2791999999999</v>
      </c>
      <c r="I232" s="4">
        <v>193.44823055999998</v>
      </c>
      <c r="J232">
        <v>150</v>
      </c>
      <c r="K232" t="s">
        <v>44</v>
      </c>
      <c r="L232" t="s">
        <v>72</v>
      </c>
      <c r="M232" t="s">
        <v>71</v>
      </c>
      <c r="N232" s="2">
        <v>41299</v>
      </c>
      <c r="O232" s="2">
        <v>43229</v>
      </c>
      <c r="P232" t="s">
        <v>24</v>
      </c>
      <c r="Q232" t="s">
        <v>409</v>
      </c>
      <c r="R232" s="5" t="str">
        <f t="shared" si="10"/>
        <v>0.08</v>
      </c>
      <c r="S232" s="6" t="str">
        <f t="shared" si="11"/>
        <v>0.04,0.09,0.04</v>
      </c>
      <c r="T232">
        <f>ROUND(INT(表1[[#This Row],[合同结束日期]]-表1[[#This Row],[合同起始日期]])/365,1)</f>
        <v>5.3</v>
      </c>
    </row>
    <row r="233" spans="1:20">
      <c r="A233" s="1">
        <v>42125</v>
      </c>
      <c r="B233" t="s">
        <v>176</v>
      </c>
      <c r="C233">
        <f t="shared" si="9"/>
        <v>-1</v>
      </c>
      <c r="D233" t="s">
        <v>249</v>
      </c>
      <c r="E233" s="4">
        <v>597688.79999999993</v>
      </c>
      <c r="F233" s="4">
        <v>63594.088320000003</v>
      </c>
      <c r="G233" s="3">
        <v>0.10640000000000002</v>
      </c>
      <c r="H233" s="7">
        <v>1824.4468864468863</v>
      </c>
      <c r="I233" s="4">
        <v>194.12114871794876</v>
      </c>
      <c r="J233">
        <v>327.59999999999997</v>
      </c>
      <c r="K233" t="s">
        <v>44</v>
      </c>
      <c r="L233" t="s">
        <v>72</v>
      </c>
      <c r="M233" t="s">
        <v>126</v>
      </c>
      <c r="N233" s="2">
        <v>41369</v>
      </c>
      <c r="O233" s="2">
        <v>43254</v>
      </c>
      <c r="P233" t="s">
        <v>24</v>
      </c>
      <c r="Q233" t="s">
        <v>123</v>
      </c>
      <c r="R233" s="5" t="str">
        <f t="shared" si="10"/>
        <v>0.09</v>
      </c>
      <c r="S233" s="6" t="str">
        <f t="shared" si="11"/>
        <v/>
      </c>
      <c r="T233">
        <f>ROUND(INT(表1[[#This Row],[合同结束日期]]-表1[[#This Row],[合同起始日期]])/365,1)</f>
        <v>5.2</v>
      </c>
    </row>
    <row r="234" spans="1:20">
      <c r="A234" s="1">
        <v>42125</v>
      </c>
      <c r="B234" t="s">
        <v>176</v>
      </c>
      <c r="C234">
        <f t="shared" si="9"/>
        <v>-1</v>
      </c>
      <c r="D234" t="s">
        <v>184</v>
      </c>
      <c r="E234" s="4">
        <v>273349.2</v>
      </c>
      <c r="F234" s="4">
        <v>38569.572120000004</v>
      </c>
      <c r="G234" s="3">
        <v>0.1411</v>
      </c>
      <c r="H234" s="7">
        <v>1469.6193548387098</v>
      </c>
      <c r="I234" s="4">
        <v>207.36329096774196</v>
      </c>
      <c r="J234">
        <v>186</v>
      </c>
      <c r="K234" t="s">
        <v>44</v>
      </c>
      <c r="L234" t="s">
        <v>72</v>
      </c>
      <c r="M234" t="s">
        <v>71</v>
      </c>
      <c r="N234" s="2">
        <v>41334</v>
      </c>
      <c r="O234" s="2">
        <v>43229</v>
      </c>
      <c r="P234" t="s">
        <v>24</v>
      </c>
      <c r="Q234" t="s">
        <v>374</v>
      </c>
      <c r="R234" s="5" t="str">
        <f t="shared" si="10"/>
        <v>0.1</v>
      </c>
      <c r="S234" s="6" t="str">
        <f t="shared" si="11"/>
        <v>0.11</v>
      </c>
      <c r="T234">
        <f>ROUND(INT(表1[[#This Row],[合同结束日期]]-表1[[#This Row],[合同起始日期]])/365,1)</f>
        <v>5.2</v>
      </c>
    </row>
    <row r="235" spans="1:20">
      <c r="A235" s="1">
        <v>42125</v>
      </c>
      <c r="B235" t="s">
        <v>176</v>
      </c>
      <c r="C235">
        <f t="shared" si="9"/>
        <v>-1</v>
      </c>
      <c r="D235" t="s">
        <v>322</v>
      </c>
      <c r="E235" s="4">
        <v>28685.399999999998</v>
      </c>
      <c r="F235" s="4">
        <v>5940.7463399999997</v>
      </c>
      <c r="G235" s="3">
        <v>0.20710000000000001</v>
      </c>
      <c r="H235" s="7">
        <v>956.18</v>
      </c>
      <c r="I235" s="4">
        <v>198.024878</v>
      </c>
      <c r="J235">
        <v>30</v>
      </c>
      <c r="K235" t="s">
        <v>60</v>
      </c>
      <c r="L235" t="s">
        <v>107</v>
      </c>
      <c r="M235" t="s">
        <v>323</v>
      </c>
      <c r="N235" s="2">
        <v>41730</v>
      </c>
      <c r="O235" s="2">
        <v>42460</v>
      </c>
      <c r="P235" t="s">
        <v>14</v>
      </c>
      <c r="Q235">
        <v>0</v>
      </c>
      <c r="R235" s="5">
        <f t="shared" si="10"/>
        <v>0</v>
      </c>
      <c r="S235" s="6" t="str">
        <f t="shared" si="11"/>
        <v/>
      </c>
      <c r="T235">
        <f>ROUND(INT(表1[[#This Row],[合同结束日期]]-表1[[#This Row],[合同起始日期]])/365,1)</f>
        <v>2</v>
      </c>
    </row>
    <row r="236" spans="1:20">
      <c r="A236" s="1">
        <v>42125</v>
      </c>
      <c r="B236" t="s">
        <v>176</v>
      </c>
      <c r="C236">
        <f t="shared" si="9"/>
        <v>-1</v>
      </c>
      <c r="D236" t="s">
        <v>328</v>
      </c>
      <c r="E236" s="4">
        <v>89088.36</v>
      </c>
      <c r="F236" s="4">
        <v>4703.8654080000006</v>
      </c>
      <c r="G236" s="3">
        <v>5.2800000000000007E-2</v>
      </c>
      <c r="H236" s="7">
        <v>6186.6916666666675</v>
      </c>
      <c r="I236" s="4">
        <v>326.65732000000008</v>
      </c>
      <c r="J236">
        <v>14.399999999999999</v>
      </c>
      <c r="K236" t="s">
        <v>60</v>
      </c>
      <c r="L236" t="s">
        <v>107</v>
      </c>
      <c r="M236" t="s">
        <v>329</v>
      </c>
      <c r="N236" s="2">
        <v>41787</v>
      </c>
      <c r="O236" s="2">
        <v>42151</v>
      </c>
      <c r="P236" t="s">
        <v>14</v>
      </c>
      <c r="Q236">
        <v>0</v>
      </c>
      <c r="R236" s="5">
        <f t="shared" si="10"/>
        <v>0</v>
      </c>
      <c r="S236" s="6" t="str">
        <f t="shared" si="11"/>
        <v/>
      </c>
      <c r="T236">
        <f>ROUND(INT(表1[[#This Row],[合同结束日期]]-表1[[#This Row],[合同起始日期]])/365,1)</f>
        <v>1</v>
      </c>
    </row>
    <row r="237" spans="1:20">
      <c r="A237" s="1">
        <v>42125</v>
      </c>
      <c r="B237" t="s">
        <v>176</v>
      </c>
      <c r="C237">
        <f t="shared" si="9"/>
        <v>-1</v>
      </c>
      <c r="D237" t="s">
        <v>331</v>
      </c>
      <c r="E237" s="4">
        <v>324493.2</v>
      </c>
      <c r="F237" s="4">
        <v>5386.5871200000001</v>
      </c>
      <c r="G237" s="3">
        <v>1.66E-2</v>
      </c>
      <c r="H237" s="7">
        <v>22534.250000000004</v>
      </c>
      <c r="I237" s="4">
        <v>374.06855000000007</v>
      </c>
      <c r="J237">
        <v>14.399999999999999</v>
      </c>
      <c r="K237" t="s">
        <v>60</v>
      </c>
      <c r="L237" t="s">
        <v>107</v>
      </c>
      <c r="M237" t="s">
        <v>332</v>
      </c>
      <c r="N237" s="2">
        <v>41793</v>
      </c>
      <c r="O237" s="2">
        <v>42157</v>
      </c>
      <c r="P237" t="s">
        <v>14</v>
      </c>
      <c r="Q237">
        <v>0</v>
      </c>
      <c r="R237" s="5">
        <f t="shared" si="10"/>
        <v>0</v>
      </c>
      <c r="S237" s="6" t="str">
        <f t="shared" si="11"/>
        <v/>
      </c>
      <c r="T237">
        <f>ROUND(INT(表1[[#This Row],[合同结束日期]]-表1[[#This Row],[合同起始日期]])/365,1)</f>
        <v>1</v>
      </c>
    </row>
    <row r="238" spans="1:20">
      <c r="A238" s="1">
        <v>42125</v>
      </c>
      <c r="B238" t="s">
        <v>176</v>
      </c>
      <c r="C238">
        <f t="shared" si="9"/>
        <v>-1</v>
      </c>
      <c r="D238" t="s">
        <v>333</v>
      </c>
      <c r="E238" s="4">
        <v>41520</v>
      </c>
      <c r="F238" s="4">
        <v>4152</v>
      </c>
      <c r="G238" s="3">
        <v>0.1</v>
      </c>
      <c r="H238" s="7">
        <v>17300</v>
      </c>
      <c r="I238" s="4">
        <v>1730</v>
      </c>
      <c r="J238">
        <v>2.4</v>
      </c>
      <c r="K238" t="s">
        <v>44</v>
      </c>
      <c r="L238" t="s">
        <v>46</v>
      </c>
      <c r="M238" t="s">
        <v>187</v>
      </c>
      <c r="N238" s="2">
        <v>41812</v>
      </c>
      <c r="O238" s="2">
        <v>42542</v>
      </c>
      <c r="P238" t="s">
        <v>18</v>
      </c>
      <c r="Q238" t="s">
        <v>19</v>
      </c>
      <c r="R238" s="5" t="str">
        <f t="shared" si="10"/>
        <v>0.1</v>
      </c>
      <c r="S238" s="6" t="str">
        <f t="shared" si="11"/>
        <v/>
      </c>
      <c r="T238">
        <f>ROUND(INT(表1[[#This Row],[合同结束日期]]-表1[[#This Row],[合同起始日期]])/365,1)</f>
        <v>2</v>
      </c>
    </row>
    <row r="239" spans="1:20">
      <c r="A239" s="1">
        <v>42125</v>
      </c>
      <c r="B239" t="s">
        <v>176</v>
      </c>
      <c r="C239">
        <f t="shared" si="9"/>
        <v>-1</v>
      </c>
      <c r="D239" t="s">
        <v>291</v>
      </c>
      <c r="E239" s="4">
        <v>60862.319999999992</v>
      </c>
      <c r="F239" s="4">
        <v>6360.1124399999999</v>
      </c>
      <c r="G239" s="3">
        <v>0.10450000000000001</v>
      </c>
      <c r="H239" s="7">
        <v>2898.2057142857138</v>
      </c>
      <c r="I239" s="4">
        <v>302.86249714285714</v>
      </c>
      <c r="J239">
        <v>21</v>
      </c>
      <c r="K239" t="s">
        <v>60</v>
      </c>
      <c r="L239" t="s">
        <v>61</v>
      </c>
      <c r="M239" t="s">
        <v>234</v>
      </c>
      <c r="N239" s="2">
        <v>41547</v>
      </c>
      <c r="O239" s="2">
        <v>42276</v>
      </c>
      <c r="P239" t="s">
        <v>24</v>
      </c>
      <c r="Q239" t="s">
        <v>78</v>
      </c>
      <c r="R239" s="5" t="str">
        <f t="shared" si="10"/>
        <v>0.07</v>
      </c>
      <c r="S239" s="6" t="str">
        <f t="shared" si="11"/>
        <v/>
      </c>
      <c r="T239">
        <f>ROUND(INT(表1[[#This Row],[合同结束日期]]-表1[[#This Row],[合同起始日期]])/365,1)</f>
        <v>2</v>
      </c>
    </row>
    <row r="240" spans="1:20">
      <c r="A240" s="1">
        <v>42125</v>
      </c>
      <c r="B240" t="s">
        <v>176</v>
      </c>
      <c r="C240">
        <f t="shared" si="9"/>
        <v>-1</v>
      </c>
      <c r="D240" t="s">
        <v>295</v>
      </c>
      <c r="E240" s="4">
        <v>23358</v>
      </c>
      <c r="F240" s="4">
        <v>15780.664799999999</v>
      </c>
      <c r="G240" s="3">
        <v>0.67559999999999998</v>
      </c>
      <c r="H240" s="7">
        <v>106.95054945054945</v>
      </c>
      <c r="I240" s="4">
        <v>72.255791208791194</v>
      </c>
      <c r="J240">
        <v>218.4</v>
      </c>
      <c r="K240" t="s">
        <v>60</v>
      </c>
      <c r="L240" t="s">
        <v>107</v>
      </c>
      <c r="M240" t="s">
        <v>299</v>
      </c>
      <c r="N240" s="2">
        <v>41537</v>
      </c>
      <c r="O240" s="2">
        <v>42632</v>
      </c>
      <c r="P240" t="s">
        <v>14</v>
      </c>
      <c r="Q240" t="s">
        <v>37</v>
      </c>
      <c r="R240" s="5" t="str">
        <f t="shared" si="10"/>
        <v>0.</v>
      </c>
      <c r="S240" s="6" t="str">
        <f t="shared" si="11"/>
        <v/>
      </c>
      <c r="T240">
        <f>ROUND(INT(表1[[#This Row],[合同结束日期]]-表1[[#This Row],[合同起始日期]])/365,1)</f>
        <v>3</v>
      </c>
    </row>
    <row r="241" spans="1:20">
      <c r="A241" s="1">
        <v>42156</v>
      </c>
      <c r="B241" t="s">
        <v>176</v>
      </c>
      <c r="C241">
        <f t="shared" si="9"/>
        <v>-1</v>
      </c>
      <c r="D241" t="s">
        <v>432</v>
      </c>
      <c r="E241" s="4">
        <v>36954</v>
      </c>
      <c r="F241" s="4">
        <v>20158.407000000003</v>
      </c>
      <c r="G241" s="3">
        <v>0.5455000000000001</v>
      </c>
      <c r="H241" s="7">
        <v>641.56250000000011</v>
      </c>
      <c r="I241" s="4">
        <v>349.97234375000011</v>
      </c>
      <c r="J241">
        <v>57.599999999999994</v>
      </c>
      <c r="K241" t="s">
        <v>60</v>
      </c>
      <c r="L241" t="s">
        <v>61</v>
      </c>
      <c r="M241" t="s">
        <v>179</v>
      </c>
      <c r="N241" s="2">
        <v>42134</v>
      </c>
      <c r="O241" s="2">
        <v>42864</v>
      </c>
      <c r="P241" t="s">
        <v>24</v>
      </c>
      <c r="Q241" t="s">
        <v>56</v>
      </c>
      <c r="R241" s="5" t="str">
        <f t="shared" si="10"/>
        <v>0.17</v>
      </c>
      <c r="S241" s="6" t="str">
        <f t="shared" si="11"/>
        <v/>
      </c>
      <c r="T241">
        <f>ROUND(INT(表1[[#This Row],[合同结束日期]]-表1[[#This Row],[合同起始日期]])/365,1)</f>
        <v>2</v>
      </c>
    </row>
    <row r="242" spans="1:20">
      <c r="A242" s="1">
        <v>42156</v>
      </c>
      <c r="B242" t="s">
        <v>176</v>
      </c>
      <c r="C242">
        <f t="shared" si="9"/>
        <v>-1</v>
      </c>
      <c r="D242" t="s">
        <v>178</v>
      </c>
      <c r="E242" s="4">
        <v>383550</v>
      </c>
      <c r="F242" s="4">
        <v>19330.919999999998</v>
      </c>
      <c r="G242" s="3">
        <v>5.0399999999999993E-2</v>
      </c>
      <c r="H242" s="7">
        <v>6948.3695652173919</v>
      </c>
      <c r="I242" s="4">
        <v>350.19782608695652</v>
      </c>
      <c r="J242">
        <v>55.199999999999996</v>
      </c>
      <c r="K242" t="s">
        <v>60</v>
      </c>
      <c r="L242" t="s">
        <v>61</v>
      </c>
      <c r="M242" t="s">
        <v>179</v>
      </c>
      <c r="N242" s="2">
        <v>41255</v>
      </c>
      <c r="O242" s="2">
        <v>42499</v>
      </c>
      <c r="P242" t="s">
        <v>24</v>
      </c>
      <c r="Q242" t="s">
        <v>180</v>
      </c>
      <c r="R242" s="5" t="str">
        <f t="shared" si="10"/>
        <v>0.03</v>
      </c>
      <c r="S242" s="6" t="str">
        <f t="shared" si="11"/>
        <v/>
      </c>
      <c r="T242">
        <f>ROUND(INT(表1[[#This Row],[合同结束日期]]-表1[[#This Row],[合同起始日期]])/365,1)</f>
        <v>3.4</v>
      </c>
    </row>
    <row r="243" spans="1:20">
      <c r="A243" s="1">
        <v>42156</v>
      </c>
      <c r="B243" t="s">
        <v>176</v>
      </c>
      <c r="C243">
        <f t="shared" si="9"/>
        <v>-1</v>
      </c>
      <c r="D243" t="s">
        <v>181</v>
      </c>
      <c r="E243" s="4">
        <v>361353.6</v>
      </c>
      <c r="F243" s="4">
        <v>42928.807679999998</v>
      </c>
      <c r="G243" s="3">
        <v>0.1188</v>
      </c>
      <c r="H243" s="7">
        <v>1430.8087047419938</v>
      </c>
      <c r="I243" s="4">
        <v>169.98007412334886</v>
      </c>
      <c r="J243">
        <v>252.55199999999999</v>
      </c>
      <c r="K243" t="s">
        <v>44</v>
      </c>
      <c r="L243" t="s">
        <v>72</v>
      </c>
      <c r="M243" t="s">
        <v>71</v>
      </c>
      <c r="N243" s="2">
        <v>41268</v>
      </c>
      <c r="O243" s="2">
        <v>43229</v>
      </c>
      <c r="P243" t="s">
        <v>24</v>
      </c>
      <c r="Q243" t="s">
        <v>123</v>
      </c>
      <c r="R243" s="5" t="str">
        <f t="shared" si="10"/>
        <v>0.09</v>
      </c>
      <c r="S243" s="6" t="str">
        <f t="shared" si="11"/>
        <v/>
      </c>
      <c r="T243">
        <f>ROUND(INT(表1[[#This Row],[合同结束日期]]-表1[[#This Row],[合同起始日期]])/365,1)</f>
        <v>5.4</v>
      </c>
    </row>
    <row r="244" spans="1:20">
      <c r="A244" s="1">
        <v>42156</v>
      </c>
      <c r="B244" t="s">
        <v>176</v>
      </c>
      <c r="C244">
        <f t="shared" si="9"/>
        <v>-1</v>
      </c>
      <c r="D244" t="s">
        <v>182</v>
      </c>
      <c r="E244" s="4">
        <v>296504.88</v>
      </c>
      <c r="F244" s="4">
        <v>28494.118967999999</v>
      </c>
      <c r="G244" s="3">
        <v>9.6099999999999991E-2</v>
      </c>
      <c r="H244" s="7">
        <v>1976.6992</v>
      </c>
      <c r="I244" s="4">
        <v>189.96079312000001</v>
      </c>
      <c r="J244">
        <v>150</v>
      </c>
      <c r="K244" t="s">
        <v>44</v>
      </c>
      <c r="L244" t="s">
        <v>72</v>
      </c>
      <c r="M244" t="s">
        <v>71</v>
      </c>
      <c r="N244" s="2">
        <v>41299</v>
      </c>
      <c r="O244" s="2">
        <v>43229</v>
      </c>
      <c r="P244" t="s">
        <v>24</v>
      </c>
      <c r="Q244" t="s">
        <v>433</v>
      </c>
      <c r="R244" s="5" t="str">
        <f t="shared" si="10"/>
        <v>0.09</v>
      </c>
      <c r="S244" s="6" t="str">
        <f t="shared" si="11"/>
        <v>0.04</v>
      </c>
      <c r="T244">
        <f>ROUND(INT(表1[[#This Row],[合同结束日期]]-表1[[#This Row],[合同起始日期]])/365,1)</f>
        <v>5.3</v>
      </c>
    </row>
    <row r="245" spans="1:20">
      <c r="A245" s="1">
        <v>42156</v>
      </c>
      <c r="B245" t="s">
        <v>176</v>
      </c>
      <c r="C245">
        <f t="shared" si="9"/>
        <v>-1</v>
      </c>
      <c r="D245" t="s">
        <v>249</v>
      </c>
      <c r="E245" s="4">
        <v>586744.19999999995</v>
      </c>
      <c r="F245" s="4">
        <v>68003.652780000004</v>
      </c>
      <c r="G245" s="3">
        <v>0.11590000000000002</v>
      </c>
      <c r="H245" s="7">
        <v>1791.0384615384617</v>
      </c>
      <c r="I245" s="4">
        <v>207.58135769230773</v>
      </c>
      <c r="J245">
        <v>327.59999999999997</v>
      </c>
      <c r="K245" t="s">
        <v>44</v>
      </c>
      <c r="L245" t="s">
        <v>72</v>
      </c>
      <c r="M245" t="s">
        <v>126</v>
      </c>
      <c r="N245" s="2">
        <v>41369</v>
      </c>
      <c r="O245" s="2">
        <v>43254</v>
      </c>
      <c r="P245" t="s">
        <v>24</v>
      </c>
      <c r="Q245" t="s">
        <v>378</v>
      </c>
      <c r="R245" s="5" t="str">
        <f t="shared" si="10"/>
        <v>0.09</v>
      </c>
      <c r="S245" s="6" t="str">
        <f t="shared" si="11"/>
        <v>0.1</v>
      </c>
      <c r="T245">
        <f>ROUND(INT(表1[[#This Row],[合同结束日期]]-表1[[#This Row],[合同起始日期]])/365,1)</f>
        <v>5.2</v>
      </c>
    </row>
    <row r="246" spans="1:20">
      <c r="A246" s="1">
        <v>42156</v>
      </c>
      <c r="B246" t="s">
        <v>176</v>
      </c>
      <c r="C246">
        <f t="shared" si="9"/>
        <v>-1</v>
      </c>
      <c r="D246" t="s">
        <v>184</v>
      </c>
      <c r="E246" s="4">
        <v>253716</v>
      </c>
      <c r="F246" s="4">
        <v>37220.137199999997</v>
      </c>
      <c r="G246" s="3">
        <v>0.1467</v>
      </c>
      <c r="H246" s="7">
        <v>1364.0645161290322</v>
      </c>
      <c r="I246" s="4">
        <v>200.10826451612903</v>
      </c>
      <c r="J246">
        <v>186</v>
      </c>
      <c r="K246" t="s">
        <v>44</v>
      </c>
      <c r="L246" t="s">
        <v>72</v>
      </c>
      <c r="M246" t="s">
        <v>71</v>
      </c>
      <c r="N246" s="2">
        <v>41334</v>
      </c>
      <c r="O246" s="2">
        <v>43229</v>
      </c>
      <c r="P246" t="s">
        <v>24</v>
      </c>
      <c r="Q246" t="s">
        <v>48</v>
      </c>
      <c r="R246" s="5" t="str">
        <f t="shared" si="10"/>
        <v>0.11</v>
      </c>
      <c r="S246" s="6" t="str">
        <f t="shared" si="11"/>
        <v/>
      </c>
      <c r="T246">
        <f>ROUND(INT(表1[[#This Row],[合同结束日期]]-表1[[#This Row],[合同起始日期]])/365,1)</f>
        <v>5.2</v>
      </c>
    </row>
    <row r="247" spans="1:20">
      <c r="A247" s="1">
        <v>42156</v>
      </c>
      <c r="B247" t="s">
        <v>176</v>
      </c>
      <c r="C247">
        <f t="shared" si="9"/>
        <v>-1</v>
      </c>
      <c r="D247" t="s">
        <v>322</v>
      </c>
      <c r="E247" s="4">
        <v>21100.799999999999</v>
      </c>
      <c r="F247" s="4">
        <v>5939.8752000000004</v>
      </c>
      <c r="G247" s="3">
        <v>0.28150000000000003</v>
      </c>
      <c r="H247" s="7">
        <v>703.36</v>
      </c>
      <c r="I247" s="4">
        <v>197.99584000000002</v>
      </c>
      <c r="J247">
        <v>30</v>
      </c>
      <c r="K247" t="s">
        <v>60</v>
      </c>
      <c r="L247" t="s">
        <v>107</v>
      </c>
      <c r="M247" t="s">
        <v>323</v>
      </c>
      <c r="N247" s="2">
        <v>41730</v>
      </c>
      <c r="O247" s="2">
        <v>42460</v>
      </c>
      <c r="P247" t="s">
        <v>14</v>
      </c>
      <c r="Q247">
        <v>0</v>
      </c>
      <c r="R247" s="5">
        <f t="shared" si="10"/>
        <v>0</v>
      </c>
      <c r="S247" s="6" t="str">
        <f t="shared" si="11"/>
        <v/>
      </c>
      <c r="T247">
        <f>ROUND(INT(表1[[#This Row],[合同结束日期]]-表1[[#This Row],[合同起始日期]])/365,1)</f>
        <v>2</v>
      </c>
    </row>
    <row r="248" spans="1:20">
      <c r="A248" s="1">
        <v>42156</v>
      </c>
      <c r="B248" t="s">
        <v>176</v>
      </c>
      <c r="C248">
        <f t="shared" si="9"/>
        <v>-1</v>
      </c>
      <c r="D248" t="s">
        <v>331</v>
      </c>
      <c r="E248" s="4">
        <v>380547.6</v>
      </c>
      <c r="F248" s="4">
        <v>6507.3639600000006</v>
      </c>
      <c r="G248" s="3">
        <v>1.7100000000000004E-2</v>
      </c>
      <c r="H248" s="7">
        <v>26426.916666666668</v>
      </c>
      <c r="I248" s="4">
        <v>451.90027500000008</v>
      </c>
      <c r="J248">
        <v>14.399999999999999</v>
      </c>
      <c r="K248" t="s">
        <v>60</v>
      </c>
      <c r="L248" t="s">
        <v>107</v>
      </c>
      <c r="M248" t="s">
        <v>332</v>
      </c>
      <c r="N248" s="2">
        <v>41793</v>
      </c>
      <c r="O248" s="2">
        <v>42157</v>
      </c>
      <c r="P248" t="s">
        <v>14</v>
      </c>
      <c r="Q248">
        <v>0</v>
      </c>
      <c r="R248" s="5">
        <f t="shared" si="10"/>
        <v>0</v>
      </c>
      <c r="S248" s="6" t="str">
        <f t="shared" si="11"/>
        <v/>
      </c>
      <c r="T248">
        <f>ROUND(INT(表1[[#This Row],[合同结束日期]]-表1[[#This Row],[合同起始日期]])/365,1)</f>
        <v>1</v>
      </c>
    </row>
    <row r="249" spans="1:20">
      <c r="A249" s="1">
        <v>42156</v>
      </c>
      <c r="B249" t="s">
        <v>176</v>
      </c>
      <c r="C249">
        <f t="shared" si="9"/>
        <v>-1</v>
      </c>
      <c r="D249" t="s">
        <v>333</v>
      </c>
      <c r="E249" s="4">
        <v>36132</v>
      </c>
      <c r="F249" s="4">
        <v>4133.5007999999998</v>
      </c>
      <c r="G249" s="3">
        <v>0.11439999999999999</v>
      </c>
      <c r="H249" s="7">
        <v>15055</v>
      </c>
      <c r="I249" s="4">
        <v>1722.2919999999999</v>
      </c>
      <c r="J249">
        <v>2.4</v>
      </c>
      <c r="K249" t="s">
        <v>44</v>
      </c>
      <c r="L249" t="s">
        <v>46</v>
      </c>
      <c r="M249" t="s">
        <v>187</v>
      </c>
      <c r="N249" s="2">
        <v>41812</v>
      </c>
      <c r="O249" s="2">
        <v>42542</v>
      </c>
      <c r="P249" t="s">
        <v>18</v>
      </c>
      <c r="Q249" t="s">
        <v>435</v>
      </c>
      <c r="R249" s="5" t="str">
        <f t="shared" si="10"/>
        <v>0.1</v>
      </c>
      <c r="S249" s="6" t="str">
        <f t="shared" si="11"/>
        <v>0.1</v>
      </c>
      <c r="T249">
        <f>ROUND(INT(表1[[#This Row],[合同结束日期]]-表1[[#This Row],[合同起始日期]])/365,1)</f>
        <v>2</v>
      </c>
    </row>
    <row r="250" spans="1:20">
      <c r="A250" s="1">
        <v>42156</v>
      </c>
      <c r="B250" t="s">
        <v>176</v>
      </c>
      <c r="C250">
        <f t="shared" si="9"/>
        <v>-1</v>
      </c>
      <c r="D250" t="s">
        <v>291</v>
      </c>
      <c r="E250" s="4">
        <v>60798</v>
      </c>
      <c r="F250" s="4">
        <v>6359.4708000000001</v>
      </c>
      <c r="G250" s="3">
        <v>0.1046</v>
      </c>
      <c r="H250" s="7">
        <v>2895.1428571428573</v>
      </c>
      <c r="I250" s="4">
        <v>302.83194285714285</v>
      </c>
      <c r="J250">
        <v>21</v>
      </c>
      <c r="K250" t="s">
        <v>60</v>
      </c>
      <c r="L250" t="s">
        <v>61</v>
      </c>
      <c r="M250" t="s">
        <v>234</v>
      </c>
      <c r="N250" s="2">
        <v>41547</v>
      </c>
      <c r="O250" s="2">
        <v>42276</v>
      </c>
      <c r="P250" t="s">
        <v>24</v>
      </c>
      <c r="Q250" t="s">
        <v>78</v>
      </c>
      <c r="R250" s="5" t="str">
        <f t="shared" si="10"/>
        <v>0.07</v>
      </c>
      <c r="S250" s="6" t="str">
        <f t="shared" si="11"/>
        <v/>
      </c>
      <c r="T250">
        <f>ROUND(INT(表1[[#This Row],[合同结束日期]]-表1[[#This Row],[合同起始日期]])/365,1)</f>
        <v>2</v>
      </c>
    </row>
    <row r="251" spans="1:20">
      <c r="A251" s="1">
        <v>42156</v>
      </c>
      <c r="B251" t="s">
        <v>176</v>
      </c>
      <c r="C251">
        <f t="shared" si="9"/>
        <v>-1</v>
      </c>
      <c r="D251" t="s">
        <v>295</v>
      </c>
      <c r="E251" s="4">
        <v>24440.399999999998</v>
      </c>
      <c r="F251" s="4">
        <v>15781.166279999999</v>
      </c>
      <c r="G251" s="3">
        <v>0.64570000000000005</v>
      </c>
      <c r="H251" s="7">
        <v>111.90659340659339</v>
      </c>
      <c r="I251" s="4">
        <v>72.258087362637355</v>
      </c>
      <c r="J251">
        <v>218.4</v>
      </c>
      <c r="K251" t="s">
        <v>60</v>
      </c>
      <c r="L251" t="s">
        <v>107</v>
      </c>
      <c r="M251" t="s">
        <v>299</v>
      </c>
      <c r="N251" s="2">
        <v>41537</v>
      </c>
      <c r="O251" s="2">
        <v>42632</v>
      </c>
      <c r="P251" t="s">
        <v>14</v>
      </c>
      <c r="Q251" t="s">
        <v>37</v>
      </c>
      <c r="R251" s="5" t="str">
        <f t="shared" si="10"/>
        <v>0.</v>
      </c>
      <c r="S251" s="6" t="str">
        <f t="shared" si="11"/>
        <v/>
      </c>
      <c r="T251">
        <f>ROUND(INT(表1[[#This Row],[合同结束日期]]-表1[[#This Row],[合同起始日期]])/365,1)</f>
        <v>3</v>
      </c>
    </row>
    <row r="252" spans="1:20">
      <c r="A252" s="1">
        <v>42156</v>
      </c>
      <c r="B252" t="s">
        <v>176</v>
      </c>
      <c r="C252">
        <f t="shared" si="9"/>
        <v>-1</v>
      </c>
      <c r="D252" t="s">
        <v>437</v>
      </c>
      <c r="E252" s="4">
        <v>451.2</v>
      </c>
      <c r="F252" s="4">
        <v>2199.6</v>
      </c>
      <c r="G252" s="3">
        <v>4.875</v>
      </c>
      <c r="H252" s="7">
        <v>22.117647058823529</v>
      </c>
      <c r="I252" s="4">
        <v>107.82352941176471</v>
      </c>
      <c r="J252">
        <v>20.399999999999999</v>
      </c>
      <c r="K252" t="s">
        <v>60</v>
      </c>
      <c r="L252" t="s">
        <v>61</v>
      </c>
      <c r="M252" t="s">
        <v>60</v>
      </c>
      <c r="N252" s="2">
        <v>42172</v>
      </c>
      <c r="O252" s="2">
        <v>42537</v>
      </c>
      <c r="P252" t="s">
        <v>14</v>
      </c>
      <c r="Q252">
        <v>0</v>
      </c>
      <c r="R252" s="5">
        <f t="shared" si="10"/>
        <v>0</v>
      </c>
      <c r="S252" s="6" t="str">
        <f t="shared" si="11"/>
        <v/>
      </c>
      <c r="T252">
        <f>ROUND(INT(表1[[#This Row],[合同结束日期]]-表1[[#This Row],[合同起始日期]])/365,1)</f>
        <v>1</v>
      </c>
    </row>
    <row r="253" spans="1:20">
      <c r="A253" s="1">
        <v>42186</v>
      </c>
      <c r="B253" t="s">
        <v>176</v>
      </c>
      <c r="C253">
        <f t="shared" si="9"/>
        <v>-1</v>
      </c>
      <c r="D253" t="s">
        <v>432</v>
      </c>
      <c r="E253" s="4">
        <v>50668.799999999996</v>
      </c>
      <c r="F253" s="4">
        <v>20161.115519999999</v>
      </c>
      <c r="G253" s="3">
        <v>0.39790000000000003</v>
      </c>
      <c r="H253" s="7">
        <v>879.66666666666663</v>
      </c>
      <c r="I253" s="4">
        <v>350.01936666666671</v>
      </c>
      <c r="J253">
        <v>57.599999999999994</v>
      </c>
      <c r="K253" t="s">
        <v>60</v>
      </c>
      <c r="L253" t="s">
        <v>61</v>
      </c>
      <c r="M253" t="s">
        <v>179</v>
      </c>
      <c r="N253" s="2">
        <v>42134</v>
      </c>
      <c r="O253" s="2">
        <v>42864</v>
      </c>
      <c r="P253" t="s">
        <v>24</v>
      </c>
      <c r="Q253" t="s">
        <v>56</v>
      </c>
      <c r="R253" s="5" t="str">
        <f t="shared" si="10"/>
        <v>0.17</v>
      </c>
      <c r="S253" s="6" t="str">
        <f t="shared" si="11"/>
        <v/>
      </c>
      <c r="T253">
        <f>ROUND(INT(表1[[#This Row],[合同结束日期]]-表1[[#This Row],[合同起始日期]])/365,1)</f>
        <v>2</v>
      </c>
    </row>
    <row r="254" spans="1:20">
      <c r="A254" s="1">
        <v>42186</v>
      </c>
      <c r="B254" t="s">
        <v>176</v>
      </c>
      <c r="C254">
        <f t="shared" si="9"/>
        <v>-1</v>
      </c>
      <c r="D254" t="s">
        <v>178</v>
      </c>
      <c r="E254" s="4">
        <v>343150.8</v>
      </c>
      <c r="F254" s="4">
        <v>19319.390039999998</v>
      </c>
      <c r="G254" s="3">
        <v>5.6299999999999996E-2</v>
      </c>
      <c r="H254" s="7">
        <v>6216.5</v>
      </c>
      <c r="I254" s="4">
        <v>349.98894999999999</v>
      </c>
      <c r="J254">
        <v>55.199999999999996</v>
      </c>
      <c r="K254" t="s">
        <v>60</v>
      </c>
      <c r="L254" t="s">
        <v>61</v>
      </c>
      <c r="M254" t="s">
        <v>179</v>
      </c>
      <c r="N254" s="2">
        <v>41255</v>
      </c>
      <c r="O254" s="2">
        <v>42499</v>
      </c>
      <c r="P254" t="s">
        <v>24</v>
      </c>
      <c r="Q254" t="s">
        <v>180</v>
      </c>
      <c r="R254" s="5" t="str">
        <f t="shared" si="10"/>
        <v>0.03</v>
      </c>
      <c r="S254" s="6" t="str">
        <f t="shared" si="11"/>
        <v/>
      </c>
      <c r="T254">
        <f>ROUND(INT(表1[[#This Row],[合同结束日期]]-表1[[#This Row],[合同起始日期]])/365,1)</f>
        <v>3.4</v>
      </c>
    </row>
    <row r="255" spans="1:20">
      <c r="A255" s="1">
        <v>42186</v>
      </c>
      <c r="B255" t="s">
        <v>176</v>
      </c>
      <c r="C255">
        <f t="shared" si="9"/>
        <v>-1</v>
      </c>
      <c r="D255" t="s">
        <v>181</v>
      </c>
      <c r="E255" s="4">
        <v>393339.6</v>
      </c>
      <c r="F255" s="4">
        <v>42992.018279999997</v>
      </c>
      <c r="G255" s="3">
        <v>0.10929999999999999</v>
      </c>
      <c r="H255" s="7">
        <v>1557.4598498527037</v>
      </c>
      <c r="I255" s="4">
        <v>170.23036158890051</v>
      </c>
      <c r="J255">
        <v>252.55199999999999</v>
      </c>
      <c r="K255" t="s">
        <v>44</v>
      </c>
      <c r="L255" t="s">
        <v>72</v>
      </c>
      <c r="M255" t="s">
        <v>71</v>
      </c>
      <c r="N255" s="2">
        <v>41268</v>
      </c>
      <c r="O255" s="2">
        <v>43229</v>
      </c>
      <c r="P255" t="s">
        <v>24</v>
      </c>
      <c r="Q255" t="s">
        <v>123</v>
      </c>
      <c r="R255" s="5" t="str">
        <f t="shared" si="10"/>
        <v>0.09</v>
      </c>
      <c r="S255" s="6" t="str">
        <f t="shared" si="11"/>
        <v/>
      </c>
      <c r="T255">
        <f>ROUND(INT(表1[[#This Row],[合同结束日期]]-表1[[#This Row],[合同起始日期]])/365,1)</f>
        <v>5.4</v>
      </c>
    </row>
    <row r="256" spans="1:20">
      <c r="A256" s="1">
        <v>42186</v>
      </c>
      <c r="B256" t="s">
        <v>176</v>
      </c>
      <c r="C256">
        <f t="shared" ref="C256:C319" si="12">IF($B256="负一层",-1,IF($B256="负一夹层",0,IF($B256="一层",1,IF($B256="二层",2,IF($B256="三层",3,IF($B256="四层",4))))))</f>
        <v>-1</v>
      </c>
      <c r="D256" t="s">
        <v>182</v>
      </c>
      <c r="E256" s="4">
        <v>298682.39999999997</v>
      </c>
      <c r="F256" s="4">
        <v>28494.30096</v>
      </c>
      <c r="G256" s="3">
        <v>9.5400000000000013E-2</v>
      </c>
      <c r="H256" s="7">
        <v>1991.2159999999997</v>
      </c>
      <c r="I256" s="4">
        <v>189.96200640000001</v>
      </c>
      <c r="J256">
        <v>150</v>
      </c>
      <c r="K256" t="s">
        <v>44</v>
      </c>
      <c r="L256" t="s">
        <v>72</v>
      </c>
      <c r="M256" t="s">
        <v>71</v>
      </c>
      <c r="N256" s="2">
        <v>41299</v>
      </c>
      <c r="O256" s="2">
        <v>43229</v>
      </c>
      <c r="P256" t="s">
        <v>24</v>
      </c>
      <c r="Q256" t="s">
        <v>433</v>
      </c>
      <c r="R256" s="5" t="str">
        <f t="shared" ref="R256:R319" si="13">IF(ISERROR(FIND(",",$Q256)),$Q256,LEFT($Q256,FIND(",",$Q256)-1))</f>
        <v>0.09</v>
      </c>
      <c r="S256" s="6" t="str">
        <f t="shared" si="11"/>
        <v>0.04</v>
      </c>
      <c r="T256">
        <f>ROUND(INT(表1[[#This Row],[合同结束日期]]-表1[[#This Row],[合同起始日期]])/365,1)</f>
        <v>5.3</v>
      </c>
    </row>
    <row r="257" spans="1:20">
      <c r="A257" s="1">
        <v>42186</v>
      </c>
      <c r="B257" t="s">
        <v>176</v>
      </c>
      <c r="C257">
        <f t="shared" si="12"/>
        <v>-1</v>
      </c>
      <c r="D257" t="s">
        <v>249</v>
      </c>
      <c r="E257" s="4">
        <v>731494.79999999993</v>
      </c>
      <c r="F257" s="4">
        <v>82951.510320000001</v>
      </c>
      <c r="G257" s="3">
        <v>0.11340000000000001</v>
      </c>
      <c r="H257" s="7">
        <v>2232.8901098901101</v>
      </c>
      <c r="I257" s="4">
        <v>253.20973846153848</v>
      </c>
      <c r="J257">
        <v>327.59999999999997</v>
      </c>
      <c r="K257" t="s">
        <v>44</v>
      </c>
      <c r="L257" t="s">
        <v>72</v>
      </c>
      <c r="M257" t="s">
        <v>126</v>
      </c>
      <c r="N257" s="2">
        <v>41369</v>
      </c>
      <c r="O257" s="2">
        <v>43254</v>
      </c>
      <c r="P257" t="s">
        <v>24</v>
      </c>
      <c r="Q257" t="s">
        <v>19</v>
      </c>
      <c r="R257" s="5" t="str">
        <f t="shared" si="13"/>
        <v>0.1</v>
      </c>
      <c r="S257" s="6" t="str">
        <f t="shared" ref="S257:S320" si="14">IF(ISERROR(FIND(",",$Q257)),"",RIGHT($Q257,LEN($Q257)-FIND(",",$Q257)))</f>
        <v/>
      </c>
      <c r="T257">
        <f>ROUND(INT(表1[[#This Row],[合同结束日期]]-表1[[#This Row],[合同起始日期]])/365,1)</f>
        <v>5.2</v>
      </c>
    </row>
    <row r="258" spans="1:20">
      <c r="A258" s="1">
        <v>42186</v>
      </c>
      <c r="B258" t="s">
        <v>176</v>
      </c>
      <c r="C258">
        <f t="shared" si="12"/>
        <v>-1</v>
      </c>
      <c r="D258" t="s">
        <v>184</v>
      </c>
      <c r="E258" s="4">
        <v>317612.39999999997</v>
      </c>
      <c r="F258" s="4">
        <v>44243.407319999998</v>
      </c>
      <c r="G258" s="3">
        <v>0.13930000000000001</v>
      </c>
      <c r="H258" s="7">
        <v>1707.5935483870967</v>
      </c>
      <c r="I258" s="4">
        <v>237.86778129032257</v>
      </c>
      <c r="J258">
        <v>186</v>
      </c>
      <c r="K258" t="s">
        <v>44</v>
      </c>
      <c r="L258" t="s">
        <v>72</v>
      </c>
      <c r="M258" t="s">
        <v>71</v>
      </c>
      <c r="N258" s="2">
        <v>41334</v>
      </c>
      <c r="O258" s="2">
        <v>43229</v>
      </c>
      <c r="P258" t="s">
        <v>24</v>
      </c>
      <c r="Q258" t="s">
        <v>48</v>
      </c>
      <c r="R258" s="5" t="str">
        <f t="shared" si="13"/>
        <v>0.11</v>
      </c>
      <c r="S258" s="6" t="str">
        <f t="shared" si="14"/>
        <v/>
      </c>
      <c r="T258">
        <f>ROUND(INT(表1[[#This Row],[合同结束日期]]-表1[[#This Row],[合同起始日期]])/365,1)</f>
        <v>5.2</v>
      </c>
    </row>
    <row r="259" spans="1:20">
      <c r="A259" s="1">
        <v>42186</v>
      </c>
      <c r="B259" t="s">
        <v>176</v>
      </c>
      <c r="C259">
        <f t="shared" si="12"/>
        <v>-1</v>
      </c>
      <c r="D259" t="s">
        <v>322</v>
      </c>
      <c r="E259" s="4">
        <v>16860</v>
      </c>
      <c r="F259" s="4">
        <v>5939.7780000000002</v>
      </c>
      <c r="G259" s="3">
        <v>0.3523</v>
      </c>
      <c r="H259" s="7">
        <v>562</v>
      </c>
      <c r="I259" s="4">
        <v>197.99260000000001</v>
      </c>
      <c r="J259">
        <v>30</v>
      </c>
      <c r="K259" t="s">
        <v>60</v>
      </c>
      <c r="L259" t="s">
        <v>107</v>
      </c>
      <c r="M259" t="s">
        <v>323</v>
      </c>
      <c r="N259" s="2">
        <v>41730</v>
      </c>
      <c r="O259" s="2">
        <v>42460</v>
      </c>
      <c r="P259" t="s">
        <v>14</v>
      </c>
      <c r="Q259">
        <v>0</v>
      </c>
      <c r="R259" s="5">
        <f t="shared" si="13"/>
        <v>0</v>
      </c>
      <c r="S259" s="6" t="str">
        <f t="shared" si="14"/>
        <v/>
      </c>
      <c r="T259">
        <f>ROUND(INT(表1[[#This Row],[合同结束日期]]-表1[[#This Row],[合同起始日期]])/365,1)</f>
        <v>2</v>
      </c>
    </row>
    <row r="260" spans="1:20">
      <c r="A260" s="1">
        <v>42186</v>
      </c>
      <c r="B260" t="s">
        <v>176</v>
      </c>
      <c r="C260">
        <f t="shared" si="12"/>
        <v>-1</v>
      </c>
      <c r="D260" t="s">
        <v>331</v>
      </c>
      <c r="E260" s="4">
        <v>284605.2</v>
      </c>
      <c r="F260" s="4">
        <v>0</v>
      </c>
      <c r="G260" s="3">
        <v>0</v>
      </c>
      <c r="H260" s="7">
        <v>19764.250000000004</v>
      </c>
      <c r="I260" s="4">
        <v>0</v>
      </c>
      <c r="J260">
        <v>14.399999999999999</v>
      </c>
      <c r="K260" t="s">
        <v>60</v>
      </c>
      <c r="L260" t="s">
        <v>107</v>
      </c>
      <c r="M260" t="s">
        <v>332</v>
      </c>
      <c r="N260" s="2">
        <v>41793</v>
      </c>
      <c r="O260" s="2">
        <v>42523</v>
      </c>
      <c r="P260" t="s">
        <v>14</v>
      </c>
      <c r="Q260">
        <v>0</v>
      </c>
      <c r="R260" s="5">
        <f t="shared" si="13"/>
        <v>0</v>
      </c>
      <c r="S260" s="6" t="str">
        <f t="shared" si="14"/>
        <v/>
      </c>
      <c r="T260">
        <f>ROUND(INT(表1[[#This Row],[合同结束日期]]-表1[[#This Row],[合同起始日期]])/365,1)</f>
        <v>2</v>
      </c>
    </row>
    <row r="261" spans="1:20">
      <c r="A261" s="1">
        <v>42186</v>
      </c>
      <c r="B261" t="s">
        <v>176</v>
      </c>
      <c r="C261">
        <f t="shared" si="12"/>
        <v>-1</v>
      </c>
      <c r="D261" t="s">
        <v>333</v>
      </c>
      <c r="E261" s="4">
        <v>40572</v>
      </c>
      <c r="F261" s="4">
        <v>4057.2</v>
      </c>
      <c r="G261" s="3">
        <v>9.9999999999999992E-2</v>
      </c>
      <c r="H261" s="7">
        <v>16905</v>
      </c>
      <c r="I261" s="4">
        <v>1690.5</v>
      </c>
      <c r="J261">
        <v>2.4</v>
      </c>
      <c r="K261" t="s">
        <v>44</v>
      </c>
      <c r="L261" t="s">
        <v>46</v>
      </c>
      <c r="M261" t="s">
        <v>187</v>
      </c>
      <c r="N261" s="2">
        <v>41812</v>
      </c>
      <c r="O261" s="2">
        <v>42542</v>
      </c>
      <c r="P261" t="s">
        <v>18</v>
      </c>
      <c r="Q261" t="s">
        <v>19</v>
      </c>
      <c r="R261" s="5" t="str">
        <f t="shared" si="13"/>
        <v>0.1</v>
      </c>
      <c r="S261" s="6" t="str">
        <f t="shared" si="14"/>
        <v/>
      </c>
      <c r="T261">
        <f>ROUND(INT(表1[[#This Row],[合同结束日期]]-表1[[#This Row],[合同起始日期]])/365,1)</f>
        <v>2</v>
      </c>
    </row>
    <row r="262" spans="1:20">
      <c r="A262" s="1">
        <v>42186</v>
      </c>
      <c r="B262" t="s">
        <v>176</v>
      </c>
      <c r="C262">
        <f t="shared" si="12"/>
        <v>-1</v>
      </c>
      <c r="D262" t="s">
        <v>291</v>
      </c>
      <c r="E262" s="4">
        <v>67357.2</v>
      </c>
      <c r="F262" s="4">
        <v>6358.5196799999994</v>
      </c>
      <c r="G262" s="3">
        <v>9.4399999999999998E-2</v>
      </c>
      <c r="H262" s="7">
        <v>3207.485714285714</v>
      </c>
      <c r="I262" s="4">
        <v>302.78665142857142</v>
      </c>
      <c r="J262">
        <v>21</v>
      </c>
      <c r="K262" t="s">
        <v>60</v>
      </c>
      <c r="L262" t="s">
        <v>61</v>
      </c>
      <c r="M262" t="s">
        <v>234</v>
      </c>
      <c r="N262" s="2">
        <v>41547</v>
      </c>
      <c r="O262" s="2">
        <v>42276</v>
      </c>
      <c r="P262" t="s">
        <v>24</v>
      </c>
      <c r="Q262" t="s">
        <v>78</v>
      </c>
      <c r="R262" s="5" t="str">
        <f t="shared" si="13"/>
        <v>0.07</v>
      </c>
      <c r="S262" s="6" t="str">
        <f t="shared" si="14"/>
        <v/>
      </c>
      <c r="T262">
        <f>ROUND(INT(表1[[#This Row],[合同结束日期]]-表1[[#This Row],[合同起始日期]])/365,1)</f>
        <v>2</v>
      </c>
    </row>
    <row r="263" spans="1:20">
      <c r="A263" s="1">
        <v>42186</v>
      </c>
      <c r="B263" t="s">
        <v>176</v>
      </c>
      <c r="C263">
        <f t="shared" si="12"/>
        <v>-1</v>
      </c>
      <c r="D263" t="s">
        <v>295</v>
      </c>
      <c r="E263" s="4">
        <v>65510.399999999994</v>
      </c>
      <c r="F263" s="4">
        <v>15781.455359999998</v>
      </c>
      <c r="G263" s="3">
        <v>0.2409</v>
      </c>
      <c r="H263" s="7">
        <v>299.95604395604391</v>
      </c>
      <c r="I263" s="4">
        <v>72.259410989010973</v>
      </c>
      <c r="J263">
        <v>218.4</v>
      </c>
      <c r="K263" t="s">
        <v>60</v>
      </c>
      <c r="L263" t="s">
        <v>107</v>
      </c>
      <c r="M263" t="s">
        <v>299</v>
      </c>
      <c r="N263" s="2">
        <v>41537</v>
      </c>
      <c r="O263" s="2">
        <v>42632</v>
      </c>
      <c r="P263" t="s">
        <v>14</v>
      </c>
      <c r="Q263" t="s">
        <v>37</v>
      </c>
      <c r="R263" s="5" t="str">
        <f t="shared" si="13"/>
        <v>0.</v>
      </c>
      <c r="S263" s="6" t="str">
        <f t="shared" si="14"/>
        <v/>
      </c>
      <c r="T263">
        <f>ROUND(INT(表1[[#This Row],[合同结束日期]]-表1[[#This Row],[合同起始日期]])/365,1)</f>
        <v>3</v>
      </c>
    </row>
    <row r="264" spans="1:20">
      <c r="A264" s="1">
        <v>42186</v>
      </c>
      <c r="B264" t="s">
        <v>176</v>
      </c>
      <c r="C264">
        <f t="shared" si="12"/>
        <v>-1</v>
      </c>
      <c r="D264" t="s">
        <v>437</v>
      </c>
      <c r="E264" s="4">
        <v>4708.2</v>
      </c>
      <c r="F264" s="4">
        <v>6000.1300799999999</v>
      </c>
      <c r="G264" s="3">
        <v>1.2744</v>
      </c>
      <c r="H264" s="7">
        <v>230.79411764705884</v>
      </c>
      <c r="I264" s="4">
        <v>294.12402352941177</v>
      </c>
      <c r="J264">
        <v>20.399999999999999</v>
      </c>
      <c r="K264" t="s">
        <v>60</v>
      </c>
      <c r="L264" t="s">
        <v>61</v>
      </c>
      <c r="M264" t="s">
        <v>60</v>
      </c>
      <c r="N264" s="2">
        <v>42175</v>
      </c>
      <c r="O264" s="2">
        <v>42540</v>
      </c>
      <c r="P264" t="s">
        <v>14</v>
      </c>
      <c r="Q264">
        <v>0</v>
      </c>
      <c r="R264" s="5">
        <f t="shared" si="13"/>
        <v>0</v>
      </c>
      <c r="S264" s="6" t="str">
        <f t="shared" si="14"/>
        <v/>
      </c>
      <c r="T264">
        <f>ROUND(INT(表1[[#This Row],[合同结束日期]]-表1[[#This Row],[合同起始日期]])/365,1)</f>
        <v>1</v>
      </c>
    </row>
    <row r="265" spans="1:20">
      <c r="A265" s="1">
        <v>42217</v>
      </c>
      <c r="B265" t="s">
        <v>176</v>
      </c>
      <c r="C265">
        <f t="shared" si="12"/>
        <v>-1</v>
      </c>
      <c r="D265" t="s">
        <v>432</v>
      </c>
      <c r="E265" s="4">
        <v>50780.4</v>
      </c>
      <c r="F265" s="4">
        <v>20159.818800000001</v>
      </c>
      <c r="G265" s="3">
        <v>0.39700000000000002</v>
      </c>
      <c r="H265" s="7">
        <v>881.60416666666674</v>
      </c>
      <c r="I265" s="4">
        <v>349.99685416666671</v>
      </c>
      <c r="J265">
        <v>57.599999999999994</v>
      </c>
      <c r="K265" t="s">
        <v>60</v>
      </c>
      <c r="L265" t="s">
        <v>61</v>
      </c>
      <c r="M265" t="s">
        <v>179</v>
      </c>
      <c r="N265" s="2">
        <v>42134</v>
      </c>
      <c r="O265" s="2">
        <v>42864</v>
      </c>
      <c r="P265" t="s">
        <v>24</v>
      </c>
      <c r="Q265" t="s">
        <v>56</v>
      </c>
      <c r="R265" s="5" t="str">
        <f t="shared" si="13"/>
        <v>0.17</v>
      </c>
      <c r="S265" s="6" t="str">
        <f t="shared" si="14"/>
        <v/>
      </c>
      <c r="T265">
        <f>ROUND(INT(表1[[#This Row],[合同结束日期]]-表1[[#This Row],[合同起始日期]])/365,1)</f>
        <v>2</v>
      </c>
    </row>
    <row r="266" spans="1:20">
      <c r="A266" s="1">
        <v>42217</v>
      </c>
      <c r="B266" t="s">
        <v>176</v>
      </c>
      <c r="C266">
        <f t="shared" si="12"/>
        <v>-1</v>
      </c>
      <c r="D266" t="s">
        <v>178</v>
      </c>
      <c r="E266" s="4">
        <v>366163.20000000001</v>
      </c>
      <c r="F266" s="4">
        <v>19333.416959999999</v>
      </c>
      <c r="G266" s="3">
        <v>5.2799999999999993E-2</v>
      </c>
      <c r="H266" s="7">
        <v>6633.3913043478269</v>
      </c>
      <c r="I266" s="4">
        <v>350.24306086956523</v>
      </c>
      <c r="J266">
        <v>55.199999999999996</v>
      </c>
      <c r="K266" t="s">
        <v>60</v>
      </c>
      <c r="L266" t="s">
        <v>61</v>
      </c>
      <c r="M266" t="s">
        <v>179</v>
      </c>
      <c r="N266" s="2">
        <v>41255</v>
      </c>
      <c r="O266" s="2">
        <v>42499</v>
      </c>
      <c r="P266" t="s">
        <v>24</v>
      </c>
      <c r="Q266" t="s">
        <v>180</v>
      </c>
      <c r="R266" s="5" t="str">
        <f t="shared" si="13"/>
        <v>0.03</v>
      </c>
      <c r="S266" s="6" t="str">
        <f t="shared" si="14"/>
        <v/>
      </c>
      <c r="T266">
        <f>ROUND(INT(表1[[#This Row],[合同结束日期]]-表1[[#This Row],[合同起始日期]])/365,1)</f>
        <v>3.4</v>
      </c>
    </row>
    <row r="267" spans="1:20">
      <c r="A267" s="1">
        <v>42217</v>
      </c>
      <c r="B267" t="s">
        <v>176</v>
      </c>
      <c r="C267">
        <f t="shared" si="12"/>
        <v>-1</v>
      </c>
      <c r="D267" t="s">
        <v>181</v>
      </c>
      <c r="E267" s="4">
        <v>334453.2</v>
      </c>
      <c r="F267" s="4">
        <v>42943.790879999993</v>
      </c>
      <c r="G267" s="3">
        <v>0.12839999999999999</v>
      </c>
      <c r="H267" s="7">
        <v>1324.2944027368621</v>
      </c>
      <c r="I267" s="4">
        <v>170.03940131141309</v>
      </c>
      <c r="J267">
        <v>252.55199999999999</v>
      </c>
      <c r="K267" t="s">
        <v>44</v>
      </c>
      <c r="L267" t="s">
        <v>72</v>
      </c>
      <c r="M267" t="s">
        <v>71</v>
      </c>
      <c r="N267" s="2">
        <v>41268</v>
      </c>
      <c r="O267" s="2">
        <v>43229</v>
      </c>
      <c r="P267" t="s">
        <v>24</v>
      </c>
      <c r="Q267" t="s">
        <v>123</v>
      </c>
      <c r="R267" s="5" t="str">
        <f t="shared" si="13"/>
        <v>0.09</v>
      </c>
      <c r="S267" s="6" t="str">
        <f t="shared" si="14"/>
        <v/>
      </c>
      <c r="T267">
        <f>ROUND(INT(表1[[#This Row],[合同结束日期]]-表1[[#This Row],[合同起始日期]])/365,1)</f>
        <v>5.4</v>
      </c>
    </row>
    <row r="268" spans="1:20">
      <c r="A268" s="1">
        <v>42217</v>
      </c>
      <c r="B268" t="s">
        <v>176</v>
      </c>
      <c r="C268">
        <f t="shared" si="12"/>
        <v>-1</v>
      </c>
      <c r="D268" t="s">
        <v>182</v>
      </c>
      <c r="E268" s="4">
        <v>304351.56</v>
      </c>
      <c r="F268" s="4">
        <v>28487.306015999999</v>
      </c>
      <c r="G268" s="3">
        <v>9.3600000000000003E-2</v>
      </c>
      <c r="H268" s="7">
        <v>2029.0103999999999</v>
      </c>
      <c r="I268" s="4">
        <v>189.91537344</v>
      </c>
      <c r="J268">
        <v>150</v>
      </c>
      <c r="K268" t="s">
        <v>44</v>
      </c>
      <c r="L268" t="s">
        <v>72</v>
      </c>
      <c r="M268" t="s">
        <v>71</v>
      </c>
      <c r="N268" s="2">
        <v>41299</v>
      </c>
      <c r="O268" s="2">
        <v>43229</v>
      </c>
      <c r="P268" t="s">
        <v>24</v>
      </c>
      <c r="Q268" t="s">
        <v>433</v>
      </c>
      <c r="R268" s="5" t="str">
        <f t="shared" si="13"/>
        <v>0.09</v>
      </c>
      <c r="S268" s="6" t="str">
        <f t="shared" si="14"/>
        <v>0.04</v>
      </c>
      <c r="T268">
        <f>ROUND(INT(表1[[#This Row],[合同结束日期]]-表1[[#This Row],[合同起始日期]])/365,1)</f>
        <v>5.3</v>
      </c>
    </row>
    <row r="269" spans="1:20">
      <c r="A269" s="1">
        <v>42217</v>
      </c>
      <c r="B269" t="s">
        <v>176</v>
      </c>
      <c r="C269">
        <f t="shared" si="12"/>
        <v>-1</v>
      </c>
      <c r="D269" t="s">
        <v>249</v>
      </c>
      <c r="E269" s="4">
        <v>736782</v>
      </c>
      <c r="F269" s="4">
        <v>83477.400599999994</v>
      </c>
      <c r="G269" s="3">
        <v>0.1133</v>
      </c>
      <c r="H269" s="7">
        <v>2249.0293040293041</v>
      </c>
      <c r="I269" s="4">
        <v>254.81502014652014</v>
      </c>
      <c r="J269">
        <v>327.59999999999997</v>
      </c>
      <c r="K269" t="s">
        <v>44</v>
      </c>
      <c r="L269" t="s">
        <v>72</v>
      </c>
      <c r="M269" t="s">
        <v>126</v>
      </c>
      <c r="N269" s="2">
        <v>41369</v>
      </c>
      <c r="O269" s="2">
        <v>43254</v>
      </c>
      <c r="P269" t="s">
        <v>24</v>
      </c>
      <c r="Q269" t="s">
        <v>19</v>
      </c>
      <c r="R269" s="5" t="str">
        <f t="shared" si="13"/>
        <v>0.1</v>
      </c>
      <c r="S269" s="6" t="str">
        <f t="shared" si="14"/>
        <v/>
      </c>
      <c r="T269">
        <f>ROUND(INT(表1[[#This Row],[合同结束日期]]-表1[[#This Row],[合同起始日期]])/365,1)</f>
        <v>5.2</v>
      </c>
    </row>
    <row r="270" spans="1:20">
      <c r="A270" s="1">
        <v>42217</v>
      </c>
      <c r="B270" t="s">
        <v>176</v>
      </c>
      <c r="C270">
        <f t="shared" si="12"/>
        <v>-1</v>
      </c>
      <c r="D270" t="s">
        <v>184</v>
      </c>
      <c r="E270" s="4">
        <v>334875.59999999998</v>
      </c>
      <c r="F270" s="4">
        <v>46145.857679999994</v>
      </c>
      <c r="G270" s="3">
        <v>0.13779999999999998</v>
      </c>
      <c r="H270" s="7">
        <v>1800.4064516129031</v>
      </c>
      <c r="I270" s="4">
        <v>248.09600903225802</v>
      </c>
      <c r="J270">
        <v>186</v>
      </c>
      <c r="K270" t="s">
        <v>44</v>
      </c>
      <c r="L270" t="s">
        <v>72</v>
      </c>
      <c r="M270" t="s">
        <v>71</v>
      </c>
      <c r="N270" s="2">
        <v>41334</v>
      </c>
      <c r="O270" s="2">
        <v>43229</v>
      </c>
      <c r="P270" t="s">
        <v>24</v>
      </c>
      <c r="Q270" t="s">
        <v>48</v>
      </c>
      <c r="R270" s="5" t="str">
        <f t="shared" si="13"/>
        <v>0.11</v>
      </c>
      <c r="S270" s="6" t="str">
        <f t="shared" si="14"/>
        <v/>
      </c>
      <c r="T270">
        <f>ROUND(INT(表1[[#This Row],[合同结束日期]]-表1[[#This Row],[合同起始日期]])/365,1)</f>
        <v>5.2</v>
      </c>
    </row>
    <row r="271" spans="1:20">
      <c r="A271" s="1">
        <v>42217</v>
      </c>
      <c r="B271" t="s">
        <v>176</v>
      </c>
      <c r="C271">
        <f t="shared" si="12"/>
        <v>-1</v>
      </c>
      <c r="D271" t="s">
        <v>322</v>
      </c>
      <c r="E271" s="4">
        <v>7176</v>
      </c>
      <c r="F271" s="4">
        <v>5940.2927999999993</v>
      </c>
      <c r="G271" s="3">
        <v>0.82779999999999987</v>
      </c>
      <c r="H271" s="7">
        <v>239.2</v>
      </c>
      <c r="I271" s="4">
        <v>198.00975999999997</v>
      </c>
      <c r="J271">
        <v>30</v>
      </c>
      <c r="K271" t="s">
        <v>60</v>
      </c>
      <c r="L271" t="s">
        <v>107</v>
      </c>
      <c r="M271" t="s">
        <v>323</v>
      </c>
      <c r="N271" s="2">
        <v>41730</v>
      </c>
      <c r="O271" s="2">
        <v>42460</v>
      </c>
      <c r="P271" t="s">
        <v>14</v>
      </c>
      <c r="Q271">
        <v>0</v>
      </c>
      <c r="R271" s="5">
        <f t="shared" si="13"/>
        <v>0</v>
      </c>
      <c r="S271" s="6" t="str">
        <f t="shared" si="14"/>
        <v/>
      </c>
      <c r="T271">
        <f>ROUND(INT(表1[[#This Row],[合同结束日期]]-表1[[#This Row],[合同起始日期]])/365,1)</f>
        <v>2</v>
      </c>
    </row>
    <row r="272" spans="1:20">
      <c r="A272" s="1">
        <v>42217</v>
      </c>
      <c r="B272" t="s">
        <v>176</v>
      </c>
      <c r="C272">
        <f t="shared" si="12"/>
        <v>-1</v>
      </c>
      <c r="D272" t="s">
        <v>331</v>
      </c>
      <c r="E272" s="4">
        <v>274933.2</v>
      </c>
      <c r="F272" s="4">
        <v>12480.096</v>
      </c>
      <c r="G272" s="3">
        <v>4.5393193692140489E-2</v>
      </c>
      <c r="H272" s="7">
        <v>19092.583333333336</v>
      </c>
      <c r="I272" s="4">
        <v>866.6733333333334</v>
      </c>
      <c r="J272">
        <v>14.399999999999999</v>
      </c>
      <c r="K272" t="s">
        <v>60</v>
      </c>
      <c r="L272" t="s">
        <v>107</v>
      </c>
      <c r="M272" t="s">
        <v>332</v>
      </c>
      <c r="N272" s="2">
        <v>42158</v>
      </c>
      <c r="O272" s="2">
        <v>42523</v>
      </c>
      <c r="P272" t="s">
        <v>14</v>
      </c>
      <c r="Q272">
        <v>0</v>
      </c>
      <c r="R272" s="5">
        <f t="shared" si="13"/>
        <v>0</v>
      </c>
      <c r="S272" s="6" t="str">
        <f t="shared" si="14"/>
        <v/>
      </c>
      <c r="T272">
        <f>ROUND(INT(表1[[#This Row],[合同结束日期]]-表1[[#This Row],[合同起始日期]])/365,1)</f>
        <v>1</v>
      </c>
    </row>
    <row r="273" spans="1:20">
      <c r="A273" s="1">
        <v>42217</v>
      </c>
      <c r="B273" t="s">
        <v>176</v>
      </c>
      <c r="C273">
        <f t="shared" si="12"/>
        <v>-1</v>
      </c>
      <c r="D273" t="s">
        <v>333</v>
      </c>
      <c r="E273" s="4">
        <v>43356</v>
      </c>
      <c r="F273" s="4">
        <v>4335.5999999999995</v>
      </c>
      <c r="G273" s="3">
        <v>9.9999999999999992E-2</v>
      </c>
      <c r="H273" s="7">
        <v>18065</v>
      </c>
      <c r="I273" s="4">
        <v>1806.4999999999998</v>
      </c>
      <c r="J273">
        <v>2.4</v>
      </c>
      <c r="K273" t="s">
        <v>44</v>
      </c>
      <c r="L273" t="s">
        <v>46</v>
      </c>
      <c r="M273" t="s">
        <v>187</v>
      </c>
      <c r="N273" s="2">
        <v>41812</v>
      </c>
      <c r="O273" s="2">
        <v>42542</v>
      </c>
      <c r="P273" t="s">
        <v>18</v>
      </c>
      <c r="Q273" t="s">
        <v>19</v>
      </c>
      <c r="R273" s="5" t="str">
        <f t="shared" si="13"/>
        <v>0.1</v>
      </c>
      <c r="S273" s="6" t="str">
        <f t="shared" si="14"/>
        <v/>
      </c>
      <c r="T273">
        <f>ROUND(INT(表1[[#This Row],[合同结束日期]]-表1[[#This Row],[合同起始日期]])/365,1)</f>
        <v>2</v>
      </c>
    </row>
    <row r="274" spans="1:20">
      <c r="A274" s="1">
        <v>42217</v>
      </c>
      <c r="B274" t="s">
        <v>176</v>
      </c>
      <c r="C274">
        <f t="shared" si="12"/>
        <v>-1</v>
      </c>
      <c r="D274" t="s">
        <v>291</v>
      </c>
      <c r="E274" s="4">
        <v>64638</v>
      </c>
      <c r="F274" s="4">
        <v>6360.3791999999994</v>
      </c>
      <c r="G274" s="3">
        <v>9.8399999999999987E-2</v>
      </c>
      <c r="H274" s="7">
        <v>3078</v>
      </c>
      <c r="I274" s="4">
        <v>302.87519999999995</v>
      </c>
      <c r="J274">
        <v>21</v>
      </c>
      <c r="K274" t="s">
        <v>60</v>
      </c>
      <c r="L274" t="s">
        <v>61</v>
      </c>
      <c r="M274" t="s">
        <v>234</v>
      </c>
      <c r="N274" s="2">
        <v>41547</v>
      </c>
      <c r="O274" s="2">
        <v>42276</v>
      </c>
      <c r="P274" t="s">
        <v>24</v>
      </c>
      <c r="Q274" t="s">
        <v>78</v>
      </c>
      <c r="R274" s="5" t="str">
        <f t="shared" si="13"/>
        <v>0.07</v>
      </c>
      <c r="S274" s="6" t="str">
        <f t="shared" si="14"/>
        <v/>
      </c>
      <c r="T274">
        <f>ROUND(INT(表1[[#This Row],[合同结束日期]]-表1[[#This Row],[合同起始日期]])/365,1)</f>
        <v>2</v>
      </c>
    </row>
    <row r="275" spans="1:20">
      <c r="A275" s="1">
        <v>42217</v>
      </c>
      <c r="B275" t="s">
        <v>176</v>
      </c>
      <c r="C275">
        <f t="shared" si="12"/>
        <v>-1</v>
      </c>
      <c r="D275" t="s">
        <v>295</v>
      </c>
      <c r="E275" s="4">
        <v>16867.2</v>
      </c>
      <c r="F275" s="4">
        <v>15779.265600000001</v>
      </c>
      <c r="G275" s="3">
        <v>0.9355</v>
      </c>
      <c r="H275" s="7">
        <v>77.230769230769226</v>
      </c>
      <c r="I275" s="4">
        <v>72.249384615384614</v>
      </c>
      <c r="J275">
        <v>218.4</v>
      </c>
      <c r="K275" t="s">
        <v>60</v>
      </c>
      <c r="L275" t="s">
        <v>107</v>
      </c>
      <c r="M275" t="s">
        <v>299</v>
      </c>
      <c r="N275" s="2">
        <v>41537</v>
      </c>
      <c r="O275" s="2">
        <v>42632</v>
      </c>
      <c r="P275" t="s">
        <v>14</v>
      </c>
      <c r="Q275" t="s">
        <v>37</v>
      </c>
      <c r="R275" s="5" t="str">
        <f t="shared" si="13"/>
        <v>0.</v>
      </c>
      <c r="S275" s="6" t="str">
        <f t="shared" si="14"/>
        <v/>
      </c>
      <c r="T275">
        <f>ROUND(INT(表1[[#This Row],[合同结束日期]]-表1[[#This Row],[合同起始日期]])/365,1)</f>
        <v>3</v>
      </c>
    </row>
    <row r="276" spans="1:20">
      <c r="A276" s="1">
        <v>42217</v>
      </c>
      <c r="B276" t="s">
        <v>176</v>
      </c>
      <c r="C276">
        <f t="shared" si="12"/>
        <v>-1</v>
      </c>
      <c r="D276" t="s">
        <v>437</v>
      </c>
      <c r="E276" s="4">
        <v>4422</v>
      </c>
      <c r="F276" s="4">
        <v>6000.2117999999991</v>
      </c>
      <c r="G276" s="3">
        <v>1.3568999999999998</v>
      </c>
      <c r="H276" s="7">
        <v>216.76470588235296</v>
      </c>
      <c r="I276" s="4">
        <v>294.12802941176466</v>
      </c>
      <c r="J276">
        <v>20.399999999999999</v>
      </c>
      <c r="K276" t="s">
        <v>60</v>
      </c>
      <c r="L276" t="s">
        <v>61</v>
      </c>
      <c r="M276" t="s">
        <v>60</v>
      </c>
      <c r="N276" s="2">
        <v>42175</v>
      </c>
      <c r="O276" s="2">
        <v>42540</v>
      </c>
      <c r="P276" t="s">
        <v>14</v>
      </c>
      <c r="Q276">
        <v>0</v>
      </c>
      <c r="R276" s="5">
        <f t="shared" si="13"/>
        <v>0</v>
      </c>
      <c r="S276" s="6" t="str">
        <f t="shared" si="14"/>
        <v/>
      </c>
      <c r="T276">
        <f>ROUND(INT(表1[[#This Row],[合同结束日期]]-表1[[#This Row],[合同起始日期]])/365,1)</f>
        <v>1</v>
      </c>
    </row>
    <row r="277" spans="1:20">
      <c r="A277" s="1">
        <v>42248</v>
      </c>
      <c r="B277" t="s">
        <v>176</v>
      </c>
      <c r="C277">
        <f t="shared" si="12"/>
        <v>-1</v>
      </c>
      <c r="D277" t="s">
        <v>432</v>
      </c>
      <c r="E277" s="4">
        <v>49503</v>
      </c>
      <c r="F277" s="4">
        <v>20157.621599999999</v>
      </c>
      <c r="G277" s="3">
        <v>0.40719999999999995</v>
      </c>
      <c r="H277" s="7">
        <v>859.42708333333337</v>
      </c>
      <c r="I277" s="4">
        <v>349.95870833333333</v>
      </c>
      <c r="J277">
        <v>57.599999999999994</v>
      </c>
      <c r="K277" t="s">
        <v>60</v>
      </c>
      <c r="L277" t="s">
        <v>61</v>
      </c>
      <c r="M277" t="s">
        <v>179</v>
      </c>
      <c r="N277" s="2">
        <v>42134</v>
      </c>
      <c r="O277" s="2">
        <v>42864</v>
      </c>
      <c r="P277" t="s">
        <v>24</v>
      </c>
      <c r="Q277" t="s">
        <v>56</v>
      </c>
      <c r="R277" s="5" t="str">
        <f t="shared" si="13"/>
        <v>0.17</v>
      </c>
      <c r="S277" s="6" t="str">
        <f t="shared" si="14"/>
        <v/>
      </c>
      <c r="T277">
        <f>ROUND(INT(表1[[#This Row],[合同结束日期]]-表1[[#This Row],[合同起始日期]])/365,1)</f>
        <v>2</v>
      </c>
    </row>
    <row r="278" spans="1:20">
      <c r="A278" s="1">
        <v>42248</v>
      </c>
      <c r="B278" t="s">
        <v>176</v>
      </c>
      <c r="C278">
        <f t="shared" si="12"/>
        <v>-1</v>
      </c>
      <c r="D278" t="s">
        <v>178</v>
      </c>
      <c r="E278" s="4">
        <v>386917.2</v>
      </c>
      <c r="F278" s="4">
        <v>19307.168279999998</v>
      </c>
      <c r="G278" s="3">
        <v>4.9899999999999993E-2</v>
      </c>
      <c r="H278" s="7">
        <v>7009.3695652173919</v>
      </c>
      <c r="I278" s="4">
        <v>349.76754130434784</v>
      </c>
      <c r="J278">
        <v>55.199999999999996</v>
      </c>
      <c r="K278" t="s">
        <v>60</v>
      </c>
      <c r="L278" t="s">
        <v>61</v>
      </c>
      <c r="M278" t="s">
        <v>179</v>
      </c>
      <c r="N278" s="2">
        <v>41255</v>
      </c>
      <c r="O278" s="2">
        <v>42499</v>
      </c>
      <c r="P278" t="s">
        <v>24</v>
      </c>
      <c r="Q278" t="s">
        <v>180</v>
      </c>
      <c r="R278" s="5" t="str">
        <f t="shared" si="13"/>
        <v>0.03</v>
      </c>
      <c r="S278" s="6" t="str">
        <f t="shared" si="14"/>
        <v/>
      </c>
      <c r="T278">
        <f>ROUND(INT(表1[[#This Row],[合同结束日期]]-表1[[#This Row],[合同起始日期]])/365,1)</f>
        <v>3.4</v>
      </c>
    </row>
    <row r="279" spans="1:20">
      <c r="A279" s="1">
        <v>42248</v>
      </c>
      <c r="B279" t="s">
        <v>176</v>
      </c>
      <c r="C279">
        <f t="shared" si="12"/>
        <v>-1</v>
      </c>
      <c r="D279" t="s">
        <v>181</v>
      </c>
      <c r="E279" s="4">
        <v>308095.2</v>
      </c>
      <c r="F279" s="4">
        <v>42948.470879999993</v>
      </c>
      <c r="G279" s="3">
        <v>0.13939999999999997</v>
      </c>
      <c r="H279" s="7">
        <v>1219.9277772498338</v>
      </c>
      <c r="I279" s="4">
        <v>170.0579321486268</v>
      </c>
      <c r="J279">
        <v>252.55199999999999</v>
      </c>
      <c r="K279" t="s">
        <v>44</v>
      </c>
      <c r="L279" t="s">
        <v>72</v>
      </c>
      <c r="M279" t="s">
        <v>71</v>
      </c>
      <c r="N279" s="2">
        <v>41268</v>
      </c>
      <c r="O279" s="2">
        <v>43229</v>
      </c>
      <c r="P279" t="s">
        <v>24</v>
      </c>
      <c r="Q279" t="s">
        <v>123</v>
      </c>
      <c r="R279" s="5" t="str">
        <f t="shared" si="13"/>
        <v>0.09</v>
      </c>
      <c r="S279" s="6" t="str">
        <f t="shared" si="14"/>
        <v/>
      </c>
      <c r="T279">
        <f>ROUND(INT(表1[[#This Row],[合同结束日期]]-表1[[#This Row],[合同起始日期]])/365,1)</f>
        <v>5.4</v>
      </c>
    </row>
    <row r="280" spans="1:20">
      <c r="A280" s="1">
        <v>42248</v>
      </c>
      <c r="B280" t="s">
        <v>176</v>
      </c>
      <c r="C280">
        <f t="shared" si="12"/>
        <v>-1</v>
      </c>
      <c r="D280" t="s">
        <v>182</v>
      </c>
      <c r="E280" s="4">
        <v>293042.39999999997</v>
      </c>
      <c r="F280" s="4">
        <v>28513.025519999999</v>
      </c>
      <c r="G280" s="3">
        <v>9.7300000000000011E-2</v>
      </c>
      <c r="H280" s="7">
        <v>1953.6159999999998</v>
      </c>
      <c r="I280" s="4">
        <v>190.08683679999999</v>
      </c>
      <c r="J280">
        <v>150</v>
      </c>
      <c r="K280" t="s">
        <v>44</v>
      </c>
      <c r="L280" t="s">
        <v>72</v>
      </c>
      <c r="M280" t="s">
        <v>71</v>
      </c>
      <c r="N280" s="2">
        <v>41299</v>
      </c>
      <c r="O280" s="2">
        <v>43229</v>
      </c>
      <c r="P280" t="s">
        <v>24</v>
      </c>
      <c r="Q280" t="s">
        <v>433</v>
      </c>
      <c r="R280" s="5" t="str">
        <f t="shared" si="13"/>
        <v>0.09</v>
      </c>
      <c r="S280" s="6" t="str">
        <f t="shared" si="14"/>
        <v>0.04</v>
      </c>
      <c r="T280">
        <f>ROUND(INT(表1[[#This Row],[合同结束日期]]-表1[[#This Row],[合同起始日期]])/365,1)</f>
        <v>5.3</v>
      </c>
    </row>
    <row r="281" spans="1:20">
      <c r="A281" s="1">
        <v>42248</v>
      </c>
      <c r="B281" t="s">
        <v>176</v>
      </c>
      <c r="C281">
        <f t="shared" si="12"/>
        <v>-1</v>
      </c>
      <c r="D281" t="s">
        <v>249</v>
      </c>
      <c r="E281" s="4">
        <v>609732.6</v>
      </c>
      <c r="F281" s="4">
        <v>70789.954859999998</v>
      </c>
      <c r="G281" s="3">
        <v>0.11609999999999999</v>
      </c>
      <c r="H281" s="7">
        <v>1861.2106227106228</v>
      </c>
      <c r="I281" s="4">
        <v>216.0865532967033</v>
      </c>
      <c r="J281">
        <v>327.59999999999997</v>
      </c>
      <c r="K281" t="s">
        <v>44</v>
      </c>
      <c r="L281" t="s">
        <v>72</v>
      </c>
      <c r="M281" t="s">
        <v>126</v>
      </c>
      <c r="N281" s="2">
        <v>41369</v>
      </c>
      <c r="O281" s="2">
        <v>43254</v>
      </c>
      <c r="P281" t="s">
        <v>24</v>
      </c>
      <c r="Q281" t="s">
        <v>19</v>
      </c>
      <c r="R281" s="5" t="str">
        <f t="shared" si="13"/>
        <v>0.1</v>
      </c>
      <c r="S281" s="6" t="str">
        <f t="shared" si="14"/>
        <v/>
      </c>
      <c r="T281">
        <f>ROUND(INT(表1[[#This Row],[合同结束日期]]-表1[[#This Row],[合同起始日期]])/365,1)</f>
        <v>5.2</v>
      </c>
    </row>
    <row r="282" spans="1:20">
      <c r="A282" s="1">
        <v>42248</v>
      </c>
      <c r="B282" t="s">
        <v>176</v>
      </c>
      <c r="C282">
        <f t="shared" si="12"/>
        <v>-1</v>
      </c>
      <c r="D282" t="s">
        <v>184</v>
      </c>
      <c r="E282" s="4">
        <v>293088</v>
      </c>
      <c r="F282" s="4">
        <v>40856.467199999992</v>
      </c>
      <c r="G282" s="3">
        <v>0.13939999999999997</v>
      </c>
      <c r="H282" s="7">
        <v>1575.741935483871</v>
      </c>
      <c r="I282" s="4">
        <v>219.65842580645156</v>
      </c>
      <c r="J282">
        <v>186</v>
      </c>
      <c r="K282" t="s">
        <v>44</v>
      </c>
      <c r="L282" t="s">
        <v>72</v>
      </c>
      <c r="M282" t="s">
        <v>71</v>
      </c>
      <c r="N282" s="2">
        <v>41334</v>
      </c>
      <c r="O282" s="2">
        <v>43229</v>
      </c>
      <c r="P282" t="s">
        <v>24</v>
      </c>
      <c r="Q282" t="s">
        <v>48</v>
      </c>
      <c r="R282" s="5" t="str">
        <f t="shared" si="13"/>
        <v>0.11</v>
      </c>
      <c r="S282" s="6" t="str">
        <f t="shared" si="14"/>
        <v/>
      </c>
      <c r="T282">
        <f>ROUND(INT(表1[[#This Row],[合同结束日期]]-表1[[#This Row],[合同起始日期]])/365,1)</f>
        <v>5.2</v>
      </c>
    </row>
    <row r="283" spans="1:20">
      <c r="A283" s="1">
        <v>42248</v>
      </c>
      <c r="B283" t="s">
        <v>176</v>
      </c>
      <c r="C283">
        <f t="shared" si="12"/>
        <v>-1</v>
      </c>
      <c r="D283" t="s">
        <v>333</v>
      </c>
      <c r="E283" s="4">
        <v>38076</v>
      </c>
      <c r="F283" s="4">
        <v>3807.6</v>
      </c>
      <c r="G283" s="3">
        <v>9.9999999999999992E-2</v>
      </c>
      <c r="H283" s="7">
        <v>15865</v>
      </c>
      <c r="I283" s="4">
        <v>1586.5</v>
      </c>
      <c r="J283">
        <v>2.4</v>
      </c>
      <c r="K283" t="s">
        <v>44</v>
      </c>
      <c r="L283" t="s">
        <v>46</v>
      </c>
      <c r="M283" t="s">
        <v>187</v>
      </c>
      <c r="N283" s="2">
        <v>41812</v>
      </c>
      <c r="O283" s="2">
        <v>42542</v>
      </c>
      <c r="P283" t="s">
        <v>18</v>
      </c>
      <c r="Q283" t="s">
        <v>19</v>
      </c>
      <c r="R283" s="5" t="str">
        <f t="shared" si="13"/>
        <v>0.1</v>
      </c>
      <c r="S283" s="6" t="str">
        <f t="shared" si="14"/>
        <v/>
      </c>
      <c r="T283">
        <f>ROUND(INT(表1[[#This Row],[合同结束日期]]-表1[[#This Row],[合同起始日期]])/365,1)</f>
        <v>2</v>
      </c>
    </row>
    <row r="284" spans="1:20">
      <c r="A284" s="1">
        <v>42248</v>
      </c>
      <c r="B284" t="s">
        <v>176</v>
      </c>
      <c r="C284">
        <f t="shared" si="12"/>
        <v>-1</v>
      </c>
      <c r="D284" t="s">
        <v>295</v>
      </c>
      <c r="E284" s="4">
        <v>63940.799999999996</v>
      </c>
      <c r="F284" s="4">
        <v>0</v>
      </c>
      <c r="G284" s="3">
        <v>0</v>
      </c>
      <c r="H284" s="7">
        <v>292.76923076923072</v>
      </c>
      <c r="I284" s="4">
        <v>0</v>
      </c>
      <c r="J284">
        <v>218.4</v>
      </c>
      <c r="K284" t="s">
        <v>60</v>
      </c>
      <c r="L284" t="s">
        <v>107</v>
      </c>
      <c r="M284" t="s">
        <v>299</v>
      </c>
      <c r="N284" s="2">
        <v>41537</v>
      </c>
      <c r="O284" s="2">
        <v>42632</v>
      </c>
      <c r="P284" t="s">
        <v>14</v>
      </c>
      <c r="Q284" t="s">
        <v>15</v>
      </c>
      <c r="R284" s="5" t="str">
        <f t="shared" si="13"/>
        <v>0.</v>
      </c>
      <c r="S284" s="6" t="str">
        <f t="shared" si="14"/>
        <v>0.</v>
      </c>
      <c r="T284">
        <f>ROUND(INT(表1[[#This Row],[合同结束日期]]-表1[[#This Row],[合同起始日期]])/365,1)</f>
        <v>3</v>
      </c>
    </row>
    <row r="285" spans="1:20">
      <c r="A285" s="1">
        <v>42248</v>
      </c>
      <c r="B285" t="s">
        <v>176</v>
      </c>
      <c r="C285">
        <f t="shared" si="12"/>
        <v>-1</v>
      </c>
      <c r="D285" t="s">
        <v>291</v>
      </c>
      <c r="E285" s="4">
        <v>97648.8</v>
      </c>
      <c r="F285" s="4">
        <v>7460.3683200000014</v>
      </c>
      <c r="G285" s="3">
        <v>7.640000000000001E-2</v>
      </c>
      <c r="H285" s="7">
        <v>4649.9428571428571</v>
      </c>
      <c r="I285" s="4">
        <v>355.25563428571434</v>
      </c>
      <c r="J285">
        <v>21</v>
      </c>
      <c r="K285" t="s">
        <v>60</v>
      </c>
      <c r="L285" t="s">
        <v>61</v>
      </c>
      <c r="M285" t="s">
        <v>234</v>
      </c>
      <c r="N285" s="2">
        <v>41547</v>
      </c>
      <c r="O285" s="2">
        <v>42276</v>
      </c>
      <c r="P285" t="s">
        <v>24</v>
      </c>
      <c r="Q285" t="s">
        <v>403</v>
      </c>
      <c r="R285" s="5" t="str">
        <f t="shared" si="13"/>
        <v>0.07</v>
      </c>
      <c r="S285" s="6" t="str">
        <f t="shared" si="14"/>
        <v>0.08</v>
      </c>
      <c r="T285">
        <f>ROUND(INT(表1[[#This Row],[合同结束日期]]-表1[[#This Row],[合同起始日期]])/365,1)</f>
        <v>2</v>
      </c>
    </row>
    <row r="286" spans="1:20">
      <c r="A286" s="1">
        <v>42248</v>
      </c>
      <c r="B286" t="s">
        <v>176</v>
      </c>
      <c r="C286">
        <f t="shared" si="12"/>
        <v>-1</v>
      </c>
      <c r="D286" t="s">
        <v>322</v>
      </c>
      <c r="E286" s="4">
        <v>13710</v>
      </c>
      <c r="F286" s="4">
        <v>5940.5429999999988</v>
      </c>
      <c r="G286" s="3">
        <v>0.43329999999999991</v>
      </c>
      <c r="H286" s="7">
        <v>457</v>
      </c>
      <c r="I286" s="4">
        <v>198.01809999999995</v>
      </c>
      <c r="J286">
        <v>30</v>
      </c>
      <c r="K286" t="s">
        <v>60</v>
      </c>
      <c r="L286" t="s">
        <v>107</v>
      </c>
      <c r="M286" t="s">
        <v>323</v>
      </c>
      <c r="N286" s="2">
        <v>41730</v>
      </c>
      <c r="O286" s="2">
        <v>42460</v>
      </c>
      <c r="P286" t="s">
        <v>14</v>
      </c>
      <c r="Q286">
        <v>0</v>
      </c>
      <c r="R286" s="5">
        <f t="shared" si="13"/>
        <v>0</v>
      </c>
      <c r="S286" s="6" t="str">
        <f t="shared" si="14"/>
        <v/>
      </c>
      <c r="T286">
        <f>ROUND(INT(表1[[#This Row],[合同结束日期]]-表1[[#This Row],[合同起始日期]])/365,1)</f>
        <v>2</v>
      </c>
    </row>
    <row r="287" spans="1:20">
      <c r="A287" s="1">
        <v>42248</v>
      </c>
      <c r="B287" t="s">
        <v>176</v>
      </c>
      <c r="C287">
        <f t="shared" si="12"/>
        <v>-1</v>
      </c>
      <c r="D287" t="s">
        <v>331</v>
      </c>
      <c r="E287" s="4">
        <v>246114</v>
      </c>
      <c r="F287" s="4">
        <v>5882.1246000000001</v>
      </c>
      <c r="G287" s="3">
        <v>2.3900000000000001E-2</v>
      </c>
      <c r="H287" s="7">
        <v>17091.25</v>
      </c>
      <c r="I287" s="4">
        <v>408.48087500000003</v>
      </c>
      <c r="J287">
        <v>14.399999999999999</v>
      </c>
      <c r="K287" t="s">
        <v>60</v>
      </c>
      <c r="L287" t="s">
        <v>107</v>
      </c>
      <c r="M287" t="s">
        <v>332</v>
      </c>
      <c r="N287" s="2">
        <v>42158</v>
      </c>
      <c r="O287" s="2">
        <v>42523</v>
      </c>
      <c r="P287" t="s">
        <v>14</v>
      </c>
      <c r="Q287">
        <v>0</v>
      </c>
      <c r="R287" s="5">
        <f t="shared" si="13"/>
        <v>0</v>
      </c>
      <c r="S287" s="6" t="str">
        <f t="shared" si="14"/>
        <v/>
      </c>
      <c r="T287">
        <f>ROUND(INT(表1[[#This Row],[合同结束日期]]-表1[[#This Row],[合同起始日期]])/365,1)</f>
        <v>1</v>
      </c>
    </row>
    <row r="288" spans="1:20">
      <c r="A288" s="1">
        <v>42248</v>
      </c>
      <c r="B288" t="s">
        <v>176</v>
      </c>
      <c r="C288">
        <f t="shared" si="12"/>
        <v>-1</v>
      </c>
      <c r="D288" t="s">
        <v>437</v>
      </c>
      <c r="E288" s="4">
        <v>9246</v>
      </c>
      <c r="F288" s="4">
        <v>5999.7294000000002</v>
      </c>
      <c r="G288" s="3">
        <v>0.64890000000000003</v>
      </c>
      <c r="H288" s="7">
        <v>453.23529411764707</v>
      </c>
      <c r="I288" s="4">
        <v>294.10438235294123</v>
      </c>
      <c r="J288">
        <v>20.399999999999999</v>
      </c>
      <c r="K288" t="s">
        <v>60</v>
      </c>
      <c r="L288" t="s">
        <v>61</v>
      </c>
      <c r="M288" t="s">
        <v>60</v>
      </c>
      <c r="N288" s="2">
        <v>42175</v>
      </c>
      <c r="O288" s="2">
        <v>42540</v>
      </c>
      <c r="P288" t="s">
        <v>14</v>
      </c>
      <c r="Q288">
        <v>0</v>
      </c>
      <c r="R288" s="5">
        <f t="shared" si="13"/>
        <v>0</v>
      </c>
      <c r="S288" s="6" t="str">
        <f t="shared" si="14"/>
        <v/>
      </c>
      <c r="T288">
        <f>ROUND(INT(表1[[#This Row],[合同结束日期]]-表1[[#This Row],[合同起始日期]])/365,1)</f>
        <v>1</v>
      </c>
    </row>
    <row r="289" spans="1:20">
      <c r="A289" s="1">
        <v>42278</v>
      </c>
      <c r="B289" t="s">
        <v>176</v>
      </c>
      <c r="C289">
        <f t="shared" si="12"/>
        <v>-1</v>
      </c>
      <c r="D289" t="s">
        <v>432</v>
      </c>
      <c r="E289" s="4">
        <v>47100.6</v>
      </c>
      <c r="F289" s="4">
        <v>20159.056800000002</v>
      </c>
      <c r="G289" s="3">
        <v>0.42800000000000005</v>
      </c>
      <c r="H289" s="7">
        <v>817.71875</v>
      </c>
      <c r="I289" s="4">
        <v>349.98362500000007</v>
      </c>
      <c r="J289">
        <v>57.599999999999994</v>
      </c>
      <c r="K289" t="s">
        <v>60</v>
      </c>
      <c r="L289" t="s">
        <v>61</v>
      </c>
      <c r="M289" t="s">
        <v>179</v>
      </c>
      <c r="N289" s="2">
        <v>42134</v>
      </c>
      <c r="O289" s="2">
        <v>42864</v>
      </c>
      <c r="P289" t="s">
        <v>24</v>
      </c>
      <c r="Q289" t="s">
        <v>56</v>
      </c>
      <c r="R289" s="5" t="str">
        <f t="shared" si="13"/>
        <v>0.17</v>
      </c>
      <c r="S289" s="6" t="str">
        <f t="shared" si="14"/>
        <v/>
      </c>
      <c r="T289">
        <f>ROUND(INT(表1[[#This Row],[合同结束日期]]-表1[[#This Row],[合同起始日期]])/365,1)</f>
        <v>2</v>
      </c>
    </row>
    <row r="290" spans="1:20">
      <c r="A290" s="1">
        <v>42278</v>
      </c>
      <c r="B290" t="s">
        <v>176</v>
      </c>
      <c r="C290">
        <f t="shared" si="12"/>
        <v>-1</v>
      </c>
      <c r="D290" t="s">
        <v>178</v>
      </c>
      <c r="E290" s="4">
        <v>291920.39999999997</v>
      </c>
      <c r="F290" s="4">
        <v>19325.130479999996</v>
      </c>
      <c r="G290" s="3">
        <v>6.6199999999999995E-2</v>
      </c>
      <c r="H290" s="7">
        <v>5288.413043478261</v>
      </c>
      <c r="I290" s="4">
        <v>350.09294347826085</v>
      </c>
      <c r="J290">
        <v>55.199999999999996</v>
      </c>
      <c r="K290" t="s">
        <v>60</v>
      </c>
      <c r="L290" t="s">
        <v>61</v>
      </c>
      <c r="M290" t="s">
        <v>179</v>
      </c>
      <c r="N290" s="2">
        <v>41255</v>
      </c>
      <c r="O290" s="2">
        <v>42499</v>
      </c>
      <c r="P290" t="s">
        <v>24</v>
      </c>
      <c r="Q290" t="s">
        <v>180</v>
      </c>
      <c r="R290" s="5" t="str">
        <f t="shared" si="13"/>
        <v>0.03</v>
      </c>
      <c r="S290" s="6" t="str">
        <f t="shared" si="14"/>
        <v/>
      </c>
      <c r="T290">
        <f>ROUND(INT(表1[[#This Row],[合同结束日期]]-表1[[#This Row],[合同起始日期]])/365,1)</f>
        <v>3.4</v>
      </c>
    </row>
    <row r="291" spans="1:20">
      <c r="A291" s="1">
        <v>42278</v>
      </c>
      <c r="B291" t="s">
        <v>176</v>
      </c>
      <c r="C291">
        <f t="shared" si="12"/>
        <v>-1</v>
      </c>
      <c r="D291" t="s">
        <v>181</v>
      </c>
      <c r="E291" s="4">
        <v>328492.79999999999</v>
      </c>
      <c r="F291" s="4">
        <v>42934.008960000006</v>
      </c>
      <c r="G291" s="3">
        <v>0.13070000000000001</v>
      </c>
      <c r="H291" s="7">
        <v>1300.6937185213342</v>
      </c>
      <c r="I291" s="4">
        <v>170.00066901073842</v>
      </c>
      <c r="J291">
        <v>252.55199999999999</v>
      </c>
      <c r="K291" t="s">
        <v>44</v>
      </c>
      <c r="L291" t="s">
        <v>72</v>
      </c>
      <c r="M291" t="s">
        <v>71</v>
      </c>
      <c r="N291" s="2">
        <v>41268</v>
      </c>
      <c r="O291" s="2">
        <v>43229</v>
      </c>
      <c r="P291" t="s">
        <v>24</v>
      </c>
      <c r="Q291" t="s">
        <v>123</v>
      </c>
      <c r="R291" s="5" t="str">
        <f t="shared" si="13"/>
        <v>0.09</v>
      </c>
      <c r="S291" s="6" t="str">
        <f t="shared" si="14"/>
        <v/>
      </c>
      <c r="T291">
        <f>ROUND(INT(表1[[#This Row],[合同结束日期]]-表1[[#This Row],[合同起始日期]])/365,1)</f>
        <v>5.4</v>
      </c>
    </row>
    <row r="292" spans="1:20">
      <c r="A292" s="1">
        <v>42278</v>
      </c>
      <c r="B292" t="s">
        <v>176</v>
      </c>
      <c r="C292">
        <f t="shared" si="12"/>
        <v>-1</v>
      </c>
      <c r="D292" t="s">
        <v>182</v>
      </c>
      <c r="E292" s="4">
        <v>307663.44</v>
      </c>
      <c r="F292" s="4">
        <v>28489.634544</v>
      </c>
      <c r="G292" s="3">
        <v>9.2600000000000002E-2</v>
      </c>
      <c r="H292" s="7">
        <v>2051.0895999999998</v>
      </c>
      <c r="I292" s="4">
        <v>189.93089696000001</v>
      </c>
      <c r="J292">
        <v>150</v>
      </c>
      <c r="K292" t="s">
        <v>44</v>
      </c>
      <c r="L292" t="s">
        <v>72</v>
      </c>
      <c r="M292" t="s">
        <v>71</v>
      </c>
      <c r="N292" s="2">
        <v>41299</v>
      </c>
      <c r="O292" s="2">
        <v>43229</v>
      </c>
      <c r="P292" t="s">
        <v>24</v>
      </c>
      <c r="Q292" t="s">
        <v>433</v>
      </c>
      <c r="R292" s="5" t="str">
        <f t="shared" si="13"/>
        <v>0.09</v>
      </c>
      <c r="S292" s="6" t="str">
        <f t="shared" si="14"/>
        <v>0.04</v>
      </c>
      <c r="T292">
        <f>ROUND(INT(表1[[#This Row],[合同结束日期]]-表1[[#This Row],[合同起始日期]])/365,1)</f>
        <v>5.3</v>
      </c>
    </row>
    <row r="293" spans="1:20">
      <c r="A293" s="1">
        <v>42278</v>
      </c>
      <c r="B293" t="s">
        <v>176</v>
      </c>
      <c r="C293">
        <f t="shared" si="12"/>
        <v>-1</v>
      </c>
      <c r="D293" t="s">
        <v>249</v>
      </c>
      <c r="E293" s="4">
        <v>604912.79999999993</v>
      </c>
      <c r="F293" s="4">
        <v>70290.867360000004</v>
      </c>
      <c r="G293" s="3">
        <v>0.11620000000000003</v>
      </c>
      <c r="H293" s="7">
        <v>1846.4981684981685</v>
      </c>
      <c r="I293" s="4">
        <v>214.56308717948721</v>
      </c>
      <c r="J293">
        <v>327.59999999999997</v>
      </c>
      <c r="K293" t="s">
        <v>44</v>
      </c>
      <c r="L293" t="s">
        <v>72</v>
      </c>
      <c r="M293" t="s">
        <v>126</v>
      </c>
      <c r="N293" s="2">
        <v>41369</v>
      </c>
      <c r="O293" s="2">
        <v>43254</v>
      </c>
      <c r="P293" t="s">
        <v>24</v>
      </c>
      <c r="Q293" t="s">
        <v>19</v>
      </c>
      <c r="R293" s="5" t="str">
        <f t="shared" si="13"/>
        <v>0.1</v>
      </c>
      <c r="S293" s="6" t="str">
        <f t="shared" si="14"/>
        <v/>
      </c>
      <c r="T293">
        <f>ROUND(INT(表1[[#This Row],[合同结束日期]]-表1[[#This Row],[合同起始日期]])/365,1)</f>
        <v>5.2</v>
      </c>
    </row>
    <row r="294" spans="1:20">
      <c r="A294" s="1">
        <v>42278</v>
      </c>
      <c r="B294" t="s">
        <v>176</v>
      </c>
      <c r="C294">
        <f t="shared" si="12"/>
        <v>-1</v>
      </c>
      <c r="D294" t="s">
        <v>184</v>
      </c>
      <c r="E294" s="4">
        <v>349026</v>
      </c>
      <c r="F294" s="4">
        <v>47676.951599999993</v>
      </c>
      <c r="G294" s="3">
        <v>0.13659999999999997</v>
      </c>
      <c r="H294" s="7">
        <v>1876.483870967742</v>
      </c>
      <c r="I294" s="4">
        <v>256.3276967741935</v>
      </c>
      <c r="J294">
        <v>186</v>
      </c>
      <c r="K294" t="s">
        <v>44</v>
      </c>
      <c r="L294" t="s">
        <v>72</v>
      </c>
      <c r="M294" t="s">
        <v>71</v>
      </c>
      <c r="N294" s="2">
        <v>41334</v>
      </c>
      <c r="O294" s="2">
        <v>43229</v>
      </c>
      <c r="P294" t="s">
        <v>24</v>
      </c>
      <c r="Q294" t="s">
        <v>48</v>
      </c>
      <c r="R294" s="5" t="str">
        <f t="shared" si="13"/>
        <v>0.11</v>
      </c>
      <c r="S294" s="6" t="str">
        <f t="shared" si="14"/>
        <v/>
      </c>
      <c r="T294">
        <f>ROUND(INT(表1[[#This Row],[合同结束日期]]-表1[[#This Row],[合同起始日期]])/365,1)</f>
        <v>5.2</v>
      </c>
    </row>
    <row r="295" spans="1:20">
      <c r="A295" s="1">
        <v>42278</v>
      </c>
      <c r="B295" t="s">
        <v>176</v>
      </c>
      <c r="C295">
        <f t="shared" si="12"/>
        <v>-1</v>
      </c>
      <c r="D295" t="s">
        <v>333</v>
      </c>
      <c r="E295" s="4">
        <v>37920</v>
      </c>
      <c r="F295" s="4">
        <v>3792</v>
      </c>
      <c r="G295" s="3">
        <v>0.1</v>
      </c>
      <c r="H295" s="7">
        <v>15800</v>
      </c>
      <c r="I295" s="4">
        <v>1580</v>
      </c>
      <c r="J295">
        <v>2.4</v>
      </c>
      <c r="K295" t="s">
        <v>44</v>
      </c>
      <c r="L295" t="s">
        <v>46</v>
      </c>
      <c r="M295" t="s">
        <v>187</v>
      </c>
      <c r="N295" s="2">
        <v>41812</v>
      </c>
      <c r="O295" s="2">
        <v>42542</v>
      </c>
      <c r="P295" t="s">
        <v>18</v>
      </c>
      <c r="Q295" t="s">
        <v>19</v>
      </c>
      <c r="R295" s="5" t="str">
        <f t="shared" si="13"/>
        <v>0.1</v>
      </c>
      <c r="S295" s="6" t="str">
        <f t="shared" si="14"/>
        <v/>
      </c>
      <c r="T295">
        <f>ROUND(INT(表1[[#This Row],[合同结束日期]]-表1[[#This Row],[合同起始日期]])/365,1)</f>
        <v>2</v>
      </c>
    </row>
    <row r="296" spans="1:20">
      <c r="A296" s="1">
        <v>42278</v>
      </c>
      <c r="B296" t="s">
        <v>176</v>
      </c>
      <c r="C296">
        <f t="shared" si="12"/>
        <v>-1</v>
      </c>
      <c r="D296" t="s">
        <v>291</v>
      </c>
      <c r="E296" s="4">
        <v>56136</v>
      </c>
      <c r="F296" s="4">
        <v>6960.8640000000005</v>
      </c>
      <c r="G296" s="3">
        <v>0.12400000000000001</v>
      </c>
      <c r="H296" s="7">
        <v>2673.1428571428573</v>
      </c>
      <c r="I296" s="4">
        <v>331.4697142857143</v>
      </c>
      <c r="J296">
        <v>21</v>
      </c>
      <c r="K296" t="s">
        <v>60</v>
      </c>
      <c r="L296" t="s">
        <v>61</v>
      </c>
      <c r="M296" t="s">
        <v>234</v>
      </c>
      <c r="N296" s="2">
        <v>41547</v>
      </c>
      <c r="O296" s="2">
        <v>42642</v>
      </c>
      <c r="P296" t="s">
        <v>24</v>
      </c>
      <c r="Q296" t="s">
        <v>42</v>
      </c>
      <c r="R296" s="5" t="str">
        <f t="shared" si="13"/>
        <v>0.08</v>
      </c>
      <c r="S296" s="6" t="str">
        <f t="shared" si="14"/>
        <v/>
      </c>
      <c r="T296">
        <f>ROUND(INT(表1[[#This Row],[合同结束日期]]-表1[[#This Row],[合同起始日期]])/365,1)</f>
        <v>3</v>
      </c>
    </row>
    <row r="297" spans="1:20">
      <c r="A297" s="1">
        <v>42278</v>
      </c>
      <c r="B297" t="s">
        <v>176</v>
      </c>
      <c r="C297">
        <f t="shared" si="12"/>
        <v>-1</v>
      </c>
      <c r="D297" t="s">
        <v>472</v>
      </c>
      <c r="E297" s="4">
        <v>109706.4</v>
      </c>
      <c r="F297" s="4">
        <v>18002.820239999997</v>
      </c>
      <c r="G297" s="3">
        <v>0.1641</v>
      </c>
      <c r="H297" s="7">
        <v>502.31868131868129</v>
      </c>
      <c r="I297" s="4">
        <v>82.430495604395588</v>
      </c>
      <c r="J297">
        <v>218.4</v>
      </c>
      <c r="K297" t="s">
        <v>60</v>
      </c>
      <c r="L297" t="s">
        <v>107</v>
      </c>
      <c r="M297" t="s">
        <v>299</v>
      </c>
      <c r="N297" s="2">
        <v>42237</v>
      </c>
      <c r="O297" s="2">
        <v>42602</v>
      </c>
      <c r="P297" t="s">
        <v>14</v>
      </c>
      <c r="Q297">
        <v>0</v>
      </c>
      <c r="R297" s="5">
        <f t="shared" si="13"/>
        <v>0</v>
      </c>
      <c r="S297" s="6" t="str">
        <f t="shared" si="14"/>
        <v/>
      </c>
      <c r="T297">
        <f>ROUND(INT(表1[[#This Row],[合同结束日期]]-表1[[#This Row],[合同起始日期]])/365,1)</f>
        <v>1</v>
      </c>
    </row>
    <row r="298" spans="1:20">
      <c r="A298" s="1">
        <v>42278</v>
      </c>
      <c r="B298" t="s">
        <v>176</v>
      </c>
      <c r="C298">
        <f t="shared" si="12"/>
        <v>-1</v>
      </c>
      <c r="D298" t="s">
        <v>322</v>
      </c>
      <c r="E298" s="4">
        <v>24738</v>
      </c>
      <c r="F298" s="4">
        <v>5939.5937999999996</v>
      </c>
      <c r="G298" s="3">
        <v>0.24009999999999998</v>
      </c>
      <c r="H298" s="7">
        <v>824.6</v>
      </c>
      <c r="I298" s="4">
        <v>197.98645999999999</v>
      </c>
      <c r="J298">
        <v>30</v>
      </c>
      <c r="K298" t="s">
        <v>60</v>
      </c>
      <c r="L298" t="s">
        <v>107</v>
      </c>
      <c r="M298" t="s">
        <v>323</v>
      </c>
      <c r="N298" s="2">
        <v>41730</v>
      </c>
      <c r="O298" s="2">
        <v>42460</v>
      </c>
      <c r="P298" t="s">
        <v>14</v>
      </c>
      <c r="Q298">
        <v>0</v>
      </c>
      <c r="R298" s="5">
        <f t="shared" si="13"/>
        <v>0</v>
      </c>
      <c r="S298" s="6" t="str">
        <f t="shared" si="14"/>
        <v/>
      </c>
      <c r="T298">
        <f>ROUND(INT(表1[[#This Row],[合同结束日期]]-表1[[#This Row],[合同起始日期]])/365,1)</f>
        <v>2</v>
      </c>
    </row>
    <row r="299" spans="1:20">
      <c r="A299" s="1">
        <v>42278</v>
      </c>
      <c r="B299" t="s">
        <v>176</v>
      </c>
      <c r="C299">
        <f t="shared" si="12"/>
        <v>-1</v>
      </c>
      <c r="D299" t="s">
        <v>331</v>
      </c>
      <c r="E299" s="4">
        <v>161145.60000000001</v>
      </c>
      <c r="F299" s="4">
        <v>5881.8143999999993</v>
      </c>
      <c r="G299" s="3">
        <v>3.6499999999999998E-2</v>
      </c>
      <c r="H299" s="7">
        <v>11190.666666666668</v>
      </c>
      <c r="I299" s="4">
        <v>408.45933333333335</v>
      </c>
      <c r="J299">
        <v>14.399999999999999</v>
      </c>
      <c r="K299" t="s">
        <v>60</v>
      </c>
      <c r="L299" t="s">
        <v>107</v>
      </c>
      <c r="M299" t="s">
        <v>332</v>
      </c>
      <c r="N299" s="2">
        <v>42158</v>
      </c>
      <c r="O299" s="2">
        <v>42523</v>
      </c>
      <c r="P299" t="s">
        <v>14</v>
      </c>
      <c r="Q299">
        <v>0</v>
      </c>
      <c r="R299" s="5">
        <f t="shared" si="13"/>
        <v>0</v>
      </c>
      <c r="S299" s="6" t="str">
        <f t="shared" si="14"/>
        <v/>
      </c>
      <c r="T299">
        <f>ROUND(INT(表1[[#This Row],[合同结束日期]]-表1[[#This Row],[合同起始日期]])/365,1)</f>
        <v>1</v>
      </c>
    </row>
    <row r="300" spans="1:20">
      <c r="A300" s="1">
        <v>42278</v>
      </c>
      <c r="B300" t="s">
        <v>176</v>
      </c>
      <c r="C300">
        <f t="shared" si="12"/>
        <v>-1</v>
      </c>
      <c r="D300" t="s">
        <v>437</v>
      </c>
      <c r="E300" s="4">
        <v>10982.4</v>
      </c>
      <c r="F300" s="4">
        <v>5999.6851200000001</v>
      </c>
      <c r="G300" s="3">
        <v>0.54630000000000001</v>
      </c>
      <c r="H300" s="7">
        <v>538.35294117647061</v>
      </c>
      <c r="I300" s="4">
        <v>294.10221176470588</v>
      </c>
      <c r="J300">
        <v>20.399999999999999</v>
      </c>
      <c r="K300" t="s">
        <v>60</v>
      </c>
      <c r="L300" t="s">
        <v>61</v>
      </c>
      <c r="M300" t="s">
        <v>60</v>
      </c>
      <c r="N300" s="2">
        <v>42175</v>
      </c>
      <c r="O300" s="2">
        <v>42540</v>
      </c>
      <c r="P300" t="s">
        <v>14</v>
      </c>
      <c r="Q300">
        <v>0</v>
      </c>
      <c r="R300" s="5">
        <f t="shared" si="13"/>
        <v>0</v>
      </c>
      <c r="S300" s="6" t="str">
        <f t="shared" si="14"/>
        <v/>
      </c>
      <c r="T300">
        <f>ROUND(INT(表1[[#This Row],[合同结束日期]]-表1[[#This Row],[合同起始日期]])/365,1)</f>
        <v>1</v>
      </c>
    </row>
    <row r="301" spans="1:20">
      <c r="A301" s="1">
        <v>42309</v>
      </c>
      <c r="B301" t="s">
        <v>176</v>
      </c>
      <c r="C301">
        <f t="shared" si="12"/>
        <v>-1</v>
      </c>
      <c r="D301" t="s">
        <v>432</v>
      </c>
      <c r="E301" s="4">
        <v>33805.199999999997</v>
      </c>
      <c r="F301" s="4">
        <v>20161.421280000002</v>
      </c>
      <c r="G301" s="3">
        <v>0.59640000000000015</v>
      </c>
      <c r="H301" s="7">
        <v>586.89583333333337</v>
      </c>
      <c r="I301" s="4">
        <v>350.02467500000006</v>
      </c>
      <c r="J301">
        <v>57.599999999999994</v>
      </c>
      <c r="K301" t="s">
        <v>60</v>
      </c>
      <c r="L301" t="s">
        <v>61</v>
      </c>
      <c r="M301" t="s">
        <v>179</v>
      </c>
      <c r="N301" s="2">
        <v>42134</v>
      </c>
      <c r="O301" s="2">
        <v>42864</v>
      </c>
      <c r="P301" t="s">
        <v>24</v>
      </c>
      <c r="Q301" t="s">
        <v>56</v>
      </c>
      <c r="R301" s="5" t="str">
        <f t="shared" si="13"/>
        <v>0.17</v>
      </c>
      <c r="S301" s="6" t="str">
        <f t="shared" si="14"/>
        <v/>
      </c>
      <c r="T301">
        <f>ROUND(INT(表1[[#This Row],[合同结束日期]]-表1[[#This Row],[合同起始日期]])/365,1)</f>
        <v>2</v>
      </c>
    </row>
    <row r="302" spans="1:20">
      <c r="A302" s="1">
        <v>42309</v>
      </c>
      <c r="B302" t="s">
        <v>176</v>
      </c>
      <c r="C302">
        <f t="shared" si="12"/>
        <v>-1</v>
      </c>
      <c r="D302" t="s">
        <v>178</v>
      </c>
      <c r="E302" s="4">
        <v>333511.2</v>
      </c>
      <c r="F302" s="4">
        <v>19310.298479999998</v>
      </c>
      <c r="G302" s="3">
        <v>5.7899999999999993E-2</v>
      </c>
      <c r="H302" s="7">
        <v>6041.8695652173919</v>
      </c>
      <c r="I302" s="4">
        <v>349.82424782608695</v>
      </c>
      <c r="J302">
        <v>55.199999999999996</v>
      </c>
      <c r="K302" t="s">
        <v>60</v>
      </c>
      <c r="L302" t="s">
        <v>61</v>
      </c>
      <c r="M302" t="s">
        <v>179</v>
      </c>
      <c r="N302" s="2">
        <v>41255</v>
      </c>
      <c r="O302" s="2">
        <v>42499</v>
      </c>
      <c r="P302" t="s">
        <v>24</v>
      </c>
      <c r="Q302" t="s">
        <v>180</v>
      </c>
      <c r="R302" s="5" t="str">
        <f t="shared" si="13"/>
        <v>0.03</v>
      </c>
      <c r="S302" s="6" t="str">
        <f t="shared" si="14"/>
        <v/>
      </c>
      <c r="T302">
        <f>ROUND(INT(表1[[#This Row],[合同结束日期]]-表1[[#This Row],[合同起始日期]])/365,1)</f>
        <v>3.4</v>
      </c>
    </row>
    <row r="303" spans="1:20">
      <c r="A303" s="1">
        <v>42309</v>
      </c>
      <c r="B303" t="s">
        <v>176</v>
      </c>
      <c r="C303">
        <f t="shared" si="12"/>
        <v>-1</v>
      </c>
      <c r="D303" t="s">
        <v>181</v>
      </c>
      <c r="E303" s="4">
        <v>288103.2</v>
      </c>
      <c r="F303" s="4">
        <v>42927.376799999998</v>
      </c>
      <c r="G303" s="3">
        <v>0.14899999999999999</v>
      </c>
      <c r="H303" s="7">
        <v>1140.7678418701892</v>
      </c>
      <c r="I303" s="4">
        <v>169.97440843865817</v>
      </c>
      <c r="J303">
        <v>252.55199999999999</v>
      </c>
      <c r="K303" t="s">
        <v>44</v>
      </c>
      <c r="L303" t="s">
        <v>72</v>
      </c>
      <c r="M303" t="s">
        <v>71</v>
      </c>
      <c r="N303" s="2">
        <v>41268</v>
      </c>
      <c r="O303" s="2">
        <v>43229</v>
      </c>
      <c r="P303" t="s">
        <v>24</v>
      </c>
      <c r="Q303" t="s">
        <v>123</v>
      </c>
      <c r="R303" s="5" t="str">
        <f t="shared" si="13"/>
        <v>0.09</v>
      </c>
      <c r="S303" s="6" t="str">
        <f t="shared" si="14"/>
        <v/>
      </c>
      <c r="T303">
        <f>ROUND(INT(表1[[#This Row],[合同结束日期]]-表1[[#This Row],[合同起始日期]])/365,1)</f>
        <v>5.4</v>
      </c>
    </row>
    <row r="304" spans="1:20">
      <c r="A304" s="1">
        <v>42309</v>
      </c>
      <c r="B304" t="s">
        <v>176</v>
      </c>
      <c r="C304">
        <f t="shared" si="12"/>
        <v>-1</v>
      </c>
      <c r="D304" t="s">
        <v>182</v>
      </c>
      <c r="E304" s="4">
        <v>307628.16000000003</v>
      </c>
      <c r="F304" s="4">
        <v>28486.367616000003</v>
      </c>
      <c r="G304" s="3">
        <v>9.2600000000000002E-2</v>
      </c>
      <c r="H304" s="7">
        <v>2050.8544000000002</v>
      </c>
      <c r="I304" s="4">
        <v>189.90911744000002</v>
      </c>
      <c r="J304">
        <v>150</v>
      </c>
      <c r="K304" t="s">
        <v>44</v>
      </c>
      <c r="L304" t="s">
        <v>72</v>
      </c>
      <c r="M304" t="s">
        <v>71</v>
      </c>
      <c r="N304" s="2">
        <v>41299</v>
      </c>
      <c r="O304" s="2">
        <v>43229</v>
      </c>
      <c r="P304" t="s">
        <v>24</v>
      </c>
      <c r="Q304" t="s">
        <v>433</v>
      </c>
      <c r="R304" s="5" t="str">
        <f t="shared" si="13"/>
        <v>0.09</v>
      </c>
      <c r="S304" s="6" t="str">
        <f t="shared" si="14"/>
        <v>0.04</v>
      </c>
      <c r="T304">
        <f>ROUND(INT(表1[[#This Row],[合同结束日期]]-表1[[#This Row],[合同起始日期]])/365,1)</f>
        <v>5.3</v>
      </c>
    </row>
    <row r="305" spans="1:20">
      <c r="A305" s="1">
        <v>42309</v>
      </c>
      <c r="B305" t="s">
        <v>176</v>
      </c>
      <c r="C305">
        <f t="shared" si="12"/>
        <v>-1</v>
      </c>
      <c r="D305" t="s">
        <v>249</v>
      </c>
      <c r="E305" s="4">
        <v>570343.19999999995</v>
      </c>
      <c r="F305" s="4">
        <v>66844.223039999997</v>
      </c>
      <c r="G305" s="3">
        <v>0.1172</v>
      </c>
      <c r="H305" s="7">
        <v>1740.9743589743591</v>
      </c>
      <c r="I305" s="4">
        <v>204.04219487179489</v>
      </c>
      <c r="J305">
        <v>327.59999999999997</v>
      </c>
      <c r="K305" t="s">
        <v>44</v>
      </c>
      <c r="L305" t="s">
        <v>72</v>
      </c>
      <c r="M305" t="s">
        <v>126</v>
      </c>
      <c r="N305" s="2">
        <v>41369</v>
      </c>
      <c r="O305" s="2">
        <v>43254</v>
      </c>
      <c r="P305" t="s">
        <v>24</v>
      </c>
      <c r="Q305" t="s">
        <v>19</v>
      </c>
      <c r="R305" s="5" t="str">
        <f t="shared" si="13"/>
        <v>0.1</v>
      </c>
      <c r="S305" s="6" t="str">
        <f t="shared" si="14"/>
        <v/>
      </c>
      <c r="T305">
        <f>ROUND(INT(表1[[#This Row],[合同结束日期]]-表1[[#This Row],[合同起始日期]])/365,1)</f>
        <v>5.2</v>
      </c>
    </row>
    <row r="306" spans="1:20">
      <c r="A306" s="1">
        <v>42309</v>
      </c>
      <c r="B306" t="s">
        <v>176</v>
      </c>
      <c r="C306">
        <f t="shared" si="12"/>
        <v>-1</v>
      </c>
      <c r="D306" t="s">
        <v>184</v>
      </c>
      <c r="E306" s="4">
        <v>375909.6</v>
      </c>
      <c r="F306" s="4">
        <v>50635.023120000005</v>
      </c>
      <c r="G306" s="3">
        <v>0.13470000000000001</v>
      </c>
      <c r="H306" s="7">
        <v>2021.0193548387097</v>
      </c>
      <c r="I306" s="4">
        <v>272.23130709677423</v>
      </c>
      <c r="J306">
        <v>186</v>
      </c>
      <c r="K306" t="s">
        <v>44</v>
      </c>
      <c r="L306" t="s">
        <v>72</v>
      </c>
      <c r="M306" t="s">
        <v>71</v>
      </c>
      <c r="N306" s="2">
        <v>41334</v>
      </c>
      <c r="O306" s="2">
        <v>43229</v>
      </c>
      <c r="P306" t="s">
        <v>24</v>
      </c>
      <c r="Q306" t="s">
        <v>48</v>
      </c>
      <c r="R306" s="5" t="str">
        <f t="shared" si="13"/>
        <v>0.11</v>
      </c>
      <c r="S306" s="6" t="str">
        <f t="shared" si="14"/>
        <v/>
      </c>
      <c r="T306">
        <f>ROUND(INT(表1[[#This Row],[合同结束日期]]-表1[[#This Row],[合同起始日期]])/365,1)</f>
        <v>5.2</v>
      </c>
    </row>
    <row r="307" spans="1:20">
      <c r="A307" s="1">
        <v>42309</v>
      </c>
      <c r="B307" t="s">
        <v>176</v>
      </c>
      <c r="C307">
        <f t="shared" si="12"/>
        <v>-1</v>
      </c>
      <c r="D307" t="s">
        <v>333</v>
      </c>
      <c r="E307" s="4">
        <v>30468</v>
      </c>
      <c r="F307" s="4">
        <v>3046.7999999999997</v>
      </c>
      <c r="G307" s="3">
        <v>9.9999999999999992E-2</v>
      </c>
      <c r="H307" s="7">
        <v>12695</v>
      </c>
      <c r="I307" s="4">
        <v>1269.5</v>
      </c>
      <c r="J307">
        <v>2.4</v>
      </c>
      <c r="K307" t="s">
        <v>44</v>
      </c>
      <c r="L307" t="s">
        <v>46</v>
      </c>
      <c r="M307" t="s">
        <v>187</v>
      </c>
      <c r="N307" s="2">
        <v>41812</v>
      </c>
      <c r="O307" s="2">
        <v>42542</v>
      </c>
      <c r="P307" t="s">
        <v>18</v>
      </c>
      <c r="Q307" t="s">
        <v>19</v>
      </c>
      <c r="R307" s="5" t="str">
        <f t="shared" si="13"/>
        <v>0.1</v>
      </c>
      <c r="S307" s="6" t="str">
        <f t="shared" si="14"/>
        <v/>
      </c>
      <c r="T307">
        <f>ROUND(INT(表1[[#This Row],[合同结束日期]]-表1[[#This Row],[合同起始日期]])/365,1)</f>
        <v>2</v>
      </c>
    </row>
    <row r="308" spans="1:20">
      <c r="A308" s="1">
        <v>42309</v>
      </c>
      <c r="B308" t="s">
        <v>176</v>
      </c>
      <c r="C308">
        <f t="shared" si="12"/>
        <v>-1</v>
      </c>
      <c r="D308" t="s">
        <v>291</v>
      </c>
      <c r="E308" s="4">
        <v>66516</v>
      </c>
      <c r="F308" s="4">
        <v>6957.5736000000006</v>
      </c>
      <c r="G308" s="3">
        <v>0.10460000000000001</v>
      </c>
      <c r="H308" s="7">
        <v>3167.4285714285716</v>
      </c>
      <c r="I308" s="4">
        <v>331.31302857142862</v>
      </c>
      <c r="J308">
        <v>21</v>
      </c>
      <c r="K308" t="s">
        <v>60</v>
      </c>
      <c r="L308" t="s">
        <v>61</v>
      </c>
      <c r="M308" t="s">
        <v>234</v>
      </c>
      <c r="N308" s="2">
        <v>41547</v>
      </c>
      <c r="O308" s="2">
        <v>42642</v>
      </c>
      <c r="P308" t="s">
        <v>24</v>
      </c>
      <c r="Q308" t="s">
        <v>42</v>
      </c>
      <c r="R308" s="5" t="str">
        <f t="shared" si="13"/>
        <v>0.08</v>
      </c>
      <c r="S308" s="6" t="str">
        <f t="shared" si="14"/>
        <v/>
      </c>
      <c r="T308">
        <f>ROUND(INT(表1[[#This Row],[合同结束日期]]-表1[[#This Row],[合同起始日期]])/365,1)</f>
        <v>3</v>
      </c>
    </row>
    <row r="309" spans="1:20">
      <c r="A309" s="1">
        <v>42309</v>
      </c>
      <c r="B309" t="s">
        <v>176</v>
      </c>
      <c r="C309">
        <f t="shared" si="12"/>
        <v>-1</v>
      </c>
      <c r="D309" t="s">
        <v>472</v>
      </c>
      <c r="E309" s="4">
        <v>104983.2</v>
      </c>
      <c r="F309" s="4">
        <v>18004.6188</v>
      </c>
      <c r="G309" s="3">
        <v>0.17150000000000001</v>
      </c>
      <c r="H309" s="7">
        <v>480.69230769230768</v>
      </c>
      <c r="I309" s="4">
        <v>82.438730769230773</v>
      </c>
      <c r="J309">
        <v>218.4</v>
      </c>
      <c r="K309" t="s">
        <v>60</v>
      </c>
      <c r="L309" t="s">
        <v>107</v>
      </c>
      <c r="M309" t="s">
        <v>299</v>
      </c>
      <c r="N309" s="2">
        <v>42237</v>
      </c>
      <c r="O309" s="2">
        <v>42602</v>
      </c>
      <c r="P309" t="s">
        <v>14</v>
      </c>
      <c r="Q309">
        <v>0</v>
      </c>
      <c r="R309" s="5">
        <f t="shared" si="13"/>
        <v>0</v>
      </c>
      <c r="S309" s="6" t="str">
        <f t="shared" si="14"/>
        <v/>
      </c>
      <c r="T309">
        <f>ROUND(INT(表1[[#This Row],[合同结束日期]]-表1[[#This Row],[合同起始日期]])/365,1)</f>
        <v>1</v>
      </c>
    </row>
    <row r="310" spans="1:20">
      <c r="A310" s="1">
        <v>42309</v>
      </c>
      <c r="B310" t="s">
        <v>176</v>
      </c>
      <c r="C310">
        <f t="shared" si="12"/>
        <v>-1</v>
      </c>
      <c r="D310" t="s">
        <v>322</v>
      </c>
      <c r="E310" s="4">
        <v>41630.400000000001</v>
      </c>
      <c r="F310" s="4">
        <v>5940.6580799999992</v>
      </c>
      <c r="G310" s="3">
        <v>0.14269999999999997</v>
      </c>
      <c r="H310" s="7">
        <v>1387.68</v>
      </c>
      <c r="I310" s="4">
        <v>198.02193599999998</v>
      </c>
      <c r="J310">
        <v>30</v>
      </c>
      <c r="K310" t="s">
        <v>60</v>
      </c>
      <c r="L310" t="s">
        <v>107</v>
      </c>
      <c r="M310" t="s">
        <v>323</v>
      </c>
      <c r="N310" s="2">
        <v>41730</v>
      </c>
      <c r="O310" s="2">
        <v>42460</v>
      </c>
      <c r="P310" t="s">
        <v>14</v>
      </c>
      <c r="Q310">
        <v>0</v>
      </c>
      <c r="R310" s="5">
        <f t="shared" si="13"/>
        <v>0</v>
      </c>
      <c r="S310" s="6" t="str">
        <f t="shared" si="14"/>
        <v/>
      </c>
      <c r="T310">
        <f>ROUND(INT(表1[[#This Row],[合同结束日期]]-表1[[#This Row],[合同起始日期]])/365,1)</f>
        <v>2</v>
      </c>
    </row>
    <row r="311" spans="1:20">
      <c r="A311" s="1">
        <v>42309</v>
      </c>
      <c r="B311" t="s">
        <v>176</v>
      </c>
      <c r="C311">
        <f t="shared" si="12"/>
        <v>-1</v>
      </c>
      <c r="D311" t="s">
        <v>331</v>
      </c>
      <c r="E311" s="4">
        <v>145308</v>
      </c>
      <c r="F311" s="4">
        <v>5884.9740000000002</v>
      </c>
      <c r="G311" s="3">
        <v>4.0500000000000001E-2</v>
      </c>
      <c r="H311" s="7">
        <v>10090.833333333334</v>
      </c>
      <c r="I311" s="4">
        <v>408.67875000000004</v>
      </c>
      <c r="J311">
        <v>14.399999999999999</v>
      </c>
      <c r="K311" t="s">
        <v>60</v>
      </c>
      <c r="L311" t="s">
        <v>107</v>
      </c>
      <c r="M311" t="s">
        <v>332</v>
      </c>
      <c r="N311" s="2">
        <v>42158</v>
      </c>
      <c r="O311" s="2">
        <v>42523</v>
      </c>
      <c r="P311" t="s">
        <v>14</v>
      </c>
      <c r="Q311">
        <v>0</v>
      </c>
      <c r="R311" s="5">
        <f t="shared" si="13"/>
        <v>0</v>
      </c>
      <c r="S311" s="6" t="str">
        <f t="shared" si="14"/>
        <v/>
      </c>
      <c r="T311">
        <f>ROUND(INT(表1[[#This Row],[合同结束日期]]-表1[[#This Row],[合同起始日期]])/365,1)</f>
        <v>1</v>
      </c>
    </row>
    <row r="312" spans="1:20">
      <c r="A312" s="1">
        <v>42309</v>
      </c>
      <c r="B312" t="s">
        <v>176</v>
      </c>
      <c r="C312">
        <f t="shared" si="12"/>
        <v>-1</v>
      </c>
      <c r="D312" t="s">
        <v>437</v>
      </c>
      <c r="E312" s="4">
        <v>12549.6</v>
      </c>
      <c r="F312" s="4">
        <v>5999.9637599999996</v>
      </c>
      <c r="G312" s="3">
        <v>0.47809999999999997</v>
      </c>
      <c r="H312" s="7">
        <v>615.17647058823536</v>
      </c>
      <c r="I312" s="4">
        <v>294.11587058823528</v>
      </c>
      <c r="J312">
        <v>20.399999999999999</v>
      </c>
      <c r="K312" t="s">
        <v>60</v>
      </c>
      <c r="L312" t="s">
        <v>61</v>
      </c>
      <c r="M312" t="s">
        <v>60</v>
      </c>
      <c r="N312" s="2">
        <v>42175</v>
      </c>
      <c r="O312" s="2">
        <v>42540</v>
      </c>
      <c r="P312" t="s">
        <v>14</v>
      </c>
      <c r="Q312">
        <v>0</v>
      </c>
      <c r="R312" s="5">
        <f t="shared" si="13"/>
        <v>0</v>
      </c>
      <c r="S312" s="6" t="str">
        <f t="shared" si="14"/>
        <v/>
      </c>
      <c r="T312">
        <f>ROUND(INT(表1[[#This Row],[合同结束日期]]-表1[[#This Row],[合同起始日期]])/365,1)</f>
        <v>1</v>
      </c>
    </row>
    <row r="313" spans="1:20">
      <c r="A313" s="1">
        <v>42339</v>
      </c>
      <c r="B313" t="s">
        <v>176</v>
      </c>
      <c r="C313">
        <f t="shared" si="12"/>
        <v>-1</v>
      </c>
      <c r="D313" t="s">
        <v>432</v>
      </c>
      <c r="E313" s="4">
        <v>42738.119999999995</v>
      </c>
      <c r="F313" s="4">
        <v>20159.571204</v>
      </c>
      <c r="G313" s="3">
        <v>0.47170000000000006</v>
      </c>
      <c r="H313" s="7">
        <v>741.98125000000005</v>
      </c>
      <c r="I313" s="4">
        <v>349.99255562500002</v>
      </c>
      <c r="J313">
        <v>57.599999999999994</v>
      </c>
      <c r="K313" t="s">
        <v>60</v>
      </c>
      <c r="L313" t="s">
        <v>61</v>
      </c>
      <c r="M313" t="s">
        <v>179</v>
      </c>
      <c r="N313" s="2">
        <v>42134</v>
      </c>
      <c r="O313" s="2">
        <v>42864</v>
      </c>
      <c r="P313" t="s">
        <v>24</v>
      </c>
      <c r="Q313">
        <v>0.17</v>
      </c>
      <c r="R313" s="5">
        <f t="shared" si="13"/>
        <v>0.17</v>
      </c>
      <c r="S313" s="6" t="str">
        <f t="shared" si="14"/>
        <v/>
      </c>
      <c r="T313">
        <f>ROUND(INT(表1[[#This Row],[合同结束日期]]-表1[[#This Row],[合同起始日期]])/365,1)</f>
        <v>2</v>
      </c>
    </row>
    <row r="314" spans="1:20">
      <c r="A314" s="1">
        <v>42339</v>
      </c>
      <c r="B314" t="s">
        <v>176</v>
      </c>
      <c r="C314">
        <f t="shared" si="12"/>
        <v>-1</v>
      </c>
      <c r="D314" t="s">
        <v>178</v>
      </c>
      <c r="E314" s="4">
        <v>374690.39999999997</v>
      </c>
      <c r="F314" s="4">
        <v>19334.02464</v>
      </c>
      <c r="G314" s="3">
        <v>5.1600000000000007E-2</v>
      </c>
      <c r="H314" s="7">
        <v>6787.869565217391</v>
      </c>
      <c r="I314" s="4">
        <v>350.25406956521743</v>
      </c>
      <c r="J314">
        <v>55.199999999999996</v>
      </c>
      <c r="K314" t="s">
        <v>60</v>
      </c>
      <c r="L314" t="s">
        <v>61</v>
      </c>
      <c r="M314" t="s">
        <v>179</v>
      </c>
      <c r="N314" s="2">
        <v>41255</v>
      </c>
      <c r="O314" s="2">
        <v>42499</v>
      </c>
      <c r="P314" t="s">
        <v>24</v>
      </c>
      <c r="Q314">
        <v>0.03</v>
      </c>
      <c r="R314" s="5">
        <f t="shared" si="13"/>
        <v>0.03</v>
      </c>
      <c r="S314" s="6" t="str">
        <f t="shared" si="14"/>
        <v/>
      </c>
      <c r="T314">
        <f>ROUND(INT(表1[[#This Row],[合同结束日期]]-表1[[#This Row],[合同起始日期]])/365,1)</f>
        <v>3.4</v>
      </c>
    </row>
    <row r="315" spans="1:20">
      <c r="A315" s="1">
        <v>42339</v>
      </c>
      <c r="B315" t="s">
        <v>176</v>
      </c>
      <c r="C315">
        <f t="shared" si="12"/>
        <v>-1</v>
      </c>
      <c r="D315" t="s">
        <v>181</v>
      </c>
      <c r="E315" s="4">
        <v>277760.39999999997</v>
      </c>
      <c r="F315" s="4">
        <v>42941.757840000006</v>
      </c>
      <c r="G315" s="3">
        <v>0.15460000000000004</v>
      </c>
      <c r="H315" s="7">
        <v>1099.8146916278627</v>
      </c>
      <c r="I315" s="4">
        <v>170.0313513256676</v>
      </c>
      <c r="J315">
        <v>252.55199999999999</v>
      </c>
      <c r="K315" t="s">
        <v>44</v>
      </c>
      <c r="L315" t="s">
        <v>72</v>
      </c>
      <c r="M315" t="s">
        <v>71</v>
      </c>
      <c r="N315" s="2">
        <v>41268</v>
      </c>
      <c r="O315" s="2">
        <v>43229</v>
      </c>
      <c r="P315" t="s">
        <v>24</v>
      </c>
      <c r="Q315">
        <v>0.09</v>
      </c>
      <c r="R315" s="5">
        <f t="shared" si="13"/>
        <v>0.09</v>
      </c>
      <c r="S315" s="6" t="str">
        <f t="shared" si="14"/>
        <v/>
      </c>
      <c r="T315">
        <f>ROUND(INT(表1[[#This Row],[合同结束日期]]-表1[[#This Row],[合同起始日期]])/365,1)</f>
        <v>5.4</v>
      </c>
    </row>
    <row r="316" spans="1:20">
      <c r="A316" s="1">
        <v>42339</v>
      </c>
      <c r="B316" t="s">
        <v>176</v>
      </c>
      <c r="C316">
        <f t="shared" si="12"/>
        <v>-1</v>
      </c>
      <c r="D316" t="s">
        <v>182</v>
      </c>
      <c r="E316" s="4">
        <v>319857.84000000003</v>
      </c>
      <c r="F316" s="4">
        <v>28499.333544000001</v>
      </c>
      <c r="G316" s="3">
        <v>8.9099999999999999E-2</v>
      </c>
      <c r="H316" s="7">
        <v>2132.3856000000001</v>
      </c>
      <c r="I316" s="4">
        <v>189.99555696000002</v>
      </c>
      <c r="J316">
        <v>150</v>
      </c>
      <c r="K316" t="s">
        <v>44</v>
      </c>
      <c r="L316" t="s">
        <v>72</v>
      </c>
      <c r="M316" t="s">
        <v>71</v>
      </c>
      <c r="N316" s="2">
        <v>41299</v>
      </c>
      <c r="O316" s="2">
        <v>43229</v>
      </c>
      <c r="P316" t="s">
        <v>24</v>
      </c>
      <c r="Q316" t="s">
        <v>433</v>
      </c>
      <c r="R316" s="5" t="str">
        <f t="shared" si="13"/>
        <v>0.09</v>
      </c>
      <c r="S316" s="6" t="str">
        <f t="shared" si="14"/>
        <v>0.04</v>
      </c>
      <c r="T316">
        <f>ROUND(INT(表1[[#This Row],[合同结束日期]]-表1[[#This Row],[合同起始日期]])/365,1)</f>
        <v>5.3</v>
      </c>
    </row>
    <row r="317" spans="1:20">
      <c r="A317" s="1">
        <v>42339</v>
      </c>
      <c r="B317" t="s">
        <v>176</v>
      </c>
      <c r="C317">
        <f t="shared" si="12"/>
        <v>-1</v>
      </c>
      <c r="D317" t="s">
        <v>249</v>
      </c>
      <c r="E317" s="4">
        <v>661747.19999999995</v>
      </c>
      <c r="F317" s="4">
        <v>76034.75327999999</v>
      </c>
      <c r="G317" s="3">
        <v>0.11489999999999999</v>
      </c>
      <c r="H317" s="7">
        <v>2019.985347985348</v>
      </c>
      <c r="I317" s="4">
        <v>232.09631648351649</v>
      </c>
      <c r="J317">
        <v>327.59999999999997</v>
      </c>
      <c r="K317" t="s">
        <v>44</v>
      </c>
      <c r="L317" t="s">
        <v>72</v>
      </c>
      <c r="M317" t="s">
        <v>126</v>
      </c>
      <c r="N317" s="2">
        <v>41369</v>
      </c>
      <c r="O317" s="2">
        <v>43254</v>
      </c>
      <c r="P317" t="s">
        <v>24</v>
      </c>
      <c r="Q317">
        <v>0.1</v>
      </c>
      <c r="R317" s="5">
        <f t="shared" si="13"/>
        <v>0.1</v>
      </c>
      <c r="S317" s="6" t="str">
        <f t="shared" si="14"/>
        <v/>
      </c>
      <c r="T317">
        <f>ROUND(INT(表1[[#This Row],[合同结束日期]]-表1[[#This Row],[合同起始日期]])/365,1)</f>
        <v>5.2</v>
      </c>
    </row>
    <row r="318" spans="1:20">
      <c r="A318" s="1">
        <v>42339</v>
      </c>
      <c r="B318" t="s">
        <v>176</v>
      </c>
      <c r="C318">
        <f t="shared" si="12"/>
        <v>-1</v>
      </c>
      <c r="D318" t="s">
        <v>184</v>
      </c>
      <c r="E318" s="4">
        <v>406632.72000000003</v>
      </c>
      <c r="F318" s="4">
        <v>54041.488488000017</v>
      </c>
      <c r="G318" s="3">
        <v>0.13290000000000005</v>
      </c>
      <c r="H318" s="7">
        <v>2186.197419354839</v>
      </c>
      <c r="I318" s="4">
        <v>290.54563703225818</v>
      </c>
      <c r="J318">
        <v>186</v>
      </c>
      <c r="K318" t="s">
        <v>44</v>
      </c>
      <c r="L318" t="s">
        <v>72</v>
      </c>
      <c r="M318" t="s">
        <v>71</v>
      </c>
      <c r="N318" s="2">
        <v>41334</v>
      </c>
      <c r="O318" s="2">
        <v>43229</v>
      </c>
      <c r="P318" t="s">
        <v>24</v>
      </c>
      <c r="Q318">
        <v>0.11</v>
      </c>
      <c r="R318" s="5">
        <f t="shared" si="13"/>
        <v>0.11</v>
      </c>
      <c r="S318" s="6" t="str">
        <f t="shared" si="14"/>
        <v/>
      </c>
      <c r="T318">
        <f>ROUND(INT(表1[[#This Row],[合同结束日期]]-表1[[#This Row],[合同起始日期]])/365,1)</f>
        <v>5.2</v>
      </c>
    </row>
    <row r="319" spans="1:20">
      <c r="A319" s="1">
        <v>42339</v>
      </c>
      <c r="B319" t="s">
        <v>176</v>
      </c>
      <c r="C319">
        <f t="shared" si="12"/>
        <v>-1</v>
      </c>
      <c r="D319" t="s">
        <v>333</v>
      </c>
      <c r="E319" s="4">
        <v>34512</v>
      </c>
      <c r="F319" s="4">
        <v>3451.2</v>
      </c>
      <c r="G319" s="3">
        <v>9.9999999999999992E-2</v>
      </c>
      <c r="H319" s="7">
        <v>14380</v>
      </c>
      <c r="I319" s="4">
        <v>1438</v>
      </c>
      <c r="J319">
        <v>2.4</v>
      </c>
      <c r="K319" t="s">
        <v>44</v>
      </c>
      <c r="L319" t="s">
        <v>46</v>
      </c>
      <c r="M319" t="s">
        <v>187</v>
      </c>
      <c r="N319" s="2">
        <v>41812</v>
      </c>
      <c r="O319" s="2">
        <v>42542</v>
      </c>
      <c r="P319" t="s">
        <v>18</v>
      </c>
      <c r="Q319">
        <v>0.1</v>
      </c>
      <c r="R319" s="5">
        <f t="shared" si="13"/>
        <v>0.1</v>
      </c>
      <c r="S319" s="6" t="str">
        <f t="shared" si="14"/>
        <v/>
      </c>
      <c r="T319">
        <f>ROUND(INT(表1[[#This Row],[合同结束日期]]-表1[[#This Row],[合同起始日期]])/365,1)</f>
        <v>2</v>
      </c>
    </row>
    <row r="320" spans="1:20">
      <c r="A320" s="1">
        <v>42339</v>
      </c>
      <c r="B320" t="s">
        <v>176</v>
      </c>
      <c r="C320">
        <f t="shared" ref="C320:C383" si="15">IF($B320="负一层",-1,IF($B320="负一夹层",0,IF($B320="一层",1,IF($B320="二层",2,IF($B320="三层",3,IF($B320="四层",4))))))</f>
        <v>-1</v>
      </c>
      <c r="D320" t="s">
        <v>291</v>
      </c>
      <c r="E320" s="4">
        <v>46963.199999999997</v>
      </c>
      <c r="F320" s="4">
        <v>6959.9462400000002</v>
      </c>
      <c r="G320" s="3">
        <v>0.14820000000000003</v>
      </c>
      <c r="H320" s="7">
        <v>2236.3428571428572</v>
      </c>
      <c r="I320" s="4">
        <v>331.42601142857143</v>
      </c>
      <c r="J320">
        <v>21</v>
      </c>
      <c r="K320" t="s">
        <v>60</v>
      </c>
      <c r="L320" t="s">
        <v>61</v>
      </c>
      <c r="M320" t="s">
        <v>234</v>
      </c>
      <c r="N320" s="2">
        <v>41547</v>
      </c>
      <c r="O320" s="2">
        <v>42642</v>
      </c>
      <c r="P320" t="s">
        <v>24</v>
      </c>
      <c r="Q320">
        <v>0.08</v>
      </c>
      <c r="R320" s="5">
        <f t="shared" ref="R320:R383" si="16">IF(ISERROR(FIND(",",$Q320)),$Q320,LEFT($Q320,FIND(",",$Q320)-1))</f>
        <v>0.08</v>
      </c>
      <c r="S320" s="6" t="str">
        <f t="shared" si="14"/>
        <v/>
      </c>
      <c r="T320">
        <f>ROUND(INT(表1[[#This Row],[合同结束日期]]-表1[[#This Row],[合同起始日期]])/365,1)</f>
        <v>3</v>
      </c>
    </row>
    <row r="321" spans="1:20">
      <c r="A321" s="1">
        <v>42339</v>
      </c>
      <c r="B321" t="s">
        <v>176</v>
      </c>
      <c r="C321">
        <f t="shared" si="15"/>
        <v>-1</v>
      </c>
      <c r="D321" t="s">
        <v>472</v>
      </c>
      <c r="E321" s="4">
        <v>149056.79999999999</v>
      </c>
      <c r="F321" s="4">
        <v>18006.061439999998</v>
      </c>
      <c r="G321" s="3">
        <v>0.12079999999999999</v>
      </c>
      <c r="H321" s="7">
        <v>682.49450549450546</v>
      </c>
      <c r="I321" s="4">
        <v>82.445336263736252</v>
      </c>
      <c r="J321">
        <v>218.4</v>
      </c>
      <c r="K321" t="s">
        <v>60</v>
      </c>
      <c r="L321" t="s">
        <v>107</v>
      </c>
      <c r="M321" t="s">
        <v>299</v>
      </c>
      <c r="N321" s="2">
        <v>42237</v>
      </c>
      <c r="O321" s="2">
        <v>42602</v>
      </c>
      <c r="P321" t="s">
        <v>14</v>
      </c>
      <c r="Q321">
        <v>0</v>
      </c>
      <c r="R321" s="5">
        <f t="shared" si="16"/>
        <v>0</v>
      </c>
      <c r="S321" s="6" t="str">
        <f t="shared" ref="S321:S384" si="17">IF(ISERROR(FIND(",",$Q321)),"",RIGHT($Q321,LEN($Q321)-FIND(",",$Q321)))</f>
        <v/>
      </c>
      <c r="T321">
        <f>ROUND(INT(表1[[#This Row],[合同结束日期]]-表1[[#This Row],[合同起始日期]])/365,1)</f>
        <v>1</v>
      </c>
    </row>
    <row r="322" spans="1:20">
      <c r="A322" s="1">
        <v>42339</v>
      </c>
      <c r="B322" t="s">
        <v>176</v>
      </c>
      <c r="C322">
        <f t="shared" si="15"/>
        <v>-1</v>
      </c>
      <c r="D322" t="s">
        <v>322</v>
      </c>
      <c r="E322" s="4">
        <v>43407</v>
      </c>
      <c r="F322" s="4">
        <v>5938.0775999999996</v>
      </c>
      <c r="G322" s="3">
        <v>0.1368</v>
      </c>
      <c r="H322" s="7">
        <v>1446.9</v>
      </c>
      <c r="I322" s="4">
        <v>197.93591999999998</v>
      </c>
      <c r="J322">
        <v>30</v>
      </c>
      <c r="K322" t="s">
        <v>60</v>
      </c>
      <c r="L322" t="s">
        <v>107</v>
      </c>
      <c r="M322" t="s">
        <v>323</v>
      </c>
      <c r="N322" s="2">
        <v>41730</v>
      </c>
      <c r="O322" s="2">
        <v>42460</v>
      </c>
      <c r="P322" t="s">
        <v>14</v>
      </c>
      <c r="Q322">
        <v>0</v>
      </c>
      <c r="R322" s="5">
        <f t="shared" si="16"/>
        <v>0</v>
      </c>
      <c r="S322" s="6" t="str">
        <f t="shared" si="17"/>
        <v/>
      </c>
      <c r="T322">
        <f>ROUND(INT(表1[[#This Row],[合同结束日期]]-表1[[#This Row],[合同起始日期]])/365,1)</f>
        <v>2</v>
      </c>
    </row>
    <row r="323" spans="1:20">
      <c r="A323" s="1">
        <v>42339</v>
      </c>
      <c r="B323" t="s">
        <v>176</v>
      </c>
      <c r="C323">
        <f t="shared" si="15"/>
        <v>-1</v>
      </c>
      <c r="D323" t="s">
        <v>331</v>
      </c>
      <c r="E323" s="4">
        <v>90156</v>
      </c>
      <c r="F323" s="4">
        <v>5878.1712000000007</v>
      </c>
      <c r="G323" s="3">
        <v>6.5200000000000008E-2</v>
      </c>
      <c r="H323" s="7">
        <v>6260.8333333333339</v>
      </c>
      <c r="I323" s="4">
        <v>408.20633333333342</v>
      </c>
      <c r="J323">
        <v>14.399999999999999</v>
      </c>
      <c r="K323" t="s">
        <v>60</v>
      </c>
      <c r="L323" t="s">
        <v>107</v>
      </c>
      <c r="M323" t="s">
        <v>332</v>
      </c>
      <c r="N323" s="2">
        <v>42158</v>
      </c>
      <c r="O323" s="2">
        <v>42523</v>
      </c>
      <c r="P323" t="s">
        <v>14</v>
      </c>
      <c r="Q323">
        <v>0</v>
      </c>
      <c r="R323" s="5">
        <f t="shared" si="16"/>
        <v>0</v>
      </c>
      <c r="S323" s="6" t="str">
        <f t="shared" si="17"/>
        <v/>
      </c>
      <c r="T323">
        <f>ROUND(INT(表1[[#This Row],[合同结束日期]]-表1[[#This Row],[合同起始日期]])/365,1)</f>
        <v>1</v>
      </c>
    </row>
    <row r="324" spans="1:20">
      <c r="A324" s="1">
        <v>42339</v>
      </c>
      <c r="B324" t="s">
        <v>176</v>
      </c>
      <c r="C324">
        <f t="shared" si="15"/>
        <v>-1</v>
      </c>
      <c r="D324" t="s">
        <v>437</v>
      </c>
      <c r="E324" s="4">
        <v>19184.399999999998</v>
      </c>
      <c r="F324" s="4">
        <v>6000.8803200000002</v>
      </c>
      <c r="G324" s="3">
        <v>0.31280000000000002</v>
      </c>
      <c r="H324" s="7">
        <v>940.41176470588232</v>
      </c>
      <c r="I324" s="4">
        <v>294.16080000000005</v>
      </c>
      <c r="J324">
        <v>20.399999999999999</v>
      </c>
      <c r="K324" t="s">
        <v>60</v>
      </c>
      <c r="L324" t="s">
        <v>61</v>
      </c>
      <c r="M324" t="s">
        <v>60</v>
      </c>
      <c r="N324" s="2">
        <v>42175</v>
      </c>
      <c r="O324" s="2">
        <v>42540</v>
      </c>
      <c r="P324" t="s">
        <v>14</v>
      </c>
      <c r="Q324">
        <v>0</v>
      </c>
      <c r="R324" s="5">
        <f t="shared" si="16"/>
        <v>0</v>
      </c>
      <c r="S324" s="6" t="str">
        <f t="shared" si="17"/>
        <v/>
      </c>
      <c r="T324">
        <f>ROUND(INT(表1[[#This Row],[合同结束日期]]-表1[[#This Row],[合同起始日期]])/365,1)</f>
        <v>1</v>
      </c>
    </row>
    <row r="325" spans="1:20">
      <c r="A325" s="1">
        <v>42370</v>
      </c>
      <c r="B325" t="s">
        <v>176</v>
      </c>
      <c r="C325">
        <f t="shared" si="15"/>
        <v>-1</v>
      </c>
      <c r="D325" t="s">
        <v>432</v>
      </c>
      <c r="E325" s="4">
        <v>42854.04</v>
      </c>
      <c r="F325" s="4">
        <v>20158.540416</v>
      </c>
      <c r="G325" s="3">
        <v>0.47039999999999998</v>
      </c>
      <c r="H325" s="7">
        <v>743.99375000000009</v>
      </c>
      <c r="I325" s="4">
        <v>349.97466000000003</v>
      </c>
      <c r="J325">
        <v>57.599999999999994</v>
      </c>
      <c r="K325" t="s">
        <v>60</v>
      </c>
      <c r="L325" t="s">
        <v>61</v>
      </c>
      <c r="M325" t="s">
        <v>179</v>
      </c>
      <c r="N325" s="2">
        <v>42134</v>
      </c>
      <c r="O325" s="2">
        <v>42864</v>
      </c>
      <c r="P325" t="s">
        <v>24</v>
      </c>
      <c r="Q325" t="s">
        <v>56</v>
      </c>
      <c r="R325" s="5" t="str">
        <f t="shared" si="16"/>
        <v>0.17</v>
      </c>
      <c r="S325" s="6" t="str">
        <f t="shared" si="17"/>
        <v/>
      </c>
      <c r="T325">
        <f>ROUND(INT(表1[[#This Row],[合同结束日期]]-表1[[#This Row],[合同起始日期]])/365,1)</f>
        <v>2</v>
      </c>
    </row>
    <row r="326" spans="1:20">
      <c r="A326" s="1">
        <v>42370</v>
      </c>
      <c r="B326" t="s">
        <v>176</v>
      </c>
      <c r="C326">
        <f t="shared" si="15"/>
        <v>-1</v>
      </c>
      <c r="D326" t="s">
        <v>178</v>
      </c>
      <c r="E326" s="4">
        <v>408433.8</v>
      </c>
      <c r="F326" s="4">
        <v>19318.918740000001</v>
      </c>
      <c r="G326" s="3">
        <v>4.7300000000000002E-2</v>
      </c>
      <c r="H326" s="7">
        <v>7399.163043478261</v>
      </c>
      <c r="I326" s="4">
        <v>349.98041195652178</v>
      </c>
      <c r="J326">
        <v>55.199999999999996</v>
      </c>
      <c r="K326" t="s">
        <v>60</v>
      </c>
      <c r="L326" t="s">
        <v>61</v>
      </c>
      <c r="M326" t="s">
        <v>179</v>
      </c>
      <c r="N326" s="2">
        <v>41255</v>
      </c>
      <c r="O326" s="2">
        <v>42499</v>
      </c>
      <c r="P326" t="s">
        <v>24</v>
      </c>
      <c r="Q326" t="s">
        <v>180</v>
      </c>
      <c r="R326" s="5" t="str">
        <f t="shared" si="16"/>
        <v>0.03</v>
      </c>
      <c r="S326" s="6" t="str">
        <f t="shared" si="17"/>
        <v/>
      </c>
      <c r="T326">
        <f>ROUND(INT(表1[[#This Row],[合同结束日期]]-表1[[#This Row],[合同起始日期]])/365,1)</f>
        <v>3.4</v>
      </c>
    </row>
    <row r="327" spans="1:20">
      <c r="A327" s="1">
        <v>42370</v>
      </c>
      <c r="B327" t="s">
        <v>176</v>
      </c>
      <c r="C327">
        <f t="shared" si="15"/>
        <v>-1</v>
      </c>
      <c r="D327" t="s">
        <v>181</v>
      </c>
      <c r="E327" s="4">
        <v>263858.39999999997</v>
      </c>
      <c r="F327" s="4">
        <v>42929.761679999996</v>
      </c>
      <c r="G327" s="3">
        <v>0.16270000000000001</v>
      </c>
      <c r="H327" s="7">
        <v>1044.7686021096645</v>
      </c>
      <c r="I327" s="4">
        <v>169.98385156324241</v>
      </c>
      <c r="J327">
        <v>252.55199999999999</v>
      </c>
      <c r="K327" t="s">
        <v>44</v>
      </c>
      <c r="L327" t="s">
        <v>72</v>
      </c>
      <c r="M327" t="s">
        <v>71</v>
      </c>
      <c r="N327" s="2">
        <v>41268</v>
      </c>
      <c r="O327" s="2">
        <v>43229</v>
      </c>
      <c r="P327" t="s">
        <v>24</v>
      </c>
      <c r="Q327" t="s">
        <v>123</v>
      </c>
      <c r="R327" s="5" t="str">
        <f t="shared" si="16"/>
        <v>0.09</v>
      </c>
      <c r="S327" s="6" t="str">
        <f t="shared" si="17"/>
        <v/>
      </c>
      <c r="T327">
        <f>ROUND(INT(表1[[#This Row],[合同结束日期]]-表1[[#This Row],[合同起始日期]])/365,1)</f>
        <v>5.4</v>
      </c>
    </row>
    <row r="328" spans="1:20">
      <c r="A328" s="1">
        <v>42370</v>
      </c>
      <c r="B328" t="s">
        <v>176</v>
      </c>
      <c r="C328">
        <f t="shared" si="15"/>
        <v>-1</v>
      </c>
      <c r="D328" t="s">
        <v>182</v>
      </c>
      <c r="E328" s="4">
        <v>310338.84000000003</v>
      </c>
      <c r="F328" s="4">
        <v>28489.105511999998</v>
      </c>
      <c r="G328" s="3">
        <v>9.1799999999999993E-2</v>
      </c>
      <c r="H328" s="7">
        <v>2068.9256</v>
      </c>
      <c r="I328" s="4">
        <v>189.92737007999997</v>
      </c>
      <c r="J328">
        <v>150</v>
      </c>
      <c r="K328" t="s">
        <v>44</v>
      </c>
      <c r="L328" t="s">
        <v>72</v>
      </c>
      <c r="M328" t="s">
        <v>71</v>
      </c>
      <c r="N328" s="2">
        <v>41299</v>
      </c>
      <c r="O328" s="2">
        <v>43229</v>
      </c>
      <c r="P328" t="s">
        <v>24</v>
      </c>
      <c r="Q328" t="s">
        <v>433</v>
      </c>
      <c r="R328" s="5" t="str">
        <f t="shared" si="16"/>
        <v>0.09</v>
      </c>
      <c r="S328" s="6" t="str">
        <f t="shared" si="17"/>
        <v>0.04</v>
      </c>
      <c r="T328">
        <f>ROUND(INT(表1[[#This Row],[合同结束日期]]-表1[[#This Row],[合同起始日期]])/365,1)</f>
        <v>5.3</v>
      </c>
    </row>
    <row r="329" spans="1:20">
      <c r="A329" s="1">
        <v>42370</v>
      </c>
      <c r="B329" t="s">
        <v>176</v>
      </c>
      <c r="C329">
        <f t="shared" si="15"/>
        <v>-1</v>
      </c>
      <c r="D329" t="s">
        <v>249</v>
      </c>
      <c r="E329" s="4">
        <v>699255.6</v>
      </c>
      <c r="F329" s="4">
        <v>79785.063959999999</v>
      </c>
      <c r="G329" s="3">
        <v>0.11410000000000001</v>
      </c>
      <c r="H329" s="7">
        <v>2134.4798534798538</v>
      </c>
      <c r="I329" s="4">
        <v>243.5441512820513</v>
      </c>
      <c r="J329">
        <v>327.59999999999997</v>
      </c>
      <c r="K329" t="s">
        <v>44</v>
      </c>
      <c r="L329" t="s">
        <v>72</v>
      </c>
      <c r="M329" t="s">
        <v>126</v>
      </c>
      <c r="N329" s="2">
        <v>41369</v>
      </c>
      <c r="O329" s="2">
        <v>43254</v>
      </c>
      <c r="P329" t="s">
        <v>24</v>
      </c>
      <c r="Q329" t="s">
        <v>19</v>
      </c>
      <c r="R329" s="5" t="str">
        <f t="shared" si="16"/>
        <v>0.1</v>
      </c>
      <c r="S329" s="6" t="str">
        <f t="shared" si="17"/>
        <v/>
      </c>
      <c r="T329">
        <f>ROUND(INT(表1[[#This Row],[合同结束日期]]-表1[[#This Row],[合同起始日期]])/365,1)</f>
        <v>5.2</v>
      </c>
    </row>
    <row r="330" spans="1:20">
      <c r="A330" s="1">
        <v>42370</v>
      </c>
      <c r="B330" t="s">
        <v>176</v>
      </c>
      <c r="C330">
        <f t="shared" si="15"/>
        <v>-1</v>
      </c>
      <c r="D330" t="s">
        <v>184</v>
      </c>
      <c r="E330" s="4">
        <v>407072.39999999997</v>
      </c>
      <c r="F330" s="4">
        <v>54059.214719999996</v>
      </c>
      <c r="G330" s="3">
        <v>0.1328</v>
      </c>
      <c r="H330" s="7">
        <v>2188.5612903225806</v>
      </c>
      <c r="I330" s="4">
        <v>290.64093935483868</v>
      </c>
      <c r="J330">
        <v>186</v>
      </c>
      <c r="K330" t="s">
        <v>44</v>
      </c>
      <c r="L330" t="s">
        <v>72</v>
      </c>
      <c r="M330" t="s">
        <v>71</v>
      </c>
      <c r="N330" s="2">
        <v>41334</v>
      </c>
      <c r="O330" s="2">
        <v>43229</v>
      </c>
      <c r="P330" t="s">
        <v>24</v>
      </c>
      <c r="Q330" t="s">
        <v>48</v>
      </c>
      <c r="R330" s="5" t="str">
        <f t="shared" si="16"/>
        <v>0.11</v>
      </c>
      <c r="S330" s="6" t="str">
        <f t="shared" si="17"/>
        <v/>
      </c>
      <c r="T330">
        <f>ROUND(INT(表1[[#This Row],[合同结束日期]]-表1[[#This Row],[合同起始日期]])/365,1)</f>
        <v>5.2</v>
      </c>
    </row>
    <row r="331" spans="1:20">
      <c r="A331" s="1">
        <v>42370</v>
      </c>
      <c r="B331" t="s">
        <v>176</v>
      </c>
      <c r="C331">
        <f t="shared" si="15"/>
        <v>-1</v>
      </c>
      <c r="D331" t="s">
        <v>333</v>
      </c>
      <c r="E331" s="4">
        <v>33660</v>
      </c>
      <c r="F331" s="4">
        <v>3366</v>
      </c>
      <c r="G331" s="3">
        <v>0.1</v>
      </c>
      <c r="H331" s="7">
        <v>14025</v>
      </c>
      <c r="I331" s="4">
        <v>1402.5</v>
      </c>
      <c r="J331">
        <v>2.4</v>
      </c>
      <c r="K331" t="s">
        <v>44</v>
      </c>
      <c r="L331" t="s">
        <v>46</v>
      </c>
      <c r="M331" t="s">
        <v>187</v>
      </c>
      <c r="N331" s="2">
        <v>41812</v>
      </c>
      <c r="O331" s="2">
        <v>42542</v>
      </c>
      <c r="P331" t="s">
        <v>18</v>
      </c>
      <c r="Q331" t="s">
        <v>19</v>
      </c>
      <c r="R331" s="5" t="str">
        <f t="shared" si="16"/>
        <v>0.1</v>
      </c>
      <c r="S331" s="6" t="str">
        <f t="shared" si="17"/>
        <v/>
      </c>
      <c r="T331">
        <f>ROUND(INT(表1[[#This Row],[合同结束日期]]-表1[[#This Row],[合同起始日期]])/365,1)</f>
        <v>2</v>
      </c>
    </row>
    <row r="332" spans="1:20">
      <c r="A332" s="1">
        <v>42370</v>
      </c>
      <c r="B332" t="s">
        <v>176</v>
      </c>
      <c r="C332">
        <f t="shared" si="15"/>
        <v>-1</v>
      </c>
      <c r="D332" t="s">
        <v>291</v>
      </c>
      <c r="E332" s="4">
        <v>85311.599999999991</v>
      </c>
      <c r="F332" s="4">
        <v>7422.1091999999999</v>
      </c>
      <c r="G332" s="3">
        <v>8.7000000000000008E-2</v>
      </c>
      <c r="H332" s="7">
        <v>4062.4571428571426</v>
      </c>
      <c r="I332" s="4">
        <v>353.43377142857145</v>
      </c>
      <c r="J332">
        <v>21</v>
      </c>
      <c r="K332" t="s">
        <v>60</v>
      </c>
      <c r="L332" t="s">
        <v>61</v>
      </c>
      <c r="M332" t="s">
        <v>234</v>
      </c>
      <c r="N332" s="2">
        <v>41547</v>
      </c>
      <c r="O332" s="2">
        <v>42642</v>
      </c>
      <c r="P332" t="s">
        <v>24</v>
      </c>
      <c r="Q332" t="s">
        <v>42</v>
      </c>
      <c r="R332" s="5" t="str">
        <f t="shared" si="16"/>
        <v>0.08</v>
      </c>
      <c r="S332" s="6" t="str">
        <f t="shared" si="17"/>
        <v/>
      </c>
      <c r="T332">
        <f>ROUND(INT(表1[[#This Row],[合同结束日期]]-表1[[#This Row],[合同起始日期]])/365,1)</f>
        <v>3</v>
      </c>
    </row>
    <row r="333" spans="1:20">
      <c r="A333" s="1">
        <v>42370</v>
      </c>
      <c r="B333" t="s">
        <v>176</v>
      </c>
      <c r="C333">
        <f t="shared" si="15"/>
        <v>-1</v>
      </c>
      <c r="D333" t="s">
        <v>472</v>
      </c>
      <c r="E333" s="4">
        <v>127186.79999999999</v>
      </c>
      <c r="F333" s="4">
        <v>17996.932199999999</v>
      </c>
      <c r="G333" s="3">
        <v>0.14150000000000001</v>
      </c>
      <c r="H333" s="7">
        <v>582.35714285714278</v>
      </c>
      <c r="I333" s="4">
        <v>82.403535714285709</v>
      </c>
      <c r="J333">
        <v>218.4</v>
      </c>
      <c r="K333" t="s">
        <v>60</v>
      </c>
      <c r="L333" t="s">
        <v>107</v>
      </c>
      <c r="M333" t="s">
        <v>299</v>
      </c>
      <c r="N333" s="2">
        <v>42237</v>
      </c>
      <c r="O333" s="2">
        <v>42602</v>
      </c>
      <c r="P333" t="s">
        <v>14</v>
      </c>
      <c r="Q333">
        <v>0</v>
      </c>
      <c r="R333" s="5">
        <f t="shared" si="16"/>
        <v>0</v>
      </c>
      <c r="S333" s="6" t="str">
        <f t="shared" si="17"/>
        <v/>
      </c>
      <c r="T333">
        <f>ROUND(INT(表1[[#This Row],[合同结束日期]]-表1[[#This Row],[合同起始日期]])/365,1)</f>
        <v>1</v>
      </c>
    </row>
    <row r="334" spans="1:20">
      <c r="A334" s="1">
        <v>42370</v>
      </c>
      <c r="B334" t="s">
        <v>176</v>
      </c>
      <c r="C334">
        <f t="shared" si="15"/>
        <v>-1</v>
      </c>
      <c r="D334" t="s">
        <v>322</v>
      </c>
      <c r="E334" s="4">
        <v>36210</v>
      </c>
      <c r="F334" s="4">
        <v>5938.44</v>
      </c>
      <c r="G334" s="3">
        <v>0.16399999999999998</v>
      </c>
      <c r="H334" s="7">
        <v>1207</v>
      </c>
      <c r="I334" s="4">
        <v>197.94799999999998</v>
      </c>
      <c r="J334">
        <v>30</v>
      </c>
      <c r="K334" t="s">
        <v>60</v>
      </c>
      <c r="L334" t="s">
        <v>107</v>
      </c>
      <c r="M334" t="s">
        <v>323</v>
      </c>
      <c r="N334" s="2">
        <v>41730</v>
      </c>
      <c r="O334" s="2">
        <v>42460</v>
      </c>
      <c r="P334" t="s">
        <v>14</v>
      </c>
      <c r="Q334">
        <v>0</v>
      </c>
      <c r="R334" s="5">
        <f t="shared" si="16"/>
        <v>0</v>
      </c>
      <c r="S334" s="6" t="str">
        <f t="shared" si="17"/>
        <v/>
      </c>
      <c r="T334">
        <f>ROUND(INT(表1[[#This Row],[合同结束日期]]-表1[[#This Row],[合同起始日期]])/365,1)</f>
        <v>2</v>
      </c>
    </row>
    <row r="335" spans="1:20">
      <c r="A335" s="1">
        <v>42370</v>
      </c>
      <c r="B335" t="s">
        <v>176</v>
      </c>
      <c r="C335">
        <f t="shared" si="15"/>
        <v>-1</v>
      </c>
      <c r="D335" t="s">
        <v>331</v>
      </c>
      <c r="E335" s="4">
        <v>104098.8</v>
      </c>
      <c r="F335" s="4">
        <v>5881.5821999999998</v>
      </c>
      <c r="G335" s="3">
        <v>5.6499999999999995E-2</v>
      </c>
      <c r="H335" s="7">
        <v>7229.0833333333339</v>
      </c>
      <c r="I335" s="4">
        <v>408.44320833333336</v>
      </c>
      <c r="J335">
        <v>14.399999999999999</v>
      </c>
      <c r="K335" t="s">
        <v>60</v>
      </c>
      <c r="L335" t="s">
        <v>107</v>
      </c>
      <c r="M335" t="s">
        <v>332</v>
      </c>
      <c r="N335" s="2">
        <v>42158</v>
      </c>
      <c r="O335" s="2">
        <v>42523</v>
      </c>
      <c r="P335" t="s">
        <v>14</v>
      </c>
      <c r="Q335">
        <v>0</v>
      </c>
      <c r="R335" s="5">
        <f t="shared" si="16"/>
        <v>0</v>
      </c>
      <c r="S335" s="6" t="str">
        <f t="shared" si="17"/>
        <v/>
      </c>
      <c r="T335">
        <f>ROUND(INT(表1[[#This Row],[合同结束日期]]-表1[[#This Row],[合同起始日期]])/365,1)</f>
        <v>1</v>
      </c>
    </row>
    <row r="336" spans="1:20">
      <c r="A336" s="1">
        <v>42370</v>
      </c>
      <c r="B336" t="s">
        <v>176</v>
      </c>
      <c r="C336">
        <f t="shared" si="15"/>
        <v>-1</v>
      </c>
      <c r="D336" t="s">
        <v>437</v>
      </c>
      <c r="E336" s="4">
        <v>10765.199999999999</v>
      </c>
      <c r="F336" s="4">
        <v>6000.5224800000005</v>
      </c>
      <c r="G336" s="3">
        <v>0.55740000000000012</v>
      </c>
      <c r="H336" s="7">
        <v>527.70588235294122</v>
      </c>
      <c r="I336" s="4">
        <v>294.14325882352944</v>
      </c>
      <c r="J336">
        <v>20.399999999999999</v>
      </c>
      <c r="K336" t="s">
        <v>60</v>
      </c>
      <c r="L336" t="s">
        <v>61</v>
      </c>
      <c r="M336" t="s">
        <v>60</v>
      </c>
      <c r="N336" s="2">
        <v>42175</v>
      </c>
      <c r="O336" s="2">
        <v>42540</v>
      </c>
      <c r="P336" t="s">
        <v>14</v>
      </c>
      <c r="Q336">
        <v>0</v>
      </c>
      <c r="R336" s="5">
        <f t="shared" si="16"/>
        <v>0</v>
      </c>
      <c r="S336" s="6" t="str">
        <f t="shared" si="17"/>
        <v/>
      </c>
      <c r="T336">
        <f>ROUND(INT(表1[[#This Row],[合同结束日期]]-表1[[#This Row],[合同起始日期]])/365,1)</f>
        <v>1</v>
      </c>
    </row>
    <row r="337" spans="1:20">
      <c r="A337" s="1">
        <v>42401</v>
      </c>
      <c r="B337" t="s">
        <v>176</v>
      </c>
      <c r="C337">
        <f t="shared" si="15"/>
        <v>-1</v>
      </c>
      <c r="D337" t="s">
        <v>432</v>
      </c>
      <c r="E337" s="4">
        <v>36013.799999999996</v>
      </c>
      <c r="F337" s="4">
        <v>20160.525240000003</v>
      </c>
      <c r="G337" s="3">
        <v>0.55980000000000019</v>
      </c>
      <c r="H337" s="7">
        <v>625.23958333333337</v>
      </c>
      <c r="I337" s="4">
        <v>350.00911875000008</v>
      </c>
      <c r="J337">
        <v>57.599999999999994</v>
      </c>
      <c r="K337" t="s">
        <v>60</v>
      </c>
      <c r="L337" t="s">
        <v>61</v>
      </c>
      <c r="M337" t="s">
        <v>179</v>
      </c>
      <c r="N337" s="2">
        <v>42134</v>
      </c>
      <c r="O337" s="2">
        <v>42864</v>
      </c>
      <c r="P337" t="s">
        <v>24</v>
      </c>
      <c r="Q337" t="s">
        <v>56</v>
      </c>
      <c r="R337" s="5" t="str">
        <f t="shared" si="16"/>
        <v>0.17</v>
      </c>
      <c r="S337" s="6" t="str">
        <f t="shared" si="17"/>
        <v/>
      </c>
      <c r="T337">
        <f>ROUND(INT(表1[[#This Row],[合同结束日期]]-表1[[#This Row],[合同起始日期]])/365,1)</f>
        <v>2</v>
      </c>
    </row>
    <row r="338" spans="1:20">
      <c r="A338" s="1">
        <v>42401</v>
      </c>
      <c r="B338" t="s">
        <v>176</v>
      </c>
      <c r="C338">
        <f t="shared" si="15"/>
        <v>-1</v>
      </c>
      <c r="D338" t="s">
        <v>178</v>
      </c>
      <c r="E338" s="4">
        <v>391475.39999999997</v>
      </c>
      <c r="F338" s="4">
        <v>19338.884760000001</v>
      </c>
      <c r="G338" s="3">
        <v>4.9400000000000006E-2</v>
      </c>
      <c r="H338" s="7">
        <v>7091.945652173913</v>
      </c>
      <c r="I338" s="4">
        <v>350.34211521739132</v>
      </c>
      <c r="J338">
        <v>55.199999999999996</v>
      </c>
      <c r="K338" t="s">
        <v>60</v>
      </c>
      <c r="L338" t="s">
        <v>61</v>
      </c>
      <c r="M338" t="s">
        <v>179</v>
      </c>
      <c r="N338" s="2">
        <v>41255</v>
      </c>
      <c r="O338" s="2">
        <v>42499</v>
      </c>
      <c r="P338" t="s">
        <v>24</v>
      </c>
      <c r="Q338" t="s">
        <v>180</v>
      </c>
      <c r="R338" s="5" t="str">
        <f t="shared" si="16"/>
        <v>0.03</v>
      </c>
      <c r="S338" s="6" t="str">
        <f t="shared" si="17"/>
        <v/>
      </c>
      <c r="T338">
        <f>ROUND(INT(表1[[#This Row],[合同结束日期]]-表1[[#This Row],[合同起始日期]])/365,1)</f>
        <v>3.4</v>
      </c>
    </row>
    <row r="339" spans="1:20">
      <c r="A339" s="1">
        <v>42401</v>
      </c>
      <c r="B339" t="s">
        <v>176</v>
      </c>
      <c r="C339">
        <f t="shared" si="15"/>
        <v>-1</v>
      </c>
      <c r="D339" t="s">
        <v>181</v>
      </c>
      <c r="E339" s="4">
        <v>241036.79999999999</v>
      </c>
      <c r="F339" s="4">
        <v>42928.654079999993</v>
      </c>
      <c r="G339" s="3">
        <v>0.17809999999999998</v>
      </c>
      <c r="H339" s="7">
        <v>954.40463746080013</v>
      </c>
      <c r="I339" s="4">
        <v>169.97946593176849</v>
      </c>
      <c r="J339">
        <v>252.55199999999999</v>
      </c>
      <c r="K339" t="s">
        <v>44</v>
      </c>
      <c r="L339" t="s">
        <v>72</v>
      </c>
      <c r="M339" t="s">
        <v>71</v>
      </c>
      <c r="N339" s="2">
        <v>41268</v>
      </c>
      <c r="O339" s="2">
        <v>43229</v>
      </c>
      <c r="P339" t="s">
        <v>24</v>
      </c>
      <c r="Q339" t="s">
        <v>123</v>
      </c>
      <c r="R339" s="5" t="str">
        <f t="shared" si="16"/>
        <v>0.09</v>
      </c>
      <c r="S339" s="6" t="str">
        <f t="shared" si="17"/>
        <v/>
      </c>
      <c r="T339">
        <f>ROUND(INT(表1[[#This Row],[合同结束日期]]-表1[[#This Row],[合同起始日期]])/365,1)</f>
        <v>5.4</v>
      </c>
    </row>
    <row r="340" spans="1:20">
      <c r="A340" s="1">
        <v>42401</v>
      </c>
      <c r="B340" t="s">
        <v>176</v>
      </c>
      <c r="C340">
        <f t="shared" si="15"/>
        <v>-1</v>
      </c>
      <c r="D340" t="s">
        <v>182</v>
      </c>
      <c r="E340" s="4">
        <v>301726.92</v>
      </c>
      <c r="F340" s="4">
        <v>28513.193940000005</v>
      </c>
      <c r="G340" s="3">
        <v>9.4500000000000015E-2</v>
      </c>
      <c r="H340" s="7">
        <v>2011.5128</v>
      </c>
      <c r="I340" s="4">
        <v>190.08795960000003</v>
      </c>
      <c r="J340">
        <v>150</v>
      </c>
      <c r="K340" t="s">
        <v>44</v>
      </c>
      <c r="L340" t="s">
        <v>72</v>
      </c>
      <c r="M340" t="s">
        <v>71</v>
      </c>
      <c r="N340" s="2">
        <v>41299</v>
      </c>
      <c r="O340" s="2">
        <v>43229</v>
      </c>
      <c r="P340" t="s">
        <v>24</v>
      </c>
      <c r="Q340" t="s">
        <v>433</v>
      </c>
      <c r="R340" s="5" t="str">
        <f t="shared" si="16"/>
        <v>0.09</v>
      </c>
      <c r="S340" s="6" t="str">
        <f t="shared" si="17"/>
        <v>0.04</v>
      </c>
      <c r="T340">
        <f>ROUND(INT(表1[[#This Row],[合同结束日期]]-表1[[#This Row],[合同起始日期]])/365,1)</f>
        <v>5.3</v>
      </c>
    </row>
    <row r="341" spans="1:20">
      <c r="A341" s="1">
        <v>42401</v>
      </c>
      <c r="B341" t="s">
        <v>176</v>
      </c>
      <c r="C341">
        <f t="shared" si="15"/>
        <v>-1</v>
      </c>
      <c r="D341" t="s">
        <v>249</v>
      </c>
      <c r="E341" s="4">
        <v>627684</v>
      </c>
      <c r="F341" s="4">
        <v>72623.038799999995</v>
      </c>
      <c r="G341" s="3">
        <v>0.1157</v>
      </c>
      <c r="H341" s="7">
        <v>1916.0073260073261</v>
      </c>
      <c r="I341" s="4">
        <v>221.68204761904764</v>
      </c>
      <c r="J341">
        <v>327.59999999999997</v>
      </c>
      <c r="K341" t="s">
        <v>44</v>
      </c>
      <c r="L341" t="s">
        <v>72</v>
      </c>
      <c r="M341" t="s">
        <v>126</v>
      </c>
      <c r="N341" s="2">
        <v>41369</v>
      </c>
      <c r="O341" s="2">
        <v>43254</v>
      </c>
      <c r="P341" t="s">
        <v>24</v>
      </c>
      <c r="Q341" t="s">
        <v>19</v>
      </c>
      <c r="R341" s="5" t="str">
        <f t="shared" si="16"/>
        <v>0.1</v>
      </c>
      <c r="S341" s="6" t="str">
        <f t="shared" si="17"/>
        <v/>
      </c>
      <c r="T341">
        <f>ROUND(INT(表1[[#This Row],[合同结束日期]]-表1[[#This Row],[合同起始日期]])/365,1)</f>
        <v>5.2</v>
      </c>
    </row>
    <row r="342" spans="1:20">
      <c r="A342" s="1">
        <v>42401</v>
      </c>
      <c r="B342" t="s">
        <v>176</v>
      </c>
      <c r="C342">
        <f t="shared" si="15"/>
        <v>-1</v>
      </c>
      <c r="D342" t="s">
        <v>184</v>
      </c>
      <c r="E342" s="4">
        <v>287062.8</v>
      </c>
      <c r="F342" s="4">
        <v>40877.742720000002</v>
      </c>
      <c r="G342" s="3">
        <v>0.14240000000000003</v>
      </c>
      <c r="H342" s="7">
        <v>1543.3483870967741</v>
      </c>
      <c r="I342" s="4">
        <v>219.77281032258065</v>
      </c>
      <c r="J342">
        <v>186</v>
      </c>
      <c r="K342" t="s">
        <v>44</v>
      </c>
      <c r="L342" t="s">
        <v>72</v>
      </c>
      <c r="M342" t="s">
        <v>71</v>
      </c>
      <c r="N342" s="2">
        <v>41334</v>
      </c>
      <c r="O342" s="2">
        <v>43229</v>
      </c>
      <c r="P342" t="s">
        <v>24</v>
      </c>
      <c r="Q342" t="s">
        <v>48</v>
      </c>
      <c r="R342" s="5" t="str">
        <f t="shared" si="16"/>
        <v>0.11</v>
      </c>
      <c r="S342" s="6" t="str">
        <f t="shared" si="17"/>
        <v/>
      </c>
      <c r="T342">
        <f>ROUND(INT(表1[[#This Row],[合同结束日期]]-表1[[#This Row],[合同起始日期]])/365,1)</f>
        <v>5.2</v>
      </c>
    </row>
    <row r="343" spans="1:20">
      <c r="A343" s="1">
        <v>42401</v>
      </c>
      <c r="B343" t="s">
        <v>176</v>
      </c>
      <c r="C343">
        <f t="shared" si="15"/>
        <v>-1</v>
      </c>
      <c r="D343" t="s">
        <v>333</v>
      </c>
      <c r="E343" s="4">
        <v>30528</v>
      </c>
      <c r="F343" s="4">
        <v>3052.7999999999997</v>
      </c>
      <c r="G343" s="3">
        <v>9.9999999999999992E-2</v>
      </c>
      <c r="H343" s="7">
        <v>12720</v>
      </c>
      <c r="I343" s="4">
        <v>1272</v>
      </c>
      <c r="J343">
        <v>2.4</v>
      </c>
      <c r="K343" t="s">
        <v>44</v>
      </c>
      <c r="L343" t="s">
        <v>46</v>
      </c>
      <c r="M343" t="s">
        <v>187</v>
      </c>
      <c r="N343" s="2">
        <v>41812</v>
      </c>
      <c r="O343" s="2">
        <v>42542</v>
      </c>
      <c r="P343" t="s">
        <v>18</v>
      </c>
      <c r="Q343" t="s">
        <v>19</v>
      </c>
      <c r="R343" s="5" t="str">
        <f t="shared" si="16"/>
        <v>0.1</v>
      </c>
      <c r="S343" s="6" t="str">
        <f t="shared" si="17"/>
        <v/>
      </c>
      <c r="T343">
        <f>ROUND(INT(表1[[#This Row],[合同结束日期]]-表1[[#This Row],[合同起始日期]])/365,1)</f>
        <v>2</v>
      </c>
    </row>
    <row r="344" spans="1:20">
      <c r="A344" s="1">
        <v>42401</v>
      </c>
      <c r="B344" t="s">
        <v>176</v>
      </c>
      <c r="C344">
        <f t="shared" si="15"/>
        <v>-1</v>
      </c>
      <c r="D344" t="s">
        <v>291</v>
      </c>
      <c r="E344" s="4">
        <v>92604</v>
      </c>
      <c r="F344" s="4">
        <v>8010.246000000001</v>
      </c>
      <c r="G344" s="3">
        <v>8.6500000000000007E-2</v>
      </c>
      <c r="H344" s="7">
        <v>4409.7142857142853</v>
      </c>
      <c r="I344" s="4">
        <v>381.44028571428578</v>
      </c>
      <c r="J344">
        <v>21</v>
      </c>
      <c r="K344" t="s">
        <v>60</v>
      </c>
      <c r="L344" t="s">
        <v>61</v>
      </c>
      <c r="M344" t="s">
        <v>234</v>
      </c>
      <c r="N344" s="2">
        <v>41547</v>
      </c>
      <c r="O344" s="2">
        <v>42642</v>
      </c>
      <c r="P344" t="s">
        <v>24</v>
      </c>
      <c r="Q344" t="s">
        <v>42</v>
      </c>
      <c r="R344" s="5" t="str">
        <f t="shared" si="16"/>
        <v>0.08</v>
      </c>
      <c r="S344" s="6" t="str">
        <f t="shared" si="17"/>
        <v/>
      </c>
      <c r="T344">
        <f>ROUND(INT(表1[[#This Row],[合同结束日期]]-表1[[#This Row],[合同起始日期]])/365,1)</f>
        <v>3</v>
      </c>
    </row>
    <row r="345" spans="1:20">
      <c r="A345" s="1">
        <v>42401</v>
      </c>
      <c r="B345" t="s">
        <v>176</v>
      </c>
      <c r="C345">
        <f t="shared" si="15"/>
        <v>-1</v>
      </c>
      <c r="D345" t="s">
        <v>472</v>
      </c>
      <c r="E345" s="4">
        <v>110763.59999999999</v>
      </c>
      <c r="F345" s="4">
        <v>17999.084999999999</v>
      </c>
      <c r="G345" s="3">
        <v>0.16250000000000001</v>
      </c>
      <c r="H345" s="7">
        <v>507.15934065934061</v>
      </c>
      <c r="I345" s="4">
        <v>82.413392857142853</v>
      </c>
      <c r="J345">
        <v>218.4</v>
      </c>
      <c r="K345" t="s">
        <v>60</v>
      </c>
      <c r="L345" t="s">
        <v>107</v>
      </c>
      <c r="M345" t="s">
        <v>299</v>
      </c>
      <c r="N345" s="2">
        <v>42237</v>
      </c>
      <c r="O345" s="2">
        <v>42602</v>
      </c>
      <c r="P345" t="s">
        <v>14</v>
      </c>
      <c r="Q345">
        <v>0</v>
      </c>
      <c r="R345" s="5">
        <f t="shared" si="16"/>
        <v>0</v>
      </c>
      <c r="S345" s="6" t="str">
        <f t="shared" si="17"/>
        <v/>
      </c>
      <c r="T345">
        <f>ROUND(INT(表1[[#This Row],[合同结束日期]]-表1[[#This Row],[合同起始日期]])/365,1)</f>
        <v>1</v>
      </c>
    </row>
    <row r="346" spans="1:20">
      <c r="A346" s="1">
        <v>42401</v>
      </c>
      <c r="B346" t="s">
        <v>176</v>
      </c>
      <c r="C346">
        <f t="shared" si="15"/>
        <v>-1</v>
      </c>
      <c r="D346" t="s">
        <v>322</v>
      </c>
      <c r="E346" s="4">
        <v>42870</v>
      </c>
      <c r="F346" s="4">
        <v>5941.7819999999992</v>
      </c>
      <c r="G346" s="3">
        <v>0.13859999999999997</v>
      </c>
      <c r="H346" s="7">
        <v>1429</v>
      </c>
      <c r="I346" s="4">
        <v>198.05939999999998</v>
      </c>
      <c r="J346">
        <v>30</v>
      </c>
      <c r="K346" t="s">
        <v>60</v>
      </c>
      <c r="L346" t="s">
        <v>107</v>
      </c>
      <c r="M346" t="s">
        <v>323</v>
      </c>
      <c r="N346" s="2">
        <v>41730</v>
      </c>
      <c r="O346" s="2">
        <v>42460</v>
      </c>
      <c r="P346" t="s">
        <v>14</v>
      </c>
      <c r="Q346">
        <v>0</v>
      </c>
      <c r="R346" s="5">
        <f t="shared" si="16"/>
        <v>0</v>
      </c>
      <c r="S346" s="6" t="str">
        <f t="shared" si="17"/>
        <v/>
      </c>
      <c r="T346">
        <f>ROUND(INT(表1[[#This Row],[合同结束日期]]-表1[[#This Row],[合同起始日期]])/365,1)</f>
        <v>2</v>
      </c>
    </row>
    <row r="347" spans="1:20">
      <c r="A347" s="1">
        <v>42401</v>
      </c>
      <c r="B347" t="s">
        <v>176</v>
      </c>
      <c r="C347">
        <f t="shared" si="15"/>
        <v>-1</v>
      </c>
      <c r="D347" t="s">
        <v>331</v>
      </c>
      <c r="E347" s="4">
        <v>319167.59999999998</v>
      </c>
      <c r="F347" s="4">
        <v>5872.6838399999997</v>
      </c>
      <c r="G347" s="3">
        <v>1.84E-2</v>
      </c>
      <c r="H347" s="7">
        <v>22164.416666666668</v>
      </c>
      <c r="I347" s="4">
        <v>407.82526666666666</v>
      </c>
      <c r="J347">
        <v>14.399999999999999</v>
      </c>
      <c r="K347" t="s">
        <v>60</v>
      </c>
      <c r="L347" t="s">
        <v>107</v>
      </c>
      <c r="M347" t="s">
        <v>332</v>
      </c>
      <c r="N347" s="2">
        <v>42158</v>
      </c>
      <c r="O347" s="2">
        <v>42523</v>
      </c>
      <c r="P347" t="s">
        <v>14</v>
      </c>
      <c r="Q347">
        <v>0</v>
      </c>
      <c r="R347" s="5">
        <f t="shared" si="16"/>
        <v>0</v>
      </c>
      <c r="S347" s="6" t="str">
        <f t="shared" si="17"/>
        <v/>
      </c>
      <c r="T347">
        <f>ROUND(INT(表1[[#This Row],[合同结束日期]]-表1[[#This Row],[合同起始日期]])/365,1)</f>
        <v>1</v>
      </c>
    </row>
    <row r="348" spans="1:20">
      <c r="A348" s="1">
        <v>42401</v>
      </c>
      <c r="B348" t="s">
        <v>176</v>
      </c>
      <c r="C348">
        <f t="shared" si="15"/>
        <v>-1</v>
      </c>
      <c r="D348" t="s">
        <v>437</v>
      </c>
      <c r="E348" s="4">
        <v>11154</v>
      </c>
      <c r="F348" s="4">
        <v>5999.7366000000011</v>
      </c>
      <c r="G348" s="3">
        <v>0.53790000000000004</v>
      </c>
      <c r="H348" s="7">
        <v>546.76470588235293</v>
      </c>
      <c r="I348" s="4">
        <v>294.10473529411775</v>
      </c>
      <c r="J348">
        <v>20.399999999999999</v>
      </c>
      <c r="K348" t="s">
        <v>60</v>
      </c>
      <c r="L348" t="s">
        <v>61</v>
      </c>
      <c r="M348" t="s">
        <v>60</v>
      </c>
      <c r="N348" s="2">
        <v>42175</v>
      </c>
      <c r="O348" s="2">
        <v>42540</v>
      </c>
      <c r="P348" t="s">
        <v>14</v>
      </c>
      <c r="Q348">
        <v>0</v>
      </c>
      <c r="R348" s="5">
        <f t="shared" si="16"/>
        <v>0</v>
      </c>
      <c r="S348" s="6" t="str">
        <f t="shared" si="17"/>
        <v/>
      </c>
      <c r="T348">
        <f>ROUND(INT(表1[[#This Row],[合同结束日期]]-表1[[#This Row],[合同起始日期]])/365,1)</f>
        <v>1</v>
      </c>
    </row>
    <row r="349" spans="1:20">
      <c r="A349" s="1">
        <v>42430</v>
      </c>
      <c r="B349" t="s">
        <v>176</v>
      </c>
      <c r="C349">
        <f t="shared" si="15"/>
        <v>-1</v>
      </c>
      <c r="D349" t="s">
        <v>432</v>
      </c>
      <c r="E349" s="4">
        <v>40657.199999999997</v>
      </c>
      <c r="F349" s="4">
        <v>20161.905479999998</v>
      </c>
      <c r="G349" s="3">
        <v>0.49589999999999995</v>
      </c>
      <c r="H349" s="7">
        <v>705.85416666666674</v>
      </c>
      <c r="I349" s="4">
        <v>350.03308125000001</v>
      </c>
      <c r="J349">
        <v>57.599999999999994</v>
      </c>
      <c r="K349" t="s">
        <v>60</v>
      </c>
      <c r="L349" t="s">
        <v>61</v>
      </c>
      <c r="M349" t="s">
        <v>179</v>
      </c>
      <c r="N349" s="2">
        <v>42134</v>
      </c>
      <c r="O349" s="2">
        <v>42864</v>
      </c>
      <c r="P349" t="s">
        <v>24</v>
      </c>
      <c r="Q349" t="s">
        <v>56</v>
      </c>
      <c r="R349" s="5" t="str">
        <f t="shared" si="16"/>
        <v>0.17</v>
      </c>
      <c r="S349" s="6" t="str">
        <f t="shared" si="17"/>
        <v/>
      </c>
      <c r="T349">
        <f>ROUND(INT(表1[[#This Row],[合同结束日期]]-表1[[#This Row],[合同起始日期]])/365,1)</f>
        <v>2</v>
      </c>
    </row>
    <row r="350" spans="1:20">
      <c r="A350" s="1">
        <v>42430</v>
      </c>
      <c r="B350" t="s">
        <v>176</v>
      </c>
      <c r="C350">
        <f t="shared" si="15"/>
        <v>-1</v>
      </c>
      <c r="D350" t="s">
        <v>178</v>
      </c>
      <c r="E350" s="4">
        <v>352447.2</v>
      </c>
      <c r="F350" s="4">
        <v>19314.10656</v>
      </c>
      <c r="G350" s="3">
        <v>5.4800000000000001E-2</v>
      </c>
      <c r="H350" s="7">
        <v>6384.9130434782619</v>
      </c>
      <c r="I350" s="4">
        <v>349.89323478260872</v>
      </c>
      <c r="J350">
        <v>55.199999999999996</v>
      </c>
      <c r="K350" t="s">
        <v>60</v>
      </c>
      <c r="L350" t="s">
        <v>61</v>
      </c>
      <c r="M350" t="s">
        <v>179</v>
      </c>
      <c r="N350" s="2">
        <v>41255</v>
      </c>
      <c r="O350" s="2">
        <v>42499</v>
      </c>
      <c r="P350" t="s">
        <v>24</v>
      </c>
      <c r="Q350" t="s">
        <v>180</v>
      </c>
      <c r="R350" s="5" t="str">
        <f t="shared" si="16"/>
        <v>0.03</v>
      </c>
      <c r="S350" s="6" t="str">
        <f t="shared" si="17"/>
        <v/>
      </c>
      <c r="T350">
        <f>ROUND(INT(表1[[#This Row],[合同结束日期]]-表1[[#This Row],[合同起始日期]])/365,1)</f>
        <v>3.4</v>
      </c>
    </row>
    <row r="351" spans="1:20">
      <c r="A351" s="1">
        <v>42430</v>
      </c>
      <c r="B351" t="s">
        <v>176</v>
      </c>
      <c r="C351">
        <f t="shared" si="15"/>
        <v>-1</v>
      </c>
      <c r="D351" t="s">
        <v>181</v>
      </c>
      <c r="E351" s="4">
        <v>219492</v>
      </c>
      <c r="F351" s="4">
        <v>42932.635199999997</v>
      </c>
      <c r="G351" s="3">
        <v>0.1956</v>
      </c>
      <c r="H351" s="7">
        <v>869.09626532357697</v>
      </c>
      <c r="I351" s="4">
        <v>169.99522949729163</v>
      </c>
      <c r="J351">
        <v>252.55199999999999</v>
      </c>
      <c r="K351" t="s">
        <v>44</v>
      </c>
      <c r="L351" t="s">
        <v>72</v>
      </c>
      <c r="M351" t="s">
        <v>71</v>
      </c>
      <c r="N351" s="2">
        <v>41268</v>
      </c>
      <c r="O351" s="2">
        <v>43229</v>
      </c>
      <c r="P351" t="s">
        <v>24</v>
      </c>
      <c r="Q351" t="s">
        <v>123</v>
      </c>
      <c r="R351" s="5" t="str">
        <f t="shared" si="16"/>
        <v>0.09</v>
      </c>
      <c r="S351" s="6" t="str">
        <f t="shared" si="17"/>
        <v/>
      </c>
      <c r="T351">
        <f>ROUND(INT(表1[[#This Row],[合同结束日期]]-表1[[#This Row],[合同起始日期]])/365,1)</f>
        <v>5.4</v>
      </c>
    </row>
    <row r="352" spans="1:20">
      <c r="A352" s="1">
        <v>42430</v>
      </c>
      <c r="B352" t="s">
        <v>176</v>
      </c>
      <c r="C352">
        <f t="shared" si="15"/>
        <v>-1</v>
      </c>
      <c r="D352" t="s">
        <v>182</v>
      </c>
      <c r="E352" s="4">
        <v>330918.95999999996</v>
      </c>
      <c r="F352" s="4">
        <v>30279.084839999996</v>
      </c>
      <c r="G352" s="3">
        <v>9.1499999999999998E-2</v>
      </c>
      <c r="H352" s="7">
        <v>2206.1263999999996</v>
      </c>
      <c r="I352" s="4">
        <v>201.86056559999997</v>
      </c>
      <c r="J352">
        <v>150</v>
      </c>
      <c r="K352" t="s">
        <v>44</v>
      </c>
      <c r="L352" t="s">
        <v>72</v>
      </c>
      <c r="M352" t="s">
        <v>71</v>
      </c>
      <c r="N352" s="2">
        <v>41299</v>
      </c>
      <c r="O352" s="2">
        <v>43229</v>
      </c>
      <c r="P352" t="s">
        <v>24</v>
      </c>
      <c r="Q352" t="s">
        <v>433</v>
      </c>
      <c r="R352" s="5" t="str">
        <f t="shared" si="16"/>
        <v>0.09</v>
      </c>
      <c r="S352" s="6" t="str">
        <f t="shared" si="17"/>
        <v>0.04</v>
      </c>
      <c r="T352">
        <f>ROUND(INT(表1[[#This Row],[合同结束日期]]-表1[[#This Row],[合同起始日期]])/365,1)</f>
        <v>5.3</v>
      </c>
    </row>
    <row r="353" spans="1:20">
      <c r="A353" s="1">
        <v>42430</v>
      </c>
      <c r="B353" t="s">
        <v>176</v>
      </c>
      <c r="C353">
        <f t="shared" si="15"/>
        <v>-1</v>
      </c>
      <c r="D353" t="s">
        <v>249</v>
      </c>
      <c r="E353" s="4">
        <v>621865.19999999995</v>
      </c>
      <c r="F353" s="4">
        <v>72011.990160000001</v>
      </c>
      <c r="G353" s="3">
        <v>0.11580000000000001</v>
      </c>
      <c r="H353" s="7">
        <v>1898.2454212454213</v>
      </c>
      <c r="I353" s="4">
        <v>219.81681978021982</v>
      </c>
      <c r="J353">
        <v>327.59999999999997</v>
      </c>
      <c r="K353" t="s">
        <v>44</v>
      </c>
      <c r="L353" t="s">
        <v>72</v>
      </c>
      <c r="M353" t="s">
        <v>126</v>
      </c>
      <c r="N353" s="2">
        <v>41369</v>
      </c>
      <c r="O353" s="2">
        <v>43254</v>
      </c>
      <c r="P353" t="s">
        <v>24</v>
      </c>
      <c r="Q353" t="s">
        <v>19</v>
      </c>
      <c r="R353" s="5" t="str">
        <f t="shared" si="16"/>
        <v>0.1</v>
      </c>
      <c r="S353" s="6" t="str">
        <f t="shared" si="17"/>
        <v/>
      </c>
      <c r="T353">
        <f>ROUND(INT(表1[[#This Row],[合同结束日期]]-表1[[#This Row],[合同起始日期]])/365,1)</f>
        <v>5.2</v>
      </c>
    </row>
    <row r="354" spans="1:20">
      <c r="A354" s="1">
        <v>42430</v>
      </c>
      <c r="B354" t="s">
        <v>176</v>
      </c>
      <c r="C354">
        <f t="shared" si="15"/>
        <v>-1</v>
      </c>
      <c r="D354" t="s">
        <v>184</v>
      </c>
      <c r="E354" s="4">
        <v>279865.2</v>
      </c>
      <c r="F354" s="4">
        <v>40076.696639999995</v>
      </c>
      <c r="G354" s="3">
        <v>0.14319999999999997</v>
      </c>
      <c r="H354" s="7">
        <v>1504.6516129032259</v>
      </c>
      <c r="I354" s="4">
        <v>215.46611096774191</v>
      </c>
      <c r="J354">
        <v>186</v>
      </c>
      <c r="K354" t="s">
        <v>44</v>
      </c>
      <c r="L354" t="s">
        <v>72</v>
      </c>
      <c r="M354" t="s">
        <v>71</v>
      </c>
      <c r="N354" s="2">
        <v>41334</v>
      </c>
      <c r="O354" s="2">
        <v>43229</v>
      </c>
      <c r="P354" t="s">
        <v>24</v>
      </c>
      <c r="Q354" t="s">
        <v>48</v>
      </c>
      <c r="R354" s="5" t="str">
        <f t="shared" si="16"/>
        <v>0.11</v>
      </c>
      <c r="S354" s="6" t="str">
        <f t="shared" si="17"/>
        <v/>
      </c>
      <c r="T354">
        <f>ROUND(INT(表1[[#This Row],[合同结束日期]]-表1[[#This Row],[合同起始日期]])/365,1)</f>
        <v>5.2</v>
      </c>
    </row>
    <row r="355" spans="1:20">
      <c r="A355" s="1">
        <v>42430</v>
      </c>
      <c r="B355" t="s">
        <v>176</v>
      </c>
      <c r="C355">
        <f t="shared" si="15"/>
        <v>-1</v>
      </c>
      <c r="D355" t="s">
        <v>333</v>
      </c>
      <c r="E355" s="4">
        <v>38232</v>
      </c>
      <c r="F355" s="4">
        <v>3823.2</v>
      </c>
      <c r="G355" s="3">
        <v>9.9999999999999992E-2</v>
      </c>
      <c r="H355" s="7">
        <v>15930</v>
      </c>
      <c r="I355" s="4">
        <v>1593</v>
      </c>
      <c r="J355">
        <v>2.4</v>
      </c>
      <c r="K355" t="s">
        <v>44</v>
      </c>
      <c r="L355" t="s">
        <v>46</v>
      </c>
      <c r="M355" t="s">
        <v>187</v>
      </c>
      <c r="N355" s="2">
        <v>41812</v>
      </c>
      <c r="O355" s="2">
        <v>42542</v>
      </c>
      <c r="P355" t="s">
        <v>18</v>
      </c>
      <c r="Q355" t="s">
        <v>19</v>
      </c>
      <c r="R355" s="5" t="str">
        <f t="shared" si="16"/>
        <v>0.1</v>
      </c>
      <c r="S355" s="6" t="str">
        <f t="shared" si="17"/>
        <v/>
      </c>
      <c r="T355">
        <f>ROUND(INT(表1[[#This Row],[合同结束日期]]-表1[[#This Row],[合同起始日期]])/365,1)</f>
        <v>2</v>
      </c>
    </row>
    <row r="356" spans="1:20">
      <c r="A356" s="1">
        <v>42430</v>
      </c>
      <c r="B356" t="s">
        <v>176</v>
      </c>
      <c r="C356">
        <f t="shared" si="15"/>
        <v>-1</v>
      </c>
      <c r="D356" t="s">
        <v>291</v>
      </c>
      <c r="E356" s="4">
        <v>71948.399999999994</v>
      </c>
      <c r="F356" s="4">
        <v>6957.4102799999991</v>
      </c>
      <c r="G356" s="3">
        <v>9.6699999999999994E-2</v>
      </c>
      <c r="H356" s="7">
        <v>3426.1142857142854</v>
      </c>
      <c r="I356" s="4">
        <v>331.30525142857141</v>
      </c>
      <c r="J356">
        <v>21</v>
      </c>
      <c r="K356" t="s">
        <v>60</v>
      </c>
      <c r="L356" t="s">
        <v>61</v>
      </c>
      <c r="M356" t="s">
        <v>234</v>
      </c>
      <c r="N356" s="2">
        <v>41547</v>
      </c>
      <c r="O356" s="2">
        <v>42642</v>
      </c>
      <c r="P356" t="s">
        <v>24</v>
      </c>
      <c r="Q356" t="s">
        <v>42</v>
      </c>
      <c r="R356" s="5" t="str">
        <f t="shared" si="16"/>
        <v>0.08</v>
      </c>
      <c r="S356" s="6" t="str">
        <f t="shared" si="17"/>
        <v/>
      </c>
      <c r="T356">
        <f>ROUND(INT(表1[[#This Row],[合同结束日期]]-表1[[#This Row],[合同起始日期]])/365,1)</f>
        <v>3</v>
      </c>
    </row>
    <row r="357" spans="1:20">
      <c r="A357" s="1">
        <v>42430</v>
      </c>
      <c r="B357" t="s">
        <v>176</v>
      </c>
      <c r="C357">
        <f t="shared" si="15"/>
        <v>-1</v>
      </c>
      <c r="D357" t="s">
        <v>472</v>
      </c>
      <c r="E357" s="4">
        <v>118159.2</v>
      </c>
      <c r="F357" s="4">
        <v>17995.646159999997</v>
      </c>
      <c r="G357" s="3">
        <v>0.15229999999999996</v>
      </c>
      <c r="H357" s="7">
        <v>541.02197802197804</v>
      </c>
      <c r="I357" s="4">
        <v>82.397647252747234</v>
      </c>
      <c r="J357">
        <v>218.4</v>
      </c>
      <c r="K357" t="s">
        <v>60</v>
      </c>
      <c r="L357" t="s">
        <v>107</v>
      </c>
      <c r="M357" t="s">
        <v>299</v>
      </c>
      <c r="N357" s="2">
        <v>42237</v>
      </c>
      <c r="O357" s="2">
        <v>42602</v>
      </c>
      <c r="P357" t="s">
        <v>14</v>
      </c>
      <c r="Q357">
        <v>0</v>
      </c>
      <c r="R357" s="5">
        <f t="shared" si="16"/>
        <v>0</v>
      </c>
      <c r="S357" s="6" t="str">
        <f t="shared" si="17"/>
        <v/>
      </c>
      <c r="T357">
        <f>ROUND(INT(表1[[#This Row],[合同结束日期]]-表1[[#This Row],[合同起始日期]])/365,1)</f>
        <v>1</v>
      </c>
    </row>
    <row r="358" spans="1:20">
      <c r="A358" s="1">
        <v>42430</v>
      </c>
      <c r="B358" t="s">
        <v>176</v>
      </c>
      <c r="C358">
        <f t="shared" si="15"/>
        <v>-1</v>
      </c>
      <c r="D358" t="s">
        <v>322</v>
      </c>
      <c r="E358" s="4">
        <v>49756.799999999996</v>
      </c>
      <c r="F358" s="4">
        <v>5940.9619199999997</v>
      </c>
      <c r="G358" s="3">
        <v>0.11940000000000001</v>
      </c>
      <c r="H358" s="7">
        <v>1658.56</v>
      </c>
      <c r="I358" s="4">
        <v>198.03206399999999</v>
      </c>
      <c r="J358">
        <v>30</v>
      </c>
      <c r="K358" t="s">
        <v>60</v>
      </c>
      <c r="L358" t="s">
        <v>107</v>
      </c>
      <c r="M358" t="s">
        <v>323</v>
      </c>
      <c r="N358" s="2">
        <v>41730</v>
      </c>
      <c r="O358" s="2">
        <v>42825</v>
      </c>
      <c r="P358" t="s">
        <v>14</v>
      </c>
      <c r="Q358">
        <v>0</v>
      </c>
      <c r="R358" s="5">
        <f t="shared" si="16"/>
        <v>0</v>
      </c>
      <c r="S358" s="6" t="str">
        <f t="shared" si="17"/>
        <v/>
      </c>
      <c r="T358">
        <f>ROUND(INT(表1[[#This Row],[合同结束日期]]-表1[[#This Row],[合同起始日期]])/365,1)</f>
        <v>3</v>
      </c>
    </row>
    <row r="359" spans="1:20">
      <c r="A359" s="1">
        <v>42430</v>
      </c>
      <c r="B359" t="s">
        <v>176</v>
      </c>
      <c r="C359">
        <f t="shared" si="15"/>
        <v>-1</v>
      </c>
      <c r="D359" t="s">
        <v>331</v>
      </c>
      <c r="E359" s="4">
        <v>47749.2</v>
      </c>
      <c r="F359" s="4">
        <v>5877.92652</v>
      </c>
      <c r="G359" s="3">
        <v>0.1231</v>
      </c>
      <c r="H359" s="7">
        <v>3315.916666666667</v>
      </c>
      <c r="I359" s="4">
        <v>408.18934166666668</v>
      </c>
      <c r="J359">
        <v>14.399999999999999</v>
      </c>
      <c r="K359" t="s">
        <v>60</v>
      </c>
      <c r="L359" t="s">
        <v>107</v>
      </c>
      <c r="M359" t="s">
        <v>332</v>
      </c>
      <c r="N359" s="2">
        <v>42158</v>
      </c>
      <c r="O359" s="2">
        <v>42523</v>
      </c>
      <c r="P359" t="s">
        <v>14</v>
      </c>
      <c r="Q359">
        <v>0</v>
      </c>
      <c r="R359" s="5">
        <f t="shared" si="16"/>
        <v>0</v>
      </c>
      <c r="S359" s="6" t="str">
        <f t="shared" si="17"/>
        <v/>
      </c>
      <c r="T359">
        <f>ROUND(INT(表1[[#This Row],[合同结束日期]]-表1[[#This Row],[合同起始日期]])/365,1)</f>
        <v>1</v>
      </c>
    </row>
    <row r="360" spans="1:20">
      <c r="A360" s="1">
        <v>42430</v>
      </c>
      <c r="B360" t="s">
        <v>176</v>
      </c>
      <c r="C360">
        <f t="shared" si="15"/>
        <v>-1</v>
      </c>
      <c r="D360" t="s">
        <v>437</v>
      </c>
      <c r="E360" s="4">
        <v>10951.199999999999</v>
      </c>
      <c r="F360" s="4">
        <v>6000.1624799999991</v>
      </c>
      <c r="G360" s="3">
        <v>0.54789999999999994</v>
      </c>
      <c r="H360" s="7">
        <v>536.82352941176464</v>
      </c>
      <c r="I360" s="4">
        <v>294.12561176470587</v>
      </c>
      <c r="J360">
        <v>20.399999999999999</v>
      </c>
      <c r="K360" t="s">
        <v>60</v>
      </c>
      <c r="L360" t="s">
        <v>61</v>
      </c>
      <c r="M360" t="s">
        <v>60</v>
      </c>
      <c r="N360" s="2">
        <v>42175</v>
      </c>
      <c r="O360" s="2">
        <v>42540</v>
      </c>
      <c r="P360" t="s">
        <v>14</v>
      </c>
      <c r="Q360">
        <v>0</v>
      </c>
      <c r="R360" s="5">
        <f t="shared" si="16"/>
        <v>0</v>
      </c>
      <c r="S360" s="6" t="str">
        <f t="shared" si="17"/>
        <v/>
      </c>
      <c r="T360">
        <f>ROUND(INT(表1[[#This Row],[合同结束日期]]-表1[[#This Row],[合同起始日期]])/365,1)</f>
        <v>1</v>
      </c>
    </row>
    <row r="361" spans="1:20">
      <c r="A361" s="1">
        <v>42461</v>
      </c>
      <c r="B361" t="s">
        <v>176</v>
      </c>
      <c r="C361">
        <f t="shared" si="15"/>
        <v>-1</v>
      </c>
      <c r="D361" t="s">
        <v>178</v>
      </c>
      <c r="E361" s="4">
        <v>303007.8</v>
      </c>
      <c r="F361" s="4">
        <v>19331.897639999999</v>
      </c>
      <c r="G361" s="3">
        <v>6.3799999999999996E-2</v>
      </c>
      <c r="H361" s="7">
        <v>5489.271739130435</v>
      </c>
      <c r="I361" s="4">
        <v>350.21553695652176</v>
      </c>
      <c r="J361">
        <v>55.199999999999996</v>
      </c>
      <c r="K361" t="s">
        <v>60</v>
      </c>
      <c r="L361" t="s">
        <v>61</v>
      </c>
      <c r="M361" t="s">
        <v>179</v>
      </c>
      <c r="N361" s="2">
        <v>41255</v>
      </c>
      <c r="O361" s="2">
        <v>42499</v>
      </c>
      <c r="P361" t="s">
        <v>24</v>
      </c>
      <c r="Q361" t="s">
        <v>180</v>
      </c>
      <c r="R361" s="5" t="str">
        <f t="shared" si="16"/>
        <v>0.03</v>
      </c>
      <c r="S361" s="6" t="str">
        <f t="shared" si="17"/>
        <v/>
      </c>
      <c r="T361">
        <f>ROUND(INT(表1[[#This Row],[合同结束日期]]-表1[[#This Row],[合同起始日期]])/365,1)</f>
        <v>3.4</v>
      </c>
    </row>
    <row r="362" spans="1:20">
      <c r="A362" s="1">
        <v>42461</v>
      </c>
      <c r="B362" t="s">
        <v>176</v>
      </c>
      <c r="C362">
        <f t="shared" si="15"/>
        <v>-1</v>
      </c>
      <c r="D362" t="s">
        <v>181</v>
      </c>
      <c r="E362" s="4">
        <v>227716.8</v>
      </c>
      <c r="F362" s="4">
        <v>42924.616800000003</v>
      </c>
      <c r="G362" s="3">
        <v>0.18850000000000003</v>
      </c>
      <c r="H362" s="7">
        <v>901.66302385251356</v>
      </c>
      <c r="I362" s="4">
        <v>169.96347999619883</v>
      </c>
      <c r="J362">
        <v>252.55199999999999</v>
      </c>
      <c r="K362" t="s">
        <v>44</v>
      </c>
      <c r="L362" t="s">
        <v>72</v>
      </c>
      <c r="M362" t="s">
        <v>71</v>
      </c>
      <c r="N362" s="2">
        <v>41268</v>
      </c>
      <c r="O362" s="2">
        <v>43229</v>
      </c>
      <c r="P362" t="s">
        <v>24</v>
      </c>
      <c r="Q362" t="s">
        <v>123</v>
      </c>
      <c r="R362" s="5" t="str">
        <f t="shared" si="16"/>
        <v>0.09</v>
      </c>
      <c r="S362" s="6" t="str">
        <f t="shared" si="17"/>
        <v/>
      </c>
      <c r="T362">
        <f>ROUND(INT(表1[[#This Row],[合同结束日期]]-表1[[#This Row],[合同起始日期]])/365,1)</f>
        <v>5.4</v>
      </c>
    </row>
    <row r="363" spans="1:20">
      <c r="A363" s="1">
        <v>42461</v>
      </c>
      <c r="B363" t="s">
        <v>176</v>
      </c>
      <c r="C363">
        <f t="shared" si="15"/>
        <v>-1</v>
      </c>
      <c r="D363" t="s">
        <v>182</v>
      </c>
      <c r="E363" s="4">
        <v>363857.16</v>
      </c>
      <c r="F363" s="4">
        <v>28490.015627999997</v>
      </c>
      <c r="G363" s="3">
        <v>7.8299999999999995E-2</v>
      </c>
      <c r="H363" s="7">
        <v>2425.7143999999998</v>
      </c>
      <c r="I363" s="4">
        <v>189.93343751999998</v>
      </c>
      <c r="J363">
        <v>150</v>
      </c>
      <c r="K363" t="s">
        <v>44</v>
      </c>
      <c r="L363" t="s">
        <v>72</v>
      </c>
      <c r="M363" t="s">
        <v>71</v>
      </c>
      <c r="N363" s="2">
        <v>41299</v>
      </c>
      <c r="O363" s="2">
        <v>43229</v>
      </c>
      <c r="P363" t="s">
        <v>24</v>
      </c>
      <c r="Q363" t="s">
        <v>433</v>
      </c>
      <c r="R363" s="5" t="str">
        <f t="shared" si="16"/>
        <v>0.09</v>
      </c>
      <c r="S363" s="6" t="str">
        <f t="shared" si="17"/>
        <v>0.04</v>
      </c>
      <c r="T363">
        <f>ROUND(INT(表1[[#This Row],[合同结束日期]]-表1[[#This Row],[合同起始日期]])/365,1)</f>
        <v>5.3</v>
      </c>
    </row>
    <row r="364" spans="1:20">
      <c r="A364" s="1">
        <v>42461</v>
      </c>
      <c r="B364" t="s">
        <v>176</v>
      </c>
      <c r="C364">
        <f t="shared" si="15"/>
        <v>-1</v>
      </c>
      <c r="D364" t="s">
        <v>249</v>
      </c>
      <c r="E364" s="4">
        <v>664009.19999999995</v>
      </c>
      <c r="F364" s="4">
        <v>77224.269960000005</v>
      </c>
      <c r="G364" s="3">
        <v>0.11630000000000001</v>
      </c>
      <c r="H364" s="7">
        <v>2026.8901098901099</v>
      </c>
      <c r="I364" s="4">
        <v>235.72731978021983</v>
      </c>
      <c r="J364">
        <v>327.59999999999997</v>
      </c>
      <c r="K364" t="s">
        <v>44</v>
      </c>
      <c r="L364" t="s">
        <v>72</v>
      </c>
      <c r="M364" t="s">
        <v>126</v>
      </c>
      <c r="N364" s="2">
        <v>41369</v>
      </c>
      <c r="O364" s="2">
        <v>43254</v>
      </c>
      <c r="P364" t="s">
        <v>24</v>
      </c>
      <c r="Q364" t="s">
        <v>19</v>
      </c>
      <c r="R364" s="5" t="str">
        <f t="shared" si="16"/>
        <v>0.1</v>
      </c>
      <c r="S364" s="6" t="str">
        <f t="shared" si="17"/>
        <v/>
      </c>
      <c r="T364">
        <f>ROUND(INT(表1[[#This Row],[合同结束日期]]-表1[[#This Row],[合同起始日期]])/365,1)</f>
        <v>5.2</v>
      </c>
    </row>
    <row r="365" spans="1:20">
      <c r="A365" s="1">
        <v>42461</v>
      </c>
      <c r="B365" t="s">
        <v>176</v>
      </c>
      <c r="C365">
        <f t="shared" si="15"/>
        <v>-1</v>
      </c>
      <c r="D365" t="s">
        <v>184</v>
      </c>
      <c r="E365" s="4">
        <v>287888.44799999997</v>
      </c>
      <c r="F365" s="4">
        <v>41254.414598400006</v>
      </c>
      <c r="G365" s="3">
        <v>0.14330000000000004</v>
      </c>
      <c r="H365" s="7">
        <v>1547.7873548387095</v>
      </c>
      <c r="I365" s="4">
        <v>221.79792794838713</v>
      </c>
      <c r="J365">
        <v>186</v>
      </c>
      <c r="K365" t="s">
        <v>44</v>
      </c>
      <c r="L365" t="s">
        <v>72</v>
      </c>
      <c r="M365" t="s">
        <v>71</v>
      </c>
      <c r="N365" s="2">
        <v>41334</v>
      </c>
      <c r="O365" s="2">
        <v>43229</v>
      </c>
      <c r="P365" t="s">
        <v>24</v>
      </c>
      <c r="Q365" t="s">
        <v>48</v>
      </c>
      <c r="R365" s="5" t="str">
        <f t="shared" si="16"/>
        <v>0.11</v>
      </c>
      <c r="S365" s="6" t="str">
        <f t="shared" si="17"/>
        <v/>
      </c>
      <c r="T365">
        <f>ROUND(INT(表1[[#This Row],[合同结束日期]]-表1[[#This Row],[合同起始日期]])/365,1)</f>
        <v>5.2</v>
      </c>
    </row>
    <row r="366" spans="1:20">
      <c r="A366" s="1">
        <v>42461</v>
      </c>
      <c r="B366" t="s">
        <v>176</v>
      </c>
      <c r="C366">
        <f t="shared" si="15"/>
        <v>-1</v>
      </c>
      <c r="D366" t="s">
        <v>333</v>
      </c>
      <c r="E366" s="4">
        <v>43764</v>
      </c>
      <c r="F366" s="4">
        <v>4477.0571999999993</v>
      </c>
      <c r="G366" s="3">
        <v>0.10229999999999999</v>
      </c>
      <c r="H366" s="7">
        <v>18235</v>
      </c>
      <c r="I366" s="4">
        <v>1865.4404999999997</v>
      </c>
      <c r="J366">
        <v>2.4</v>
      </c>
      <c r="K366" t="s">
        <v>44</v>
      </c>
      <c r="L366" t="s">
        <v>46</v>
      </c>
      <c r="M366" t="s">
        <v>187</v>
      </c>
      <c r="N366" s="2">
        <v>41812</v>
      </c>
      <c r="O366" s="2">
        <v>42807</v>
      </c>
      <c r="P366" t="s">
        <v>18</v>
      </c>
      <c r="Q366" t="s">
        <v>19</v>
      </c>
      <c r="R366" s="5" t="str">
        <f t="shared" si="16"/>
        <v>0.1</v>
      </c>
      <c r="S366" s="6" t="str">
        <f t="shared" si="17"/>
        <v/>
      </c>
      <c r="T366">
        <f>ROUND(INT(表1[[#This Row],[合同结束日期]]-表1[[#This Row],[合同起始日期]])/365,1)</f>
        <v>2.7</v>
      </c>
    </row>
    <row r="367" spans="1:20">
      <c r="A367" s="1">
        <v>42461</v>
      </c>
      <c r="B367" t="s">
        <v>176</v>
      </c>
      <c r="C367">
        <f t="shared" si="15"/>
        <v>-1</v>
      </c>
      <c r="D367" t="s">
        <v>291</v>
      </c>
      <c r="E367" s="4">
        <v>45334.799999999996</v>
      </c>
      <c r="F367" s="4">
        <v>6958.8918000000003</v>
      </c>
      <c r="G367" s="3">
        <v>0.15350000000000003</v>
      </c>
      <c r="H367" s="7">
        <v>2158.7999999999997</v>
      </c>
      <c r="I367" s="4">
        <v>331.37580000000003</v>
      </c>
      <c r="J367">
        <v>21</v>
      </c>
      <c r="K367" t="s">
        <v>60</v>
      </c>
      <c r="L367" t="s">
        <v>61</v>
      </c>
      <c r="M367" t="s">
        <v>234</v>
      </c>
      <c r="N367" s="2">
        <v>41547</v>
      </c>
      <c r="O367" s="2">
        <v>42642</v>
      </c>
      <c r="P367" t="s">
        <v>24</v>
      </c>
      <c r="Q367" t="s">
        <v>42</v>
      </c>
      <c r="R367" s="5" t="str">
        <f t="shared" si="16"/>
        <v>0.08</v>
      </c>
      <c r="S367" s="6" t="str">
        <f t="shared" si="17"/>
        <v/>
      </c>
      <c r="T367">
        <f>ROUND(INT(表1[[#This Row],[合同结束日期]]-表1[[#This Row],[合同起始日期]])/365,1)</f>
        <v>3</v>
      </c>
    </row>
    <row r="368" spans="1:20">
      <c r="A368" s="1">
        <v>42461</v>
      </c>
      <c r="B368" t="s">
        <v>176</v>
      </c>
      <c r="C368">
        <f t="shared" si="15"/>
        <v>-1</v>
      </c>
      <c r="D368" t="s">
        <v>472</v>
      </c>
      <c r="E368" s="4">
        <v>93433.2</v>
      </c>
      <c r="F368" s="4">
        <v>18004.57764</v>
      </c>
      <c r="G368" s="3">
        <v>0.19270000000000001</v>
      </c>
      <c r="H368" s="7">
        <v>427.80769230769226</v>
      </c>
      <c r="I368" s="4">
        <v>82.438542307692302</v>
      </c>
      <c r="J368">
        <v>218.4</v>
      </c>
      <c r="K368" t="s">
        <v>60</v>
      </c>
      <c r="L368" t="s">
        <v>107</v>
      </c>
      <c r="M368" t="s">
        <v>299</v>
      </c>
      <c r="N368" s="2">
        <v>42237</v>
      </c>
      <c r="O368" s="2">
        <v>42602</v>
      </c>
      <c r="P368" t="s">
        <v>14</v>
      </c>
      <c r="Q368">
        <v>0</v>
      </c>
      <c r="R368" s="5">
        <f t="shared" si="16"/>
        <v>0</v>
      </c>
      <c r="S368" s="6" t="str">
        <f t="shared" si="17"/>
        <v/>
      </c>
      <c r="T368">
        <f>ROUND(INT(表1[[#This Row],[合同结束日期]]-表1[[#This Row],[合同起始日期]])/365,1)</f>
        <v>1</v>
      </c>
    </row>
    <row r="369" spans="1:20">
      <c r="A369" s="1">
        <v>42461</v>
      </c>
      <c r="B369" t="s">
        <v>176</v>
      </c>
      <c r="C369">
        <f t="shared" si="15"/>
        <v>-1</v>
      </c>
      <c r="D369" t="s">
        <v>322</v>
      </c>
      <c r="E369" s="4">
        <v>61542</v>
      </c>
      <c r="F369" s="4">
        <v>6178.8167999999996</v>
      </c>
      <c r="G369" s="3">
        <v>0.10039999999999999</v>
      </c>
      <c r="H369" s="7">
        <v>2051.4</v>
      </c>
      <c r="I369" s="4">
        <v>205.96055999999999</v>
      </c>
      <c r="J369">
        <v>30</v>
      </c>
      <c r="K369" t="s">
        <v>60</v>
      </c>
      <c r="L369" t="s">
        <v>107</v>
      </c>
      <c r="M369" t="s">
        <v>323</v>
      </c>
      <c r="N369" s="2">
        <v>41730</v>
      </c>
      <c r="O369" s="2">
        <v>42825</v>
      </c>
      <c r="P369" t="s">
        <v>14</v>
      </c>
      <c r="Q369">
        <v>0</v>
      </c>
      <c r="R369" s="5">
        <f t="shared" si="16"/>
        <v>0</v>
      </c>
      <c r="S369" s="6" t="str">
        <f t="shared" si="17"/>
        <v/>
      </c>
      <c r="T369">
        <f>ROUND(INT(表1[[#This Row],[合同结束日期]]-表1[[#This Row],[合同起始日期]])/365,1)</f>
        <v>3</v>
      </c>
    </row>
    <row r="370" spans="1:20">
      <c r="A370" s="1">
        <v>42461</v>
      </c>
      <c r="B370" t="s">
        <v>176</v>
      </c>
      <c r="C370">
        <f t="shared" si="15"/>
        <v>-1</v>
      </c>
      <c r="D370" t="s">
        <v>331</v>
      </c>
      <c r="E370" s="4">
        <v>165033.60000000001</v>
      </c>
      <c r="F370" s="4">
        <v>5875.1961599999995</v>
      </c>
      <c r="G370" s="3">
        <v>3.5599999999999993E-2</v>
      </c>
      <c r="H370" s="7">
        <v>11460.666666666668</v>
      </c>
      <c r="I370" s="4">
        <v>407.99973333333332</v>
      </c>
      <c r="J370">
        <v>14.399999999999999</v>
      </c>
      <c r="K370" t="s">
        <v>60</v>
      </c>
      <c r="L370" t="s">
        <v>107</v>
      </c>
      <c r="M370" t="s">
        <v>332</v>
      </c>
      <c r="N370" s="2">
        <v>42158</v>
      </c>
      <c r="O370" s="2">
        <v>42523</v>
      </c>
      <c r="P370" t="s">
        <v>14</v>
      </c>
      <c r="Q370">
        <v>0</v>
      </c>
      <c r="R370" s="5">
        <f t="shared" si="16"/>
        <v>0</v>
      </c>
      <c r="S370" s="6" t="str">
        <f t="shared" si="17"/>
        <v/>
      </c>
      <c r="T370">
        <f>ROUND(INT(表1[[#This Row],[合同结束日期]]-表1[[#This Row],[合同起始日期]])/365,1)</f>
        <v>1</v>
      </c>
    </row>
    <row r="371" spans="1:20">
      <c r="A371" s="1">
        <v>42461</v>
      </c>
      <c r="B371" t="s">
        <v>176</v>
      </c>
      <c r="C371">
        <f t="shared" si="15"/>
        <v>-1</v>
      </c>
      <c r="D371" t="s">
        <v>437</v>
      </c>
      <c r="E371" s="4">
        <v>9477.6</v>
      </c>
      <c r="F371" s="4">
        <v>6000.2685599999995</v>
      </c>
      <c r="G371" s="3">
        <v>0.63309999999999989</v>
      </c>
      <c r="H371" s="7">
        <v>464.58823529411768</v>
      </c>
      <c r="I371" s="4">
        <v>294.13081176470587</v>
      </c>
      <c r="J371">
        <v>20.399999999999999</v>
      </c>
      <c r="K371" t="s">
        <v>60</v>
      </c>
      <c r="L371" t="s">
        <v>61</v>
      </c>
      <c r="M371" t="s">
        <v>60</v>
      </c>
      <c r="N371" s="2">
        <v>42175</v>
      </c>
      <c r="O371" s="2">
        <v>42540</v>
      </c>
      <c r="P371" t="s">
        <v>14</v>
      </c>
      <c r="Q371">
        <v>0</v>
      </c>
      <c r="R371" s="5">
        <f t="shared" si="16"/>
        <v>0</v>
      </c>
      <c r="S371" s="6" t="str">
        <f t="shared" si="17"/>
        <v/>
      </c>
      <c r="T371">
        <f>ROUND(INT(表1[[#This Row],[合同结束日期]]-表1[[#This Row],[合同起始日期]])/365,1)</f>
        <v>1</v>
      </c>
    </row>
    <row r="372" spans="1:20">
      <c r="A372" s="1">
        <v>42491</v>
      </c>
      <c r="B372" t="s">
        <v>176</v>
      </c>
      <c r="C372">
        <f t="shared" si="15"/>
        <v>-1</v>
      </c>
      <c r="D372" t="s">
        <v>500</v>
      </c>
      <c r="E372" s="4">
        <v>206692.8</v>
      </c>
      <c r="F372" s="4">
        <v>33442.895039999996</v>
      </c>
      <c r="G372" s="3">
        <v>0.1618</v>
      </c>
      <c r="H372" s="7">
        <v>3588.416666666667</v>
      </c>
      <c r="I372" s="4">
        <v>580.60581666666667</v>
      </c>
      <c r="J372">
        <v>57.599999999999994</v>
      </c>
      <c r="K372" t="s">
        <v>44</v>
      </c>
      <c r="L372" t="s">
        <v>72</v>
      </c>
      <c r="M372" t="s">
        <v>126</v>
      </c>
      <c r="N372" s="2">
        <v>42461</v>
      </c>
      <c r="O372" s="2">
        <v>43190</v>
      </c>
      <c r="P372" t="s">
        <v>24</v>
      </c>
      <c r="Q372" t="s">
        <v>83</v>
      </c>
      <c r="R372" s="5" t="str">
        <f t="shared" si="16"/>
        <v>0.14</v>
      </c>
      <c r="S372" s="6" t="str">
        <f t="shared" si="17"/>
        <v/>
      </c>
      <c r="T372">
        <f>ROUND(INT(表1[[#This Row],[合同结束日期]]-表1[[#This Row],[合同起始日期]])/365,1)</f>
        <v>2</v>
      </c>
    </row>
    <row r="373" spans="1:20">
      <c r="A373" s="1">
        <v>42491</v>
      </c>
      <c r="B373" t="s">
        <v>176</v>
      </c>
      <c r="C373">
        <f t="shared" si="15"/>
        <v>-1</v>
      </c>
      <c r="D373" t="s">
        <v>178</v>
      </c>
      <c r="E373" s="4">
        <v>314752.2</v>
      </c>
      <c r="F373" s="4">
        <v>20112.665580000001</v>
      </c>
      <c r="G373" s="3">
        <v>6.3899999999999998E-2</v>
      </c>
      <c r="H373" s="7">
        <v>5702.0326086956529</v>
      </c>
      <c r="I373" s="4">
        <v>364.35988369565223</v>
      </c>
      <c r="J373">
        <v>55.199999999999996</v>
      </c>
      <c r="K373" t="s">
        <v>60</v>
      </c>
      <c r="L373" t="s">
        <v>61</v>
      </c>
      <c r="M373" t="s">
        <v>179</v>
      </c>
      <c r="N373" s="2">
        <v>41255</v>
      </c>
      <c r="O373" s="2">
        <v>42864</v>
      </c>
      <c r="P373" t="s">
        <v>24</v>
      </c>
      <c r="Q373" t="s">
        <v>372</v>
      </c>
      <c r="R373" s="5" t="str">
        <f t="shared" si="16"/>
        <v>0.03</v>
      </c>
      <c r="S373" s="6" t="str">
        <f t="shared" si="17"/>
        <v>0.03</v>
      </c>
      <c r="T373">
        <f>ROUND(INT(表1[[#This Row],[合同结束日期]]-表1[[#This Row],[合同起始日期]])/365,1)</f>
        <v>4.4000000000000004</v>
      </c>
    </row>
    <row r="374" spans="1:20">
      <c r="A374" s="1">
        <v>42491</v>
      </c>
      <c r="B374" t="s">
        <v>176</v>
      </c>
      <c r="C374">
        <f t="shared" si="15"/>
        <v>-1</v>
      </c>
      <c r="D374" t="s">
        <v>181</v>
      </c>
      <c r="E374" s="4">
        <v>186494.4</v>
      </c>
      <c r="F374" s="4">
        <v>43826.184000000001</v>
      </c>
      <c r="G374" s="3">
        <v>0.23500000000000001</v>
      </c>
      <c r="H374" s="7">
        <v>738.43960847667017</v>
      </c>
      <c r="I374" s="4">
        <v>173.53330799201748</v>
      </c>
      <c r="J374">
        <v>252.55199999999999</v>
      </c>
      <c r="K374" t="s">
        <v>44</v>
      </c>
      <c r="L374" t="s">
        <v>72</v>
      </c>
      <c r="M374" t="s">
        <v>71</v>
      </c>
      <c r="N374" s="2">
        <v>41268</v>
      </c>
      <c r="O374" s="2">
        <v>43229</v>
      </c>
      <c r="P374" t="s">
        <v>24</v>
      </c>
      <c r="Q374" t="s">
        <v>499</v>
      </c>
      <c r="R374" s="5" t="str">
        <f t="shared" si="16"/>
        <v>0.09</v>
      </c>
      <c r="S374" s="6" t="str">
        <f t="shared" si="17"/>
        <v>0.09</v>
      </c>
      <c r="T374">
        <f>ROUND(INT(表1[[#This Row],[合同结束日期]]-表1[[#This Row],[合同起始日期]])/365,1)</f>
        <v>5.4</v>
      </c>
    </row>
    <row r="375" spans="1:20">
      <c r="A375" s="1">
        <v>42491</v>
      </c>
      <c r="B375" t="s">
        <v>176</v>
      </c>
      <c r="C375">
        <f t="shared" si="15"/>
        <v>-1</v>
      </c>
      <c r="D375" t="s">
        <v>182</v>
      </c>
      <c r="E375" s="4">
        <v>385722.55200000003</v>
      </c>
      <c r="F375" s="4">
        <v>29237.769441600005</v>
      </c>
      <c r="G375" s="3">
        <v>7.5800000000000006E-2</v>
      </c>
      <c r="H375" s="7">
        <v>2571.4836800000003</v>
      </c>
      <c r="I375" s="4">
        <v>194.91846294400003</v>
      </c>
      <c r="J375">
        <v>150</v>
      </c>
      <c r="K375" t="s">
        <v>44</v>
      </c>
      <c r="L375" t="s">
        <v>72</v>
      </c>
      <c r="M375" t="s">
        <v>71</v>
      </c>
      <c r="N375" s="2">
        <v>41299</v>
      </c>
      <c r="O375" s="2">
        <v>43229</v>
      </c>
      <c r="P375" t="s">
        <v>24</v>
      </c>
      <c r="Q375" t="s">
        <v>501</v>
      </c>
      <c r="R375" s="5" t="str">
        <f t="shared" si="16"/>
        <v>0.09</v>
      </c>
      <c r="S375" s="6" t="str">
        <f t="shared" si="17"/>
        <v>0.04,0.09,0.04</v>
      </c>
      <c r="T375">
        <f>ROUND(INT(表1[[#This Row],[合同结束日期]]-表1[[#This Row],[合同起始日期]])/365,1)</f>
        <v>5.3</v>
      </c>
    </row>
    <row r="376" spans="1:20">
      <c r="A376" s="1">
        <v>42491</v>
      </c>
      <c r="B376" t="s">
        <v>176</v>
      </c>
      <c r="C376">
        <f t="shared" si="15"/>
        <v>-1</v>
      </c>
      <c r="D376" t="s">
        <v>249</v>
      </c>
      <c r="E376" s="4">
        <v>715774.79999999993</v>
      </c>
      <c r="F376" s="4">
        <v>82671.989400000006</v>
      </c>
      <c r="G376" s="3">
        <v>0.11550000000000002</v>
      </c>
      <c r="H376" s="7">
        <v>2184.9047619047619</v>
      </c>
      <c r="I376" s="4">
        <v>252.35650000000004</v>
      </c>
      <c r="J376">
        <v>327.59999999999997</v>
      </c>
      <c r="K376" t="s">
        <v>44</v>
      </c>
      <c r="L376" t="s">
        <v>72</v>
      </c>
      <c r="M376" t="s">
        <v>126</v>
      </c>
      <c r="N376" s="2">
        <v>41369</v>
      </c>
      <c r="O376" s="2">
        <v>43254</v>
      </c>
      <c r="P376" t="s">
        <v>24</v>
      </c>
      <c r="Q376" t="s">
        <v>19</v>
      </c>
      <c r="R376" s="5" t="str">
        <f t="shared" si="16"/>
        <v>0.1</v>
      </c>
      <c r="S376" s="6" t="str">
        <f t="shared" si="17"/>
        <v/>
      </c>
      <c r="T376">
        <f>ROUND(INT(表1[[#This Row],[合同结束日期]]-表1[[#This Row],[合同起始日期]])/365,1)</f>
        <v>5.2</v>
      </c>
    </row>
    <row r="377" spans="1:20">
      <c r="A377" s="1">
        <v>42491</v>
      </c>
      <c r="B377" t="s">
        <v>176</v>
      </c>
      <c r="C377">
        <f t="shared" si="15"/>
        <v>-1</v>
      </c>
      <c r="D377" t="s">
        <v>184</v>
      </c>
      <c r="E377" s="4">
        <v>308513.80799999996</v>
      </c>
      <c r="F377" s="4">
        <v>43222.7845008</v>
      </c>
      <c r="G377" s="3">
        <v>0.14010000000000003</v>
      </c>
      <c r="H377" s="7">
        <v>1658.6763870967741</v>
      </c>
      <c r="I377" s="4">
        <v>232.38056183225805</v>
      </c>
      <c r="J377">
        <v>186</v>
      </c>
      <c r="K377" t="s">
        <v>44</v>
      </c>
      <c r="L377" t="s">
        <v>72</v>
      </c>
      <c r="M377" t="s">
        <v>71</v>
      </c>
      <c r="N377" s="2">
        <v>41334</v>
      </c>
      <c r="O377" s="2">
        <v>43229</v>
      </c>
      <c r="P377" t="s">
        <v>24</v>
      </c>
      <c r="Q377" t="s">
        <v>495</v>
      </c>
      <c r="R377" s="5" t="str">
        <f t="shared" si="16"/>
        <v>0.11</v>
      </c>
      <c r="S377" s="6" t="str">
        <f t="shared" si="17"/>
        <v>0.11</v>
      </c>
      <c r="T377">
        <f>ROUND(INT(表1[[#This Row],[合同结束日期]]-表1[[#This Row],[合同起始日期]])/365,1)</f>
        <v>5.2</v>
      </c>
    </row>
    <row r="378" spans="1:20">
      <c r="A378" s="1">
        <v>42491</v>
      </c>
      <c r="B378" t="s">
        <v>176</v>
      </c>
      <c r="C378">
        <f t="shared" si="15"/>
        <v>-1</v>
      </c>
      <c r="D378" t="s">
        <v>333</v>
      </c>
      <c r="E378" s="4">
        <v>47790</v>
      </c>
      <c r="F378" s="4">
        <v>4898.4749999999995</v>
      </c>
      <c r="G378" s="3">
        <v>0.10249999999999999</v>
      </c>
      <c r="H378" s="7">
        <v>19912.5</v>
      </c>
      <c r="I378" s="4">
        <v>2041.0312499999998</v>
      </c>
      <c r="J378">
        <v>2.4</v>
      </c>
      <c r="K378" t="s">
        <v>44</v>
      </c>
      <c r="L378" t="s">
        <v>46</v>
      </c>
      <c r="M378" t="s">
        <v>187</v>
      </c>
      <c r="N378" s="2">
        <v>41812</v>
      </c>
      <c r="O378" s="2">
        <v>42807</v>
      </c>
      <c r="P378" t="s">
        <v>18</v>
      </c>
      <c r="Q378" t="s">
        <v>19</v>
      </c>
      <c r="R378" s="5" t="str">
        <f t="shared" si="16"/>
        <v>0.1</v>
      </c>
      <c r="S378" s="6" t="str">
        <f t="shared" si="17"/>
        <v/>
      </c>
      <c r="T378">
        <f>ROUND(INT(表1[[#This Row],[合同结束日期]]-表1[[#This Row],[合同起始日期]])/365,1)</f>
        <v>2.7</v>
      </c>
    </row>
    <row r="379" spans="1:20">
      <c r="A379" s="1">
        <v>42491</v>
      </c>
      <c r="B379" t="s">
        <v>176</v>
      </c>
      <c r="C379">
        <f t="shared" si="15"/>
        <v>-1</v>
      </c>
      <c r="D379" t="s">
        <v>291</v>
      </c>
      <c r="E379" s="4">
        <v>76005.599999999991</v>
      </c>
      <c r="F379" s="4">
        <v>6962.1129599999995</v>
      </c>
      <c r="G379" s="3">
        <v>9.1600000000000001E-2</v>
      </c>
      <c r="H379" s="7">
        <v>3619.3142857142852</v>
      </c>
      <c r="I379" s="4">
        <v>331.52918857142856</v>
      </c>
      <c r="J379">
        <v>21</v>
      </c>
      <c r="K379" t="s">
        <v>60</v>
      </c>
      <c r="L379" t="s">
        <v>61</v>
      </c>
      <c r="M379" t="s">
        <v>234</v>
      </c>
      <c r="N379" s="2">
        <v>41547</v>
      </c>
      <c r="O379" s="2">
        <v>42642</v>
      </c>
      <c r="P379" t="s">
        <v>24</v>
      </c>
      <c r="Q379" t="s">
        <v>42</v>
      </c>
      <c r="R379" s="5" t="str">
        <f t="shared" si="16"/>
        <v>0.08</v>
      </c>
      <c r="S379" s="6" t="str">
        <f t="shared" si="17"/>
        <v/>
      </c>
      <c r="T379">
        <f>ROUND(INT(表1[[#This Row],[合同结束日期]]-表1[[#This Row],[合同起始日期]])/365,1)</f>
        <v>3</v>
      </c>
    </row>
    <row r="380" spans="1:20">
      <c r="A380" s="1">
        <v>42491</v>
      </c>
      <c r="B380" t="s">
        <v>176</v>
      </c>
      <c r="C380">
        <f t="shared" si="15"/>
        <v>-1</v>
      </c>
      <c r="D380" t="s">
        <v>472</v>
      </c>
      <c r="E380" s="4">
        <v>153038.39999999999</v>
      </c>
      <c r="F380" s="4">
        <v>17997.315839999999</v>
      </c>
      <c r="G380" s="3">
        <v>0.1176</v>
      </c>
      <c r="H380" s="7">
        <v>700.72527472527463</v>
      </c>
      <c r="I380" s="4">
        <v>82.405292307692307</v>
      </c>
      <c r="J380">
        <v>218.4</v>
      </c>
      <c r="K380" t="s">
        <v>60</v>
      </c>
      <c r="L380" t="s">
        <v>107</v>
      </c>
      <c r="M380" t="s">
        <v>299</v>
      </c>
      <c r="N380" s="2">
        <v>42237</v>
      </c>
      <c r="O380" s="2">
        <v>42602</v>
      </c>
      <c r="P380" t="s">
        <v>14</v>
      </c>
      <c r="Q380">
        <v>0</v>
      </c>
      <c r="R380" s="5">
        <f t="shared" si="16"/>
        <v>0</v>
      </c>
      <c r="S380" s="6" t="str">
        <f t="shared" si="17"/>
        <v/>
      </c>
      <c r="T380">
        <f>ROUND(INT(表1[[#This Row],[合同结束日期]]-表1[[#This Row],[合同起始日期]])/365,1)</f>
        <v>1</v>
      </c>
    </row>
    <row r="381" spans="1:20">
      <c r="A381" s="1">
        <v>42491</v>
      </c>
      <c r="B381" t="s">
        <v>176</v>
      </c>
      <c r="C381">
        <f t="shared" si="15"/>
        <v>-1</v>
      </c>
      <c r="D381" t="s">
        <v>322</v>
      </c>
      <c r="E381" s="4">
        <v>49980</v>
      </c>
      <c r="F381" s="4">
        <v>6177.5279999999993</v>
      </c>
      <c r="G381" s="3">
        <v>0.12359999999999999</v>
      </c>
      <c r="H381" s="7">
        <v>1666</v>
      </c>
      <c r="I381" s="4">
        <v>205.91759999999996</v>
      </c>
      <c r="J381">
        <v>30</v>
      </c>
      <c r="K381" t="s">
        <v>60</v>
      </c>
      <c r="L381" t="s">
        <v>107</v>
      </c>
      <c r="M381" t="s">
        <v>323</v>
      </c>
      <c r="N381" s="2">
        <v>41730</v>
      </c>
      <c r="O381" s="2">
        <v>42825</v>
      </c>
      <c r="P381" t="s">
        <v>14</v>
      </c>
      <c r="Q381">
        <v>0</v>
      </c>
      <c r="R381" s="5">
        <f t="shared" si="16"/>
        <v>0</v>
      </c>
      <c r="S381" s="6" t="str">
        <f t="shared" si="17"/>
        <v/>
      </c>
      <c r="T381">
        <f>ROUND(INT(表1[[#This Row],[合同结束日期]]-表1[[#This Row],[合同起始日期]])/365,1)</f>
        <v>3</v>
      </c>
    </row>
    <row r="382" spans="1:20">
      <c r="A382" s="1">
        <v>42491</v>
      </c>
      <c r="B382" t="s">
        <v>176</v>
      </c>
      <c r="C382">
        <f t="shared" si="15"/>
        <v>-1</v>
      </c>
      <c r="D382" t="s">
        <v>331</v>
      </c>
      <c r="E382" s="4">
        <v>211260</v>
      </c>
      <c r="F382" s="4">
        <v>5873.0280000000002</v>
      </c>
      <c r="G382" s="3">
        <v>2.7800000000000002E-2</v>
      </c>
      <c r="H382" s="7">
        <v>14670.833333333334</v>
      </c>
      <c r="I382" s="4">
        <v>407.84916666666675</v>
      </c>
      <c r="J382">
        <v>14.399999999999999</v>
      </c>
      <c r="K382" t="s">
        <v>60</v>
      </c>
      <c r="L382" t="s">
        <v>107</v>
      </c>
      <c r="M382" t="s">
        <v>332</v>
      </c>
      <c r="N382" s="2">
        <v>42158</v>
      </c>
      <c r="O382" s="2">
        <v>42523</v>
      </c>
      <c r="P382" t="s">
        <v>14</v>
      </c>
      <c r="Q382">
        <v>0</v>
      </c>
      <c r="R382" s="5">
        <f t="shared" si="16"/>
        <v>0</v>
      </c>
      <c r="S382" s="6" t="str">
        <f t="shared" si="17"/>
        <v/>
      </c>
      <c r="T382">
        <f>ROUND(INT(表1[[#This Row],[合同结束日期]]-表1[[#This Row],[合同起始日期]])/365,1)</f>
        <v>1</v>
      </c>
    </row>
    <row r="383" spans="1:20">
      <c r="A383" s="1">
        <v>42491</v>
      </c>
      <c r="B383" t="s">
        <v>176</v>
      </c>
      <c r="C383">
        <f t="shared" si="15"/>
        <v>-1</v>
      </c>
      <c r="D383" t="s">
        <v>437</v>
      </c>
      <c r="E383" s="4">
        <v>10179.6</v>
      </c>
      <c r="F383" s="4">
        <v>5999.8562399999992</v>
      </c>
      <c r="G383" s="3">
        <v>0.58939999999999992</v>
      </c>
      <c r="H383" s="7">
        <v>499.00000000000006</v>
      </c>
      <c r="I383" s="4">
        <v>294.11059999999998</v>
      </c>
      <c r="J383">
        <v>20.399999999999999</v>
      </c>
      <c r="K383" t="s">
        <v>60</v>
      </c>
      <c r="L383" t="s">
        <v>61</v>
      </c>
      <c r="M383" t="s">
        <v>60</v>
      </c>
      <c r="N383" s="2">
        <v>42175</v>
      </c>
      <c r="O383" s="2">
        <v>42540</v>
      </c>
      <c r="P383" t="s">
        <v>14</v>
      </c>
      <c r="Q383">
        <v>0</v>
      </c>
      <c r="R383" s="5">
        <f t="shared" si="16"/>
        <v>0</v>
      </c>
      <c r="S383" s="6" t="str">
        <f t="shared" si="17"/>
        <v/>
      </c>
      <c r="T383">
        <f>ROUND(INT(表1[[#This Row],[合同结束日期]]-表1[[#This Row],[合同起始日期]])/365,1)</f>
        <v>1</v>
      </c>
    </row>
    <row r="384" spans="1:20">
      <c r="A384" s="1">
        <v>42522</v>
      </c>
      <c r="B384" t="s">
        <v>176</v>
      </c>
      <c r="C384">
        <f t="shared" ref="C384:C446" si="18">IF($B384="负一层",-1,IF($B384="负一夹层",0,IF($B384="一层",1,IF($B384="二层",2,IF($B384="三层",3,IF($B384="四层",4))))))</f>
        <v>-1</v>
      </c>
      <c r="D384" t="s">
        <v>181</v>
      </c>
      <c r="E384" s="4">
        <v>258940.79999999999</v>
      </c>
      <c r="F384" s="4">
        <v>44201.194559999996</v>
      </c>
      <c r="G384" s="3">
        <v>0.17069999999999999</v>
      </c>
      <c r="H384" s="7">
        <v>1025.2969685450917</v>
      </c>
      <c r="I384" s="4">
        <v>175.01819253064716</v>
      </c>
      <c r="J384">
        <v>252.55199999999999</v>
      </c>
      <c r="K384" t="s">
        <v>44</v>
      </c>
      <c r="L384" t="s">
        <v>72</v>
      </c>
      <c r="M384" t="s">
        <v>71</v>
      </c>
      <c r="N384" s="2">
        <v>41268</v>
      </c>
      <c r="O384" s="2">
        <v>43229</v>
      </c>
      <c r="P384" t="s">
        <v>24</v>
      </c>
      <c r="Q384">
        <v>0.09</v>
      </c>
      <c r="R384" s="5">
        <f t="shared" ref="R384:R446" si="19">IF(ISERROR(FIND(",",$Q384)),$Q384,LEFT($Q384,FIND(",",$Q384)-1))</f>
        <v>0.09</v>
      </c>
      <c r="S384" s="6" t="str">
        <f t="shared" si="17"/>
        <v/>
      </c>
      <c r="T384">
        <f>ROUND(INT(表1[[#This Row],[合同结束日期]]-表1[[#This Row],[合同起始日期]])/365,1)</f>
        <v>5.4</v>
      </c>
    </row>
    <row r="385" spans="1:20">
      <c r="A385" s="1">
        <v>42522</v>
      </c>
      <c r="B385" t="s">
        <v>176</v>
      </c>
      <c r="C385">
        <f t="shared" si="18"/>
        <v>-1</v>
      </c>
      <c r="D385" t="s">
        <v>178</v>
      </c>
      <c r="E385" s="4">
        <v>306297</v>
      </c>
      <c r="F385" s="4">
        <v>21471.419699999995</v>
      </c>
      <c r="G385" s="3">
        <v>7.0099999999999982E-2</v>
      </c>
      <c r="H385" s="7">
        <v>5548.858695652174</v>
      </c>
      <c r="I385" s="4">
        <v>388.97499456521734</v>
      </c>
      <c r="J385">
        <v>55.199999999999996</v>
      </c>
      <c r="K385" t="s">
        <v>60</v>
      </c>
      <c r="L385" t="s">
        <v>61</v>
      </c>
      <c r="M385" t="s">
        <v>179</v>
      </c>
      <c r="N385" s="2">
        <v>41255</v>
      </c>
      <c r="O385" s="2">
        <v>42864</v>
      </c>
      <c r="P385" t="s">
        <v>24</v>
      </c>
      <c r="Q385">
        <v>0.03</v>
      </c>
      <c r="R385" s="5">
        <f t="shared" si="19"/>
        <v>0.03</v>
      </c>
      <c r="S385" s="6" t="str">
        <f t="shared" ref="S385:S447" si="20">IF(ISERROR(FIND(",",$Q385)),"",RIGHT($Q385,LEN($Q385)-FIND(",",$Q385)))</f>
        <v/>
      </c>
      <c r="T385">
        <f>ROUND(INT(表1[[#This Row],[合同结束日期]]-表1[[#This Row],[合同起始日期]])/365,1)</f>
        <v>4.4000000000000004</v>
      </c>
    </row>
    <row r="386" spans="1:20">
      <c r="A386" s="1">
        <v>42522</v>
      </c>
      <c r="B386" t="s">
        <v>176</v>
      </c>
      <c r="C386">
        <f t="shared" si="18"/>
        <v>-1</v>
      </c>
      <c r="D386" t="s">
        <v>182</v>
      </c>
      <c r="E386" s="4">
        <v>406468.32</v>
      </c>
      <c r="F386" s="4">
        <v>29265.719040000004</v>
      </c>
      <c r="G386" s="3">
        <v>7.2000000000000008E-2</v>
      </c>
      <c r="H386" s="7">
        <v>2709.7888000000003</v>
      </c>
      <c r="I386" s="4">
        <v>195.10479360000002</v>
      </c>
      <c r="J386">
        <v>150</v>
      </c>
      <c r="K386" t="s">
        <v>44</v>
      </c>
      <c r="L386" t="s">
        <v>72</v>
      </c>
      <c r="M386" t="s">
        <v>71</v>
      </c>
      <c r="N386" s="2">
        <v>41299</v>
      </c>
      <c r="O386" s="2">
        <v>43229</v>
      </c>
      <c r="P386" t="s">
        <v>24</v>
      </c>
      <c r="Q386" t="s">
        <v>433</v>
      </c>
      <c r="R386" s="5" t="str">
        <f t="shared" si="19"/>
        <v>0.09</v>
      </c>
      <c r="S386" s="6" t="str">
        <f t="shared" si="20"/>
        <v>0.04</v>
      </c>
      <c r="T386">
        <f>ROUND(INT(表1[[#This Row],[合同结束日期]]-表1[[#This Row],[合同起始日期]])/365,1)</f>
        <v>5.3</v>
      </c>
    </row>
    <row r="387" spans="1:20">
      <c r="A387" s="1">
        <v>42522</v>
      </c>
      <c r="B387" t="s">
        <v>176</v>
      </c>
      <c r="C387">
        <f t="shared" si="18"/>
        <v>-1</v>
      </c>
      <c r="D387" t="s">
        <v>184</v>
      </c>
      <c r="E387" s="4">
        <v>293768.39999999997</v>
      </c>
      <c r="F387" s="4">
        <v>41626.982279999997</v>
      </c>
      <c r="G387" s="3">
        <v>0.14169999999999999</v>
      </c>
      <c r="H387" s="7">
        <v>1579.3999999999999</v>
      </c>
      <c r="I387" s="4">
        <v>223.80097999999998</v>
      </c>
      <c r="J387">
        <v>186</v>
      </c>
      <c r="K387" t="s">
        <v>44</v>
      </c>
      <c r="L387" t="s">
        <v>72</v>
      </c>
      <c r="M387" t="s">
        <v>71</v>
      </c>
      <c r="N387" s="2">
        <v>41334</v>
      </c>
      <c r="O387" s="2">
        <v>43229</v>
      </c>
      <c r="P387" t="s">
        <v>24</v>
      </c>
      <c r="Q387">
        <v>0.11</v>
      </c>
      <c r="R387" s="5">
        <f t="shared" si="19"/>
        <v>0.11</v>
      </c>
      <c r="S387" s="6" t="str">
        <f t="shared" si="20"/>
        <v/>
      </c>
      <c r="T387">
        <f>ROUND(INT(表1[[#This Row],[合同结束日期]]-表1[[#This Row],[合同起始日期]])/365,1)</f>
        <v>5.2</v>
      </c>
    </row>
    <row r="388" spans="1:20">
      <c r="A388" s="1">
        <v>42522</v>
      </c>
      <c r="B388" t="s">
        <v>176</v>
      </c>
      <c r="C388">
        <f t="shared" si="18"/>
        <v>-1</v>
      </c>
      <c r="D388" t="s">
        <v>249</v>
      </c>
      <c r="E388" s="4">
        <v>725934.6</v>
      </c>
      <c r="F388" s="4">
        <v>86676.591239999994</v>
      </c>
      <c r="G388" s="3">
        <v>0.11939999999999999</v>
      </c>
      <c r="H388" s="7">
        <v>2215.9175824175827</v>
      </c>
      <c r="I388" s="4">
        <v>264.58055934065936</v>
      </c>
      <c r="J388">
        <v>327.59999999999997</v>
      </c>
      <c r="K388" t="s">
        <v>44</v>
      </c>
      <c r="L388" t="s">
        <v>72</v>
      </c>
      <c r="M388" t="s">
        <v>126</v>
      </c>
      <c r="N388" s="2">
        <v>41369</v>
      </c>
      <c r="O388" s="2">
        <v>43254</v>
      </c>
      <c r="P388" t="s">
        <v>24</v>
      </c>
      <c r="Q388" t="s">
        <v>435</v>
      </c>
      <c r="R388" s="5" t="str">
        <f t="shared" si="19"/>
        <v>0.1</v>
      </c>
      <c r="S388" s="6" t="str">
        <f t="shared" si="20"/>
        <v>0.1</v>
      </c>
      <c r="T388">
        <f>ROUND(INT(表1[[#This Row],[合同结束日期]]-表1[[#This Row],[合同起始日期]])/365,1)</f>
        <v>5.2</v>
      </c>
    </row>
    <row r="389" spans="1:20">
      <c r="A389" s="1">
        <v>42522</v>
      </c>
      <c r="B389" t="s">
        <v>176</v>
      </c>
      <c r="C389">
        <f t="shared" si="18"/>
        <v>-1</v>
      </c>
      <c r="D389" t="s">
        <v>291</v>
      </c>
      <c r="E389" s="4">
        <v>56954.400000000001</v>
      </c>
      <c r="F389" s="4">
        <v>7312.9449599999998</v>
      </c>
      <c r="G389" s="3">
        <v>0.12839999999999999</v>
      </c>
      <c r="H389" s="7">
        <v>2712.1142857142859</v>
      </c>
      <c r="I389" s="4">
        <v>348.2354742857143</v>
      </c>
      <c r="J389">
        <v>21</v>
      </c>
      <c r="K389" t="s">
        <v>60</v>
      </c>
      <c r="L389" t="s">
        <v>61</v>
      </c>
      <c r="M389" t="s">
        <v>234</v>
      </c>
      <c r="N389" s="2">
        <v>41547</v>
      </c>
      <c r="O389" s="2">
        <v>42642</v>
      </c>
      <c r="P389" t="s">
        <v>24</v>
      </c>
      <c r="Q389">
        <v>0.08</v>
      </c>
      <c r="R389" s="5">
        <f t="shared" si="19"/>
        <v>0.08</v>
      </c>
      <c r="S389" s="6" t="str">
        <f t="shared" si="20"/>
        <v/>
      </c>
      <c r="T389">
        <f>ROUND(INT(表1[[#This Row],[合同结束日期]]-表1[[#This Row],[合同起始日期]])/365,1)</f>
        <v>3</v>
      </c>
    </row>
    <row r="390" spans="1:20">
      <c r="A390" s="1">
        <v>42522</v>
      </c>
      <c r="B390" t="s">
        <v>176</v>
      </c>
      <c r="C390">
        <f t="shared" si="18"/>
        <v>-1</v>
      </c>
      <c r="D390" t="s">
        <v>322</v>
      </c>
      <c r="E390" s="4">
        <v>30378</v>
      </c>
      <c r="F390" s="4">
        <v>6494.8163999999997</v>
      </c>
      <c r="G390" s="3">
        <v>0.21379999999999999</v>
      </c>
      <c r="H390" s="7">
        <v>1012.6</v>
      </c>
      <c r="I390" s="4">
        <v>216.49387999999999</v>
      </c>
      <c r="J390">
        <v>30</v>
      </c>
      <c r="K390" t="s">
        <v>60</v>
      </c>
      <c r="L390" t="s">
        <v>107</v>
      </c>
      <c r="M390" t="s">
        <v>323</v>
      </c>
      <c r="N390" s="2">
        <v>41730</v>
      </c>
      <c r="O390" s="2">
        <v>42825</v>
      </c>
      <c r="P390" t="s">
        <v>14</v>
      </c>
      <c r="Q390">
        <v>0</v>
      </c>
      <c r="R390" s="5">
        <f t="shared" si="19"/>
        <v>0</v>
      </c>
      <c r="S390" s="6" t="str">
        <f t="shared" si="20"/>
        <v/>
      </c>
      <c r="T390">
        <f>ROUND(INT(表1[[#This Row],[合同结束日期]]-表1[[#This Row],[合同起始日期]])/365,1)</f>
        <v>3</v>
      </c>
    </row>
    <row r="391" spans="1:20">
      <c r="A391" s="1">
        <v>42522</v>
      </c>
      <c r="B391" t="s">
        <v>176</v>
      </c>
      <c r="C391">
        <f t="shared" si="18"/>
        <v>-1</v>
      </c>
      <c r="D391" t="s">
        <v>437</v>
      </c>
      <c r="E391" s="4">
        <v>13522.199999999999</v>
      </c>
      <c r="F391" s="4">
        <v>3994.4578799999999</v>
      </c>
      <c r="G391" s="3">
        <v>0.2954</v>
      </c>
      <c r="H391" s="7">
        <v>662.85294117647061</v>
      </c>
      <c r="I391" s="4">
        <v>195.80675882352944</v>
      </c>
      <c r="J391">
        <v>20.399999999999999</v>
      </c>
      <c r="K391" t="s">
        <v>60</v>
      </c>
      <c r="L391" t="s">
        <v>61</v>
      </c>
      <c r="M391" t="s">
        <v>60</v>
      </c>
      <c r="N391" s="2">
        <v>42175</v>
      </c>
      <c r="O391" s="2">
        <v>42540</v>
      </c>
      <c r="P391" t="s">
        <v>14</v>
      </c>
      <c r="Q391">
        <v>0</v>
      </c>
      <c r="R391" s="5">
        <f t="shared" si="19"/>
        <v>0</v>
      </c>
      <c r="S391" s="6" t="str">
        <f t="shared" si="20"/>
        <v/>
      </c>
      <c r="T391">
        <f>ROUND(INT(表1[[#This Row],[合同结束日期]]-表1[[#This Row],[合同起始日期]])/365,1)</f>
        <v>1</v>
      </c>
    </row>
    <row r="392" spans="1:20">
      <c r="A392" s="1">
        <v>42522</v>
      </c>
      <c r="B392" t="s">
        <v>176</v>
      </c>
      <c r="C392">
        <f t="shared" si="18"/>
        <v>-1</v>
      </c>
      <c r="D392" t="s">
        <v>331</v>
      </c>
      <c r="E392" s="4">
        <v>236550</v>
      </c>
      <c r="F392" s="4">
        <v>402.13499999999999</v>
      </c>
      <c r="G392" s="3">
        <v>1.6999999999999999E-3</v>
      </c>
      <c r="H392" s="7">
        <v>16427.083333333336</v>
      </c>
      <c r="I392" s="4">
        <v>27.92604166666667</v>
      </c>
      <c r="J392">
        <v>14.399999999999999</v>
      </c>
      <c r="K392" t="s">
        <v>60</v>
      </c>
      <c r="L392" t="s">
        <v>107</v>
      </c>
      <c r="M392" t="s">
        <v>332</v>
      </c>
      <c r="N392" s="2">
        <v>42158</v>
      </c>
      <c r="O392" s="2">
        <v>42523</v>
      </c>
      <c r="P392" t="s">
        <v>14</v>
      </c>
      <c r="Q392">
        <v>0</v>
      </c>
      <c r="R392" s="5">
        <f t="shared" si="19"/>
        <v>0</v>
      </c>
      <c r="S392" s="6" t="str">
        <f t="shared" si="20"/>
        <v/>
      </c>
      <c r="T392">
        <f>ROUND(INT(表1[[#This Row],[合同结束日期]]-表1[[#This Row],[合同起始日期]])/365,1)</f>
        <v>1</v>
      </c>
    </row>
    <row r="393" spans="1:20">
      <c r="A393" s="1">
        <v>42522</v>
      </c>
      <c r="B393" t="s">
        <v>176</v>
      </c>
      <c r="C393">
        <f t="shared" si="18"/>
        <v>-1</v>
      </c>
      <c r="D393" t="s">
        <v>500</v>
      </c>
      <c r="E393" s="4">
        <v>258116.27999999997</v>
      </c>
      <c r="F393" s="4">
        <v>40988.865264</v>
      </c>
      <c r="G393" s="3">
        <v>0.15880000000000002</v>
      </c>
      <c r="H393" s="7">
        <v>4481.1854166666662</v>
      </c>
      <c r="I393" s="4">
        <v>711.61224416666676</v>
      </c>
      <c r="J393">
        <v>57.599999999999994</v>
      </c>
      <c r="K393" t="s">
        <v>44</v>
      </c>
      <c r="L393" t="s">
        <v>72</v>
      </c>
      <c r="M393" t="s">
        <v>126</v>
      </c>
      <c r="N393" s="2">
        <v>42461</v>
      </c>
      <c r="O393" s="2">
        <v>43190</v>
      </c>
      <c r="P393" t="s">
        <v>24</v>
      </c>
      <c r="Q393">
        <v>0.14000000000000001</v>
      </c>
      <c r="R393" s="5">
        <f t="shared" si="19"/>
        <v>0.14000000000000001</v>
      </c>
      <c r="S393" s="6" t="str">
        <f t="shared" si="20"/>
        <v/>
      </c>
      <c r="T393">
        <f>ROUND(INT(表1[[#This Row],[合同结束日期]]-表1[[#This Row],[合同起始日期]])/365,1)</f>
        <v>2</v>
      </c>
    </row>
    <row r="394" spans="1:20">
      <c r="A394" s="1">
        <v>42522</v>
      </c>
      <c r="B394" t="s">
        <v>176</v>
      </c>
      <c r="C394">
        <f t="shared" si="18"/>
        <v>-1</v>
      </c>
      <c r="D394" t="s">
        <v>333</v>
      </c>
      <c r="E394" s="4">
        <v>48211.199999999997</v>
      </c>
      <c r="F394" s="4">
        <v>5255.0208000000002</v>
      </c>
      <c r="G394" s="3">
        <v>0.10900000000000001</v>
      </c>
      <c r="H394" s="7">
        <v>20088</v>
      </c>
      <c r="I394" s="4">
        <v>2189.5920000000001</v>
      </c>
      <c r="J394">
        <v>2.4</v>
      </c>
      <c r="K394" t="s">
        <v>44</v>
      </c>
      <c r="L394" t="s">
        <v>46</v>
      </c>
      <c r="M394" t="s">
        <v>187</v>
      </c>
      <c r="N394" s="2">
        <v>41812</v>
      </c>
      <c r="O394" s="2">
        <v>42807</v>
      </c>
      <c r="P394" t="s">
        <v>24</v>
      </c>
      <c r="Q394" t="s">
        <v>435</v>
      </c>
      <c r="R394" s="5" t="str">
        <f t="shared" si="19"/>
        <v>0.1</v>
      </c>
      <c r="S394" s="6" t="str">
        <f t="shared" si="20"/>
        <v>0.1</v>
      </c>
      <c r="T394">
        <f>ROUND(INT(表1[[#This Row],[合同结束日期]]-表1[[#This Row],[合同起始日期]])/365,1)</f>
        <v>2.7</v>
      </c>
    </row>
    <row r="395" spans="1:20">
      <c r="A395" s="1">
        <v>42522</v>
      </c>
      <c r="B395" t="s">
        <v>176</v>
      </c>
      <c r="C395">
        <f t="shared" si="18"/>
        <v>-1</v>
      </c>
      <c r="D395" t="s">
        <v>472</v>
      </c>
      <c r="E395" s="4">
        <v>158667.6</v>
      </c>
      <c r="F395" s="4">
        <v>18913.177919999998</v>
      </c>
      <c r="G395" s="3">
        <v>0.11919999999999999</v>
      </c>
      <c r="H395" s="7">
        <v>726.5</v>
      </c>
      <c r="I395" s="4">
        <v>86.598799999999983</v>
      </c>
      <c r="J395">
        <v>218.4</v>
      </c>
      <c r="K395" t="s">
        <v>60</v>
      </c>
      <c r="L395" t="s">
        <v>107</v>
      </c>
      <c r="M395" t="s">
        <v>299</v>
      </c>
      <c r="N395" s="2">
        <v>42237</v>
      </c>
      <c r="O395" s="2">
        <v>42602</v>
      </c>
      <c r="P395" t="s">
        <v>14</v>
      </c>
      <c r="Q395">
        <v>0</v>
      </c>
      <c r="R395" s="5">
        <f t="shared" si="19"/>
        <v>0</v>
      </c>
      <c r="S395" s="6" t="str">
        <f t="shared" si="20"/>
        <v/>
      </c>
      <c r="T395">
        <f>ROUND(INT(表1[[#This Row],[合同结束日期]]-表1[[#This Row],[合同起始日期]])/365,1)</f>
        <v>1</v>
      </c>
    </row>
    <row r="396" spans="1:20">
      <c r="A396" s="1">
        <v>42552</v>
      </c>
      <c r="B396" t="s">
        <v>176</v>
      </c>
      <c r="C396">
        <f t="shared" si="18"/>
        <v>-1</v>
      </c>
      <c r="D396" t="s">
        <v>181</v>
      </c>
      <c r="E396" s="4">
        <v>392899.2</v>
      </c>
      <c r="F396" s="4">
        <v>44201.16</v>
      </c>
      <c r="G396" s="3">
        <v>0.1125</v>
      </c>
      <c r="H396" s="7">
        <v>1555.7160505559252</v>
      </c>
      <c r="I396" s="4">
        <v>175.01805568754159</v>
      </c>
      <c r="J396">
        <v>252.55199999999999</v>
      </c>
      <c r="K396" t="s">
        <v>44</v>
      </c>
      <c r="L396" t="s">
        <v>72</v>
      </c>
      <c r="M396" t="s">
        <v>71</v>
      </c>
      <c r="N396" s="2">
        <v>41268</v>
      </c>
      <c r="O396" s="2">
        <v>43229</v>
      </c>
      <c r="P396" t="s">
        <v>24</v>
      </c>
      <c r="Q396" t="s">
        <v>123</v>
      </c>
      <c r="R396" s="5" t="str">
        <f t="shared" si="19"/>
        <v>0.09</v>
      </c>
      <c r="S396" s="6" t="str">
        <f t="shared" si="20"/>
        <v/>
      </c>
      <c r="T396">
        <f>ROUND(INT(表1[[#This Row],[合同结束日期]]-表1[[#This Row],[合同起始日期]])/365,1)</f>
        <v>5.4</v>
      </c>
    </row>
    <row r="397" spans="1:20">
      <c r="A397" s="1">
        <v>42552</v>
      </c>
      <c r="B397" t="s">
        <v>176</v>
      </c>
      <c r="C397">
        <f t="shared" si="18"/>
        <v>-1</v>
      </c>
      <c r="D397" t="s">
        <v>178</v>
      </c>
      <c r="E397" s="4">
        <v>293217</v>
      </c>
      <c r="F397" s="4">
        <v>21463.484400000001</v>
      </c>
      <c r="G397" s="3">
        <v>7.3200000000000001E-2</v>
      </c>
      <c r="H397" s="7">
        <v>5311.902173913044</v>
      </c>
      <c r="I397" s="4">
        <v>388.83123913043482</v>
      </c>
      <c r="J397">
        <v>55.199999999999996</v>
      </c>
      <c r="K397" t="s">
        <v>60</v>
      </c>
      <c r="L397" t="s">
        <v>61</v>
      </c>
      <c r="M397" t="s">
        <v>179</v>
      </c>
      <c r="N397" s="2">
        <v>41255</v>
      </c>
      <c r="O397" s="2">
        <v>42864</v>
      </c>
      <c r="P397" t="s">
        <v>24</v>
      </c>
      <c r="Q397" t="s">
        <v>180</v>
      </c>
      <c r="R397" s="5" t="str">
        <f t="shared" si="19"/>
        <v>0.03</v>
      </c>
      <c r="S397" s="6" t="str">
        <f t="shared" si="20"/>
        <v/>
      </c>
      <c r="T397">
        <f>ROUND(INT(表1[[#This Row],[合同结束日期]]-表1[[#This Row],[合同起始日期]])/365,1)</f>
        <v>4.4000000000000004</v>
      </c>
    </row>
    <row r="398" spans="1:20">
      <c r="A398" s="1">
        <v>42552</v>
      </c>
      <c r="B398" t="s">
        <v>176</v>
      </c>
      <c r="C398">
        <f t="shared" si="18"/>
        <v>-1</v>
      </c>
      <c r="D398" t="s">
        <v>182</v>
      </c>
      <c r="E398" s="4">
        <v>408259.32</v>
      </c>
      <c r="F398" s="4">
        <v>29231.367311999998</v>
      </c>
      <c r="G398" s="3">
        <v>7.1599999999999997E-2</v>
      </c>
      <c r="H398" s="7">
        <v>2721.7287999999999</v>
      </c>
      <c r="I398" s="4">
        <v>194.87578207999999</v>
      </c>
      <c r="J398">
        <v>150</v>
      </c>
      <c r="K398" t="s">
        <v>44</v>
      </c>
      <c r="L398" t="s">
        <v>72</v>
      </c>
      <c r="M398" t="s">
        <v>71</v>
      </c>
      <c r="N398" s="2">
        <v>41299</v>
      </c>
      <c r="O398" s="2">
        <v>43229</v>
      </c>
      <c r="P398" t="s">
        <v>24</v>
      </c>
      <c r="Q398" t="s">
        <v>433</v>
      </c>
      <c r="R398" s="5" t="str">
        <f t="shared" si="19"/>
        <v>0.09</v>
      </c>
      <c r="S398" s="6" t="str">
        <f t="shared" si="20"/>
        <v>0.04</v>
      </c>
      <c r="T398">
        <f>ROUND(INT(表1[[#This Row],[合同结束日期]]-表1[[#This Row],[合同起始日期]])/365,1)</f>
        <v>5.3</v>
      </c>
    </row>
    <row r="399" spans="1:20">
      <c r="A399" s="1">
        <v>42552</v>
      </c>
      <c r="B399" t="s">
        <v>176</v>
      </c>
      <c r="C399">
        <f t="shared" si="18"/>
        <v>-1</v>
      </c>
      <c r="D399" t="s">
        <v>184</v>
      </c>
      <c r="E399" s="4">
        <v>332990.39999999997</v>
      </c>
      <c r="F399" s="4">
        <v>45919.376160000007</v>
      </c>
      <c r="G399" s="3">
        <v>0.13790000000000002</v>
      </c>
      <c r="H399" s="7">
        <v>1790.2709677419352</v>
      </c>
      <c r="I399" s="4">
        <v>246.87836645161295</v>
      </c>
      <c r="J399">
        <v>186</v>
      </c>
      <c r="K399" t="s">
        <v>44</v>
      </c>
      <c r="L399" t="s">
        <v>72</v>
      </c>
      <c r="M399" t="s">
        <v>71</v>
      </c>
      <c r="N399" s="2">
        <v>41334</v>
      </c>
      <c r="O399" s="2">
        <v>43229</v>
      </c>
      <c r="P399" t="s">
        <v>24</v>
      </c>
      <c r="Q399" t="s">
        <v>48</v>
      </c>
      <c r="R399" s="5" t="str">
        <f t="shared" si="19"/>
        <v>0.11</v>
      </c>
      <c r="S399" s="6" t="str">
        <f t="shared" si="20"/>
        <v/>
      </c>
      <c r="T399">
        <f>ROUND(INT(表1[[#This Row],[合同结束日期]]-表1[[#This Row],[合同起始日期]])/365,1)</f>
        <v>5.2</v>
      </c>
    </row>
    <row r="400" spans="1:20">
      <c r="A400" s="1">
        <v>42552</v>
      </c>
      <c r="B400" t="s">
        <v>176</v>
      </c>
      <c r="C400">
        <f t="shared" si="18"/>
        <v>-1</v>
      </c>
      <c r="D400" t="s">
        <v>249</v>
      </c>
      <c r="E400" s="4">
        <v>863772</v>
      </c>
      <c r="F400" s="4">
        <v>101147.7012</v>
      </c>
      <c r="G400" s="3">
        <v>0.1171</v>
      </c>
      <c r="H400" s="7">
        <v>2636.666666666667</v>
      </c>
      <c r="I400" s="4">
        <v>308.75366666666667</v>
      </c>
      <c r="J400">
        <v>327.59999999999997</v>
      </c>
      <c r="K400" t="s">
        <v>44</v>
      </c>
      <c r="L400" t="s">
        <v>72</v>
      </c>
      <c r="M400" t="s">
        <v>126</v>
      </c>
      <c r="N400" s="2">
        <v>41369</v>
      </c>
      <c r="O400" s="2">
        <v>43254</v>
      </c>
      <c r="P400" t="s">
        <v>24</v>
      </c>
      <c r="Q400" t="s">
        <v>19</v>
      </c>
      <c r="R400" s="5" t="str">
        <f t="shared" si="19"/>
        <v>0.1</v>
      </c>
      <c r="S400" s="6" t="str">
        <f t="shared" si="20"/>
        <v/>
      </c>
      <c r="T400">
        <f>ROUND(INT(表1[[#This Row],[合同结束日期]]-表1[[#This Row],[合同起始日期]])/365,1)</f>
        <v>5.2</v>
      </c>
    </row>
    <row r="401" spans="1:20">
      <c r="A401" s="1">
        <v>42552</v>
      </c>
      <c r="B401" t="s">
        <v>176</v>
      </c>
      <c r="C401">
        <f t="shared" si="18"/>
        <v>-1</v>
      </c>
      <c r="D401" t="s">
        <v>291</v>
      </c>
      <c r="E401" s="4">
        <v>60328.799999999996</v>
      </c>
      <c r="F401" s="4">
        <v>7311.8505600000017</v>
      </c>
      <c r="G401" s="3">
        <v>0.12120000000000003</v>
      </c>
      <c r="H401" s="7">
        <v>2872.7999999999997</v>
      </c>
      <c r="I401" s="4">
        <v>348.18336000000011</v>
      </c>
      <c r="J401">
        <v>21</v>
      </c>
      <c r="K401" t="s">
        <v>60</v>
      </c>
      <c r="L401" t="s">
        <v>61</v>
      </c>
      <c r="M401" t="s">
        <v>234</v>
      </c>
      <c r="N401" s="2">
        <v>41547</v>
      </c>
      <c r="O401" s="2">
        <v>42642</v>
      </c>
      <c r="P401" t="s">
        <v>24</v>
      </c>
      <c r="Q401" t="s">
        <v>42</v>
      </c>
      <c r="R401" s="5" t="str">
        <f t="shared" si="19"/>
        <v>0.08</v>
      </c>
      <c r="S401" s="6" t="str">
        <f t="shared" si="20"/>
        <v/>
      </c>
      <c r="T401">
        <f>ROUND(INT(表1[[#This Row],[合同结束日期]]-表1[[#This Row],[合同起始日期]])/365,1)</f>
        <v>3</v>
      </c>
    </row>
    <row r="402" spans="1:20">
      <c r="A402" s="1">
        <v>42552</v>
      </c>
      <c r="B402" t="s">
        <v>176</v>
      </c>
      <c r="C402">
        <f t="shared" si="18"/>
        <v>-1</v>
      </c>
      <c r="D402" t="s">
        <v>322</v>
      </c>
      <c r="E402" s="4">
        <v>25926</v>
      </c>
      <c r="F402" s="4">
        <v>6494.4629999999997</v>
      </c>
      <c r="G402" s="3">
        <v>0.2505</v>
      </c>
      <c r="H402" s="7">
        <v>864.2</v>
      </c>
      <c r="I402" s="4">
        <v>216.4821</v>
      </c>
      <c r="J402">
        <v>30</v>
      </c>
      <c r="K402" t="s">
        <v>60</v>
      </c>
      <c r="L402" t="s">
        <v>107</v>
      </c>
      <c r="M402" t="s">
        <v>323</v>
      </c>
      <c r="N402" s="2">
        <v>41730</v>
      </c>
      <c r="O402" s="2">
        <v>42825</v>
      </c>
      <c r="P402" t="s">
        <v>14</v>
      </c>
      <c r="Q402">
        <v>0</v>
      </c>
      <c r="R402" s="5">
        <f t="shared" si="19"/>
        <v>0</v>
      </c>
      <c r="S402" s="6" t="str">
        <f t="shared" si="20"/>
        <v/>
      </c>
      <c r="T402">
        <f>ROUND(INT(表1[[#This Row],[合同结束日期]]-表1[[#This Row],[合同起始日期]])/365,1)</f>
        <v>3</v>
      </c>
    </row>
    <row r="403" spans="1:20">
      <c r="A403" s="1">
        <v>42552</v>
      </c>
      <c r="B403" t="s">
        <v>176</v>
      </c>
      <c r="C403">
        <f t="shared" si="18"/>
        <v>-1</v>
      </c>
      <c r="D403" t="s">
        <v>437</v>
      </c>
      <c r="E403" s="4">
        <v>14182.8</v>
      </c>
      <c r="F403" s="4">
        <v>6305.6728799999992</v>
      </c>
      <c r="G403" s="3">
        <v>0.44459999999999994</v>
      </c>
      <c r="H403" s="7">
        <v>695.23529411764707</v>
      </c>
      <c r="I403" s="4">
        <v>309.10161176470586</v>
      </c>
      <c r="J403">
        <v>20.399999999999999</v>
      </c>
      <c r="K403" t="s">
        <v>60</v>
      </c>
      <c r="L403" t="s">
        <v>61</v>
      </c>
      <c r="M403" t="s">
        <v>60</v>
      </c>
      <c r="N403" s="2">
        <v>42175</v>
      </c>
      <c r="O403" s="2">
        <v>42540</v>
      </c>
      <c r="P403" t="s">
        <v>14</v>
      </c>
      <c r="Q403">
        <v>0</v>
      </c>
      <c r="R403" s="5">
        <f t="shared" si="19"/>
        <v>0</v>
      </c>
      <c r="S403" s="6" t="str">
        <f t="shared" si="20"/>
        <v/>
      </c>
      <c r="T403">
        <f>ROUND(INT(表1[[#This Row],[合同结束日期]]-表1[[#This Row],[合同起始日期]])/365,1)</f>
        <v>1</v>
      </c>
    </row>
    <row r="404" spans="1:20">
      <c r="A404" s="1">
        <v>42552</v>
      </c>
      <c r="B404" t="s">
        <v>176</v>
      </c>
      <c r="C404">
        <f t="shared" si="18"/>
        <v>-1</v>
      </c>
      <c r="D404" t="s">
        <v>331</v>
      </c>
      <c r="E404" s="4">
        <v>284244</v>
      </c>
      <c r="F404" s="4">
        <v>6566.0364</v>
      </c>
      <c r="G404" s="3">
        <v>2.3099999999999999E-2</v>
      </c>
      <c r="H404" s="7">
        <v>19739.166666666668</v>
      </c>
      <c r="I404" s="4">
        <v>455.97475000000003</v>
      </c>
      <c r="J404">
        <v>14.399999999999999</v>
      </c>
      <c r="K404" t="s">
        <v>60</v>
      </c>
      <c r="L404" t="s">
        <v>107</v>
      </c>
      <c r="M404" t="s">
        <v>332</v>
      </c>
      <c r="N404" s="2">
        <v>42158</v>
      </c>
      <c r="O404" s="2">
        <v>42523</v>
      </c>
      <c r="P404" t="s">
        <v>14</v>
      </c>
      <c r="Q404">
        <v>0</v>
      </c>
      <c r="R404" s="5">
        <f t="shared" si="19"/>
        <v>0</v>
      </c>
      <c r="S404" s="6" t="str">
        <f t="shared" si="20"/>
        <v/>
      </c>
      <c r="T404">
        <f>ROUND(INT(表1[[#This Row],[合同结束日期]]-表1[[#This Row],[合同起始日期]])/365,1)</f>
        <v>1</v>
      </c>
    </row>
    <row r="405" spans="1:20">
      <c r="A405" s="1">
        <v>42552</v>
      </c>
      <c r="B405" t="s">
        <v>176</v>
      </c>
      <c r="C405">
        <f t="shared" si="18"/>
        <v>-1</v>
      </c>
      <c r="D405" t="s">
        <v>500</v>
      </c>
      <c r="E405" s="4">
        <v>276042.96000000002</v>
      </c>
      <c r="F405" s="4">
        <v>43642.391976000006</v>
      </c>
      <c r="G405" s="3">
        <v>0.15810000000000002</v>
      </c>
      <c r="H405" s="7">
        <v>4792.4125000000013</v>
      </c>
      <c r="I405" s="4">
        <v>757.68041625000023</v>
      </c>
      <c r="J405">
        <v>57.599999999999994</v>
      </c>
      <c r="K405" t="s">
        <v>44</v>
      </c>
      <c r="L405" t="s">
        <v>72</v>
      </c>
      <c r="M405" t="s">
        <v>126</v>
      </c>
      <c r="N405" s="2">
        <v>42461</v>
      </c>
      <c r="O405" s="2">
        <v>43190</v>
      </c>
      <c r="P405" t="s">
        <v>24</v>
      </c>
      <c r="Q405" t="s">
        <v>83</v>
      </c>
      <c r="R405" s="5" t="str">
        <f t="shared" si="19"/>
        <v>0.14</v>
      </c>
      <c r="S405" s="6" t="str">
        <f t="shared" si="20"/>
        <v/>
      </c>
      <c r="T405">
        <f>ROUND(INT(表1[[#This Row],[合同结束日期]]-表1[[#This Row],[合同起始日期]])/365,1)</f>
        <v>2</v>
      </c>
    </row>
    <row r="406" spans="1:20">
      <c r="A406" s="1">
        <v>42552</v>
      </c>
      <c r="B406" t="s">
        <v>176</v>
      </c>
      <c r="C406">
        <f t="shared" si="18"/>
        <v>-1</v>
      </c>
      <c r="D406" t="s">
        <v>333</v>
      </c>
      <c r="E406" s="4">
        <v>54954</v>
      </c>
      <c r="F406" s="4">
        <v>6407.6364000000003</v>
      </c>
      <c r="G406" s="3">
        <v>0.11660000000000001</v>
      </c>
      <c r="H406" s="7">
        <v>22897.5</v>
      </c>
      <c r="I406" s="4">
        <v>2669.8485000000001</v>
      </c>
      <c r="J406">
        <v>2.4</v>
      </c>
      <c r="K406" t="s">
        <v>44</v>
      </c>
      <c r="L406" t="s">
        <v>46</v>
      </c>
      <c r="M406" t="s">
        <v>187</v>
      </c>
      <c r="N406" s="2">
        <v>41812</v>
      </c>
      <c r="O406" s="2">
        <v>42807</v>
      </c>
      <c r="P406" t="s">
        <v>24</v>
      </c>
      <c r="Q406" t="s">
        <v>19</v>
      </c>
      <c r="R406" s="5" t="str">
        <f t="shared" si="19"/>
        <v>0.1</v>
      </c>
      <c r="S406" s="6" t="str">
        <f t="shared" si="20"/>
        <v/>
      </c>
      <c r="T406">
        <f>ROUND(INT(表1[[#This Row],[合同结束日期]]-表1[[#This Row],[合同起始日期]])/365,1)</f>
        <v>2.7</v>
      </c>
    </row>
    <row r="407" spans="1:20">
      <c r="A407" s="1">
        <v>42552</v>
      </c>
      <c r="B407" t="s">
        <v>176</v>
      </c>
      <c r="C407">
        <f t="shared" si="18"/>
        <v>-1</v>
      </c>
      <c r="D407" t="s">
        <v>472</v>
      </c>
      <c r="E407" s="4">
        <v>171751.19999999998</v>
      </c>
      <c r="F407" s="4">
        <v>18909.807119999998</v>
      </c>
      <c r="G407" s="3">
        <v>0.1101</v>
      </c>
      <c r="H407" s="7">
        <v>786.40659340659329</v>
      </c>
      <c r="I407" s="4">
        <v>86.583365934065924</v>
      </c>
      <c r="J407">
        <v>218.4</v>
      </c>
      <c r="K407" t="s">
        <v>60</v>
      </c>
      <c r="L407" t="s">
        <v>107</v>
      </c>
      <c r="M407" t="s">
        <v>299</v>
      </c>
      <c r="N407" s="2">
        <v>42237</v>
      </c>
      <c r="O407" s="2">
        <v>42602</v>
      </c>
      <c r="P407" t="s">
        <v>14</v>
      </c>
      <c r="Q407">
        <v>0</v>
      </c>
      <c r="R407" s="5">
        <f t="shared" si="19"/>
        <v>0</v>
      </c>
      <c r="S407" s="6" t="str">
        <f t="shared" si="20"/>
        <v/>
      </c>
      <c r="T407">
        <f>ROUND(INT(表1[[#This Row],[合同结束日期]]-表1[[#This Row],[合同起始日期]])/365,1)</f>
        <v>1</v>
      </c>
    </row>
    <row r="408" spans="1:20">
      <c r="A408" s="1">
        <v>42583</v>
      </c>
      <c r="B408" t="s">
        <v>176</v>
      </c>
      <c r="C408">
        <f t="shared" si="18"/>
        <v>-1</v>
      </c>
      <c r="D408" t="s">
        <v>181</v>
      </c>
      <c r="E408" s="4">
        <v>393024</v>
      </c>
      <c r="F408" s="4">
        <v>44215.199999999997</v>
      </c>
      <c r="G408" s="3">
        <v>0.11249999999999999</v>
      </c>
      <c r="H408" s="7">
        <v>1556.2102062149577</v>
      </c>
      <c r="I408" s="4">
        <v>175.07364819918274</v>
      </c>
      <c r="J408">
        <v>252.55199999999999</v>
      </c>
      <c r="K408" t="s">
        <v>44</v>
      </c>
      <c r="L408" t="s">
        <v>72</v>
      </c>
      <c r="M408" t="s">
        <v>71</v>
      </c>
      <c r="N408" s="2">
        <v>41268</v>
      </c>
      <c r="O408" s="2">
        <v>43229</v>
      </c>
      <c r="P408" t="s">
        <v>24</v>
      </c>
      <c r="Q408" t="s">
        <v>123</v>
      </c>
      <c r="R408" s="5" t="str">
        <f t="shared" si="19"/>
        <v>0.09</v>
      </c>
      <c r="S408" s="6" t="str">
        <f t="shared" si="20"/>
        <v/>
      </c>
      <c r="T408">
        <f>ROUND(INT(表1[[#This Row],[合同结束日期]]-表1[[#This Row],[合同起始日期]])/365,1)</f>
        <v>5.4</v>
      </c>
    </row>
    <row r="409" spans="1:20">
      <c r="A409" s="1">
        <v>42583</v>
      </c>
      <c r="B409" t="s">
        <v>176</v>
      </c>
      <c r="C409">
        <f t="shared" si="18"/>
        <v>-1</v>
      </c>
      <c r="D409" t="s">
        <v>178</v>
      </c>
      <c r="E409" s="4">
        <v>346959</v>
      </c>
      <c r="F409" s="4">
        <v>21476.762100000004</v>
      </c>
      <c r="G409" s="3">
        <v>6.1900000000000011E-2</v>
      </c>
      <c r="H409" s="7">
        <v>6285.489130434783</v>
      </c>
      <c r="I409" s="4">
        <v>389.07177717391312</v>
      </c>
      <c r="J409">
        <v>55.199999999999996</v>
      </c>
      <c r="K409" t="s">
        <v>60</v>
      </c>
      <c r="L409" t="s">
        <v>61</v>
      </c>
      <c r="M409" t="s">
        <v>179</v>
      </c>
      <c r="N409" s="2">
        <v>41255</v>
      </c>
      <c r="O409" s="2">
        <v>42864</v>
      </c>
      <c r="P409" t="s">
        <v>24</v>
      </c>
      <c r="Q409" t="s">
        <v>180</v>
      </c>
      <c r="R409" s="5" t="str">
        <f t="shared" si="19"/>
        <v>0.03</v>
      </c>
      <c r="S409" s="6" t="str">
        <f t="shared" si="20"/>
        <v/>
      </c>
      <c r="T409">
        <f>ROUND(INT(表1[[#This Row],[合同结束日期]]-表1[[#This Row],[合同起始日期]])/365,1)</f>
        <v>4.4000000000000004</v>
      </c>
    </row>
    <row r="410" spans="1:20">
      <c r="A410" s="1">
        <v>42583</v>
      </c>
      <c r="B410" t="s">
        <v>176</v>
      </c>
      <c r="C410">
        <f t="shared" si="18"/>
        <v>-1</v>
      </c>
      <c r="D410" t="s">
        <v>182</v>
      </c>
      <c r="E410" s="4">
        <v>439659.6</v>
      </c>
      <c r="F410" s="4">
        <v>30116.6826</v>
      </c>
      <c r="G410" s="3">
        <v>6.8500000000000005E-2</v>
      </c>
      <c r="H410" s="7">
        <v>2931.0639999999999</v>
      </c>
      <c r="I410" s="4">
        <v>200.777884</v>
      </c>
      <c r="J410">
        <v>150</v>
      </c>
      <c r="K410" t="s">
        <v>44</v>
      </c>
      <c r="L410" t="s">
        <v>72</v>
      </c>
      <c r="M410" t="s">
        <v>71</v>
      </c>
      <c r="N410" s="2">
        <v>41299</v>
      </c>
      <c r="O410" s="2">
        <v>43229</v>
      </c>
      <c r="P410" t="s">
        <v>24</v>
      </c>
      <c r="Q410" t="s">
        <v>433</v>
      </c>
      <c r="R410" s="5" t="str">
        <f t="shared" si="19"/>
        <v>0.09</v>
      </c>
      <c r="S410" s="6" t="str">
        <f t="shared" si="20"/>
        <v>0.04</v>
      </c>
      <c r="T410">
        <f>ROUND(INT(表1[[#This Row],[合同结束日期]]-表1[[#This Row],[合同起始日期]])/365,1)</f>
        <v>5.3</v>
      </c>
    </row>
    <row r="411" spans="1:20">
      <c r="A411" s="1">
        <v>42583</v>
      </c>
      <c r="B411" t="s">
        <v>176</v>
      </c>
      <c r="C411">
        <f t="shared" si="18"/>
        <v>-1</v>
      </c>
      <c r="D411" t="s">
        <v>184</v>
      </c>
      <c r="E411" s="4">
        <v>365799.6</v>
      </c>
      <c r="F411" s="4">
        <v>49529.265840000007</v>
      </c>
      <c r="G411" s="3">
        <v>0.13540000000000002</v>
      </c>
      <c r="H411" s="7">
        <v>1966.6645161290321</v>
      </c>
      <c r="I411" s="4">
        <v>266.28637548387098</v>
      </c>
      <c r="J411">
        <v>186</v>
      </c>
      <c r="K411" t="s">
        <v>44</v>
      </c>
      <c r="L411" t="s">
        <v>72</v>
      </c>
      <c r="M411" t="s">
        <v>71</v>
      </c>
      <c r="N411" s="2">
        <v>41334</v>
      </c>
      <c r="O411" s="2">
        <v>43229</v>
      </c>
      <c r="P411" t="s">
        <v>24</v>
      </c>
      <c r="Q411" t="s">
        <v>48</v>
      </c>
      <c r="R411" s="5" t="str">
        <f t="shared" si="19"/>
        <v>0.11</v>
      </c>
      <c r="S411" s="6" t="str">
        <f t="shared" si="20"/>
        <v/>
      </c>
      <c r="T411">
        <f>ROUND(INT(表1[[#This Row],[合同结束日期]]-表1[[#This Row],[合同起始日期]])/365,1)</f>
        <v>5.2</v>
      </c>
    </row>
    <row r="412" spans="1:20">
      <c r="A412" s="1">
        <v>42583</v>
      </c>
      <c r="B412" t="s">
        <v>176</v>
      </c>
      <c r="C412">
        <f t="shared" si="18"/>
        <v>-1</v>
      </c>
      <c r="D412" t="s">
        <v>249</v>
      </c>
      <c r="E412" s="4">
        <v>850276.79999999993</v>
      </c>
      <c r="F412" s="4">
        <v>99737.468639999992</v>
      </c>
      <c r="G412" s="3">
        <v>0.1173</v>
      </c>
      <c r="H412" s="7">
        <v>2595.4725274725274</v>
      </c>
      <c r="I412" s="4">
        <v>304.44892747252749</v>
      </c>
      <c r="J412">
        <v>327.59999999999997</v>
      </c>
      <c r="K412" t="s">
        <v>44</v>
      </c>
      <c r="L412" t="s">
        <v>72</v>
      </c>
      <c r="M412" t="s">
        <v>126</v>
      </c>
      <c r="N412" s="2">
        <v>41369</v>
      </c>
      <c r="O412" s="2">
        <v>43254</v>
      </c>
      <c r="P412" t="s">
        <v>24</v>
      </c>
      <c r="Q412" t="s">
        <v>19</v>
      </c>
      <c r="R412" s="5" t="str">
        <f t="shared" si="19"/>
        <v>0.1</v>
      </c>
      <c r="S412" s="6" t="str">
        <f t="shared" si="20"/>
        <v/>
      </c>
      <c r="T412">
        <f>ROUND(INT(表1[[#This Row],[合同结束日期]]-表1[[#This Row],[合同起始日期]])/365,1)</f>
        <v>5.2</v>
      </c>
    </row>
    <row r="413" spans="1:20">
      <c r="A413" s="1">
        <v>42583</v>
      </c>
      <c r="B413" t="s">
        <v>176</v>
      </c>
      <c r="C413">
        <f t="shared" si="18"/>
        <v>-1</v>
      </c>
      <c r="D413" t="s">
        <v>291</v>
      </c>
      <c r="E413" s="4">
        <v>35488.799999999996</v>
      </c>
      <c r="F413" s="4">
        <v>7314.2416800000001</v>
      </c>
      <c r="G413" s="3">
        <v>0.20610000000000003</v>
      </c>
      <c r="H413" s="7">
        <v>1689.9428571428568</v>
      </c>
      <c r="I413" s="4">
        <v>348.29722285714286</v>
      </c>
      <c r="J413">
        <v>21</v>
      </c>
      <c r="K413" t="s">
        <v>60</v>
      </c>
      <c r="L413" t="s">
        <v>61</v>
      </c>
      <c r="M413" t="s">
        <v>234</v>
      </c>
      <c r="N413" s="2">
        <v>41547</v>
      </c>
      <c r="O413" s="2">
        <v>42642</v>
      </c>
      <c r="P413" t="s">
        <v>24</v>
      </c>
      <c r="Q413" t="s">
        <v>42</v>
      </c>
      <c r="R413" s="5" t="str">
        <f t="shared" si="19"/>
        <v>0.08</v>
      </c>
      <c r="S413" s="6" t="str">
        <f t="shared" si="20"/>
        <v/>
      </c>
      <c r="T413">
        <f>ROUND(INT(表1[[#This Row],[合同结束日期]]-表1[[#This Row],[合同起始日期]])/365,1)</f>
        <v>3</v>
      </c>
    </row>
    <row r="414" spans="1:20">
      <c r="A414" s="1">
        <v>42583</v>
      </c>
      <c r="B414" t="s">
        <v>176</v>
      </c>
      <c r="C414">
        <f t="shared" si="18"/>
        <v>-1</v>
      </c>
      <c r="D414" t="s">
        <v>322</v>
      </c>
      <c r="E414" s="4">
        <v>8898</v>
      </c>
      <c r="F414" s="4">
        <v>6494.6501999999991</v>
      </c>
      <c r="G414" s="3">
        <v>0.72989999999999988</v>
      </c>
      <c r="H414" s="7">
        <v>296.60000000000002</v>
      </c>
      <c r="I414" s="4">
        <v>216.48833999999997</v>
      </c>
      <c r="J414">
        <v>30</v>
      </c>
      <c r="K414" t="s">
        <v>60</v>
      </c>
      <c r="L414" t="s">
        <v>107</v>
      </c>
      <c r="M414" t="s">
        <v>323</v>
      </c>
      <c r="N414" s="2">
        <v>41730</v>
      </c>
      <c r="O414" s="2">
        <v>42825</v>
      </c>
      <c r="P414" t="s">
        <v>14</v>
      </c>
      <c r="Q414">
        <v>0</v>
      </c>
      <c r="R414" s="5">
        <f t="shared" si="19"/>
        <v>0</v>
      </c>
      <c r="S414" s="6" t="str">
        <f t="shared" si="20"/>
        <v/>
      </c>
      <c r="T414">
        <f>ROUND(INT(表1[[#This Row],[合同结束日期]]-表1[[#This Row],[合同起始日期]])/365,1)</f>
        <v>3</v>
      </c>
    </row>
    <row r="415" spans="1:20">
      <c r="A415" s="1">
        <v>42583</v>
      </c>
      <c r="B415" t="s">
        <v>176</v>
      </c>
      <c r="C415">
        <f t="shared" si="18"/>
        <v>-1</v>
      </c>
      <c r="D415" t="s">
        <v>437</v>
      </c>
      <c r="E415" s="4">
        <v>17592</v>
      </c>
      <c r="F415" s="4">
        <v>3254.52</v>
      </c>
      <c r="G415" s="3">
        <v>0.185</v>
      </c>
      <c r="H415" s="7">
        <v>862.35294117647061</v>
      </c>
      <c r="I415" s="4">
        <v>159.53529411764706</v>
      </c>
      <c r="J415">
        <v>20.399999999999999</v>
      </c>
      <c r="K415" t="s">
        <v>60</v>
      </c>
      <c r="L415" t="s">
        <v>61</v>
      </c>
      <c r="M415" t="s">
        <v>60</v>
      </c>
      <c r="N415" s="2">
        <v>42175</v>
      </c>
      <c r="O415" s="2">
        <v>42598</v>
      </c>
      <c r="P415" t="s">
        <v>14</v>
      </c>
      <c r="Q415">
        <v>0</v>
      </c>
      <c r="R415" s="5">
        <f t="shared" si="19"/>
        <v>0</v>
      </c>
      <c r="S415" s="6" t="str">
        <f t="shared" si="20"/>
        <v/>
      </c>
      <c r="T415">
        <f>ROUND(INT(表1[[#This Row],[合同结束日期]]-表1[[#This Row],[合同起始日期]])/365,1)</f>
        <v>1.2</v>
      </c>
    </row>
    <row r="416" spans="1:20">
      <c r="A416" s="1">
        <v>42583</v>
      </c>
      <c r="B416" t="s">
        <v>176</v>
      </c>
      <c r="C416">
        <f t="shared" si="18"/>
        <v>-1</v>
      </c>
      <c r="D416" t="s">
        <v>331</v>
      </c>
      <c r="E416" s="4">
        <v>295090.8</v>
      </c>
      <c r="F416" s="4">
        <v>6551.0157599999993</v>
      </c>
      <c r="G416" s="3">
        <v>2.2199999999999998E-2</v>
      </c>
      <c r="H416" s="7">
        <v>20492.416666666668</v>
      </c>
      <c r="I416" s="4">
        <v>454.93164999999999</v>
      </c>
      <c r="J416">
        <v>14.399999999999999</v>
      </c>
      <c r="K416" t="s">
        <v>60</v>
      </c>
      <c r="L416" t="s">
        <v>107</v>
      </c>
      <c r="M416" t="s">
        <v>332</v>
      </c>
      <c r="N416" s="2">
        <v>42158</v>
      </c>
      <c r="O416" s="2">
        <v>42888</v>
      </c>
      <c r="P416" t="s">
        <v>14</v>
      </c>
      <c r="Q416">
        <v>0</v>
      </c>
      <c r="R416" s="5">
        <f t="shared" si="19"/>
        <v>0</v>
      </c>
      <c r="S416" s="6" t="str">
        <f t="shared" si="20"/>
        <v/>
      </c>
      <c r="T416">
        <f>ROUND(INT(表1[[#This Row],[合同结束日期]]-表1[[#This Row],[合同起始日期]])/365,1)</f>
        <v>2</v>
      </c>
    </row>
    <row r="417" spans="1:20">
      <c r="A417" s="1">
        <v>42583</v>
      </c>
      <c r="B417" t="s">
        <v>176</v>
      </c>
      <c r="C417">
        <f t="shared" si="18"/>
        <v>-1</v>
      </c>
      <c r="D417" t="s">
        <v>500</v>
      </c>
      <c r="E417" s="4">
        <v>298936.8</v>
      </c>
      <c r="F417" s="4">
        <v>46992.864959999999</v>
      </c>
      <c r="G417" s="3">
        <v>0.15720000000000001</v>
      </c>
      <c r="H417" s="7">
        <v>5189.875</v>
      </c>
      <c r="I417" s="4">
        <v>815.8483500000001</v>
      </c>
      <c r="J417">
        <v>57.599999999999994</v>
      </c>
      <c r="K417" t="s">
        <v>44</v>
      </c>
      <c r="L417" t="s">
        <v>72</v>
      </c>
      <c r="M417" t="s">
        <v>126</v>
      </c>
      <c r="N417" s="2">
        <v>42461</v>
      </c>
      <c r="O417" s="2">
        <v>43190</v>
      </c>
      <c r="P417" t="s">
        <v>24</v>
      </c>
      <c r="Q417" t="s">
        <v>83</v>
      </c>
      <c r="R417" s="5" t="str">
        <f t="shared" si="19"/>
        <v>0.14</v>
      </c>
      <c r="S417" s="6" t="str">
        <f t="shared" si="20"/>
        <v/>
      </c>
      <c r="T417">
        <f>ROUND(INT(表1[[#This Row],[合同结束日期]]-表1[[#This Row],[合同起始日期]])/365,1)</f>
        <v>2</v>
      </c>
    </row>
    <row r="418" spans="1:20">
      <c r="A418" s="1">
        <v>42583</v>
      </c>
      <c r="B418" t="s">
        <v>176</v>
      </c>
      <c r="C418">
        <f t="shared" si="18"/>
        <v>-1</v>
      </c>
      <c r="D418" t="s">
        <v>333</v>
      </c>
      <c r="E418" s="4">
        <v>49896</v>
      </c>
      <c r="F418" s="4">
        <v>5872.7592000000004</v>
      </c>
      <c r="G418" s="3">
        <v>0.11770000000000001</v>
      </c>
      <c r="H418" s="7">
        <v>20790</v>
      </c>
      <c r="I418" s="4">
        <v>2446.9830000000002</v>
      </c>
      <c r="J418">
        <v>2.4</v>
      </c>
      <c r="K418" t="s">
        <v>44</v>
      </c>
      <c r="L418" t="s">
        <v>46</v>
      </c>
      <c r="M418" t="s">
        <v>187</v>
      </c>
      <c r="N418" s="2">
        <v>41812</v>
      </c>
      <c r="O418" s="2">
        <v>42807</v>
      </c>
      <c r="P418" t="s">
        <v>24</v>
      </c>
      <c r="Q418" t="s">
        <v>19</v>
      </c>
      <c r="R418" s="5" t="str">
        <f t="shared" si="19"/>
        <v>0.1</v>
      </c>
      <c r="S418" s="6" t="str">
        <f t="shared" si="20"/>
        <v/>
      </c>
      <c r="T418">
        <f>ROUND(INT(表1[[#This Row],[合同结束日期]]-表1[[#This Row],[合同起始日期]])/365,1)</f>
        <v>2.7</v>
      </c>
    </row>
    <row r="419" spans="1:20">
      <c r="A419" s="1">
        <v>42583</v>
      </c>
      <c r="B419" t="s">
        <v>176</v>
      </c>
      <c r="C419">
        <f t="shared" si="18"/>
        <v>-1</v>
      </c>
      <c r="D419" t="s">
        <v>472</v>
      </c>
      <c r="E419" s="4">
        <v>145971.6</v>
      </c>
      <c r="F419" s="4">
        <v>12203.225759999999</v>
      </c>
      <c r="G419" s="3">
        <v>8.3599999999999994E-2</v>
      </c>
      <c r="H419" s="7">
        <v>668.36813186813185</v>
      </c>
      <c r="I419" s="4">
        <v>55.875575824175819</v>
      </c>
      <c r="J419">
        <v>218.4</v>
      </c>
      <c r="K419" t="s">
        <v>60</v>
      </c>
      <c r="L419" t="s">
        <v>107</v>
      </c>
      <c r="M419" t="s">
        <v>299</v>
      </c>
      <c r="N419" s="2">
        <v>42237</v>
      </c>
      <c r="O419" s="2">
        <v>42602</v>
      </c>
      <c r="P419" t="s">
        <v>14</v>
      </c>
      <c r="Q419">
        <v>0</v>
      </c>
      <c r="R419" s="5">
        <f t="shared" si="19"/>
        <v>0</v>
      </c>
      <c r="S419" s="6" t="str">
        <f t="shared" si="20"/>
        <v/>
      </c>
      <c r="T419">
        <f>ROUND(INT(表1[[#This Row],[合同结束日期]]-表1[[#This Row],[合同起始日期]])/365,1)</f>
        <v>1</v>
      </c>
    </row>
    <row r="420" spans="1:20">
      <c r="A420" s="1">
        <v>42614</v>
      </c>
      <c r="B420" t="s">
        <v>176</v>
      </c>
      <c r="C420">
        <f t="shared" si="18"/>
        <v>-1</v>
      </c>
      <c r="D420" t="s">
        <v>181</v>
      </c>
      <c r="E420" s="4">
        <v>367095.6</v>
      </c>
      <c r="F420" s="4">
        <v>44198.310240000006</v>
      </c>
      <c r="G420" s="3">
        <v>0.12040000000000002</v>
      </c>
      <c r="H420" s="7">
        <v>1453.5446165542146</v>
      </c>
      <c r="I420" s="4">
        <v>175.00677183312746</v>
      </c>
      <c r="J420">
        <v>252.55199999999999</v>
      </c>
      <c r="K420" t="s">
        <v>44</v>
      </c>
      <c r="L420" t="s">
        <v>72</v>
      </c>
      <c r="M420" t="s">
        <v>71</v>
      </c>
      <c r="N420" s="2">
        <v>41268</v>
      </c>
      <c r="O420" s="2">
        <v>43229</v>
      </c>
      <c r="P420" t="s">
        <v>24</v>
      </c>
      <c r="Q420" t="s">
        <v>123</v>
      </c>
      <c r="R420" s="5" t="str">
        <f t="shared" si="19"/>
        <v>0.09</v>
      </c>
      <c r="S420" s="6" t="str">
        <f t="shared" si="20"/>
        <v/>
      </c>
      <c r="T420">
        <f>ROUND(INT(表1[[#This Row],[合同结束日期]]-表1[[#This Row],[合同起始日期]])/365,1)</f>
        <v>5.4</v>
      </c>
    </row>
    <row r="421" spans="1:20">
      <c r="A421" s="1">
        <v>42614</v>
      </c>
      <c r="B421" t="s">
        <v>176</v>
      </c>
      <c r="C421">
        <f t="shared" si="18"/>
        <v>-1</v>
      </c>
      <c r="D421" t="s">
        <v>178</v>
      </c>
      <c r="E421" s="4">
        <v>332716.2</v>
      </c>
      <c r="F421" s="4">
        <v>21460.194900000002</v>
      </c>
      <c r="G421" s="3">
        <v>6.4500000000000002E-2</v>
      </c>
      <c r="H421" s="7">
        <v>6027.4673913043489</v>
      </c>
      <c r="I421" s="4">
        <v>388.77164673913052</v>
      </c>
      <c r="J421">
        <v>55.199999999999996</v>
      </c>
      <c r="K421" t="s">
        <v>60</v>
      </c>
      <c r="L421" t="s">
        <v>61</v>
      </c>
      <c r="M421" t="s">
        <v>179</v>
      </c>
      <c r="N421" s="2">
        <v>41255</v>
      </c>
      <c r="O421" s="2">
        <v>42864</v>
      </c>
      <c r="P421" t="s">
        <v>24</v>
      </c>
      <c r="Q421" t="s">
        <v>180</v>
      </c>
      <c r="R421" s="5" t="str">
        <f t="shared" si="19"/>
        <v>0.03</v>
      </c>
      <c r="S421" s="6" t="str">
        <f t="shared" si="20"/>
        <v/>
      </c>
      <c r="T421">
        <f>ROUND(INT(表1[[#This Row],[合同结束日期]]-表1[[#This Row],[合同起始日期]])/365,1)</f>
        <v>4.4000000000000004</v>
      </c>
    </row>
    <row r="422" spans="1:20">
      <c r="A422" s="1">
        <v>42614</v>
      </c>
      <c r="B422" t="s">
        <v>176</v>
      </c>
      <c r="C422">
        <f t="shared" si="18"/>
        <v>-1</v>
      </c>
      <c r="D422" t="s">
        <v>182</v>
      </c>
      <c r="E422" s="4">
        <v>434529</v>
      </c>
      <c r="F422" s="4">
        <v>30286.671299999998</v>
      </c>
      <c r="G422" s="3">
        <v>6.9699999999999998E-2</v>
      </c>
      <c r="H422" s="7">
        <v>2896.86</v>
      </c>
      <c r="I422" s="4">
        <v>201.91114199999998</v>
      </c>
      <c r="J422">
        <v>150</v>
      </c>
      <c r="K422" t="s">
        <v>44</v>
      </c>
      <c r="L422" t="s">
        <v>72</v>
      </c>
      <c r="M422" t="s">
        <v>71</v>
      </c>
      <c r="N422" s="2">
        <v>41299</v>
      </c>
      <c r="O422" s="2">
        <v>43229</v>
      </c>
      <c r="P422" t="s">
        <v>24</v>
      </c>
      <c r="Q422" t="s">
        <v>433</v>
      </c>
      <c r="R422" s="5" t="str">
        <f t="shared" si="19"/>
        <v>0.09</v>
      </c>
      <c r="S422" s="6" t="str">
        <f t="shared" si="20"/>
        <v>0.04</v>
      </c>
      <c r="T422">
        <f>ROUND(INT(表1[[#This Row],[合同结束日期]]-表1[[#This Row],[合同起始日期]])/365,1)</f>
        <v>5.3</v>
      </c>
    </row>
    <row r="423" spans="1:20">
      <c r="A423" s="1">
        <v>42614</v>
      </c>
      <c r="B423" t="s">
        <v>176</v>
      </c>
      <c r="C423">
        <f t="shared" si="18"/>
        <v>-1</v>
      </c>
      <c r="D423" t="s">
        <v>184</v>
      </c>
      <c r="E423" s="4">
        <v>371229.48000000004</v>
      </c>
      <c r="F423" s="4">
        <v>50153.102748000005</v>
      </c>
      <c r="G423" s="3">
        <v>0.1351</v>
      </c>
      <c r="H423" s="7">
        <v>1995.8574193548388</v>
      </c>
      <c r="I423" s="4">
        <v>269.64033735483872</v>
      </c>
      <c r="J423">
        <v>186</v>
      </c>
      <c r="K423" t="s">
        <v>44</v>
      </c>
      <c r="L423" t="s">
        <v>72</v>
      </c>
      <c r="M423" t="s">
        <v>71</v>
      </c>
      <c r="N423" s="2">
        <v>41334</v>
      </c>
      <c r="O423" s="2">
        <v>43229</v>
      </c>
      <c r="P423" t="s">
        <v>24</v>
      </c>
      <c r="Q423" t="s">
        <v>48</v>
      </c>
      <c r="R423" s="5" t="str">
        <f t="shared" si="19"/>
        <v>0.11</v>
      </c>
      <c r="S423" s="6" t="str">
        <f t="shared" si="20"/>
        <v/>
      </c>
      <c r="T423">
        <f>ROUND(INT(表1[[#This Row],[合同结束日期]]-表1[[#This Row],[合同起始日期]])/365,1)</f>
        <v>5.2</v>
      </c>
    </row>
    <row r="424" spans="1:20">
      <c r="A424" s="1">
        <v>42614</v>
      </c>
      <c r="B424" t="s">
        <v>176</v>
      </c>
      <c r="C424">
        <f t="shared" si="18"/>
        <v>-1</v>
      </c>
      <c r="D424" t="s">
        <v>249</v>
      </c>
      <c r="E424" s="4">
        <v>769467.12</v>
      </c>
      <c r="F424" s="4">
        <v>91181.853719999985</v>
      </c>
      <c r="G424" s="3">
        <v>0.11849999999999998</v>
      </c>
      <c r="H424" s="7">
        <v>2348.8007326007328</v>
      </c>
      <c r="I424" s="4">
        <v>278.3328868131868</v>
      </c>
      <c r="J424">
        <v>327.59999999999997</v>
      </c>
      <c r="K424" t="s">
        <v>44</v>
      </c>
      <c r="L424" t="s">
        <v>72</v>
      </c>
      <c r="M424" t="s">
        <v>126</v>
      </c>
      <c r="N424" s="2">
        <v>41369</v>
      </c>
      <c r="O424" s="2">
        <v>43254</v>
      </c>
      <c r="P424" t="s">
        <v>24</v>
      </c>
      <c r="Q424" t="s">
        <v>19</v>
      </c>
      <c r="R424" s="5" t="str">
        <f t="shared" si="19"/>
        <v>0.1</v>
      </c>
      <c r="S424" s="6" t="str">
        <f t="shared" si="20"/>
        <v/>
      </c>
      <c r="T424">
        <f>ROUND(INT(表1[[#This Row],[合同结束日期]]-表1[[#This Row],[合同起始日期]])/365,1)</f>
        <v>5.2</v>
      </c>
    </row>
    <row r="425" spans="1:20">
      <c r="A425" s="1">
        <v>42614</v>
      </c>
      <c r="B425" t="s">
        <v>176</v>
      </c>
      <c r="C425">
        <f t="shared" si="18"/>
        <v>-1</v>
      </c>
      <c r="D425" t="s">
        <v>291</v>
      </c>
      <c r="E425" s="4">
        <v>51872.4</v>
      </c>
      <c r="F425" s="4">
        <v>7324.382880000001</v>
      </c>
      <c r="G425" s="3">
        <v>0.14120000000000002</v>
      </c>
      <c r="H425" s="7">
        <v>2470.1142857142859</v>
      </c>
      <c r="I425" s="4">
        <v>348.7801371428572</v>
      </c>
      <c r="J425">
        <v>21</v>
      </c>
      <c r="K425" t="s">
        <v>60</v>
      </c>
      <c r="L425" t="s">
        <v>61</v>
      </c>
      <c r="M425" t="s">
        <v>234</v>
      </c>
      <c r="N425" s="2">
        <v>41547</v>
      </c>
      <c r="O425" s="2">
        <v>42642</v>
      </c>
      <c r="P425" t="s">
        <v>24</v>
      </c>
      <c r="Q425" t="s">
        <v>42</v>
      </c>
      <c r="R425" s="5" t="str">
        <f t="shared" si="19"/>
        <v>0.08</v>
      </c>
      <c r="S425" s="6" t="str">
        <f t="shared" si="20"/>
        <v/>
      </c>
      <c r="T425">
        <f>ROUND(INT(表1[[#This Row],[合同结束日期]]-表1[[#This Row],[合同起始日期]])/365,1)</f>
        <v>3</v>
      </c>
    </row>
    <row r="426" spans="1:20">
      <c r="A426" s="1">
        <v>42614</v>
      </c>
      <c r="B426" t="s">
        <v>176</v>
      </c>
      <c r="C426">
        <f t="shared" si="18"/>
        <v>-1</v>
      </c>
      <c r="D426" t="s">
        <v>322</v>
      </c>
      <c r="E426" s="4">
        <v>11376</v>
      </c>
      <c r="F426" s="4">
        <v>6494.5584000000008</v>
      </c>
      <c r="G426" s="3">
        <v>0.57090000000000007</v>
      </c>
      <c r="H426" s="7">
        <v>379.2</v>
      </c>
      <c r="I426" s="4">
        <v>216.48528000000002</v>
      </c>
      <c r="J426">
        <v>30</v>
      </c>
      <c r="K426" t="s">
        <v>60</v>
      </c>
      <c r="L426" t="s">
        <v>107</v>
      </c>
      <c r="M426" t="s">
        <v>323</v>
      </c>
      <c r="N426" s="2">
        <v>41730</v>
      </c>
      <c r="O426" s="2">
        <v>42825</v>
      </c>
      <c r="P426" t="s">
        <v>14</v>
      </c>
      <c r="Q426">
        <v>0</v>
      </c>
      <c r="R426" s="5">
        <f t="shared" si="19"/>
        <v>0</v>
      </c>
      <c r="S426" s="6" t="str">
        <f t="shared" si="20"/>
        <v/>
      </c>
      <c r="T426">
        <f>ROUND(INT(表1[[#This Row],[合同结束日期]]-表1[[#This Row],[合同起始日期]])/365,1)</f>
        <v>3</v>
      </c>
    </row>
    <row r="427" spans="1:20">
      <c r="A427" s="1">
        <v>42614</v>
      </c>
      <c r="B427" t="s">
        <v>176</v>
      </c>
      <c r="C427">
        <f t="shared" si="18"/>
        <v>-1</v>
      </c>
      <c r="D427" t="s">
        <v>437</v>
      </c>
      <c r="E427" s="4">
        <v>18412.8</v>
      </c>
      <c r="F427" s="4">
        <v>0</v>
      </c>
      <c r="G427" s="3">
        <v>0</v>
      </c>
      <c r="H427" s="7">
        <v>902.58823529411768</v>
      </c>
      <c r="I427" s="4">
        <v>0</v>
      </c>
      <c r="J427">
        <v>20.399999999999999</v>
      </c>
      <c r="K427" t="s">
        <v>60</v>
      </c>
      <c r="L427" t="s">
        <v>61</v>
      </c>
      <c r="M427" t="s">
        <v>60</v>
      </c>
      <c r="N427" s="2">
        <v>42175</v>
      </c>
      <c r="O427" s="2">
        <v>42598</v>
      </c>
      <c r="P427" t="s">
        <v>14</v>
      </c>
      <c r="Q427">
        <v>0</v>
      </c>
      <c r="R427" s="5">
        <f t="shared" si="19"/>
        <v>0</v>
      </c>
      <c r="S427" s="6" t="str">
        <f t="shared" si="20"/>
        <v/>
      </c>
      <c r="T427">
        <f>ROUND(INT(表1[[#This Row],[合同结束日期]]-表1[[#This Row],[合同起始日期]])/365,1)</f>
        <v>1.2</v>
      </c>
    </row>
    <row r="428" spans="1:20">
      <c r="A428" s="1">
        <v>42614</v>
      </c>
      <c r="B428" t="s">
        <v>176</v>
      </c>
      <c r="C428">
        <f t="shared" si="18"/>
        <v>-1</v>
      </c>
      <c r="D428" t="s">
        <v>331</v>
      </c>
      <c r="E428" s="4">
        <v>70881.599999999991</v>
      </c>
      <c r="F428" s="4">
        <v>6556.5479999999998</v>
      </c>
      <c r="G428" s="3">
        <v>9.2500000000000013E-2</v>
      </c>
      <c r="H428" s="7">
        <v>4922.333333333333</v>
      </c>
      <c r="I428" s="4">
        <v>455.31583333333339</v>
      </c>
      <c r="J428">
        <v>14.399999999999999</v>
      </c>
      <c r="K428" t="s">
        <v>60</v>
      </c>
      <c r="L428" t="s">
        <v>107</v>
      </c>
      <c r="M428" t="s">
        <v>332</v>
      </c>
      <c r="N428" s="2">
        <v>42158</v>
      </c>
      <c r="O428" s="2">
        <v>42888</v>
      </c>
      <c r="P428" t="s">
        <v>14</v>
      </c>
      <c r="Q428">
        <v>0</v>
      </c>
      <c r="R428" s="5">
        <f t="shared" si="19"/>
        <v>0</v>
      </c>
      <c r="S428" s="6" t="str">
        <f t="shared" si="20"/>
        <v/>
      </c>
      <c r="T428">
        <f>ROUND(INT(表1[[#This Row],[合同结束日期]]-表1[[#This Row],[合同起始日期]])/365,1)</f>
        <v>2</v>
      </c>
    </row>
    <row r="429" spans="1:20">
      <c r="A429" s="1">
        <v>42614</v>
      </c>
      <c r="B429" t="s">
        <v>176</v>
      </c>
      <c r="C429">
        <f t="shared" si="18"/>
        <v>-1</v>
      </c>
      <c r="D429" t="s">
        <v>500</v>
      </c>
      <c r="E429" s="4">
        <v>234122.4</v>
      </c>
      <c r="F429" s="4">
        <v>37459.583999999995</v>
      </c>
      <c r="G429" s="3">
        <v>0.15999999999999998</v>
      </c>
      <c r="H429" s="7">
        <v>4064.6250000000005</v>
      </c>
      <c r="I429" s="4">
        <v>650.34</v>
      </c>
      <c r="J429">
        <v>57.599999999999994</v>
      </c>
      <c r="K429" t="s">
        <v>44</v>
      </c>
      <c r="L429" t="s">
        <v>72</v>
      </c>
      <c r="M429" t="s">
        <v>126</v>
      </c>
      <c r="N429" s="2">
        <v>42461</v>
      </c>
      <c r="O429" s="2">
        <v>43190</v>
      </c>
      <c r="P429" t="s">
        <v>24</v>
      </c>
      <c r="Q429" t="s">
        <v>83</v>
      </c>
      <c r="R429" s="5" t="str">
        <f t="shared" si="19"/>
        <v>0.14</v>
      </c>
      <c r="S429" s="6" t="str">
        <f t="shared" si="20"/>
        <v/>
      </c>
      <c r="T429">
        <f>ROUND(INT(表1[[#This Row],[合同结束日期]]-表1[[#This Row],[合同起始日期]])/365,1)</f>
        <v>2</v>
      </c>
    </row>
    <row r="430" spans="1:20">
      <c r="A430" s="1">
        <v>42614</v>
      </c>
      <c r="B430" t="s">
        <v>176</v>
      </c>
      <c r="C430">
        <f t="shared" si="18"/>
        <v>-1</v>
      </c>
      <c r="D430" t="s">
        <v>333</v>
      </c>
      <c r="E430" s="4">
        <v>41580</v>
      </c>
      <c r="F430" s="4">
        <v>5002.0740000000005</v>
      </c>
      <c r="G430" s="3">
        <v>0.12030000000000002</v>
      </c>
      <c r="H430" s="7">
        <v>17325</v>
      </c>
      <c r="I430" s="4">
        <v>2084.1975000000002</v>
      </c>
      <c r="J430">
        <v>2.4</v>
      </c>
      <c r="K430" t="s">
        <v>44</v>
      </c>
      <c r="L430" t="s">
        <v>46</v>
      </c>
      <c r="M430" t="s">
        <v>187</v>
      </c>
      <c r="N430" s="2">
        <v>41812</v>
      </c>
      <c r="O430" s="2">
        <v>42807</v>
      </c>
      <c r="P430" t="s">
        <v>24</v>
      </c>
      <c r="Q430" t="s">
        <v>19</v>
      </c>
      <c r="R430" s="5" t="str">
        <f t="shared" si="19"/>
        <v>0.1</v>
      </c>
      <c r="S430" s="6" t="str">
        <f t="shared" si="20"/>
        <v/>
      </c>
      <c r="T430">
        <f>ROUND(INT(表1[[#This Row],[合同结束日期]]-表1[[#This Row],[合同起始日期]])/365,1)</f>
        <v>2.7</v>
      </c>
    </row>
    <row r="431" spans="1:20">
      <c r="A431" s="1">
        <v>42614</v>
      </c>
      <c r="B431" t="s">
        <v>176</v>
      </c>
      <c r="C431">
        <f t="shared" si="18"/>
        <v>-1</v>
      </c>
      <c r="D431" t="s">
        <v>472</v>
      </c>
      <c r="E431" s="4">
        <v>78174</v>
      </c>
      <c r="F431" s="4">
        <v>0</v>
      </c>
      <c r="G431" s="3">
        <v>0</v>
      </c>
      <c r="H431" s="7">
        <v>357.93956043956041</v>
      </c>
      <c r="I431" s="4">
        <v>0</v>
      </c>
      <c r="J431">
        <v>218.4</v>
      </c>
      <c r="K431" t="s">
        <v>60</v>
      </c>
      <c r="L431" t="s">
        <v>107</v>
      </c>
      <c r="M431" t="s">
        <v>299</v>
      </c>
      <c r="N431" s="2">
        <v>42237</v>
      </c>
      <c r="O431" s="2">
        <v>42602</v>
      </c>
      <c r="P431" t="s">
        <v>14</v>
      </c>
      <c r="Q431">
        <v>0</v>
      </c>
      <c r="R431" s="5">
        <f t="shared" si="19"/>
        <v>0</v>
      </c>
      <c r="S431" s="6" t="str">
        <f t="shared" si="20"/>
        <v/>
      </c>
      <c r="T431">
        <f>ROUND(INT(表1[[#This Row],[合同结束日期]]-表1[[#This Row],[合同起始日期]])/365,1)</f>
        <v>1</v>
      </c>
    </row>
    <row r="432" spans="1:20">
      <c r="A432" s="1">
        <v>42644</v>
      </c>
      <c r="B432" t="s">
        <v>176</v>
      </c>
      <c r="C432">
        <f t="shared" si="18"/>
        <v>-1</v>
      </c>
      <c r="D432" t="s">
        <v>178</v>
      </c>
      <c r="E432" s="4">
        <v>270507</v>
      </c>
      <c r="F432" s="4">
        <v>21478.255799999999</v>
      </c>
      <c r="G432" s="3">
        <v>7.9399999999999998E-2</v>
      </c>
      <c r="H432" s="7">
        <v>4900.489130434783</v>
      </c>
      <c r="I432" s="4">
        <v>389.09883695652172</v>
      </c>
      <c r="J432">
        <v>55.199999999999996</v>
      </c>
      <c r="K432" t="s">
        <v>60</v>
      </c>
      <c r="L432" t="s">
        <v>61</v>
      </c>
      <c r="M432" t="s">
        <v>179</v>
      </c>
      <c r="N432" s="2">
        <v>41255</v>
      </c>
      <c r="O432" s="2">
        <v>42864</v>
      </c>
      <c r="P432" t="s">
        <v>24</v>
      </c>
      <c r="Q432" t="s">
        <v>180</v>
      </c>
      <c r="R432" s="5" t="str">
        <f t="shared" si="19"/>
        <v>0.03</v>
      </c>
      <c r="S432" s="6" t="str">
        <f t="shared" si="20"/>
        <v/>
      </c>
      <c r="T432">
        <f>ROUND(INT(表1[[#This Row],[合同结束日期]]-表1[[#This Row],[合同起始日期]])/365,1)</f>
        <v>4.4000000000000004</v>
      </c>
    </row>
    <row r="433" spans="1:20">
      <c r="A433" s="1">
        <v>42644</v>
      </c>
      <c r="B433" t="s">
        <v>176</v>
      </c>
      <c r="C433">
        <f t="shared" si="18"/>
        <v>-1</v>
      </c>
      <c r="D433" t="s">
        <v>249</v>
      </c>
      <c r="E433" s="4">
        <v>753139.19999999995</v>
      </c>
      <c r="F433" s="4">
        <v>89472.936960000006</v>
      </c>
      <c r="G433" s="3">
        <v>0.11880000000000002</v>
      </c>
      <c r="H433" s="7">
        <v>2298.9597069597071</v>
      </c>
      <c r="I433" s="4">
        <v>273.11641318681325</v>
      </c>
      <c r="J433">
        <v>327.59999999999997</v>
      </c>
      <c r="K433" t="s">
        <v>44</v>
      </c>
      <c r="L433" t="s">
        <v>72</v>
      </c>
      <c r="M433" t="s">
        <v>126</v>
      </c>
      <c r="N433" s="2">
        <v>41369</v>
      </c>
      <c r="O433" s="2">
        <v>43254</v>
      </c>
      <c r="P433" t="s">
        <v>24</v>
      </c>
      <c r="Q433" t="s">
        <v>19</v>
      </c>
      <c r="R433" s="5" t="str">
        <f t="shared" si="19"/>
        <v>0.1</v>
      </c>
      <c r="S433" s="6" t="str">
        <f t="shared" si="20"/>
        <v/>
      </c>
      <c r="T433">
        <f>ROUND(INT(表1[[#This Row],[合同结束日期]]-表1[[#This Row],[合同起始日期]])/365,1)</f>
        <v>5.2</v>
      </c>
    </row>
    <row r="434" spans="1:20">
      <c r="A434" s="1">
        <v>42644</v>
      </c>
      <c r="B434" t="s">
        <v>176</v>
      </c>
      <c r="C434">
        <f t="shared" si="18"/>
        <v>-1</v>
      </c>
      <c r="D434" t="s">
        <v>181</v>
      </c>
      <c r="E434" s="4">
        <v>412539.6</v>
      </c>
      <c r="F434" s="4">
        <v>44719.29264</v>
      </c>
      <c r="G434" s="3">
        <v>0.10840000000000001</v>
      </c>
      <c r="H434" s="7">
        <v>1633.4837973961799</v>
      </c>
      <c r="I434" s="4">
        <v>177.06964363774588</v>
      </c>
      <c r="J434">
        <v>252.55199999999999</v>
      </c>
      <c r="K434" t="s">
        <v>44</v>
      </c>
      <c r="L434" t="s">
        <v>72</v>
      </c>
      <c r="M434" t="s">
        <v>71</v>
      </c>
      <c r="N434" s="2">
        <v>41268</v>
      </c>
      <c r="O434" s="2">
        <v>43229</v>
      </c>
      <c r="P434" t="s">
        <v>24</v>
      </c>
      <c r="Q434" t="s">
        <v>123</v>
      </c>
      <c r="R434" s="5" t="str">
        <f t="shared" si="19"/>
        <v>0.09</v>
      </c>
      <c r="S434" s="6" t="str">
        <f t="shared" si="20"/>
        <v/>
      </c>
      <c r="T434">
        <f>ROUND(INT(表1[[#This Row],[合同结束日期]]-表1[[#This Row],[合同起始日期]])/365,1)</f>
        <v>5.4</v>
      </c>
    </row>
    <row r="435" spans="1:20">
      <c r="A435" s="1">
        <v>42644</v>
      </c>
      <c r="B435" t="s">
        <v>176</v>
      </c>
      <c r="C435">
        <f t="shared" si="18"/>
        <v>-1</v>
      </c>
      <c r="D435" t="s">
        <v>500</v>
      </c>
      <c r="E435" s="4">
        <v>230352</v>
      </c>
      <c r="F435" s="4">
        <v>36925.425599999995</v>
      </c>
      <c r="G435" s="3">
        <v>0.16029999999999997</v>
      </c>
      <c r="H435" s="7">
        <v>3999.166666666667</v>
      </c>
      <c r="I435" s="4">
        <v>641.06641666666667</v>
      </c>
      <c r="J435">
        <v>57.599999999999994</v>
      </c>
      <c r="K435" t="s">
        <v>44</v>
      </c>
      <c r="L435" t="s">
        <v>72</v>
      </c>
      <c r="M435" t="s">
        <v>126</v>
      </c>
      <c r="N435" s="2">
        <v>42461</v>
      </c>
      <c r="O435" s="2">
        <v>43190</v>
      </c>
      <c r="P435" t="s">
        <v>24</v>
      </c>
      <c r="Q435" t="s">
        <v>83</v>
      </c>
      <c r="R435" s="5" t="str">
        <f t="shared" si="19"/>
        <v>0.14</v>
      </c>
      <c r="S435" s="6" t="str">
        <f t="shared" si="20"/>
        <v/>
      </c>
      <c r="T435">
        <f>ROUND(INT(表1[[#This Row],[合同结束日期]]-表1[[#This Row],[合同起始日期]])/365,1)</f>
        <v>2</v>
      </c>
    </row>
    <row r="436" spans="1:20">
      <c r="A436" s="1">
        <v>42644</v>
      </c>
      <c r="B436" t="s">
        <v>176</v>
      </c>
      <c r="C436">
        <f t="shared" si="18"/>
        <v>-1</v>
      </c>
      <c r="D436" t="s">
        <v>184</v>
      </c>
      <c r="E436" s="4">
        <v>442693.08</v>
      </c>
      <c r="F436" s="4">
        <v>57992.79348</v>
      </c>
      <c r="G436" s="3">
        <v>0.13100000000000001</v>
      </c>
      <c r="H436" s="7">
        <v>2380.0703225806451</v>
      </c>
      <c r="I436" s="4">
        <v>311.78921225806454</v>
      </c>
      <c r="J436">
        <v>186</v>
      </c>
      <c r="K436" t="s">
        <v>44</v>
      </c>
      <c r="L436" t="s">
        <v>72</v>
      </c>
      <c r="M436" t="s">
        <v>71</v>
      </c>
      <c r="N436" s="2">
        <v>41334</v>
      </c>
      <c r="O436" s="2">
        <v>43229</v>
      </c>
      <c r="P436" t="s">
        <v>24</v>
      </c>
      <c r="Q436" t="s">
        <v>48</v>
      </c>
      <c r="R436" s="5" t="str">
        <f t="shared" si="19"/>
        <v>0.11</v>
      </c>
      <c r="S436" s="6" t="str">
        <f t="shared" si="20"/>
        <v/>
      </c>
      <c r="T436">
        <f>ROUND(INT(表1[[#This Row],[合同结束日期]]-表1[[#This Row],[合同起始日期]])/365,1)</f>
        <v>5.2</v>
      </c>
    </row>
    <row r="437" spans="1:20">
      <c r="A437" s="1">
        <v>42644</v>
      </c>
      <c r="B437" t="s">
        <v>176</v>
      </c>
      <c r="C437">
        <f t="shared" si="18"/>
        <v>-1</v>
      </c>
      <c r="D437" t="s">
        <v>182</v>
      </c>
      <c r="E437" s="4">
        <v>412187.64</v>
      </c>
      <c r="F437" s="4">
        <v>30048.478955999999</v>
      </c>
      <c r="G437" s="3">
        <v>7.2899999999999993E-2</v>
      </c>
      <c r="H437" s="7">
        <v>2747.9176000000002</v>
      </c>
      <c r="I437" s="4">
        <v>200.32319304000001</v>
      </c>
      <c r="J437">
        <v>150</v>
      </c>
      <c r="K437" t="s">
        <v>44</v>
      </c>
      <c r="L437" t="s">
        <v>72</v>
      </c>
      <c r="M437" t="s">
        <v>71</v>
      </c>
      <c r="N437" s="2">
        <v>41299</v>
      </c>
      <c r="O437" s="2">
        <v>43229</v>
      </c>
      <c r="P437" t="s">
        <v>24</v>
      </c>
      <c r="Q437" t="s">
        <v>433</v>
      </c>
      <c r="R437" s="5" t="str">
        <f t="shared" si="19"/>
        <v>0.09</v>
      </c>
      <c r="S437" s="6" t="str">
        <f t="shared" si="20"/>
        <v>0.04</v>
      </c>
      <c r="T437">
        <f>ROUND(INT(表1[[#This Row],[合同结束日期]]-表1[[#This Row],[合同起始日期]])/365,1)</f>
        <v>5.3</v>
      </c>
    </row>
    <row r="438" spans="1:20">
      <c r="A438" s="1">
        <v>42644</v>
      </c>
      <c r="B438" t="s">
        <v>176</v>
      </c>
      <c r="C438">
        <f t="shared" si="18"/>
        <v>-1</v>
      </c>
      <c r="D438" t="s">
        <v>331</v>
      </c>
      <c r="E438" s="4">
        <v>177152.4</v>
      </c>
      <c r="F438" s="4">
        <v>6554.6388000000006</v>
      </c>
      <c r="G438" s="3">
        <v>3.7000000000000005E-2</v>
      </c>
      <c r="H438" s="7">
        <v>12302.25</v>
      </c>
      <c r="I438" s="4">
        <v>455.1832500000001</v>
      </c>
      <c r="J438">
        <v>14.399999999999999</v>
      </c>
      <c r="K438" t="s">
        <v>60</v>
      </c>
      <c r="L438" t="s">
        <v>107</v>
      </c>
      <c r="M438" t="s">
        <v>332</v>
      </c>
      <c r="N438" s="2">
        <v>42158</v>
      </c>
      <c r="O438" s="2">
        <v>42888</v>
      </c>
      <c r="P438" t="s">
        <v>14</v>
      </c>
      <c r="Q438">
        <v>0</v>
      </c>
      <c r="R438" s="5">
        <f t="shared" si="19"/>
        <v>0</v>
      </c>
      <c r="S438" s="6" t="str">
        <f t="shared" si="20"/>
        <v/>
      </c>
      <c r="T438">
        <f>ROUND(INT(表1[[#This Row],[合同结束日期]]-表1[[#This Row],[合同起始日期]])/365,1)</f>
        <v>2</v>
      </c>
    </row>
    <row r="439" spans="1:20">
      <c r="A439" s="1">
        <v>42644</v>
      </c>
      <c r="B439" t="s">
        <v>176</v>
      </c>
      <c r="C439">
        <f t="shared" si="18"/>
        <v>-1</v>
      </c>
      <c r="D439" t="s">
        <v>549</v>
      </c>
      <c r="E439" s="4">
        <v>7359.5999999999995</v>
      </c>
      <c r="F439" s="4">
        <v>7565.6687999999995</v>
      </c>
      <c r="G439" s="3">
        <v>1.028</v>
      </c>
      <c r="H439" s="7">
        <v>511.08333333333337</v>
      </c>
      <c r="I439" s="4">
        <v>525.39366666666672</v>
      </c>
      <c r="J439">
        <v>14.399999999999999</v>
      </c>
      <c r="K439" t="s">
        <v>60</v>
      </c>
      <c r="L439" t="s">
        <v>107</v>
      </c>
      <c r="M439" t="s">
        <v>329</v>
      </c>
      <c r="N439" s="2">
        <v>42598</v>
      </c>
      <c r="O439" s="2">
        <v>42962</v>
      </c>
      <c r="P439" t="s">
        <v>24</v>
      </c>
      <c r="Q439">
        <v>0</v>
      </c>
      <c r="R439" s="5">
        <f t="shared" si="19"/>
        <v>0</v>
      </c>
      <c r="S439" s="6" t="str">
        <f t="shared" si="20"/>
        <v/>
      </c>
      <c r="T439">
        <f>ROUND(INT(表1[[#This Row],[合同结束日期]]-表1[[#This Row],[合同起始日期]])/365,1)</f>
        <v>1</v>
      </c>
    </row>
    <row r="440" spans="1:20">
      <c r="A440" s="1">
        <v>42644</v>
      </c>
      <c r="B440" t="s">
        <v>176</v>
      </c>
      <c r="C440">
        <f t="shared" si="18"/>
        <v>-1</v>
      </c>
      <c r="D440" t="s">
        <v>322</v>
      </c>
      <c r="E440" s="4">
        <v>37326</v>
      </c>
      <c r="F440" s="4">
        <v>6494.7240000000002</v>
      </c>
      <c r="G440" s="3">
        <v>0.17400000000000002</v>
      </c>
      <c r="H440" s="7">
        <v>1244.2</v>
      </c>
      <c r="I440" s="4">
        <v>216.49080000000001</v>
      </c>
      <c r="J440">
        <v>30</v>
      </c>
      <c r="K440" t="s">
        <v>60</v>
      </c>
      <c r="L440" t="s">
        <v>107</v>
      </c>
      <c r="M440" t="s">
        <v>323</v>
      </c>
      <c r="N440" s="2">
        <v>41730</v>
      </c>
      <c r="O440" s="2">
        <v>42825</v>
      </c>
      <c r="P440" t="s">
        <v>14</v>
      </c>
      <c r="Q440">
        <v>0</v>
      </c>
      <c r="R440" s="5">
        <f t="shared" si="19"/>
        <v>0</v>
      </c>
      <c r="S440" s="6" t="str">
        <f t="shared" si="20"/>
        <v/>
      </c>
      <c r="T440">
        <f>ROUND(INT(表1[[#This Row],[合同结束日期]]-表1[[#This Row],[合同起始日期]])/365,1)</f>
        <v>3</v>
      </c>
    </row>
    <row r="441" spans="1:20">
      <c r="A441" s="1">
        <v>42644</v>
      </c>
      <c r="B441" t="s">
        <v>176</v>
      </c>
      <c r="C441">
        <f t="shared" si="18"/>
        <v>-1</v>
      </c>
      <c r="D441" t="s">
        <v>291</v>
      </c>
      <c r="E441" s="4">
        <v>73762.8</v>
      </c>
      <c r="F441" s="4">
        <v>7693.4600399999999</v>
      </c>
      <c r="G441" s="3">
        <v>0.10429999999999999</v>
      </c>
      <c r="H441" s="7">
        <v>3512.514285714286</v>
      </c>
      <c r="I441" s="4">
        <v>366.35523999999998</v>
      </c>
      <c r="J441">
        <v>21</v>
      </c>
      <c r="K441" t="s">
        <v>60</v>
      </c>
      <c r="L441" t="s">
        <v>61</v>
      </c>
      <c r="M441" t="s">
        <v>234</v>
      </c>
      <c r="N441" s="2">
        <v>41547</v>
      </c>
      <c r="O441" s="2">
        <v>43008</v>
      </c>
      <c r="P441" t="s">
        <v>24</v>
      </c>
      <c r="Q441" t="s">
        <v>123</v>
      </c>
      <c r="R441" s="5" t="str">
        <f t="shared" si="19"/>
        <v>0.09</v>
      </c>
      <c r="S441" s="6" t="str">
        <f t="shared" si="20"/>
        <v/>
      </c>
      <c r="T441">
        <f>ROUND(INT(表1[[#This Row],[合同结束日期]]-表1[[#This Row],[合同起始日期]])/365,1)</f>
        <v>4</v>
      </c>
    </row>
    <row r="442" spans="1:20">
      <c r="A442" s="1">
        <v>42644</v>
      </c>
      <c r="B442" t="s">
        <v>176</v>
      </c>
      <c r="C442">
        <f t="shared" si="18"/>
        <v>-1</v>
      </c>
      <c r="D442" t="s">
        <v>333</v>
      </c>
      <c r="E442" s="4">
        <v>44370</v>
      </c>
      <c r="F442" s="4">
        <v>5293.3410000000003</v>
      </c>
      <c r="G442" s="3">
        <v>0.1193</v>
      </c>
      <c r="H442" s="7">
        <v>18487.5</v>
      </c>
      <c r="I442" s="4">
        <v>2205.5587500000001</v>
      </c>
      <c r="J442">
        <v>2.4</v>
      </c>
      <c r="K442" t="s">
        <v>44</v>
      </c>
      <c r="L442" t="s">
        <v>46</v>
      </c>
      <c r="M442" t="s">
        <v>187</v>
      </c>
      <c r="N442" s="2">
        <v>41812</v>
      </c>
      <c r="O442" s="2">
        <v>42807</v>
      </c>
      <c r="P442" t="s">
        <v>24</v>
      </c>
      <c r="Q442" t="s">
        <v>19</v>
      </c>
      <c r="R442" s="5" t="str">
        <f t="shared" si="19"/>
        <v>0.1</v>
      </c>
      <c r="S442" s="6" t="str">
        <f t="shared" si="20"/>
        <v/>
      </c>
      <c r="T442">
        <f>ROUND(INT(表1[[#This Row],[合同结束日期]]-表1[[#This Row],[合同起始日期]])/365,1)</f>
        <v>2.7</v>
      </c>
    </row>
    <row r="443" spans="1:20">
      <c r="A443" s="1">
        <v>42675</v>
      </c>
      <c r="B443" t="s">
        <v>176</v>
      </c>
      <c r="C443">
        <f t="shared" si="18"/>
        <v>-1</v>
      </c>
      <c r="D443" t="s">
        <v>181</v>
      </c>
      <c r="E443" s="4">
        <v>403539.6</v>
      </c>
      <c r="F443" s="4">
        <v>44187.586200000005</v>
      </c>
      <c r="G443" s="3">
        <v>0.10950000000000001</v>
      </c>
      <c r="H443" s="7">
        <v>1597.8475719851754</v>
      </c>
      <c r="I443" s="4">
        <v>174.96430913237671</v>
      </c>
      <c r="J443">
        <v>252.55199999999999</v>
      </c>
      <c r="K443" t="s">
        <v>44</v>
      </c>
      <c r="L443" t="s">
        <v>72</v>
      </c>
      <c r="M443" t="s">
        <v>71</v>
      </c>
      <c r="N443" s="2">
        <v>41268</v>
      </c>
      <c r="O443" s="2">
        <v>43229</v>
      </c>
      <c r="P443" t="s">
        <v>24</v>
      </c>
      <c r="Q443" t="s">
        <v>123</v>
      </c>
      <c r="R443" s="5" t="str">
        <f t="shared" si="19"/>
        <v>0.09</v>
      </c>
      <c r="S443" s="6" t="str">
        <f t="shared" si="20"/>
        <v/>
      </c>
      <c r="T443">
        <f>ROUND(INT(表1[[#This Row],[合同结束日期]]-表1[[#This Row],[合同起始日期]])/365,1)</f>
        <v>5.4</v>
      </c>
    </row>
    <row r="444" spans="1:20">
      <c r="A444" s="1">
        <v>42675</v>
      </c>
      <c r="B444" t="s">
        <v>176</v>
      </c>
      <c r="C444">
        <f t="shared" si="18"/>
        <v>-1</v>
      </c>
      <c r="D444" t="s">
        <v>178</v>
      </c>
      <c r="E444" s="4">
        <v>284088.59999999998</v>
      </c>
      <c r="F444" s="4">
        <v>21477.098159999998</v>
      </c>
      <c r="G444" s="3">
        <v>7.5600000000000001E-2</v>
      </c>
      <c r="H444" s="7">
        <v>5146.532608695652</v>
      </c>
      <c r="I444" s="4">
        <v>389.07786521739132</v>
      </c>
      <c r="J444">
        <v>55.199999999999996</v>
      </c>
      <c r="K444" t="s">
        <v>60</v>
      </c>
      <c r="L444" t="s">
        <v>61</v>
      </c>
      <c r="M444" t="s">
        <v>179</v>
      </c>
      <c r="N444" s="2">
        <v>41255</v>
      </c>
      <c r="O444" s="2">
        <v>42864</v>
      </c>
      <c r="P444" t="s">
        <v>24</v>
      </c>
      <c r="Q444" t="s">
        <v>180</v>
      </c>
      <c r="R444" s="5" t="str">
        <f t="shared" si="19"/>
        <v>0.03</v>
      </c>
      <c r="S444" s="6" t="str">
        <f t="shared" si="20"/>
        <v/>
      </c>
      <c r="T444">
        <f>ROUND(INT(表1[[#This Row],[合同结束日期]]-表1[[#This Row],[合同起始日期]])/365,1)</f>
        <v>4.4000000000000004</v>
      </c>
    </row>
    <row r="445" spans="1:20">
      <c r="A445" s="1">
        <v>42675</v>
      </c>
      <c r="B445" t="s">
        <v>176</v>
      </c>
      <c r="C445">
        <f t="shared" si="18"/>
        <v>-1</v>
      </c>
      <c r="D445" t="s">
        <v>182</v>
      </c>
      <c r="E445" s="4">
        <v>430741.68</v>
      </c>
      <c r="F445" s="4">
        <v>30410.362608000003</v>
      </c>
      <c r="G445" s="3">
        <v>7.060000000000001E-2</v>
      </c>
      <c r="H445" s="7">
        <v>2871.6111999999998</v>
      </c>
      <c r="I445" s="4">
        <v>202.73575072000003</v>
      </c>
      <c r="J445">
        <v>150</v>
      </c>
      <c r="K445" t="s">
        <v>44</v>
      </c>
      <c r="L445" t="s">
        <v>72</v>
      </c>
      <c r="M445" t="s">
        <v>71</v>
      </c>
      <c r="N445" s="2">
        <v>41299</v>
      </c>
      <c r="O445" s="2">
        <v>43229</v>
      </c>
      <c r="P445" t="s">
        <v>24</v>
      </c>
      <c r="Q445" t="s">
        <v>433</v>
      </c>
      <c r="R445" s="5" t="str">
        <f t="shared" si="19"/>
        <v>0.09</v>
      </c>
      <c r="S445" s="6" t="str">
        <f t="shared" si="20"/>
        <v>0.04</v>
      </c>
      <c r="T445">
        <f>ROUND(INT(表1[[#This Row],[合同结束日期]]-表1[[#This Row],[合同起始日期]])/365,1)</f>
        <v>5.3</v>
      </c>
    </row>
    <row r="446" spans="1:20">
      <c r="A446" s="1">
        <v>42675</v>
      </c>
      <c r="B446" t="s">
        <v>176</v>
      </c>
      <c r="C446">
        <f t="shared" si="18"/>
        <v>-1</v>
      </c>
      <c r="D446" t="s">
        <v>184</v>
      </c>
      <c r="E446" s="4">
        <v>455286</v>
      </c>
      <c r="F446" s="4">
        <v>59369.294399999999</v>
      </c>
      <c r="G446" s="3">
        <v>0.13039999999999999</v>
      </c>
      <c r="H446" s="7">
        <v>2447.7741935483873</v>
      </c>
      <c r="I446" s="4">
        <v>319.18975483870969</v>
      </c>
      <c r="J446">
        <v>186</v>
      </c>
      <c r="K446" t="s">
        <v>44</v>
      </c>
      <c r="L446" t="s">
        <v>72</v>
      </c>
      <c r="M446" t="s">
        <v>71</v>
      </c>
      <c r="N446" s="2">
        <v>41334</v>
      </c>
      <c r="O446" s="2">
        <v>43229</v>
      </c>
      <c r="P446" t="s">
        <v>24</v>
      </c>
      <c r="Q446" t="s">
        <v>48</v>
      </c>
      <c r="R446" s="5" t="str">
        <f t="shared" si="19"/>
        <v>0.11</v>
      </c>
      <c r="S446" s="6" t="str">
        <f t="shared" si="20"/>
        <v/>
      </c>
      <c r="T446">
        <f>ROUND(INT(表1[[#This Row],[合同结束日期]]-表1[[#This Row],[合同起始日期]])/365,1)</f>
        <v>5.2</v>
      </c>
    </row>
    <row r="447" spans="1:20">
      <c r="A447" s="1">
        <v>42675</v>
      </c>
      <c r="B447" t="s">
        <v>176</v>
      </c>
      <c r="C447">
        <f t="shared" ref="C447:C510" si="21">IF($B447="负一层",-1,IF($B447="负一夹层",0,IF($B447="一层",1,IF($B447="二层",2,IF($B447="三层",3,IF($B447="四层",4))))))</f>
        <v>-1</v>
      </c>
      <c r="D447" t="s">
        <v>249</v>
      </c>
      <c r="E447" s="4">
        <v>745448.4</v>
      </c>
      <c r="F447" s="4">
        <v>88708.359599999996</v>
      </c>
      <c r="G447" s="3">
        <v>0.11899999999999999</v>
      </c>
      <c r="H447" s="7">
        <v>2275.4835164835167</v>
      </c>
      <c r="I447" s="4">
        <v>270.78253846153848</v>
      </c>
      <c r="J447">
        <v>327.59999999999997</v>
      </c>
      <c r="K447" t="s">
        <v>44</v>
      </c>
      <c r="L447" t="s">
        <v>72</v>
      </c>
      <c r="M447" t="s">
        <v>126</v>
      </c>
      <c r="N447" s="2">
        <v>41369</v>
      </c>
      <c r="O447" s="2">
        <v>43254</v>
      </c>
      <c r="P447" t="s">
        <v>24</v>
      </c>
      <c r="Q447" t="s">
        <v>19</v>
      </c>
      <c r="R447" s="5" t="str">
        <f t="shared" ref="R447:R510" si="22">IF(ISERROR(FIND(",",$Q447)),$Q447,LEFT($Q447,FIND(",",$Q447)-1))</f>
        <v>0.1</v>
      </c>
      <c r="S447" s="6" t="str">
        <f t="shared" si="20"/>
        <v/>
      </c>
      <c r="T447">
        <f>ROUND(INT(表1[[#This Row],[合同结束日期]]-表1[[#This Row],[合同起始日期]])/365,1)</f>
        <v>5.2</v>
      </c>
    </row>
    <row r="448" spans="1:20">
      <c r="A448" s="1">
        <v>42675</v>
      </c>
      <c r="B448" t="s">
        <v>176</v>
      </c>
      <c r="C448">
        <f t="shared" si="21"/>
        <v>-1</v>
      </c>
      <c r="D448" t="s">
        <v>291</v>
      </c>
      <c r="E448" s="4">
        <v>59194.799999999996</v>
      </c>
      <c r="F448" s="4">
        <v>7689.40452</v>
      </c>
      <c r="G448" s="3">
        <v>0.12990000000000002</v>
      </c>
      <c r="H448" s="7">
        <v>2818.7999999999997</v>
      </c>
      <c r="I448" s="4">
        <v>366.16212000000002</v>
      </c>
      <c r="J448">
        <v>21</v>
      </c>
      <c r="K448" t="s">
        <v>60</v>
      </c>
      <c r="L448" t="s">
        <v>61</v>
      </c>
      <c r="M448" t="s">
        <v>234</v>
      </c>
      <c r="N448" s="2">
        <v>41547</v>
      </c>
      <c r="O448" s="2">
        <v>43008</v>
      </c>
      <c r="P448" t="s">
        <v>24</v>
      </c>
      <c r="Q448" t="s">
        <v>123</v>
      </c>
      <c r="R448" s="5" t="str">
        <f t="shared" si="22"/>
        <v>0.09</v>
      </c>
      <c r="S448" s="6" t="str">
        <f t="shared" ref="S448:S510" si="23">IF(ISERROR(FIND(",",$Q448)),"",RIGHT($Q448,LEN($Q448)-FIND(",",$Q448)))</f>
        <v/>
      </c>
      <c r="T448">
        <f>ROUND(INT(表1[[#This Row],[合同结束日期]]-表1[[#This Row],[合同起始日期]])/365,1)</f>
        <v>4</v>
      </c>
    </row>
    <row r="449" spans="1:20">
      <c r="A449" s="1">
        <v>42675</v>
      </c>
      <c r="B449" t="s">
        <v>176</v>
      </c>
      <c r="C449">
        <f t="shared" si="21"/>
        <v>-1</v>
      </c>
      <c r="D449" t="s">
        <v>322</v>
      </c>
      <c r="E449" s="4">
        <v>62007</v>
      </c>
      <c r="F449" s="4">
        <v>6492.1328999999996</v>
      </c>
      <c r="G449" s="3">
        <v>0.10469999999999999</v>
      </c>
      <c r="H449" s="7">
        <v>2066.9</v>
      </c>
      <c r="I449" s="4">
        <v>216.40442999999999</v>
      </c>
      <c r="J449">
        <v>30</v>
      </c>
      <c r="K449" t="s">
        <v>60</v>
      </c>
      <c r="L449" t="s">
        <v>107</v>
      </c>
      <c r="M449" t="s">
        <v>323</v>
      </c>
      <c r="N449" s="2">
        <v>41730</v>
      </c>
      <c r="O449" s="2">
        <v>42825</v>
      </c>
      <c r="P449" t="s">
        <v>14</v>
      </c>
      <c r="Q449">
        <v>0</v>
      </c>
      <c r="R449" s="5">
        <f t="shared" si="22"/>
        <v>0</v>
      </c>
      <c r="S449" s="6" t="str">
        <f t="shared" si="23"/>
        <v/>
      </c>
      <c r="T449">
        <f>ROUND(INT(表1[[#This Row],[合同结束日期]]-表1[[#This Row],[合同起始日期]])/365,1)</f>
        <v>3</v>
      </c>
    </row>
    <row r="450" spans="1:20">
      <c r="A450" s="1">
        <v>42675</v>
      </c>
      <c r="B450" t="s">
        <v>176</v>
      </c>
      <c r="C450">
        <f t="shared" si="21"/>
        <v>-1</v>
      </c>
      <c r="D450" t="s">
        <v>331</v>
      </c>
      <c r="E450" s="4">
        <v>42615.6</v>
      </c>
      <c r="F450" s="4">
        <v>6558.5408400000006</v>
      </c>
      <c r="G450" s="3">
        <v>0.15390000000000001</v>
      </c>
      <c r="H450" s="7">
        <v>2959.416666666667</v>
      </c>
      <c r="I450" s="4">
        <v>455.45422500000006</v>
      </c>
      <c r="J450">
        <v>14.399999999999999</v>
      </c>
      <c r="K450" t="s">
        <v>60</v>
      </c>
      <c r="L450" t="s">
        <v>107</v>
      </c>
      <c r="M450" t="s">
        <v>332</v>
      </c>
      <c r="N450" s="2">
        <v>42158</v>
      </c>
      <c r="O450" s="2">
        <v>42888</v>
      </c>
      <c r="P450" t="s">
        <v>14</v>
      </c>
      <c r="Q450">
        <v>0</v>
      </c>
      <c r="R450" s="5">
        <f t="shared" si="22"/>
        <v>0</v>
      </c>
      <c r="S450" s="6" t="str">
        <f t="shared" si="23"/>
        <v/>
      </c>
      <c r="T450">
        <f>ROUND(INT(表1[[#This Row],[合同结束日期]]-表1[[#This Row],[合同起始日期]])/365,1)</f>
        <v>2</v>
      </c>
    </row>
    <row r="451" spans="1:20">
      <c r="A451" s="1">
        <v>42675</v>
      </c>
      <c r="B451" t="s">
        <v>176</v>
      </c>
      <c r="C451">
        <f t="shared" si="21"/>
        <v>-1</v>
      </c>
      <c r="D451" t="s">
        <v>500</v>
      </c>
      <c r="E451" s="4">
        <v>210016.8</v>
      </c>
      <c r="F451" s="4">
        <v>33917.713199999991</v>
      </c>
      <c r="G451" s="3">
        <v>0.16149999999999998</v>
      </c>
      <c r="H451" s="7">
        <v>3646.125</v>
      </c>
      <c r="I451" s="4">
        <v>588.84918749999986</v>
      </c>
      <c r="J451">
        <v>57.599999999999994</v>
      </c>
      <c r="K451" t="s">
        <v>44</v>
      </c>
      <c r="L451" t="s">
        <v>72</v>
      </c>
      <c r="M451" t="s">
        <v>126</v>
      </c>
      <c r="N451" s="2">
        <v>42461</v>
      </c>
      <c r="O451" s="2">
        <v>43190</v>
      </c>
      <c r="P451" t="s">
        <v>24</v>
      </c>
      <c r="Q451" t="s">
        <v>83</v>
      </c>
      <c r="R451" s="5" t="str">
        <f t="shared" si="22"/>
        <v>0.14</v>
      </c>
      <c r="S451" s="6" t="str">
        <f t="shared" si="23"/>
        <v/>
      </c>
      <c r="T451">
        <f>ROUND(INT(表1[[#This Row],[合同结束日期]]-表1[[#This Row],[合同起始日期]])/365,1)</f>
        <v>2</v>
      </c>
    </row>
    <row r="452" spans="1:20">
      <c r="A452" s="1">
        <v>42675</v>
      </c>
      <c r="B452" t="s">
        <v>176</v>
      </c>
      <c r="C452">
        <f t="shared" si="21"/>
        <v>-1</v>
      </c>
      <c r="D452" t="s">
        <v>549</v>
      </c>
      <c r="E452" s="4">
        <v>5904</v>
      </c>
      <c r="F452" s="4">
        <v>7565.9760000000006</v>
      </c>
      <c r="G452" s="3">
        <v>1.2815000000000001</v>
      </c>
      <c r="H452" s="7">
        <v>410.00000000000006</v>
      </c>
      <c r="I452" s="4">
        <v>525.41500000000008</v>
      </c>
      <c r="J452">
        <v>14.399999999999999</v>
      </c>
      <c r="K452" t="s">
        <v>60</v>
      </c>
      <c r="L452" t="s">
        <v>107</v>
      </c>
      <c r="M452" t="s">
        <v>329</v>
      </c>
      <c r="N452" s="2">
        <v>42598</v>
      </c>
      <c r="O452" s="2">
        <v>42962</v>
      </c>
      <c r="P452" t="s">
        <v>24</v>
      </c>
      <c r="Q452">
        <v>0</v>
      </c>
      <c r="R452" s="5">
        <f t="shared" si="22"/>
        <v>0</v>
      </c>
      <c r="S452" s="6" t="str">
        <f t="shared" si="23"/>
        <v/>
      </c>
      <c r="T452">
        <f>ROUND(INT(表1[[#This Row],[合同结束日期]]-表1[[#This Row],[合同起始日期]])/365,1)</f>
        <v>1</v>
      </c>
    </row>
    <row r="453" spans="1:20">
      <c r="A453" s="1">
        <v>42675</v>
      </c>
      <c r="B453" t="s">
        <v>176</v>
      </c>
      <c r="C453">
        <f t="shared" si="21"/>
        <v>-1</v>
      </c>
      <c r="D453" t="s">
        <v>437</v>
      </c>
      <c r="E453" s="4">
        <v>19639.2</v>
      </c>
      <c r="F453" s="4">
        <v>6683.21976</v>
      </c>
      <c r="G453" s="3">
        <v>0.34029999999999999</v>
      </c>
      <c r="H453" s="7">
        <v>962.70588235294133</v>
      </c>
      <c r="I453" s="4">
        <v>327.60881176470588</v>
      </c>
      <c r="J453">
        <v>20.399999999999999</v>
      </c>
      <c r="K453" t="s">
        <v>60</v>
      </c>
      <c r="L453" t="s">
        <v>61</v>
      </c>
      <c r="M453" t="s">
        <v>60</v>
      </c>
      <c r="N453" s="2">
        <v>42599</v>
      </c>
      <c r="O453" s="2">
        <v>42963</v>
      </c>
      <c r="P453" t="s">
        <v>14</v>
      </c>
      <c r="Q453">
        <v>0</v>
      </c>
      <c r="R453" s="5">
        <f t="shared" si="22"/>
        <v>0</v>
      </c>
      <c r="S453" s="6" t="str">
        <f t="shared" si="23"/>
        <v/>
      </c>
      <c r="T453">
        <f>ROUND(INT(表1[[#This Row],[合同结束日期]]-表1[[#This Row],[合同起始日期]])/365,1)</f>
        <v>1</v>
      </c>
    </row>
    <row r="454" spans="1:20">
      <c r="A454" s="1">
        <v>42675</v>
      </c>
      <c r="B454" t="s">
        <v>176</v>
      </c>
      <c r="C454">
        <f t="shared" si="21"/>
        <v>-1</v>
      </c>
      <c r="D454" t="s">
        <v>333</v>
      </c>
      <c r="E454" s="4">
        <v>34524</v>
      </c>
      <c r="F454" s="4">
        <v>4260.2615999999998</v>
      </c>
      <c r="G454" s="3">
        <v>0.1234</v>
      </c>
      <c r="H454" s="7">
        <v>14385</v>
      </c>
      <c r="I454" s="4">
        <v>1775.1089999999999</v>
      </c>
      <c r="J454">
        <v>2.4</v>
      </c>
      <c r="K454" t="s">
        <v>44</v>
      </c>
      <c r="L454" t="s">
        <v>46</v>
      </c>
      <c r="M454" t="s">
        <v>187</v>
      </c>
      <c r="N454" s="2">
        <v>41812</v>
      </c>
      <c r="O454" s="2">
        <v>42807</v>
      </c>
      <c r="P454" t="s">
        <v>24</v>
      </c>
      <c r="Q454" t="s">
        <v>19</v>
      </c>
      <c r="R454" s="5" t="str">
        <f t="shared" si="22"/>
        <v>0.1</v>
      </c>
      <c r="S454" s="6" t="str">
        <f t="shared" si="23"/>
        <v/>
      </c>
      <c r="T454">
        <f>ROUND(INT(表1[[#This Row],[合同结束日期]]-表1[[#This Row],[合同起始日期]])/365,1)</f>
        <v>2.7</v>
      </c>
    </row>
    <row r="455" spans="1:20">
      <c r="A455" s="1">
        <v>42675</v>
      </c>
      <c r="B455" t="s">
        <v>176</v>
      </c>
      <c r="C455">
        <f t="shared" si="21"/>
        <v>-1</v>
      </c>
      <c r="D455" t="s">
        <v>552</v>
      </c>
      <c r="E455" s="4">
        <v>128895.59999999999</v>
      </c>
      <c r="F455" s="4">
        <v>20172.161400000001</v>
      </c>
      <c r="G455" s="3">
        <v>0.15650000000000003</v>
      </c>
      <c r="H455" s="7">
        <v>2619.8292682926831</v>
      </c>
      <c r="I455" s="4">
        <v>410.00328048780494</v>
      </c>
      <c r="J455">
        <v>49.199999999999996</v>
      </c>
      <c r="K455" t="s">
        <v>60</v>
      </c>
      <c r="L455" t="s">
        <v>107</v>
      </c>
      <c r="M455" t="s">
        <v>299</v>
      </c>
      <c r="N455" s="2">
        <v>42603</v>
      </c>
      <c r="O455" s="2">
        <v>42967</v>
      </c>
      <c r="P455" t="s">
        <v>14</v>
      </c>
      <c r="Q455">
        <v>0</v>
      </c>
      <c r="R455" s="5">
        <f t="shared" si="22"/>
        <v>0</v>
      </c>
      <c r="S455" s="6" t="str">
        <f t="shared" si="23"/>
        <v/>
      </c>
      <c r="T455">
        <f>ROUND(INT(表1[[#This Row],[合同结束日期]]-表1[[#This Row],[合同起始日期]])/365,1)</f>
        <v>1</v>
      </c>
    </row>
    <row r="456" spans="1:20">
      <c r="A456" s="1">
        <v>42705</v>
      </c>
      <c r="B456" t="s">
        <v>176</v>
      </c>
      <c r="C456">
        <f t="shared" si="21"/>
        <v>-1</v>
      </c>
      <c r="D456" t="s">
        <v>182</v>
      </c>
      <c r="E456" s="4">
        <v>465293.52</v>
      </c>
      <c r="F456" s="4">
        <v>30709.372320000002</v>
      </c>
      <c r="G456" s="3">
        <v>6.6000000000000003E-2</v>
      </c>
      <c r="H456" s="7">
        <v>3101.9567999999999</v>
      </c>
      <c r="I456" s="4">
        <v>204.72914880000002</v>
      </c>
      <c r="J456">
        <v>150</v>
      </c>
      <c r="K456" t="s">
        <v>44</v>
      </c>
      <c r="L456" t="s">
        <v>72</v>
      </c>
      <c r="M456" t="s">
        <v>71</v>
      </c>
      <c r="N456" s="2">
        <v>41299</v>
      </c>
      <c r="O456" s="2">
        <v>43229</v>
      </c>
      <c r="P456" t="s">
        <v>24</v>
      </c>
      <c r="Q456" t="s">
        <v>433</v>
      </c>
      <c r="R456" s="5" t="str">
        <f t="shared" si="22"/>
        <v>0.09</v>
      </c>
      <c r="S456" s="6" t="str">
        <f t="shared" si="23"/>
        <v>0.04</v>
      </c>
      <c r="T456">
        <f>ROUND(INT(表1[[#This Row],[合同结束日期]]-表1[[#This Row],[合同起始日期]])/365,1)</f>
        <v>5.3</v>
      </c>
    </row>
    <row r="457" spans="1:20">
      <c r="A457" s="1">
        <v>42705</v>
      </c>
      <c r="B457" t="s">
        <v>176</v>
      </c>
      <c r="C457">
        <f t="shared" si="21"/>
        <v>-1</v>
      </c>
      <c r="D457" t="s">
        <v>437</v>
      </c>
      <c r="E457" s="4">
        <v>16675.2</v>
      </c>
      <c r="F457" s="4">
        <v>6683.4201599999988</v>
      </c>
      <c r="G457" s="3">
        <v>0.40079999999999993</v>
      </c>
      <c r="H457" s="7">
        <v>817.41176470588243</v>
      </c>
      <c r="I457" s="4">
        <v>327.61863529411761</v>
      </c>
      <c r="J457">
        <v>20.399999999999999</v>
      </c>
      <c r="K457" t="s">
        <v>60</v>
      </c>
      <c r="L457" t="s">
        <v>61</v>
      </c>
      <c r="M457" t="s">
        <v>60</v>
      </c>
      <c r="N457" s="2">
        <v>42599</v>
      </c>
      <c r="O457" s="2">
        <v>42963</v>
      </c>
      <c r="P457" t="s">
        <v>14</v>
      </c>
      <c r="Q457">
        <v>0</v>
      </c>
      <c r="R457" s="5">
        <f t="shared" si="22"/>
        <v>0</v>
      </c>
      <c r="S457" s="6" t="str">
        <f t="shared" si="23"/>
        <v/>
      </c>
      <c r="T457">
        <f>ROUND(INT(表1[[#This Row],[合同结束日期]]-表1[[#This Row],[合同起始日期]])/365,1)</f>
        <v>1</v>
      </c>
    </row>
    <row r="458" spans="1:20">
      <c r="A458" s="1">
        <v>42705</v>
      </c>
      <c r="B458" t="s">
        <v>176</v>
      </c>
      <c r="C458">
        <f t="shared" si="21"/>
        <v>-1</v>
      </c>
      <c r="D458" t="s">
        <v>322</v>
      </c>
      <c r="E458" s="4">
        <v>43143.6</v>
      </c>
      <c r="F458" s="4">
        <v>6493.1117999999997</v>
      </c>
      <c r="G458" s="3">
        <v>0.15049999999999999</v>
      </c>
      <c r="H458" s="7">
        <v>1438.12</v>
      </c>
      <c r="I458" s="4">
        <v>216.43706</v>
      </c>
      <c r="J458">
        <v>30</v>
      </c>
      <c r="K458" t="s">
        <v>60</v>
      </c>
      <c r="L458" t="s">
        <v>107</v>
      </c>
      <c r="M458" t="s">
        <v>323</v>
      </c>
      <c r="N458" s="2">
        <v>41730</v>
      </c>
      <c r="O458" s="2">
        <v>42825</v>
      </c>
      <c r="P458" t="s">
        <v>14</v>
      </c>
      <c r="Q458">
        <v>0</v>
      </c>
      <c r="R458" s="5">
        <f t="shared" si="22"/>
        <v>0</v>
      </c>
      <c r="S458" s="6" t="str">
        <f t="shared" si="23"/>
        <v/>
      </c>
      <c r="T458">
        <f>ROUND(INT(表1[[#This Row],[合同结束日期]]-表1[[#This Row],[合同起始日期]])/365,1)</f>
        <v>3</v>
      </c>
    </row>
    <row r="459" spans="1:20">
      <c r="A459" s="1">
        <v>42705</v>
      </c>
      <c r="B459" t="s">
        <v>176</v>
      </c>
      <c r="C459">
        <f t="shared" si="21"/>
        <v>-1</v>
      </c>
      <c r="D459" t="s">
        <v>549</v>
      </c>
      <c r="E459" s="4">
        <v>540</v>
      </c>
      <c r="F459" s="4">
        <v>7565.9940000000006</v>
      </c>
      <c r="G459" s="3">
        <v>14.011100000000001</v>
      </c>
      <c r="H459" s="7">
        <v>37.500000000000007</v>
      </c>
      <c r="I459" s="4">
        <v>525.4162500000001</v>
      </c>
      <c r="J459">
        <v>14.399999999999999</v>
      </c>
      <c r="K459" t="s">
        <v>60</v>
      </c>
      <c r="L459" t="s">
        <v>107</v>
      </c>
      <c r="M459" t="s">
        <v>329</v>
      </c>
      <c r="N459" s="2">
        <v>42598</v>
      </c>
      <c r="O459" s="2">
        <v>42962</v>
      </c>
      <c r="P459" t="s">
        <v>24</v>
      </c>
      <c r="Q459">
        <v>0</v>
      </c>
      <c r="R459" s="5">
        <f t="shared" si="22"/>
        <v>0</v>
      </c>
      <c r="S459" s="6" t="str">
        <f t="shared" si="23"/>
        <v/>
      </c>
      <c r="T459">
        <f>ROUND(INT(表1[[#This Row],[合同结束日期]]-表1[[#This Row],[合同起始日期]])/365,1)</f>
        <v>1</v>
      </c>
    </row>
    <row r="460" spans="1:20">
      <c r="A460" s="1">
        <v>42705</v>
      </c>
      <c r="B460" t="s">
        <v>176</v>
      </c>
      <c r="C460">
        <f t="shared" si="21"/>
        <v>-1</v>
      </c>
      <c r="D460" t="s">
        <v>184</v>
      </c>
      <c r="E460" s="4">
        <v>483034.8</v>
      </c>
      <c r="F460" s="4">
        <v>62456.399639999996</v>
      </c>
      <c r="G460" s="3">
        <v>0.1293</v>
      </c>
      <c r="H460" s="7">
        <v>2596.9612903225807</v>
      </c>
      <c r="I460" s="4">
        <v>335.78709483870966</v>
      </c>
      <c r="J460">
        <v>186</v>
      </c>
      <c r="K460" t="s">
        <v>44</v>
      </c>
      <c r="L460" t="s">
        <v>72</v>
      </c>
      <c r="M460" t="s">
        <v>71</v>
      </c>
      <c r="N460" s="2">
        <v>41334</v>
      </c>
      <c r="O460" s="2">
        <v>43229</v>
      </c>
      <c r="P460" t="s">
        <v>24</v>
      </c>
      <c r="Q460" t="s">
        <v>48</v>
      </c>
      <c r="R460" s="5" t="str">
        <f t="shared" si="22"/>
        <v>0.11</v>
      </c>
      <c r="S460" s="6" t="str">
        <f t="shared" si="23"/>
        <v/>
      </c>
      <c r="T460">
        <f>ROUND(INT(表1[[#This Row],[合同结束日期]]-表1[[#This Row],[合同起始日期]])/365,1)</f>
        <v>5.2</v>
      </c>
    </row>
    <row r="461" spans="1:20">
      <c r="A461" s="1">
        <v>42705</v>
      </c>
      <c r="B461" t="s">
        <v>176</v>
      </c>
      <c r="C461">
        <f t="shared" si="21"/>
        <v>-1</v>
      </c>
      <c r="D461" t="s">
        <v>500</v>
      </c>
      <c r="E461" s="4">
        <v>224420.4</v>
      </c>
      <c r="F461" s="4">
        <v>36041.916239999999</v>
      </c>
      <c r="G461" s="3">
        <v>0.16059999999999999</v>
      </c>
      <c r="H461" s="7">
        <v>3896.1875000000005</v>
      </c>
      <c r="I461" s="4">
        <v>625.72771250000005</v>
      </c>
      <c r="J461">
        <v>57.599999999999994</v>
      </c>
      <c r="K461" t="s">
        <v>44</v>
      </c>
      <c r="L461" t="s">
        <v>72</v>
      </c>
      <c r="M461" t="s">
        <v>126</v>
      </c>
      <c r="N461" s="2">
        <v>42461</v>
      </c>
      <c r="O461" s="2">
        <v>43190</v>
      </c>
      <c r="P461" t="s">
        <v>24</v>
      </c>
      <c r="Q461" t="s">
        <v>83</v>
      </c>
      <c r="R461" s="5" t="str">
        <f t="shared" si="22"/>
        <v>0.14</v>
      </c>
      <c r="S461" s="6" t="str">
        <f t="shared" si="23"/>
        <v/>
      </c>
      <c r="T461">
        <f>ROUND(INT(表1[[#This Row],[合同结束日期]]-表1[[#This Row],[合同起始日期]])/365,1)</f>
        <v>2</v>
      </c>
    </row>
    <row r="462" spans="1:20">
      <c r="A462" s="1">
        <v>42705</v>
      </c>
      <c r="B462" t="s">
        <v>176</v>
      </c>
      <c r="C462">
        <f t="shared" si="21"/>
        <v>-1</v>
      </c>
      <c r="D462" t="s">
        <v>249</v>
      </c>
      <c r="E462" s="4">
        <v>835692</v>
      </c>
      <c r="F462" s="4">
        <v>98193.809999999983</v>
      </c>
      <c r="G462" s="3">
        <v>0.11749999999999998</v>
      </c>
      <c r="H462" s="7">
        <v>2550.9523809523812</v>
      </c>
      <c r="I462" s="4">
        <v>299.73690476190473</v>
      </c>
      <c r="J462">
        <v>327.59999999999997</v>
      </c>
      <c r="K462" t="s">
        <v>44</v>
      </c>
      <c r="L462" t="s">
        <v>72</v>
      </c>
      <c r="M462" t="s">
        <v>126</v>
      </c>
      <c r="N462" s="2">
        <v>41369</v>
      </c>
      <c r="O462" s="2">
        <v>43254</v>
      </c>
      <c r="P462" t="s">
        <v>24</v>
      </c>
      <c r="Q462" t="s">
        <v>19</v>
      </c>
      <c r="R462" s="5" t="str">
        <f t="shared" si="22"/>
        <v>0.1</v>
      </c>
      <c r="S462" s="6" t="str">
        <f t="shared" si="23"/>
        <v/>
      </c>
      <c r="T462">
        <f>ROUND(INT(表1[[#This Row],[合同结束日期]]-表1[[#This Row],[合同起始日期]])/365,1)</f>
        <v>5.2</v>
      </c>
    </row>
    <row r="463" spans="1:20">
      <c r="A463" s="1">
        <v>42705</v>
      </c>
      <c r="B463" t="s">
        <v>176</v>
      </c>
      <c r="C463">
        <f t="shared" si="21"/>
        <v>-1</v>
      </c>
      <c r="D463" t="s">
        <v>181</v>
      </c>
      <c r="E463" s="4">
        <v>448717.2</v>
      </c>
      <c r="F463" s="4">
        <v>47967.868679999992</v>
      </c>
      <c r="G463" s="3">
        <v>0.10689999999999998</v>
      </c>
      <c r="H463" s="7">
        <v>1776.731920554975</v>
      </c>
      <c r="I463" s="4">
        <v>189.93264230732677</v>
      </c>
      <c r="J463">
        <v>252.55199999999999</v>
      </c>
      <c r="K463" t="s">
        <v>44</v>
      </c>
      <c r="L463" t="s">
        <v>72</v>
      </c>
      <c r="M463" t="s">
        <v>71</v>
      </c>
      <c r="N463" s="2">
        <v>41268</v>
      </c>
      <c r="O463" s="2">
        <v>43229</v>
      </c>
      <c r="P463" t="s">
        <v>24</v>
      </c>
      <c r="Q463" t="s">
        <v>123</v>
      </c>
      <c r="R463" s="5" t="str">
        <f t="shared" si="22"/>
        <v>0.09</v>
      </c>
      <c r="S463" s="6" t="str">
        <f t="shared" si="23"/>
        <v/>
      </c>
      <c r="T463">
        <f>ROUND(INT(表1[[#This Row],[合同结束日期]]-表1[[#This Row],[合同起始日期]])/365,1)</f>
        <v>5.4</v>
      </c>
    </row>
    <row r="464" spans="1:20">
      <c r="A464" s="1">
        <v>42705</v>
      </c>
      <c r="B464" t="s">
        <v>176</v>
      </c>
      <c r="C464">
        <f t="shared" si="21"/>
        <v>-1</v>
      </c>
      <c r="D464" t="s">
        <v>291</v>
      </c>
      <c r="E464" s="4">
        <v>80992.800000000003</v>
      </c>
      <c r="F464" s="4">
        <v>8293.6627200000003</v>
      </c>
      <c r="G464" s="3">
        <v>0.1024</v>
      </c>
      <c r="H464" s="7">
        <v>3856.8</v>
      </c>
      <c r="I464" s="4">
        <v>394.93632000000002</v>
      </c>
      <c r="J464">
        <v>21</v>
      </c>
      <c r="K464" t="s">
        <v>60</v>
      </c>
      <c r="L464" t="s">
        <v>61</v>
      </c>
      <c r="M464" t="s">
        <v>234</v>
      </c>
      <c r="N464" s="2">
        <v>41547</v>
      </c>
      <c r="O464" s="2">
        <v>43008</v>
      </c>
      <c r="P464" t="s">
        <v>24</v>
      </c>
      <c r="Q464" t="s">
        <v>123</v>
      </c>
      <c r="R464" s="5" t="str">
        <f t="shared" si="22"/>
        <v>0.09</v>
      </c>
      <c r="S464" s="6" t="str">
        <f t="shared" si="23"/>
        <v/>
      </c>
      <c r="T464">
        <f>ROUND(INT(表1[[#This Row],[合同结束日期]]-表1[[#This Row],[合同起始日期]])/365,1)</f>
        <v>4</v>
      </c>
    </row>
    <row r="465" spans="1:20">
      <c r="A465" s="1">
        <v>42705</v>
      </c>
      <c r="B465" t="s">
        <v>176</v>
      </c>
      <c r="C465">
        <f t="shared" si="21"/>
        <v>-1</v>
      </c>
      <c r="D465" t="s">
        <v>331</v>
      </c>
      <c r="E465" s="4">
        <v>80406</v>
      </c>
      <c r="F465" s="4">
        <v>6561.1296000000002</v>
      </c>
      <c r="G465" s="3">
        <v>8.1600000000000006E-2</v>
      </c>
      <c r="H465" s="7">
        <v>5583.7500000000009</v>
      </c>
      <c r="I465" s="4">
        <v>455.63400000000007</v>
      </c>
      <c r="J465">
        <v>14.399999999999999</v>
      </c>
      <c r="K465" t="s">
        <v>60</v>
      </c>
      <c r="L465" t="s">
        <v>107</v>
      </c>
      <c r="M465" t="s">
        <v>332</v>
      </c>
      <c r="N465" s="2">
        <v>42158</v>
      </c>
      <c r="O465" s="2">
        <v>42888</v>
      </c>
      <c r="P465" t="s">
        <v>14</v>
      </c>
      <c r="Q465">
        <v>0</v>
      </c>
      <c r="R465" s="5">
        <f t="shared" si="22"/>
        <v>0</v>
      </c>
      <c r="S465" s="6" t="str">
        <f t="shared" si="23"/>
        <v/>
      </c>
      <c r="T465">
        <f>ROUND(INT(表1[[#This Row],[合同结束日期]]-表1[[#This Row],[合同起始日期]])/365,1)</f>
        <v>2</v>
      </c>
    </row>
    <row r="466" spans="1:20">
      <c r="A466" s="1">
        <v>42705</v>
      </c>
      <c r="B466" t="s">
        <v>176</v>
      </c>
      <c r="C466">
        <f t="shared" si="21"/>
        <v>-1</v>
      </c>
      <c r="D466" t="s">
        <v>178</v>
      </c>
      <c r="E466" s="4">
        <v>341641.8</v>
      </c>
      <c r="F466" s="4">
        <v>21489.269219999998</v>
      </c>
      <c r="G466" s="3">
        <v>6.2899999999999998E-2</v>
      </c>
      <c r="H466" s="7">
        <v>6189.163043478261</v>
      </c>
      <c r="I466" s="4">
        <v>389.29835543478259</v>
      </c>
      <c r="J466">
        <v>55.199999999999996</v>
      </c>
      <c r="K466" t="s">
        <v>60</v>
      </c>
      <c r="L466" t="s">
        <v>61</v>
      </c>
      <c r="M466" t="s">
        <v>179</v>
      </c>
      <c r="N466" s="2">
        <v>41255</v>
      </c>
      <c r="O466" s="2">
        <v>42864</v>
      </c>
      <c r="P466" t="s">
        <v>24</v>
      </c>
      <c r="Q466" t="s">
        <v>180</v>
      </c>
      <c r="R466" s="5" t="str">
        <f t="shared" si="22"/>
        <v>0.03</v>
      </c>
      <c r="S466" s="6" t="str">
        <f t="shared" si="23"/>
        <v/>
      </c>
      <c r="T466">
        <f>ROUND(INT(表1[[#This Row],[合同结束日期]]-表1[[#This Row],[合同起始日期]])/365,1)</f>
        <v>4.4000000000000004</v>
      </c>
    </row>
    <row r="467" spans="1:20">
      <c r="A467" s="1">
        <v>42705</v>
      </c>
      <c r="B467" t="s">
        <v>176</v>
      </c>
      <c r="C467">
        <f t="shared" si="21"/>
        <v>-1</v>
      </c>
      <c r="D467" t="s">
        <v>333</v>
      </c>
      <c r="E467" s="4">
        <v>32832</v>
      </c>
      <c r="F467" s="4">
        <v>4084.3007999999995</v>
      </c>
      <c r="G467" s="3">
        <v>0.12439999999999998</v>
      </c>
      <c r="H467" s="7">
        <v>13680</v>
      </c>
      <c r="I467" s="4">
        <v>1701.7919999999999</v>
      </c>
      <c r="J467">
        <v>2.4</v>
      </c>
      <c r="K467" t="s">
        <v>44</v>
      </c>
      <c r="L467" t="s">
        <v>46</v>
      </c>
      <c r="M467" t="s">
        <v>187</v>
      </c>
      <c r="N467" s="2">
        <v>41812</v>
      </c>
      <c r="O467" s="2">
        <v>42807</v>
      </c>
      <c r="P467" t="s">
        <v>24</v>
      </c>
      <c r="Q467" t="s">
        <v>19</v>
      </c>
      <c r="R467" s="5" t="str">
        <f t="shared" si="22"/>
        <v>0.1</v>
      </c>
      <c r="S467" s="6" t="str">
        <f t="shared" si="23"/>
        <v/>
      </c>
      <c r="T467">
        <f>ROUND(INT(表1[[#This Row],[合同结束日期]]-表1[[#This Row],[合同起始日期]])/365,1)</f>
        <v>2.7</v>
      </c>
    </row>
    <row r="468" spans="1:20">
      <c r="A468" s="1">
        <v>42705</v>
      </c>
      <c r="B468" t="s">
        <v>176</v>
      </c>
      <c r="C468">
        <f t="shared" si="21"/>
        <v>-1</v>
      </c>
      <c r="D468" t="s">
        <v>552</v>
      </c>
      <c r="E468" s="4">
        <v>71740.800000000003</v>
      </c>
      <c r="F468" s="4">
        <v>20166.338879999999</v>
      </c>
      <c r="G468" s="3">
        <v>0.28109999999999996</v>
      </c>
      <c r="H468" s="7">
        <v>1458.1463414634147</v>
      </c>
      <c r="I468" s="4">
        <v>409.88493658536589</v>
      </c>
      <c r="J468">
        <v>49.199999999999996</v>
      </c>
      <c r="K468" t="s">
        <v>60</v>
      </c>
      <c r="L468" t="s">
        <v>107</v>
      </c>
      <c r="M468" t="s">
        <v>299</v>
      </c>
      <c r="N468" s="2">
        <v>42603</v>
      </c>
      <c r="O468" s="2">
        <v>42967</v>
      </c>
      <c r="P468" t="s">
        <v>14</v>
      </c>
      <c r="Q468">
        <v>0</v>
      </c>
      <c r="R468" s="5">
        <f t="shared" si="22"/>
        <v>0</v>
      </c>
      <c r="S468" s="6" t="str">
        <f t="shared" si="23"/>
        <v/>
      </c>
      <c r="T468">
        <f>ROUND(INT(表1[[#This Row],[合同结束日期]]-表1[[#This Row],[合同起始日期]])/365,1)</f>
        <v>1</v>
      </c>
    </row>
    <row r="469" spans="1:20">
      <c r="A469" s="1">
        <v>41640</v>
      </c>
      <c r="B469" t="s">
        <v>185</v>
      </c>
      <c r="C469">
        <f t="shared" si="21"/>
        <v>0</v>
      </c>
      <c r="D469" t="s">
        <v>186</v>
      </c>
      <c r="E469" s="4">
        <v>204630</v>
      </c>
      <c r="F469" s="4">
        <v>30694.5</v>
      </c>
      <c r="G469" s="3">
        <v>0.15</v>
      </c>
      <c r="H469" s="7">
        <v>6821</v>
      </c>
      <c r="I469" s="4">
        <v>1023.15</v>
      </c>
      <c r="J469">
        <v>30</v>
      </c>
      <c r="K469" t="s">
        <v>44</v>
      </c>
      <c r="L469" t="s">
        <v>46</v>
      </c>
      <c r="M469" t="s">
        <v>187</v>
      </c>
      <c r="N469" s="2">
        <v>41327</v>
      </c>
      <c r="O469" s="2">
        <v>42133</v>
      </c>
      <c r="P469" t="s">
        <v>24</v>
      </c>
      <c r="Q469" t="s">
        <v>25</v>
      </c>
      <c r="R469" s="5" t="str">
        <f t="shared" si="22"/>
        <v>0.15</v>
      </c>
      <c r="S469" s="6" t="str">
        <f t="shared" si="23"/>
        <v/>
      </c>
      <c r="T469">
        <f>ROUND(INT(表1[[#This Row],[合同结束日期]]-表1[[#This Row],[合同起始日期]])/365,1)</f>
        <v>2.2000000000000002</v>
      </c>
    </row>
    <row r="470" spans="1:20">
      <c r="A470" s="1">
        <v>41640</v>
      </c>
      <c r="B470" t="s">
        <v>185</v>
      </c>
      <c r="C470">
        <f t="shared" si="21"/>
        <v>0</v>
      </c>
      <c r="D470" t="s">
        <v>188</v>
      </c>
      <c r="E470" s="4">
        <v>55258.799999999996</v>
      </c>
      <c r="F470" s="4">
        <v>9946.5839999999989</v>
      </c>
      <c r="G470" s="3">
        <v>0.18</v>
      </c>
      <c r="H470" s="7">
        <v>902.92156862745094</v>
      </c>
      <c r="I470" s="4">
        <v>162.52588235294118</v>
      </c>
      <c r="J470">
        <v>61.199999999999996</v>
      </c>
      <c r="K470" t="s">
        <v>44</v>
      </c>
      <c r="L470" t="s">
        <v>46</v>
      </c>
      <c r="M470" t="s">
        <v>187</v>
      </c>
      <c r="N470" s="2">
        <v>41337</v>
      </c>
      <c r="O470" s="2">
        <v>42499</v>
      </c>
      <c r="P470" t="s">
        <v>24</v>
      </c>
      <c r="Q470" t="s">
        <v>48</v>
      </c>
      <c r="R470" s="5" t="str">
        <f t="shared" si="22"/>
        <v>0.11</v>
      </c>
      <c r="S470" s="6" t="str">
        <f t="shared" si="23"/>
        <v/>
      </c>
      <c r="T470">
        <f>ROUND(INT(表1[[#This Row],[合同结束日期]]-表1[[#This Row],[合同起始日期]])/365,1)</f>
        <v>3.2</v>
      </c>
    </row>
    <row r="471" spans="1:20">
      <c r="A471" s="1">
        <v>41640</v>
      </c>
      <c r="B471" t="s">
        <v>185</v>
      </c>
      <c r="C471">
        <f t="shared" si="21"/>
        <v>0</v>
      </c>
      <c r="D471" t="s">
        <v>189</v>
      </c>
      <c r="E471" s="4">
        <v>146233.19999999998</v>
      </c>
      <c r="F471" s="4">
        <v>17547.984</v>
      </c>
      <c r="G471" s="3">
        <v>0.12000000000000002</v>
      </c>
      <c r="H471" s="7">
        <v>1692.5138888888889</v>
      </c>
      <c r="I471" s="4">
        <v>203.10166666666669</v>
      </c>
      <c r="J471">
        <v>86.399999999999991</v>
      </c>
      <c r="K471" t="s">
        <v>44</v>
      </c>
      <c r="L471" t="s">
        <v>46</v>
      </c>
      <c r="M471" t="s">
        <v>187</v>
      </c>
      <c r="N471" s="2">
        <v>41298</v>
      </c>
      <c r="O471" s="2">
        <v>42499</v>
      </c>
      <c r="P471" t="s">
        <v>24</v>
      </c>
      <c r="Q471" t="s">
        <v>65</v>
      </c>
      <c r="R471" s="5" t="str">
        <f t="shared" si="22"/>
        <v>0.12</v>
      </c>
      <c r="S471" s="6" t="str">
        <f t="shared" si="23"/>
        <v/>
      </c>
      <c r="T471">
        <f>ROUND(INT(表1[[#This Row],[合同结束日期]]-表1[[#This Row],[合同起始日期]])/365,1)</f>
        <v>3.3</v>
      </c>
    </row>
    <row r="472" spans="1:20">
      <c r="A472" s="1">
        <v>41640</v>
      </c>
      <c r="B472" t="s">
        <v>185</v>
      </c>
      <c r="C472">
        <f t="shared" si="21"/>
        <v>0</v>
      </c>
      <c r="D472" t="s">
        <v>190</v>
      </c>
      <c r="E472" s="4">
        <v>100452</v>
      </c>
      <c r="F472" s="4">
        <v>22099.439999999999</v>
      </c>
      <c r="G472" s="3">
        <v>0.21999999999999997</v>
      </c>
      <c r="H472" s="7">
        <v>1162.6388888888889</v>
      </c>
      <c r="I472" s="4">
        <v>255.78055555555557</v>
      </c>
      <c r="J472">
        <v>86.399999999999991</v>
      </c>
      <c r="K472" t="s">
        <v>44</v>
      </c>
      <c r="L472" t="s">
        <v>46</v>
      </c>
      <c r="M472" t="s">
        <v>45</v>
      </c>
      <c r="N472" s="2">
        <v>41282</v>
      </c>
      <c r="O472" s="2">
        <v>43229</v>
      </c>
      <c r="P472" t="s">
        <v>24</v>
      </c>
      <c r="Q472" t="s">
        <v>59</v>
      </c>
      <c r="R472" s="5" t="str">
        <f t="shared" si="22"/>
        <v>0.16</v>
      </c>
      <c r="S472" s="6" t="str">
        <f t="shared" si="23"/>
        <v/>
      </c>
      <c r="T472">
        <f>ROUND(INT(表1[[#This Row],[合同结束日期]]-表1[[#This Row],[合同起始日期]])/365,1)</f>
        <v>5.3</v>
      </c>
    </row>
    <row r="473" spans="1:20">
      <c r="A473" s="1">
        <v>41640</v>
      </c>
      <c r="B473" t="s">
        <v>185</v>
      </c>
      <c r="C473">
        <f t="shared" si="21"/>
        <v>0</v>
      </c>
      <c r="D473" t="s">
        <v>250</v>
      </c>
      <c r="E473" s="4">
        <v>75080.399999999994</v>
      </c>
      <c r="F473" s="4">
        <v>22524.12</v>
      </c>
      <c r="G473" s="3">
        <v>0.3</v>
      </c>
      <c r="H473" s="7">
        <v>437.53146853146853</v>
      </c>
      <c r="I473" s="4">
        <v>131.25944055944055</v>
      </c>
      <c r="J473">
        <v>171.6</v>
      </c>
      <c r="K473" t="s">
        <v>60</v>
      </c>
      <c r="L473" t="s">
        <v>116</v>
      </c>
      <c r="M473" t="s">
        <v>251</v>
      </c>
      <c r="N473" s="2">
        <v>41423</v>
      </c>
      <c r="O473" s="2">
        <v>42182</v>
      </c>
      <c r="P473" t="s">
        <v>24</v>
      </c>
      <c r="Q473" t="s">
        <v>83</v>
      </c>
      <c r="R473" s="5" t="str">
        <f t="shared" si="22"/>
        <v>0.14</v>
      </c>
      <c r="S473" s="6" t="str">
        <f t="shared" si="23"/>
        <v/>
      </c>
      <c r="T473">
        <f>ROUND(INT(表1[[#This Row],[合同结束日期]]-表1[[#This Row],[合同起始日期]])/365,1)</f>
        <v>2.1</v>
      </c>
    </row>
    <row r="474" spans="1:20">
      <c r="A474" s="1">
        <v>41640</v>
      </c>
      <c r="B474" t="s">
        <v>185</v>
      </c>
      <c r="C474">
        <f t="shared" si="21"/>
        <v>0</v>
      </c>
      <c r="D474" t="s">
        <v>252</v>
      </c>
      <c r="E474" s="4">
        <v>144559.80000000002</v>
      </c>
      <c r="F474" s="4">
        <v>23129.567999999999</v>
      </c>
      <c r="G474" s="3">
        <v>0.15999999999999998</v>
      </c>
      <c r="H474" s="7">
        <v>700.38662790697686</v>
      </c>
      <c r="I474" s="4">
        <v>112.06186046511627</v>
      </c>
      <c r="J474">
        <v>206.4</v>
      </c>
      <c r="K474" t="s">
        <v>44</v>
      </c>
      <c r="L474" t="s">
        <v>46</v>
      </c>
      <c r="M474" t="s">
        <v>45</v>
      </c>
      <c r="N474" s="2">
        <v>41409</v>
      </c>
      <c r="O474" s="2">
        <v>42929</v>
      </c>
      <c r="P474" t="s">
        <v>24</v>
      </c>
      <c r="Q474" t="s">
        <v>19</v>
      </c>
      <c r="R474" s="5" t="str">
        <f t="shared" si="22"/>
        <v>0.1</v>
      </c>
      <c r="S474" s="6" t="str">
        <f t="shared" si="23"/>
        <v/>
      </c>
      <c r="T474">
        <f>ROUND(INT(表1[[#This Row],[合同结束日期]]-表1[[#This Row],[合同起始日期]])/365,1)</f>
        <v>4.2</v>
      </c>
    </row>
    <row r="475" spans="1:20">
      <c r="A475" s="1">
        <v>41640</v>
      </c>
      <c r="B475" t="s">
        <v>185</v>
      </c>
      <c r="C475">
        <f t="shared" si="21"/>
        <v>0</v>
      </c>
      <c r="D475" t="s">
        <v>281</v>
      </c>
      <c r="E475" s="4">
        <v>86694.359999999986</v>
      </c>
      <c r="F475" s="4">
        <v>41613.292799999996</v>
      </c>
      <c r="G475" s="3">
        <v>0.48000000000000004</v>
      </c>
      <c r="H475" s="7">
        <v>399.1453038674033</v>
      </c>
      <c r="I475" s="4">
        <v>191.58974585635357</v>
      </c>
      <c r="J475">
        <v>217.2</v>
      </c>
      <c r="K475" t="s">
        <v>60</v>
      </c>
      <c r="L475" t="s">
        <v>116</v>
      </c>
      <c r="M475" t="s">
        <v>145</v>
      </c>
      <c r="N475" s="2">
        <v>41456</v>
      </c>
      <c r="O475" s="2">
        <v>42245</v>
      </c>
      <c r="P475" t="s">
        <v>24</v>
      </c>
      <c r="Q475" t="s">
        <v>83</v>
      </c>
      <c r="R475" s="5" t="str">
        <f t="shared" si="22"/>
        <v>0.14</v>
      </c>
      <c r="S475" s="6" t="str">
        <f t="shared" si="23"/>
        <v/>
      </c>
      <c r="T475">
        <f>ROUND(INT(表1[[#This Row],[合同结束日期]]-表1[[#This Row],[合同起始日期]])/365,1)</f>
        <v>2.2000000000000002</v>
      </c>
    </row>
    <row r="476" spans="1:20">
      <c r="A476" s="1">
        <v>41640</v>
      </c>
      <c r="B476" t="s">
        <v>185</v>
      </c>
      <c r="C476">
        <f t="shared" si="21"/>
        <v>0</v>
      </c>
      <c r="D476" t="s">
        <v>253</v>
      </c>
      <c r="E476" s="4">
        <v>124187.09999999999</v>
      </c>
      <c r="F476" s="4">
        <v>21111.807000000001</v>
      </c>
      <c r="G476" s="3">
        <v>0.17</v>
      </c>
      <c r="H476" s="7">
        <v>808.509765625</v>
      </c>
      <c r="I476" s="4">
        <v>137.44666015625</v>
      </c>
      <c r="J476">
        <v>153.6</v>
      </c>
      <c r="K476" t="s">
        <v>60</v>
      </c>
      <c r="L476" t="s">
        <v>116</v>
      </c>
      <c r="M476" t="s">
        <v>145</v>
      </c>
      <c r="N476" s="2">
        <v>41456</v>
      </c>
      <c r="O476" s="2">
        <v>42231</v>
      </c>
      <c r="P476" t="s">
        <v>18</v>
      </c>
      <c r="Q476" t="s">
        <v>25</v>
      </c>
      <c r="R476" s="5" t="str">
        <f t="shared" si="22"/>
        <v>0.15</v>
      </c>
      <c r="S476" s="6" t="str">
        <f t="shared" si="23"/>
        <v/>
      </c>
      <c r="T476">
        <f>ROUND(INT(表1[[#This Row],[合同结束日期]]-表1[[#This Row],[合同起始日期]])/365,1)</f>
        <v>2.1</v>
      </c>
    </row>
    <row r="477" spans="1:20">
      <c r="A477" s="1">
        <v>41640</v>
      </c>
      <c r="B477" t="s">
        <v>185</v>
      </c>
      <c r="C477">
        <f t="shared" si="21"/>
        <v>0</v>
      </c>
      <c r="D477" t="s">
        <v>191</v>
      </c>
      <c r="E477" s="4">
        <v>22590</v>
      </c>
      <c r="F477" s="4">
        <v>15135.3</v>
      </c>
      <c r="G477" s="3">
        <v>0.66999999999999993</v>
      </c>
      <c r="H477" s="7">
        <v>313.75</v>
      </c>
      <c r="I477" s="4">
        <v>210.21249999999998</v>
      </c>
      <c r="J477">
        <v>72</v>
      </c>
      <c r="K477" t="s">
        <v>11</v>
      </c>
      <c r="L477" t="s">
        <v>12</v>
      </c>
      <c r="M477" t="s">
        <v>10</v>
      </c>
      <c r="N477" s="2">
        <v>41284</v>
      </c>
      <c r="O477" s="2">
        <v>42133</v>
      </c>
      <c r="P477" t="s">
        <v>24</v>
      </c>
      <c r="Q477" t="s">
        <v>59</v>
      </c>
      <c r="R477" s="5" t="str">
        <f t="shared" si="22"/>
        <v>0.16</v>
      </c>
      <c r="S477" s="6" t="str">
        <f t="shared" si="23"/>
        <v/>
      </c>
      <c r="T477">
        <f>ROUND(INT(表1[[#This Row],[合同结束日期]]-表1[[#This Row],[合同起始日期]])/365,1)</f>
        <v>2.2999999999999998</v>
      </c>
    </row>
    <row r="478" spans="1:20">
      <c r="A478" s="1">
        <v>41640</v>
      </c>
      <c r="B478" t="s">
        <v>185</v>
      </c>
      <c r="C478">
        <f t="shared" si="21"/>
        <v>0</v>
      </c>
      <c r="D478" t="s">
        <v>192</v>
      </c>
      <c r="E478" s="4">
        <v>149280.83999999997</v>
      </c>
      <c r="F478" s="4">
        <v>26870.551199999998</v>
      </c>
      <c r="G478" s="3">
        <v>0.18000000000000002</v>
      </c>
      <c r="H478" s="7">
        <v>1309.4810526315787</v>
      </c>
      <c r="I478" s="4">
        <v>235.7065894736842</v>
      </c>
      <c r="J478">
        <v>114</v>
      </c>
      <c r="K478" t="s">
        <v>11</v>
      </c>
      <c r="L478" t="s">
        <v>12</v>
      </c>
      <c r="M478" t="s">
        <v>193</v>
      </c>
      <c r="N478" s="2">
        <v>41358</v>
      </c>
      <c r="O478" s="2">
        <v>42133</v>
      </c>
      <c r="P478" t="s">
        <v>24</v>
      </c>
      <c r="Q478" t="s">
        <v>59</v>
      </c>
      <c r="R478" s="5" t="str">
        <f t="shared" si="22"/>
        <v>0.16</v>
      </c>
      <c r="S478" s="6" t="str">
        <f t="shared" si="23"/>
        <v/>
      </c>
      <c r="T478">
        <f>ROUND(INT(表1[[#This Row],[合同结束日期]]-表1[[#This Row],[合同起始日期]])/365,1)</f>
        <v>2.1</v>
      </c>
    </row>
    <row r="479" spans="1:20">
      <c r="A479" s="1">
        <v>41640</v>
      </c>
      <c r="B479" t="s">
        <v>185</v>
      </c>
      <c r="C479">
        <f t="shared" si="21"/>
        <v>0</v>
      </c>
      <c r="D479" t="s">
        <v>194</v>
      </c>
      <c r="E479" s="4">
        <v>746174.88</v>
      </c>
      <c r="F479" s="4">
        <v>37308.743999999999</v>
      </c>
      <c r="G479" s="3">
        <v>4.9999999999999996E-2</v>
      </c>
      <c r="H479" s="7">
        <v>5181.7700000000004</v>
      </c>
      <c r="I479" s="4">
        <v>259.08850000000001</v>
      </c>
      <c r="J479">
        <v>144</v>
      </c>
      <c r="K479" t="s">
        <v>66</v>
      </c>
      <c r="L479" t="s">
        <v>66</v>
      </c>
      <c r="M479" t="s">
        <v>66</v>
      </c>
      <c r="N479" s="2">
        <v>41347</v>
      </c>
      <c r="O479" s="2">
        <v>42133</v>
      </c>
      <c r="P479" t="s">
        <v>24</v>
      </c>
      <c r="Q479" t="s">
        <v>195</v>
      </c>
      <c r="R479" s="5" t="str">
        <f t="shared" si="22"/>
        <v>0.09</v>
      </c>
      <c r="S479" s="6" t="str">
        <f t="shared" si="23"/>
        <v>0.</v>
      </c>
      <c r="T479">
        <f>ROUND(INT(表1[[#This Row],[合同结束日期]]-表1[[#This Row],[合同起始日期]])/365,1)</f>
        <v>2.2000000000000002</v>
      </c>
    </row>
    <row r="480" spans="1:20">
      <c r="A480" s="1">
        <v>41640</v>
      </c>
      <c r="B480" t="s">
        <v>185</v>
      </c>
      <c r="C480">
        <f t="shared" si="21"/>
        <v>0</v>
      </c>
      <c r="D480" t="s">
        <v>196</v>
      </c>
      <c r="E480" s="4">
        <v>172180.71599999999</v>
      </c>
      <c r="F480" s="4">
        <v>36157.950359999995</v>
      </c>
      <c r="G480" s="3">
        <v>0.21</v>
      </c>
      <c r="H480" s="7">
        <v>767.29374331550798</v>
      </c>
      <c r="I480" s="4">
        <v>161.13168609625666</v>
      </c>
      <c r="J480">
        <v>224.4</v>
      </c>
      <c r="K480" t="s">
        <v>60</v>
      </c>
      <c r="L480" t="s">
        <v>61</v>
      </c>
      <c r="M480" t="s">
        <v>197</v>
      </c>
      <c r="N480" s="2">
        <v>41284</v>
      </c>
      <c r="O480" s="2">
        <v>42499</v>
      </c>
      <c r="P480" t="s">
        <v>24</v>
      </c>
      <c r="Q480" t="s">
        <v>65</v>
      </c>
      <c r="R480" s="5" t="str">
        <f t="shared" si="22"/>
        <v>0.12</v>
      </c>
      <c r="S480" s="6" t="str">
        <f t="shared" si="23"/>
        <v/>
      </c>
      <c r="T480">
        <f>ROUND(INT(表1[[#This Row],[合同结束日期]]-表1[[#This Row],[合同起始日期]])/365,1)</f>
        <v>3.3</v>
      </c>
    </row>
    <row r="481" spans="1:20">
      <c r="A481" s="1">
        <v>41640</v>
      </c>
      <c r="B481" t="s">
        <v>185</v>
      </c>
      <c r="C481">
        <f t="shared" si="21"/>
        <v>0</v>
      </c>
      <c r="D481" t="s">
        <v>198</v>
      </c>
      <c r="E481" s="4">
        <v>39817.199999999997</v>
      </c>
      <c r="F481" s="4">
        <v>15130.536</v>
      </c>
      <c r="G481" s="3">
        <v>0.38</v>
      </c>
      <c r="H481" s="7">
        <v>603.29090909090905</v>
      </c>
      <c r="I481" s="4">
        <v>229.25054545454546</v>
      </c>
      <c r="J481">
        <v>66</v>
      </c>
      <c r="K481" t="s">
        <v>66</v>
      </c>
      <c r="L481" t="s">
        <v>66</v>
      </c>
      <c r="M481" t="s">
        <v>66</v>
      </c>
      <c r="N481" s="2">
        <v>41283</v>
      </c>
      <c r="O481" s="2">
        <v>42133</v>
      </c>
      <c r="P481" t="s">
        <v>24</v>
      </c>
      <c r="Q481" t="s">
        <v>25</v>
      </c>
      <c r="R481" s="5" t="str">
        <f t="shared" si="22"/>
        <v>0.15</v>
      </c>
      <c r="S481" s="6" t="str">
        <f t="shared" si="23"/>
        <v/>
      </c>
      <c r="T481">
        <f>ROUND(INT(表1[[#This Row],[合同结束日期]]-表1[[#This Row],[合同起始日期]])/365,1)</f>
        <v>2.2999999999999998</v>
      </c>
    </row>
    <row r="482" spans="1:20">
      <c r="A482" s="1">
        <v>41640</v>
      </c>
      <c r="B482" t="s">
        <v>185</v>
      </c>
      <c r="C482">
        <f t="shared" si="21"/>
        <v>0</v>
      </c>
      <c r="D482" t="s">
        <v>199</v>
      </c>
      <c r="E482" s="4">
        <v>185028.47999999998</v>
      </c>
      <c r="F482" s="4">
        <v>14802.278399999999</v>
      </c>
      <c r="G482" s="3">
        <v>0.08</v>
      </c>
      <c r="H482" s="7">
        <v>2855.3777777777777</v>
      </c>
      <c r="I482" s="4">
        <v>228.43022222222223</v>
      </c>
      <c r="J482">
        <v>64.8</v>
      </c>
      <c r="K482" t="s">
        <v>44</v>
      </c>
      <c r="L482" t="s">
        <v>46</v>
      </c>
      <c r="M482" t="s">
        <v>187</v>
      </c>
      <c r="N482" s="2">
        <v>41332</v>
      </c>
      <c r="O482" s="2">
        <v>42499</v>
      </c>
      <c r="P482" t="s">
        <v>14</v>
      </c>
      <c r="Q482" t="s">
        <v>37</v>
      </c>
      <c r="R482" s="5" t="str">
        <f t="shared" si="22"/>
        <v>0.</v>
      </c>
      <c r="S482" s="6" t="str">
        <f t="shared" si="23"/>
        <v/>
      </c>
      <c r="T482">
        <f>ROUND(INT(表1[[#This Row],[合同结束日期]]-表1[[#This Row],[合同起始日期]])/365,1)</f>
        <v>3.2</v>
      </c>
    </row>
    <row r="483" spans="1:20">
      <c r="A483" s="1">
        <v>41640</v>
      </c>
      <c r="B483" t="s">
        <v>185</v>
      </c>
      <c r="C483">
        <f t="shared" si="21"/>
        <v>0</v>
      </c>
      <c r="D483" t="s">
        <v>200</v>
      </c>
      <c r="E483" s="4">
        <v>107619.19199999998</v>
      </c>
      <c r="F483" s="4">
        <v>15066.686880000001</v>
      </c>
      <c r="G483" s="3">
        <v>0.14000000000000004</v>
      </c>
      <c r="H483" s="7">
        <v>2242.0664999999995</v>
      </c>
      <c r="I483" s="4">
        <v>313.88931000000002</v>
      </c>
      <c r="J483">
        <v>48</v>
      </c>
      <c r="K483" t="s">
        <v>44</v>
      </c>
      <c r="L483" t="s">
        <v>46</v>
      </c>
      <c r="M483" t="s">
        <v>187</v>
      </c>
      <c r="N483" s="2">
        <v>41281</v>
      </c>
      <c r="O483" s="2">
        <v>42133</v>
      </c>
      <c r="P483" t="s">
        <v>24</v>
      </c>
      <c r="Q483" t="s">
        <v>83</v>
      </c>
      <c r="R483" s="5" t="str">
        <f t="shared" si="22"/>
        <v>0.14</v>
      </c>
      <c r="S483" s="6" t="str">
        <f t="shared" si="23"/>
        <v/>
      </c>
      <c r="T483">
        <f>ROUND(INT(表1[[#This Row],[合同结束日期]]-表1[[#This Row],[合同起始日期]])/365,1)</f>
        <v>2.2999999999999998</v>
      </c>
    </row>
    <row r="484" spans="1:20">
      <c r="A484" s="1">
        <v>41640</v>
      </c>
      <c r="B484" t="s">
        <v>185</v>
      </c>
      <c r="C484">
        <f t="shared" si="21"/>
        <v>0</v>
      </c>
      <c r="D484" t="s">
        <v>201</v>
      </c>
      <c r="E484" s="4">
        <v>148680</v>
      </c>
      <c r="F484" s="4">
        <v>25275.599999999999</v>
      </c>
      <c r="G484" s="3">
        <v>0.16999999999999998</v>
      </c>
      <c r="H484" s="7">
        <v>820.52980132450341</v>
      </c>
      <c r="I484" s="4">
        <v>139.49006622516558</v>
      </c>
      <c r="J484">
        <v>181.2</v>
      </c>
      <c r="K484" t="s">
        <v>44</v>
      </c>
      <c r="L484" t="s">
        <v>72</v>
      </c>
      <c r="M484" t="s">
        <v>71</v>
      </c>
      <c r="N484" s="2">
        <v>41329</v>
      </c>
      <c r="O484" s="2">
        <v>43229</v>
      </c>
      <c r="P484" t="s">
        <v>24</v>
      </c>
      <c r="Q484" t="s">
        <v>19</v>
      </c>
      <c r="R484" s="5" t="str">
        <f t="shared" si="22"/>
        <v>0.1</v>
      </c>
      <c r="S484" s="6" t="str">
        <f t="shared" si="23"/>
        <v/>
      </c>
      <c r="T484">
        <f>ROUND(INT(表1[[#This Row],[合同结束日期]]-表1[[#This Row],[合同起始日期]])/365,1)</f>
        <v>5.2</v>
      </c>
    </row>
    <row r="485" spans="1:20">
      <c r="A485" s="1">
        <v>41640</v>
      </c>
      <c r="B485" t="s">
        <v>185</v>
      </c>
      <c r="C485">
        <f t="shared" si="21"/>
        <v>0</v>
      </c>
      <c r="D485" t="s">
        <v>202</v>
      </c>
      <c r="E485" s="4">
        <v>101583.84000000001</v>
      </c>
      <c r="F485" s="4">
        <v>13205.899199999998</v>
      </c>
      <c r="G485" s="3">
        <v>0.12999999999999998</v>
      </c>
      <c r="H485" s="7">
        <v>1143.9621621621623</v>
      </c>
      <c r="I485" s="4">
        <v>148.71508108108105</v>
      </c>
      <c r="J485">
        <v>88.8</v>
      </c>
      <c r="K485" t="s">
        <v>44</v>
      </c>
      <c r="L485" t="s">
        <v>46</v>
      </c>
      <c r="M485" t="s">
        <v>45</v>
      </c>
      <c r="N485" s="2">
        <v>41335</v>
      </c>
      <c r="O485" s="2">
        <v>43229</v>
      </c>
      <c r="P485" t="s">
        <v>24</v>
      </c>
      <c r="Q485" t="s">
        <v>48</v>
      </c>
      <c r="R485" s="5" t="str">
        <f t="shared" si="22"/>
        <v>0.11</v>
      </c>
      <c r="S485" s="6" t="str">
        <f t="shared" si="23"/>
        <v/>
      </c>
      <c r="T485">
        <f>ROUND(INT(表1[[#This Row],[合同结束日期]]-表1[[#This Row],[合同起始日期]])/365,1)</f>
        <v>5.2</v>
      </c>
    </row>
    <row r="486" spans="1:20">
      <c r="A486" s="1">
        <v>41640</v>
      </c>
      <c r="B486" t="s">
        <v>185</v>
      </c>
      <c r="C486">
        <f t="shared" si="21"/>
        <v>0</v>
      </c>
      <c r="D486" t="s">
        <v>203</v>
      </c>
      <c r="E486" s="4">
        <v>45415.199999999997</v>
      </c>
      <c r="F486" s="4">
        <v>12716.256000000001</v>
      </c>
      <c r="G486" s="3">
        <v>0.28000000000000003</v>
      </c>
      <c r="H486" s="7">
        <v>822.73913043478262</v>
      </c>
      <c r="I486" s="4">
        <v>230.36695652173918</v>
      </c>
      <c r="J486">
        <v>55.199999999999996</v>
      </c>
      <c r="K486" t="s">
        <v>44</v>
      </c>
      <c r="L486" t="s">
        <v>46</v>
      </c>
      <c r="M486" t="s">
        <v>187</v>
      </c>
      <c r="N486" s="2">
        <v>41304</v>
      </c>
      <c r="O486" s="2">
        <v>42133</v>
      </c>
      <c r="P486" t="s">
        <v>24</v>
      </c>
      <c r="Q486" t="s">
        <v>28</v>
      </c>
      <c r="R486" s="5" t="str">
        <f t="shared" si="22"/>
        <v>0.13</v>
      </c>
      <c r="S486" s="6" t="str">
        <f t="shared" si="23"/>
        <v/>
      </c>
      <c r="T486">
        <f>ROUND(INT(表1[[#This Row],[合同结束日期]]-表1[[#This Row],[合同起始日期]])/365,1)</f>
        <v>2.2999999999999998</v>
      </c>
    </row>
    <row r="487" spans="1:20">
      <c r="A487" s="1">
        <v>41640</v>
      </c>
      <c r="B487" t="s">
        <v>185</v>
      </c>
      <c r="C487">
        <f t="shared" si="21"/>
        <v>0</v>
      </c>
      <c r="D487" t="s">
        <v>204</v>
      </c>
      <c r="E487" s="4">
        <v>122359.2</v>
      </c>
      <c r="F487" s="4">
        <v>40378.536</v>
      </c>
      <c r="G487" s="3">
        <v>0.33</v>
      </c>
      <c r="H487" s="7">
        <v>228.62331838565024</v>
      </c>
      <c r="I487" s="4">
        <v>75.44569506726458</v>
      </c>
      <c r="J487">
        <v>535.19999999999993</v>
      </c>
      <c r="K487" t="s">
        <v>44</v>
      </c>
      <c r="L487" t="s">
        <v>72</v>
      </c>
      <c r="M487" t="s">
        <v>71</v>
      </c>
      <c r="N487" s="2">
        <v>41374</v>
      </c>
      <c r="O487" s="2">
        <v>43229</v>
      </c>
      <c r="P487" t="s">
        <v>24</v>
      </c>
      <c r="Q487" t="s">
        <v>42</v>
      </c>
      <c r="R487" s="5" t="str">
        <f t="shared" si="22"/>
        <v>0.08</v>
      </c>
      <c r="S487" s="6" t="str">
        <f t="shared" si="23"/>
        <v/>
      </c>
      <c r="T487">
        <f>ROUND(INT(表1[[#This Row],[合同结束日期]]-表1[[#This Row],[合同起始日期]])/365,1)</f>
        <v>5.0999999999999996</v>
      </c>
    </row>
    <row r="488" spans="1:20">
      <c r="A488" s="1">
        <v>41640</v>
      </c>
      <c r="B488" t="s">
        <v>185</v>
      </c>
      <c r="C488">
        <f t="shared" si="21"/>
        <v>0</v>
      </c>
      <c r="D488" t="s">
        <v>205</v>
      </c>
      <c r="E488" s="4">
        <v>156932.4</v>
      </c>
      <c r="F488" s="4">
        <v>48649.044000000002</v>
      </c>
      <c r="G488" s="3">
        <v>0.31</v>
      </c>
      <c r="H488" s="7">
        <v>392.72372372372377</v>
      </c>
      <c r="I488" s="4">
        <v>121.74435435435437</v>
      </c>
      <c r="J488">
        <v>399.59999999999997</v>
      </c>
      <c r="K488" t="s">
        <v>44</v>
      </c>
      <c r="L488" t="s">
        <v>72</v>
      </c>
      <c r="M488" t="s">
        <v>71</v>
      </c>
      <c r="N488" s="2">
        <v>41359</v>
      </c>
      <c r="O488" s="2">
        <v>44325</v>
      </c>
      <c r="P488" t="s">
        <v>18</v>
      </c>
      <c r="Q488" t="s">
        <v>42</v>
      </c>
      <c r="R488" s="5" t="str">
        <f t="shared" si="22"/>
        <v>0.08</v>
      </c>
      <c r="S488" s="6" t="str">
        <f t="shared" si="23"/>
        <v/>
      </c>
      <c r="T488">
        <f>ROUND(INT(表1[[#This Row],[合同结束日期]]-表1[[#This Row],[合同起始日期]])/365,1)</f>
        <v>8.1</v>
      </c>
    </row>
    <row r="489" spans="1:20">
      <c r="A489" s="1">
        <v>41640</v>
      </c>
      <c r="B489" t="s">
        <v>185</v>
      </c>
      <c r="C489">
        <f t="shared" si="21"/>
        <v>0</v>
      </c>
      <c r="D489" t="s">
        <v>206</v>
      </c>
      <c r="E489" s="4">
        <v>412699.2</v>
      </c>
      <c r="F489" s="4">
        <v>57777.888000000006</v>
      </c>
      <c r="G489" s="3">
        <v>0.14000000000000001</v>
      </c>
      <c r="H489" s="7">
        <v>728.63559322033905</v>
      </c>
      <c r="I489" s="4">
        <v>102.00898305084748</v>
      </c>
      <c r="J489">
        <v>566.4</v>
      </c>
      <c r="K489" t="s">
        <v>44</v>
      </c>
      <c r="L489" t="s">
        <v>72</v>
      </c>
      <c r="M489" t="s">
        <v>71</v>
      </c>
      <c r="N489" s="2">
        <v>41334</v>
      </c>
      <c r="O489" s="2">
        <v>43249</v>
      </c>
      <c r="P489" t="s">
        <v>24</v>
      </c>
      <c r="Q489" t="s">
        <v>42</v>
      </c>
      <c r="R489" s="5" t="str">
        <f t="shared" si="22"/>
        <v>0.08</v>
      </c>
      <c r="S489" s="6" t="str">
        <f t="shared" si="23"/>
        <v/>
      </c>
      <c r="T489">
        <f>ROUND(INT(表1[[#This Row],[合同结束日期]]-表1[[#This Row],[合同起始日期]])/365,1)</f>
        <v>5.2</v>
      </c>
    </row>
    <row r="490" spans="1:20">
      <c r="A490" s="1">
        <v>41640</v>
      </c>
      <c r="B490" t="s">
        <v>185</v>
      </c>
      <c r="C490">
        <f t="shared" si="21"/>
        <v>0</v>
      </c>
      <c r="D490" t="s">
        <v>207</v>
      </c>
      <c r="E490" s="4">
        <v>829758.38400000008</v>
      </c>
      <c r="F490" s="4">
        <v>41487.919200000004</v>
      </c>
      <c r="G490" s="3">
        <v>0.05</v>
      </c>
      <c r="H490" s="7">
        <v>1901.7198019801983</v>
      </c>
      <c r="I490" s="4">
        <v>95.085990099009905</v>
      </c>
      <c r="J490">
        <v>436.32</v>
      </c>
      <c r="K490" t="s">
        <v>44</v>
      </c>
      <c r="L490" t="s">
        <v>72</v>
      </c>
      <c r="M490" t="s">
        <v>126</v>
      </c>
      <c r="N490" s="2">
        <v>41379</v>
      </c>
      <c r="O490" s="2">
        <v>46947</v>
      </c>
      <c r="P490" t="s">
        <v>18</v>
      </c>
      <c r="Q490" t="s">
        <v>208</v>
      </c>
      <c r="R490" s="5" t="str">
        <f t="shared" si="22"/>
        <v>0.05</v>
      </c>
      <c r="S490" s="6" t="str">
        <f t="shared" si="23"/>
        <v/>
      </c>
      <c r="T490">
        <f>ROUND(INT(表1[[#This Row],[合同结束日期]]-表1[[#This Row],[合同起始日期]])/365,1)</f>
        <v>15.3</v>
      </c>
    </row>
    <row r="491" spans="1:20">
      <c r="A491" s="1">
        <v>41640</v>
      </c>
      <c r="B491" t="s">
        <v>185</v>
      </c>
      <c r="C491">
        <f t="shared" si="21"/>
        <v>0</v>
      </c>
      <c r="D491" t="s">
        <v>209</v>
      </c>
      <c r="E491" s="4">
        <v>79162.440000000017</v>
      </c>
      <c r="F491" s="4">
        <v>15040.863599999999</v>
      </c>
      <c r="G491" s="3">
        <v>0.18999999999999995</v>
      </c>
      <c r="H491" s="7">
        <v>1014.9030769230772</v>
      </c>
      <c r="I491" s="4">
        <v>192.8315846153846</v>
      </c>
      <c r="J491">
        <v>78</v>
      </c>
      <c r="K491" t="s">
        <v>60</v>
      </c>
      <c r="L491" t="s">
        <v>61</v>
      </c>
      <c r="M491" t="s">
        <v>210</v>
      </c>
      <c r="N491" s="2">
        <v>41280</v>
      </c>
      <c r="O491" s="2">
        <v>42133</v>
      </c>
      <c r="P491" t="s">
        <v>24</v>
      </c>
      <c r="Q491" t="s">
        <v>25</v>
      </c>
      <c r="R491" s="5" t="str">
        <f t="shared" si="22"/>
        <v>0.15</v>
      </c>
      <c r="S491" s="6" t="str">
        <f t="shared" si="23"/>
        <v/>
      </c>
      <c r="T491">
        <f>ROUND(INT(表1[[#This Row],[合同结束日期]]-表1[[#This Row],[合同起始日期]])/365,1)</f>
        <v>2.2999999999999998</v>
      </c>
    </row>
    <row r="492" spans="1:20">
      <c r="A492" s="1">
        <v>41640</v>
      </c>
      <c r="B492" t="s">
        <v>185</v>
      </c>
      <c r="C492">
        <f t="shared" si="21"/>
        <v>0</v>
      </c>
      <c r="D492" t="s">
        <v>211</v>
      </c>
      <c r="E492" s="4">
        <v>38283.599999999999</v>
      </c>
      <c r="F492" s="4">
        <v>9953.7360000000008</v>
      </c>
      <c r="G492" s="3">
        <v>0.26</v>
      </c>
      <c r="H492" s="7">
        <v>966.75757575757564</v>
      </c>
      <c r="I492" s="4">
        <v>251.35696969696971</v>
      </c>
      <c r="J492">
        <v>39.6</v>
      </c>
      <c r="K492" t="s">
        <v>11</v>
      </c>
      <c r="L492" t="s">
        <v>12</v>
      </c>
      <c r="M492" t="s">
        <v>110</v>
      </c>
      <c r="N492" s="2">
        <v>41284</v>
      </c>
      <c r="O492" s="2">
        <v>42133</v>
      </c>
      <c r="P492" t="s">
        <v>24</v>
      </c>
      <c r="Q492" t="s">
        <v>25</v>
      </c>
      <c r="R492" s="5" t="str">
        <f t="shared" si="22"/>
        <v>0.15</v>
      </c>
      <c r="S492" s="6" t="str">
        <f t="shared" si="23"/>
        <v/>
      </c>
      <c r="T492">
        <f>ROUND(INT(表1[[#This Row],[合同结束日期]]-表1[[#This Row],[合同起始日期]])/365,1)</f>
        <v>2.2999999999999998</v>
      </c>
    </row>
    <row r="493" spans="1:20">
      <c r="A493" s="1">
        <v>41640</v>
      </c>
      <c r="B493" t="s">
        <v>185</v>
      </c>
      <c r="C493">
        <f t="shared" si="21"/>
        <v>0</v>
      </c>
      <c r="D493" t="s">
        <v>282</v>
      </c>
      <c r="E493" s="4">
        <v>11174.4</v>
      </c>
      <c r="F493" s="4">
        <v>14079.744000000001</v>
      </c>
      <c r="G493" s="3">
        <v>1.26</v>
      </c>
      <c r="H493" s="7">
        <v>221.71428571428572</v>
      </c>
      <c r="I493" s="4">
        <v>279.36</v>
      </c>
      <c r="J493">
        <v>50.4</v>
      </c>
      <c r="K493" t="s">
        <v>11</v>
      </c>
      <c r="L493" t="s">
        <v>12</v>
      </c>
      <c r="M493" t="s">
        <v>193</v>
      </c>
      <c r="N493" s="2">
        <v>41520</v>
      </c>
      <c r="O493" s="2">
        <v>42269</v>
      </c>
      <c r="P493" t="s">
        <v>24</v>
      </c>
      <c r="Q493" t="s">
        <v>59</v>
      </c>
      <c r="R493" s="5" t="str">
        <f t="shared" si="22"/>
        <v>0.16</v>
      </c>
      <c r="S493" s="6" t="str">
        <f t="shared" si="23"/>
        <v/>
      </c>
      <c r="T493">
        <f>ROUND(INT(表1[[#This Row],[合同结束日期]]-表1[[#This Row],[合同起始日期]])/365,1)</f>
        <v>2.1</v>
      </c>
    </row>
    <row r="494" spans="1:20">
      <c r="A494" s="1">
        <v>41640</v>
      </c>
      <c r="B494" t="s">
        <v>185</v>
      </c>
      <c r="C494">
        <f t="shared" si="21"/>
        <v>0</v>
      </c>
      <c r="D494" t="s">
        <v>213</v>
      </c>
      <c r="E494" s="4">
        <v>254216.63999999993</v>
      </c>
      <c r="F494" s="4">
        <v>61011.993600000002</v>
      </c>
      <c r="G494" s="3">
        <v>0.24000000000000007</v>
      </c>
      <c r="H494" s="7">
        <v>878.99755196879778</v>
      </c>
      <c r="I494" s="4">
        <v>210.95941247251153</v>
      </c>
      <c r="J494">
        <v>289.21199999999999</v>
      </c>
      <c r="K494" t="s">
        <v>60</v>
      </c>
      <c r="L494" t="s">
        <v>61</v>
      </c>
      <c r="M494" t="s">
        <v>214</v>
      </c>
      <c r="N494" s="2">
        <v>41263</v>
      </c>
      <c r="O494" s="2">
        <v>42499</v>
      </c>
      <c r="P494" t="s">
        <v>24</v>
      </c>
      <c r="Q494" t="s">
        <v>28</v>
      </c>
      <c r="R494" s="5" t="str">
        <f t="shared" si="22"/>
        <v>0.13</v>
      </c>
      <c r="S494" s="6" t="str">
        <f t="shared" si="23"/>
        <v/>
      </c>
      <c r="T494">
        <f>ROUND(INT(表1[[#This Row],[合同结束日期]]-表1[[#This Row],[合同起始日期]])/365,1)</f>
        <v>3.4</v>
      </c>
    </row>
    <row r="495" spans="1:20">
      <c r="A495" s="1">
        <v>41640</v>
      </c>
      <c r="B495" t="s">
        <v>185</v>
      </c>
      <c r="C495">
        <f t="shared" si="21"/>
        <v>0</v>
      </c>
      <c r="D495" t="s">
        <v>215</v>
      </c>
      <c r="E495" s="4">
        <v>2449986</v>
      </c>
      <c r="F495" s="4">
        <v>48999.719999999994</v>
      </c>
      <c r="G495" s="3">
        <v>1.9999999999999997E-2</v>
      </c>
      <c r="H495" s="7">
        <v>13004.171974522293</v>
      </c>
      <c r="I495" s="4">
        <v>260.08343949044581</v>
      </c>
      <c r="J495">
        <v>188.4</v>
      </c>
      <c r="K495" t="s">
        <v>66</v>
      </c>
      <c r="L495" t="s">
        <v>66</v>
      </c>
      <c r="M495" t="s">
        <v>66</v>
      </c>
      <c r="N495" s="2">
        <v>41284</v>
      </c>
      <c r="O495" s="2">
        <v>42133</v>
      </c>
      <c r="P495" t="s">
        <v>24</v>
      </c>
      <c r="Q495" t="s">
        <v>195</v>
      </c>
      <c r="R495" s="5" t="str">
        <f t="shared" si="22"/>
        <v>0.09</v>
      </c>
      <c r="S495" s="6" t="str">
        <f t="shared" si="23"/>
        <v>0.</v>
      </c>
      <c r="T495">
        <f>ROUND(INT(表1[[#This Row],[合同结束日期]]-表1[[#This Row],[合同起始日期]])/365,1)</f>
        <v>2.2999999999999998</v>
      </c>
    </row>
    <row r="496" spans="1:20">
      <c r="A496" s="1">
        <v>41640</v>
      </c>
      <c r="B496" t="s">
        <v>185</v>
      </c>
      <c r="C496">
        <f t="shared" si="21"/>
        <v>0</v>
      </c>
      <c r="D496" t="s">
        <v>216</v>
      </c>
      <c r="E496" s="4">
        <v>1764600</v>
      </c>
      <c r="F496" s="4">
        <v>52938</v>
      </c>
      <c r="G496" s="3">
        <v>0.03</v>
      </c>
      <c r="H496" s="7">
        <v>9190.625</v>
      </c>
      <c r="I496" s="4">
        <v>275.71875</v>
      </c>
      <c r="J496">
        <v>192</v>
      </c>
      <c r="K496" t="s">
        <v>66</v>
      </c>
      <c r="L496" t="s">
        <v>66</v>
      </c>
      <c r="M496" t="s">
        <v>66</v>
      </c>
      <c r="N496" s="2">
        <v>41279</v>
      </c>
      <c r="O496" s="2">
        <v>42133</v>
      </c>
      <c r="P496" t="s">
        <v>24</v>
      </c>
      <c r="Q496" t="s">
        <v>195</v>
      </c>
      <c r="R496" s="5" t="str">
        <f t="shared" si="22"/>
        <v>0.09</v>
      </c>
      <c r="S496" s="6" t="str">
        <f t="shared" si="23"/>
        <v>0.</v>
      </c>
      <c r="T496">
        <f>ROUND(INT(表1[[#This Row],[合同结束日期]]-表1[[#This Row],[合同起始日期]])/365,1)</f>
        <v>2.2999999999999998</v>
      </c>
    </row>
    <row r="497" spans="1:20">
      <c r="A497" s="1">
        <v>41640</v>
      </c>
      <c r="B497" t="s">
        <v>185</v>
      </c>
      <c r="C497">
        <f t="shared" si="21"/>
        <v>0</v>
      </c>
      <c r="D497" t="s">
        <v>269</v>
      </c>
      <c r="E497" s="4">
        <v>895587.25199999998</v>
      </c>
      <c r="F497" s="4">
        <v>44779.362599999993</v>
      </c>
      <c r="G497" s="3">
        <v>4.9999999999999996E-2</v>
      </c>
      <c r="H497" s="7">
        <v>2376.8239171974519</v>
      </c>
      <c r="I497" s="4">
        <v>118.84119585987258</v>
      </c>
      <c r="J497">
        <v>376.8</v>
      </c>
      <c r="K497" t="s">
        <v>60</v>
      </c>
      <c r="L497" t="s">
        <v>61</v>
      </c>
      <c r="M497" t="s">
        <v>234</v>
      </c>
      <c r="N497" s="2">
        <v>41291</v>
      </c>
      <c r="O497" s="2">
        <v>44407</v>
      </c>
      <c r="P497" t="s">
        <v>39</v>
      </c>
      <c r="Q497" t="s">
        <v>208</v>
      </c>
      <c r="R497" s="5" t="str">
        <f t="shared" si="22"/>
        <v>0.05</v>
      </c>
      <c r="S497" s="6" t="str">
        <f t="shared" si="23"/>
        <v/>
      </c>
      <c r="T497">
        <f>ROUND(INT(表1[[#This Row],[合同结束日期]]-表1[[#This Row],[合同起始日期]])/365,1)</f>
        <v>8.5</v>
      </c>
    </row>
    <row r="498" spans="1:20">
      <c r="A498" s="1">
        <v>41640</v>
      </c>
      <c r="B498" t="s">
        <v>185</v>
      </c>
      <c r="C498">
        <f t="shared" si="21"/>
        <v>0</v>
      </c>
      <c r="D498" t="s">
        <v>217</v>
      </c>
      <c r="E498" s="4">
        <v>154029.6</v>
      </c>
      <c r="F498" s="4">
        <v>15402.960000000001</v>
      </c>
      <c r="G498" s="3">
        <v>0.1</v>
      </c>
      <c r="H498" s="7">
        <v>1915.7910447761196</v>
      </c>
      <c r="I498" s="4">
        <v>191.57910447761196</v>
      </c>
      <c r="J498">
        <v>80.399999999999991</v>
      </c>
      <c r="K498" t="s">
        <v>76</v>
      </c>
      <c r="L498" t="s">
        <v>75</v>
      </c>
      <c r="M498" t="s">
        <v>75</v>
      </c>
      <c r="N498" s="2">
        <v>41284</v>
      </c>
      <c r="O498" s="2">
        <v>42133</v>
      </c>
      <c r="P498" t="s">
        <v>14</v>
      </c>
      <c r="Q498" t="s">
        <v>37</v>
      </c>
      <c r="R498" s="5" t="str">
        <f t="shared" si="22"/>
        <v>0.</v>
      </c>
      <c r="S498" s="6" t="str">
        <f t="shared" si="23"/>
        <v/>
      </c>
      <c r="T498">
        <f>ROUND(INT(表1[[#This Row],[合同结束日期]]-表1[[#This Row],[合同起始日期]])/365,1)</f>
        <v>2.2999999999999998</v>
      </c>
    </row>
    <row r="499" spans="1:20">
      <c r="A499" s="1">
        <v>41640</v>
      </c>
      <c r="B499" t="s">
        <v>185</v>
      </c>
      <c r="C499">
        <f t="shared" si="21"/>
        <v>0</v>
      </c>
      <c r="D499" t="s">
        <v>218</v>
      </c>
      <c r="E499" s="4">
        <v>331084.92</v>
      </c>
      <c r="F499" s="4">
        <v>16554.245999999999</v>
      </c>
      <c r="G499" s="3">
        <v>0.05</v>
      </c>
      <c r="H499" s="7">
        <v>4244.6784615384613</v>
      </c>
      <c r="I499" s="4">
        <v>212.23392307692308</v>
      </c>
      <c r="J499">
        <v>78</v>
      </c>
      <c r="K499" t="s">
        <v>76</v>
      </c>
      <c r="L499" t="s">
        <v>75</v>
      </c>
      <c r="M499" t="s">
        <v>75</v>
      </c>
      <c r="N499" s="2">
        <v>41287</v>
      </c>
      <c r="O499" s="2">
        <v>42133</v>
      </c>
      <c r="P499" t="s">
        <v>14</v>
      </c>
      <c r="Q499" t="s">
        <v>37</v>
      </c>
      <c r="R499" s="5" t="str">
        <f t="shared" si="22"/>
        <v>0.</v>
      </c>
      <c r="S499" s="6" t="str">
        <f t="shared" si="23"/>
        <v/>
      </c>
      <c r="T499">
        <f>ROUND(INT(表1[[#This Row],[合同结束日期]]-表1[[#This Row],[合同起始日期]])/365,1)</f>
        <v>2.2999999999999998</v>
      </c>
    </row>
    <row r="500" spans="1:20">
      <c r="A500" s="1">
        <v>41640</v>
      </c>
      <c r="B500" t="s">
        <v>185</v>
      </c>
      <c r="C500">
        <f t="shared" si="21"/>
        <v>0</v>
      </c>
      <c r="D500" t="s">
        <v>219</v>
      </c>
      <c r="E500" s="4">
        <v>282579.59999999998</v>
      </c>
      <c r="F500" s="4">
        <v>56515.920000000006</v>
      </c>
      <c r="G500" s="3">
        <v>0.20000000000000004</v>
      </c>
      <c r="H500" s="7">
        <v>2102.5267857142853</v>
      </c>
      <c r="I500" s="4">
        <v>420.50535714285718</v>
      </c>
      <c r="J500">
        <v>134.4</v>
      </c>
      <c r="K500" t="s">
        <v>60</v>
      </c>
      <c r="L500" t="s">
        <v>61</v>
      </c>
      <c r="M500" t="s">
        <v>58</v>
      </c>
      <c r="N500" s="2">
        <v>41299</v>
      </c>
      <c r="O500" s="2">
        <v>42499</v>
      </c>
      <c r="P500" t="s">
        <v>24</v>
      </c>
      <c r="Q500" t="s">
        <v>170</v>
      </c>
      <c r="R500" s="5" t="str">
        <f t="shared" si="22"/>
        <v>0.2</v>
      </c>
      <c r="S500" s="6" t="str">
        <f t="shared" si="23"/>
        <v/>
      </c>
      <c r="T500">
        <f>ROUND(INT(表1[[#This Row],[合同结束日期]]-表1[[#This Row],[合同起始日期]])/365,1)</f>
        <v>3.3</v>
      </c>
    </row>
    <row r="501" spans="1:20">
      <c r="A501" s="1">
        <v>41640</v>
      </c>
      <c r="B501" t="s">
        <v>185</v>
      </c>
      <c r="C501">
        <f t="shared" si="21"/>
        <v>0</v>
      </c>
      <c r="D501" t="s">
        <v>220</v>
      </c>
      <c r="E501" s="4">
        <v>361349.68799999997</v>
      </c>
      <c r="F501" s="4">
        <v>28907.975039999998</v>
      </c>
      <c r="G501" s="3">
        <v>0.08</v>
      </c>
      <c r="H501" s="7">
        <v>2091.1440277777779</v>
      </c>
      <c r="I501" s="4">
        <v>167.29152222222223</v>
      </c>
      <c r="J501">
        <v>172.79999999999998</v>
      </c>
      <c r="K501" t="s">
        <v>44</v>
      </c>
      <c r="L501" t="s">
        <v>46</v>
      </c>
      <c r="M501" t="s">
        <v>45</v>
      </c>
      <c r="N501" s="2">
        <v>41333</v>
      </c>
      <c r="O501" s="2">
        <v>44325</v>
      </c>
      <c r="P501" t="s">
        <v>24</v>
      </c>
      <c r="Q501" t="s">
        <v>42</v>
      </c>
      <c r="R501" s="5" t="str">
        <f t="shared" si="22"/>
        <v>0.08</v>
      </c>
      <c r="S501" s="6" t="str">
        <f t="shared" si="23"/>
        <v/>
      </c>
      <c r="T501">
        <f>ROUND(INT(表1[[#This Row],[合同结束日期]]-表1[[#This Row],[合同起始日期]])/365,1)</f>
        <v>8.1999999999999993</v>
      </c>
    </row>
    <row r="502" spans="1:20">
      <c r="A502" s="1">
        <v>41640</v>
      </c>
      <c r="B502" t="s">
        <v>185</v>
      </c>
      <c r="C502">
        <f t="shared" si="21"/>
        <v>0</v>
      </c>
      <c r="D502" t="s">
        <v>221</v>
      </c>
      <c r="E502" s="4">
        <v>735258.96000000008</v>
      </c>
      <c r="F502" s="4">
        <v>73525.896000000008</v>
      </c>
      <c r="G502" s="3">
        <v>0.1</v>
      </c>
      <c r="H502" s="7">
        <v>5022.2606557377048</v>
      </c>
      <c r="I502" s="4">
        <v>502.22606557377054</v>
      </c>
      <c r="J502">
        <v>146.4</v>
      </c>
      <c r="K502" t="s">
        <v>44</v>
      </c>
      <c r="L502" t="s">
        <v>72</v>
      </c>
      <c r="M502" t="s">
        <v>126</v>
      </c>
      <c r="N502" s="2">
        <v>41333</v>
      </c>
      <c r="O502" s="2">
        <v>42499</v>
      </c>
      <c r="P502" t="s">
        <v>24</v>
      </c>
      <c r="Q502" t="s">
        <v>19</v>
      </c>
      <c r="R502" s="5" t="str">
        <f t="shared" si="22"/>
        <v>0.1</v>
      </c>
      <c r="S502" s="6" t="str">
        <f t="shared" si="23"/>
        <v/>
      </c>
      <c r="T502">
        <f>ROUND(INT(表1[[#This Row],[合同结束日期]]-表1[[#This Row],[合同起始日期]])/365,1)</f>
        <v>3.2</v>
      </c>
    </row>
    <row r="503" spans="1:20">
      <c r="A503" s="1">
        <v>41640</v>
      </c>
      <c r="B503" t="s">
        <v>185</v>
      </c>
      <c r="C503">
        <f t="shared" si="21"/>
        <v>0</v>
      </c>
      <c r="D503" t="s">
        <v>222</v>
      </c>
      <c r="E503" s="4">
        <v>292732.79999999999</v>
      </c>
      <c r="F503" s="4">
        <v>29273.280000000002</v>
      </c>
      <c r="G503" s="3">
        <v>0.1</v>
      </c>
      <c r="H503" s="7">
        <v>1460.7425149700598</v>
      </c>
      <c r="I503" s="4">
        <v>146.074251497006</v>
      </c>
      <c r="J503">
        <v>200.4</v>
      </c>
      <c r="K503" t="s">
        <v>44</v>
      </c>
      <c r="L503" t="s">
        <v>72</v>
      </c>
      <c r="M503" t="s">
        <v>126</v>
      </c>
      <c r="N503" s="2">
        <v>41263</v>
      </c>
      <c r="O503" s="2">
        <v>43229</v>
      </c>
      <c r="P503" t="s">
        <v>24</v>
      </c>
      <c r="Q503" t="s">
        <v>123</v>
      </c>
      <c r="R503" s="5" t="str">
        <f t="shared" si="22"/>
        <v>0.09</v>
      </c>
      <c r="S503" s="6" t="str">
        <f t="shared" si="23"/>
        <v/>
      </c>
      <c r="T503">
        <f>ROUND(INT(表1[[#This Row],[合同结束日期]]-表1[[#This Row],[合同起始日期]])/365,1)</f>
        <v>5.4</v>
      </c>
    </row>
    <row r="504" spans="1:20">
      <c r="A504" s="1">
        <v>41640</v>
      </c>
      <c r="B504" t="s">
        <v>185</v>
      </c>
      <c r="C504">
        <f t="shared" si="21"/>
        <v>0</v>
      </c>
      <c r="D504" t="s">
        <v>223</v>
      </c>
      <c r="E504" s="4">
        <v>471426</v>
      </c>
      <c r="F504" s="4">
        <v>37714.080000000002</v>
      </c>
      <c r="G504" s="3">
        <v>0.08</v>
      </c>
      <c r="H504" s="7">
        <v>1944.8267326732675</v>
      </c>
      <c r="I504" s="4">
        <v>155.58613861386141</v>
      </c>
      <c r="J504">
        <v>242.39999999999998</v>
      </c>
      <c r="K504" t="s">
        <v>44</v>
      </c>
      <c r="L504" t="s">
        <v>72</v>
      </c>
      <c r="M504" t="s">
        <v>126</v>
      </c>
      <c r="N504" s="2">
        <v>41331</v>
      </c>
      <c r="O504" s="2">
        <v>44325</v>
      </c>
      <c r="P504" t="s">
        <v>24</v>
      </c>
      <c r="Q504" t="s">
        <v>42</v>
      </c>
      <c r="R504" s="5" t="str">
        <f t="shared" si="22"/>
        <v>0.08</v>
      </c>
      <c r="S504" s="6" t="str">
        <f t="shared" si="23"/>
        <v/>
      </c>
      <c r="T504">
        <f>ROUND(INT(表1[[#This Row],[合同结束日期]]-表1[[#This Row],[合同起始日期]])/365,1)</f>
        <v>8.1999999999999993</v>
      </c>
    </row>
    <row r="505" spans="1:20">
      <c r="A505" s="1">
        <v>41640</v>
      </c>
      <c r="B505" t="s">
        <v>185</v>
      </c>
      <c r="C505">
        <f t="shared" si="21"/>
        <v>0</v>
      </c>
      <c r="D505" t="s">
        <v>232</v>
      </c>
      <c r="E505" s="4">
        <v>372000</v>
      </c>
      <c r="F505" s="4">
        <v>50210.003999999994</v>
      </c>
      <c r="G505" s="3">
        <v>0.13497312903225805</v>
      </c>
      <c r="H505" s="7">
        <v>1000.2581311306144</v>
      </c>
      <c r="I505" s="4">
        <v>135.00796979865771</v>
      </c>
      <c r="J505">
        <v>371.904</v>
      </c>
      <c r="K505" t="s">
        <v>44</v>
      </c>
      <c r="L505" t="s">
        <v>72</v>
      </c>
      <c r="M505" t="s">
        <v>126</v>
      </c>
      <c r="N505" s="2">
        <v>41337</v>
      </c>
      <c r="O505" s="2">
        <v>46917</v>
      </c>
      <c r="P505" t="s">
        <v>24</v>
      </c>
      <c r="Q505">
        <v>0.08</v>
      </c>
      <c r="R505" s="5">
        <f t="shared" si="22"/>
        <v>0.08</v>
      </c>
      <c r="S505" s="6" t="str">
        <f t="shared" si="23"/>
        <v/>
      </c>
      <c r="T505">
        <f>ROUND(INT(表1[[#This Row],[合同结束日期]]-表1[[#This Row],[合同起始日期]])/365,1)</f>
        <v>15.3</v>
      </c>
    </row>
    <row r="506" spans="1:20">
      <c r="A506" s="1">
        <v>41640</v>
      </c>
      <c r="B506" t="s">
        <v>185</v>
      </c>
      <c r="C506">
        <f t="shared" si="21"/>
        <v>0</v>
      </c>
      <c r="D506" t="s">
        <v>274</v>
      </c>
      <c r="E506" s="4">
        <v>337866.23999999999</v>
      </c>
      <c r="F506" s="4">
        <v>23650.6368</v>
      </c>
      <c r="G506" s="3">
        <v>7.0000000000000007E-2</v>
      </c>
      <c r="H506" s="7">
        <v>2995.2680851063828</v>
      </c>
      <c r="I506" s="4">
        <v>209.66876595744682</v>
      </c>
      <c r="J506">
        <v>112.8</v>
      </c>
      <c r="K506" t="s">
        <v>66</v>
      </c>
      <c r="L506" t="s">
        <v>66</v>
      </c>
      <c r="M506" t="s">
        <v>66</v>
      </c>
      <c r="N506" s="2">
        <v>41520</v>
      </c>
      <c r="O506" s="2">
        <v>42294</v>
      </c>
      <c r="P506" t="s">
        <v>24</v>
      </c>
      <c r="Q506" t="s">
        <v>195</v>
      </c>
      <c r="R506" s="5" t="str">
        <f t="shared" si="22"/>
        <v>0.09</v>
      </c>
      <c r="S506" s="6" t="str">
        <f t="shared" si="23"/>
        <v>0.</v>
      </c>
      <c r="T506">
        <f>ROUND(INT(表1[[#This Row],[合同结束日期]]-表1[[#This Row],[合同起始日期]])/365,1)</f>
        <v>2.1</v>
      </c>
    </row>
    <row r="507" spans="1:20">
      <c r="A507" s="1">
        <v>41640</v>
      </c>
      <c r="B507" t="s">
        <v>185</v>
      </c>
      <c r="C507">
        <f t="shared" si="21"/>
        <v>0</v>
      </c>
      <c r="D507" t="s">
        <v>254</v>
      </c>
      <c r="E507" s="4">
        <v>313868.54400000017</v>
      </c>
      <c r="F507" s="4">
        <v>31386.854399999997</v>
      </c>
      <c r="G507" s="3">
        <v>9.9999999999999936E-2</v>
      </c>
      <c r="H507" s="7">
        <v>2770.7322033898322</v>
      </c>
      <c r="I507" s="4">
        <v>277.07322033898299</v>
      </c>
      <c r="J507">
        <v>113.28</v>
      </c>
      <c r="K507" t="s">
        <v>44</v>
      </c>
      <c r="L507" t="s">
        <v>46</v>
      </c>
      <c r="M507" t="s">
        <v>45</v>
      </c>
      <c r="N507" s="2">
        <v>41443</v>
      </c>
      <c r="O507" s="2">
        <v>43298</v>
      </c>
      <c r="P507" t="s">
        <v>24</v>
      </c>
      <c r="Q507" t="s">
        <v>19</v>
      </c>
      <c r="R507" s="5" t="str">
        <f t="shared" si="22"/>
        <v>0.1</v>
      </c>
      <c r="S507" s="6" t="str">
        <f t="shared" si="23"/>
        <v/>
      </c>
      <c r="T507">
        <f>ROUND(INT(表1[[#This Row],[合同结束日期]]-表1[[#This Row],[合同起始日期]])/365,1)</f>
        <v>5.0999999999999996</v>
      </c>
    </row>
    <row r="508" spans="1:20">
      <c r="A508" s="1">
        <v>41640</v>
      </c>
      <c r="B508" t="s">
        <v>185</v>
      </c>
      <c r="C508">
        <f t="shared" si="21"/>
        <v>0</v>
      </c>
      <c r="D508" t="s">
        <v>283</v>
      </c>
      <c r="E508" s="4">
        <v>133018.79999999999</v>
      </c>
      <c r="F508" s="4">
        <v>14632.067999999999</v>
      </c>
      <c r="G508" s="3">
        <v>0.11</v>
      </c>
      <c r="H508" s="7">
        <v>4618.708333333333</v>
      </c>
      <c r="I508" s="4">
        <v>508.0579166666667</v>
      </c>
      <c r="J508">
        <v>28.799999999999997</v>
      </c>
      <c r="K508" t="s">
        <v>44</v>
      </c>
      <c r="L508" t="s">
        <v>46</v>
      </c>
      <c r="M508" t="s">
        <v>45</v>
      </c>
      <c r="N508" s="2">
        <v>41545</v>
      </c>
      <c r="O508" s="2">
        <v>42274</v>
      </c>
      <c r="P508" t="s">
        <v>24</v>
      </c>
      <c r="Q508" t="s">
        <v>48</v>
      </c>
      <c r="R508" s="5" t="str">
        <f t="shared" si="22"/>
        <v>0.11</v>
      </c>
      <c r="S508" s="6" t="str">
        <f t="shared" si="23"/>
        <v/>
      </c>
      <c r="T508">
        <f>ROUND(INT(表1[[#This Row],[合同结束日期]]-表1[[#This Row],[合同起始日期]])/365,1)</f>
        <v>2</v>
      </c>
    </row>
    <row r="509" spans="1:20">
      <c r="A509" s="1">
        <v>41640</v>
      </c>
      <c r="B509" t="s">
        <v>185</v>
      </c>
      <c r="C509">
        <f t="shared" si="21"/>
        <v>0</v>
      </c>
      <c r="D509" t="s">
        <v>294</v>
      </c>
      <c r="E509" s="4">
        <v>25666.799999999999</v>
      </c>
      <c r="F509" s="4">
        <v>12063.395999999999</v>
      </c>
      <c r="G509" s="3">
        <v>0.47</v>
      </c>
      <c r="H509" s="7">
        <v>534.72500000000002</v>
      </c>
      <c r="I509" s="4">
        <v>251.32074999999998</v>
      </c>
      <c r="J509">
        <v>48</v>
      </c>
      <c r="K509" t="s">
        <v>44</v>
      </c>
      <c r="L509" t="s">
        <v>46</v>
      </c>
      <c r="M509" t="s">
        <v>45</v>
      </c>
      <c r="N509" s="2">
        <v>41549</v>
      </c>
      <c r="O509" s="2">
        <v>42278</v>
      </c>
      <c r="P509" t="s">
        <v>14</v>
      </c>
      <c r="Q509" t="s">
        <v>37</v>
      </c>
      <c r="R509" s="5" t="str">
        <f t="shared" si="22"/>
        <v>0.</v>
      </c>
      <c r="S509" s="6" t="str">
        <f t="shared" si="23"/>
        <v/>
      </c>
      <c r="T509">
        <f>ROUND(INT(表1[[#This Row],[合同结束日期]]-表1[[#This Row],[合同起始日期]])/365,1)</f>
        <v>2</v>
      </c>
    </row>
    <row r="510" spans="1:20">
      <c r="A510" s="1">
        <v>41640</v>
      </c>
      <c r="B510" t="s">
        <v>185</v>
      </c>
      <c r="C510">
        <f t="shared" si="21"/>
        <v>0</v>
      </c>
      <c r="D510" t="s">
        <v>255</v>
      </c>
      <c r="E510" s="4">
        <v>131486.39999999999</v>
      </c>
      <c r="F510" s="4">
        <v>17093.232</v>
      </c>
      <c r="G510" s="3">
        <v>0.13</v>
      </c>
      <c r="H510" s="7">
        <v>3222.7058823529414</v>
      </c>
      <c r="I510" s="4">
        <v>418.9517647058824</v>
      </c>
      <c r="J510">
        <v>40.799999999999997</v>
      </c>
      <c r="K510" t="s">
        <v>44</v>
      </c>
      <c r="L510" t="s">
        <v>46</v>
      </c>
      <c r="M510" t="s">
        <v>187</v>
      </c>
      <c r="N510" s="2">
        <v>41456</v>
      </c>
      <c r="O510" s="2">
        <v>42190</v>
      </c>
      <c r="P510" t="s">
        <v>24</v>
      </c>
      <c r="Q510" t="s">
        <v>28</v>
      </c>
      <c r="R510" s="5" t="str">
        <f t="shared" si="22"/>
        <v>0.13</v>
      </c>
      <c r="S510" s="6" t="str">
        <f t="shared" si="23"/>
        <v/>
      </c>
      <c r="T510">
        <f>ROUND(INT(表1[[#This Row],[合同结束日期]]-表1[[#This Row],[合同起始日期]])/365,1)</f>
        <v>2</v>
      </c>
    </row>
    <row r="511" spans="1:20">
      <c r="A511" s="1">
        <v>41640</v>
      </c>
      <c r="B511" t="s">
        <v>185</v>
      </c>
      <c r="C511">
        <f t="shared" ref="C511:C572" si="24">IF($B511="负一层",-1,IF($B511="负一夹层",0,IF($B511="一层",1,IF($B511="二层",2,IF($B511="三层",3,IF($B511="四层",4))))))</f>
        <v>0</v>
      </c>
      <c r="D511" t="s">
        <v>284</v>
      </c>
      <c r="E511" s="4">
        <v>26318.399999999998</v>
      </c>
      <c r="F511" s="4">
        <v>5526.8640000000005</v>
      </c>
      <c r="G511" s="3">
        <v>0.21000000000000005</v>
      </c>
      <c r="H511" s="7">
        <v>1827.6666666666667</v>
      </c>
      <c r="I511" s="4">
        <v>383.81000000000006</v>
      </c>
      <c r="J511">
        <v>14.399999999999999</v>
      </c>
      <c r="K511" t="s">
        <v>76</v>
      </c>
      <c r="L511" t="s">
        <v>276</v>
      </c>
      <c r="M511" t="s">
        <v>276</v>
      </c>
      <c r="N511" s="2">
        <v>41516</v>
      </c>
      <c r="O511" s="2">
        <v>41880</v>
      </c>
      <c r="P511" t="s">
        <v>14</v>
      </c>
      <c r="Q511" t="s">
        <v>37</v>
      </c>
      <c r="R511" s="5" t="str">
        <f t="shared" ref="R511:R572" si="25">IF(ISERROR(FIND(",",$Q511)),$Q511,LEFT($Q511,FIND(",",$Q511)-1))</f>
        <v>0.</v>
      </c>
      <c r="S511" s="6" t="str">
        <f t="shared" ref="S511:S573" si="26">IF(ISERROR(FIND(",",$Q511)),"",RIGHT($Q511,LEN($Q511)-FIND(",",$Q511)))</f>
        <v/>
      </c>
      <c r="T511">
        <f>ROUND(INT(表1[[#This Row],[合同结束日期]]-表1[[#This Row],[合同起始日期]])/365,1)</f>
        <v>1</v>
      </c>
    </row>
    <row r="512" spans="1:20">
      <c r="A512" s="1">
        <v>41640</v>
      </c>
      <c r="B512" t="s">
        <v>185</v>
      </c>
      <c r="C512">
        <f t="shared" si="24"/>
        <v>0</v>
      </c>
      <c r="D512" t="s">
        <v>285</v>
      </c>
      <c r="E512" s="4">
        <v>11630.4</v>
      </c>
      <c r="F512" s="4">
        <v>8955.4079999999994</v>
      </c>
      <c r="G512" s="3">
        <v>0.77</v>
      </c>
      <c r="H512" s="7">
        <v>1615.3333333333335</v>
      </c>
      <c r="I512" s="4">
        <v>1243.8066666666666</v>
      </c>
      <c r="J512">
        <v>7.1999999999999993</v>
      </c>
      <c r="K512" t="s">
        <v>60</v>
      </c>
      <c r="L512" t="s">
        <v>61</v>
      </c>
      <c r="M512" t="s">
        <v>58</v>
      </c>
      <c r="N512" s="2">
        <v>41531</v>
      </c>
      <c r="O512" s="2">
        <v>41895</v>
      </c>
      <c r="P512" t="s">
        <v>24</v>
      </c>
      <c r="Q512" t="s">
        <v>30</v>
      </c>
      <c r="R512" s="5" t="str">
        <f t="shared" si="25"/>
        <v>0.18</v>
      </c>
      <c r="S512" s="6" t="str">
        <f t="shared" si="26"/>
        <v/>
      </c>
      <c r="T512">
        <f>ROUND(INT(表1[[#This Row],[合同结束日期]]-表1[[#This Row],[合同起始日期]])/365,1)</f>
        <v>1</v>
      </c>
    </row>
    <row r="513" spans="1:20">
      <c r="A513" s="1">
        <v>41640</v>
      </c>
      <c r="B513" t="s">
        <v>185</v>
      </c>
      <c r="C513">
        <f t="shared" si="24"/>
        <v>0</v>
      </c>
      <c r="D513" t="s">
        <v>270</v>
      </c>
      <c r="E513" s="4">
        <v>74334.960000000006</v>
      </c>
      <c r="F513" s="4">
        <v>11150.244000000001</v>
      </c>
      <c r="G513" s="3">
        <v>0.15</v>
      </c>
      <c r="H513" s="7">
        <v>5162.1500000000005</v>
      </c>
      <c r="I513" s="4">
        <v>774.3225000000001</v>
      </c>
      <c r="J513">
        <v>14.399999999999999</v>
      </c>
      <c r="K513" t="s">
        <v>11</v>
      </c>
      <c r="L513" t="s">
        <v>13</v>
      </c>
      <c r="M513" t="s">
        <v>34</v>
      </c>
      <c r="N513" s="2">
        <v>41497</v>
      </c>
      <c r="O513" s="2">
        <v>41861</v>
      </c>
      <c r="P513" t="s">
        <v>24</v>
      </c>
      <c r="Q513" t="s">
        <v>25</v>
      </c>
      <c r="R513" s="5" t="str">
        <f t="shared" si="25"/>
        <v>0.15</v>
      </c>
      <c r="S513" s="6" t="str">
        <f t="shared" si="26"/>
        <v/>
      </c>
      <c r="T513">
        <f>ROUND(INT(表1[[#This Row],[合同结束日期]]-表1[[#This Row],[合同起始日期]])/365,1)</f>
        <v>1</v>
      </c>
    </row>
    <row r="514" spans="1:20">
      <c r="A514" s="1">
        <v>41640</v>
      </c>
      <c r="B514" t="s">
        <v>185</v>
      </c>
      <c r="C514">
        <f t="shared" si="24"/>
        <v>0</v>
      </c>
      <c r="D514" t="s">
        <v>286</v>
      </c>
      <c r="E514" s="4">
        <v>30793.8</v>
      </c>
      <c r="F514" s="4">
        <v>4927.0079999999998</v>
      </c>
      <c r="G514" s="3">
        <v>0.16</v>
      </c>
      <c r="H514" s="7">
        <v>2138.4583333333335</v>
      </c>
      <c r="I514" s="4">
        <v>342.15333333333336</v>
      </c>
      <c r="J514">
        <v>14.399999999999999</v>
      </c>
      <c r="K514" t="s">
        <v>60</v>
      </c>
      <c r="L514" t="s">
        <v>61</v>
      </c>
      <c r="M514" t="s">
        <v>234</v>
      </c>
      <c r="N514" s="2">
        <v>41523</v>
      </c>
      <c r="O514" s="2">
        <v>41887</v>
      </c>
      <c r="P514" t="s">
        <v>14</v>
      </c>
      <c r="Q514" t="s">
        <v>37</v>
      </c>
      <c r="R514" s="5" t="str">
        <f t="shared" si="25"/>
        <v>0.</v>
      </c>
      <c r="S514" s="6" t="str">
        <f t="shared" si="26"/>
        <v/>
      </c>
      <c r="T514">
        <f>ROUND(INT(表1[[#This Row],[合同结束日期]]-表1[[#This Row],[合同起始日期]])/365,1)</f>
        <v>1</v>
      </c>
    </row>
    <row r="515" spans="1:20">
      <c r="A515" s="1">
        <v>41640</v>
      </c>
      <c r="B515" t="s">
        <v>185</v>
      </c>
      <c r="C515">
        <f t="shared" si="24"/>
        <v>0</v>
      </c>
      <c r="D515" t="s">
        <v>271</v>
      </c>
      <c r="E515" s="4">
        <v>26307.839999999997</v>
      </c>
      <c r="F515" s="4">
        <v>6050.8032000000003</v>
      </c>
      <c r="G515" s="3">
        <v>0.23000000000000004</v>
      </c>
      <c r="H515" s="7">
        <v>1826.9333333333332</v>
      </c>
      <c r="I515" s="4">
        <v>420.19466666666671</v>
      </c>
      <c r="J515">
        <v>14.399999999999999</v>
      </c>
      <c r="K515" t="s">
        <v>60</v>
      </c>
      <c r="L515" t="s">
        <v>116</v>
      </c>
      <c r="M515" t="s">
        <v>145</v>
      </c>
      <c r="N515" s="2">
        <v>41487</v>
      </c>
      <c r="O515" s="2">
        <v>41851</v>
      </c>
      <c r="P515" t="s">
        <v>14</v>
      </c>
      <c r="Q515" t="s">
        <v>37</v>
      </c>
      <c r="R515" s="5" t="str">
        <f t="shared" si="25"/>
        <v>0.</v>
      </c>
      <c r="S515" s="6" t="str">
        <f t="shared" si="26"/>
        <v/>
      </c>
      <c r="T515">
        <f>ROUND(INT(表1[[#This Row],[合同结束日期]]-表1[[#This Row],[合同起始日期]])/365,1)</f>
        <v>1</v>
      </c>
    </row>
    <row r="516" spans="1:20">
      <c r="A516" s="1">
        <v>41640</v>
      </c>
      <c r="B516" t="s">
        <v>185</v>
      </c>
      <c r="C516">
        <f t="shared" si="24"/>
        <v>0</v>
      </c>
      <c r="D516" t="s">
        <v>272</v>
      </c>
      <c r="E516" s="4">
        <v>54714</v>
      </c>
      <c r="F516" s="4">
        <v>6018.54</v>
      </c>
      <c r="G516" s="3">
        <v>0.11</v>
      </c>
      <c r="H516" s="7">
        <v>3799.5833333333335</v>
      </c>
      <c r="I516" s="4">
        <v>417.95416666666671</v>
      </c>
      <c r="J516">
        <v>14.399999999999999</v>
      </c>
      <c r="K516" t="s">
        <v>11</v>
      </c>
      <c r="L516" t="s">
        <v>12</v>
      </c>
      <c r="M516" t="s">
        <v>110</v>
      </c>
      <c r="N516" s="2">
        <v>41509</v>
      </c>
      <c r="O516" s="2">
        <v>41873</v>
      </c>
      <c r="P516" t="s">
        <v>14</v>
      </c>
      <c r="Q516" t="s">
        <v>37</v>
      </c>
      <c r="R516" s="5" t="str">
        <f t="shared" si="25"/>
        <v>0.</v>
      </c>
      <c r="S516" s="6" t="str">
        <f t="shared" si="26"/>
        <v/>
      </c>
      <c r="T516">
        <f>ROUND(INT(表1[[#This Row],[合同结束日期]]-表1[[#This Row],[合同起始日期]])/365,1)</f>
        <v>1</v>
      </c>
    </row>
    <row r="517" spans="1:20">
      <c r="A517" s="1">
        <v>41640</v>
      </c>
      <c r="B517" t="s">
        <v>185</v>
      </c>
      <c r="C517">
        <f t="shared" si="24"/>
        <v>0</v>
      </c>
      <c r="D517" t="s">
        <v>287</v>
      </c>
      <c r="E517" s="4">
        <v>39049.199999999997</v>
      </c>
      <c r="F517" s="4">
        <v>5466.8880000000008</v>
      </c>
      <c r="G517" s="3">
        <v>0.14000000000000004</v>
      </c>
      <c r="H517" s="7">
        <v>2169.3999999999996</v>
      </c>
      <c r="I517" s="4">
        <v>303.71600000000007</v>
      </c>
      <c r="J517">
        <v>18</v>
      </c>
      <c r="K517" t="s">
        <v>11</v>
      </c>
      <c r="L517" t="s">
        <v>12</v>
      </c>
      <c r="M517" t="s">
        <v>288</v>
      </c>
      <c r="N517" s="2">
        <v>41522</v>
      </c>
      <c r="O517" s="2">
        <v>41886</v>
      </c>
      <c r="P517" t="s">
        <v>14</v>
      </c>
      <c r="Q517" t="s">
        <v>37</v>
      </c>
      <c r="R517" s="5" t="str">
        <f t="shared" si="25"/>
        <v>0.</v>
      </c>
      <c r="S517" s="6" t="str">
        <f t="shared" si="26"/>
        <v/>
      </c>
      <c r="T517">
        <f>ROUND(INT(表1[[#This Row],[合同结束日期]]-表1[[#This Row],[合同起始日期]])/365,1)</f>
        <v>1</v>
      </c>
    </row>
    <row r="518" spans="1:20">
      <c r="A518" s="1">
        <v>41640</v>
      </c>
      <c r="B518" t="s">
        <v>185</v>
      </c>
      <c r="C518">
        <f t="shared" si="24"/>
        <v>0</v>
      </c>
      <c r="D518" t="s">
        <v>289</v>
      </c>
      <c r="E518" s="4">
        <v>3780</v>
      </c>
      <c r="F518" s="4">
        <v>0</v>
      </c>
      <c r="G518" s="3">
        <v>0</v>
      </c>
      <c r="H518" s="7">
        <v>31.5</v>
      </c>
      <c r="I518" s="4">
        <v>0</v>
      </c>
      <c r="J518">
        <v>120</v>
      </c>
      <c r="K518" t="s">
        <v>60</v>
      </c>
      <c r="L518" t="s">
        <v>61</v>
      </c>
      <c r="M518" t="s">
        <v>60</v>
      </c>
      <c r="N518" s="2">
        <v>41525</v>
      </c>
      <c r="O518" s="2">
        <v>41889</v>
      </c>
      <c r="P518" t="s">
        <v>24</v>
      </c>
      <c r="Q518" t="s">
        <v>37</v>
      </c>
      <c r="R518" s="5" t="str">
        <f t="shared" si="25"/>
        <v>0.</v>
      </c>
      <c r="S518" s="6" t="str">
        <f t="shared" si="26"/>
        <v/>
      </c>
      <c r="T518">
        <f>ROUND(INT(表1[[#This Row],[合同结束日期]]-表1[[#This Row],[合同起始日期]])/365,1)</f>
        <v>1</v>
      </c>
    </row>
    <row r="519" spans="1:20">
      <c r="A519" s="1">
        <v>41640</v>
      </c>
      <c r="B519" t="s">
        <v>185</v>
      </c>
      <c r="C519">
        <f t="shared" si="24"/>
        <v>0</v>
      </c>
      <c r="D519" t="s">
        <v>273</v>
      </c>
      <c r="E519" s="4">
        <v>186534</v>
      </c>
      <c r="F519" s="4">
        <v>13057.380000000001</v>
      </c>
      <c r="G519" s="3">
        <v>7.0000000000000007E-2</v>
      </c>
      <c r="H519" s="7">
        <v>2220.6428571428573</v>
      </c>
      <c r="I519" s="4">
        <v>155.44500000000002</v>
      </c>
      <c r="J519">
        <v>84</v>
      </c>
      <c r="K519" t="s">
        <v>44</v>
      </c>
      <c r="L519" t="s">
        <v>46</v>
      </c>
      <c r="M519" t="s">
        <v>187</v>
      </c>
      <c r="N519" s="2">
        <v>41502</v>
      </c>
      <c r="O519" s="2">
        <v>42597</v>
      </c>
      <c r="P519" t="s">
        <v>18</v>
      </c>
      <c r="Q519" t="s">
        <v>123</v>
      </c>
      <c r="R519" s="5" t="str">
        <f t="shared" si="25"/>
        <v>0.09</v>
      </c>
      <c r="S519" s="6" t="str">
        <f t="shared" si="26"/>
        <v/>
      </c>
      <c r="T519">
        <f>ROUND(INT(表1[[#This Row],[合同结束日期]]-表1[[#This Row],[合同起始日期]])/365,1)</f>
        <v>3</v>
      </c>
    </row>
    <row r="520" spans="1:20">
      <c r="A520" s="1">
        <v>41640</v>
      </c>
      <c r="B520" t="s">
        <v>185</v>
      </c>
      <c r="C520">
        <f t="shared" si="24"/>
        <v>0</v>
      </c>
      <c r="D520" t="s">
        <v>290</v>
      </c>
      <c r="E520" s="4">
        <v>5167.2</v>
      </c>
      <c r="F520" s="4">
        <v>6614.0160000000005</v>
      </c>
      <c r="G520" s="3">
        <v>1.2800000000000002</v>
      </c>
      <c r="H520" s="7">
        <v>358.83333333333337</v>
      </c>
      <c r="I520" s="4">
        <v>459.30666666666673</v>
      </c>
      <c r="J520">
        <v>14.399999999999999</v>
      </c>
      <c r="K520" t="s">
        <v>60</v>
      </c>
      <c r="L520" t="s">
        <v>61</v>
      </c>
      <c r="M520" t="s">
        <v>197</v>
      </c>
      <c r="N520" s="2">
        <v>41542</v>
      </c>
      <c r="O520" s="2">
        <v>41906</v>
      </c>
      <c r="P520" t="s">
        <v>24</v>
      </c>
      <c r="Q520" t="s">
        <v>59</v>
      </c>
      <c r="R520" s="5" t="str">
        <f t="shared" si="25"/>
        <v>0.16</v>
      </c>
      <c r="S520" s="6" t="str">
        <f t="shared" si="26"/>
        <v/>
      </c>
      <c r="T520">
        <f>ROUND(INT(表1[[#This Row],[合同结束日期]]-表1[[#This Row],[合同起始日期]])/365,1)</f>
        <v>1</v>
      </c>
    </row>
    <row r="521" spans="1:20">
      <c r="A521" s="1">
        <v>41671</v>
      </c>
      <c r="B521" t="s">
        <v>185</v>
      </c>
      <c r="C521">
        <f t="shared" si="24"/>
        <v>0</v>
      </c>
      <c r="D521" t="s">
        <v>186</v>
      </c>
      <c r="E521" s="4">
        <v>180310.8</v>
      </c>
      <c r="F521" s="4">
        <v>28543.199639999999</v>
      </c>
      <c r="G521" s="3">
        <v>0.1583</v>
      </c>
      <c r="H521" s="7">
        <v>6010.36</v>
      </c>
      <c r="I521" s="4">
        <v>951.43998799999997</v>
      </c>
      <c r="J521">
        <v>30</v>
      </c>
      <c r="K521" t="s">
        <v>44</v>
      </c>
      <c r="L521" t="s">
        <v>46</v>
      </c>
      <c r="M521" t="s">
        <v>187</v>
      </c>
      <c r="N521" s="2">
        <v>41327</v>
      </c>
      <c r="O521" s="2">
        <v>42133</v>
      </c>
      <c r="P521" t="s">
        <v>24</v>
      </c>
      <c r="Q521" t="s">
        <v>25</v>
      </c>
      <c r="R521" s="5" t="str">
        <f t="shared" si="25"/>
        <v>0.15</v>
      </c>
      <c r="S521" s="6" t="str">
        <f t="shared" si="26"/>
        <v/>
      </c>
      <c r="T521">
        <f>ROUND(INT(表1[[#This Row],[合同结束日期]]-表1[[#This Row],[合同起始日期]])/365,1)</f>
        <v>2.2000000000000002</v>
      </c>
    </row>
    <row r="522" spans="1:20">
      <c r="A522" s="1">
        <v>41671</v>
      </c>
      <c r="B522" t="s">
        <v>185</v>
      </c>
      <c r="C522">
        <f t="shared" si="24"/>
        <v>0</v>
      </c>
      <c r="D522" t="s">
        <v>188</v>
      </c>
      <c r="E522" s="4">
        <v>48780</v>
      </c>
      <c r="F522" s="4">
        <v>12853.529999999999</v>
      </c>
      <c r="G522" s="3">
        <v>0.26349999999999996</v>
      </c>
      <c r="H522" s="7">
        <v>797.05882352941182</v>
      </c>
      <c r="I522" s="4">
        <v>210.02500000000001</v>
      </c>
      <c r="J522">
        <v>61.199999999999996</v>
      </c>
      <c r="K522" t="s">
        <v>44</v>
      </c>
      <c r="L522" t="s">
        <v>46</v>
      </c>
      <c r="M522" t="s">
        <v>187</v>
      </c>
      <c r="N522" s="2">
        <v>41337</v>
      </c>
      <c r="O522" s="2">
        <v>42499</v>
      </c>
      <c r="P522" t="s">
        <v>24</v>
      </c>
      <c r="Q522" t="s">
        <v>48</v>
      </c>
      <c r="R522" s="5" t="str">
        <f t="shared" si="25"/>
        <v>0.11</v>
      </c>
      <c r="S522" s="6" t="str">
        <f t="shared" si="26"/>
        <v/>
      </c>
      <c r="T522">
        <f>ROUND(INT(表1[[#This Row],[合同结束日期]]-表1[[#This Row],[合同起始日期]])/365,1)</f>
        <v>3.2</v>
      </c>
    </row>
    <row r="523" spans="1:20">
      <c r="A523" s="1">
        <v>41671</v>
      </c>
      <c r="B523" t="s">
        <v>185</v>
      </c>
      <c r="C523">
        <f t="shared" si="24"/>
        <v>0</v>
      </c>
      <c r="D523" t="s">
        <v>189</v>
      </c>
      <c r="E523" s="4">
        <v>136496.4</v>
      </c>
      <c r="F523" s="4">
        <v>21593.730480000002</v>
      </c>
      <c r="G523" s="3">
        <v>0.15820000000000004</v>
      </c>
      <c r="H523" s="7">
        <v>1579.8194444444446</v>
      </c>
      <c r="I523" s="4">
        <v>249.92743611111115</v>
      </c>
      <c r="J523">
        <v>86.399999999999991</v>
      </c>
      <c r="K523" t="s">
        <v>44</v>
      </c>
      <c r="L523" t="s">
        <v>46</v>
      </c>
      <c r="M523" t="s">
        <v>187</v>
      </c>
      <c r="N523" s="2">
        <v>41298</v>
      </c>
      <c r="O523" s="2">
        <v>42499</v>
      </c>
      <c r="P523" t="s">
        <v>24</v>
      </c>
      <c r="Q523" t="s">
        <v>65</v>
      </c>
      <c r="R523" s="5" t="str">
        <f t="shared" si="25"/>
        <v>0.12</v>
      </c>
      <c r="S523" s="6" t="str">
        <f t="shared" si="26"/>
        <v/>
      </c>
      <c r="T523">
        <f>ROUND(INT(表1[[#This Row],[合同结束日期]]-表1[[#This Row],[合同起始日期]])/365,1)</f>
        <v>3.3</v>
      </c>
    </row>
    <row r="524" spans="1:20">
      <c r="A524" s="1">
        <v>41671</v>
      </c>
      <c r="B524" t="s">
        <v>185</v>
      </c>
      <c r="C524">
        <f t="shared" si="24"/>
        <v>0</v>
      </c>
      <c r="D524" t="s">
        <v>190</v>
      </c>
      <c r="E524" s="4">
        <v>110974.8</v>
      </c>
      <c r="F524" s="4">
        <v>26789.316719999999</v>
      </c>
      <c r="G524" s="3">
        <v>0.24139999999999998</v>
      </c>
      <c r="H524" s="7">
        <v>1284.4305555555557</v>
      </c>
      <c r="I524" s="4">
        <v>310.06153611111114</v>
      </c>
      <c r="J524">
        <v>86.399999999999991</v>
      </c>
      <c r="K524" t="s">
        <v>44</v>
      </c>
      <c r="L524" t="s">
        <v>46</v>
      </c>
      <c r="M524" t="s">
        <v>45</v>
      </c>
      <c r="N524" s="2">
        <v>41282</v>
      </c>
      <c r="O524" s="2">
        <v>43229</v>
      </c>
      <c r="P524" t="s">
        <v>24</v>
      </c>
      <c r="Q524" t="s">
        <v>59</v>
      </c>
      <c r="R524" s="5" t="str">
        <f t="shared" si="25"/>
        <v>0.16</v>
      </c>
      <c r="S524" s="6" t="str">
        <f t="shared" si="26"/>
        <v/>
      </c>
      <c r="T524">
        <f>ROUND(INT(表1[[#This Row],[合同结束日期]]-表1[[#This Row],[合同起始日期]])/365,1)</f>
        <v>5.3</v>
      </c>
    </row>
    <row r="525" spans="1:20">
      <c r="A525" s="1">
        <v>41671</v>
      </c>
      <c r="B525" t="s">
        <v>185</v>
      </c>
      <c r="C525">
        <f t="shared" si="24"/>
        <v>0</v>
      </c>
      <c r="D525" t="s">
        <v>250</v>
      </c>
      <c r="E525" s="4">
        <v>53095.199999999997</v>
      </c>
      <c r="F525" s="4">
        <v>30885.47784</v>
      </c>
      <c r="G525" s="3">
        <v>0.58169999999999999</v>
      </c>
      <c r="H525" s="7">
        <v>309.41258741258741</v>
      </c>
      <c r="I525" s="4">
        <v>179.98530209790209</v>
      </c>
      <c r="J525">
        <v>171.6</v>
      </c>
      <c r="K525" t="s">
        <v>60</v>
      </c>
      <c r="L525" t="s">
        <v>116</v>
      </c>
      <c r="M525" t="s">
        <v>251</v>
      </c>
      <c r="N525" s="2">
        <v>41423</v>
      </c>
      <c r="O525" s="2">
        <v>42182</v>
      </c>
      <c r="P525" t="s">
        <v>24</v>
      </c>
      <c r="Q525" t="s">
        <v>83</v>
      </c>
      <c r="R525" s="5" t="str">
        <f t="shared" si="25"/>
        <v>0.14</v>
      </c>
      <c r="S525" s="6" t="str">
        <f t="shared" si="26"/>
        <v/>
      </c>
      <c r="T525">
        <f>ROUND(INT(表1[[#This Row],[合同结束日期]]-表1[[#This Row],[合同起始日期]])/365,1)</f>
        <v>2.1</v>
      </c>
    </row>
    <row r="526" spans="1:20">
      <c r="A526" s="1">
        <v>41671</v>
      </c>
      <c r="B526" t="s">
        <v>185</v>
      </c>
      <c r="C526">
        <f t="shared" si="24"/>
        <v>0</v>
      </c>
      <c r="D526" t="s">
        <v>252</v>
      </c>
      <c r="E526" s="4">
        <v>173664.90000000002</v>
      </c>
      <c r="F526" s="4">
        <v>33031.063979999999</v>
      </c>
      <c r="G526" s="3">
        <v>0.19019999999999998</v>
      </c>
      <c r="H526" s="7">
        <v>841.39970930232562</v>
      </c>
      <c r="I526" s="4">
        <v>160.03422470930232</v>
      </c>
      <c r="J526">
        <v>206.4</v>
      </c>
      <c r="K526" t="s">
        <v>44</v>
      </c>
      <c r="L526" t="s">
        <v>46</v>
      </c>
      <c r="M526" t="s">
        <v>45</v>
      </c>
      <c r="N526" s="2">
        <v>41409</v>
      </c>
      <c r="O526" s="2">
        <v>42929</v>
      </c>
      <c r="P526" t="s">
        <v>24</v>
      </c>
      <c r="Q526" t="s">
        <v>19</v>
      </c>
      <c r="R526" s="5" t="str">
        <f t="shared" si="25"/>
        <v>0.1</v>
      </c>
      <c r="S526" s="6" t="str">
        <f t="shared" si="26"/>
        <v/>
      </c>
      <c r="T526">
        <f>ROUND(INT(表1[[#This Row],[合同结束日期]]-表1[[#This Row],[合同起始日期]])/365,1)</f>
        <v>4.2</v>
      </c>
    </row>
    <row r="527" spans="1:20">
      <c r="A527" s="1">
        <v>41671</v>
      </c>
      <c r="B527" t="s">
        <v>185</v>
      </c>
      <c r="C527">
        <f t="shared" si="24"/>
        <v>0</v>
      </c>
      <c r="D527" t="s">
        <v>281</v>
      </c>
      <c r="E527" s="4">
        <v>52058.520000000011</v>
      </c>
      <c r="F527" s="4">
        <v>52126.196075999986</v>
      </c>
      <c r="G527" s="3">
        <v>1.0012999999999994</v>
      </c>
      <c r="H527" s="7">
        <v>239.68011049723762</v>
      </c>
      <c r="I527" s="4">
        <v>239.99169464088394</v>
      </c>
      <c r="J527">
        <v>217.2</v>
      </c>
      <c r="K527" t="s">
        <v>60</v>
      </c>
      <c r="L527" t="s">
        <v>116</v>
      </c>
      <c r="M527" t="s">
        <v>145</v>
      </c>
      <c r="N527" s="2">
        <v>41456</v>
      </c>
      <c r="O527" s="2">
        <v>42245</v>
      </c>
      <c r="P527" t="s">
        <v>24</v>
      </c>
      <c r="Q527" t="s">
        <v>83</v>
      </c>
      <c r="R527" s="5" t="str">
        <f t="shared" si="25"/>
        <v>0.14</v>
      </c>
      <c r="S527" s="6" t="str">
        <f t="shared" si="26"/>
        <v/>
      </c>
      <c r="T527">
        <f>ROUND(INT(表1[[#This Row],[合同结束日期]]-表1[[#This Row],[合同起始日期]])/365,1)</f>
        <v>2.2000000000000002</v>
      </c>
    </row>
    <row r="528" spans="1:20">
      <c r="A528" s="1">
        <v>41671</v>
      </c>
      <c r="B528" t="s">
        <v>185</v>
      </c>
      <c r="C528">
        <f t="shared" si="24"/>
        <v>0</v>
      </c>
      <c r="D528" t="s">
        <v>253</v>
      </c>
      <c r="E528" s="4">
        <v>116391.59999999999</v>
      </c>
      <c r="F528" s="4">
        <v>29179.374119999997</v>
      </c>
      <c r="G528" s="3">
        <v>0.25069999999999998</v>
      </c>
      <c r="H528" s="7">
        <v>757.7578125</v>
      </c>
      <c r="I528" s="4">
        <v>189.96988359374998</v>
      </c>
      <c r="J528">
        <v>153.6</v>
      </c>
      <c r="K528" t="s">
        <v>60</v>
      </c>
      <c r="L528" t="s">
        <v>116</v>
      </c>
      <c r="M528" t="s">
        <v>145</v>
      </c>
      <c r="N528" s="2">
        <v>41456</v>
      </c>
      <c r="O528" s="2">
        <v>42231</v>
      </c>
      <c r="P528" t="s">
        <v>18</v>
      </c>
      <c r="Q528" t="s">
        <v>25</v>
      </c>
      <c r="R528" s="5" t="str">
        <f t="shared" si="25"/>
        <v>0.15</v>
      </c>
      <c r="S528" s="6" t="str">
        <f t="shared" si="26"/>
        <v/>
      </c>
      <c r="T528">
        <f>ROUND(INT(表1[[#This Row],[合同结束日期]]-表1[[#This Row],[合同起始日期]])/365,1)</f>
        <v>2.1</v>
      </c>
    </row>
    <row r="529" spans="1:20">
      <c r="A529" s="1">
        <v>41671</v>
      </c>
      <c r="B529" t="s">
        <v>185</v>
      </c>
      <c r="C529">
        <f t="shared" si="24"/>
        <v>0</v>
      </c>
      <c r="D529" t="s">
        <v>191</v>
      </c>
      <c r="E529" s="4">
        <v>21793.200000000001</v>
      </c>
      <c r="F529" s="4">
        <v>18720.358800000002</v>
      </c>
      <c r="G529" s="3">
        <v>0.8590000000000001</v>
      </c>
      <c r="H529" s="7">
        <v>302.68333333333334</v>
      </c>
      <c r="I529" s="4">
        <v>260.00498333333337</v>
      </c>
      <c r="J529">
        <v>72</v>
      </c>
      <c r="K529" t="s">
        <v>11</v>
      </c>
      <c r="L529" t="s">
        <v>12</v>
      </c>
      <c r="M529" t="s">
        <v>10</v>
      </c>
      <c r="N529" s="2">
        <v>41284</v>
      </c>
      <c r="O529" s="2">
        <v>42133</v>
      </c>
      <c r="P529" t="s">
        <v>24</v>
      </c>
      <c r="Q529" t="s">
        <v>59</v>
      </c>
      <c r="R529" s="5" t="str">
        <f t="shared" si="25"/>
        <v>0.16</v>
      </c>
      <c r="S529" s="6" t="str">
        <f t="shared" si="26"/>
        <v/>
      </c>
      <c r="T529">
        <f>ROUND(INT(表1[[#This Row],[合同结束日期]]-表1[[#This Row],[合同起始日期]])/365,1)</f>
        <v>2.2999999999999998</v>
      </c>
    </row>
    <row r="530" spans="1:20">
      <c r="A530" s="1">
        <v>41671</v>
      </c>
      <c r="B530" t="s">
        <v>185</v>
      </c>
      <c r="C530">
        <f t="shared" si="24"/>
        <v>0</v>
      </c>
      <c r="D530" t="s">
        <v>192</v>
      </c>
      <c r="E530" s="4">
        <v>145195.31999999998</v>
      </c>
      <c r="F530" s="4">
        <v>31913.931336000001</v>
      </c>
      <c r="G530" s="3">
        <v>0.21980000000000005</v>
      </c>
      <c r="H530" s="7">
        <v>1273.6431578947368</v>
      </c>
      <c r="I530" s="4">
        <v>279.94676610526318</v>
      </c>
      <c r="J530">
        <v>114</v>
      </c>
      <c r="K530" t="s">
        <v>11</v>
      </c>
      <c r="L530" t="s">
        <v>12</v>
      </c>
      <c r="M530" t="s">
        <v>193</v>
      </c>
      <c r="N530" s="2">
        <v>41358</v>
      </c>
      <c r="O530" s="2">
        <v>42133</v>
      </c>
      <c r="P530" t="s">
        <v>24</v>
      </c>
      <c r="Q530" t="s">
        <v>59</v>
      </c>
      <c r="R530" s="5" t="str">
        <f t="shared" si="25"/>
        <v>0.16</v>
      </c>
      <c r="S530" s="6" t="str">
        <f t="shared" si="26"/>
        <v/>
      </c>
      <c r="T530">
        <f>ROUND(INT(表1[[#This Row],[合同结束日期]]-表1[[#This Row],[合同起始日期]])/365,1)</f>
        <v>2.1</v>
      </c>
    </row>
    <row r="531" spans="1:20">
      <c r="A531" s="1">
        <v>41671</v>
      </c>
      <c r="B531" t="s">
        <v>185</v>
      </c>
      <c r="C531">
        <f t="shared" si="24"/>
        <v>0</v>
      </c>
      <c r="D531" t="s">
        <v>194</v>
      </c>
      <c r="E531" s="4">
        <v>477214.8</v>
      </c>
      <c r="F531" s="4">
        <v>44619.5838</v>
      </c>
      <c r="G531" s="3">
        <v>9.35E-2</v>
      </c>
      <c r="H531" s="7">
        <v>3313.9916666666668</v>
      </c>
      <c r="I531" s="4">
        <v>309.85822083333335</v>
      </c>
      <c r="J531">
        <v>144</v>
      </c>
      <c r="K531" t="s">
        <v>66</v>
      </c>
      <c r="L531" t="s">
        <v>66</v>
      </c>
      <c r="M531" t="s">
        <v>66</v>
      </c>
      <c r="N531" s="2">
        <v>41347</v>
      </c>
      <c r="O531" s="2">
        <v>42133</v>
      </c>
      <c r="P531" t="s">
        <v>24</v>
      </c>
      <c r="Q531" t="s">
        <v>195</v>
      </c>
      <c r="R531" s="5" t="str">
        <f t="shared" si="25"/>
        <v>0.09</v>
      </c>
      <c r="S531" s="6" t="str">
        <f t="shared" si="26"/>
        <v>0.</v>
      </c>
      <c r="T531">
        <f>ROUND(INT(表1[[#This Row],[合同结束日期]]-表1[[#This Row],[合同起始日期]])/365,1)</f>
        <v>2.2000000000000002</v>
      </c>
    </row>
    <row r="532" spans="1:20">
      <c r="A532" s="1">
        <v>41671</v>
      </c>
      <c r="B532" t="s">
        <v>185</v>
      </c>
      <c r="C532">
        <f t="shared" si="24"/>
        <v>0</v>
      </c>
      <c r="D532" t="s">
        <v>196</v>
      </c>
      <c r="E532" s="4">
        <v>172628.10000000003</v>
      </c>
      <c r="F532" s="4">
        <v>47127.471300000005</v>
      </c>
      <c r="G532" s="3">
        <v>0.27299999999999996</v>
      </c>
      <c r="H532" s="7">
        <v>769.28743315508029</v>
      </c>
      <c r="I532" s="4">
        <v>210.01546925133692</v>
      </c>
      <c r="J532">
        <v>224.4</v>
      </c>
      <c r="K532" t="s">
        <v>60</v>
      </c>
      <c r="L532" t="s">
        <v>61</v>
      </c>
      <c r="M532" t="s">
        <v>197</v>
      </c>
      <c r="N532" s="2">
        <v>41284</v>
      </c>
      <c r="O532" s="2">
        <v>42499</v>
      </c>
      <c r="P532" t="s">
        <v>24</v>
      </c>
      <c r="Q532" t="s">
        <v>65</v>
      </c>
      <c r="R532" s="5" t="str">
        <f t="shared" si="25"/>
        <v>0.12</v>
      </c>
      <c r="S532" s="6" t="str">
        <f t="shared" si="26"/>
        <v/>
      </c>
      <c r="T532">
        <f>ROUND(INT(表1[[#This Row],[合同结束日期]]-表1[[#This Row],[合同起始日期]])/365,1)</f>
        <v>3.3</v>
      </c>
    </row>
    <row r="533" spans="1:20">
      <c r="A533" s="1">
        <v>41671</v>
      </c>
      <c r="B533" t="s">
        <v>185</v>
      </c>
      <c r="C533">
        <f t="shared" si="24"/>
        <v>0</v>
      </c>
      <c r="D533" t="s">
        <v>198</v>
      </c>
      <c r="E533" s="4">
        <v>69313.2</v>
      </c>
      <c r="F533" s="4">
        <v>18478.899119999998</v>
      </c>
      <c r="G533" s="3">
        <v>0.2666</v>
      </c>
      <c r="H533" s="7">
        <v>1050.2</v>
      </c>
      <c r="I533" s="4">
        <v>279.98331999999999</v>
      </c>
      <c r="J533">
        <v>66</v>
      </c>
      <c r="K533" t="s">
        <v>66</v>
      </c>
      <c r="L533" t="s">
        <v>66</v>
      </c>
      <c r="M533" t="s">
        <v>66</v>
      </c>
      <c r="N533" s="2">
        <v>41283</v>
      </c>
      <c r="O533" s="2">
        <v>42133</v>
      </c>
      <c r="P533" t="s">
        <v>24</v>
      </c>
      <c r="Q533" t="s">
        <v>25</v>
      </c>
      <c r="R533" s="5" t="str">
        <f t="shared" si="25"/>
        <v>0.15</v>
      </c>
      <c r="S533" s="6" t="str">
        <f t="shared" si="26"/>
        <v/>
      </c>
      <c r="T533">
        <f>ROUND(INT(表1[[#This Row],[合同结束日期]]-表1[[#This Row],[合同起始日期]])/365,1)</f>
        <v>2.2999999999999998</v>
      </c>
    </row>
    <row r="534" spans="1:20">
      <c r="A534" s="1">
        <v>41671</v>
      </c>
      <c r="B534" t="s">
        <v>185</v>
      </c>
      <c r="C534">
        <f t="shared" si="24"/>
        <v>0</v>
      </c>
      <c r="D534" t="s">
        <v>199</v>
      </c>
      <c r="E534" s="4">
        <v>150014.82</v>
      </c>
      <c r="F534" s="4">
        <v>18796.856946000004</v>
      </c>
      <c r="G534" s="3">
        <v>0.12530000000000002</v>
      </c>
      <c r="H534" s="7">
        <v>2315.0435185185188</v>
      </c>
      <c r="I534" s="4">
        <v>290.07495287037045</v>
      </c>
      <c r="J534">
        <v>64.8</v>
      </c>
      <c r="K534" t="s">
        <v>44</v>
      </c>
      <c r="L534" t="s">
        <v>46</v>
      </c>
      <c r="M534" t="s">
        <v>187</v>
      </c>
      <c r="N534" s="2">
        <v>41332</v>
      </c>
      <c r="O534" s="2">
        <v>42499</v>
      </c>
      <c r="P534" t="s">
        <v>14</v>
      </c>
      <c r="Q534" t="s">
        <v>37</v>
      </c>
      <c r="R534" s="5" t="str">
        <f t="shared" si="25"/>
        <v>0.</v>
      </c>
      <c r="S534" s="6" t="str">
        <f t="shared" si="26"/>
        <v/>
      </c>
      <c r="T534">
        <f>ROUND(INT(表1[[#This Row],[合同结束日期]]-表1[[#This Row],[合同起始日期]])/365,1)</f>
        <v>3.2</v>
      </c>
    </row>
    <row r="535" spans="1:20">
      <c r="A535" s="1">
        <v>41671</v>
      </c>
      <c r="B535" t="s">
        <v>185</v>
      </c>
      <c r="C535">
        <f t="shared" si="24"/>
        <v>0</v>
      </c>
      <c r="D535" t="s">
        <v>200</v>
      </c>
      <c r="E535" s="4">
        <v>98428.932000000001</v>
      </c>
      <c r="F535" s="4">
        <v>16181.716420800001</v>
      </c>
      <c r="G535" s="3">
        <v>0.16440000000000002</v>
      </c>
      <c r="H535" s="7">
        <v>2050.60275</v>
      </c>
      <c r="I535" s="4">
        <v>337.11909210000005</v>
      </c>
      <c r="J535">
        <v>48</v>
      </c>
      <c r="K535" t="s">
        <v>44</v>
      </c>
      <c r="L535" t="s">
        <v>46</v>
      </c>
      <c r="M535" t="s">
        <v>187</v>
      </c>
      <c r="N535" s="2">
        <v>41281</v>
      </c>
      <c r="O535" s="2">
        <v>42133</v>
      </c>
      <c r="P535" t="s">
        <v>24</v>
      </c>
      <c r="Q535" t="s">
        <v>83</v>
      </c>
      <c r="R535" s="5" t="str">
        <f t="shared" si="25"/>
        <v>0.14</v>
      </c>
      <c r="S535" s="6" t="str">
        <f t="shared" si="26"/>
        <v/>
      </c>
      <c r="T535">
        <f>ROUND(INT(表1[[#This Row],[合同结束日期]]-表1[[#This Row],[合同起始日期]])/365,1)</f>
        <v>2.2999999999999998</v>
      </c>
    </row>
    <row r="536" spans="1:20">
      <c r="A536" s="1">
        <v>41671</v>
      </c>
      <c r="B536" t="s">
        <v>185</v>
      </c>
      <c r="C536">
        <f t="shared" si="24"/>
        <v>0</v>
      </c>
      <c r="D536" t="s">
        <v>201</v>
      </c>
      <c r="E536" s="4">
        <v>133213.07999999999</v>
      </c>
      <c r="F536" s="4">
        <v>30798.864096000001</v>
      </c>
      <c r="G536" s="3">
        <v>0.23120000000000004</v>
      </c>
      <c r="H536" s="7">
        <v>735.17152317880789</v>
      </c>
      <c r="I536" s="4">
        <v>169.97165615894042</v>
      </c>
      <c r="J536">
        <v>181.2</v>
      </c>
      <c r="K536" t="s">
        <v>44</v>
      </c>
      <c r="L536" t="s">
        <v>72</v>
      </c>
      <c r="M536" t="s">
        <v>71</v>
      </c>
      <c r="N536" s="2">
        <v>41329</v>
      </c>
      <c r="O536" s="2">
        <v>43229</v>
      </c>
      <c r="P536" t="s">
        <v>24</v>
      </c>
      <c r="Q536" t="s">
        <v>19</v>
      </c>
      <c r="R536" s="5" t="str">
        <f t="shared" si="25"/>
        <v>0.1</v>
      </c>
      <c r="S536" s="6" t="str">
        <f t="shared" si="26"/>
        <v/>
      </c>
      <c r="T536">
        <f>ROUND(INT(表1[[#This Row],[合同结束日期]]-表1[[#This Row],[合同起始日期]])/365,1)</f>
        <v>5.2</v>
      </c>
    </row>
    <row r="537" spans="1:20">
      <c r="A537" s="1">
        <v>41671</v>
      </c>
      <c r="B537" t="s">
        <v>185</v>
      </c>
      <c r="C537">
        <f t="shared" si="24"/>
        <v>0</v>
      </c>
      <c r="D537" t="s">
        <v>202</v>
      </c>
      <c r="E537" s="4">
        <v>103067.51999999999</v>
      </c>
      <c r="F537" s="4">
        <v>17315.343360000003</v>
      </c>
      <c r="G537" s="3">
        <v>0.16800000000000004</v>
      </c>
      <c r="H537" s="7">
        <v>1160.6702702702703</v>
      </c>
      <c r="I537" s="4">
        <v>194.99260540540544</v>
      </c>
      <c r="J537">
        <v>88.8</v>
      </c>
      <c r="K537" t="s">
        <v>44</v>
      </c>
      <c r="L537" t="s">
        <v>46</v>
      </c>
      <c r="M537" t="s">
        <v>45</v>
      </c>
      <c r="N537" s="2">
        <v>41335</v>
      </c>
      <c r="O537" s="2">
        <v>43229</v>
      </c>
      <c r="P537" t="s">
        <v>24</v>
      </c>
      <c r="Q537" t="s">
        <v>48</v>
      </c>
      <c r="R537" s="5" t="str">
        <f t="shared" si="25"/>
        <v>0.11</v>
      </c>
      <c r="S537" s="6" t="str">
        <f t="shared" si="26"/>
        <v/>
      </c>
      <c r="T537">
        <f>ROUND(INT(表1[[#This Row],[合同结束日期]]-表1[[#This Row],[合同起始日期]])/365,1)</f>
        <v>5.2</v>
      </c>
    </row>
    <row r="538" spans="1:20">
      <c r="A538" s="1">
        <v>41671</v>
      </c>
      <c r="B538" t="s">
        <v>185</v>
      </c>
      <c r="C538">
        <f t="shared" si="24"/>
        <v>0</v>
      </c>
      <c r="D538" t="s">
        <v>203</v>
      </c>
      <c r="E538" s="4">
        <v>42219.6</v>
      </c>
      <c r="F538" s="4">
        <v>15456.595559999998</v>
      </c>
      <c r="G538" s="3">
        <v>0.36609999999999998</v>
      </c>
      <c r="H538" s="7">
        <v>764.8478260869565</v>
      </c>
      <c r="I538" s="4">
        <v>280.01078913043477</v>
      </c>
      <c r="J538">
        <v>55.199999999999996</v>
      </c>
      <c r="K538" t="s">
        <v>44</v>
      </c>
      <c r="L538" t="s">
        <v>46</v>
      </c>
      <c r="M538" t="s">
        <v>187</v>
      </c>
      <c r="N538" s="2">
        <v>41304</v>
      </c>
      <c r="O538" s="2">
        <v>42133</v>
      </c>
      <c r="P538" t="s">
        <v>24</v>
      </c>
      <c r="Q538" t="s">
        <v>28</v>
      </c>
      <c r="R538" s="5" t="str">
        <f t="shared" si="25"/>
        <v>0.13</v>
      </c>
      <c r="S538" s="6" t="str">
        <f t="shared" si="26"/>
        <v/>
      </c>
      <c r="T538">
        <f>ROUND(INT(表1[[#This Row],[合同结束日期]]-表1[[#This Row],[合同起始日期]])/365,1)</f>
        <v>2.2999999999999998</v>
      </c>
    </row>
    <row r="539" spans="1:20">
      <c r="A539" s="1">
        <v>41671</v>
      </c>
      <c r="B539" t="s">
        <v>185</v>
      </c>
      <c r="C539">
        <f t="shared" si="24"/>
        <v>0</v>
      </c>
      <c r="D539" t="s">
        <v>204</v>
      </c>
      <c r="E539" s="4">
        <v>103947.59999999999</v>
      </c>
      <c r="F539" s="4">
        <v>56194.072559999993</v>
      </c>
      <c r="G539" s="3">
        <v>0.54059999999999997</v>
      </c>
      <c r="H539" s="7">
        <v>194.22197309417041</v>
      </c>
      <c r="I539" s="4">
        <v>104.99639865470851</v>
      </c>
      <c r="J539">
        <v>535.19999999999993</v>
      </c>
      <c r="K539" t="s">
        <v>44</v>
      </c>
      <c r="L539" t="s">
        <v>72</v>
      </c>
      <c r="M539" t="s">
        <v>71</v>
      </c>
      <c r="N539" s="2">
        <v>41374</v>
      </c>
      <c r="O539" s="2">
        <v>43229</v>
      </c>
      <c r="P539" t="s">
        <v>24</v>
      </c>
      <c r="Q539" t="s">
        <v>42</v>
      </c>
      <c r="R539" s="5" t="str">
        <f t="shared" si="25"/>
        <v>0.08</v>
      </c>
      <c r="S539" s="6" t="str">
        <f t="shared" si="26"/>
        <v/>
      </c>
      <c r="T539">
        <f>ROUND(INT(表1[[#This Row],[合同结束日期]]-表1[[#This Row],[合同起始日期]])/365,1)</f>
        <v>5.0999999999999996</v>
      </c>
    </row>
    <row r="540" spans="1:20">
      <c r="A540" s="1">
        <v>41671</v>
      </c>
      <c r="B540" t="s">
        <v>185</v>
      </c>
      <c r="C540">
        <f t="shared" si="24"/>
        <v>0</v>
      </c>
      <c r="D540" t="s">
        <v>205</v>
      </c>
      <c r="E540" s="4">
        <v>147842.4</v>
      </c>
      <c r="F540" s="4">
        <v>59935.308959999995</v>
      </c>
      <c r="G540" s="3">
        <v>0.40539999999999998</v>
      </c>
      <c r="H540" s="7">
        <v>369.97597597597598</v>
      </c>
      <c r="I540" s="4">
        <v>149.98826066066067</v>
      </c>
      <c r="J540">
        <v>399.59999999999997</v>
      </c>
      <c r="K540" t="s">
        <v>44</v>
      </c>
      <c r="L540" t="s">
        <v>72</v>
      </c>
      <c r="M540" t="s">
        <v>71</v>
      </c>
      <c r="N540" s="2">
        <v>41359</v>
      </c>
      <c r="O540" s="2">
        <v>44325</v>
      </c>
      <c r="P540" t="s">
        <v>18</v>
      </c>
      <c r="Q540" t="s">
        <v>42</v>
      </c>
      <c r="R540" s="5" t="str">
        <f t="shared" si="25"/>
        <v>0.08</v>
      </c>
      <c r="S540" s="6" t="str">
        <f t="shared" si="26"/>
        <v/>
      </c>
      <c r="T540">
        <f>ROUND(INT(表1[[#This Row],[合同结束日期]]-表1[[#This Row],[合同起始日期]])/365,1)</f>
        <v>8.1</v>
      </c>
    </row>
    <row r="541" spans="1:20">
      <c r="A541" s="1">
        <v>41671</v>
      </c>
      <c r="B541" t="s">
        <v>185</v>
      </c>
      <c r="C541">
        <f t="shared" si="24"/>
        <v>0</v>
      </c>
      <c r="D541" t="s">
        <v>206</v>
      </c>
      <c r="E541" s="4">
        <v>433920</v>
      </c>
      <c r="F541" s="4">
        <v>73636.223999999987</v>
      </c>
      <c r="G541" s="3">
        <v>0.16969999999999996</v>
      </c>
      <c r="H541" s="7">
        <v>766.10169491525426</v>
      </c>
      <c r="I541" s="4">
        <v>130.00745762711864</v>
      </c>
      <c r="J541">
        <v>566.4</v>
      </c>
      <c r="K541" t="s">
        <v>44</v>
      </c>
      <c r="L541" t="s">
        <v>72</v>
      </c>
      <c r="M541" t="s">
        <v>71</v>
      </c>
      <c r="N541" s="2">
        <v>41334</v>
      </c>
      <c r="O541" s="2">
        <v>43249</v>
      </c>
      <c r="P541" t="s">
        <v>24</v>
      </c>
      <c r="Q541" t="s">
        <v>42</v>
      </c>
      <c r="R541" s="5" t="str">
        <f t="shared" si="25"/>
        <v>0.08</v>
      </c>
      <c r="S541" s="6" t="str">
        <f t="shared" si="26"/>
        <v/>
      </c>
      <c r="T541">
        <f>ROUND(INT(表1[[#This Row],[合同结束日期]]-表1[[#This Row],[合同起始日期]])/365,1)</f>
        <v>5.2</v>
      </c>
    </row>
    <row r="542" spans="1:20">
      <c r="A542" s="1">
        <v>41671</v>
      </c>
      <c r="B542" t="s">
        <v>185</v>
      </c>
      <c r="C542">
        <f t="shared" si="24"/>
        <v>0</v>
      </c>
      <c r="D542" t="s">
        <v>207</v>
      </c>
      <c r="E542" s="4">
        <v>763495.73999999987</v>
      </c>
      <c r="F542" s="4">
        <v>38174.787000000004</v>
      </c>
      <c r="G542" s="3">
        <v>5.0000000000000017E-2</v>
      </c>
      <c r="H542" s="7">
        <v>1749.852722772277</v>
      </c>
      <c r="I542" s="4">
        <v>87.492636138613875</v>
      </c>
      <c r="J542">
        <v>436.32</v>
      </c>
      <c r="K542" t="s">
        <v>44</v>
      </c>
      <c r="L542" t="s">
        <v>72</v>
      </c>
      <c r="M542" t="s">
        <v>126</v>
      </c>
      <c r="N542" s="2">
        <v>41379</v>
      </c>
      <c r="O542" s="2">
        <v>46947</v>
      </c>
      <c r="P542" t="s">
        <v>18</v>
      </c>
      <c r="Q542" t="s">
        <v>208</v>
      </c>
      <c r="R542" s="5" t="str">
        <f t="shared" si="25"/>
        <v>0.05</v>
      </c>
      <c r="S542" s="6" t="str">
        <f t="shared" si="26"/>
        <v/>
      </c>
      <c r="T542">
        <f>ROUND(INT(表1[[#This Row],[合同结束日期]]-表1[[#This Row],[合同起始日期]])/365,1)</f>
        <v>15.3</v>
      </c>
    </row>
    <row r="543" spans="1:20">
      <c r="A543" s="1">
        <v>41671</v>
      </c>
      <c r="B543" t="s">
        <v>185</v>
      </c>
      <c r="C543">
        <f t="shared" si="24"/>
        <v>0</v>
      </c>
      <c r="D543" t="s">
        <v>209</v>
      </c>
      <c r="E543" s="4">
        <v>76222.679999999993</v>
      </c>
      <c r="F543" s="4">
        <v>18720.290207999999</v>
      </c>
      <c r="G543" s="3">
        <v>0.24560000000000001</v>
      </c>
      <c r="H543" s="7">
        <v>977.21384615384602</v>
      </c>
      <c r="I543" s="4">
        <v>240.00372061538459</v>
      </c>
      <c r="J543">
        <v>78</v>
      </c>
      <c r="K543" t="s">
        <v>60</v>
      </c>
      <c r="L543" t="s">
        <v>61</v>
      </c>
      <c r="M543" t="s">
        <v>210</v>
      </c>
      <c r="N543" s="2">
        <v>41280</v>
      </c>
      <c r="O543" s="2">
        <v>42133</v>
      </c>
      <c r="P543" t="s">
        <v>24</v>
      </c>
      <c r="Q543" t="s">
        <v>25</v>
      </c>
      <c r="R543" s="5" t="str">
        <f t="shared" si="25"/>
        <v>0.15</v>
      </c>
      <c r="S543" s="6" t="str">
        <f t="shared" si="26"/>
        <v/>
      </c>
      <c r="T543">
        <f>ROUND(INT(表1[[#This Row],[合同结束日期]]-表1[[#This Row],[合同起始日期]])/365,1)</f>
        <v>2.2999999999999998</v>
      </c>
    </row>
    <row r="544" spans="1:20">
      <c r="A544" s="1">
        <v>41671</v>
      </c>
      <c r="B544" t="s">
        <v>185</v>
      </c>
      <c r="C544">
        <f t="shared" si="24"/>
        <v>0</v>
      </c>
      <c r="D544" t="s">
        <v>211</v>
      </c>
      <c r="E544" s="4">
        <v>39235.199999999997</v>
      </c>
      <c r="F544" s="4">
        <v>11880.41856</v>
      </c>
      <c r="G544" s="3">
        <v>0.30280000000000001</v>
      </c>
      <c r="H544" s="7">
        <v>990.78787878787864</v>
      </c>
      <c r="I544" s="4">
        <v>300.0105696969697</v>
      </c>
      <c r="J544">
        <v>39.6</v>
      </c>
      <c r="K544" t="s">
        <v>11</v>
      </c>
      <c r="L544" t="s">
        <v>12</v>
      </c>
      <c r="M544" t="s">
        <v>110</v>
      </c>
      <c r="N544" s="2">
        <v>41284</v>
      </c>
      <c r="O544" s="2">
        <v>42133</v>
      </c>
      <c r="P544" t="s">
        <v>24</v>
      </c>
      <c r="Q544" t="s">
        <v>25</v>
      </c>
      <c r="R544" s="5" t="str">
        <f t="shared" si="25"/>
        <v>0.15</v>
      </c>
      <c r="S544" s="6" t="str">
        <f t="shared" si="26"/>
        <v/>
      </c>
      <c r="T544">
        <f>ROUND(INT(表1[[#This Row],[合同结束日期]]-表1[[#This Row],[合同起始日期]])/365,1)</f>
        <v>2.2999999999999998</v>
      </c>
    </row>
    <row r="545" spans="1:20">
      <c r="A545" s="1">
        <v>41671</v>
      </c>
      <c r="B545" t="s">
        <v>185</v>
      </c>
      <c r="C545">
        <f t="shared" si="24"/>
        <v>0</v>
      </c>
      <c r="D545" t="s">
        <v>282</v>
      </c>
      <c r="E545" s="4">
        <v>28002</v>
      </c>
      <c r="F545" s="4">
        <v>16633.187999999998</v>
      </c>
      <c r="G545" s="3">
        <v>0.59399999999999997</v>
      </c>
      <c r="H545" s="7">
        <v>555.59523809523807</v>
      </c>
      <c r="I545" s="4">
        <v>330.02357142857142</v>
      </c>
      <c r="J545">
        <v>50.4</v>
      </c>
      <c r="K545" t="s">
        <v>11</v>
      </c>
      <c r="L545" t="s">
        <v>12</v>
      </c>
      <c r="M545" t="s">
        <v>193</v>
      </c>
      <c r="N545" s="2">
        <v>41520</v>
      </c>
      <c r="O545" s="2">
        <v>42269</v>
      </c>
      <c r="P545" t="s">
        <v>24</v>
      </c>
      <c r="Q545" t="s">
        <v>59</v>
      </c>
      <c r="R545" s="5" t="str">
        <f t="shared" si="25"/>
        <v>0.16</v>
      </c>
      <c r="S545" s="6" t="str">
        <f t="shared" si="26"/>
        <v/>
      </c>
      <c r="T545">
        <f>ROUND(INT(表1[[#This Row],[合同结束日期]]-表1[[#This Row],[合同起始日期]])/365,1)</f>
        <v>2.1</v>
      </c>
    </row>
    <row r="546" spans="1:20">
      <c r="A546" s="1">
        <v>41671</v>
      </c>
      <c r="B546" t="s">
        <v>185</v>
      </c>
      <c r="C546">
        <f t="shared" si="24"/>
        <v>0</v>
      </c>
      <c r="D546" t="s">
        <v>213</v>
      </c>
      <c r="E546" s="4">
        <v>312702.24</v>
      </c>
      <c r="F546" s="4">
        <v>75204.888720000003</v>
      </c>
      <c r="G546" s="3">
        <v>0.24050000000000002</v>
      </c>
      <c r="H546" s="7">
        <v>1081.2215260777562</v>
      </c>
      <c r="I546" s="4">
        <v>260.03377702170036</v>
      </c>
      <c r="J546">
        <v>289.21199999999999</v>
      </c>
      <c r="K546" t="s">
        <v>60</v>
      </c>
      <c r="L546" t="s">
        <v>61</v>
      </c>
      <c r="M546" t="s">
        <v>214</v>
      </c>
      <c r="N546" s="2">
        <v>41263</v>
      </c>
      <c r="O546" s="2">
        <v>42499</v>
      </c>
      <c r="P546" t="s">
        <v>24</v>
      </c>
      <c r="Q546" t="s">
        <v>28</v>
      </c>
      <c r="R546" s="5" t="str">
        <f t="shared" si="25"/>
        <v>0.13</v>
      </c>
      <c r="S546" s="6" t="str">
        <f t="shared" si="26"/>
        <v/>
      </c>
      <c r="T546">
        <f>ROUND(INT(表1[[#This Row],[合同结束日期]]-表1[[#This Row],[合同起始日期]])/365,1)</f>
        <v>3.4</v>
      </c>
    </row>
    <row r="547" spans="1:20">
      <c r="A547" s="1">
        <v>41671</v>
      </c>
      <c r="B547" t="s">
        <v>185</v>
      </c>
      <c r="C547">
        <f t="shared" si="24"/>
        <v>0</v>
      </c>
      <c r="D547" t="s">
        <v>215</v>
      </c>
      <c r="E547" s="4">
        <v>1817792.4</v>
      </c>
      <c r="F547" s="4">
        <v>62168.500079999998</v>
      </c>
      <c r="G547" s="3">
        <v>3.4200000000000001E-2</v>
      </c>
      <c r="H547" s="7">
        <v>9648.5796178343935</v>
      </c>
      <c r="I547" s="4">
        <v>329.98142292993629</v>
      </c>
      <c r="J547">
        <v>188.4</v>
      </c>
      <c r="K547" t="s">
        <v>66</v>
      </c>
      <c r="L547" t="s">
        <v>66</v>
      </c>
      <c r="M547" t="s">
        <v>66</v>
      </c>
      <c r="N547" s="2">
        <v>41284</v>
      </c>
      <c r="O547" s="2">
        <v>42133</v>
      </c>
      <c r="P547" t="s">
        <v>24</v>
      </c>
      <c r="Q547" t="s">
        <v>195</v>
      </c>
      <c r="R547" s="5" t="str">
        <f t="shared" si="25"/>
        <v>0.09</v>
      </c>
      <c r="S547" s="6" t="str">
        <f t="shared" si="26"/>
        <v>0.</v>
      </c>
      <c r="T547">
        <f>ROUND(INT(表1[[#This Row],[合同结束日期]]-表1[[#This Row],[合同起始日期]])/365,1)</f>
        <v>2.2999999999999998</v>
      </c>
    </row>
    <row r="548" spans="1:20">
      <c r="A548" s="1">
        <v>41671</v>
      </c>
      <c r="B548" t="s">
        <v>185</v>
      </c>
      <c r="C548">
        <f t="shared" si="24"/>
        <v>0</v>
      </c>
      <c r="D548" t="s">
        <v>216</v>
      </c>
      <c r="E548" s="4">
        <v>1260708</v>
      </c>
      <c r="F548" s="4">
        <v>65304.674399999996</v>
      </c>
      <c r="G548" s="3">
        <v>5.1799999999999999E-2</v>
      </c>
      <c r="H548" s="7">
        <v>6566.1875</v>
      </c>
      <c r="I548" s="4">
        <v>340.1285125</v>
      </c>
      <c r="J548">
        <v>192</v>
      </c>
      <c r="K548" t="s">
        <v>66</v>
      </c>
      <c r="L548" t="s">
        <v>66</v>
      </c>
      <c r="M548" t="s">
        <v>66</v>
      </c>
      <c r="N548" s="2">
        <v>41279</v>
      </c>
      <c r="O548" s="2">
        <v>42133</v>
      </c>
      <c r="P548" t="s">
        <v>24</v>
      </c>
      <c r="Q548" t="s">
        <v>195</v>
      </c>
      <c r="R548" s="5" t="str">
        <f t="shared" si="25"/>
        <v>0.09</v>
      </c>
      <c r="S548" s="6" t="str">
        <f t="shared" si="26"/>
        <v>0.</v>
      </c>
      <c r="T548">
        <f>ROUND(INT(表1[[#This Row],[合同结束日期]]-表1[[#This Row],[合同起始日期]])/365,1)</f>
        <v>2.2999999999999998</v>
      </c>
    </row>
    <row r="549" spans="1:20">
      <c r="A549" s="1">
        <v>41671</v>
      </c>
      <c r="B549" t="s">
        <v>185</v>
      </c>
      <c r="C549">
        <f t="shared" si="24"/>
        <v>0</v>
      </c>
      <c r="D549" t="s">
        <v>269</v>
      </c>
      <c r="E549" s="4">
        <v>1009634.04</v>
      </c>
      <c r="F549" s="4">
        <v>60578.042400000006</v>
      </c>
      <c r="G549" s="3">
        <v>6.0000000000000005E-2</v>
      </c>
      <c r="H549" s="7">
        <v>2679.4958598726116</v>
      </c>
      <c r="I549" s="4">
        <v>160.7697515923567</v>
      </c>
      <c r="J549">
        <v>376.8</v>
      </c>
      <c r="K549" t="s">
        <v>60</v>
      </c>
      <c r="L549" t="s">
        <v>61</v>
      </c>
      <c r="M549" t="s">
        <v>234</v>
      </c>
      <c r="N549" s="2">
        <v>41291</v>
      </c>
      <c r="O549" s="2">
        <v>44407</v>
      </c>
      <c r="P549" t="s">
        <v>39</v>
      </c>
      <c r="Q549" t="s">
        <v>208</v>
      </c>
      <c r="R549" s="5" t="str">
        <f t="shared" si="25"/>
        <v>0.05</v>
      </c>
      <c r="S549" s="6" t="str">
        <f t="shared" si="26"/>
        <v/>
      </c>
      <c r="T549">
        <f>ROUND(INT(表1[[#This Row],[合同结束日期]]-表1[[#This Row],[合同起始日期]])/365,1)</f>
        <v>8.5</v>
      </c>
    </row>
    <row r="550" spans="1:20">
      <c r="A550" s="1">
        <v>41671</v>
      </c>
      <c r="B550" t="s">
        <v>185</v>
      </c>
      <c r="C550">
        <f t="shared" si="24"/>
        <v>0</v>
      </c>
      <c r="D550" t="s">
        <v>217</v>
      </c>
      <c r="E550" s="4">
        <v>133456.79999999999</v>
      </c>
      <c r="F550" s="4">
        <v>20098.594080000003</v>
      </c>
      <c r="G550" s="3">
        <v>0.15060000000000004</v>
      </c>
      <c r="H550" s="7">
        <v>1659.9104477611941</v>
      </c>
      <c r="I550" s="4">
        <v>249.98251343283587</v>
      </c>
      <c r="J550">
        <v>80.399999999999991</v>
      </c>
      <c r="K550" t="s">
        <v>76</v>
      </c>
      <c r="L550" t="s">
        <v>75</v>
      </c>
      <c r="M550" t="s">
        <v>75</v>
      </c>
      <c r="N550" s="2">
        <v>41284</v>
      </c>
      <c r="O550" s="2">
        <v>42133</v>
      </c>
      <c r="P550" t="s">
        <v>14</v>
      </c>
      <c r="Q550" t="s">
        <v>37</v>
      </c>
      <c r="R550" s="5" t="str">
        <f t="shared" si="25"/>
        <v>0.</v>
      </c>
      <c r="S550" s="6" t="str">
        <f t="shared" si="26"/>
        <v/>
      </c>
      <c r="T550">
        <f>ROUND(INT(表1[[#This Row],[合同结束日期]]-表1[[#This Row],[合同起始日期]])/365,1)</f>
        <v>2.2999999999999998</v>
      </c>
    </row>
    <row r="551" spans="1:20">
      <c r="A551" s="1">
        <v>41671</v>
      </c>
      <c r="B551" t="s">
        <v>185</v>
      </c>
      <c r="C551">
        <f t="shared" si="24"/>
        <v>0</v>
      </c>
      <c r="D551" t="s">
        <v>218</v>
      </c>
      <c r="E551" s="4">
        <v>151741.19999999998</v>
      </c>
      <c r="F551" s="4">
        <v>19498.744199999997</v>
      </c>
      <c r="G551" s="3">
        <v>0.1285</v>
      </c>
      <c r="H551" s="7">
        <v>1945.3999999999999</v>
      </c>
      <c r="I551" s="4">
        <v>249.98389999999998</v>
      </c>
      <c r="J551">
        <v>78</v>
      </c>
      <c r="K551" t="s">
        <v>76</v>
      </c>
      <c r="L551" t="s">
        <v>75</v>
      </c>
      <c r="M551" t="s">
        <v>75</v>
      </c>
      <c r="N551" s="2">
        <v>41287</v>
      </c>
      <c r="O551" s="2">
        <v>42133</v>
      </c>
      <c r="P551" t="s">
        <v>14</v>
      </c>
      <c r="Q551" t="s">
        <v>37</v>
      </c>
      <c r="R551" s="5" t="str">
        <f t="shared" si="25"/>
        <v>0.</v>
      </c>
      <c r="S551" s="6" t="str">
        <f t="shared" si="26"/>
        <v/>
      </c>
      <c r="T551">
        <f>ROUND(INT(表1[[#This Row],[合同结束日期]]-表1[[#This Row],[合同起始日期]])/365,1)</f>
        <v>2.2999999999999998</v>
      </c>
    </row>
    <row r="552" spans="1:20">
      <c r="A552" s="1">
        <v>41671</v>
      </c>
      <c r="B552" t="s">
        <v>185</v>
      </c>
      <c r="C552">
        <f t="shared" si="24"/>
        <v>0</v>
      </c>
      <c r="D552" t="s">
        <v>219</v>
      </c>
      <c r="E552" s="4">
        <v>245612.4</v>
      </c>
      <c r="F552" s="4">
        <v>55852.259760000001</v>
      </c>
      <c r="G552" s="3">
        <v>0.22740000000000002</v>
      </c>
      <c r="H552" s="7">
        <v>1827.4732142857142</v>
      </c>
      <c r="I552" s="4">
        <v>415.56740892857141</v>
      </c>
      <c r="J552">
        <v>134.4</v>
      </c>
      <c r="K552" t="s">
        <v>60</v>
      </c>
      <c r="L552" t="s">
        <v>61</v>
      </c>
      <c r="M552" t="s">
        <v>58</v>
      </c>
      <c r="N552" s="2">
        <v>41299</v>
      </c>
      <c r="O552" s="2">
        <v>42499</v>
      </c>
      <c r="P552" t="s">
        <v>24</v>
      </c>
      <c r="Q552" t="s">
        <v>170</v>
      </c>
      <c r="R552" s="5" t="str">
        <f t="shared" si="25"/>
        <v>0.2</v>
      </c>
      <c r="S552" s="6" t="str">
        <f t="shared" si="26"/>
        <v/>
      </c>
      <c r="T552">
        <f>ROUND(INT(表1[[#This Row],[合同结束日期]]-表1[[#This Row],[合同起始日期]])/365,1)</f>
        <v>3.3</v>
      </c>
    </row>
    <row r="553" spans="1:20">
      <c r="A553" s="1">
        <v>41671</v>
      </c>
      <c r="B553" t="s">
        <v>185</v>
      </c>
      <c r="C553">
        <f t="shared" si="24"/>
        <v>0</v>
      </c>
      <c r="D553" t="s">
        <v>220</v>
      </c>
      <c r="E553" s="4">
        <v>343770.37199999997</v>
      </c>
      <c r="F553" s="4">
        <v>36130.266097199994</v>
      </c>
      <c r="G553" s="3">
        <v>0.10509999999999999</v>
      </c>
      <c r="H553" s="7">
        <v>1989.411875</v>
      </c>
      <c r="I553" s="4">
        <v>209.08718806249999</v>
      </c>
      <c r="J553">
        <v>172.79999999999998</v>
      </c>
      <c r="K553" t="s">
        <v>44</v>
      </c>
      <c r="L553" t="s">
        <v>46</v>
      </c>
      <c r="M553" t="s">
        <v>45</v>
      </c>
      <c r="N553" s="2">
        <v>41333</v>
      </c>
      <c r="O553" s="2">
        <v>44325</v>
      </c>
      <c r="P553" t="s">
        <v>24</v>
      </c>
      <c r="Q553" t="s">
        <v>42</v>
      </c>
      <c r="R553" s="5" t="str">
        <f t="shared" si="25"/>
        <v>0.08</v>
      </c>
      <c r="S553" s="6" t="str">
        <f t="shared" si="26"/>
        <v/>
      </c>
      <c r="T553">
        <f>ROUND(INT(表1[[#This Row],[合同结束日期]]-表1[[#This Row],[合同起始日期]])/365,1)</f>
        <v>8.1999999999999993</v>
      </c>
    </row>
    <row r="554" spans="1:20">
      <c r="A554" s="1">
        <v>41671</v>
      </c>
      <c r="B554" t="s">
        <v>185</v>
      </c>
      <c r="C554">
        <f t="shared" si="24"/>
        <v>0</v>
      </c>
      <c r="D554" t="s">
        <v>221</v>
      </c>
      <c r="E554" s="4">
        <v>702131.99999999988</v>
      </c>
      <c r="F554" s="4">
        <v>77515.372800000012</v>
      </c>
      <c r="G554" s="3">
        <v>0.11040000000000004</v>
      </c>
      <c r="H554" s="7">
        <v>4795.9836065573763</v>
      </c>
      <c r="I554" s="4">
        <v>529.47659016393447</v>
      </c>
      <c r="J554">
        <v>146.4</v>
      </c>
      <c r="K554" t="s">
        <v>44</v>
      </c>
      <c r="L554" t="s">
        <v>72</v>
      </c>
      <c r="M554" t="s">
        <v>126</v>
      </c>
      <c r="N554" s="2">
        <v>41333</v>
      </c>
      <c r="O554" s="2">
        <v>42499</v>
      </c>
      <c r="P554" t="s">
        <v>24</v>
      </c>
      <c r="Q554" t="s">
        <v>19</v>
      </c>
      <c r="R554" s="5" t="str">
        <f t="shared" si="25"/>
        <v>0.1</v>
      </c>
      <c r="S554" s="6" t="str">
        <f t="shared" si="26"/>
        <v/>
      </c>
      <c r="T554">
        <f>ROUND(INT(表1[[#This Row],[合同结束日期]]-表1[[#This Row],[合同起始日期]])/365,1)</f>
        <v>3.2</v>
      </c>
    </row>
    <row r="555" spans="1:20">
      <c r="A555" s="1">
        <v>41671</v>
      </c>
      <c r="B555" t="s">
        <v>185</v>
      </c>
      <c r="C555">
        <f t="shared" si="24"/>
        <v>0</v>
      </c>
      <c r="D555" t="s">
        <v>222</v>
      </c>
      <c r="E555" s="4">
        <v>248736</v>
      </c>
      <c r="F555" s="4">
        <v>40071.369599999998</v>
      </c>
      <c r="G555" s="3">
        <v>0.16109999999999999</v>
      </c>
      <c r="H555" s="7">
        <v>1241.1976047904191</v>
      </c>
      <c r="I555" s="4">
        <v>199.95693413173652</v>
      </c>
      <c r="J555">
        <v>200.4</v>
      </c>
      <c r="K555" t="s">
        <v>44</v>
      </c>
      <c r="L555" t="s">
        <v>72</v>
      </c>
      <c r="M555" t="s">
        <v>126</v>
      </c>
      <c r="N555" s="2">
        <v>41263</v>
      </c>
      <c r="O555" s="2">
        <v>43229</v>
      </c>
      <c r="P555" t="s">
        <v>24</v>
      </c>
      <c r="Q555" t="s">
        <v>123</v>
      </c>
      <c r="R555" s="5" t="str">
        <f t="shared" si="25"/>
        <v>0.09</v>
      </c>
      <c r="S555" s="6" t="str">
        <f t="shared" si="26"/>
        <v/>
      </c>
      <c r="T555">
        <f>ROUND(INT(表1[[#This Row],[合同结束日期]]-表1[[#This Row],[合同起始日期]])/365,1)</f>
        <v>5.4</v>
      </c>
    </row>
    <row r="556" spans="1:20">
      <c r="A556" s="1">
        <v>41671</v>
      </c>
      <c r="B556" t="s">
        <v>185</v>
      </c>
      <c r="C556">
        <f t="shared" si="24"/>
        <v>0</v>
      </c>
      <c r="D556" t="s">
        <v>223</v>
      </c>
      <c r="E556" s="4">
        <v>462264</v>
      </c>
      <c r="F556" s="4">
        <v>49092.43680000001</v>
      </c>
      <c r="G556" s="3">
        <v>0.10620000000000002</v>
      </c>
      <c r="H556" s="7">
        <v>1907.0297029702972</v>
      </c>
      <c r="I556" s="4">
        <v>202.52655445544562</v>
      </c>
      <c r="J556">
        <v>242.39999999999998</v>
      </c>
      <c r="K556" t="s">
        <v>44</v>
      </c>
      <c r="L556" t="s">
        <v>72</v>
      </c>
      <c r="M556" t="s">
        <v>126</v>
      </c>
      <c r="N556" s="2">
        <v>41331</v>
      </c>
      <c r="O556" s="2">
        <v>44325</v>
      </c>
      <c r="P556" t="s">
        <v>24</v>
      </c>
      <c r="Q556" t="s">
        <v>42</v>
      </c>
      <c r="R556" s="5" t="str">
        <f t="shared" si="25"/>
        <v>0.08</v>
      </c>
      <c r="S556" s="6" t="str">
        <f t="shared" si="26"/>
        <v/>
      </c>
      <c r="T556">
        <f>ROUND(INT(表1[[#This Row],[合同结束日期]]-表1[[#This Row],[合同起始日期]])/365,1)</f>
        <v>8.1999999999999993</v>
      </c>
    </row>
    <row r="557" spans="1:20">
      <c r="A557" s="1">
        <v>41671</v>
      </c>
      <c r="B557" t="s">
        <v>185</v>
      </c>
      <c r="C557">
        <f t="shared" si="24"/>
        <v>0</v>
      </c>
      <c r="D557" t="s">
        <v>232</v>
      </c>
      <c r="E557" s="4">
        <v>372000</v>
      </c>
      <c r="F557" s="4">
        <v>50210.003999999994</v>
      </c>
      <c r="G557" s="3">
        <v>0.13497312903225805</v>
      </c>
      <c r="H557" s="7">
        <v>1000.2581311306144</v>
      </c>
      <c r="I557" s="4">
        <v>135.00796979865771</v>
      </c>
      <c r="J557">
        <v>371.904</v>
      </c>
      <c r="K557" t="s">
        <v>44</v>
      </c>
      <c r="L557" t="s">
        <v>72</v>
      </c>
      <c r="M557" t="s">
        <v>126</v>
      </c>
      <c r="N557" s="2">
        <v>41337</v>
      </c>
      <c r="O557" s="2">
        <v>46917</v>
      </c>
      <c r="P557" t="s">
        <v>24</v>
      </c>
      <c r="Q557">
        <v>0.08</v>
      </c>
      <c r="R557" s="5">
        <f t="shared" si="25"/>
        <v>0.08</v>
      </c>
      <c r="S557" s="6" t="str">
        <f t="shared" si="26"/>
        <v/>
      </c>
      <c r="T557">
        <f>ROUND(INT(表1[[#This Row],[合同结束日期]]-表1[[#This Row],[合同起始日期]])/365,1)</f>
        <v>15.3</v>
      </c>
    </row>
    <row r="558" spans="1:20">
      <c r="A558" s="1">
        <v>41671</v>
      </c>
      <c r="B558" t="s">
        <v>185</v>
      </c>
      <c r="C558">
        <f t="shared" si="24"/>
        <v>0</v>
      </c>
      <c r="D558" t="s">
        <v>274</v>
      </c>
      <c r="E558" s="4">
        <v>312730.68</v>
      </c>
      <c r="F558" s="4">
        <v>30459.968231999999</v>
      </c>
      <c r="G558" s="3">
        <v>9.74E-2</v>
      </c>
      <c r="H558" s="7">
        <v>2772.4351063829786</v>
      </c>
      <c r="I558" s="4">
        <v>270.03517936170215</v>
      </c>
      <c r="J558">
        <v>112.8</v>
      </c>
      <c r="K558" t="s">
        <v>66</v>
      </c>
      <c r="L558" t="s">
        <v>66</v>
      </c>
      <c r="M558" t="s">
        <v>66</v>
      </c>
      <c r="N558" s="2">
        <v>41520</v>
      </c>
      <c r="O558" s="2">
        <v>42294</v>
      </c>
      <c r="P558" t="s">
        <v>24</v>
      </c>
      <c r="Q558" t="s">
        <v>195</v>
      </c>
      <c r="R558" s="5" t="str">
        <f t="shared" si="25"/>
        <v>0.09</v>
      </c>
      <c r="S558" s="6" t="str">
        <f t="shared" si="26"/>
        <v>0.</v>
      </c>
      <c r="T558">
        <f>ROUND(INT(表1[[#This Row],[合同结束日期]]-表1[[#This Row],[合同起始日期]])/365,1)</f>
        <v>2.1</v>
      </c>
    </row>
    <row r="559" spans="1:20">
      <c r="A559" s="1">
        <v>41671</v>
      </c>
      <c r="B559" t="s">
        <v>185</v>
      </c>
      <c r="C559">
        <f t="shared" si="24"/>
        <v>0</v>
      </c>
      <c r="D559" t="s">
        <v>254</v>
      </c>
      <c r="E559" s="4">
        <v>331455.59999999998</v>
      </c>
      <c r="F559" s="4">
        <v>38813.45076</v>
      </c>
      <c r="G559" s="3">
        <v>0.11710000000000001</v>
      </c>
      <c r="H559" s="7">
        <v>2925.9851694915251</v>
      </c>
      <c r="I559" s="4">
        <v>342.6328633474576</v>
      </c>
      <c r="J559">
        <v>113.28</v>
      </c>
      <c r="K559" t="s">
        <v>44</v>
      </c>
      <c r="L559" t="s">
        <v>46</v>
      </c>
      <c r="M559" t="s">
        <v>45</v>
      </c>
      <c r="N559" s="2">
        <v>41443</v>
      </c>
      <c r="O559" s="2">
        <v>43298</v>
      </c>
      <c r="P559" t="s">
        <v>24</v>
      </c>
      <c r="Q559" t="s">
        <v>19</v>
      </c>
      <c r="R559" s="5" t="str">
        <f t="shared" si="25"/>
        <v>0.1</v>
      </c>
      <c r="S559" s="6" t="str">
        <f t="shared" si="26"/>
        <v/>
      </c>
      <c r="T559">
        <f>ROUND(INT(表1[[#This Row],[合同结束日期]]-表1[[#This Row],[合同起始日期]])/365,1)</f>
        <v>5.0999999999999996</v>
      </c>
    </row>
    <row r="560" spans="1:20">
      <c r="A560" s="1">
        <v>41671</v>
      </c>
      <c r="B560" t="s">
        <v>185</v>
      </c>
      <c r="C560">
        <f t="shared" si="24"/>
        <v>0</v>
      </c>
      <c r="D560" t="s">
        <v>283</v>
      </c>
      <c r="E560" s="4">
        <v>131451.6</v>
      </c>
      <c r="F560" s="4">
        <v>15905.643599999999</v>
      </c>
      <c r="G560" s="3">
        <v>0.121</v>
      </c>
      <c r="H560" s="7">
        <v>4564.291666666667</v>
      </c>
      <c r="I560" s="4">
        <v>552.27929166666672</v>
      </c>
      <c r="J560">
        <v>28.799999999999997</v>
      </c>
      <c r="K560" t="s">
        <v>44</v>
      </c>
      <c r="L560" t="s">
        <v>46</v>
      </c>
      <c r="M560" t="s">
        <v>45</v>
      </c>
      <c r="N560" s="2">
        <v>41545</v>
      </c>
      <c r="O560" s="2">
        <v>42274</v>
      </c>
      <c r="P560" t="s">
        <v>24</v>
      </c>
      <c r="Q560" t="s">
        <v>48</v>
      </c>
      <c r="R560" s="5" t="str">
        <f t="shared" si="25"/>
        <v>0.11</v>
      </c>
      <c r="S560" s="6" t="str">
        <f t="shared" si="26"/>
        <v/>
      </c>
      <c r="T560">
        <f>ROUND(INT(表1[[#This Row],[合同结束日期]]-表1[[#This Row],[合同起始日期]])/365,1)</f>
        <v>2</v>
      </c>
    </row>
    <row r="561" spans="1:20">
      <c r="A561" s="1">
        <v>41671</v>
      </c>
      <c r="B561" t="s">
        <v>185</v>
      </c>
      <c r="C561">
        <f t="shared" si="24"/>
        <v>0</v>
      </c>
      <c r="D561" t="s">
        <v>294</v>
      </c>
      <c r="E561" s="4">
        <v>26575.200000000001</v>
      </c>
      <c r="F561" s="4">
        <v>14401.100879999998</v>
      </c>
      <c r="G561" s="3">
        <v>0.54189999999999994</v>
      </c>
      <c r="H561" s="7">
        <v>553.65</v>
      </c>
      <c r="I561" s="4">
        <v>300.02293499999996</v>
      </c>
      <c r="J561">
        <v>48</v>
      </c>
      <c r="K561" t="s">
        <v>44</v>
      </c>
      <c r="L561" t="s">
        <v>46</v>
      </c>
      <c r="M561" t="s">
        <v>45</v>
      </c>
      <c r="N561" s="2">
        <v>41549</v>
      </c>
      <c r="O561" s="2">
        <v>42278</v>
      </c>
      <c r="P561" t="s">
        <v>14</v>
      </c>
      <c r="Q561" t="s">
        <v>37</v>
      </c>
      <c r="R561" s="5" t="str">
        <f t="shared" si="25"/>
        <v>0.</v>
      </c>
      <c r="S561" s="6" t="str">
        <f t="shared" si="26"/>
        <v/>
      </c>
      <c r="T561">
        <f>ROUND(INT(表1[[#This Row],[合同结束日期]]-表1[[#This Row],[合同起始日期]])/365,1)</f>
        <v>2</v>
      </c>
    </row>
    <row r="562" spans="1:20">
      <c r="A562" s="1">
        <v>41671</v>
      </c>
      <c r="B562" t="s">
        <v>185</v>
      </c>
      <c r="C562">
        <f t="shared" si="24"/>
        <v>0</v>
      </c>
      <c r="D562" t="s">
        <v>255</v>
      </c>
      <c r="E562" s="4">
        <v>129690</v>
      </c>
      <c r="F562" s="4">
        <v>18895.832999999999</v>
      </c>
      <c r="G562" s="3">
        <v>0.1457</v>
      </c>
      <c r="H562" s="7">
        <v>3178.6764705882356</v>
      </c>
      <c r="I562" s="4">
        <v>463.1331617647059</v>
      </c>
      <c r="J562">
        <v>40.799999999999997</v>
      </c>
      <c r="K562" t="s">
        <v>44</v>
      </c>
      <c r="L562" t="s">
        <v>46</v>
      </c>
      <c r="M562" t="s">
        <v>187</v>
      </c>
      <c r="N562" s="2">
        <v>41456</v>
      </c>
      <c r="O562" s="2">
        <v>42190</v>
      </c>
      <c r="P562" t="s">
        <v>24</v>
      </c>
      <c r="Q562" t="s">
        <v>28</v>
      </c>
      <c r="R562" s="5" t="str">
        <f t="shared" si="25"/>
        <v>0.13</v>
      </c>
      <c r="S562" s="6" t="str">
        <f t="shared" si="26"/>
        <v/>
      </c>
      <c r="T562">
        <f>ROUND(INT(表1[[#This Row],[合同结束日期]]-表1[[#This Row],[合同起始日期]])/365,1)</f>
        <v>2</v>
      </c>
    </row>
    <row r="563" spans="1:20">
      <c r="A563" s="1">
        <v>41671</v>
      </c>
      <c r="B563" t="s">
        <v>185</v>
      </c>
      <c r="C563">
        <f t="shared" si="24"/>
        <v>0</v>
      </c>
      <c r="D563" t="s">
        <v>284</v>
      </c>
      <c r="E563" s="4">
        <v>26876.399999999998</v>
      </c>
      <c r="F563" s="4">
        <v>5998.8124799999996</v>
      </c>
      <c r="G563" s="3">
        <v>0.22320000000000001</v>
      </c>
      <c r="H563" s="7">
        <v>1866.4166666666667</v>
      </c>
      <c r="I563" s="4">
        <v>416.58420000000001</v>
      </c>
      <c r="J563">
        <v>14.399999999999999</v>
      </c>
      <c r="K563" t="s">
        <v>76</v>
      </c>
      <c r="L563" t="s">
        <v>276</v>
      </c>
      <c r="M563" t="s">
        <v>276</v>
      </c>
      <c r="N563" s="2">
        <v>41516</v>
      </c>
      <c r="O563" s="2">
        <v>41880</v>
      </c>
      <c r="P563" t="s">
        <v>14</v>
      </c>
      <c r="Q563" t="s">
        <v>37</v>
      </c>
      <c r="R563" s="5" t="str">
        <f t="shared" si="25"/>
        <v>0.</v>
      </c>
      <c r="S563" s="6" t="str">
        <f t="shared" si="26"/>
        <v/>
      </c>
      <c r="T563">
        <f>ROUND(INT(表1[[#This Row],[合同结束日期]]-表1[[#This Row],[合同起始日期]])/365,1)</f>
        <v>1</v>
      </c>
    </row>
    <row r="564" spans="1:20">
      <c r="A564" s="1">
        <v>41671</v>
      </c>
      <c r="B564" t="s">
        <v>185</v>
      </c>
      <c r="C564">
        <f t="shared" si="24"/>
        <v>0</v>
      </c>
      <c r="D564" t="s">
        <v>285</v>
      </c>
      <c r="E564" s="4">
        <v>11673.6</v>
      </c>
      <c r="F564" s="4">
        <v>9600.3686399999988</v>
      </c>
      <c r="G564" s="3">
        <v>0.82239999999999991</v>
      </c>
      <c r="H564" s="7">
        <v>1621.3333333333335</v>
      </c>
      <c r="I564" s="4">
        <v>1333.3845333333334</v>
      </c>
      <c r="J564">
        <v>7.1999999999999993</v>
      </c>
      <c r="K564" t="s">
        <v>60</v>
      </c>
      <c r="L564" t="s">
        <v>61</v>
      </c>
      <c r="M564" t="s">
        <v>58</v>
      </c>
      <c r="N564" s="2">
        <v>41531</v>
      </c>
      <c r="O564" s="2">
        <v>41895</v>
      </c>
      <c r="P564" t="s">
        <v>24</v>
      </c>
      <c r="Q564" t="s">
        <v>30</v>
      </c>
      <c r="R564" s="5" t="str">
        <f t="shared" si="25"/>
        <v>0.18</v>
      </c>
      <c r="S564" s="6" t="str">
        <f t="shared" si="26"/>
        <v/>
      </c>
      <c r="T564">
        <f>ROUND(INT(表1[[#This Row],[合同结束日期]]-表1[[#This Row],[合同起始日期]])/365,1)</f>
        <v>1</v>
      </c>
    </row>
    <row r="565" spans="1:20">
      <c r="A565" s="1">
        <v>41671</v>
      </c>
      <c r="B565" t="s">
        <v>185</v>
      </c>
      <c r="C565">
        <f t="shared" si="24"/>
        <v>0</v>
      </c>
      <c r="D565" t="s">
        <v>270</v>
      </c>
      <c r="E565" s="4">
        <v>52685.879999999983</v>
      </c>
      <c r="F565" s="4">
        <v>8503.5010320000001</v>
      </c>
      <c r="G565" s="3">
        <v>0.16140000000000004</v>
      </c>
      <c r="H565" s="7">
        <v>3658.7416666666659</v>
      </c>
      <c r="I565" s="4">
        <v>590.52090500000008</v>
      </c>
      <c r="J565">
        <v>14.399999999999999</v>
      </c>
      <c r="K565" t="s">
        <v>11</v>
      </c>
      <c r="L565" t="s">
        <v>13</v>
      </c>
      <c r="M565" t="s">
        <v>34</v>
      </c>
      <c r="N565" s="2">
        <v>41497</v>
      </c>
      <c r="O565" s="2">
        <v>41861</v>
      </c>
      <c r="P565" t="s">
        <v>24</v>
      </c>
      <c r="Q565" t="s">
        <v>25</v>
      </c>
      <c r="R565" s="5" t="str">
        <f t="shared" si="25"/>
        <v>0.15</v>
      </c>
      <c r="S565" s="6" t="str">
        <f t="shared" si="26"/>
        <v/>
      </c>
      <c r="T565">
        <f>ROUND(INT(表1[[#This Row],[合同结束日期]]-表1[[#This Row],[合同起始日期]])/365,1)</f>
        <v>1</v>
      </c>
    </row>
    <row r="566" spans="1:20">
      <c r="A566" s="1">
        <v>41671</v>
      </c>
      <c r="B566" t="s">
        <v>185</v>
      </c>
      <c r="C566">
        <f t="shared" si="24"/>
        <v>0</v>
      </c>
      <c r="D566" t="s">
        <v>286</v>
      </c>
      <c r="E566" s="4">
        <v>47142</v>
      </c>
      <c r="F566" s="4">
        <v>5397.7590000000009</v>
      </c>
      <c r="G566" s="3">
        <v>0.11450000000000002</v>
      </c>
      <c r="H566" s="7">
        <v>3273.7500000000005</v>
      </c>
      <c r="I566" s="4">
        <v>374.84437500000013</v>
      </c>
      <c r="J566">
        <v>14.399999999999999</v>
      </c>
      <c r="K566" t="s">
        <v>60</v>
      </c>
      <c r="L566" t="s">
        <v>61</v>
      </c>
      <c r="M566" t="s">
        <v>234</v>
      </c>
      <c r="N566" s="2">
        <v>41523</v>
      </c>
      <c r="O566" s="2">
        <v>41887</v>
      </c>
      <c r="P566" t="s">
        <v>14</v>
      </c>
      <c r="Q566" t="s">
        <v>37</v>
      </c>
      <c r="R566" s="5" t="str">
        <f t="shared" si="25"/>
        <v>0.</v>
      </c>
      <c r="S566" s="6" t="str">
        <f t="shared" si="26"/>
        <v/>
      </c>
      <c r="T566">
        <f>ROUND(INT(表1[[#This Row],[合同结束日期]]-表1[[#This Row],[合同起始日期]])/365,1)</f>
        <v>1</v>
      </c>
    </row>
    <row r="567" spans="1:20">
      <c r="A567" s="1">
        <v>41671</v>
      </c>
      <c r="B567" t="s">
        <v>185</v>
      </c>
      <c r="C567">
        <f t="shared" si="24"/>
        <v>0</v>
      </c>
      <c r="D567" t="s">
        <v>271</v>
      </c>
      <c r="E567" s="4">
        <v>31544.880000000001</v>
      </c>
      <c r="F567" s="4">
        <v>6599.1888960000015</v>
      </c>
      <c r="G567" s="3">
        <v>0.20920000000000005</v>
      </c>
      <c r="H567" s="7">
        <v>2190.6166666666668</v>
      </c>
      <c r="I567" s="4">
        <v>458.27700666666681</v>
      </c>
      <c r="J567">
        <v>14.399999999999999</v>
      </c>
      <c r="K567" t="s">
        <v>60</v>
      </c>
      <c r="L567" t="s">
        <v>116</v>
      </c>
      <c r="M567" t="s">
        <v>145</v>
      </c>
      <c r="N567" s="2">
        <v>41487</v>
      </c>
      <c r="O567" s="2">
        <v>41851</v>
      </c>
      <c r="P567" t="s">
        <v>14</v>
      </c>
      <c r="Q567" t="s">
        <v>37</v>
      </c>
      <c r="R567" s="5" t="str">
        <f t="shared" si="25"/>
        <v>0.</v>
      </c>
      <c r="S567" s="6" t="str">
        <f t="shared" si="26"/>
        <v/>
      </c>
      <c r="T567">
        <f>ROUND(INT(表1[[#This Row],[合同结束日期]]-表1[[#This Row],[合同起始日期]])/365,1)</f>
        <v>1</v>
      </c>
    </row>
    <row r="568" spans="1:20">
      <c r="A568" s="1">
        <v>41671</v>
      </c>
      <c r="B568" t="s">
        <v>185</v>
      </c>
      <c r="C568">
        <f t="shared" si="24"/>
        <v>0</v>
      </c>
      <c r="D568" t="s">
        <v>272</v>
      </c>
      <c r="E568" s="4">
        <v>37662</v>
      </c>
      <c r="F568" s="4">
        <v>6598.3823999999995</v>
      </c>
      <c r="G568" s="3">
        <v>0.17519999999999999</v>
      </c>
      <c r="H568" s="7">
        <v>2615.416666666667</v>
      </c>
      <c r="I568" s="4">
        <v>458.221</v>
      </c>
      <c r="J568">
        <v>14.399999999999999</v>
      </c>
      <c r="K568" t="s">
        <v>11</v>
      </c>
      <c r="L568" t="s">
        <v>12</v>
      </c>
      <c r="M568" t="s">
        <v>110</v>
      </c>
      <c r="N568" s="2">
        <v>41509</v>
      </c>
      <c r="O568" s="2">
        <v>41873</v>
      </c>
      <c r="P568" t="s">
        <v>14</v>
      </c>
      <c r="Q568" t="s">
        <v>37</v>
      </c>
      <c r="R568" s="5" t="str">
        <f t="shared" si="25"/>
        <v>0.</v>
      </c>
      <c r="S568" s="6" t="str">
        <f t="shared" si="26"/>
        <v/>
      </c>
      <c r="T568">
        <f>ROUND(INT(表1[[#This Row],[合同结束日期]]-表1[[#This Row],[合同起始日期]])/365,1)</f>
        <v>1</v>
      </c>
    </row>
    <row r="569" spans="1:20">
      <c r="A569" s="1">
        <v>41671</v>
      </c>
      <c r="B569" t="s">
        <v>185</v>
      </c>
      <c r="C569">
        <f t="shared" si="24"/>
        <v>0</v>
      </c>
      <c r="D569" t="s">
        <v>287</v>
      </c>
      <c r="E569" s="4">
        <v>29325.599999999999</v>
      </c>
      <c r="F569" s="4">
        <v>6000.0177599999997</v>
      </c>
      <c r="G569" s="3">
        <v>0.2046</v>
      </c>
      <c r="H569" s="7">
        <v>1629.1999999999998</v>
      </c>
      <c r="I569" s="4">
        <v>333.33431999999999</v>
      </c>
      <c r="J569">
        <v>18</v>
      </c>
      <c r="K569" t="s">
        <v>11</v>
      </c>
      <c r="L569" t="s">
        <v>12</v>
      </c>
      <c r="M569" t="s">
        <v>288</v>
      </c>
      <c r="N569" s="2">
        <v>41522</v>
      </c>
      <c r="O569" s="2">
        <v>41886</v>
      </c>
      <c r="P569" t="s">
        <v>14</v>
      </c>
      <c r="Q569" t="s">
        <v>37</v>
      </c>
      <c r="R569" s="5" t="str">
        <f t="shared" si="25"/>
        <v>0.</v>
      </c>
      <c r="S569" s="6" t="str">
        <f t="shared" si="26"/>
        <v/>
      </c>
      <c r="T569">
        <f>ROUND(INT(表1[[#This Row],[合同结束日期]]-表1[[#This Row],[合同起始日期]])/365,1)</f>
        <v>1</v>
      </c>
    </row>
    <row r="570" spans="1:20">
      <c r="A570" s="1">
        <v>41671</v>
      </c>
      <c r="B570" t="s">
        <v>185</v>
      </c>
      <c r="C570">
        <f t="shared" si="24"/>
        <v>0</v>
      </c>
      <c r="D570" t="s">
        <v>289</v>
      </c>
      <c r="E570" s="4">
        <v>5412</v>
      </c>
      <c r="F570" s="4">
        <v>0</v>
      </c>
      <c r="G570" s="3">
        <v>0</v>
      </c>
      <c r="H570" s="7">
        <v>45.1</v>
      </c>
      <c r="I570" s="4">
        <v>0</v>
      </c>
      <c r="J570">
        <v>120</v>
      </c>
      <c r="K570" t="s">
        <v>60</v>
      </c>
      <c r="L570" t="s">
        <v>61</v>
      </c>
      <c r="M570" t="s">
        <v>60</v>
      </c>
      <c r="N570" s="2">
        <v>41525</v>
      </c>
      <c r="O570" s="2">
        <v>41889</v>
      </c>
      <c r="P570" t="s">
        <v>24</v>
      </c>
      <c r="Q570" t="s">
        <v>37</v>
      </c>
      <c r="R570" s="5" t="str">
        <f t="shared" si="25"/>
        <v>0.</v>
      </c>
      <c r="S570" s="6" t="str">
        <f t="shared" si="26"/>
        <v/>
      </c>
      <c r="T570">
        <f>ROUND(INT(表1[[#This Row],[合同结束日期]]-表1[[#This Row],[合同起始日期]])/365,1)</f>
        <v>1</v>
      </c>
    </row>
    <row r="571" spans="1:20">
      <c r="A571" s="1">
        <v>41671</v>
      </c>
      <c r="B571" t="s">
        <v>185</v>
      </c>
      <c r="C571">
        <f t="shared" si="24"/>
        <v>0</v>
      </c>
      <c r="D571" t="s">
        <v>273</v>
      </c>
      <c r="E571" s="4">
        <v>154293.6</v>
      </c>
      <c r="F571" s="4">
        <v>13886.424000000001</v>
      </c>
      <c r="G571" s="3">
        <v>0.09</v>
      </c>
      <c r="H571" s="7">
        <v>1836.8285714285714</v>
      </c>
      <c r="I571" s="4">
        <v>165.31457142857144</v>
      </c>
      <c r="J571">
        <v>84</v>
      </c>
      <c r="K571" t="s">
        <v>44</v>
      </c>
      <c r="L571" t="s">
        <v>46</v>
      </c>
      <c r="M571" t="s">
        <v>187</v>
      </c>
      <c r="N571" s="2">
        <v>41502</v>
      </c>
      <c r="O571" s="2">
        <v>42597</v>
      </c>
      <c r="P571" t="s">
        <v>18</v>
      </c>
      <c r="Q571" t="s">
        <v>123</v>
      </c>
      <c r="R571" s="5" t="str">
        <f t="shared" si="25"/>
        <v>0.09</v>
      </c>
      <c r="S571" s="6" t="str">
        <f t="shared" si="26"/>
        <v/>
      </c>
      <c r="T571">
        <f>ROUND(INT(表1[[#This Row],[合同结束日期]]-表1[[#This Row],[合同起始日期]])/365,1)</f>
        <v>3</v>
      </c>
    </row>
    <row r="572" spans="1:20">
      <c r="A572" s="1">
        <v>41671</v>
      </c>
      <c r="B572" t="s">
        <v>185</v>
      </c>
      <c r="C572">
        <f t="shared" si="24"/>
        <v>0</v>
      </c>
      <c r="D572" t="s">
        <v>290</v>
      </c>
      <c r="E572" s="4">
        <v>7724.4</v>
      </c>
      <c r="F572" s="4">
        <v>7199.9132399999999</v>
      </c>
      <c r="G572" s="3">
        <v>0.93210000000000004</v>
      </c>
      <c r="H572" s="7">
        <v>536.41666666666674</v>
      </c>
      <c r="I572" s="4">
        <v>499.99397500000003</v>
      </c>
      <c r="J572">
        <v>14.399999999999999</v>
      </c>
      <c r="K572" t="s">
        <v>60</v>
      </c>
      <c r="L572" t="s">
        <v>61</v>
      </c>
      <c r="M572" t="s">
        <v>197</v>
      </c>
      <c r="N572" s="2">
        <v>41542</v>
      </c>
      <c r="O572" s="2">
        <v>41906</v>
      </c>
      <c r="P572" t="s">
        <v>24</v>
      </c>
      <c r="Q572" t="s">
        <v>59</v>
      </c>
      <c r="R572" s="5" t="str">
        <f t="shared" si="25"/>
        <v>0.16</v>
      </c>
      <c r="S572" s="6" t="str">
        <f t="shared" si="26"/>
        <v/>
      </c>
      <c r="T572">
        <f>ROUND(INT(表1[[#This Row],[合同结束日期]]-表1[[#This Row],[合同起始日期]])/365,1)</f>
        <v>1</v>
      </c>
    </row>
    <row r="573" spans="1:20">
      <c r="A573" s="1">
        <v>41699</v>
      </c>
      <c r="B573" t="s">
        <v>185</v>
      </c>
      <c r="C573">
        <f t="shared" ref="C573:C636" si="27">IF($B573="负一层",-1,IF($B573="负一夹层",0,IF($B573="一层",1,IF($B573="二层",2,IF($B573="三层",3,IF($B573="四层",4))))))</f>
        <v>0</v>
      </c>
      <c r="D573" t="s">
        <v>186</v>
      </c>
      <c r="E573" s="4">
        <v>198166.8</v>
      </c>
      <c r="F573" s="4">
        <v>31231.087679999997</v>
      </c>
      <c r="G573" s="3">
        <v>0.15759999999999999</v>
      </c>
      <c r="H573" s="7">
        <v>6605.5599999999995</v>
      </c>
      <c r="I573" s="4">
        <v>1041.0362559999999</v>
      </c>
      <c r="J573">
        <v>30</v>
      </c>
      <c r="K573" t="s">
        <v>44</v>
      </c>
      <c r="L573" t="s">
        <v>46</v>
      </c>
      <c r="M573" t="s">
        <v>187</v>
      </c>
      <c r="N573" s="2">
        <v>41327</v>
      </c>
      <c r="O573" s="2">
        <v>42133</v>
      </c>
      <c r="P573" t="s">
        <v>24</v>
      </c>
      <c r="Q573" t="s">
        <v>25</v>
      </c>
      <c r="R573" s="5" t="str">
        <f t="shared" ref="R573:R636" si="28">IF(ISERROR(FIND(",",$Q573)),$Q573,LEFT($Q573,FIND(",",$Q573)-1))</f>
        <v>0.15</v>
      </c>
      <c r="S573" s="6" t="str">
        <f t="shared" si="26"/>
        <v/>
      </c>
      <c r="T573">
        <f>ROUND(INT(表1[[#This Row],[合同结束日期]]-表1[[#This Row],[合同起始日期]])/365,1)</f>
        <v>2.2000000000000002</v>
      </c>
    </row>
    <row r="574" spans="1:20">
      <c r="A574" s="1">
        <v>41699</v>
      </c>
      <c r="B574" t="s">
        <v>185</v>
      </c>
      <c r="C574">
        <f t="shared" si="27"/>
        <v>0</v>
      </c>
      <c r="D574" t="s">
        <v>188</v>
      </c>
      <c r="E574" s="4">
        <v>59335.199999999997</v>
      </c>
      <c r="F574" s="4">
        <v>12852.00432</v>
      </c>
      <c r="G574" s="3">
        <v>0.21660000000000001</v>
      </c>
      <c r="H574" s="7">
        <v>969.52941176470586</v>
      </c>
      <c r="I574" s="4">
        <v>210.0000705882353</v>
      </c>
      <c r="J574">
        <v>61.199999999999996</v>
      </c>
      <c r="K574" t="s">
        <v>44</v>
      </c>
      <c r="L574" t="s">
        <v>46</v>
      </c>
      <c r="M574" t="s">
        <v>187</v>
      </c>
      <c r="N574" s="2">
        <v>41337</v>
      </c>
      <c r="O574" s="2">
        <v>42499</v>
      </c>
      <c r="P574" t="s">
        <v>24</v>
      </c>
      <c r="Q574" t="s">
        <v>48</v>
      </c>
      <c r="R574" s="5" t="str">
        <f t="shared" si="28"/>
        <v>0.11</v>
      </c>
      <c r="S574" s="6" t="str">
        <f t="shared" ref="S574:S637" si="29">IF(ISERROR(FIND(",",$Q574)),"",RIGHT($Q574,LEN($Q574)-FIND(",",$Q574)))</f>
        <v/>
      </c>
      <c r="T574">
        <f>ROUND(INT(表1[[#This Row],[合同结束日期]]-表1[[#This Row],[合同起始日期]])/365,1)</f>
        <v>3.2</v>
      </c>
    </row>
    <row r="575" spans="1:20">
      <c r="A575" s="1">
        <v>41699</v>
      </c>
      <c r="B575" t="s">
        <v>185</v>
      </c>
      <c r="C575">
        <f t="shared" si="27"/>
        <v>0</v>
      </c>
      <c r="D575" t="s">
        <v>189</v>
      </c>
      <c r="E575" s="4">
        <v>156513.60000000001</v>
      </c>
      <c r="F575" s="4">
        <v>23101.407360000001</v>
      </c>
      <c r="G575" s="3">
        <v>0.14760000000000001</v>
      </c>
      <c r="H575" s="7">
        <v>1811.5000000000002</v>
      </c>
      <c r="I575" s="4">
        <v>267.37740000000002</v>
      </c>
      <c r="J575">
        <v>86.399999999999991</v>
      </c>
      <c r="K575" t="s">
        <v>44</v>
      </c>
      <c r="L575" t="s">
        <v>46</v>
      </c>
      <c r="M575" t="s">
        <v>187</v>
      </c>
      <c r="N575" s="2">
        <v>41298</v>
      </c>
      <c r="O575" s="2">
        <v>42499</v>
      </c>
      <c r="P575" t="s">
        <v>24</v>
      </c>
      <c r="Q575" t="s">
        <v>65</v>
      </c>
      <c r="R575" s="5" t="str">
        <f t="shared" si="28"/>
        <v>0.12</v>
      </c>
      <c r="S575" s="6" t="str">
        <f t="shared" si="29"/>
        <v/>
      </c>
      <c r="T575">
        <f>ROUND(INT(表1[[#This Row],[合同结束日期]]-表1[[#This Row],[合同起始日期]])/365,1)</f>
        <v>3.3</v>
      </c>
    </row>
    <row r="576" spans="1:20">
      <c r="A576" s="1">
        <v>41699</v>
      </c>
      <c r="B576" t="s">
        <v>185</v>
      </c>
      <c r="C576">
        <f t="shared" si="27"/>
        <v>0</v>
      </c>
      <c r="D576" t="s">
        <v>190</v>
      </c>
      <c r="E576" s="4">
        <v>119046</v>
      </c>
      <c r="F576" s="4">
        <v>26785.35</v>
      </c>
      <c r="G576" s="3">
        <v>0.22499999999999998</v>
      </c>
      <c r="H576" s="7">
        <v>1377.8472222222224</v>
      </c>
      <c r="I576" s="4">
        <v>310.015625</v>
      </c>
      <c r="J576">
        <v>86.399999999999991</v>
      </c>
      <c r="K576" t="s">
        <v>44</v>
      </c>
      <c r="L576" t="s">
        <v>46</v>
      </c>
      <c r="M576" t="s">
        <v>45</v>
      </c>
      <c r="N576" s="2">
        <v>41282</v>
      </c>
      <c r="O576" s="2">
        <v>43229</v>
      </c>
      <c r="P576" t="s">
        <v>24</v>
      </c>
      <c r="Q576" t="s">
        <v>59</v>
      </c>
      <c r="R576" s="5" t="str">
        <f t="shared" si="28"/>
        <v>0.16</v>
      </c>
      <c r="S576" s="6" t="str">
        <f t="shared" si="29"/>
        <v/>
      </c>
      <c r="T576">
        <f>ROUND(INT(表1[[#This Row],[合同结束日期]]-表1[[#This Row],[合同起始日期]])/365,1)</f>
        <v>5.3</v>
      </c>
    </row>
    <row r="577" spans="1:20">
      <c r="A577" s="1">
        <v>41699</v>
      </c>
      <c r="B577" t="s">
        <v>185</v>
      </c>
      <c r="C577">
        <f t="shared" si="27"/>
        <v>0</v>
      </c>
      <c r="D577" t="s">
        <v>250</v>
      </c>
      <c r="E577" s="4">
        <v>59983.199999999997</v>
      </c>
      <c r="F577" s="4">
        <v>30885.349679999999</v>
      </c>
      <c r="G577" s="3">
        <v>0.51490000000000002</v>
      </c>
      <c r="H577" s="7">
        <v>349.55244755244757</v>
      </c>
      <c r="I577" s="4">
        <v>179.98455524475526</v>
      </c>
      <c r="J577">
        <v>171.6</v>
      </c>
      <c r="K577" t="s">
        <v>60</v>
      </c>
      <c r="L577" t="s">
        <v>116</v>
      </c>
      <c r="M577" t="s">
        <v>251</v>
      </c>
      <c r="N577" s="2">
        <v>41423</v>
      </c>
      <c r="O577" s="2">
        <v>42182</v>
      </c>
      <c r="P577" t="s">
        <v>24</v>
      </c>
      <c r="Q577" t="s">
        <v>83</v>
      </c>
      <c r="R577" s="5" t="str">
        <f t="shared" si="28"/>
        <v>0.14</v>
      </c>
      <c r="S577" s="6" t="str">
        <f t="shared" si="29"/>
        <v/>
      </c>
      <c r="T577">
        <f>ROUND(INT(表1[[#This Row],[合同结束日期]]-表1[[#This Row],[合同起始日期]])/365,1)</f>
        <v>2.1</v>
      </c>
    </row>
    <row r="578" spans="1:20">
      <c r="A578" s="1">
        <v>41699</v>
      </c>
      <c r="B578" t="s">
        <v>185</v>
      </c>
      <c r="C578">
        <f t="shared" si="27"/>
        <v>0</v>
      </c>
      <c r="D578" t="s">
        <v>252</v>
      </c>
      <c r="E578" s="4">
        <v>178746.84</v>
      </c>
      <c r="F578" s="4">
        <v>33032.416032000001</v>
      </c>
      <c r="G578" s="3">
        <v>0.18480000000000002</v>
      </c>
      <c r="H578" s="7">
        <v>866.02151162790699</v>
      </c>
      <c r="I578" s="4">
        <v>160.0407753488372</v>
      </c>
      <c r="J578">
        <v>206.4</v>
      </c>
      <c r="K578" t="s">
        <v>44</v>
      </c>
      <c r="L578" t="s">
        <v>46</v>
      </c>
      <c r="M578" t="s">
        <v>45</v>
      </c>
      <c r="N578" s="2">
        <v>41409</v>
      </c>
      <c r="O578" s="2">
        <v>42929</v>
      </c>
      <c r="P578" t="s">
        <v>24</v>
      </c>
      <c r="Q578" t="s">
        <v>19</v>
      </c>
      <c r="R578" s="5" t="str">
        <f t="shared" si="28"/>
        <v>0.1</v>
      </c>
      <c r="S578" s="6" t="str">
        <f t="shared" si="29"/>
        <v/>
      </c>
      <c r="T578">
        <f>ROUND(INT(表1[[#This Row],[合同结束日期]]-表1[[#This Row],[合同起始日期]])/365,1)</f>
        <v>4.2</v>
      </c>
    </row>
    <row r="579" spans="1:20">
      <c r="A579" s="1">
        <v>41699</v>
      </c>
      <c r="B579" t="s">
        <v>185</v>
      </c>
      <c r="C579">
        <f t="shared" si="27"/>
        <v>0</v>
      </c>
      <c r="D579" t="s">
        <v>281</v>
      </c>
      <c r="E579" s="4">
        <v>62750.28</v>
      </c>
      <c r="F579" s="4">
        <v>52126.657596000005</v>
      </c>
      <c r="G579" s="3">
        <v>0.8307000000000001</v>
      </c>
      <c r="H579" s="7">
        <v>288.90552486187846</v>
      </c>
      <c r="I579" s="4">
        <v>239.99381950276248</v>
      </c>
      <c r="J579">
        <v>217.2</v>
      </c>
      <c r="K579" t="s">
        <v>60</v>
      </c>
      <c r="L579" t="s">
        <v>116</v>
      </c>
      <c r="M579" t="s">
        <v>145</v>
      </c>
      <c r="N579" s="2">
        <v>41456</v>
      </c>
      <c r="O579" s="2">
        <v>42245</v>
      </c>
      <c r="P579" t="s">
        <v>24</v>
      </c>
      <c r="Q579" t="s">
        <v>83</v>
      </c>
      <c r="R579" s="5" t="str">
        <f t="shared" si="28"/>
        <v>0.14</v>
      </c>
      <c r="S579" s="6" t="str">
        <f t="shared" si="29"/>
        <v/>
      </c>
      <c r="T579">
        <f>ROUND(INT(表1[[#This Row],[合同结束日期]]-表1[[#This Row],[合同起始日期]])/365,1)</f>
        <v>2.2000000000000002</v>
      </c>
    </row>
    <row r="580" spans="1:20">
      <c r="A580" s="1">
        <v>41699</v>
      </c>
      <c r="B580" t="s">
        <v>185</v>
      </c>
      <c r="C580">
        <f t="shared" si="27"/>
        <v>0</v>
      </c>
      <c r="D580" t="s">
        <v>253</v>
      </c>
      <c r="E580" s="4">
        <v>89562.48</v>
      </c>
      <c r="F580" s="4">
        <v>29188.412232000002</v>
      </c>
      <c r="G580" s="3">
        <v>0.32590000000000002</v>
      </c>
      <c r="H580" s="7">
        <v>583.08906249999995</v>
      </c>
      <c r="I580" s="4">
        <v>190.02872546875003</v>
      </c>
      <c r="J580">
        <v>153.6</v>
      </c>
      <c r="K580" t="s">
        <v>60</v>
      </c>
      <c r="L580" t="s">
        <v>116</v>
      </c>
      <c r="M580" t="s">
        <v>145</v>
      </c>
      <c r="N580" s="2">
        <v>41456</v>
      </c>
      <c r="O580" s="2">
        <v>42231</v>
      </c>
      <c r="P580" t="s">
        <v>18</v>
      </c>
      <c r="Q580" t="s">
        <v>25</v>
      </c>
      <c r="R580" s="5" t="str">
        <f t="shared" si="28"/>
        <v>0.15</v>
      </c>
      <c r="S580" s="6" t="str">
        <f t="shared" si="29"/>
        <v/>
      </c>
      <c r="T580">
        <f>ROUND(INT(表1[[#This Row],[合同结束日期]]-表1[[#This Row],[合同起始日期]])/365,1)</f>
        <v>2.1</v>
      </c>
    </row>
    <row r="581" spans="1:20">
      <c r="A581" s="1">
        <v>41699</v>
      </c>
      <c r="B581" t="s">
        <v>185</v>
      </c>
      <c r="C581">
        <f t="shared" si="27"/>
        <v>0</v>
      </c>
      <c r="D581" t="s">
        <v>191</v>
      </c>
      <c r="E581" s="4">
        <v>25801.200000000001</v>
      </c>
      <c r="F581" s="4">
        <v>18718.770599999996</v>
      </c>
      <c r="G581" s="3">
        <v>0.72549999999999981</v>
      </c>
      <c r="H581" s="7">
        <v>358.35</v>
      </c>
      <c r="I581" s="4">
        <v>259.98292499999997</v>
      </c>
      <c r="J581">
        <v>72</v>
      </c>
      <c r="K581" t="s">
        <v>11</v>
      </c>
      <c r="L581" t="s">
        <v>12</v>
      </c>
      <c r="M581" t="s">
        <v>10</v>
      </c>
      <c r="N581" s="2">
        <v>41284</v>
      </c>
      <c r="O581" s="2">
        <v>42133</v>
      </c>
      <c r="P581" t="s">
        <v>24</v>
      </c>
      <c r="Q581" t="s">
        <v>59</v>
      </c>
      <c r="R581" s="5" t="str">
        <f t="shared" si="28"/>
        <v>0.16</v>
      </c>
      <c r="S581" s="6" t="str">
        <f t="shared" si="29"/>
        <v/>
      </c>
      <c r="T581">
        <f>ROUND(INT(表1[[#This Row],[合同结束日期]]-表1[[#This Row],[合同起始日期]])/365,1)</f>
        <v>2.2999999999999998</v>
      </c>
    </row>
    <row r="582" spans="1:20">
      <c r="A582" s="1">
        <v>41699</v>
      </c>
      <c r="B582" t="s">
        <v>185</v>
      </c>
      <c r="C582">
        <f t="shared" si="27"/>
        <v>0</v>
      </c>
      <c r="D582" t="s">
        <v>192</v>
      </c>
      <c r="E582" s="4">
        <v>169596.24000000002</v>
      </c>
      <c r="F582" s="4">
        <v>32833.832064000002</v>
      </c>
      <c r="G582" s="3">
        <v>0.19359999999999999</v>
      </c>
      <c r="H582" s="7">
        <v>1487.6863157894738</v>
      </c>
      <c r="I582" s="4">
        <v>288.0160707368421</v>
      </c>
      <c r="J582">
        <v>114</v>
      </c>
      <c r="K582" t="s">
        <v>11</v>
      </c>
      <c r="L582" t="s">
        <v>12</v>
      </c>
      <c r="M582" t="s">
        <v>193</v>
      </c>
      <c r="N582" s="2">
        <v>41358</v>
      </c>
      <c r="O582" s="2">
        <v>42133</v>
      </c>
      <c r="P582" t="s">
        <v>24</v>
      </c>
      <c r="Q582" t="s">
        <v>59</v>
      </c>
      <c r="R582" s="5" t="str">
        <f t="shared" si="28"/>
        <v>0.16</v>
      </c>
      <c r="S582" s="6" t="str">
        <f t="shared" si="29"/>
        <v/>
      </c>
      <c r="T582">
        <f>ROUND(INT(表1[[#This Row],[合同结束日期]]-表1[[#This Row],[合同起始日期]])/365,1)</f>
        <v>2.1</v>
      </c>
    </row>
    <row r="583" spans="1:20">
      <c r="A583" s="1">
        <v>41699</v>
      </c>
      <c r="B583" t="s">
        <v>185</v>
      </c>
      <c r="C583">
        <f t="shared" si="27"/>
        <v>0</v>
      </c>
      <c r="D583" t="s">
        <v>194</v>
      </c>
      <c r="E583" s="4">
        <v>663482.4</v>
      </c>
      <c r="F583" s="4">
        <v>44652.365519999992</v>
      </c>
      <c r="G583" s="3">
        <v>6.7299999999999985E-2</v>
      </c>
      <c r="H583" s="7">
        <v>4607.5166666666664</v>
      </c>
      <c r="I583" s="4">
        <v>310.08587166666661</v>
      </c>
      <c r="J583">
        <v>144</v>
      </c>
      <c r="K583" t="s">
        <v>66</v>
      </c>
      <c r="L583" t="s">
        <v>66</v>
      </c>
      <c r="M583" t="s">
        <v>66</v>
      </c>
      <c r="N583" s="2">
        <v>41347</v>
      </c>
      <c r="O583" s="2">
        <v>42133</v>
      </c>
      <c r="P583" t="s">
        <v>24</v>
      </c>
      <c r="Q583" t="s">
        <v>195</v>
      </c>
      <c r="R583" s="5" t="str">
        <f t="shared" si="28"/>
        <v>0.09</v>
      </c>
      <c r="S583" s="6" t="str">
        <f t="shared" si="29"/>
        <v>0.</v>
      </c>
      <c r="T583">
        <f>ROUND(INT(表1[[#This Row],[合同结束日期]]-表1[[#This Row],[合同起始日期]])/365,1)</f>
        <v>2.2000000000000002</v>
      </c>
    </row>
    <row r="584" spans="1:20">
      <c r="A584" s="1">
        <v>41699</v>
      </c>
      <c r="B584" t="s">
        <v>185</v>
      </c>
      <c r="C584">
        <f t="shared" si="27"/>
        <v>0</v>
      </c>
      <c r="D584" t="s">
        <v>196</v>
      </c>
      <c r="E584" s="4">
        <v>230110.92</v>
      </c>
      <c r="F584" s="4">
        <v>47126.716416000003</v>
      </c>
      <c r="G584" s="3">
        <v>0.20480000000000001</v>
      </c>
      <c r="H584" s="7">
        <v>1025.4497326203209</v>
      </c>
      <c r="I584" s="4">
        <v>210.01210524064172</v>
      </c>
      <c r="J584">
        <v>224.4</v>
      </c>
      <c r="K584" t="s">
        <v>60</v>
      </c>
      <c r="L584" t="s">
        <v>61</v>
      </c>
      <c r="M584" t="s">
        <v>197</v>
      </c>
      <c r="N584" s="2">
        <v>41284</v>
      </c>
      <c r="O584" s="2">
        <v>42499</v>
      </c>
      <c r="P584" t="s">
        <v>24</v>
      </c>
      <c r="Q584" t="s">
        <v>65</v>
      </c>
      <c r="R584" s="5" t="str">
        <f t="shared" si="28"/>
        <v>0.12</v>
      </c>
      <c r="S584" s="6" t="str">
        <f t="shared" si="29"/>
        <v/>
      </c>
      <c r="T584">
        <f>ROUND(INT(表1[[#This Row],[合同结束日期]]-表1[[#This Row],[合同起始日期]])/365,1)</f>
        <v>3.3</v>
      </c>
    </row>
    <row r="585" spans="1:20">
      <c r="A585" s="1">
        <v>41699</v>
      </c>
      <c r="B585" t="s">
        <v>185</v>
      </c>
      <c r="C585">
        <f t="shared" si="27"/>
        <v>0</v>
      </c>
      <c r="D585" t="s">
        <v>198</v>
      </c>
      <c r="E585" s="4">
        <v>39512.400000000001</v>
      </c>
      <c r="F585" s="4">
        <v>18479.949479999999</v>
      </c>
      <c r="G585" s="3">
        <v>0.46769999999999995</v>
      </c>
      <c r="H585" s="7">
        <v>598.67272727272734</v>
      </c>
      <c r="I585" s="4">
        <v>279.99923454545456</v>
      </c>
      <c r="J585">
        <v>66</v>
      </c>
      <c r="K585" t="s">
        <v>66</v>
      </c>
      <c r="L585" t="s">
        <v>66</v>
      </c>
      <c r="M585" t="s">
        <v>66</v>
      </c>
      <c r="N585" s="2">
        <v>41283</v>
      </c>
      <c r="O585" s="2">
        <v>42133</v>
      </c>
      <c r="P585" t="s">
        <v>24</v>
      </c>
      <c r="Q585" t="s">
        <v>25</v>
      </c>
      <c r="R585" s="5" t="str">
        <f t="shared" si="28"/>
        <v>0.15</v>
      </c>
      <c r="S585" s="6" t="str">
        <f t="shared" si="29"/>
        <v/>
      </c>
      <c r="T585">
        <f>ROUND(INT(表1[[#This Row],[合同结束日期]]-表1[[#This Row],[合同起始日期]])/365,1)</f>
        <v>2.2999999999999998</v>
      </c>
    </row>
    <row r="586" spans="1:20">
      <c r="A586" s="1">
        <v>41699</v>
      </c>
      <c r="B586" t="s">
        <v>185</v>
      </c>
      <c r="C586">
        <f t="shared" si="27"/>
        <v>0</v>
      </c>
      <c r="D586" t="s">
        <v>199</v>
      </c>
      <c r="E586" s="4">
        <v>176770.44</v>
      </c>
      <c r="F586" s="4">
        <v>18790.697772000003</v>
      </c>
      <c r="G586" s="3">
        <v>0.10630000000000002</v>
      </c>
      <c r="H586" s="7">
        <v>2727.9388888888889</v>
      </c>
      <c r="I586" s="4">
        <v>289.97990388888894</v>
      </c>
      <c r="J586">
        <v>64.8</v>
      </c>
      <c r="K586" t="s">
        <v>44</v>
      </c>
      <c r="L586" t="s">
        <v>46</v>
      </c>
      <c r="M586" t="s">
        <v>187</v>
      </c>
      <c r="N586" s="2">
        <v>41332</v>
      </c>
      <c r="O586" s="2">
        <v>42499</v>
      </c>
      <c r="P586" t="s">
        <v>14</v>
      </c>
      <c r="Q586" t="s">
        <v>37</v>
      </c>
      <c r="R586" s="5" t="str">
        <f t="shared" si="28"/>
        <v>0.</v>
      </c>
      <c r="S586" s="6" t="str">
        <f t="shared" si="29"/>
        <v/>
      </c>
      <c r="T586">
        <f>ROUND(INT(表1[[#This Row],[合同结束日期]]-表1[[#This Row],[合同起始日期]])/365,1)</f>
        <v>3.2</v>
      </c>
    </row>
    <row r="587" spans="1:20">
      <c r="A587" s="1">
        <v>41699</v>
      </c>
      <c r="B587" t="s">
        <v>185</v>
      </c>
      <c r="C587">
        <f t="shared" si="27"/>
        <v>0</v>
      </c>
      <c r="D587" t="s">
        <v>200</v>
      </c>
      <c r="E587" s="4">
        <v>99911.315999999992</v>
      </c>
      <c r="F587" s="4">
        <v>16385.455824000001</v>
      </c>
      <c r="G587" s="3">
        <v>0.16400000000000001</v>
      </c>
      <c r="H587" s="7">
        <v>2081.4857499999998</v>
      </c>
      <c r="I587" s="4">
        <v>341.36366300000003</v>
      </c>
      <c r="J587">
        <v>48</v>
      </c>
      <c r="K587" t="s">
        <v>44</v>
      </c>
      <c r="L587" t="s">
        <v>46</v>
      </c>
      <c r="M587" t="s">
        <v>187</v>
      </c>
      <c r="N587" s="2">
        <v>41281</v>
      </c>
      <c r="O587" s="2">
        <v>42133</v>
      </c>
      <c r="P587" t="s">
        <v>24</v>
      </c>
      <c r="Q587" t="s">
        <v>83</v>
      </c>
      <c r="R587" s="5" t="str">
        <f t="shared" si="28"/>
        <v>0.14</v>
      </c>
      <c r="S587" s="6" t="str">
        <f t="shared" si="29"/>
        <v/>
      </c>
      <c r="T587">
        <f>ROUND(INT(表1[[#This Row],[合同结束日期]]-表1[[#This Row],[合同起始日期]])/365,1)</f>
        <v>2.2999999999999998</v>
      </c>
    </row>
    <row r="588" spans="1:20">
      <c r="A588" s="1">
        <v>41699</v>
      </c>
      <c r="B588" t="s">
        <v>185</v>
      </c>
      <c r="C588">
        <f t="shared" si="27"/>
        <v>0</v>
      </c>
      <c r="D588" t="s">
        <v>201</v>
      </c>
      <c r="E588" s="4">
        <v>204559.19999999998</v>
      </c>
      <c r="F588" s="4">
        <v>30806.615520000003</v>
      </c>
      <c r="G588" s="3">
        <v>0.15060000000000004</v>
      </c>
      <c r="H588" s="7">
        <v>1128.9139072847681</v>
      </c>
      <c r="I588" s="4">
        <v>170.01443443708612</v>
      </c>
      <c r="J588">
        <v>181.2</v>
      </c>
      <c r="K588" t="s">
        <v>44</v>
      </c>
      <c r="L588" t="s">
        <v>72</v>
      </c>
      <c r="M588" t="s">
        <v>71</v>
      </c>
      <c r="N588" s="2">
        <v>41329</v>
      </c>
      <c r="O588" s="2">
        <v>43229</v>
      </c>
      <c r="P588" t="s">
        <v>24</v>
      </c>
      <c r="Q588" t="s">
        <v>19</v>
      </c>
      <c r="R588" s="5" t="str">
        <f t="shared" si="28"/>
        <v>0.1</v>
      </c>
      <c r="S588" s="6" t="str">
        <f t="shared" si="29"/>
        <v/>
      </c>
      <c r="T588">
        <f>ROUND(INT(表1[[#This Row],[合同结束日期]]-表1[[#This Row],[合同起始日期]])/365,1)</f>
        <v>5.2</v>
      </c>
    </row>
    <row r="589" spans="1:20">
      <c r="A589" s="1">
        <v>41699</v>
      </c>
      <c r="B589" t="s">
        <v>185</v>
      </c>
      <c r="C589">
        <f t="shared" si="27"/>
        <v>0</v>
      </c>
      <c r="D589" t="s">
        <v>202</v>
      </c>
      <c r="E589" s="4">
        <v>147561</v>
      </c>
      <c r="F589" s="4">
        <v>20673.296100000003</v>
      </c>
      <c r="G589" s="3">
        <v>0.14010000000000003</v>
      </c>
      <c r="H589" s="7">
        <v>1661.7229729729731</v>
      </c>
      <c r="I589" s="4">
        <v>232.80738851351356</v>
      </c>
      <c r="J589">
        <v>88.8</v>
      </c>
      <c r="K589" t="s">
        <v>44</v>
      </c>
      <c r="L589" t="s">
        <v>46</v>
      </c>
      <c r="M589" t="s">
        <v>45</v>
      </c>
      <c r="N589" s="2">
        <v>41335</v>
      </c>
      <c r="O589" s="2">
        <v>43229</v>
      </c>
      <c r="P589" t="s">
        <v>24</v>
      </c>
      <c r="Q589" t="s">
        <v>48</v>
      </c>
      <c r="R589" s="5" t="str">
        <f t="shared" si="28"/>
        <v>0.11</v>
      </c>
      <c r="S589" s="6" t="str">
        <f t="shared" si="29"/>
        <v/>
      </c>
      <c r="T589">
        <f>ROUND(INT(表1[[#This Row],[合同结束日期]]-表1[[#This Row],[合同起始日期]])/365,1)</f>
        <v>5.2</v>
      </c>
    </row>
    <row r="590" spans="1:20">
      <c r="A590" s="1">
        <v>41699</v>
      </c>
      <c r="B590" t="s">
        <v>185</v>
      </c>
      <c r="C590">
        <f t="shared" si="27"/>
        <v>0</v>
      </c>
      <c r="D590" t="s">
        <v>203</v>
      </c>
      <c r="E590" s="4">
        <v>62186.399999999994</v>
      </c>
      <c r="F590" s="4">
        <v>15453.320400000001</v>
      </c>
      <c r="G590" s="3">
        <v>0.24850000000000003</v>
      </c>
      <c r="H590" s="7">
        <v>1126.5652173913043</v>
      </c>
      <c r="I590" s="4">
        <v>279.95145652173915</v>
      </c>
      <c r="J590">
        <v>55.199999999999996</v>
      </c>
      <c r="K590" t="s">
        <v>44</v>
      </c>
      <c r="L590" t="s">
        <v>46</v>
      </c>
      <c r="M590" t="s">
        <v>187</v>
      </c>
      <c r="N590" s="2">
        <v>41304</v>
      </c>
      <c r="O590" s="2">
        <v>42133</v>
      </c>
      <c r="P590" t="s">
        <v>24</v>
      </c>
      <c r="Q590" t="s">
        <v>28</v>
      </c>
      <c r="R590" s="5" t="str">
        <f t="shared" si="28"/>
        <v>0.13</v>
      </c>
      <c r="S590" s="6" t="str">
        <f t="shared" si="29"/>
        <v/>
      </c>
      <c r="T590">
        <f>ROUND(INT(表1[[#This Row],[合同结束日期]]-表1[[#This Row],[合同起始日期]])/365,1)</f>
        <v>2.2999999999999998</v>
      </c>
    </row>
    <row r="591" spans="1:20">
      <c r="A591" s="1">
        <v>41699</v>
      </c>
      <c r="B591" t="s">
        <v>185</v>
      </c>
      <c r="C591">
        <f t="shared" si="27"/>
        <v>0</v>
      </c>
      <c r="D591" t="s">
        <v>204</v>
      </c>
      <c r="E591" s="4">
        <v>209851.19999999998</v>
      </c>
      <c r="F591" s="4">
        <v>56198.151360000011</v>
      </c>
      <c r="G591" s="3">
        <v>0.26780000000000009</v>
      </c>
      <c r="H591" s="7">
        <v>392.0986547085202</v>
      </c>
      <c r="I591" s="4">
        <v>105.00401973094174</v>
      </c>
      <c r="J591">
        <v>535.19999999999993</v>
      </c>
      <c r="K591" t="s">
        <v>44</v>
      </c>
      <c r="L591" t="s">
        <v>72</v>
      </c>
      <c r="M591" t="s">
        <v>71</v>
      </c>
      <c r="N591" s="2">
        <v>41374</v>
      </c>
      <c r="O591" s="2">
        <v>43229</v>
      </c>
      <c r="P591" t="s">
        <v>24</v>
      </c>
      <c r="Q591" t="s">
        <v>42</v>
      </c>
      <c r="R591" s="5" t="str">
        <f t="shared" si="28"/>
        <v>0.08</v>
      </c>
      <c r="S591" s="6" t="str">
        <f t="shared" si="29"/>
        <v/>
      </c>
      <c r="T591">
        <f>ROUND(INT(表1[[#This Row],[合同结束日期]]-表1[[#This Row],[合同起始日期]])/365,1)</f>
        <v>5.0999999999999996</v>
      </c>
    </row>
    <row r="592" spans="1:20">
      <c r="A592" s="1">
        <v>41699</v>
      </c>
      <c r="B592" t="s">
        <v>185</v>
      </c>
      <c r="C592">
        <f t="shared" si="27"/>
        <v>0</v>
      </c>
      <c r="D592" t="s">
        <v>205</v>
      </c>
      <c r="E592" s="4">
        <v>114768</v>
      </c>
      <c r="F592" s="4">
        <v>59943.326399999991</v>
      </c>
      <c r="G592" s="3">
        <v>0.52229999999999988</v>
      </c>
      <c r="H592" s="7">
        <v>287.2072072072072</v>
      </c>
      <c r="I592" s="4">
        <v>150.00832432432432</v>
      </c>
      <c r="J592">
        <v>399.59999999999997</v>
      </c>
      <c r="K592" t="s">
        <v>44</v>
      </c>
      <c r="L592" t="s">
        <v>72</v>
      </c>
      <c r="M592" t="s">
        <v>71</v>
      </c>
      <c r="N592" s="2">
        <v>41359</v>
      </c>
      <c r="O592" s="2">
        <v>44325</v>
      </c>
      <c r="P592" t="s">
        <v>18</v>
      </c>
      <c r="Q592" t="s">
        <v>42</v>
      </c>
      <c r="R592" s="5" t="str">
        <f t="shared" si="28"/>
        <v>0.08</v>
      </c>
      <c r="S592" s="6" t="str">
        <f t="shared" si="29"/>
        <v/>
      </c>
      <c r="T592">
        <f>ROUND(INT(表1[[#This Row],[合同结束日期]]-表1[[#This Row],[合同起始日期]])/365,1)</f>
        <v>8.1</v>
      </c>
    </row>
    <row r="593" spans="1:20">
      <c r="A593" s="1">
        <v>41699</v>
      </c>
      <c r="B593" t="s">
        <v>185</v>
      </c>
      <c r="C593">
        <f t="shared" si="27"/>
        <v>0</v>
      </c>
      <c r="D593" t="s">
        <v>206</v>
      </c>
      <c r="E593" s="4">
        <v>579370.79999999993</v>
      </c>
      <c r="F593" s="4">
        <v>73638.028680000003</v>
      </c>
      <c r="G593" s="3">
        <v>0.12710000000000002</v>
      </c>
      <c r="H593" s="7">
        <v>1022.9004237288135</v>
      </c>
      <c r="I593" s="4">
        <v>130.01064385593222</v>
      </c>
      <c r="J593">
        <v>566.4</v>
      </c>
      <c r="K593" t="s">
        <v>44</v>
      </c>
      <c r="L593" t="s">
        <v>72</v>
      </c>
      <c r="M593" t="s">
        <v>71</v>
      </c>
      <c r="N593" s="2">
        <v>41334</v>
      </c>
      <c r="O593" s="2">
        <v>43249</v>
      </c>
      <c r="P593" t="s">
        <v>24</v>
      </c>
      <c r="Q593" t="s">
        <v>42</v>
      </c>
      <c r="R593" s="5" t="str">
        <f t="shared" si="28"/>
        <v>0.08</v>
      </c>
      <c r="S593" s="6" t="str">
        <f t="shared" si="29"/>
        <v/>
      </c>
      <c r="T593">
        <f>ROUND(INT(表1[[#This Row],[合同结束日期]]-表1[[#This Row],[合同起始日期]])/365,1)</f>
        <v>5.2</v>
      </c>
    </row>
    <row r="594" spans="1:20">
      <c r="A594" s="1">
        <v>41699</v>
      </c>
      <c r="B594" t="s">
        <v>185</v>
      </c>
      <c r="C594">
        <f t="shared" si="27"/>
        <v>0</v>
      </c>
      <c r="D594" t="s">
        <v>207</v>
      </c>
      <c r="E594" s="4">
        <v>837173.59200000006</v>
      </c>
      <c r="F594" s="4">
        <v>41858.679599999996</v>
      </c>
      <c r="G594" s="3">
        <v>4.9999999999999989E-2</v>
      </c>
      <c r="H594" s="7">
        <v>1918.714686468647</v>
      </c>
      <c r="I594" s="4">
        <v>95.935734323432342</v>
      </c>
      <c r="J594">
        <v>436.32</v>
      </c>
      <c r="K594" t="s">
        <v>44</v>
      </c>
      <c r="L594" t="s">
        <v>72</v>
      </c>
      <c r="M594" t="s">
        <v>126</v>
      </c>
      <c r="N594" s="2">
        <v>41379</v>
      </c>
      <c r="O594" s="2">
        <v>46947</v>
      </c>
      <c r="P594" t="s">
        <v>18</v>
      </c>
      <c r="Q594" t="s">
        <v>208</v>
      </c>
      <c r="R594" s="5" t="str">
        <f t="shared" si="28"/>
        <v>0.05</v>
      </c>
      <c r="S594" s="6" t="str">
        <f t="shared" si="29"/>
        <v/>
      </c>
      <c r="T594">
        <f>ROUND(INT(表1[[#This Row],[合同结束日期]]-表1[[#This Row],[合同起始日期]])/365,1)</f>
        <v>15.3</v>
      </c>
    </row>
    <row r="595" spans="1:20">
      <c r="A595" s="1">
        <v>41699</v>
      </c>
      <c r="B595" t="s">
        <v>185</v>
      </c>
      <c r="C595">
        <f t="shared" si="27"/>
        <v>0</v>
      </c>
      <c r="D595" t="s">
        <v>209</v>
      </c>
      <c r="E595" s="4">
        <v>56127.96</v>
      </c>
      <c r="F595" s="4">
        <v>18718.674660000001</v>
      </c>
      <c r="G595" s="3">
        <v>0.33350000000000002</v>
      </c>
      <c r="H595" s="7">
        <v>719.58923076923077</v>
      </c>
      <c r="I595" s="4">
        <v>239.98300846153847</v>
      </c>
      <c r="J595">
        <v>78</v>
      </c>
      <c r="K595" t="s">
        <v>60</v>
      </c>
      <c r="L595" t="s">
        <v>61</v>
      </c>
      <c r="M595" t="s">
        <v>210</v>
      </c>
      <c r="N595" s="2">
        <v>41280</v>
      </c>
      <c r="O595" s="2">
        <v>42133</v>
      </c>
      <c r="P595" t="s">
        <v>24</v>
      </c>
      <c r="Q595" t="s">
        <v>25</v>
      </c>
      <c r="R595" s="5" t="str">
        <f t="shared" si="28"/>
        <v>0.15</v>
      </c>
      <c r="S595" s="6" t="str">
        <f t="shared" si="29"/>
        <v/>
      </c>
      <c r="T595">
        <f>ROUND(INT(表1[[#This Row],[合同结束日期]]-表1[[#This Row],[合同起始日期]])/365,1)</f>
        <v>2.2999999999999998</v>
      </c>
    </row>
    <row r="596" spans="1:20">
      <c r="A596" s="1">
        <v>41699</v>
      </c>
      <c r="B596" t="s">
        <v>185</v>
      </c>
      <c r="C596">
        <f t="shared" si="27"/>
        <v>0</v>
      </c>
      <c r="D596" t="s">
        <v>211</v>
      </c>
      <c r="E596" s="4">
        <v>55120.2</v>
      </c>
      <c r="F596" s="4">
        <v>11878.403099999998</v>
      </c>
      <c r="G596" s="3">
        <v>0.21549999999999997</v>
      </c>
      <c r="H596" s="7">
        <v>1391.9242424242423</v>
      </c>
      <c r="I596" s="4">
        <v>299.95967424242417</v>
      </c>
      <c r="J596">
        <v>39.6</v>
      </c>
      <c r="K596" t="s">
        <v>11</v>
      </c>
      <c r="L596" t="s">
        <v>12</v>
      </c>
      <c r="M596" t="s">
        <v>110</v>
      </c>
      <c r="N596" s="2">
        <v>41284</v>
      </c>
      <c r="O596" s="2">
        <v>42133</v>
      </c>
      <c r="P596" t="s">
        <v>24</v>
      </c>
      <c r="Q596" t="s">
        <v>25</v>
      </c>
      <c r="R596" s="5" t="str">
        <f t="shared" si="28"/>
        <v>0.15</v>
      </c>
      <c r="S596" s="6" t="str">
        <f t="shared" si="29"/>
        <v/>
      </c>
      <c r="T596">
        <f>ROUND(INT(表1[[#This Row],[合同结束日期]]-表1[[#This Row],[合同起始日期]])/365,1)</f>
        <v>2.2999999999999998</v>
      </c>
    </row>
    <row r="597" spans="1:20">
      <c r="A597" s="1">
        <v>41699</v>
      </c>
      <c r="B597" t="s">
        <v>185</v>
      </c>
      <c r="C597">
        <f t="shared" si="27"/>
        <v>0</v>
      </c>
      <c r="D597" t="s">
        <v>282</v>
      </c>
      <c r="E597" s="4">
        <v>12927.6</v>
      </c>
      <c r="F597" s="4">
        <v>16631.357400000001</v>
      </c>
      <c r="G597" s="3">
        <v>1.2865</v>
      </c>
      <c r="H597" s="7">
        <v>256.5</v>
      </c>
      <c r="I597" s="4">
        <v>329.98725000000002</v>
      </c>
      <c r="J597">
        <v>50.4</v>
      </c>
      <c r="K597" t="s">
        <v>11</v>
      </c>
      <c r="L597" t="s">
        <v>12</v>
      </c>
      <c r="M597" t="s">
        <v>193</v>
      </c>
      <c r="N597" s="2">
        <v>41520</v>
      </c>
      <c r="O597" s="2">
        <v>42269</v>
      </c>
      <c r="P597" t="s">
        <v>24</v>
      </c>
      <c r="Q597" t="s">
        <v>59</v>
      </c>
      <c r="R597" s="5" t="str">
        <f t="shared" si="28"/>
        <v>0.16</v>
      </c>
      <c r="S597" s="6" t="str">
        <f t="shared" si="29"/>
        <v/>
      </c>
      <c r="T597">
        <f>ROUND(INT(表1[[#This Row],[合同结束日期]]-表1[[#This Row],[合同起始日期]])/365,1)</f>
        <v>2.1</v>
      </c>
    </row>
    <row r="598" spans="1:20">
      <c r="A598" s="1">
        <v>41699</v>
      </c>
      <c r="B598" t="s">
        <v>185</v>
      </c>
      <c r="C598">
        <f t="shared" si="27"/>
        <v>0</v>
      </c>
      <c r="D598" t="s">
        <v>213</v>
      </c>
      <c r="E598" s="4">
        <v>299504.39999999997</v>
      </c>
      <c r="F598" s="4">
        <v>75205.554839999997</v>
      </c>
      <c r="G598" s="3">
        <v>0.25110000000000005</v>
      </c>
      <c r="H598" s="7">
        <v>1035.5877349487573</v>
      </c>
      <c r="I598" s="4">
        <v>260.03608024563295</v>
      </c>
      <c r="J598">
        <v>289.21199999999999</v>
      </c>
      <c r="K598" t="s">
        <v>60</v>
      </c>
      <c r="L598" t="s">
        <v>61</v>
      </c>
      <c r="M598" t="s">
        <v>214</v>
      </c>
      <c r="N598" s="2">
        <v>41263</v>
      </c>
      <c r="O598" s="2">
        <v>42499</v>
      </c>
      <c r="P598" t="s">
        <v>24</v>
      </c>
      <c r="Q598" t="s">
        <v>28</v>
      </c>
      <c r="R598" s="5" t="str">
        <f t="shared" si="28"/>
        <v>0.13</v>
      </c>
      <c r="S598" s="6" t="str">
        <f t="shared" si="29"/>
        <v/>
      </c>
      <c r="T598">
        <f>ROUND(INT(表1[[#This Row],[合同结束日期]]-表1[[#This Row],[合同起始日期]])/365,1)</f>
        <v>3.4</v>
      </c>
    </row>
    <row r="599" spans="1:20">
      <c r="A599" s="1">
        <v>41699</v>
      </c>
      <c r="B599" t="s">
        <v>185</v>
      </c>
      <c r="C599">
        <f t="shared" si="27"/>
        <v>0</v>
      </c>
      <c r="D599" t="s">
        <v>215</v>
      </c>
      <c r="E599" s="4">
        <v>1326924</v>
      </c>
      <c r="F599" s="4">
        <v>62232.7356</v>
      </c>
      <c r="G599" s="3">
        <v>4.6899999999999997E-2</v>
      </c>
      <c r="H599" s="7">
        <v>7043.1210191082801</v>
      </c>
      <c r="I599" s="4">
        <v>330.32237579617833</v>
      </c>
      <c r="J599">
        <v>188.4</v>
      </c>
      <c r="K599" t="s">
        <v>66</v>
      </c>
      <c r="L599" t="s">
        <v>66</v>
      </c>
      <c r="M599" t="s">
        <v>66</v>
      </c>
      <c r="N599" s="2">
        <v>41284</v>
      </c>
      <c r="O599" s="2">
        <v>42133</v>
      </c>
      <c r="P599" t="s">
        <v>24</v>
      </c>
      <c r="Q599" t="s">
        <v>195</v>
      </c>
      <c r="R599" s="5" t="str">
        <f t="shared" si="28"/>
        <v>0.09</v>
      </c>
      <c r="S599" s="6" t="str">
        <f t="shared" si="29"/>
        <v>0.</v>
      </c>
      <c r="T599">
        <f>ROUND(INT(表1[[#This Row],[合同结束日期]]-表1[[#This Row],[合同起始日期]])/365,1)</f>
        <v>2.2999999999999998</v>
      </c>
    </row>
    <row r="600" spans="1:20">
      <c r="A600" s="1">
        <v>41699</v>
      </c>
      <c r="B600" t="s">
        <v>185</v>
      </c>
      <c r="C600">
        <f t="shared" si="27"/>
        <v>0</v>
      </c>
      <c r="D600" t="s">
        <v>216</v>
      </c>
      <c r="E600" s="4">
        <v>853737.6</v>
      </c>
      <c r="F600" s="4">
        <v>65310.926399999997</v>
      </c>
      <c r="G600" s="3">
        <v>7.6499999999999999E-2</v>
      </c>
      <c r="H600" s="7">
        <v>4446.55</v>
      </c>
      <c r="I600" s="4">
        <v>340.16107499999998</v>
      </c>
      <c r="J600">
        <v>192</v>
      </c>
      <c r="K600" t="s">
        <v>66</v>
      </c>
      <c r="L600" t="s">
        <v>66</v>
      </c>
      <c r="M600" t="s">
        <v>66</v>
      </c>
      <c r="N600" s="2">
        <v>41279</v>
      </c>
      <c r="O600" s="2">
        <v>42133</v>
      </c>
      <c r="P600" t="s">
        <v>24</v>
      </c>
      <c r="Q600" t="s">
        <v>195</v>
      </c>
      <c r="R600" s="5" t="str">
        <f t="shared" si="28"/>
        <v>0.09</v>
      </c>
      <c r="S600" s="6" t="str">
        <f t="shared" si="29"/>
        <v>0.</v>
      </c>
      <c r="T600">
        <f>ROUND(INT(表1[[#This Row],[合同结束日期]]-表1[[#This Row],[合同起始日期]])/365,1)</f>
        <v>2.2999999999999998</v>
      </c>
    </row>
    <row r="601" spans="1:20">
      <c r="A601" s="1">
        <v>41699</v>
      </c>
      <c r="B601" t="s">
        <v>185</v>
      </c>
      <c r="C601">
        <f t="shared" si="27"/>
        <v>0</v>
      </c>
      <c r="D601" t="s">
        <v>269</v>
      </c>
      <c r="E601" s="4">
        <v>1192883.94</v>
      </c>
      <c r="F601" s="4">
        <v>70022.287278000003</v>
      </c>
      <c r="G601" s="3">
        <v>5.8700000000000002E-2</v>
      </c>
      <c r="H601" s="7">
        <v>3165.827866242038</v>
      </c>
      <c r="I601" s="4">
        <v>185.83409574840763</v>
      </c>
      <c r="J601">
        <v>376.8</v>
      </c>
      <c r="K601" t="s">
        <v>60</v>
      </c>
      <c r="L601" t="s">
        <v>61</v>
      </c>
      <c r="M601" t="s">
        <v>234</v>
      </c>
      <c r="N601" s="2">
        <v>41291</v>
      </c>
      <c r="O601" s="2">
        <v>44407</v>
      </c>
      <c r="P601" t="s">
        <v>39</v>
      </c>
      <c r="Q601" t="s">
        <v>208</v>
      </c>
      <c r="R601" s="5" t="str">
        <f t="shared" si="28"/>
        <v>0.05</v>
      </c>
      <c r="S601" s="6" t="str">
        <f t="shared" si="29"/>
        <v/>
      </c>
      <c r="T601">
        <f>ROUND(INT(表1[[#This Row],[合同结束日期]]-表1[[#This Row],[合同起始日期]])/365,1)</f>
        <v>8.5</v>
      </c>
    </row>
    <row r="602" spans="1:20">
      <c r="A602" s="1">
        <v>41699</v>
      </c>
      <c r="B602" t="s">
        <v>185</v>
      </c>
      <c r="C602">
        <f t="shared" si="27"/>
        <v>0</v>
      </c>
      <c r="D602" t="s">
        <v>217</v>
      </c>
      <c r="E602" s="4">
        <v>131584.79999999999</v>
      </c>
      <c r="F602" s="4">
        <v>20106.157440000003</v>
      </c>
      <c r="G602" s="3">
        <v>0.15280000000000005</v>
      </c>
      <c r="H602" s="7">
        <v>1636.6268656716418</v>
      </c>
      <c r="I602" s="4">
        <v>250.07658507462693</v>
      </c>
      <c r="J602">
        <v>80.399999999999991</v>
      </c>
      <c r="K602" t="s">
        <v>76</v>
      </c>
      <c r="L602" t="s">
        <v>75</v>
      </c>
      <c r="M602" t="s">
        <v>75</v>
      </c>
      <c r="N602" s="2">
        <v>41284</v>
      </c>
      <c r="O602" s="2">
        <v>42133</v>
      </c>
      <c r="P602" t="s">
        <v>14</v>
      </c>
      <c r="Q602" t="s">
        <v>37</v>
      </c>
      <c r="R602" s="5" t="str">
        <f t="shared" si="28"/>
        <v>0.</v>
      </c>
      <c r="S602" s="6" t="str">
        <f t="shared" si="29"/>
        <v/>
      </c>
      <c r="T602">
        <f>ROUND(INT(表1[[#This Row],[合同结束日期]]-表1[[#This Row],[合同起始日期]])/365,1)</f>
        <v>2.2999999999999998</v>
      </c>
    </row>
    <row r="603" spans="1:20">
      <c r="A603" s="1">
        <v>41699</v>
      </c>
      <c r="B603" t="s">
        <v>185</v>
      </c>
      <c r="C603">
        <f t="shared" si="27"/>
        <v>0</v>
      </c>
      <c r="D603" t="s">
        <v>218</v>
      </c>
      <c r="E603" s="4">
        <v>118094.39999999999</v>
      </c>
      <c r="F603" s="4">
        <v>19497.385440000002</v>
      </c>
      <c r="G603" s="3">
        <v>0.16510000000000002</v>
      </c>
      <c r="H603" s="7">
        <v>1514.0307692307692</v>
      </c>
      <c r="I603" s="4">
        <v>249.96648000000002</v>
      </c>
      <c r="J603">
        <v>78</v>
      </c>
      <c r="K603" t="s">
        <v>76</v>
      </c>
      <c r="L603" t="s">
        <v>75</v>
      </c>
      <c r="M603" t="s">
        <v>75</v>
      </c>
      <c r="N603" s="2">
        <v>41287</v>
      </c>
      <c r="O603" s="2">
        <v>42133</v>
      </c>
      <c r="P603" t="s">
        <v>14</v>
      </c>
      <c r="Q603" t="s">
        <v>37</v>
      </c>
      <c r="R603" s="5" t="str">
        <f t="shared" si="28"/>
        <v>0.</v>
      </c>
      <c r="S603" s="6" t="str">
        <f t="shared" si="29"/>
        <v/>
      </c>
      <c r="T603">
        <f>ROUND(INT(表1[[#This Row],[合同结束日期]]-表1[[#This Row],[合同起始日期]])/365,1)</f>
        <v>2.2999999999999998</v>
      </c>
    </row>
    <row r="604" spans="1:20">
      <c r="A604" s="1">
        <v>41699</v>
      </c>
      <c r="B604" t="s">
        <v>185</v>
      </c>
      <c r="C604">
        <f t="shared" si="27"/>
        <v>0</v>
      </c>
      <c r="D604" t="s">
        <v>219</v>
      </c>
      <c r="E604" s="4">
        <v>355404</v>
      </c>
      <c r="F604" s="4">
        <v>77797.935599999997</v>
      </c>
      <c r="G604" s="3">
        <v>0.21889999999999998</v>
      </c>
      <c r="H604" s="7">
        <v>2644.375</v>
      </c>
      <c r="I604" s="4">
        <v>578.85368749999998</v>
      </c>
      <c r="J604">
        <v>134.4</v>
      </c>
      <c r="K604" t="s">
        <v>60</v>
      </c>
      <c r="L604" t="s">
        <v>61</v>
      </c>
      <c r="M604" t="s">
        <v>58</v>
      </c>
      <c r="N604" s="2">
        <v>41299</v>
      </c>
      <c r="O604" s="2">
        <v>42499</v>
      </c>
      <c r="P604" t="s">
        <v>24</v>
      </c>
      <c r="Q604" t="s">
        <v>170</v>
      </c>
      <c r="R604" s="5" t="str">
        <f t="shared" si="28"/>
        <v>0.2</v>
      </c>
      <c r="S604" s="6" t="str">
        <f t="shared" si="29"/>
        <v/>
      </c>
      <c r="T604">
        <f>ROUND(INT(表1[[#This Row],[合同结束日期]]-表1[[#This Row],[合同起始日期]])/365,1)</f>
        <v>3.3</v>
      </c>
    </row>
    <row r="605" spans="1:20">
      <c r="A605" s="1">
        <v>41699</v>
      </c>
      <c r="B605" t="s">
        <v>185</v>
      </c>
      <c r="C605">
        <f t="shared" si="27"/>
        <v>0</v>
      </c>
      <c r="D605" t="s">
        <v>220</v>
      </c>
      <c r="E605" s="4">
        <v>357098.24400000001</v>
      </c>
      <c r="F605" s="4">
        <v>37209.637024800002</v>
      </c>
      <c r="G605" s="3">
        <v>0.1042</v>
      </c>
      <c r="H605" s="7">
        <v>2066.5407638888892</v>
      </c>
      <c r="I605" s="4">
        <v>215.33354759722226</v>
      </c>
      <c r="J605">
        <v>172.79999999999998</v>
      </c>
      <c r="K605" t="s">
        <v>44</v>
      </c>
      <c r="L605" t="s">
        <v>46</v>
      </c>
      <c r="M605" t="s">
        <v>45</v>
      </c>
      <c r="N605" s="2">
        <v>41333</v>
      </c>
      <c r="O605" s="2">
        <v>44325</v>
      </c>
      <c r="P605" t="s">
        <v>24</v>
      </c>
      <c r="Q605" t="s">
        <v>42</v>
      </c>
      <c r="R605" s="5" t="str">
        <f t="shared" si="28"/>
        <v>0.08</v>
      </c>
      <c r="S605" s="6" t="str">
        <f t="shared" si="29"/>
        <v/>
      </c>
      <c r="T605">
        <f>ROUND(INT(表1[[#This Row],[合同结束日期]]-表1[[#This Row],[合同起始日期]])/365,1)</f>
        <v>8.1999999999999993</v>
      </c>
    </row>
    <row r="606" spans="1:20">
      <c r="A606" s="1">
        <v>41699</v>
      </c>
      <c r="B606" t="s">
        <v>185</v>
      </c>
      <c r="C606">
        <f t="shared" si="27"/>
        <v>0</v>
      </c>
      <c r="D606" t="s">
        <v>221</v>
      </c>
      <c r="E606" s="4">
        <v>808340.28</v>
      </c>
      <c r="F606" s="4">
        <v>88189.92454800001</v>
      </c>
      <c r="G606" s="3">
        <v>0.1091</v>
      </c>
      <c r="H606" s="7">
        <v>5521.45</v>
      </c>
      <c r="I606" s="4">
        <v>602.39019500000006</v>
      </c>
      <c r="J606">
        <v>146.4</v>
      </c>
      <c r="K606" t="s">
        <v>44</v>
      </c>
      <c r="L606" t="s">
        <v>72</v>
      </c>
      <c r="M606" t="s">
        <v>126</v>
      </c>
      <c r="N606" s="2">
        <v>41333</v>
      </c>
      <c r="O606" s="2">
        <v>42499</v>
      </c>
      <c r="P606" t="s">
        <v>24</v>
      </c>
      <c r="Q606" t="s">
        <v>19</v>
      </c>
      <c r="R606" s="5" t="str">
        <f t="shared" si="28"/>
        <v>0.1</v>
      </c>
      <c r="S606" s="6" t="str">
        <f t="shared" si="29"/>
        <v/>
      </c>
      <c r="T606">
        <f>ROUND(INT(表1[[#This Row],[合同结束日期]]-表1[[#This Row],[合同起始日期]])/365,1)</f>
        <v>3.2</v>
      </c>
    </row>
    <row r="607" spans="1:20">
      <c r="A607" s="1">
        <v>41699</v>
      </c>
      <c r="B607" t="s">
        <v>185</v>
      </c>
      <c r="C607">
        <f t="shared" si="27"/>
        <v>0</v>
      </c>
      <c r="D607" t="s">
        <v>222</v>
      </c>
      <c r="E607" s="4">
        <v>307914</v>
      </c>
      <c r="F607" s="4">
        <v>40090.402799999989</v>
      </c>
      <c r="G607" s="3">
        <v>0.13019999999999995</v>
      </c>
      <c r="H607" s="7">
        <v>1536.4970059880238</v>
      </c>
      <c r="I607" s="4">
        <v>200.05191017964066</v>
      </c>
      <c r="J607">
        <v>200.4</v>
      </c>
      <c r="K607" t="s">
        <v>44</v>
      </c>
      <c r="L607" t="s">
        <v>72</v>
      </c>
      <c r="M607" t="s">
        <v>126</v>
      </c>
      <c r="N607" s="2">
        <v>41263</v>
      </c>
      <c r="O607" s="2">
        <v>43229</v>
      </c>
      <c r="P607" t="s">
        <v>24</v>
      </c>
      <c r="Q607" t="s">
        <v>123</v>
      </c>
      <c r="R607" s="5" t="str">
        <f t="shared" si="28"/>
        <v>0.09</v>
      </c>
      <c r="S607" s="6" t="str">
        <f t="shared" si="29"/>
        <v/>
      </c>
      <c r="T607">
        <f>ROUND(INT(表1[[#This Row],[合同结束日期]]-表1[[#This Row],[合同起始日期]])/365,1)</f>
        <v>5.4</v>
      </c>
    </row>
    <row r="608" spans="1:20">
      <c r="A608" s="1">
        <v>41699</v>
      </c>
      <c r="B608" t="s">
        <v>185</v>
      </c>
      <c r="C608">
        <f t="shared" si="27"/>
        <v>0</v>
      </c>
      <c r="D608" t="s">
        <v>223</v>
      </c>
      <c r="E608" s="4">
        <v>498277.31999999995</v>
      </c>
      <c r="F608" s="4">
        <v>51970.324476000002</v>
      </c>
      <c r="G608" s="3">
        <v>0.10430000000000002</v>
      </c>
      <c r="H608" s="7">
        <v>2055.599504950495</v>
      </c>
      <c r="I608" s="4">
        <v>214.39902836633667</v>
      </c>
      <c r="J608">
        <v>242.39999999999998</v>
      </c>
      <c r="K608" t="s">
        <v>44</v>
      </c>
      <c r="L608" t="s">
        <v>72</v>
      </c>
      <c r="M608" t="s">
        <v>126</v>
      </c>
      <c r="N608" s="2">
        <v>41331</v>
      </c>
      <c r="O608" s="2">
        <v>44325</v>
      </c>
      <c r="P608" t="s">
        <v>24</v>
      </c>
      <c r="Q608" t="s">
        <v>42</v>
      </c>
      <c r="R608" s="5" t="str">
        <f t="shared" si="28"/>
        <v>0.08</v>
      </c>
      <c r="S608" s="6" t="str">
        <f t="shared" si="29"/>
        <v/>
      </c>
      <c r="T608">
        <f>ROUND(INT(表1[[#This Row],[合同结束日期]]-表1[[#This Row],[合同起始日期]])/365,1)</f>
        <v>8.1999999999999993</v>
      </c>
    </row>
    <row r="609" spans="1:20">
      <c r="A609" s="1">
        <v>41699</v>
      </c>
      <c r="B609" t="s">
        <v>185</v>
      </c>
      <c r="C609">
        <f t="shared" si="27"/>
        <v>0</v>
      </c>
      <c r="D609" t="s">
        <v>232</v>
      </c>
      <c r="E609" s="4">
        <v>372000</v>
      </c>
      <c r="F609" s="4">
        <v>50210.003999999994</v>
      </c>
      <c r="G609" s="3">
        <v>0.13497312903225805</v>
      </c>
      <c r="H609" s="7">
        <v>1000.2581311306144</v>
      </c>
      <c r="I609" s="4">
        <v>135.00796979865771</v>
      </c>
      <c r="J609">
        <v>371.904</v>
      </c>
      <c r="K609" t="s">
        <v>44</v>
      </c>
      <c r="L609" t="s">
        <v>72</v>
      </c>
      <c r="M609" t="s">
        <v>126</v>
      </c>
      <c r="N609" s="2">
        <v>41337</v>
      </c>
      <c r="O609" s="2">
        <v>46917</v>
      </c>
      <c r="P609" t="s">
        <v>24</v>
      </c>
      <c r="Q609">
        <v>0.08</v>
      </c>
      <c r="R609" s="5">
        <f t="shared" si="28"/>
        <v>0.08</v>
      </c>
      <c r="S609" s="6" t="str">
        <f t="shared" si="29"/>
        <v/>
      </c>
      <c r="T609">
        <f>ROUND(INT(表1[[#This Row],[合同结束日期]]-表1[[#This Row],[合同起始日期]])/365,1)</f>
        <v>15.3</v>
      </c>
    </row>
    <row r="610" spans="1:20">
      <c r="A610" s="1">
        <v>41699</v>
      </c>
      <c r="B610" t="s">
        <v>185</v>
      </c>
      <c r="C610">
        <f t="shared" si="27"/>
        <v>0</v>
      </c>
      <c r="D610" t="s">
        <v>274</v>
      </c>
      <c r="E610" s="4">
        <v>94170.3</v>
      </c>
      <c r="F610" s="4">
        <v>30454.675019999999</v>
      </c>
      <c r="G610" s="3">
        <v>0.32339999999999997</v>
      </c>
      <c r="H610" s="7">
        <v>834.843085106383</v>
      </c>
      <c r="I610" s="4">
        <v>269.98825372340423</v>
      </c>
      <c r="J610">
        <v>112.8</v>
      </c>
      <c r="K610" t="s">
        <v>66</v>
      </c>
      <c r="L610" t="s">
        <v>66</v>
      </c>
      <c r="M610" t="s">
        <v>66</v>
      </c>
      <c r="N610" s="2">
        <v>41520</v>
      </c>
      <c r="O610" s="2">
        <v>42294</v>
      </c>
      <c r="P610" t="s">
        <v>24</v>
      </c>
      <c r="Q610" t="s">
        <v>195</v>
      </c>
      <c r="R610" s="5" t="str">
        <f t="shared" si="28"/>
        <v>0.09</v>
      </c>
      <c r="S610" s="6" t="str">
        <f t="shared" si="29"/>
        <v>0.</v>
      </c>
      <c r="T610">
        <f>ROUND(INT(表1[[#This Row],[合同结束日期]]-表1[[#This Row],[合同起始日期]])/365,1)</f>
        <v>2.1</v>
      </c>
    </row>
    <row r="611" spans="1:20">
      <c r="A611" s="1">
        <v>41699</v>
      </c>
      <c r="B611" t="s">
        <v>185</v>
      </c>
      <c r="C611">
        <f t="shared" si="27"/>
        <v>0</v>
      </c>
      <c r="D611" t="s">
        <v>254</v>
      </c>
      <c r="E611" s="4">
        <v>337247.62799999997</v>
      </c>
      <c r="F611" s="4">
        <v>39390.522950400002</v>
      </c>
      <c r="G611" s="3">
        <v>0.11680000000000001</v>
      </c>
      <c r="H611" s="7">
        <v>2977.1153601694914</v>
      </c>
      <c r="I611" s="4">
        <v>347.72707406779665</v>
      </c>
      <c r="J611">
        <v>113.28</v>
      </c>
      <c r="K611" t="s">
        <v>44</v>
      </c>
      <c r="L611" t="s">
        <v>46</v>
      </c>
      <c r="M611" t="s">
        <v>45</v>
      </c>
      <c r="N611" s="2">
        <v>41443</v>
      </c>
      <c r="O611" s="2">
        <v>43298</v>
      </c>
      <c r="P611" t="s">
        <v>24</v>
      </c>
      <c r="Q611" t="s">
        <v>19</v>
      </c>
      <c r="R611" s="5" t="str">
        <f t="shared" si="28"/>
        <v>0.1</v>
      </c>
      <c r="S611" s="6" t="str">
        <f t="shared" si="29"/>
        <v/>
      </c>
      <c r="T611">
        <f>ROUND(INT(表1[[#This Row],[合同结束日期]]-表1[[#This Row],[合同起始日期]])/365,1)</f>
        <v>5.0999999999999996</v>
      </c>
    </row>
    <row r="612" spans="1:20">
      <c r="A612" s="1">
        <v>41699</v>
      </c>
      <c r="B612" t="s">
        <v>185</v>
      </c>
      <c r="C612">
        <f t="shared" si="27"/>
        <v>0</v>
      </c>
      <c r="D612" t="s">
        <v>283</v>
      </c>
      <c r="E612" s="4">
        <v>126048</v>
      </c>
      <c r="F612" s="4">
        <v>15302.227200000001</v>
      </c>
      <c r="G612" s="3">
        <v>0.12140000000000001</v>
      </c>
      <c r="H612" s="7">
        <v>4376.666666666667</v>
      </c>
      <c r="I612" s="4">
        <v>531.3273333333334</v>
      </c>
      <c r="J612">
        <v>28.799999999999997</v>
      </c>
      <c r="K612" t="s">
        <v>44</v>
      </c>
      <c r="L612" t="s">
        <v>46</v>
      </c>
      <c r="M612" t="s">
        <v>45</v>
      </c>
      <c r="N612" s="2">
        <v>41545</v>
      </c>
      <c r="O612" s="2">
        <v>42274</v>
      </c>
      <c r="P612" t="s">
        <v>24</v>
      </c>
      <c r="Q612" t="s">
        <v>48</v>
      </c>
      <c r="R612" s="5" t="str">
        <f t="shared" si="28"/>
        <v>0.11</v>
      </c>
      <c r="S612" s="6" t="str">
        <f t="shared" si="29"/>
        <v/>
      </c>
      <c r="T612">
        <f>ROUND(INT(表1[[#This Row],[合同结束日期]]-表1[[#This Row],[合同起始日期]])/365,1)</f>
        <v>2</v>
      </c>
    </row>
    <row r="613" spans="1:20">
      <c r="A613" s="1">
        <v>41699</v>
      </c>
      <c r="B613" t="s">
        <v>185</v>
      </c>
      <c r="C613">
        <f t="shared" si="27"/>
        <v>0</v>
      </c>
      <c r="D613" t="s">
        <v>294</v>
      </c>
      <c r="E613" s="4">
        <v>36306</v>
      </c>
      <c r="F613" s="4">
        <v>14398.959600000002</v>
      </c>
      <c r="G613" s="3">
        <v>0.39660000000000006</v>
      </c>
      <c r="H613" s="7">
        <v>756.375</v>
      </c>
      <c r="I613" s="4">
        <v>299.97832500000004</v>
      </c>
      <c r="J613">
        <v>48</v>
      </c>
      <c r="K613" t="s">
        <v>44</v>
      </c>
      <c r="L613" t="s">
        <v>46</v>
      </c>
      <c r="M613" t="s">
        <v>45</v>
      </c>
      <c r="N613" s="2">
        <v>41549</v>
      </c>
      <c r="O613" s="2">
        <v>42278</v>
      </c>
      <c r="P613" t="s">
        <v>14</v>
      </c>
      <c r="Q613" t="s">
        <v>37</v>
      </c>
      <c r="R613" s="5" t="str">
        <f t="shared" si="28"/>
        <v>0.</v>
      </c>
      <c r="S613" s="6" t="str">
        <f t="shared" si="29"/>
        <v/>
      </c>
      <c r="T613">
        <f>ROUND(INT(表1[[#This Row],[合同结束日期]]-表1[[#This Row],[合同起始日期]])/365,1)</f>
        <v>2</v>
      </c>
    </row>
    <row r="614" spans="1:20">
      <c r="A614" s="1">
        <v>41699</v>
      </c>
      <c r="B614" t="s">
        <v>185</v>
      </c>
      <c r="C614">
        <f t="shared" si="27"/>
        <v>0</v>
      </c>
      <c r="D614" t="s">
        <v>255</v>
      </c>
      <c r="E614" s="4">
        <v>135508.79999999999</v>
      </c>
      <c r="F614" s="4">
        <v>19662.326880000001</v>
      </c>
      <c r="G614" s="3">
        <v>0.14510000000000001</v>
      </c>
      <c r="H614" s="7">
        <v>3321.2941176470586</v>
      </c>
      <c r="I614" s="4">
        <v>481.91977647058826</v>
      </c>
      <c r="J614">
        <v>40.799999999999997</v>
      </c>
      <c r="K614" t="s">
        <v>44</v>
      </c>
      <c r="L614" t="s">
        <v>46</v>
      </c>
      <c r="M614" t="s">
        <v>187</v>
      </c>
      <c r="N614" s="2">
        <v>41456</v>
      </c>
      <c r="O614" s="2">
        <v>42190</v>
      </c>
      <c r="P614" t="s">
        <v>24</v>
      </c>
      <c r="Q614" t="s">
        <v>28</v>
      </c>
      <c r="R614" s="5" t="str">
        <f t="shared" si="28"/>
        <v>0.13</v>
      </c>
      <c r="S614" s="6" t="str">
        <f t="shared" si="29"/>
        <v/>
      </c>
      <c r="T614">
        <f>ROUND(INT(表1[[#This Row],[合同结束日期]]-表1[[#This Row],[合同起始日期]])/365,1)</f>
        <v>2</v>
      </c>
    </row>
    <row r="615" spans="1:20">
      <c r="A615" s="1">
        <v>41699</v>
      </c>
      <c r="B615" t="s">
        <v>185</v>
      </c>
      <c r="C615">
        <f t="shared" si="27"/>
        <v>0</v>
      </c>
      <c r="D615" t="s">
        <v>307</v>
      </c>
      <c r="E615" s="4">
        <v>75922.8</v>
      </c>
      <c r="F615" s="4">
        <v>15602.135399999999</v>
      </c>
      <c r="G615" s="3">
        <v>0.20549999999999999</v>
      </c>
      <c r="H615" s="7">
        <v>1757.4722222222224</v>
      </c>
      <c r="I615" s="4">
        <v>361.16054166666669</v>
      </c>
      <c r="J615">
        <v>43.199999999999996</v>
      </c>
      <c r="K615" t="s">
        <v>66</v>
      </c>
      <c r="L615" t="s">
        <v>66</v>
      </c>
      <c r="M615" t="s">
        <v>66</v>
      </c>
      <c r="N615" s="2">
        <v>41635</v>
      </c>
      <c r="O615" s="2">
        <v>41999</v>
      </c>
      <c r="P615" t="s">
        <v>24</v>
      </c>
      <c r="Q615" t="s">
        <v>195</v>
      </c>
      <c r="R615" s="5" t="str">
        <f t="shared" si="28"/>
        <v>0.09</v>
      </c>
      <c r="S615" s="6" t="str">
        <f t="shared" si="29"/>
        <v>0.</v>
      </c>
      <c r="T615">
        <f>ROUND(INT(表1[[#This Row],[合同结束日期]]-表1[[#This Row],[合同起始日期]])/365,1)</f>
        <v>1</v>
      </c>
    </row>
    <row r="616" spans="1:20">
      <c r="A616" s="1">
        <v>41699</v>
      </c>
      <c r="B616" t="s">
        <v>185</v>
      </c>
      <c r="C616">
        <f t="shared" si="27"/>
        <v>0</v>
      </c>
      <c r="D616" t="s">
        <v>284</v>
      </c>
      <c r="E616" s="4">
        <v>25936.799999999999</v>
      </c>
      <c r="F616" s="4">
        <v>5999.1818399999993</v>
      </c>
      <c r="G616" s="3">
        <v>0.23129999999999998</v>
      </c>
      <c r="H616" s="7">
        <v>1801.1666666666667</v>
      </c>
      <c r="I616" s="4">
        <v>416.60984999999999</v>
      </c>
      <c r="J616">
        <v>14.399999999999999</v>
      </c>
      <c r="K616" t="s">
        <v>76</v>
      </c>
      <c r="L616" t="s">
        <v>276</v>
      </c>
      <c r="M616" t="s">
        <v>276</v>
      </c>
      <c r="N616" s="2">
        <v>41516</v>
      </c>
      <c r="O616" s="2">
        <v>41880</v>
      </c>
      <c r="P616" t="s">
        <v>14</v>
      </c>
      <c r="Q616" t="s">
        <v>37</v>
      </c>
      <c r="R616" s="5" t="str">
        <f t="shared" si="28"/>
        <v>0.</v>
      </c>
      <c r="S616" s="6" t="str">
        <f t="shared" si="29"/>
        <v/>
      </c>
      <c r="T616">
        <f>ROUND(INT(表1[[#This Row],[合同结束日期]]-表1[[#This Row],[合同起始日期]])/365,1)</f>
        <v>1</v>
      </c>
    </row>
    <row r="617" spans="1:20">
      <c r="A617" s="1">
        <v>41699</v>
      </c>
      <c r="B617" t="s">
        <v>185</v>
      </c>
      <c r="C617">
        <f t="shared" si="27"/>
        <v>0</v>
      </c>
      <c r="D617" t="s">
        <v>285</v>
      </c>
      <c r="E617" s="4">
        <v>15019.199999999999</v>
      </c>
      <c r="F617" s="4">
        <v>9600.2726399999992</v>
      </c>
      <c r="G617" s="3">
        <v>0.63919999999999999</v>
      </c>
      <c r="H617" s="7">
        <v>2086</v>
      </c>
      <c r="I617" s="4">
        <v>1333.3712</v>
      </c>
      <c r="J617">
        <v>7.1999999999999993</v>
      </c>
      <c r="K617" t="s">
        <v>60</v>
      </c>
      <c r="L617" t="s">
        <v>61</v>
      </c>
      <c r="M617" t="s">
        <v>58</v>
      </c>
      <c r="N617" s="2">
        <v>41531</v>
      </c>
      <c r="O617" s="2">
        <v>41895</v>
      </c>
      <c r="P617" t="s">
        <v>24</v>
      </c>
      <c r="Q617" t="s">
        <v>30</v>
      </c>
      <c r="R617" s="5" t="str">
        <f t="shared" si="28"/>
        <v>0.18</v>
      </c>
      <c r="S617" s="6" t="str">
        <f t="shared" si="29"/>
        <v/>
      </c>
      <c r="T617">
        <f>ROUND(INT(表1[[#This Row],[合同结束日期]]-表1[[#This Row],[合同起始日期]])/365,1)</f>
        <v>1</v>
      </c>
    </row>
    <row r="618" spans="1:20">
      <c r="A618" s="1">
        <v>41699</v>
      </c>
      <c r="B618" t="s">
        <v>185</v>
      </c>
      <c r="C618">
        <f t="shared" si="27"/>
        <v>0</v>
      </c>
      <c r="D618" t="s">
        <v>270</v>
      </c>
      <c r="E618" s="4">
        <v>42231.24</v>
      </c>
      <c r="F618" s="4">
        <v>6934.3696080000009</v>
      </c>
      <c r="G618" s="3">
        <v>0.16420000000000004</v>
      </c>
      <c r="H618" s="7">
        <v>2932.7250000000004</v>
      </c>
      <c r="I618" s="4">
        <v>481.55344500000012</v>
      </c>
      <c r="J618">
        <v>14.399999999999999</v>
      </c>
      <c r="K618" t="s">
        <v>11</v>
      </c>
      <c r="L618" t="s">
        <v>13</v>
      </c>
      <c r="M618" t="s">
        <v>34</v>
      </c>
      <c r="N618" s="2">
        <v>41497</v>
      </c>
      <c r="O618" s="2">
        <v>41861</v>
      </c>
      <c r="P618" t="s">
        <v>24</v>
      </c>
      <c r="Q618" t="s">
        <v>25</v>
      </c>
      <c r="R618" s="5" t="str">
        <f t="shared" si="28"/>
        <v>0.15</v>
      </c>
      <c r="S618" s="6" t="str">
        <f t="shared" si="29"/>
        <v/>
      </c>
      <c r="T618">
        <f>ROUND(INT(表1[[#This Row],[合同结束日期]]-表1[[#This Row],[合同起始日期]])/365,1)</f>
        <v>1</v>
      </c>
    </row>
    <row r="619" spans="1:20">
      <c r="A619" s="1">
        <v>41699</v>
      </c>
      <c r="B619" t="s">
        <v>185</v>
      </c>
      <c r="C619">
        <f t="shared" si="27"/>
        <v>0</v>
      </c>
      <c r="D619" t="s">
        <v>286</v>
      </c>
      <c r="E619" s="4">
        <v>51356.4</v>
      </c>
      <c r="F619" s="4">
        <v>5397.5576399999991</v>
      </c>
      <c r="G619" s="3">
        <v>0.10509999999999999</v>
      </c>
      <c r="H619" s="7">
        <v>3566.416666666667</v>
      </c>
      <c r="I619" s="4">
        <v>374.83039166666663</v>
      </c>
      <c r="J619">
        <v>14.399999999999999</v>
      </c>
      <c r="K619" t="s">
        <v>60</v>
      </c>
      <c r="L619" t="s">
        <v>61</v>
      </c>
      <c r="M619" t="s">
        <v>234</v>
      </c>
      <c r="N619" s="2">
        <v>41523</v>
      </c>
      <c r="O619" s="2">
        <v>41887</v>
      </c>
      <c r="P619" t="s">
        <v>14</v>
      </c>
      <c r="Q619" t="s">
        <v>37</v>
      </c>
      <c r="R619" s="5" t="str">
        <f t="shared" si="28"/>
        <v>0.</v>
      </c>
      <c r="S619" s="6" t="str">
        <f t="shared" si="29"/>
        <v/>
      </c>
      <c r="T619">
        <f>ROUND(INT(表1[[#This Row],[合同结束日期]]-表1[[#This Row],[合同起始日期]])/365,1)</f>
        <v>1</v>
      </c>
    </row>
    <row r="620" spans="1:20">
      <c r="A620" s="1">
        <v>41699</v>
      </c>
      <c r="B620" t="s">
        <v>185</v>
      </c>
      <c r="C620">
        <f t="shared" si="27"/>
        <v>0</v>
      </c>
      <c r="D620" t="s">
        <v>271</v>
      </c>
      <c r="E620" s="4">
        <v>37885.919999999998</v>
      </c>
      <c r="F620" s="4">
        <v>6599.727264000001</v>
      </c>
      <c r="G620" s="3">
        <v>0.17420000000000002</v>
      </c>
      <c r="H620" s="7">
        <v>2630.9666666666667</v>
      </c>
      <c r="I620" s="4">
        <v>458.31439333333344</v>
      </c>
      <c r="J620">
        <v>14.399999999999999</v>
      </c>
      <c r="K620" t="s">
        <v>60</v>
      </c>
      <c r="L620" t="s">
        <v>116</v>
      </c>
      <c r="M620" t="s">
        <v>145</v>
      </c>
      <c r="N620" s="2">
        <v>41487</v>
      </c>
      <c r="O620" s="2">
        <v>41851</v>
      </c>
      <c r="P620" t="s">
        <v>14</v>
      </c>
      <c r="Q620" t="s">
        <v>37</v>
      </c>
      <c r="R620" s="5" t="str">
        <f t="shared" si="28"/>
        <v>0.</v>
      </c>
      <c r="S620" s="6" t="str">
        <f t="shared" si="29"/>
        <v/>
      </c>
      <c r="T620">
        <f>ROUND(INT(表1[[#This Row],[合同结束日期]]-表1[[#This Row],[合同起始日期]])/365,1)</f>
        <v>1</v>
      </c>
    </row>
    <row r="621" spans="1:20">
      <c r="A621" s="1">
        <v>41699</v>
      </c>
      <c r="B621" t="s">
        <v>185</v>
      </c>
      <c r="C621">
        <f t="shared" si="27"/>
        <v>0</v>
      </c>
      <c r="D621" t="s">
        <v>272</v>
      </c>
      <c r="E621" s="4">
        <v>38223.599999999999</v>
      </c>
      <c r="F621" s="4">
        <v>6601.2157200000001</v>
      </c>
      <c r="G621" s="3">
        <v>0.17270000000000002</v>
      </c>
      <c r="H621" s="7">
        <v>2654.416666666667</v>
      </c>
      <c r="I621" s="4">
        <v>458.41775833333338</v>
      </c>
      <c r="J621">
        <v>14.399999999999999</v>
      </c>
      <c r="K621" t="s">
        <v>11</v>
      </c>
      <c r="L621" t="s">
        <v>12</v>
      </c>
      <c r="M621" t="s">
        <v>110</v>
      </c>
      <c r="N621" s="2">
        <v>41509</v>
      </c>
      <c r="O621" s="2">
        <v>41873</v>
      </c>
      <c r="P621" t="s">
        <v>14</v>
      </c>
      <c r="Q621" t="s">
        <v>37</v>
      </c>
      <c r="R621" s="5" t="str">
        <f t="shared" si="28"/>
        <v>0.</v>
      </c>
      <c r="S621" s="6" t="str">
        <f t="shared" si="29"/>
        <v/>
      </c>
      <c r="T621">
        <f>ROUND(INT(表1[[#This Row],[合同结束日期]]-表1[[#This Row],[合同起始日期]])/365,1)</f>
        <v>1</v>
      </c>
    </row>
    <row r="622" spans="1:20">
      <c r="A622" s="1">
        <v>41699</v>
      </c>
      <c r="B622" t="s">
        <v>185</v>
      </c>
      <c r="C622">
        <f t="shared" si="27"/>
        <v>0</v>
      </c>
      <c r="D622" t="s">
        <v>287</v>
      </c>
      <c r="E622" s="4">
        <v>32366.399999999998</v>
      </c>
      <c r="F622" s="4">
        <v>6000.7305599999991</v>
      </c>
      <c r="G622" s="3">
        <v>0.18539999999999998</v>
      </c>
      <c r="H622" s="7">
        <v>1798.1333333333332</v>
      </c>
      <c r="I622" s="4">
        <v>333.37391999999994</v>
      </c>
      <c r="J622">
        <v>18</v>
      </c>
      <c r="K622" t="s">
        <v>11</v>
      </c>
      <c r="L622" t="s">
        <v>12</v>
      </c>
      <c r="M622" t="s">
        <v>288</v>
      </c>
      <c r="N622" s="2">
        <v>41522</v>
      </c>
      <c r="O622" s="2">
        <v>41886</v>
      </c>
      <c r="P622" t="s">
        <v>14</v>
      </c>
      <c r="Q622" t="s">
        <v>37</v>
      </c>
      <c r="R622" s="5" t="str">
        <f t="shared" si="28"/>
        <v>0.</v>
      </c>
      <c r="S622" s="6" t="str">
        <f t="shared" si="29"/>
        <v/>
      </c>
      <c r="T622">
        <f>ROUND(INT(表1[[#This Row],[合同结束日期]]-表1[[#This Row],[合同起始日期]])/365,1)</f>
        <v>1</v>
      </c>
    </row>
    <row r="623" spans="1:20">
      <c r="A623" s="1">
        <v>41699</v>
      </c>
      <c r="B623" t="s">
        <v>185</v>
      </c>
      <c r="C623">
        <f t="shared" si="27"/>
        <v>0</v>
      </c>
      <c r="D623" t="s">
        <v>289</v>
      </c>
      <c r="E623" s="4">
        <v>10320</v>
      </c>
      <c r="F623" s="4">
        <v>0</v>
      </c>
      <c r="G623" s="3">
        <v>0</v>
      </c>
      <c r="H623" s="7">
        <v>86</v>
      </c>
      <c r="I623" s="4">
        <v>0</v>
      </c>
      <c r="J623">
        <v>120</v>
      </c>
      <c r="K623" t="s">
        <v>60</v>
      </c>
      <c r="L623" t="s">
        <v>61</v>
      </c>
      <c r="M623" t="s">
        <v>60</v>
      </c>
      <c r="N623" s="2">
        <v>41525</v>
      </c>
      <c r="O623" s="2">
        <v>41889</v>
      </c>
      <c r="P623" t="s">
        <v>24</v>
      </c>
      <c r="Q623" t="s">
        <v>37</v>
      </c>
      <c r="R623" s="5" t="str">
        <f t="shared" si="28"/>
        <v>0.</v>
      </c>
      <c r="S623" s="6" t="str">
        <f t="shared" si="29"/>
        <v/>
      </c>
      <c r="T623">
        <f>ROUND(INT(表1[[#This Row],[合同结束日期]]-表1[[#This Row],[合同起始日期]])/365,1)</f>
        <v>1</v>
      </c>
    </row>
    <row r="624" spans="1:20">
      <c r="A624" s="1">
        <v>41699</v>
      </c>
      <c r="B624" t="s">
        <v>185</v>
      </c>
      <c r="C624">
        <f t="shared" si="27"/>
        <v>0</v>
      </c>
      <c r="D624" t="s">
        <v>273</v>
      </c>
      <c r="E624" s="4">
        <v>197796</v>
      </c>
      <c r="F624" s="4">
        <v>17801.64</v>
      </c>
      <c r="G624" s="3">
        <v>0.09</v>
      </c>
      <c r="H624" s="7">
        <v>2354.7142857142858</v>
      </c>
      <c r="I624" s="4">
        <v>211.9242857142857</v>
      </c>
      <c r="J624">
        <v>84</v>
      </c>
      <c r="K624" t="s">
        <v>44</v>
      </c>
      <c r="L624" t="s">
        <v>46</v>
      </c>
      <c r="M624" t="s">
        <v>187</v>
      </c>
      <c r="N624" s="2">
        <v>41502</v>
      </c>
      <c r="O624" s="2">
        <v>42597</v>
      </c>
      <c r="P624" t="s">
        <v>18</v>
      </c>
      <c r="Q624" t="s">
        <v>123</v>
      </c>
      <c r="R624" s="5" t="str">
        <f t="shared" si="28"/>
        <v>0.09</v>
      </c>
      <c r="S624" s="6" t="str">
        <f t="shared" si="29"/>
        <v/>
      </c>
      <c r="T624">
        <f>ROUND(INT(表1[[#This Row],[合同结束日期]]-表1[[#This Row],[合同起始日期]])/365,1)</f>
        <v>3</v>
      </c>
    </row>
    <row r="625" spans="1:20">
      <c r="A625" s="1">
        <v>41699</v>
      </c>
      <c r="B625" t="s">
        <v>185</v>
      </c>
      <c r="C625">
        <f t="shared" si="27"/>
        <v>0</v>
      </c>
      <c r="D625" t="s">
        <v>290</v>
      </c>
      <c r="E625" s="4">
        <v>11494.8</v>
      </c>
      <c r="F625" s="4">
        <v>7200.3427199999987</v>
      </c>
      <c r="G625" s="3">
        <v>0.62639999999999996</v>
      </c>
      <c r="H625" s="7">
        <v>798.25</v>
      </c>
      <c r="I625" s="4">
        <v>500.02379999999994</v>
      </c>
      <c r="J625">
        <v>14.399999999999999</v>
      </c>
      <c r="K625" t="s">
        <v>60</v>
      </c>
      <c r="L625" t="s">
        <v>61</v>
      </c>
      <c r="M625" t="s">
        <v>197</v>
      </c>
      <c r="N625" s="2">
        <v>41542</v>
      </c>
      <c r="O625" s="2">
        <v>41906</v>
      </c>
      <c r="P625" t="s">
        <v>24</v>
      </c>
      <c r="Q625" t="s">
        <v>59</v>
      </c>
      <c r="R625" s="5" t="str">
        <f t="shared" si="28"/>
        <v>0.16</v>
      </c>
      <c r="S625" s="6" t="str">
        <f t="shared" si="29"/>
        <v/>
      </c>
      <c r="T625">
        <f>ROUND(INT(表1[[#This Row],[合同结束日期]]-表1[[#This Row],[合同起始日期]])/365,1)</f>
        <v>1</v>
      </c>
    </row>
    <row r="626" spans="1:20">
      <c r="A626" s="1">
        <v>41699</v>
      </c>
      <c r="B626" t="s">
        <v>185</v>
      </c>
      <c r="C626">
        <f t="shared" si="27"/>
        <v>0</v>
      </c>
      <c r="D626" t="s">
        <v>314</v>
      </c>
      <c r="E626" s="4">
        <v>5564.8799999999992</v>
      </c>
      <c r="F626" s="4">
        <v>0</v>
      </c>
      <c r="G626" s="3">
        <v>0</v>
      </c>
      <c r="H626" s="7">
        <v>309.15999999999997</v>
      </c>
      <c r="I626" s="4">
        <v>0</v>
      </c>
      <c r="J626">
        <v>18</v>
      </c>
      <c r="K626" t="s">
        <v>76</v>
      </c>
      <c r="L626" t="s">
        <v>276</v>
      </c>
      <c r="M626" t="s">
        <v>276</v>
      </c>
      <c r="N626" s="2">
        <v>41727</v>
      </c>
      <c r="O626" s="2">
        <v>42091</v>
      </c>
      <c r="P626" t="s">
        <v>24</v>
      </c>
      <c r="Q626">
        <v>0.14000000000000001</v>
      </c>
      <c r="R626" s="5">
        <f t="shared" si="28"/>
        <v>0.14000000000000001</v>
      </c>
      <c r="S626" s="6" t="str">
        <f t="shared" si="29"/>
        <v/>
      </c>
      <c r="T626">
        <f>ROUND(INT(表1[[#This Row],[合同结束日期]]-表1[[#This Row],[合同起始日期]])/365,1)</f>
        <v>1</v>
      </c>
    </row>
    <row r="627" spans="1:20">
      <c r="A627" s="1">
        <v>41730</v>
      </c>
      <c r="B627" t="s">
        <v>185</v>
      </c>
      <c r="C627">
        <f t="shared" si="27"/>
        <v>0</v>
      </c>
      <c r="D627" t="s">
        <v>186</v>
      </c>
      <c r="E627" s="4">
        <v>186976.8</v>
      </c>
      <c r="F627" s="4">
        <v>29542.3344</v>
      </c>
      <c r="G627" s="3">
        <v>0.158</v>
      </c>
      <c r="H627" s="7">
        <v>6232.5599999999995</v>
      </c>
      <c r="I627" s="4">
        <v>984.74447999999995</v>
      </c>
      <c r="J627">
        <v>30</v>
      </c>
      <c r="K627" t="s">
        <v>44</v>
      </c>
      <c r="L627" t="s">
        <v>46</v>
      </c>
      <c r="M627" t="s">
        <v>187</v>
      </c>
      <c r="N627" s="2">
        <v>41327</v>
      </c>
      <c r="O627" s="2">
        <v>42133</v>
      </c>
      <c r="P627" t="s">
        <v>24</v>
      </c>
      <c r="Q627" t="s">
        <v>25</v>
      </c>
      <c r="R627" s="5" t="str">
        <f t="shared" si="28"/>
        <v>0.15</v>
      </c>
      <c r="S627" s="6" t="str">
        <f t="shared" si="29"/>
        <v/>
      </c>
      <c r="T627">
        <f>ROUND(INT(表1[[#This Row],[合同结束日期]]-表1[[#This Row],[合同起始日期]])/365,1)</f>
        <v>2.2000000000000002</v>
      </c>
    </row>
    <row r="628" spans="1:20">
      <c r="A628" s="1">
        <v>41730</v>
      </c>
      <c r="B628" t="s">
        <v>185</v>
      </c>
      <c r="C628">
        <f t="shared" si="27"/>
        <v>0</v>
      </c>
      <c r="D628" t="s">
        <v>188</v>
      </c>
      <c r="E628" s="4">
        <v>48097.2</v>
      </c>
      <c r="F628" s="4">
        <v>12851.571840000001</v>
      </c>
      <c r="G628" s="3">
        <v>0.26720000000000005</v>
      </c>
      <c r="H628" s="7">
        <v>785.9019607843137</v>
      </c>
      <c r="I628" s="4">
        <v>209.99300392156866</v>
      </c>
      <c r="J628">
        <v>61.199999999999996</v>
      </c>
      <c r="K628" t="s">
        <v>44</v>
      </c>
      <c r="L628" t="s">
        <v>46</v>
      </c>
      <c r="M628" t="s">
        <v>187</v>
      </c>
      <c r="N628" s="2">
        <v>41337</v>
      </c>
      <c r="O628" s="2">
        <v>42499</v>
      </c>
      <c r="P628" t="s">
        <v>24</v>
      </c>
      <c r="Q628" t="s">
        <v>48</v>
      </c>
      <c r="R628" s="5" t="str">
        <f t="shared" si="28"/>
        <v>0.11</v>
      </c>
      <c r="S628" s="6" t="str">
        <f t="shared" si="29"/>
        <v/>
      </c>
      <c r="T628">
        <f>ROUND(INT(表1[[#This Row],[合同结束日期]]-表1[[#This Row],[合同起始日期]])/365,1)</f>
        <v>3.2</v>
      </c>
    </row>
    <row r="629" spans="1:20">
      <c r="A629" s="1">
        <v>41730</v>
      </c>
      <c r="B629" t="s">
        <v>185</v>
      </c>
      <c r="C629">
        <f t="shared" si="27"/>
        <v>0</v>
      </c>
      <c r="D629" t="s">
        <v>189</v>
      </c>
      <c r="E629" s="4">
        <v>137881.19999999998</v>
      </c>
      <c r="F629" s="4">
        <v>21605.984039999999</v>
      </c>
      <c r="G629" s="3">
        <v>0.15670000000000001</v>
      </c>
      <c r="H629" s="7">
        <v>1595.8472222222222</v>
      </c>
      <c r="I629" s="4">
        <v>250.06925972222223</v>
      </c>
      <c r="J629">
        <v>86.399999999999991</v>
      </c>
      <c r="K629" t="s">
        <v>44</v>
      </c>
      <c r="L629" t="s">
        <v>46</v>
      </c>
      <c r="M629" t="s">
        <v>187</v>
      </c>
      <c r="N629" s="2">
        <v>41298</v>
      </c>
      <c r="O629" s="2">
        <v>42499</v>
      </c>
      <c r="P629" t="s">
        <v>24</v>
      </c>
      <c r="Q629" t="s">
        <v>65</v>
      </c>
      <c r="R629" s="5" t="str">
        <f t="shared" si="28"/>
        <v>0.12</v>
      </c>
      <c r="S629" s="6" t="str">
        <f t="shared" si="29"/>
        <v/>
      </c>
      <c r="T629">
        <f>ROUND(INT(表1[[#This Row],[合同结束日期]]-表1[[#This Row],[合同起始日期]])/365,1)</f>
        <v>3.3</v>
      </c>
    </row>
    <row r="630" spans="1:20">
      <c r="A630" s="1">
        <v>41730</v>
      </c>
      <c r="B630" t="s">
        <v>185</v>
      </c>
      <c r="C630">
        <f t="shared" si="27"/>
        <v>0</v>
      </c>
      <c r="D630" t="s">
        <v>190</v>
      </c>
      <c r="E630" s="4">
        <v>94971.599999999991</v>
      </c>
      <c r="F630" s="4">
        <v>26781.991199999997</v>
      </c>
      <c r="G630" s="3">
        <v>0.28199999999999997</v>
      </c>
      <c r="H630" s="7">
        <v>1099.2083333333333</v>
      </c>
      <c r="I630" s="4">
        <v>309.97674999999998</v>
      </c>
      <c r="J630">
        <v>86.399999999999991</v>
      </c>
      <c r="K630" t="s">
        <v>44</v>
      </c>
      <c r="L630" t="s">
        <v>46</v>
      </c>
      <c r="M630" t="s">
        <v>45</v>
      </c>
      <c r="N630" s="2">
        <v>41282</v>
      </c>
      <c r="O630" s="2">
        <v>43229</v>
      </c>
      <c r="P630" t="s">
        <v>24</v>
      </c>
      <c r="Q630" t="s">
        <v>59</v>
      </c>
      <c r="R630" s="5" t="str">
        <f t="shared" si="28"/>
        <v>0.16</v>
      </c>
      <c r="S630" s="6" t="str">
        <f t="shared" si="29"/>
        <v/>
      </c>
      <c r="T630">
        <f>ROUND(INT(表1[[#This Row],[合同结束日期]]-表1[[#This Row],[合同起始日期]])/365,1)</f>
        <v>5.3</v>
      </c>
    </row>
    <row r="631" spans="1:20">
      <c r="A631" s="1">
        <v>41730</v>
      </c>
      <c r="B631" t="s">
        <v>185</v>
      </c>
      <c r="C631">
        <f t="shared" si="27"/>
        <v>0</v>
      </c>
      <c r="D631" t="s">
        <v>250</v>
      </c>
      <c r="E631" s="4">
        <v>59144.399999999994</v>
      </c>
      <c r="F631" s="4">
        <v>30885.205679999999</v>
      </c>
      <c r="G631" s="3">
        <v>0.5222</v>
      </c>
      <c r="H631" s="7">
        <v>344.66433566433562</v>
      </c>
      <c r="I631" s="4">
        <v>179.98371608391608</v>
      </c>
      <c r="J631">
        <v>171.6</v>
      </c>
      <c r="K631" t="s">
        <v>60</v>
      </c>
      <c r="L631" t="s">
        <v>116</v>
      </c>
      <c r="M631" t="s">
        <v>251</v>
      </c>
      <c r="N631" s="2">
        <v>41423</v>
      </c>
      <c r="O631" s="2">
        <v>42182</v>
      </c>
      <c r="P631" t="s">
        <v>24</v>
      </c>
      <c r="Q631" t="s">
        <v>83</v>
      </c>
      <c r="R631" s="5" t="str">
        <f t="shared" si="28"/>
        <v>0.14</v>
      </c>
      <c r="S631" s="6" t="str">
        <f t="shared" si="29"/>
        <v/>
      </c>
      <c r="T631">
        <f>ROUND(INT(表1[[#This Row],[合同结束日期]]-表1[[#This Row],[合同起始日期]])/365,1)</f>
        <v>2.1</v>
      </c>
    </row>
    <row r="632" spans="1:20">
      <c r="A632" s="1">
        <v>41730</v>
      </c>
      <c r="B632" t="s">
        <v>185</v>
      </c>
      <c r="C632">
        <f t="shared" si="27"/>
        <v>0</v>
      </c>
      <c r="D632" t="s">
        <v>252</v>
      </c>
      <c r="E632" s="4">
        <v>138531.52799999999</v>
      </c>
      <c r="F632" s="4">
        <v>33025.916275199997</v>
      </c>
      <c r="G632" s="3">
        <v>0.2384</v>
      </c>
      <c r="H632" s="7">
        <v>671.17988372093021</v>
      </c>
      <c r="I632" s="4">
        <v>160.00928427906976</v>
      </c>
      <c r="J632">
        <v>206.4</v>
      </c>
      <c r="K632" t="s">
        <v>44</v>
      </c>
      <c r="L632" t="s">
        <v>46</v>
      </c>
      <c r="M632" t="s">
        <v>45</v>
      </c>
      <c r="N632" s="2">
        <v>41409</v>
      </c>
      <c r="O632" s="2">
        <v>42929</v>
      </c>
      <c r="P632" t="s">
        <v>24</v>
      </c>
      <c r="Q632" t="s">
        <v>19</v>
      </c>
      <c r="R632" s="5" t="str">
        <f t="shared" si="28"/>
        <v>0.1</v>
      </c>
      <c r="S632" s="6" t="str">
        <f t="shared" si="29"/>
        <v/>
      </c>
      <c r="T632">
        <f>ROUND(INT(表1[[#This Row],[合同结束日期]]-表1[[#This Row],[合同起始日期]])/365,1)</f>
        <v>4.2</v>
      </c>
    </row>
    <row r="633" spans="1:20">
      <c r="A633" s="1">
        <v>41730</v>
      </c>
      <c r="B633" t="s">
        <v>185</v>
      </c>
      <c r="C633">
        <f t="shared" si="27"/>
        <v>0</v>
      </c>
      <c r="D633" t="s">
        <v>281</v>
      </c>
      <c r="E633" s="4">
        <v>92061.48</v>
      </c>
      <c r="F633" s="4">
        <v>52125.209976000013</v>
      </c>
      <c r="G633" s="3">
        <v>0.56620000000000015</v>
      </c>
      <c r="H633" s="7">
        <v>423.85580110497239</v>
      </c>
      <c r="I633" s="4">
        <v>239.98715458563544</v>
      </c>
      <c r="J633">
        <v>217.2</v>
      </c>
      <c r="K633" t="s">
        <v>60</v>
      </c>
      <c r="L633" t="s">
        <v>116</v>
      </c>
      <c r="M633" t="s">
        <v>145</v>
      </c>
      <c r="N633" s="2">
        <v>41456</v>
      </c>
      <c r="O633" s="2">
        <v>42245</v>
      </c>
      <c r="P633" t="s">
        <v>24</v>
      </c>
      <c r="Q633" t="s">
        <v>83</v>
      </c>
      <c r="R633" s="5" t="str">
        <f t="shared" si="28"/>
        <v>0.14</v>
      </c>
      <c r="S633" s="6" t="str">
        <f t="shared" si="29"/>
        <v/>
      </c>
      <c r="T633">
        <f>ROUND(INT(表1[[#This Row],[合同结束日期]]-表1[[#This Row],[合同起始日期]])/365,1)</f>
        <v>2.2000000000000002</v>
      </c>
    </row>
    <row r="634" spans="1:20">
      <c r="A634" s="1">
        <v>41730</v>
      </c>
      <c r="B634" t="s">
        <v>185</v>
      </c>
      <c r="C634">
        <f t="shared" si="27"/>
        <v>0</v>
      </c>
      <c r="D634" t="s">
        <v>253</v>
      </c>
      <c r="E634" s="4">
        <v>107908.92000000003</v>
      </c>
      <c r="F634" s="4">
        <v>29189.362860000005</v>
      </c>
      <c r="G634" s="3">
        <v>0.27049999999999996</v>
      </c>
      <c r="H634" s="7">
        <v>702.53203125000016</v>
      </c>
      <c r="I634" s="4">
        <v>190.03491445312503</v>
      </c>
      <c r="J634">
        <v>153.6</v>
      </c>
      <c r="K634" t="s">
        <v>60</v>
      </c>
      <c r="L634" t="s">
        <v>116</v>
      </c>
      <c r="M634" t="s">
        <v>145</v>
      </c>
      <c r="N634" s="2">
        <v>41456</v>
      </c>
      <c r="O634" s="2">
        <v>42231</v>
      </c>
      <c r="P634" t="s">
        <v>18</v>
      </c>
      <c r="Q634" t="s">
        <v>25</v>
      </c>
      <c r="R634" s="5" t="str">
        <f t="shared" si="28"/>
        <v>0.15</v>
      </c>
      <c r="S634" s="6" t="str">
        <f t="shared" si="29"/>
        <v/>
      </c>
      <c r="T634">
        <f>ROUND(INT(表1[[#This Row],[合同结束日期]]-表1[[#This Row],[合同起始日期]])/365,1)</f>
        <v>2.1</v>
      </c>
    </row>
    <row r="635" spans="1:20">
      <c r="A635" s="1">
        <v>41730</v>
      </c>
      <c r="B635" t="s">
        <v>185</v>
      </c>
      <c r="C635">
        <f t="shared" si="27"/>
        <v>0</v>
      </c>
      <c r="D635" t="s">
        <v>191</v>
      </c>
      <c r="E635" s="4">
        <v>27372</v>
      </c>
      <c r="F635" s="4">
        <v>18719.710799999997</v>
      </c>
      <c r="G635" s="3">
        <v>0.68389999999999984</v>
      </c>
      <c r="H635" s="7">
        <v>380.16666666666669</v>
      </c>
      <c r="I635" s="4">
        <v>259.9959833333333</v>
      </c>
      <c r="J635">
        <v>72</v>
      </c>
      <c r="K635" t="s">
        <v>11</v>
      </c>
      <c r="L635" t="s">
        <v>12</v>
      </c>
      <c r="M635" t="s">
        <v>10</v>
      </c>
      <c r="N635" s="2">
        <v>41284</v>
      </c>
      <c r="O635" s="2">
        <v>42133</v>
      </c>
      <c r="P635" t="s">
        <v>24</v>
      </c>
      <c r="Q635" t="s">
        <v>59</v>
      </c>
      <c r="R635" s="5" t="str">
        <f t="shared" si="28"/>
        <v>0.16</v>
      </c>
      <c r="S635" s="6" t="str">
        <f t="shared" si="29"/>
        <v/>
      </c>
      <c r="T635">
        <f>ROUND(INT(表1[[#This Row],[合同结束日期]]-表1[[#This Row],[合同起始日期]])/365,1)</f>
        <v>2.2999999999999998</v>
      </c>
    </row>
    <row r="636" spans="1:20">
      <c r="A636" s="1">
        <v>41730</v>
      </c>
      <c r="B636" t="s">
        <v>185</v>
      </c>
      <c r="C636">
        <f t="shared" si="27"/>
        <v>0</v>
      </c>
      <c r="D636" t="s">
        <v>192</v>
      </c>
      <c r="E636" s="4">
        <v>157144.08000000002</v>
      </c>
      <c r="F636" s="4">
        <v>31915.962647999997</v>
      </c>
      <c r="G636" s="3">
        <v>0.20309999999999995</v>
      </c>
      <c r="H636" s="7">
        <v>1378.4568421052634</v>
      </c>
      <c r="I636" s="4">
        <v>279.96458463157893</v>
      </c>
      <c r="J636">
        <v>114</v>
      </c>
      <c r="K636" t="s">
        <v>11</v>
      </c>
      <c r="L636" t="s">
        <v>12</v>
      </c>
      <c r="M636" t="s">
        <v>193</v>
      </c>
      <c r="N636" s="2">
        <v>41358</v>
      </c>
      <c r="O636" s="2">
        <v>42133</v>
      </c>
      <c r="P636" t="s">
        <v>24</v>
      </c>
      <c r="Q636" t="s">
        <v>59</v>
      </c>
      <c r="R636" s="5" t="str">
        <f t="shared" si="28"/>
        <v>0.16</v>
      </c>
      <c r="S636" s="6" t="str">
        <f t="shared" si="29"/>
        <v/>
      </c>
      <c r="T636">
        <f>ROUND(INT(表1[[#This Row],[合同结束日期]]-表1[[#This Row],[合同起始日期]])/365,1)</f>
        <v>2.1</v>
      </c>
    </row>
    <row r="637" spans="1:20">
      <c r="A637" s="1">
        <v>41730</v>
      </c>
      <c r="B637" t="s">
        <v>185</v>
      </c>
      <c r="C637">
        <f t="shared" ref="C637:C700" si="30">IF($B637="负一层",-1,IF($B637="负一夹层",0,IF($B637="一层",1,IF($B637="二层",2,IF($B637="三层",3,IF($B637="四层",4))))))</f>
        <v>0</v>
      </c>
      <c r="D637" t="s">
        <v>194</v>
      </c>
      <c r="E637" s="4">
        <v>307494</v>
      </c>
      <c r="F637" s="4">
        <v>44648.128799999999</v>
      </c>
      <c r="G637" s="3">
        <v>0.1452</v>
      </c>
      <c r="H637" s="7">
        <v>2135.375</v>
      </c>
      <c r="I637" s="4">
        <v>310.05644999999998</v>
      </c>
      <c r="J637">
        <v>144</v>
      </c>
      <c r="K637" t="s">
        <v>66</v>
      </c>
      <c r="L637" t="s">
        <v>66</v>
      </c>
      <c r="M637" t="s">
        <v>66</v>
      </c>
      <c r="N637" s="2">
        <v>41347</v>
      </c>
      <c r="O637" s="2">
        <v>42133</v>
      </c>
      <c r="P637" t="s">
        <v>24</v>
      </c>
      <c r="Q637" t="s">
        <v>195</v>
      </c>
      <c r="R637" s="5" t="str">
        <f t="shared" ref="R637:R700" si="31">IF(ISERROR(FIND(",",$Q637)),$Q637,LEFT($Q637,FIND(",",$Q637)-1))</f>
        <v>0.09</v>
      </c>
      <c r="S637" s="6" t="str">
        <f t="shared" si="29"/>
        <v>0.</v>
      </c>
      <c r="T637">
        <f>ROUND(INT(表1[[#This Row],[合同结束日期]]-表1[[#This Row],[合同起始日期]])/365,1)</f>
        <v>2.2000000000000002</v>
      </c>
    </row>
    <row r="638" spans="1:20">
      <c r="A638" s="1">
        <v>41730</v>
      </c>
      <c r="B638" t="s">
        <v>185</v>
      </c>
      <c r="C638">
        <f t="shared" si="30"/>
        <v>0</v>
      </c>
      <c r="D638" t="s">
        <v>196</v>
      </c>
      <c r="E638" s="4">
        <v>201859.39199999999</v>
      </c>
      <c r="F638" s="4">
        <v>47113.982092800004</v>
      </c>
      <c r="G638" s="3">
        <v>0.23340000000000002</v>
      </c>
      <c r="H638" s="7">
        <v>899.55165775401065</v>
      </c>
      <c r="I638" s="4">
        <v>209.95535691978611</v>
      </c>
      <c r="J638">
        <v>224.4</v>
      </c>
      <c r="K638" t="s">
        <v>60</v>
      </c>
      <c r="L638" t="s">
        <v>61</v>
      </c>
      <c r="M638" t="s">
        <v>197</v>
      </c>
      <c r="N638" s="2">
        <v>41284</v>
      </c>
      <c r="O638" s="2">
        <v>42499</v>
      </c>
      <c r="P638" t="s">
        <v>24</v>
      </c>
      <c r="Q638" t="s">
        <v>65</v>
      </c>
      <c r="R638" s="5" t="str">
        <f t="shared" si="31"/>
        <v>0.12</v>
      </c>
      <c r="S638" s="6" t="str">
        <f t="shared" ref="S638:S701" si="32">IF(ISERROR(FIND(",",$Q638)),"",RIGHT($Q638,LEN($Q638)-FIND(",",$Q638)))</f>
        <v/>
      </c>
      <c r="T638">
        <f>ROUND(INT(表1[[#This Row],[合同结束日期]]-表1[[#This Row],[合同起始日期]])/365,1)</f>
        <v>3.3</v>
      </c>
    </row>
    <row r="639" spans="1:20">
      <c r="A639" s="1">
        <v>41730</v>
      </c>
      <c r="B639" t="s">
        <v>185</v>
      </c>
      <c r="C639">
        <f t="shared" si="30"/>
        <v>0</v>
      </c>
      <c r="D639" t="s">
        <v>198</v>
      </c>
      <c r="E639" s="4">
        <v>64012.799999999996</v>
      </c>
      <c r="F639" s="4">
        <v>18480.495360000001</v>
      </c>
      <c r="G639" s="3">
        <v>0.28870000000000001</v>
      </c>
      <c r="H639" s="7">
        <v>969.89090909090908</v>
      </c>
      <c r="I639" s="4">
        <v>280.00750545454548</v>
      </c>
      <c r="J639">
        <v>66</v>
      </c>
      <c r="K639" t="s">
        <v>66</v>
      </c>
      <c r="L639" t="s">
        <v>66</v>
      </c>
      <c r="M639" t="s">
        <v>66</v>
      </c>
      <c r="N639" s="2">
        <v>41283</v>
      </c>
      <c r="O639" s="2">
        <v>42133</v>
      </c>
      <c r="P639" t="s">
        <v>24</v>
      </c>
      <c r="Q639" t="s">
        <v>25</v>
      </c>
      <c r="R639" s="5" t="str">
        <f t="shared" si="31"/>
        <v>0.15</v>
      </c>
      <c r="S639" s="6" t="str">
        <f t="shared" si="32"/>
        <v/>
      </c>
      <c r="T639">
        <f>ROUND(INT(表1[[#This Row],[合同结束日期]]-表1[[#This Row],[合同起始日期]])/365,1)</f>
        <v>2.2999999999999998</v>
      </c>
    </row>
    <row r="640" spans="1:20">
      <c r="A640" s="1">
        <v>41730</v>
      </c>
      <c r="B640" t="s">
        <v>185</v>
      </c>
      <c r="C640">
        <f t="shared" si="30"/>
        <v>0</v>
      </c>
      <c r="D640" t="s">
        <v>199</v>
      </c>
      <c r="E640" s="4">
        <v>172477.80000000002</v>
      </c>
      <c r="F640" s="4">
        <v>18800.0802</v>
      </c>
      <c r="G640" s="3">
        <v>0.10899999999999999</v>
      </c>
      <c r="H640" s="7">
        <v>2661.6944444444448</v>
      </c>
      <c r="I640" s="4">
        <v>290.12469444444446</v>
      </c>
      <c r="J640">
        <v>64.8</v>
      </c>
      <c r="K640" t="s">
        <v>44</v>
      </c>
      <c r="L640" t="s">
        <v>46</v>
      </c>
      <c r="M640" t="s">
        <v>187</v>
      </c>
      <c r="N640" s="2">
        <v>41332</v>
      </c>
      <c r="O640" s="2">
        <v>42499</v>
      </c>
      <c r="P640" t="s">
        <v>14</v>
      </c>
      <c r="Q640" t="s">
        <v>37</v>
      </c>
      <c r="R640" s="5" t="str">
        <f t="shared" si="31"/>
        <v>0.</v>
      </c>
      <c r="S640" s="6" t="str">
        <f t="shared" si="32"/>
        <v/>
      </c>
      <c r="T640">
        <f>ROUND(INT(表1[[#This Row],[合同结束日期]]-表1[[#This Row],[合同起始日期]])/365,1)</f>
        <v>3.2</v>
      </c>
    </row>
    <row r="641" spans="1:20">
      <c r="A641" s="1">
        <v>41730</v>
      </c>
      <c r="B641" t="s">
        <v>185</v>
      </c>
      <c r="C641">
        <f t="shared" si="30"/>
        <v>0</v>
      </c>
      <c r="D641" t="s">
        <v>200</v>
      </c>
      <c r="E641" s="4">
        <v>91951.991999999998</v>
      </c>
      <c r="F641" s="4">
        <v>15273.2258712</v>
      </c>
      <c r="G641" s="3">
        <v>0.1661</v>
      </c>
      <c r="H641" s="7">
        <v>1915.6665</v>
      </c>
      <c r="I641" s="4">
        <v>318.19220565000001</v>
      </c>
      <c r="J641">
        <v>48</v>
      </c>
      <c r="K641" t="s">
        <v>44</v>
      </c>
      <c r="L641" t="s">
        <v>46</v>
      </c>
      <c r="M641" t="s">
        <v>187</v>
      </c>
      <c r="N641" s="2">
        <v>41281</v>
      </c>
      <c r="O641" s="2">
        <v>42133</v>
      </c>
      <c r="P641" t="s">
        <v>24</v>
      </c>
      <c r="Q641" t="s">
        <v>83</v>
      </c>
      <c r="R641" s="5" t="str">
        <f t="shared" si="31"/>
        <v>0.14</v>
      </c>
      <c r="S641" s="6" t="str">
        <f t="shared" si="32"/>
        <v/>
      </c>
      <c r="T641">
        <f>ROUND(INT(表1[[#This Row],[合同结束日期]]-表1[[#This Row],[合同起始日期]])/365,1)</f>
        <v>2.2999999999999998</v>
      </c>
    </row>
    <row r="642" spans="1:20">
      <c r="A642" s="1">
        <v>41730</v>
      </c>
      <c r="B642" t="s">
        <v>185</v>
      </c>
      <c r="C642">
        <f t="shared" si="30"/>
        <v>0</v>
      </c>
      <c r="D642" t="s">
        <v>201</v>
      </c>
      <c r="E642" s="4">
        <v>196818</v>
      </c>
      <c r="F642" s="4">
        <v>30802.017</v>
      </c>
      <c r="G642" s="3">
        <v>0.1565</v>
      </c>
      <c r="H642" s="7">
        <v>1086.1920529801325</v>
      </c>
      <c r="I642" s="4">
        <v>169.98905629139074</v>
      </c>
      <c r="J642">
        <v>181.2</v>
      </c>
      <c r="K642" t="s">
        <v>44</v>
      </c>
      <c r="L642" t="s">
        <v>72</v>
      </c>
      <c r="M642" t="s">
        <v>71</v>
      </c>
      <c r="N642" s="2">
        <v>41329</v>
      </c>
      <c r="O642" s="2">
        <v>43229</v>
      </c>
      <c r="P642" t="s">
        <v>24</v>
      </c>
      <c r="Q642" t="s">
        <v>19</v>
      </c>
      <c r="R642" s="5" t="str">
        <f t="shared" si="31"/>
        <v>0.1</v>
      </c>
      <c r="S642" s="6" t="str">
        <f t="shared" si="32"/>
        <v/>
      </c>
      <c r="T642">
        <f>ROUND(INT(表1[[#This Row],[合同结束日期]]-表1[[#This Row],[合同起始日期]])/365,1)</f>
        <v>5.2</v>
      </c>
    </row>
    <row r="643" spans="1:20">
      <c r="A643" s="1">
        <v>41730</v>
      </c>
      <c r="B643" t="s">
        <v>185</v>
      </c>
      <c r="C643">
        <f t="shared" si="30"/>
        <v>0</v>
      </c>
      <c r="D643" t="s">
        <v>202</v>
      </c>
      <c r="E643" s="4">
        <v>166247.52000000005</v>
      </c>
      <c r="F643" s="4">
        <v>22726.035983999998</v>
      </c>
      <c r="G643" s="3">
        <v>0.13669999999999996</v>
      </c>
      <c r="H643" s="7">
        <v>1872.1567567567574</v>
      </c>
      <c r="I643" s="4">
        <v>255.92382864864865</v>
      </c>
      <c r="J643">
        <v>88.8</v>
      </c>
      <c r="K643" t="s">
        <v>44</v>
      </c>
      <c r="L643" t="s">
        <v>46</v>
      </c>
      <c r="M643" t="s">
        <v>45</v>
      </c>
      <c r="N643" s="2">
        <v>41335</v>
      </c>
      <c r="O643" s="2">
        <v>43229</v>
      </c>
      <c r="P643" t="s">
        <v>24</v>
      </c>
      <c r="Q643" t="s">
        <v>48</v>
      </c>
      <c r="R643" s="5" t="str">
        <f t="shared" si="31"/>
        <v>0.11</v>
      </c>
      <c r="S643" s="6" t="str">
        <f t="shared" si="32"/>
        <v/>
      </c>
      <c r="T643">
        <f>ROUND(INT(表1[[#This Row],[合同结束日期]]-表1[[#This Row],[合同起始日期]])/365,1)</f>
        <v>5.2</v>
      </c>
    </row>
    <row r="644" spans="1:20">
      <c r="A644" s="1">
        <v>41730</v>
      </c>
      <c r="B644" t="s">
        <v>185</v>
      </c>
      <c r="C644">
        <f t="shared" si="30"/>
        <v>0</v>
      </c>
      <c r="D644" t="s">
        <v>203</v>
      </c>
      <c r="E644" s="4">
        <v>59278.799999999996</v>
      </c>
      <c r="F644" s="4">
        <v>15453.983159999998</v>
      </c>
      <c r="G644" s="3">
        <v>0.26069999999999999</v>
      </c>
      <c r="H644" s="7">
        <v>1073.891304347826</v>
      </c>
      <c r="I644" s="4">
        <v>279.96346304347827</v>
      </c>
      <c r="J644">
        <v>55.199999999999996</v>
      </c>
      <c r="K644" t="s">
        <v>44</v>
      </c>
      <c r="L644" t="s">
        <v>46</v>
      </c>
      <c r="M644" t="s">
        <v>187</v>
      </c>
      <c r="N644" s="2">
        <v>41304</v>
      </c>
      <c r="O644" s="2">
        <v>42133</v>
      </c>
      <c r="P644" t="s">
        <v>24</v>
      </c>
      <c r="Q644" t="s">
        <v>28</v>
      </c>
      <c r="R644" s="5" t="str">
        <f t="shared" si="31"/>
        <v>0.13</v>
      </c>
      <c r="S644" s="6" t="str">
        <f t="shared" si="32"/>
        <v/>
      </c>
      <c r="T644">
        <f>ROUND(INT(表1[[#This Row],[合同结束日期]]-表1[[#This Row],[合同起始日期]])/365,1)</f>
        <v>2.2999999999999998</v>
      </c>
    </row>
    <row r="645" spans="1:20">
      <c r="A645" s="1">
        <v>41730</v>
      </c>
      <c r="B645" t="s">
        <v>185</v>
      </c>
      <c r="C645">
        <f t="shared" si="30"/>
        <v>0</v>
      </c>
      <c r="D645" t="s">
        <v>204</v>
      </c>
      <c r="E645" s="4">
        <v>190399.19999999998</v>
      </c>
      <c r="F645" s="4">
        <v>56186.803919999998</v>
      </c>
      <c r="G645" s="3">
        <v>0.29510000000000003</v>
      </c>
      <c r="H645" s="7">
        <v>355.75336322869958</v>
      </c>
      <c r="I645" s="4">
        <v>104.98281748878925</v>
      </c>
      <c r="J645">
        <v>535.19999999999993</v>
      </c>
      <c r="K645" t="s">
        <v>44</v>
      </c>
      <c r="L645" t="s">
        <v>72</v>
      </c>
      <c r="M645" t="s">
        <v>71</v>
      </c>
      <c r="N645" s="2">
        <v>41374</v>
      </c>
      <c r="O645" s="2">
        <v>43229</v>
      </c>
      <c r="P645" t="s">
        <v>24</v>
      </c>
      <c r="Q645" t="s">
        <v>42</v>
      </c>
      <c r="R645" s="5" t="str">
        <f t="shared" si="31"/>
        <v>0.08</v>
      </c>
      <c r="S645" s="6" t="str">
        <f t="shared" si="32"/>
        <v/>
      </c>
      <c r="T645">
        <f>ROUND(INT(表1[[#This Row],[合同结束日期]]-表1[[#This Row],[合同起始日期]])/365,1)</f>
        <v>5.0999999999999996</v>
      </c>
    </row>
    <row r="646" spans="1:20">
      <c r="A646" s="1">
        <v>41730</v>
      </c>
      <c r="B646" t="s">
        <v>185</v>
      </c>
      <c r="C646">
        <f t="shared" si="30"/>
        <v>0</v>
      </c>
      <c r="D646" t="s">
        <v>206</v>
      </c>
      <c r="E646" s="4">
        <v>537129.6</v>
      </c>
      <c r="F646" s="4">
        <v>73640.468159999989</v>
      </c>
      <c r="G646" s="3">
        <v>0.1371</v>
      </c>
      <c r="H646" s="7">
        <v>948.32203389830511</v>
      </c>
      <c r="I646" s="4">
        <v>130.01495084745761</v>
      </c>
      <c r="J646">
        <v>566.4</v>
      </c>
      <c r="K646" t="s">
        <v>44</v>
      </c>
      <c r="L646" t="s">
        <v>72</v>
      </c>
      <c r="M646" t="s">
        <v>71</v>
      </c>
      <c r="N646" s="2">
        <v>41334</v>
      </c>
      <c r="O646" s="2">
        <v>43249</v>
      </c>
      <c r="P646" t="s">
        <v>24</v>
      </c>
      <c r="Q646" t="s">
        <v>42</v>
      </c>
      <c r="R646" s="5" t="str">
        <f t="shared" si="31"/>
        <v>0.08</v>
      </c>
      <c r="S646" s="6" t="str">
        <f t="shared" si="32"/>
        <v/>
      </c>
      <c r="T646">
        <f>ROUND(INT(表1[[#This Row],[合同结束日期]]-表1[[#This Row],[合同起始日期]])/365,1)</f>
        <v>5.2</v>
      </c>
    </row>
    <row r="647" spans="1:20">
      <c r="A647" s="1">
        <v>41730</v>
      </c>
      <c r="B647" t="s">
        <v>185</v>
      </c>
      <c r="C647">
        <f t="shared" si="30"/>
        <v>0</v>
      </c>
      <c r="D647" t="s">
        <v>207</v>
      </c>
      <c r="E647" s="4">
        <v>828989.67600000021</v>
      </c>
      <c r="F647" s="4">
        <v>41449.483799999995</v>
      </c>
      <c r="G647" s="3">
        <v>4.9999999999999982E-2</v>
      </c>
      <c r="H647" s="7">
        <v>1899.9580033003306</v>
      </c>
      <c r="I647" s="4">
        <v>94.997900165016489</v>
      </c>
      <c r="J647">
        <v>436.32</v>
      </c>
      <c r="K647" t="s">
        <v>44</v>
      </c>
      <c r="L647" t="s">
        <v>72</v>
      </c>
      <c r="M647" t="s">
        <v>126</v>
      </c>
      <c r="N647" s="2">
        <v>41379</v>
      </c>
      <c r="O647" s="2">
        <v>46947</v>
      </c>
      <c r="P647" t="s">
        <v>18</v>
      </c>
      <c r="Q647" t="s">
        <v>208</v>
      </c>
      <c r="R647" s="5" t="str">
        <f t="shared" si="31"/>
        <v>0.05</v>
      </c>
      <c r="S647" s="6" t="str">
        <f t="shared" si="32"/>
        <v/>
      </c>
      <c r="T647">
        <f>ROUND(INT(表1[[#This Row],[合同结束日期]]-表1[[#This Row],[合同起始日期]])/365,1)</f>
        <v>15.3</v>
      </c>
    </row>
    <row r="648" spans="1:20">
      <c r="A648" s="1">
        <v>41730</v>
      </c>
      <c r="B648" t="s">
        <v>185</v>
      </c>
      <c r="C648">
        <f t="shared" si="30"/>
        <v>0</v>
      </c>
      <c r="D648" t="s">
        <v>231</v>
      </c>
      <c r="E648" s="4">
        <v>74554.8</v>
      </c>
      <c r="F648" s="4">
        <v>103496.97335999999</v>
      </c>
      <c r="G648" s="3">
        <v>1.3881999999999999</v>
      </c>
      <c r="H648" s="7">
        <v>90.042028985507244</v>
      </c>
      <c r="I648" s="4">
        <v>124.99634463768115</v>
      </c>
      <c r="J648">
        <v>828</v>
      </c>
      <c r="K648" t="s">
        <v>44</v>
      </c>
      <c r="L648" t="s">
        <v>72</v>
      </c>
      <c r="M648" t="s">
        <v>71</v>
      </c>
      <c r="N648" s="2">
        <v>41351</v>
      </c>
      <c r="O648" s="2">
        <v>45122</v>
      </c>
      <c r="P648" t="s">
        <v>18</v>
      </c>
      <c r="Q648" t="s">
        <v>42</v>
      </c>
      <c r="R648" s="5" t="str">
        <f t="shared" si="31"/>
        <v>0.08</v>
      </c>
      <c r="S648" s="6" t="str">
        <f t="shared" si="32"/>
        <v/>
      </c>
      <c r="T648">
        <f>ROUND(INT(表1[[#This Row],[合同结束日期]]-表1[[#This Row],[合同起始日期]])/365,1)</f>
        <v>10.3</v>
      </c>
    </row>
    <row r="649" spans="1:20">
      <c r="A649" s="1">
        <v>41730</v>
      </c>
      <c r="B649" t="s">
        <v>185</v>
      </c>
      <c r="C649">
        <f t="shared" si="30"/>
        <v>0</v>
      </c>
      <c r="D649" t="s">
        <v>209</v>
      </c>
      <c r="E649" s="4">
        <v>59210.399999999987</v>
      </c>
      <c r="F649" s="4">
        <v>18722.32848</v>
      </c>
      <c r="G649" s="3">
        <v>0.31620000000000009</v>
      </c>
      <c r="H649" s="7">
        <v>759.1076923076921</v>
      </c>
      <c r="I649" s="4">
        <v>240.02985230769232</v>
      </c>
      <c r="J649">
        <v>78</v>
      </c>
      <c r="K649" t="s">
        <v>60</v>
      </c>
      <c r="L649" t="s">
        <v>61</v>
      </c>
      <c r="M649" t="s">
        <v>210</v>
      </c>
      <c r="N649" s="2">
        <v>41280</v>
      </c>
      <c r="O649" s="2">
        <v>42133</v>
      </c>
      <c r="P649" t="s">
        <v>24</v>
      </c>
      <c r="Q649" t="s">
        <v>25</v>
      </c>
      <c r="R649" s="5" t="str">
        <f t="shared" si="31"/>
        <v>0.15</v>
      </c>
      <c r="S649" s="6" t="str">
        <f t="shared" si="32"/>
        <v/>
      </c>
      <c r="T649">
        <f>ROUND(INT(表1[[#This Row],[合同结束日期]]-表1[[#This Row],[合同起始日期]])/365,1)</f>
        <v>2.2999999999999998</v>
      </c>
    </row>
    <row r="650" spans="1:20">
      <c r="A650" s="1">
        <v>41730</v>
      </c>
      <c r="B650" t="s">
        <v>185</v>
      </c>
      <c r="C650">
        <f t="shared" si="30"/>
        <v>0</v>
      </c>
      <c r="D650" t="s">
        <v>211</v>
      </c>
      <c r="E650" s="4">
        <v>66630</v>
      </c>
      <c r="F650" s="4">
        <v>11973.411</v>
      </c>
      <c r="G650" s="3">
        <v>0.1797</v>
      </c>
      <c r="H650" s="7">
        <v>1682.5757575757575</v>
      </c>
      <c r="I650" s="4">
        <v>302.35886363636365</v>
      </c>
      <c r="J650">
        <v>39.6</v>
      </c>
      <c r="K650" t="s">
        <v>11</v>
      </c>
      <c r="L650" t="s">
        <v>12</v>
      </c>
      <c r="M650" t="s">
        <v>110</v>
      </c>
      <c r="N650" s="2">
        <v>41284</v>
      </c>
      <c r="O650" s="2">
        <v>42133</v>
      </c>
      <c r="P650" t="s">
        <v>24</v>
      </c>
      <c r="Q650" t="s">
        <v>25</v>
      </c>
      <c r="R650" s="5" t="str">
        <f t="shared" si="31"/>
        <v>0.15</v>
      </c>
      <c r="S650" s="6" t="str">
        <f t="shared" si="32"/>
        <v/>
      </c>
      <c r="T650">
        <f>ROUND(INT(表1[[#This Row],[合同结束日期]]-表1[[#This Row],[合同起始日期]])/365,1)</f>
        <v>2.2999999999999998</v>
      </c>
    </row>
    <row r="651" spans="1:20">
      <c r="A651" s="1">
        <v>41730</v>
      </c>
      <c r="B651" t="s">
        <v>185</v>
      </c>
      <c r="C651">
        <f t="shared" si="30"/>
        <v>0</v>
      </c>
      <c r="D651" t="s">
        <v>282</v>
      </c>
      <c r="E651" s="4">
        <v>30320.399999999998</v>
      </c>
      <c r="F651" s="4">
        <v>16630.739399999999</v>
      </c>
      <c r="G651" s="3">
        <v>0.54849999999999999</v>
      </c>
      <c r="H651" s="7">
        <v>601.59523809523807</v>
      </c>
      <c r="I651" s="4">
        <v>329.97498809523807</v>
      </c>
      <c r="J651">
        <v>50.4</v>
      </c>
      <c r="K651" t="s">
        <v>11</v>
      </c>
      <c r="L651" t="s">
        <v>12</v>
      </c>
      <c r="M651" t="s">
        <v>193</v>
      </c>
      <c r="N651" s="2">
        <v>41520</v>
      </c>
      <c r="O651" s="2">
        <v>42269</v>
      </c>
      <c r="P651" t="s">
        <v>24</v>
      </c>
      <c r="Q651" t="s">
        <v>59</v>
      </c>
      <c r="R651" s="5" t="str">
        <f t="shared" si="31"/>
        <v>0.16</v>
      </c>
      <c r="S651" s="6" t="str">
        <f t="shared" si="32"/>
        <v/>
      </c>
      <c r="T651">
        <f>ROUND(INT(表1[[#This Row],[合同结束日期]]-表1[[#This Row],[合同起始日期]])/365,1)</f>
        <v>2.1</v>
      </c>
    </row>
    <row r="652" spans="1:20">
      <c r="A652" s="1">
        <v>41730</v>
      </c>
      <c r="B652" t="s">
        <v>185</v>
      </c>
      <c r="C652">
        <f t="shared" si="30"/>
        <v>0</v>
      </c>
      <c r="D652" t="s">
        <v>213</v>
      </c>
      <c r="E652" s="4">
        <v>251120.04000000004</v>
      </c>
      <c r="F652" s="4">
        <v>75185.339976000003</v>
      </c>
      <c r="G652" s="3">
        <v>0.29939999999999994</v>
      </c>
      <c r="H652" s="7">
        <v>868.2905273640099</v>
      </c>
      <c r="I652" s="4">
        <v>259.96618389278456</v>
      </c>
      <c r="J652">
        <v>289.21199999999999</v>
      </c>
      <c r="K652" t="s">
        <v>60</v>
      </c>
      <c r="L652" t="s">
        <v>61</v>
      </c>
      <c r="M652" t="s">
        <v>214</v>
      </c>
      <c r="N652" s="2">
        <v>41263</v>
      </c>
      <c r="O652" s="2">
        <v>42499</v>
      </c>
      <c r="P652" t="s">
        <v>24</v>
      </c>
      <c r="Q652" t="s">
        <v>28</v>
      </c>
      <c r="R652" s="5" t="str">
        <f t="shared" si="31"/>
        <v>0.13</v>
      </c>
      <c r="S652" s="6" t="str">
        <f t="shared" si="32"/>
        <v/>
      </c>
      <c r="T652">
        <f>ROUND(INT(表1[[#This Row],[合同结束日期]]-表1[[#This Row],[合同起始日期]])/365,1)</f>
        <v>3.4</v>
      </c>
    </row>
    <row r="653" spans="1:20">
      <c r="A653" s="1">
        <v>41730</v>
      </c>
      <c r="B653" t="s">
        <v>185</v>
      </c>
      <c r="C653">
        <f t="shared" si="30"/>
        <v>0</v>
      </c>
      <c r="D653" t="s">
        <v>215</v>
      </c>
      <c r="E653" s="4">
        <v>1069328.3999999999</v>
      </c>
      <c r="F653" s="4">
        <v>62127.980040000002</v>
      </c>
      <c r="G653" s="3">
        <v>5.8100000000000006E-2</v>
      </c>
      <c r="H653" s="7">
        <v>5675.8407643312094</v>
      </c>
      <c r="I653" s="4">
        <v>329.76634840764331</v>
      </c>
      <c r="J653">
        <v>188.4</v>
      </c>
      <c r="K653" t="s">
        <v>66</v>
      </c>
      <c r="L653" t="s">
        <v>66</v>
      </c>
      <c r="M653" t="s">
        <v>66</v>
      </c>
      <c r="N653" s="2">
        <v>41284</v>
      </c>
      <c r="O653" s="2">
        <v>42133</v>
      </c>
      <c r="P653" t="s">
        <v>24</v>
      </c>
      <c r="Q653" t="s">
        <v>195</v>
      </c>
      <c r="R653" s="5" t="str">
        <f t="shared" si="31"/>
        <v>0.09</v>
      </c>
      <c r="S653" s="6" t="str">
        <f t="shared" si="32"/>
        <v>0.</v>
      </c>
      <c r="T653">
        <f>ROUND(INT(表1[[#This Row],[合同结束日期]]-表1[[#This Row],[合同起始日期]])/365,1)</f>
        <v>2.2999999999999998</v>
      </c>
    </row>
    <row r="654" spans="1:20">
      <c r="A654" s="1">
        <v>41730</v>
      </c>
      <c r="B654" t="s">
        <v>185</v>
      </c>
      <c r="C654">
        <f t="shared" si="30"/>
        <v>0</v>
      </c>
      <c r="D654" t="s">
        <v>216</v>
      </c>
      <c r="E654" s="4">
        <v>842427.6</v>
      </c>
      <c r="F654" s="4">
        <v>65288.138999999996</v>
      </c>
      <c r="G654" s="3">
        <v>7.7499999999999999E-2</v>
      </c>
      <c r="H654" s="7">
        <v>4387.6437500000002</v>
      </c>
      <c r="I654" s="4">
        <v>340.042390625</v>
      </c>
      <c r="J654">
        <v>192</v>
      </c>
      <c r="K654" t="s">
        <v>66</v>
      </c>
      <c r="L654" t="s">
        <v>66</v>
      </c>
      <c r="M654" t="s">
        <v>66</v>
      </c>
      <c r="N654" s="2">
        <v>41279</v>
      </c>
      <c r="O654" s="2">
        <v>42133</v>
      </c>
      <c r="P654" t="s">
        <v>24</v>
      </c>
      <c r="Q654" t="s">
        <v>195</v>
      </c>
      <c r="R654" s="5" t="str">
        <f t="shared" si="31"/>
        <v>0.09</v>
      </c>
      <c r="S654" s="6" t="str">
        <f t="shared" si="32"/>
        <v>0.</v>
      </c>
      <c r="T654">
        <f>ROUND(INT(表1[[#This Row],[合同结束日期]]-表1[[#This Row],[合同起始日期]])/365,1)</f>
        <v>2.2999999999999998</v>
      </c>
    </row>
    <row r="655" spans="1:20">
      <c r="A655" s="1">
        <v>41730</v>
      </c>
      <c r="B655" t="s">
        <v>185</v>
      </c>
      <c r="C655">
        <f t="shared" si="30"/>
        <v>0</v>
      </c>
      <c r="D655" t="s">
        <v>269</v>
      </c>
      <c r="E655" s="4">
        <v>1087473.06</v>
      </c>
      <c r="F655" s="4">
        <v>64595.899764000002</v>
      </c>
      <c r="G655" s="3">
        <v>5.9400000000000001E-2</v>
      </c>
      <c r="H655" s="7">
        <v>2886.0750000000003</v>
      </c>
      <c r="I655" s="4">
        <v>171.43285499999999</v>
      </c>
      <c r="J655">
        <v>376.8</v>
      </c>
      <c r="K655" t="s">
        <v>60</v>
      </c>
      <c r="L655" t="s">
        <v>61</v>
      </c>
      <c r="M655" t="s">
        <v>234</v>
      </c>
      <c r="N655" s="2">
        <v>41291</v>
      </c>
      <c r="O655" s="2">
        <v>44407</v>
      </c>
      <c r="P655" t="s">
        <v>39</v>
      </c>
      <c r="Q655" t="s">
        <v>208</v>
      </c>
      <c r="R655" s="5" t="str">
        <f t="shared" si="31"/>
        <v>0.05</v>
      </c>
      <c r="S655" s="6" t="str">
        <f t="shared" si="32"/>
        <v/>
      </c>
      <c r="T655">
        <f>ROUND(INT(表1[[#This Row],[合同结束日期]]-表1[[#This Row],[合同起始日期]])/365,1)</f>
        <v>8.5</v>
      </c>
    </row>
    <row r="656" spans="1:20">
      <c r="A656" s="1">
        <v>41730</v>
      </c>
      <c r="B656" t="s">
        <v>185</v>
      </c>
      <c r="C656">
        <f t="shared" si="30"/>
        <v>0</v>
      </c>
      <c r="D656" t="s">
        <v>217</v>
      </c>
      <c r="E656" s="4">
        <v>150789.6</v>
      </c>
      <c r="F656" s="4">
        <v>20100.253679999998</v>
      </c>
      <c r="G656" s="3">
        <v>0.13329999999999997</v>
      </c>
      <c r="H656" s="7">
        <v>1875.4925373134331</v>
      </c>
      <c r="I656" s="4">
        <v>250.00315522388061</v>
      </c>
      <c r="J656">
        <v>80.399999999999991</v>
      </c>
      <c r="K656" t="s">
        <v>76</v>
      </c>
      <c r="L656" t="s">
        <v>75</v>
      </c>
      <c r="M656" t="s">
        <v>75</v>
      </c>
      <c r="N656" s="2">
        <v>41284</v>
      </c>
      <c r="O656" s="2">
        <v>42133</v>
      </c>
      <c r="P656" t="s">
        <v>14</v>
      </c>
      <c r="Q656" t="s">
        <v>37</v>
      </c>
      <c r="R656" s="5" t="str">
        <f t="shared" si="31"/>
        <v>0.</v>
      </c>
      <c r="S656" s="6" t="str">
        <f t="shared" si="32"/>
        <v/>
      </c>
      <c r="T656">
        <f>ROUND(INT(表1[[#This Row],[合同结束日期]]-表1[[#This Row],[合同起始日期]])/365,1)</f>
        <v>2.2999999999999998</v>
      </c>
    </row>
    <row r="657" spans="1:20">
      <c r="A657" s="1">
        <v>41730</v>
      </c>
      <c r="B657" t="s">
        <v>185</v>
      </c>
      <c r="C657">
        <f t="shared" si="30"/>
        <v>0</v>
      </c>
      <c r="D657" t="s">
        <v>218</v>
      </c>
      <c r="E657" s="4">
        <v>103680</v>
      </c>
      <c r="F657" s="4">
        <v>19502.207999999999</v>
      </c>
      <c r="G657" s="3">
        <v>0.18809999999999999</v>
      </c>
      <c r="H657" s="7">
        <v>1329.2307692307693</v>
      </c>
      <c r="I657" s="4">
        <v>250.02830769230766</v>
      </c>
      <c r="J657">
        <v>78</v>
      </c>
      <c r="K657" t="s">
        <v>76</v>
      </c>
      <c r="L657" t="s">
        <v>75</v>
      </c>
      <c r="M657" t="s">
        <v>75</v>
      </c>
      <c r="N657" s="2">
        <v>41287</v>
      </c>
      <c r="O657" s="2">
        <v>42133</v>
      </c>
      <c r="P657" t="s">
        <v>14</v>
      </c>
      <c r="Q657" t="s">
        <v>37</v>
      </c>
      <c r="R657" s="5" t="str">
        <f t="shared" si="31"/>
        <v>0.</v>
      </c>
      <c r="S657" s="6" t="str">
        <f t="shared" si="32"/>
        <v/>
      </c>
      <c r="T657">
        <f>ROUND(INT(表1[[#This Row],[合同结束日期]]-表1[[#This Row],[合同起始日期]])/365,1)</f>
        <v>2.2999999999999998</v>
      </c>
    </row>
    <row r="658" spans="1:20">
      <c r="A658" s="1">
        <v>41730</v>
      </c>
      <c r="B658" t="s">
        <v>185</v>
      </c>
      <c r="C658">
        <f t="shared" si="30"/>
        <v>0</v>
      </c>
      <c r="D658" t="s">
        <v>219</v>
      </c>
      <c r="E658" s="4">
        <v>526066.79999999993</v>
      </c>
      <c r="F658" s="4">
        <v>111947.01504000001</v>
      </c>
      <c r="G658" s="3">
        <v>0.21280000000000004</v>
      </c>
      <c r="H658" s="7">
        <v>3914.1874999999991</v>
      </c>
      <c r="I658" s="4">
        <v>832.93910000000005</v>
      </c>
      <c r="J658">
        <v>134.4</v>
      </c>
      <c r="K658" t="s">
        <v>60</v>
      </c>
      <c r="L658" t="s">
        <v>61</v>
      </c>
      <c r="M658" t="s">
        <v>58</v>
      </c>
      <c r="N658" s="2">
        <v>41299</v>
      </c>
      <c r="O658" s="2">
        <v>42499</v>
      </c>
      <c r="P658" t="s">
        <v>24</v>
      </c>
      <c r="Q658" t="s">
        <v>170</v>
      </c>
      <c r="R658" s="5" t="str">
        <f t="shared" si="31"/>
        <v>0.2</v>
      </c>
      <c r="S658" s="6" t="str">
        <f t="shared" si="32"/>
        <v/>
      </c>
      <c r="T658">
        <f>ROUND(INT(表1[[#This Row],[合同结束日期]]-表1[[#This Row],[合同起始日期]])/365,1)</f>
        <v>3.3</v>
      </c>
    </row>
    <row r="659" spans="1:20">
      <c r="A659" s="1">
        <v>41730</v>
      </c>
      <c r="B659" t="s">
        <v>185</v>
      </c>
      <c r="C659">
        <f t="shared" si="30"/>
        <v>0</v>
      </c>
      <c r="D659" t="s">
        <v>220</v>
      </c>
      <c r="E659" s="4">
        <v>304450.16399999999</v>
      </c>
      <c r="F659" s="4">
        <v>33002.397777599996</v>
      </c>
      <c r="G659" s="3">
        <v>0.10839999999999998</v>
      </c>
      <c r="H659" s="7">
        <v>1761.8643750000001</v>
      </c>
      <c r="I659" s="4">
        <v>190.98609825</v>
      </c>
      <c r="J659">
        <v>172.79999999999998</v>
      </c>
      <c r="K659" t="s">
        <v>44</v>
      </c>
      <c r="L659" t="s">
        <v>46</v>
      </c>
      <c r="M659" t="s">
        <v>45</v>
      </c>
      <c r="N659" s="2">
        <v>41333</v>
      </c>
      <c r="O659" s="2">
        <v>44325</v>
      </c>
      <c r="P659" t="s">
        <v>24</v>
      </c>
      <c r="Q659" t="s">
        <v>42</v>
      </c>
      <c r="R659" s="5" t="str">
        <f t="shared" si="31"/>
        <v>0.08</v>
      </c>
      <c r="S659" s="6" t="str">
        <f t="shared" si="32"/>
        <v/>
      </c>
      <c r="T659">
        <f>ROUND(INT(表1[[#This Row],[合同结束日期]]-表1[[#This Row],[合同起始日期]])/365,1)</f>
        <v>8.1999999999999993</v>
      </c>
    </row>
    <row r="660" spans="1:20">
      <c r="A660" s="1">
        <v>41730</v>
      </c>
      <c r="B660" t="s">
        <v>185</v>
      </c>
      <c r="C660">
        <f t="shared" si="30"/>
        <v>0</v>
      </c>
      <c r="D660" t="s">
        <v>221</v>
      </c>
      <c r="E660" s="4">
        <v>769969.31999999972</v>
      </c>
      <c r="F660" s="4">
        <v>84311.640540000008</v>
      </c>
      <c r="G660" s="3">
        <v>0.10950000000000006</v>
      </c>
      <c r="H660" s="7">
        <v>5259.3532786885226</v>
      </c>
      <c r="I660" s="4">
        <v>575.89918401639352</v>
      </c>
      <c r="J660">
        <v>146.4</v>
      </c>
      <c r="K660" t="s">
        <v>44</v>
      </c>
      <c r="L660" t="s">
        <v>72</v>
      </c>
      <c r="M660" t="s">
        <v>126</v>
      </c>
      <c r="N660" s="2">
        <v>41333</v>
      </c>
      <c r="O660" s="2">
        <v>42499</v>
      </c>
      <c r="P660" t="s">
        <v>24</v>
      </c>
      <c r="Q660" t="s">
        <v>19</v>
      </c>
      <c r="R660" s="5" t="str">
        <f t="shared" si="31"/>
        <v>0.1</v>
      </c>
      <c r="S660" s="6" t="str">
        <f t="shared" si="32"/>
        <v/>
      </c>
      <c r="T660">
        <f>ROUND(INT(表1[[#This Row],[合同结束日期]]-表1[[#This Row],[合同起始日期]])/365,1)</f>
        <v>3.2</v>
      </c>
    </row>
    <row r="661" spans="1:20">
      <c r="A661" s="1">
        <v>41730</v>
      </c>
      <c r="B661" t="s">
        <v>185</v>
      </c>
      <c r="C661">
        <f t="shared" si="30"/>
        <v>0</v>
      </c>
      <c r="D661" t="s">
        <v>222</v>
      </c>
      <c r="E661" s="4">
        <v>289761.59999999998</v>
      </c>
      <c r="F661" s="4">
        <v>40074.029280000002</v>
      </c>
      <c r="G661" s="3">
        <v>0.13830000000000001</v>
      </c>
      <c r="H661" s="7">
        <v>1445.9161676646704</v>
      </c>
      <c r="I661" s="4">
        <v>199.97020598802396</v>
      </c>
      <c r="J661">
        <v>200.4</v>
      </c>
      <c r="K661" t="s">
        <v>44</v>
      </c>
      <c r="L661" t="s">
        <v>72</v>
      </c>
      <c r="M661" t="s">
        <v>126</v>
      </c>
      <c r="N661" s="2">
        <v>41263</v>
      </c>
      <c r="O661" s="2">
        <v>43229</v>
      </c>
      <c r="P661" t="s">
        <v>24</v>
      </c>
      <c r="Q661" t="s">
        <v>123</v>
      </c>
      <c r="R661" s="5" t="str">
        <f t="shared" si="31"/>
        <v>0.09</v>
      </c>
      <c r="S661" s="6" t="str">
        <f t="shared" si="32"/>
        <v/>
      </c>
      <c r="T661">
        <f>ROUND(INT(表1[[#This Row],[合同结束日期]]-表1[[#This Row],[合同起始日期]])/365,1)</f>
        <v>5.4</v>
      </c>
    </row>
    <row r="662" spans="1:20">
      <c r="A662" s="1">
        <v>41730</v>
      </c>
      <c r="B662" t="s">
        <v>185</v>
      </c>
      <c r="C662">
        <f t="shared" si="30"/>
        <v>0</v>
      </c>
      <c r="D662" t="s">
        <v>223</v>
      </c>
      <c r="E662" s="4">
        <v>470698.91999999981</v>
      </c>
      <c r="F662" s="4">
        <v>49752.875844000002</v>
      </c>
      <c r="G662" s="3">
        <v>0.10570000000000004</v>
      </c>
      <c r="H662" s="7">
        <v>1941.8272277227716</v>
      </c>
      <c r="I662" s="4">
        <v>205.25113797029707</v>
      </c>
      <c r="J662">
        <v>242.39999999999998</v>
      </c>
      <c r="K662" t="s">
        <v>44</v>
      </c>
      <c r="L662" t="s">
        <v>72</v>
      </c>
      <c r="M662" t="s">
        <v>126</v>
      </c>
      <c r="N662" s="2">
        <v>41331</v>
      </c>
      <c r="O662" s="2">
        <v>44325</v>
      </c>
      <c r="P662" t="s">
        <v>24</v>
      </c>
      <c r="Q662" t="s">
        <v>42</v>
      </c>
      <c r="R662" s="5" t="str">
        <f t="shared" si="31"/>
        <v>0.08</v>
      </c>
      <c r="S662" s="6" t="str">
        <f t="shared" si="32"/>
        <v/>
      </c>
      <c r="T662">
        <f>ROUND(INT(表1[[#This Row],[合同结束日期]]-表1[[#This Row],[合同起始日期]])/365,1)</f>
        <v>8.1999999999999993</v>
      </c>
    </row>
    <row r="663" spans="1:20">
      <c r="A663" s="1">
        <v>41730</v>
      </c>
      <c r="B663" t="s">
        <v>185</v>
      </c>
      <c r="C663">
        <f t="shared" si="30"/>
        <v>0</v>
      </c>
      <c r="D663" t="s">
        <v>232</v>
      </c>
      <c r="E663" s="4">
        <v>372000</v>
      </c>
      <c r="F663" s="4">
        <v>50210.84304</v>
      </c>
      <c r="G663" s="3">
        <v>0.13497538451612903</v>
      </c>
      <c r="H663" s="7">
        <v>1000.2581311306144</v>
      </c>
      <c r="I663" s="4">
        <v>135.01022586473928</v>
      </c>
      <c r="J663">
        <v>371.904</v>
      </c>
      <c r="K663" t="s">
        <v>44</v>
      </c>
      <c r="L663" t="s">
        <v>72</v>
      </c>
      <c r="M663" t="s">
        <v>126</v>
      </c>
      <c r="N663" s="2">
        <v>41337</v>
      </c>
      <c r="O663" s="2">
        <v>46917</v>
      </c>
      <c r="P663" t="s">
        <v>24</v>
      </c>
      <c r="Q663">
        <v>0.08</v>
      </c>
      <c r="R663" s="5">
        <f t="shared" si="31"/>
        <v>0.08</v>
      </c>
      <c r="S663" s="6" t="str">
        <f t="shared" si="32"/>
        <v/>
      </c>
      <c r="T663">
        <f>ROUND(INT(表1[[#This Row],[合同结束日期]]-表1[[#This Row],[合同起始日期]])/365,1)</f>
        <v>15.3</v>
      </c>
    </row>
    <row r="664" spans="1:20">
      <c r="A664" s="1">
        <v>41730</v>
      </c>
      <c r="B664" t="s">
        <v>185</v>
      </c>
      <c r="C664">
        <f t="shared" si="30"/>
        <v>0</v>
      </c>
      <c r="D664" t="s">
        <v>274</v>
      </c>
      <c r="E664" s="4">
        <v>151953.58799999999</v>
      </c>
      <c r="F664" s="4">
        <v>30451.499035199999</v>
      </c>
      <c r="G664" s="3">
        <v>0.20039999999999999</v>
      </c>
      <c r="H664" s="7">
        <v>1347.1062765957447</v>
      </c>
      <c r="I664" s="4">
        <v>269.96009782978723</v>
      </c>
      <c r="J664">
        <v>112.8</v>
      </c>
      <c r="K664" t="s">
        <v>66</v>
      </c>
      <c r="L664" t="s">
        <v>66</v>
      </c>
      <c r="M664" t="s">
        <v>66</v>
      </c>
      <c r="N664" s="2">
        <v>41520</v>
      </c>
      <c r="O664" s="2">
        <v>42294</v>
      </c>
      <c r="P664" t="s">
        <v>24</v>
      </c>
      <c r="Q664" t="s">
        <v>195</v>
      </c>
      <c r="R664" s="5" t="str">
        <f t="shared" si="31"/>
        <v>0.09</v>
      </c>
      <c r="S664" s="6" t="str">
        <f t="shared" si="32"/>
        <v>0.</v>
      </c>
      <c r="T664">
        <f>ROUND(INT(表1[[#This Row],[合同结束日期]]-表1[[#This Row],[合同起始日期]])/365,1)</f>
        <v>2.1</v>
      </c>
    </row>
    <row r="665" spans="1:20">
      <c r="A665" s="1">
        <v>41730</v>
      </c>
      <c r="B665" t="s">
        <v>185</v>
      </c>
      <c r="C665">
        <f t="shared" si="30"/>
        <v>0</v>
      </c>
      <c r="D665" t="s">
        <v>254</v>
      </c>
      <c r="E665" s="4">
        <v>337779.23999999993</v>
      </c>
      <c r="F665" s="4">
        <v>39452.615232000004</v>
      </c>
      <c r="G665" s="3">
        <v>0.11680000000000003</v>
      </c>
      <c r="H665" s="7">
        <v>2981.8082627118638</v>
      </c>
      <c r="I665" s="4">
        <v>348.27520508474578</v>
      </c>
      <c r="J665">
        <v>113.28</v>
      </c>
      <c r="K665" t="s">
        <v>44</v>
      </c>
      <c r="L665" t="s">
        <v>46</v>
      </c>
      <c r="M665" t="s">
        <v>45</v>
      </c>
      <c r="N665" s="2">
        <v>41443</v>
      </c>
      <c r="O665" s="2">
        <v>43298</v>
      </c>
      <c r="P665" t="s">
        <v>24</v>
      </c>
      <c r="Q665" t="s">
        <v>19</v>
      </c>
      <c r="R665" s="5" t="str">
        <f t="shared" si="31"/>
        <v>0.1</v>
      </c>
      <c r="S665" s="6" t="str">
        <f t="shared" si="32"/>
        <v/>
      </c>
      <c r="T665">
        <f>ROUND(INT(表1[[#This Row],[合同结束日期]]-表1[[#This Row],[合同起始日期]])/365,1)</f>
        <v>5.0999999999999996</v>
      </c>
    </row>
    <row r="666" spans="1:20">
      <c r="A666" s="1">
        <v>41730</v>
      </c>
      <c r="B666" t="s">
        <v>185</v>
      </c>
      <c r="C666">
        <f t="shared" si="30"/>
        <v>0</v>
      </c>
      <c r="D666" t="s">
        <v>283</v>
      </c>
      <c r="E666" s="4">
        <v>93392.4</v>
      </c>
      <c r="F666" s="4">
        <v>11711.40696</v>
      </c>
      <c r="G666" s="3">
        <v>0.12540000000000001</v>
      </c>
      <c r="H666" s="7">
        <v>3242.791666666667</v>
      </c>
      <c r="I666" s="4">
        <v>406.64607500000005</v>
      </c>
      <c r="J666">
        <v>28.799999999999997</v>
      </c>
      <c r="K666" t="s">
        <v>44</v>
      </c>
      <c r="L666" t="s">
        <v>46</v>
      </c>
      <c r="M666" t="s">
        <v>45</v>
      </c>
      <c r="N666" s="2">
        <v>41545</v>
      </c>
      <c r="O666" s="2">
        <v>42274</v>
      </c>
      <c r="P666" t="s">
        <v>24</v>
      </c>
      <c r="Q666" t="s">
        <v>48</v>
      </c>
      <c r="R666" s="5" t="str">
        <f t="shared" si="31"/>
        <v>0.11</v>
      </c>
      <c r="S666" s="6" t="str">
        <f t="shared" si="32"/>
        <v/>
      </c>
      <c r="T666">
        <f>ROUND(INT(表1[[#This Row],[合同结束日期]]-表1[[#This Row],[合同起始日期]])/365,1)</f>
        <v>2</v>
      </c>
    </row>
    <row r="667" spans="1:20">
      <c r="A667" s="1">
        <v>41730</v>
      </c>
      <c r="B667" t="s">
        <v>185</v>
      </c>
      <c r="C667">
        <f t="shared" si="30"/>
        <v>0</v>
      </c>
      <c r="D667" t="s">
        <v>294</v>
      </c>
      <c r="E667" s="4">
        <v>30690</v>
      </c>
      <c r="F667" s="4">
        <v>14399.748000000001</v>
      </c>
      <c r="G667" s="3">
        <v>0.46920000000000006</v>
      </c>
      <c r="H667" s="7">
        <v>639.375</v>
      </c>
      <c r="I667" s="4">
        <v>299.99475000000001</v>
      </c>
      <c r="J667">
        <v>48</v>
      </c>
      <c r="K667" t="s">
        <v>44</v>
      </c>
      <c r="L667" t="s">
        <v>46</v>
      </c>
      <c r="M667" t="s">
        <v>45</v>
      </c>
      <c r="N667" s="2">
        <v>41549</v>
      </c>
      <c r="O667" s="2">
        <v>42278</v>
      </c>
      <c r="P667" t="s">
        <v>14</v>
      </c>
      <c r="Q667" t="s">
        <v>37</v>
      </c>
      <c r="R667" s="5" t="str">
        <f t="shared" si="31"/>
        <v>0.</v>
      </c>
      <c r="S667" s="6" t="str">
        <f t="shared" si="32"/>
        <v/>
      </c>
      <c r="T667">
        <f>ROUND(INT(表1[[#This Row],[合同结束日期]]-表1[[#This Row],[合同起始日期]])/365,1)</f>
        <v>2</v>
      </c>
    </row>
    <row r="668" spans="1:20">
      <c r="A668" s="1">
        <v>41730</v>
      </c>
      <c r="B668" t="s">
        <v>185</v>
      </c>
      <c r="C668">
        <f t="shared" si="30"/>
        <v>0</v>
      </c>
      <c r="D668" t="s">
        <v>255</v>
      </c>
      <c r="E668" s="4">
        <v>120772.79999999999</v>
      </c>
      <c r="F668" s="4">
        <v>17741.52432</v>
      </c>
      <c r="G668" s="3">
        <v>0.14690000000000003</v>
      </c>
      <c r="H668" s="7">
        <v>2960.1176470588234</v>
      </c>
      <c r="I668" s="4">
        <v>434.84128235294122</v>
      </c>
      <c r="J668">
        <v>40.799999999999997</v>
      </c>
      <c r="K668" t="s">
        <v>44</v>
      </c>
      <c r="L668" t="s">
        <v>46</v>
      </c>
      <c r="M668" t="s">
        <v>187</v>
      </c>
      <c r="N668" s="2">
        <v>41456</v>
      </c>
      <c r="O668" s="2">
        <v>42190</v>
      </c>
      <c r="P668" t="s">
        <v>24</v>
      </c>
      <c r="Q668" t="s">
        <v>28</v>
      </c>
      <c r="R668" s="5" t="str">
        <f t="shared" si="31"/>
        <v>0.13</v>
      </c>
      <c r="S668" s="6" t="str">
        <f t="shared" si="32"/>
        <v/>
      </c>
      <c r="T668">
        <f>ROUND(INT(表1[[#This Row],[合同结束日期]]-表1[[#This Row],[合同起始日期]])/365,1)</f>
        <v>2</v>
      </c>
    </row>
    <row r="669" spans="1:20">
      <c r="A669" s="1">
        <v>41730</v>
      </c>
      <c r="B669" t="s">
        <v>185</v>
      </c>
      <c r="C669">
        <f t="shared" si="30"/>
        <v>0</v>
      </c>
      <c r="D669" t="s">
        <v>307</v>
      </c>
      <c r="E669" s="4">
        <v>53172</v>
      </c>
      <c r="F669" s="4">
        <v>15600.664799999999</v>
      </c>
      <c r="G669" s="3">
        <v>0.29339999999999999</v>
      </c>
      <c r="H669" s="7">
        <v>1230.8333333333335</v>
      </c>
      <c r="I669" s="4">
        <v>361.12650000000002</v>
      </c>
      <c r="J669">
        <v>43.199999999999996</v>
      </c>
      <c r="K669" t="s">
        <v>66</v>
      </c>
      <c r="L669" t="s">
        <v>66</v>
      </c>
      <c r="M669" t="s">
        <v>66</v>
      </c>
      <c r="N669" s="2">
        <v>41635</v>
      </c>
      <c r="O669" s="2">
        <v>41999</v>
      </c>
      <c r="P669" t="s">
        <v>24</v>
      </c>
      <c r="Q669" t="s">
        <v>195</v>
      </c>
      <c r="R669" s="5" t="str">
        <f t="shared" si="31"/>
        <v>0.09</v>
      </c>
      <c r="S669" s="6" t="str">
        <f t="shared" si="32"/>
        <v>0.</v>
      </c>
      <c r="T669">
        <f>ROUND(INT(表1[[#This Row],[合同结束日期]]-表1[[#This Row],[合同起始日期]])/365,1)</f>
        <v>1</v>
      </c>
    </row>
    <row r="670" spans="1:20">
      <c r="A670" s="1">
        <v>41730</v>
      </c>
      <c r="B670" t="s">
        <v>185</v>
      </c>
      <c r="C670">
        <f t="shared" si="30"/>
        <v>0</v>
      </c>
      <c r="D670" t="s">
        <v>314</v>
      </c>
      <c r="E670" s="4">
        <v>41496.719999999994</v>
      </c>
      <c r="F670" s="4">
        <v>6597.9784799999989</v>
      </c>
      <c r="G670" s="3">
        <v>0.159</v>
      </c>
      <c r="H670" s="7">
        <v>2305.373333333333</v>
      </c>
      <c r="I670" s="4">
        <v>366.55435999999992</v>
      </c>
      <c r="J670">
        <v>18</v>
      </c>
      <c r="K670" t="s">
        <v>76</v>
      </c>
      <c r="L670" t="s">
        <v>276</v>
      </c>
      <c r="M670" t="s">
        <v>276</v>
      </c>
      <c r="N670" s="2">
        <v>41727</v>
      </c>
      <c r="O670" s="2">
        <v>42091</v>
      </c>
      <c r="P670" t="s">
        <v>24</v>
      </c>
      <c r="Q670" t="s">
        <v>83</v>
      </c>
      <c r="R670" s="5" t="str">
        <f t="shared" si="31"/>
        <v>0.14</v>
      </c>
      <c r="S670" s="6" t="str">
        <f t="shared" si="32"/>
        <v/>
      </c>
      <c r="T670">
        <f>ROUND(INT(表1[[#This Row],[合同结束日期]]-表1[[#This Row],[合同起始日期]])/365,1)</f>
        <v>1</v>
      </c>
    </row>
    <row r="671" spans="1:20">
      <c r="A671" s="1">
        <v>41730</v>
      </c>
      <c r="B671" t="s">
        <v>185</v>
      </c>
      <c r="C671">
        <f t="shared" si="30"/>
        <v>0</v>
      </c>
      <c r="D671" t="s">
        <v>284</v>
      </c>
      <c r="E671" s="4">
        <v>27703.200000000001</v>
      </c>
      <c r="F671" s="4">
        <v>6000.5131199999996</v>
      </c>
      <c r="G671" s="3">
        <v>0.21659999999999999</v>
      </c>
      <c r="H671" s="7">
        <v>1923.8333333333335</v>
      </c>
      <c r="I671" s="4">
        <v>416.70230000000004</v>
      </c>
      <c r="J671">
        <v>14.399999999999999</v>
      </c>
      <c r="K671" t="s">
        <v>76</v>
      </c>
      <c r="L671" t="s">
        <v>276</v>
      </c>
      <c r="M671" t="s">
        <v>276</v>
      </c>
      <c r="N671" s="2">
        <v>41516</v>
      </c>
      <c r="O671" s="2">
        <v>41880</v>
      </c>
      <c r="P671" t="s">
        <v>14</v>
      </c>
      <c r="Q671" t="s">
        <v>37</v>
      </c>
      <c r="R671" s="5" t="str">
        <f t="shared" si="31"/>
        <v>0.</v>
      </c>
      <c r="S671" s="6" t="str">
        <f t="shared" si="32"/>
        <v/>
      </c>
      <c r="T671">
        <f>ROUND(INT(表1[[#This Row],[合同结束日期]]-表1[[#This Row],[合同起始日期]])/365,1)</f>
        <v>1</v>
      </c>
    </row>
    <row r="672" spans="1:20">
      <c r="A672" s="1">
        <v>41730</v>
      </c>
      <c r="B672" t="s">
        <v>185</v>
      </c>
      <c r="C672">
        <f t="shared" si="30"/>
        <v>0</v>
      </c>
      <c r="D672" t="s">
        <v>285</v>
      </c>
      <c r="E672" s="4">
        <v>11137.199999999999</v>
      </c>
      <c r="F672" s="4">
        <v>9600.2663999999986</v>
      </c>
      <c r="G672" s="3">
        <v>0.86199999999999999</v>
      </c>
      <c r="H672" s="7">
        <v>1546.8333333333333</v>
      </c>
      <c r="I672" s="4">
        <v>1333.3703333333333</v>
      </c>
      <c r="J672">
        <v>7.1999999999999993</v>
      </c>
      <c r="K672" t="s">
        <v>60</v>
      </c>
      <c r="L672" t="s">
        <v>61</v>
      </c>
      <c r="M672" t="s">
        <v>58</v>
      </c>
      <c r="N672" s="2">
        <v>41531</v>
      </c>
      <c r="O672" s="2">
        <v>41895</v>
      </c>
      <c r="P672" t="s">
        <v>24</v>
      </c>
      <c r="Q672" t="s">
        <v>30</v>
      </c>
      <c r="R672" s="5" t="str">
        <f t="shared" si="31"/>
        <v>0.18</v>
      </c>
      <c r="S672" s="6" t="str">
        <f t="shared" si="32"/>
        <v/>
      </c>
      <c r="T672">
        <f>ROUND(INT(表1[[#This Row],[合同结束日期]]-表1[[#This Row],[合同起始日期]])/365,1)</f>
        <v>1</v>
      </c>
    </row>
    <row r="673" spans="1:20">
      <c r="A673" s="1">
        <v>41730</v>
      </c>
      <c r="B673" t="s">
        <v>185</v>
      </c>
      <c r="C673">
        <f t="shared" si="30"/>
        <v>0</v>
      </c>
      <c r="D673" t="s">
        <v>270</v>
      </c>
      <c r="E673" s="4">
        <v>37428.732000000004</v>
      </c>
      <c r="F673" s="4">
        <v>6598.6854515999994</v>
      </c>
      <c r="G673" s="3">
        <v>0.17629999999999996</v>
      </c>
      <c r="H673" s="7">
        <v>2599.2175000000007</v>
      </c>
      <c r="I673" s="4">
        <v>458.24204524999999</v>
      </c>
      <c r="J673">
        <v>14.399999999999999</v>
      </c>
      <c r="K673" t="s">
        <v>11</v>
      </c>
      <c r="L673" t="s">
        <v>13</v>
      </c>
      <c r="M673" t="s">
        <v>34</v>
      </c>
      <c r="N673" s="2">
        <v>41497</v>
      </c>
      <c r="O673" s="2">
        <v>41861</v>
      </c>
      <c r="P673" t="s">
        <v>24</v>
      </c>
      <c r="Q673" t="s">
        <v>25</v>
      </c>
      <c r="R673" s="5" t="str">
        <f t="shared" si="31"/>
        <v>0.15</v>
      </c>
      <c r="S673" s="6" t="str">
        <f t="shared" si="32"/>
        <v/>
      </c>
      <c r="T673">
        <f>ROUND(INT(表1[[#This Row],[合同结束日期]]-表1[[#This Row],[合同起始日期]])/365,1)</f>
        <v>1</v>
      </c>
    </row>
    <row r="674" spans="1:20">
      <c r="A674" s="1">
        <v>41730</v>
      </c>
      <c r="B674" t="s">
        <v>185</v>
      </c>
      <c r="C674">
        <f t="shared" si="30"/>
        <v>0</v>
      </c>
      <c r="D674" t="s">
        <v>286</v>
      </c>
      <c r="E674" s="4">
        <v>43209.599999999999</v>
      </c>
      <c r="F674" s="4">
        <v>5401.2</v>
      </c>
      <c r="G674" s="3">
        <v>0.125</v>
      </c>
      <c r="H674" s="7">
        <v>3000.666666666667</v>
      </c>
      <c r="I674" s="4">
        <v>375.08333333333337</v>
      </c>
      <c r="J674">
        <v>14.399999999999999</v>
      </c>
      <c r="K674" t="s">
        <v>60</v>
      </c>
      <c r="L674" t="s">
        <v>61</v>
      </c>
      <c r="M674" t="s">
        <v>234</v>
      </c>
      <c r="N674" s="2">
        <v>41523</v>
      </c>
      <c r="O674" s="2">
        <v>41887</v>
      </c>
      <c r="P674" t="s">
        <v>14</v>
      </c>
      <c r="Q674" t="s">
        <v>37</v>
      </c>
      <c r="R674" s="5" t="str">
        <f t="shared" si="31"/>
        <v>0.</v>
      </c>
      <c r="S674" s="6" t="str">
        <f t="shared" si="32"/>
        <v/>
      </c>
      <c r="T674">
        <f>ROUND(INT(表1[[#This Row],[合同结束日期]]-表1[[#This Row],[合同起始日期]])/365,1)</f>
        <v>1</v>
      </c>
    </row>
    <row r="675" spans="1:20">
      <c r="A675" s="1">
        <v>41730</v>
      </c>
      <c r="B675" t="s">
        <v>185</v>
      </c>
      <c r="C675">
        <f t="shared" si="30"/>
        <v>0</v>
      </c>
      <c r="D675" t="s">
        <v>271</v>
      </c>
      <c r="E675" s="4">
        <v>25022.639999999996</v>
      </c>
      <c r="F675" s="4">
        <v>6600.9724319999996</v>
      </c>
      <c r="G675" s="3">
        <v>0.26380000000000003</v>
      </c>
      <c r="H675" s="7">
        <v>1737.6833333333332</v>
      </c>
      <c r="I675" s="4">
        <v>458.40086333333335</v>
      </c>
      <c r="J675">
        <v>14.399999999999999</v>
      </c>
      <c r="K675" t="s">
        <v>60</v>
      </c>
      <c r="L675" t="s">
        <v>116</v>
      </c>
      <c r="M675" t="s">
        <v>145</v>
      </c>
      <c r="N675" s="2">
        <v>41487</v>
      </c>
      <c r="O675" s="2">
        <v>41851</v>
      </c>
      <c r="P675" t="s">
        <v>14</v>
      </c>
      <c r="Q675" t="s">
        <v>37</v>
      </c>
      <c r="R675" s="5" t="str">
        <f t="shared" si="31"/>
        <v>0.</v>
      </c>
      <c r="S675" s="6" t="str">
        <f t="shared" si="32"/>
        <v/>
      </c>
      <c r="T675">
        <f>ROUND(INT(表1[[#This Row],[合同结束日期]]-表1[[#This Row],[合同起始日期]])/365,1)</f>
        <v>1</v>
      </c>
    </row>
    <row r="676" spans="1:20">
      <c r="A676" s="1">
        <v>41730</v>
      </c>
      <c r="B676" t="s">
        <v>185</v>
      </c>
      <c r="C676">
        <f t="shared" si="30"/>
        <v>0</v>
      </c>
      <c r="D676" t="s">
        <v>272</v>
      </c>
      <c r="E676" s="4">
        <v>38368.799999999996</v>
      </c>
      <c r="F676" s="4">
        <v>6599.4335999999994</v>
      </c>
      <c r="G676" s="3">
        <v>0.17200000000000001</v>
      </c>
      <c r="H676" s="7">
        <v>2664.5</v>
      </c>
      <c r="I676" s="4">
        <v>458.29399999999998</v>
      </c>
      <c r="J676">
        <v>14.399999999999999</v>
      </c>
      <c r="K676" t="s">
        <v>11</v>
      </c>
      <c r="L676" t="s">
        <v>12</v>
      </c>
      <c r="M676" t="s">
        <v>110</v>
      </c>
      <c r="N676" s="2">
        <v>41509</v>
      </c>
      <c r="O676" s="2">
        <v>41873</v>
      </c>
      <c r="P676" t="s">
        <v>14</v>
      </c>
      <c r="Q676" t="s">
        <v>37</v>
      </c>
      <c r="R676" s="5" t="str">
        <f t="shared" si="31"/>
        <v>0.</v>
      </c>
      <c r="S676" s="6" t="str">
        <f t="shared" si="32"/>
        <v/>
      </c>
      <c r="T676">
        <f>ROUND(INT(表1[[#This Row],[合同结束日期]]-表1[[#This Row],[合同起始日期]])/365,1)</f>
        <v>1</v>
      </c>
    </row>
    <row r="677" spans="1:20">
      <c r="A677" s="1">
        <v>41730</v>
      </c>
      <c r="B677" t="s">
        <v>185</v>
      </c>
      <c r="C677">
        <f t="shared" si="30"/>
        <v>0</v>
      </c>
      <c r="D677" t="s">
        <v>287</v>
      </c>
      <c r="E677" s="4">
        <v>24828</v>
      </c>
      <c r="F677" s="4">
        <v>6000.9276</v>
      </c>
      <c r="G677" s="3">
        <v>0.2417</v>
      </c>
      <c r="H677" s="7">
        <v>1379.3333333333333</v>
      </c>
      <c r="I677" s="4">
        <v>333.38486666666665</v>
      </c>
      <c r="J677">
        <v>18</v>
      </c>
      <c r="K677" t="s">
        <v>11</v>
      </c>
      <c r="L677" t="s">
        <v>12</v>
      </c>
      <c r="M677" t="s">
        <v>288</v>
      </c>
      <c r="N677" s="2">
        <v>41522</v>
      </c>
      <c r="O677" s="2">
        <v>41886</v>
      </c>
      <c r="P677" t="s">
        <v>14</v>
      </c>
      <c r="Q677" t="s">
        <v>37</v>
      </c>
      <c r="R677" s="5" t="str">
        <f t="shared" si="31"/>
        <v>0.</v>
      </c>
      <c r="S677" s="6" t="str">
        <f t="shared" si="32"/>
        <v/>
      </c>
      <c r="T677">
        <f>ROUND(INT(表1[[#This Row],[合同结束日期]]-表1[[#This Row],[合同起始日期]])/365,1)</f>
        <v>1</v>
      </c>
    </row>
    <row r="678" spans="1:20">
      <c r="A678" s="1">
        <v>41730</v>
      </c>
      <c r="B678" t="s">
        <v>185</v>
      </c>
      <c r="C678">
        <f t="shared" si="30"/>
        <v>0</v>
      </c>
      <c r="D678" t="s">
        <v>289</v>
      </c>
      <c r="E678" s="4">
        <v>8856</v>
      </c>
      <c r="F678" s="4">
        <v>0</v>
      </c>
      <c r="G678" s="3">
        <v>0</v>
      </c>
      <c r="H678" s="7">
        <v>73.8</v>
      </c>
      <c r="I678" s="4">
        <v>0</v>
      </c>
      <c r="J678">
        <v>120</v>
      </c>
      <c r="K678" t="s">
        <v>60</v>
      </c>
      <c r="L678" t="s">
        <v>61</v>
      </c>
      <c r="M678" t="s">
        <v>60</v>
      </c>
      <c r="N678" s="2">
        <v>41525</v>
      </c>
      <c r="O678" s="2">
        <v>41889</v>
      </c>
      <c r="P678" t="s">
        <v>24</v>
      </c>
      <c r="Q678" t="s">
        <v>37</v>
      </c>
      <c r="R678" s="5" t="str">
        <f t="shared" si="31"/>
        <v>0.</v>
      </c>
      <c r="S678" s="6" t="str">
        <f t="shared" si="32"/>
        <v/>
      </c>
      <c r="T678">
        <f>ROUND(INT(表1[[#This Row],[合同结束日期]]-表1[[#This Row],[合同起始日期]])/365,1)</f>
        <v>1</v>
      </c>
    </row>
    <row r="679" spans="1:20">
      <c r="A679" s="1">
        <v>41730</v>
      </c>
      <c r="B679" t="s">
        <v>185</v>
      </c>
      <c r="C679">
        <f t="shared" si="30"/>
        <v>0</v>
      </c>
      <c r="D679" t="s">
        <v>273</v>
      </c>
      <c r="E679" s="4">
        <v>179958</v>
      </c>
      <c r="F679" s="4">
        <v>16196.22</v>
      </c>
      <c r="G679" s="3">
        <v>0.09</v>
      </c>
      <c r="H679" s="7">
        <v>2142.3571428571427</v>
      </c>
      <c r="I679" s="4">
        <v>192.81214285714285</v>
      </c>
      <c r="J679">
        <v>84</v>
      </c>
      <c r="K679" t="s">
        <v>44</v>
      </c>
      <c r="L679" t="s">
        <v>46</v>
      </c>
      <c r="M679" t="s">
        <v>187</v>
      </c>
      <c r="N679" s="2">
        <v>41502</v>
      </c>
      <c r="O679" s="2">
        <v>42597</v>
      </c>
      <c r="P679" t="s">
        <v>18</v>
      </c>
      <c r="Q679" t="s">
        <v>123</v>
      </c>
      <c r="R679" s="5" t="str">
        <f t="shared" si="31"/>
        <v>0.09</v>
      </c>
      <c r="S679" s="6" t="str">
        <f t="shared" si="32"/>
        <v/>
      </c>
      <c r="T679">
        <f>ROUND(INT(表1[[#This Row],[合同结束日期]]-表1[[#This Row],[合同起始日期]])/365,1)</f>
        <v>3</v>
      </c>
    </row>
    <row r="680" spans="1:20">
      <c r="A680" s="1">
        <v>41730</v>
      </c>
      <c r="B680" t="s">
        <v>185</v>
      </c>
      <c r="C680">
        <f t="shared" si="30"/>
        <v>0</v>
      </c>
      <c r="D680" t="s">
        <v>290</v>
      </c>
      <c r="E680" s="4">
        <v>8102.4</v>
      </c>
      <c r="F680" s="4">
        <v>7199.7926399999997</v>
      </c>
      <c r="G680" s="3">
        <v>0.88859999999999995</v>
      </c>
      <c r="H680" s="7">
        <v>562.66666666666674</v>
      </c>
      <c r="I680" s="4">
        <v>499.98560000000003</v>
      </c>
      <c r="J680">
        <v>14.399999999999999</v>
      </c>
      <c r="K680" t="s">
        <v>60</v>
      </c>
      <c r="L680" t="s">
        <v>61</v>
      </c>
      <c r="M680" t="s">
        <v>197</v>
      </c>
      <c r="N680" s="2">
        <v>41542</v>
      </c>
      <c r="O680" s="2">
        <v>41906</v>
      </c>
      <c r="P680" t="s">
        <v>24</v>
      </c>
      <c r="Q680" t="s">
        <v>59</v>
      </c>
      <c r="R680" s="5" t="str">
        <f t="shared" si="31"/>
        <v>0.16</v>
      </c>
      <c r="S680" s="6" t="str">
        <f t="shared" si="32"/>
        <v/>
      </c>
      <c r="T680">
        <f>ROUND(INT(表1[[#This Row],[合同结束日期]]-表1[[#This Row],[合同起始日期]])/365,1)</f>
        <v>1</v>
      </c>
    </row>
    <row r="681" spans="1:20">
      <c r="A681" s="1">
        <v>41760</v>
      </c>
      <c r="B681" t="s">
        <v>185</v>
      </c>
      <c r="C681">
        <f t="shared" si="30"/>
        <v>0</v>
      </c>
      <c r="D681" t="s">
        <v>186</v>
      </c>
      <c r="E681" s="4">
        <v>225904.8</v>
      </c>
      <c r="F681" s="4">
        <v>35376.691679999996</v>
      </c>
      <c r="G681" s="3">
        <v>0.15659999999999999</v>
      </c>
      <c r="H681" s="7">
        <v>7530.16</v>
      </c>
      <c r="I681" s="4">
        <v>1179.2230559999998</v>
      </c>
      <c r="J681">
        <v>30</v>
      </c>
      <c r="K681" t="s">
        <v>44</v>
      </c>
      <c r="L681" t="s">
        <v>46</v>
      </c>
      <c r="M681" t="s">
        <v>187</v>
      </c>
      <c r="N681" s="2">
        <v>41327</v>
      </c>
      <c r="O681" s="2">
        <v>42133</v>
      </c>
      <c r="P681" t="s">
        <v>24</v>
      </c>
      <c r="Q681" t="s">
        <v>25</v>
      </c>
      <c r="R681" s="5" t="str">
        <f t="shared" si="31"/>
        <v>0.15</v>
      </c>
      <c r="S681" s="6" t="str">
        <f t="shared" si="32"/>
        <v/>
      </c>
      <c r="T681">
        <f>ROUND(INT(表1[[#This Row],[合同结束日期]]-表1[[#This Row],[合同起始日期]])/365,1)</f>
        <v>2.2000000000000002</v>
      </c>
    </row>
    <row r="682" spans="1:20">
      <c r="A682" s="1">
        <v>41760</v>
      </c>
      <c r="B682" t="s">
        <v>185</v>
      </c>
      <c r="C682">
        <f t="shared" si="30"/>
        <v>0</v>
      </c>
      <c r="D682" t="s">
        <v>188</v>
      </c>
      <c r="E682" s="4">
        <v>56256</v>
      </c>
      <c r="F682" s="4">
        <v>13287.6672</v>
      </c>
      <c r="G682" s="3">
        <v>0.23619999999999999</v>
      </c>
      <c r="H682" s="7">
        <v>919.21568627450984</v>
      </c>
      <c r="I682" s="4">
        <v>217.11874509803923</v>
      </c>
      <c r="J682">
        <v>61.199999999999996</v>
      </c>
      <c r="K682" t="s">
        <v>44</v>
      </c>
      <c r="L682" t="s">
        <v>46</v>
      </c>
      <c r="M682" t="s">
        <v>187</v>
      </c>
      <c r="N682" s="2">
        <v>41337</v>
      </c>
      <c r="O682" s="2">
        <v>42499</v>
      </c>
      <c r="P682" t="s">
        <v>24</v>
      </c>
      <c r="Q682" t="s">
        <v>65</v>
      </c>
      <c r="R682" s="5" t="str">
        <f t="shared" si="31"/>
        <v>0.12</v>
      </c>
      <c r="S682" s="6" t="str">
        <f t="shared" si="32"/>
        <v/>
      </c>
      <c r="T682">
        <f>ROUND(INT(表1[[#This Row],[合同结束日期]]-表1[[#This Row],[合同起始日期]])/365,1)</f>
        <v>3.2</v>
      </c>
    </row>
    <row r="683" spans="1:20">
      <c r="A683" s="1">
        <v>41760</v>
      </c>
      <c r="B683" t="s">
        <v>185</v>
      </c>
      <c r="C683">
        <f t="shared" si="30"/>
        <v>0</v>
      </c>
      <c r="D683" t="s">
        <v>189</v>
      </c>
      <c r="E683" s="4">
        <v>131244</v>
      </c>
      <c r="F683" s="4">
        <v>22219.609199999999</v>
      </c>
      <c r="G683" s="3">
        <v>0.16929999999999998</v>
      </c>
      <c r="H683" s="7">
        <v>1519.0277777777778</v>
      </c>
      <c r="I683" s="4">
        <v>257.17140277777781</v>
      </c>
      <c r="J683">
        <v>86.399999999999991</v>
      </c>
      <c r="K683" t="s">
        <v>44</v>
      </c>
      <c r="L683" t="s">
        <v>46</v>
      </c>
      <c r="M683" t="s">
        <v>187</v>
      </c>
      <c r="N683" s="2">
        <v>41298</v>
      </c>
      <c r="O683" s="2">
        <v>42499</v>
      </c>
      <c r="P683" t="s">
        <v>24</v>
      </c>
      <c r="Q683" t="s">
        <v>28</v>
      </c>
      <c r="R683" s="5" t="str">
        <f t="shared" si="31"/>
        <v>0.13</v>
      </c>
      <c r="S683" s="6" t="str">
        <f t="shared" si="32"/>
        <v/>
      </c>
      <c r="T683">
        <f>ROUND(INT(表1[[#This Row],[合同结束日期]]-表1[[#This Row],[合同起始日期]])/365,1)</f>
        <v>3.3</v>
      </c>
    </row>
    <row r="684" spans="1:20">
      <c r="A684" s="1">
        <v>41760</v>
      </c>
      <c r="B684" t="s">
        <v>185</v>
      </c>
      <c r="C684">
        <f t="shared" si="30"/>
        <v>0</v>
      </c>
      <c r="D684" t="s">
        <v>190</v>
      </c>
      <c r="E684" s="4">
        <v>119344.79999999999</v>
      </c>
      <c r="F684" s="4">
        <v>28010.224559999999</v>
      </c>
      <c r="G684" s="3">
        <v>0.23470000000000002</v>
      </c>
      <c r="H684" s="7">
        <v>1381.3055555555557</v>
      </c>
      <c r="I684" s="4">
        <v>324.19241388888889</v>
      </c>
      <c r="J684">
        <v>86.399999999999991</v>
      </c>
      <c r="K684" t="s">
        <v>44</v>
      </c>
      <c r="L684" t="s">
        <v>46</v>
      </c>
      <c r="M684" t="s">
        <v>45</v>
      </c>
      <c r="N684" s="2">
        <v>41282</v>
      </c>
      <c r="O684" s="2">
        <v>43229</v>
      </c>
      <c r="P684" t="s">
        <v>24</v>
      </c>
      <c r="Q684" t="s">
        <v>59</v>
      </c>
      <c r="R684" s="5" t="str">
        <f t="shared" si="31"/>
        <v>0.16</v>
      </c>
      <c r="S684" s="6" t="str">
        <f t="shared" si="32"/>
        <v/>
      </c>
      <c r="T684">
        <f>ROUND(INT(表1[[#This Row],[合同结束日期]]-表1[[#This Row],[合同起始日期]])/365,1)</f>
        <v>5.3</v>
      </c>
    </row>
    <row r="685" spans="1:20">
      <c r="A685" s="1">
        <v>41760</v>
      </c>
      <c r="B685" t="s">
        <v>185</v>
      </c>
      <c r="C685">
        <f t="shared" si="30"/>
        <v>0</v>
      </c>
      <c r="D685" t="s">
        <v>250</v>
      </c>
      <c r="E685" s="4">
        <v>39961.199999999997</v>
      </c>
      <c r="F685" s="4">
        <v>30886.011479999997</v>
      </c>
      <c r="G685" s="3">
        <v>0.77290000000000003</v>
      </c>
      <c r="H685" s="7">
        <v>232.87412587412587</v>
      </c>
      <c r="I685" s="4">
        <v>179.98841188811187</v>
      </c>
      <c r="J685">
        <v>171.6</v>
      </c>
      <c r="K685" t="s">
        <v>60</v>
      </c>
      <c r="L685" t="s">
        <v>116</v>
      </c>
      <c r="M685" t="s">
        <v>251</v>
      </c>
      <c r="N685" s="2">
        <v>41423</v>
      </c>
      <c r="O685" s="2">
        <v>42182</v>
      </c>
      <c r="P685" t="s">
        <v>24</v>
      </c>
      <c r="Q685" t="s">
        <v>83</v>
      </c>
      <c r="R685" s="5" t="str">
        <f t="shared" si="31"/>
        <v>0.14</v>
      </c>
      <c r="S685" s="6" t="str">
        <f t="shared" si="32"/>
        <v/>
      </c>
      <c r="T685">
        <f>ROUND(INT(表1[[#This Row],[合同结束日期]]-表1[[#This Row],[合同起始日期]])/365,1)</f>
        <v>2.1</v>
      </c>
    </row>
    <row r="686" spans="1:20">
      <c r="A686" s="1">
        <v>41760</v>
      </c>
      <c r="B686" t="s">
        <v>185</v>
      </c>
      <c r="C686">
        <f t="shared" si="30"/>
        <v>0</v>
      </c>
      <c r="D686" t="s">
        <v>252</v>
      </c>
      <c r="E686" s="4">
        <v>140018.18400000001</v>
      </c>
      <c r="F686" s="4">
        <v>33030.289605599995</v>
      </c>
      <c r="G686" s="3">
        <v>0.23589999999999994</v>
      </c>
      <c r="H686" s="7">
        <v>678.38267441860467</v>
      </c>
      <c r="I686" s="4">
        <v>160.03047289534882</v>
      </c>
      <c r="J686">
        <v>206.4</v>
      </c>
      <c r="K686" t="s">
        <v>44</v>
      </c>
      <c r="L686" t="s">
        <v>46</v>
      </c>
      <c r="M686" t="s">
        <v>45</v>
      </c>
      <c r="N686" s="2">
        <v>41409</v>
      </c>
      <c r="O686" s="2">
        <v>42929</v>
      </c>
      <c r="P686" t="s">
        <v>24</v>
      </c>
      <c r="Q686" t="s">
        <v>19</v>
      </c>
      <c r="R686" s="5" t="str">
        <f t="shared" si="31"/>
        <v>0.1</v>
      </c>
      <c r="S686" s="6" t="str">
        <f t="shared" si="32"/>
        <v/>
      </c>
      <c r="T686">
        <f>ROUND(INT(表1[[#This Row],[合同结束日期]]-表1[[#This Row],[合同起始日期]])/365,1)</f>
        <v>4.2</v>
      </c>
    </row>
    <row r="687" spans="1:20">
      <c r="A687" s="1">
        <v>41760</v>
      </c>
      <c r="B687" t="s">
        <v>185</v>
      </c>
      <c r="C687">
        <f t="shared" si="30"/>
        <v>0</v>
      </c>
      <c r="D687" t="s">
        <v>281</v>
      </c>
      <c r="E687" s="4">
        <v>86476.68</v>
      </c>
      <c r="F687" s="4">
        <v>52128.142704000005</v>
      </c>
      <c r="G687" s="3">
        <v>0.60280000000000011</v>
      </c>
      <c r="H687" s="7">
        <v>398.14309392265193</v>
      </c>
      <c r="I687" s="4">
        <v>240.00065701657462</v>
      </c>
      <c r="J687">
        <v>217.2</v>
      </c>
      <c r="K687" t="s">
        <v>60</v>
      </c>
      <c r="L687" t="s">
        <v>116</v>
      </c>
      <c r="M687" t="s">
        <v>145</v>
      </c>
      <c r="N687" s="2">
        <v>41456</v>
      </c>
      <c r="O687" s="2">
        <v>42245</v>
      </c>
      <c r="P687" t="s">
        <v>24</v>
      </c>
      <c r="Q687" t="s">
        <v>83</v>
      </c>
      <c r="R687" s="5" t="str">
        <f t="shared" si="31"/>
        <v>0.14</v>
      </c>
      <c r="S687" s="6" t="str">
        <f t="shared" si="32"/>
        <v/>
      </c>
      <c r="T687">
        <f>ROUND(INT(表1[[#This Row],[合同结束日期]]-表1[[#This Row],[合同起始日期]])/365,1)</f>
        <v>2.2000000000000002</v>
      </c>
    </row>
    <row r="688" spans="1:20">
      <c r="A688" s="1">
        <v>41760</v>
      </c>
      <c r="B688" t="s">
        <v>185</v>
      </c>
      <c r="C688">
        <f t="shared" si="30"/>
        <v>0</v>
      </c>
      <c r="D688" t="s">
        <v>253</v>
      </c>
      <c r="E688" s="4">
        <v>119368.992</v>
      </c>
      <c r="F688" s="4">
        <v>29185.718543999999</v>
      </c>
      <c r="G688" s="3">
        <v>0.2445</v>
      </c>
      <c r="H688" s="7">
        <v>777.14187500000003</v>
      </c>
      <c r="I688" s="4">
        <v>190.01118843750001</v>
      </c>
      <c r="J688">
        <v>153.6</v>
      </c>
      <c r="K688" t="s">
        <v>60</v>
      </c>
      <c r="L688" t="s">
        <v>116</v>
      </c>
      <c r="M688" t="s">
        <v>145</v>
      </c>
      <c r="N688" s="2">
        <v>41456</v>
      </c>
      <c r="O688" s="2">
        <v>42231</v>
      </c>
      <c r="P688" t="s">
        <v>18</v>
      </c>
      <c r="Q688" t="s">
        <v>25</v>
      </c>
      <c r="R688" s="5" t="str">
        <f t="shared" si="31"/>
        <v>0.15</v>
      </c>
      <c r="S688" s="6" t="str">
        <f t="shared" si="32"/>
        <v/>
      </c>
      <c r="T688">
        <f>ROUND(INT(表1[[#This Row],[合同结束日期]]-表1[[#This Row],[合同起始日期]])/365,1)</f>
        <v>2.1</v>
      </c>
    </row>
    <row r="689" spans="1:20">
      <c r="A689" s="1">
        <v>41760</v>
      </c>
      <c r="B689" t="s">
        <v>185</v>
      </c>
      <c r="C689">
        <f t="shared" si="30"/>
        <v>0</v>
      </c>
      <c r="D689" t="s">
        <v>191</v>
      </c>
      <c r="E689" s="4">
        <v>26059.200000000001</v>
      </c>
      <c r="F689" s="4">
        <v>19231.689599999998</v>
      </c>
      <c r="G689" s="3">
        <v>0.73799999999999988</v>
      </c>
      <c r="H689" s="7">
        <v>361.93333333333334</v>
      </c>
      <c r="I689" s="4">
        <v>267.10679999999996</v>
      </c>
      <c r="J689">
        <v>72</v>
      </c>
      <c r="K689" t="s">
        <v>11</v>
      </c>
      <c r="L689" t="s">
        <v>12</v>
      </c>
      <c r="M689" t="s">
        <v>10</v>
      </c>
      <c r="N689" s="2">
        <v>41284</v>
      </c>
      <c r="O689" s="2">
        <v>42133</v>
      </c>
      <c r="P689" t="s">
        <v>24</v>
      </c>
      <c r="Q689" t="s">
        <v>59</v>
      </c>
      <c r="R689" s="5" t="str">
        <f t="shared" si="31"/>
        <v>0.16</v>
      </c>
      <c r="S689" s="6" t="str">
        <f t="shared" si="32"/>
        <v/>
      </c>
      <c r="T689">
        <f>ROUND(INT(表1[[#This Row],[合同结束日期]]-表1[[#This Row],[合同起始日期]])/365,1)</f>
        <v>2.2999999999999998</v>
      </c>
    </row>
    <row r="690" spans="1:20">
      <c r="A690" s="1">
        <v>41760</v>
      </c>
      <c r="B690" t="s">
        <v>185</v>
      </c>
      <c r="C690">
        <f t="shared" si="30"/>
        <v>0</v>
      </c>
      <c r="D690" t="s">
        <v>192</v>
      </c>
      <c r="E690" s="4">
        <v>181666.008</v>
      </c>
      <c r="F690" s="4">
        <v>39367.023933600001</v>
      </c>
      <c r="G690" s="3">
        <v>0.2167</v>
      </c>
      <c r="H690" s="7">
        <v>1593.5614736842106</v>
      </c>
      <c r="I690" s="4">
        <v>345.32477134736843</v>
      </c>
      <c r="J690">
        <v>114</v>
      </c>
      <c r="K690" t="s">
        <v>11</v>
      </c>
      <c r="L690" t="s">
        <v>12</v>
      </c>
      <c r="M690" t="s">
        <v>193</v>
      </c>
      <c r="N690" s="2">
        <v>41358</v>
      </c>
      <c r="O690" s="2">
        <v>42133</v>
      </c>
      <c r="P690" t="s">
        <v>24</v>
      </c>
      <c r="Q690" t="s">
        <v>59</v>
      </c>
      <c r="R690" s="5" t="str">
        <f t="shared" si="31"/>
        <v>0.16</v>
      </c>
      <c r="S690" s="6" t="str">
        <f t="shared" si="32"/>
        <v/>
      </c>
      <c r="T690">
        <f>ROUND(INT(表1[[#This Row],[合同结束日期]]-表1[[#This Row],[合同起始日期]])/365,1)</f>
        <v>2.1</v>
      </c>
    </row>
    <row r="691" spans="1:20">
      <c r="A691" s="1">
        <v>41760</v>
      </c>
      <c r="B691" t="s">
        <v>185</v>
      </c>
      <c r="C691">
        <f t="shared" si="30"/>
        <v>0</v>
      </c>
      <c r="D691" t="s">
        <v>194</v>
      </c>
      <c r="E691" s="4">
        <v>463770</v>
      </c>
      <c r="F691" s="4">
        <v>45681.344999999994</v>
      </c>
      <c r="G691" s="3">
        <v>9.849999999999999E-2</v>
      </c>
      <c r="H691" s="7">
        <v>3220.625</v>
      </c>
      <c r="I691" s="4">
        <v>317.23156249999994</v>
      </c>
      <c r="J691">
        <v>144</v>
      </c>
      <c r="K691" t="s">
        <v>66</v>
      </c>
      <c r="L691" t="s">
        <v>66</v>
      </c>
      <c r="M691" t="s">
        <v>66</v>
      </c>
      <c r="N691" s="2">
        <v>41347</v>
      </c>
      <c r="O691" s="2">
        <v>42133</v>
      </c>
      <c r="P691" t="s">
        <v>24</v>
      </c>
      <c r="Q691" t="s">
        <v>195</v>
      </c>
      <c r="R691" s="5" t="str">
        <f t="shared" si="31"/>
        <v>0.09</v>
      </c>
      <c r="S691" s="6" t="str">
        <f t="shared" si="32"/>
        <v>0.</v>
      </c>
      <c r="T691">
        <f>ROUND(INT(表1[[#This Row],[合同结束日期]]-表1[[#This Row],[合同起始日期]])/365,1)</f>
        <v>2.2000000000000002</v>
      </c>
    </row>
    <row r="692" spans="1:20">
      <c r="A692" s="1">
        <v>41760</v>
      </c>
      <c r="B692" t="s">
        <v>185</v>
      </c>
      <c r="C692">
        <f t="shared" si="30"/>
        <v>0</v>
      </c>
      <c r="D692" t="s">
        <v>196</v>
      </c>
      <c r="E692" s="4">
        <v>302315.592</v>
      </c>
      <c r="F692" s="4">
        <v>50879.714133599999</v>
      </c>
      <c r="G692" s="3">
        <v>0.16830000000000001</v>
      </c>
      <c r="H692" s="7">
        <v>1347.2174331550802</v>
      </c>
      <c r="I692" s="4">
        <v>226.736694</v>
      </c>
      <c r="J692">
        <v>224.4</v>
      </c>
      <c r="K692" t="s">
        <v>60</v>
      </c>
      <c r="L692" t="s">
        <v>61</v>
      </c>
      <c r="M692" t="s">
        <v>197</v>
      </c>
      <c r="N692" s="2">
        <v>41284</v>
      </c>
      <c r="O692" s="2">
        <v>42499</v>
      </c>
      <c r="P692" t="s">
        <v>24</v>
      </c>
      <c r="Q692" t="s">
        <v>28</v>
      </c>
      <c r="R692" s="5" t="str">
        <f t="shared" si="31"/>
        <v>0.13</v>
      </c>
      <c r="S692" s="6" t="str">
        <f t="shared" si="32"/>
        <v/>
      </c>
      <c r="T692">
        <f>ROUND(INT(表1[[#This Row],[合同结束日期]]-表1[[#This Row],[合同起始日期]])/365,1)</f>
        <v>3.3</v>
      </c>
    </row>
    <row r="693" spans="1:20">
      <c r="A693" s="1">
        <v>41760</v>
      </c>
      <c r="B693" t="s">
        <v>185</v>
      </c>
      <c r="C693">
        <f t="shared" si="30"/>
        <v>0</v>
      </c>
      <c r="D693" t="s">
        <v>198</v>
      </c>
      <c r="E693" s="4">
        <v>67029.599999999991</v>
      </c>
      <c r="F693" s="4">
        <v>18949.267919999998</v>
      </c>
      <c r="G693" s="3">
        <v>0.28270000000000001</v>
      </c>
      <c r="H693" s="7">
        <v>1015.5999999999999</v>
      </c>
      <c r="I693" s="4">
        <v>287.11011999999999</v>
      </c>
      <c r="J693">
        <v>66</v>
      </c>
      <c r="K693" t="s">
        <v>66</v>
      </c>
      <c r="L693" t="s">
        <v>66</v>
      </c>
      <c r="M693" t="s">
        <v>66</v>
      </c>
      <c r="N693" s="2">
        <v>41283</v>
      </c>
      <c r="O693" s="2">
        <v>42133</v>
      </c>
      <c r="P693" t="s">
        <v>24</v>
      </c>
      <c r="Q693" t="s">
        <v>25</v>
      </c>
      <c r="R693" s="5" t="str">
        <f t="shared" si="31"/>
        <v>0.15</v>
      </c>
      <c r="S693" s="6" t="str">
        <f t="shared" si="32"/>
        <v/>
      </c>
      <c r="T693">
        <f>ROUND(INT(表1[[#This Row],[合同结束日期]]-表1[[#This Row],[合同起始日期]])/365,1)</f>
        <v>2.2999999999999998</v>
      </c>
    </row>
    <row r="694" spans="1:20">
      <c r="A694" s="1">
        <v>41760</v>
      </c>
      <c r="B694" t="s">
        <v>185</v>
      </c>
      <c r="C694">
        <f t="shared" si="30"/>
        <v>0</v>
      </c>
      <c r="D694" t="s">
        <v>199</v>
      </c>
      <c r="E694" s="4">
        <v>174296.75999999998</v>
      </c>
      <c r="F694" s="4">
        <v>19259.791980000002</v>
      </c>
      <c r="G694" s="3">
        <v>0.11050000000000003</v>
      </c>
      <c r="H694" s="7">
        <v>2689.7648148148146</v>
      </c>
      <c r="I694" s="4">
        <v>297.21901203703709</v>
      </c>
      <c r="J694">
        <v>64.8</v>
      </c>
      <c r="K694" t="s">
        <v>44</v>
      </c>
      <c r="L694" t="s">
        <v>46</v>
      </c>
      <c r="M694" t="s">
        <v>187</v>
      </c>
      <c r="N694" s="2">
        <v>41332</v>
      </c>
      <c r="O694" s="2">
        <v>42499</v>
      </c>
      <c r="P694" t="s">
        <v>14</v>
      </c>
      <c r="Q694" t="s">
        <v>37</v>
      </c>
      <c r="R694" s="5" t="str">
        <f t="shared" si="31"/>
        <v>0.</v>
      </c>
      <c r="S694" s="6" t="str">
        <f t="shared" si="32"/>
        <v/>
      </c>
      <c r="T694">
        <f>ROUND(INT(表1[[#This Row],[合同结束日期]]-表1[[#This Row],[合同起始日期]])/365,1)</f>
        <v>3.2</v>
      </c>
    </row>
    <row r="695" spans="1:20">
      <c r="A695" s="1">
        <v>41760</v>
      </c>
      <c r="B695" t="s">
        <v>185</v>
      </c>
      <c r="C695">
        <f t="shared" si="30"/>
        <v>0</v>
      </c>
      <c r="D695" t="s">
        <v>200</v>
      </c>
      <c r="E695" s="4">
        <v>93693.203999999998</v>
      </c>
      <c r="F695" s="4">
        <v>16180.816330799998</v>
      </c>
      <c r="G695" s="3">
        <v>0.17269999999999999</v>
      </c>
      <c r="H695" s="7">
        <v>1951.94175</v>
      </c>
      <c r="I695" s="4">
        <v>337.10034022499997</v>
      </c>
      <c r="J695">
        <v>48</v>
      </c>
      <c r="K695" t="s">
        <v>44</v>
      </c>
      <c r="L695" t="s">
        <v>46</v>
      </c>
      <c r="M695" t="s">
        <v>187</v>
      </c>
      <c r="N695" s="2">
        <v>41281</v>
      </c>
      <c r="O695" s="2">
        <v>42133</v>
      </c>
      <c r="P695" t="s">
        <v>24</v>
      </c>
      <c r="Q695" t="s">
        <v>25</v>
      </c>
      <c r="R695" s="5" t="str">
        <f t="shared" si="31"/>
        <v>0.15</v>
      </c>
      <c r="S695" s="6" t="str">
        <f t="shared" si="32"/>
        <v/>
      </c>
      <c r="T695">
        <f>ROUND(INT(表1[[#This Row],[合同结束日期]]-表1[[#This Row],[合同起始日期]])/365,1)</f>
        <v>2.2999999999999998</v>
      </c>
    </row>
    <row r="696" spans="1:20">
      <c r="A696" s="1">
        <v>41760</v>
      </c>
      <c r="B696" t="s">
        <v>185</v>
      </c>
      <c r="C696">
        <f t="shared" si="30"/>
        <v>0</v>
      </c>
      <c r="D696" t="s">
        <v>201</v>
      </c>
      <c r="E696" s="4">
        <v>202758</v>
      </c>
      <c r="F696" s="4">
        <v>32096.591399999998</v>
      </c>
      <c r="G696" s="3">
        <v>0.1583</v>
      </c>
      <c r="H696" s="7">
        <v>1118.9735099337749</v>
      </c>
      <c r="I696" s="4">
        <v>177.13350662251656</v>
      </c>
      <c r="J696">
        <v>181.2</v>
      </c>
      <c r="K696" t="s">
        <v>44</v>
      </c>
      <c r="L696" t="s">
        <v>72</v>
      </c>
      <c r="M696" t="s">
        <v>71</v>
      </c>
      <c r="N696" s="2">
        <v>41329</v>
      </c>
      <c r="O696" s="2">
        <v>43229</v>
      </c>
      <c r="P696" t="s">
        <v>24</v>
      </c>
      <c r="Q696" t="s">
        <v>19</v>
      </c>
      <c r="R696" s="5" t="str">
        <f t="shared" si="31"/>
        <v>0.1</v>
      </c>
      <c r="S696" s="6" t="str">
        <f t="shared" si="32"/>
        <v/>
      </c>
      <c r="T696">
        <f>ROUND(INT(表1[[#This Row],[合同结束日期]]-表1[[#This Row],[合同起始日期]])/365,1)</f>
        <v>5.2</v>
      </c>
    </row>
    <row r="697" spans="1:20">
      <c r="A697" s="1">
        <v>41760</v>
      </c>
      <c r="B697" t="s">
        <v>185</v>
      </c>
      <c r="C697">
        <f t="shared" si="30"/>
        <v>0</v>
      </c>
      <c r="D697" t="s">
        <v>202</v>
      </c>
      <c r="E697" s="4">
        <v>197409.24000000002</v>
      </c>
      <c r="F697" s="4">
        <v>26156.724300000002</v>
      </c>
      <c r="G697" s="3">
        <v>0.13250000000000001</v>
      </c>
      <c r="H697" s="7">
        <v>2223.0770270270273</v>
      </c>
      <c r="I697" s="4">
        <v>294.55770608108111</v>
      </c>
      <c r="J697">
        <v>88.8</v>
      </c>
      <c r="K697" t="s">
        <v>44</v>
      </c>
      <c r="L697" t="s">
        <v>46</v>
      </c>
      <c r="M697" t="s">
        <v>45</v>
      </c>
      <c r="N697" s="2">
        <v>41335</v>
      </c>
      <c r="O697" s="2">
        <v>43229</v>
      </c>
      <c r="P697" t="s">
        <v>24</v>
      </c>
      <c r="Q697" t="s">
        <v>48</v>
      </c>
      <c r="R697" s="5" t="str">
        <f t="shared" si="31"/>
        <v>0.11</v>
      </c>
      <c r="S697" s="6" t="str">
        <f t="shared" si="32"/>
        <v/>
      </c>
      <c r="T697">
        <f>ROUND(INT(表1[[#This Row],[合同结束日期]]-表1[[#This Row],[合同起始日期]])/365,1)</f>
        <v>5.2</v>
      </c>
    </row>
    <row r="698" spans="1:20">
      <c r="A698" s="1">
        <v>41760</v>
      </c>
      <c r="B698" t="s">
        <v>185</v>
      </c>
      <c r="C698">
        <f t="shared" si="30"/>
        <v>0</v>
      </c>
      <c r="D698" t="s">
        <v>203</v>
      </c>
      <c r="E698" s="4">
        <v>60538.799999999996</v>
      </c>
      <c r="F698" s="4">
        <v>16236.506159999999</v>
      </c>
      <c r="G698" s="3">
        <v>0.26819999999999999</v>
      </c>
      <c r="H698" s="7">
        <v>1096.7173913043478</v>
      </c>
      <c r="I698" s="4">
        <v>294.13960434782609</v>
      </c>
      <c r="J698">
        <v>55.199999999999996</v>
      </c>
      <c r="K698" t="s">
        <v>44</v>
      </c>
      <c r="L698" t="s">
        <v>46</v>
      </c>
      <c r="M698" t="s">
        <v>187</v>
      </c>
      <c r="N698" s="2">
        <v>41304</v>
      </c>
      <c r="O698" s="2">
        <v>42133</v>
      </c>
      <c r="P698" t="s">
        <v>24</v>
      </c>
      <c r="Q698" t="s">
        <v>28</v>
      </c>
      <c r="R698" s="5" t="str">
        <f t="shared" si="31"/>
        <v>0.13</v>
      </c>
      <c r="S698" s="6" t="str">
        <f t="shared" si="32"/>
        <v/>
      </c>
      <c r="T698">
        <f>ROUND(INT(表1[[#This Row],[合同结束日期]]-表1[[#This Row],[合同起始日期]])/365,1)</f>
        <v>2.2999999999999998</v>
      </c>
    </row>
    <row r="699" spans="1:20">
      <c r="A699" s="1">
        <v>41760</v>
      </c>
      <c r="B699" t="s">
        <v>185</v>
      </c>
      <c r="C699">
        <f t="shared" si="30"/>
        <v>0</v>
      </c>
      <c r="D699" t="s">
        <v>204</v>
      </c>
      <c r="E699" s="4">
        <v>218672.4</v>
      </c>
      <c r="F699" s="4">
        <v>61884.289199999999</v>
      </c>
      <c r="G699" s="3">
        <v>0.28300000000000003</v>
      </c>
      <c r="H699" s="7">
        <v>408.58071748878928</v>
      </c>
      <c r="I699" s="4">
        <v>115.62834304932737</v>
      </c>
      <c r="J699">
        <v>535.19999999999993</v>
      </c>
      <c r="K699" t="s">
        <v>44</v>
      </c>
      <c r="L699" t="s">
        <v>72</v>
      </c>
      <c r="M699" t="s">
        <v>71</v>
      </c>
      <c r="N699" s="2">
        <v>41374</v>
      </c>
      <c r="O699" s="2">
        <v>43229</v>
      </c>
      <c r="P699" t="s">
        <v>24</v>
      </c>
      <c r="Q699" t="s">
        <v>42</v>
      </c>
      <c r="R699" s="5" t="str">
        <f t="shared" si="31"/>
        <v>0.08</v>
      </c>
      <c r="S699" s="6" t="str">
        <f t="shared" si="32"/>
        <v/>
      </c>
      <c r="T699">
        <f>ROUND(INT(表1[[#This Row],[合同结束日期]]-表1[[#This Row],[合同起始日期]])/365,1)</f>
        <v>5.0999999999999996</v>
      </c>
    </row>
    <row r="700" spans="1:20">
      <c r="A700" s="1">
        <v>41760</v>
      </c>
      <c r="B700" t="s">
        <v>185</v>
      </c>
      <c r="C700">
        <f t="shared" si="30"/>
        <v>0</v>
      </c>
      <c r="D700" t="s">
        <v>206</v>
      </c>
      <c r="E700" s="4">
        <v>532170</v>
      </c>
      <c r="F700" s="4">
        <v>73652.327999999994</v>
      </c>
      <c r="G700" s="3">
        <v>0.1384</v>
      </c>
      <c r="H700" s="7">
        <v>939.5656779661017</v>
      </c>
      <c r="I700" s="4">
        <v>130.03588983050847</v>
      </c>
      <c r="J700">
        <v>566.4</v>
      </c>
      <c r="K700" t="s">
        <v>44</v>
      </c>
      <c r="L700" t="s">
        <v>72</v>
      </c>
      <c r="M700" t="s">
        <v>71</v>
      </c>
      <c r="N700" s="2">
        <v>41334</v>
      </c>
      <c r="O700" s="2">
        <v>43249</v>
      </c>
      <c r="P700" t="s">
        <v>24</v>
      </c>
      <c r="Q700" t="s">
        <v>42</v>
      </c>
      <c r="R700" s="5" t="str">
        <f t="shared" si="31"/>
        <v>0.08</v>
      </c>
      <c r="S700" s="6" t="str">
        <f t="shared" si="32"/>
        <v/>
      </c>
      <c r="T700">
        <f>ROUND(INT(表1[[#This Row],[合同结束日期]]-表1[[#This Row],[合同起始日期]])/365,1)</f>
        <v>5.2</v>
      </c>
    </row>
    <row r="701" spans="1:20">
      <c r="A701" s="1">
        <v>41760</v>
      </c>
      <c r="B701" t="s">
        <v>185</v>
      </c>
      <c r="C701">
        <f t="shared" ref="C701:C764" si="33">IF($B701="负一层",-1,IF($B701="负一夹层",0,IF($B701="一层",1,IF($B701="二层",2,IF($B701="三层",3,IF($B701="四层",4))))))</f>
        <v>0</v>
      </c>
      <c r="D701" t="s">
        <v>207</v>
      </c>
      <c r="E701" s="4">
        <v>877336.5959999999</v>
      </c>
      <c r="F701" s="4">
        <v>43866.8298</v>
      </c>
      <c r="G701" s="3">
        <v>0.05</v>
      </c>
      <c r="H701" s="7">
        <v>2010.7641089108909</v>
      </c>
      <c r="I701" s="4">
        <v>100.53820544554455</v>
      </c>
      <c r="J701">
        <v>436.32</v>
      </c>
      <c r="K701" t="s">
        <v>44</v>
      </c>
      <c r="L701" t="s">
        <v>72</v>
      </c>
      <c r="M701" t="s">
        <v>126</v>
      </c>
      <c r="N701" s="2">
        <v>41379</v>
      </c>
      <c r="O701" s="2">
        <v>46947</v>
      </c>
      <c r="P701" t="s">
        <v>18</v>
      </c>
      <c r="Q701" t="s">
        <v>208</v>
      </c>
      <c r="R701" s="5" t="str">
        <f t="shared" ref="R701:R764" si="34">IF(ISERROR(FIND(",",$Q701)),$Q701,LEFT($Q701,FIND(",",$Q701)-1))</f>
        <v>0.05</v>
      </c>
      <c r="S701" s="6" t="str">
        <f t="shared" si="32"/>
        <v/>
      </c>
      <c r="T701">
        <f>ROUND(INT(表1[[#This Row],[合同结束日期]]-表1[[#This Row],[合同起始日期]])/365,1)</f>
        <v>15.3</v>
      </c>
    </row>
    <row r="702" spans="1:20">
      <c r="A702" s="1">
        <v>41760</v>
      </c>
      <c r="B702" t="s">
        <v>185</v>
      </c>
      <c r="C702">
        <f t="shared" si="33"/>
        <v>0</v>
      </c>
      <c r="D702" t="s">
        <v>231</v>
      </c>
      <c r="E702" s="4">
        <v>1465144.8</v>
      </c>
      <c r="F702" s="4">
        <v>109885.86</v>
      </c>
      <c r="G702" s="3">
        <v>7.4999999999999997E-2</v>
      </c>
      <c r="H702" s="7">
        <v>1769.4985507246377</v>
      </c>
      <c r="I702" s="4">
        <v>132.71239130434782</v>
      </c>
      <c r="J702">
        <v>828</v>
      </c>
      <c r="K702" t="s">
        <v>44</v>
      </c>
      <c r="L702" t="s">
        <v>72</v>
      </c>
      <c r="M702" t="s">
        <v>71</v>
      </c>
      <c r="N702" s="2">
        <v>41351</v>
      </c>
      <c r="O702" s="2">
        <v>45122</v>
      </c>
      <c r="P702" t="s">
        <v>18</v>
      </c>
      <c r="Q702" t="s">
        <v>42</v>
      </c>
      <c r="R702" s="5" t="str">
        <f t="shared" si="34"/>
        <v>0.08</v>
      </c>
      <c r="S702" s="6" t="str">
        <f t="shared" ref="S702:S765" si="35">IF(ISERROR(FIND(",",$Q702)),"",RIGHT($Q702,LEN($Q702)-FIND(",",$Q702)))</f>
        <v/>
      </c>
      <c r="T702">
        <f>ROUND(INT(表1[[#This Row],[合同结束日期]]-表1[[#This Row],[合同起始日期]])/365,1)</f>
        <v>10.3</v>
      </c>
    </row>
    <row r="703" spans="1:20">
      <c r="A703" s="1">
        <v>41760</v>
      </c>
      <c r="B703" t="s">
        <v>185</v>
      </c>
      <c r="C703">
        <f t="shared" si="33"/>
        <v>0</v>
      </c>
      <c r="D703" t="s">
        <v>209</v>
      </c>
      <c r="E703" s="4">
        <v>88405.26</v>
      </c>
      <c r="F703" s="4">
        <v>19272.346680000002</v>
      </c>
      <c r="G703" s="3">
        <v>0.21800000000000003</v>
      </c>
      <c r="H703" s="7">
        <v>1133.4007692307691</v>
      </c>
      <c r="I703" s="4">
        <v>247.08136769230774</v>
      </c>
      <c r="J703">
        <v>78</v>
      </c>
      <c r="K703" t="s">
        <v>60</v>
      </c>
      <c r="L703" t="s">
        <v>61</v>
      </c>
      <c r="M703" t="s">
        <v>210</v>
      </c>
      <c r="N703" s="2">
        <v>41280</v>
      </c>
      <c r="O703" s="2">
        <v>42133</v>
      </c>
      <c r="P703" t="s">
        <v>24</v>
      </c>
      <c r="Q703" t="s">
        <v>25</v>
      </c>
      <c r="R703" s="5" t="str">
        <f t="shared" si="34"/>
        <v>0.15</v>
      </c>
      <c r="S703" s="6" t="str">
        <f t="shared" si="35"/>
        <v/>
      </c>
      <c r="T703">
        <f>ROUND(INT(表1[[#This Row],[合同结束日期]]-表1[[#This Row],[合同起始日期]])/365,1)</f>
        <v>2.2999999999999998</v>
      </c>
    </row>
    <row r="704" spans="1:20">
      <c r="A704" s="1">
        <v>41760</v>
      </c>
      <c r="B704" t="s">
        <v>185</v>
      </c>
      <c r="C704">
        <f t="shared" si="33"/>
        <v>0</v>
      </c>
      <c r="D704" t="s">
        <v>211</v>
      </c>
      <c r="E704" s="4">
        <v>63662.399999999994</v>
      </c>
      <c r="F704" s="4">
        <v>12605.155199999999</v>
      </c>
      <c r="G704" s="3">
        <v>0.19800000000000001</v>
      </c>
      <c r="H704" s="7">
        <v>1607.6363636363635</v>
      </c>
      <c r="I704" s="4">
        <v>318.31199999999995</v>
      </c>
      <c r="J704">
        <v>39.6</v>
      </c>
      <c r="K704" t="s">
        <v>11</v>
      </c>
      <c r="L704" t="s">
        <v>12</v>
      </c>
      <c r="M704" t="s">
        <v>110</v>
      </c>
      <c r="N704" s="2">
        <v>41284</v>
      </c>
      <c r="O704" s="2">
        <v>42133</v>
      </c>
      <c r="P704" t="s">
        <v>24</v>
      </c>
      <c r="Q704" t="s">
        <v>25</v>
      </c>
      <c r="R704" s="5" t="str">
        <f t="shared" si="34"/>
        <v>0.15</v>
      </c>
      <c r="S704" s="6" t="str">
        <f t="shared" si="35"/>
        <v/>
      </c>
      <c r="T704">
        <f>ROUND(INT(表1[[#This Row],[合同结束日期]]-表1[[#This Row],[合同起始日期]])/365,1)</f>
        <v>2.2999999999999998</v>
      </c>
    </row>
    <row r="705" spans="1:20">
      <c r="A705" s="1">
        <v>41760</v>
      </c>
      <c r="B705" t="s">
        <v>185</v>
      </c>
      <c r="C705">
        <f t="shared" si="33"/>
        <v>0</v>
      </c>
      <c r="D705" t="s">
        <v>282</v>
      </c>
      <c r="E705" s="4">
        <v>43266.6</v>
      </c>
      <c r="F705" s="4">
        <v>16631.681039999999</v>
      </c>
      <c r="G705" s="3">
        <v>0.38440000000000002</v>
      </c>
      <c r="H705" s="7">
        <v>858.46428571428567</v>
      </c>
      <c r="I705" s="4">
        <v>329.99367142857142</v>
      </c>
      <c r="J705">
        <v>50.4</v>
      </c>
      <c r="K705" t="s">
        <v>11</v>
      </c>
      <c r="L705" t="s">
        <v>12</v>
      </c>
      <c r="M705" t="s">
        <v>193</v>
      </c>
      <c r="N705" s="2">
        <v>41520</v>
      </c>
      <c r="O705" s="2">
        <v>42269</v>
      </c>
      <c r="P705" t="s">
        <v>24</v>
      </c>
      <c r="Q705" t="s">
        <v>59</v>
      </c>
      <c r="R705" s="5" t="str">
        <f t="shared" si="34"/>
        <v>0.16</v>
      </c>
      <c r="S705" s="6" t="str">
        <f t="shared" si="35"/>
        <v/>
      </c>
      <c r="T705">
        <f>ROUND(INT(表1[[#This Row],[合同结束日期]]-表1[[#This Row],[合同起始日期]])/365,1)</f>
        <v>2.1</v>
      </c>
    </row>
    <row r="706" spans="1:20">
      <c r="A706" s="1">
        <v>41760</v>
      </c>
      <c r="B706" t="s">
        <v>185</v>
      </c>
      <c r="C706">
        <f t="shared" si="33"/>
        <v>0</v>
      </c>
      <c r="D706" t="s">
        <v>213</v>
      </c>
      <c r="E706" s="4">
        <v>306144.24</v>
      </c>
      <c r="F706" s="4">
        <v>77240.191752000013</v>
      </c>
      <c r="G706" s="3">
        <v>0.25230000000000002</v>
      </c>
      <c r="H706" s="7">
        <v>1058.546118418323</v>
      </c>
      <c r="I706" s="4">
        <v>267.07118567694295</v>
      </c>
      <c r="J706">
        <v>289.21199999999999</v>
      </c>
      <c r="K706" t="s">
        <v>60</v>
      </c>
      <c r="L706" t="s">
        <v>61</v>
      </c>
      <c r="M706" t="s">
        <v>214</v>
      </c>
      <c r="N706" s="2">
        <v>41263</v>
      </c>
      <c r="O706" s="2">
        <v>42499</v>
      </c>
      <c r="P706" t="s">
        <v>24</v>
      </c>
      <c r="Q706" t="s">
        <v>83</v>
      </c>
      <c r="R706" s="5" t="str">
        <f t="shared" si="34"/>
        <v>0.14</v>
      </c>
      <c r="S706" s="6" t="str">
        <f t="shared" si="35"/>
        <v/>
      </c>
      <c r="T706">
        <f>ROUND(INT(表1[[#This Row],[合同结束日期]]-表1[[#This Row],[合同起始日期]])/365,1)</f>
        <v>3.4</v>
      </c>
    </row>
    <row r="707" spans="1:20">
      <c r="A707" s="1">
        <v>41760</v>
      </c>
      <c r="B707" t="s">
        <v>185</v>
      </c>
      <c r="C707">
        <f t="shared" si="33"/>
        <v>0</v>
      </c>
      <c r="D707" t="s">
        <v>215</v>
      </c>
      <c r="E707" s="4">
        <v>1578231.5999999999</v>
      </c>
      <c r="F707" s="4">
        <v>63444.91032000001</v>
      </c>
      <c r="G707" s="3">
        <v>4.0200000000000007E-2</v>
      </c>
      <c r="H707" s="7">
        <v>8377.0254777070058</v>
      </c>
      <c r="I707" s="4">
        <v>336.75642420382172</v>
      </c>
      <c r="J707">
        <v>188.4</v>
      </c>
      <c r="K707" t="s">
        <v>66</v>
      </c>
      <c r="L707" t="s">
        <v>66</v>
      </c>
      <c r="M707" t="s">
        <v>66</v>
      </c>
      <c r="N707" s="2">
        <v>41284</v>
      </c>
      <c r="O707" s="2">
        <v>42133</v>
      </c>
      <c r="P707" t="s">
        <v>24</v>
      </c>
      <c r="Q707" t="s">
        <v>195</v>
      </c>
      <c r="R707" s="5" t="str">
        <f t="shared" si="34"/>
        <v>0.09</v>
      </c>
      <c r="S707" s="6" t="str">
        <f t="shared" si="35"/>
        <v>0.</v>
      </c>
      <c r="T707">
        <f>ROUND(INT(表1[[#This Row],[合同结束日期]]-表1[[#This Row],[合同起始日期]])/365,1)</f>
        <v>2.2999999999999998</v>
      </c>
    </row>
    <row r="708" spans="1:20">
      <c r="A708" s="1">
        <v>41760</v>
      </c>
      <c r="B708" t="s">
        <v>185</v>
      </c>
      <c r="C708">
        <f t="shared" si="33"/>
        <v>0</v>
      </c>
      <c r="D708" t="s">
        <v>216</v>
      </c>
      <c r="E708" s="4">
        <v>1221020.3999999999</v>
      </c>
      <c r="F708" s="4">
        <v>66667.713839999997</v>
      </c>
      <c r="G708" s="3">
        <v>5.4600000000000003E-2</v>
      </c>
      <c r="H708" s="7">
        <v>6359.4812499999998</v>
      </c>
      <c r="I708" s="4">
        <v>347.22767625</v>
      </c>
      <c r="J708">
        <v>192</v>
      </c>
      <c r="K708" t="s">
        <v>66</v>
      </c>
      <c r="L708" t="s">
        <v>66</v>
      </c>
      <c r="M708" t="s">
        <v>66</v>
      </c>
      <c r="N708" s="2">
        <v>41279</v>
      </c>
      <c r="O708" s="2">
        <v>42133</v>
      </c>
      <c r="P708" t="s">
        <v>24</v>
      </c>
      <c r="Q708" t="s">
        <v>195</v>
      </c>
      <c r="R708" s="5" t="str">
        <f t="shared" si="34"/>
        <v>0.09</v>
      </c>
      <c r="S708" s="6" t="str">
        <f t="shared" si="35"/>
        <v>0.</v>
      </c>
      <c r="T708">
        <f>ROUND(INT(表1[[#This Row],[合同结束日期]]-表1[[#This Row],[合同起始日期]])/365,1)</f>
        <v>2.2999999999999998</v>
      </c>
    </row>
    <row r="709" spans="1:20">
      <c r="A709" s="1">
        <v>41760</v>
      </c>
      <c r="B709" t="s">
        <v>185</v>
      </c>
      <c r="C709">
        <f t="shared" si="33"/>
        <v>0</v>
      </c>
      <c r="D709" t="s">
        <v>269</v>
      </c>
      <c r="E709" s="4">
        <v>1324308.3600000001</v>
      </c>
      <c r="F709" s="4">
        <v>76942.315716000012</v>
      </c>
      <c r="G709" s="3">
        <v>5.8100000000000006E-2</v>
      </c>
      <c r="H709" s="7">
        <v>3514.6187898089174</v>
      </c>
      <c r="I709" s="4">
        <v>204.19935168789812</v>
      </c>
      <c r="J709">
        <v>376.8</v>
      </c>
      <c r="K709" t="s">
        <v>60</v>
      </c>
      <c r="L709" t="s">
        <v>61</v>
      </c>
      <c r="M709" t="s">
        <v>234</v>
      </c>
      <c r="N709" s="2">
        <v>41291</v>
      </c>
      <c r="O709" s="2">
        <v>44407</v>
      </c>
      <c r="P709" t="s">
        <v>39</v>
      </c>
      <c r="Q709" t="s">
        <v>208</v>
      </c>
      <c r="R709" s="5" t="str">
        <f t="shared" si="34"/>
        <v>0.05</v>
      </c>
      <c r="S709" s="6" t="str">
        <f t="shared" si="35"/>
        <v/>
      </c>
      <c r="T709">
        <f>ROUND(INT(表1[[#This Row],[合同结束日期]]-表1[[#This Row],[合同起始日期]])/365,1)</f>
        <v>8.5</v>
      </c>
    </row>
    <row r="710" spans="1:20">
      <c r="A710" s="1">
        <v>41760</v>
      </c>
      <c r="B710" t="s">
        <v>185</v>
      </c>
      <c r="C710">
        <f t="shared" si="33"/>
        <v>0</v>
      </c>
      <c r="D710" t="s">
        <v>217</v>
      </c>
      <c r="E710" s="4">
        <v>159337.19999999998</v>
      </c>
      <c r="F710" s="4">
        <v>20666.03484</v>
      </c>
      <c r="G710" s="3">
        <v>0.12970000000000001</v>
      </c>
      <c r="H710" s="7">
        <v>1981.8059701492537</v>
      </c>
      <c r="I710" s="4">
        <v>257.04023432835822</v>
      </c>
      <c r="J710">
        <v>80.399999999999991</v>
      </c>
      <c r="K710" t="s">
        <v>76</v>
      </c>
      <c r="L710" t="s">
        <v>75</v>
      </c>
      <c r="M710" t="s">
        <v>75</v>
      </c>
      <c r="N710" s="2">
        <v>41284</v>
      </c>
      <c r="O710" s="2">
        <v>42133</v>
      </c>
      <c r="P710" t="s">
        <v>14</v>
      </c>
      <c r="Q710" t="s">
        <v>37</v>
      </c>
      <c r="R710" s="5" t="str">
        <f t="shared" si="34"/>
        <v>0.</v>
      </c>
      <c r="S710" s="6" t="str">
        <f t="shared" si="35"/>
        <v/>
      </c>
      <c r="T710">
        <f>ROUND(INT(表1[[#This Row],[合同结束日期]]-表1[[#This Row],[合同起始日期]])/365,1)</f>
        <v>2.2999999999999998</v>
      </c>
    </row>
    <row r="711" spans="1:20">
      <c r="A711" s="1">
        <v>41760</v>
      </c>
      <c r="B711" t="s">
        <v>185</v>
      </c>
      <c r="C711">
        <f t="shared" si="33"/>
        <v>0</v>
      </c>
      <c r="D711" t="s">
        <v>218</v>
      </c>
      <c r="E711" s="4">
        <v>159091.19999999998</v>
      </c>
      <c r="F711" s="4">
        <v>20061.400319999997</v>
      </c>
      <c r="G711" s="3">
        <v>0.12609999999999999</v>
      </c>
      <c r="H711" s="7">
        <v>2039.6307692307689</v>
      </c>
      <c r="I711" s="4">
        <v>257.19743999999997</v>
      </c>
      <c r="J711">
        <v>78</v>
      </c>
      <c r="K711" t="s">
        <v>76</v>
      </c>
      <c r="L711" t="s">
        <v>75</v>
      </c>
      <c r="M711" t="s">
        <v>75</v>
      </c>
      <c r="N711" s="2">
        <v>41287</v>
      </c>
      <c r="O711" s="2">
        <v>42133</v>
      </c>
      <c r="P711" t="s">
        <v>14</v>
      </c>
      <c r="Q711" t="s">
        <v>37</v>
      </c>
      <c r="R711" s="5" t="str">
        <f t="shared" si="34"/>
        <v>0.</v>
      </c>
      <c r="S711" s="6" t="str">
        <f t="shared" si="35"/>
        <v/>
      </c>
      <c r="T711">
        <f>ROUND(INT(表1[[#This Row],[合同结束日期]]-表1[[#This Row],[合同起始日期]])/365,1)</f>
        <v>2.2999999999999998</v>
      </c>
    </row>
    <row r="712" spans="1:20">
      <c r="A712" s="1">
        <v>41760</v>
      </c>
      <c r="B712" t="s">
        <v>185</v>
      </c>
      <c r="C712">
        <f t="shared" si="33"/>
        <v>0</v>
      </c>
      <c r="D712" t="s">
        <v>219</v>
      </c>
      <c r="E712" s="4">
        <v>506368.8</v>
      </c>
      <c r="F712" s="4">
        <v>108008.46504000001</v>
      </c>
      <c r="G712" s="3">
        <v>0.21330000000000002</v>
      </c>
      <c r="H712" s="7">
        <v>3767.6249999999995</v>
      </c>
      <c r="I712" s="4">
        <v>803.63441250000005</v>
      </c>
      <c r="J712">
        <v>134.4</v>
      </c>
      <c r="K712" t="s">
        <v>60</v>
      </c>
      <c r="L712" t="s">
        <v>61</v>
      </c>
      <c r="M712" t="s">
        <v>58</v>
      </c>
      <c r="N712" s="2">
        <v>41299</v>
      </c>
      <c r="O712" s="2">
        <v>42499</v>
      </c>
      <c r="P712" t="s">
        <v>24</v>
      </c>
      <c r="Q712" t="s">
        <v>170</v>
      </c>
      <c r="R712" s="5" t="str">
        <f t="shared" si="34"/>
        <v>0.2</v>
      </c>
      <c r="S712" s="6" t="str">
        <f t="shared" si="35"/>
        <v/>
      </c>
      <c r="T712">
        <f>ROUND(INT(表1[[#This Row],[合同结束日期]]-表1[[#This Row],[合同起始日期]])/365,1)</f>
        <v>3.3</v>
      </c>
    </row>
    <row r="713" spans="1:20">
      <c r="A713" s="1">
        <v>41760</v>
      </c>
      <c r="B713" t="s">
        <v>185</v>
      </c>
      <c r="C713">
        <f t="shared" si="33"/>
        <v>0</v>
      </c>
      <c r="D713" t="s">
        <v>220</v>
      </c>
      <c r="E713" s="4">
        <v>346943.31599999999</v>
      </c>
      <c r="F713" s="4">
        <v>36394.353848400002</v>
      </c>
      <c r="G713" s="3">
        <v>0.10490000000000001</v>
      </c>
      <c r="H713" s="7">
        <v>2007.7738194444446</v>
      </c>
      <c r="I713" s="4">
        <v>210.61547365972226</v>
      </c>
      <c r="J713">
        <v>172.79999999999998</v>
      </c>
      <c r="K713" t="s">
        <v>44</v>
      </c>
      <c r="L713" t="s">
        <v>46</v>
      </c>
      <c r="M713" t="s">
        <v>45</v>
      </c>
      <c r="N713" s="2">
        <v>41333</v>
      </c>
      <c r="O713" s="2">
        <v>44325</v>
      </c>
      <c r="P713" t="s">
        <v>24</v>
      </c>
      <c r="Q713" t="s">
        <v>42</v>
      </c>
      <c r="R713" s="5" t="str">
        <f t="shared" si="34"/>
        <v>0.08</v>
      </c>
      <c r="S713" s="6" t="str">
        <f t="shared" si="35"/>
        <v/>
      </c>
      <c r="T713">
        <f>ROUND(INT(表1[[#This Row],[合同结束日期]]-表1[[#This Row],[合同起始日期]])/365,1)</f>
        <v>8.1999999999999993</v>
      </c>
    </row>
    <row r="714" spans="1:20">
      <c r="A714" s="1">
        <v>41760</v>
      </c>
      <c r="B714" t="s">
        <v>185</v>
      </c>
      <c r="C714">
        <f t="shared" si="33"/>
        <v>0</v>
      </c>
      <c r="D714" t="s">
        <v>221</v>
      </c>
      <c r="E714" s="4">
        <v>830920.2</v>
      </c>
      <c r="F714" s="4">
        <v>96303.651180000001</v>
      </c>
      <c r="G714" s="3">
        <v>0.1159</v>
      </c>
      <c r="H714" s="7">
        <v>5675.6844262295081</v>
      </c>
      <c r="I714" s="4">
        <v>657.811825</v>
      </c>
      <c r="J714">
        <v>146.4</v>
      </c>
      <c r="K714" t="s">
        <v>44</v>
      </c>
      <c r="L714" t="s">
        <v>72</v>
      </c>
      <c r="M714" t="s">
        <v>126</v>
      </c>
      <c r="N714" s="2">
        <v>41333</v>
      </c>
      <c r="O714" s="2">
        <v>42499</v>
      </c>
      <c r="P714" t="s">
        <v>24</v>
      </c>
      <c r="Q714" t="s">
        <v>48</v>
      </c>
      <c r="R714" s="5" t="str">
        <f t="shared" si="34"/>
        <v>0.11</v>
      </c>
      <c r="S714" s="6" t="str">
        <f t="shared" si="35"/>
        <v/>
      </c>
      <c r="T714">
        <f>ROUND(INT(表1[[#This Row],[合同结束日期]]-表1[[#This Row],[合同起始日期]])/365,1)</f>
        <v>3.2</v>
      </c>
    </row>
    <row r="715" spans="1:20">
      <c r="A715" s="1">
        <v>41760</v>
      </c>
      <c r="B715" t="s">
        <v>185</v>
      </c>
      <c r="C715">
        <f t="shared" si="33"/>
        <v>0</v>
      </c>
      <c r="D715" t="s">
        <v>222</v>
      </c>
      <c r="E715" s="4">
        <v>306469.2</v>
      </c>
      <c r="F715" s="4">
        <v>40086.17136</v>
      </c>
      <c r="G715" s="3">
        <v>0.1308</v>
      </c>
      <c r="H715" s="7">
        <v>1529.2874251497005</v>
      </c>
      <c r="I715" s="4">
        <v>200.03079520958084</v>
      </c>
      <c r="J715">
        <v>200.4</v>
      </c>
      <c r="K715" t="s">
        <v>44</v>
      </c>
      <c r="L715" t="s">
        <v>72</v>
      </c>
      <c r="M715" t="s">
        <v>126</v>
      </c>
      <c r="N715" s="2">
        <v>41263</v>
      </c>
      <c r="O715" s="2">
        <v>43229</v>
      </c>
      <c r="P715" t="s">
        <v>24</v>
      </c>
      <c r="Q715" t="s">
        <v>123</v>
      </c>
      <c r="R715" s="5" t="str">
        <f t="shared" si="34"/>
        <v>0.09</v>
      </c>
      <c r="S715" s="6" t="str">
        <f t="shared" si="35"/>
        <v/>
      </c>
      <c r="T715">
        <f>ROUND(INT(表1[[#This Row],[合同结束日期]]-表1[[#This Row],[合同起始日期]])/365,1)</f>
        <v>5.4</v>
      </c>
    </row>
    <row r="716" spans="1:20">
      <c r="A716" s="1">
        <v>41760</v>
      </c>
      <c r="B716" t="s">
        <v>185</v>
      </c>
      <c r="C716">
        <f t="shared" si="33"/>
        <v>0</v>
      </c>
      <c r="D716" t="s">
        <v>223</v>
      </c>
      <c r="E716" s="4">
        <v>509231.39999999997</v>
      </c>
      <c r="F716" s="4">
        <v>52858.219319999997</v>
      </c>
      <c r="G716" s="3">
        <v>0.1038</v>
      </c>
      <c r="H716" s="7">
        <v>2100.7896039603961</v>
      </c>
      <c r="I716" s="4">
        <v>218.06196089108911</v>
      </c>
      <c r="J716">
        <v>242.39999999999998</v>
      </c>
      <c r="K716" t="s">
        <v>44</v>
      </c>
      <c r="L716" t="s">
        <v>72</v>
      </c>
      <c r="M716" t="s">
        <v>126</v>
      </c>
      <c r="N716" s="2">
        <v>41331</v>
      </c>
      <c r="O716" s="2">
        <v>44325</v>
      </c>
      <c r="P716" t="s">
        <v>24</v>
      </c>
      <c r="Q716" t="s">
        <v>42</v>
      </c>
      <c r="R716" s="5" t="str">
        <f t="shared" si="34"/>
        <v>0.08</v>
      </c>
      <c r="S716" s="6" t="str">
        <f t="shared" si="35"/>
        <v/>
      </c>
      <c r="T716">
        <f>ROUND(INT(表1[[#This Row],[合同结束日期]]-表1[[#This Row],[合同起始日期]])/365,1)</f>
        <v>8.1999999999999993</v>
      </c>
    </row>
    <row r="717" spans="1:20">
      <c r="A717" s="1">
        <v>41760</v>
      </c>
      <c r="B717" t="s">
        <v>185</v>
      </c>
      <c r="C717">
        <f t="shared" si="33"/>
        <v>0</v>
      </c>
      <c r="D717" t="s">
        <v>232</v>
      </c>
      <c r="E717" s="4">
        <v>396000</v>
      </c>
      <c r="F717" s="4">
        <v>50210.84304</v>
      </c>
      <c r="G717" s="3">
        <v>0.12679505818181819</v>
      </c>
      <c r="H717" s="7">
        <v>1064.7909137842023</v>
      </c>
      <c r="I717" s="4">
        <v>135.01022586473928</v>
      </c>
      <c r="J717">
        <v>371.904</v>
      </c>
      <c r="K717" t="s">
        <v>44</v>
      </c>
      <c r="L717" t="s">
        <v>72</v>
      </c>
      <c r="M717" t="s">
        <v>126</v>
      </c>
      <c r="N717" s="2">
        <v>41337</v>
      </c>
      <c r="O717" s="2">
        <v>46917</v>
      </c>
      <c r="P717" t="s">
        <v>24</v>
      </c>
      <c r="Q717">
        <v>0.08</v>
      </c>
      <c r="R717" s="5">
        <f t="shared" si="34"/>
        <v>0.08</v>
      </c>
      <c r="S717" s="6" t="str">
        <f t="shared" si="35"/>
        <v/>
      </c>
      <c r="T717">
        <f>ROUND(INT(表1[[#This Row],[合同结束日期]]-表1[[#This Row],[合同起始日期]])/365,1)</f>
        <v>15.3</v>
      </c>
    </row>
    <row r="718" spans="1:20">
      <c r="A718" s="1">
        <v>41760</v>
      </c>
      <c r="B718" t="s">
        <v>185</v>
      </c>
      <c r="C718">
        <f t="shared" si="33"/>
        <v>0</v>
      </c>
      <c r="D718" t="s">
        <v>274</v>
      </c>
      <c r="E718" s="4">
        <v>286170.26399999997</v>
      </c>
      <c r="F718" s="4">
        <v>30448.516089600002</v>
      </c>
      <c r="G718" s="3">
        <v>0.10640000000000002</v>
      </c>
      <c r="H718" s="7">
        <v>2536.9704255319148</v>
      </c>
      <c r="I718" s="4">
        <v>269.93365327659575</v>
      </c>
      <c r="J718">
        <v>112.8</v>
      </c>
      <c r="K718" t="s">
        <v>66</v>
      </c>
      <c r="L718" t="s">
        <v>66</v>
      </c>
      <c r="M718" t="s">
        <v>66</v>
      </c>
      <c r="N718" s="2">
        <v>41520</v>
      </c>
      <c r="O718" s="2">
        <v>42294</v>
      </c>
      <c r="P718" t="s">
        <v>24</v>
      </c>
      <c r="Q718" t="s">
        <v>195</v>
      </c>
      <c r="R718" s="5" t="str">
        <f t="shared" si="34"/>
        <v>0.09</v>
      </c>
      <c r="S718" s="6" t="str">
        <f t="shared" si="35"/>
        <v>0.</v>
      </c>
      <c r="T718">
        <f>ROUND(INT(表1[[#This Row],[合同结束日期]]-表1[[#This Row],[合同起始日期]])/365,1)</f>
        <v>2.1</v>
      </c>
    </row>
    <row r="719" spans="1:20">
      <c r="A719" s="1">
        <v>41760</v>
      </c>
      <c r="B719" t="s">
        <v>185</v>
      </c>
      <c r="C719">
        <f t="shared" si="33"/>
        <v>0</v>
      </c>
      <c r="D719" t="s">
        <v>254</v>
      </c>
      <c r="E719" s="4">
        <v>354580.25999999995</v>
      </c>
      <c r="F719" s="4">
        <v>41131.310159999994</v>
      </c>
      <c r="G719" s="3">
        <v>0.11599999999999999</v>
      </c>
      <c r="H719" s="7">
        <v>3130.1223516949149</v>
      </c>
      <c r="I719" s="4">
        <v>363.09419279661012</v>
      </c>
      <c r="J719">
        <v>113.28</v>
      </c>
      <c r="K719" t="s">
        <v>44</v>
      </c>
      <c r="L719" t="s">
        <v>46</v>
      </c>
      <c r="M719" t="s">
        <v>45</v>
      </c>
      <c r="N719" s="2">
        <v>41443</v>
      </c>
      <c r="O719" s="2">
        <v>43298</v>
      </c>
      <c r="P719" t="s">
        <v>24</v>
      </c>
      <c r="Q719" t="s">
        <v>19</v>
      </c>
      <c r="R719" s="5" t="str">
        <f t="shared" si="34"/>
        <v>0.1</v>
      </c>
      <c r="S719" s="6" t="str">
        <f t="shared" si="35"/>
        <v/>
      </c>
      <c r="T719">
        <f>ROUND(INT(表1[[#This Row],[合同结束日期]]-表1[[#This Row],[合同起始日期]])/365,1)</f>
        <v>5.0999999999999996</v>
      </c>
    </row>
    <row r="720" spans="1:20">
      <c r="A720" s="1">
        <v>41760</v>
      </c>
      <c r="B720" t="s">
        <v>185</v>
      </c>
      <c r="C720">
        <f t="shared" si="33"/>
        <v>0</v>
      </c>
      <c r="D720" t="s">
        <v>283</v>
      </c>
      <c r="E720" s="4">
        <v>99247.2</v>
      </c>
      <c r="F720" s="4">
        <v>12356.276400000001</v>
      </c>
      <c r="G720" s="3">
        <v>0.12450000000000001</v>
      </c>
      <c r="H720" s="7">
        <v>3446.0833333333335</v>
      </c>
      <c r="I720" s="4">
        <v>429.03737500000005</v>
      </c>
      <c r="J720">
        <v>28.799999999999997</v>
      </c>
      <c r="K720" t="s">
        <v>44</v>
      </c>
      <c r="L720" t="s">
        <v>46</v>
      </c>
      <c r="M720" t="s">
        <v>45</v>
      </c>
      <c r="N720" s="2">
        <v>41545</v>
      </c>
      <c r="O720" s="2">
        <v>42274</v>
      </c>
      <c r="P720" t="s">
        <v>24</v>
      </c>
      <c r="Q720" t="s">
        <v>48</v>
      </c>
      <c r="R720" s="5" t="str">
        <f t="shared" si="34"/>
        <v>0.11</v>
      </c>
      <c r="S720" s="6" t="str">
        <f t="shared" si="35"/>
        <v/>
      </c>
      <c r="T720">
        <f>ROUND(INT(表1[[#This Row],[合同结束日期]]-表1[[#This Row],[合同起始日期]])/365,1)</f>
        <v>2</v>
      </c>
    </row>
    <row r="721" spans="1:20">
      <c r="A721" s="1">
        <v>41760</v>
      </c>
      <c r="B721" t="s">
        <v>185</v>
      </c>
      <c r="C721">
        <f t="shared" si="33"/>
        <v>0</v>
      </c>
      <c r="D721" t="s">
        <v>294</v>
      </c>
      <c r="E721" s="4">
        <v>24854.399999999998</v>
      </c>
      <c r="F721" s="4">
        <v>14400.639360000001</v>
      </c>
      <c r="G721" s="3">
        <v>0.57940000000000014</v>
      </c>
      <c r="H721" s="7">
        <v>517.79999999999995</v>
      </c>
      <c r="I721" s="4">
        <v>300.01332000000002</v>
      </c>
      <c r="J721">
        <v>48</v>
      </c>
      <c r="K721" t="s">
        <v>44</v>
      </c>
      <c r="L721" t="s">
        <v>46</v>
      </c>
      <c r="M721" t="s">
        <v>45</v>
      </c>
      <c r="N721" s="2">
        <v>41549</v>
      </c>
      <c r="O721" s="2">
        <v>42278</v>
      </c>
      <c r="P721" t="s">
        <v>14</v>
      </c>
      <c r="Q721" t="s">
        <v>37</v>
      </c>
      <c r="R721" s="5" t="str">
        <f t="shared" si="34"/>
        <v>0.</v>
      </c>
      <c r="S721" s="6" t="str">
        <f t="shared" si="35"/>
        <v/>
      </c>
      <c r="T721">
        <f>ROUND(INT(表1[[#This Row],[合同结束日期]]-表1[[#This Row],[合同起始日期]])/365,1)</f>
        <v>2</v>
      </c>
    </row>
    <row r="722" spans="1:20">
      <c r="A722" s="1">
        <v>41760</v>
      </c>
      <c r="B722" t="s">
        <v>185</v>
      </c>
      <c r="C722">
        <f t="shared" si="33"/>
        <v>0</v>
      </c>
      <c r="D722" t="s">
        <v>255</v>
      </c>
      <c r="E722" s="4">
        <v>133050</v>
      </c>
      <c r="F722" s="4">
        <v>19332.165000000001</v>
      </c>
      <c r="G722" s="3">
        <v>0.14530000000000001</v>
      </c>
      <c r="H722" s="7">
        <v>3261.0294117647063</v>
      </c>
      <c r="I722" s="4">
        <v>473.82757352941184</v>
      </c>
      <c r="J722">
        <v>40.799999999999997</v>
      </c>
      <c r="K722" t="s">
        <v>44</v>
      </c>
      <c r="L722" t="s">
        <v>46</v>
      </c>
      <c r="M722" t="s">
        <v>187</v>
      </c>
      <c r="N722" s="2">
        <v>41456</v>
      </c>
      <c r="O722" s="2">
        <v>42190</v>
      </c>
      <c r="P722" t="s">
        <v>24</v>
      </c>
      <c r="Q722" t="s">
        <v>28</v>
      </c>
      <c r="R722" s="5" t="str">
        <f t="shared" si="34"/>
        <v>0.13</v>
      </c>
      <c r="S722" s="6" t="str">
        <f t="shared" si="35"/>
        <v/>
      </c>
      <c r="T722">
        <f>ROUND(INT(表1[[#This Row],[合同结束日期]]-表1[[#This Row],[合同起始日期]])/365,1)</f>
        <v>2</v>
      </c>
    </row>
    <row r="723" spans="1:20">
      <c r="A723" s="1">
        <v>41760</v>
      </c>
      <c r="B723" t="s">
        <v>185</v>
      </c>
      <c r="C723">
        <f t="shared" si="33"/>
        <v>0</v>
      </c>
      <c r="D723" t="s">
        <v>307</v>
      </c>
      <c r="E723" s="4">
        <v>57672</v>
      </c>
      <c r="F723" s="4">
        <v>15600.276000000002</v>
      </c>
      <c r="G723" s="3">
        <v>0.27050000000000002</v>
      </c>
      <c r="H723" s="7">
        <v>1335.0000000000002</v>
      </c>
      <c r="I723" s="4">
        <v>361.11750000000006</v>
      </c>
      <c r="J723">
        <v>43.199999999999996</v>
      </c>
      <c r="K723" t="s">
        <v>66</v>
      </c>
      <c r="L723" t="s">
        <v>66</v>
      </c>
      <c r="M723" t="s">
        <v>66</v>
      </c>
      <c r="N723" s="2">
        <v>41635</v>
      </c>
      <c r="O723" s="2">
        <v>42364</v>
      </c>
      <c r="P723" t="s">
        <v>24</v>
      </c>
      <c r="Q723" t="s">
        <v>195</v>
      </c>
      <c r="R723" s="5" t="str">
        <f t="shared" si="34"/>
        <v>0.09</v>
      </c>
      <c r="S723" s="6" t="str">
        <f t="shared" si="35"/>
        <v>0.</v>
      </c>
      <c r="T723">
        <f>ROUND(INT(表1[[#This Row],[合同结束日期]]-表1[[#This Row],[合同起始日期]])/365,1)</f>
        <v>2</v>
      </c>
    </row>
    <row r="724" spans="1:20">
      <c r="A724" s="1">
        <v>41760</v>
      </c>
      <c r="B724" t="s">
        <v>185</v>
      </c>
      <c r="C724">
        <f t="shared" si="33"/>
        <v>0</v>
      </c>
      <c r="D724" t="s">
        <v>314</v>
      </c>
      <c r="E724" s="4">
        <v>64787.639999999992</v>
      </c>
      <c r="F724" s="4">
        <v>9672.7946520000005</v>
      </c>
      <c r="G724" s="3">
        <v>0.14930000000000002</v>
      </c>
      <c r="H724" s="7">
        <v>3599.313333333333</v>
      </c>
      <c r="I724" s="4">
        <v>537.37748066666666</v>
      </c>
      <c r="J724">
        <v>18</v>
      </c>
      <c r="K724" t="s">
        <v>76</v>
      </c>
      <c r="L724" t="s">
        <v>276</v>
      </c>
      <c r="M724" t="s">
        <v>276</v>
      </c>
      <c r="N724" s="2">
        <v>41727</v>
      </c>
      <c r="O724" s="2">
        <v>42091</v>
      </c>
      <c r="P724" t="s">
        <v>24</v>
      </c>
      <c r="Q724" t="s">
        <v>83</v>
      </c>
      <c r="R724" s="5" t="str">
        <f t="shared" si="34"/>
        <v>0.14</v>
      </c>
      <c r="S724" s="6" t="str">
        <f t="shared" si="35"/>
        <v/>
      </c>
      <c r="T724">
        <f>ROUND(INT(表1[[#This Row],[合同结束日期]]-表1[[#This Row],[合同起始日期]])/365,1)</f>
        <v>1</v>
      </c>
    </row>
    <row r="725" spans="1:20">
      <c r="A725" s="1">
        <v>41760</v>
      </c>
      <c r="B725" t="s">
        <v>185</v>
      </c>
      <c r="C725">
        <f t="shared" si="33"/>
        <v>0</v>
      </c>
      <c r="D725" t="s">
        <v>284</v>
      </c>
      <c r="E725" s="4">
        <v>39970.799999999996</v>
      </c>
      <c r="F725" s="4">
        <v>5999.61708</v>
      </c>
      <c r="G725" s="3">
        <v>0.15010000000000001</v>
      </c>
      <c r="H725" s="7">
        <v>2775.75</v>
      </c>
      <c r="I725" s="4">
        <v>416.64007500000002</v>
      </c>
      <c r="J725">
        <v>14.399999999999999</v>
      </c>
      <c r="K725" t="s">
        <v>76</v>
      </c>
      <c r="L725" t="s">
        <v>276</v>
      </c>
      <c r="M725" t="s">
        <v>276</v>
      </c>
      <c r="N725" s="2">
        <v>41516</v>
      </c>
      <c r="O725" s="2">
        <v>41880</v>
      </c>
      <c r="P725" t="s">
        <v>14</v>
      </c>
      <c r="Q725" t="s">
        <v>37</v>
      </c>
      <c r="R725" s="5" t="str">
        <f t="shared" si="34"/>
        <v>0.</v>
      </c>
      <c r="S725" s="6" t="str">
        <f t="shared" si="35"/>
        <v/>
      </c>
      <c r="T725">
        <f>ROUND(INT(表1[[#This Row],[合同结束日期]]-表1[[#This Row],[合同起始日期]])/365,1)</f>
        <v>1</v>
      </c>
    </row>
    <row r="726" spans="1:20">
      <c r="A726" s="1">
        <v>41760</v>
      </c>
      <c r="B726" t="s">
        <v>185</v>
      </c>
      <c r="C726">
        <f t="shared" si="33"/>
        <v>0</v>
      </c>
      <c r="D726" t="s">
        <v>285</v>
      </c>
      <c r="E726" s="4">
        <v>15279.599999999999</v>
      </c>
      <c r="F726" s="4">
        <v>9600.1726799999997</v>
      </c>
      <c r="G726" s="3">
        <v>0.62830000000000008</v>
      </c>
      <c r="H726" s="7">
        <v>2122.1666666666665</v>
      </c>
      <c r="I726" s="4">
        <v>1333.3573166666667</v>
      </c>
      <c r="J726">
        <v>7.1999999999999993</v>
      </c>
      <c r="K726" t="s">
        <v>60</v>
      </c>
      <c r="L726" t="s">
        <v>61</v>
      </c>
      <c r="M726" t="s">
        <v>58</v>
      </c>
      <c r="N726" s="2">
        <v>41531</v>
      </c>
      <c r="O726" s="2">
        <v>41895</v>
      </c>
      <c r="P726" t="s">
        <v>24</v>
      </c>
      <c r="Q726" t="s">
        <v>30</v>
      </c>
      <c r="R726" s="5" t="str">
        <f t="shared" si="34"/>
        <v>0.18</v>
      </c>
      <c r="S726" s="6" t="str">
        <f t="shared" si="35"/>
        <v/>
      </c>
      <c r="T726">
        <f>ROUND(INT(表1[[#This Row],[合同结束日期]]-表1[[#This Row],[合同起始日期]])/365,1)</f>
        <v>1</v>
      </c>
    </row>
    <row r="727" spans="1:20">
      <c r="A727" s="1">
        <v>41760</v>
      </c>
      <c r="B727" t="s">
        <v>185</v>
      </c>
      <c r="C727">
        <f t="shared" si="33"/>
        <v>0</v>
      </c>
      <c r="D727" t="s">
        <v>270</v>
      </c>
      <c r="E727" s="4">
        <v>31651.559999999998</v>
      </c>
      <c r="F727" s="4">
        <v>6599.3502600000002</v>
      </c>
      <c r="G727" s="3">
        <v>0.20850000000000002</v>
      </c>
      <c r="H727" s="7">
        <v>2198.0250000000001</v>
      </c>
      <c r="I727" s="4">
        <v>458.28821250000004</v>
      </c>
      <c r="J727">
        <v>14.399999999999999</v>
      </c>
      <c r="K727" t="s">
        <v>11</v>
      </c>
      <c r="L727" t="s">
        <v>13</v>
      </c>
      <c r="M727" t="s">
        <v>34</v>
      </c>
      <c r="N727" s="2">
        <v>41497</v>
      </c>
      <c r="O727" s="2">
        <v>41861</v>
      </c>
      <c r="P727" t="s">
        <v>24</v>
      </c>
      <c r="Q727" t="s">
        <v>25</v>
      </c>
      <c r="R727" s="5" t="str">
        <f t="shared" si="34"/>
        <v>0.15</v>
      </c>
      <c r="S727" s="6" t="str">
        <f t="shared" si="35"/>
        <v/>
      </c>
      <c r="T727">
        <f>ROUND(INT(表1[[#This Row],[合同结束日期]]-表1[[#This Row],[合同起始日期]])/365,1)</f>
        <v>1</v>
      </c>
    </row>
    <row r="728" spans="1:20">
      <c r="A728" s="1">
        <v>41760</v>
      </c>
      <c r="B728" t="s">
        <v>185</v>
      </c>
      <c r="C728">
        <f t="shared" si="33"/>
        <v>0</v>
      </c>
      <c r="D728" t="s">
        <v>286</v>
      </c>
      <c r="E728" s="4">
        <v>52228.799999999996</v>
      </c>
      <c r="F728" s="4">
        <v>5400.4579199999998</v>
      </c>
      <c r="G728" s="3">
        <v>0.10340000000000001</v>
      </c>
      <c r="H728" s="7">
        <v>3627</v>
      </c>
      <c r="I728" s="4">
        <v>375.03180000000003</v>
      </c>
      <c r="J728">
        <v>14.399999999999999</v>
      </c>
      <c r="K728" t="s">
        <v>60</v>
      </c>
      <c r="L728" t="s">
        <v>61</v>
      </c>
      <c r="M728" t="s">
        <v>234</v>
      </c>
      <c r="N728" s="2">
        <v>41523</v>
      </c>
      <c r="O728" s="2">
        <v>41887</v>
      </c>
      <c r="P728" t="s">
        <v>14</v>
      </c>
      <c r="Q728" t="s">
        <v>37</v>
      </c>
      <c r="R728" s="5" t="str">
        <f t="shared" si="34"/>
        <v>0.</v>
      </c>
      <c r="S728" s="6" t="str">
        <f t="shared" si="35"/>
        <v/>
      </c>
      <c r="T728">
        <f>ROUND(INT(表1[[#This Row],[合同结束日期]]-表1[[#This Row],[合同起始日期]])/365,1)</f>
        <v>1</v>
      </c>
    </row>
    <row r="729" spans="1:20">
      <c r="A729" s="1">
        <v>41760</v>
      </c>
      <c r="B729" t="s">
        <v>185</v>
      </c>
      <c r="C729">
        <f t="shared" si="33"/>
        <v>0</v>
      </c>
      <c r="D729" t="s">
        <v>271</v>
      </c>
      <c r="E729" s="4">
        <v>17420.399999999998</v>
      </c>
      <c r="F729" s="4">
        <v>6600.5895600000003</v>
      </c>
      <c r="G729" s="3">
        <v>0.37890000000000007</v>
      </c>
      <c r="H729" s="7">
        <v>1209.75</v>
      </c>
      <c r="I729" s="4">
        <v>458.37427500000007</v>
      </c>
      <c r="J729">
        <v>14.399999999999999</v>
      </c>
      <c r="K729" t="s">
        <v>60</v>
      </c>
      <c r="L729" t="s">
        <v>116</v>
      </c>
      <c r="M729" t="s">
        <v>145</v>
      </c>
      <c r="N729" s="2">
        <v>41487</v>
      </c>
      <c r="O729" s="2">
        <v>41851</v>
      </c>
      <c r="P729" t="s">
        <v>14</v>
      </c>
      <c r="Q729" t="s">
        <v>37</v>
      </c>
      <c r="R729" s="5" t="str">
        <f t="shared" si="34"/>
        <v>0.</v>
      </c>
      <c r="S729" s="6" t="str">
        <f t="shared" si="35"/>
        <v/>
      </c>
      <c r="T729">
        <f>ROUND(INT(表1[[#This Row],[合同结束日期]]-表1[[#This Row],[合同起始日期]])/365,1)</f>
        <v>1</v>
      </c>
    </row>
    <row r="730" spans="1:20">
      <c r="A730" s="1">
        <v>41760</v>
      </c>
      <c r="B730" t="s">
        <v>185</v>
      </c>
      <c r="C730">
        <f t="shared" si="33"/>
        <v>0</v>
      </c>
      <c r="D730" t="s">
        <v>272</v>
      </c>
      <c r="E730" s="4">
        <v>42547.199999999997</v>
      </c>
      <c r="F730" s="4">
        <v>6599.0707199999997</v>
      </c>
      <c r="G730" s="3">
        <v>0.15510000000000002</v>
      </c>
      <c r="H730" s="7">
        <v>2954.666666666667</v>
      </c>
      <c r="I730" s="4">
        <v>458.2688</v>
      </c>
      <c r="J730">
        <v>14.399999999999999</v>
      </c>
      <c r="K730" t="s">
        <v>11</v>
      </c>
      <c r="L730" t="s">
        <v>12</v>
      </c>
      <c r="M730" t="s">
        <v>110</v>
      </c>
      <c r="N730" s="2">
        <v>41509</v>
      </c>
      <c r="O730" s="2">
        <v>41873</v>
      </c>
      <c r="P730" t="s">
        <v>14</v>
      </c>
      <c r="Q730" t="s">
        <v>37</v>
      </c>
      <c r="R730" s="5" t="str">
        <f t="shared" si="34"/>
        <v>0.</v>
      </c>
      <c r="S730" s="6" t="str">
        <f t="shared" si="35"/>
        <v/>
      </c>
      <c r="T730">
        <f>ROUND(INT(表1[[#This Row],[合同结束日期]]-表1[[#This Row],[合同起始日期]])/365,1)</f>
        <v>1</v>
      </c>
    </row>
    <row r="731" spans="1:20">
      <c r="A731" s="1">
        <v>41760</v>
      </c>
      <c r="B731" t="s">
        <v>185</v>
      </c>
      <c r="C731">
        <f t="shared" si="33"/>
        <v>0</v>
      </c>
      <c r="D731" t="s">
        <v>287</v>
      </c>
      <c r="E731" s="4">
        <v>28464</v>
      </c>
      <c r="F731" s="4">
        <v>6000.2112000000006</v>
      </c>
      <c r="G731" s="3">
        <v>0.21080000000000002</v>
      </c>
      <c r="H731" s="7">
        <v>1581.3333333333333</v>
      </c>
      <c r="I731" s="4">
        <v>333.3450666666667</v>
      </c>
      <c r="J731">
        <v>18</v>
      </c>
      <c r="K731" t="s">
        <v>11</v>
      </c>
      <c r="L731" t="s">
        <v>12</v>
      </c>
      <c r="M731" t="s">
        <v>288</v>
      </c>
      <c r="N731" s="2">
        <v>41522</v>
      </c>
      <c r="O731" s="2">
        <v>41886</v>
      </c>
      <c r="P731" t="s">
        <v>14</v>
      </c>
      <c r="Q731" t="s">
        <v>37</v>
      </c>
      <c r="R731" s="5" t="str">
        <f t="shared" si="34"/>
        <v>0.</v>
      </c>
      <c r="S731" s="6" t="str">
        <f t="shared" si="35"/>
        <v/>
      </c>
      <c r="T731">
        <f>ROUND(INT(表1[[#This Row],[合同结束日期]]-表1[[#This Row],[合同起始日期]])/365,1)</f>
        <v>1</v>
      </c>
    </row>
    <row r="732" spans="1:20">
      <c r="A732" s="1">
        <v>41760</v>
      </c>
      <c r="B732" t="s">
        <v>185</v>
      </c>
      <c r="C732">
        <f t="shared" si="33"/>
        <v>0</v>
      </c>
      <c r="D732" t="s">
        <v>289</v>
      </c>
      <c r="E732" s="4">
        <v>7068</v>
      </c>
      <c r="F732" s="4">
        <v>0</v>
      </c>
      <c r="G732" s="3">
        <v>0</v>
      </c>
      <c r="H732" s="7">
        <v>58.9</v>
      </c>
      <c r="I732" s="4">
        <v>0</v>
      </c>
      <c r="J732">
        <v>120</v>
      </c>
      <c r="K732" t="s">
        <v>60</v>
      </c>
      <c r="L732" t="s">
        <v>61</v>
      </c>
      <c r="M732" t="s">
        <v>60</v>
      </c>
      <c r="N732" s="2">
        <v>41525</v>
      </c>
      <c r="O732" s="2">
        <v>41889</v>
      </c>
      <c r="P732" t="s">
        <v>24</v>
      </c>
      <c r="Q732" t="s">
        <v>37</v>
      </c>
      <c r="R732" s="5" t="str">
        <f t="shared" si="34"/>
        <v>0.</v>
      </c>
      <c r="S732" s="6" t="str">
        <f t="shared" si="35"/>
        <v/>
      </c>
      <c r="T732">
        <f>ROUND(INT(表1[[#This Row],[合同结束日期]]-表1[[#This Row],[合同起始日期]])/365,1)</f>
        <v>1</v>
      </c>
    </row>
    <row r="733" spans="1:20">
      <c r="A733" s="1">
        <v>41760</v>
      </c>
      <c r="B733" t="s">
        <v>185</v>
      </c>
      <c r="C733">
        <f t="shared" si="33"/>
        <v>0</v>
      </c>
      <c r="D733" t="s">
        <v>273</v>
      </c>
      <c r="E733" s="4">
        <v>205045.19999999998</v>
      </c>
      <c r="F733" s="4">
        <v>18454.067999999999</v>
      </c>
      <c r="G733" s="3">
        <v>9.0000000000000011E-2</v>
      </c>
      <c r="H733" s="7">
        <v>2441.0142857142855</v>
      </c>
      <c r="I733" s="4">
        <v>219.6912857142857</v>
      </c>
      <c r="J733">
        <v>84</v>
      </c>
      <c r="K733" t="s">
        <v>44</v>
      </c>
      <c r="L733" t="s">
        <v>46</v>
      </c>
      <c r="M733" t="s">
        <v>187</v>
      </c>
      <c r="N733" s="2">
        <v>41502</v>
      </c>
      <c r="O733" s="2">
        <v>42597</v>
      </c>
      <c r="P733" t="s">
        <v>18</v>
      </c>
      <c r="Q733" t="s">
        <v>123</v>
      </c>
      <c r="R733" s="5" t="str">
        <f t="shared" si="34"/>
        <v>0.09</v>
      </c>
      <c r="S733" s="6" t="str">
        <f t="shared" si="35"/>
        <v/>
      </c>
      <c r="T733">
        <f>ROUND(INT(表1[[#This Row],[合同结束日期]]-表1[[#This Row],[合同起始日期]])/365,1)</f>
        <v>3</v>
      </c>
    </row>
    <row r="734" spans="1:20">
      <c r="A734" s="1">
        <v>41760</v>
      </c>
      <c r="B734" t="s">
        <v>185</v>
      </c>
      <c r="C734">
        <f t="shared" si="33"/>
        <v>0</v>
      </c>
      <c r="D734" t="s">
        <v>290</v>
      </c>
      <c r="E734" s="4">
        <v>13082.4</v>
      </c>
      <c r="F734" s="4">
        <v>7200.55296</v>
      </c>
      <c r="G734" s="3">
        <v>0.5504</v>
      </c>
      <c r="H734" s="7">
        <v>908.50000000000011</v>
      </c>
      <c r="I734" s="4">
        <v>500.03840000000002</v>
      </c>
      <c r="J734">
        <v>14.399999999999999</v>
      </c>
      <c r="K734" t="s">
        <v>60</v>
      </c>
      <c r="L734" t="s">
        <v>61</v>
      </c>
      <c r="M734" t="s">
        <v>197</v>
      </c>
      <c r="N734" s="2">
        <v>41542</v>
      </c>
      <c r="O734" s="2">
        <v>41906</v>
      </c>
      <c r="P734" t="s">
        <v>24</v>
      </c>
      <c r="Q734" t="s">
        <v>59</v>
      </c>
      <c r="R734" s="5" t="str">
        <f t="shared" si="34"/>
        <v>0.16</v>
      </c>
      <c r="S734" s="6" t="str">
        <f t="shared" si="35"/>
        <v/>
      </c>
      <c r="T734">
        <f>ROUND(INT(表1[[#This Row],[合同结束日期]]-表1[[#This Row],[合同起始日期]])/365,1)</f>
        <v>1</v>
      </c>
    </row>
    <row r="735" spans="1:20">
      <c r="A735" s="1">
        <v>41791</v>
      </c>
      <c r="B735" t="s">
        <v>185</v>
      </c>
      <c r="C735">
        <f t="shared" si="33"/>
        <v>0</v>
      </c>
      <c r="D735" t="s">
        <v>186</v>
      </c>
      <c r="E735" s="4">
        <v>230350.8</v>
      </c>
      <c r="F735" s="4">
        <v>36049.900199999996</v>
      </c>
      <c r="G735" s="3">
        <v>0.1565</v>
      </c>
      <c r="H735" s="7">
        <v>7678.36</v>
      </c>
      <c r="I735" s="4">
        <v>1201.6633399999998</v>
      </c>
      <c r="J735">
        <v>30</v>
      </c>
      <c r="K735" t="s">
        <v>44</v>
      </c>
      <c r="L735" t="s">
        <v>46</v>
      </c>
      <c r="M735" t="s">
        <v>187</v>
      </c>
      <c r="N735" s="2">
        <v>41327</v>
      </c>
      <c r="O735" s="2">
        <v>42133</v>
      </c>
      <c r="P735" t="s">
        <v>24</v>
      </c>
      <c r="Q735" t="s">
        <v>25</v>
      </c>
      <c r="R735" s="5" t="str">
        <f t="shared" si="34"/>
        <v>0.15</v>
      </c>
      <c r="S735" s="6" t="str">
        <f t="shared" si="35"/>
        <v/>
      </c>
      <c r="T735">
        <f>ROUND(INT(表1[[#This Row],[合同结束日期]]-表1[[#This Row],[合同起始日期]])/365,1)</f>
        <v>2.2000000000000002</v>
      </c>
    </row>
    <row r="736" spans="1:20">
      <c r="A736" s="1">
        <v>41791</v>
      </c>
      <c r="B736" t="s">
        <v>185</v>
      </c>
      <c r="C736">
        <f t="shared" si="33"/>
        <v>0</v>
      </c>
      <c r="D736" t="s">
        <v>188</v>
      </c>
      <c r="E736" s="4">
        <v>56047.199999999997</v>
      </c>
      <c r="F736" s="4">
        <v>13462.537439999998</v>
      </c>
      <c r="G736" s="3">
        <v>0.24019999999999997</v>
      </c>
      <c r="H736" s="7">
        <v>915.80392156862752</v>
      </c>
      <c r="I736" s="4">
        <v>219.97610196078429</v>
      </c>
      <c r="J736">
        <v>61.199999999999996</v>
      </c>
      <c r="K736" t="s">
        <v>44</v>
      </c>
      <c r="L736" t="s">
        <v>46</v>
      </c>
      <c r="M736" t="s">
        <v>187</v>
      </c>
      <c r="N736" s="2">
        <v>41337</v>
      </c>
      <c r="O736" s="2">
        <v>42499</v>
      </c>
      <c r="P736" t="s">
        <v>24</v>
      </c>
      <c r="Q736" t="s">
        <v>65</v>
      </c>
      <c r="R736" s="5" t="str">
        <f t="shared" si="34"/>
        <v>0.12</v>
      </c>
      <c r="S736" s="6" t="str">
        <f t="shared" si="35"/>
        <v/>
      </c>
      <c r="T736">
        <f>ROUND(INT(表1[[#This Row],[合同结束日期]]-表1[[#This Row],[合同起始日期]])/365,1)</f>
        <v>3.2</v>
      </c>
    </row>
    <row r="737" spans="1:20">
      <c r="A737" s="1">
        <v>41791</v>
      </c>
      <c r="B737" t="s">
        <v>185</v>
      </c>
      <c r="C737">
        <f t="shared" si="33"/>
        <v>0</v>
      </c>
      <c r="D737" t="s">
        <v>189</v>
      </c>
      <c r="E737" s="4">
        <v>142935.6</v>
      </c>
      <c r="F737" s="4">
        <v>22898.28312</v>
      </c>
      <c r="G737" s="3">
        <v>0.16019999999999998</v>
      </c>
      <c r="H737" s="7">
        <v>1654.3472222222224</v>
      </c>
      <c r="I737" s="4">
        <v>265.02642500000002</v>
      </c>
      <c r="J737">
        <v>86.399999999999991</v>
      </c>
      <c r="K737" t="s">
        <v>44</v>
      </c>
      <c r="L737" t="s">
        <v>46</v>
      </c>
      <c r="M737" t="s">
        <v>187</v>
      </c>
      <c r="N737" s="2">
        <v>41298</v>
      </c>
      <c r="O737" s="2">
        <v>42499</v>
      </c>
      <c r="P737" t="s">
        <v>24</v>
      </c>
      <c r="Q737" t="s">
        <v>28</v>
      </c>
      <c r="R737" s="5" t="str">
        <f t="shared" si="34"/>
        <v>0.13</v>
      </c>
      <c r="S737" s="6" t="str">
        <f t="shared" si="35"/>
        <v/>
      </c>
      <c r="T737">
        <f>ROUND(INT(表1[[#This Row],[合同结束日期]]-表1[[#This Row],[合同起始日期]])/365,1)</f>
        <v>3.3</v>
      </c>
    </row>
    <row r="738" spans="1:20">
      <c r="A738" s="1">
        <v>41791</v>
      </c>
      <c r="B738" t="s">
        <v>185</v>
      </c>
      <c r="C738">
        <f t="shared" si="33"/>
        <v>0</v>
      </c>
      <c r="D738" t="s">
        <v>190</v>
      </c>
      <c r="E738" s="4">
        <v>117464.4</v>
      </c>
      <c r="F738" s="4">
        <v>28508.609879999996</v>
      </c>
      <c r="G738" s="3">
        <v>0.24269999999999997</v>
      </c>
      <c r="H738" s="7">
        <v>1359.5416666666667</v>
      </c>
      <c r="I738" s="4">
        <v>329.96076249999999</v>
      </c>
      <c r="J738">
        <v>86.399999999999991</v>
      </c>
      <c r="K738" t="s">
        <v>44</v>
      </c>
      <c r="L738" t="s">
        <v>46</v>
      </c>
      <c r="M738" t="s">
        <v>45</v>
      </c>
      <c r="N738" s="2">
        <v>41282</v>
      </c>
      <c r="O738" s="2">
        <v>43229</v>
      </c>
      <c r="P738" t="s">
        <v>24</v>
      </c>
      <c r="Q738" t="s">
        <v>59</v>
      </c>
      <c r="R738" s="5" t="str">
        <f t="shared" si="34"/>
        <v>0.16</v>
      </c>
      <c r="S738" s="6" t="str">
        <f t="shared" si="35"/>
        <v/>
      </c>
      <c r="T738">
        <f>ROUND(INT(表1[[#This Row],[合同结束日期]]-表1[[#This Row],[合同起始日期]])/365,1)</f>
        <v>5.3</v>
      </c>
    </row>
    <row r="739" spans="1:20">
      <c r="A739" s="1">
        <v>41791</v>
      </c>
      <c r="B739" t="s">
        <v>185</v>
      </c>
      <c r="C739">
        <f t="shared" si="33"/>
        <v>0</v>
      </c>
      <c r="D739" t="s">
        <v>250</v>
      </c>
      <c r="E739" s="4">
        <v>47131.199999999997</v>
      </c>
      <c r="F739" s="4">
        <v>31059.460800000001</v>
      </c>
      <c r="G739" s="3">
        <v>0.65900000000000003</v>
      </c>
      <c r="H739" s="7">
        <v>274.65734265734267</v>
      </c>
      <c r="I739" s="4">
        <v>180.99918881118882</v>
      </c>
      <c r="J739">
        <v>171.6</v>
      </c>
      <c r="K739" t="s">
        <v>60</v>
      </c>
      <c r="L739" t="s">
        <v>116</v>
      </c>
      <c r="M739" t="s">
        <v>251</v>
      </c>
      <c r="N739" s="2">
        <v>41423</v>
      </c>
      <c r="O739" s="2">
        <v>42182</v>
      </c>
      <c r="P739" t="s">
        <v>24</v>
      </c>
      <c r="Q739" t="s">
        <v>83</v>
      </c>
      <c r="R739" s="5" t="str">
        <f t="shared" si="34"/>
        <v>0.14</v>
      </c>
      <c r="S739" s="6" t="str">
        <f t="shared" si="35"/>
        <v/>
      </c>
      <c r="T739">
        <f>ROUND(INT(表1[[#This Row],[合同结束日期]]-表1[[#This Row],[合同起始日期]])/365,1)</f>
        <v>2.1</v>
      </c>
    </row>
    <row r="740" spans="1:20">
      <c r="A740" s="1">
        <v>41791</v>
      </c>
      <c r="B740" t="s">
        <v>185</v>
      </c>
      <c r="C740">
        <f t="shared" si="33"/>
        <v>0</v>
      </c>
      <c r="D740" t="s">
        <v>252</v>
      </c>
      <c r="E740" s="4">
        <v>157274.51999999999</v>
      </c>
      <c r="F740" s="4">
        <v>33027.6492</v>
      </c>
      <c r="G740" s="3">
        <v>0.21000000000000002</v>
      </c>
      <c r="H740" s="7">
        <v>761.98895348837198</v>
      </c>
      <c r="I740" s="4">
        <v>160.01768023255812</v>
      </c>
      <c r="J740">
        <v>206.4</v>
      </c>
      <c r="K740" t="s">
        <v>44</v>
      </c>
      <c r="L740" t="s">
        <v>46</v>
      </c>
      <c r="M740" t="s">
        <v>45</v>
      </c>
      <c r="N740" s="2">
        <v>41409</v>
      </c>
      <c r="O740" s="2">
        <v>42929</v>
      </c>
      <c r="P740" t="s">
        <v>24</v>
      </c>
      <c r="Q740" t="s">
        <v>19</v>
      </c>
      <c r="R740" s="5" t="str">
        <f t="shared" si="34"/>
        <v>0.1</v>
      </c>
      <c r="S740" s="6" t="str">
        <f t="shared" si="35"/>
        <v/>
      </c>
      <c r="T740">
        <f>ROUND(INT(表1[[#This Row],[合同结束日期]]-表1[[#This Row],[合同起始日期]])/365,1)</f>
        <v>4.2</v>
      </c>
    </row>
    <row r="741" spans="1:20">
      <c r="A741" s="1">
        <v>41791</v>
      </c>
      <c r="B741" t="s">
        <v>185</v>
      </c>
      <c r="C741">
        <f t="shared" si="33"/>
        <v>0</v>
      </c>
      <c r="D741" t="s">
        <v>281</v>
      </c>
      <c r="E741" s="4">
        <v>76405.439999999988</v>
      </c>
      <c r="F741" s="4">
        <v>52131.431712000005</v>
      </c>
      <c r="G741" s="3">
        <v>0.68230000000000013</v>
      </c>
      <c r="H741" s="7">
        <v>351.77458563535907</v>
      </c>
      <c r="I741" s="4">
        <v>240.01579977900556</v>
      </c>
      <c r="J741">
        <v>217.2</v>
      </c>
      <c r="K741" t="s">
        <v>60</v>
      </c>
      <c r="L741" t="s">
        <v>116</v>
      </c>
      <c r="M741" t="s">
        <v>145</v>
      </c>
      <c r="N741" s="2">
        <v>41456</v>
      </c>
      <c r="O741" s="2">
        <v>42245</v>
      </c>
      <c r="P741" t="s">
        <v>24</v>
      </c>
      <c r="Q741" t="s">
        <v>83</v>
      </c>
      <c r="R741" s="5" t="str">
        <f t="shared" si="34"/>
        <v>0.14</v>
      </c>
      <c r="S741" s="6" t="str">
        <f t="shared" si="35"/>
        <v/>
      </c>
      <c r="T741">
        <f>ROUND(INT(表1[[#This Row],[合同结束日期]]-表1[[#This Row],[合同起始日期]])/365,1)</f>
        <v>2.2000000000000002</v>
      </c>
    </row>
    <row r="742" spans="1:20">
      <c r="A742" s="1">
        <v>41791</v>
      </c>
      <c r="B742" t="s">
        <v>185</v>
      </c>
      <c r="C742">
        <f t="shared" si="33"/>
        <v>0</v>
      </c>
      <c r="D742" t="s">
        <v>253</v>
      </c>
      <c r="E742" s="4">
        <v>95001.96</v>
      </c>
      <c r="F742" s="4">
        <v>29184.602111999997</v>
      </c>
      <c r="G742" s="3">
        <v>0.30719999999999997</v>
      </c>
      <c r="H742" s="7">
        <v>618.50234375000002</v>
      </c>
      <c r="I742" s="4">
        <v>190.00391999999999</v>
      </c>
      <c r="J742">
        <v>153.6</v>
      </c>
      <c r="K742" t="s">
        <v>60</v>
      </c>
      <c r="L742" t="s">
        <v>116</v>
      </c>
      <c r="M742" t="s">
        <v>145</v>
      </c>
      <c r="N742" s="2">
        <v>41456</v>
      </c>
      <c r="O742" s="2">
        <v>42231</v>
      </c>
      <c r="P742" t="s">
        <v>18</v>
      </c>
      <c r="Q742" t="s">
        <v>25</v>
      </c>
      <c r="R742" s="5" t="str">
        <f t="shared" si="34"/>
        <v>0.15</v>
      </c>
      <c r="S742" s="6" t="str">
        <f t="shared" si="35"/>
        <v/>
      </c>
      <c r="T742">
        <f>ROUND(INT(表1[[#This Row],[合同结束日期]]-表1[[#This Row],[合同起始日期]])/365,1)</f>
        <v>2.1</v>
      </c>
    </row>
    <row r="743" spans="1:20">
      <c r="A743" s="1">
        <v>41791</v>
      </c>
      <c r="B743" t="s">
        <v>185</v>
      </c>
      <c r="C743">
        <f t="shared" si="33"/>
        <v>0</v>
      </c>
      <c r="D743" t="s">
        <v>191</v>
      </c>
      <c r="E743" s="4">
        <v>24366</v>
      </c>
      <c r="F743" s="4">
        <v>19439.194800000001</v>
      </c>
      <c r="G743" s="3">
        <v>0.79780000000000006</v>
      </c>
      <c r="H743" s="7">
        <v>338.41666666666669</v>
      </c>
      <c r="I743" s="4">
        <v>269.98881666666671</v>
      </c>
      <c r="J743">
        <v>72</v>
      </c>
      <c r="K743" t="s">
        <v>11</v>
      </c>
      <c r="L743" t="s">
        <v>12</v>
      </c>
      <c r="M743" t="s">
        <v>10</v>
      </c>
      <c r="N743" s="2">
        <v>41284</v>
      </c>
      <c r="O743" s="2">
        <v>42133</v>
      </c>
      <c r="P743" t="s">
        <v>24</v>
      </c>
      <c r="Q743" t="s">
        <v>59</v>
      </c>
      <c r="R743" s="5" t="str">
        <f t="shared" si="34"/>
        <v>0.16</v>
      </c>
      <c r="S743" s="6" t="str">
        <f t="shared" si="35"/>
        <v/>
      </c>
      <c r="T743">
        <f>ROUND(INT(表1[[#This Row],[合同结束日期]]-表1[[#This Row],[合同起始日期]])/365,1)</f>
        <v>2.2999999999999998</v>
      </c>
    </row>
    <row r="744" spans="1:20">
      <c r="A744" s="1">
        <v>41791</v>
      </c>
      <c r="B744" t="s">
        <v>185</v>
      </c>
      <c r="C744">
        <f t="shared" si="33"/>
        <v>0</v>
      </c>
      <c r="D744" t="s">
        <v>192</v>
      </c>
      <c r="E744" s="4">
        <v>185825.87999999998</v>
      </c>
      <c r="F744" s="4">
        <v>35436.995316</v>
      </c>
      <c r="G744" s="3">
        <v>0.19070000000000004</v>
      </c>
      <c r="H744" s="7">
        <v>1630.0515789473682</v>
      </c>
      <c r="I744" s="4">
        <v>310.85083610526317</v>
      </c>
      <c r="J744">
        <v>114</v>
      </c>
      <c r="K744" t="s">
        <v>11</v>
      </c>
      <c r="L744" t="s">
        <v>12</v>
      </c>
      <c r="M744" t="s">
        <v>193</v>
      </c>
      <c r="N744" s="2">
        <v>41358</v>
      </c>
      <c r="O744" s="2">
        <v>42133</v>
      </c>
      <c r="P744" t="s">
        <v>24</v>
      </c>
      <c r="Q744" t="s">
        <v>59</v>
      </c>
      <c r="R744" s="5" t="str">
        <f t="shared" si="34"/>
        <v>0.16</v>
      </c>
      <c r="S744" s="6" t="str">
        <f t="shared" si="35"/>
        <v/>
      </c>
      <c r="T744">
        <f>ROUND(INT(表1[[#This Row],[合同结束日期]]-表1[[#This Row],[合同起始日期]])/365,1)</f>
        <v>2.1</v>
      </c>
    </row>
    <row r="745" spans="1:20">
      <c r="A745" s="1">
        <v>41791</v>
      </c>
      <c r="B745" t="s">
        <v>185</v>
      </c>
      <c r="C745">
        <f t="shared" si="33"/>
        <v>0</v>
      </c>
      <c r="D745" t="s">
        <v>194</v>
      </c>
      <c r="E745" s="4">
        <v>242983.19999999998</v>
      </c>
      <c r="F745" s="4">
        <v>46069.614719999998</v>
      </c>
      <c r="G745" s="3">
        <v>0.18959999999999999</v>
      </c>
      <c r="H745" s="7">
        <v>1687.3833333333332</v>
      </c>
      <c r="I745" s="4">
        <v>319.92787999999996</v>
      </c>
      <c r="J745">
        <v>144</v>
      </c>
      <c r="K745" t="s">
        <v>66</v>
      </c>
      <c r="L745" t="s">
        <v>66</v>
      </c>
      <c r="M745" t="s">
        <v>66</v>
      </c>
      <c r="N745" s="2">
        <v>41347</v>
      </c>
      <c r="O745" s="2">
        <v>42133</v>
      </c>
      <c r="P745" t="s">
        <v>24</v>
      </c>
      <c r="Q745" t="s">
        <v>195</v>
      </c>
      <c r="R745" s="5" t="str">
        <f t="shared" si="34"/>
        <v>0.09</v>
      </c>
      <c r="S745" s="6" t="str">
        <f t="shared" si="35"/>
        <v>0.</v>
      </c>
      <c r="T745">
        <f>ROUND(INT(表1[[#This Row],[合同结束日期]]-表1[[#This Row],[合同起始日期]])/365,1)</f>
        <v>2.2000000000000002</v>
      </c>
    </row>
    <row r="746" spans="1:20">
      <c r="A746" s="1">
        <v>41791</v>
      </c>
      <c r="B746" t="s">
        <v>185</v>
      </c>
      <c r="C746">
        <f t="shared" si="33"/>
        <v>0</v>
      </c>
      <c r="D746" t="s">
        <v>196</v>
      </c>
      <c r="E746" s="4">
        <v>241285.70399999985</v>
      </c>
      <c r="F746" s="4">
        <v>49367.055038400002</v>
      </c>
      <c r="G746" s="3">
        <v>0.20460000000000014</v>
      </c>
      <c r="H746" s="7">
        <v>1075.248235294117</v>
      </c>
      <c r="I746" s="4">
        <v>219.99578894117647</v>
      </c>
      <c r="J746">
        <v>224.4</v>
      </c>
      <c r="K746" t="s">
        <v>60</v>
      </c>
      <c r="L746" t="s">
        <v>61</v>
      </c>
      <c r="M746" t="s">
        <v>197</v>
      </c>
      <c r="N746" s="2">
        <v>41284</v>
      </c>
      <c r="O746" s="2">
        <v>42499</v>
      </c>
      <c r="P746" t="s">
        <v>24</v>
      </c>
      <c r="Q746" t="s">
        <v>28</v>
      </c>
      <c r="R746" s="5" t="str">
        <f t="shared" si="34"/>
        <v>0.13</v>
      </c>
      <c r="S746" s="6" t="str">
        <f t="shared" si="35"/>
        <v/>
      </c>
      <c r="T746">
        <f>ROUND(INT(表1[[#This Row],[合同结束日期]]-表1[[#This Row],[合同起始日期]])/365,1)</f>
        <v>3.3</v>
      </c>
    </row>
    <row r="747" spans="1:20">
      <c r="A747" s="1">
        <v>41791</v>
      </c>
      <c r="B747" t="s">
        <v>185</v>
      </c>
      <c r="C747">
        <f t="shared" si="33"/>
        <v>0</v>
      </c>
      <c r="D747" t="s">
        <v>198</v>
      </c>
      <c r="E747" s="4">
        <v>63309.599999999999</v>
      </c>
      <c r="F747" s="4">
        <v>19138.49208</v>
      </c>
      <c r="G747" s="3">
        <v>0.30230000000000001</v>
      </c>
      <c r="H747" s="7">
        <v>959.23636363636365</v>
      </c>
      <c r="I747" s="4">
        <v>289.97715272727271</v>
      </c>
      <c r="J747">
        <v>66</v>
      </c>
      <c r="K747" t="s">
        <v>66</v>
      </c>
      <c r="L747" t="s">
        <v>66</v>
      </c>
      <c r="M747" t="s">
        <v>66</v>
      </c>
      <c r="N747" s="2">
        <v>41283</v>
      </c>
      <c r="O747" s="2">
        <v>42133</v>
      </c>
      <c r="P747" t="s">
        <v>24</v>
      </c>
      <c r="Q747" t="s">
        <v>25</v>
      </c>
      <c r="R747" s="5" t="str">
        <f t="shared" si="34"/>
        <v>0.15</v>
      </c>
      <c r="S747" s="6" t="str">
        <f t="shared" si="35"/>
        <v/>
      </c>
      <c r="T747">
        <f>ROUND(INT(表1[[#This Row],[合同结束日期]]-表1[[#This Row],[合同起始日期]])/365,1)</f>
        <v>2.2999999999999998</v>
      </c>
    </row>
    <row r="748" spans="1:20">
      <c r="A748" s="1">
        <v>41791</v>
      </c>
      <c r="B748" t="s">
        <v>185</v>
      </c>
      <c r="C748">
        <f t="shared" si="33"/>
        <v>0</v>
      </c>
      <c r="D748" t="s">
        <v>199</v>
      </c>
      <c r="E748" s="4">
        <v>191574.12</v>
      </c>
      <c r="F748" s="4">
        <v>19444.773180000004</v>
      </c>
      <c r="G748" s="3">
        <v>0.10150000000000002</v>
      </c>
      <c r="H748" s="7">
        <v>2956.390740740741</v>
      </c>
      <c r="I748" s="4">
        <v>300.07366018518525</v>
      </c>
      <c r="J748">
        <v>64.8</v>
      </c>
      <c r="K748" t="s">
        <v>44</v>
      </c>
      <c r="L748" t="s">
        <v>46</v>
      </c>
      <c r="M748" t="s">
        <v>187</v>
      </c>
      <c r="N748" s="2">
        <v>41332</v>
      </c>
      <c r="O748" s="2">
        <v>42499</v>
      </c>
      <c r="P748" t="s">
        <v>14</v>
      </c>
      <c r="Q748" t="s">
        <v>37</v>
      </c>
      <c r="R748" s="5" t="str">
        <f t="shared" si="34"/>
        <v>0.</v>
      </c>
      <c r="S748" s="6" t="str">
        <f t="shared" si="35"/>
        <v/>
      </c>
      <c r="T748">
        <f>ROUND(INT(表1[[#This Row],[合同结束日期]]-表1[[#This Row],[合同起始日期]])/365,1)</f>
        <v>3.2</v>
      </c>
    </row>
    <row r="749" spans="1:20">
      <c r="A749" s="1">
        <v>41791</v>
      </c>
      <c r="B749" t="s">
        <v>185</v>
      </c>
      <c r="C749">
        <f t="shared" si="33"/>
        <v>0</v>
      </c>
      <c r="D749" t="s">
        <v>200</v>
      </c>
      <c r="E749" s="4">
        <v>105691.164</v>
      </c>
      <c r="F749" s="4">
        <v>18252.8640228</v>
      </c>
      <c r="G749" s="3">
        <v>0.17269999999999999</v>
      </c>
      <c r="H749" s="7">
        <v>2201.8992499999999</v>
      </c>
      <c r="I749" s="4">
        <v>380.26800047500001</v>
      </c>
      <c r="J749">
        <v>48</v>
      </c>
      <c r="K749" t="s">
        <v>44</v>
      </c>
      <c r="L749" t="s">
        <v>46</v>
      </c>
      <c r="M749" t="s">
        <v>187</v>
      </c>
      <c r="N749" s="2">
        <v>41281</v>
      </c>
      <c r="O749" s="2">
        <v>42133</v>
      </c>
      <c r="P749" t="s">
        <v>24</v>
      </c>
      <c r="Q749" t="s">
        <v>25</v>
      </c>
      <c r="R749" s="5" t="str">
        <f t="shared" si="34"/>
        <v>0.15</v>
      </c>
      <c r="S749" s="6" t="str">
        <f t="shared" si="35"/>
        <v/>
      </c>
      <c r="T749">
        <f>ROUND(INT(表1[[#This Row],[合同结束日期]]-表1[[#This Row],[合同起始日期]])/365,1)</f>
        <v>2.2999999999999998</v>
      </c>
    </row>
    <row r="750" spans="1:20">
      <c r="A750" s="1">
        <v>41791</v>
      </c>
      <c r="B750" t="s">
        <v>185</v>
      </c>
      <c r="C750">
        <f t="shared" si="33"/>
        <v>0</v>
      </c>
      <c r="D750" t="s">
        <v>201</v>
      </c>
      <c r="E750" s="4">
        <v>218800.8</v>
      </c>
      <c r="F750" s="4">
        <v>32623.199280000001</v>
      </c>
      <c r="G750" s="3">
        <v>0.14910000000000001</v>
      </c>
      <c r="H750" s="7">
        <v>1207.5099337748345</v>
      </c>
      <c r="I750" s="4">
        <v>180.03973112582784</v>
      </c>
      <c r="J750">
        <v>181.2</v>
      </c>
      <c r="K750" t="s">
        <v>44</v>
      </c>
      <c r="L750" t="s">
        <v>72</v>
      </c>
      <c r="M750" t="s">
        <v>71</v>
      </c>
      <c r="N750" s="2">
        <v>41329</v>
      </c>
      <c r="O750" s="2">
        <v>43229</v>
      </c>
      <c r="P750" t="s">
        <v>24</v>
      </c>
      <c r="Q750" t="s">
        <v>19</v>
      </c>
      <c r="R750" s="5" t="str">
        <f t="shared" si="34"/>
        <v>0.1</v>
      </c>
      <c r="S750" s="6" t="str">
        <f t="shared" si="35"/>
        <v/>
      </c>
      <c r="T750">
        <f>ROUND(INT(表1[[#This Row],[合同结束日期]]-表1[[#This Row],[合同起始日期]])/365,1)</f>
        <v>5.2</v>
      </c>
    </row>
    <row r="751" spans="1:20">
      <c r="A751" s="1">
        <v>41791</v>
      </c>
      <c r="B751" t="s">
        <v>185</v>
      </c>
      <c r="C751">
        <f t="shared" si="33"/>
        <v>0</v>
      </c>
      <c r="D751" t="s">
        <v>202</v>
      </c>
      <c r="E751" s="4">
        <v>187204.19999999995</v>
      </c>
      <c r="F751" s="4">
        <v>25029.201540000002</v>
      </c>
      <c r="G751" s="3">
        <v>0.13370000000000004</v>
      </c>
      <c r="H751" s="7">
        <v>2108.155405405405</v>
      </c>
      <c r="I751" s="4">
        <v>281.86037770270275</v>
      </c>
      <c r="J751">
        <v>88.8</v>
      </c>
      <c r="K751" t="s">
        <v>44</v>
      </c>
      <c r="L751" t="s">
        <v>46</v>
      </c>
      <c r="M751" t="s">
        <v>45</v>
      </c>
      <c r="N751" s="2">
        <v>41335</v>
      </c>
      <c r="O751" s="2">
        <v>43229</v>
      </c>
      <c r="P751" t="s">
        <v>24</v>
      </c>
      <c r="Q751" t="s">
        <v>48</v>
      </c>
      <c r="R751" s="5" t="str">
        <f t="shared" si="34"/>
        <v>0.11</v>
      </c>
      <c r="S751" s="6" t="str">
        <f t="shared" si="35"/>
        <v/>
      </c>
      <c r="T751">
        <f>ROUND(INT(表1[[#This Row],[合同结束日期]]-表1[[#This Row],[合同起始日期]])/365,1)</f>
        <v>5.2</v>
      </c>
    </row>
    <row r="752" spans="1:20">
      <c r="A752" s="1">
        <v>41791</v>
      </c>
      <c r="B752" t="s">
        <v>185</v>
      </c>
      <c r="C752">
        <f t="shared" si="33"/>
        <v>0</v>
      </c>
      <c r="D752" t="s">
        <v>203</v>
      </c>
      <c r="E752" s="4">
        <v>73359.599999999991</v>
      </c>
      <c r="F752" s="4">
        <v>16557.261719999999</v>
      </c>
      <c r="G752" s="3">
        <v>0.22570000000000001</v>
      </c>
      <c r="H752" s="7">
        <v>1328.9782608695652</v>
      </c>
      <c r="I752" s="4">
        <v>299.95039347826088</v>
      </c>
      <c r="J752">
        <v>55.199999999999996</v>
      </c>
      <c r="K752" t="s">
        <v>44</v>
      </c>
      <c r="L752" t="s">
        <v>46</v>
      </c>
      <c r="M752" t="s">
        <v>187</v>
      </c>
      <c r="N752" s="2">
        <v>41304</v>
      </c>
      <c r="O752" s="2">
        <v>42133</v>
      </c>
      <c r="P752" t="s">
        <v>24</v>
      </c>
      <c r="Q752" t="s">
        <v>28</v>
      </c>
      <c r="R752" s="5" t="str">
        <f t="shared" si="34"/>
        <v>0.13</v>
      </c>
      <c r="S752" s="6" t="str">
        <f t="shared" si="35"/>
        <v/>
      </c>
      <c r="T752">
        <f>ROUND(INT(表1[[#This Row],[合同结束日期]]-表1[[#This Row],[合同起始日期]])/365,1)</f>
        <v>2.2999999999999998</v>
      </c>
    </row>
    <row r="753" spans="1:20">
      <c r="A753" s="1">
        <v>41791</v>
      </c>
      <c r="B753" t="s">
        <v>185</v>
      </c>
      <c r="C753">
        <f t="shared" si="33"/>
        <v>0</v>
      </c>
      <c r="D753" t="s">
        <v>204</v>
      </c>
      <c r="E753" s="4">
        <v>203078.39999999999</v>
      </c>
      <c r="F753" s="4">
        <v>64233.697919999991</v>
      </c>
      <c r="G753" s="3">
        <v>0.31629999999999997</v>
      </c>
      <c r="H753" s="7">
        <v>379.44394618834082</v>
      </c>
      <c r="I753" s="4">
        <v>120.01812017937219</v>
      </c>
      <c r="J753">
        <v>535.19999999999993</v>
      </c>
      <c r="K753" t="s">
        <v>44</v>
      </c>
      <c r="L753" t="s">
        <v>72</v>
      </c>
      <c r="M753" t="s">
        <v>71</v>
      </c>
      <c r="N753" s="2">
        <v>41374</v>
      </c>
      <c r="O753" s="2">
        <v>43229</v>
      </c>
      <c r="P753" t="s">
        <v>24</v>
      </c>
      <c r="Q753" t="s">
        <v>42</v>
      </c>
      <c r="R753" s="5" t="str">
        <f t="shared" si="34"/>
        <v>0.08</v>
      </c>
      <c r="S753" s="6" t="str">
        <f t="shared" si="35"/>
        <v/>
      </c>
      <c r="T753">
        <f>ROUND(INT(表1[[#This Row],[合同结束日期]]-表1[[#This Row],[合同起始日期]])/365,1)</f>
        <v>5.0999999999999996</v>
      </c>
    </row>
    <row r="754" spans="1:20">
      <c r="A754" s="1">
        <v>41791</v>
      </c>
      <c r="B754" t="s">
        <v>185</v>
      </c>
      <c r="C754">
        <f t="shared" si="33"/>
        <v>0</v>
      </c>
      <c r="D754" t="s">
        <v>206</v>
      </c>
      <c r="E754" s="4">
        <v>589741.19999999995</v>
      </c>
      <c r="F754" s="4">
        <v>73658.675879999995</v>
      </c>
      <c r="G754" s="3">
        <v>0.1249</v>
      </c>
      <c r="H754" s="7">
        <v>1041.2097457627119</v>
      </c>
      <c r="I754" s="4">
        <v>130.0470972457627</v>
      </c>
      <c r="J754">
        <v>566.4</v>
      </c>
      <c r="K754" t="s">
        <v>44</v>
      </c>
      <c r="L754" t="s">
        <v>72</v>
      </c>
      <c r="M754" t="s">
        <v>71</v>
      </c>
      <c r="N754" s="2">
        <v>41334</v>
      </c>
      <c r="O754" s="2">
        <v>43249</v>
      </c>
      <c r="P754" t="s">
        <v>24</v>
      </c>
      <c r="Q754" t="s">
        <v>42</v>
      </c>
      <c r="R754" s="5" t="str">
        <f t="shared" si="34"/>
        <v>0.08</v>
      </c>
      <c r="S754" s="6" t="str">
        <f t="shared" si="35"/>
        <v/>
      </c>
      <c r="T754">
        <f>ROUND(INT(表1[[#This Row],[合同结束日期]]-表1[[#This Row],[合同起始日期]])/365,1)</f>
        <v>5.2</v>
      </c>
    </row>
    <row r="755" spans="1:20">
      <c r="A755" s="1">
        <v>41791</v>
      </c>
      <c r="B755" t="s">
        <v>185</v>
      </c>
      <c r="C755">
        <f t="shared" si="33"/>
        <v>0</v>
      </c>
      <c r="D755" t="s">
        <v>207</v>
      </c>
      <c r="E755" s="4">
        <v>881029.95599999989</v>
      </c>
      <c r="F755" s="4">
        <v>137000.15815800001</v>
      </c>
      <c r="G755" s="3">
        <v>0.15550000000000003</v>
      </c>
      <c r="H755" s="7">
        <v>2019.2289053905388</v>
      </c>
      <c r="I755" s="4">
        <v>313.99009478822882</v>
      </c>
      <c r="J755">
        <v>436.32</v>
      </c>
      <c r="K755" t="s">
        <v>44</v>
      </c>
      <c r="L755" t="s">
        <v>72</v>
      </c>
      <c r="M755" t="s">
        <v>126</v>
      </c>
      <c r="N755" s="2">
        <v>41379</v>
      </c>
      <c r="O755" s="2">
        <v>46947</v>
      </c>
      <c r="P755" t="s">
        <v>18</v>
      </c>
      <c r="Q755" t="s">
        <v>208</v>
      </c>
      <c r="R755" s="5" t="str">
        <f t="shared" si="34"/>
        <v>0.05</v>
      </c>
      <c r="S755" s="6" t="str">
        <f t="shared" si="35"/>
        <v/>
      </c>
      <c r="T755">
        <f>ROUND(INT(表1[[#This Row],[合同结束日期]]-表1[[#This Row],[合同起始日期]])/365,1)</f>
        <v>15.3</v>
      </c>
    </row>
    <row r="756" spans="1:20">
      <c r="A756" s="1">
        <v>41791</v>
      </c>
      <c r="B756" t="s">
        <v>185</v>
      </c>
      <c r="C756">
        <f t="shared" si="33"/>
        <v>0</v>
      </c>
      <c r="D756" t="s">
        <v>231</v>
      </c>
      <c r="E756" s="4">
        <v>1482429.5999999999</v>
      </c>
      <c r="F756" s="4">
        <v>111182.21999999999</v>
      </c>
      <c r="G756" s="3">
        <v>7.4999999999999997E-2</v>
      </c>
      <c r="H756" s="7">
        <v>1790.3739130434781</v>
      </c>
      <c r="I756" s="4">
        <v>134.27804347826086</v>
      </c>
      <c r="J756">
        <v>828</v>
      </c>
      <c r="K756" t="s">
        <v>44</v>
      </c>
      <c r="L756" t="s">
        <v>72</v>
      </c>
      <c r="M756" t="s">
        <v>71</v>
      </c>
      <c r="N756" s="2">
        <v>41351</v>
      </c>
      <c r="O756" s="2">
        <v>45122</v>
      </c>
      <c r="P756" t="s">
        <v>18</v>
      </c>
      <c r="Q756" t="s">
        <v>42</v>
      </c>
      <c r="R756" s="5" t="str">
        <f t="shared" si="34"/>
        <v>0.08</v>
      </c>
      <c r="S756" s="6" t="str">
        <f t="shared" si="35"/>
        <v/>
      </c>
      <c r="T756">
        <f>ROUND(INT(表1[[#This Row],[合同结束日期]]-表1[[#This Row],[合同起始日期]])/365,1)</f>
        <v>10.3</v>
      </c>
    </row>
    <row r="757" spans="1:20">
      <c r="A757" s="1">
        <v>41791</v>
      </c>
      <c r="B757" t="s">
        <v>185</v>
      </c>
      <c r="C757">
        <f t="shared" si="33"/>
        <v>0</v>
      </c>
      <c r="D757" t="s">
        <v>209</v>
      </c>
      <c r="E757" s="4">
        <v>82206.84</v>
      </c>
      <c r="F757" s="4">
        <v>19499.462447999998</v>
      </c>
      <c r="G757" s="3">
        <v>0.23719999999999999</v>
      </c>
      <c r="H757" s="7">
        <v>1053.9338461538462</v>
      </c>
      <c r="I757" s="4">
        <v>249.9931083076923</v>
      </c>
      <c r="J757">
        <v>78</v>
      </c>
      <c r="K757" t="s">
        <v>60</v>
      </c>
      <c r="L757" t="s">
        <v>61</v>
      </c>
      <c r="M757" t="s">
        <v>210</v>
      </c>
      <c r="N757" s="2">
        <v>41280</v>
      </c>
      <c r="O757" s="2">
        <v>42133</v>
      </c>
      <c r="P757" t="s">
        <v>24</v>
      </c>
      <c r="Q757" t="s">
        <v>25</v>
      </c>
      <c r="R757" s="5" t="str">
        <f t="shared" si="34"/>
        <v>0.15</v>
      </c>
      <c r="S757" s="6" t="str">
        <f t="shared" si="35"/>
        <v/>
      </c>
      <c r="T757">
        <f>ROUND(INT(表1[[#This Row],[合同结束日期]]-表1[[#This Row],[合同起始日期]])/365,1)</f>
        <v>2.2999999999999998</v>
      </c>
    </row>
    <row r="758" spans="1:20">
      <c r="A758" s="1">
        <v>41791</v>
      </c>
      <c r="B758" t="s">
        <v>185</v>
      </c>
      <c r="C758">
        <f t="shared" si="33"/>
        <v>0</v>
      </c>
      <c r="D758" t="s">
        <v>211</v>
      </c>
      <c r="E758" s="4">
        <v>29700</v>
      </c>
      <c r="F758" s="4">
        <v>6614.19</v>
      </c>
      <c r="G758" s="3">
        <v>0.22269999999999998</v>
      </c>
      <c r="H758" s="7">
        <v>750</v>
      </c>
      <c r="I758" s="4">
        <v>167.02499999999998</v>
      </c>
      <c r="J758">
        <v>39.6</v>
      </c>
      <c r="K758" t="s">
        <v>11</v>
      </c>
      <c r="L758" t="s">
        <v>12</v>
      </c>
      <c r="M758" t="s">
        <v>110</v>
      </c>
      <c r="N758" s="2">
        <v>41284</v>
      </c>
      <c r="O758" s="2">
        <v>42133</v>
      </c>
      <c r="P758" t="s">
        <v>24</v>
      </c>
      <c r="Q758" t="s">
        <v>25</v>
      </c>
      <c r="R758" s="5" t="str">
        <f t="shared" si="34"/>
        <v>0.15</v>
      </c>
      <c r="S758" s="6" t="str">
        <f t="shared" si="35"/>
        <v/>
      </c>
      <c r="T758">
        <f>ROUND(INT(表1[[#This Row],[合同结束日期]]-表1[[#This Row],[合同起始日期]])/365,1)</f>
        <v>2.2999999999999998</v>
      </c>
    </row>
    <row r="759" spans="1:20">
      <c r="A759" s="1">
        <v>41791</v>
      </c>
      <c r="B759" t="s">
        <v>185</v>
      </c>
      <c r="C759">
        <f t="shared" si="33"/>
        <v>0</v>
      </c>
      <c r="D759" t="s">
        <v>282</v>
      </c>
      <c r="E759" s="4">
        <v>44901.599999999999</v>
      </c>
      <c r="F759" s="4">
        <v>16631.552640000002</v>
      </c>
      <c r="G759" s="3">
        <v>0.37040000000000006</v>
      </c>
      <c r="H759" s="7">
        <v>890.90476190476193</v>
      </c>
      <c r="I759" s="4">
        <v>329.99112380952386</v>
      </c>
      <c r="J759">
        <v>50.4</v>
      </c>
      <c r="K759" t="s">
        <v>11</v>
      </c>
      <c r="L759" t="s">
        <v>12</v>
      </c>
      <c r="M759" t="s">
        <v>193</v>
      </c>
      <c r="N759" s="2">
        <v>41520</v>
      </c>
      <c r="O759" s="2">
        <v>42269</v>
      </c>
      <c r="P759" t="s">
        <v>24</v>
      </c>
      <c r="Q759" t="s">
        <v>59</v>
      </c>
      <c r="R759" s="5" t="str">
        <f t="shared" si="34"/>
        <v>0.16</v>
      </c>
      <c r="S759" s="6" t="str">
        <f t="shared" si="35"/>
        <v/>
      </c>
      <c r="T759">
        <f>ROUND(INT(表1[[#This Row],[合同结束日期]]-表1[[#This Row],[合同起始日期]])/365,1)</f>
        <v>2.1</v>
      </c>
    </row>
    <row r="760" spans="1:20">
      <c r="A760" s="1">
        <v>41791</v>
      </c>
      <c r="B760" t="s">
        <v>185</v>
      </c>
      <c r="C760">
        <f t="shared" si="33"/>
        <v>0</v>
      </c>
      <c r="D760" t="s">
        <v>213</v>
      </c>
      <c r="E760" s="4">
        <v>339798.24</v>
      </c>
      <c r="F760" s="4">
        <v>78085.635552000007</v>
      </c>
      <c r="G760" s="3">
        <v>0.22980000000000003</v>
      </c>
      <c r="H760" s="7">
        <v>1174.9105846230448</v>
      </c>
      <c r="I760" s="4">
        <v>269.99445234637568</v>
      </c>
      <c r="J760">
        <v>289.21199999999999</v>
      </c>
      <c r="K760" t="s">
        <v>60</v>
      </c>
      <c r="L760" t="s">
        <v>61</v>
      </c>
      <c r="M760" t="s">
        <v>214</v>
      </c>
      <c r="N760" s="2">
        <v>41263</v>
      </c>
      <c r="O760" s="2">
        <v>42499</v>
      </c>
      <c r="P760" t="s">
        <v>24</v>
      </c>
      <c r="Q760" t="s">
        <v>83</v>
      </c>
      <c r="R760" s="5" t="str">
        <f t="shared" si="34"/>
        <v>0.14</v>
      </c>
      <c r="S760" s="6" t="str">
        <f t="shared" si="35"/>
        <v/>
      </c>
      <c r="T760">
        <f>ROUND(INT(表1[[#This Row],[合同结束日期]]-表1[[#This Row],[合同起始日期]])/365,1)</f>
        <v>3.4</v>
      </c>
    </row>
    <row r="761" spans="1:20">
      <c r="A761" s="1">
        <v>41791</v>
      </c>
      <c r="B761" t="s">
        <v>185</v>
      </c>
      <c r="C761">
        <f t="shared" si="33"/>
        <v>0</v>
      </c>
      <c r="D761" t="s">
        <v>215</v>
      </c>
      <c r="E761" s="4">
        <v>945403.2</v>
      </c>
      <c r="F761" s="4">
        <v>64098.336960000001</v>
      </c>
      <c r="G761" s="3">
        <v>6.7799999999999999E-2</v>
      </c>
      <c r="H761" s="7">
        <v>5018.0636942675155</v>
      </c>
      <c r="I761" s="4">
        <v>340.22471847133755</v>
      </c>
      <c r="J761">
        <v>188.4</v>
      </c>
      <c r="K761" t="s">
        <v>66</v>
      </c>
      <c r="L761" t="s">
        <v>66</v>
      </c>
      <c r="M761" t="s">
        <v>66</v>
      </c>
      <c r="N761" s="2">
        <v>41284</v>
      </c>
      <c r="O761" s="2">
        <v>42133</v>
      </c>
      <c r="P761" t="s">
        <v>24</v>
      </c>
      <c r="Q761" t="s">
        <v>195</v>
      </c>
      <c r="R761" s="5" t="str">
        <f t="shared" si="34"/>
        <v>0.09</v>
      </c>
      <c r="S761" s="6" t="str">
        <f t="shared" si="35"/>
        <v>0.</v>
      </c>
      <c r="T761">
        <f>ROUND(INT(表1[[#This Row],[合同结束日期]]-表1[[#This Row],[合同起始日期]])/365,1)</f>
        <v>2.2999999999999998</v>
      </c>
    </row>
    <row r="762" spans="1:20">
      <c r="A762" s="1">
        <v>41791</v>
      </c>
      <c r="B762" t="s">
        <v>185</v>
      </c>
      <c r="C762">
        <f t="shared" si="33"/>
        <v>0</v>
      </c>
      <c r="D762" t="s">
        <v>216</v>
      </c>
      <c r="E762" s="4">
        <v>1300332</v>
      </c>
      <c r="F762" s="4">
        <v>67227.164399999994</v>
      </c>
      <c r="G762" s="3">
        <v>5.1699999999999996E-2</v>
      </c>
      <c r="H762" s="7">
        <v>6772.5625</v>
      </c>
      <c r="I762" s="4">
        <v>350.14148124999997</v>
      </c>
      <c r="J762">
        <v>192</v>
      </c>
      <c r="K762" t="s">
        <v>66</v>
      </c>
      <c r="L762" t="s">
        <v>66</v>
      </c>
      <c r="M762" t="s">
        <v>66</v>
      </c>
      <c r="N762" s="2">
        <v>41279</v>
      </c>
      <c r="O762" s="2">
        <v>42133</v>
      </c>
      <c r="P762" t="s">
        <v>24</v>
      </c>
      <c r="Q762" t="s">
        <v>195</v>
      </c>
      <c r="R762" s="5" t="str">
        <f t="shared" si="34"/>
        <v>0.09</v>
      </c>
      <c r="S762" s="6" t="str">
        <f t="shared" si="35"/>
        <v>0.</v>
      </c>
      <c r="T762">
        <f>ROUND(INT(表1[[#This Row],[合同结束日期]]-表1[[#This Row],[合同起始日期]])/365,1)</f>
        <v>2.2999999999999998</v>
      </c>
    </row>
    <row r="763" spans="1:20">
      <c r="A763" s="1">
        <v>41791</v>
      </c>
      <c r="B763" t="s">
        <v>185</v>
      </c>
      <c r="C763">
        <f t="shared" si="33"/>
        <v>0</v>
      </c>
      <c r="D763" t="s">
        <v>269</v>
      </c>
      <c r="E763" s="4">
        <v>1164793.5960000001</v>
      </c>
      <c r="F763" s="4">
        <v>68606.342804399988</v>
      </c>
      <c r="G763" s="3">
        <v>5.889999999999998E-2</v>
      </c>
      <c r="H763" s="7">
        <v>3091.2781210191088</v>
      </c>
      <c r="I763" s="4">
        <v>182.07628132802543</v>
      </c>
      <c r="J763">
        <v>376.8</v>
      </c>
      <c r="K763" t="s">
        <v>60</v>
      </c>
      <c r="L763" t="s">
        <v>61</v>
      </c>
      <c r="M763" t="s">
        <v>234</v>
      </c>
      <c r="N763" s="2">
        <v>41291</v>
      </c>
      <c r="O763" s="2">
        <v>44407</v>
      </c>
      <c r="P763" t="s">
        <v>39</v>
      </c>
      <c r="Q763" t="s">
        <v>208</v>
      </c>
      <c r="R763" s="5" t="str">
        <f t="shared" si="34"/>
        <v>0.05</v>
      </c>
      <c r="S763" s="6" t="str">
        <f t="shared" si="35"/>
        <v/>
      </c>
      <c r="T763">
        <f>ROUND(INT(表1[[#This Row],[合同结束日期]]-表1[[#This Row],[合同起始日期]])/365,1)</f>
        <v>8.5</v>
      </c>
    </row>
    <row r="764" spans="1:20">
      <c r="A764" s="1">
        <v>41791</v>
      </c>
      <c r="B764" t="s">
        <v>185</v>
      </c>
      <c r="C764">
        <f t="shared" si="33"/>
        <v>0</v>
      </c>
      <c r="D764" t="s">
        <v>217</v>
      </c>
      <c r="E764" s="4">
        <v>232474.8</v>
      </c>
      <c r="F764" s="4">
        <v>20899.484520000002</v>
      </c>
      <c r="G764" s="3">
        <v>8.9900000000000008E-2</v>
      </c>
      <c r="H764" s="7">
        <v>2891.4776119402986</v>
      </c>
      <c r="I764" s="4">
        <v>259.94383731343288</v>
      </c>
      <c r="J764">
        <v>80.399999999999991</v>
      </c>
      <c r="K764" t="s">
        <v>76</v>
      </c>
      <c r="L764" t="s">
        <v>75</v>
      </c>
      <c r="M764" t="s">
        <v>75</v>
      </c>
      <c r="N764" s="2">
        <v>41284</v>
      </c>
      <c r="O764" s="2">
        <v>42133</v>
      </c>
      <c r="P764" t="s">
        <v>14</v>
      </c>
      <c r="Q764" t="s">
        <v>37</v>
      </c>
      <c r="R764" s="5" t="str">
        <f t="shared" si="34"/>
        <v>0.</v>
      </c>
      <c r="S764" s="6" t="str">
        <f t="shared" si="35"/>
        <v/>
      </c>
      <c r="T764">
        <f>ROUND(INT(表1[[#This Row],[合同结束日期]]-表1[[#This Row],[合同起始日期]])/365,1)</f>
        <v>2.2999999999999998</v>
      </c>
    </row>
    <row r="765" spans="1:20">
      <c r="A765" s="1">
        <v>41791</v>
      </c>
      <c r="B765" t="s">
        <v>185</v>
      </c>
      <c r="C765">
        <f t="shared" ref="C765:C827" si="36">IF($B765="负一层",-1,IF($B765="负一夹层",0,IF($B765="一层",1,IF($B765="二层",2,IF($B765="三层",3,IF($B765="四层",4))))))</f>
        <v>0</v>
      </c>
      <c r="D765" t="s">
        <v>218</v>
      </c>
      <c r="E765" s="4">
        <v>177735.6</v>
      </c>
      <c r="F765" s="4">
        <v>20279.631960000002</v>
      </c>
      <c r="G765" s="3">
        <v>0.11410000000000001</v>
      </c>
      <c r="H765" s="7">
        <v>2278.6615384615384</v>
      </c>
      <c r="I765" s="4">
        <v>259.9952815384616</v>
      </c>
      <c r="J765">
        <v>78</v>
      </c>
      <c r="K765" t="s">
        <v>76</v>
      </c>
      <c r="L765" t="s">
        <v>75</v>
      </c>
      <c r="M765" t="s">
        <v>75</v>
      </c>
      <c r="N765" s="2">
        <v>41287</v>
      </c>
      <c r="O765" s="2">
        <v>42133</v>
      </c>
      <c r="P765" t="s">
        <v>14</v>
      </c>
      <c r="Q765" t="s">
        <v>37</v>
      </c>
      <c r="R765" s="5" t="str">
        <f t="shared" ref="R765:R827" si="37">IF(ISERROR(FIND(",",$Q765)),$Q765,LEFT($Q765,FIND(",",$Q765)-1))</f>
        <v>0.</v>
      </c>
      <c r="S765" s="6" t="str">
        <f t="shared" si="35"/>
        <v/>
      </c>
      <c r="T765">
        <f>ROUND(INT(表1[[#This Row],[合同结束日期]]-表1[[#This Row],[合同起始日期]])/365,1)</f>
        <v>2.2999999999999998</v>
      </c>
    </row>
    <row r="766" spans="1:20">
      <c r="A766" s="1">
        <v>41791</v>
      </c>
      <c r="B766" t="s">
        <v>185</v>
      </c>
      <c r="C766">
        <f t="shared" si="36"/>
        <v>0</v>
      </c>
      <c r="D766" t="s">
        <v>219</v>
      </c>
      <c r="E766" s="4">
        <v>317092.8</v>
      </c>
      <c r="F766" s="4">
        <v>70140.927360000001</v>
      </c>
      <c r="G766" s="3">
        <v>0.22120000000000001</v>
      </c>
      <c r="H766" s="7">
        <v>2359.3214285714284</v>
      </c>
      <c r="I766" s="4">
        <v>521.88189999999997</v>
      </c>
      <c r="J766">
        <v>134.4</v>
      </c>
      <c r="K766" t="s">
        <v>60</v>
      </c>
      <c r="L766" t="s">
        <v>61</v>
      </c>
      <c r="M766" t="s">
        <v>58</v>
      </c>
      <c r="N766" s="2">
        <v>41299</v>
      </c>
      <c r="O766" s="2">
        <v>42499</v>
      </c>
      <c r="P766" t="s">
        <v>24</v>
      </c>
      <c r="Q766" t="s">
        <v>170</v>
      </c>
      <c r="R766" s="5" t="str">
        <f t="shared" si="37"/>
        <v>0.2</v>
      </c>
      <c r="S766" s="6" t="str">
        <f t="shared" ref="S766:S828" si="38">IF(ISERROR(FIND(",",$Q766)),"",RIGHT($Q766,LEN($Q766)-FIND(",",$Q766)))</f>
        <v/>
      </c>
      <c r="T766">
        <f>ROUND(INT(表1[[#This Row],[合同结束日期]]-表1[[#This Row],[合同起始日期]])/365,1)</f>
        <v>3.3</v>
      </c>
    </row>
    <row r="767" spans="1:20">
      <c r="A767" s="1">
        <v>41791</v>
      </c>
      <c r="B767" t="s">
        <v>185</v>
      </c>
      <c r="C767">
        <f t="shared" si="36"/>
        <v>0</v>
      </c>
      <c r="D767" t="s">
        <v>220</v>
      </c>
      <c r="E767" s="4">
        <v>362443.83600000001</v>
      </c>
      <c r="F767" s="4">
        <v>37621.670176799998</v>
      </c>
      <c r="G767" s="3">
        <v>0.10379999999999999</v>
      </c>
      <c r="H767" s="7">
        <v>2097.4759027777782</v>
      </c>
      <c r="I767" s="4">
        <v>217.71799870833334</v>
      </c>
      <c r="J767">
        <v>172.79999999999998</v>
      </c>
      <c r="K767" t="s">
        <v>44</v>
      </c>
      <c r="L767" t="s">
        <v>46</v>
      </c>
      <c r="M767" t="s">
        <v>45</v>
      </c>
      <c r="N767" s="2">
        <v>41333</v>
      </c>
      <c r="O767" s="2">
        <v>44325</v>
      </c>
      <c r="P767" t="s">
        <v>24</v>
      </c>
      <c r="Q767" t="s">
        <v>42</v>
      </c>
      <c r="R767" s="5" t="str">
        <f t="shared" si="37"/>
        <v>0.08</v>
      </c>
      <c r="S767" s="6" t="str">
        <f t="shared" si="38"/>
        <v/>
      </c>
      <c r="T767">
        <f>ROUND(INT(表1[[#This Row],[合同结束日期]]-表1[[#This Row],[合同起始日期]])/365,1)</f>
        <v>8.1999999999999993</v>
      </c>
    </row>
    <row r="768" spans="1:20">
      <c r="A768" s="1">
        <v>41791</v>
      </c>
      <c r="B768" t="s">
        <v>185</v>
      </c>
      <c r="C768">
        <f t="shared" si="36"/>
        <v>0</v>
      </c>
      <c r="D768" t="s">
        <v>221</v>
      </c>
      <c r="E768" s="4">
        <v>836263.2</v>
      </c>
      <c r="F768" s="4">
        <v>99348.06816000001</v>
      </c>
      <c r="G768" s="3">
        <v>0.11880000000000002</v>
      </c>
      <c r="H768" s="7">
        <v>5712.1803278688521</v>
      </c>
      <c r="I768" s="4">
        <v>678.60702295081967</v>
      </c>
      <c r="J768">
        <v>146.4</v>
      </c>
      <c r="K768" t="s">
        <v>44</v>
      </c>
      <c r="L768" t="s">
        <v>72</v>
      </c>
      <c r="M768" t="s">
        <v>126</v>
      </c>
      <c r="N768" s="2">
        <v>41333</v>
      </c>
      <c r="O768" s="2">
        <v>42499</v>
      </c>
      <c r="P768" t="s">
        <v>24</v>
      </c>
      <c r="Q768" t="s">
        <v>48</v>
      </c>
      <c r="R768" s="5" t="str">
        <f t="shared" si="37"/>
        <v>0.11</v>
      </c>
      <c r="S768" s="6" t="str">
        <f t="shared" si="38"/>
        <v/>
      </c>
      <c r="T768">
        <f>ROUND(INT(表1[[#This Row],[合同结束日期]]-表1[[#This Row],[合同起始日期]])/365,1)</f>
        <v>3.2</v>
      </c>
    </row>
    <row r="769" spans="1:20">
      <c r="A769" s="1">
        <v>41791</v>
      </c>
      <c r="B769" t="s">
        <v>185</v>
      </c>
      <c r="C769">
        <f t="shared" si="36"/>
        <v>0</v>
      </c>
      <c r="D769" t="s">
        <v>222</v>
      </c>
      <c r="E769" s="4">
        <v>315964.79999999999</v>
      </c>
      <c r="F769" s="4">
        <v>40064.336640000001</v>
      </c>
      <c r="G769" s="3">
        <v>0.1268</v>
      </c>
      <c r="H769" s="7">
        <v>1576.6706586826347</v>
      </c>
      <c r="I769" s="4">
        <v>199.92183952095809</v>
      </c>
      <c r="J769">
        <v>200.4</v>
      </c>
      <c r="K769" t="s">
        <v>44</v>
      </c>
      <c r="L769" t="s">
        <v>72</v>
      </c>
      <c r="M769" t="s">
        <v>126</v>
      </c>
      <c r="N769" s="2">
        <v>41263</v>
      </c>
      <c r="O769" s="2">
        <v>43229</v>
      </c>
      <c r="P769" t="s">
        <v>24</v>
      </c>
      <c r="Q769" t="s">
        <v>123</v>
      </c>
      <c r="R769" s="5" t="str">
        <f t="shared" si="37"/>
        <v>0.09</v>
      </c>
      <c r="S769" s="6" t="str">
        <f t="shared" si="38"/>
        <v/>
      </c>
      <c r="T769">
        <f>ROUND(INT(表1[[#This Row],[合同结束日期]]-表1[[#This Row],[合同起始日期]])/365,1)</f>
        <v>5.4</v>
      </c>
    </row>
    <row r="770" spans="1:20">
      <c r="A770" s="1">
        <v>41791</v>
      </c>
      <c r="B770" t="s">
        <v>185</v>
      </c>
      <c r="C770">
        <f t="shared" si="36"/>
        <v>0</v>
      </c>
      <c r="D770" t="s">
        <v>223</v>
      </c>
      <c r="E770" s="4">
        <v>529453.91999999993</v>
      </c>
      <c r="F770" s="4">
        <v>54480.808368000005</v>
      </c>
      <c r="G770" s="3">
        <v>0.10290000000000002</v>
      </c>
      <c r="H770" s="7">
        <v>2184.2158415841582</v>
      </c>
      <c r="I770" s="4">
        <v>224.75581009900995</v>
      </c>
      <c r="J770">
        <v>242.39999999999998</v>
      </c>
      <c r="K770" t="s">
        <v>44</v>
      </c>
      <c r="L770" t="s">
        <v>72</v>
      </c>
      <c r="M770" t="s">
        <v>126</v>
      </c>
      <c r="N770" s="2">
        <v>41331</v>
      </c>
      <c r="O770" s="2">
        <v>44325</v>
      </c>
      <c r="P770" t="s">
        <v>24</v>
      </c>
      <c r="Q770" t="s">
        <v>42</v>
      </c>
      <c r="R770" s="5" t="str">
        <f t="shared" si="37"/>
        <v>0.08</v>
      </c>
      <c r="S770" s="6" t="str">
        <f t="shared" si="38"/>
        <v/>
      </c>
      <c r="T770">
        <f>ROUND(INT(表1[[#This Row],[合同结束日期]]-表1[[#This Row],[合同起始日期]])/365,1)</f>
        <v>8.1999999999999993</v>
      </c>
    </row>
    <row r="771" spans="1:20">
      <c r="A771" s="1">
        <v>41791</v>
      </c>
      <c r="B771" t="s">
        <v>185</v>
      </c>
      <c r="C771">
        <f t="shared" si="36"/>
        <v>0</v>
      </c>
      <c r="D771" t="s">
        <v>232</v>
      </c>
      <c r="E771" s="4">
        <v>372000</v>
      </c>
      <c r="F771" s="4">
        <v>50210.84304</v>
      </c>
      <c r="G771" s="3">
        <v>0.13497538451612903</v>
      </c>
      <c r="H771" s="7">
        <v>1000.2581311306144</v>
      </c>
      <c r="I771" s="4">
        <v>135.01022586473928</v>
      </c>
      <c r="J771">
        <v>371.904</v>
      </c>
      <c r="K771" t="s">
        <v>44</v>
      </c>
      <c r="L771" t="s">
        <v>72</v>
      </c>
      <c r="M771" t="s">
        <v>126</v>
      </c>
      <c r="N771" s="2">
        <v>41337</v>
      </c>
      <c r="O771" s="2">
        <v>46917</v>
      </c>
      <c r="P771" t="s">
        <v>24</v>
      </c>
      <c r="Q771">
        <v>0.08</v>
      </c>
      <c r="R771" s="5">
        <f t="shared" si="37"/>
        <v>0.08</v>
      </c>
      <c r="S771" s="6" t="str">
        <f t="shared" si="38"/>
        <v/>
      </c>
      <c r="T771">
        <f>ROUND(INT(表1[[#This Row],[合同结束日期]]-表1[[#This Row],[合同起始日期]])/365,1)</f>
        <v>15.3</v>
      </c>
    </row>
    <row r="772" spans="1:20">
      <c r="A772" s="1">
        <v>41791</v>
      </c>
      <c r="B772" t="s">
        <v>185</v>
      </c>
      <c r="C772">
        <f t="shared" si="36"/>
        <v>0</v>
      </c>
      <c r="D772" t="s">
        <v>274</v>
      </c>
      <c r="E772" s="4">
        <v>238474.8</v>
      </c>
      <c r="F772" s="4">
        <v>30453.231960000001</v>
      </c>
      <c r="G772" s="3">
        <v>0.12770000000000001</v>
      </c>
      <c r="H772" s="7">
        <v>2114.1382978723404</v>
      </c>
      <c r="I772" s="4">
        <v>269.97546063829787</v>
      </c>
      <c r="J772">
        <v>112.8</v>
      </c>
      <c r="K772" t="s">
        <v>66</v>
      </c>
      <c r="L772" t="s">
        <v>66</v>
      </c>
      <c r="M772" t="s">
        <v>66</v>
      </c>
      <c r="N772" s="2">
        <v>41520</v>
      </c>
      <c r="O772" s="2">
        <v>42294</v>
      </c>
      <c r="P772" t="s">
        <v>24</v>
      </c>
      <c r="Q772" t="s">
        <v>195</v>
      </c>
      <c r="R772" s="5" t="str">
        <f t="shared" si="37"/>
        <v>0.09</v>
      </c>
      <c r="S772" s="6" t="str">
        <f t="shared" si="38"/>
        <v>0.</v>
      </c>
      <c r="T772">
        <f>ROUND(INT(表1[[#This Row],[合同结束日期]]-表1[[#This Row],[合同起始日期]])/365,1)</f>
        <v>2.1</v>
      </c>
    </row>
    <row r="773" spans="1:20">
      <c r="A773" s="1">
        <v>41791</v>
      </c>
      <c r="B773" t="s">
        <v>185</v>
      </c>
      <c r="C773">
        <f t="shared" si="36"/>
        <v>0</v>
      </c>
      <c r="D773" t="s">
        <v>254</v>
      </c>
      <c r="E773" s="4">
        <v>344297.1</v>
      </c>
      <c r="F773" s="4">
        <v>40110.612150000001</v>
      </c>
      <c r="G773" s="3">
        <v>0.11650000000000001</v>
      </c>
      <c r="H773" s="7">
        <v>3039.3458686440677</v>
      </c>
      <c r="I773" s="4">
        <v>354.08379369703391</v>
      </c>
      <c r="J773">
        <v>113.28</v>
      </c>
      <c r="K773" t="s">
        <v>44</v>
      </c>
      <c r="L773" t="s">
        <v>46</v>
      </c>
      <c r="M773" t="s">
        <v>45</v>
      </c>
      <c r="N773" s="2">
        <v>41443</v>
      </c>
      <c r="O773" s="2">
        <v>43298</v>
      </c>
      <c r="P773" t="s">
        <v>24</v>
      </c>
      <c r="Q773" t="s">
        <v>19</v>
      </c>
      <c r="R773" s="5" t="str">
        <f t="shared" si="37"/>
        <v>0.1</v>
      </c>
      <c r="S773" s="6" t="str">
        <f t="shared" si="38"/>
        <v/>
      </c>
      <c r="T773">
        <f>ROUND(INT(表1[[#This Row],[合同结束日期]]-表1[[#This Row],[合同起始日期]])/365,1)</f>
        <v>5.0999999999999996</v>
      </c>
    </row>
    <row r="774" spans="1:20">
      <c r="A774" s="1">
        <v>41791</v>
      </c>
      <c r="B774" t="s">
        <v>185</v>
      </c>
      <c r="C774">
        <f t="shared" si="36"/>
        <v>0</v>
      </c>
      <c r="D774" t="s">
        <v>283</v>
      </c>
      <c r="E774" s="4">
        <v>89685.599999999991</v>
      </c>
      <c r="F774" s="4">
        <v>11309.354159999999</v>
      </c>
      <c r="G774" s="3">
        <v>0.12609999999999999</v>
      </c>
      <c r="H774" s="7">
        <v>3114.0833333333335</v>
      </c>
      <c r="I774" s="4">
        <v>392.68590833333332</v>
      </c>
      <c r="J774">
        <v>28.799999999999997</v>
      </c>
      <c r="K774" t="s">
        <v>44</v>
      </c>
      <c r="L774" t="s">
        <v>46</v>
      </c>
      <c r="M774" t="s">
        <v>45</v>
      </c>
      <c r="N774" s="2">
        <v>41545</v>
      </c>
      <c r="O774" s="2">
        <v>42274</v>
      </c>
      <c r="P774" t="s">
        <v>24</v>
      </c>
      <c r="Q774" t="s">
        <v>48</v>
      </c>
      <c r="R774" s="5" t="str">
        <f t="shared" si="37"/>
        <v>0.11</v>
      </c>
      <c r="S774" s="6" t="str">
        <f t="shared" si="38"/>
        <v/>
      </c>
      <c r="T774">
        <f>ROUND(INT(表1[[#This Row],[合同结束日期]]-表1[[#This Row],[合同起始日期]])/365,1)</f>
        <v>2</v>
      </c>
    </row>
    <row r="775" spans="1:20">
      <c r="A775" s="1">
        <v>41791</v>
      </c>
      <c r="B775" t="s">
        <v>185</v>
      </c>
      <c r="C775">
        <f t="shared" si="36"/>
        <v>0</v>
      </c>
      <c r="D775" t="s">
        <v>294</v>
      </c>
      <c r="E775" s="4">
        <v>36019.199999999997</v>
      </c>
      <c r="F775" s="4">
        <v>14400.47616</v>
      </c>
      <c r="G775" s="3">
        <v>0.39980000000000004</v>
      </c>
      <c r="H775" s="7">
        <v>750.4</v>
      </c>
      <c r="I775" s="4">
        <v>300.00992000000002</v>
      </c>
      <c r="J775">
        <v>48</v>
      </c>
      <c r="K775" t="s">
        <v>44</v>
      </c>
      <c r="L775" t="s">
        <v>46</v>
      </c>
      <c r="M775" t="s">
        <v>45</v>
      </c>
      <c r="N775" s="2">
        <v>41549</v>
      </c>
      <c r="O775" s="2">
        <v>42278</v>
      </c>
      <c r="P775" t="s">
        <v>14</v>
      </c>
      <c r="Q775" t="s">
        <v>37</v>
      </c>
      <c r="R775" s="5" t="str">
        <f t="shared" si="37"/>
        <v>0.</v>
      </c>
      <c r="S775" s="6" t="str">
        <f t="shared" si="38"/>
        <v/>
      </c>
      <c r="T775">
        <f>ROUND(INT(表1[[#This Row],[合同结束日期]]-表1[[#This Row],[合同起始日期]])/365,1)</f>
        <v>2</v>
      </c>
    </row>
    <row r="776" spans="1:20">
      <c r="A776" s="1">
        <v>41791</v>
      </c>
      <c r="B776" t="s">
        <v>185</v>
      </c>
      <c r="C776">
        <f t="shared" si="36"/>
        <v>0</v>
      </c>
      <c r="D776" t="s">
        <v>255</v>
      </c>
      <c r="E776" s="4">
        <v>130897.2</v>
      </c>
      <c r="F776" s="4">
        <v>19058.632320000001</v>
      </c>
      <c r="G776" s="3">
        <v>0.14560000000000001</v>
      </c>
      <c r="H776" s="7">
        <v>3208.2647058823532</v>
      </c>
      <c r="I776" s="4">
        <v>467.12334117647066</v>
      </c>
      <c r="J776">
        <v>40.799999999999997</v>
      </c>
      <c r="K776" t="s">
        <v>44</v>
      </c>
      <c r="L776" t="s">
        <v>46</v>
      </c>
      <c r="M776" t="s">
        <v>187</v>
      </c>
      <c r="N776" s="2">
        <v>41456</v>
      </c>
      <c r="O776" s="2">
        <v>42190</v>
      </c>
      <c r="P776" t="s">
        <v>24</v>
      </c>
      <c r="Q776" t="s">
        <v>28</v>
      </c>
      <c r="R776" s="5" t="str">
        <f t="shared" si="37"/>
        <v>0.13</v>
      </c>
      <c r="S776" s="6" t="str">
        <f t="shared" si="38"/>
        <v/>
      </c>
      <c r="T776">
        <f>ROUND(INT(表1[[#This Row],[合同结束日期]]-表1[[#This Row],[合同起始日期]])/365,1)</f>
        <v>2</v>
      </c>
    </row>
    <row r="777" spans="1:20">
      <c r="A777" s="1">
        <v>41791</v>
      </c>
      <c r="B777" t="s">
        <v>185</v>
      </c>
      <c r="C777">
        <f t="shared" si="36"/>
        <v>0</v>
      </c>
      <c r="D777" t="s">
        <v>307</v>
      </c>
      <c r="E777" s="4">
        <v>29668.799999999999</v>
      </c>
      <c r="F777" s="4">
        <v>15599.855039999997</v>
      </c>
      <c r="G777" s="3">
        <v>0.52579999999999993</v>
      </c>
      <c r="H777" s="7">
        <v>686.77777777777783</v>
      </c>
      <c r="I777" s="4">
        <v>361.10775555555551</v>
      </c>
      <c r="J777">
        <v>43.199999999999996</v>
      </c>
      <c r="K777" t="s">
        <v>66</v>
      </c>
      <c r="L777" t="s">
        <v>66</v>
      </c>
      <c r="M777" t="s">
        <v>66</v>
      </c>
      <c r="N777" s="2">
        <v>41635</v>
      </c>
      <c r="O777" s="2">
        <v>42364</v>
      </c>
      <c r="P777" t="s">
        <v>24</v>
      </c>
      <c r="Q777" t="s">
        <v>195</v>
      </c>
      <c r="R777" s="5" t="str">
        <f t="shared" si="37"/>
        <v>0.09</v>
      </c>
      <c r="S777" s="6" t="str">
        <f t="shared" si="38"/>
        <v>0.</v>
      </c>
      <c r="T777">
        <f>ROUND(INT(表1[[#This Row],[合同结束日期]]-表1[[#This Row],[合同起始日期]])/365,1)</f>
        <v>2</v>
      </c>
    </row>
    <row r="778" spans="1:20">
      <c r="A778" s="1">
        <v>41791</v>
      </c>
      <c r="B778" t="s">
        <v>185</v>
      </c>
      <c r="C778">
        <f t="shared" si="36"/>
        <v>0</v>
      </c>
      <c r="D778" t="s">
        <v>314</v>
      </c>
      <c r="E778" s="4">
        <v>65035.439999999995</v>
      </c>
      <c r="F778" s="4">
        <v>9703.2876479999995</v>
      </c>
      <c r="G778" s="3">
        <v>0.1492</v>
      </c>
      <c r="H778" s="7">
        <v>3613.08</v>
      </c>
      <c r="I778" s="4">
        <v>539.07153599999992</v>
      </c>
      <c r="J778">
        <v>18</v>
      </c>
      <c r="K778" t="s">
        <v>76</v>
      </c>
      <c r="L778" t="s">
        <v>276</v>
      </c>
      <c r="M778" t="s">
        <v>276</v>
      </c>
      <c r="N778" s="2">
        <v>41727</v>
      </c>
      <c r="O778" s="2">
        <v>42091</v>
      </c>
      <c r="P778" t="s">
        <v>24</v>
      </c>
      <c r="Q778" t="s">
        <v>83</v>
      </c>
      <c r="R778" s="5" t="str">
        <f t="shared" si="37"/>
        <v>0.14</v>
      </c>
      <c r="S778" s="6" t="str">
        <f t="shared" si="38"/>
        <v/>
      </c>
      <c r="T778">
        <f>ROUND(INT(表1[[#This Row],[合同结束日期]]-表1[[#This Row],[合同起始日期]])/365,1)</f>
        <v>1</v>
      </c>
    </row>
    <row r="779" spans="1:20">
      <c r="A779" s="1">
        <v>41791</v>
      </c>
      <c r="B779" t="s">
        <v>185</v>
      </c>
      <c r="C779">
        <f t="shared" si="36"/>
        <v>0</v>
      </c>
      <c r="D779" t="s">
        <v>284</v>
      </c>
      <c r="E779" s="4">
        <v>45248.4</v>
      </c>
      <c r="F779" s="4">
        <v>5999.9378399999996</v>
      </c>
      <c r="G779" s="3">
        <v>0.1326</v>
      </c>
      <c r="H779" s="7">
        <v>3142.2500000000005</v>
      </c>
      <c r="I779" s="4">
        <v>416.66235</v>
      </c>
      <c r="J779">
        <v>14.399999999999999</v>
      </c>
      <c r="K779" t="s">
        <v>76</v>
      </c>
      <c r="L779" t="s">
        <v>276</v>
      </c>
      <c r="M779" t="s">
        <v>276</v>
      </c>
      <c r="N779" s="2">
        <v>41516</v>
      </c>
      <c r="O779" s="2">
        <v>41880</v>
      </c>
      <c r="P779" t="s">
        <v>14</v>
      </c>
      <c r="Q779" t="s">
        <v>37</v>
      </c>
      <c r="R779" s="5" t="str">
        <f t="shared" si="37"/>
        <v>0.</v>
      </c>
      <c r="S779" s="6" t="str">
        <f t="shared" si="38"/>
        <v/>
      </c>
      <c r="T779">
        <f>ROUND(INT(表1[[#This Row],[合同结束日期]]-表1[[#This Row],[合同起始日期]])/365,1)</f>
        <v>1</v>
      </c>
    </row>
    <row r="780" spans="1:20">
      <c r="A780" s="1">
        <v>41791</v>
      </c>
      <c r="B780" t="s">
        <v>185</v>
      </c>
      <c r="C780">
        <f t="shared" si="36"/>
        <v>0</v>
      </c>
      <c r="D780" t="s">
        <v>285</v>
      </c>
      <c r="E780" s="4">
        <v>21156</v>
      </c>
      <c r="F780" s="4">
        <v>9600.5928000000004</v>
      </c>
      <c r="G780" s="3">
        <v>0.45380000000000004</v>
      </c>
      <c r="H780" s="7">
        <v>2938.3333333333335</v>
      </c>
      <c r="I780" s="4">
        <v>1333.4156666666668</v>
      </c>
      <c r="J780">
        <v>7.1999999999999993</v>
      </c>
      <c r="K780" t="s">
        <v>60</v>
      </c>
      <c r="L780" t="s">
        <v>61</v>
      </c>
      <c r="M780" t="s">
        <v>58</v>
      </c>
      <c r="N780" s="2">
        <v>41531</v>
      </c>
      <c r="O780" s="2">
        <v>41895</v>
      </c>
      <c r="P780" t="s">
        <v>24</v>
      </c>
      <c r="Q780" t="s">
        <v>30</v>
      </c>
      <c r="R780" s="5" t="str">
        <f t="shared" si="37"/>
        <v>0.18</v>
      </c>
      <c r="S780" s="6" t="str">
        <f t="shared" si="38"/>
        <v/>
      </c>
      <c r="T780">
        <f>ROUND(INT(表1[[#This Row],[合同结束日期]]-表1[[#This Row],[合同起始日期]])/365,1)</f>
        <v>1</v>
      </c>
    </row>
    <row r="781" spans="1:20">
      <c r="A781" s="1">
        <v>41791</v>
      </c>
      <c r="B781" t="s">
        <v>185</v>
      </c>
      <c r="C781">
        <f t="shared" si="36"/>
        <v>0</v>
      </c>
      <c r="D781" t="s">
        <v>270</v>
      </c>
      <c r="E781" s="4">
        <v>19237.079999999998</v>
      </c>
      <c r="F781" s="4">
        <v>6600.2421480000003</v>
      </c>
      <c r="G781" s="3">
        <v>0.34310000000000007</v>
      </c>
      <c r="H781" s="7">
        <v>1335.9083333333333</v>
      </c>
      <c r="I781" s="4">
        <v>458.35014916666671</v>
      </c>
      <c r="J781">
        <v>14.399999999999999</v>
      </c>
      <c r="K781" t="s">
        <v>11</v>
      </c>
      <c r="L781" t="s">
        <v>13</v>
      </c>
      <c r="M781" t="s">
        <v>34</v>
      </c>
      <c r="N781" s="2">
        <v>41497</v>
      </c>
      <c r="O781" s="2">
        <v>41861</v>
      </c>
      <c r="P781" t="s">
        <v>24</v>
      </c>
      <c r="Q781" t="s">
        <v>25</v>
      </c>
      <c r="R781" s="5" t="str">
        <f t="shared" si="37"/>
        <v>0.15</v>
      </c>
      <c r="S781" s="6" t="str">
        <f t="shared" si="38"/>
        <v/>
      </c>
      <c r="T781">
        <f>ROUND(INT(表1[[#This Row],[合同结束日期]]-表1[[#This Row],[合同起始日期]])/365,1)</f>
        <v>1</v>
      </c>
    </row>
    <row r="782" spans="1:20">
      <c r="A782" s="1">
        <v>41791</v>
      </c>
      <c r="B782" t="s">
        <v>185</v>
      </c>
      <c r="C782">
        <f t="shared" si="36"/>
        <v>0</v>
      </c>
      <c r="D782" t="s">
        <v>286</v>
      </c>
      <c r="E782" s="4">
        <v>21511.200000000001</v>
      </c>
      <c r="F782" s="4">
        <v>5399.3112000000001</v>
      </c>
      <c r="G782" s="3">
        <v>0.251</v>
      </c>
      <c r="H782" s="7">
        <v>1493.8333333333335</v>
      </c>
      <c r="I782" s="4">
        <v>374.9521666666667</v>
      </c>
      <c r="J782">
        <v>14.399999999999999</v>
      </c>
      <c r="K782" t="s">
        <v>60</v>
      </c>
      <c r="L782" t="s">
        <v>61</v>
      </c>
      <c r="M782" t="s">
        <v>234</v>
      </c>
      <c r="N782" s="2">
        <v>41523</v>
      </c>
      <c r="O782" s="2">
        <v>41887</v>
      </c>
      <c r="P782" t="s">
        <v>14</v>
      </c>
      <c r="Q782" t="s">
        <v>37</v>
      </c>
      <c r="R782" s="5" t="str">
        <f t="shared" si="37"/>
        <v>0.</v>
      </c>
      <c r="S782" s="6" t="str">
        <f t="shared" si="38"/>
        <v/>
      </c>
      <c r="T782">
        <f>ROUND(INT(表1[[#This Row],[合同结束日期]]-表1[[#This Row],[合同起始日期]])/365,1)</f>
        <v>1</v>
      </c>
    </row>
    <row r="783" spans="1:20">
      <c r="A783" s="1">
        <v>41791</v>
      </c>
      <c r="B783" t="s">
        <v>185</v>
      </c>
      <c r="C783">
        <f t="shared" si="36"/>
        <v>0</v>
      </c>
      <c r="D783" t="s">
        <v>271</v>
      </c>
      <c r="E783" s="4">
        <v>15524.399999999998</v>
      </c>
      <c r="F783" s="4">
        <v>6599.4224399999994</v>
      </c>
      <c r="G783" s="3">
        <v>0.42510000000000003</v>
      </c>
      <c r="H783" s="7">
        <v>1078.0833333333333</v>
      </c>
      <c r="I783" s="4">
        <v>458.29322500000001</v>
      </c>
      <c r="J783">
        <v>14.399999999999999</v>
      </c>
      <c r="K783" t="s">
        <v>60</v>
      </c>
      <c r="L783" t="s">
        <v>116</v>
      </c>
      <c r="M783" t="s">
        <v>145</v>
      </c>
      <c r="N783" s="2">
        <v>41487</v>
      </c>
      <c r="O783" s="2">
        <v>41851</v>
      </c>
      <c r="P783" t="s">
        <v>14</v>
      </c>
      <c r="Q783" t="s">
        <v>37</v>
      </c>
      <c r="R783" s="5" t="str">
        <f t="shared" si="37"/>
        <v>0.</v>
      </c>
      <c r="S783" s="6" t="str">
        <f t="shared" si="38"/>
        <v/>
      </c>
      <c r="T783">
        <f>ROUND(INT(表1[[#This Row],[合同结束日期]]-表1[[#This Row],[合同起始日期]])/365,1)</f>
        <v>1</v>
      </c>
    </row>
    <row r="784" spans="1:20">
      <c r="A784" s="1">
        <v>41791</v>
      </c>
      <c r="B784" t="s">
        <v>185</v>
      </c>
      <c r="C784">
        <f t="shared" si="36"/>
        <v>0</v>
      </c>
      <c r="D784" t="s">
        <v>272</v>
      </c>
      <c r="E784" s="4">
        <v>43932</v>
      </c>
      <c r="F784" s="4">
        <v>6598.5864000000001</v>
      </c>
      <c r="G784" s="3">
        <v>0.1502</v>
      </c>
      <c r="H784" s="7">
        <v>3050.8333333333335</v>
      </c>
      <c r="I784" s="4">
        <v>458.23516666666671</v>
      </c>
      <c r="J784">
        <v>14.399999999999999</v>
      </c>
      <c r="K784" t="s">
        <v>11</v>
      </c>
      <c r="L784" t="s">
        <v>12</v>
      </c>
      <c r="M784" t="s">
        <v>110</v>
      </c>
      <c r="N784" s="2">
        <v>41509</v>
      </c>
      <c r="O784" s="2">
        <v>41873</v>
      </c>
      <c r="P784" t="s">
        <v>14</v>
      </c>
      <c r="Q784" t="s">
        <v>37</v>
      </c>
      <c r="R784" s="5" t="str">
        <f t="shared" si="37"/>
        <v>0.</v>
      </c>
      <c r="S784" s="6" t="str">
        <f t="shared" si="38"/>
        <v/>
      </c>
      <c r="T784">
        <f>ROUND(INT(表1[[#This Row],[合同结束日期]]-表1[[#This Row],[合同起始日期]])/365,1)</f>
        <v>1</v>
      </c>
    </row>
    <row r="785" spans="1:20">
      <c r="A785" s="1">
        <v>41791</v>
      </c>
      <c r="B785" t="s">
        <v>185</v>
      </c>
      <c r="C785">
        <f t="shared" si="36"/>
        <v>0</v>
      </c>
      <c r="D785" t="s">
        <v>287</v>
      </c>
      <c r="E785" s="4">
        <v>29014.799999999999</v>
      </c>
      <c r="F785" s="4">
        <v>6000.2606399999995</v>
      </c>
      <c r="G785" s="3">
        <v>0.20679999999999998</v>
      </c>
      <c r="H785" s="7">
        <v>1611.9333333333334</v>
      </c>
      <c r="I785" s="4">
        <v>333.34781333333331</v>
      </c>
      <c r="J785">
        <v>18</v>
      </c>
      <c r="K785" t="s">
        <v>11</v>
      </c>
      <c r="L785" t="s">
        <v>12</v>
      </c>
      <c r="M785" t="s">
        <v>288</v>
      </c>
      <c r="N785" s="2">
        <v>41522</v>
      </c>
      <c r="O785" s="2">
        <v>41886</v>
      </c>
      <c r="P785" t="s">
        <v>14</v>
      </c>
      <c r="Q785" t="s">
        <v>37</v>
      </c>
      <c r="R785" s="5" t="str">
        <f t="shared" si="37"/>
        <v>0.</v>
      </c>
      <c r="S785" s="6" t="str">
        <f t="shared" si="38"/>
        <v/>
      </c>
      <c r="T785">
        <f>ROUND(INT(表1[[#This Row],[合同结束日期]]-表1[[#This Row],[合同起始日期]])/365,1)</f>
        <v>1</v>
      </c>
    </row>
    <row r="786" spans="1:20">
      <c r="A786" s="1">
        <v>41791</v>
      </c>
      <c r="B786" t="s">
        <v>185</v>
      </c>
      <c r="C786">
        <f t="shared" si="36"/>
        <v>0</v>
      </c>
      <c r="D786" t="s">
        <v>289</v>
      </c>
      <c r="E786" s="4">
        <v>3768</v>
      </c>
      <c r="F786" s="4">
        <v>0</v>
      </c>
      <c r="G786" s="3">
        <v>0</v>
      </c>
      <c r="H786" s="7">
        <v>31.4</v>
      </c>
      <c r="I786" s="4">
        <v>0</v>
      </c>
      <c r="J786">
        <v>120</v>
      </c>
      <c r="K786" t="s">
        <v>60</v>
      </c>
      <c r="L786" t="s">
        <v>61</v>
      </c>
      <c r="M786" t="s">
        <v>60</v>
      </c>
      <c r="N786" s="2">
        <v>41525</v>
      </c>
      <c r="O786" s="2">
        <v>41889</v>
      </c>
      <c r="P786" t="s">
        <v>24</v>
      </c>
      <c r="Q786" t="s">
        <v>37</v>
      </c>
      <c r="R786" s="5" t="str">
        <f t="shared" si="37"/>
        <v>0.</v>
      </c>
      <c r="S786" s="6" t="str">
        <f t="shared" si="38"/>
        <v/>
      </c>
      <c r="T786">
        <f>ROUND(INT(表1[[#This Row],[合同结束日期]]-表1[[#This Row],[合同起始日期]])/365,1)</f>
        <v>1</v>
      </c>
    </row>
    <row r="787" spans="1:20">
      <c r="A787" s="1">
        <v>41791</v>
      </c>
      <c r="B787" t="s">
        <v>185</v>
      </c>
      <c r="C787">
        <f t="shared" si="36"/>
        <v>0</v>
      </c>
      <c r="D787" t="s">
        <v>273</v>
      </c>
      <c r="E787" s="4">
        <v>217437.6</v>
      </c>
      <c r="F787" s="4">
        <v>19569.383999999998</v>
      </c>
      <c r="G787" s="3">
        <v>8.9999999999999983E-2</v>
      </c>
      <c r="H787" s="7">
        <v>2588.5428571428574</v>
      </c>
      <c r="I787" s="4">
        <v>232.96885714285713</v>
      </c>
      <c r="J787">
        <v>84</v>
      </c>
      <c r="K787" t="s">
        <v>44</v>
      </c>
      <c r="L787" t="s">
        <v>46</v>
      </c>
      <c r="M787" t="s">
        <v>187</v>
      </c>
      <c r="N787" s="2">
        <v>41502</v>
      </c>
      <c r="O787" s="2">
        <v>42597</v>
      </c>
      <c r="P787" t="s">
        <v>18</v>
      </c>
      <c r="Q787" t="s">
        <v>123</v>
      </c>
      <c r="R787" s="5" t="str">
        <f t="shared" si="37"/>
        <v>0.09</v>
      </c>
      <c r="S787" s="6" t="str">
        <f t="shared" si="38"/>
        <v/>
      </c>
      <c r="T787">
        <f>ROUND(INT(表1[[#This Row],[合同结束日期]]-表1[[#This Row],[合同起始日期]])/365,1)</f>
        <v>3</v>
      </c>
    </row>
    <row r="788" spans="1:20">
      <c r="A788" s="1">
        <v>41791</v>
      </c>
      <c r="B788" t="s">
        <v>185</v>
      </c>
      <c r="C788">
        <f t="shared" si="36"/>
        <v>0</v>
      </c>
      <c r="D788" t="s">
        <v>290</v>
      </c>
      <c r="E788" s="4">
        <v>11275.199999999999</v>
      </c>
      <c r="F788" s="4">
        <v>7200.3427199999987</v>
      </c>
      <c r="G788" s="3">
        <v>0.63859999999999995</v>
      </c>
      <c r="H788" s="7">
        <v>783</v>
      </c>
      <c r="I788" s="4">
        <v>500.02379999999994</v>
      </c>
      <c r="J788">
        <v>14.399999999999999</v>
      </c>
      <c r="K788" t="s">
        <v>60</v>
      </c>
      <c r="L788" t="s">
        <v>61</v>
      </c>
      <c r="M788" t="s">
        <v>197</v>
      </c>
      <c r="N788" s="2">
        <v>41542</v>
      </c>
      <c r="O788" s="2">
        <v>41906</v>
      </c>
      <c r="P788" t="s">
        <v>24</v>
      </c>
      <c r="Q788" t="s">
        <v>59</v>
      </c>
      <c r="R788" s="5" t="str">
        <f t="shared" si="37"/>
        <v>0.16</v>
      </c>
      <c r="S788" s="6" t="str">
        <f t="shared" si="38"/>
        <v/>
      </c>
      <c r="T788">
        <f>ROUND(INT(表1[[#This Row],[合同结束日期]]-表1[[#This Row],[合同起始日期]])/365,1)</f>
        <v>1</v>
      </c>
    </row>
    <row r="789" spans="1:20">
      <c r="A789" s="1">
        <v>41821</v>
      </c>
      <c r="B789" t="s">
        <v>185</v>
      </c>
      <c r="C789">
        <f t="shared" si="36"/>
        <v>0</v>
      </c>
      <c r="D789" t="s">
        <v>186</v>
      </c>
      <c r="E789" s="4">
        <v>268300.79999999999</v>
      </c>
      <c r="F789" s="4">
        <v>41747.604480000002</v>
      </c>
      <c r="G789" s="3">
        <v>0.15560000000000002</v>
      </c>
      <c r="H789" s="7">
        <v>8943.3599999999988</v>
      </c>
      <c r="I789" s="4">
        <v>1391.586816</v>
      </c>
      <c r="J789">
        <v>30</v>
      </c>
      <c r="K789" t="s">
        <v>44</v>
      </c>
      <c r="L789" t="s">
        <v>46</v>
      </c>
      <c r="M789" t="s">
        <v>187</v>
      </c>
      <c r="N789" s="2">
        <v>41327</v>
      </c>
      <c r="O789" s="2">
        <v>42133</v>
      </c>
      <c r="P789" t="s">
        <v>24</v>
      </c>
      <c r="Q789" t="s">
        <v>25</v>
      </c>
      <c r="R789" s="5" t="str">
        <f t="shared" si="37"/>
        <v>0.15</v>
      </c>
      <c r="S789" s="6" t="str">
        <f t="shared" si="38"/>
        <v/>
      </c>
      <c r="T789">
        <f>ROUND(INT(表1[[#This Row],[合同结束日期]]-表1[[#This Row],[合同起始日期]])/365,1)</f>
        <v>2.2000000000000002</v>
      </c>
    </row>
    <row r="790" spans="1:20">
      <c r="A790" s="1">
        <v>41821</v>
      </c>
      <c r="B790" t="s">
        <v>185</v>
      </c>
      <c r="C790">
        <f t="shared" si="36"/>
        <v>0</v>
      </c>
      <c r="D790" t="s">
        <v>188</v>
      </c>
      <c r="E790" s="4">
        <v>69411.599999999991</v>
      </c>
      <c r="F790" s="4">
        <v>13465.850400000001</v>
      </c>
      <c r="G790" s="3">
        <v>0.19400000000000003</v>
      </c>
      <c r="H790" s="7">
        <v>1134.1764705882351</v>
      </c>
      <c r="I790" s="4">
        <v>220.03023529411769</v>
      </c>
      <c r="J790">
        <v>61.199999999999996</v>
      </c>
      <c r="K790" t="s">
        <v>44</v>
      </c>
      <c r="L790" t="s">
        <v>46</v>
      </c>
      <c r="M790" t="s">
        <v>187</v>
      </c>
      <c r="N790" s="2">
        <v>41337</v>
      </c>
      <c r="O790" s="2">
        <v>42499</v>
      </c>
      <c r="P790" t="s">
        <v>24</v>
      </c>
      <c r="Q790" t="s">
        <v>65</v>
      </c>
      <c r="R790" s="5" t="str">
        <f t="shared" si="37"/>
        <v>0.12</v>
      </c>
      <c r="S790" s="6" t="str">
        <f t="shared" si="38"/>
        <v/>
      </c>
      <c r="T790">
        <f>ROUND(INT(表1[[#This Row],[合同结束日期]]-表1[[#This Row],[合同起始日期]])/365,1)</f>
        <v>3.2</v>
      </c>
    </row>
    <row r="791" spans="1:20">
      <c r="A791" s="1">
        <v>41821</v>
      </c>
      <c r="B791" t="s">
        <v>185</v>
      </c>
      <c r="C791">
        <f t="shared" si="36"/>
        <v>0</v>
      </c>
      <c r="D791" t="s">
        <v>189</v>
      </c>
      <c r="E791" s="4">
        <v>136587.6</v>
      </c>
      <c r="F791" s="4">
        <v>22468.660199999995</v>
      </c>
      <c r="G791" s="3">
        <v>0.16449999999999995</v>
      </c>
      <c r="H791" s="7">
        <v>1580.8750000000002</v>
      </c>
      <c r="I791" s="4">
        <v>260.05393749999996</v>
      </c>
      <c r="J791">
        <v>86.399999999999991</v>
      </c>
      <c r="K791" t="s">
        <v>44</v>
      </c>
      <c r="L791" t="s">
        <v>46</v>
      </c>
      <c r="M791" t="s">
        <v>187</v>
      </c>
      <c r="N791" s="2">
        <v>41298</v>
      </c>
      <c r="O791" s="2">
        <v>42499</v>
      </c>
      <c r="P791" t="s">
        <v>24</v>
      </c>
      <c r="Q791" t="s">
        <v>28</v>
      </c>
      <c r="R791" s="5" t="str">
        <f t="shared" si="37"/>
        <v>0.13</v>
      </c>
      <c r="S791" s="6" t="str">
        <f t="shared" si="38"/>
        <v/>
      </c>
      <c r="T791">
        <f>ROUND(INT(表1[[#This Row],[合同结束日期]]-表1[[#This Row],[合同起始日期]])/365,1)</f>
        <v>3.3</v>
      </c>
    </row>
    <row r="792" spans="1:20">
      <c r="A792" s="1">
        <v>41821</v>
      </c>
      <c r="B792" t="s">
        <v>185</v>
      </c>
      <c r="C792">
        <f t="shared" si="36"/>
        <v>0</v>
      </c>
      <c r="D792" t="s">
        <v>190</v>
      </c>
      <c r="E792" s="4">
        <v>105939.59999999999</v>
      </c>
      <c r="F792" s="4">
        <v>28508.34636</v>
      </c>
      <c r="G792" s="3">
        <v>0.26910000000000001</v>
      </c>
      <c r="H792" s="7">
        <v>1226.1527777777778</v>
      </c>
      <c r="I792" s="4">
        <v>329.95771250000001</v>
      </c>
      <c r="J792">
        <v>86.399999999999991</v>
      </c>
      <c r="K792" t="s">
        <v>44</v>
      </c>
      <c r="L792" t="s">
        <v>46</v>
      </c>
      <c r="M792" t="s">
        <v>45</v>
      </c>
      <c r="N792" s="2">
        <v>41282</v>
      </c>
      <c r="O792" s="2">
        <v>43229</v>
      </c>
      <c r="P792" t="s">
        <v>24</v>
      </c>
      <c r="Q792" t="s">
        <v>59</v>
      </c>
      <c r="R792" s="5" t="str">
        <f t="shared" si="37"/>
        <v>0.16</v>
      </c>
      <c r="S792" s="6" t="str">
        <f t="shared" si="38"/>
        <v/>
      </c>
      <c r="T792">
        <f>ROUND(INT(表1[[#This Row],[合同结束日期]]-表1[[#This Row],[合同起始日期]])/365,1)</f>
        <v>5.3</v>
      </c>
    </row>
    <row r="793" spans="1:20">
      <c r="A793" s="1">
        <v>41821</v>
      </c>
      <c r="B793" t="s">
        <v>185</v>
      </c>
      <c r="C793">
        <f t="shared" si="36"/>
        <v>0</v>
      </c>
      <c r="D793" t="s">
        <v>250</v>
      </c>
      <c r="E793" s="4">
        <v>84232.8</v>
      </c>
      <c r="F793" s="4">
        <v>32606.516879999996</v>
      </c>
      <c r="G793" s="3">
        <v>0.38709999999999994</v>
      </c>
      <c r="H793" s="7">
        <v>490.86713286713291</v>
      </c>
      <c r="I793" s="4">
        <v>190.01466713286712</v>
      </c>
      <c r="J793">
        <v>171.6</v>
      </c>
      <c r="K793" t="s">
        <v>60</v>
      </c>
      <c r="L793" t="s">
        <v>116</v>
      </c>
      <c r="M793" t="s">
        <v>251</v>
      </c>
      <c r="N793" s="2">
        <v>41423</v>
      </c>
      <c r="O793" s="2">
        <v>42182</v>
      </c>
      <c r="P793" t="s">
        <v>24</v>
      </c>
      <c r="Q793" t="s">
        <v>83</v>
      </c>
      <c r="R793" s="5" t="str">
        <f t="shared" si="37"/>
        <v>0.14</v>
      </c>
      <c r="S793" s="6" t="str">
        <f t="shared" si="38"/>
        <v/>
      </c>
      <c r="T793">
        <f>ROUND(INT(表1[[#This Row],[合同结束日期]]-表1[[#This Row],[合同起始日期]])/365,1)</f>
        <v>2.1</v>
      </c>
    </row>
    <row r="794" spans="1:20">
      <c r="A794" s="1">
        <v>41821</v>
      </c>
      <c r="B794" t="s">
        <v>185</v>
      </c>
      <c r="C794">
        <f t="shared" si="36"/>
        <v>0</v>
      </c>
      <c r="D794" t="s">
        <v>252</v>
      </c>
      <c r="E794" s="4">
        <v>157025.04000000004</v>
      </c>
      <c r="F794" s="4">
        <v>33619.061064000001</v>
      </c>
      <c r="G794" s="3">
        <v>0.21409999999999996</v>
      </c>
      <c r="H794" s="7">
        <v>760.78023255813969</v>
      </c>
      <c r="I794" s="4">
        <v>162.88304779069767</v>
      </c>
      <c r="J794">
        <v>206.4</v>
      </c>
      <c r="K794" t="s">
        <v>44</v>
      </c>
      <c r="L794" t="s">
        <v>46</v>
      </c>
      <c r="M794" t="s">
        <v>45</v>
      </c>
      <c r="N794" s="2">
        <v>41409</v>
      </c>
      <c r="O794" s="2">
        <v>42929</v>
      </c>
      <c r="P794" t="s">
        <v>24</v>
      </c>
      <c r="Q794" t="s">
        <v>19</v>
      </c>
      <c r="R794" s="5" t="str">
        <f t="shared" si="37"/>
        <v>0.1</v>
      </c>
      <c r="S794" s="6" t="str">
        <f t="shared" si="38"/>
        <v/>
      </c>
      <c r="T794">
        <f>ROUND(INT(表1[[#This Row],[合同结束日期]]-表1[[#This Row],[合同起始日期]])/365,1)</f>
        <v>4.2</v>
      </c>
    </row>
    <row r="795" spans="1:20">
      <c r="A795" s="1">
        <v>41821</v>
      </c>
      <c r="B795" t="s">
        <v>185</v>
      </c>
      <c r="C795">
        <f t="shared" si="36"/>
        <v>0</v>
      </c>
      <c r="D795" t="s">
        <v>281</v>
      </c>
      <c r="E795" s="4">
        <v>101878.79999999996</v>
      </c>
      <c r="F795" s="4">
        <v>52131.381960000006</v>
      </c>
      <c r="G795" s="3">
        <v>0.51170000000000027</v>
      </c>
      <c r="H795" s="7">
        <v>469.05524861878439</v>
      </c>
      <c r="I795" s="4">
        <v>240.01557071823208</v>
      </c>
      <c r="J795">
        <v>217.2</v>
      </c>
      <c r="K795" t="s">
        <v>60</v>
      </c>
      <c r="L795" t="s">
        <v>116</v>
      </c>
      <c r="M795" t="s">
        <v>145</v>
      </c>
      <c r="N795" s="2">
        <v>41456</v>
      </c>
      <c r="O795" s="2">
        <v>42245</v>
      </c>
      <c r="P795" t="s">
        <v>24</v>
      </c>
      <c r="Q795" t="s">
        <v>83</v>
      </c>
      <c r="R795" s="5" t="str">
        <f t="shared" si="37"/>
        <v>0.14</v>
      </c>
      <c r="S795" s="6" t="str">
        <f t="shared" si="38"/>
        <v/>
      </c>
      <c r="T795">
        <f>ROUND(INT(表1[[#This Row],[合同结束日期]]-表1[[#This Row],[合同起始日期]])/365,1)</f>
        <v>2.2000000000000002</v>
      </c>
    </row>
    <row r="796" spans="1:20">
      <c r="A796" s="1">
        <v>41821</v>
      </c>
      <c r="B796" t="s">
        <v>185</v>
      </c>
      <c r="C796">
        <f t="shared" si="36"/>
        <v>0</v>
      </c>
      <c r="D796" t="s">
        <v>253</v>
      </c>
      <c r="E796" s="4">
        <v>108514.55999999998</v>
      </c>
      <c r="F796" s="4">
        <v>29179.565184000003</v>
      </c>
      <c r="G796" s="3">
        <v>0.26890000000000008</v>
      </c>
      <c r="H796" s="7">
        <v>706.47499999999991</v>
      </c>
      <c r="I796" s="4">
        <v>189.97112750000002</v>
      </c>
      <c r="J796">
        <v>153.6</v>
      </c>
      <c r="K796" t="s">
        <v>60</v>
      </c>
      <c r="L796" t="s">
        <v>116</v>
      </c>
      <c r="M796" t="s">
        <v>145</v>
      </c>
      <c r="N796" s="2">
        <v>41456</v>
      </c>
      <c r="O796" s="2">
        <v>42231</v>
      </c>
      <c r="P796" t="s">
        <v>18</v>
      </c>
      <c r="Q796" t="s">
        <v>25</v>
      </c>
      <c r="R796" s="5" t="str">
        <f t="shared" si="37"/>
        <v>0.15</v>
      </c>
      <c r="S796" s="6" t="str">
        <f t="shared" si="38"/>
        <v/>
      </c>
      <c r="T796">
        <f>ROUND(INT(表1[[#This Row],[合同结束日期]]-表1[[#This Row],[合同起始日期]])/365,1)</f>
        <v>2.1</v>
      </c>
    </row>
    <row r="797" spans="1:20">
      <c r="A797" s="1">
        <v>41821</v>
      </c>
      <c r="B797" t="s">
        <v>185</v>
      </c>
      <c r="C797">
        <f t="shared" si="36"/>
        <v>0</v>
      </c>
      <c r="D797" t="s">
        <v>191</v>
      </c>
      <c r="E797" s="4">
        <v>26586.6</v>
      </c>
      <c r="F797" s="4">
        <v>19440.121920000001</v>
      </c>
      <c r="G797" s="3">
        <v>0.73120000000000007</v>
      </c>
      <c r="H797" s="7">
        <v>369.25833333333333</v>
      </c>
      <c r="I797" s="4">
        <v>270.00169333333338</v>
      </c>
      <c r="J797">
        <v>72</v>
      </c>
      <c r="K797" t="s">
        <v>11</v>
      </c>
      <c r="L797" t="s">
        <v>12</v>
      </c>
      <c r="M797" t="s">
        <v>10</v>
      </c>
      <c r="N797" s="2">
        <v>41284</v>
      </c>
      <c r="O797" s="2">
        <v>42133</v>
      </c>
      <c r="P797" t="s">
        <v>24</v>
      </c>
      <c r="Q797" t="s">
        <v>59</v>
      </c>
      <c r="R797" s="5" t="str">
        <f t="shared" si="37"/>
        <v>0.16</v>
      </c>
      <c r="S797" s="6" t="str">
        <f t="shared" si="38"/>
        <v/>
      </c>
      <c r="T797">
        <f>ROUND(INT(表1[[#This Row],[合同结束日期]]-表1[[#This Row],[合同起始日期]])/365,1)</f>
        <v>2.2999999999999998</v>
      </c>
    </row>
    <row r="798" spans="1:20">
      <c r="A798" s="1">
        <v>41821</v>
      </c>
      <c r="B798" t="s">
        <v>185</v>
      </c>
      <c r="C798">
        <f t="shared" si="36"/>
        <v>0</v>
      </c>
      <c r="D798" t="s">
        <v>192</v>
      </c>
      <c r="E798" s="4">
        <v>171618.11999999997</v>
      </c>
      <c r="F798" s="4">
        <v>34203.491316</v>
      </c>
      <c r="G798" s="3">
        <v>0.19930000000000003</v>
      </c>
      <c r="H798" s="7">
        <v>1505.4221052631576</v>
      </c>
      <c r="I798" s="4">
        <v>300.03062557894737</v>
      </c>
      <c r="J798">
        <v>114</v>
      </c>
      <c r="K798" t="s">
        <v>11</v>
      </c>
      <c r="L798" t="s">
        <v>12</v>
      </c>
      <c r="M798" t="s">
        <v>193</v>
      </c>
      <c r="N798" s="2">
        <v>41358</v>
      </c>
      <c r="O798" s="2">
        <v>42133</v>
      </c>
      <c r="P798" t="s">
        <v>24</v>
      </c>
      <c r="Q798" t="s">
        <v>59</v>
      </c>
      <c r="R798" s="5" t="str">
        <f t="shared" si="37"/>
        <v>0.16</v>
      </c>
      <c r="S798" s="6" t="str">
        <f t="shared" si="38"/>
        <v/>
      </c>
      <c r="T798">
        <f>ROUND(INT(表1[[#This Row],[合同结束日期]]-表1[[#This Row],[合同起始日期]])/365,1)</f>
        <v>2.1</v>
      </c>
    </row>
    <row r="799" spans="1:20">
      <c r="A799" s="1">
        <v>41821</v>
      </c>
      <c r="B799" t="s">
        <v>185</v>
      </c>
      <c r="C799">
        <f t="shared" si="36"/>
        <v>0</v>
      </c>
      <c r="D799" t="s">
        <v>194</v>
      </c>
      <c r="E799" s="4">
        <v>327500.39999999997</v>
      </c>
      <c r="F799" s="4">
        <v>46079.306279999997</v>
      </c>
      <c r="G799" s="3">
        <v>0.14070000000000002</v>
      </c>
      <c r="H799" s="7">
        <v>2274.3083333333329</v>
      </c>
      <c r="I799" s="4">
        <v>319.9951825</v>
      </c>
      <c r="J799">
        <v>144</v>
      </c>
      <c r="K799" t="s">
        <v>66</v>
      </c>
      <c r="L799" t="s">
        <v>66</v>
      </c>
      <c r="M799" t="s">
        <v>66</v>
      </c>
      <c r="N799" s="2">
        <v>41347</v>
      </c>
      <c r="O799" s="2">
        <v>42133</v>
      </c>
      <c r="P799" t="s">
        <v>24</v>
      </c>
      <c r="Q799" t="s">
        <v>195</v>
      </c>
      <c r="R799" s="5" t="str">
        <f t="shared" si="37"/>
        <v>0.09</v>
      </c>
      <c r="S799" s="6" t="str">
        <f t="shared" si="38"/>
        <v>0.</v>
      </c>
      <c r="T799">
        <f>ROUND(INT(表1[[#This Row],[合同结束日期]]-表1[[#This Row],[合同起始日期]])/365,1)</f>
        <v>2.2000000000000002</v>
      </c>
    </row>
    <row r="800" spans="1:20">
      <c r="A800" s="1">
        <v>41821</v>
      </c>
      <c r="B800" t="s">
        <v>185</v>
      </c>
      <c r="C800">
        <f t="shared" si="36"/>
        <v>0</v>
      </c>
      <c r="D800" t="s">
        <v>196</v>
      </c>
      <c r="E800" s="4">
        <v>226217.83199999997</v>
      </c>
      <c r="F800" s="4">
        <v>49360.730942400005</v>
      </c>
      <c r="G800" s="3">
        <v>0.21820000000000006</v>
      </c>
      <c r="H800" s="7">
        <v>1008.1008556149731</v>
      </c>
      <c r="I800" s="4">
        <v>219.96760669518719</v>
      </c>
      <c r="J800">
        <v>224.4</v>
      </c>
      <c r="K800" t="s">
        <v>60</v>
      </c>
      <c r="L800" t="s">
        <v>61</v>
      </c>
      <c r="M800" t="s">
        <v>197</v>
      </c>
      <c r="N800" s="2">
        <v>41284</v>
      </c>
      <c r="O800" s="2">
        <v>42499</v>
      </c>
      <c r="P800" t="s">
        <v>24</v>
      </c>
      <c r="Q800" t="s">
        <v>28</v>
      </c>
      <c r="R800" s="5" t="str">
        <f t="shared" si="37"/>
        <v>0.13</v>
      </c>
      <c r="S800" s="6" t="str">
        <f t="shared" si="38"/>
        <v/>
      </c>
      <c r="T800">
        <f>ROUND(INT(表1[[#This Row],[合同结束日期]]-表1[[#This Row],[合同起始日期]])/365,1)</f>
        <v>3.3</v>
      </c>
    </row>
    <row r="801" spans="1:20">
      <c r="A801" s="1">
        <v>41821</v>
      </c>
      <c r="B801" t="s">
        <v>185</v>
      </c>
      <c r="C801">
        <f t="shared" si="36"/>
        <v>0</v>
      </c>
      <c r="D801" t="s">
        <v>198</v>
      </c>
      <c r="E801" s="4">
        <v>81385.2</v>
      </c>
      <c r="F801" s="4">
        <v>19141.799039999998</v>
      </c>
      <c r="G801" s="3">
        <v>0.23519999999999999</v>
      </c>
      <c r="H801" s="7">
        <v>1233.1090909090908</v>
      </c>
      <c r="I801" s="4">
        <v>290.02725818181813</v>
      </c>
      <c r="J801">
        <v>66</v>
      </c>
      <c r="K801" t="s">
        <v>66</v>
      </c>
      <c r="L801" t="s">
        <v>66</v>
      </c>
      <c r="M801" t="s">
        <v>66</v>
      </c>
      <c r="N801" s="2">
        <v>41283</v>
      </c>
      <c r="O801" s="2">
        <v>42133</v>
      </c>
      <c r="P801" t="s">
        <v>24</v>
      </c>
      <c r="Q801" t="s">
        <v>25</v>
      </c>
      <c r="R801" s="5" t="str">
        <f t="shared" si="37"/>
        <v>0.15</v>
      </c>
      <c r="S801" s="6" t="str">
        <f t="shared" si="38"/>
        <v/>
      </c>
      <c r="T801">
        <f>ROUND(INT(表1[[#This Row],[合同结束日期]]-表1[[#This Row],[合同起始日期]])/365,1)</f>
        <v>2.2999999999999998</v>
      </c>
    </row>
    <row r="802" spans="1:20">
      <c r="A802" s="1">
        <v>41821</v>
      </c>
      <c r="B802" t="s">
        <v>185</v>
      </c>
      <c r="C802">
        <f t="shared" si="36"/>
        <v>0</v>
      </c>
      <c r="D802" t="s">
        <v>199</v>
      </c>
      <c r="E802" s="4">
        <v>190673.52000000005</v>
      </c>
      <c r="F802" s="4">
        <v>19448.699040000003</v>
      </c>
      <c r="G802" s="3">
        <v>0.10199999999999999</v>
      </c>
      <c r="H802" s="7">
        <v>2942.4925925925936</v>
      </c>
      <c r="I802" s="4">
        <v>300.13424444444451</v>
      </c>
      <c r="J802">
        <v>64.8</v>
      </c>
      <c r="K802" t="s">
        <v>44</v>
      </c>
      <c r="L802" t="s">
        <v>46</v>
      </c>
      <c r="M802" t="s">
        <v>187</v>
      </c>
      <c r="N802" s="2">
        <v>41332</v>
      </c>
      <c r="O802" s="2">
        <v>42499</v>
      </c>
      <c r="P802" t="s">
        <v>14</v>
      </c>
      <c r="Q802" t="s">
        <v>37</v>
      </c>
      <c r="R802" s="5" t="str">
        <f t="shared" si="37"/>
        <v>0.</v>
      </c>
      <c r="S802" s="6" t="str">
        <f t="shared" si="38"/>
        <v/>
      </c>
      <c r="T802">
        <f>ROUND(INT(表1[[#This Row],[合同结束日期]]-表1[[#This Row],[合同起始日期]])/365,1)</f>
        <v>3.2</v>
      </c>
    </row>
    <row r="803" spans="1:20">
      <c r="A803" s="1">
        <v>41821</v>
      </c>
      <c r="B803" t="s">
        <v>185</v>
      </c>
      <c r="C803">
        <f t="shared" si="36"/>
        <v>0</v>
      </c>
      <c r="D803" t="s">
        <v>200</v>
      </c>
      <c r="E803" s="4">
        <v>102089.87999999999</v>
      </c>
      <c r="F803" s="4">
        <v>17712.594180000004</v>
      </c>
      <c r="G803" s="3">
        <v>0.17350000000000004</v>
      </c>
      <c r="H803" s="7">
        <v>2126.8724999999999</v>
      </c>
      <c r="I803" s="4">
        <v>369.0123787500001</v>
      </c>
      <c r="J803">
        <v>48</v>
      </c>
      <c r="K803" t="s">
        <v>44</v>
      </c>
      <c r="L803" t="s">
        <v>46</v>
      </c>
      <c r="M803" t="s">
        <v>187</v>
      </c>
      <c r="N803" s="2">
        <v>41281</v>
      </c>
      <c r="O803" s="2">
        <v>42133</v>
      </c>
      <c r="P803" t="s">
        <v>24</v>
      </c>
      <c r="Q803" t="s">
        <v>25</v>
      </c>
      <c r="R803" s="5" t="str">
        <f t="shared" si="37"/>
        <v>0.15</v>
      </c>
      <c r="S803" s="6" t="str">
        <f t="shared" si="38"/>
        <v/>
      </c>
      <c r="T803">
        <f>ROUND(INT(表1[[#This Row],[合同结束日期]]-表1[[#This Row],[合同起始日期]])/365,1)</f>
        <v>2.2999999999999998</v>
      </c>
    </row>
    <row r="804" spans="1:20">
      <c r="A804" s="1">
        <v>41821</v>
      </c>
      <c r="B804" t="s">
        <v>185</v>
      </c>
      <c r="C804">
        <f t="shared" si="36"/>
        <v>0</v>
      </c>
      <c r="D804" t="s">
        <v>201</v>
      </c>
      <c r="E804" s="4">
        <v>220561.19999999998</v>
      </c>
      <c r="F804" s="4">
        <v>32621.001479999999</v>
      </c>
      <c r="G804" s="3">
        <v>0.1479</v>
      </c>
      <c r="H804" s="7">
        <v>1217.2251655629138</v>
      </c>
      <c r="I804" s="4">
        <v>180.02760198675497</v>
      </c>
      <c r="J804">
        <v>181.2</v>
      </c>
      <c r="K804" t="s">
        <v>44</v>
      </c>
      <c r="L804" t="s">
        <v>72</v>
      </c>
      <c r="M804" t="s">
        <v>71</v>
      </c>
      <c r="N804" s="2">
        <v>41329</v>
      </c>
      <c r="O804" s="2">
        <v>43229</v>
      </c>
      <c r="P804" t="s">
        <v>24</v>
      </c>
      <c r="Q804" t="s">
        <v>19</v>
      </c>
      <c r="R804" s="5" t="str">
        <f t="shared" si="37"/>
        <v>0.1</v>
      </c>
      <c r="S804" s="6" t="str">
        <f t="shared" si="38"/>
        <v/>
      </c>
      <c r="T804">
        <f>ROUND(INT(表1[[#This Row],[合同结束日期]]-表1[[#This Row],[合同起始日期]])/365,1)</f>
        <v>5.2</v>
      </c>
    </row>
    <row r="805" spans="1:20">
      <c r="A805" s="1">
        <v>41821</v>
      </c>
      <c r="B805" t="s">
        <v>185</v>
      </c>
      <c r="C805">
        <f t="shared" si="36"/>
        <v>0</v>
      </c>
      <c r="D805" t="s">
        <v>202</v>
      </c>
      <c r="E805" s="4">
        <v>174573.11999999997</v>
      </c>
      <c r="F805" s="4">
        <v>23637.200448000003</v>
      </c>
      <c r="G805" s="3">
        <v>0.13540000000000005</v>
      </c>
      <c r="H805" s="7">
        <v>1965.9135135135132</v>
      </c>
      <c r="I805" s="4">
        <v>266.18468972972977</v>
      </c>
      <c r="J805">
        <v>88.8</v>
      </c>
      <c r="K805" t="s">
        <v>44</v>
      </c>
      <c r="L805" t="s">
        <v>46</v>
      </c>
      <c r="M805" t="s">
        <v>45</v>
      </c>
      <c r="N805" s="2">
        <v>41335</v>
      </c>
      <c r="O805" s="2">
        <v>43229</v>
      </c>
      <c r="P805" t="s">
        <v>24</v>
      </c>
      <c r="Q805" t="s">
        <v>48</v>
      </c>
      <c r="R805" s="5" t="str">
        <f t="shared" si="37"/>
        <v>0.11</v>
      </c>
      <c r="S805" s="6" t="str">
        <f t="shared" si="38"/>
        <v/>
      </c>
      <c r="T805">
        <f>ROUND(INT(表1[[#This Row],[合同结束日期]]-表1[[#This Row],[合同起始日期]])/365,1)</f>
        <v>5.2</v>
      </c>
    </row>
    <row r="806" spans="1:20">
      <c r="A806" s="1">
        <v>41821</v>
      </c>
      <c r="B806" t="s">
        <v>185</v>
      </c>
      <c r="C806">
        <f t="shared" si="36"/>
        <v>0</v>
      </c>
      <c r="D806" t="s">
        <v>203</v>
      </c>
      <c r="E806" s="4">
        <v>58672.799999999996</v>
      </c>
      <c r="F806" s="4">
        <v>16557.46416</v>
      </c>
      <c r="G806" s="3">
        <v>0.28220000000000001</v>
      </c>
      <c r="H806" s="7">
        <v>1062.9130434782608</v>
      </c>
      <c r="I806" s="4">
        <v>299.95406086956524</v>
      </c>
      <c r="J806">
        <v>55.199999999999996</v>
      </c>
      <c r="K806" t="s">
        <v>44</v>
      </c>
      <c r="L806" t="s">
        <v>46</v>
      </c>
      <c r="M806" t="s">
        <v>187</v>
      </c>
      <c r="N806" s="2">
        <v>41304</v>
      </c>
      <c r="O806" s="2">
        <v>42133</v>
      </c>
      <c r="P806" t="s">
        <v>24</v>
      </c>
      <c r="Q806" t="s">
        <v>28</v>
      </c>
      <c r="R806" s="5" t="str">
        <f t="shared" si="37"/>
        <v>0.13</v>
      </c>
      <c r="S806" s="6" t="str">
        <f t="shared" si="38"/>
        <v/>
      </c>
      <c r="T806">
        <f>ROUND(INT(表1[[#This Row],[合同结束日期]]-表1[[#This Row],[合同起始日期]])/365,1)</f>
        <v>2.2999999999999998</v>
      </c>
    </row>
    <row r="807" spans="1:20">
      <c r="A807" s="1">
        <v>41821</v>
      </c>
      <c r="B807" t="s">
        <v>185</v>
      </c>
      <c r="C807">
        <f t="shared" si="36"/>
        <v>0</v>
      </c>
      <c r="D807" t="s">
        <v>204</v>
      </c>
      <c r="E807" s="4">
        <v>167215.19999999998</v>
      </c>
      <c r="F807" s="4">
        <v>64227.358320000007</v>
      </c>
      <c r="G807" s="3">
        <v>0.38410000000000005</v>
      </c>
      <c r="H807" s="7">
        <v>312.43497757847535</v>
      </c>
      <c r="I807" s="4">
        <v>120.0062748878924</v>
      </c>
      <c r="J807">
        <v>535.19999999999993</v>
      </c>
      <c r="K807" t="s">
        <v>44</v>
      </c>
      <c r="L807" t="s">
        <v>72</v>
      </c>
      <c r="M807" t="s">
        <v>71</v>
      </c>
      <c r="N807" s="2">
        <v>41374</v>
      </c>
      <c r="O807" s="2">
        <v>43229</v>
      </c>
      <c r="P807" t="s">
        <v>24</v>
      </c>
      <c r="Q807" t="s">
        <v>42</v>
      </c>
      <c r="R807" s="5" t="str">
        <f t="shared" si="37"/>
        <v>0.08</v>
      </c>
      <c r="S807" s="6" t="str">
        <f t="shared" si="38"/>
        <v/>
      </c>
      <c r="T807">
        <f>ROUND(INT(表1[[#This Row],[合同结束日期]]-表1[[#This Row],[合同起始日期]])/365,1)</f>
        <v>5.0999999999999996</v>
      </c>
    </row>
    <row r="808" spans="1:20">
      <c r="A808" s="1">
        <v>41821</v>
      </c>
      <c r="B808" t="s">
        <v>185</v>
      </c>
      <c r="C808">
        <f t="shared" si="36"/>
        <v>0</v>
      </c>
      <c r="D808" t="s">
        <v>206</v>
      </c>
      <c r="E808" s="4">
        <v>511590</v>
      </c>
      <c r="F808" s="4">
        <v>73617.801000000007</v>
      </c>
      <c r="G808" s="3">
        <v>0.1439</v>
      </c>
      <c r="H808" s="7">
        <v>903.2309322033899</v>
      </c>
      <c r="I808" s="4">
        <v>129.97493114406782</v>
      </c>
      <c r="J808">
        <v>566.4</v>
      </c>
      <c r="K808" t="s">
        <v>44</v>
      </c>
      <c r="L808" t="s">
        <v>72</v>
      </c>
      <c r="M808" t="s">
        <v>71</v>
      </c>
      <c r="N808" s="2">
        <v>41334</v>
      </c>
      <c r="O808" s="2">
        <v>43249</v>
      </c>
      <c r="P808" t="s">
        <v>24</v>
      </c>
      <c r="Q808" t="s">
        <v>42</v>
      </c>
      <c r="R808" s="5" t="str">
        <f t="shared" si="37"/>
        <v>0.08</v>
      </c>
      <c r="S808" s="6" t="str">
        <f t="shared" si="38"/>
        <v/>
      </c>
      <c r="T808">
        <f>ROUND(INT(表1[[#This Row],[合同结束日期]]-表1[[#This Row],[合同起始日期]])/365,1)</f>
        <v>5.2</v>
      </c>
    </row>
    <row r="809" spans="1:20">
      <c r="A809" s="1">
        <v>41821</v>
      </c>
      <c r="B809" t="s">
        <v>185</v>
      </c>
      <c r="C809">
        <f t="shared" si="36"/>
        <v>0</v>
      </c>
      <c r="D809" t="s">
        <v>207</v>
      </c>
      <c r="E809" s="4">
        <v>819358.40399999975</v>
      </c>
      <c r="F809" s="4">
        <v>40967.920200000008</v>
      </c>
      <c r="G809" s="3">
        <v>5.0000000000000024E-2</v>
      </c>
      <c r="H809" s="7">
        <v>1877.8841309130908</v>
      </c>
      <c r="I809" s="4">
        <v>93.894206545654583</v>
      </c>
      <c r="J809">
        <v>436.32</v>
      </c>
      <c r="K809" t="s">
        <v>44</v>
      </c>
      <c r="L809" t="s">
        <v>72</v>
      </c>
      <c r="M809" t="s">
        <v>126</v>
      </c>
      <c r="N809" s="2">
        <v>41379</v>
      </c>
      <c r="O809" s="2">
        <v>46947</v>
      </c>
      <c r="P809" t="s">
        <v>18</v>
      </c>
      <c r="Q809" t="s">
        <v>208</v>
      </c>
      <c r="R809" s="5" t="str">
        <f t="shared" si="37"/>
        <v>0.05</v>
      </c>
      <c r="S809" s="6" t="str">
        <f t="shared" si="38"/>
        <v/>
      </c>
      <c r="T809">
        <f>ROUND(INT(表1[[#This Row],[合同结束日期]]-表1[[#This Row],[合同起始日期]])/365,1)</f>
        <v>15.3</v>
      </c>
    </row>
    <row r="810" spans="1:20">
      <c r="A810" s="1">
        <v>41821</v>
      </c>
      <c r="B810" t="s">
        <v>185</v>
      </c>
      <c r="C810">
        <f t="shared" si="36"/>
        <v>0</v>
      </c>
      <c r="D810" t="s">
        <v>231</v>
      </c>
      <c r="E810" s="4">
        <v>1434309.5999999999</v>
      </c>
      <c r="F810" s="4">
        <v>107573.21999999999</v>
      </c>
      <c r="G810" s="3">
        <v>7.4999999999999997E-2</v>
      </c>
      <c r="H810" s="7">
        <v>1732.2579710144926</v>
      </c>
      <c r="I810" s="4">
        <v>129.91934782608695</v>
      </c>
      <c r="J810">
        <v>828</v>
      </c>
      <c r="K810" t="s">
        <v>44</v>
      </c>
      <c r="L810" t="s">
        <v>72</v>
      </c>
      <c r="M810" t="s">
        <v>71</v>
      </c>
      <c r="N810" s="2">
        <v>41351</v>
      </c>
      <c r="O810" s="2">
        <v>45122</v>
      </c>
      <c r="P810" t="s">
        <v>18</v>
      </c>
      <c r="Q810" t="s">
        <v>42</v>
      </c>
      <c r="R810" s="5" t="str">
        <f t="shared" si="37"/>
        <v>0.08</v>
      </c>
      <c r="S810" s="6" t="str">
        <f t="shared" si="38"/>
        <v/>
      </c>
      <c r="T810">
        <f>ROUND(INT(表1[[#This Row],[合同结束日期]]-表1[[#This Row],[合同起始日期]])/365,1)</f>
        <v>10.3</v>
      </c>
    </row>
    <row r="811" spans="1:20">
      <c r="A811" s="1">
        <v>41821</v>
      </c>
      <c r="B811" t="s">
        <v>185</v>
      </c>
      <c r="C811">
        <f t="shared" si="36"/>
        <v>0</v>
      </c>
      <c r="D811" t="s">
        <v>209</v>
      </c>
      <c r="E811" s="4">
        <v>78935.928</v>
      </c>
      <c r="F811" s="4">
        <v>19497.174215999999</v>
      </c>
      <c r="G811" s="3">
        <v>0.247</v>
      </c>
      <c r="H811" s="7">
        <v>1011.9990769230769</v>
      </c>
      <c r="I811" s="4">
        <v>249.96377200000001</v>
      </c>
      <c r="J811">
        <v>78</v>
      </c>
      <c r="K811" t="s">
        <v>60</v>
      </c>
      <c r="L811" t="s">
        <v>61</v>
      </c>
      <c r="M811" t="s">
        <v>210</v>
      </c>
      <c r="N811" s="2">
        <v>41280</v>
      </c>
      <c r="O811" s="2">
        <v>42133</v>
      </c>
      <c r="P811" t="s">
        <v>24</v>
      </c>
      <c r="Q811" t="s">
        <v>25</v>
      </c>
      <c r="R811" s="5" t="str">
        <f t="shared" si="37"/>
        <v>0.15</v>
      </c>
      <c r="S811" s="6" t="str">
        <f t="shared" si="38"/>
        <v/>
      </c>
      <c r="T811">
        <f>ROUND(INT(表1[[#This Row],[合同结束日期]]-表1[[#This Row],[合同起始日期]])/365,1)</f>
        <v>2.2999999999999998</v>
      </c>
    </row>
    <row r="812" spans="1:20">
      <c r="A812" s="1">
        <v>41821</v>
      </c>
      <c r="B812" t="s">
        <v>185</v>
      </c>
      <c r="C812">
        <f t="shared" si="36"/>
        <v>0</v>
      </c>
      <c r="D812" t="s">
        <v>282</v>
      </c>
      <c r="E812" s="4">
        <v>51623.4</v>
      </c>
      <c r="F812" s="4">
        <v>16633.059479999996</v>
      </c>
      <c r="G812" s="3">
        <v>0.32219999999999993</v>
      </c>
      <c r="H812" s="7">
        <v>1024.2738095238096</v>
      </c>
      <c r="I812" s="4">
        <v>330.02102142857137</v>
      </c>
      <c r="J812">
        <v>50.4</v>
      </c>
      <c r="K812" t="s">
        <v>11</v>
      </c>
      <c r="L812" t="s">
        <v>12</v>
      </c>
      <c r="M812" t="s">
        <v>193</v>
      </c>
      <c r="N812" s="2">
        <v>41520</v>
      </c>
      <c r="O812" s="2">
        <v>42269</v>
      </c>
      <c r="P812" t="s">
        <v>24</v>
      </c>
      <c r="Q812" t="s">
        <v>59</v>
      </c>
      <c r="R812" s="5" t="str">
        <f t="shared" si="37"/>
        <v>0.16</v>
      </c>
      <c r="S812" s="6" t="str">
        <f t="shared" si="38"/>
        <v/>
      </c>
      <c r="T812">
        <f>ROUND(INT(表1[[#This Row],[合同结束日期]]-表1[[#This Row],[合同起始日期]])/365,1)</f>
        <v>2.1</v>
      </c>
    </row>
    <row r="813" spans="1:20">
      <c r="A813" s="1">
        <v>41821</v>
      </c>
      <c r="B813" t="s">
        <v>185</v>
      </c>
      <c r="C813">
        <f t="shared" si="36"/>
        <v>0</v>
      </c>
      <c r="D813" t="s">
        <v>213</v>
      </c>
      <c r="E813" s="4">
        <v>320875.92</v>
      </c>
      <c r="F813" s="4">
        <v>78101.198927999998</v>
      </c>
      <c r="G813" s="3">
        <v>0.24340000000000001</v>
      </c>
      <c r="H813" s="7">
        <v>1109.4834239243185</v>
      </c>
      <c r="I813" s="4">
        <v>270.04826538317911</v>
      </c>
      <c r="J813">
        <v>289.21199999999999</v>
      </c>
      <c r="K813" t="s">
        <v>60</v>
      </c>
      <c r="L813" t="s">
        <v>61</v>
      </c>
      <c r="M813" t="s">
        <v>214</v>
      </c>
      <c r="N813" s="2">
        <v>41263</v>
      </c>
      <c r="O813" s="2">
        <v>42499</v>
      </c>
      <c r="P813" t="s">
        <v>24</v>
      </c>
      <c r="Q813" t="s">
        <v>83</v>
      </c>
      <c r="R813" s="5" t="str">
        <f t="shared" si="37"/>
        <v>0.14</v>
      </c>
      <c r="S813" s="6" t="str">
        <f t="shared" si="38"/>
        <v/>
      </c>
      <c r="T813">
        <f>ROUND(INT(表1[[#This Row],[合同结束日期]]-表1[[#This Row],[合同起始日期]])/365,1)</f>
        <v>3.4</v>
      </c>
    </row>
    <row r="814" spans="1:20">
      <c r="A814" s="1">
        <v>41821</v>
      </c>
      <c r="B814" t="s">
        <v>185</v>
      </c>
      <c r="C814">
        <f t="shared" si="36"/>
        <v>0</v>
      </c>
      <c r="D814" t="s">
        <v>215</v>
      </c>
      <c r="E814" s="4">
        <v>1299860.3999999999</v>
      </c>
      <c r="F814" s="4">
        <v>64083.117719999995</v>
      </c>
      <c r="G814" s="3">
        <v>4.9299999999999997E-2</v>
      </c>
      <c r="H814" s="7">
        <v>6899.4713375796173</v>
      </c>
      <c r="I814" s="4">
        <v>340.14393694267511</v>
      </c>
      <c r="J814">
        <v>188.4</v>
      </c>
      <c r="K814" t="s">
        <v>66</v>
      </c>
      <c r="L814" t="s">
        <v>66</v>
      </c>
      <c r="M814" t="s">
        <v>66</v>
      </c>
      <c r="N814" s="2">
        <v>41284</v>
      </c>
      <c r="O814" s="2">
        <v>42133</v>
      </c>
      <c r="P814" t="s">
        <v>24</v>
      </c>
      <c r="Q814" t="s">
        <v>195</v>
      </c>
      <c r="R814" s="5" t="str">
        <f t="shared" si="37"/>
        <v>0.09</v>
      </c>
      <c r="S814" s="6" t="str">
        <f t="shared" si="38"/>
        <v>0.</v>
      </c>
      <c r="T814">
        <f>ROUND(INT(表1[[#This Row],[合同结束日期]]-表1[[#This Row],[合同起始日期]])/365,1)</f>
        <v>2.2999999999999998</v>
      </c>
    </row>
    <row r="815" spans="1:20">
      <c r="A815" s="1">
        <v>41821</v>
      </c>
      <c r="B815" t="s">
        <v>185</v>
      </c>
      <c r="C815">
        <f t="shared" si="36"/>
        <v>0</v>
      </c>
      <c r="D815" t="s">
        <v>216</v>
      </c>
      <c r="E815" s="4">
        <v>999613.2</v>
      </c>
      <c r="F815" s="4">
        <v>67174.007039999997</v>
      </c>
      <c r="G815" s="3">
        <v>6.7199999999999996E-2</v>
      </c>
      <c r="H815" s="7">
        <v>5206.3187499999995</v>
      </c>
      <c r="I815" s="4">
        <v>349.86462</v>
      </c>
      <c r="J815">
        <v>192</v>
      </c>
      <c r="K815" t="s">
        <v>66</v>
      </c>
      <c r="L815" t="s">
        <v>66</v>
      </c>
      <c r="M815" t="s">
        <v>66</v>
      </c>
      <c r="N815" s="2">
        <v>41279</v>
      </c>
      <c r="O815" s="2">
        <v>42133</v>
      </c>
      <c r="P815" t="s">
        <v>24</v>
      </c>
      <c r="Q815" t="s">
        <v>195</v>
      </c>
      <c r="R815" s="5" t="str">
        <f t="shared" si="37"/>
        <v>0.09</v>
      </c>
      <c r="S815" s="6" t="str">
        <f t="shared" si="38"/>
        <v>0.</v>
      </c>
      <c r="T815">
        <f>ROUND(INT(表1[[#This Row],[合同结束日期]]-表1[[#This Row],[合同起始日期]])/365,1)</f>
        <v>2.2999999999999998</v>
      </c>
    </row>
    <row r="816" spans="1:20">
      <c r="A816" s="1">
        <v>41821</v>
      </c>
      <c r="B816" t="s">
        <v>185</v>
      </c>
      <c r="C816">
        <f t="shared" si="36"/>
        <v>0</v>
      </c>
      <c r="D816" t="s">
        <v>269</v>
      </c>
      <c r="E816" s="4">
        <v>1035176.904</v>
      </c>
      <c r="F816" s="4">
        <v>61903.578859200003</v>
      </c>
      <c r="G816" s="3">
        <v>5.9800000000000006E-2</v>
      </c>
      <c r="H816" s="7">
        <v>2747.2847770700637</v>
      </c>
      <c r="I816" s="4">
        <v>164.2876296687898</v>
      </c>
      <c r="J816">
        <v>376.8</v>
      </c>
      <c r="K816" t="s">
        <v>60</v>
      </c>
      <c r="L816" t="s">
        <v>61</v>
      </c>
      <c r="M816" t="s">
        <v>234</v>
      </c>
      <c r="N816" s="2">
        <v>41291</v>
      </c>
      <c r="O816" s="2">
        <v>44407</v>
      </c>
      <c r="P816" t="s">
        <v>39</v>
      </c>
      <c r="Q816" t="s">
        <v>208</v>
      </c>
      <c r="R816" s="5" t="str">
        <f t="shared" si="37"/>
        <v>0.05</v>
      </c>
      <c r="S816" s="6" t="str">
        <f t="shared" si="38"/>
        <v/>
      </c>
      <c r="T816">
        <f>ROUND(INT(表1[[#This Row],[合同结束日期]]-表1[[#This Row],[合同起始日期]])/365,1)</f>
        <v>8.5</v>
      </c>
    </row>
    <row r="817" spans="1:20">
      <c r="A817" s="1">
        <v>41821</v>
      </c>
      <c r="B817" t="s">
        <v>185</v>
      </c>
      <c r="C817">
        <f t="shared" si="36"/>
        <v>0</v>
      </c>
      <c r="D817" t="s">
        <v>217</v>
      </c>
      <c r="E817" s="4">
        <v>293216.39999999997</v>
      </c>
      <c r="F817" s="4">
        <v>20906.329320000001</v>
      </c>
      <c r="G817" s="3">
        <v>7.1300000000000016E-2</v>
      </c>
      <c r="H817" s="7">
        <v>3646.9701492537315</v>
      </c>
      <c r="I817" s="4">
        <v>260.02897164179109</v>
      </c>
      <c r="J817">
        <v>80.399999999999991</v>
      </c>
      <c r="K817" t="s">
        <v>76</v>
      </c>
      <c r="L817" t="s">
        <v>75</v>
      </c>
      <c r="M817" t="s">
        <v>75</v>
      </c>
      <c r="N817" s="2">
        <v>41284</v>
      </c>
      <c r="O817" s="2">
        <v>42133</v>
      </c>
      <c r="P817" t="s">
        <v>14</v>
      </c>
      <c r="Q817" t="s">
        <v>37</v>
      </c>
      <c r="R817" s="5" t="str">
        <f t="shared" si="37"/>
        <v>0.</v>
      </c>
      <c r="S817" s="6" t="str">
        <f t="shared" si="38"/>
        <v/>
      </c>
      <c r="T817">
        <f>ROUND(INT(表1[[#This Row],[合同结束日期]]-表1[[#This Row],[合同起始日期]])/365,1)</f>
        <v>2.2999999999999998</v>
      </c>
    </row>
    <row r="818" spans="1:20">
      <c r="A818" s="1">
        <v>41821</v>
      </c>
      <c r="B818" t="s">
        <v>185</v>
      </c>
      <c r="C818">
        <f t="shared" si="36"/>
        <v>0</v>
      </c>
      <c r="D818" t="s">
        <v>218</v>
      </c>
      <c r="E818" s="4">
        <v>230670</v>
      </c>
      <c r="F818" s="4">
        <v>20275.893</v>
      </c>
      <c r="G818" s="3">
        <v>8.7900000000000006E-2</v>
      </c>
      <c r="H818" s="7">
        <v>2957.3076923076924</v>
      </c>
      <c r="I818" s="4">
        <v>259.94734615384613</v>
      </c>
      <c r="J818">
        <v>78</v>
      </c>
      <c r="K818" t="s">
        <v>76</v>
      </c>
      <c r="L818" t="s">
        <v>75</v>
      </c>
      <c r="M818" t="s">
        <v>75</v>
      </c>
      <c r="N818" s="2">
        <v>41287</v>
      </c>
      <c r="O818" s="2">
        <v>42133</v>
      </c>
      <c r="P818" t="s">
        <v>14</v>
      </c>
      <c r="Q818" t="s">
        <v>37</v>
      </c>
      <c r="R818" s="5" t="str">
        <f t="shared" si="37"/>
        <v>0.</v>
      </c>
      <c r="S818" s="6" t="str">
        <f t="shared" si="38"/>
        <v/>
      </c>
      <c r="T818">
        <f>ROUND(INT(表1[[#This Row],[合同结束日期]]-表1[[#This Row],[合同起始日期]])/365,1)</f>
        <v>2.2999999999999998</v>
      </c>
    </row>
    <row r="819" spans="1:20">
      <c r="A819" s="1">
        <v>41821</v>
      </c>
      <c r="B819" t="s">
        <v>185</v>
      </c>
      <c r="C819">
        <f t="shared" si="36"/>
        <v>0</v>
      </c>
      <c r="D819" t="s">
        <v>219</v>
      </c>
      <c r="E819" s="4">
        <v>339997.2</v>
      </c>
      <c r="F819" s="4">
        <v>74731.384559999991</v>
      </c>
      <c r="G819" s="3">
        <v>0.21979999999999997</v>
      </c>
      <c r="H819" s="7">
        <v>2529.7410714285716</v>
      </c>
      <c r="I819" s="4">
        <v>556.03708749999987</v>
      </c>
      <c r="J819">
        <v>134.4</v>
      </c>
      <c r="K819" t="s">
        <v>60</v>
      </c>
      <c r="L819" t="s">
        <v>61</v>
      </c>
      <c r="M819" t="s">
        <v>58</v>
      </c>
      <c r="N819" s="2">
        <v>41299</v>
      </c>
      <c r="O819" s="2">
        <v>42499</v>
      </c>
      <c r="P819" t="s">
        <v>24</v>
      </c>
      <c r="Q819" t="s">
        <v>170</v>
      </c>
      <c r="R819" s="5" t="str">
        <f t="shared" si="37"/>
        <v>0.2</v>
      </c>
      <c r="S819" s="6" t="str">
        <f t="shared" si="38"/>
        <v/>
      </c>
      <c r="T819">
        <f>ROUND(INT(表1[[#This Row],[合同结束日期]]-表1[[#This Row],[合同起始日期]])/365,1)</f>
        <v>3.3</v>
      </c>
    </row>
    <row r="820" spans="1:20">
      <c r="A820" s="1">
        <v>41821</v>
      </c>
      <c r="B820" t="s">
        <v>185</v>
      </c>
      <c r="C820">
        <f t="shared" si="36"/>
        <v>0</v>
      </c>
      <c r="D820" t="s">
        <v>220</v>
      </c>
      <c r="E820" s="4">
        <v>384839.484</v>
      </c>
      <c r="F820" s="4">
        <v>39446.04711</v>
      </c>
      <c r="G820" s="3">
        <v>0.10249999999999999</v>
      </c>
      <c r="H820" s="7">
        <v>2227.0803472222224</v>
      </c>
      <c r="I820" s="4">
        <v>228.2757355902778</v>
      </c>
      <c r="J820">
        <v>172.79999999999998</v>
      </c>
      <c r="K820" t="s">
        <v>44</v>
      </c>
      <c r="L820" t="s">
        <v>46</v>
      </c>
      <c r="M820" t="s">
        <v>45</v>
      </c>
      <c r="N820" s="2">
        <v>41333</v>
      </c>
      <c r="O820" s="2">
        <v>44325</v>
      </c>
      <c r="P820" t="s">
        <v>24</v>
      </c>
      <c r="Q820" t="s">
        <v>42</v>
      </c>
      <c r="R820" s="5" t="str">
        <f t="shared" si="37"/>
        <v>0.08</v>
      </c>
      <c r="S820" s="6" t="str">
        <f t="shared" si="38"/>
        <v/>
      </c>
      <c r="T820">
        <f>ROUND(INT(表1[[#This Row],[合同结束日期]]-表1[[#This Row],[合同起始日期]])/365,1)</f>
        <v>8.1999999999999993</v>
      </c>
    </row>
    <row r="821" spans="1:20">
      <c r="A821" s="1">
        <v>41821</v>
      </c>
      <c r="B821" t="s">
        <v>185</v>
      </c>
      <c r="C821">
        <f t="shared" si="36"/>
        <v>0</v>
      </c>
      <c r="D821" t="s">
        <v>221</v>
      </c>
      <c r="E821" s="4">
        <v>854061</v>
      </c>
      <c r="F821" s="4">
        <v>101291.6346</v>
      </c>
      <c r="G821" s="3">
        <v>0.11860000000000001</v>
      </c>
      <c r="H821" s="7">
        <v>5833.75</v>
      </c>
      <c r="I821" s="4">
        <v>691.88274999999999</v>
      </c>
      <c r="J821">
        <v>146.4</v>
      </c>
      <c r="K821" t="s">
        <v>44</v>
      </c>
      <c r="L821" t="s">
        <v>72</v>
      </c>
      <c r="M821" t="s">
        <v>126</v>
      </c>
      <c r="N821" s="2">
        <v>41333</v>
      </c>
      <c r="O821" s="2">
        <v>42499</v>
      </c>
      <c r="P821" t="s">
        <v>24</v>
      </c>
      <c r="Q821" t="s">
        <v>48</v>
      </c>
      <c r="R821" s="5" t="str">
        <f t="shared" si="37"/>
        <v>0.11</v>
      </c>
      <c r="S821" s="6" t="str">
        <f t="shared" si="38"/>
        <v/>
      </c>
      <c r="T821">
        <f>ROUND(INT(表1[[#This Row],[合同结束日期]]-表1[[#This Row],[合同起始日期]])/365,1)</f>
        <v>3.2</v>
      </c>
    </row>
    <row r="822" spans="1:20">
      <c r="A822" s="1">
        <v>41821</v>
      </c>
      <c r="B822" t="s">
        <v>185</v>
      </c>
      <c r="C822">
        <f t="shared" si="36"/>
        <v>0</v>
      </c>
      <c r="D822" t="s">
        <v>222</v>
      </c>
      <c r="E822" s="4">
        <v>363694.8</v>
      </c>
      <c r="F822" s="4">
        <v>42770.508479999997</v>
      </c>
      <c r="G822" s="3">
        <v>0.1176</v>
      </c>
      <c r="H822" s="7">
        <v>1814.8443113772455</v>
      </c>
      <c r="I822" s="4">
        <v>213.42569101796406</v>
      </c>
      <c r="J822">
        <v>200.4</v>
      </c>
      <c r="K822" t="s">
        <v>44</v>
      </c>
      <c r="L822" t="s">
        <v>72</v>
      </c>
      <c r="M822" t="s">
        <v>126</v>
      </c>
      <c r="N822" s="2">
        <v>41263</v>
      </c>
      <c r="O822" s="2">
        <v>43229</v>
      </c>
      <c r="P822" t="s">
        <v>24</v>
      </c>
      <c r="Q822" t="s">
        <v>123</v>
      </c>
      <c r="R822" s="5" t="str">
        <f t="shared" si="37"/>
        <v>0.09</v>
      </c>
      <c r="S822" s="6" t="str">
        <f t="shared" si="38"/>
        <v/>
      </c>
      <c r="T822">
        <f>ROUND(INT(表1[[#This Row],[合同结束日期]]-表1[[#This Row],[合同起始日期]])/365,1)</f>
        <v>5.4</v>
      </c>
    </row>
    <row r="823" spans="1:20">
      <c r="A823" s="1">
        <v>41821</v>
      </c>
      <c r="B823" t="s">
        <v>185</v>
      </c>
      <c r="C823">
        <f t="shared" si="36"/>
        <v>0</v>
      </c>
      <c r="D823" t="s">
        <v>223</v>
      </c>
      <c r="E823" s="4">
        <v>569617.19999999995</v>
      </c>
      <c r="F823" s="4">
        <v>57702.222359999992</v>
      </c>
      <c r="G823" s="3">
        <v>0.1013</v>
      </c>
      <c r="H823" s="7">
        <v>2349.9059405940593</v>
      </c>
      <c r="I823" s="4">
        <v>238.0454717821782</v>
      </c>
      <c r="J823">
        <v>242.39999999999998</v>
      </c>
      <c r="K823" t="s">
        <v>44</v>
      </c>
      <c r="L823" t="s">
        <v>72</v>
      </c>
      <c r="M823" t="s">
        <v>126</v>
      </c>
      <c r="N823" s="2">
        <v>41331</v>
      </c>
      <c r="O823" s="2">
        <v>44325</v>
      </c>
      <c r="P823" t="s">
        <v>24</v>
      </c>
      <c r="Q823" t="s">
        <v>42</v>
      </c>
      <c r="R823" s="5" t="str">
        <f t="shared" si="37"/>
        <v>0.08</v>
      </c>
      <c r="S823" s="6" t="str">
        <f t="shared" si="38"/>
        <v/>
      </c>
      <c r="T823">
        <f>ROUND(INT(表1[[#This Row],[合同结束日期]]-表1[[#This Row],[合同起始日期]])/365,1)</f>
        <v>8.1999999999999993</v>
      </c>
    </row>
    <row r="824" spans="1:20">
      <c r="A824" s="1">
        <v>41821</v>
      </c>
      <c r="B824" t="s">
        <v>185</v>
      </c>
      <c r="C824">
        <f t="shared" si="36"/>
        <v>0</v>
      </c>
      <c r="D824" t="s">
        <v>232</v>
      </c>
      <c r="E824" s="4">
        <v>372000</v>
      </c>
      <c r="F824" s="4">
        <v>50210.84304</v>
      </c>
      <c r="G824" s="3">
        <v>0.13497538451612903</v>
      </c>
      <c r="H824" s="7">
        <v>1000.2581311306144</v>
      </c>
      <c r="I824" s="4">
        <v>135.01022586473928</v>
      </c>
      <c r="J824">
        <v>371.904</v>
      </c>
      <c r="K824" t="s">
        <v>44</v>
      </c>
      <c r="L824" t="s">
        <v>72</v>
      </c>
      <c r="M824" t="s">
        <v>126</v>
      </c>
      <c r="N824" s="2">
        <v>41337</v>
      </c>
      <c r="O824" s="2">
        <v>46917</v>
      </c>
      <c r="P824" t="s">
        <v>24</v>
      </c>
      <c r="Q824">
        <v>0.08</v>
      </c>
      <c r="R824" s="5">
        <f t="shared" si="37"/>
        <v>0.08</v>
      </c>
      <c r="S824" s="6" t="str">
        <f t="shared" si="38"/>
        <v/>
      </c>
      <c r="T824">
        <f>ROUND(INT(表1[[#This Row],[合同结束日期]]-表1[[#This Row],[合同起始日期]])/365,1)</f>
        <v>15.3</v>
      </c>
    </row>
    <row r="825" spans="1:20">
      <c r="A825" s="1">
        <v>41821</v>
      </c>
      <c r="B825" t="s">
        <v>185</v>
      </c>
      <c r="C825">
        <f t="shared" si="36"/>
        <v>0</v>
      </c>
      <c r="D825" t="s">
        <v>274</v>
      </c>
      <c r="E825" s="4">
        <v>177970.68</v>
      </c>
      <c r="F825" s="4">
        <v>30450.783347999997</v>
      </c>
      <c r="G825" s="3">
        <v>0.1711</v>
      </c>
      <c r="H825" s="7">
        <v>1577.754255319149</v>
      </c>
      <c r="I825" s="4">
        <v>269.95375308510637</v>
      </c>
      <c r="J825">
        <v>112.8</v>
      </c>
      <c r="K825" t="s">
        <v>66</v>
      </c>
      <c r="L825" t="s">
        <v>66</v>
      </c>
      <c r="M825" t="s">
        <v>66</v>
      </c>
      <c r="N825" s="2">
        <v>41520</v>
      </c>
      <c r="O825" s="2">
        <v>42294</v>
      </c>
      <c r="P825" t="s">
        <v>24</v>
      </c>
      <c r="Q825" t="s">
        <v>195</v>
      </c>
      <c r="R825" s="5" t="str">
        <f t="shared" si="37"/>
        <v>0.09</v>
      </c>
      <c r="S825" s="6" t="str">
        <f t="shared" si="38"/>
        <v>0.</v>
      </c>
      <c r="T825">
        <f>ROUND(INT(表1[[#This Row],[合同结束日期]]-表1[[#This Row],[合同起始日期]])/365,1)</f>
        <v>2.1</v>
      </c>
    </row>
    <row r="826" spans="1:20">
      <c r="A826" s="1">
        <v>41821</v>
      </c>
      <c r="B826" t="s">
        <v>185</v>
      </c>
      <c r="C826">
        <f t="shared" si="36"/>
        <v>0</v>
      </c>
      <c r="D826" t="s">
        <v>254</v>
      </c>
      <c r="E826" s="4">
        <v>367819.70400000009</v>
      </c>
      <c r="F826" s="4">
        <v>42446.393841600002</v>
      </c>
      <c r="G826" s="3">
        <v>0.11539999999999997</v>
      </c>
      <c r="H826" s="7">
        <v>3246.9959745762717</v>
      </c>
      <c r="I826" s="4">
        <v>374.70333546610169</v>
      </c>
      <c r="J826">
        <v>113.28</v>
      </c>
      <c r="K826" t="s">
        <v>44</v>
      </c>
      <c r="L826" t="s">
        <v>46</v>
      </c>
      <c r="M826" t="s">
        <v>45</v>
      </c>
      <c r="N826" s="2">
        <v>41443</v>
      </c>
      <c r="O826" s="2">
        <v>43298</v>
      </c>
      <c r="P826" t="s">
        <v>24</v>
      </c>
      <c r="Q826" t="s">
        <v>19</v>
      </c>
      <c r="R826" s="5" t="str">
        <f t="shared" si="37"/>
        <v>0.1</v>
      </c>
      <c r="S826" s="6" t="str">
        <f t="shared" si="38"/>
        <v/>
      </c>
      <c r="T826">
        <f>ROUND(INT(表1[[#This Row],[合同结束日期]]-表1[[#This Row],[合同起始日期]])/365,1)</f>
        <v>5.0999999999999996</v>
      </c>
    </row>
    <row r="827" spans="1:20">
      <c r="A827" s="1">
        <v>41821</v>
      </c>
      <c r="B827" t="s">
        <v>185</v>
      </c>
      <c r="C827">
        <f t="shared" si="36"/>
        <v>0</v>
      </c>
      <c r="D827" t="s">
        <v>283</v>
      </c>
      <c r="E827" s="4">
        <v>94366.8</v>
      </c>
      <c r="F827" s="4">
        <v>11824.160040000002</v>
      </c>
      <c r="G827" s="3">
        <v>0.12530000000000002</v>
      </c>
      <c r="H827" s="7">
        <v>3276.6250000000005</v>
      </c>
      <c r="I827" s="4">
        <v>410.56111250000015</v>
      </c>
      <c r="J827">
        <v>28.799999999999997</v>
      </c>
      <c r="K827" t="s">
        <v>44</v>
      </c>
      <c r="L827" t="s">
        <v>46</v>
      </c>
      <c r="M827" t="s">
        <v>45</v>
      </c>
      <c r="N827" s="2">
        <v>41545</v>
      </c>
      <c r="O827" s="2">
        <v>42274</v>
      </c>
      <c r="P827" t="s">
        <v>24</v>
      </c>
      <c r="Q827" t="s">
        <v>48</v>
      </c>
      <c r="R827" s="5" t="str">
        <f t="shared" si="37"/>
        <v>0.11</v>
      </c>
      <c r="S827" s="6" t="str">
        <f t="shared" si="38"/>
        <v/>
      </c>
      <c r="T827">
        <f>ROUND(INT(表1[[#This Row],[合同结束日期]]-表1[[#This Row],[合同起始日期]])/365,1)</f>
        <v>2</v>
      </c>
    </row>
    <row r="828" spans="1:20">
      <c r="A828" s="1">
        <v>41821</v>
      </c>
      <c r="B828" t="s">
        <v>185</v>
      </c>
      <c r="C828">
        <f t="shared" ref="C828:C887" si="39">IF($B828="负一层",-1,IF($B828="负一夹层",0,IF($B828="一层",1,IF($B828="二层",2,IF($B828="三层",3,IF($B828="四层",4))))))</f>
        <v>0</v>
      </c>
      <c r="D828" t="s">
        <v>294</v>
      </c>
      <c r="E828" s="4">
        <v>33691.199999999997</v>
      </c>
      <c r="F828" s="4">
        <v>14399.61888</v>
      </c>
      <c r="G828" s="3">
        <v>0.42740000000000006</v>
      </c>
      <c r="H828" s="7">
        <v>701.9</v>
      </c>
      <c r="I828" s="4">
        <v>299.99205999999998</v>
      </c>
      <c r="J828">
        <v>48</v>
      </c>
      <c r="K828" t="s">
        <v>44</v>
      </c>
      <c r="L828" t="s">
        <v>46</v>
      </c>
      <c r="M828" t="s">
        <v>45</v>
      </c>
      <c r="N828" s="2">
        <v>41549</v>
      </c>
      <c r="O828" s="2">
        <v>42278</v>
      </c>
      <c r="P828" t="s">
        <v>14</v>
      </c>
      <c r="Q828" t="s">
        <v>37</v>
      </c>
      <c r="R828" s="5" t="str">
        <f t="shared" ref="R828:R887" si="40">IF(ISERROR(FIND(",",$Q828)),$Q828,LEFT($Q828,FIND(",",$Q828)-1))</f>
        <v>0.</v>
      </c>
      <c r="S828" s="6" t="str">
        <f t="shared" si="38"/>
        <v/>
      </c>
      <c r="T828">
        <f>ROUND(INT(表1[[#This Row],[合同结束日期]]-表1[[#This Row],[合同起始日期]])/365,1)</f>
        <v>2</v>
      </c>
    </row>
    <row r="829" spans="1:20">
      <c r="A829" s="1">
        <v>41821</v>
      </c>
      <c r="B829" t="s">
        <v>185</v>
      </c>
      <c r="C829">
        <f t="shared" si="39"/>
        <v>0</v>
      </c>
      <c r="D829" t="s">
        <v>255</v>
      </c>
      <c r="E829" s="4">
        <v>125794.79999999999</v>
      </c>
      <c r="F829" s="4">
        <v>18391.19976</v>
      </c>
      <c r="G829" s="3">
        <v>0.1462</v>
      </c>
      <c r="H829" s="7">
        <v>3083.205882352941</v>
      </c>
      <c r="I829" s="4">
        <v>450.7647</v>
      </c>
      <c r="J829">
        <v>40.799999999999997</v>
      </c>
      <c r="K829" t="s">
        <v>44</v>
      </c>
      <c r="L829" t="s">
        <v>46</v>
      </c>
      <c r="M829" t="s">
        <v>187</v>
      </c>
      <c r="N829" s="2">
        <v>41456</v>
      </c>
      <c r="O829" s="2">
        <v>42190</v>
      </c>
      <c r="P829" t="s">
        <v>24</v>
      </c>
      <c r="Q829" t="s">
        <v>28</v>
      </c>
      <c r="R829" s="5" t="str">
        <f t="shared" si="40"/>
        <v>0.13</v>
      </c>
      <c r="S829" s="6" t="str">
        <f t="shared" ref="S829:S888" si="41">IF(ISERROR(FIND(",",$Q829)),"",RIGHT($Q829,LEN($Q829)-FIND(",",$Q829)))</f>
        <v/>
      </c>
      <c r="T829">
        <f>ROUND(INT(表1[[#This Row],[合同结束日期]]-表1[[#This Row],[合同起始日期]])/365,1)</f>
        <v>2</v>
      </c>
    </row>
    <row r="830" spans="1:20">
      <c r="A830" s="1">
        <v>41821</v>
      </c>
      <c r="B830" t="s">
        <v>185</v>
      </c>
      <c r="C830">
        <f t="shared" si="39"/>
        <v>0</v>
      </c>
      <c r="D830" t="s">
        <v>284</v>
      </c>
      <c r="E830" s="4">
        <v>36421.199999999997</v>
      </c>
      <c r="F830" s="4">
        <v>5998.5716399999992</v>
      </c>
      <c r="G830" s="3">
        <v>0.16469999999999999</v>
      </c>
      <c r="H830" s="7">
        <v>2529.25</v>
      </c>
      <c r="I830" s="4">
        <v>416.567475</v>
      </c>
      <c r="J830">
        <v>14.399999999999999</v>
      </c>
      <c r="K830" t="s">
        <v>76</v>
      </c>
      <c r="L830" t="s">
        <v>276</v>
      </c>
      <c r="M830" t="s">
        <v>276</v>
      </c>
      <c r="N830" s="2">
        <v>41516</v>
      </c>
      <c r="O830" s="2">
        <v>41880</v>
      </c>
      <c r="P830" t="s">
        <v>14</v>
      </c>
      <c r="Q830" t="s">
        <v>37</v>
      </c>
      <c r="R830" s="5" t="str">
        <f t="shared" si="40"/>
        <v>0.</v>
      </c>
      <c r="S830" s="6" t="str">
        <f t="shared" si="41"/>
        <v/>
      </c>
      <c r="T830">
        <f>ROUND(INT(表1[[#This Row],[合同结束日期]]-表1[[#This Row],[合同起始日期]])/365,1)</f>
        <v>1</v>
      </c>
    </row>
    <row r="831" spans="1:20">
      <c r="A831" s="1">
        <v>41852</v>
      </c>
      <c r="B831" t="s">
        <v>185</v>
      </c>
      <c r="C831">
        <f t="shared" si="39"/>
        <v>0</v>
      </c>
      <c r="D831" t="s">
        <v>186</v>
      </c>
      <c r="E831" s="4">
        <v>264945.59999999998</v>
      </c>
      <c r="F831" s="4">
        <v>41252.029919999994</v>
      </c>
      <c r="G831" s="3">
        <v>0.15569999999999998</v>
      </c>
      <c r="H831" s="7">
        <v>8831.5199999999986</v>
      </c>
      <c r="I831" s="4">
        <v>1375.0676639999997</v>
      </c>
      <c r="J831">
        <v>30</v>
      </c>
      <c r="K831" t="s">
        <v>44</v>
      </c>
      <c r="L831" t="s">
        <v>46</v>
      </c>
      <c r="M831" t="s">
        <v>187</v>
      </c>
      <c r="N831" s="2">
        <v>41327</v>
      </c>
      <c r="O831" s="2">
        <v>42133</v>
      </c>
      <c r="P831" t="s">
        <v>24</v>
      </c>
      <c r="Q831" t="s">
        <v>25</v>
      </c>
      <c r="R831" s="5" t="str">
        <f t="shared" si="40"/>
        <v>0.15</v>
      </c>
      <c r="S831" s="6" t="str">
        <f t="shared" si="41"/>
        <v/>
      </c>
      <c r="T831">
        <f>ROUND(INT(表1[[#This Row],[合同结束日期]]-表1[[#This Row],[合同起始日期]])/365,1)</f>
        <v>2.2000000000000002</v>
      </c>
    </row>
    <row r="832" spans="1:20">
      <c r="A832" s="1">
        <v>41852</v>
      </c>
      <c r="B832" t="s">
        <v>185</v>
      </c>
      <c r="C832">
        <f t="shared" si="39"/>
        <v>0</v>
      </c>
      <c r="D832" t="s">
        <v>188</v>
      </c>
      <c r="E832" s="4">
        <v>70422</v>
      </c>
      <c r="F832" s="4">
        <v>13464.686400000001</v>
      </c>
      <c r="G832" s="3">
        <v>0.19120000000000001</v>
      </c>
      <c r="H832" s="7">
        <v>1150.686274509804</v>
      </c>
      <c r="I832" s="4">
        <v>220.01121568627454</v>
      </c>
      <c r="J832">
        <v>61.199999999999996</v>
      </c>
      <c r="K832" t="s">
        <v>44</v>
      </c>
      <c r="L832" t="s">
        <v>46</v>
      </c>
      <c r="M832" t="s">
        <v>187</v>
      </c>
      <c r="N832" s="2">
        <v>41337</v>
      </c>
      <c r="O832" s="2">
        <v>42499</v>
      </c>
      <c r="P832" t="s">
        <v>24</v>
      </c>
      <c r="Q832" t="s">
        <v>65</v>
      </c>
      <c r="R832" s="5" t="str">
        <f t="shared" si="40"/>
        <v>0.12</v>
      </c>
      <c r="S832" s="6" t="str">
        <f t="shared" si="41"/>
        <v/>
      </c>
      <c r="T832">
        <f>ROUND(INT(表1[[#This Row],[合同结束日期]]-表1[[#This Row],[合同起始日期]])/365,1)</f>
        <v>3.2</v>
      </c>
    </row>
    <row r="833" spans="1:20">
      <c r="A833" s="1">
        <v>41852</v>
      </c>
      <c r="B833" t="s">
        <v>185</v>
      </c>
      <c r="C833">
        <f t="shared" si="39"/>
        <v>0</v>
      </c>
      <c r="D833" t="s">
        <v>189</v>
      </c>
      <c r="E833" s="4">
        <v>146270.39999999999</v>
      </c>
      <c r="F833" s="4">
        <v>23330.128800000002</v>
      </c>
      <c r="G833" s="3">
        <v>0.15950000000000003</v>
      </c>
      <c r="H833" s="7">
        <v>1692.9444444444446</v>
      </c>
      <c r="I833" s="4">
        <v>270.02463888888894</v>
      </c>
      <c r="J833">
        <v>86.399999999999991</v>
      </c>
      <c r="K833" t="s">
        <v>44</v>
      </c>
      <c r="L833" t="s">
        <v>46</v>
      </c>
      <c r="M833" t="s">
        <v>187</v>
      </c>
      <c r="N833" s="2">
        <v>41298</v>
      </c>
      <c r="O833" s="2">
        <v>42499</v>
      </c>
      <c r="P833" t="s">
        <v>24</v>
      </c>
      <c r="Q833" t="s">
        <v>28</v>
      </c>
      <c r="R833" s="5" t="str">
        <f t="shared" si="40"/>
        <v>0.13</v>
      </c>
      <c r="S833" s="6" t="str">
        <f t="shared" si="41"/>
        <v/>
      </c>
      <c r="T833">
        <f>ROUND(INT(表1[[#This Row],[合同结束日期]]-表1[[#This Row],[合同起始日期]])/365,1)</f>
        <v>3.3</v>
      </c>
    </row>
    <row r="834" spans="1:20">
      <c r="A834" s="1">
        <v>41852</v>
      </c>
      <c r="B834" t="s">
        <v>185</v>
      </c>
      <c r="C834">
        <f t="shared" si="39"/>
        <v>0</v>
      </c>
      <c r="D834" t="s">
        <v>190</v>
      </c>
      <c r="E834" s="4">
        <v>106693.2</v>
      </c>
      <c r="F834" s="4">
        <v>28508.423039999998</v>
      </c>
      <c r="G834" s="3">
        <v>0.26719999999999999</v>
      </c>
      <c r="H834" s="7">
        <v>1234.875</v>
      </c>
      <c r="I834" s="4">
        <v>329.95859999999999</v>
      </c>
      <c r="J834">
        <v>86.399999999999991</v>
      </c>
      <c r="K834" t="s">
        <v>44</v>
      </c>
      <c r="L834" t="s">
        <v>46</v>
      </c>
      <c r="M834" t="s">
        <v>45</v>
      </c>
      <c r="N834" s="2">
        <v>41282</v>
      </c>
      <c r="O834" s="2">
        <v>43229</v>
      </c>
      <c r="P834" t="s">
        <v>24</v>
      </c>
      <c r="Q834" t="s">
        <v>59</v>
      </c>
      <c r="R834" s="5" t="str">
        <f t="shared" si="40"/>
        <v>0.16</v>
      </c>
      <c r="S834" s="6" t="str">
        <f t="shared" si="41"/>
        <v/>
      </c>
      <c r="T834">
        <f>ROUND(INT(表1[[#This Row],[合同结束日期]]-表1[[#This Row],[合同起始日期]])/365,1)</f>
        <v>5.3</v>
      </c>
    </row>
    <row r="835" spans="1:20">
      <c r="A835" s="1">
        <v>41852</v>
      </c>
      <c r="B835" t="s">
        <v>185</v>
      </c>
      <c r="C835">
        <f t="shared" si="39"/>
        <v>0</v>
      </c>
      <c r="D835" t="s">
        <v>250</v>
      </c>
      <c r="E835" s="4">
        <v>111538.8</v>
      </c>
      <c r="F835" s="4">
        <v>32602.791239999999</v>
      </c>
      <c r="G835" s="3">
        <v>0.2923</v>
      </c>
      <c r="H835" s="7">
        <v>649.99300699300704</v>
      </c>
      <c r="I835" s="4">
        <v>189.99295594405595</v>
      </c>
      <c r="J835">
        <v>171.6</v>
      </c>
      <c r="K835" t="s">
        <v>60</v>
      </c>
      <c r="L835" t="s">
        <v>116</v>
      </c>
      <c r="M835" t="s">
        <v>251</v>
      </c>
      <c r="N835" s="2">
        <v>41423</v>
      </c>
      <c r="O835" s="2">
        <v>42182</v>
      </c>
      <c r="P835" t="s">
        <v>24</v>
      </c>
      <c r="Q835" t="s">
        <v>83</v>
      </c>
      <c r="R835" s="5" t="str">
        <f t="shared" si="40"/>
        <v>0.14</v>
      </c>
      <c r="S835" s="6" t="str">
        <f t="shared" si="41"/>
        <v/>
      </c>
      <c r="T835">
        <f>ROUND(INT(表1[[#This Row],[合同结束日期]]-表1[[#This Row],[合同起始日期]])/365,1)</f>
        <v>2.1</v>
      </c>
    </row>
    <row r="836" spans="1:20">
      <c r="A836" s="1">
        <v>41852</v>
      </c>
      <c r="B836" t="s">
        <v>185</v>
      </c>
      <c r="C836">
        <f t="shared" si="39"/>
        <v>0</v>
      </c>
      <c r="D836" t="s">
        <v>252</v>
      </c>
      <c r="E836" s="4">
        <v>175423.08000000002</v>
      </c>
      <c r="F836" s="4">
        <v>34049.619827999995</v>
      </c>
      <c r="G836" s="3">
        <v>0.19409999999999997</v>
      </c>
      <c r="H836" s="7">
        <v>849.91802325581398</v>
      </c>
      <c r="I836" s="4">
        <v>164.96908831395345</v>
      </c>
      <c r="J836">
        <v>206.4</v>
      </c>
      <c r="K836" t="s">
        <v>44</v>
      </c>
      <c r="L836" t="s">
        <v>46</v>
      </c>
      <c r="M836" t="s">
        <v>45</v>
      </c>
      <c r="N836" s="2">
        <v>41409</v>
      </c>
      <c r="O836" s="2">
        <v>42929</v>
      </c>
      <c r="P836" t="s">
        <v>24</v>
      </c>
      <c r="Q836" t="s">
        <v>19</v>
      </c>
      <c r="R836" s="5" t="str">
        <f t="shared" si="40"/>
        <v>0.1</v>
      </c>
      <c r="S836" s="6" t="str">
        <f t="shared" si="41"/>
        <v/>
      </c>
      <c r="T836">
        <f>ROUND(INT(表1[[#This Row],[合同结束日期]]-表1[[#This Row],[合同起始日期]])/365,1)</f>
        <v>4.2</v>
      </c>
    </row>
    <row r="837" spans="1:20">
      <c r="A837" s="1">
        <v>41852</v>
      </c>
      <c r="B837" t="s">
        <v>185</v>
      </c>
      <c r="C837">
        <f t="shared" si="39"/>
        <v>0</v>
      </c>
      <c r="D837" t="s">
        <v>281</v>
      </c>
      <c r="E837" s="4">
        <v>110830.08</v>
      </c>
      <c r="F837" s="4">
        <v>52267.46572800001</v>
      </c>
      <c r="G837" s="3">
        <v>0.47160000000000007</v>
      </c>
      <c r="H837" s="7">
        <v>510.26740331491715</v>
      </c>
      <c r="I837" s="4">
        <v>240.64210740331498</v>
      </c>
      <c r="J837">
        <v>217.2</v>
      </c>
      <c r="K837" t="s">
        <v>60</v>
      </c>
      <c r="L837" t="s">
        <v>116</v>
      </c>
      <c r="M837" t="s">
        <v>145</v>
      </c>
      <c r="N837" s="2">
        <v>41456</v>
      </c>
      <c r="O837" s="2">
        <v>42245</v>
      </c>
      <c r="P837" t="s">
        <v>24</v>
      </c>
      <c r="Q837" t="s">
        <v>83</v>
      </c>
      <c r="R837" s="5" t="str">
        <f t="shared" si="40"/>
        <v>0.14</v>
      </c>
      <c r="S837" s="6" t="str">
        <f t="shared" si="41"/>
        <v/>
      </c>
      <c r="T837">
        <f>ROUND(INT(表1[[#This Row],[合同结束日期]]-表1[[#This Row],[合同起始日期]])/365,1)</f>
        <v>2.2000000000000002</v>
      </c>
    </row>
    <row r="838" spans="1:20">
      <c r="A838" s="1">
        <v>41852</v>
      </c>
      <c r="B838" t="s">
        <v>185</v>
      </c>
      <c r="C838">
        <f t="shared" si="39"/>
        <v>0</v>
      </c>
      <c r="D838" t="s">
        <v>253</v>
      </c>
      <c r="E838" s="4">
        <v>81067.439999999988</v>
      </c>
      <c r="F838" s="4">
        <v>29978.739312000002</v>
      </c>
      <c r="G838" s="3">
        <v>0.36980000000000007</v>
      </c>
      <c r="H838" s="7">
        <v>527.78281249999998</v>
      </c>
      <c r="I838" s="4">
        <v>195.17408406250001</v>
      </c>
      <c r="J838">
        <v>153.6</v>
      </c>
      <c r="K838" t="s">
        <v>60</v>
      </c>
      <c r="L838" t="s">
        <v>116</v>
      </c>
      <c r="M838" t="s">
        <v>145</v>
      </c>
      <c r="N838" s="2">
        <v>41456</v>
      </c>
      <c r="O838" s="2">
        <v>42231</v>
      </c>
      <c r="P838" t="s">
        <v>18</v>
      </c>
      <c r="Q838" t="s">
        <v>25</v>
      </c>
      <c r="R838" s="5" t="str">
        <f t="shared" si="40"/>
        <v>0.15</v>
      </c>
      <c r="S838" s="6" t="str">
        <f t="shared" si="41"/>
        <v/>
      </c>
      <c r="T838">
        <f>ROUND(INT(表1[[#This Row],[合同结束日期]]-表1[[#This Row],[合同起始日期]])/365,1)</f>
        <v>2.1</v>
      </c>
    </row>
    <row r="839" spans="1:20">
      <c r="A839" s="1">
        <v>41852</v>
      </c>
      <c r="B839" t="s">
        <v>185</v>
      </c>
      <c r="C839">
        <f t="shared" si="39"/>
        <v>0</v>
      </c>
      <c r="D839" t="s">
        <v>191</v>
      </c>
      <c r="E839" s="4">
        <v>39501</v>
      </c>
      <c r="F839" s="4">
        <v>19438.4421</v>
      </c>
      <c r="G839" s="3">
        <v>0.49209999999999998</v>
      </c>
      <c r="H839" s="7">
        <v>548.625</v>
      </c>
      <c r="I839" s="4">
        <v>269.9783625</v>
      </c>
      <c r="J839">
        <v>72</v>
      </c>
      <c r="K839" t="s">
        <v>11</v>
      </c>
      <c r="L839" t="s">
        <v>12</v>
      </c>
      <c r="M839" t="s">
        <v>10</v>
      </c>
      <c r="N839" s="2">
        <v>41284</v>
      </c>
      <c r="O839" s="2">
        <v>42133</v>
      </c>
      <c r="P839" t="s">
        <v>24</v>
      </c>
      <c r="Q839" t="s">
        <v>59</v>
      </c>
      <c r="R839" s="5" t="str">
        <f t="shared" si="40"/>
        <v>0.16</v>
      </c>
      <c r="S839" s="6" t="str">
        <f t="shared" si="41"/>
        <v/>
      </c>
      <c r="T839">
        <f>ROUND(INT(表1[[#This Row],[合同结束日期]]-表1[[#This Row],[合同起始日期]])/365,1)</f>
        <v>2.2999999999999998</v>
      </c>
    </row>
    <row r="840" spans="1:20">
      <c r="A840" s="1">
        <v>41852</v>
      </c>
      <c r="B840" t="s">
        <v>185</v>
      </c>
      <c r="C840">
        <f t="shared" si="39"/>
        <v>0</v>
      </c>
      <c r="D840" t="s">
        <v>192</v>
      </c>
      <c r="E840" s="4">
        <v>167017.67999999996</v>
      </c>
      <c r="F840" s="4">
        <v>34205.220863999995</v>
      </c>
      <c r="G840" s="3">
        <v>0.20480000000000001</v>
      </c>
      <c r="H840" s="7">
        <v>1465.0673684210524</v>
      </c>
      <c r="I840" s="4">
        <v>300.04579705263154</v>
      </c>
      <c r="J840">
        <v>114</v>
      </c>
      <c r="K840" t="s">
        <v>11</v>
      </c>
      <c r="L840" t="s">
        <v>12</v>
      </c>
      <c r="M840" t="s">
        <v>193</v>
      </c>
      <c r="N840" s="2">
        <v>41358</v>
      </c>
      <c r="O840" s="2">
        <v>42133</v>
      </c>
      <c r="P840" t="s">
        <v>24</v>
      </c>
      <c r="Q840" t="s">
        <v>59</v>
      </c>
      <c r="R840" s="5" t="str">
        <f t="shared" si="40"/>
        <v>0.16</v>
      </c>
      <c r="S840" s="6" t="str">
        <f t="shared" si="41"/>
        <v/>
      </c>
      <c r="T840">
        <f>ROUND(INT(表1[[#This Row],[合同结束日期]]-表1[[#This Row],[合同起始日期]])/365,1)</f>
        <v>2.1</v>
      </c>
    </row>
    <row r="841" spans="1:20">
      <c r="A841" s="1">
        <v>41852</v>
      </c>
      <c r="B841" t="s">
        <v>185</v>
      </c>
      <c r="C841">
        <f t="shared" si="39"/>
        <v>0</v>
      </c>
      <c r="D841" t="s">
        <v>194</v>
      </c>
      <c r="E841" s="4">
        <v>283275.59999999998</v>
      </c>
      <c r="F841" s="4">
        <v>46088.940119999992</v>
      </c>
      <c r="G841" s="3">
        <v>0.16269999999999998</v>
      </c>
      <c r="H841" s="7">
        <v>1967.1916666666666</v>
      </c>
      <c r="I841" s="4">
        <v>320.06208416666664</v>
      </c>
      <c r="J841">
        <v>144</v>
      </c>
      <c r="K841" t="s">
        <v>66</v>
      </c>
      <c r="L841" t="s">
        <v>66</v>
      </c>
      <c r="M841" t="s">
        <v>66</v>
      </c>
      <c r="N841" s="2">
        <v>41347</v>
      </c>
      <c r="O841" s="2">
        <v>42133</v>
      </c>
      <c r="P841" t="s">
        <v>24</v>
      </c>
      <c r="Q841" t="s">
        <v>195</v>
      </c>
      <c r="R841" s="5" t="str">
        <f t="shared" si="40"/>
        <v>0.09</v>
      </c>
      <c r="S841" s="6" t="str">
        <f t="shared" si="41"/>
        <v>0.</v>
      </c>
      <c r="T841">
        <f>ROUND(INT(表1[[#This Row],[合同结束日期]]-表1[[#This Row],[合同起始日期]])/365,1)</f>
        <v>2.2000000000000002</v>
      </c>
    </row>
    <row r="842" spans="1:20">
      <c r="A842" s="1">
        <v>41852</v>
      </c>
      <c r="B842" t="s">
        <v>185</v>
      </c>
      <c r="C842">
        <f t="shared" si="39"/>
        <v>0</v>
      </c>
      <c r="D842" t="s">
        <v>196</v>
      </c>
      <c r="E842" s="4">
        <v>207609.84000000005</v>
      </c>
      <c r="F842" s="4">
        <v>49369.619952000008</v>
      </c>
      <c r="G842" s="3">
        <v>0.23779999999999998</v>
      </c>
      <c r="H842" s="7">
        <v>925.17754010695205</v>
      </c>
      <c r="I842" s="4">
        <v>220.00721903743317</v>
      </c>
      <c r="J842">
        <v>224.4</v>
      </c>
      <c r="K842" t="s">
        <v>60</v>
      </c>
      <c r="L842" t="s">
        <v>61</v>
      </c>
      <c r="M842" t="s">
        <v>197</v>
      </c>
      <c r="N842" s="2">
        <v>41284</v>
      </c>
      <c r="O842" s="2">
        <v>42499</v>
      </c>
      <c r="P842" t="s">
        <v>24</v>
      </c>
      <c r="Q842" t="s">
        <v>28</v>
      </c>
      <c r="R842" s="5" t="str">
        <f t="shared" si="40"/>
        <v>0.13</v>
      </c>
      <c r="S842" s="6" t="str">
        <f t="shared" si="41"/>
        <v/>
      </c>
      <c r="T842">
        <f>ROUND(INT(表1[[#This Row],[合同结束日期]]-表1[[#This Row],[合同起始日期]])/365,1)</f>
        <v>3.3</v>
      </c>
    </row>
    <row r="843" spans="1:20">
      <c r="A843" s="1">
        <v>41852</v>
      </c>
      <c r="B843" t="s">
        <v>185</v>
      </c>
      <c r="C843">
        <f t="shared" si="39"/>
        <v>0</v>
      </c>
      <c r="D843" t="s">
        <v>198</v>
      </c>
      <c r="E843" s="4">
        <v>49282.799999999996</v>
      </c>
      <c r="F843" s="4">
        <v>19141.43952</v>
      </c>
      <c r="G843" s="3">
        <v>0.38840000000000002</v>
      </c>
      <c r="H843" s="7">
        <v>746.70909090909083</v>
      </c>
      <c r="I843" s="4">
        <v>290.0218109090909</v>
      </c>
      <c r="J843">
        <v>66</v>
      </c>
      <c r="K843" t="s">
        <v>66</v>
      </c>
      <c r="L843" t="s">
        <v>66</v>
      </c>
      <c r="M843" t="s">
        <v>66</v>
      </c>
      <c r="N843" s="2">
        <v>41283</v>
      </c>
      <c r="O843" s="2">
        <v>42133</v>
      </c>
      <c r="P843" t="s">
        <v>24</v>
      </c>
      <c r="Q843" t="s">
        <v>25</v>
      </c>
      <c r="R843" s="5" t="str">
        <f t="shared" si="40"/>
        <v>0.15</v>
      </c>
      <c r="S843" s="6" t="str">
        <f t="shared" si="41"/>
        <v/>
      </c>
      <c r="T843">
        <f>ROUND(INT(表1[[#This Row],[合同结束日期]]-表1[[#This Row],[合同起始日期]])/365,1)</f>
        <v>2.2999999999999998</v>
      </c>
    </row>
    <row r="844" spans="1:20">
      <c r="A844" s="1">
        <v>41852</v>
      </c>
      <c r="B844" t="s">
        <v>185</v>
      </c>
      <c r="C844">
        <f t="shared" si="39"/>
        <v>0</v>
      </c>
      <c r="D844" t="s">
        <v>199</v>
      </c>
      <c r="E844" s="4">
        <v>207944.99999999997</v>
      </c>
      <c r="F844" s="4">
        <v>19442.857499999998</v>
      </c>
      <c r="G844" s="3">
        <v>9.35E-2</v>
      </c>
      <c r="H844" s="7">
        <v>3209.0277777777774</v>
      </c>
      <c r="I844" s="4">
        <v>300.04409722222221</v>
      </c>
      <c r="J844">
        <v>64.8</v>
      </c>
      <c r="K844" t="s">
        <v>44</v>
      </c>
      <c r="L844" t="s">
        <v>46</v>
      </c>
      <c r="M844" t="s">
        <v>187</v>
      </c>
      <c r="N844" s="2">
        <v>41332</v>
      </c>
      <c r="O844" s="2">
        <v>42499</v>
      </c>
      <c r="P844" t="s">
        <v>14</v>
      </c>
      <c r="Q844" t="s">
        <v>37</v>
      </c>
      <c r="R844" s="5" t="str">
        <f t="shared" si="40"/>
        <v>0.</v>
      </c>
      <c r="S844" s="6" t="str">
        <f t="shared" si="41"/>
        <v/>
      </c>
      <c r="T844">
        <f>ROUND(INT(表1[[#This Row],[合同结束日期]]-表1[[#This Row],[合同起始日期]])/365,1)</f>
        <v>3.2</v>
      </c>
    </row>
    <row r="845" spans="1:20">
      <c r="A845" s="1">
        <v>41852</v>
      </c>
      <c r="B845" t="s">
        <v>185</v>
      </c>
      <c r="C845">
        <f t="shared" si="39"/>
        <v>0</v>
      </c>
      <c r="D845" t="s">
        <v>200</v>
      </c>
      <c r="E845" s="4">
        <v>105981.936</v>
      </c>
      <c r="F845" s="4">
        <v>18292.482153599998</v>
      </c>
      <c r="G845" s="3">
        <v>0.17259999999999998</v>
      </c>
      <c r="H845" s="7">
        <v>2207.9569999999999</v>
      </c>
      <c r="I845" s="4">
        <v>381.09337819999996</v>
      </c>
      <c r="J845">
        <v>48</v>
      </c>
      <c r="K845" t="s">
        <v>44</v>
      </c>
      <c r="L845" t="s">
        <v>46</v>
      </c>
      <c r="M845" t="s">
        <v>187</v>
      </c>
      <c r="N845" s="2">
        <v>41281</v>
      </c>
      <c r="O845" s="2">
        <v>42133</v>
      </c>
      <c r="P845" t="s">
        <v>24</v>
      </c>
      <c r="Q845" t="s">
        <v>25</v>
      </c>
      <c r="R845" s="5" t="str">
        <f t="shared" si="40"/>
        <v>0.15</v>
      </c>
      <c r="S845" s="6" t="str">
        <f t="shared" si="41"/>
        <v/>
      </c>
      <c r="T845">
        <f>ROUND(INT(表1[[#This Row],[合同结束日期]]-表1[[#This Row],[合同起始日期]])/365,1)</f>
        <v>2.2999999999999998</v>
      </c>
    </row>
    <row r="846" spans="1:20">
      <c r="A846" s="1">
        <v>41852</v>
      </c>
      <c r="B846" t="s">
        <v>185</v>
      </c>
      <c r="C846">
        <f t="shared" si="39"/>
        <v>0</v>
      </c>
      <c r="D846" t="s">
        <v>201</v>
      </c>
      <c r="E846" s="4">
        <v>237639.59999999998</v>
      </c>
      <c r="F846" s="4">
        <v>32604.153120000003</v>
      </c>
      <c r="G846" s="3">
        <v>0.13720000000000002</v>
      </c>
      <c r="H846" s="7">
        <v>1311.476821192053</v>
      </c>
      <c r="I846" s="4">
        <v>179.93461986754969</v>
      </c>
      <c r="J846">
        <v>181.2</v>
      </c>
      <c r="K846" t="s">
        <v>44</v>
      </c>
      <c r="L846" t="s">
        <v>72</v>
      </c>
      <c r="M846" t="s">
        <v>71</v>
      </c>
      <c r="N846" s="2">
        <v>41329</v>
      </c>
      <c r="O846" s="2">
        <v>43229</v>
      </c>
      <c r="P846" t="s">
        <v>24</v>
      </c>
      <c r="Q846" t="s">
        <v>19</v>
      </c>
      <c r="R846" s="5" t="str">
        <f t="shared" si="40"/>
        <v>0.1</v>
      </c>
      <c r="S846" s="6" t="str">
        <f t="shared" si="41"/>
        <v/>
      </c>
      <c r="T846">
        <f>ROUND(INT(表1[[#This Row],[合同结束日期]]-表1[[#This Row],[合同起始日期]])/365,1)</f>
        <v>5.2</v>
      </c>
    </row>
    <row r="847" spans="1:20">
      <c r="A847" s="1">
        <v>41852</v>
      </c>
      <c r="B847" t="s">
        <v>185</v>
      </c>
      <c r="C847">
        <f t="shared" si="39"/>
        <v>0</v>
      </c>
      <c r="D847" t="s">
        <v>202</v>
      </c>
      <c r="E847" s="4">
        <v>165491.22</v>
      </c>
      <c r="F847" s="4">
        <v>22639.198896000002</v>
      </c>
      <c r="G847" s="3">
        <v>0.1368</v>
      </c>
      <c r="H847" s="7">
        <v>1863.6398648648649</v>
      </c>
      <c r="I847" s="4">
        <v>254.94593351351355</v>
      </c>
      <c r="J847">
        <v>88.8</v>
      </c>
      <c r="K847" t="s">
        <v>44</v>
      </c>
      <c r="L847" t="s">
        <v>46</v>
      </c>
      <c r="M847" t="s">
        <v>45</v>
      </c>
      <c r="N847" s="2">
        <v>41335</v>
      </c>
      <c r="O847" s="2">
        <v>43229</v>
      </c>
      <c r="P847" t="s">
        <v>24</v>
      </c>
      <c r="Q847" t="s">
        <v>48</v>
      </c>
      <c r="R847" s="5" t="str">
        <f t="shared" si="40"/>
        <v>0.11</v>
      </c>
      <c r="S847" s="6" t="str">
        <f t="shared" si="41"/>
        <v/>
      </c>
      <c r="T847">
        <f>ROUND(INT(表1[[#This Row],[合同结束日期]]-表1[[#This Row],[合同起始日期]])/365,1)</f>
        <v>5.2</v>
      </c>
    </row>
    <row r="848" spans="1:20">
      <c r="A848" s="1">
        <v>41852</v>
      </c>
      <c r="B848" t="s">
        <v>185</v>
      </c>
      <c r="C848">
        <f t="shared" si="39"/>
        <v>0</v>
      </c>
      <c r="D848" t="s">
        <v>203</v>
      </c>
      <c r="E848" s="4">
        <v>70944</v>
      </c>
      <c r="F848" s="4">
        <v>16558.329600000001</v>
      </c>
      <c r="G848" s="3">
        <v>0.23340000000000002</v>
      </c>
      <c r="H848" s="7">
        <v>1285.217391304348</v>
      </c>
      <c r="I848" s="4">
        <v>299.96973913043485</v>
      </c>
      <c r="J848">
        <v>55.199999999999996</v>
      </c>
      <c r="K848" t="s">
        <v>44</v>
      </c>
      <c r="L848" t="s">
        <v>46</v>
      </c>
      <c r="M848" t="s">
        <v>187</v>
      </c>
      <c r="N848" s="2">
        <v>41304</v>
      </c>
      <c r="O848" s="2">
        <v>42133</v>
      </c>
      <c r="P848" t="s">
        <v>24</v>
      </c>
      <c r="Q848" t="s">
        <v>28</v>
      </c>
      <c r="R848" s="5" t="str">
        <f t="shared" si="40"/>
        <v>0.13</v>
      </c>
      <c r="S848" s="6" t="str">
        <f t="shared" si="41"/>
        <v/>
      </c>
      <c r="T848">
        <f>ROUND(INT(表1[[#This Row],[合同结束日期]]-表1[[#This Row],[合同起始日期]])/365,1)</f>
        <v>2.2999999999999998</v>
      </c>
    </row>
    <row r="849" spans="1:20">
      <c r="A849" s="1">
        <v>41852</v>
      </c>
      <c r="B849" t="s">
        <v>185</v>
      </c>
      <c r="C849">
        <f t="shared" si="39"/>
        <v>0</v>
      </c>
      <c r="D849" t="s">
        <v>204</v>
      </c>
      <c r="E849" s="4">
        <v>158312.4</v>
      </c>
      <c r="F849" s="4">
        <v>64227.340680000001</v>
      </c>
      <c r="G849" s="3">
        <v>0.40570000000000001</v>
      </c>
      <c r="H849" s="7">
        <v>295.8004484304933</v>
      </c>
      <c r="I849" s="4">
        <v>120.00624192825114</v>
      </c>
      <c r="J849">
        <v>535.19999999999993</v>
      </c>
      <c r="K849" t="s">
        <v>44</v>
      </c>
      <c r="L849" t="s">
        <v>72</v>
      </c>
      <c r="M849" t="s">
        <v>71</v>
      </c>
      <c r="N849" s="2">
        <v>41374</v>
      </c>
      <c r="O849" s="2">
        <v>43229</v>
      </c>
      <c r="P849" t="s">
        <v>24</v>
      </c>
      <c r="Q849" t="s">
        <v>42</v>
      </c>
      <c r="R849" s="5" t="str">
        <f t="shared" si="40"/>
        <v>0.08</v>
      </c>
      <c r="S849" s="6" t="str">
        <f t="shared" si="41"/>
        <v/>
      </c>
      <c r="T849">
        <f>ROUND(INT(表1[[#This Row],[合同结束日期]]-表1[[#This Row],[合同起始日期]])/365,1)</f>
        <v>5.0999999999999996</v>
      </c>
    </row>
    <row r="850" spans="1:20">
      <c r="A850" s="1">
        <v>41852</v>
      </c>
      <c r="B850" t="s">
        <v>185</v>
      </c>
      <c r="C850">
        <f t="shared" si="39"/>
        <v>0</v>
      </c>
      <c r="D850" t="s">
        <v>206</v>
      </c>
      <c r="E850" s="4">
        <v>558534</v>
      </c>
      <c r="F850" s="4">
        <v>73614.781199999998</v>
      </c>
      <c r="G850" s="3">
        <v>0.1318</v>
      </c>
      <c r="H850" s="7">
        <v>986.1122881355933</v>
      </c>
      <c r="I850" s="4">
        <v>129.96959957627118</v>
      </c>
      <c r="J850">
        <v>566.4</v>
      </c>
      <c r="K850" t="s">
        <v>44</v>
      </c>
      <c r="L850" t="s">
        <v>72</v>
      </c>
      <c r="M850" t="s">
        <v>71</v>
      </c>
      <c r="N850" s="2">
        <v>41334</v>
      </c>
      <c r="O850" s="2">
        <v>43249</v>
      </c>
      <c r="P850" t="s">
        <v>24</v>
      </c>
      <c r="Q850" t="s">
        <v>42</v>
      </c>
      <c r="R850" s="5" t="str">
        <f t="shared" si="40"/>
        <v>0.08</v>
      </c>
      <c r="S850" s="6" t="str">
        <f t="shared" si="41"/>
        <v/>
      </c>
      <c r="T850">
        <f>ROUND(INT(表1[[#This Row],[合同结束日期]]-表1[[#This Row],[合同起始日期]])/365,1)</f>
        <v>5.2</v>
      </c>
    </row>
    <row r="851" spans="1:20">
      <c r="A851" s="1">
        <v>41852</v>
      </c>
      <c r="B851" t="s">
        <v>185</v>
      </c>
      <c r="C851">
        <f t="shared" si="39"/>
        <v>0</v>
      </c>
      <c r="D851" t="s">
        <v>207</v>
      </c>
      <c r="E851" s="4">
        <v>821438.41200000001</v>
      </c>
      <c r="F851" s="4">
        <v>41071.920599999998</v>
      </c>
      <c r="G851" s="3">
        <v>4.9999999999999996E-2</v>
      </c>
      <c r="H851" s="7">
        <v>1882.651292629263</v>
      </c>
      <c r="I851" s="4">
        <v>94.13256463146314</v>
      </c>
      <c r="J851">
        <v>436.32</v>
      </c>
      <c r="K851" t="s">
        <v>44</v>
      </c>
      <c r="L851" t="s">
        <v>72</v>
      </c>
      <c r="M851" t="s">
        <v>126</v>
      </c>
      <c r="N851" s="2">
        <v>41379</v>
      </c>
      <c r="O851" s="2">
        <v>46947</v>
      </c>
      <c r="P851" t="s">
        <v>18</v>
      </c>
      <c r="Q851" t="s">
        <v>208</v>
      </c>
      <c r="R851" s="5" t="str">
        <f t="shared" si="40"/>
        <v>0.05</v>
      </c>
      <c r="S851" s="6" t="str">
        <f t="shared" si="41"/>
        <v/>
      </c>
      <c r="T851">
        <f>ROUND(INT(表1[[#This Row],[合同结束日期]]-表1[[#This Row],[合同起始日期]])/365,1)</f>
        <v>15.3</v>
      </c>
    </row>
    <row r="852" spans="1:20">
      <c r="A852" s="1">
        <v>41852</v>
      </c>
      <c r="B852" t="s">
        <v>185</v>
      </c>
      <c r="C852">
        <f t="shared" si="39"/>
        <v>0</v>
      </c>
      <c r="D852" t="s">
        <v>231</v>
      </c>
      <c r="E852" s="4">
        <v>1546377.5999999999</v>
      </c>
      <c r="F852" s="4">
        <v>115978.31999999999</v>
      </c>
      <c r="G852" s="3">
        <v>7.4999999999999997E-2</v>
      </c>
      <c r="H852" s="7">
        <v>1867.6057971014491</v>
      </c>
      <c r="I852" s="4">
        <v>140.07043478260869</v>
      </c>
      <c r="J852">
        <v>828</v>
      </c>
      <c r="K852" t="s">
        <v>44</v>
      </c>
      <c r="L852" t="s">
        <v>72</v>
      </c>
      <c r="M852" t="s">
        <v>71</v>
      </c>
      <c r="N852" s="2">
        <v>41351</v>
      </c>
      <c r="O852" s="2">
        <v>45122</v>
      </c>
      <c r="P852" t="s">
        <v>18</v>
      </c>
      <c r="Q852" t="s">
        <v>42</v>
      </c>
      <c r="R852" s="5" t="str">
        <f t="shared" si="40"/>
        <v>0.08</v>
      </c>
      <c r="S852" s="6" t="str">
        <f t="shared" si="41"/>
        <v/>
      </c>
      <c r="T852">
        <f>ROUND(INT(表1[[#This Row],[合同结束日期]]-表1[[#This Row],[合同起始日期]])/365,1)</f>
        <v>10.3</v>
      </c>
    </row>
    <row r="853" spans="1:20">
      <c r="A853" s="1">
        <v>41852</v>
      </c>
      <c r="B853" t="s">
        <v>185</v>
      </c>
      <c r="C853">
        <f t="shared" si="39"/>
        <v>0</v>
      </c>
      <c r="D853" t="s">
        <v>209</v>
      </c>
      <c r="E853" s="4">
        <v>86773.560000000012</v>
      </c>
      <c r="F853" s="4">
        <v>19498.018931999999</v>
      </c>
      <c r="G853" s="3">
        <v>0.22469999999999996</v>
      </c>
      <c r="H853" s="7">
        <v>1112.4815384615385</v>
      </c>
      <c r="I853" s="4">
        <v>249.97460169230769</v>
      </c>
      <c r="J853">
        <v>78</v>
      </c>
      <c r="K853" t="s">
        <v>60</v>
      </c>
      <c r="L853" t="s">
        <v>61</v>
      </c>
      <c r="M853" t="s">
        <v>210</v>
      </c>
      <c r="N853" s="2">
        <v>41280</v>
      </c>
      <c r="O853" s="2">
        <v>42133</v>
      </c>
      <c r="P853" t="s">
        <v>24</v>
      </c>
      <c r="Q853" t="s">
        <v>25</v>
      </c>
      <c r="R853" s="5" t="str">
        <f t="shared" si="40"/>
        <v>0.15</v>
      </c>
      <c r="S853" s="6" t="str">
        <f t="shared" si="41"/>
        <v/>
      </c>
      <c r="T853">
        <f>ROUND(INT(表1[[#This Row],[合同结束日期]]-表1[[#This Row],[合同起始日期]])/365,1)</f>
        <v>2.2999999999999998</v>
      </c>
    </row>
    <row r="854" spans="1:20">
      <c r="A854" s="1">
        <v>41852</v>
      </c>
      <c r="B854" t="s">
        <v>185</v>
      </c>
      <c r="C854">
        <f t="shared" si="39"/>
        <v>0</v>
      </c>
      <c r="D854" t="s">
        <v>342</v>
      </c>
      <c r="E854" s="4">
        <v>147906</v>
      </c>
      <c r="F854" s="4">
        <v>19730.660400000001</v>
      </c>
      <c r="G854" s="3">
        <v>0.13339999999999999</v>
      </c>
      <c r="H854" s="7">
        <v>3735</v>
      </c>
      <c r="I854" s="4">
        <v>498.24900000000002</v>
      </c>
      <c r="J854">
        <v>39.6</v>
      </c>
      <c r="K854" t="s">
        <v>44</v>
      </c>
      <c r="L854" t="s">
        <v>46</v>
      </c>
      <c r="M854" t="s">
        <v>187</v>
      </c>
      <c r="N854" s="2">
        <v>41810</v>
      </c>
      <c r="O854" s="2">
        <v>42174</v>
      </c>
      <c r="P854" t="s">
        <v>24</v>
      </c>
      <c r="Q854" t="s">
        <v>65</v>
      </c>
      <c r="R854" s="5" t="str">
        <f t="shared" si="40"/>
        <v>0.12</v>
      </c>
      <c r="S854" s="6" t="str">
        <f t="shared" si="41"/>
        <v/>
      </c>
      <c r="T854">
        <f>ROUND(INT(表1[[#This Row],[合同结束日期]]-表1[[#This Row],[合同起始日期]])/365,1)</f>
        <v>1</v>
      </c>
    </row>
    <row r="855" spans="1:20">
      <c r="A855" s="1">
        <v>41852</v>
      </c>
      <c r="B855" t="s">
        <v>185</v>
      </c>
      <c r="C855">
        <f t="shared" si="39"/>
        <v>0</v>
      </c>
      <c r="D855" t="s">
        <v>282</v>
      </c>
      <c r="E855" s="4">
        <v>34772.400000000001</v>
      </c>
      <c r="F855" s="4">
        <v>16631.638919999998</v>
      </c>
      <c r="G855" s="3">
        <v>0.47829999999999989</v>
      </c>
      <c r="H855" s="7">
        <v>689.92857142857144</v>
      </c>
      <c r="I855" s="4">
        <v>329.99283571428566</v>
      </c>
      <c r="J855">
        <v>50.4</v>
      </c>
      <c r="K855" t="s">
        <v>11</v>
      </c>
      <c r="L855" t="s">
        <v>12</v>
      </c>
      <c r="M855" t="s">
        <v>193</v>
      </c>
      <c r="N855" s="2">
        <v>41520</v>
      </c>
      <c r="O855" s="2">
        <v>42269</v>
      </c>
      <c r="P855" t="s">
        <v>24</v>
      </c>
      <c r="Q855" t="s">
        <v>59</v>
      </c>
      <c r="R855" s="5" t="str">
        <f t="shared" si="40"/>
        <v>0.16</v>
      </c>
      <c r="S855" s="6" t="str">
        <f t="shared" si="41"/>
        <v/>
      </c>
      <c r="T855">
        <f>ROUND(INT(表1[[#This Row],[合同结束日期]]-表1[[#This Row],[合同起始日期]])/365,1)</f>
        <v>2.1</v>
      </c>
    </row>
    <row r="856" spans="1:20">
      <c r="A856" s="1">
        <v>41852</v>
      </c>
      <c r="B856" t="s">
        <v>185</v>
      </c>
      <c r="C856">
        <f t="shared" si="39"/>
        <v>0</v>
      </c>
      <c r="D856" t="s">
        <v>213</v>
      </c>
      <c r="E856" s="4">
        <v>458378.63999999996</v>
      </c>
      <c r="F856" s="4">
        <v>78611.936760000011</v>
      </c>
      <c r="G856" s="3">
        <v>0.17150000000000004</v>
      </c>
      <c r="H856" s="7">
        <v>1584.9226173187833</v>
      </c>
      <c r="I856" s="4">
        <v>271.81422887017141</v>
      </c>
      <c r="J856">
        <v>289.21199999999999</v>
      </c>
      <c r="K856" t="s">
        <v>60</v>
      </c>
      <c r="L856" t="s">
        <v>61</v>
      </c>
      <c r="M856" t="s">
        <v>214</v>
      </c>
      <c r="N856" s="2">
        <v>41263</v>
      </c>
      <c r="O856" s="2">
        <v>42499</v>
      </c>
      <c r="P856" t="s">
        <v>24</v>
      </c>
      <c r="Q856" t="s">
        <v>83</v>
      </c>
      <c r="R856" s="5" t="str">
        <f t="shared" si="40"/>
        <v>0.14</v>
      </c>
      <c r="S856" s="6" t="str">
        <f t="shared" si="41"/>
        <v/>
      </c>
      <c r="T856">
        <f>ROUND(INT(表1[[#This Row],[合同结束日期]]-表1[[#This Row],[合同起始日期]])/365,1)</f>
        <v>3.4</v>
      </c>
    </row>
    <row r="857" spans="1:20">
      <c r="A857" s="1">
        <v>41852</v>
      </c>
      <c r="B857" t="s">
        <v>185</v>
      </c>
      <c r="C857">
        <f t="shared" si="39"/>
        <v>0</v>
      </c>
      <c r="D857" t="s">
        <v>215</v>
      </c>
      <c r="E857" s="4">
        <v>1682636.4</v>
      </c>
      <c r="F857" s="4">
        <v>64108.446840000004</v>
      </c>
      <c r="G857" s="3">
        <v>3.8100000000000002E-2</v>
      </c>
      <c r="H857" s="7">
        <v>8931.1910828025466</v>
      </c>
      <c r="I857" s="4">
        <v>340.27838025477706</v>
      </c>
      <c r="J857">
        <v>188.4</v>
      </c>
      <c r="K857" t="s">
        <v>66</v>
      </c>
      <c r="L857" t="s">
        <v>66</v>
      </c>
      <c r="M857" t="s">
        <v>66</v>
      </c>
      <c r="N857" s="2">
        <v>41284</v>
      </c>
      <c r="O857" s="2">
        <v>42133</v>
      </c>
      <c r="P857" t="s">
        <v>24</v>
      </c>
      <c r="Q857" t="s">
        <v>195</v>
      </c>
      <c r="R857" s="5" t="str">
        <f t="shared" si="40"/>
        <v>0.09</v>
      </c>
      <c r="S857" s="6" t="str">
        <f t="shared" si="41"/>
        <v>0.</v>
      </c>
      <c r="T857">
        <f>ROUND(INT(表1[[#This Row],[合同结束日期]]-表1[[#This Row],[合同起始日期]])/365,1)</f>
        <v>2.2999999999999998</v>
      </c>
    </row>
    <row r="858" spans="1:20">
      <c r="A858" s="1">
        <v>41852</v>
      </c>
      <c r="B858" t="s">
        <v>185</v>
      </c>
      <c r="C858">
        <f t="shared" si="39"/>
        <v>0</v>
      </c>
      <c r="D858" t="s">
        <v>216</v>
      </c>
      <c r="E858" s="4">
        <v>1629189.5999999999</v>
      </c>
      <c r="F858" s="4">
        <v>67122.611519999991</v>
      </c>
      <c r="G858" s="3">
        <v>4.1200000000000001E-2</v>
      </c>
      <c r="H858" s="7">
        <v>8485.3624999999993</v>
      </c>
      <c r="I858" s="4">
        <v>349.59693499999997</v>
      </c>
      <c r="J858">
        <v>192</v>
      </c>
      <c r="K858" t="s">
        <v>66</v>
      </c>
      <c r="L858" t="s">
        <v>66</v>
      </c>
      <c r="M858" t="s">
        <v>66</v>
      </c>
      <c r="N858" s="2">
        <v>41279</v>
      </c>
      <c r="O858" s="2">
        <v>42133</v>
      </c>
      <c r="P858" t="s">
        <v>24</v>
      </c>
      <c r="Q858" t="s">
        <v>195</v>
      </c>
      <c r="R858" s="5" t="str">
        <f t="shared" si="40"/>
        <v>0.09</v>
      </c>
      <c r="S858" s="6" t="str">
        <f t="shared" si="41"/>
        <v>0.</v>
      </c>
      <c r="T858">
        <f>ROUND(INT(表1[[#This Row],[合同结束日期]]-表1[[#This Row],[合同起始日期]])/365,1)</f>
        <v>2.2999999999999998</v>
      </c>
    </row>
    <row r="859" spans="1:20">
      <c r="A859" s="1">
        <v>41852</v>
      </c>
      <c r="B859" t="s">
        <v>185</v>
      </c>
      <c r="C859">
        <f t="shared" si="39"/>
        <v>0</v>
      </c>
      <c r="D859" t="s">
        <v>269</v>
      </c>
      <c r="E859" s="4">
        <v>1133596.08</v>
      </c>
      <c r="F859" s="4">
        <v>296775.45374399994</v>
      </c>
      <c r="G859" s="3">
        <v>0.26179999999999992</v>
      </c>
      <c r="H859" s="7">
        <v>3008.4821656050958</v>
      </c>
      <c r="I859" s="4">
        <v>787.62063095541384</v>
      </c>
      <c r="J859">
        <v>376.8</v>
      </c>
      <c r="K859" t="s">
        <v>60</v>
      </c>
      <c r="L859" t="s">
        <v>61</v>
      </c>
      <c r="M859" t="s">
        <v>234</v>
      </c>
      <c r="N859" s="2">
        <v>41291</v>
      </c>
      <c r="O859" s="2">
        <v>44407</v>
      </c>
      <c r="P859" t="s">
        <v>39</v>
      </c>
      <c r="Q859" t="s">
        <v>208</v>
      </c>
      <c r="R859" s="5" t="str">
        <f t="shared" si="40"/>
        <v>0.05</v>
      </c>
      <c r="S859" s="6" t="str">
        <f t="shared" si="41"/>
        <v/>
      </c>
      <c r="T859">
        <f>ROUND(INT(表1[[#This Row],[合同结束日期]]-表1[[#This Row],[合同起始日期]])/365,1)</f>
        <v>8.5</v>
      </c>
    </row>
    <row r="860" spans="1:20">
      <c r="A860" s="1">
        <v>41852</v>
      </c>
      <c r="B860" t="s">
        <v>185</v>
      </c>
      <c r="C860">
        <f t="shared" si="39"/>
        <v>0</v>
      </c>
      <c r="D860" t="s">
        <v>217</v>
      </c>
      <c r="E860" s="4">
        <v>187542</v>
      </c>
      <c r="F860" s="4">
        <v>20910.933000000001</v>
      </c>
      <c r="G860" s="3">
        <v>0.1115</v>
      </c>
      <c r="H860" s="7">
        <v>2332.6119402985078</v>
      </c>
      <c r="I860" s="4">
        <v>260.0862313432836</v>
      </c>
      <c r="J860">
        <v>80.399999999999991</v>
      </c>
      <c r="K860" t="s">
        <v>76</v>
      </c>
      <c r="L860" t="s">
        <v>75</v>
      </c>
      <c r="M860" t="s">
        <v>75</v>
      </c>
      <c r="N860" s="2">
        <v>41284</v>
      </c>
      <c r="O860" s="2">
        <v>42133</v>
      </c>
      <c r="P860" t="s">
        <v>14</v>
      </c>
      <c r="Q860" t="s">
        <v>37</v>
      </c>
      <c r="R860" s="5" t="str">
        <f t="shared" si="40"/>
        <v>0.</v>
      </c>
      <c r="S860" s="6" t="str">
        <f t="shared" si="41"/>
        <v/>
      </c>
      <c r="T860">
        <f>ROUND(INT(表1[[#This Row],[合同结束日期]]-表1[[#This Row],[合同起始日期]])/365,1)</f>
        <v>2.2999999999999998</v>
      </c>
    </row>
    <row r="861" spans="1:20">
      <c r="A861" s="1">
        <v>41852</v>
      </c>
      <c r="B861" t="s">
        <v>185</v>
      </c>
      <c r="C861">
        <f t="shared" si="39"/>
        <v>0</v>
      </c>
      <c r="D861" t="s">
        <v>218</v>
      </c>
      <c r="E861" s="4">
        <v>145201.19999999998</v>
      </c>
      <c r="F861" s="4">
        <v>20284.607639999998</v>
      </c>
      <c r="G861" s="3">
        <v>0.13970000000000002</v>
      </c>
      <c r="H861" s="7">
        <v>1861.5538461538458</v>
      </c>
      <c r="I861" s="4">
        <v>260.0590723076923</v>
      </c>
      <c r="J861">
        <v>78</v>
      </c>
      <c r="K861" t="s">
        <v>76</v>
      </c>
      <c r="L861" t="s">
        <v>75</v>
      </c>
      <c r="M861" t="s">
        <v>75</v>
      </c>
      <c r="N861" s="2">
        <v>41287</v>
      </c>
      <c r="O861" s="2">
        <v>42133</v>
      </c>
      <c r="P861" t="s">
        <v>14</v>
      </c>
      <c r="Q861" t="s">
        <v>37</v>
      </c>
      <c r="R861" s="5" t="str">
        <f t="shared" si="40"/>
        <v>0.</v>
      </c>
      <c r="S861" s="6" t="str">
        <f t="shared" si="41"/>
        <v/>
      </c>
      <c r="T861">
        <f>ROUND(INT(表1[[#This Row],[合同结束日期]]-表1[[#This Row],[合同起始日期]])/365,1)</f>
        <v>2.2999999999999998</v>
      </c>
    </row>
    <row r="862" spans="1:20">
      <c r="A862" s="1">
        <v>41852</v>
      </c>
      <c r="B862" t="s">
        <v>185</v>
      </c>
      <c r="C862">
        <f t="shared" si="39"/>
        <v>0</v>
      </c>
      <c r="D862" t="s">
        <v>219</v>
      </c>
      <c r="E862" s="4">
        <v>308340</v>
      </c>
      <c r="F862" s="4">
        <v>68389.812000000005</v>
      </c>
      <c r="G862" s="3">
        <v>0.22180000000000002</v>
      </c>
      <c r="H862" s="7">
        <v>2294.1964285714284</v>
      </c>
      <c r="I862" s="4">
        <v>508.85276785714285</v>
      </c>
      <c r="J862">
        <v>134.4</v>
      </c>
      <c r="K862" t="s">
        <v>60</v>
      </c>
      <c r="L862" t="s">
        <v>61</v>
      </c>
      <c r="M862" t="s">
        <v>58</v>
      </c>
      <c r="N862" s="2">
        <v>41299</v>
      </c>
      <c r="O862" s="2">
        <v>42499</v>
      </c>
      <c r="P862" t="s">
        <v>24</v>
      </c>
      <c r="Q862" t="s">
        <v>170</v>
      </c>
      <c r="R862" s="5" t="str">
        <f t="shared" si="40"/>
        <v>0.2</v>
      </c>
      <c r="S862" s="6" t="str">
        <f t="shared" si="41"/>
        <v/>
      </c>
      <c r="T862">
        <f>ROUND(INT(表1[[#This Row],[合同结束日期]]-表1[[#This Row],[合同起始日期]])/365,1)</f>
        <v>3.3</v>
      </c>
    </row>
    <row r="863" spans="1:20">
      <c r="A863" s="1">
        <v>41852</v>
      </c>
      <c r="B863" t="s">
        <v>185</v>
      </c>
      <c r="C863">
        <f t="shared" si="39"/>
        <v>0</v>
      </c>
      <c r="D863" t="s">
        <v>220</v>
      </c>
      <c r="E863" s="4">
        <v>423640.40399999998</v>
      </c>
      <c r="F863" s="4">
        <v>42533.496561599997</v>
      </c>
      <c r="G863" s="3">
        <v>0.1004</v>
      </c>
      <c r="H863" s="7">
        <v>2451.6227083333333</v>
      </c>
      <c r="I863" s="4">
        <v>246.14291991666667</v>
      </c>
      <c r="J863">
        <v>172.79999999999998</v>
      </c>
      <c r="K863" t="s">
        <v>44</v>
      </c>
      <c r="L863" t="s">
        <v>46</v>
      </c>
      <c r="M863" t="s">
        <v>45</v>
      </c>
      <c r="N863" s="2">
        <v>41333</v>
      </c>
      <c r="O863" s="2">
        <v>44325</v>
      </c>
      <c r="P863" t="s">
        <v>24</v>
      </c>
      <c r="Q863" t="s">
        <v>42</v>
      </c>
      <c r="R863" s="5" t="str">
        <f t="shared" si="40"/>
        <v>0.08</v>
      </c>
      <c r="S863" s="6" t="str">
        <f t="shared" si="41"/>
        <v/>
      </c>
      <c r="T863">
        <f>ROUND(INT(表1[[#This Row],[合同结束日期]]-表1[[#This Row],[合同起始日期]])/365,1)</f>
        <v>8.1999999999999993</v>
      </c>
    </row>
    <row r="864" spans="1:20">
      <c r="A864" s="1">
        <v>41852</v>
      </c>
      <c r="B864" t="s">
        <v>185</v>
      </c>
      <c r="C864">
        <f t="shared" si="39"/>
        <v>0</v>
      </c>
      <c r="D864" t="s">
        <v>221</v>
      </c>
      <c r="E864" s="4">
        <v>880434.6</v>
      </c>
      <c r="F864" s="4">
        <v>104155.41317999999</v>
      </c>
      <c r="G864" s="3">
        <v>0.11829999999999999</v>
      </c>
      <c r="H864" s="7">
        <v>6013.8975409836057</v>
      </c>
      <c r="I864" s="4">
        <v>711.44407909836059</v>
      </c>
      <c r="J864">
        <v>146.4</v>
      </c>
      <c r="K864" t="s">
        <v>44</v>
      </c>
      <c r="L864" t="s">
        <v>72</v>
      </c>
      <c r="M864" t="s">
        <v>126</v>
      </c>
      <c r="N864" s="2">
        <v>41333</v>
      </c>
      <c r="O864" s="2">
        <v>42499</v>
      </c>
      <c r="P864" t="s">
        <v>24</v>
      </c>
      <c r="Q864" t="s">
        <v>48</v>
      </c>
      <c r="R864" s="5" t="str">
        <f t="shared" si="40"/>
        <v>0.11</v>
      </c>
      <c r="S864" s="6" t="str">
        <f t="shared" si="41"/>
        <v/>
      </c>
      <c r="T864">
        <f>ROUND(INT(表1[[#This Row],[合同结束日期]]-表1[[#This Row],[合同起始日期]])/365,1)</f>
        <v>3.2</v>
      </c>
    </row>
    <row r="865" spans="1:20">
      <c r="A865" s="1">
        <v>41852</v>
      </c>
      <c r="B865" t="s">
        <v>185</v>
      </c>
      <c r="C865">
        <f t="shared" si="39"/>
        <v>0</v>
      </c>
      <c r="D865" t="s">
        <v>222</v>
      </c>
      <c r="E865" s="4">
        <v>402572.39999999997</v>
      </c>
      <c r="F865" s="4">
        <v>46255.568760000002</v>
      </c>
      <c r="G865" s="3">
        <v>0.11490000000000002</v>
      </c>
      <c r="H865" s="7">
        <v>2008.8443113772453</v>
      </c>
      <c r="I865" s="4">
        <v>230.81621137724551</v>
      </c>
      <c r="J865">
        <v>200.4</v>
      </c>
      <c r="K865" t="s">
        <v>44</v>
      </c>
      <c r="L865" t="s">
        <v>72</v>
      </c>
      <c r="M865" t="s">
        <v>126</v>
      </c>
      <c r="N865" s="2">
        <v>41263</v>
      </c>
      <c r="O865" s="2">
        <v>43229</v>
      </c>
      <c r="P865" t="s">
        <v>24</v>
      </c>
      <c r="Q865" t="s">
        <v>123</v>
      </c>
      <c r="R865" s="5" t="str">
        <f t="shared" si="40"/>
        <v>0.09</v>
      </c>
      <c r="S865" s="6" t="str">
        <f t="shared" si="41"/>
        <v/>
      </c>
      <c r="T865">
        <f>ROUND(INT(表1[[#This Row],[合同结束日期]]-表1[[#This Row],[合同起始日期]])/365,1)</f>
        <v>5.4</v>
      </c>
    </row>
    <row r="866" spans="1:20">
      <c r="A866" s="1">
        <v>41852</v>
      </c>
      <c r="B866" t="s">
        <v>185</v>
      </c>
      <c r="C866">
        <f t="shared" si="39"/>
        <v>0</v>
      </c>
      <c r="D866" t="s">
        <v>223</v>
      </c>
      <c r="E866" s="4">
        <v>550155</v>
      </c>
      <c r="F866" s="4">
        <v>56115.810000000005</v>
      </c>
      <c r="G866" s="3">
        <v>0.10200000000000001</v>
      </c>
      <c r="H866" s="7">
        <v>2269.6163366336636</v>
      </c>
      <c r="I866" s="4">
        <v>231.50086633663369</v>
      </c>
      <c r="J866">
        <v>242.39999999999998</v>
      </c>
      <c r="K866" t="s">
        <v>44</v>
      </c>
      <c r="L866" t="s">
        <v>72</v>
      </c>
      <c r="M866" t="s">
        <v>126</v>
      </c>
      <c r="N866" s="2">
        <v>41331</v>
      </c>
      <c r="O866" s="2">
        <v>44325</v>
      </c>
      <c r="P866" t="s">
        <v>24</v>
      </c>
      <c r="Q866" t="s">
        <v>42</v>
      </c>
      <c r="R866" s="5" t="str">
        <f t="shared" si="40"/>
        <v>0.08</v>
      </c>
      <c r="S866" s="6" t="str">
        <f t="shared" si="41"/>
        <v/>
      </c>
      <c r="T866">
        <f>ROUND(INT(表1[[#This Row],[合同结束日期]]-表1[[#This Row],[合同起始日期]])/365,1)</f>
        <v>8.1999999999999993</v>
      </c>
    </row>
    <row r="867" spans="1:20">
      <c r="A867" s="1">
        <v>41852</v>
      </c>
      <c r="B867" t="s">
        <v>185</v>
      </c>
      <c r="C867">
        <f t="shared" si="39"/>
        <v>0</v>
      </c>
      <c r="D867" t="s">
        <v>232</v>
      </c>
      <c r="E867" s="4">
        <v>372000</v>
      </c>
      <c r="F867" s="4">
        <v>50210.84304</v>
      </c>
      <c r="G867" s="3">
        <v>0.13497538451612903</v>
      </c>
      <c r="H867" s="7">
        <v>1000.2581311306144</v>
      </c>
      <c r="I867" s="4">
        <v>135.01022586473928</v>
      </c>
      <c r="J867">
        <v>371.904</v>
      </c>
      <c r="K867" t="s">
        <v>44</v>
      </c>
      <c r="L867" t="s">
        <v>72</v>
      </c>
      <c r="M867" t="s">
        <v>126</v>
      </c>
      <c r="N867" s="2">
        <v>41337</v>
      </c>
      <c r="O867" s="2">
        <v>46917</v>
      </c>
      <c r="P867" t="s">
        <v>24</v>
      </c>
      <c r="Q867">
        <v>0.08</v>
      </c>
      <c r="R867" s="5">
        <f t="shared" si="40"/>
        <v>0.08</v>
      </c>
      <c r="S867" s="6" t="str">
        <f t="shared" si="41"/>
        <v/>
      </c>
      <c r="T867">
        <f>ROUND(INT(表1[[#This Row],[合同结束日期]]-表1[[#This Row],[合同起始日期]])/365,1)</f>
        <v>15.3</v>
      </c>
    </row>
    <row r="868" spans="1:20">
      <c r="A868" s="1">
        <v>41852</v>
      </c>
      <c r="B868" t="s">
        <v>185</v>
      </c>
      <c r="C868">
        <f t="shared" si="39"/>
        <v>0</v>
      </c>
      <c r="D868" t="s">
        <v>274</v>
      </c>
      <c r="E868" s="4">
        <v>187044</v>
      </c>
      <c r="F868" s="4">
        <v>30450.763199999998</v>
      </c>
      <c r="G868" s="3">
        <v>0.1628</v>
      </c>
      <c r="H868" s="7">
        <v>1658.1914893617022</v>
      </c>
      <c r="I868" s="4">
        <v>269.95357446808509</v>
      </c>
      <c r="J868">
        <v>112.8</v>
      </c>
      <c r="K868" t="s">
        <v>66</v>
      </c>
      <c r="L868" t="s">
        <v>66</v>
      </c>
      <c r="M868" t="s">
        <v>66</v>
      </c>
      <c r="N868" s="2">
        <v>41520</v>
      </c>
      <c r="O868" s="2">
        <v>42294</v>
      </c>
      <c r="P868" t="s">
        <v>24</v>
      </c>
      <c r="Q868" t="s">
        <v>195</v>
      </c>
      <c r="R868" s="5" t="str">
        <f t="shared" si="40"/>
        <v>0.09</v>
      </c>
      <c r="S868" s="6" t="str">
        <f t="shared" si="41"/>
        <v>0.</v>
      </c>
      <c r="T868">
        <f>ROUND(INT(表1[[#This Row],[合同结束日期]]-表1[[#This Row],[合同起始日期]])/365,1)</f>
        <v>2.1</v>
      </c>
    </row>
    <row r="869" spans="1:20">
      <c r="A869" s="1">
        <v>41852</v>
      </c>
      <c r="B869" t="s">
        <v>185</v>
      </c>
      <c r="C869">
        <f t="shared" si="39"/>
        <v>0</v>
      </c>
      <c r="D869" t="s">
        <v>254</v>
      </c>
      <c r="E869" s="4">
        <v>354100.61999999994</v>
      </c>
      <c r="F869" s="4">
        <v>41075.671920000001</v>
      </c>
      <c r="G869" s="3">
        <v>0.11600000000000002</v>
      </c>
      <c r="H869" s="7">
        <v>3125.8882415254229</v>
      </c>
      <c r="I869" s="4">
        <v>362.60303601694915</v>
      </c>
      <c r="J869">
        <v>113.28</v>
      </c>
      <c r="K869" t="s">
        <v>44</v>
      </c>
      <c r="L869" t="s">
        <v>46</v>
      </c>
      <c r="M869" t="s">
        <v>45</v>
      </c>
      <c r="N869" s="2">
        <v>41443</v>
      </c>
      <c r="O869" s="2">
        <v>43298</v>
      </c>
      <c r="P869" t="s">
        <v>24</v>
      </c>
      <c r="Q869" t="s">
        <v>19</v>
      </c>
      <c r="R869" s="5" t="str">
        <f t="shared" si="40"/>
        <v>0.1</v>
      </c>
      <c r="S869" s="6" t="str">
        <f t="shared" si="41"/>
        <v/>
      </c>
      <c r="T869">
        <f>ROUND(INT(表1[[#This Row],[合同结束日期]]-表1[[#This Row],[合同起始日期]])/365,1)</f>
        <v>5.0999999999999996</v>
      </c>
    </row>
    <row r="870" spans="1:20">
      <c r="A870" s="1">
        <v>41852</v>
      </c>
      <c r="B870" t="s">
        <v>185</v>
      </c>
      <c r="C870">
        <f t="shared" si="39"/>
        <v>0</v>
      </c>
      <c r="D870" t="s">
        <v>283</v>
      </c>
      <c r="E870" s="4">
        <v>89168.4</v>
      </c>
      <c r="F870" s="4">
        <v>11244.13524</v>
      </c>
      <c r="G870" s="3">
        <v>0.12610000000000002</v>
      </c>
      <c r="H870" s="7">
        <v>3096.125</v>
      </c>
      <c r="I870" s="4">
        <v>390.42136250000004</v>
      </c>
      <c r="J870">
        <v>28.799999999999997</v>
      </c>
      <c r="K870" t="s">
        <v>44</v>
      </c>
      <c r="L870" t="s">
        <v>46</v>
      </c>
      <c r="M870" t="s">
        <v>45</v>
      </c>
      <c r="N870" s="2">
        <v>41545</v>
      </c>
      <c r="O870" s="2">
        <v>42274</v>
      </c>
      <c r="P870" t="s">
        <v>24</v>
      </c>
      <c r="Q870" t="s">
        <v>48</v>
      </c>
      <c r="R870" s="5" t="str">
        <f t="shared" si="40"/>
        <v>0.11</v>
      </c>
      <c r="S870" s="6" t="str">
        <f t="shared" si="41"/>
        <v/>
      </c>
      <c r="T870">
        <f>ROUND(INT(表1[[#This Row],[合同结束日期]]-表1[[#This Row],[合同起始日期]])/365,1)</f>
        <v>2</v>
      </c>
    </row>
    <row r="871" spans="1:20">
      <c r="A871" s="1">
        <v>41852</v>
      </c>
      <c r="B871" t="s">
        <v>185</v>
      </c>
      <c r="C871">
        <f t="shared" si="39"/>
        <v>0</v>
      </c>
      <c r="D871" t="s">
        <v>294</v>
      </c>
      <c r="E871" s="4">
        <v>33990</v>
      </c>
      <c r="F871" s="4">
        <v>14401.563</v>
      </c>
      <c r="G871" s="3">
        <v>0.42370000000000002</v>
      </c>
      <c r="H871" s="7">
        <v>708.125</v>
      </c>
      <c r="I871" s="4">
        <v>300.03256249999998</v>
      </c>
      <c r="J871">
        <v>48</v>
      </c>
      <c r="K871" t="s">
        <v>44</v>
      </c>
      <c r="L871" t="s">
        <v>46</v>
      </c>
      <c r="M871" t="s">
        <v>45</v>
      </c>
      <c r="N871" s="2">
        <v>41549</v>
      </c>
      <c r="O871" s="2">
        <v>42278</v>
      </c>
      <c r="P871" t="s">
        <v>14</v>
      </c>
      <c r="Q871" t="s">
        <v>37</v>
      </c>
      <c r="R871" s="5" t="str">
        <f t="shared" si="40"/>
        <v>0.</v>
      </c>
      <c r="S871" s="6" t="str">
        <f t="shared" si="41"/>
        <v/>
      </c>
      <c r="T871">
        <f>ROUND(INT(表1[[#This Row],[合同结束日期]]-表1[[#This Row],[合同起始日期]])/365,1)</f>
        <v>2</v>
      </c>
    </row>
    <row r="872" spans="1:20">
      <c r="A872" s="1">
        <v>41852</v>
      </c>
      <c r="B872" t="s">
        <v>185</v>
      </c>
      <c r="C872">
        <f t="shared" si="39"/>
        <v>0</v>
      </c>
      <c r="D872" t="s">
        <v>255</v>
      </c>
      <c r="E872" s="4">
        <v>120033.59999999999</v>
      </c>
      <c r="F872" s="4">
        <v>17644.939200000001</v>
      </c>
      <c r="G872" s="3">
        <v>0.14700000000000002</v>
      </c>
      <c r="H872" s="7">
        <v>2942</v>
      </c>
      <c r="I872" s="4">
        <v>432.47400000000005</v>
      </c>
      <c r="J872">
        <v>40.799999999999997</v>
      </c>
      <c r="K872" t="s">
        <v>44</v>
      </c>
      <c r="L872" t="s">
        <v>46</v>
      </c>
      <c r="M872" t="s">
        <v>187</v>
      </c>
      <c r="N872" s="2">
        <v>41456</v>
      </c>
      <c r="O872" s="2">
        <v>42190</v>
      </c>
      <c r="P872" t="s">
        <v>24</v>
      </c>
      <c r="Q872" t="s">
        <v>28</v>
      </c>
      <c r="R872" s="5" t="str">
        <f t="shared" si="40"/>
        <v>0.13</v>
      </c>
      <c r="S872" s="6" t="str">
        <f t="shared" si="41"/>
        <v/>
      </c>
      <c r="T872">
        <f>ROUND(INT(表1[[#This Row],[合同结束日期]]-表1[[#This Row],[合同起始日期]])/365,1)</f>
        <v>2</v>
      </c>
    </row>
    <row r="873" spans="1:20">
      <c r="A873" s="1">
        <v>41852</v>
      </c>
      <c r="B873" t="s">
        <v>185</v>
      </c>
      <c r="C873">
        <f t="shared" si="39"/>
        <v>0</v>
      </c>
      <c r="D873" t="s">
        <v>307</v>
      </c>
      <c r="E873" s="4">
        <v>46592.4</v>
      </c>
      <c r="F873" s="4">
        <v>15599.135520000002</v>
      </c>
      <c r="G873" s="3">
        <v>0.33480000000000004</v>
      </c>
      <c r="H873" s="7">
        <v>1078.5277777777778</v>
      </c>
      <c r="I873" s="4">
        <v>361.0911000000001</v>
      </c>
      <c r="J873">
        <v>43.199999999999996</v>
      </c>
      <c r="K873" t="s">
        <v>66</v>
      </c>
      <c r="L873" t="s">
        <v>66</v>
      </c>
      <c r="M873" t="s">
        <v>66</v>
      </c>
      <c r="N873" s="2">
        <v>41635</v>
      </c>
      <c r="O873" s="2">
        <v>42364</v>
      </c>
      <c r="P873" t="s">
        <v>24</v>
      </c>
      <c r="Q873" t="s">
        <v>195</v>
      </c>
      <c r="R873" s="5" t="str">
        <f t="shared" si="40"/>
        <v>0.09</v>
      </c>
      <c r="S873" s="6" t="str">
        <f t="shared" si="41"/>
        <v>0.</v>
      </c>
      <c r="T873">
        <f>ROUND(INT(表1[[#This Row],[合同结束日期]]-表1[[#This Row],[合同起始日期]])/365,1)</f>
        <v>2</v>
      </c>
    </row>
    <row r="874" spans="1:20">
      <c r="A874" s="1">
        <v>41852</v>
      </c>
      <c r="B874" t="s">
        <v>185</v>
      </c>
      <c r="C874">
        <f t="shared" si="39"/>
        <v>0</v>
      </c>
      <c r="D874" t="s">
        <v>314</v>
      </c>
      <c r="E874" s="4">
        <v>64941.119999999995</v>
      </c>
      <c r="F874" s="4">
        <v>6598.0177919999996</v>
      </c>
      <c r="G874" s="3">
        <v>0.1016</v>
      </c>
      <c r="H874" s="7">
        <v>3607.8399999999997</v>
      </c>
      <c r="I874" s="4">
        <v>366.55654399999997</v>
      </c>
      <c r="J874">
        <v>18</v>
      </c>
      <c r="K874" t="s">
        <v>76</v>
      </c>
      <c r="L874" t="s">
        <v>276</v>
      </c>
      <c r="M874" t="s">
        <v>276</v>
      </c>
      <c r="N874" s="2">
        <v>41727</v>
      </c>
      <c r="O874" s="2">
        <v>42091</v>
      </c>
      <c r="P874" t="s">
        <v>24</v>
      </c>
      <c r="Q874" t="s">
        <v>42</v>
      </c>
      <c r="R874" s="5" t="str">
        <f t="shared" si="40"/>
        <v>0.08</v>
      </c>
      <c r="S874" s="6" t="str">
        <f t="shared" si="41"/>
        <v/>
      </c>
      <c r="T874">
        <f>ROUND(INT(表1[[#This Row],[合同结束日期]]-表1[[#This Row],[合同起始日期]])/365,1)</f>
        <v>1</v>
      </c>
    </row>
    <row r="875" spans="1:20">
      <c r="A875" s="1">
        <v>41852</v>
      </c>
      <c r="B875" t="s">
        <v>185</v>
      </c>
      <c r="C875">
        <f t="shared" si="39"/>
        <v>0</v>
      </c>
      <c r="D875" t="s">
        <v>334</v>
      </c>
      <c r="E875" s="4">
        <v>26759.759999999998</v>
      </c>
      <c r="F875" s="4">
        <v>5416.1754240000009</v>
      </c>
      <c r="G875" s="3">
        <v>0.20240000000000005</v>
      </c>
      <c r="H875" s="7">
        <v>2229.98</v>
      </c>
      <c r="I875" s="4">
        <v>451.34795200000008</v>
      </c>
      <c r="J875">
        <v>12</v>
      </c>
      <c r="K875" t="s">
        <v>60</v>
      </c>
      <c r="L875" t="s">
        <v>61</v>
      </c>
      <c r="M875" t="s">
        <v>197</v>
      </c>
      <c r="N875" s="2">
        <v>41810</v>
      </c>
      <c r="O875" s="2">
        <v>42174</v>
      </c>
      <c r="P875" t="s">
        <v>24</v>
      </c>
      <c r="Q875" t="s">
        <v>30</v>
      </c>
      <c r="R875" s="5" t="str">
        <f t="shared" si="40"/>
        <v>0.18</v>
      </c>
      <c r="S875" s="6" t="str">
        <f t="shared" si="41"/>
        <v/>
      </c>
      <c r="T875">
        <f>ROUND(INT(表1[[#This Row],[合同结束日期]]-表1[[#This Row],[合同起始日期]])/365,1)</f>
        <v>1</v>
      </c>
    </row>
    <row r="876" spans="1:20">
      <c r="A876" s="1">
        <v>41852</v>
      </c>
      <c r="B876" t="s">
        <v>185</v>
      </c>
      <c r="C876">
        <f t="shared" si="39"/>
        <v>0</v>
      </c>
      <c r="D876" t="s">
        <v>284</v>
      </c>
      <c r="E876" s="4">
        <v>35085.599999999999</v>
      </c>
      <c r="F876" s="4">
        <v>6038.2317599999997</v>
      </c>
      <c r="G876" s="3">
        <v>0.1721</v>
      </c>
      <c r="H876" s="7">
        <v>2436.5</v>
      </c>
      <c r="I876" s="4">
        <v>419.32165000000003</v>
      </c>
      <c r="J876">
        <v>14.399999999999999</v>
      </c>
      <c r="K876" t="s">
        <v>76</v>
      </c>
      <c r="L876" t="s">
        <v>276</v>
      </c>
      <c r="M876" t="s">
        <v>276</v>
      </c>
      <c r="N876" s="2">
        <v>41516</v>
      </c>
      <c r="O876" s="2">
        <v>41880</v>
      </c>
      <c r="P876" t="s">
        <v>14</v>
      </c>
      <c r="Q876" t="s">
        <v>37</v>
      </c>
      <c r="R876" s="5" t="str">
        <f t="shared" si="40"/>
        <v>0.</v>
      </c>
      <c r="S876" s="6" t="str">
        <f t="shared" si="41"/>
        <v/>
      </c>
      <c r="T876">
        <f>ROUND(INT(表1[[#This Row],[合同结束日期]]-表1[[#This Row],[合同起始日期]])/365,1)</f>
        <v>1</v>
      </c>
    </row>
    <row r="877" spans="1:20">
      <c r="A877" s="1">
        <v>41852</v>
      </c>
      <c r="B877" t="s">
        <v>185</v>
      </c>
      <c r="C877">
        <f t="shared" si="39"/>
        <v>0</v>
      </c>
      <c r="D877" t="s">
        <v>270</v>
      </c>
      <c r="E877" s="4">
        <v>32841.360000000001</v>
      </c>
      <c r="F877" s="4">
        <v>6601.1133600000003</v>
      </c>
      <c r="G877" s="3">
        <v>0.20100000000000001</v>
      </c>
      <c r="H877" s="7">
        <v>2280.65</v>
      </c>
      <c r="I877" s="4">
        <v>458.41065000000009</v>
      </c>
      <c r="J877">
        <v>14.399999999999999</v>
      </c>
      <c r="K877" t="s">
        <v>11</v>
      </c>
      <c r="L877" t="s">
        <v>13</v>
      </c>
      <c r="M877" t="s">
        <v>34</v>
      </c>
      <c r="N877" s="2">
        <v>41497</v>
      </c>
      <c r="O877" s="2">
        <v>41861</v>
      </c>
      <c r="P877" t="s">
        <v>24</v>
      </c>
      <c r="Q877" t="s">
        <v>25</v>
      </c>
      <c r="R877" s="5" t="str">
        <f t="shared" si="40"/>
        <v>0.15</v>
      </c>
      <c r="S877" s="6" t="str">
        <f t="shared" si="41"/>
        <v/>
      </c>
      <c r="T877">
        <f>ROUND(INT(表1[[#This Row],[合同结束日期]]-表1[[#This Row],[合同起始日期]])/365,1)</f>
        <v>1</v>
      </c>
    </row>
    <row r="878" spans="1:20">
      <c r="A878" s="1">
        <v>41852</v>
      </c>
      <c r="B878" t="s">
        <v>185</v>
      </c>
      <c r="C878">
        <f t="shared" si="39"/>
        <v>0</v>
      </c>
      <c r="D878" t="s">
        <v>286</v>
      </c>
      <c r="E878" s="4">
        <v>33879.599999999999</v>
      </c>
      <c r="F878" s="4">
        <v>5400.4082399999998</v>
      </c>
      <c r="G878" s="3">
        <v>0.15939999999999999</v>
      </c>
      <c r="H878" s="7">
        <v>2352.75</v>
      </c>
      <c r="I878" s="4">
        <v>375.02835000000005</v>
      </c>
      <c r="J878">
        <v>14.399999999999999</v>
      </c>
      <c r="K878" t="s">
        <v>60</v>
      </c>
      <c r="L878" t="s">
        <v>61</v>
      </c>
      <c r="M878" t="s">
        <v>234</v>
      </c>
      <c r="N878" s="2">
        <v>41523</v>
      </c>
      <c r="O878" s="2">
        <v>41887</v>
      </c>
      <c r="P878" t="s">
        <v>14</v>
      </c>
      <c r="Q878" t="s">
        <v>37</v>
      </c>
      <c r="R878" s="5" t="str">
        <f t="shared" si="40"/>
        <v>0.</v>
      </c>
      <c r="S878" s="6" t="str">
        <f t="shared" si="41"/>
        <v/>
      </c>
      <c r="T878">
        <f>ROUND(INT(表1[[#This Row],[合同结束日期]]-表1[[#This Row],[合同起始日期]])/365,1)</f>
        <v>1</v>
      </c>
    </row>
    <row r="879" spans="1:20">
      <c r="A879" s="1">
        <v>41852</v>
      </c>
      <c r="B879" t="s">
        <v>185</v>
      </c>
      <c r="C879">
        <f t="shared" si="39"/>
        <v>0</v>
      </c>
      <c r="D879" t="s">
        <v>272</v>
      </c>
      <c r="E879" s="4">
        <v>35100</v>
      </c>
      <c r="F879" s="4">
        <v>4682.3399999999992</v>
      </c>
      <c r="G879" s="3">
        <v>0.13339999999999999</v>
      </c>
      <c r="H879" s="7">
        <v>2437.5000000000005</v>
      </c>
      <c r="I879" s="4">
        <v>325.16249999999997</v>
      </c>
      <c r="J879">
        <v>14.399999999999999</v>
      </c>
      <c r="K879" t="s">
        <v>11</v>
      </c>
      <c r="L879" t="s">
        <v>12</v>
      </c>
      <c r="M879" t="s">
        <v>110</v>
      </c>
      <c r="N879" s="2">
        <v>41509</v>
      </c>
      <c r="O879" s="2">
        <v>41873</v>
      </c>
      <c r="P879" t="s">
        <v>14</v>
      </c>
      <c r="Q879" t="s">
        <v>37</v>
      </c>
      <c r="R879" s="5" t="str">
        <f t="shared" si="40"/>
        <v>0.</v>
      </c>
      <c r="S879" s="6" t="str">
        <f t="shared" si="41"/>
        <v/>
      </c>
      <c r="T879">
        <f>ROUND(INT(表1[[#This Row],[合同结束日期]]-表1[[#This Row],[合同起始日期]])/365,1)</f>
        <v>1</v>
      </c>
    </row>
    <row r="880" spans="1:20">
      <c r="A880" s="1">
        <v>41852</v>
      </c>
      <c r="B880" t="s">
        <v>185</v>
      </c>
      <c r="C880">
        <f t="shared" si="39"/>
        <v>0</v>
      </c>
      <c r="D880" t="s">
        <v>287</v>
      </c>
      <c r="E880" s="4">
        <v>27799.200000000001</v>
      </c>
      <c r="F880" s="4">
        <v>5999.06736</v>
      </c>
      <c r="G880" s="3">
        <v>0.21579999999999999</v>
      </c>
      <c r="H880" s="7">
        <v>1544.4</v>
      </c>
      <c r="I880" s="4">
        <v>333.28152</v>
      </c>
      <c r="J880">
        <v>18</v>
      </c>
      <c r="K880" t="s">
        <v>11</v>
      </c>
      <c r="L880" t="s">
        <v>12</v>
      </c>
      <c r="M880" t="s">
        <v>288</v>
      </c>
      <c r="N880" s="2">
        <v>41522</v>
      </c>
      <c r="O880" s="2">
        <v>41886</v>
      </c>
      <c r="P880" t="s">
        <v>14</v>
      </c>
      <c r="Q880" t="s">
        <v>37</v>
      </c>
      <c r="R880" s="5" t="str">
        <f t="shared" si="40"/>
        <v>0.</v>
      </c>
      <c r="S880" s="6" t="str">
        <f t="shared" si="41"/>
        <v/>
      </c>
      <c r="T880">
        <f>ROUND(INT(表1[[#This Row],[合同结束日期]]-表1[[#This Row],[合同起始日期]])/365,1)</f>
        <v>1</v>
      </c>
    </row>
    <row r="881" spans="1:20">
      <c r="A881" s="1">
        <v>41852</v>
      </c>
      <c r="B881" t="s">
        <v>185</v>
      </c>
      <c r="C881">
        <f t="shared" si="39"/>
        <v>0</v>
      </c>
      <c r="D881" t="s">
        <v>273</v>
      </c>
      <c r="E881" s="4">
        <v>198813.6</v>
      </c>
      <c r="F881" s="4">
        <v>17893.223999999998</v>
      </c>
      <c r="G881" s="3">
        <v>8.9999999999999983E-2</v>
      </c>
      <c r="H881" s="7">
        <v>2366.8285714285716</v>
      </c>
      <c r="I881" s="4">
        <v>213.0145714285714</v>
      </c>
      <c r="J881">
        <v>84</v>
      </c>
      <c r="K881" t="s">
        <v>44</v>
      </c>
      <c r="L881" t="s">
        <v>46</v>
      </c>
      <c r="M881" t="s">
        <v>187</v>
      </c>
      <c r="N881" s="2">
        <v>41502</v>
      </c>
      <c r="O881" s="2">
        <v>42597</v>
      </c>
      <c r="P881" t="s">
        <v>18</v>
      </c>
      <c r="Q881" t="s">
        <v>123</v>
      </c>
      <c r="R881" s="5" t="str">
        <f t="shared" si="40"/>
        <v>0.09</v>
      </c>
      <c r="S881" s="6" t="str">
        <f t="shared" si="41"/>
        <v/>
      </c>
      <c r="T881">
        <f>ROUND(INT(表1[[#This Row],[合同结束日期]]-表1[[#This Row],[合同起始日期]])/365,1)</f>
        <v>3</v>
      </c>
    </row>
    <row r="882" spans="1:20">
      <c r="A882" s="1">
        <v>41852</v>
      </c>
      <c r="B882" t="s">
        <v>185</v>
      </c>
      <c r="C882">
        <f t="shared" si="39"/>
        <v>0</v>
      </c>
      <c r="D882" t="s">
        <v>290</v>
      </c>
      <c r="E882" s="4">
        <v>12528.48</v>
      </c>
      <c r="F882" s="4">
        <v>7200.117455999999</v>
      </c>
      <c r="G882" s="3">
        <v>0.57469999999999999</v>
      </c>
      <c r="H882" s="7">
        <v>870.03333333333342</v>
      </c>
      <c r="I882" s="4">
        <v>500.00815666666665</v>
      </c>
      <c r="J882">
        <v>14.399999999999999</v>
      </c>
      <c r="K882" t="s">
        <v>60</v>
      </c>
      <c r="L882" t="s">
        <v>61</v>
      </c>
      <c r="M882" t="s">
        <v>197</v>
      </c>
      <c r="N882" s="2">
        <v>41542</v>
      </c>
      <c r="O882" s="2">
        <v>41906</v>
      </c>
      <c r="P882" t="s">
        <v>24</v>
      </c>
      <c r="Q882" t="s">
        <v>59</v>
      </c>
      <c r="R882" s="5" t="str">
        <f t="shared" si="40"/>
        <v>0.16</v>
      </c>
      <c r="S882" s="6" t="str">
        <f t="shared" si="41"/>
        <v/>
      </c>
      <c r="T882">
        <f>ROUND(INT(表1[[#This Row],[合同结束日期]]-表1[[#This Row],[合同起始日期]])/365,1)</f>
        <v>1</v>
      </c>
    </row>
    <row r="883" spans="1:20">
      <c r="A883" s="1">
        <v>41883</v>
      </c>
      <c r="B883" t="s">
        <v>185</v>
      </c>
      <c r="C883">
        <f t="shared" si="39"/>
        <v>0</v>
      </c>
      <c r="D883" t="s">
        <v>186</v>
      </c>
      <c r="E883" s="4">
        <v>229528.8</v>
      </c>
      <c r="F883" s="4">
        <v>35921.2572</v>
      </c>
      <c r="G883" s="3">
        <v>0.1565</v>
      </c>
      <c r="H883" s="7">
        <v>7650.96</v>
      </c>
      <c r="I883" s="4">
        <v>1197.3752400000001</v>
      </c>
      <c r="J883">
        <v>30</v>
      </c>
      <c r="K883" t="s">
        <v>44</v>
      </c>
      <c r="L883" t="s">
        <v>46</v>
      </c>
      <c r="M883" t="s">
        <v>187</v>
      </c>
      <c r="N883" s="2">
        <v>41327</v>
      </c>
      <c r="O883" s="2">
        <v>42133</v>
      </c>
      <c r="P883" t="s">
        <v>24</v>
      </c>
      <c r="Q883" t="s">
        <v>25</v>
      </c>
      <c r="R883" s="5" t="str">
        <f t="shared" si="40"/>
        <v>0.15</v>
      </c>
      <c r="S883" s="6" t="str">
        <f t="shared" si="41"/>
        <v/>
      </c>
      <c r="T883">
        <f>ROUND(INT(表1[[#This Row],[合同结束日期]]-表1[[#This Row],[合同起始日期]])/365,1)</f>
        <v>2.2000000000000002</v>
      </c>
    </row>
    <row r="884" spans="1:20">
      <c r="A884" s="1">
        <v>41883</v>
      </c>
      <c r="B884" t="s">
        <v>185</v>
      </c>
      <c r="C884">
        <f t="shared" si="39"/>
        <v>0</v>
      </c>
      <c r="D884" t="s">
        <v>188</v>
      </c>
      <c r="E884" s="4">
        <v>59856</v>
      </c>
      <c r="F884" s="4">
        <v>13461.6144</v>
      </c>
      <c r="G884" s="3">
        <v>0.22490000000000002</v>
      </c>
      <c r="H884" s="7">
        <v>978.03921568627459</v>
      </c>
      <c r="I884" s="4">
        <v>219.96101960784316</v>
      </c>
      <c r="J884">
        <v>61.199999999999996</v>
      </c>
      <c r="K884" t="s">
        <v>44</v>
      </c>
      <c r="L884" t="s">
        <v>46</v>
      </c>
      <c r="M884" t="s">
        <v>187</v>
      </c>
      <c r="N884" s="2">
        <v>41337</v>
      </c>
      <c r="O884" s="2">
        <v>42499</v>
      </c>
      <c r="P884" t="s">
        <v>24</v>
      </c>
      <c r="Q884" t="s">
        <v>65</v>
      </c>
      <c r="R884" s="5" t="str">
        <f t="shared" si="40"/>
        <v>0.12</v>
      </c>
      <c r="S884" s="6" t="str">
        <f t="shared" si="41"/>
        <v/>
      </c>
      <c r="T884">
        <f>ROUND(INT(表1[[#This Row],[合同结束日期]]-表1[[#This Row],[合同起始日期]])/365,1)</f>
        <v>3.2</v>
      </c>
    </row>
    <row r="885" spans="1:20">
      <c r="A885" s="1">
        <v>41883</v>
      </c>
      <c r="B885" t="s">
        <v>185</v>
      </c>
      <c r="C885">
        <f t="shared" si="39"/>
        <v>0</v>
      </c>
      <c r="D885" t="s">
        <v>189</v>
      </c>
      <c r="E885" s="4">
        <v>128145.59999999999</v>
      </c>
      <c r="F885" s="4">
        <v>22463.923680000004</v>
      </c>
      <c r="G885" s="3">
        <v>0.17530000000000004</v>
      </c>
      <c r="H885" s="7">
        <v>1483.1666666666667</v>
      </c>
      <c r="I885" s="4">
        <v>259.99911666666674</v>
      </c>
      <c r="J885">
        <v>86.399999999999991</v>
      </c>
      <c r="K885" t="s">
        <v>44</v>
      </c>
      <c r="L885" t="s">
        <v>46</v>
      </c>
      <c r="M885" t="s">
        <v>187</v>
      </c>
      <c r="N885" s="2">
        <v>41298</v>
      </c>
      <c r="O885" s="2">
        <v>42499</v>
      </c>
      <c r="P885" t="s">
        <v>24</v>
      </c>
      <c r="Q885" t="s">
        <v>28</v>
      </c>
      <c r="R885" s="5" t="str">
        <f t="shared" si="40"/>
        <v>0.13</v>
      </c>
      <c r="S885" s="6" t="str">
        <f t="shared" si="41"/>
        <v/>
      </c>
      <c r="T885">
        <f>ROUND(INT(表1[[#This Row],[合同结束日期]]-表1[[#This Row],[合同起始日期]])/365,1)</f>
        <v>3.3</v>
      </c>
    </row>
    <row r="886" spans="1:20">
      <c r="A886" s="1">
        <v>41883</v>
      </c>
      <c r="B886" t="s">
        <v>185</v>
      </c>
      <c r="C886">
        <f t="shared" si="39"/>
        <v>0</v>
      </c>
      <c r="D886" t="s">
        <v>190</v>
      </c>
      <c r="E886" s="4">
        <v>77148</v>
      </c>
      <c r="F886" s="4">
        <v>28513.900799999999</v>
      </c>
      <c r="G886" s="3">
        <v>0.36959999999999998</v>
      </c>
      <c r="H886" s="7">
        <v>892.91666666666674</v>
      </c>
      <c r="I886" s="4">
        <v>330.02200000000005</v>
      </c>
      <c r="J886">
        <v>86.399999999999991</v>
      </c>
      <c r="K886" t="s">
        <v>44</v>
      </c>
      <c r="L886" t="s">
        <v>46</v>
      </c>
      <c r="M886" t="s">
        <v>45</v>
      </c>
      <c r="N886" s="2">
        <v>41282</v>
      </c>
      <c r="O886" s="2">
        <v>43229</v>
      </c>
      <c r="P886" t="s">
        <v>24</v>
      </c>
      <c r="Q886" t="s">
        <v>59</v>
      </c>
      <c r="R886" s="5" t="str">
        <f t="shared" si="40"/>
        <v>0.16</v>
      </c>
      <c r="S886" s="6" t="str">
        <f t="shared" si="41"/>
        <v/>
      </c>
      <c r="T886">
        <f>ROUND(INT(表1[[#This Row],[合同结束日期]]-表1[[#This Row],[合同起始日期]])/365,1)</f>
        <v>5.3</v>
      </c>
    </row>
    <row r="887" spans="1:20">
      <c r="A887" s="1">
        <v>41883</v>
      </c>
      <c r="B887" t="s">
        <v>185</v>
      </c>
      <c r="C887">
        <f t="shared" si="39"/>
        <v>0</v>
      </c>
      <c r="D887" t="s">
        <v>250</v>
      </c>
      <c r="E887" s="4">
        <v>146052</v>
      </c>
      <c r="F887" s="4">
        <v>32598.806400000001</v>
      </c>
      <c r="G887" s="3">
        <v>0.22320000000000001</v>
      </c>
      <c r="H887" s="7">
        <v>851.11888111888118</v>
      </c>
      <c r="I887" s="4">
        <v>189.96973426573427</v>
      </c>
      <c r="J887">
        <v>171.6</v>
      </c>
      <c r="K887" t="s">
        <v>60</v>
      </c>
      <c r="L887" t="s">
        <v>116</v>
      </c>
      <c r="M887" t="s">
        <v>251</v>
      </c>
      <c r="N887" s="2">
        <v>41423</v>
      </c>
      <c r="O887" s="2">
        <v>42182</v>
      </c>
      <c r="P887" t="s">
        <v>24</v>
      </c>
      <c r="Q887" t="s">
        <v>83</v>
      </c>
      <c r="R887" s="5" t="str">
        <f t="shared" si="40"/>
        <v>0.14</v>
      </c>
      <c r="S887" s="6" t="str">
        <f t="shared" si="41"/>
        <v/>
      </c>
      <c r="T887">
        <f>ROUND(INT(表1[[#This Row],[合同结束日期]]-表1[[#This Row],[合同起始日期]])/365,1)</f>
        <v>2.1</v>
      </c>
    </row>
    <row r="888" spans="1:20">
      <c r="A888" s="1">
        <v>41883</v>
      </c>
      <c r="B888" t="s">
        <v>185</v>
      </c>
      <c r="C888">
        <f t="shared" ref="C888:C948" si="42">IF($B888="负一层",-1,IF($B888="负一夹层",0,IF($B888="一层",1,IF($B888="二层",2,IF($B888="三层",3,IF($B888="四层",4))))))</f>
        <v>0</v>
      </c>
      <c r="D888" t="s">
        <v>252</v>
      </c>
      <c r="E888" s="4">
        <v>134126.52000000002</v>
      </c>
      <c r="F888" s="4">
        <v>34054.723428000005</v>
      </c>
      <c r="G888" s="3">
        <v>0.25390000000000001</v>
      </c>
      <c r="H888" s="7">
        <v>649.83779069767445</v>
      </c>
      <c r="I888" s="4">
        <v>164.99381505813955</v>
      </c>
      <c r="J888">
        <v>206.4</v>
      </c>
      <c r="K888" t="s">
        <v>44</v>
      </c>
      <c r="L888" t="s">
        <v>46</v>
      </c>
      <c r="M888" t="s">
        <v>45</v>
      </c>
      <c r="N888" s="2">
        <v>41409</v>
      </c>
      <c r="O888" s="2">
        <v>42929</v>
      </c>
      <c r="P888" t="s">
        <v>24</v>
      </c>
      <c r="Q888" t="s">
        <v>19</v>
      </c>
      <c r="R888" s="5" t="str">
        <f t="shared" ref="R888:R948" si="43">IF(ISERROR(FIND(",",$Q888)),$Q888,LEFT($Q888,FIND(",",$Q888)-1))</f>
        <v>0.1</v>
      </c>
      <c r="S888" s="6" t="str">
        <f t="shared" si="41"/>
        <v/>
      </c>
      <c r="T888">
        <f>ROUND(INT(表1[[#This Row],[合同结束日期]]-表1[[#This Row],[合同起始日期]])/365,1)</f>
        <v>4.2</v>
      </c>
    </row>
    <row r="889" spans="1:20">
      <c r="A889" s="1">
        <v>41883</v>
      </c>
      <c r="B889" t="s">
        <v>185</v>
      </c>
      <c r="C889">
        <f t="shared" si="42"/>
        <v>0</v>
      </c>
      <c r="D889" t="s">
        <v>281</v>
      </c>
      <c r="E889" s="4">
        <v>80974.679999999993</v>
      </c>
      <c r="F889" s="4">
        <v>54301.620407999995</v>
      </c>
      <c r="G889" s="3">
        <v>0.67059999999999997</v>
      </c>
      <c r="H889" s="7">
        <v>372.81160220994474</v>
      </c>
      <c r="I889" s="4">
        <v>250.00746044198894</v>
      </c>
      <c r="J889">
        <v>217.2</v>
      </c>
      <c r="K889" t="s">
        <v>60</v>
      </c>
      <c r="L889" t="s">
        <v>116</v>
      </c>
      <c r="M889" t="s">
        <v>145</v>
      </c>
      <c r="N889" s="2">
        <v>41456</v>
      </c>
      <c r="O889" s="2">
        <v>42245</v>
      </c>
      <c r="P889" t="s">
        <v>24</v>
      </c>
      <c r="Q889" t="s">
        <v>83</v>
      </c>
      <c r="R889" s="5" t="str">
        <f t="shared" si="43"/>
        <v>0.14</v>
      </c>
      <c r="S889" s="6" t="str">
        <f t="shared" ref="S889:S949" si="44">IF(ISERROR(FIND(",",$Q889)),"",RIGHT($Q889,LEN($Q889)-FIND(",",$Q889)))</f>
        <v/>
      </c>
      <c r="T889">
        <f>ROUND(INT(表1[[#This Row],[合同结束日期]]-表1[[#This Row],[合同起始日期]])/365,1)</f>
        <v>2.2000000000000002</v>
      </c>
    </row>
    <row r="890" spans="1:20">
      <c r="A890" s="1">
        <v>41883</v>
      </c>
      <c r="B890" t="s">
        <v>185</v>
      </c>
      <c r="C890">
        <f t="shared" si="42"/>
        <v>0</v>
      </c>
      <c r="D890" t="s">
        <v>253</v>
      </c>
      <c r="E890" s="4">
        <v>96140.39999999998</v>
      </c>
      <c r="F890" s="4">
        <v>30716.857799999998</v>
      </c>
      <c r="G890" s="3">
        <v>0.31950000000000006</v>
      </c>
      <c r="H890" s="7">
        <v>625.91406249999989</v>
      </c>
      <c r="I890" s="4">
        <v>199.97954296875</v>
      </c>
      <c r="J890">
        <v>153.6</v>
      </c>
      <c r="K890" t="s">
        <v>60</v>
      </c>
      <c r="L890" t="s">
        <v>116</v>
      </c>
      <c r="M890" t="s">
        <v>145</v>
      </c>
      <c r="N890" s="2">
        <v>41456</v>
      </c>
      <c r="O890" s="2">
        <v>42231</v>
      </c>
      <c r="P890" t="s">
        <v>18</v>
      </c>
      <c r="Q890" t="s">
        <v>25</v>
      </c>
      <c r="R890" s="5" t="str">
        <f t="shared" si="43"/>
        <v>0.15</v>
      </c>
      <c r="S890" s="6" t="str">
        <f t="shared" si="44"/>
        <v/>
      </c>
      <c r="T890">
        <f>ROUND(INT(表1[[#This Row],[合同结束日期]]-表1[[#This Row],[合同起始日期]])/365,1)</f>
        <v>2.1</v>
      </c>
    </row>
    <row r="891" spans="1:20">
      <c r="A891" s="1">
        <v>41883</v>
      </c>
      <c r="B891" t="s">
        <v>185</v>
      </c>
      <c r="C891">
        <f t="shared" si="42"/>
        <v>0</v>
      </c>
      <c r="D891" t="s">
        <v>191</v>
      </c>
      <c r="E891" s="4">
        <v>14122.8</v>
      </c>
      <c r="F891" s="4">
        <v>11664.02052</v>
      </c>
      <c r="G891" s="3">
        <v>0.82590000000000008</v>
      </c>
      <c r="H891" s="7">
        <v>196.14999999999998</v>
      </c>
      <c r="I891" s="4">
        <v>162.00028499999999</v>
      </c>
      <c r="J891">
        <v>72</v>
      </c>
      <c r="K891" t="s">
        <v>11</v>
      </c>
      <c r="L891" t="s">
        <v>12</v>
      </c>
      <c r="M891" t="s">
        <v>10</v>
      </c>
      <c r="N891" s="2">
        <v>41284</v>
      </c>
      <c r="O891" s="2">
        <v>42133</v>
      </c>
      <c r="P891" t="s">
        <v>24</v>
      </c>
      <c r="Q891" t="s">
        <v>59</v>
      </c>
      <c r="R891" s="5" t="str">
        <f t="shared" si="43"/>
        <v>0.16</v>
      </c>
      <c r="S891" s="6" t="str">
        <f t="shared" si="44"/>
        <v/>
      </c>
      <c r="T891">
        <f>ROUND(INT(表1[[#This Row],[合同结束日期]]-表1[[#This Row],[合同起始日期]])/365,1)</f>
        <v>2.2999999999999998</v>
      </c>
    </row>
    <row r="892" spans="1:20">
      <c r="A892" s="1">
        <v>41883</v>
      </c>
      <c r="B892" t="s">
        <v>185</v>
      </c>
      <c r="C892">
        <f t="shared" si="42"/>
        <v>0</v>
      </c>
      <c r="D892" t="s">
        <v>192</v>
      </c>
      <c r="E892" s="4">
        <v>168945.24000000005</v>
      </c>
      <c r="F892" s="4">
        <v>34194.516576000009</v>
      </c>
      <c r="G892" s="3">
        <v>0.2024</v>
      </c>
      <c r="H892" s="7">
        <v>1481.9757894736847</v>
      </c>
      <c r="I892" s="4">
        <v>299.95189978947377</v>
      </c>
      <c r="J892">
        <v>114</v>
      </c>
      <c r="K892" t="s">
        <v>11</v>
      </c>
      <c r="L892" t="s">
        <v>12</v>
      </c>
      <c r="M892" t="s">
        <v>193</v>
      </c>
      <c r="N892" s="2">
        <v>41358</v>
      </c>
      <c r="O892" s="2">
        <v>42133</v>
      </c>
      <c r="P892" t="s">
        <v>24</v>
      </c>
      <c r="Q892" t="s">
        <v>59</v>
      </c>
      <c r="R892" s="5" t="str">
        <f t="shared" si="43"/>
        <v>0.16</v>
      </c>
      <c r="S892" s="6" t="str">
        <f t="shared" si="44"/>
        <v/>
      </c>
      <c r="T892">
        <f>ROUND(INT(表1[[#This Row],[合同结束日期]]-表1[[#This Row],[合同起始日期]])/365,1)</f>
        <v>2.1</v>
      </c>
    </row>
    <row r="893" spans="1:20">
      <c r="A893" s="1">
        <v>41883</v>
      </c>
      <c r="B893" t="s">
        <v>185</v>
      </c>
      <c r="C893">
        <f t="shared" si="42"/>
        <v>0</v>
      </c>
      <c r="D893" t="s">
        <v>194</v>
      </c>
      <c r="E893" s="4">
        <v>373986</v>
      </c>
      <c r="F893" s="4">
        <v>46075.075199999999</v>
      </c>
      <c r="G893" s="3">
        <v>0.1232</v>
      </c>
      <c r="H893" s="7">
        <v>2597.125</v>
      </c>
      <c r="I893" s="4">
        <v>319.9658</v>
      </c>
      <c r="J893">
        <v>144</v>
      </c>
      <c r="K893" t="s">
        <v>66</v>
      </c>
      <c r="L893" t="s">
        <v>66</v>
      </c>
      <c r="M893" t="s">
        <v>66</v>
      </c>
      <c r="N893" s="2">
        <v>41347</v>
      </c>
      <c r="O893" s="2">
        <v>42133</v>
      </c>
      <c r="P893" t="s">
        <v>24</v>
      </c>
      <c r="Q893" t="s">
        <v>195</v>
      </c>
      <c r="R893" s="5" t="str">
        <f t="shared" si="43"/>
        <v>0.09</v>
      </c>
      <c r="S893" s="6" t="str">
        <f t="shared" si="44"/>
        <v>0.</v>
      </c>
      <c r="T893">
        <f>ROUND(INT(表1[[#This Row],[合同结束日期]]-表1[[#This Row],[合同起始日期]])/365,1)</f>
        <v>2.2000000000000002</v>
      </c>
    </row>
    <row r="894" spans="1:20">
      <c r="A894" s="1">
        <v>41883</v>
      </c>
      <c r="B894" t="s">
        <v>185</v>
      </c>
      <c r="C894">
        <f t="shared" si="42"/>
        <v>0</v>
      </c>
      <c r="D894" t="s">
        <v>196</v>
      </c>
      <c r="E894" s="4">
        <v>189459.96000000002</v>
      </c>
      <c r="F894" s="4">
        <v>49373.265576000005</v>
      </c>
      <c r="G894" s="3">
        <v>0.2606</v>
      </c>
      <c r="H894" s="7">
        <v>844.29572192513376</v>
      </c>
      <c r="I894" s="4">
        <v>220.02346513368985</v>
      </c>
      <c r="J894">
        <v>224.4</v>
      </c>
      <c r="K894" t="s">
        <v>60</v>
      </c>
      <c r="L894" t="s">
        <v>61</v>
      </c>
      <c r="M894" t="s">
        <v>197</v>
      </c>
      <c r="N894" s="2">
        <v>41284</v>
      </c>
      <c r="O894" s="2">
        <v>42499</v>
      </c>
      <c r="P894" t="s">
        <v>24</v>
      </c>
      <c r="Q894" t="s">
        <v>28</v>
      </c>
      <c r="R894" s="5" t="str">
        <f t="shared" si="43"/>
        <v>0.13</v>
      </c>
      <c r="S894" s="6" t="str">
        <f t="shared" si="44"/>
        <v/>
      </c>
      <c r="T894">
        <f>ROUND(INT(表1[[#This Row],[合同结束日期]]-表1[[#This Row],[合同起始日期]])/365,1)</f>
        <v>3.3</v>
      </c>
    </row>
    <row r="895" spans="1:20">
      <c r="A895" s="1">
        <v>41883</v>
      </c>
      <c r="B895" t="s">
        <v>185</v>
      </c>
      <c r="C895">
        <f t="shared" si="42"/>
        <v>0</v>
      </c>
      <c r="D895" t="s">
        <v>198</v>
      </c>
      <c r="E895" s="4">
        <v>52344</v>
      </c>
      <c r="F895" s="4">
        <v>19142.200799999999</v>
      </c>
      <c r="G895" s="3">
        <v>0.36569999999999997</v>
      </c>
      <c r="H895" s="7">
        <v>793.09090909090912</v>
      </c>
      <c r="I895" s="4">
        <v>290.03334545454544</v>
      </c>
      <c r="J895">
        <v>66</v>
      </c>
      <c r="K895" t="s">
        <v>66</v>
      </c>
      <c r="L895" t="s">
        <v>66</v>
      </c>
      <c r="M895" t="s">
        <v>66</v>
      </c>
      <c r="N895" s="2">
        <v>41283</v>
      </c>
      <c r="O895" s="2">
        <v>42133</v>
      </c>
      <c r="P895" t="s">
        <v>24</v>
      </c>
      <c r="Q895" t="s">
        <v>25</v>
      </c>
      <c r="R895" s="5" t="str">
        <f t="shared" si="43"/>
        <v>0.15</v>
      </c>
      <c r="S895" s="6" t="str">
        <f t="shared" si="44"/>
        <v/>
      </c>
      <c r="T895">
        <f>ROUND(INT(表1[[#This Row],[合同结束日期]]-表1[[#This Row],[合同起始日期]])/365,1)</f>
        <v>2.2999999999999998</v>
      </c>
    </row>
    <row r="896" spans="1:20">
      <c r="A896" s="1">
        <v>41883</v>
      </c>
      <c r="B896" t="s">
        <v>185</v>
      </c>
      <c r="C896">
        <f t="shared" si="42"/>
        <v>0</v>
      </c>
      <c r="D896" t="s">
        <v>199</v>
      </c>
      <c r="E896" s="4">
        <v>185557.68</v>
      </c>
      <c r="F896" s="4">
        <v>19446.444864000001</v>
      </c>
      <c r="G896" s="3">
        <v>0.1048</v>
      </c>
      <c r="H896" s="7">
        <v>2863.5444444444443</v>
      </c>
      <c r="I896" s="4">
        <v>300.09945777777779</v>
      </c>
      <c r="J896">
        <v>64.8</v>
      </c>
      <c r="K896" t="s">
        <v>44</v>
      </c>
      <c r="L896" t="s">
        <v>46</v>
      </c>
      <c r="M896" t="s">
        <v>187</v>
      </c>
      <c r="N896" s="2">
        <v>41332</v>
      </c>
      <c r="O896" s="2">
        <v>42499</v>
      </c>
      <c r="P896" t="s">
        <v>14</v>
      </c>
      <c r="Q896" t="s">
        <v>37</v>
      </c>
      <c r="R896" s="5" t="str">
        <f t="shared" si="43"/>
        <v>0.</v>
      </c>
      <c r="S896" s="6" t="str">
        <f t="shared" si="44"/>
        <v/>
      </c>
      <c r="T896">
        <f>ROUND(INT(表1[[#This Row],[合同结束日期]]-表1[[#This Row],[合同起始日期]])/365,1)</f>
        <v>3.2</v>
      </c>
    </row>
    <row r="897" spans="1:20">
      <c r="A897" s="1">
        <v>41883</v>
      </c>
      <c r="B897" t="s">
        <v>185</v>
      </c>
      <c r="C897">
        <f t="shared" si="42"/>
        <v>0</v>
      </c>
      <c r="D897" t="s">
        <v>200</v>
      </c>
      <c r="E897" s="4">
        <v>90276.744000000006</v>
      </c>
      <c r="F897" s="4">
        <v>15942.872990399999</v>
      </c>
      <c r="G897" s="3">
        <v>0.17659999999999998</v>
      </c>
      <c r="H897" s="7">
        <v>1880.7655000000002</v>
      </c>
      <c r="I897" s="4">
        <v>332.14318729999997</v>
      </c>
      <c r="J897">
        <v>48</v>
      </c>
      <c r="K897" t="s">
        <v>44</v>
      </c>
      <c r="L897" t="s">
        <v>46</v>
      </c>
      <c r="M897" t="s">
        <v>187</v>
      </c>
      <c r="N897" s="2">
        <v>41281</v>
      </c>
      <c r="O897" s="2">
        <v>42133</v>
      </c>
      <c r="P897" t="s">
        <v>24</v>
      </c>
      <c r="Q897" t="s">
        <v>25</v>
      </c>
      <c r="R897" s="5" t="str">
        <f t="shared" si="43"/>
        <v>0.15</v>
      </c>
      <c r="S897" s="6" t="str">
        <f t="shared" si="44"/>
        <v/>
      </c>
      <c r="T897">
        <f>ROUND(INT(表1[[#This Row],[合同结束日期]]-表1[[#This Row],[合同起始日期]])/365,1)</f>
        <v>2.2999999999999998</v>
      </c>
    </row>
    <row r="898" spans="1:20">
      <c r="A898" s="1">
        <v>41883</v>
      </c>
      <c r="B898" t="s">
        <v>185</v>
      </c>
      <c r="C898">
        <f t="shared" si="42"/>
        <v>0</v>
      </c>
      <c r="D898" t="s">
        <v>201</v>
      </c>
      <c r="E898" s="4">
        <v>198835.19999999998</v>
      </c>
      <c r="F898" s="4">
        <v>32608.972799999996</v>
      </c>
      <c r="G898" s="3">
        <v>0.16400000000000001</v>
      </c>
      <c r="H898" s="7">
        <v>1097.3245033112582</v>
      </c>
      <c r="I898" s="4">
        <v>179.96121854304636</v>
      </c>
      <c r="J898">
        <v>181.2</v>
      </c>
      <c r="K898" t="s">
        <v>44</v>
      </c>
      <c r="L898" t="s">
        <v>72</v>
      </c>
      <c r="M898" t="s">
        <v>71</v>
      </c>
      <c r="N898" s="2">
        <v>41329</v>
      </c>
      <c r="O898" s="2">
        <v>43229</v>
      </c>
      <c r="P898" t="s">
        <v>24</v>
      </c>
      <c r="Q898" t="s">
        <v>19</v>
      </c>
      <c r="R898" s="5" t="str">
        <f t="shared" si="43"/>
        <v>0.1</v>
      </c>
      <c r="S898" s="6" t="str">
        <f t="shared" si="44"/>
        <v/>
      </c>
      <c r="T898">
        <f>ROUND(INT(表1[[#This Row],[合同结束日期]]-表1[[#This Row],[合同起始日期]])/365,1)</f>
        <v>5.2</v>
      </c>
    </row>
    <row r="899" spans="1:20">
      <c r="A899" s="1">
        <v>41883</v>
      </c>
      <c r="B899" t="s">
        <v>185</v>
      </c>
      <c r="C899">
        <f t="shared" si="42"/>
        <v>0</v>
      </c>
      <c r="D899" t="s">
        <v>202</v>
      </c>
      <c r="E899" s="4">
        <v>139761.90000000002</v>
      </c>
      <c r="F899" s="4">
        <v>19818.237420000001</v>
      </c>
      <c r="G899" s="3">
        <v>0.14179999999999998</v>
      </c>
      <c r="H899" s="7">
        <v>1573.8952702702707</v>
      </c>
      <c r="I899" s="4">
        <v>223.17834932432436</v>
      </c>
      <c r="J899">
        <v>88.8</v>
      </c>
      <c r="K899" t="s">
        <v>44</v>
      </c>
      <c r="L899" t="s">
        <v>46</v>
      </c>
      <c r="M899" t="s">
        <v>45</v>
      </c>
      <c r="N899" s="2">
        <v>41335</v>
      </c>
      <c r="O899" s="2">
        <v>43229</v>
      </c>
      <c r="P899" t="s">
        <v>24</v>
      </c>
      <c r="Q899" t="s">
        <v>48</v>
      </c>
      <c r="R899" s="5" t="str">
        <f t="shared" si="43"/>
        <v>0.11</v>
      </c>
      <c r="S899" s="6" t="str">
        <f t="shared" si="44"/>
        <v/>
      </c>
      <c r="T899">
        <f>ROUND(INT(表1[[#This Row],[合同结束日期]]-表1[[#This Row],[合同起始日期]])/365,1)</f>
        <v>5.2</v>
      </c>
    </row>
    <row r="900" spans="1:20">
      <c r="A900" s="1">
        <v>41883</v>
      </c>
      <c r="B900" t="s">
        <v>185</v>
      </c>
      <c r="C900">
        <f t="shared" si="42"/>
        <v>0</v>
      </c>
      <c r="D900" t="s">
        <v>203</v>
      </c>
      <c r="E900" s="4">
        <v>85861.2</v>
      </c>
      <c r="F900" s="4">
        <v>16562.625479999999</v>
      </c>
      <c r="G900" s="3">
        <v>0.19289999999999999</v>
      </c>
      <c r="H900" s="7">
        <v>1555.4565217391305</v>
      </c>
      <c r="I900" s="4">
        <v>300.04756304347825</v>
      </c>
      <c r="J900">
        <v>55.199999999999996</v>
      </c>
      <c r="K900" t="s">
        <v>44</v>
      </c>
      <c r="L900" t="s">
        <v>46</v>
      </c>
      <c r="M900" t="s">
        <v>187</v>
      </c>
      <c r="N900" s="2">
        <v>41304</v>
      </c>
      <c r="O900" s="2">
        <v>42133</v>
      </c>
      <c r="P900" t="s">
        <v>24</v>
      </c>
      <c r="Q900" t="s">
        <v>28</v>
      </c>
      <c r="R900" s="5" t="str">
        <f t="shared" si="43"/>
        <v>0.13</v>
      </c>
      <c r="S900" s="6" t="str">
        <f t="shared" si="44"/>
        <v/>
      </c>
      <c r="T900">
        <f>ROUND(INT(表1[[#This Row],[合同结束日期]]-表1[[#This Row],[合同起始日期]])/365,1)</f>
        <v>2.2999999999999998</v>
      </c>
    </row>
    <row r="901" spans="1:20">
      <c r="A901" s="1">
        <v>41883</v>
      </c>
      <c r="B901" t="s">
        <v>185</v>
      </c>
      <c r="C901">
        <f t="shared" si="42"/>
        <v>0</v>
      </c>
      <c r="D901" t="s">
        <v>204</v>
      </c>
      <c r="E901" s="4">
        <v>130556.4</v>
      </c>
      <c r="F901" s="4">
        <v>64220.693159999995</v>
      </c>
      <c r="G901" s="3">
        <v>0.4919</v>
      </c>
      <c r="H901" s="7">
        <v>243.93946188340809</v>
      </c>
      <c r="I901" s="4">
        <v>119.99382130044843</v>
      </c>
      <c r="J901">
        <v>535.19999999999993</v>
      </c>
      <c r="K901" t="s">
        <v>44</v>
      </c>
      <c r="L901" t="s">
        <v>72</v>
      </c>
      <c r="M901" t="s">
        <v>71</v>
      </c>
      <c r="N901" s="2">
        <v>41374</v>
      </c>
      <c r="O901" s="2">
        <v>43229</v>
      </c>
      <c r="P901" t="s">
        <v>24</v>
      </c>
      <c r="Q901" t="s">
        <v>42</v>
      </c>
      <c r="R901" s="5" t="str">
        <f t="shared" si="43"/>
        <v>0.08</v>
      </c>
      <c r="S901" s="6" t="str">
        <f t="shared" si="44"/>
        <v/>
      </c>
      <c r="T901">
        <f>ROUND(INT(表1[[#This Row],[合同结束日期]]-表1[[#This Row],[合同起始日期]])/365,1)</f>
        <v>5.0999999999999996</v>
      </c>
    </row>
    <row r="902" spans="1:20">
      <c r="A902" s="1">
        <v>41883</v>
      </c>
      <c r="B902" t="s">
        <v>185</v>
      </c>
      <c r="C902">
        <f t="shared" si="42"/>
        <v>0</v>
      </c>
      <c r="D902" t="s">
        <v>347</v>
      </c>
      <c r="E902" s="4">
        <v>49384.799999999996</v>
      </c>
      <c r="F902" s="4">
        <v>9990.5450399999991</v>
      </c>
      <c r="G902" s="3">
        <v>0.20230000000000001</v>
      </c>
      <c r="H902" s="7">
        <v>123.58558558558559</v>
      </c>
      <c r="I902" s="4">
        <v>25.001363963963964</v>
      </c>
      <c r="J902">
        <v>399.59999999999997</v>
      </c>
      <c r="K902" t="s">
        <v>44</v>
      </c>
      <c r="L902" t="s">
        <v>46</v>
      </c>
      <c r="M902" t="s">
        <v>348</v>
      </c>
      <c r="N902" s="2">
        <v>41838</v>
      </c>
      <c r="O902" s="2">
        <v>42933</v>
      </c>
      <c r="P902" t="s">
        <v>14</v>
      </c>
      <c r="Q902" t="s">
        <v>37</v>
      </c>
      <c r="R902" s="5" t="str">
        <f t="shared" si="43"/>
        <v>0.</v>
      </c>
      <c r="S902" s="6" t="str">
        <f t="shared" si="44"/>
        <v/>
      </c>
      <c r="T902">
        <f>ROUND(INT(表1[[#This Row],[合同结束日期]]-表1[[#This Row],[合同起始日期]])/365,1)</f>
        <v>3</v>
      </c>
    </row>
    <row r="903" spans="1:20">
      <c r="A903" s="1">
        <v>41883</v>
      </c>
      <c r="B903" t="s">
        <v>185</v>
      </c>
      <c r="C903">
        <f t="shared" si="42"/>
        <v>0</v>
      </c>
      <c r="D903" t="s">
        <v>206</v>
      </c>
      <c r="E903" s="4">
        <v>483393.6</v>
      </c>
      <c r="F903" s="4">
        <v>73620.845279999994</v>
      </c>
      <c r="G903" s="3">
        <v>0.15229999999999999</v>
      </c>
      <c r="H903" s="7">
        <v>853.44915254237287</v>
      </c>
      <c r="I903" s="4">
        <v>129.98030593220338</v>
      </c>
      <c r="J903">
        <v>566.4</v>
      </c>
      <c r="K903" t="s">
        <v>44</v>
      </c>
      <c r="L903" t="s">
        <v>72</v>
      </c>
      <c r="M903" t="s">
        <v>71</v>
      </c>
      <c r="N903" s="2">
        <v>41334</v>
      </c>
      <c r="O903" s="2">
        <v>43249</v>
      </c>
      <c r="P903" t="s">
        <v>24</v>
      </c>
      <c r="Q903" t="s">
        <v>42</v>
      </c>
      <c r="R903" s="5" t="str">
        <f t="shared" si="43"/>
        <v>0.08</v>
      </c>
      <c r="S903" s="6" t="str">
        <f t="shared" si="44"/>
        <v/>
      </c>
      <c r="T903">
        <f>ROUND(INT(表1[[#This Row],[合同结束日期]]-表1[[#This Row],[合同起始日期]])/365,1)</f>
        <v>5.2</v>
      </c>
    </row>
    <row r="904" spans="1:20">
      <c r="A904" s="1">
        <v>41883</v>
      </c>
      <c r="B904" t="s">
        <v>185</v>
      </c>
      <c r="C904">
        <f t="shared" si="42"/>
        <v>0</v>
      </c>
      <c r="D904" t="s">
        <v>207</v>
      </c>
      <c r="E904" s="4">
        <v>702681.9</v>
      </c>
      <c r="F904" s="4">
        <v>35134.095000000001</v>
      </c>
      <c r="G904" s="3">
        <v>0.05</v>
      </c>
      <c r="H904" s="7">
        <v>1610.4737348734875</v>
      </c>
      <c r="I904" s="4">
        <v>80.523686743674375</v>
      </c>
      <c r="J904">
        <v>436.32</v>
      </c>
      <c r="K904" t="s">
        <v>44</v>
      </c>
      <c r="L904" t="s">
        <v>72</v>
      </c>
      <c r="M904" t="s">
        <v>126</v>
      </c>
      <c r="N904" s="2">
        <v>41379</v>
      </c>
      <c r="O904" s="2">
        <v>46947</v>
      </c>
      <c r="P904" t="s">
        <v>18</v>
      </c>
      <c r="Q904" t="s">
        <v>208</v>
      </c>
      <c r="R904" s="5" t="str">
        <f t="shared" si="43"/>
        <v>0.05</v>
      </c>
      <c r="S904" s="6" t="str">
        <f t="shared" si="44"/>
        <v/>
      </c>
      <c r="T904">
        <f>ROUND(INT(表1[[#This Row],[合同结束日期]]-表1[[#This Row],[合同起始日期]])/365,1)</f>
        <v>15.3</v>
      </c>
    </row>
    <row r="905" spans="1:20">
      <c r="A905" s="1">
        <v>41883</v>
      </c>
      <c r="B905" t="s">
        <v>185</v>
      </c>
      <c r="C905">
        <f t="shared" si="42"/>
        <v>0</v>
      </c>
      <c r="D905" t="s">
        <v>231</v>
      </c>
      <c r="E905" s="4">
        <v>1272526.8</v>
      </c>
      <c r="F905" s="4">
        <v>103456.42884000001</v>
      </c>
      <c r="G905" s="3">
        <v>8.1299999999999997E-2</v>
      </c>
      <c r="H905" s="7">
        <v>1536.8681159420291</v>
      </c>
      <c r="I905" s="4">
        <v>124.94737782608696</v>
      </c>
      <c r="J905">
        <v>828</v>
      </c>
      <c r="K905" t="s">
        <v>44</v>
      </c>
      <c r="L905" t="s">
        <v>72</v>
      </c>
      <c r="M905" t="s">
        <v>71</v>
      </c>
      <c r="N905" s="2">
        <v>41351</v>
      </c>
      <c r="O905" s="2">
        <v>45122</v>
      </c>
      <c r="P905" t="s">
        <v>18</v>
      </c>
      <c r="Q905" t="s">
        <v>42</v>
      </c>
      <c r="R905" s="5" t="str">
        <f t="shared" si="43"/>
        <v>0.08</v>
      </c>
      <c r="S905" s="6" t="str">
        <f t="shared" si="44"/>
        <v/>
      </c>
      <c r="T905">
        <f>ROUND(INT(表1[[#This Row],[合同结束日期]]-表1[[#This Row],[合同起始日期]])/365,1)</f>
        <v>10.3</v>
      </c>
    </row>
    <row r="906" spans="1:20">
      <c r="A906" s="1">
        <v>41883</v>
      </c>
      <c r="B906" t="s">
        <v>185</v>
      </c>
      <c r="C906">
        <f t="shared" si="42"/>
        <v>0</v>
      </c>
      <c r="D906" t="s">
        <v>209</v>
      </c>
      <c r="E906" s="4">
        <v>82139.039999999994</v>
      </c>
      <c r="F906" s="4">
        <v>19499.808096000001</v>
      </c>
      <c r="G906" s="3">
        <v>0.23740000000000003</v>
      </c>
      <c r="H906" s="7">
        <v>1053.0646153846153</v>
      </c>
      <c r="I906" s="4">
        <v>249.9975396923077</v>
      </c>
      <c r="J906">
        <v>78</v>
      </c>
      <c r="K906" t="s">
        <v>60</v>
      </c>
      <c r="L906" t="s">
        <v>61</v>
      </c>
      <c r="M906" t="s">
        <v>210</v>
      </c>
      <c r="N906" s="2">
        <v>41280</v>
      </c>
      <c r="O906" s="2">
        <v>42133</v>
      </c>
      <c r="P906" t="s">
        <v>24</v>
      </c>
      <c r="Q906" t="s">
        <v>25</v>
      </c>
      <c r="R906" s="5" t="str">
        <f t="shared" si="43"/>
        <v>0.15</v>
      </c>
      <c r="S906" s="6" t="str">
        <f t="shared" si="44"/>
        <v/>
      </c>
      <c r="T906">
        <f>ROUND(INT(表1[[#This Row],[合同结束日期]]-表1[[#This Row],[合同起始日期]])/365,1)</f>
        <v>2.2999999999999998</v>
      </c>
    </row>
    <row r="907" spans="1:20">
      <c r="A907" s="1">
        <v>41883</v>
      </c>
      <c r="B907" t="s">
        <v>185</v>
      </c>
      <c r="C907">
        <f t="shared" si="42"/>
        <v>0</v>
      </c>
      <c r="D907" t="s">
        <v>342</v>
      </c>
      <c r="E907" s="4">
        <v>180516</v>
      </c>
      <c r="F907" s="4">
        <v>23647.596000000001</v>
      </c>
      <c r="G907" s="3">
        <v>0.13100000000000001</v>
      </c>
      <c r="H907" s="7">
        <v>4558.484848484848</v>
      </c>
      <c r="I907" s="4">
        <v>597.16151515151512</v>
      </c>
      <c r="J907">
        <v>39.6</v>
      </c>
      <c r="K907" t="s">
        <v>44</v>
      </c>
      <c r="L907" t="s">
        <v>46</v>
      </c>
      <c r="M907" t="s">
        <v>187</v>
      </c>
      <c r="N907" s="2">
        <v>41810</v>
      </c>
      <c r="O907" s="2">
        <v>42174</v>
      </c>
      <c r="P907" t="s">
        <v>24</v>
      </c>
      <c r="Q907" t="s">
        <v>65</v>
      </c>
      <c r="R907" s="5" t="str">
        <f t="shared" si="43"/>
        <v>0.12</v>
      </c>
      <c r="S907" s="6" t="str">
        <f t="shared" si="44"/>
        <v/>
      </c>
      <c r="T907">
        <f>ROUND(INT(表1[[#This Row],[合同结束日期]]-表1[[#This Row],[合同起始日期]])/365,1)</f>
        <v>1</v>
      </c>
    </row>
    <row r="908" spans="1:20">
      <c r="A908" s="1">
        <v>41883</v>
      </c>
      <c r="B908" t="s">
        <v>185</v>
      </c>
      <c r="C908">
        <f t="shared" si="42"/>
        <v>0</v>
      </c>
      <c r="D908" t="s">
        <v>282</v>
      </c>
      <c r="E908" s="4">
        <v>6748.44</v>
      </c>
      <c r="F908" s="4">
        <v>16900.793135999997</v>
      </c>
      <c r="G908" s="3">
        <v>2.5043999999999995</v>
      </c>
      <c r="H908" s="7">
        <v>133.89761904761903</v>
      </c>
      <c r="I908" s="4">
        <v>335.3331971428571</v>
      </c>
      <c r="J908">
        <v>50.4</v>
      </c>
      <c r="K908" t="s">
        <v>11</v>
      </c>
      <c r="L908" t="s">
        <v>12</v>
      </c>
      <c r="M908" t="s">
        <v>193</v>
      </c>
      <c r="N908" s="2">
        <v>41520</v>
      </c>
      <c r="O908" s="2">
        <v>42269</v>
      </c>
      <c r="P908" t="s">
        <v>24</v>
      </c>
      <c r="Q908" t="s">
        <v>59</v>
      </c>
      <c r="R908" s="5" t="str">
        <f t="shared" si="43"/>
        <v>0.16</v>
      </c>
      <c r="S908" s="6" t="str">
        <f t="shared" si="44"/>
        <v/>
      </c>
      <c r="T908">
        <f>ROUND(INT(表1[[#This Row],[合同结束日期]]-表1[[#This Row],[合同起始日期]])/365,1)</f>
        <v>2.1</v>
      </c>
    </row>
    <row r="909" spans="1:20">
      <c r="A909" s="1">
        <v>41883</v>
      </c>
      <c r="B909" t="s">
        <v>185</v>
      </c>
      <c r="C909">
        <f t="shared" si="42"/>
        <v>0</v>
      </c>
      <c r="D909" t="s">
        <v>213</v>
      </c>
      <c r="E909" s="4">
        <v>365152.68</v>
      </c>
      <c r="F909" s="4">
        <v>78069.642984000006</v>
      </c>
      <c r="G909" s="3">
        <v>0.21380000000000002</v>
      </c>
      <c r="H909" s="7">
        <v>1262.577901331895</v>
      </c>
      <c r="I909" s="4">
        <v>269.93915530475914</v>
      </c>
      <c r="J909">
        <v>289.21199999999999</v>
      </c>
      <c r="K909" t="s">
        <v>60</v>
      </c>
      <c r="L909" t="s">
        <v>61</v>
      </c>
      <c r="M909" t="s">
        <v>214</v>
      </c>
      <c r="N909" s="2">
        <v>41263</v>
      </c>
      <c r="O909" s="2">
        <v>42499</v>
      </c>
      <c r="P909" t="s">
        <v>24</v>
      </c>
      <c r="Q909" t="s">
        <v>83</v>
      </c>
      <c r="R909" s="5" t="str">
        <f t="shared" si="43"/>
        <v>0.14</v>
      </c>
      <c r="S909" s="6" t="str">
        <f t="shared" si="44"/>
        <v/>
      </c>
      <c r="T909">
        <f>ROUND(INT(表1[[#This Row],[合同结束日期]]-表1[[#This Row],[合同起始日期]])/365,1)</f>
        <v>3.4</v>
      </c>
    </row>
    <row r="910" spans="1:20">
      <c r="A910" s="1">
        <v>41883</v>
      </c>
      <c r="B910" t="s">
        <v>185</v>
      </c>
      <c r="C910">
        <f t="shared" si="42"/>
        <v>0</v>
      </c>
      <c r="D910" t="s">
        <v>215</v>
      </c>
      <c r="E910" s="4">
        <v>1753986</v>
      </c>
      <c r="F910" s="4">
        <v>64020.488999999987</v>
      </c>
      <c r="G910" s="3">
        <v>3.6499999999999991E-2</v>
      </c>
      <c r="H910" s="7">
        <v>9309.9044585987267</v>
      </c>
      <c r="I910" s="4">
        <v>339.81151273885342</v>
      </c>
      <c r="J910">
        <v>188.4</v>
      </c>
      <c r="K910" t="s">
        <v>66</v>
      </c>
      <c r="L910" t="s">
        <v>66</v>
      </c>
      <c r="M910" t="s">
        <v>66</v>
      </c>
      <c r="N910" s="2">
        <v>41284</v>
      </c>
      <c r="O910" s="2">
        <v>42133</v>
      </c>
      <c r="P910" t="s">
        <v>24</v>
      </c>
      <c r="Q910" t="s">
        <v>195</v>
      </c>
      <c r="R910" s="5" t="str">
        <f t="shared" si="43"/>
        <v>0.09</v>
      </c>
      <c r="S910" s="6" t="str">
        <f t="shared" si="44"/>
        <v>0.</v>
      </c>
      <c r="T910">
        <f>ROUND(INT(表1[[#This Row],[合同结束日期]]-表1[[#This Row],[合同起始日期]])/365,1)</f>
        <v>2.2999999999999998</v>
      </c>
    </row>
    <row r="911" spans="1:20">
      <c r="A911" s="1">
        <v>41883</v>
      </c>
      <c r="B911" t="s">
        <v>185</v>
      </c>
      <c r="C911">
        <f t="shared" si="42"/>
        <v>0</v>
      </c>
      <c r="D911" t="s">
        <v>216</v>
      </c>
      <c r="E911" s="4">
        <v>1490064</v>
      </c>
      <c r="F911" s="4">
        <v>67201.886400000003</v>
      </c>
      <c r="G911" s="3">
        <v>4.5100000000000001E-2</v>
      </c>
      <c r="H911" s="7">
        <v>7760.75</v>
      </c>
      <c r="I911" s="4">
        <v>350.00982500000003</v>
      </c>
      <c r="J911">
        <v>192</v>
      </c>
      <c r="K911" t="s">
        <v>66</v>
      </c>
      <c r="L911" t="s">
        <v>66</v>
      </c>
      <c r="M911" t="s">
        <v>66</v>
      </c>
      <c r="N911" s="2">
        <v>41279</v>
      </c>
      <c r="O911" s="2">
        <v>42133</v>
      </c>
      <c r="P911" t="s">
        <v>24</v>
      </c>
      <c r="Q911" t="s">
        <v>195</v>
      </c>
      <c r="R911" s="5" t="str">
        <f t="shared" si="43"/>
        <v>0.09</v>
      </c>
      <c r="S911" s="6" t="str">
        <f t="shared" si="44"/>
        <v>0.</v>
      </c>
      <c r="T911">
        <f>ROUND(INT(表1[[#This Row],[合同结束日期]]-表1[[#This Row],[合同起始日期]])/365,1)</f>
        <v>2.2999999999999998</v>
      </c>
    </row>
    <row r="912" spans="1:20">
      <c r="A912" s="1">
        <v>41883</v>
      </c>
      <c r="B912" t="s">
        <v>185</v>
      </c>
      <c r="C912">
        <f t="shared" si="42"/>
        <v>0</v>
      </c>
      <c r="D912" t="s">
        <v>269</v>
      </c>
      <c r="E912" s="4">
        <v>1378714.4879999999</v>
      </c>
      <c r="F912" s="4">
        <v>79689.69740640001</v>
      </c>
      <c r="G912" s="3">
        <v>5.7800000000000011E-2</v>
      </c>
      <c r="H912" s="7">
        <v>3659.0087261146491</v>
      </c>
      <c r="I912" s="4">
        <v>211.49070436942677</v>
      </c>
      <c r="J912">
        <v>376.8</v>
      </c>
      <c r="K912" t="s">
        <v>60</v>
      </c>
      <c r="L912" t="s">
        <v>61</v>
      </c>
      <c r="M912" t="s">
        <v>234</v>
      </c>
      <c r="N912" s="2">
        <v>41291</v>
      </c>
      <c r="O912" s="2">
        <v>44407</v>
      </c>
      <c r="P912" t="s">
        <v>39</v>
      </c>
      <c r="Q912" t="s">
        <v>208</v>
      </c>
      <c r="R912" s="5" t="str">
        <f t="shared" si="43"/>
        <v>0.05</v>
      </c>
      <c r="S912" s="6" t="str">
        <f t="shared" si="44"/>
        <v/>
      </c>
      <c r="T912">
        <f>ROUND(INT(表1[[#This Row],[合同结束日期]]-表1[[#This Row],[合同起始日期]])/365,1)</f>
        <v>8.5</v>
      </c>
    </row>
    <row r="913" spans="1:20">
      <c r="A913" s="1">
        <v>41883</v>
      </c>
      <c r="B913" t="s">
        <v>185</v>
      </c>
      <c r="C913">
        <f t="shared" si="42"/>
        <v>0</v>
      </c>
      <c r="D913" t="s">
        <v>217</v>
      </c>
      <c r="E913" s="4">
        <v>231895.19999999998</v>
      </c>
      <c r="F913" s="4">
        <v>20893.757519999999</v>
      </c>
      <c r="G913" s="3">
        <v>9.01E-2</v>
      </c>
      <c r="H913" s="7">
        <v>2884.2686567164178</v>
      </c>
      <c r="I913" s="4">
        <v>259.87260597014927</v>
      </c>
      <c r="J913">
        <v>80.399999999999991</v>
      </c>
      <c r="K913" t="s">
        <v>76</v>
      </c>
      <c r="L913" t="s">
        <v>75</v>
      </c>
      <c r="M913" t="s">
        <v>75</v>
      </c>
      <c r="N913" s="2">
        <v>41284</v>
      </c>
      <c r="O913" s="2">
        <v>42133</v>
      </c>
      <c r="P913" t="s">
        <v>14</v>
      </c>
      <c r="Q913" t="s">
        <v>37</v>
      </c>
      <c r="R913" s="5" t="str">
        <f t="shared" si="43"/>
        <v>0.</v>
      </c>
      <c r="S913" s="6" t="str">
        <f t="shared" si="44"/>
        <v/>
      </c>
      <c r="T913">
        <f>ROUND(INT(表1[[#This Row],[合同结束日期]]-表1[[#This Row],[合同起始日期]])/365,1)</f>
        <v>2.2999999999999998</v>
      </c>
    </row>
    <row r="914" spans="1:20">
      <c r="A914" s="1">
        <v>41883</v>
      </c>
      <c r="B914" t="s">
        <v>185</v>
      </c>
      <c r="C914">
        <f t="shared" si="42"/>
        <v>0</v>
      </c>
      <c r="D914" t="s">
        <v>218</v>
      </c>
      <c r="E914" s="4">
        <v>117543.59999999999</v>
      </c>
      <c r="F914" s="4">
        <v>20276.270999999997</v>
      </c>
      <c r="G914" s="3">
        <v>0.17249999999999999</v>
      </c>
      <c r="H914" s="7">
        <v>1506.9692307692308</v>
      </c>
      <c r="I914" s="4">
        <v>259.95219230769226</v>
      </c>
      <c r="J914">
        <v>78</v>
      </c>
      <c r="K914" t="s">
        <v>76</v>
      </c>
      <c r="L914" t="s">
        <v>75</v>
      </c>
      <c r="M914" t="s">
        <v>75</v>
      </c>
      <c r="N914" s="2">
        <v>41287</v>
      </c>
      <c r="O914" s="2">
        <v>42133</v>
      </c>
      <c r="P914" t="s">
        <v>14</v>
      </c>
      <c r="Q914" t="s">
        <v>37</v>
      </c>
      <c r="R914" s="5" t="str">
        <f t="shared" si="43"/>
        <v>0.</v>
      </c>
      <c r="S914" s="6" t="str">
        <f t="shared" si="44"/>
        <v/>
      </c>
      <c r="T914">
        <f>ROUND(INT(表1[[#This Row],[合同结束日期]]-表1[[#This Row],[合同起始日期]])/365,1)</f>
        <v>2.2999999999999998</v>
      </c>
    </row>
    <row r="915" spans="1:20">
      <c r="A915" s="1">
        <v>41883</v>
      </c>
      <c r="B915" t="s">
        <v>185</v>
      </c>
      <c r="C915">
        <f t="shared" si="42"/>
        <v>0</v>
      </c>
      <c r="D915" t="s">
        <v>219</v>
      </c>
      <c r="E915" s="4">
        <v>229027.19999999998</v>
      </c>
      <c r="F915" s="4">
        <v>52515.936959999999</v>
      </c>
      <c r="G915" s="3">
        <v>0.2293</v>
      </c>
      <c r="H915" s="7">
        <v>1704.0714285714284</v>
      </c>
      <c r="I915" s="4">
        <v>390.74357857142854</v>
      </c>
      <c r="J915">
        <v>134.4</v>
      </c>
      <c r="K915" t="s">
        <v>60</v>
      </c>
      <c r="L915" t="s">
        <v>61</v>
      </c>
      <c r="M915" t="s">
        <v>58</v>
      </c>
      <c r="N915" s="2">
        <v>41299</v>
      </c>
      <c r="O915" s="2">
        <v>42499</v>
      </c>
      <c r="P915" t="s">
        <v>24</v>
      </c>
      <c r="Q915" t="s">
        <v>170</v>
      </c>
      <c r="R915" s="5" t="str">
        <f t="shared" si="43"/>
        <v>0.2</v>
      </c>
      <c r="S915" s="6" t="str">
        <f t="shared" si="44"/>
        <v/>
      </c>
      <c r="T915">
        <f>ROUND(INT(表1[[#This Row],[合同结束日期]]-表1[[#This Row],[合同起始日期]])/365,1)</f>
        <v>3.3</v>
      </c>
    </row>
    <row r="916" spans="1:20">
      <c r="A916" s="1">
        <v>41883</v>
      </c>
      <c r="B916" t="s">
        <v>185</v>
      </c>
      <c r="C916">
        <f t="shared" si="42"/>
        <v>0</v>
      </c>
      <c r="D916" t="s">
        <v>220</v>
      </c>
      <c r="E916" s="4">
        <v>385028.64</v>
      </c>
      <c r="F916" s="4">
        <v>39426.932736000002</v>
      </c>
      <c r="G916" s="3">
        <v>0.1024</v>
      </c>
      <c r="H916" s="7">
        <v>2228.1750000000002</v>
      </c>
      <c r="I916" s="4">
        <v>228.16512000000003</v>
      </c>
      <c r="J916">
        <v>172.79999999999998</v>
      </c>
      <c r="K916" t="s">
        <v>44</v>
      </c>
      <c r="L916" t="s">
        <v>46</v>
      </c>
      <c r="M916" t="s">
        <v>45</v>
      </c>
      <c r="N916" s="2">
        <v>41333</v>
      </c>
      <c r="O916" s="2">
        <v>44325</v>
      </c>
      <c r="P916" t="s">
        <v>24</v>
      </c>
      <c r="Q916" t="s">
        <v>42</v>
      </c>
      <c r="R916" s="5" t="str">
        <f t="shared" si="43"/>
        <v>0.08</v>
      </c>
      <c r="S916" s="6" t="str">
        <f t="shared" si="44"/>
        <v/>
      </c>
      <c r="T916">
        <f>ROUND(INT(表1[[#This Row],[合同结束日期]]-表1[[#This Row],[合同起始日期]])/365,1)</f>
        <v>8.1999999999999993</v>
      </c>
    </row>
    <row r="917" spans="1:20">
      <c r="A917" s="1">
        <v>41883</v>
      </c>
      <c r="B917" t="s">
        <v>185</v>
      </c>
      <c r="C917">
        <f t="shared" si="42"/>
        <v>0</v>
      </c>
      <c r="D917" t="s">
        <v>221</v>
      </c>
      <c r="E917" s="4">
        <v>812511</v>
      </c>
      <c r="F917" s="4">
        <v>96688.809000000008</v>
      </c>
      <c r="G917" s="3">
        <v>0.11900000000000001</v>
      </c>
      <c r="H917" s="7">
        <v>5549.938524590164</v>
      </c>
      <c r="I917" s="4">
        <v>660.44268442622956</v>
      </c>
      <c r="J917">
        <v>146.4</v>
      </c>
      <c r="K917" t="s">
        <v>44</v>
      </c>
      <c r="L917" t="s">
        <v>72</v>
      </c>
      <c r="M917" t="s">
        <v>126</v>
      </c>
      <c r="N917" s="2">
        <v>41333</v>
      </c>
      <c r="O917" s="2">
        <v>42499</v>
      </c>
      <c r="P917" t="s">
        <v>24</v>
      </c>
      <c r="Q917" t="s">
        <v>48</v>
      </c>
      <c r="R917" s="5" t="str">
        <f t="shared" si="43"/>
        <v>0.11</v>
      </c>
      <c r="S917" s="6" t="str">
        <f t="shared" si="44"/>
        <v/>
      </c>
      <c r="T917">
        <f>ROUND(INT(表1[[#This Row],[合同结束日期]]-表1[[#This Row],[合同起始日期]])/365,1)</f>
        <v>3.2</v>
      </c>
    </row>
    <row r="918" spans="1:20">
      <c r="A918" s="1">
        <v>41883</v>
      </c>
      <c r="B918" t="s">
        <v>185</v>
      </c>
      <c r="C918">
        <f t="shared" si="42"/>
        <v>0</v>
      </c>
      <c r="D918" t="s">
        <v>222</v>
      </c>
      <c r="E918" s="4">
        <v>353962.8</v>
      </c>
      <c r="F918" s="4">
        <v>41873.79924</v>
      </c>
      <c r="G918" s="3">
        <v>0.1183</v>
      </c>
      <c r="H918" s="7">
        <v>1766.2814371257484</v>
      </c>
      <c r="I918" s="4">
        <v>208.95109401197604</v>
      </c>
      <c r="J918">
        <v>200.4</v>
      </c>
      <c r="K918" t="s">
        <v>44</v>
      </c>
      <c r="L918" t="s">
        <v>72</v>
      </c>
      <c r="M918" t="s">
        <v>126</v>
      </c>
      <c r="N918" s="2">
        <v>41263</v>
      </c>
      <c r="O918" s="2">
        <v>43229</v>
      </c>
      <c r="P918" t="s">
        <v>24</v>
      </c>
      <c r="Q918" t="s">
        <v>123</v>
      </c>
      <c r="R918" s="5" t="str">
        <f t="shared" si="43"/>
        <v>0.09</v>
      </c>
      <c r="S918" s="6" t="str">
        <f t="shared" si="44"/>
        <v/>
      </c>
      <c r="T918">
        <f>ROUND(INT(表1[[#This Row],[合同结束日期]]-表1[[#This Row],[合同起始日期]])/365,1)</f>
        <v>5.4</v>
      </c>
    </row>
    <row r="919" spans="1:20">
      <c r="A919" s="1">
        <v>41883</v>
      </c>
      <c r="B919" t="s">
        <v>185</v>
      </c>
      <c r="C919">
        <f t="shared" si="42"/>
        <v>0</v>
      </c>
      <c r="D919" t="s">
        <v>223</v>
      </c>
      <c r="E919" s="4">
        <v>473596.8</v>
      </c>
      <c r="F919" s="4">
        <v>50011.822079999998</v>
      </c>
      <c r="G919" s="3">
        <v>0.1056</v>
      </c>
      <c r="H919" s="7">
        <v>1953.7821782178219</v>
      </c>
      <c r="I919" s="4">
        <v>206.31939801980198</v>
      </c>
      <c r="J919">
        <v>242.39999999999998</v>
      </c>
      <c r="K919" t="s">
        <v>44</v>
      </c>
      <c r="L919" t="s">
        <v>72</v>
      </c>
      <c r="M919" t="s">
        <v>126</v>
      </c>
      <c r="N919" s="2">
        <v>41331</v>
      </c>
      <c r="O919" s="2">
        <v>44325</v>
      </c>
      <c r="P919" t="s">
        <v>24</v>
      </c>
      <c r="Q919" t="s">
        <v>42</v>
      </c>
      <c r="R919" s="5" t="str">
        <f t="shared" si="43"/>
        <v>0.08</v>
      </c>
      <c r="S919" s="6" t="str">
        <f t="shared" si="44"/>
        <v/>
      </c>
      <c r="T919">
        <f>ROUND(INT(表1[[#This Row],[合同结束日期]]-表1[[#This Row],[合同起始日期]])/365,1)</f>
        <v>8.1999999999999993</v>
      </c>
    </row>
    <row r="920" spans="1:20">
      <c r="A920" s="1">
        <v>41883</v>
      </c>
      <c r="B920" t="s">
        <v>185</v>
      </c>
      <c r="C920">
        <f t="shared" si="42"/>
        <v>0</v>
      </c>
      <c r="D920" t="s">
        <v>232</v>
      </c>
      <c r="E920" s="4">
        <v>372000</v>
      </c>
      <c r="F920" s="4">
        <v>50210.84304</v>
      </c>
      <c r="G920" s="3">
        <v>0.13497538451612903</v>
      </c>
      <c r="H920" s="7">
        <v>1000.2581311306144</v>
      </c>
      <c r="I920" s="4">
        <v>135.01022586473928</v>
      </c>
      <c r="J920">
        <v>371.904</v>
      </c>
      <c r="K920" t="s">
        <v>44</v>
      </c>
      <c r="L920" t="s">
        <v>72</v>
      </c>
      <c r="M920" t="s">
        <v>126</v>
      </c>
      <c r="N920" s="2">
        <v>41337</v>
      </c>
      <c r="O920" s="2">
        <v>46917</v>
      </c>
      <c r="P920" t="s">
        <v>24</v>
      </c>
      <c r="Q920">
        <v>0.08</v>
      </c>
      <c r="R920" s="5">
        <f t="shared" si="43"/>
        <v>0.08</v>
      </c>
      <c r="S920" s="6" t="str">
        <f t="shared" si="44"/>
        <v/>
      </c>
      <c r="T920">
        <f>ROUND(INT(表1[[#This Row],[合同结束日期]]-表1[[#This Row],[合同起始日期]])/365,1)</f>
        <v>15.3</v>
      </c>
    </row>
    <row r="921" spans="1:20">
      <c r="A921" s="1">
        <v>41883</v>
      </c>
      <c r="B921" t="s">
        <v>185</v>
      </c>
      <c r="C921">
        <f t="shared" si="42"/>
        <v>0</v>
      </c>
      <c r="D921" t="s">
        <v>274</v>
      </c>
      <c r="E921" s="4">
        <v>196863.6</v>
      </c>
      <c r="F921" s="4">
        <v>30454.798920000001</v>
      </c>
      <c r="G921" s="3">
        <v>0.1547</v>
      </c>
      <c r="H921" s="7">
        <v>1745.244680851064</v>
      </c>
      <c r="I921" s="4">
        <v>269.98935212765957</v>
      </c>
      <c r="J921">
        <v>112.8</v>
      </c>
      <c r="K921" t="s">
        <v>66</v>
      </c>
      <c r="L921" t="s">
        <v>66</v>
      </c>
      <c r="M921" t="s">
        <v>66</v>
      </c>
      <c r="N921" s="2">
        <v>41520</v>
      </c>
      <c r="O921" s="2">
        <v>42294</v>
      </c>
      <c r="P921" t="s">
        <v>24</v>
      </c>
      <c r="Q921" t="s">
        <v>195</v>
      </c>
      <c r="R921" s="5" t="str">
        <f t="shared" si="43"/>
        <v>0.09</v>
      </c>
      <c r="S921" s="6" t="str">
        <f t="shared" si="44"/>
        <v>0.</v>
      </c>
      <c r="T921">
        <f>ROUND(INT(表1[[#This Row],[合同结束日期]]-表1[[#This Row],[合同起始日期]])/365,1)</f>
        <v>2.1</v>
      </c>
    </row>
    <row r="922" spans="1:20">
      <c r="A922" s="1">
        <v>41883</v>
      </c>
      <c r="B922" t="s">
        <v>185</v>
      </c>
      <c r="C922">
        <f t="shared" si="42"/>
        <v>0</v>
      </c>
      <c r="D922" t="s">
        <v>254</v>
      </c>
      <c r="E922" s="4">
        <v>253302.55199999997</v>
      </c>
      <c r="F922" s="4">
        <v>31004.232364800002</v>
      </c>
      <c r="G922" s="3">
        <v>0.12240000000000002</v>
      </c>
      <c r="H922" s="7">
        <v>2236.0747881355928</v>
      </c>
      <c r="I922" s="4">
        <v>273.69555406779665</v>
      </c>
      <c r="J922">
        <v>113.28</v>
      </c>
      <c r="K922" t="s">
        <v>44</v>
      </c>
      <c r="L922" t="s">
        <v>46</v>
      </c>
      <c r="M922" t="s">
        <v>45</v>
      </c>
      <c r="N922" s="2">
        <v>41443</v>
      </c>
      <c r="O922" s="2">
        <v>43298</v>
      </c>
      <c r="P922" t="s">
        <v>24</v>
      </c>
      <c r="Q922" t="s">
        <v>19</v>
      </c>
      <c r="R922" s="5" t="str">
        <f t="shared" si="43"/>
        <v>0.1</v>
      </c>
      <c r="S922" s="6" t="str">
        <f t="shared" si="44"/>
        <v/>
      </c>
      <c r="T922">
        <f>ROUND(INT(表1[[#This Row],[合同结束日期]]-表1[[#This Row],[合同起始日期]])/365,1)</f>
        <v>5.0999999999999996</v>
      </c>
    </row>
    <row r="923" spans="1:20">
      <c r="A923" s="1">
        <v>41883</v>
      </c>
      <c r="B923" t="s">
        <v>185</v>
      </c>
      <c r="C923">
        <f t="shared" si="42"/>
        <v>0</v>
      </c>
      <c r="D923" t="s">
        <v>283</v>
      </c>
      <c r="E923" s="4">
        <v>84484.800000000003</v>
      </c>
      <c r="F923" s="4">
        <v>10729.569600000001</v>
      </c>
      <c r="G923" s="3">
        <v>0.127</v>
      </c>
      <c r="H923" s="7">
        <v>2933.5000000000005</v>
      </c>
      <c r="I923" s="4">
        <v>372.55450000000008</v>
      </c>
      <c r="J923">
        <v>28.799999999999997</v>
      </c>
      <c r="K923" t="s">
        <v>44</v>
      </c>
      <c r="L923" t="s">
        <v>46</v>
      </c>
      <c r="M923" t="s">
        <v>45</v>
      </c>
      <c r="N923" s="2">
        <v>41545</v>
      </c>
      <c r="O923" s="2">
        <v>42274</v>
      </c>
      <c r="P923" t="s">
        <v>24</v>
      </c>
      <c r="Q923" t="s">
        <v>48</v>
      </c>
      <c r="R923" s="5" t="str">
        <f t="shared" si="43"/>
        <v>0.11</v>
      </c>
      <c r="S923" s="6" t="str">
        <f t="shared" si="44"/>
        <v/>
      </c>
      <c r="T923">
        <f>ROUND(INT(表1[[#This Row],[合同结束日期]]-表1[[#This Row],[合同起始日期]])/365,1)</f>
        <v>2</v>
      </c>
    </row>
    <row r="924" spans="1:20">
      <c r="A924" s="1">
        <v>41883</v>
      </c>
      <c r="B924" t="s">
        <v>185</v>
      </c>
      <c r="C924">
        <f t="shared" si="42"/>
        <v>0</v>
      </c>
      <c r="D924" t="s">
        <v>294</v>
      </c>
      <c r="E924" s="4">
        <v>45397.2</v>
      </c>
      <c r="F924" s="4">
        <v>14399.991840000001</v>
      </c>
      <c r="G924" s="3">
        <v>0.31720000000000004</v>
      </c>
      <c r="H924" s="7">
        <v>945.77499999999998</v>
      </c>
      <c r="I924" s="4">
        <v>299.99983000000003</v>
      </c>
      <c r="J924">
        <v>48</v>
      </c>
      <c r="K924" t="s">
        <v>44</v>
      </c>
      <c r="L924" t="s">
        <v>46</v>
      </c>
      <c r="M924" t="s">
        <v>45</v>
      </c>
      <c r="N924" s="2">
        <v>41549</v>
      </c>
      <c r="O924" s="2">
        <v>42278</v>
      </c>
      <c r="P924" t="s">
        <v>14</v>
      </c>
      <c r="Q924" t="s">
        <v>37</v>
      </c>
      <c r="R924" s="5" t="str">
        <f t="shared" si="43"/>
        <v>0.</v>
      </c>
      <c r="S924" s="6" t="str">
        <f t="shared" si="44"/>
        <v/>
      </c>
      <c r="T924">
        <f>ROUND(INT(表1[[#This Row],[合同结束日期]]-表1[[#This Row],[合同起始日期]])/365,1)</f>
        <v>2</v>
      </c>
    </row>
    <row r="925" spans="1:20">
      <c r="A925" s="1">
        <v>41883</v>
      </c>
      <c r="B925" t="s">
        <v>185</v>
      </c>
      <c r="C925">
        <f t="shared" si="42"/>
        <v>0</v>
      </c>
      <c r="D925" t="s">
        <v>255</v>
      </c>
      <c r="E925" s="4">
        <v>75238.8</v>
      </c>
      <c r="F925" s="4">
        <v>13053.931800000002</v>
      </c>
      <c r="G925" s="3">
        <v>0.17350000000000002</v>
      </c>
      <c r="H925" s="7">
        <v>1844.0882352941178</v>
      </c>
      <c r="I925" s="4">
        <v>319.94930882352946</v>
      </c>
      <c r="J925">
        <v>40.799999999999997</v>
      </c>
      <c r="K925" t="s">
        <v>44</v>
      </c>
      <c r="L925" t="s">
        <v>46</v>
      </c>
      <c r="M925" t="s">
        <v>187</v>
      </c>
      <c r="N925" s="2">
        <v>41456</v>
      </c>
      <c r="O925" s="2">
        <v>42190</v>
      </c>
      <c r="P925" t="s">
        <v>24</v>
      </c>
      <c r="Q925" t="s">
        <v>28</v>
      </c>
      <c r="R925" s="5" t="str">
        <f t="shared" si="43"/>
        <v>0.13</v>
      </c>
      <c r="S925" s="6" t="str">
        <f t="shared" si="44"/>
        <v/>
      </c>
      <c r="T925">
        <f>ROUND(INT(表1[[#This Row],[合同结束日期]]-表1[[#This Row],[合同起始日期]])/365,1)</f>
        <v>2</v>
      </c>
    </row>
    <row r="926" spans="1:20">
      <c r="A926" s="1">
        <v>41883</v>
      </c>
      <c r="B926" t="s">
        <v>185</v>
      </c>
      <c r="C926">
        <f t="shared" si="42"/>
        <v>0</v>
      </c>
      <c r="D926" t="s">
        <v>307</v>
      </c>
      <c r="E926" s="4">
        <v>47542.799999999996</v>
      </c>
      <c r="F926" s="4">
        <v>15598.792679999999</v>
      </c>
      <c r="G926" s="3">
        <v>0.3281</v>
      </c>
      <c r="H926" s="7">
        <v>1100.5277777777778</v>
      </c>
      <c r="I926" s="4">
        <v>361.08316388888892</v>
      </c>
      <c r="J926">
        <v>43.199999999999996</v>
      </c>
      <c r="K926" t="s">
        <v>66</v>
      </c>
      <c r="L926" t="s">
        <v>66</v>
      </c>
      <c r="M926" t="s">
        <v>66</v>
      </c>
      <c r="N926" s="2">
        <v>41635</v>
      </c>
      <c r="O926" s="2">
        <v>42364</v>
      </c>
      <c r="P926" t="s">
        <v>24</v>
      </c>
      <c r="Q926" t="s">
        <v>195</v>
      </c>
      <c r="R926" s="5" t="str">
        <f t="shared" si="43"/>
        <v>0.09</v>
      </c>
      <c r="S926" s="6" t="str">
        <f t="shared" si="44"/>
        <v>0.</v>
      </c>
      <c r="T926">
        <f>ROUND(INT(表1[[#This Row],[合同结束日期]]-表1[[#This Row],[合同起始日期]])/365,1)</f>
        <v>2</v>
      </c>
    </row>
    <row r="927" spans="1:20">
      <c r="A927" s="1">
        <v>41883</v>
      </c>
      <c r="B927" t="s">
        <v>185</v>
      </c>
      <c r="C927">
        <f t="shared" si="42"/>
        <v>0</v>
      </c>
      <c r="D927" t="s">
        <v>314</v>
      </c>
      <c r="E927" s="4">
        <v>63885.960000000006</v>
      </c>
      <c r="F927" s="4">
        <v>6599.4196680000005</v>
      </c>
      <c r="G927" s="3">
        <v>0.1033</v>
      </c>
      <c r="H927" s="7">
        <v>3549.2200000000003</v>
      </c>
      <c r="I927" s="4">
        <v>366.63442600000002</v>
      </c>
      <c r="J927">
        <v>18</v>
      </c>
      <c r="K927" t="s">
        <v>76</v>
      </c>
      <c r="L927" t="s">
        <v>276</v>
      </c>
      <c r="M927" t="s">
        <v>276</v>
      </c>
      <c r="N927" s="2">
        <v>41727</v>
      </c>
      <c r="O927" s="2">
        <v>42091</v>
      </c>
      <c r="P927" t="s">
        <v>24</v>
      </c>
      <c r="Q927" t="s">
        <v>42</v>
      </c>
      <c r="R927" s="5" t="str">
        <f t="shared" si="43"/>
        <v>0.08</v>
      </c>
      <c r="S927" s="6" t="str">
        <f t="shared" si="44"/>
        <v/>
      </c>
      <c r="T927">
        <f>ROUND(INT(表1[[#This Row],[合同结束日期]]-表1[[#This Row],[合同起始日期]])/365,1)</f>
        <v>1</v>
      </c>
    </row>
    <row r="928" spans="1:20">
      <c r="A928" s="1">
        <v>41883</v>
      </c>
      <c r="B928" t="s">
        <v>185</v>
      </c>
      <c r="C928">
        <f t="shared" si="42"/>
        <v>0</v>
      </c>
      <c r="D928" t="s">
        <v>343</v>
      </c>
      <c r="E928" s="4">
        <v>50128.799999999996</v>
      </c>
      <c r="F928" s="4">
        <v>8622.1535999999996</v>
      </c>
      <c r="G928" s="3">
        <v>0.17200000000000001</v>
      </c>
      <c r="H928" s="7">
        <v>5221.75</v>
      </c>
      <c r="I928" s="4">
        <v>898.14099999999996</v>
      </c>
      <c r="J928">
        <v>9.6</v>
      </c>
      <c r="K928" t="s">
        <v>76</v>
      </c>
      <c r="L928" t="s">
        <v>276</v>
      </c>
      <c r="M928" t="s">
        <v>276</v>
      </c>
      <c r="N928" s="2">
        <v>41876</v>
      </c>
      <c r="O928" s="2">
        <v>42240</v>
      </c>
      <c r="P928" t="s">
        <v>24</v>
      </c>
      <c r="Q928" t="s">
        <v>59</v>
      </c>
      <c r="R928" s="5" t="str">
        <f t="shared" si="43"/>
        <v>0.16</v>
      </c>
      <c r="S928" s="6" t="str">
        <f t="shared" si="44"/>
        <v/>
      </c>
      <c r="T928">
        <f>ROUND(INT(表1[[#This Row],[合同结束日期]]-表1[[#This Row],[合同起始日期]])/365,1)</f>
        <v>1</v>
      </c>
    </row>
    <row r="929" spans="1:20">
      <c r="A929" s="1">
        <v>41883</v>
      </c>
      <c r="B929" t="s">
        <v>185</v>
      </c>
      <c r="C929">
        <f t="shared" si="42"/>
        <v>0</v>
      </c>
      <c r="D929" t="s">
        <v>287</v>
      </c>
      <c r="E929" s="4">
        <v>23152.799999999999</v>
      </c>
      <c r="F929" s="4">
        <v>6519.8284800000001</v>
      </c>
      <c r="G929" s="3">
        <v>0.28160000000000002</v>
      </c>
      <c r="H929" s="7">
        <v>1286.2666666666667</v>
      </c>
      <c r="I929" s="4">
        <v>362.21269333333333</v>
      </c>
      <c r="J929">
        <v>18</v>
      </c>
      <c r="K929" t="s">
        <v>11</v>
      </c>
      <c r="L929" t="s">
        <v>12</v>
      </c>
      <c r="M929" t="s">
        <v>288</v>
      </c>
      <c r="N929" s="2">
        <v>41522</v>
      </c>
      <c r="O929" s="2">
        <v>41886</v>
      </c>
      <c r="P929" t="s">
        <v>14</v>
      </c>
      <c r="Q929" t="s">
        <v>37</v>
      </c>
      <c r="R929" s="5" t="str">
        <f t="shared" si="43"/>
        <v>0.</v>
      </c>
      <c r="S929" s="6" t="str">
        <f t="shared" si="44"/>
        <v/>
      </c>
      <c r="T929">
        <f>ROUND(INT(表1[[#This Row],[合同结束日期]]-表1[[#This Row],[合同起始日期]])/365,1)</f>
        <v>1</v>
      </c>
    </row>
    <row r="930" spans="1:20">
      <c r="A930" s="1">
        <v>41883</v>
      </c>
      <c r="B930" t="s">
        <v>185</v>
      </c>
      <c r="C930">
        <f t="shared" si="42"/>
        <v>0</v>
      </c>
      <c r="D930" t="s">
        <v>334</v>
      </c>
      <c r="E930" s="4">
        <v>29439.599999999999</v>
      </c>
      <c r="F930" s="4">
        <v>5899.6958399999994</v>
      </c>
      <c r="G930" s="3">
        <v>0.20039999999999999</v>
      </c>
      <c r="H930" s="7">
        <v>2453.2999999999997</v>
      </c>
      <c r="I930" s="4">
        <v>491.64131999999995</v>
      </c>
      <c r="J930">
        <v>12</v>
      </c>
      <c r="K930" t="s">
        <v>60</v>
      </c>
      <c r="L930" t="s">
        <v>61</v>
      </c>
      <c r="M930" t="s">
        <v>197</v>
      </c>
      <c r="N930" s="2">
        <v>41810</v>
      </c>
      <c r="O930" s="2">
        <v>42174</v>
      </c>
      <c r="P930" t="s">
        <v>24</v>
      </c>
      <c r="Q930" t="s">
        <v>30</v>
      </c>
      <c r="R930" s="5" t="str">
        <f t="shared" si="43"/>
        <v>0.18</v>
      </c>
      <c r="S930" s="6" t="str">
        <f t="shared" si="44"/>
        <v/>
      </c>
      <c r="T930">
        <f>ROUND(INT(表1[[#This Row],[合同结束日期]]-表1[[#This Row],[合同起始日期]])/365,1)</f>
        <v>1</v>
      </c>
    </row>
    <row r="931" spans="1:20">
      <c r="A931" s="1">
        <v>41883</v>
      </c>
      <c r="B931" t="s">
        <v>185</v>
      </c>
      <c r="C931">
        <f t="shared" si="42"/>
        <v>0</v>
      </c>
      <c r="D931" t="s">
        <v>344</v>
      </c>
      <c r="E931" s="4">
        <v>60340.799999999996</v>
      </c>
      <c r="F931" s="4">
        <v>9648.4939200000008</v>
      </c>
      <c r="G931" s="3">
        <v>0.15990000000000001</v>
      </c>
      <c r="H931" s="7">
        <v>6285.5</v>
      </c>
      <c r="I931" s="4">
        <v>1005.0514500000002</v>
      </c>
      <c r="J931">
        <v>9.6</v>
      </c>
      <c r="K931" t="s">
        <v>44</v>
      </c>
      <c r="L931" t="s">
        <v>46</v>
      </c>
      <c r="M931" t="s">
        <v>187</v>
      </c>
      <c r="N931" s="2">
        <v>41864</v>
      </c>
      <c r="O931" s="2">
        <v>42228</v>
      </c>
      <c r="P931" t="s">
        <v>24</v>
      </c>
      <c r="Q931" t="s">
        <v>25</v>
      </c>
      <c r="R931" s="5" t="str">
        <f t="shared" si="43"/>
        <v>0.15</v>
      </c>
      <c r="S931" s="6" t="str">
        <f t="shared" si="44"/>
        <v/>
      </c>
      <c r="T931">
        <f>ROUND(INT(表1[[#This Row],[合同结束日期]]-表1[[#This Row],[合同起始日期]])/365,1)</f>
        <v>1</v>
      </c>
    </row>
    <row r="932" spans="1:20">
      <c r="A932" s="1">
        <v>41883</v>
      </c>
      <c r="B932" t="s">
        <v>185</v>
      </c>
      <c r="C932">
        <f t="shared" si="42"/>
        <v>0</v>
      </c>
      <c r="D932" t="s">
        <v>284</v>
      </c>
      <c r="E932" s="4">
        <v>31756.799999999999</v>
      </c>
      <c r="F932" s="4">
        <v>6360.8870399999996</v>
      </c>
      <c r="G932" s="3">
        <v>0.20030000000000001</v>
      </c>
      <c r="H932" s="7">
        <v>2205.3333333333335</v>
      </c>
      <c r="I932" s="4">
        <v>441.72826666666668</v>
      </c>
      <c r="J932">
        <v>14.399999999999999</v>
      </c>
      <c r="K932" t="s">
        <v>76</v>
      </c>
      <c r="L932" t="s">
        <v>276</v>
      </c>
      <c r="M932" t="s">
        <v>276</v>
      </c>
      <c r="N932" s="2">
        <v>41516</v>
      </c>
      <c r="O932" s="2">
        <v>42245</v>
      </c>
      <c r="P932" t="s">
        <v>24</v>
      </c>
      <c r="Q932" t="s">
        <v>59</v>
      </c>
      <c r="R932" s="5" t="str">
        <f t="shared" si="43"/>
        <v>0.16</v>
      </c>
      <c r="S932" s="6" t="str">
        <f t="shared" si="44"/>
        <v/>
      </c>
      <c r="T932">
        <f>ROUND(INT(表1[[#This Row],[合同结束日期]]-表1[[#This Row],[合同起始日期]])/365,1)</f>
        <v>2</v>
      </c>
    </row>
    <row r="933" spans="1:20">
      <c r="A933" s="1">
        <v>41883</v>
      </c>
      <c r="B933" t="s">
        <v>185</v>
      </c>
      <c r="C933">
        <f t="shared" si="42"/>
        <v>0</v>
      </c>
      <c r="D933" t="s">
        <v>270</v>
      </c>
      <c r="E933" s="4">
        <v>12346.92</v>
      </c>
      <c r="F933" s="4">
        <v>2200.2211440000001</v>
      </c>
      <c r="G933" s="3">
        <v>0.1782</v>
      </c>
      <c r="H933" s="7">
        <v>857.42500000000007</v>
      </c>
      <c r="I933" s="4">
        <v>152.79313500000004</v>
      </c>
      <c r="J933">
        <v>14.399999999999999</v>
      </c>
      <c r="K933" t="s">
        <v>11</v>
      </c>
      <c r="L933" t="s">
        <v>13</v>
      </c>
      <c r="M933" t="s">
        <v>34</v>
      </c>
      <c r="N933" s="2">
        <v>41497</v>
      </c>
      <c r="O933" s="2">
        <v>41892</v>
      </c>
      <c r="P933" t="s">
        <v>24</v>
      </c>
      <c r="Q933" t="s">
        <v>25</v>
      </c>
      <c r="R933" s="5" t="str">
        <f t="shared" si="43"/>
        <v>0.15</v>
      </c>
      <c r="S933" s="6" t="str">
        <f t="shared" si="44"/>
        <v/>
      </c>
      <c r="T933">
        <f>ROUND(INT(表1[[#This Row],[合同结束日期]]-表1[[#This Row],[合同起始日期]])/365,1)</f>
        <v>1.1000000000000001</v>
      </c>
    </row>
    <row r="934" spans="1:20">
      <c r="A934" s="1">
        <v>41883</v>
      </c>
      <c r="B934" t="s">
        <v>185</v>
      </c>
      <c r="C934">
        <f t="shared" si="42"/>
        <v>0</v>
      </c>
      <c r="D934" t="s">
        <v>286</v>
      </c>
      <c r="E934" s="4">
        <v>33138</v>
      </c>
      <c r="F934" s="4">
        <v>6398.9477999999999</v>
      </c>
      <c r="G934" s="3">
        <v>0.19309999999999999</v>
      </c>
      <c r="H934" s="7">
        <v>2301.25</v>
      </c>
      <c r="I934" s="4">
        <v>444.37137500000006</v>
      </c>
      <c r="J934">
        <v>14.399999999999999</v>
      </c>
      <c r="K934" t="s">
        <v>60</v>
      </c>
      <c r="L934" t="s">
        <v>61</v>
      </c>
      <c r="M934" t="s">
        <v>234</v>
      </c>
      <c r="N934" s="2">
        <v>41523</v>
      </c>
      <c r="O934" s="2">
        <v>41887</v>
      </c>
      <c r="P934" t="s">
        <v>14</v>
      </c>
      <c r="Q934" t="s">
        <v>37</v>
      </c>
      <c r="R934" s="5" t="str">
        <f t="shared" si="43"/>
        <v>0.</v>
      </c>
      <c r="S934" s="6" t="str">
        <f t="shared" si="44"/>
        <v/>
      </c>
      <c r="T934">
        <f>ROUND(INT(表1[[#This Row],[合同结束日期]]-表1[[#This Row],[合同起始日期]])/365,1)</f>
        <v>1</v>
      </c>
    </row>
    <row r="935" spans="1:20">
      <c r="A935" s="1">
        <v>41883</v>
      </c>
      <c r="B935" t="s">
        <v>185</v>
      </c>
      <c r="C935">
        <f t="shared" si="42"/>
        <v>0</v>
      </c>
      <c r="D935" t="s">
        <v>273</v>
      </c>
      <c r="E935" s="4">
        <v>176632.8</v>
      </c>
      <c r="F935" s="4">
        <v>15896.951999999997</v>
      </c>
      <c r="G935" s="3">
        <v>0.09</v>
      </c>
      <c r="H935" s="7">
        <v>2102.7714285714283</v>
      </c>
      <c r="I935" s="4">
        <v>189.24942857142855</v>
      </c>
      <c r="J935">
        <v>84</v>
      </c>
      <c r="K935" t="s">
        <v>44</v>
      </c>
      <c r="L935" t="s">
        <v>46</v>
      </c>
      <c r="M935" t="s">
        <v>187</v>
      </c>
      <c r="N935" s="2">
        <v>41502</v>
      </c>
      <c r="O935" s="2">
        <v>42597</v>
      </c>
      <c r="P935" t="s">
        <v>18</v>
      </c>
      <c r="Q935" t="s">
        <v>123</v>
      </c>
      <c r="R935" s="5" t="str">
        <f t="shared" si="43"/>
        <v>0.09</v>
      </c>
      <c r="S935" s="6" t="str">
        <f t="shared" si="44"/>
        <v/>
      </c>
      <c r="T935">
        <f>ROUND(INT(表1[[#This Row],[合同结束日期]]-表1[[#This Row],[合同起始日期]])/365,1)</f>
        <v>3</v>
      </c>
    </row>
    <row r="936" spans="1:20">
      <c r="A936" s="1">
        <v>41913</v>
      </c>
      <c r="B936" t="s">
        <v>185</v>
      </c>
      <c r="C936">
        <f t="shared" si="42"/>
        <v>0</v>
      </c>
      <c r="D936" t="s">
        <v>191</v>
      </c>
      <c r="E936" s="4">
        <v>15252</v>
      </c>
      <c r="F936" s="4">
        <v>6599.5403999999999</v>
      </c>
      <c r="G936" s="3">
        <v>0.43269999999999997</v>
      </c>
      <c r="H936" s="7">
        <v>847.33333333333337</v>
      </c>
      <c r="I936" s="4">
        <v>366.6411333333333</v>
      </c>
      <c r="J936">
        <v>18</v>
      </c>
      <c r="K936" t="s">
        <v>11</v>
      </c>
      <c r="L936" t="s">
        <v>12</v>
      </c>
      <c r="M936" t="s">
        <v>10</v>
      </c>
      <c r="N936" s="2">
        <v>41901</v>
      </c>
      <c r="O936" s="2">
        <v>42265</v>
      </c>
      <c r="P936" t="s">
        <v>24</v>
      </c>
      <c r="Q936" t="s">
        <v>59</v>
      </c>
      <c r="R936" s="5" t="str">
        <f t="shared" si="43"/>
        <v>0.16</v>
      </c>
      <c r="S936" s="6" t="str">
        <f t="shared" si="44"/>
        <v/>
      </c>
      <c r="T936">
        <f>ROUND(INT(表1[[#This Row],[合同结束日期]]-表1[[#This Row],[合同起始日期]])/365,1)</f>
        <v>1</v>
      </c>
    </row>
    <row r="937" spans="1:20">
      <c r="A937" s="1">
        <v>41913</v>
      </c>
      <c r="B937" t="s">
        <v>185</v>
      </c>
      <c r="C937">
        <f t="shared" si="42"/>
        <v>0</v>
      </c>
      <c r="D937" t="s">
        <v>186</v>
      </c>
      <c r="E937" s="4">
        <v>295400.39999999997</v>
      </c>
      <c r="F937" s="4">
        <v>45816.602039999991</v>
      </c>
      <c r="G937" s="3">
        <v>0.15509999999999999</v>
      </c>
      <c r="H937" s="7">
        <v>9846.6799999999985</v>
      </c>
      <c r="I937" s="4">
        <v>1527.2200679999996</v>
      </c>
      <c r="J937">
        <v>30</v>
      </c>
      <c r="K937" t="s">
        <v>44</v>
      </c>
      <c r="L937" t="s">
        <v>46</v>
      </c>
      <c r="M937" t="s">
        <v>187</v>
      </c>
      <c r="N937" s="2">
        <v>41327</v>
      </c>
      <c r="O937" s="2">
        <v>42133</v>
      </c>
      <c r="P937" t="s">
        <v>24</v>
      </c>
      <c r="Q937" t="s">
        <v>25</v>
      </c>
      <c r="R937" s="5" t="str">
        <f t="shared" si="43"/>
        <v>0.15</v>
      </c>
      <c r="S937" s="6" t="str">
        <f t="shared" si="44"/>
        <v/>
      </c>
      <c r="T937">
        <f>ROUND(INT(表1[[#This Row],[合同结束日期]]-表1[[#This Row],[合同起始日期]])/365,1)</f>
        <v>2.2000000000000002</v>
      </c>
    </row>
    <row r="938" spans="1:20">
      <c r="A938" s="1">
        <v>41913</v>
      </c>
      <c r="B938" t="s">
        <v>185</v>
      </c>
      <c r="C938">
        <f t="shared" si="42"/>
        <v>0</v>
      </c>
      <c r="D938" t="s">
        <v>188</v>
      </c>
      <c r="E938" s="4">
        <v>125290.79999999999</v>
      </c>
      <c r="F938" s="4">
        <v>18091.99152</v>
      </c>
      <c r="G938" s="3">
        <v>0.1444</v>
      </c>
      <c r="H938" s="7">
        <v>2047.2352941176471</v>
      </c>
      <c r="I938" s="4">
        <v>295.62077647058823</v>
      </c>
      <c r="J938">
        <v>61.199999999999996</v>
      </c>
      <c r="K938" t="s">
        <v>44</v>
      </c>
      <c r="L938" t="s">
        <v>46</v>
      </c>
      <c r="M938" t="s">
        <v>187</v>
      </c>
      <c r="N938" s="2">
        <v>41337</v>
      </c>
      <c r="O938" s="2">
        <v>42499</v>
      </c>
      <c r="P938" t="s">
        <v>24</v>
      </c>
      <c r="Q938" t="s">
        <v>65</v>
      </c>
      <c r="R938" s="5" t="str">
        <f t="shared" si="43"/>
        <v>0.12</v>
      </c>
      <c r="S938" s="6" t="str">
        <f t="shared" si="44"/>
        <v/>
      </c>
      <c r="T938">
        <f>ROUND(INT(表1[[#This Row],[合同结束日期]]-表1[[#This Row],[合同起始日期]])/365,1)</f>
        <v>3.2</v>
      </c>
    </row>
    <row r="939" spans="1:20">
      <c r="A939" s="1">
        <v>41913</v>
      </c>
      <c r="B939" t="s">
        <v>185</v>
      </c>
      <c r="C939">
        <f t="shared" si="42"/>
        <v>0</v>
      </c>
      <c r="D939" t="s">
        <v>189</v>
      </c>
      <c r="E939" s="4">
        <v>204792</v>
      </c>
      <c r="F939" s="4">
        <v>30944.071199999998</v>
      </c>
      <c r="G939" s="3">
        <v>0.15109999999999998</v>
      </c>
      <c r="H939" s="7">
        <v>2370.2777777777778</v>
      </c>
      <c r="I939" s="4">
        <v>358.14897222222226</v>
      </c>
      <c r="J939">
        <v>86.399999999999991</v>
      </c>
      <c r="K939" t="s">
        <v>44</v>
      </c>
      <c r="L939" t="s">
        <v>46</v>
      </c>
      <c r="M939" t="s">
        <v>187</v>
      </c>
      <c r="N939" s="2">
        <v>41298</v>
      </c>
      <c r="O939" s="2">
        <v>42499</v>
      </c>
      <c r="P939" t="s">
        <v>24</v>
      </c>
      <c r="Q939" t="s">
        <v>28</v>
      </c>
      <c r="R939" s="5" t="str">
        <f t="shared" si="43"/>
        <v>0.13</v>
      </c>
      <c r="S939" s="6" t="str">
        <f t="shared" si="44"/>
        <v/>
      </c>
      <c r="T939">
        <f>ROUND(INT(表1[[#This Row],[合同结束日期]]-表1[[#This Row],[合同起始日期]])/365,1)</f>
        <v>3.3</v>
      </c>
    </row>
    <row r="940" spans="1:20">
      <c r="A940" s="1">
        <v>41913</v>
      </c>
      <c r="B940" t="s">
        <v>185</v>
      </c>
      <c r="C940">
        <f t="shared" si="42"/>
        <v>0</v>
      </c>
      <c r="D940" t="s">
        <v>190</v>
      </c>
      <c r="E940" s="4">
        <v>135080.4</v>
      </c>
      <c r="F940" s="4">
        <v>28515.472439999994</v>
      </c>
      <c r="G940" s="3">
        <v>0.21109999999999995</v>
      </c>
      <c r="H940" s="7">
        <v>1563.4305555555557</v>
      </c>
      <c r="I940" s="4">
        <v>330.04019027777775</v>
      </c>
      <c r="J940">
        <v>86.399999999999991</v>
      </c>
      <c r="K940" t="s">
        <v>44</v>
      </c>
      <c r="L940" t="s">
        <v>46</v>
      </c>
      <c r="M940" t="s">
        <v>45</v>
      </c>
      <c r="N940" s="2">
        <v>41282</v>
      </c>
      <c r="O940" s="2">
        <v>43229</v>
      </c>
      <c r="P940" t="s">
        <v>24</v>
      </c>
      <c r="Q940" t="s">
        <v>59</v>
      </c>
      <c r="R940" s="5" t="str">
        <f t="shared" si="43"/>
        <v>0.16</v>
      </c>
      <c r="S940" s="6" t="str">
        <f t="shared" si="44"/>
        <v/>
      </c>
      <c r="T940">
        <f>ROUND(INT(表1[[#This Row],[合同结束日期]]-表1[[#This Row],[合同起始日期]])/365,1)</f>
        <v>5.3</v>
      </c>
    </row>
    <row r="941" spans="1:20">
      <c r="A941" s="1">
        <v>41913</v>
      </c>
      <c r="B941" t="s">
        <v>185</v>
      </c>
      <c r="C941">
        <f t="shared" si="42"/>
        <v>0</v>
      </c>
      <c r="D941" t="s">
        <v>250</v>
      </c>
      <c r="E941" s="4">
        <v>185210.4</v>
      </c>
      <c r="F941" s="4">
        <v>34504.697520000002</v>
      </c>
      <c r="G941" s="3">
        <v>0.18630000000000002</v>
      </c>
      <c r="H941" s="7">
        <v>1079.3146853146852</v>
      </c>
      <c r="I941" s="4">
        <v>201.0763258741259</v>
      </c>
      <c r="J941">
        <v>171.6</v>
      </c>
      <c r="K941" t="s">
        <v>60</v>
      </c>
      <c r="L941" t="s">
        <v>116</v>
      </c>
      <c r="M941" t="s">
        <v>251</v>
      </c>
      <c r="N941" s="2">
        <v>41423</v>
      </c>
      <c r="O941" s="2">
        <v>42182</v>
      </c>
      <c r="P941" t="s">
        <v>24</v>
      </c>
      <c r="Q941" t="s">
        <v>83</v>
      </c>
      <c r="R941" s="5" t="str">
        <f t="shared" si="43"/>
        <v>0.14</v>
      </c>
      <c r="S941" s="6" t="str">
        <f t="shared" si="44"/>
        <v/>
      </c>
      <c r="T941">
        <f>ROUND(INT(表1[[#This Row],[合同结束日期]]-表1[[#This Row],[合同起始日期]])/365,1)</f>
        <v>2.1</v>
      </c>
    </row>
    <row r="942" spans="1:20">
      <c r="A942" s="1">
        <v>41913</v>
      </c>
      <c r="B942" t="s">
        <v>185</v>
      </c>
      <c r="C942">
        <f t="shared" si="42"/>
        <v>0</v>
      </c>
      <c r="D942" t="s">
        <v>252</v>
      </c>
      <c r="E942" s="4">
        <v>221434.68</v>
      </c>
      <c r="F942" s="4">
        <v>34056.653784000002</v>
      </c>
      <c r="G942" s="3">
        <v>0.15380000000000002</v>
      </c>
      <c r="H942" s="7">
        <v>1072.842441860465</v>
      </c>
      <c r="I942" s="4">
        <v>165.00316755813955</v>
      </c>
      <c r="J942">
        <v>206.4</v>
      </c>
      <c r="K942" t="s">
        <v>44</v>
      </c>
      <c r="L942" t="s">
        <v>46</v>
      </c>
      <c r="M942" t="s">
        <v>45</v>
      </c>
      <c r="N942" s="2">
        <v>41409</v>
      </c>
      <c r="O942" s="2">
        <v>42929</v>
      </c>
      <c r="P942" t="s">
        <v>24</v>
      </c>
      <c r="Q942" t="s">
        <v>19</v>
      </c>
      <c r="R942" s="5" t="str">
        <f t="shared" si="43"/>
        <v>0.1</v>
      </c>
      <c r="S942" s="6" t="str">
        <f t="shared" si="44"/>
        <v/>
      </c>
      <c r="T942">
        <f>ROUND(INT(表1[[#This Row],[合同结束日期]]-表1[[#This Row],[合同起始日期]])/365,1)</f>
        <v>4.2</v>
      </c>
    </row>
    <row r="943" spans="1:20">
      <c r="A943" s="1">
        <v>41913</v>
      </c>
      <c r="B943" t="s">
        <v>185</v>
      </c>
      <c r="C943">
        <f t="shared" si="42"/>
        <v>0</v>
      </c>
      <c r="D943" t="s">
        <v>281</v>
      </c>
      <c r="E943" s="4">
        <v>174752.46000000002</v>
      </c>
      <c r="F943" s="4">
        <v>54295.589322</v>
      </c>
      <c r="G943" s="3">
        <v>0.31069999999999998</v>
      </c>
      <c r="H943" s="7">
        <v>804.56933701657476</v>
      </c>
      <c r="I943" s="4">
        <v>249.97969301104973</v>
      </c>
      <c r="J943">
        <v>217.2</v>
      </c>
      <c r="K943" t="s">
        <v>60</v>
      </c>
      <c r="L943" t="s">
        <v>116</v>
      </c>
      <c r="M943" t="s">
        <v>145</v>
      </c>
      <c r="N943" s="2">
        <v>41456</v>
      </c>
      <c r="O943" s="2">
        <v>42245</v>
      </c>
      <c r="P943" t="s">
        <v>24</v>
      </c>
      <c r="Q943" t="s">
        <v>83</v>
      </c>
      <c r="R943" s="5" t="str">
        <f t="shared" si="43"/>
        <v>0.14</v>
      </c>
      <c r="S943" s="6" t="str">
        <f t="shared" si="44"/>
        <v/>
      </c>
      <c r="T943">
        <f>ROUND(INT(表1[[#This Row],[合同结束日期]]-表1[[#This Row],[合同起始日期]])/365,1)</f>
        <v>2.2000000000000002</v>
      </c>
    </row>
    <row r="944" spans="1:20">
      <c r="A944" s="1">
        <v>41913</v>
      </c>
      <c r="B944" t="s">
        <v>185</v>
      </c>
      <c r="C944">
        <f t="shared" si="42"/>
        <v>0</v>
      </c>
      <c r="D944" t="s">
        <v>253</v>
      </c>
      <c r="E944" s="4">
        <v>102213.95999999998</v>
      </c>
      <c r="F944" s="4">
        <v>30715.294979999999</v>
      </c>
      <c r="G944" s="3">
        <v>0.30050000000000004</v>
      </c>
      <c r="H944" s="7">
        <v>665.45546874999991</v>
      </c>
      <c r="I944" s="4">
        <v>199.96936835937501</v>
      </c>
      <c r="J944">
        <v>153.6</v>
      </c>
      <c r="K944" t="s">
        <v>60</v>
      </c>
      <c r="L944" t="s">
        <v>116</v>
      </c>
      <c r="M944" t="s">
        <v>145</v>
      </c>
      <c r="N944" s="2">
        <v>41456</v>
      </c>
      <c r="O944" s="2">
        <v>42231</v>
      </c>
      <c r="P944" t="s">
        <v>18</v>
      </c>
      <c r="Q944" t="s">
        <v>25</v>
      </c>
      <c r="R944" s="5" t="str">
        <f t="shared" si="43"/>
        <v>0.15</v>
      </c>
      <c r="S944" s="6" t="str">
        <f t="shared" si="44"/>
        <v/>
      </c>
      <c r="T944">
        <f>ROUND(INT(表1[[#This Row],[合同结束日期]]-表1[[#This Row],[合同起始日期]])/365,1)</f>
        <v>2.1</v>
      </c>
    </row>
    <row r="945" spans="1:20">
      <c r="A945" s="1">
        <v>41913</v>
      </c>
      <c r="B945" t="s">
        <v>185</v>
      </c>
      <c r="C945">
        <f t="shared" si="42"/>
        <v>0</v>
      </c>
      <c r="D945" t="s">
        <v>192</v>
      </c>
      <c r="E945" s="4">
        <v>189865.92</v>
      </c>
      <c r="F945" s="4">
        <v>36074.524799999999</v>
      </c>
      <c r="G945" s="3">
        <v>0.18999999999999997</v>
      </c>
      <c r="H945" s="7">
        <v>1665.4905263157896</v>
      </c>
      <c r="I945" s="4">
        <v>316.44319999999999</v>
      </c>
      <c r="J945">
        <v>114</v>
      </c>
      <c r="K945" t="s">
        <v>11</v>
      </c>
      <c r="L945" t="s">
        <v>12</v>
      </c>
      <c r="M945" t="s">
        <v>193</v>
      </c>
      <c r="N945" s="2">
        <v>41358</v>
      </c>
      <c r="O945" s="2">
        <v>42133</v>
      </c>
      <c r="P945" t="s">
        <v>24</v>
      </c>
      <c r="Q945" t="s">
        <v>59</v>
      </c>
      <c r="R945" s="5" t="str">
        <f t="shared" si="43"/>
        <v>0.16</v>
      </c>
      <c r="S945" s="6" t="str">
        <f t="shared" si="44"/>
        <v/>
      </c>
      <c r="T945">
        <f>ROUND(INT(表1[[#This Row],[合同结束日期]]-表1[[#This Row],[合同起始日期]])/365,1)</f>
        <v>2.1</v>
      </c>
    </row>
    <row r="946" spans="1:20">
      <c r="A946" s="1">
        <v>41913</v>
      </c>
      <c r="B946" t="s">
        <v>185</v>
      </c>
      <c r="C946">
        <f t="shared" si="42"/>
        <v>0</v>
      </c>
      <c r="D946" t="s">
        <v>194</v>
      </c>
      <c r="E946" s="4">
        <v>396900</v>
      </c>
      <c r="F946" s="4">
        <v>46080.09</v>
      </c>
      <c r="G946" s="3">
        <v>0.11609999999999999</v>
      </c>
      <c r="H946" s="7">
        <v>2756.25</v>
      </c>
      <c r="I946" s="4">
        <v>320.00062499999996</v>
      </c>
      <c r="J946">
        <v>144</v>
      </c>
      <c r="K946" t="s">
        <v>66</v>
      </c>
      <c r="L946" t="s">
        <v>66</v>
      </c>
      <c r="M946" t="s">
        <v>66</v>
      </c>
      <c r="N946" s="2">
        <v>41347</v>
      </c>
      <c r="O946" s="2">
        <v>42133</v>
      </c>
      <c r="P946" t="s">
        <v>24</v>
      </c>
      <c r="Q946" t="s">
        <v>195</v>
      </c>
      <c r="R946" s="5" t="str">
        <f t="shared" si="43"/>
        <v>0.09</v>
      </c>
      <c r="S946" s="6" t="str">
        <f t="shared" si="44"/>
        <v>0.</v>
      </c>
      <c r="T946">
        <f>ROUND(INT(表1[[#This Row],[合同结束日期]]-表1[[#This Row],[合同起始日期]])/365,1)</f>
        <v>2.2000000000000002</v>
      </c>
    </row>
    <row r="947" spans="1:20">
      <c r="A947" s="1">
        <v>41913</v>
      </c>
      <c r="B947" t="s">
        <v>185</v>
      </c>
      <c r="C947">
        <f t="shared" si="42"/>
        <v>0</v>
      </c>
      <c r="D947" t="s">
        <v>196</v>
      </c>
      <c r="E947" s="4">
        <v>205999.78800000003</v>
      </c>
      <c r="F947" s="4">
        <v>49378.149183599999</v>
      </c>
      <c r="G947" s="3">
        <v>0.23969999999999997</v>
      </c>
      <c r="H947" s="7">
        <v>918.00262032085573</v>
      </c>
      <c r="I947" s="4">
        <v>220.04522809090909</v>
      </c>
      <c r="J947">
        <v>224.4</v>
      </c>
      <c r="K947" t="s">
        <v>60</v>
      </c>
      <c r="L947" t="s">
        <v>61</v>
      </c>
      <c r="M947" t="s">
        <v>197</v>
      </c>
      <c r="N947" s="2">
        <v>41284</v>
      </c>
      <c r="O947" s="2">
        <v>42499</v>
      </c>
      <c r="P947" t="s">
        <v>24</v>
      </c>
      <c r="Q947" t="s">
        <v>28</v>
      </c>
      <c r="R947" s="5" t="str">
        <f t="shared" si="43"/>
        <v>0.13</v>
      </c>
      <c r="S947" s="6" t="str">
        <f t="shared" si="44"/>
        <v/>
      </c>
      <c r="T947">
        <f>ROUND(INT(表1[[#This Row],[合同结束日期]]-表1[[#This Row],[合同起始日期]])/365,1)</f>
        <v>3.3</v>
      </c>
    </row>
    <row r="948" spans="1:20">
      <c r="A948" s="1">
        <v>41913</v>
      </c>
      <c r="B948" t="s">
        <v>185</v>
      </c>
      <c r="C948">
        <f t="shared" si="42"/>
        <v>0</v>
      </c>
      <c r="D948" t="s">
        <v>198</v>
      </c>
      <c r="E948" s="4">
        <v>58080</v>
      </c>
      <c r="F948" s="4">
        <v>19137.36</v>
      </c>
      <c r="G948" s="3">
        <v>0.32950000000000002</v>
      </c>
      <c r="H948" s="7">
        <v>880</v>
      </c>
      <c r="I948" s="4">
        <v>289.96000000000004</v>
      </c>
      <c r="J948">
        <v>66</v>
      </c>
      <c r="K948" t="s">
        <v>66</v>
      </c>
      <c r="L948" t="s">
        <v>66</v>
      </c>
      <c r="M948" t="s">
        <v>66</v>
      </c>
      <c r="N948" s="2">
        <v>41283</v>
      </c>
      <c r="O948" s="2">
        <v>42133</v>
      </c>
      <c r="P948" t="s">
        <v>24</v>
      </c>
      <c r="Q948" t="s">
        <v>25</v>
      </c>
      <c r="R948" s="5" t="str">
        <f t="shared" si="43"/>
        <v>0.15</v>
      </c>
      <c r="S948" s="6" t="str">
        <f t="shared" si="44"/>
        <v/>
      </c>
      <c r="T948">
        <f>ROUND(INT(表1[[#This Row],[合同结束日期]]-表1[[#This Row],[合同起始日期]])/365,1)</f>
        <v>2.2999999999999998</v>
      </c>
    </row>
    <row r="949" spans="1:20">
      <c r="A949" s="1">
        <v>41913</v>
      </c>
      <c r="B949" t="s">
        <v>185</v>
      </c>
      <c r="C949">
        <f t="shared" ref="C949:C1012" si="45">IF($B949="负一层",-1,IF($B949="负一夹层",0,IF($B949="一层",1,IF($B949="二层",2,IF($B949="三层",3,IF($B949="四层",4))))))</f>
        <v>0</v>
      </c>
      <c r="D949" t="s">
        <v>199</v>
      </c>
      <c r="E949" s="4">
        <v>245300.28000000006</v>
      </c>
      <c r="F949" s="4">
        <v>19427.782175999997</v>
      </c>
      <c r="G949" s="3">
        <v>7.9199999999999965E-2</v>
      </c>
      <c r="H949" s="7">
        <v>3785.4981481481491</v>
      </c>
      <c r="I949" s="4">
        <v>299.8114533333333</v>
      </c>
      <c r="J949">
        <v>64.8</v>
      </c>
      <c r="K949" t="s">
        <v>44</v>
      </c>
      <c r="L949" t="s">
        <v>46</v>
      </c>
      <c r="M949" t="s">
        <v>187</v>
      </c>
      <c r="N949" s="2">
        <v>41332</v>
      </c>
      <c r="O949" s="2">
        <v>42499</v>
      </c>
      <c r="P949" t="s">
        <v>14</v>
      </c>
      <c r="Q949" t="s">
        <v>37</v>
      </c>
      <c r="R949" s="5" t="str">
        <f t="shared" ref="R949:R1012" si="46">IF(ISERROR(FIND(",",$Q949)),$Q949,LEFT($Q949,FIND(",",$Q949)-1))</f>
        <v>0.</v>
      </c>
      <c r="S949" s="6" t="str">
        <f t="shared" si="44"/>
        <v/>
      </c>
      <c r="T949">
        <f>ROUND(INT(表1[[#This Row],[合同结束日期]]-表1[[#This Row],[合同起始日期]])/365,1)</f>
        <v>3.2</v>
      </c>
    </row>
    <row r="950" spans="1:20">
      <c r="A950" s="1">
        <v>41913</v>
      </c>
      <c r="B950" t="s">
        <v>185</v>
      </c>
      <c r="C950">
        <f t="shared" si="45"/>
        <v>0</v>
      </c>
      <c r="D950" t="s">
        <v>200</v>
      </c>
      <c r="E950" s="4">
        <v>148539.65999999997</v>
      </c>
      <c r="F950" s="4">
        <v>24687.291492</v>
      </c>
      <c r="G950" s="3">
        <v>0.16620000000000004</v>
      </c>
      <c r="H950" s="7">
        <v>3094.5762499999996</v>
      </c>
      <c r="I950" s="4">
        <v>514.31857275000004</v>
      </c>
      <c r="J950">
        <v>48</v>
      </c>
      <c r="K950" t="s">
        <v>44</v>
      </c>
      <c r="L950" t="s">
        <v>46</v>
      </c>
      <c r="M950" t="s">
        <v>187</v>
      </c>
      <c r="N950" s="2">
        <v>41281</v>
      </c>
      <c r="O950" s="2">
        <v>42133</v>
      </c>
      <c r="P950" t="s">
        <v>24</v>
      </c>
      <c r="Q950" t="s">
        <v>25</v>
      </c>
      <c r="R950" s="5" t="str">
        <f t="shared" si="46"/>
        <v>0.15</v>
      </c>
      <c r="S950" s="6" t="str">
        <f t="shared" ref="S950:S1013" si="47">IF(ISERROR(FIND(",",$Q950)),"",RIGHT($Q950,LEN($Q950)-FIND(",",$Q950)))</f>
        <v/>
      </c>
      <c r="T950">
        <f>ROUND(INT(表1[[#This Row],[合同结束日期]]-表1[[#This Row],[合同起始日期]])/365,1)</f>
        <v>2.2999999999999998</v>
      </c>
    </row>
    <row r="951" spans="1:20">
      <c r="A951" s="1">
        <v>41913</v>
      </c>
      <c r="B951" t="s">
        <v>185</v>
      </c>
      <c r="C951">
        <f t="shared" si="45"/>
        <v>0</v>
      </c>
      <c r="D951" t="s">
        <v>201</v>
      </c>
      <c r="E951" s="4">
        <v>259350</v>
      </c>
      <c r="F951" s="4">
        <v>32626.229999999996</v>
      </c>
      <c r="G951" s="3">
        <v>0.1258</v>
      </c>
      <c r="H951" s="7">
        <v>1431.2913907284769</v>
      </c>
      <c r="I951" s="4">
        <v>180.05645695364237</v>
      </c>
      <c r="J951">
        <v>181.2</v>
      </c>
      <c r="K951" t="s">
        <v>44</v>
      </c>
      <c r="L951" t="s">
        <v>72</v>
      </c>
      <c r="M951" t="s">
        <v>71</v>
      </c>
      <c r="N951" s="2">
        <v>41329</v>
      </c>
      <c r="O951" s="2">
        <v>43229</v>
      </c>
      <c r="P951" t="s">
        <v>24</v>
      </c>
      <c r="Q951" t="s">
        <v>19</v>
      </c>
      <c r="R951" s="5" t="str">
        <f t="shared" si="46"/>
        <v>0.1</v>
      </c>
      <c r="S951" s="6" t="str">
        <f t="shared" si="47"/>
        <v/>
      </c>
      <c r="T951">
        <f>ROUND(INT(表1[[#This Row],[合同结束日期]]-表1[[#This Row],[合同起始日期]])/365,1)</f>
        <v>5.2</v>
      </c>
    </row>
    <row r="952" spans="1:20">
      <c r="A952" s="1">
        <v>41913</v>
      </c>
      <c r="B952" t="s">
        <v>185</v>
      </c>
      <c r="C952">
        <f t="shared" si="45"/>
        <v>0</v>
      </c>
      <c r="D952" t="s">
        <v>202</v>
      </c>
      <c r="E952" s="4">
        <v>203295.07199999999</v>
      </c>
      <c r="F952" s="4">
        <v>26794.2904896</v>
      </c>
      <c r="G952" s="3">
        <v>0.1318</v>
      </c>
      <c r="H952" s="7">
        <v>2289.3589189189188</v>
      </c>
      <c r="I952" s="4">
        <v>301.7375055135135</v>
      </c>
      <c r="J952">
        <v>88.8</v>
      </c>
      <c r="K952" t="s">
        <v>44</v>
      </c>
      <c r="L952" t="s">
        <v>46</v>
      </c>
      <c r="M952" t="s">
        <v>45</v>
      </c>
      <c r="N952" s="2">
        <v>41335</v>
      </c>
      <c r="O952" s="2">
        <v>43229</v>
      </c>
      <c r="P952" t="s">
        <v>24</v>
      </c>
      <c r="Q952" t="s">
        <v>48</v>
      </c>
      <c r="R952" s="5" t="str">
        <f t="shared" si="46"/>
        <v>0.11</v>
      </c>
      <c r="S952" s="6" t="str">
        <f t="shared" si="47"/>
        <v/>
      </c>
      <c r="T952">
        <f>ROUND(INT(表1[[#This Row],[合同结束日期]]-表1[[#This Row],[合同起始日期]])/365,1)</f>
        <v>5.2</v>
      </c>
    </row>
    <row r="953" spans="1:20">
      <c r="A953" s="1">
        <v>41913</v>
      </c>
      <c r="B953" t="s">
        <v>185</v>
      </c>
      <c r="C953">
        <f t="shared" si="45"/>
        <v>0</v>
      </c>
      <c r="D953" t="s">
        <v>203</v>
      </c>
      <c r="E953" s="4">
        <v>162445.19999999998</v>
      </c>
      <c r="F953" s="4">
        <v>23879.444400000004</v>
      </c>
      <c r="G953" s="3">
        <v>0.14700000000000005</v>
      </c>
      <c r="H953" s="7">
        <v>2942.8478260869565</v>
      </c>
      <c r="I953" s="4">
        <v>432.59863043478271</v>
      </c>
      <c r="J953">
        <v>55.199999999999996</v>
      </c>
      <c r="K953" t="s">
        <v>44</v>
      </c>
      <c r="L953" t="s">
        <v>46</v>
      </c>
      <c r="M953" t="s">
        <v>187</v>
      </c>
      <c r="N953" s="2">
        <v>41304</v>
      </c>
      <c r="O953" s="2">
        <v>42133</v>
      </c>
      <c r="P953" t="s">
        <v>24</v>
      </c>
      <c r="Q953" t="s">
        <v>28</v>
      </c>
      <c r="R953" s="5" t="str">
        <f t="shared" si="46"/>
        <v>0.13</v>
      </c>
      <c r="S953" s="6" t="str">
        <f t="shared" si="47"/>
        <v/>
      </c>
      <c r="T953">
        <f>ROUND(INT(表1[[#This Row],[合同结束日期]]-表1[[#This Row],[合同起始日期]])/365,1)</f>
        <v>2.2999999999999998</v>
      </c>
    </row>
    <row r="954" spans="1:20">
      <c r="A954" s="1">
        <v>41913</v>
      </c>
      <c r="B954" t="s">
        <v>185</v>
      </c>
      <c r="C954">
        <f t="shared" si="45"/>
        <v>0</v>
      </c>
      <c r="D954" t="s">
        <v>204</v>
      </c>
      <c r="E954" s="4">
        <v>168286.8</v>
      </c>
      <c r="F954" s="4">
        <v>64218.242880000005</v>
      </c>
      <c r="G954" s="3">
        <v>0.38160000000000005</v>
      </c>
      <c r="H954" s="7">
        <v>314.43721973094171</v>
      </c>
      <c r="I954" s="4">
        <v>119.98924304932738</v>
      </c>
      <c r="J954">
        <v>535.19999999999993</v>
      </c>
      <c r="K954" t="s">
        <v>44</v>
      </c>
      <c r="L954" t="s">
        <v>72</v>
      </c>
      <c r="M954" t="s">
        <v>71</v>
      </c>
      <c r="N954" s="2">
        <v>41374</v>
      </c>
      <c r="O954" s="2">
        <v>43229</v>
      </c>
      <c r="P954" t="s">
        <v>24</v>
      </c>
      <c r="Q954" t="s">
        <v>42</v>
      </c>
      <c r="R954" s="5" t="str">
        <f t="shared" si="46"/>
        <v>0.08</v>
      </c>
      <c r="S954" s="6" t="str">
        <f t="shared" si="47"/>
        <v/>
      </c>
      <c r="T954">
        <f>ROUND(INT(表1[[#This Row],[合同结束日期]]-表1[[#This Row],[合同起始日期]])/365,1)</f>
        <v>5.0999999999999996</v>
      </c>
    </row>
    <row r="955" spans="1:20">
      <c r="A955" s="1">
        <v>41913</v>
      </c>
      <c r="B955" t="s">
        <v>185</v>
      </c>
      <c r="C955">
        <f t="shared" si="45"/>
        <v>0</v>
      </c>
      <c r="D955" t="s">
        <v>347</v>
      </c>
      <c r="E955" s="4">
        <v>241667.52</v>
      </c>
      <c r="F955" s="4">
        <v>59933.544959999999</v>
      </c>
      <c r="G955" s="3">
        <v>0.248</v>
      </c>
      <c r="H955" s="7">
        <v>604.77357357357357</v>
      </c>
      <c r="I955" s="4">
        <v>149.98384624624626</v>
      </c>
      <c r="J955">
        <v>399.59999999999997</v>
      </c>
      <c r="K955" t="s">
        <v>44</v>
      </c>
      <c r="L955" t="s">
        <v>46</v>
      </c>
      <c r="M955" t="s">
        <v>348</v>
      </c>
      <c r="N955" s="2">
        <v>41838</v>
      </c>
      <c r="O955" s="2">
        <v>42933</v>
      </c>
      <c r="P955" t="s">
        <v>18</v>
      </c>
      <c r="Q955" t="s">
        <v>123</v>
      </c>
      <c r="R955" s="5" t="str">
        <f t="shared" si="46"/>
        <v>0.09</v>
      </c>
      <c r="S955" s="6" t="str">
        <f t="shared" si="47"/>
        <v/>
      </c>
      <c r="T955">
        <f>ROUND(INT(表1[[#This Row],[合同结束日期]]-表1[[#This Row],[合同起始日期]])/365,1)</f>
        <v>3</v>
      </c>
    </row>
    <row r="956" spans="1:20">
      <c r="A956" s="1">
        <v>41913</v>
      </c>
      <c r="B956" t="s">
        <v>185</v>
      </c>
      <c r="C956">
        <f t="shared" si="45"/>
        <v>0</v>
      </c>
      <c r="D956" t="s">
        <v>206</v>
      </c>
      <c r="E956" s="4">
        <v>664924.79999999993</v>
      </c>
      <c r="F956" s="4">
        <v>73607.175360000008</v>
      </c>
      <c r="G956" s="3">
        <v>0.11070000000000002</v>
      </c>
      <c r="H956" s="7">
        <v>1173.9491525423728</v>
      </c>
      <c r="I956" s="4">
        <v>129.95617118644068</v>
      </c>
      <c r="J956">
        <v>566.4</v>
      </c>
      <c r="K956" t="s">
        <v>44</v>
      </c>
      <c r="L956" t="s">
        <v>72</v>
      </c>
      <c r="M956" t="s">
        <v>71</v>
      </c>
      <c r="N956" s="2">
        <v>41334</v>
      </c>
      <c r="O956" s="2">
        <v>43249</v>
      </c>
      <c r="P956" t="s">
        <v>24</v>
      </c>
      <c r="Q956" t="s">
        <v>42</v>
      </c>
      <c r="R956" s="5" t="str">
        <f t="shared" si="46"/>
        <v>0.08</v>
      </c>
      <c r="S956" s="6" t="str">
        <f t="shared" si="47"/>
        <v/>
      </c>
      <c r="T956">
        <f>ROUND(INT(表1[[#This Row],[合同结束日期]]-表1[[#This Row],[合同起始日期]])/365,1)</f>
        <v>5.2</v>
      </c>
    </row>
    <row r="957" spans="1:20">
      <c r="A957" s="1">
        <v>41913</v>
      </c>
      <c r="B957" t="s">
        <v>185</v>
      </c>
      <c r="C957">
        <f t="shared" si="45"/>
        <v>0</v>
      </c>
      <c r="D957" t="s">
        <v>207</v>
      </c>
      <c r="E957" s="4">
        <v>953001.37199999986</v>
      </c>
      <c r="F957" s="4">
        <v>47650.068600000006</v>
      </c>
      <c r="G957" s="3">
        <v>5.0000000000000017E-2</v>
      </c>
      <c r="H957" s="7">
        <v>2184.1798954895485</v>
      </c>
      <c r="I957" s="4">
        <v>109.20899477447746</v>
      </c>
      <c r="J957">
        <v>436.32</v>
      </c>
      <c r="K957" t="s">
        <v>44</v>
      </c>
      <c r="L957" t="s">
        <v>72</v>
      </c>
      <c r="M957" t="s">
        <v>126</v>
      </c>
      <c r="N957" s="2">
        <v>41379</v>
      </c>
      <c r="O957" s="2">
        <v>46947</v>
      </c>
      <c r="P957" t="s">
        <v>18</v>
      </c>
      <c r="Q957" t="s">
        <v>208</v>
      </c>
      <c r="R957" s="5" t="str">
        <f t="shared" si="46"/>
        <v>0.05</v>
      </c>
      <c r="S957" s="6" t="str">
        <f t="shared" si="47"/>
        <v/>
      </c>
      <c r="T957">
        <f>ROUND(INT(表1[[#This Row],[合同结束日期]]-表1[[#This Row],[合同起始日期]])/365,1)</f>
        <v>15.3</v>
      </c>
    </row>
    <row r="958" spans="1:20">
      <c r="A958" s="1">
        <v>41913</v>
      </c>
      <c r="B958" t="s">
        <v>185</v>
      </c>
      <c r="C958">
        <f t="shared" si="45"/>
        <v>0</v>
      </c>
      <c r="D958" t="s">
        <v>231</v>
      </c>
      <c r="E958" s="4">
        <v>1573741.2</v>
      </c>
      <c r="F958" s="4">
        <v>118030.59</v>
      </c>
      <c r="G958" s="3">
        <v>7.4999999999999997E-2</v>
      </c>
      <c r="H958" s="7">
        <v>1900.6536231884058</v>
      </c>
      <c r="I958" s="4">
        <v>142.54902173913044</v>
      </c>
      <c r="J958">
        <v>828</v>
      </c>
      <c r="K958" t="s">
        <v>44</v>
      </c>
      <c r="L958" t="s">
        <v>72</v>
      </c>
      <c r="M958" t="s">
        <v>71</v>
      </c>
      <c r="N958" s="2">
        <v>41351</v>
      </c>
      <c r="O958" s="2">
        <v>45122</v>
      </c>
      <c r="P958" t="s">
        <v>18</v>
      </c>
      <c r="Q958" t="s">
        <v>42</v>
      </c>
      <c r="R958" s="5" t="str">
        <f t="shared" si="46"/>
        <v>0.08</v>
      </c>
      <c r="S958" s="6" t="str">
        <f t="shared" si="47"/>
        <v/>
      </c>
      <c r="T958">
        <f>ROUND(INT(表1[[#This Row],[合同结束日期]]-表1[[#This Row],[合同起始日期]])/365,1)</f>
        <v>10.3</v>
      </c>
    </row>
    <row r="959" spans="1:20">
      <c r="A959" s="1">
        <v>41913</v>
      </c>
      <c r="B959" t="s">
        <v>185</v>
      </c>
      <c r="C959">
        <f t="shared" si="45"/>
        <v>0</v>
      </c>
      <c r="D959" t="s">
        <v>209</v>
      </c>
      <c r="E959" s="4">
        <v>132455.34</v>
      </c>
      <c r="F959" s="4">
        <v>23762.487996</v>
      </c>
      <c r="G959" s="3">
        <v>0.1794</v>
      </c>
      <c r="H959" s="7">
        <v>1698.1453846153845</v>
      </c>
      <c r="I959" s="4">
        <v>304.64728200000002</v>
      </c>
      <c r="J959">
        <v>78</v>
      </c>
      <c r="K959" t="s">
        <v>60</v>
      </c>
      <c r="L959" t="s">
        <v>61</v>
      </c>
      <c r="M959" t="s">
        <v>210</v>
      </c>
      <c r="N959" s="2">
        <v>41280</v>
      </c>
      <c r="O959" s="2">
        <v>42133</v>
      </c>
      <c r="P959" t="s">
        <v>24</v>
      </c>
      <c r="Q959" t="s">
        <v>25</v>
      </c>
      <c r="R959" s="5" t="str">
        <f t="shared" si="46"/>
        <v>0.15</v>
      </c>
      <c r="S959" s="6" t="str">
        <f t="shared" si="47"/>
        <v/>
      </c>
      <c r="T959">
        <f>ROUND(INT(表1[[#This Row],[合同结束日期]]-表1[[#This Row],[合同起始日期]])/365,1)</f>
        <v>2.2999999999999998</v>
      </c>
    </row>
    <row r="960" spans="1:20">
      <c r="A960" s="1">
        <v>41913</v>
      </c>
      <c r="B960" t="s">
        <v>185</v>
      </c>
      <c r="C960">
        <f t="shared" si="45"/>
        <v>0</v>
      </c>
      <c r="D960" t="s">
        <v>342</v>
      </c>
      <c r="E960" s="4">
        <v>334126.8</v>
      </c>
      <c r="F960" s="4">
        <v>42066.564120000003</v>
      </c>
      <c r="G960" s="3">
        <v>0.12590000000000001</v>
      </c>
      <c r="H960" s="7">
        <v>8437.545454545454</v>
      </c>
      <c r="I960" s="4">
        <v>1062.2869727272728</v>
      </c>
      <c r="J960">
        <v>39.6</v>
      </c>
      <c r="K960" t="s">
        <v>44</v>
      </c>
      <c r="L960" t="s">
        <v>46</v>
      </c>
      <c r="M960" t="s">
        <v>187</v>
      </c>
      <c r="N960" s="2">
        <v>41810</v>
      </c>
      <c r="O960" s="2">
        <v>42174</v>
      </c>
      <c r="P960" t="s">
        <v>24</v>
      </c>
      <c r="Q960" t="s">
        <v>65</v>
      </c>
      <c r="R960" s="5" t="str">
        <f t="shared" si="46"/>
        <v>0.12</v>
      </c>
      <c r="S960" s="6" t="str">
        <f t="shared" si="47"/>
        <v/>
      </c>
      <c r="T960">
        <f>ROUND(INT(表1[[#This Row],[合同结束日期]]-表1[[#This Row],[合同起始日期]])/365,1)</f>
        <v>1</v>
      </c>
    </row>
    <row r="961" spans="1:20">
      <c r="A961" s="1">
        <v>41913</v>
      </c>
      <c r="B961" t="s">
        <v>185</v>
      </c>
      <c r="C961">
        <f t="shared" si="45"/>
        <v>0</v>
      </c>
      <c r="D961" t="s">
        <v>282</v>
      </c>
      <c r="E961" s="4">
        <v>4680.5999999999995</v>
      </c>
      <c r="F961" s="4">
        <v>17639.77722</v>
      </c>
      <c r="G961" s="3">
        <v>3.7687000000000004</v>
      </c>
      <c r="H961" s="7">
        <v>92.869047619047606</v>
      </c>
      <c r="I961" s="4">
        <v>349.99557976190476</v>
      </c>
      <c r="J961">
        <v>50.4</v>
      </c>
      <c r="K961" t="s">
        <v>11</v>
      </c>
      <c r="L961" t="s">
        <v>12</v>
      </c>
      <c r="M961" t="s">
        <v>193</v>
      </c>
      <c r="N961" s="2">
        <v>41520</v>
      </c>
      <c r="O961" s="2">
        <v>42269</v>
      </c>
      <c r="P961" t="s">
        <v>24</v>
      </c>
      <c r="Q961" t="s">
        <v>59</v>
      </c>
      <c r="R961" s="5" t="str">
        <f t="shared" si="46"/>
        <v>0.16</v>
      </c>
      <c r="S961" s="6" t="str">
        <f t="shared" si="47"/>
        <v/>
      </c>
      <c r="T961">
        <f>ROUND(INT(表1[[#This Row],[合同结束日期]]-表1[[#This Row],[合同起始日期]])/365,1)</f>
        <v>2.1</v>
      </c>
    </row>
    <row r="962" spans="1:20">
      <c r="A962" s="1">
        <v>41913</v>
      </c>
      <c r="B962" t="s">
        <v>185</v>
      </c>
      <c r="C962">
        <f t="shared" si="45"/>
        <v>0</v>
      </c>
      <c r="D962" t="s">
        <v>213</v>
      </c>
      <c r="E962" s="4">
        <v>343997.03999999992</v>
      </c>
      <c r="F962" s="4">
        <v>78087.328079999992</v>
      </c>
      <c r="G962" s="3">
        <v>0.22700000000000004</v>
      </c>
      <c r="H962" s="7">
        <v>1189.4286544126796</v>
      </c>
      <c r="I962" s="4">
        <v>270.00030455167831</v>
      </c>
      <c r="J962">
        <v>289.21199999999999</v>
      </c>
      <c r="K962" t="s">
        <v>60</v>
      </c>
      <c r="L962" t="s">
        <v>61</v>
      </c>
      <c r="M962" t="s">
        <v>214</v>
      </c>
      <c r="N962" s="2">
        <v>41263</v>
      </c>
      <c r="O962" s="2">
        <v>42499</v>
      </c>
      <c r="P962" t="s">
        <v>24</v>
      </c>
      <c r="Q962" t="s">
        <v>83</v>
      </c>
      <c r="R962" s="5" t="str">
        <f t="shared" si="46"/>
        <v>0.14</v>
      </c>
      <c r="S962" s="6" t="str">
        <f t="shared" si="47"/>
        <v/>
      </c>
      <c r="T962">
        <f>ROUND(INT(表1[[#This Row],[合同结束日期]]-表1[[#This Row],[合同起始日期]])/365,1)</f>
        <v>3.4</v>
      </c>
    </row>
    <row r="963" spans="1:20">
      <c r="A963" s="1">
        <v>41913</v>
      </c>
      <c r="B963" t="s">
        <v>185</v>
      </c>
      <c r="C963">
        <f t="shared" si="45"/>
        <v>0</v>
      </c>
      <c r="D963" t="s">
        <v>215</v>
      </c>
      <c r="E963" s="4">
        <v>1805257.2</v>
      </c>
      <c r="F963" s="4">
        <v>64086.630600000004</v>
      </c>
      <c r="G963" s="3">
        <v>3.5500000000000004E-2</v>
      </c>
      <c r="H963" s="7">
        <v>9582.0445859872598</v>
      </c>
      <c r="I963" s="4">
        <v>340.16258280254777</v>
      </c>
      <c r="J963">
        <v>188.4</v>
      </c>
      <c r="K963" t="s">
        <v>66</v>
      </c>
      <c r="L963" t="s">
        <v>66</v>
      </c>
      <c r="M963" t="s">
        <v>66</v>
      </c>
      <c r="N963" s="2">
        <v>41284</v>
      </c>
      <c r="O963" s="2">
        <v>42133</v>
      </c>
      <c r="P963" t="s">
        <v>24</v>
      </c>
      <c r="Q963" t="s">
        <v>195</v>
      </c>
      <c r="R963" s="5" t="str">
        <f t="shared" si="46"/>
        <v>0.09</v>
      </c>
      <c r="S963" s="6" t="str">
        <f t="shared" si="47"/>
        <v>0.</v>
      </c>
      <c r="T963">
        <f>ROUND(INT(表1[[#This Row],[合同结束日期]]-表1[[#This Row],[合同起始日期]])/365,1)</f>
        <v>2.2999999999999998</v>
      </c>
    </row>
    <row r="964" spans="1:20">
      <c r="A964" s="1">
        <v>41913</v>
      </c>
      <c r="B964" t="s">
        <v>185</v>
      </c>
      <c r="C964">
        <f t="shared" si="45"/>
        <v>0</v>
      </c>
      <c r="D964" t="s">
        <v>216</v>
      </c>
      <c r="E964" s="4">
        <v>2430625.1999999997</v>
      </c>
      <c r="F964" s="4">
        <v>67085.255520000006</v>
      </c>
      <c r="G964" s="3">
        <v>2.7600000000000006E-2</v>
      </c>
      <c r="H964" s="7">
        <v>12659.506249999999</v>
      </c>
      <c r="I964" s="4">
        <v>349.40237250000001</v>
      </c>
      <c r="J964">
        <v>192</v>
      </c>
      <c r="K964" t="s">
        <v>66</v>
      </c>
      <c r="L964" t="s">
        <v>66</v>
      </c>
      <c r="M964" t="s">
        <v>66</v>
      </c>
      <c r="N964" s="2">
        <v>41279</v>
      </c>
      <c r="O964" s="2">
        <v>42133</v>
      </c>
      <c r="P964" t="s">
        <v>24</v>
      </c>
      <c r="Q964" t="s">
        <v>195</v>
      </c>
      <c r="R964" s="5" t="str">
        <f t="shared" si="46"/>
        <v>0.09</v>
      </c>
      <c r="S964" s="6" t="str">
        <f t="shared" si="47"/>
        <v>0.</v>
      </c>
      <c r="T964">
        <f>ROUND(INT(表1[[#This Row],[合同结束日期]]-表1[[#This Row],[合同起始日期]])/365,1)</f>
        <v>2.2999999999999998</v>
      </c>
    </row>
    <row r="965" spans="1:20">
      <c r="A965" s="1">
        <v>41913</v>
      </c>
      <c r="B965" t="s">
        <v>185</v>
      </c>
      <c r="C965">
        <f t="shared" si="45"/>
        <v>0</v>
      </c>
      <c r="D965" t="s">
        <v>269</v>
      </c>
      <c r="E965" s="4">
        <v>1785558.7560000001</v>
      </c>
      <c r="F965" s="4">
        <v>100884.06971400001</v>
      </c>
      <c r="G965" s="3">
        <v>5.6500000000000009E-2</v>
      </c>
      <c r="H965" s="7">
        <v>4738.7440445859875</v>
      </c>
      <c r="I965" s="4">
        <v>267.73903851910831</v>
      </c>
      <c r="J965">
        <v>376.8</v>
      </c>
      <c r="K965" t="s">
        <v>60</v>
      </c>
      <c r="L965" t="s">
        <v>61</v>
      </c>
      <c r="M965" t="s">
        <v>234</v>
      </c>
      <c r="N965" s="2">
        <v>41291</v>
      </c>
      <c r="O965" s="2">
        <v>44407</v>
      </c>
      <c r="P965" t="s">
        <v>39</v>
      </c>
      <c r="Q965" t="s">
        <v>208</v>
      </c>
      <c r="R965" s="5" t="str">
        <f t="shared" si="46"/>
        <v>0.05</v>
      </c>
      <c r="S965" s="6" t="str">
        <f t="shared" si="47"/>
        <v/>
      </c>
      <c r="T965">
        <f>ROUND(INT(表1[[#This Row],[合同结束日期]]-表1[[#This Row],[合同起始日期]])/365,1)</f>
        <v>8.5</v>
      </c>
    </row>
    <row r="966" spans="1:20">
      <c r="A966" s="1">
        <v>41913</v>
      </c>
      <c r="B966" t="s">
        <v>185</v>
      </c>
      <c r="C966">
        <f t="shared" si="45"/>
        <v>0</v>
      </c>
      <c r="D966" t="s">
        <v>217</v>
      </c>
      <c r="E966" s="4">
        <v>205646.4</v>
      </c>
      <c r="F966" s="4">
        <v>20914.238880000001</v>
      </c>
      <c r="G966" s="3">
        <v>0.10170000000000001</v>
      </c>
      <c r="H966" s="7">
        <v>2557.7910447761196</v>
      </c>
      <c r="I966" s="4">
        <v>260.12734925373138</v>
      </c>
      <c r="J966">
        <v>80.399999999999991</v>
      </c>
      <c r="K966" t="s">
        <v>76</v>
      </c>
      <c r="L966" t="s">
        <v>75</v>
      </c>
      <c r="M966" t="s">
        <v>75</v>
      </c>
      <c r="N966" s="2">
        <v>41284</v>
      </c>
      <c r="O966" s="2">
        <v>42133</v>
      </c>
      <c r="P966" t="s">
        <v>14</v>
      </c>
      <c r="Q966" t="s">
        <v>37</v>
      </c>
      <c r="R966" s="5" t="str">
        <f t="shared" si="46"/>
        <v>0.</v>
      </c>
      <c r="S966" s="6" t="str">
        <f t="shared" si="47"/>
        <v/>
      </c>
      <c r="T966">
        <f>ROUND(INT(表1[[#This Row],[合同结束日期]]-表1[[#This Row],[合同起始日期]])/365,1)</f>
        <v>2.2999999999999998</v>
      </c>
    </row>
    <row r="967" spans="1:20">
      <c r="A967" s="1">
        <v>41913</v>
      </c>
      <c r="B967" t="s">
        <v>185</v>
      </c>
      <c r="C967">
        <f t="shared" si="45"/>
        <v>0</v>
      </c>
      <c r="D967" t="s">
        <v>218</v>
      </c>
      <c r="E967" s="4">
        <v>140035.19999999998</v>
      </c>
      <c r="F967" s="4">
        <v>20277.096959999999</v>
      </c>
      <c r="G967" s="3">
        <v>0.14480000000000001</v>
      </c>
      <c r="H967" s="7">
        <v>1795.3230769230768</v>
      </c>
      <c r="I967" s="4">
        <v>259.96278153846151</v>
      </c>
      <c r="J967">
        <v>78</v>
      </c>
      <c r="K967" t="s">
        <v>76</v>
      </c>
      <c r="L967" t="s">
        <v>75</v>
      </c>
      <c r="M967" t="s">
        <v>75</v>
      </c>
      <c r="N967" s="2">
        <v>41287</v>
      </c>
      <c r="O967" s="2">
        <v>42133</v>
      </c>
      <c r="P967" t="s">
        <v>14</v>
      </c>
      <c r="Q967" t="s">
        <v>37</v>
      </c>
      <c r="R967" s="5" t="str">
        <f t="shared" si="46"/>
        <v>0.</v>
      </c>
      <c r="S967" s="6" t="str">
        <f t="shared" si="47"/>
        <v/>
      </c>
      <c r="T967">
        <f>ROUND(INT(表1[[#This Row],[合同结束日期]]-表1[[#This Row],[合同起始日期]])/365,1)</f>
        <v>2.2999999999999998</v>
      </c>
    </row>
    <row r="968" spans="1:20">
      <c r="A968" s="1">
        <v>41913</v>
      </c>
      <c r="B968" t="s">
        <v>185</v>
      </c>
      <c r="C968">
        <f t="shared" si="45"/>
        <v>0</v>
      </c>
      <c r="D968" t="s">
        <v>219</v>
      </c>
      <c r="E968" s="4">
        <v>236461.19999999998</v>
      </c>
      <c r="F968" s="4">
        <v>54007.738080000003</v>
      </c>
      <c r="G968" s="3">
        <v>0.22840000000000002</v>
      </c>
      <c r="H968" s="7">
        <v>1759.3839285714284</v>
      </c>
      <c r="I968" s="4">
        <v>401.84328928571426</v>
      </c>
      <c r="J968">
        <v>134.4</v>
      </c>
      <c r="K968" t="s">
        <v>60</v>
      </c>
      <c r="L968" t="s">
        <v>61</v>
      </c>
      <c r="M968" t="s">
        <v>58</v>
      </c>
      <c r="N968" s="2">
        <v>41299</v>
      </c>
      <c r="O968" s="2">
        <v>42499</v>
      </c>
      <c r="P968" t="s">
        <v>24</v>
      </c>
      <c r="Q968" t="s">
        <v>170</v>
      </c>
      <c r="R968" s="5" t="str">
        <f t="shared" si="46"/>
        <v>0.2</v>
      </c>
      <c r="S968" s="6" t="str">
        <f t="shared" si="47"/>
        <v/>
      </c>
      <c r="T968">
        <f>ROUND(INT(表1[[#This Row],[合同结束日期]]-表1[[#This Row],[合同起始日期]])/365,1)</f>
        <v>3.3</v>
      </c>
    </row>
    <row r="969" spans="1:20">
      <c r="A969" s="1">
        <v>41913</v>
      </c>
      <c r="B969" t="s">
        <v>185</v>
      </c>
      <c r="C969">
        <f t="shared" si="45"/>
        <v>0</v>
      </c>
      <c r="D969" t="s">
        <v>220</v>
      </c>
      <c r="E969" s="4">
        <v>532575.15599999996</v>
      </c>
      <c r="F969" s="4">
        <v>51233.7300072</v>
      </c>
      <c r="G969" s="3">
        <v>9.6200000000000008E-2</v>
      </c>
      <c r="H969" s="7">
        <v>3082.0321527777778</v>
      </c>
      <c r="I969" s="4">
        <v>296.49149309722225</v>
      </c>
      <c r="J969">
        <v>172.79999999999998</v>
      </c>
      <c r="K969" t="s">
        <v>44</v>
      </c>
      <c r="L969" t="s">
        <v>46</v>
      </c>
      <c r="M969" t="s">
        <v>45</v>
      </c>
      <c r="N969" s="2">
        <v>41333</v>
      </c>
      <c r="O969" s="2">
        <v>44325</v>
      </c>
      <c r="P969" t="s">
        <v>24</v>
      </c>
      <c r="Q969" t="s">
        <v>42</v>
      </c>
      <c r="R969" s="5" t="str">
        <f t="shared" si="46"/>
        <v>0.08</v>
      </c>
      <c r="S969" s="6" t="str">
        <f t="shared" si="47"/>
        <v/>
      </c>
      <c r="T969">
        <f>ROUND(INT(表1[[#This Row],[合同结束日期]]-表1[[#This Row],[合同起始日期]])/365,1)</f>
        <v>8.1999999999999993</v>
      </c>
    </row>
    <row r="970" spans="1:20">
      <c r="A970" s="1">
        <v>41913</v>
      </c>
      <c r="B970" t="s">
        <v>185</v>
      </c>
      <c r="C970">
        <f t="shared" si="45"/>
        <v>0</v>
      </c>
      <c r="D970" t="s">
        <v>221</v>
      </c>
      <c r="E970" s="4">
        <v>905031.6</v>
      </c>
      <c r="F970" s="4">
        <v>106884.23196000002</v>
      </c>
      <c r="G970" s="3">
        <v>0.11810000000000002</v>
      </c>
      <c r="H970" s="7">
        <v>6181.9098360655735</v>
      </c>
      <c r="I970" s="4">
        <v>730.08355163934436</v>
      </c>
      <c r="J970">
        <v>146.4</v>
      </c>
      <c r="K970" t="s">
        <v>44</v>
      </c>
      <c r="L970" t="s">
        <v>72</v>
      </c>
      <c r="M970" t="s">
        <v>126</v>
      </c>
      <c r="N970" s="2">
        <v>41333</v>
      </c>
      <c r="O970" s="2">
        <v>42499</v>
      </c>
      <c r="P970" t="s">
        <v>24</v>
      </c>
      <c r="Q970" t="s">
        <v>48</v>
      </c>
      <c r="R970" s="5" t="str">
        <f t="shared" si="46"/>
        <v>0.11</v>
      </c>
      <c r="S970" s="6" t="str">
        <f t="shared" si="47"/>
        <v/>
      </c>
      <c r="T970">
        <f>ROUND(INT(表1[[#This Row],[合同结束日期]]-表1[[#This Row],[合同起始日期]])/365,1)</f>
        <v>3.2</v>
      </c>
    </row>
    <row r="971" spans="1:20">
      <c r="A971" s="1">
        <v>41913</v>
      </c>
      <c r="B971" t="s">
        <v>185</v>
      </c>
      <c r="C971">
        <f t="shared" si="45"/>
        <v>0</v>
      </c>
      <c r="D971" t="s">
        <v>222</v>
      </c>
      <c r="E971" s="4">
        <v>487528.8</v>
      </c>
      <c r="F971" s="4">
        <v>53920.685279999998</v>
      </c>
      <c r="G971" s="3">
        <v>0.1106</v>
      </c>
      <c r="H971" s="7">
        <v>2432.7784431137725</v>
      </c>
      <c r="I971" s="4">
        <v>269.06529580838321</v>
      </c>
      <c r="J971">
        <v>200.4</v>
      </c>
      <c r="K971" t="s">
        <v>44</v>
      </c>
      <c r="L971" t="s">
        <v>72</v>
      </c>
      <c r="M971" t="s">
        <v>126</v>
      </c>
      <c r="N971" s="2">
        <v>41263</v>
      </c>
      <c r="O971" s="2">
        <v>43229</v>
      </c>
      <c r="P971" t="s">
        <v>24</v>
      </c>
      <c r="Q971" t="s">
        <v>123</v>
      </c>
      <c r="R971" s="5" t="str">
        <f t="shared" si="46"/>
        <v>0.09</v>
      </c>
      <c r="S971" s="6" t="str">
        <f t="shared" si="47"/>
        <v/>
      </c>
      <c r="T971">
        <f>ROUND(INT(表1[[#This Row],[合同结束日期]]-表1[[#This Row],[合同起始日期]])/365,1)</f>
        <v>5.4</v>
      </c>
    </row>
    <row r="972" spans="1:20">
      <c r="A972" s="1">
        <v>41913</v>
      </c>
      <c r="B972" t="s">
        <v>185</v>
      </c>
      <c r="C972">
        <f t="shared" si="45"/>
        <v>0</v>
      </c>
      <c r="D972" t="s">
        <v>223</v>
      </c>
      <c r="E972" s="4">
        <v>640382.75999999989</v>
      </c>
      <c r="F972" s="4">
        <v>63333.854964000006</v>
      </c>
      <c r="G972" s="3">
        <v>9.890000000000003E-2</v>
      </c>
      <c r="H972" s="7">
        <v>2641.8430693069304</v>
      </c>
      <c r="I972" s="4">
        <v>261.27827955445548</v>
      </c>
      <c r="J972">
        <v>242.39999999999998</v>
      </c>
      <c r="K972" t="s">
        <v>44</v>
      </c>
      <c r="L972" t="s">
        <v>72</v>
      </c>
      <c r="M972" t="s">
        <v>126</v>
      </c>
      <c r="N972" s="2">
        <v>41331</v>
      </c>
      <c r="O972" s="2">
        <v>44325</v>
      </c>
      <c r="P972" t="s">
        <v>24</v>
      </c>
      <c r="Q972" t="s">
        <v>42</v>
      </c>
      <c r="R972" s="5" t="str">
        <f t="shared" si="46"/>
        <v>0.08</v>
      </c>
      <c r="S972" s="6" t="str">
        <f t="shared" si="47"/>
        <v/>
      </c>
      <c r="T972">
        <f>ROUND(INT(表1[[#This Row],[合同结束日期]]-表1[[#This Row],[合同起始日期]])/365,1)</f>
        <v>8.1999999999999993</v>
      </c>
    </row>
    <row r="973" spans="1:20">
      <c r="A973" s="1">
        <v>41913</v>
      </c>
      <c r="B973" t="s">
        <v>185</v>
      </c>
      <c r="C973">
        <f t="shared" si="45"/>
        <v>0</v>
      </c>
      <c r="D973" t="s">
        <v>232</v>
      </c>
      <c r="E973" s="4">
        <v>396000</v>
      </c>
      <c r="F973" s="4">
        <v>50210.84304</v>
      </c>
      <c r="G973" s="3">
        <v>0.12679505818181819</v>
      </c>
      <c r="H973" s="7">
        <v>1064.7909137842023</v>
      </c>
      <c r="I973" s="4">
        <v>135.01022586473928</v>
      </c>
      <c r="J973">
        <v>371.904</v>
      </c>
      <c r="K973" t="s">
        <v>44</v>
      </c>
      <c r="L973" t="s">
        <v>72</v>
      </c>
      <c r="M973" t="s">
        <v>126</v>
      </c>
      <c r="N973" s="2">
        <v>41337</v>
      </c>
      <c r="O973" s="2">
        <v>46917</v>
      </c>
      <c r="P973" t="s">
        <v>24</v>
      </c>
      <c r="Q973">
        <v>0.08</v>
      </c>
      <c r="R973" s="5">
        <f t="shared" si="46"/>
        <v>0.08</v>
      </c>
      <c r="S973" s="6" t="str">
        <f t="shared" si="47"/>
        <v/>
      </c>
      <c r="T973">
        <f>ROUND(INT(表1[[#This Row],[合同结束日期]]-表1[[#This Row],[合同起始日期]])/365,1)</f>
        <v>15.3</v>
      </c>
    </row>
    <row r="974" spans="1:20">
      <c r="A974" s="1">
        <v>41913</v>
      </c>
      <c r="B974" t="s">
        <v>185</v>
      </c>
      <c r="C974">
        <f t="shared" si="45"/>
        <v>0</v>
      </c>
      <c r="D974" t="s">
        <v>274</v>
      </c>
      <c r="E974" s="4">
        <v>304216.8</v>
      </c>
      <c r="F974" s="4">
        <v>30969.270239999998</v>
      </c>
      <c r="G974" s="3">
        <v>0.1018</v>
      </c>
      <c r="H974" s="7">
        <v>2696.9574468085107</v>
      </c>
      <c r="I974" s="4">
        <v>274.55026808510638</v>
      </c>
      <c r="J974">
        <v>112.8</v>
      </c>
      <c r="K974" t="s">
        <v>66</v>
      </c>
      <c r="L974" t="s">
        <v>66</v>
      </c>
      <c r="M974" t="s">
        <v>66</v>
      </c>
      <c r="N974" s="2">
        <v>41520</v>
      </c>
      <c r="O974" s="2">
        <v>42294</v>
      </c>
      <c r="P974" t="s">
        <v>24</v>
      </c>
      <c r="Q974" t="s">
        <v>195</v>
      </c>
      <c r="R974" s="5" t="str">
        <f t="shared" si="46"/>
        <v>0.09</v>
      </c>
      <c r="S974" s="6" t="str">
        <f t="shared" si="47"/>
        <v>0.</v>
      </c>
      <c r="T974">
        <f>ROUND(INT(表1[[#This Row],[合同结束日期]]-表1[[#This Row],[合同起始日期]])/365,1)</f>
        <v>2.1</v>
      </c>
    </row>
    <row r="975" spans="1:20">
      <c r="A975" s="1">
        <v>41913</v>
      </c>
      <c r="B975" t="s">
        <v>185</v>
      </c>
      <c r="C975">
        <f t="shared" si="45"/>
        <v>0</v>
      </c>
      <c r="D975" t="s">
        <v>254</v>
      </c>
      <c r="E975" s="4">
        <v>367007.47200000001</v>
      </c>
      <c r="F975" s="4">
        <v>42352.662268799999</v>
      </c>
      <c r="G975" s="3">
        <v>0.11539999999999999</v>
      </c>
      <c r="H975" s="7">
        <v>3239.8258474576273</v>
      </c>
      <c r="I975" s="4">
        <v>373.87590279661015</v>
      </c>
      <c r="J975">
        <v>113.28</v>
      </c>
      <c r="K975" t="s">
        <v>44</v>
      </c>
      <c r="L975" t="s">
        <v>46</v>
      </c>
      <c r="M975" t="s">
        <v>45</v>
      </c>
      <c r="N975" s="2">
        <v>41443</v>
      </c>
      <c r="O975" s="2">
        <v>43298</v>
      </c>
      <c r="P975" t="s">
        <v>24</v>
      </c>
      <c r="Q975" t="s">
        <v>19</v>
      </c>
      <c r="R975" s="5" t="str">
        <f t="shared" si="46"/>
        <v>0.1</v>
      </c>
      <c r="S975" s="6" t="str">
        <f t="shared" si="47"/>
        <v/>
      </c>
      <c r="T975">
        <f>ROUND(INT(表1[[#This Row],[合同结束日期]]-表1[[#This Row],[合同起始日期]])/365,1)</f>
        <v>5.0999999999999996</v>
      </c>
    </row>
    <row r="976" spans="1:20">
      <c r="A976" s="1">
        <v>41913</v>
      </c>
      <c r="B976" t="s">
        <v>185</v>
      </c>
      <c r="C976">
        <f t="shared" si="45"/>
        <v>0</v>
      </c>
      <c r="D976" t="s">
        <v>283</v>
      </c>
      <c r="E976" s="4">
        <v>108310.8</v>
      </c>
      <c r="F976" s="4">
        <v>13354.72164</v>
      </c>
      <c r="G976" s="3">
        <v>0.12329999999999999</v>
      </c>
      <c r="H976" s="7">
        <v>3760.791666666667</v>
      </c>
      <c r="I976" s="4">
        <v>463.70561250000003</v>
      </c>
      <c r="J976">
        <v>28.799999999999997</v>
      </c>
      <c r="K976" t="s">
        <v>44</v>
      </c>
      <c r="L976" t="s">
        <v>46</v>
      </c>
      <c r="M976" t="s">
        <v>45</v>
      </c>
      <c r="N976" s="2">
        <v>41545</v>
      </c>
      <c r="O976" s="2">
        <v>42274</v>
      </c>
      <c r="P976" t="s">
        <v>24</v>
      </c>
      <c r="Q976" t="s">
        <v>48</v>
      </c>
      <c r="R976" s="5" t="str">
        <f t="shared" si="46"/>
        <v>0.11</v>
      </c>
      <c r="S976" s="6" t="str">
        <f t="shared" si="47"/>
        <v/>
      </c>
      <c r="T976">
        <f>ROUND(INT(表1[[#This Row],[合同结束日期]]-表1[[#This Row],[合同起始日期]])/365,1)</f>
        <v>2</v>
      </c>
    </row>
    <row r="977" spans="1:20">
      <c r="A977" s="1">
        <v>41913</v>
      </c>
      <c r="B977" t="s">
        <v>185</v>
      </c>
      <c r="C977">
        <f t="shared" si="45"/>
        <v>0</v>
      </c>
      <c r="D977" t="s">
        <v>294</v>
      </c>
      <c r="E977" s="4">
        <v>63679.199999999997</v>
      </c>
      <c r="F977" s="4">
        <v>14983.715759999999</v>
      </c>
      <c r="G977" s="3">
        <v>0.23530000000000001</v>
      </c>
      <c r="H977" s="7">
        <v>1326.6499999999999</v>
      </c>
      <c r="I977" s="4">
        <v>312.16074499999996</v>
      </c>
      <c r="J977">
        <v>48</v>
      </c>
      <c r="K977" t="s">
        <v>44</v>
      </c>
      <c r="L977" t="s">
        <v>46</v>
      </c>
      <c r="M977" t="s">
        <v>45</v>
      </c>
      <c r="N977" s="2">
        <v>41549</v>
      </c>
      <c r="O977" s="2">
        <v>42278</v>
      </c>
      <c r="P977" t="s">
        <v>14</v>
      </c>
      <c r="Q977" t="s">
        <v>37</v>
      </c>
      <c r="R977" s="5" t="str">
        <f t="shared" si="46"/>
        <v>0.</v>
      </c>
      <c r="S977" s="6" t="str">
        <f t="shared" si="47"/>
        <v/>
      </c>
      <c r="T977">
        <f>ROUND(INT(表1[[#This Row],[合同结束日期]]-表1[[#This Row],[合同起始日期]])/365,1)</f>
        <v>2</v>
      </c>
    </row>
    <row r="978" spans="1:20">
      <c r="A978" s="1">
        <v>41913</v>
      </c>
      <c r="B978" t="s">
        <v>185</v>
      </c>
      <c r="C978">
        <f t="shared" si="45"/>
        <v>0</v>
      </c>
      <c r="D978" t="s">
        <v>255</v>
      </c>
      <c r="E978" s="4">
        <v>126754.79999999999</v>
      </c>
      <c r="F978" s="4">
        <v>18518.87628</v>
      </c>
      <c r="G978" s="3">
        <v>0.14610000000000001</v>
      </c>
      <c r="H978" s="7">
        <v>3106.7352941176468</v>
      </c>
      <c r="I978" s="4">
        <v>453.8940264705883</v>
      </c>
      <c r="J978">
        <v>40.799999999999997</v>
      </c>
      <c r="K978" t="s">
        <v>44</v>
      </c>
      <c r="L978" t="s">
        <v>46</v>
      </c>
      <c r="M978" t="s">
        <v>187</v>
      </c>
      <c r="N978" s="2">
        <v>41456</v>
      </c>
      <c r="O978" s="2">
        <v>42190</v>
      </c>
      <c r="P978" t="s">
        <v>24</v>
      </c>
      <c r="Q978" t="s">
        <v>28</v>
      </c>
      <c r="R978" s="5" t="str">
        <f t="shared" si="46"/>
        <v>0.13</v>
      </c>
      <c r="S978" s="6" t="str">
        <f t="shared" si="47"/>
        <v/>
      </c>
      <c r="T978">
        <f>ROUND(INT(表1[[#This Row],[合同结束日期]]-表1[[#This Row],[合同起始日期]])/365,1)</f>
        <v>2</v>
      </c>
    </row>
    <row r="979" spans="1:20">
      <c r="A979" s="1">
        <v>41913</v>
      </c>
      <c r="B979" t="s">
        <v>185</v>
      </c>
      <c r="C979">
        <f t="shared" si="45"/>
        <v>0</v>
      </c>
      <c r="D979" t="s">
        <v>355</v>
      </c>
      <c r="E979" s="4">
        <v>56579.520000000004</v>
      </c>
      <c r="F979" s="4">
        <v>10801.030367999998</v>
      </c>
      <c r="G979" s="3">
        <v>0.19089999999999996</v>
      </c>
      <c r="H979" s="7">
        <v>1813.4461538461539</v>
      </c>
      <c r="I979" s="4">
        <v>346.18687076923072</v>
      </c>
      <c r="J979">
        <v>31.2</v>
      </c>
      <c r="K979" t="s">
        <v>76</v>
      </c>
      <c r="L979" t="s">
        <v>276</v>
      </c>
      <c r="M979" t="s">
        <v>276</v>
      </c>
      <c r="N979" s="2">
        <v>41858</v>
      </c>
      <c r="O979" s="2">
        <v>42222</v>
      </c>
      <c r="P979" t="s">
        <v>24</v>
      </c>
      <c r="Q979" t="s">
        <v>28</v>
      </c>
      <c r="R979" s="5" t="str">
        <f t="shared" si="46"/>
        <v>0.13</v>
      </c>
      <c r="S979" s="6" t="str">
        <f t="shared" si="47"/>
        <v/>
      </c>
      <c r="T979">
        <f>ROUND(INT(表1[[#This Row],[合同结束日期]]-表1[[#This Row],[合同起始日期]])/365,1)</f>
        <v>1</v>
      </c>
    </row>
    <row r="980" spans="1:20">
      <c r="A980" s="1">
        <v>41913</v>
      </c>
      <c r="B980" t="s">
        <v>185</v>
      </c>
      <c r="C980">
        <f t="shared" si="45"/>
        <v>0</v>
      </c>
      <c r="D980" t="s">
        <v>349</v>
      </c>
      <c r="E980" s="4">
        <v>51610.799999999996</v>
      </c>
      <c r="F980" s="4">
        <v>8340.3052799999987</v>
      </c>
      <c r="G980" s="3">
        <v>0.16159999999999999</v>
      </c>
      <c r="H980" s="7">
        <v>3584.0833333333335</v>
      </c>
      <c r="I980" s="4">
        <v>579.18786666666665</v>
      </c>
      <c r="J980">
        <v>14.399999999999999</v>
      </c>
      <c r="K980" t="s">
        <v>76</v>
      </c>
      <c r="L980" t="s">
        <v>276</v>
      </c>
      <c r="M980" t="s">
        <v>276</v>
      </c>
      <c r="N980" s="2">
        <v>41907</v>
      </c>
      <c r="O980" s="2">
        <v>42271</v>
      </c>
      <c r="P980" t="s">
        <v>24</v>
      </c>
      <c r="Q980" t="s">
        <v>25</v>
      </c>
      <c r="R980" s="5" t="str">
        <f t="shared" si="46"/>
        <v>0.15</v>
      </c>
      <c r="S980" s="6" t="str">
        <f t="shared" si="47"/>
        <v/>
      </c>
      <c r="T980">
        <f>ROUND(INT(表1[[#This Row],[合同结束日期]]-表1[[#This Row],[合同起始日期]])/365,1)</f>
        <v>1</v>
      </c>
    </row>
    <row r="981" spans="1:20">
      <c r="A981" s="1">
        <v>41913</v>
      </c>
      <c r="B981" t="s">
        <v>185</v>
      </c>
      <c r="C981">
        <f t="shared" si="45"/>
        <v>0</v>
      </c>
      <c r="D981" t="s">
        <v>350</v>
      </c>
      <c r="E981" s="4">
        <v>74456.399999999994</v>
      </c>
      <c r="F981" s="4">
        <v>11771.556840000001</v>
      </c>
      <c r="G981" s="3">
        <v>0.15810000000000002</v>
      </c>
      <c r="H981" s="7">
        <v>5170.583333333333</v>
      </c>
      <c r="I981" s="4">
        <v>817.46922500000016</v>
      </c>
      <c r="J981">
        <v>14.399999999999999</v>
      </c>
      <c r="K981" t="s">
        <v>76</v>
      </c>
      <c r="L981" t="s">
        <v>276</v>
      </c>
      <c r="M981" t="s">
        <v>276</v>
      </c>
      <c r="N981" s="2">
        <v>41888</v>
      </c>
      <c r="O981" s="2">
        <v>42252</v>
      </c>
      <c r="P981" t="s">
        <v>24</v>
      </c>
      <c r="Q981" t="s">
        <v>25</v>
      </c>
      <c r="R981" s="5" t="str">
        <f t="shared" si="46"/>
        <v>0.15</v>
      </c>
      <c r="S981" s="6" t="str">
        <f t="shared" si="47"/>
        <v/>
      </c>
      <c r="T981">
        <f>ROUND(INT(表1[[#This Row],[合同结束日期]]-表1[[#This Row],[合同起始日期]])/365,1)</f>
        <v>1</v>
      </c>
    </row>
    <row r="982" spans="1:20">
      <c r="A982" s="1">
        <v>41913</v>
      </c>
      <c r="B982" t="s">
        <v>185</v>
      </c>
      <c r="C982">
        <f t="shared" si="45"/>
        <v>0</v>
      </c>
      <c r="D982" t="s">
        <v>307</v>
      </c>
      <c r="E982" s="4">
        <v>46876.799999999996</v>
      </c>
      <c r="F982" s="4">
        <v>15600.599039999999</v>
      </c>
      <c r="G982" s="3">
        <v>0.33280000000000004</v>
      </c>
      <c r="H982" s="7">
        <v>1085.1111111111111</v>
      </c>
      <c r="I982" s="4">
        <v>361.12497777777781</v>
      </c>
      <c r="J982">
        <v>43.199999999999996</v>
      </c>
      <c r="K982" t="s">
        <v>66</v>
      </c>
      <c r="L982" t="s">
        <v>66</v>
      </c>
      <c r="M982" t="s">
        <v>66</v>
      </c>
      <c r="N982" s="2">
        <v>41635</v>
      </c>
      <c r="O982" s="2">
        <v>42364</v>
      </c>
      <c r="P982" t="s">
        <v>24</v>
      </c>
      <c r="Q982" t="s">
        <v>195</v>
      </c>
      <c r="R982" s="5" t="str">
        <f t="shared" si="46"/>
        <v>0.09</v>
      </c>
      <c r="S982" s="6" t="str">
        <f t="shared" si="47"/>
        <v>0.</v>
      </c>
      <c r="T982">
        <f>ROUND(INT(表1[[#This Row],[合同结束日期]]-表1[[#This Row],[合同起始日期]])/365,1)</f>
        <v>2</v>
      </c>
    </row>
    <row r="983" spans="1:20">
      <c r="A983" s="1">
        <v>41913</v>
      </c>
      <c r="B983" t="s">
        <v>185</v>
      </c>
      <c r="C983">
        <f t="shared" si="45"/>
        <v>0</v>
      </c>
      <c r="D983" t="s">
        <v>314</v>
      </c>
      <c r="E983" s="4">
        <v>82945.319999999992</v>
      </c>
      <c r="F983" s="4">
        <v>7232.8319040000006</v>
      </c>
      <c r="G983" s="3">
        <v>8.7200000000000014E-2</v>
      </c>
      <c r="H983" s="7">
        <v>4608.0733333333328</v>
      </c>
      <c r="I983" s="4">
        <v>401.82399466666669</v>
      </c>
      <c r="J983">
        <v>18</v>
      </c>
      <c r="K983" t="s">
        <v>76</v>
      </c>
      <c r="L983" t="s">
        <v>276</v>
      </c>
      <c r="M983" t="s">
        <v>276</v>
      </c>
      <c r="N983" s="2">
        <v>41727</v>
      </c>
      <c r="O983" s="2">
        <v>42091</v>
      </c>
      <c r="P983" t="s">
        <v>24</v>
      </c>
      <c r="Q983" t="s">
        <v>42</v>
      </c>
      <c r="R983" s="5" t="str">
        <f t="shared" si="46"/>
        <v>0.08</v>
      </c>
      <c r="S983" s="6" t="str">
        <f t="shared" si="47"/>
        <v/>
      </c>
      <c r="T983">
        <f>ROUND(INT(表1[[#This Row],[合同结束日期]]-表1[[#This Row],[合同起始日期]])/365,1)</f>
        <v>1</v>
      </c>
    </row>
    <row r="984" spans="1:20">
      <c r="A984" s="1">
        <v>41913</v>
      </c>
      <c r="B984" t="s">
        <v>185</v>
      </c>
      <c r="C984">
        <f t="shared" si="45"/>
        <v>0</v>
      </c>
      <c r="D984" t="s">
        <v>343</v>
      </c>
      <c r="E984" s="4">
        <v>50259.6</v>
      </c>
      <c r="F984" s="4">
        <v>8639.6252400000012</v>
      </c>
      <c r="G984" s="3">
        <v>0.17190000000000003</v>
      </c>
      <c r="H984" s="7">
        <v>5235.375</v>
      </c>
      <c r="I984" s="4">
        <v>899.96096250000016</v>
      </c>
      <c r="J984">
        <v>9.6</v>
      </c>
      <c r="K984" t="s">
        <v>76</v>
      </c>
      <c r="L984" t="s">
        <v>276</v>
      </c>
      <c r="M984" t="s">
        <v>276</v>
      </c>
      <c r="N984" s="2">
        <v>41876</v>
      </c>
      <c r="O984" s="2">
        <v>42240</v>
      </c>
      <c r="P984" t="s">
        <v>24</v>
      </c>
      <c r="Q984" t="s">
        <v>59</v>
      </c>
      <c r="R984" s="5" t="str">
        <f t="shared" si="46"/>
        <v>0.16</v>
      </c>
      <c r="S984" s="6" t="str">
        <f t="shared" si="47"/>
        <v/>
      </c>
      <c r="T984">
        <f>ROUND(INT(表1[[#This Row],[合同结束日期]]-表1[[#This Row],[合同起始日期]])/365,1)</f>
        <v>1</v>
      </c>
    </row>
    <row r="985" spans="1:20">
      <c r="A985" s="1">
        <v>41913</v>
      </c>
      <c r="B985" t="s">
        <v>185</v>
      </c>
      <c r="C985">
        <f t="shared" si="45"/>
        <v>0</v>
      </c>
      <c r="D985" t="s">
        <v>287</v>
      </c>
      <c r="E985" s="4">
        <v>22323.599999999999</v>
      </c>
      <c r="F985" s="4">
        <v>6601.0885200000002</v>
      </c>
      <c r="G985" s="3">
        <v>0.29570000000000002</v>
      </c>
      <c r="H985" s="7">
        <v>1240.1999999999998</v>
      </c>
      <c r="I985" s="4">
        <v>366.72714000000002</v>
      </c>
      <c r="J985">
        <v>18</v>
      </c>
      <c r="K985" t="s">
        <v>11</v>
      </c>
      <c r="L985" t="s">
        <v>12</v>
      </c>
      <c r="M985" t="s">
        <v>288</v>
      </c>
      <c r="N985" s="2">
        <v>41522</v>
      </c>
      <c r="O985" s="2">
        <v>42251</v>
      </c>
      <c r="P985" t="s">
        <v>24</v>
      </c>
      <c r="Q985" t="s">
        <v>59</v>
      </c>
      <c r="R985" s="5" t="str">
        <f t="shared" si="46"/>
        <v>0.16</v>
      </c>
      <c r="S985" s="6" t="str">
        <f t="shared" si="47"/>
        <v/>
      </c>
      <c r="T985">
        <f>ROUND(INT(表1[[#This Row],[合同结束日期]]-表1[[#This Row],[合同起始日期]])/365,1)</f>
        <v>2</v>
      </c>
    </row>
    <row r="986" spans="1:20">
      <c r="A986" s="1">
        <v>41913</v>
      </c>
      <c r="B986" t="s">
        <v>185</v>
      </c>
      <c r="C986">
        <f t="shared" si="45"/>
        <v>0</v>
      </c>
      <c r="D986" t="s">
        <v>334</v>
      </c>
      <c r="E986" s="4">
        <v>26296.799999999999</v>
      </c>
      <c r="F986" s="4">
        <v>5398.7330400000001</v>
      </c>
      <c r="G986" s="3">
        <v>0.20530000000000001</v>
      </c>
      <c r="H986" s="7">
        <v>2191.4</v>
      </c>
      <c r="I986" s="4">
        <v>449.89442000000003</v>
      </c>
      <c r="J986">
        <v>12</v>
      </c>
      <c r="K986" t="s">
        <v>60</v>
      </c>
      <c r="L986" t="s">
        <v>61</v>
      </c>
      <c r="M986" t="s">
        <v>197</v>
      </c>
      <c r="N986" s="2">
        <v>41810</v>
      </c>
      <c r="O986" s="2">
        <v>42174</v>
      </c>
      <c r="P986" t="s">
        <v>24</v>
      </c>
      <c r="Q986" t="s">
        <v>30</v>
      </c>
      <c r="R986" s="5" t="str">
        <f t="shared" si="46"/>
        <v>0.18</v>
      </c>
      <c r="S986" s="6" t="str">
        <f t="shared" si="47"/>
        <v/>
      </c>
      <c r="T986">
        <f>ROUND(INT(表1[[#This Row],[合同结束日期]]-表1[[#This Row],[合同起始日期]])/365,1)</f>
        <v>1</v>
      </c>
    </row>
    <row r="987" spans="1:20">
      <c r="A987" s="1">
        <v>41913</v>
      </c>
      <c r="B987" t="s">
        <v>185</v>
      </c>
      <c r="C987">
        <f t="shared" si="45"/>
        <v>0</v>
      </c>
      <c r="D987" t="s">
        <v>344</v>
      </c>
      <c r="E987" s="4">
        <v>78271.199999999997</v>
      </c>
      <c r="F987" s="4">
        <v>12343.36824</v>
      </c>
      <c r="G987" s="3">
        <v>0.15770000000000001</v>
      </c>
      <c r="H987" s="7">
        <v>8153.25</v>
      </c>
      <c r="I987" s="4">
        <v>1285.767525</v>
      </c>
      <c r="J987">
        <v>9.6</v>
      </c>
      <c r="K987" t="s">
        <v>44</v>
      </c>
      <c r="L987" t="s">
        <v>46</v>
      </c>
      <c r="M987" t="s">
        <v>187</v>
      </c>
      <c r="N987" s="2">
        <v>41864</v>
      </c>
      <c r="O987" s="2">
        <v>42228</v>
      </c>
      <c r="P987" t="s">
        <v>24</v>
      </c>
      <c r="Q987" t="s">
        <v>25</v>
      </c>
      <c r="R987" s="5" t="str">
        <f t="shared" si="46"/>
        <v>0.15</v>
      </c>
      <c r="S987" s="6" t="str">
        <f t="shared" si="47"/>
        <v/>
      </c>
      <c r="T987">
        <f>ROUND(INT(表1[[#This Row],[合同结束日期]]-表1[[#This Row],[合同起始日期]])/365,1)</f>
        <v>1</v>
      </c>
    </row>
    <row r="988" spans="1:20">
      <c r="A988" s="1">
        <v>41913</v>
      </c>
      <c r="B988" t="s">
        <v>185</v>
      </c>
      <c r="C988">
        <f t="shared" si="45"/>
        <v>0</v>
      </c>
      <c r="D988" t="s">
        <v>284</v>
      </c>
      <c r="E988" s="4">
        <v>31314</v>
      </c>
      <c r="F988" s="4">
        <v>6359.8733999999995</v>
      </c>
      <c r="G988" s="3">
        <v>0.20309999999999997</v>
      </c>
      <c r="H988" s="7">
        <v>2174.5833333333335</v>
      </c>
      <c r="I988" s="4">
        <v>441.65787499999999</v>
      </c>
      <c r="J988">
        <v>14.399999999999999</v>
      </c>
      <c r="K988" t="s">
        <v>76</v>
      </c>
      <c r="L988" t="s">
        <v>276</v>
      </c>
      <c r="M988" t="s">
        <v>276</v>
      </c>
      <c r="N988" s="2">
        <v>41516</v>
      </c>
      <c r="O988" s="2">
        <v>42245</v>
      </c>
      <c r="P988" t="s">
        <v>24</v>
      </c>
      <c r="Q988" t="s">
        <v>59</v>
      </c>
      <c r="R988" s="5" t="str">
        <f t="shared" si="46"/>
        <v>0.16</v>
      </c>
      <c r="S988" s="6" t="str">
        <f t="shared" si="47"/>
        <v/>
      </c>
      <c r="T988">
        <f>ROUND(INT(表1[[#This Row],[合同结束日期]]-表1[[#This Row],[合同起始日期]])/365,1)</f>
        <v>2</v>
      </c>
    </row>
    <row r="989" spans="1:20">
      <c r="A989" s="1">
        <v>41913</v>
      </c>
      <c r="B989" t="s">
        <v>185</v>
      </c>
      <c r="C989">
        <f t="shared" si="45"/>
        <v>0</v>
      </c>
      <c r="D989" t="s">
        <v>286</v>
      </c>
      <c r="E989" s="4">
        <v>31402.799999999999</v>
      </c>
      <c r="F989" s="4">
        <v>6600.8685599999999</v>
      </c>
      <c r="G989" s="3">
        <v>0.2102</v>
      </c>
      <c r="H989" s="7">
        <v>2180.75</v>
      </c>
      <c r="I989" s="4">
        <v>458.39365000000004</v>
      </c>
      <c r="J989">
        <v>14.399999999999999</v>
      </c>
      <c r="K989" t="s">
        <v>60</v>
      </c>
      <c r="L989" t="s">
        <v>61</v>
      </c>
      <c r="M989" t="s">
        <v>234</v>
      </c>
      <c r="N989" s="2">
        <v>41523</v>
      </c>
      <c r="O989" s="2">
        <v>42252</v>
      </c>
      <c r="P989" t="s">
        <v>24</v>
      </c>
      <c r="Q989" t="s">
        <v>59</v>
      </c>
      <c r="R989" s="5" t="str">
        <f t="shared" si="46"/>
        <v>0.16</v>
      </c>
      <c r="S989" s="6" t="str">
        <f t="shared" si="47"/>
        <v/>
      </c>
      <c r="T989">
        <f>ROUND(INT(表1[[#This Row],[合同结束日期]]-表1[[#This Row],[合同起始日期]])/365,1)</f>
        <v>2</v>
      </c>
    </row>
    <row r="990" spans="1:20">
      <c r="A990" s="1">
        <v>41913</v>
      </c>
      <c r="B990" t="s">
        <v>185</v>
      </c>
      <c r="C990">
        <f t="shared" si="45"/>
        <v>0</v>
      </c>
      <c r="D990" t="s">
        <v>273</v>
      </c>
      <c r="E990" s="4">
        <v>243408</v>
      </c>
      <c r="F990" s="4">
        <v>21906.719999999998</v>
      </c>
      <c r="G990" s="3">
        <v>0.09</v>
      </c>
      <c r="H990" s="7">
        <v>2897.7142857142858</v>
      </c>
      <c r="I990" s="4">
        <v>260.79428571428571</v>
      </c>
      <c r="J990">
        <v>84</v>
      </c>
      <c r="K990" t="s">
        <v>44</v>
      </c>
      <c r="L990" t="s">
        <v>46</v>
      </c>
      <c r="M990" t="s">
        <v>187</v>
      </c>
      <c r="N990" s="2">
        <v>41502</v>
      </c>
      <c r="O990" s="2">
        <v>42597</v>
      </c>
      <c r="P990" t="s">
        <v>18</v>
      </c>
      <c r="Q990" t="s">
        <v>123</v>
      </c>
      <c r="R990" s="5" t="str">
        <f t="shared" si="46"/>
        <v>0.09</v>
      </c>
      <c r="S990" s="6" t="str">
        <f t="shared" si="47"/>
        <v/>
      </c>
      <c r="T990">
        <f>ROUND(INT(表1[[#This Row],[合同结束日期]]-表1[[#This Row],[合同起始日期]])/365,1)</f>
        <v>3</v>
      </c>
    </row>
    <row r="991" spans="1:20">
      <c r="A991" s="1">
        <v>41944</v>
      </c>
      <c r="B991" t="s">
        <v>185</v>
      </c>
      <c r="C991">
        <f t="shared" si="45"/>
        <v>0</v>
      </c>
      <c r="D991" t="s">
        <v>286</v>
      </c>
      <c r="E991" s="4">
        <v>22428</v>
      </c>
      <c r="F991" s="4">
        <v>6600.5604000000003</v>
      </c>
      <c r="G991" s="3">
        <v>0.29430000000000001</v>
      </c>
      <c r="H991" s="7">
        <v>1557.5000000000002</v>
      </c>
      <c r="I991" s="4">
        <v>458.37225000000007</v>
      </c>
      <c r="J991">
        <v>14.399999999999999</v>
      </c>
      <c r="K991" t="s">
        <v>60</v>
      </c>
      <c r="L991" t="s">
        <v>61</v>
      </c>
      <c r="M991" t="s">
        <v>234</v>
      </c>
      <c r="N991" s="2">
        <v>41523</v>
      </c>
      <c r="O991" s="2">
        <v>42252</v>
      </c>
      <c r="P991" t="s">
        <v>24</v>
      </c>
      <c r="Q991" t="s">
        <v>59</v>
      </c>
      <c r="R991" s="5" t="str">
        <f t="shared" si="46"/>
        <v>0.16</v>
      </c>
      <c r="S991" s="6" t="str">
        <f t="shared" si="47"/>
        <v/>
      </c>
      <c r="T991">
        <f>ROUND(INT(表1[[#This Row],[合同结束日期]]-表1[[#This Row],[合同起始日期]])/365,1)</f>
        <v>2</v>
      </c>
    </row>
    <row r="992" spans="1:20">
      <c r="A992" s="1">
        <v>41944</v>
      </c>
      <c r="B992" t="s">
        <v>185</v>
      </c>
      <c r="C992">
        <f t="shared" si="45"/>
        <v>0</v>
      </c>
      <c r="D992" t="s">
        <v>355</v>
      </c>
      <c r="E992" s="4">
        <v>38344.799999999996</v>
      </c>
      <c r="F992" s="4">
        <v>10801.730160000001</v>
      </c>
      <c r="G992" s="3">
        <v>0.28170000000000006</v>
      </c>
      <c r="H992" s="7">
        <v>1229</v>
      </c>
      <c r="I992" s="4">
        <v>346.20930000000004</v>
      </c>
      <c r="J992">
        <v>31.2</v>
      </c>
      <c r="K992" t="s">
        <v>76</v>
      </c>
      <c r="L992" t="s">
        <v>276</v>
      </c>
      <c r="M992" t="s">
        <v>276</v>
      </c>
      <c r="N992" s="2">
        <v>41858</v>
      </c>
      <c r="O992" s="2">
        <v>42222</v>
      </c>
      <c r="P992" t="s">
        <v>24</v>
      </c>
      <c r="Q992" t="s">
        <v>28</v>
      </c>
      <c r="R992" s="5" t="str">
        <f t="shared" si="46"/>
        <v>0.13</v>
      </c>
      <c r="S992" s="6" t="str">
        <f t="shared" si="47"/>
        <v/>
      </c>
      <c r="T992">
        <f>ROUND(INT(表1[[#This Row],[合同结束日期]]-表1[[#This Row],[合同起始日期]])/365,1)</f>
        <v>1</v>
      </c>
    </row>
    <row r="993" spans="1:20">
      <c r="A993" s="1">
        <v>41944</v>
      </c>
      <c r="B993" t="s">
        <v>185</v>
      </c>
      <c r="C993">
        <f t="shared" si="45"/>
        <v>0</v>
      </c>
      <c r="D993" t="s">
        <v>349</v>
      </c>
      <c r="E993" s="4">
        <v>41803.199999999997</v>
      </c>
      <c r="F993" s="4">
        <v>7198.5110399999994</v>
      </c>
      <c r="G993" s="3">
        <v>0.17219999999999999</v>
      </c>
      <c r="H993" s="7">
        <v>2903</v>
      </c>
      <c r="I993" s="4">
        <v>499.89660000000003</v>
      </c>
      <c r="J993">
        <v>14.399999999999999</v>
      </c>
      <c r="K993" t="s">
        <v>76</v>
      </c>
      <c r="L993" t="s">
        <v>276</v>
      </c>
      <c r="M993" t="s">
        <v>276</v>
      </c>
      <c r="N993" s="2">
        <v>41907</v>
      </c>
      <c r="O993" s="2">
        <v>42271</v>
      </c>
      <c r="P993" t="s">
        <v>24</v>
      </c>
      <c r="Q993" t="s">
        <v>25</v>
      </c>
      <c r="R993" s="5" t="str">
        <f t="shared" si="46"/>
        <v>0.15</v>
      </c>
      <c r="S993" s="6" t="str">
        <f t="shared" si="47"/>
        <v/>
      </c>
      <c r="T993">
        <f>ROUND(INT(表1[[#This Row],[合同结束日期]]-表1[[#This Row],[合同起始日期]])/365,1)</f>
        <v>1</v>
      </c>
    </row>
    <row r="994" spans="1:20">
      <c r="A994" s="1">
        <v>41944</v>
      </c>
      <c r="B994" t="s">
        <v>185</v>
      </c>
      <c r="C994">
        <f t="shared" si="45"/>
        <v>0</v>
      </c>
      <c r="D994" t="s">
        <v>191</v>
      </c>
      <c r="E994" s="4">
        <v>25436.399999999998</v>
      </c>
      <c r="F994" s="4">
        <v>6600.7457999999997</v>
      </c>
      <c r="G994" s="3">
        <v>0.25950000000000001</v>
      </c>
      <c r="H994" s="7">
        <v>1413.1333333333332</v>
      </c>
      <c r="I994" s="4">
        <v>366.7081</v>
      </c>
      <c r="J994">
        <v>18</v>
      </c>
      <c r="K994" t="s">
        <v>11</v>
      </c>
      <c r="L994" t="s">
        <v>12</v>
      </c>
      <c r="M994" t="s">
        <v>10</v>
      </c>
      <c r="N994" s="2">
        <v>41901</v>
      </c>
      <c r="O994" s="2">
        <v>42265</v>
      </c>
      <c r="P994" t="s">
        <v>24</v>
      </c>
      <c r="Q994" t="s">
        <v>59</v>
      </c>
      <c r="R994" s="5" t="str">
        <f t="shared" si="46"/>
        <v>0.16</v>
      </c>
      <c r="S994" s="6" t="str">
        <f t="shared" si="47"/>
        <v/>
      </c>
      <c r="T994">
        <f>ROUND(INT(表1[[#This Row],[合同结束日期]]-表1[[#This Row],[合同起始日期]])/365,1)</f>
        <v>1</v>
      </c>
    </row>
    <row r="995" spans="1:20">
      <c r="A995" s="1">
        <v>41944</v>
      </c>
      <c r="B995" t="s">
        <v>185</v>
      </c>
      <c r="C995">
        <f t="shared" si="45"/>
        <v>0</v>
      </c>
      <c r="D995" t="s">
        <v>284</v>
      </c>
      <c r="E995" s="4">
        <v>23024.399999999998</v>
      </c>
      <c r="F995" s="4">
        <v>6359.3392800000001</v>
      </c>
      <c r="G995" s="3">
        <v>0.27620000000000006</v>
      </c>
      <c r="H995" s="7">
        <v>1598.9166666666667</v>
      </c>
      <c r="I995" s="4">
        <v>441.62078333333341</v>
      </c>
      <c r="J995">
        <v>14.399999999999999</v>
      </c>
      <c r="K995" t="s">
        <v>76</v>
      </c>
      <c r="L995" t="s">
        <v>276</v>
      </c>
      <c r="M995" t="s">
        <v>276</v>
      </c>
      <c r="N995" s="2">
        <v>41516</v>
      </c>
      <c r="O995" s="2">
        <v>42245</v>
      </c>
      <c r="P995" t="s">
        <v>24</v>
      </c>
      <c r="Q995" t="s">
        <v>59</v>
      </c>
      <c r="R995" s="5" t="str">
        <f t="shared" si="46"/>
        <v>0.16</v>
      </c>
      <c r="S995" s="6" t="str">
        <f t="shared" si="47"/>
        <v/>
      </c>
      <c r="T995">
        <f>ROUND(INT(表1[[#This Row],[合同结束日期]]-表1[[#This Row],[合同起始日期]])/365,1)</f>
        <v>2</v>
      </c>
    </row>
    <row r="996" spans="1:20">
      <c r="A996" s="1">
        <v>41944</v>
      </c>
      <c r="B996" t="s">
        <v>185</v>
      </c>
      <c r="C996">
        <f t="shared" si="45"/>
        <v>0</v>
      </c>
      <c r="D996" t="s">
        <v>350</v>
      </c>
      <c r="E996" s="4">
        <v>53731.199999999997</v>
      </c>
      <c r="F996" s="4">
        <v>8661.4694399999989</v>
      </c>
      <c r="G996" s="3">
        <v>0.16119999999999998</v>
      </c>
      <c r="H996" s="7">
        <v>3731.3333333333335</v>
      </c>
      <c r="I996" s="4">
        <v>601.49093333333337</v>
      </c>
      <c r="J996">
        <v>14.399999999999999</v>
      </c>
      <c r="K996" t="s">
        <v>76</v>
      </c>
      <c r="L996" t="s">
        <v>276</v>
      </c>
      <c r="M996" t="s">
        <v>276</v>
      </c>
      <c r="N996" s="2">
        <v>41888</v>
      </c>
      <c r="O996" s="2">
        <v>42252</v>
      </c>
      <c r="P996" t="s">
        <v>24</v>
      </c>
      <c r="Q996" t="s">
        <v>25</v>
      </c>
      <c r="R996" s="5" t="str">
        <f t="shared" si="46"/>
        <v>0.15</v>
      </c>
      <c r="S996" s="6" t="str">
        <f t="shared" si="47"/>
        <v/>
      </c>
      <c r="T996">
        <f>ROUND(INT(表1[[#This Row],[合同结束日期]]-表1[[#This Row],[合同起始日期]])/365,1)</f>
        <v>1</v>
      </c>
    </row>
    <row r="997" spans="1:20">
      <c r="A997" s="1">
        <v>41944</v>
      </c>
      <c r="B997" t="s">
        <v>185</v>
      </c>
      <c r="C997">
        <f t="shared" si="45"/>
        <v>0</v>
      </c>
      <c r="D997" t="s">
        <v>307</v>
      </c>
      <c r="E997" s="4">
        <v>55364.4</v>
      </c>
      <c r="F997" s="4">
        <v>15601.68792</v>
      </c>
      <c r="G997" s="3">
        <v>0.28179999999999999</v>
      </c>
      <c r="H997" s="7">
        <v>1281.5833333333335</v>
      </c>
      <c r="I997" s="4">
        <v>361.15018333333336</v>
      </c>
      <c r="J997">
        <v>43.199999999999996</v>
      </c>
      <c r="K997" t="s">
        <v>66</v>
      </c>
      <c r="L997" t="s">
        <v>66</v>
      </c>
      <c r="M997" t="s">
        <v>66</v>
      </c>
      <c r="N997" s="2">
        <v>41635</v>
      </c>
      <c r="O997" s="2">
        <v>42364</v>
      </c>
      <c r="P997" t="s">
        <v>24</v>
      </c>
      <c r="Q997" t="s">
        <v>195</v>
      </c>
      <c r="R997" s="5" t="str">
        <f t="shared" si="46"/>
        <v>0.09</v>
      </c>
      <c r="S997" s="6" t="str">
        <f t="shared" si="47"/>
        <v>0.</v>
      </c>
      <c r="T997">
        <f>ROUND(INT(表1[[#This Row],[合同结束日期]]-表1[[#This Row],[合同起始日期]])/365,1)</f>
        <v>2</v>
      </c>
    </row>
    <row r="998" spans="1:20">
      <c r="A998" s="1">
        <v>41944</v>
      </c>
      <c r="B998" t="s">
        <v>185</v>
      </c>
      <c r="C998">
        <f t="shared" si="45"/>
        <v>0</v>
      </c>
      <c r="D998" t="s">
        <v>314</v>
      </c>
      <c r="E998" s="4">
        <v>53381.280000000006</v>
      </c>
      <c r="F998" s="4">
        <v>6597.926207999999</v>
      </c>
      <c r="G998" s="3">
        <v>0.12359999999999996</v>
      </c>
      <c r="H998" s="7">
        <v>2965.626666666667</v>
      </c>
      <c r="I998" s="4">
        <v>366.55145599999992</v>
      </c>
      <c r="J998">
        <v>18</v>
      </c>
      <c r="K998" t="s">
        <v>76</v>
      </c>
      <c r="L998" t="s">
        <v>276</v>
      </c>
      <c r="M998" t="s">
        <v>276</v>
      </c>
      <c r="N998" s="2">
        <v>41727</v>
      </c>
      <c r="O998" s="2">
        <v>42091</v>
      </c>
      <c r="P998" t="s">
        <v>24</v>
      </c>
      <c r="Q998" t="s">
        <v>42</v>
      </c>
      <c r="R998" s="5" t="str">
        <f t="shared" si="46"/>
        <v>0.08</v>
      </c>
      <c r="S998" s="6" t="str">
        <f t="shared" si="47"/>
        <v/>
      </c>
      <c r="T998">
        <f>ROUND(INT(表1[[#This Row],[合同结束日期]]-表1[[#This Row],[合同起始日期]])/365,1)</f>
        <v>1</v>
      </c>
    </row>
    <row r="999" spans="1:20">
      <c r="A999" s="1">
        <v>41944</v>
      </c>
      <c r="B999" t="s">
        <v>185</v>
      </c>
      <c r="C999">
        <f t="shared" si="45"/>
        <v>0</v>
      </c>
      <c r="D999" t="s">
        <v>343</v>
      </c>
      <c r="E999" s="4">
        <v>29322</v>
      </c>
      <c r="F999" s="4">
        <v>5999.2811999999994</v>
      </c>
      <c r="G999" s="3">
        <v>0.20459999999999998</v>
      </c>
      <c r="H999" s="7">
        <v>3054.375</v>
      </c>
      <c r="I999" s="4">
        <v>624.92512499999998</v>
      </c>
      <c r="J999">
        <v>9.6</v>
      </c>
      <c r="K999" t="s">
        <v>76</v>
      </c>
      <c r="L999" t="s">
        <v>276</v>
      </c>
      <c r="M999" t="s">
        <v>276</v>
      </c>
      <c r="N999" s="2">
        <v>41876</v>
      </c>
      <c r="O999" s="2">
        <v>42240</v>
      </c>
      <c r="P999" t="s">
        <v>24</v>
      </c>
      <c r="Q999" t="s">
        <v>59</v>
      </c>
      <c r="R999" s="5" t="str">
        <f t="shared" si="46"/>
        <v>0.16</v>
      </c>
      <c r="S999" s="6" t="str">
        <f t="shared" si="47"/>
        <v/>
      </c>
      <c r="T999">
        <f>ROUND(INT(表1[[#This Row],[合同结束日期]]-表1[[#This Row],[合同起始日期]])/365,1)</f>
        <v>1</v>
      </c>
    </row>
    <row r="1000" spans="1:20">
      <c r="A1000" s="1">
        <v>41944</v>
      </c>
      <c r="B1000" t="s">
        <v>185</v>
      </c>
      <c r="C1000">
        <f t="shared" si="45"/>
        <v>0</v>
      </c>
      <c r="D1000" t="s">
        <v>287</v>
      </c>
      <c r="E1000" s="4">
        <v>13266</v>
      </c>
      <c r="F1000" s="4">
        <v>6599.835</v>
      </c>
      <c r="G1000" s="3">
        <v>0.4975</v>
      </c>
      <c r="H1000" s="7">
        <v>737</v>
      </c>
      <c r="I1000" s="4">
        <v>366.65750000000003</v>
      </c>
      <c r="J1000">
        <v>18</v>
      </c>
      <c r="K1000" t="s">
        <v>11</v>
      </c>
      <c r="L1000" t="s">
        <v>12</v>
      </c>
      <c r="M1000" t="s">
        <v>288</v>
      </c>
      <c r="N1000" s="2">
        <v>41522</v>
      </c>
      <c r="O1000" s="2">
        <v>42251</v>
      </c>
      <c r="P1000" t="s">
        <v>24</v>
      </c>
      <c r="Q1000" t="s">
        <v>59</v>
      </c>
      <c r="R1000" s="5" t="str">
        <f t="shared" si="46"/>
        <v>0.16</v>
      </c>
      <c r="S1000" s="6" t="str">
        <f t="shared" si="47"/>
        <v/>
      </c>
      <c r="T1000">
        <f>ROUND(INT(表1[[#This Row],[合同结束日期]]-表1[[#This Row],[合同起始日期]])/365,1)</f>
        <v>2</v>
      </c>
    </row>
    <row r="1001" spans="1:20">
      <c r="A1001" s="1">
        <v>41944</v>
      </c>
      <c r="B1001" t="s">
        <v>185</v>
      </c>
      <c r="C1001">
        <f t="shared" si="45"/>
        <v>0</v>
      </c>
      <c r="D1001" t="s">
        <v>334</v>
      </c>
      <c r="E1001" s="4">
        <v>14762.4</v>
      </c>
      <c r="F1001" s="4">
        <v>5400.0859199999986</v>
      </c>
      <c r="G1001" s="3">
        <v>0.3657999999999999</v>
      </c>
      <c r="H1001" s="7">
        <v>1230.2</v>
      </c>
      <c r="I1001" s="4">
        <v>450.00715999999989</v>
      </c>
      <c r="J1001">
        <v>12</v>
      </c>
      <c r="K1001" t="s">
        <v>60</v>
      </c>
      <c r="L1001" t="s">
        <v>61</v>
      </c>
      <c r="M1001" t="s">
        <v>197</v>
      </c>
      <c r="N1001" s="2">
        <v>41810</v>
      </c>
      <c r="O1001" s="2">
        <v>42174</v>
      </c>
      <c r="P1001" t="s">
        <v>24</v>
      </c>
      <c r="Q1001" t="s">
        <v>30</v>
      </c>
      <c r="R1001" s="5" t="str">
        <f t="shared" si="46"/>
        <v>0.18</v>
      </c>
      <c r="S1001" s="6" t="str">
        <f t="shared" si="47"/>
        <v/>
      </c>
      <c r="T1001">
        <f>ROUND(INT(表1[[#This Row],[合同结束日期]]-表1[[#This Row],[合同起始日期]])/365,1)</f>
        <v>1</v>
      </c>
    </row>
    <row r="1002" spans="1:20">
      <c r="A1002" s="1">
        <v>41944</v>
      </c>
      <c r="B1002" t="s">
        <v>185</v>
      </c>
      <c r="C1002">
        <f t="shared" si="45"/>
        <v>0</v>
      </c>
      <c r="D1002" t="s">
        <v>344</v>
      </c>
      <c r="E1002" s="4">
        <v>68805.599999999991</v>
      </c>
      <c r="F1002" s="4">
        <v>10919.44872</v>
      </c>
      <c r="G1002" s="3">
        <v>0.15870000000000004</v>
      </c>
      <c r="H1002" s="7">
        <v>7167.2499999999991</v>
      </c>
      <c r="I1002" s="4">
        <v>1137.442575</v>
      </c>
      <c r="J1002">
        <v>9.6</v>
      </c>
      <c r="K1002" t="s">
        <v>44</v>
      </c>
      <c r="L1002" t="s">
        <v>46</v>
      </c>
      <c r="M1002" t="s">
        <v>187</v>
      </c>
      <c r="N1002" s="2">
        <v>41864</v>
      </c>
      <c r="O1002" s="2">
        <v>42228</v>
      </c>
      <c r="P1002" t="s">
        <v>24</v>
      </c>
      <c r="Q1002" t="s">
        <v>25</v>
      </c>
      <c r="R1002" s="5" t="str">
        <f t="shared" si="46"/>
        <v>0.15</v>
      </c>
      <c r="S1002" s="6" t="str">
        <f t="shared" si="47"/>
        <v/>
      </c>
      <c r="T1002">
        <f>ROUND(INT(表1[[#This Row],[合同结束日期]]-表1[[#This Row],[合同起始日期]])/365,1)</f>
        <v>1</v>
      </c>
    </row>
    <row r="1003" spans="1:20">
      <c r="A1003" s="1">
        <v>41944</v>
      </c>
      <c r="B1003" t="s">
        <v>185</v>
      </c>
      <c r="C1003">
        <f t="shared" si="45"/>
        <v>0</v>
      </c>
      <c r="D1003" t="s">
        <v>273</v>
      </c>
      <c r="E1003" s="4">
        <v>174082.8</v>
      </c>
      <c r="F1003" s="4">
        <v>15667.451999999997</v>
      </c>
      <c r="G1003" s="3">
        <v>0.09</v>
      </c>
      <c r="H1003" s="7">
        <v>2072.4142857142856</v>
      </c>
      <c r="I1003" s="4">
        <v>186.51728571428569</v>
      </c>
      <c r="J1003">
        <v>84</v>
      </c>
      <c r="K1003" t="s">
        <v>44</v>
      </c>
      <c r="L1003" t="s">
        <v>46</v>
      </c>
      <c r="M1003" t="s">
        <v>187</v>
      </c>
      <c r="N1003" s="2">
        <v>41502</v>
      </c>
      <c r="O1003" s="2">
        <v>42597</v>
      </c>
      <c r="P1003" t="s">
        <v>18</v>
      </c>
      <c r="Q1003" t="s">
        <v>123</v>
      </c>
      <c r="R1003" s="5" t="str">
        <f t="shared" si="46"/>
        <v>0.09</v>
      </c>
      <c r="S1003" s="6" t="str">
        <f t="shared" si="47"/>
        <v/>
      </c>
      <c r="T1003">
        <f>ROUND(INT(表1[[#This Row],[合同结束日期]]-表1[[#This Row],[合同起始日期]])/365,1)</f>
        <v>3</v>
      </c>
    </row>
    <row r="1004" spans="1:20">
      <c r="A1004" s="1">
        <v>41974</v>
      </c>
      <c r="B1004" t="s">
        <v>185</v>
      </c>
      <c r="C1004">
        <f t="shared" si="45"/>
        <v>0</v>
      </c>
      <c r="D1004" t="s">
        <v>186</v>
      </c>
      <c r="E1004" s="4">
        <v>252114</v>
      </c>
      <c r="F1004" s="4">
        <v>39304.5726</v>
      </c>
      <c r="G1004" s="3">
        <v>0.15590000000000001</v>
      </c>
      <c r="H1004" s="7">
        <v>8403.7999999999993</v>
      </c>
      <c r="I1004" s="4">
        <v>1310.1524199999999</v>
      </c>
      <c r="J1004">
        <v>30</v>
      </c>
      <c r="K1004" t="s">
        <v>44</v>
      </c>
      <c r="L1004" t="s">
        <v>46</v>
      </c>
      <c r="M1004" t="s">
        <v>187</v>
      </c>
      <c r="N1004" s="2">
        <v>41327</v>
      </c>
      <c r="O1004" s="2">
        <v>42133</v>
      </c>
      <c r="P1004" t="s">
        <v>24</v>
      </c>
      <c r="Q1004" t="s">
        <v>25</v>
      </c>
      <c r="R1004" s="5" t="str">
        <f t="shared" si="46"/>
        <v>0.15</v>
      </c>
      <c r="S1004" s="6" t="str">
        <f t="shared" si="47"/>
        <v/>
      </c>
      <c r="T1004">
        <f>ROUND(INT(表1[[#This Row],[合同结束日期]]-表1[[#This Row],[合同起始日期]])/365,1)</f>
        <v>2.2000000000000002</v>
      </c>
    </row>
    <row r="1005" spans="1:20">
      <c r="A1005" s="1">
        <v>41974</v>
      </c>
      <c r="B1005" t="s">
        <v>185</v>
      </c>
      <c r="C1005">
        <f t="shared" si="45"/>
        <v>0</v>
      </c>
      <c r="D1005" t="s">
        <v>188</v>
      </c>
      <c r="E1005" s="4">
        <v>80343.599999999991</v>
      </c>
      <c r="F1005" s="4">
        <v>13465.587360000001</v>
      </c>
      <c r="G1005" s="3">
        <v>0.16760000000000003</v>
      </c>
      <c r="H1005" s="7">
        <v>1312.8039215686274</v>
      </c>
      <c r="I1005" s="4">
        <v>220.025937254902</v>
      </c>
      <c r="J1005">
        <v>61.199999999999996</v>
      </c>
      <c r="K1005" t="s">
        <v>44</v>
      </c>
      <c r="L1005" t="s">
        <v>46</v>
      </c>
      <c r="M1005" t="s">
        <v>187</v>
      </c>
      <c r="N1005" s="2">
        <v>41337</v>
      </c>
      <c r="O1005" s="2">
        <v>42499</v>
      </c>
      <c r="P1005" t="s">
        <v>24</v>
      </c>
      <c r="Q1005" t="s">
        <v>65</v>
      </c>
      <c r="R1005" s="5" t="str">
        <f t="shared" si="46"/>
        <v>0.12</v>
      </c>
      <c r="S1005" s="6" t="str">
        <f t="shared" si="47"/>
        <v/>
      </c>
      <c r="T1005">
        <f>ROUND(INT(表1[[#This Row],[合同结束日期]]-表1[[#This Row],[合同起始日期]])/365,1)</f>
        <v>3.2</v>
      </c>
    </row>
    <row r="1006" spans="1:20">
      <c r="A1006" s="1">
        <v>41974</v>
      </c>
      <c r="B1006" t="s">
        <v>185</v>
      </c>
      <c r="C1006">
        <f t="shared" si="45"/>
        <v>0</v>
      </c>
      <c r="D1006" t="s">
        <v>189</v>
      </c>
      <c r="E1006" s="4">
        <v>132610.79999999999</v>
      </c>
      <c r="F1006" s="4">
        <v>22464.269520000002</v>
      </c>
      <c r="G1006" s="3">
        <v>0.16940000000000002</v>
      </c>
      <c r="H1006" s="7">
        <v>1534.8472222222222</v>
      </c>
      <c r="I1006" s="4">
        <v>260.00311944444451</v>
      </c>
      <c r="J1006">
        <v>86.399999999999991</v>
      </c>
      <c r="K1006" t="s">
        <v>44</v>
      </c>
      <c r="L1006" t="s">
        <v>46</v>
      </c>
      <c r="M1006" t="s">
        <v>187</v>
      </c>
      <c r="N1006" s="2">
        <v>41298</v>
      </c>
      <c r="O1006" s="2">
        <v>42499</v>
      </c>
      <c r="P1006" t="s">
        <v>24</v>
      </c>
      <c r="Q1006" t="s">
        <v>28</v>
      </c>
      <c r="R1006" s="5" t="str">
        <f t="shared" si="46"/>
        <v>0.13</v>
      </c>
      <c r="S1006" s="6" t="str">
        <f t="shared" si="47"/>
        <v/>
      </c>
      <c r="T1006">
        <f>ROUND(INT(表1[[#This Row],[合同结束日期]]-表1[[#This Row],[合同起始日期]])/365,1)</f>
        <v>3.3</v>
      </c>
    </row>
    <row r="1007" spans="1:20">
      <c r="A1007" s="1">
        <v>41974</v>
      </c>
      <c r="B1007" t="s">
        <v>185</v>
      </c>
      <c r="C1007">
        <f t="shared" si="45"/>
        <v>0</v>
      </c>
      <c r="D1007" t="s">
        <v>190</v>
      </c>
      <c r="E1007" s="4">
        <v>74337.599999999991</v>
      </c>
      <c r="F1007" s="4">
        <v>28508.4696</v>
      </c>
      <c r="G1007" s="3">
        <v>0.38350000000000006</v>
      </c>
      <c r="H1007" s="7">
        <v>860.38888888888891</v>
      </c>
      <c r="I1007" s="4">
        <v>329.9591388888889</v>
      </c>
      <c r="J1007">
        <v>86.399999999999991</v>
      </c>
      <c r="K1007" t="s">
        <v>44</v>
      </c>
      <c r="L1007" t="s">
        <v>46</v>
      </c>
      <c r="M1007" t="s">
        <v>45</v>
      </c>
      <c r="N1007" s="2">
        <v>41282</v>
      </c>
      <c r="O1007" s="2">
        <v>43229</v>
      </c>
      <c r="P1007" t="s">
        <v>24</v>
      </c>
      <c r="Q1007" t="s">
        <v>59</v>
      </c>
      <c r="R1007" s="5" t="str">
        <f t="shared" si="46"/>
        <v>0.16</v>
      </c>
      <c r="S1007" s="6" t="str">
        <f t="shared" si="47"/>
        <v/>
      </c>
      <c r="T1007">
        <f>ROUND(INT(表1[[#This Row],[合同结束日期]]-表1[[#This Row],[合同起始日期]])/365,1)</f>
        <v>5.3</v>
      </c>
    </row>
    <row r="1008" spans="1:20">
      <c r="A1008" s="1">
        <v>41974</v>
      </c>
      <c r="B1008" t="s">
        <v>185</v>
      </c>
      <c r="C1008">
        <f t="shared" si="45"/>
        <v>0</v>
      </c>
      <c r="D1008" t="s">
        <v>250</v>
      </c>
      <c r="E1008" s="4">
        <v>164083.19999999998</v>
      </c>
      <c r="F1008" s="4">
        <v>32603.331839999999</v>
      </c>
      <c r="G1008" s="3">
        <v>0.19870000000000002</v>
      </c>
      <c r="H1008" s="7">
        <v>956.19580419580416</v>
      </c>
      <c r="I1008" s="4">
        <v>189.9961062937063</v>
      </c>
      <c r="J1008">
        <v>171.6</v>
      </c>
      <c r="K1008" t="s">
        <v>60</v>
      </c>
      <c r="L1008" t="s">
        <v>116</v>
      </c>
      <c r="M1008" t="s">
        <v>251</v>
      </c>
      <c r="N1008" s="2">
        <v>41423</v>
      </c>
      <c r="O1008" s="2">
        <v>42182</v>
      </c>
      <c r="P1008" t="s">
        <v>24</v>
      </c>
      <c r="Q1008" t="s">
        <v>83</v>
      </c>
      <c r="R1008" s="5" t="str">
        <f t="shared" si="46"/>
        <v>0.14</v>
      </c>
      <c r="S1008" s="6" t="str">
        <f t="shared" si="47"/>
        <v/>
      </c>
      <c r="T1008">
        <f>ROUND(INT(表1[[#This Row],[合同结束日期]]-表1[[#This Row],[合同起始日期]])/365,1)</f>
        <v>2.1</v>
      </c>
    </row>
    <row r="1009" spans="1:20">
      <c r="A1009" s="1">
        <v>41974</v>
      </c>
      <c r="B1009" t="s">
        <v>185</v>
      </c>
      <c r="C1009">
        <f t="shared" si="45"/>
        <v>0</v>
      </c>
      <c r="D1009" t="s">
        <v>252</v>
      </c>
      <c r="E1009" s="4">
        <v>140696.34</v>
      </c>
      <c r="F1009" s="4">
        <v>34062.583914000003</v>
      </c>
      <c r="G1009" s="3">
        <v>0.24210000000000004</v>
      </c>
      <c r="H1009" s="7">
        <v>681.66831395348834</v>
      </c>
      <c r="I1009" s="4">
        <v>165.03189880813954</v>
      </c>
      <c r="J1009">
        <v>206.4</v>
      </c>
      <c r="K1009" t="s">
        <v>44</v>
      </c>
      <c r="L1009" t="s">
        <v>46</v>
      </c>
      <c r="M1009" t="s">
        <v>45</v>
      </c>
      <c r="N1009" s="2">
        <v>41409</v>
      </c>
      <c r="O1009" s="2">
        <v>42929</v>
      </c>
      <c r="P1009" t="s">
        <v>24</v>
      </c>
      <c r="Q1009" t="s">
        <v>19</v>
      </c>
      <c r="R1009" s="5" t="str">
        <f t="shared" si="46"/>
        <v>0.1</v>
      </c>
      <c r="S1009" s="6" t="str">
        <f t="shared" si="47"/>
        <v/>
      </c>
      <c r="T1009">
        <f>ROUND(INT(表1[[#This Row],[合同结束日期]]-表1[[#This Row],[合同起始日期]])/365,1)</f>
        <v>4.2</v>
      </c>
    </row>
    <row r="1010" spans="1:20">
      <c r="A1010" s="1">
        <v>41974</v>
      </c>
      <c r="B1010" t="s">
        <v>185</v>
      </c>
      <c r="C1010">
        <f t="shared" si="45"/>
        <v>0</v>
      </c>
      <c r="D1010" t="s">
        <v>281</v>
      </c>
      <c r="E1010" s="4">
        <v>172571.51999999999</v>
      </c>
      <c r="F1010" s="4">
        <v>54308.257344000005</v>
      </c>
      <c r="G1010" s="3">
        <v>0.31470000000000004</v>
      </c>
      <c r="H1010" s="7">
        <v>794.52817679558007</v>
      </c>
      <c r="I1010" s="4">
        <v>250.03801723756911</v>
      </c>
      <c r="J1010">
        <v>217.2</v>
      </c>
      <c r="K1010" t="s">
        <v>60</v>
      </c>
      <c r="L1010" t="s">
        <v>116</v>
      </c>
      <c r="M1010" t="s">
        <v>145</v>
      </c>
      <c r="N1010" s="2">
        <v>41456</v>
      </c>
      <c r="O1010" s="2">
        <v>42245</v>
      </c>
      <c r="P1010" t="s">
        <v>24</v>
      </c>
      <c r="Q1010" t="s">
        <v>83</v>
      </c>
      <c r="R1010" s="5" t="str">
        <f t="shared" si="46"/>
        <v>0.14</v>
      </c>
      <c r="S1010" s="6" t="str">
        <f t="shared" si="47"/>
        <v/>
      </c>
      <c r="T1010">
        <f>ROUND(INT(表1[[#This Row],[合同结束日期]]-表1[[#This Row],[合同起始日期]])/365,1)</f>
        <v>2.2000000000000002</v>
      </c>
    </row>
    <row r="1011" spans="1:20">
      <c r="A1011" s="1">
        <v>41974</v>
      </c>
      <c r="B1011" t="s">
        <v>185</v>
      </c>
      <c r="C1011">
        <f t="shared" si="45"/>
        <v>0</v>
      </c>
      <c r="D1011" t="s">
        <v>253</v>
      </c>
      <c r="E1011" s="4">
        <v>108067.43999999999</v>
      </c>
      <c r="F1011" s="4">
        <v>30723.573192</v>
      </c>
      <c r="G1011" s="3">
        <v>0.28430000000000005</v>
      </c>
      <c r="H1011" s="7">
        <v>703.56406249999998</v>
      </c>
      <c r="I1011" s="4">
        <v>200.02326296875</v>
      </c>
      <c r="J1011">
        <v>153.6</v>
      </c>
      <c r="K1011" t="s">
        <v>60</v>
      </c>
      <c r="L1011" t="s">
        <v>116</v>
      </c>
      <c r="M1011" t="s">
        <v>145</v>
      </c>
      <c r="N1011" s="2">
        <v>41456</v>
      </c>
      <c r="O1011" s="2">
        <v>42231</v>
      </c>
      <c r="P1011" t="s">
        <v>18</v>
      </c>
      <c r="Q1011" t="s">
        <v>25</v>
      </c>
      <c r="R1011" s="5" t="str">
        <f t="shared" si="46"/>
        <v>0.15</v>
      </c>
      <c r="S1011" s="6" t="str">
        <f t="shared" si="47"/>
        <v/>
      </c>
      <c r="T1011">
        <f>ROUND(INT(表1[[#This Row],[合同结束日期]]-表1[[#This Row],[合同起始日期]])/365,1)</f>
        <v>2.1</v>
      </c>
    </row>
    <row r="1012" spans="1:20">
      <c r="A1012" s="1">
        <v>41974</v>
      </c>
      <c r="B1012" t="s">
        <v>185</v>
      </c>
      <c r="C1012">
        <f t="shared" si="45"/>
        <v>0</v>
      </c>
      <c r="D1012" t="s">
        <v>361</v>
      </c>
      <c r="E1012" s="4">
        <v>45997.2</v>
      </c>
      <c r="F1012" s="4">
        <v>16200.21384</v>
      </c>
      <c r="G1012" s="3">
        <v>0.35220000000000001</v>
      </c>
      <c r="H1012" s="7">
        <v>1277.6999999999998</v>
      </c>
      <c r="I1012" s="4">
        <v>450.00594000000001</v>
      </c>
      <c r="J1012">
        <v>36</v>
      </c>
      <c r="K1012" t="s">
        <v>76</v>
      </c>
      <c r="L1012" t="s">
        <v>276</v>
      </c>
      <c r="M1012" t="s">
        <v>276</v>
      </c>
      <c r="N1012" s="2">
        <v>41943</v>
      </c>
      <c r="O1012" s="2">
        <v>42673</v>
      </c>
      <c r="P1012" t="s">
        <v>24</v>
      </c>
      <c r="Q1012" t="s">
        <v>25</v>
      </c>
      <c r="R1012" s="5" t="str">
        <f t="shared" si="46"/>
        <v>0.15</v>
      </c>
      <c r="S1012" s="6" t="str">
        <f t="shared" si="47"/>
        <v/>
      </c>
      <c r="T1012">
        <f>ROUND(INT(表1[[#This Row],[合同结束日期]]-表1[[#This Row],[合同起始日期]])/365,1)</f>
        <v>2</v>
      </c>
    </row>
    <row r="1013" spans="1:20">
      <c r="A1013" s="1">
        <v>41974</v>
      </c>
      <c r="B1013" t="s">
        <v>185</v>
      </c>
      <c r="C1013">
        <f t="shared" ref="C1013:C1075" si="48">IF($B1013="负一层",-1,IF($B1013="负一夹层",0,IF($B1013="一层",1,IF($B1013="二层",2,IF($B1013="三层",3,IF($B1013="四层",4))))))</f>
        <v>0</v>
      </c>
      <c r="D1013" t="s">
        <v>363</v>
      </c>
      <c r="E1013" s="4">
        <v>95451.647999999986</v>
      </c>
      <c r="F1013" s="4">
        <v>16198.144665599999</v>
      </c>
      <c r="G1013" s="3">
        <v>0.16970000000000002</v>
      </c>
      <c r="H1013" s="7">
        <v>2651.4346666666661</v>
      </c>
      <c r="I1013" s="4">
        <v>449.9484629333333</v>
      </c>
      <c r="J1013">
        <v>36</v>
      </c>
      <c r="K1013" t="s">
        <v>76</v>
      </c>
      <c r="L1013" t="s">
        <v>276</v>
      </c>
      <c r="M1013" t="s">
        <v>276</v>
      </c>
      <c r="N1013" s="2">
        <v>41942</v>
      </c>
      <c r="O1013" s="2">
        <v>42672</v>
      </c>
      <c r="P1013" t="s">
        <v>24</v>
      </c>
      <c r="Q1013" t="s">
        <v>25</v>
      </c>
      <c r="R1013" s="5" t="str">
        <f t="shared" ref="R1013:R1075" si="49">IF(ISERROR(FIND(",",$Q1013)),$Q1013,LEFT($Q1013,FIND(",",$Q1013)-1))</f>
        <v>0.15</v>
      </c>
      <c r="S1013" s="6" t="str">
        <f t="shared" si="47"/>
        <v/>
      </c>
      <c r="T1013">
        <f>ROUND(INT(表1[[#This Row],[合同结束日期]]-表1[[#This Row],[合同起始日期]])/365,1)</f>
        <v>2</v>
      </c>
    </row>
    <row r="1014" spans="1:20">
      <c r="A1014" s="1">
        <v>41974</v>
      </c>
      <c r="B1014" t="s">
        <v>185</v>
      </c>
      <c r="C1014">
        <f t="shared" si="48"/>
        <v>0</v>
      </c>
      <c r="D1014" t="s">
        <v>192</v>
      </c>
      <c r="E1014" s="4">
        <v>222593.136</v>
      </c>
      <c r="F1014" s="4">
        <v>41313.286041599997</v>
      </c>
      <c r="G1014" s="3">
        <v>0.18559999999999999</v>
      </c>
      <c r="H1014" s="7">
        <v>1952.5713684210525</v>
      </c>
      <c r="I1014" s="4">
        <v>362.39724597894735</v>
      </c>
      <c r="J1014">
        <v>114</v>
      </c>
      <c r="K1014" t="s">
        <v>11</v>
      </c>
      <c r="L1014" t="s">
        <v>12</v>
      </c>
      <c r="M1014" t="s">
        <v>193</v>
      </c>
      <c r="N1014" s="2">
        <v>41358</v>
      </c>
      <c r="O1014" s="2">
        <v>42133</v>
      </c>
      <c r="P1014" t="s">
        <v>24</v>
      </c>
      <c r="Q1014" t="s">
        <v>59</v>
      </c>
      <c r="R1014" s="5" t="str">
        <f t="shared" si="49"/>
        <v>0.16</v>
      </c>
      <c r="S1014" s="6" t="str">
        <f t="shared" ref="S1014:S1076" si="50">IF(ISERROR(FIND(",",$Q1014)),"",RIGHT($Q1014,LEN($Q1014)-FIND(",",$Q1014)))</f>
        <v/>
      </c>
      <c r="T1014">
        <f>ROUND(INT(表1[[#This Row],[合同结束日期]]-表1[[#This Row],[合同起始日期]])/365,1)</f>
        <v>2.1</v>
      </c>
    </row>
    <row r="1015" spans="1:20">
      <c r="A1015" s="1">
        <v>41974</v>
      </c>
      <c r="B1015" t="s">
        <v>185</v>
      </c>
      <c r="C1015">
        <f t="shared" si="48"/>
        <v>0</v>
      </c>
      <c r="D1015" t="s">
        <v>194</v>
      </c>
      <c r="E1015" s="4">
        <v>559670.4</v>
      </c>
      <c r="F1015" s="4">
        <v>46060.873919999998</v>
      </c>
      <c r="G1015" s="3">
        <v>8.2299999999999998E-2</v>
      </c>
      <c r="H1015" s="7">
        <v>3886.6000000000004</v>
      </c>
      <c r="I1015" s="4">
        <v>319.86717999999996</v>
      </c>
      <c r="J1015">
        <v>144</v>
      </c>
      <c r="K1015" t="s">
        <v>66</v>
      </c>
      <c r="L1015" t="s">
        <v>66</v>
      </c>
      <c r="M1015" t="s">
        <v>66</v>
      </c>
      <c r="N1015" s="2">
        <v>41347</v>
      </c>
      <c r="O1015" s="2">
        <v>42133</v>
      </c>
      <c r="P1015" t="s">
        <v>24</v>
      </c>
      <c r="Q1015" t="s">
        <v>195</v>
      </c>
      <c r="R1015" s="5" t="str">
        <f t="shared" si="49"/>
        <v>0.09</v>
      </c>
      <c r="S1015" s="6" t="str">
        <f t="shared" si="50"/>
        <v>0.</v>
      </c>
      <c r="T1015">
        <f>ROUND(INT(表1[[#This Row],[合同结束日期]]-表1[[#This Row],[合同起始日期]])/365,1)</f>
        <v>2.2000000000000002</v>
      </c>
    </row>
    <row r="1016" spans="1:20">
      <c r="A1016" s="1">
        <v>41974</v>
      </c>
      <c r="B1016" t="s">
        <v>185</v>
      </c>
      <c r="C1016">
        <f t="shared" si="48"/>
        <v>0</v>
      </c>
      <c r="D1016" t="s">
        <v>196</v>
      </c>
      <c r="E1016" s="4">
        <v>506851.44</v>
      </c>
      <c r="F1016" s="4">
        <v>77092.104024</v>
      </c>
      <c r="G1016" s="3">
        <v>0.15210000000000001</v>
      </c>
      <c r="H1016" s="7">
        <v>2258.6962566844918</v>
      </c>
      <c r="I1016" s="4">
        <v>343.54770064171123</v>
      </c>
      <c r="J1016">
        <v>224.4</v>
      </c>
      <c r="K1016" t="s">
        <v>60</v>
      </c>
      <c r="L1016" t="s">
        <v>61</v>
      </c>
      <c r="M1016" t="s">
        <v>197</v>
      </c>
      <c r="N1016" s="2">
        <v>41284</v>
      </c>
      <c r="O1016" s="2">
        <v>42499</v>
      </c>
      <c r="P1016" t="s">
        <v>24</v>
      </c>
      <c r="Q1016" t="s">
        <v>28</v>
      </c>
      <c r="R1016" s="5" t="str">
        <f t="shared" si="49"/>
        <v>0.13</v>
      </c>
      <c r="S1016" s="6" t="str">
        <f t="shared" si="50"/>
        <v/>
      </c>
      <c r="T1016">
        <f>ROUND(INT(表1[[#This Row],[合同结束日期]]-表1[[#This Row],[合同起始日期]])/365,1)</f>
        <v>3.3</v>
      </c>
    </row>
    <row r="1017" spans="1:20">
      <c r="A1017" s="1">
        <v>41974</v>
      </c>
      <c r="B1017" t="s">
        <v>185</v>
      </c>
      <c r="C1017">
        <f t="shared" si="48"/>
        <v>0</v>
      </c>
      <c r="D1017" t="s">
        <v>198</v>
      </c>
      <c r="E1017" s="4">
        <v>49684.799999999996</v>
      </c>
      <c r="F1017" s="4">
        <v>19138.58496</v>
      </c>
      <c r="G1017" s="3">
        <v>0.38520000000000004</v>
      </c>
      <c r="H1017" s="7">
        <v>752.8</v>
      </c>
      <c r="I1017" s="4">
        <v>289.97856000000002</v>
      </c>
      <c r="J1017">
        <v>66</v>
      </c>
      <c r="K1017" t="s">
        <v>66</v>
      </c>
      <c r="L1017" t="s">
        <v>66</v>
      </c>
      <c r="M1017" t="s">
        <v>66</v>
      </c>
      <c r="N1017" s="2">
        <v>41283</v>
      </c>
      <c r="O1017" s="2">
        <v>42133</v>
      </c>
      <c r="P1017" t="s">
        <v>24</v>
      </c>
      <c r="Q1017" t="s">
        <v>25</v>
      </c>
      <c r="R1017" s="5" t="str">
        <f t="shared" si="49"/>
        <v>0.15</v>
      </c>
      <c r="S1017" s="6" t="str">
        <f t="shared" si="50"/>
        <v/>
      </c>
      <c r="T1017">
        <f>ROUND(INT(表1[[#This Row],[合同结束日期]]-表1[[#This Row],[合同起始日期]])/365,1)</f>
        <v>2.2999999999999998</v>
      </c>
    </row>
    <row r="1018" spans="1:20">
      <c r="A1018" s="1">
        <v>41974</v>
      </c>
      <c r="B1018" t="s">
        <v>185</v>
      </c>
      <c r="C1018">
        <f t="shared" si="48"/>
        <v>0</v>
      </c>
      <c r="D1018" t="s">
        <v>199</v>
      </c>
      <c r="E1018" s="4">
        <v>244176.59999999998</v>
      </c>
      <c r="F1018" s="4">
        <v>19436.45736</v>
      </c>
      <c r="G1018" s="3">
        <v>7.9600000000000004E-2</v>
      </c>
      <c r="H1018" s="7">
        <v>3768.1574074074074</v>
      </c>
      <c r="I1018" s="4">
        <v>299.94532962962967</v>
      </c>
      <c r="J1018">
        <v>64.8</v>
      </c>
      <c r="K1018" t="s">
        <v>44</v>
      </c>
      <c r="L1018" t="s">
        <v>46</v>
      </c>
      <c r="M1018" t="s">
        <v>187</v>
      </c>
      <c r="N1018" s="2">
        <v>41332</v>
      </c>
      <c r="O1018" s="2">
        <v>42499</v>
      </c>
      <c r="P1018" t="s">
        <v>14</v>
      </c>
      <c r="Q1018" t="s">
        <v>37</v>
      </c>
      <c r="R1018" s="5" t="str">
        <f t="shared" si="49"/>
        <v>0.</v>
      </c>
      <c r="S1018" s="6" t="str">
        <f t="shared" si="50"/>
        <v/>
      </c>
      <c r="T1018">
        <f>ROUND(INT(表1[[#This Row],[合同结束日期]]-表1[[#This Row],[合同起始日期]])/365,1)</f>
        <v>3.2</v>
      </c>
    </row>
    <row r="1019" spans="1:20">
      <c r="A1019" s="1">
        <v>41974</v>
      </c>
      <c r="B1019" t="s">
        <v>185</v>
      </c>
      <c r="C1019">
        <f t="shared" si="48"/>
        <v>0</v>
      </c>
      <c r="D1019" t="s">
        <v>200</v>
      </c>
      <c r="E1019" s="4">
        <v>113296.764</v>
      </c>
      <c r="F1019" s="4">
        <v>19396.4059968</v>
      </c>
      <c r="G1019" s="3">
        <v>0.17120000000000002</v>
      </c>
      <c r="H1019" s="7">
        <v>2360.3492499999998</v>
      </c>
      <c r="I1019" s="4">
        <v>404.09179160000002</v>
      </c>
      <c r="J1019">
        <v>48</v>
      </c>
      <c r="K1019" t="s">
        <v>44</v>
      </c>
      <c r="L1019" t="s">
        <v>46</v>
      </c>
      <c r="M1019" t="s">
        <v>187</v>
      </c>
      <c r="N1019" s="2">
        <v>41281</v>
      </c>
      <c r="O1019" s="2">
        <v>42133</v>
      </c>
      <c r="P1019" t="s">
        <v>24</v>
      </c>
      <c r="Q1019" t="s">
        <v>25</v>
      </c>
      <c r="R1019" s="5" t="str">
        <f t="shared" si="49"/>
        <v>0.15</v>
      </c>
      <c r="S1019" s="6" t="str">
        <f t="shared" si="50"/>
        <v/>
      </c>
      <c r="T1019">
        <f>ROUND(INT(表1[[#This Row],[合同结束日期]]-表1[[#This Row],[合同起始日期]])/365,1)</f>
        <v>2.2999999999999998</v>
      </c>
    </row>
    <row r="1020" spans="1:20">
      <c r="A1020" s="1">
        <v>41974</v>
      </c>
      <c r="B1020" t="s">
        <v>185</v>
      </c>
      <c r="C1020">
        <f t="shared" si="48"/>
        <v>0</v>
      </c>
      <c r="D1020" t="s">
        <v>201</v>
      </c>
      <c r="E1020" s="4">
        <v>270800.39999999997</v>
      </c>
      <c r="F1020" s="4">
        <v>32604.368160000002</v>
      </c>
      <c r="G1020" s="3">
        <v>0.12040000000000002</v>
      </c>
      <c r="H1020" s="7">
        <v>1494.4834437086092</v>
      </c>
      <c r="I1020" s="4">
        <v>179.93580662251657</v>
      </c>
      <c r="J1020">
        <v>181.2</v>
      </c>
      <c r="K1020" t="s">
        <v>44</v>
      </c>
      <c r="L1020" t="s">
        <v>72</v>
      </c>
      <c r="M1020" t="s">
        <v>71</v>
      </c>
      <c r="N1020" s="2">
        <v>41329</v>
      </c>
      <c r="O1020" s="2">
        <v>43229</v>
      </c>
      <c r="P1020" t="s">
        <v>24</v>
      </c>
      <c r="Q1020" t="s">
        <v>19</v>
      </c>
      <c r="R1020" s="5" t="str">
        <f t="shared" si="49"/>
        <v>0.1</v>
      </c>
      <c r="S1020" s="6" t="str">
        <f t="shared" si="50"/>
        <v/>
      </c>
      <c r="T1020">
        <f>ROUND(INT(表1[[#This Row],[合同结束日期]]-表1[[#This Row],[合同起始日期]])/365,1)</f>
        <v>5.2</v>
      </c>
    </row>
    <row r="1021" spans="1:20">
      <c r="A1021" s="1">
        <v>41974</v>
      </c>
      <c r="B1021" t="s">
        <v>185</v>
      </c>
      <c r="C1021">
        <f t="shared" si="48"/>
        <v>0</v>
      </c>
      <c r="D1021" t="s">
        <v>202</v>
      </c>
      <c r="E1021" s="4">
        <v>135652.46400000001</v>
      </c>
      <c r="F1021" s="4">
        <v>19357.606612799998</v>
      </c>
      <c r="G1021" s="3">
        <v>0.14269999999999999</v>
      </c>
      <c r="H1021" s="7">
        <v>1527.6178378378379</v>
      </c>
      <c r="I1021" s="4">
        <v>217.99106545945943</v>
      </c>
      <c r="J1021">
        <v>88.8</v>
      </c>
      <c r="K1021" t="s">
        <v>44</v>
      </c>
      <c r="L1021" t="s">
        <v>46</v>
      </c>
      <c r="M1021" t="s">
        <v>45</v>
      </c>
      <c r="N1021" s="2">
        <v>41335</v>
      </c>
      <c r="O1021" s="2">
        <v>43229</v>
      </c>
      <c r="P1021" t="s">
        <v>24</v>
      </c>
      <c r="Q1021" t="s">
        <v>48</v>
      </c>
      <c r="R1021" s="5" t="str">
        <f t="shared" si="49"/>
        <v>0.11</v>
      </c>
      <c r="S1021" s="6" t="str">
        <f t="shared" si="50"/>
        <v/>
      </c>
      <c r="T1021">
        <f>ROUND(INT(表1[[#This Row],[合同结束日期]]-表1[[#This Row],[合同起始日期]])/365,1)</f>
        <v>5.2</v>
      </c>
    </row>
    <row r="1022" spans="1:20">
      <c r="A1022" s="1">
        <v>41974</v>
      </c>
      <c r="B1022" t="s">
        <v>185</v>
      </c>
      <c r="C1022">
        <f t="shared" si="48"/>
        <v>0</v>
      </c>
      <c r="D1022" t="s">
        <v>203</v>
      </c>
      <c r="E1022" s="4">
        <v>124013.4</v>
      </c>
      <c r="F1022" s="4">
        <v>18887.240819999999</v>
      </c>
      <c r="G1022" s="3">
        <v>0.15229999999999999</v>
      </c>
      <c r="H1022" s="7">
        <v>2246.6195652173915</v>
      </c>
      <c r="I1022" s="4">
        <v>342.16015978260873</v>
      </c>
      <c r="J1022">
        <v>55.199999999999996</v>
      </c>
      <c r="K1022" t="s">
        <v>44</v>
      </c>
      <c r="L1022" t="s">
        <v>46</v>
      </c>
      <c r="M1022" t="s">
        <v>187</v>
      </c>
      <c r="N1022" s="2">
        <v>41304</v>
      </c>
      <c r="O1022" s="2">
        <v>42133</v>
      </c>
      <c r="P1022" t="s">
        <v>24</v>
      </c>
      <c r="Q1022" t="s">
        <v>28</v>
      </c>
      <c r="R1022" s="5" t="str">
        <f t="shared" si="49"/>
        <v>0.13</v>
      </c>
      <c r="S1022" s="6" t="str">
        <f t="shared" si="50"/>
        <v/>
      </c>
      <c r="T1022">
        <f>ROUND(INT(表1[[#This Row],[合同结束日期]]-表1[[#This Row],[合同起始日期]])/365,1)</f>
        <v>2.2999999999999998</v>
      </c>
    </row>
    <row r="1023" spans="1:20">
      <c r="A1023" s="1">
        <v>41974</v>
      </c>
      <c r="B1023" t="s">
        <v>185</v>
      </c>
      <c r="C1023">
        <f t="shared" si="48"/>
        <v>0</v>
      </c>
      <c r="D1023" t="s">
        <v>347</v>
      </c>
      <c r="E1023" s="4">
        <v>128594.4</v>
      </c>
      <c r="F1023" s="4">
        <v>59937.849839999995</v>
      </c>
      <c r="G1023" s="3">
        <v>0.46609999999999996</v>
      </c>
      <c r="H1023" s="7">
        <v>321.80780780780782</v>
      </c>
      <c r="I1023" s="4">
        <v>149.99461921921923</v>
      </c>
      <c r="J1023">
        <v>399.59999999999997</v>
      </c>
      <c r="K1023" t="s">
        <v>44</v>
      </c>
      <c r="L1023" t="s">
        <v>46</v>
      </c>
      <c r="M1023" t="s">
        <v>348</v>
      </c>
      <c r="N1023" s="2">
        <v>41838</v>
      </c>
      <c r="O1023" s="2">
        <v>42933</v>
      </c>
      <c r="P1023" t="s">
        <v>18</v>
      </c>
      <c r="Q1023" t="s">
        <v>123</v>
      </c>
      <c r="R1023" s="5" t="str">
        <f t="shared" si="49"/>
        <v>0.09</v>
      </c>
      <c r="S1023" s="6" t="str">
        <f t="shared" si="50"/>
        <v/>
      </c>
      <c r="T1023">
        <f>ROUND(INT(表1[[#This Row],[合同结束日期]]-表1[[#This Row],[合同起始日期]])/365,1)</f>
        <v>3</v>
      </c>
    </row>
    <row r="1024" spans="1:20">
      <c r="A1024" s="1">
        <v>41974</v>
      </c>
      <c r="B1024" t="s">
        <v>185</v>
      </c>
      <c r="C1024">
        <f t="shared" si="48"/>
        <v>0</v>
      </c>
      <c r="D1024" t="s">
        <v>206</v>
      </c>
      <c r="E1024" s="4">
        <v>488004.89999999997</v>
      </c>
      <c r="F1024" s="4">
        <v>73639.939410000006</v>
      </c>
      <c r="G1024" s="3">
        <v>0.15090000000000003</v>
      </c>
      <c r="H1024" s="7">
        <v>861.5905720338983</v>
      </c>
      <c r="I1024" s="4">
        <v>130.01401731991527</v>
      </c>
      <c r="J1024">
        <v>566.4</v>
      </c>
      <c r="K1024" t="s">
        <v>44</v>
      </c>
      <c r="L1024" t="s">
        <v>72</v>
      </c>
      <c r="M1024" t="s">
        <v>71</v>
      </c>
      <c r="N1024" s="2">
        <v>41334</v>
      </c>
      <c r="O1024" s="2">
        <v>43249</v>
      </c>
      <c r="P1024" t="s">
        <v>24</v>
      </c>
      <c r="Q1024" t="s">
        <v>42</v>
      </c>
      <c r="R1024" s="5" t="str">
        <f t="shared" si="49"/>
        <v>0.08</v>
      </c>
      <c r="S1024" s="6" t="str">
        <f t="shared" si="50"/>
        <v/>
      </c>
      <c r="T1024">
        <f>ROUND(INT(表1[[#This Row],[合同结束日期]]-表1[[#This Row],[合同起始日期]])/365,1)</f>
        <v>5.2</v>
      </c>
    </row>
    <row r="1025" spans="1:20">
      <c r="A1025" s="1">
        <v>41974</v>
      </c>
      <c r="B1025" t="s">
        <v>185</v>
      </c>
      <c r="C1025">
        <f t="shared" si="48"/>
        <v>0</v>
      </c>
      <c r="D1025" t="s">
        <v>207</v>
      </c>
      <c r="E1025" s="4">
        <v>875128.60799999989</v>
      </c>
      <c r="F1025" s="4">
        <v>43756.430400000005</v>
      </c>
      <c r="G1025" s="3">
        <v>5.000000000000001E-2</v>
      </c>
      <c r="H1025" s="7">
        <v>2005.7036303630362</v>
      </c>
      <c r="I1025" s="4">
        <v>100.28518151815183</v>
      </c>
      <c r="J1025">
        <v>436.32</v>
      </c>
      <c r="K1025" t="s">
        <v>44</v>
      </c>
      <c r="L1025" t="s">
        <v>72</v>
      </c>
      <c r="M1025" t="s">
        <v>126</v>
      </c>
      <c r="N1025" s="2">
        <v>41379</v>
      </c>
      <c r="O1025" s="2">
        <v>46947</v>
      </c>
      <c r="P1025" t="s">
        <v>18</v>
      </c>
      <c r="Q1025" t="s">
        <v>208</v>
      </c>
      <c r="R1025" s="5" t="str">
        <f t="shared" si="49"/>
        <v>0.05</v>
      </c>
      <c r="S1025" s="6" t="str">
        <f t="shared" si="50"/>
        <v/>
      </c>
      <c r="T1025">
        <f>ROUND(INT(表1[[#This Row],[合同结束日期]]-表1[[#This Row],[合同起始日期]])/365,1)</f>
        <v>15.3</v>
      </c>
    </row>
    <row r="1026" spans="1:20">
      <c r="A1026" s="1">
        <v>41974</v>
      </c>
      <c r="B1026" t="s">
        <v>185</v>
      </c>
      <c r="C1026">
        <f t="shared" si="48"/>
        <v>0</v>
      </c>
      <c r="D1026" t="s">
        <v>231</v>
      </c>
      <c r="E1026" s="4">
        <v>1257549.5999999999</v>
      </c>
      <c r="F1026" s="4">
        <v>103496.33208000001</v>
      </c>
      <c r="G1026" s="3">
        <v>8.2300000000000012E-2</v>
      </c>
      <c r="H1026" s="7">
        <v>1518.7797101449273</v>
      </c>
      <c r="I1026" s="4">
        <v>124.99557014492754</v>
      </c>
      <c r="J1026">
        <v>828</v>
      </c>
      <c r="K1026" t="s">
        <v>44</v>
      </c>
      <c r="L1026" t="s">
        <v>72</v>
      </c>
      <c r="M1026" t="s">
        <v>71</v>
      </c>
      <c r="N1026" s="2">
        <v>41351</v>
      </c>
      <c r="O1026" s="2">
        <v>45122</v>
      </c>
      <c r="P1026" t="s">
        <v>18</v>
      </c>
      <c r="Q1026" t="s">
        <v>42</v>
      </c>
      <c r="R1026" s="5" t="str">
        <f t="shared" si="49"/>
        <v>0.08</v>
      </c>
      <c r="S1026" s="6" t="str">
        <f t="shared" si="50"/>
        <v/>
      </c>
      <c r="T1026">
        <f>ROUND(INT(表1[[#This Row],[合同结束日期]]-表1[[#This Row],[合同起始日期]])/365,1)</f>
        <v>10.3</v>
      </c>
    </row>
    <row r="1027" spans="1:20">
      <c r="A1027" s="1">
        <v>41974</v>
      </c>
      <c r="B1027" t="s">
        <v>185</v>
      </c>
      <c r="C1027">
        <f t="shared" si="48"/>
        <v>0</v>
      </c>
      <c r="D1027" t="s">
        <v>209</v>
      </c>
      <c r="E1027" s="4">
        <v>115162.2</v>
      </c>
      <c r="F1027" s="4">
        <v>21178.328579999998</v>
      </c>
      <c r="G1027" s="3">
        <v>0.18389999999999998</v>
      </c>
      <c r="H1027" s="7">
        <v>1476.4384615384615</v>
      </c>
      <c r="I1027" s="4">
        <v>271.51703307692304</v>
      </c>
      <c r="J1027">
        <v>78</v>
      </c>
      <c r="K1027" t="s">
        <v>60</v>
      </c>
      <c r="L1027" t="s">
        <v>61</v>
      </c>
      <c r="M1027" t="s">
        <v>210</v>
      </c>
      <c r="N1027" s="2">
        <v>41280</v>
      </c>
      <c r="O1027" s="2">
        <v>42133</v>
      </c>
      <c r="P1027" t="s">
        <v>24</v>
      </c>
      <c r="Q1027" t="s">
        <v>25</v>
      </c>
      <c r="R1027" s="5" t="str">
        <f t="shared" si="49"/>
        <v>0.15</v>
      </c>
      <c r="S1027" s="6" t="str">
        <f t="shared" si="50"/>
        <v/>
      </c>
      <c r="T1027">
        <f>ROUND(INT(表1[[#This Row],[合同结束日期]]-表1[[#This Row],[合同起始日期]])/365,1)</f>
        <v>2.2999999999999998</v>
      </c>
    </row>
    <row r="1028" spans="1:20">
      <c r="A1028" s="1">
        <v>41974</v>
      </c>
      <c r="B1028" t="s">
        <v>185</v>
      </c>
      <c r="C1028">
        <f t="shared" si="48"/>
        <v>0</v>
      </c>
      <c r="D1028" t="s">
        <v>342</v>
      </c>
      <c r="E1028" s="4">
        <v>235963.19999999998</v>
      </c>
      <c r="F1028" s="4">
        <v>30297.674879999999</v>
      </c>
      <c r="G1028" s="3">
        <v>0.12840000000000001</v>
      </c>
      <c r="H1028" s="7">
        <v>5958.6666666666661</v>
      </c>
      <c r="I1028" s="4">
        <v>765.0927999999999</v>
      </c>
      <c r="J1028">
        <v>39.6</v>
      </c>
      <c r="K1028" t="s">
        <v>44</v>
      </c>
      <c r="L1028" t="s">
        <v>46</v>
      </c>
      <c r="M1028" t="s">
        <v>187</v>
      </c>
      <c r="N1028" s="2">
        <v>41810</v>
      </c>
      <c r="O1028" s="2">
        <v>42174</v>
      </c>
      <c r="P1028" t="s">
        <v>24</v>
      </c>
      <c r="Q1028" t="s">
        <v>65</v>
      </c>
      <c r="R1028" s="5" t="str">
        <f t="shared" si="49"/>
        <v>0.12</v>
      </c>
      <c r="S1028" s="6" t="str">
        <f t="shared" si="50"/>
        <v/>
      </c>
      <c r="T1028">
        <f>ROUND(INT(表1[[#This Row],[合同结束日期]]-表1[[#This Row],[合同起始日期]])/365,1)</f>
        <v>1</v>
      </c>
    </row>
    <row r="1029" spans="1:20">
      <c r="A1029" s="1">
        <v>41974</v>
      </c>
      <c r="B1029" t="s">
        <v>185</v>
      </c>
      <c r="C1029">
        <f t="shared" si="48"/>
        <v>0</v>
      </c>
      <c r="D1029" t="s">
        <v>213</v>
      </c>
      <c r="E1029" s="4">
        <v>389794.96799999999</v>
      </c>
      <c r="F1029" s="4">
        <v>78075.932090400005</v>
      </c>
      <c r="G1029" s="3">
        <v>0.20030000000000001</v>
      </c>
      <c r="H1029" s="7">
        <v>1347.7828305879425</v>
      </c>
      <c r="I1029" s="4">
        <v>269.96090096676488</v>
      </c>
      <c r="J1029">
        <v>289.21199999999999</v>
      </c>
      <c r="K1029" t="s">
        <v>60</v>
      </c>
      <c r="L1029" t="s">
        <v>61</v>
      </c>
      <c r="M1029" t="s">
        <v>214</v>
      </c>
      <c r="N1029" s="2">
        <v>41263</v>
      </c>
      <c r="O1029" s="2">
        <v>42499</v>
      </c>
      <c r="P1029" t="s">
        <v>24</v>
      </c>
      <c r="Q1029" t="s">
        <v>83</v>
      </c>
      <c r="R1029" s="5" t="str">
        <f t="shared" si="49"/>
        <v>0.14</v>
      </c>
      <c r="S1029" s="6" t="str">
        <f t="shared" si="50"/>
        <v/>
      </c>
      <c r="T1029">
        <f>ROUND(INT(表1[[#This Row],[合同结束日期]]-表1[[#This Row],[合同起始日期]])/365,1)</f>
        <v>3.4</v>
      </c>
    </row>
    <row r="1030" spans="1:20">
      <c r="A1030" s="1">
        <v>41974</v>
      </c>
      <c r="B1030" t="s">
        <v>185</v>
      </c>
      <c r="C1030">
        <f t="shared" si="48"/>
        <v>0</v>
      </c>
      <c r="D1030" t="s">
        <v>215</v>
      </c>
      <c r="E1030" s="4">
        <v>1291322.3999999999</v>
      </c>
      <c r="F1030" s="4">
        <v>64049.591039999992</v>
      </c>
      <c r="G1030" s="3">
        <v>4.9599999999999998E-2</v>
      </c>
      <c r="H1030" s="7">
        <v>6854.1528662420378</v>
      </c>
      <c r="I1030" s="4">
        <v>339.96598216560506</v>
      </c>
      <c r="J1030">
        <v>188.4</v>
      </c>
      <c r="K1030" t="s">
        <v>66</v>
      </c>
      <c r="L1030" t="s">
        <v>66</v>
      </c>
      <c r="M1030" t="s">
        <v>66</v>
      </c>
      <c r="N1030" s="2">
        <v>41284</v>
      </c>
      <c r="O1030" s="2">
        <v>42133</v>
      </c>
      <c r="P1030" t="s">
        <v>24</v>
      </c>
      <c r="Q1030" t="s">
        <v>195</v>
      </c>
      <c r="R1030" s="5" t="str">
        <f t="shared" si="49"/>
        <v>0.09</v>
      </c>
      <c r="S1030" s="6" t="str">
        <f t="shared" si="50"/>
        <v>0.</v>
      </c>
      <c r="T1030">
        <f>ROUND(INT(表1[[#This Row],[合同结束日期]]-表1[[#This Row],[合同起始日期]])/365,1)</f>
        <v>2.2999999999999998</v>
      </c>
    </row>
    <row r="1031" spans="1:20">
      <c r="A1031" s="1">
        <v>41974</v>
      </c>
      <c r="B1031" t="s">
        <v>185</v>
      </c>
      <c r="C1031">
        <f t="shared" si="48"/>
        <v>0</v>
      </c>
      <c r="D1031" t="s">
        <v>216</v>
      </c>
      <c r="E1031" s="4">
        <v>2154090</v>
      </c>
      <c r="F1031" s="4">
        <v>67207.608000000007</v>
      </c>
      <c r="G1031" s="3">
        <v>3.1200000000000002E-2</v>
      </c>
      <c r="H1031" s="7">
        <v>11219.21875</v>
      </c>
      <c r="I1031" s="4">
        <v>350.03962500000006</v>
      </c>
      <c r="J1031">
        <v>192</v>
      </c>
      <c r="K1031" t="s">
        <v>66</v>
      </c>
      <c r="L1031" t="s">
        <v>66</v>
      </c>
      <c r="M1031" t="s">
        <v>66</v>
      </c>
      <c r="N1031" s="2">
        <v>41279</v>
      </c>
      <c r="O1031" s="2">
        <v>42133</v>
      </c>
      <c r="P1031" t="s">
        <v>24</v>
      </c>
      <c r="Q1031" t="s">
        <v>195</v>
      </c>
      <c r="R1031" s="5" t="str">
        <f t="shared" si="49"/>
        <v>0.09</v>
      </c>
      <c r="S1031" s="6" t="str">
        <f t="shared" si="50"/>
        <v>0.</v>
      </c>
      <c r="T1031">
        <f>ROUND(INT(表1[[#This Row],[合同结束日期]]-表1[[#This Row],[合同起始日期]])/365,1)</f>
        <v>2.2999999999999998</v>
      </c>
    </row>
    <row r="1032" spans="1:20">
      <c r="A1032" s="1">
        <v>41974</v>
      </c>
      <c r="B1032" t="s">
        <v>185</v>
      </c>
      <c r="C1032">
        <f t="shared" si="48"/>
        <v>0</v>
      </c>
      <c r="D1032" t="s">
        <v>269</v>
      </c>
      <c r="E1032" s="4">
        <v>1581448.8</v>
      </c>
      <c r="F1032" s="4">
        <v>79863.16439999998</v>
      </c>
      <c r="G1032" s="3">
        <v>5.0499999999999982E-2</v>
      </c>
      <c r="H1032" s="7">
        <v>4197.0509554140126</v>
      </c>
      <c r="I1032" s="4">
        <v>211.9510732484076</v>
      </c>
      <c r="J1032">
        <v>376.8</v>
      </c>
      <c r="K1032" t="s">
        <v>60</v>
      </c>
      <c r="L1032" t="s">
        <v>61</v>
      </c>
      <c r="M1032" t="s">
        <v>234</v>
      </c>
      <c r="N1032" s="2">
        <v>41291</v>
      </c>
      <c r="O1032" s="2">
        <v>44407</v>
      </c>
      <c r="P1032" t="s">
        <v>39</v>
      </c>
      <c r="Q1032" t="s">
        <v>208</v>
      </c>
      <c r="R1032" s="5" t="str">
        <f t="shared" si="49"/>
        <v>0.05</v>
      </c>
      <c r="S1032" s="6" t="str">
        <f t="shared" si="50"/>
        <v/>
      </c>
      <c r="T1032">
        <f>ROUND(INT(表1[[#This Row],[合同结束日期]]-表1[[#This Row],[合同起始日期]])/365,1)</f>
        <v>8.5</v>
      </c>
    </row>
    <row r="1033" spans="1:20">
      <c r="A1033" s="1">
        <v>41974</v>
      </c>
      <c r="B1033" t="s">
        <v>185</v>
      </c>
      <c r="C1033">
        <f t="shared" si="48"/>
        <v>0</v>
      </c>
      <c r="D1033" t="s">
        <v>217</v>
      </c>
      <c r="E1033" s="4">
        <v>193893.12</v>
      </c>
      <c r="F1033" s="4">
        <v>20901.678335999997</v>
      </c>
      <c r="G1033" s="3">
        <v>0.10779999999999999</v>
      </c>
      <c r="H1033" s="7">
        <v>2411.6059701492541</v>
      </c>
      <c r="I1033" s="4">
        <v>259.97112358208955</v>
      </c>
      <c r="J1033">
        <v>80.399999999999991</v>
      </c>
      <c r="K1033" t="s">
        <v>76</v>
      </c>
      <c r="L1033" t="s">
        <v>75</v>
      </c>
      <c r="M1033" t="s">
        <v>75</v>
      </c>
      <c r="N1033" s="2">
        <v>41284</v>
      </c>
      <c r="O1033" s="2">
        <v>42133</v>
      </c>
      <c r="P1033" t="s">
        <v>14</v>
      </c>
      <c r="Q1033" t="s">
        <v>37</v>
      </c>
      <c r="R1033" s="5" t="str">
        <f t="shared" si="49"/>
        <v>0.</v>
      </c>
      <c r="S1033" s="6" t="str">
        <f t="shared" si="50"/>
        <v/>
      </c>
      <c r="T1033">
        <f>ROUND(INT(表1[[#This Row],[合同结束日期]]-表1[[#This Row],[合同起始日期]])/365,1)</f>
        <v>2.2999999999999998</v>
      </c>
    </row>
    <row r="1034" spans="1:20">
      <c r="A1034" s="1">
        <v>41974</v>
      </c>
      <c r="B1034" t="s">
        <v>185</v>
      </c>
      <c r="C1034">
        <f t="shared" si="48"/>
        <v>0</v>
      </c>
      <c r="D1034" t="s">
        <v>218</v>
      </c>
      <c r="E1034" s="4">
        <v>144015.6</v>
      </c>
      <c r="F1034" s="4">
        <v>20277.396480000003</v>
      </c>
      <c r="G1034" s="3">
        <v>0.14080000000000001</v>
      </c>
      <c r="H1034" s="7">
        <v>1846.3538461538462</v>
      </c>
      <c r="I1034" s="4">
        <v>259.9666215384616</v>
      </c>
      <c r="J1034">
        <v>78</v>
      </c>
      <c r="K1034" t="s">
        <v>76</v>
      </c>
      <c r="L1034" t="s">
        <v>75</v>
      </c>
      <c r="M1034" t="s">
        <v>75</v>
      </c>
      <c r="N1034" s="2">
        <v>41287</v>
      </c>
      <c r="O1034" s="2">
        <v>42133</v>
      </c>
      <c r="P1034" t="s">
        <v>14</v>
      </c>
      <c r="Q1034" t="s">
        <v>37</v>
      </c>
      <c r="R1034" s="5" t="str">
        <f t="shared" si="49"/>
        <v>0.</v>
      </c>
      <c r="S1034" s="6" t="str">
        <f t="shared" si="50"/>
        <v/>
      </c>
      <c r="T1034">
        <f>ROUND(INT(表1[[#This Row],[合同结束日期]]-表1[[#This Row],[合同起始日期]])/365,1)</f>
        <v>2.2999999999999998</v>
      </c>
    </row>
    <row r="1035" spans="1:20">
      <c r="A1035" s="1">
        <v>41974</v>
      </c>
      <c r="B1035" t="s">
        <v>185</v>
      </c>
      <c r="C1035">
        <f t="shared" si="48"/>
        <v>0</v>
      </c>
      <c r="D1035" t="s">
        <v>219</v>
      </c>
      <c r="E1035" s="4">
        <v>204694.8</v>
      </c>
      <c r="F1035" s="4">
        <v>47652.949439999997</v>
      </c>
      <c r="G1035" s="3">
        <v>0.23280000000000001</v>
      </c>
      <c r="H1035" s="7">
        <v>1523.0267857142856</v>
      </c>
      <c r="I1035" s="4">
        <v>354.5606357142857</v>
      </c>
      <c r="J1035">
        <v>134.4</v>
      </c>
      <c r="K1035" t="s">
        <v>60</v>
      </c>
      <c r="L1035" t="s">
        <v>61</v>
      </c>
      <c r="M1035" t="s">
        <v>58</v>
      </c>
      <c r="N1035" s="2">
        <v>41299</v>
      </c>
      <c r="O1035" s="2">
        <v>42499</v>
      </c>
      <c r="P1035" t="s">
        <v>24</v>
      </c>
      <c r="Q1035" t="s">
        <v>170</v>
      </c>
      <c r="R1035" s="5" t="str">
        <f t="shared" si="49"/>
        <v>0.2</v>
      </c>
      <c r="S1035" s="6" t="str">
        <f t="shared" si="50"/>
        <v/>
      </c>
      <c r="T1035">
        <f>ROUND(INT(表1[[#This Row],[合同结束日期]]-表1[[#This Row],[合同起始日期]])/365,1)</f>
        <v>3.3</v>
      </c>
    </row>
    <row r="1036" spans="1:20">
      <c r="A1036" s="1">
        <v>41974</v>
      </c>
      <c r="B1036" t="s">
        <v>185</v>
      </c>
      <c r="C1036">
        <f t="shared" si="48"/>
        <v>0</v>
      </c>
      <c r="D1036" t="s">
        <v>220</v>
      </c>
      <c r="E1036" s="4">
        <v>533328.37199999997</v>
      </c>
      <c r="F1036" s="4">
        <v>51306.189386400001</v>
      </c>
      <c r="G1036" s="3">
        <v>9.6200000000000008E-2</v>
      </c>
      <c r="H1036" s="7">
        <v>3086.3910416666668</v>
      </c>
      <c r="I1036" s="4">
        <v>296.91081820833335</v>
      </c>
      <c r="J1036">
        <v>172.79999999999998</v>
      </c>
      <c r="K1036" t="s">
        <v>44</v>
      </c>
      <c r="L1036" t="s">
        <v>46</v>
      </c>
      <c r="M1036" t="s">
        <v>45</v>
      </c>
      <c r="N1036" s="2">
        <v>41333</v>
      </c>
      <c r="O1036" s="2">
        <v>44325</v>
      </c>
      <c r="P1036" t="s">
        <v>24</v>
      </c>
      <c r="Q1036" t="s">
        <v>42</v>
      </c>
      <c r="R1036" s="5" t="str">
        <f t="shared" si="49"/>
        <v>0.08</v>
      </c>
      <c r="S1036" s="6" t="str">
        <f t="shared" si="50"/>
        <v/>
      </c>
      <c r="T1036">
        <f>ROUND(INT(表1[[#This Row],[合同结束日期]]-表1[[#This Row],[合同起始日期]])/365,1)</f>
        <v>8.1999999999999993</v>
      </c>
    </row>
    <row r="1037" spans="1:20">
      <c r="A1037" s="1">
        <v>41974</v>
      </c>
      <c r="B1037" t="s">
        <v>185</v>
      </c>
      <c r="C1037">
        <f t="shared" si="48"/>
        <v>0</v>
      </c>
      <c r="D1037" t="s">
        <v>221</v>
      </c>
      <c r="E1037" s="4">
        <v>825883.79999999993</v>
      </c>
      <c r="F1037" s="4">
        <v>98197.58382</v>
      </c>
      <c r="G1037" s="3">
        <v>0.11890000000000001</v>
      </c>
      <c r="H1037" s="7">
        <v>5641.2827868852455</v>
      </c>
      <c r="I1037" s="4">
        <v>670.74852336065567</v>
      </c>
      <c r="J1037">
        <v>146.4</v>
      </c>
      <c r="K1037" t="s">
        <v>44</v>
      </c>
      <c r="L1037" t="s">
        <v>72</v>
      </c>
      <c r="M1037" t="s">
        <v>126</v>
      </c>
      <c r="N1037" s="2">
        <v>41333</v>
      </c>
      <c r="O1037" s="2">
        <v>42499</v>
      </c>
      <c r="P1037" t="s">
        <v>24</v>
      </c>
      <c r="Q1037" t="s">
        <v>48</v>
      </c>
      <c r="R1037" s="5" t="str">
        <f t="shared" si="49"/>
        <v>0.11</v>
      </c>
      <c r="S1037" s="6" t="str">
        <f t="shared" si="50"/>
        <v/>
      </c>
      <c r="T1037">
        <f>ROUND(INT(表1[[#This Row],[合同结束日期]]-表1[[#This Row],[合同起始日期]])/365,1)</f>
        <v>3.2</v>
      </c>
    </row>
    <row r="1038" spans="1:20">
      <c r="A1038" s="1">
        <v>41974</v>
      </c>
      <c r="B1038" t="s">
        <v>185</v>
      </c>
      <c r="C1038">
        <f t="shared" si="48"/>
        <v>0</v>
      </c>
      <c r="D1038" t="s">
        <v>222</v>
      </c>
      <c r="E1038" s="4">
        <v>353251.2</v>
      </c>
      <c r="F1038" s="4">
        <v>41824.942080000001</v>
      </c>
      <c r="G1038" s="3">
        <v>0.11839999999999999</v>
      </c>
      <c r="H1038" s="7">
        <v>1762.7305389221558</v>
      </c>
      <c r="I1038" s="4">
        <v>208.70729580838324</v>
      </c>
      <c r="J1038">
        <v>200.4</v>
      </c>
      <c r="K1038" t="s">
        <v>44</v>
      </c>
      <c r="L1038" t="s">
        <v>72</v>
      </c>
      <c r="M1038" t="s">
        <v>126</v>
      </c>
      <c r="N1038" s="2">
        <v>41263</v>
      </c>
      <c r="O1038" s="2">
        <v>43229</v>
      </c>
      <c r="P1038" t="s">
        <v>24</v>
      </c>
      <c r="Q1038" t="s">
        <v>123</v>
      </c>
      <c r="R1038" s="5" t="str">
        <f t="shared" si="49"/>
        <v>0.09</v>
      </c>
      <c r="S1038" s="6" t="str">
        <f t="shared" si="50"/>
        <v/>
      </c>
      <c r="T1038">
        <f>ROUND(INT(表1[[#This Row],[合同结束日期]]-表1[[#This Row],[合同起始日期]])/365,1)</f>
        <v>5.4</v>
      </c>
    </row>
    <row r="1039" spans="1:20">
      <c r="A1039" s="1">
        <v>41974</v>
      </c>
      <c r="B1039" t="s">
        <v>185</v>
      </c>
      <c r="C1039">
        <f t="shared" si="48"/>
        <v>0</v>
      </c>
      <c r="D1039" t="s">
        <v>223</v>
      </c>
      <c r="E1039" s="4">
        <v>504106.68</v>
      </c>
      <c r="F1039" s="4">
        <v>52427.094720000008</v>
      </c>
      <c r="G1039" s="3">
        <v>0.10400000000000002</v>
      </c>
      <c r="H1039" s="7">
        <v>2079.6480198019804</v>
      </c>
      <c r="I1039" s="4">
        <v>216.28339405940599</v>
      </c>
      <c r="J1039">
        <v>242.39999999999998</v>
      </c>
      <c r="K1039" t="s">
        <v>44</v>
      </c>
      <c r="L1039" t="s">
        <v>72</v>
      </c>
      <c r="M1039" t="s">
        <v>126</v>
      </c>
      <c r="N1039" s="2">
        <v>41331</v>
      </c>
      <c r="O1039" s="2">
        <v>44325</v>
      </c>
      <c r="P1039" t="s">
        <v>24</v>
      </c>
      <c r="Q1039" t="s">
        <v>42</v>
      </c>
      <c r="R1039" s="5" t="str">
        <f t="shared" si="49"/>
        <v>0.08</v>
      </c>
      <c r="S1039" s="6" t="str">
        <f t="shared" si="50"/>
        <v/>
      </c>
      <c r="T1039">
        <f>ROUND(INT(表1[[#This Row],[合同结束日期]]-表1[[#This Row],[合同起始日期]])/365,1)</f>
        <v>8.1999999999999993</v>
      </c>
    </row>
    <row r="1040" spans="1:20">
      <c r="A1040" s="1">
        <v>41974</v>
      </c>
      <c r="B1040" t="s">
        <v>185</v>
      </c>
      <c r="C1040">
        <f t="shared" si="48"/>
        <v>0</v>
      </c>
      <c r="D1040" t="s">
        <v>232</v>
      </c>
      <c r="E1040" s="4">
        <v>372000</v>
      </c>
      <c r="F1040" s="4">
        <v>50210.84304</v>
      </c>
      <c r="G1040" s="3">
        <v>0.13497538451612903</v>
      </c>
      <c r="H1040" s="7">
        <v>1000.2581311306144</v>
      </c>
      <c r="I1040" s="4">
        <v>135.01022586473928</v>
      </c>
      <c r="J1040">
        <v>371.904</v>
      </c>
      <c r="K1040" t="s">
        <v>44</v>
      </c>
      <c r="L1040" t="s">
        <v>72</v>
      </c>
      <c r="M1040" t="s">
        <v>126</v>
      </c>
      <c r="N1040" s="2">
        <v>41337</v>
      </c>
      <c r="O1040" s="2">
        <v>46917</v>
      </c>
      <c r="P1040" t="s">
        <v>24</v>
      </c>
      <c r="Q1040">
        <v>0.08</v>
      </c>
      <c r="R1040" s="5">
        <f t="shared" si="49"/>
        <v>0.08</v>
      </c>
      <c r="S1040" s="6" t="str">
        <f t="shared" si="50"/>
        <v/>
      </c>
      <c r="T1040">
        <f>ROUND(INT(表1[[#This Row],[合同结束日期]]-表1[[#This Row],[合同起始日期]])/365,1)</f>
        <v>15.3</v>
      </c>
    </row>
    <row r="1041" spans="1:20">
      <c r="A1041" s="1">
        <v>41974</v>
      </c>
      <c r="B1041" t="s">
        <v>185</v>
      </c>
      <c r="C1041">
        <f t="shared" si="48"/>
        <v>0</v>
      </c>
      <c r="D1041" t="s">
        <v>274</v>
      </c>
      <c r="E1041" s="4">
        <v>165487.19999999998</v>
      </c>
      <c r="F1041" s="4">
        <v>31591.506479999996</v>
      </c>
      <c r="G1041" s="3">
        <v>0.19089999999999999</v>
      </c>
      <c r="H1041" s="7">
        <v>1467.0851063829787</v>
      </c>
      <c r="I1041" s="4">
        <v>280.06654680851062</v>
      </c>
      <c r="J1041">
        <v>112.8</v>
      </c>
      <c r="K1041" t="s">
        <v>66</v>
      </c>
      <c r="L1041" t="s">
        <v>66</v>
      </c>
      <c r="M1041" t="s">
        <v>66</v>
      </c>
      <c r="N1041" s="2">
        <v>41520</v>
      </c>
      <c r="O1041" s="2">
        <v>42294</v>
      </c>
      <c r="P1041" t="s">
        <v>24</v>
      </c>
      <c r="Q1041" t="s">
        <v>195</v>
      </c>
      <c r="R1041" s="5" t="str">
        <f t="shared" si="49"/>
        <v>0.09</v>
      </c>
      <c r="S1041" s="6" t="str">
        <f t="shared" si="50"/>
        <v>0.</v>
      </c>
      <c r="T1041">
        <f>ROUND(INT(表1[[#This Row],[合同结束日期]]-表1[[#This Row],[合同起始日期]])/365,1)</f>
        <v>2.1</v>
      </c>
    </row>
    <row r="1042" spans="1:20">
      <c r="A1042" s="1">
        <v>41974</v>
      </c>
      <c r="B1042" t="s">
        <v>185</v>
      </c>
      <c r="C1042">
        <f t="shared" si="48"/>
        <v>0</v>
      </c>
      <c r="D1042" t="s">
        <v>254</v>
      </c>
      <c r="E1042" s="4">
        <v>271595.136</v>
      </c>
      <c r="F1042" s="4">
        <v>32075.3855616</v>
      </c>
      <c r="G1042" s="3">
        <v>0.1181</v>
      </c>
      <c r="H1042" s="7">
        <v>2397.5559322033896</v>
      </c>
      <c r="I1042" s="4">
        <v>283.15135559322033</v>
      </c>
      <c r="J1042">
        <v>113.28</v>
      </c>
      <c r="K1042" t="s">
        <v>44</v>
      </c>
      <c r="L1042" t="s">
        <v>46</v>
      </c>
      <c r="M1042" t="s">
        <v>45</v>
      </c>
      <c r="N1042" s="2">
        <v>41443</v>
      </c>
      <c r="O1042" s="2">
        <v>43298</v>
      </c>
      <c r="P1042" t="s">
        <v>24</v>
      </c>
      <c r="Q1042" t="s">
        <v>19</v>
      </c>
      <c r="R1042" s="5" t="str">
        <f t="shared" si="49"/>
        <v>0.1</v>
      </c>
      <c r="S1042" s="6" t="str">
        <f t="shared" si="50"/>
        <v/>
      </c>
      <c r="T1042">
        <f>ROUND(INT(表1[[#This Row],[合同结束日期]]-表1[[#This Row],[合同起始日期]])/365,1)</f>
        <v>5.0999999999999996</v>
      </c>
    </row>
    <row r="1043" spans="1:20">
      <c r="A1043" s="1">
        <v>41974</v>
      </c>
      <c r="B1043" t="s">
        <v>185</v>
      </c>
      <c r="C1043">
        <f t="shared" si="48"/>
        <v>0</v>
      </c>
      <c r="D1043" t="s">
        <v>283</v>
      </c>
      <c r="E1043" s="4">
        <v>94262.399999999994</v>
      </c>
      <c r="F1043" s="4">
        <v>11811.078720000001</v>
      </c>
      <c r="G1043" s="3">
        <v>0.12530000000000002</v>
      </c>
      <c r="H1043" s="7">
        <v>3273</v>
      </c>
      <c r="I1043" s="4">
        <v>410.10690000000011</v>
      </c>
      <c r="J1043">
        <v>28.799999999999997</v>
      </c>
      <c r="K1043" t="s">
        <v>44</v>
      </c>
      <c r="L1043" t="s">
        <v>46</v>
      </c>
      <c r="M1043" t="s">
        <v>45</v>
      </c>
      <c r="N1043" s="2">
        <v>41545</v>
      </c>
      <c r="O1043" s="2">
        <v>42274</v>
      </c>
      <c r="P1043" t="s">
        <v>24</v>
      </c>
      <c r="Q1043" t="s">
        <v>48</v>
      </c>
      <c r="R1043" s="5" t="str">
        <f t="shared" si="49"/>
        <v>0.11</v>
      </c>
      <c r="S1043" s="6" t="str">
        <f t="shared" si="50"/>
        <v/>
      </c>
      <c r="T1043">
        <f>ROUND(INT(表1[[#This Row],[合同结束日期]]-表1[[#This Row],[合同起始日期]])/365,1)</f>
        <v>2</v>
      </c>
    </row>
    <row r="1044" spans="1:20">
      <c r="A1044" s="1">
        <v>41974</v>
      </c>
      <c r="B1044" t="s">
        <v>185</v>
      </c>
      <c r="C1044">
        <f t="shared" si="48"/>
        <v>0</v>
      </c>
      <c r="D1044" t="s">
        <v>294</v>
      </c>
      <c r="E1044" s="4">
        <v>48406.799999999996</v>
      </c>
      <c r="F1044" s="4">
        <v>15001.267319999999</v>
      </c>
      <c r="G1044" s="3">
        <v>0.30990000000000001</v>
      </c>
      <c r="H1044" s="7">
        <v>1008.4749999999999</v>
      </c>
      <c r="I1044" s="4">
        <v>312.52640249999996</v>
      </c>
      <c r="J1044">
        <v>48</v>
      </c>
      <c r="K1044" t="s">
        <v>44</v>
      </c>
      <c r="L1044" t="s">
        <v>46</v>
      </c>
      <c r="M1044" t="s">
        <v>45</v>
      </c>
      <c r="N1044" s="2">
        <v>41549</v>
      </c>
      <c r="O1044" s="2">
        <v>42278</v>
      </c>
      <c r="P1044" t="s">
        <v>14</v>
      </c>
      <c r="Q1044" t="s">
        <v>37</v>
      </c>
      <c r="R1044" s="5" t="str">
        <f t="shared" si="49"/>
        <v>0.</v>
      </c>
      <c r="S1044" s="6" t="str">
        <f t="shared" si="50"/>
        <v/>
      </c>
      <c r="T1044">
        <f>ROUND(INT(表1[[#This Row],[合同结束日期]]-表1[[#This Row],[合同起始日期]])/365,1)</f>
        <v>2</v>
      </c>
    </row>
    <row r="1045" spans="1:20">
      <c r="A1045" s="1">
        <v>41974</v>
      </c>
      <c r="B1045" t="s">
        <v>185</v>
      </c>
      <c r="C1045">
        <f t="shared" si="48"/>
        <v>0</v>
      </c>
      <c r="D1045" t="s">
        <v>255</v>
      </c>
      <c r="E1045" s="4">
        <v>83643.599999999991</v>
      </c>
      <c r="F1045" s="4">
        <v>13056.765960000001</v>
      </c>
      <c r="G1045" s="3">
        <v>0.15610000000000002</v>
      </c>
      <c r="H1045" s="7">
        <v>2050.0882352941176</v>
      </c>
      <c r="I1045" s="4">
        <v>320.01877352941182</v>
      </c>
      <c r="J1045">
        <v>40.799999999999997</v>
      </c>
      <c r="K1045" t="s">
        <v>44</v>
      </c>
      <c r="L1045" t="s">
        <v>46</v>
      </c>
      <c r="M1045" t="s">
        <v>187</v>
      </c>
      <c r="N1045" s="2">
        <v>41456</v>
      </c>
      <c r="O1045" s="2">
        <v>42190</v>
      </c>
      <c r="P1045" t="s">
        <v>24</v>
      </c>
      <c r="Q1045" t="s">
        <v>28</v>
      </c>
      <c r="R1045" s="5" t="str">
        <f t="shared" si="49"/>
        <v>0.13</v>
      </c>
      <c r="S1045" s="6" t="str">
        <f t="shared" si="50"/>
        <v/>
      </c>
      <c r="T1045">
        <f>ROUND(INT(表1[[#This Row],[合同结束日期]]-表1[[#This Row],[合同起始日期]])/365,1)</f>
        <v>2</v>
      </c>
    </row>
    <row r="1046" spans="1:20">
      <c r="A1046" s="1">
        <v>41974</v>
      </c>
      <c r="B1046" t="s">
        <v>185</v>
      </c>
      <c r="C1046">
        <f t="shared" si="48"/>
        <v>0</v>
      </c>
      <c r="D1046" t="s">
        <v>286</v>
      </c>
      <c r="E1046" s="4">
        <v>6066</v>
      </c>
      <c r="F1046" s="4">
        <v>6599.808</v>
      </c>
      <c r="G1046" s="3">
        <v>1.0880000000000001</v>
      </c>
      <c r="H1046" s="7">
        <v>421.25000000000006</v>
      </c>
      <c r="I1046" s="4">
        <v>458.32000000000005</v>
      </c>
      <c r="J1046">
        <v>14.399999999999999</v>
      </c>
      <c r="K1046" t="s">
        <v>60</v>
      </c>
      <c r="L1046" t="s">
        <v>61</v>
      </c>
      <c r="M1046" t="s">
        <v>234</v>
      </c>
      <c r="N1046" s="2">
        <v>41523</v>
      </c>
      <c r="O1046" s="2">
        <v>42252</v>
      </c>
      <c r="P1046" t="s">
        <v>24</v>
      </c>
      <c r="Q1046" t="s">
        <v>59</v>
      </c>
      <c r="R1046" s="5" t="str">
        <f t="shared" si="49"/>
        <v>0.16</v>
      </c>
      <c r="S1046" s="6" t="str">
        <f t="shared" si="50"/>
        <v/>
      </c>
      <c r="T1046">
        <f>ROUND(INT(表1[[#This Row],[合同结束日期]]-表1[[#This Row],[合同起始日期]])/365,1)</f>
        <v>2</v>
      </c>
    </row>
    <row r="1047" spans="1:20">
      <c r="A1047" s="1">
        <v>41974</v>
      </c>
      <c r="B1047" t="s">
        <v>185</v>
      </c>
      <c r="C1047">
        <f t="shared" si="48"/>
        <v>0</v>
      </c>
      <c r="D1047" t="s">
        <v>284</v>
      </c>
      <c r="E1047" s="4">
        <v>37494</v>
      </c>
      <c r="F1047" s="4">
        <v>6598.9440000000004</v>
      </c>
      <c r="G1047" s="3">
        <v>0.17600000000000002</v>
      </c>
      <c r="H1047" s="7">
        <v>2603.7500000000005</v>
      </c>
      <c r="I1047" s="4">
        <v>458.26000000000005</v>
      </c>
      <c r="J1047">
        <v>14.399999999999999</v>
      </c>
      <c r="K1047" t="s">
        <v>76</v>
      </c>
      <c r="L1047" t="s">
        <v>276</v>
      </c>
      <c r="M1047" t="s">
        <v>276</v>
      </c>
      <c r="N1047" s="2">
        <v>41516</v>
      </c>
      <c r="O1047" s="2">
        <v>42245</v>
      </c>
      <c r="P1047" t="s">
        <v>24</v>
      </c>
      <c r="Q1047" t="s">
        <v>59</v>
      </c>
      <c r="R1047" s="5" t="str">
        <f t="shared" si="49"/>
        <v>0.16</v>
      </c>
      <c r="S1047" s="6" t="str">
        <f t="shared" si="50"/>
        <v/>
      </c>
      <c r="T1047">
        <f>ROUND(INT(表1[[#This Row],[合同结束日期]]-表1[[#This Row],[合同起始日期]])/365,1)</f>
        <v>2</v>
      </c>
    </row>
    <row r="1048" spans="1:20">
      <c r="A1048" s="1">
        <v>41974</v>
      </c>
      <c r="B1048" t="s">
        <v>185</v>
      </c>
      <c r="C1048">
        <f t="shared" si="48"/>
        <v>0</v>
      </c>
      <c r="D1048" t="s">
        <v>273</v>
      </c>
      <c r="E1048" s="4">
        <v>192576</v>
      </c>
      <c r="F1048" s="4">
        <v>17331.839999999997</v>
      </c>
      <c r="G1048" s="3">
        <v>8.9999999999999983E-2</v>
      </c>
      <c r="H1048" s="7">
        <v>2292.5714285714284</v>
      </c>
      <c r="I1048" s="4">
        <v>206.33142857142852</v>
      </c>
      <c r="J1048">
        <v>84</v>
      </c>
      <c r="K1048" t="s">
        <v>44</v>
      </c>
      <c r="L1048" t="s">
        <v>46</v>
      </c>
      <c r="M1048" t="s">
        <v>187</v>
      </c>
      <c r="N1048" s="2">
        <v>41502</v>
      </c>
      <c r="O1048" s="2">
        <v>42597</v>
      </c>
      <c r="P1048" t="s">
        <v>18</v>
      </c>
      <c r="Q1048" t="s">
        <v>123</v>
      </c>
      <c r="R1048" s="5" t="str">
        <f t="shared" si="49"/>
        <v>0.09</v>
      </c>
      <c r="S1048" s="6" t="str">
        <f t="shared" si="50"/>
        <v/>
      </c>
      <c r="T1048">
        <f>ROUND(INT(表1[[#This Row],[合同结束日期]]-表1[[#This Row],[合同起始日期]])/365,1)</f>
        <v>3</v>
      </c>
    </row>
    <row r="1049" spans="1:20">
      <c r="A1049" s="1">
        <v>41974</v>
      </c>
      <c r="B1049" t="s">
        <v>185</v>
      </c>
      <c r="C1049">
        <f t="shared" si="48"/>
        <v>0</v>
      </c>
      <c r="D1049" t="s">
        <v>355</v>
      </c>
      <c r="E1049" s="4">
        <v>43137.36</v>
      </c>
      <c r="F1049" s="4">
        <v>10801.594944</v>
      </c>
      <c r="G1049" s="3">
        <v>0.25040000000000001</v>
      </c>
      <c r="H1049" s="7">
        <v>1382.6076923076923</v>
      </c>
      <c r="I1049" s="4">
        <v>346.20496615384616</v>
      </c>
      <c r="J1049">
        <v>31.2</v>
      </c>
      <c r="K1049" t="s">
        <v>76</v>
      </c>
      <c r="L1049" t="s">
        <v>276</v>
      </c>
      <c r="M1049" t="s">
        <v>276</v>
      </c>
      <c r="N1049" s="2">
        <v>41858</v>
      </c>
      <c r="O1049" s="2">
        <v>42222</v>
      </c>
      <c r="P1049" t="s">
        <v>24</v>
      </c>
      <c r="Q1049" t="s">
        <v>28</v>
      </c>
      <c r="R1049" s="5" t="str">
        <f t="shared" si="49"/>
        <v>0.13</v>
      </c>
      <c r="S1049" s="6" t="str">
        <f t="shared" si="50"/>
        <v/>
      </c>
      <c r="T1049">
        <f>ROUND(INT(表1[[#This Row],[合同结束日期]]-表1[[#This Row],[合同起始日期]])/365,1)</f>
        <v>1</v>
      </c>
    </row>
    <row r="1050" spans="1:20">
      <c r="A1050" s="1">
        <v>41974</v>
      </c>
      <c r="B1050" t="s">
        <v>185</v>
      </c>
      <c r="C1050">
        <f t="shared" si="48"/>
        <v>0</v>
      </c>
      <c r="D1050" t="s">
        <v>349</v>
      </c>
      <c r="E1050" s="4">
        <v>48076.799999999996</v>
      </c>
      <c r="F1050" s="4">
        <v>7812.4800000000005</v>
      </c>
      <c r="G1050" s="3">
        <v>0.16250000000000003</v>
      </c>
      <c r="H1050" s="7">
        <v>3338.6666666666665</v>
      </c>
      <c r="I1050" s="4">
        <v>542.53333333333342</v>
      </c>
      <c r="J1050">
        <v>14.399999999999999</v>
      </c>
      <c r="K1050" t="s">
        <v>76</v>
      </c>
      <c r="L1050" t="s">
        <v>276</v>
      </c>
      <c r="M1050" t="s">
        <v>276</v>
      </c>
      <c r="N1050" s="2">
        <v>41907</v>
      </c>
      <c r="O1050" s="2">
        <v>42271</v>
      </c>
      <c r="P1050" t="s">
        <v>24</v>
      </c>
      <c r="Q1050" t="s">
        <v>25</v>
      </c>
      <c r="R1050" s="5" t="str">
        <f t="shared" si="49"/>
        <v>0.15</v>
      </c>
      <c r="S1050" s="6" t="str">
        <f t="shared" si="50"/>
        <v/>
      </c>
      <c r="T1050">
        <f>ROUND(INT(表1[[#This Row],[合同结束日期]]-表1[[#This Row],[合同起始日期]])/365,1)</f>
        <v>1</v>
      </c>
    </row>
    <row r="1051" spans="1:20">
      <c r="A1051" s="1">
        <v>41974</v>
      </c>
      <c r="B1051" t="s">
        <v>185</v>
      </c>
      <c r="C1051">
        <f t="shared" si="48"/>
        <v>0</v>
      </c>
      <c r="D1051" t="s">
        <v>350</v>
      </c>
      <c r="E1051" s="4">
        <v>53115.6</v>
      </c>
      <c r="F1051" s="4">
        <v>8567.5462800000005</v>
      </c>
      <c r="G1051" s="3">
        <v>0.16130000000000003</v>
      </c>
      <c r="H1051" s="7">
        <v>3688.5833333333335</v>
      </c>
      <c r="I1051" s="4">
        <v>594.96849166666675</v>
      </c>
      <c r="J1051">
        <v>14.399999999999999</v>
      </c>
      <c r="K1051" t="s">
        <v>76</v>
      </c>
      <c r="L1051" t="s">
        <v>276</v>
      </c>
      <c r="M1051" t="s">
        <v>276</v>
      </c>
      <c r="N1051" s="2">
        <v>41888</v>
      </c>
      <c r="O1051" s="2">
        <v>42252</v>
      </c>
      <c r="P1051" t="s">
        <v>24</v>
      </c>
      <c r="Q1051" t="s">
        <v>25</v>
      </c>
      <c r="R1051" s="5" t="str">
        <f t="shared" si="49"/>
        <v>0.15</v>
      </c>
      <c r="S1051" s="6" t="str">
        <f t="shared" si="50"/>
        <v/>
      </c>
      <c r="T1051">
        <f>ROUND(INT(表1[[#This Row],[合同结束日期]]-表1[[#This Row],[合同起始日期]])/365,1)</f>
        <v>1</v>
      </c>
    </row>
    <row r="1052" spans="1:20">
      <c r="A1052" s="1">
        <v>41974</v>
      </c>
      <c r="B1052" t="s">
        <v>185</v>
      </c>
      <c r="C1052">
        <f t="shared" si="48"/>
        <v>0</v>
      </c>
      <c r="D1052" t="s">
        <v>307</v>
      </c>
      <c r="E1052" s="4">
        <v>81789.599999999991</v>
      </c>
      <c r="F1052" s="4">
        <v>15793.571759999999</v>
      </c>
      <c r="G1052" s="3">
        <v>0.19309999999999999</v>
      </c>
      <c r="H1052" s="7">
        <v>1893.2777777777778</v>
      </c>
      <c r="I1052" s="4">
        <v>365.59193888888888</v>
      </c>
      <c r="J1052">
        <v>43.199999999999996</v>
      </c>
      <c r="K1052" t="s">
        <v>66</v>
      </c>
      <c r="L1052" t="s">
        <v>66</v>
      </c>
      <c r="M1052" t="s">
        <v>66</v>
      </c>
      <c r="N1052" s="2">
        <v>41635</v>
      </c>
      <c r="O1052" s="2">
        <v>42364</v>
      </c>
      <c r="P1052" t="s">
        <v>24</v>
      </c>
      <c r="Q1052" t="s">
        <v>366</v>
      </c>
      <c r="R1052" s="5" t="str">
        <f t="shared" si="49"/>
        <v>0.09</v>
      </c>
      <c r="S1052" s="6" t="str">
        <f t="shared" si="50"/>
        <v>0.,0.09,0.</v>
      </c>
      <c r="T1052">
        <f>ROUND(INT(表1[[#This Row],[合同结束日期]]-表1[[#This Row],[合同起始日期]])/365,1)</f>
        <v>2</v>
      </c>
    </row>
    <row r="1053" spans="1:20">
      <c r="A1053" s="1">
        <v>41974</v>
      </c>
      <c r="B1053" t="s">
        <v>185</v>
      </c>
      <c r="C1053">
        <f t="shared" si="48"/>
        <v>0</v>
      </c>
      <c r="D1053" t="s">
        <v>314</v>
      </c>
      <c r="E1053" s="4">
        <v>53863.32</v>
      </c>
      <c r="F1053" s="4">
        <v>6598.256699999999</v>
      </c>
      <c r="G1053" s="3">
        <v>0.12249999999999998</v>
      </c>
      <c r="H1053" s="7">
        <v>2992.4066666666668</v>
      </c>
      <c r="I1053" s="4">
        <v>366.56981666666661</v>
      </c>
      <c r="J1053">
        <v>18</v>
      </c>
      <c r="K1053" t="s">
        <v>76</v>
      </c>
      <c r="L1053" t="s">
        <v>276</v>
      </c>
      <c r="M1053" t="s">
        <v>276</v>
      </c>
      <c r="N1053" s="2">
        <v>41727</v>
      </c>
      <c r="O1053" s="2">
        <v>42091</v>
      </c>
      <c r="P1053" t="s">
        <v>24</v>
      </c>
      <c r="Q1053" t="s">
        <v>42</v>
      </c>
      <c r="R1053" s="5" t="str">
        <f t="shared" si="49"/>
        <v>0.08</v>
      </c>
      <c r="S1053" s="6" t="str">
        <f t="shared" si="50"/>
        <v/>
      </c>
      <c r="T1053">
        <f>ROUND(INT(表1[[#This Row],[合同结束日期]]-表1[[#This Row],[合同起始日期]])/365,1)</f>
        <v>1</v>
      </c>
    </row>
    <row r="1054" spans="1:20">
      <c r="A1054" s="1">
        <v>41974</v>
      </c>
      <c r="B1054" t="s">
        <v>185</v>
      </c>
      <c r="C1054">
        <f t="shared" si="48"/>
        <v>0</v>
      </c>
      <c r="D1054" t="s">
        <v>343</v>
      </c>
      <c r="E1054" s="4">
        <v>36729.599999999999</v>
      </c>
      <c r="F1054" s="4">
        <v>6475.4284799999996</v>
      </c>
      <c r="G1054" s="3">
        <v>0.17629999999999998</v>
      </c>
      <c r="H1054" s="7">
        <v>3826</v>
      </c>
      <c r="I1054" s="4">
        <v>674.52379999999994</v>
      </c>
      <c r="J1054">
        <v>9.6</v>
      </c>
      <c r="K1054" t="s">
        <v>76</v>
      </c>
      <c r="L1054" t="s">
        <v>276</v>
      </c>
      <c r="M1054" t="s">
        <v>276</v>
      </c>
      <c r="N1054" s="2">
        <v>41876</v>
      </c>
      <c r="O1054" s="2">
        <v>42240</v>
      </c>
      <c r="P1054" t="s">
        <v>24</v>
      </c>
      <c r="Q1054" t="s">
        <v>59</v>
      </c>
      <c r="R1054" s="5" t="str">
        <f t="shared" si="49"/>
        <v>0.16</v>
      </c>
      <c r="S1054" s="6" t="str">
        <f t="shared" si="50"/>
        <v/>
      </c>
      <c r="T1054">
        <f>ROUND(INT(表1[[#This Row],[合同结束日期]]-表1[[#This Row],[合同起始日期]])/365,1)</f>
        <v>1</v>
      </c>
    </row>
    <row r="1055" spans="1:20">
      <c r="A1055" s="1">
        <v>41974</v>
      </c>
      <c r="B1055" t="s">
        <v>185</v>
      </c>
      <c r="C1055">
        <f t="shared" si="48"/>
        <v>0</v>
      </c>
      <c r="D1055" t="s">
        <v>287</v>
      </c>
      <c r="E1055" s="4">
        <v>18788.399999999998</v>
      </c>
      <c r="F1055" s="4">
        <v>6600.36492</v>
      </c>
      <c r="G1055" s="3">
        <v>0.35130000000000006</v>
      </c>
      <c r="H1055" s="7">
        <v>1043.8</v>
      </c>
      <c r="I1055" s="4">
        <v>366.68693999999999</v>
      </c>
      <c r="J1055">
        <v>18</v>
      </c>
      <c r="K1055" t="s">
        <v>11</v>
      </c>
      <c r="L1055" t="s">
        <v>12</v>
      </c>
      <c r="M1055" t="s">
        <v>288</v>
      </c>
      <c r="N1055" s="2">
        <v>41522</v>
      </c>
      <c r="O1055" s="2">
        <v>42251</v>
      </c>
      <c r="P1055" t="s">
        <v>24</v>
      </c>
      <c r="Q1055" t="s">
        <v>59</v>
      </c>
      <c r="R1055" s="5" t="str">
        <f t="shared" si="49"/>
        <v>0.16</v>
      </c>
      <c r="S1055" s="6" t="str">
        <f t="shared" si="50"/>
        <v/>
      </c>
      <c r="T1055">
        <f>ROUND(INT(表1[[#This Row],[合同结束日期]]-表1[[#This Row],[合同起始日期]])/365,1)</f>
        <v>2</v>
      </c>
    </row>
    <row r="1056" spans="1:20">
      <c r="A1056" s="1">
        <v>41974</v>
      </c>
      <c r="B1056" t="s">
        <v>185</v>
      </c>
      <c r="C1056">
        <f t="shared" si="48"/>
        <v>0</v>
      </c>
      <c r="D1056" t="s">
        <v>334</v>
      </c>
      <c r="E1056" s="4">
        <v>20169.599999999999</v>
      </c>
      <c r="F1056" s="4">
        <v>5399.4019199999993</v>
      </c>
      <c r="G1056" s="3">
        <v>0.26769999999999999</v>
      </c>
      <c r="H1056" s="7">
        <v>1680.8</v>
      </c>
      <c r="I1056" s="4">
        <v>449.95015999999993</v>
      </c>
      <c r="J1056">
        <v>12</v>
      </c>
      <c r="K1056" t="s">
        <v>60</v>
      </c>
      <c r="L1056" t="s">
        <v>61</v>
      </c>
      <c r="M1056" t="s">
        <v>197</v>
      </c>
      <c r="N1056" s="2">
        <v>41810</v>
      </c>
      <c r="O1056" s="2">
        <v>42174</v>
      </c>
      <c r="P1056" t="s">
        <v>24</v>
      </c>
      <c r="Q1056" t="s">
        <v>30</v>
      </c>
      <c r="R1056" s="5" t="str">
        <f t="shared" si="49"/>
        <v>0.18</v>
      </c>
      <c r="S1056" s="6" t="str">
        <f t="shared" si="50"/>
        <v/>
      </c>
      <c r="T1056">
        <f>ROUND(INT(表1[[#This Row],[合同结束日期]]-表1[[#This Row],[合同起始日期]])/365,1)</f>
        <v>1</v>
      </c>
    </row>
    <row r="1057" spans="1:20">
      <c r="A1057" s="1">
        <v>41974</v>
      </c>
      <c r="B1057" t="s">
        <v>185</v>
      </c>
      <c r="C1057">
        <f t="shared" si="48"/>
        <v>0</v>
      </c>
      <c r="D1057" t="s">
        <v>344</v>
      </c>
      <c r="E1057" s="4">
        <v>67089.599999999991</v>
      </c>
      <c r="F1057" s="4">
        <v>10660.537440000002</v>
      </c>
      <c r="G1057" s="3">
        <v>0.15890000000000004</v>
      </c>
      <c r="H1057" s="7">
        <v>6988.4999999999991</v>
      </c>
      <c r="I1057" s="4">
        <v>1110.4726500000002</v>
      </c>
      <c r="J1057">
        <v>9.6</v>
      </c>
      <c r="K1057" t="s">
        <v>44</v>
      </c>
      <c r="L1057" t="s">
        <v>46</v>
      </c>
      <c r="M1057" t="s">
        <v>187</v>
      </c>
      <c r="N1057" s="2">
        <v>41864</v>
      </c>
      <c r="O1057" s="2">
        <v>42228</v>
      </c>
      <c r="P1057" t="s">
        <v>24</v>
      </c>
      <c r="Q1057" t="s">
        <v>25</v>
      </c>
      <c r="R1057" s="5" t="str">
        <f t="shared" si="49"/>
        <v>0.15</v>
      </c>
      <c r="S1057" s="6" t="str">
        <f t="shared" si="50"/>
        <v/>
      </c>
      <c r="T1057">
        <f>ROUND(INT(表1[[#This Row],[合同结束日期]]-表1[[#This Row],[合同起始日期]])/365,1)</f>
        <v>1</v>
      </c>
    </row>
    <row r="1058" spans="1:20">
      <c r="A1058" s="1">
        <v>42005</v>
      </c>
      <c r="B1058" t="s">
        <v>185</v>
      </c>
      <c r="C1058">
        <f t="shared" si="48"/>
        <v>0</v>
      </c>
      <c r="D1058" t="s">
        <v>186</v>
      </c>
      <c r="E1058" s="4">
        <v>249147.59999999998</v>
      </c>
      <c r="F1058" s="4">
        <v>38867.025599999994</v>
      </c>
      <c r="G1058" s="3">
        <v>0.156</v>
      </c>
      <c r="H1058" s="7">
        <v>8304.92</v>
      </c>
      <c r="I1058" s="4">
        <v>1295.5675199999998</v>
      </c>
      <c r="J1058">
        <v>30</v>
      </c>
      <c r="K1058" t="s">
        <v>44</v>
      </c>
      <c r="L1058" t="s">
        <v>46</v>
      </c>
      <c r="M1058" t="s">
        <v>187</v>
      </c>
      <c r="N1058" s="2">
        <v>41327</v>
      </c>
      <c r="O1058" s="2">
        <v>42133</v>
      </c>
      <c r="P1058" t="s">
        <v>24</v>
      </c>
      <c r="Q1058" t="s">
        <v>25</v>
      </c>
      <c r="R1058" s="5" t="str">
        <f t="shared" si="49"/>
        <v>0.15</v>
      </c>
      <c r="S1058" s="6" t="str">
        <f t="shared" si="50"/>
        <v/>
      </c>
      <c r="T1058">
        <f>ROUND(INT(表1[[#This Row],[合同结束日期]]-表1[[#This Row],[合同起始日期]])/365,1)</f>
        <v>2.2000000000000002</v>
      </c>
    </row>
    <row r="1059" spans="1:20">
      <c r="A1059" s="1">
        <v>42005</v>
      </c>
      <c r="B1059" t="s">
        <v>185</v>
      </c>
      <c r="C1059">
        <f t="shared" si="48"/>
        <v>0</v>
      </c>
      <c r="D1059" t="s">
        <v>188</v>
      </c>
      <c r="E1059" s="4">
        <v>70838.399999999994</v>
      </c>
      <c r="F1059" s="4">
        <v>13466.37984</v>
      </c>
      <c r="G1059" s="3">
        <v>0.19010000000000002</v>
      </c>
      <c r="H1059" s="7">
        <v>1157.4901960784314</v>
      </c>
      <c r="I1059" s="4">
        <v>220.03888627450982</v>
      </c>
      <c r="J1059">
        <v>61.199999999999996</v>
      </c>
      <c r="K1059" t="s">
        <v>44</v>
      </c>
      <c r="L1059" t="s">
        <v>46</v>
      </c>
      <c r="M1059" t="s">
        <v>187</v>
      </c>
      <c r="N1059" s="2">
        <v>41337</v>
      </c>
      <c r="O1059" s="2">
        <v>42499</v>
      </c>
      <c r="P1059" t="s">
        <v>24</v>
      </c>
      <c r="Q1059" t="s">
        <v>65</v>
      </c>
      <c r="R1059" s="5" t="str">
        <f t="shared" si="49"/>
        <v>0.12</v>
      </c>
      <c r="S1059" s="6" t="str">
        <f t="shared" si="50"/>
        <v/>
      </c>
      <c r="T1059">
        <f>ROUND(INT(表1[[#This Row],[合同结束日期]]-表1[[#This Row],[合同起始日期]])/365,1)</f>
        <v>3.2</v>
      </c>
    </row>
    <row r="1060" spans="1:20">
      <c r="A1060" s="1">
        <v>42005</v>
      </c>
      <c r="B1060" t="s">
        <v>185</v>
      </c>
      <c r="C1060">
        <f t="shared" si="48"/>
        <v>0</v>
      </c>
      <c r="D1060" t="s">
        <v>189</v>
      </c>
      <c r="E1060" s="4">
        <v>125862</v>
      </c>
      <c r="F1060" s="4">
        <v>22466.367000000002</v>
      </c>
      <c r="G1060" s="3">
        <v>0.17850000000000002</v>
      </c>
      <c r="H1060" s="7">
        <v>1456.7361111111113</v>
      </c>
      <c r="I1060" s="4">
        <v>260.0273958333334</v>
      </c>
      <c r="J1060">
        <v>86.399999999999991</v>
      </c>
      <c r="K1060" t="s">
        <v>44</v>
      </c>
      <c r="L1060" t="s">
        <v>46</v>
      </c>
      <c r="M1060" t="s">
        <v>187</v>
      </c>
      <c r="N1060" s="2">
        <v>41298</v>
      </c>
      <c r="O1060" s="2">
        <v>42499</v>
      </c>
      <c r="P1060" t="s">
        <v>24</v>
      </c>
      <c r="Q1060" t="s">
        <v>28</v>
      </c>
      <c r="R1060" s="5" t="str">
        <f t="shared" si="49"/>
        <v>0.13</v>
      </c>
      <c r="S1060" s="6" t="str">
        <f t="shared" si="50"/>
        <v/>
      </c>
      <c r="T1060">
        <f>ROUND(INT(表1[[#This Row],[合同结束日期]]-表1[[#This Row],[合同起始日期]])/365,1)</f>
        <v>3.3</v>
      </c>
    </row>
    <row r="1061" spans="1:20">
      <c r="A1061" s="1">
        <v>42005</v>
      </c>
      <c r="B1061" t="s">
        <v>185</v>
      </c>
      <c r="C1061">
        <f t="shared" si="48"/>
        <v>0</v>
      </c>
      <c r="D1061" t="s">
        <v>190</v>
      </c>
      <c r="E1061" s="4">
        <v>90940.800000000003</v>
      </c>
      <c r="F1061" s="4">
        <v>28509.9408</v>
      </c>
      <c r="G1061" s="3">
        <v>0.3135</v>
      </c>
      <c r="H1061" s="7">
        <v>1052.5555555555557</v>
      </c>
      <c r="I1061" s="4">
        <v>329.9761666666667</v>
      </c>
      <c r="J1061">
        <v>86.399999999999991</v>
      </c>
      <c r="K1061" t="s">
        <v>44</v>
      </c>
      <c r="L1061" t="s">
        <v>46</v>
      </c>
      <c r="M1061" t="s">
        <v>45</v>
      </c>
      <c r="N1061" s="2">
        <v>41282</v>
      </c>
      <c r="O1061" s="2">
        <v>43229</v>
      </c>
      <c r="P1061" t="s">
        <v>24</v>
      </c>
      <c r="Q1061" t="s">
        <v>59</v>
      </c>
      <c r="R1061" s="5" t="str">
        <f t="shared" si="49"/>
        <v>0.16</v>
      </c>
      <c r="S1061" s="6" t="str">
        <f t="shared" si="50"/>
        <v/>
      </c>
      <c r="T1061">
        <f>ROUND(INT(表1[[#This Row],[合同结束日期]]-表1[[#This Row],[合同起始日期]])/365,1)</f>
        <v>5.3</v>
      </c>
    </row>
    <row r="1062" spans="1:20">
      <c r="A1062" s="1">
        <v>42005</v>
      </c>
      <c r="B1062" t="s">
        <v>185</v>
      </c>
      <c r="C1062">
        <f t="shared" si="48"/>
        <v>0</v>
      </c>
      <c r="D1062" t="s">
        <v>250</v>
      </c>
      <c r="E1062" s="4">
        <v>132900</v>
      </c>
      <c r="F1062" s="4">
        <v>32600.370000000003</v>
      </c>
      <c r="G1062" s="3">
        <v>0.24530000000000002</v>
      </c>
      <c r="H1062" s="7">
        <v>774.47552447552448</v>
      </c>
      <c r="I1062" s="4">
        <v>189.97884615384618</v>
      </c>
      <c r="J1062">
        <v>171.6</v>
      </c>
      <c r="K1062" t="s">
        <v>60</v>
      </c>
      <c r="L1062" t="s">
        <v>116</v>
      </c>
      <c r="M1062" t="s">
        <v>251</v>
      </c>
      <c r="N1062" s="2">
        <v>41423</v>
      </c>
      <c r="O1062" s="2">
        <v>42182</v>
      </c>
      <c r="P1062" t="s">
        <v>24</v>
      </c>
      <c r="Q1062" t="s">
        <v>83</v>
      </c>
      <c r="R1062" s="5" t="str">
        <f t="shared" si="49"/>
        <v>0.14</v>
      </c>
      <c r="S1062" s="6" t="str">
        <f t="shared" si="50"/>
        <v/>
      </c>
      <c r="T1062">
        <f>ROUND(INT(表1[[#This Row],[合同结束日期]]-表1[[#This Row],[合同起始日期]])/365,1)</f>
        <v>2.1</v>
      </c>
    </row>
    <row r="1063" spans="1:20">
      <c r="A1063" s="1">
        <v>42005</v>
      </c>
      <c r="B1063" t="s">
        <v>185</v>
      </c>
      <c r="C1063">
        <f t="shared" si="48"/>
        <v>0</v>
      </c>
      <c r="D1063" t="s">
        <v>252</v>
      </c>
      <c r="E1063" s="4">
        <v>150849.29999999999</v>
      </c>
      <c r="F1063" s="4">
        <v>34061.771939999999</v>
      </c>
      <c r="G1063" s="3">
        <v>0.2258</v>
      </c>
      <c r="H1063" s="7">
        <v>730.85901162790685</v>
      </c>
      <c r="I1063" s="4">
        <v>165.02796482558139</v>
      </c>
      <c r="J1063">
        <v>206.4</v>
      </c>
      <c r="K1063" t="s">
        <v>44</v>
      </c>
      <c r="L1063" t="s">
        <v>46</v>
      </c>
      <c r="M1063" t="s">
        <v>45</v>
      </c>
      <c r="N1063" s="2">
        <v>41409</v>
      </c>
      <c r="O1063" s="2">
        <v>42929</v>
      </c>
      <c r="P1063" t="s">
        <v>24</v>
      </c>
      <c r="Q1063" t="s">
        <v>19</v>
      </c>
      <c r="R1063" s="5" t="str">
        <f t="shared" si="49"/>
        <v>0.1</v>
      </c>
      <c r="S1063" s="6" t="str">
        <f t="shared" si="50"/>
        <v/>
      </c>
      <c r="T1063">
        <f>ROUND(INT(表1[[#This Row],[合同结束日期]]-表1[[#This Row],[合同起始日期]])/365,1)</f>
        <v>4.2</v>
      </c>
    </row>
    <row r="1064" spans="1:20">
      <c r="A1064" s="1">
        <v>42005</v>
      </c>
      <c r="B1064" t="s">
        <v>185</v>
      </c>
      <c r="C1064">
        <f t="shared" si="48"/>
        <v>0</v>
      </c>
      <c r="D1064" t="s">
        <v>281</v>
      </c>
      <c r="E1064" s="4">
        <v>254071.19999999998</v>
      </c>
      <c r="F1064" s="4">
        <v>54295.015439999996</v>
      </c>
      <c r="G1064" s="3">
        <v>0.2137</v>
      </c>
      <c r="H1064" s="7">
        <v>1169.756906077348</v>
      </c>
      <c r="I1064" s="4">
        <v>249.97705082872926</v>
      </c>
      <c r="J1064">
        <v>217.2</v>
      </c>
      <c r="K1064" t="s">
        <v>60</v>
      </c>
      <c r="L1064" t="s">
        <v>116</v>
      </c>
      <c r="M1064" t="s">
        <v>145</v>
      </c>
      <c r="N1064" s="2">
        <v>41456</v>
      </c>
      <c r="O1064" s="2">
        <v>42245</v>
      </c>
      <c r="P1064" t="s">
        <v>24</v>
      </c>
      <c r="Q1064" t="s">
        <v>83</v>
      </c>
      <c r="R1064" s="5" t="str">
        <f t="shared" si="49"/>
        <v>0.14</v>
      </c>
      <c r="S1064" s="6" t="str">
        <f t="shared" si="50"/>
        <v/>
      </c>
      <c r="T1064">
        <f>ROUND(INT(表1[[#This Row],[合同结束日期]]-表1[[#This Row],[合同起始日期]])/365,1)</f>
        <v>2.2000000000000002</v>
      </c>
    </row>
    <row r="1065" spans="1:20">
      <c r="A1065" s="1">
        <v>42005</v>
      </c>
      <c r="B1065" t="s">
        <v>185</v>
      </c>
      <c r="C1065">
        <f t="shared" si="48"/>
        <v>0</v>
      </c>
      <c r="D1065" t="s">
        <v>253</v>
      </c>
      <c r="E1065" s="4">
        <v>92445</v>
      </c>
      <c r="F1065" s="4">
        <v>30719.4735</v>
      </c>
      <c r="G1065" s="3">
        <v>0.33229999999999998</v>
      </c>
      <c r="H1065" s="7">
        <v>601.85546875</v>
      </c>
      <c r="I1065" s="4">
        <v>199.99657226562502</v>
      </c>
      <c r="J1065">
        <v>153.6</v>
      </c>
      <c r="K1065" t="s">
        <v>60</v>
      </c>
      <c r="L1065" t="s">
        <v>116</v>
      </c>
      <c r="M1065" t="s">
        <v>145</v>
      </c>
      <c r="N1065" s="2">
        <v>41456</v>
      </c>
      <c r="O1065" s="2">
        <v>42231</v>
      </c>
      <c r="P1065" t="s">
        <v>18</v>
      </c>
      <c r="Q1065" t="s">
        <v>25</v>
      </c>
      <c r="R1065" s="5" t="str">
        <f t="shared" si="49"/>
        <v>0.15</v>
      </c>
      <c r="S1065" s="6" t="str">
        <f t="shared" si="50"/>
        <v/>
      </c>
      <c r="T1065">
        <f>ROUND(INT(表1[[#This Row],[合同结束日期]]-表1[[#This Row],[合同起始日期]])/365,1)</f>
        <v>2.1</v>
      </c>
    </row>
    <row r="1066" spans="1:20">
      <c r="A1066" s="1">
        <v>42005</v>
      </c>
      <c r="B1066" t="s">
        <v>185</v>
      </c>
      <c r="C1066">
        <f t="shared" si="48"/>
        <v>0</v>
      </c>
      <c r="D1066" t="s">
        <v>361</v>
      </c>
      <c r="E1066" s="4">
        <v>72188.399999999994</v>
      </c>
      <c r="F1066" s="4">
        <v>16199.07696</v>
      </c>
      <c r="G1066" s="3">
        <v>0.22440000000000002</v>
      </c>
      <c r="H1066" s="7">
        <v>2005.2333333333331</v>
      </c>
      <c r="I1066" s="4">
        <v>449.97435999999999</v>
      </c>
      <c r="J1066">
        <v>36</v>
      </c>
      <c r="K1066" t="s">
        <v>76</v>
      </c>
      <c r="L1066" t="s">
        <v>276</v>
      </c>
      <c r="M1066" t="s">
        <v>276</v>
      </c>
      <c r="N1066" s="2">
        <v>41943</v>
      </c>
      <c r="O1066" s="2">
        <v>42673</v>
      </c>
      <c r="P1066" t="s">
        <v>24</v>
      </c>
      <c r="Q1066" t="s">
        <v>25</v>
      </c>
      <c r="R1066" s="5" t="str">
        <f t="shared" si="49"/>
        <v>0.15</v>
      </c>
      <c r="S1066" s="6" t="str">
        <f t="shared" si="50"/>
        <v/>
      </c>
      <c r="T1066">
        <f>ROUND(INT(表1[[#This Row],[合同结束日期]]-表1[[#This Row],[合同起始日期]])/365,1)</f>
        <v>2</v>
      </c>
    </row>
    <row r="1067" spans="1:20">
      <c r="A1067" s="1">
        <v>42005</v>
      </c>
      <c r="B1067" t="s">
        <v>185</v>
      </c>
      <c r="C1067">
        <f t="shared" si="48"/>
        <v>0</v>
      </c>
      <c r="D1067" t="s">
        <v>363</v>
      </c>
      <c r="E1067" s="4">
        <v>62063.399999999994</v>
      </c>
      <c r="F1067" s="4">
        <v>16198.547399999999</v>
      </c>
      <c r="G1067" s="3">
        <v>0.26100000000000001</v>
      </c>
      <c r="H1067" s="7">
        <v>1723.9833333333331</v>
      </c>
      <c r="I1067" s="4">
        <v>449.95965000000001</v>
      </c>
      <c r="J1067">
        <v>36</v>
      </c>
      <c r="K1067" t="s">
        <v>76</v>
      </c>
      <c r="L1067" t="s">
        <v>276</v>
      </c>
      <c r="M1067" t="s">
        <v>276</v>
      </c>
      <c r="N1067" s="2">
        <v>41942</v>
      </c>
      <c r="O1067" s="2">
        <v>42672</v>
      </c>
      <c r="P1067" t="s">
        <v>24</v>
      </c>
      <c r="Q1067" t="s">
        <v>25</v>
      </c>
      <c r="R1067" s="5" t="str">
        <f t="shared" si="49"/>
        <v>0.15</v>
      </c>
      <c r="S1067" s="6" t="str">
        <f t="shared" si="50"/>
        <v/>
      </c>
      <c r="T1067">
        <f>ROUND(INT(表1[[#This Row],[合同结束日期]]-表1[[#This Row],[合同起始日期]])/365,1)</f>
        <v>2</v>
      </c>
    </row>
    <row r="1068" spans="1:20">
      <c r="A1068" s="1">
        <v>42005</v>
      </c>
      <c r="B1068" t="s">
        <v>185</v>
      </c>
      <c r="C1068">
        <f t="shared" si="48"/>
        <v>0</v>
      </c>
      <c r="D1068" t="s">
        <v>192</v>
      </c>
      <c r="E1068" s="4">
        <v>166726.29599999997</v>
      </c>
      <c r="F1068" s="4">
        <v>34195.563309600002</v>
      </c>
      <c r="G1068" s="3">
        <v>0.20510000000000003</v>
      </c>
      <c r="H1068" s="7">
        <v>1462.5113684210523</v>
      </c>
      <c r="I1068" s="4">
        <v>299.96108166315793</v>
      </c>
      <c r="J1068">
        <v>114</v>
      </c>
      <c r="K1068" t="s">
        <v>11</v>
      </c>
      <c r="L1068" t="s">
        <v>12</v>
      </c>
      <c r="M1068" t="s">
        <v>193</v>
      </c>
      <c r="N1068" s="2">
        <v>41358</v>
      </c>
      <c r="O1068" s="2">
        <v>42133</v>
      </c>
      <c r="P1068" t="s">
        <v>24</v>
      </c>
      <c r="Q1068" t="s">
        <v>59</v>
      </c>
      <c r="R1068" s="5" t="str">
        <f t="shared" si="49"/>
        <v>0.16</v>
      </c>
      <c r="S1068" s="6" t="str">
        <f t="shared" si="50"/>
        <v/>
      </c>
      <c r="T1068">
        <f>ROUND(INT(表1[[#This Row],[合同结束日期]]-表1[[#This Row],[合同起始日期]])/365,1)</f>
        <v>2.1</v>
      </c>
    </row>
    <row r="1069" spans="1:20">
      <c r="A1069" s="1">
        <v>42005</v>
      </c>
      <c r="B1069" t="s">
        <v>185</v>
      </c>
      <c r="C1069">
        <f t="shared" si="48"/>
        <v>0</v>
      </c>
      <c r="D1069" t="s">
        <v>194</v>
      </c>
      <c r="E1069" s="4">
        <v>655438.79999999993</v>
      </c>
      <c r="F1069" s="4">
        <v>46077.34764</v>
      </c>
      <c r="G1069" s="3">
        <v>7.0300000000000001E-2</v>
      </c>
      <c r="H1069" s="7">
        <v>4551.6583333333328</v>
      </c>
      <c r="I1069" s="4">
        <v>319.98158083333334</v>
      </c>
      <c r="J1069">
        <v>144</v>
      </c>
      <c r="K1069" t="s">
        <v>66</v>
      </c>
      <c r="L1069" t="s">
        <v>66</v>
      </c>
      <c r="M1069" t="s">
        <v>66</v>
      </c>
      <c r="N1069" s="2">
        <v>41347</v>
      </c>
      <c r="O1069" s="2">
        <v>42133</v>
      </c>
      <c r="P1069" t="s">
        <v>24</v>
      </c>
      <c r="Q1069" t="s">
        <v>195</v>
      </c>
      <c r="R1069" s="5" t="str">
        <f t="shared" si="49"/>
        <v>0.09</v>
      </c>
      <c r="S1069" s="6" t="str">
        <f t="shared" si="50"/>
        <v>0.</v>
      </c>
      <c r="T1069">
        <f>ROUND(INT(表1[[#This Row],[合同结束日期]]-表1[[#This Row],[合同起始日期]])/365,1)</f>
        <v>2.2000000000000002</v>
      </c>
    </row>
    <row r="1070" spans="1:20">
      <c r="A1070" s="1">
        <v>42005</v>
      </c>
      <c r="B1070" t="s">
        <v>185</v>
      </c>
      <c r="C1070">
        <f t="shared" si="48"/>
        <v>0</v>
      </c>
      <c r="D1070" t="s">
        <v>196</v>
      </c>
      <c r="E1070" s="4">
        <v>361202.45999999996</v>
      </c>
      <c r="F1070" s="4">
        <v>58189.716305999995</v>
      </c>
      <c r="G1070" s="3">
        <v>0.16109999999999999</v>
      </c>
      <c r="H1070" s="7">
        <v>1609.6366310160427</v>
      </c>
      <c r="I1070" s="4">
        <v>259.31246125668446</v>
      </c>
      <c r="J1070">
        <v>224.4</v>
      </c>
      <c r="K1070" t="s">
        <v>60</v>
      </c>
      <c r="L1070" t="s">
        <v>61</v>
      </c>
      <c r="M1070" t="s">
        <v>197</v>
      </c>
      <c r="N1070" s="2">
        <v>41284</v>
      </c>
      <c r="O1070" s="2">
        <v>42499</v>
      </c>
      <c r="P1070" t="s">
        <v>24</v>
      </c>
      <c r="Q1070" t="s">
        <v>28</v>
      </c>
      <c r="R1070" s="5" t="str">
        <f t="shared" si="49"/>
        <v>0.13</v>
      </c>
      <c r="S1070" s="6" t="str">
        <f t="shared" si="50"/>
        <v/>
      </c>
      <c r="T1070">
        <f>ROUND(INT(表1[[#This Row],[合同结束日期]]-表1[[#This Row],[合同起始日期]])/365,1)</f>
        <v>3.3</v>
      </c>
    </row>
    <row r="1071" spans="1:20">
      <c r="A1071" s="1">
        <v>42005</v>
      </c>
      <c r="B1071" t="s">
        <v>185</v>
      </c>
      <c r="C1071">
        <f t="shared" si="48"/>
        <v>0</v>
      </c>
      <c r="D1071" t="s">
        <v>198</v>
      </c>
      <c r="E1071" s="4">
        <v>33066</v>
      </c>
      <c r="F1071" s="4">
        <v>19138.600799999997</v>
      </c>
      <c r="G1071" s="3">
        <v>0.57879999999999987</v>
      </c>
      <c r="H1071" s="7">
        <v>501</v>
      </c>
      <c r="I1071" s="4">
        <v>289.97879999999992</v>
      </c>
      <c r="J1071">
        <v>66</v>
      </c>
      <c r="K1071" t="s">
        <v>66</v>
      </c>
      <c r="L1071" t="s">
        <v>66</v>
      </c>
      <c r="M1071" t="s">
        <v>66</v>
      </c>
      <c r="N1071" s="2">
        <v>41283</v>
      </c>
      <c r="O1071" s="2">
        <v>42133</v>
      </c>
      <c r="P1071" t="s">
        <v>24</v>
      </c>
      <c r="Q1071" t="s">
        <v>25</v>
      </c>
      <c r="R1071" s="5" t="str">
        <f t="shared" si="49"/>
        <v>0.15</v>
      </c>
      <c r="S1071" s="6" t="str">
        <f t="shared" si="50"/>
        <v/>
      </c>
      <c r="T1071">
        <f>ROUND(INT(表1[[#This Row],[合同结束日期]]-表1[[#This Row],[合同起始日期]])/365,1)</f>
        <v>2.2999999999999998</v>
      </c>
    </row>
    <row r="1072" spans="1:20">
      <c r="A1072" s="1">
        <v>42005</v>
      </c>
      <c r="B1072" t="s">
        <v>185</v>
      </c>
      <c r="C1072">
        <f t="shared" si="48"/>
        <v>0</v>
      </c>
      <c r="D1072" t="s">
        <v>199</v>
      </c>
      <c r="E1072" s="4">
        <v>261286.32</v>
      </c>
      <c r="F1072" s="4">
        <v>19439.702208000002</v>
      </c>
      <c r="G1072" s="3">
        <v>7.4400000000000008E-2</v>
      </c>
      <c r="H1072" s="7">
        <v>4032.1962962962966</v>
      </c>
      <c r="I1072" s="4">
        <v>299.99540444444449</v>
      </c>
      <c r="J1072">
        <v>64.8</v>
      </c>
      <c r="K1072" t="s">
        <v>44</v>
      </c>
      <c r="L1072" t="s">
        <v>46</v>
      </c>
      <c r="M1072" t="s">
        <v>187</v>
      </c>
      <c r="N1072" s="2">
        <v>41332</v>
      </c>
      <c r="O1072" s="2">
        <v>42499</v>
      </c>
      <c r="P1072" t="s">
        <v>14</v>
      </c>
      <c r="Q1072" t="s">
        <v>37</v>
      </c>
      <c r="R1072" s="5" t="str">
        <f t="shared" si="49"/>
        <v>0.</v>
      </c>
      <c r="S1072" s="6" t="str">
        <f t="shared" si="50"/>
        <v/>
      </c>
      <c r="T1072">
        <f>ROUND(INT(表1[[#This Row],[合同结束日期]]-表1[[#This Row],[合同起始日期]])/365,1)</f>
        <v>3.2</v>
      </c>
    </row>
    <row r="1073" spans="1:20">
      <c r="A1073" s="1">
        <v>42005</v>
      </c>
      <c r="B1073" t="s">
        <v>185</v>
      </c>
      <c r="C1073">
        <f t="shared" si="48"/>
        <v>0</v>
      </c>
      <c r="D1073" t="s">
        <v>200</v>
      </c>
      <c r="E1073" s="4">
        <v>128462.00399999999</v>
      </c>
      <c r="F1073" s="4">
        <v>21671.540074799999</v>
      </c>
      <c r="G1073" s="3">
        <v>0.16870000000000002</v>
      </c>
      <c r="H1073" s="7">
        <v>2676.2917499999999</v>
      </c>
      <c r="I1073" s="4">
        <v>451.49041822499998</v>
      </c>
      <c r="J1073">
        <v>48</v>
      </c>
      <c r="K1073" t="s">
        <v>44</v>
      </c>
      <c r="L1073" t="s">
        <v>46</v>
      </c>
      <c r="M1073" t="s">
        <v>187</v>
      </c>
      <c r="N1073" s="2">
        <v>41281</v>
      </c>
      <c r="O1073" s="2">
        <v>42133</v>
      </c>
      <c r="P1073" t="s">
        <v>24</v>
      </c>
      <c r="Q1073" t="s">
        <v>25</v>
      </c>
      <c r="R1073" s="5" t="str">
        <f t="shared" si="49"/>
        <v>0.15</v>
      </c>
      <c r="S1073" s="6" t="str">
        <f t="shared" si="50"/>
        <v/>
      </c>
      <c r="T1073">
        <f>ROUND(INT(表1[[#This Row],[合同结束日期]]-表1[[#This Row],[合同起始日期]])/365,1)</f>
        <v>2.2999999999999998</v>
      </c>
    </row>
    <row r="1074" spans="1:20">
      <c r="A1074" s="1">
        <v>42005</v>
      </c>
      <c r="B1074" t="s">
        <v>185</v>
      </c>
      <c r="C1074">
        <f t="shared" si="48"/>
        <v>0</v>
      </c>
      <c r="D1074" t="s">
        <v>201</v>
      </c>
      <c r="E1074" s="4">
        <v>292528.8</v>
      </c>
      <c r="F1074" s="4">
        <v>34693.915679999998</v>
      </c>
      <c r="G1074" s="3">
        <v>0.1186</v>
      </c>
      <c r="H1074" s="7">
        <v>1614.3973509933776</v>
      </c>
      <c r="I1074" s="4">
        <v>191.46752582781457</v>
      </c>
      <c r="J1074">
        <v>181.2</v>
      </c>
      <c r="K1074" t="s">
        <v>44</v>
      </c>
      <c r="L1074" t="s">
        <v>72</v>
      </c>
      <c r="M1074" t="s">
        <v>71</v>
      </c>
      <c r="N1074" s="2">
        <v>41329</v>
      </c>
      <c r="O1074" s="2">
        <v>43229</v>
      </c>
      <c r="P1074" t="s">
        <v>24</v>
      </c>
      <c r="Q1074" t="s">
        <v>19</v>
      </c>
      <c r="R1074" s="5" t="str">
        <f t="shared" si="49"/>
        <v>0.1</v>
      </c>
      <c r="S1074" s="6" t="str">
        <f t="shared" si="50"/>
        <v/>
      </c>
      <c r="T1074">
        <f>ROUND(INT(表1[[#This Row],[合同结束日期]]-表1[[#This Row],[合同起始日期]])/365,1)</f>
        <v>5.2</v>
      </c>
    </row>
    <row r="1075" spans="1:20">
      <c r="A1075" s="1">
        <v>42005</v>
      </c>
      <c r="B1075" t="s">
        <v>185</v>
      </c>
      <c r="C1075">
        <f t="shared" si="48"/>
        <v>0</v>
      </c>
      <c r="D1075" t="s">
        <v>202</v>
      </c>
      <c r="E1075" s="4">
        <v>142682.87999999998</v>
      </c>
      <c r="F1075" s="4">
        <v>20132.554368000001</v>
      </c>
      <c r="G1075" s="3">
        <v>0.14110000000000003</v>
      </c>
      <c r="H1075" s="7">
        <v>1606.7891891891891</v>
      </c>
      <c r="I1075" s="4">
        <v>226.7179545945946</v>
      </c>
      <c r="J1075">
        <v>88.8</v>
      </c>
      <c r="K1075" t="s">
        <v>44</v>
      </c>
      <c r="L1075" t="s">
        <v>46</v>
      </c>
      <c r="M1075" t="s">
        <v>45</v>
      </c>
      <c r="N1075" s="2">
        <v>41335</v>
      </c>
      <c r="O1075" s="2">
        <v>43229</v>
      </c>
      <c r="P1075" t="s">
        <v>24</v>
      </c>
      <c r="Q1075" t="s">
        <v>48</v>
      </c>
      <c r="R1075" s="5" t="str">
        <f t="shared" si="49"/>
        <v>0.11</v>
      </c>
      <c r="S1075" s="6" t="str">
        <f t="shared" si="50"/>
        <v/>
      </c>
      <c r="T1075">
        <f>ROUND(INT(表1[[#This Row],[合同结束日期]]-表1[[#This Row],[合同起始日期]])/365,1)</f>
        <v>5.2</v>
      </c>
    </row>
    <row r="1076" spans="1:20">
      <c r="A1076" s="1">
        <v>42005</v>
      </c>
      <c r="B1076" t="s">
        <v>185</v>
      </c>
      <c r="C1076">
        <f t="shared" ref="C1076:C1138" si="51">IF($B1076="负一层",-1,IF($B1076="负一夹层",0,IF($B1076="一层",1,IF($B1076="二层",2,IF($B1076="三层",3,IF($B1076="四层",4))))))</f>
        <v>0</v>
      </c>
      <c r="D1076" t="s">
        <v>203</v>
      </c>
      <c r="E1076" s="4">
        <v>130075.2</v>
      </c>
      <c r="F1076" s="4">
        <v>19667.37024</v>
      </c>
      <c r="G1076" s="3">
        <v>0.1512</v>
      </c>
      <c r="H1076" s="7">
        <v>2356.434782608696</v>
      </c>
      <c r="I1076" s="4">
        <v>356.29293913043483</v>
      </c>
      <c r="J1076">
        <v>55.199999999999996</v>
      </c>
      <c r="K1076" t="s">
        <v>44</v>
      </c>
      <c r="L1076" t="s">
        <v>46</v>
      </c>
      <c r="M1076" t="s">
        <v>187</v>
      </c>
      <c r="N1076" s="2">
        <v>41304</v>
      </c>
      <c r="O1076" s="2">
        <v>42133</v>
      </c>
      <c r="P1076" t="s">
        <v>24</v>
      </c>
      <c r="Q1076" t="s">
        <v>28</v>
      </c>
      <c r="R1076" s="5" t="str">
        <f t="shared" ref="R1076:R1138" si="52">IF(ISERROR(FIND(",",$Q1076)),$Q1076,LEFT($Q1076,FIND(",",$Q1076)-1))</f>
        <v>0.13</v>
      </c>
      <c r="S1076" s="6" t="str">
        <f t="shared" si="50"/>
        <v/>
      </c>
      <c r="T1076">
        <f>ROUND(INT(表1[[#This Row],[合同结束日期]]-表1[[#This Row],[合同起始日期]])/365,1)</f>
        <v>2.2999999999999998</v>
      </c>
    </row>
    <row r="1077" spans="1:20">
      <c r="A1077" s="1">
        <v>42005</v>
      </c>
      <c r="B1077" t="s">
        <v>185</v>
      </c>
      <c r="C1077">
        <f t="shared" si="51"/>
        <v>0</v>
      </c>
      <c r="D1077" t="s">
        <v>206</v>
      </c>
      <c r="E1077" s="4">
        <v>465085.2</v>
      </c>
      <c r="F1077" s="4">
        <v>73622.987160000004</v>
      </c>
      <c r="G1077" s="3">
        <v>0.1583</v>
      </c>
      <c r="H1077" s="7">
        <v>821.125</v>
      </c>
      <c r="I1077" s="4">
        <v>129.98408750000002</v>
      </c>
      <c r="J1077">
        <v>566.4</v>
      </c>
      <c r="K1077" t="s">
        <v>44</v>
      </c>
      <c r="L1077" t="s">
        <v>72</v>
      </c>
      <c r="M1077" t="s">
        <v>71</v>
      </c>
      <c r="N1077" s="2">
        <v>41334</v>
      </c>
      <c r="O1077" s="2">
        <v>43249</v>
      </c>
      <c r="P1077" t="s">
        <v>24</v>
      </c>
      <c r="Q1077" t="s">
        <v>42</v>
      </c>
      <c r="R1077" s="5" t="str">
        <f t="shared" si="52"/>
        <v>0.08</v>
      </c>
      <c r="S1077" s="6" t="str">
        <f t="shared" ref="S1077:S1139" si="53">IF(ISERROR(FIND(",",$Q1077)),"",RIGHT($Q1077,LEN($Q1077)-FIND(",",$Q1077)))</f>
        <v/>
      </c>
      <c r="T1077">
        <f>ROUND(INT(表1[[#This Row],[合同结束日期]]-表1[[#This Row],[合同起始日期]])/365,1)</f>
        <v>5.2</v>
      </c>
    </row>
    <row r="1078" spans="1:20">
      <c r="A1078" s="1">
        <v>42005</v>
      </c>
      <c r="B1078" t="s">
        <v>185</v>
      </c>
      <c r="C1078">
        <f t="shared" si="51"/>
        <v>0</v>
      </c>
      <c r="D1078" t="s">
        <v>207</v>
      </c>
      <c r="E1078" s="4">
        <v>970204.30799999996</v>
      </c>
      <c r="F1078" s="4">
        <v>48704.256261600007</v>
      </c>
      <c r="G1078" s="3">
        <v>5.0200000000000009E-2</v>
      </c>
      <c r="H1078" s="7">
        <v>2223.6072332233221</v>
      </c>
      <c r="I1078" s="4">
        <v>111.6250831078108</v>
      </c>
      <c r="J1078">
        <v>436.32</v>
      </c>
      <c r="K1078" t="s">
        <v>44</v>
      </c>
      <c r="L1078" t="s">
        <v>72</v>
      </c>
      <c r="M1078" t="s">
        <v>126</v>
      </c>
      <c r="N1078" s="2">
        <v>41379</v>
      </c>
      <c r="O1078" s="2">
        <v>46947</v>
      </c>
      <c r="P1078" t="s">
        <v>18</v>
      </c>
      <c r="Q1078" t="s">
        <v>208</v>
      </c>
      <c r="R1078" s="5" t="str">
        <f t="shared" si="52"/>
        <v>0.05</v>
      </c>
      <c r="S1078" s="6" t="str">
        <f t="shared" si="53"/>
        <v/>
      </c>
      <c r="T1078">
        <f>ROUND(INT(表1[[#This Row],[合同结束日期]]-表1[[#This Row],[合同起始日期]])/365,1)</f>
        <v>15.3</v>
      </c>
    </row>
    <row r="1079" spans="1:20">
      <c r="A1079" s="1">
        <v>42005</v>
      </c>
      <c r="B1079" t="s">
        <v>185</v>
      </c>
      <c r="C1079">
        <f t="shared" si="51"/>
        <v>0</v>
      </c>
      <c r="D1079" t="s">
        <v>231</v>
      </c>
      <c r="E1079" s="4">
        <v>1179546</v>
      </c>
      <c r="F1079" s="4">
        <v>103446.1842</v>
      </c>
      <c r="G1079" s="3">
        <v>8.77E-2</v>
      </c>
      <c r="H1079" s="7">
        <v>1424.572463768116</v>
      </c>
      <c r="I1079" s="4">
        <v>124.93500507246377</v>
      </c>
      <c r="J1079">
        <v>828</v>
      </c>
      <c r="K1079" t="s">
        <v>44</v>
      </c>
      <c r="L1079" t="s">
        <v>72</v>
      </c>
      <c r="M1079" t="s">
        <v>71</v>
      </c>
      <c r="N1079" s="2">
        <v>41351</v>
      </c>
      <c r="O1079" s="2">
        <v>45122</v>
      </c>
      <c r="P1079" t="s">
        <v>18</v>
      </c>
      <c r="Q1079" t="s">
        <v>42</v>
      </c>
      <c r="R1079" s="5" t="str">
        <f t="shared" si="52"/>
        <v>0.08</v>
      </c>
      <c r="S1079" s="6" t="str">
        <f t="shared" si="53"/>
        <v/>
      </c>
      <c r="T1079">
        <f>ROUND(INT(表1[[#This Row],[合同结束日期]]-表1[[#This Row],[合同起始日期]])/365,1)</f>
        <v>10.3</v>
      </c>
    </row>
    <row r="1080" spans="1:20">
      <c r="A1080" s="1">
        <v>42005</v>
      </c>
      <c r="B1080" t="s">
        <v>185</v>
      </c>
      <c r="C1080">
        <f t="shared" si="51"/>
        <v>0</v>
      </c>
      <c r="D1080" t="s">
        <v>209</v>
      </c>
      <c r="E1080" s="4">
        <v>97870.2</v>
      </c>
      <c r="F1080" s="4">
        <v>19495.743840000003</v>
      </c>
      <c r="G1080" s="3">
        <v>0.19920000000000004</v>
      </c>
      <c r="H1080" s="7">
        <v>1254.7461538461539</v>
      </c>
      <c r="I1080" s="4">
        <v>249.94543384615389</v>
      </c>
      <c r="J1080">
        <v>78</v>
      </c>
      <c r="K1080" t="s">
        <v>60</v>
      </c>
      <c r="L1080" t="s">
        <v>61</v>
      </c>
      <c r="M1080" t="s">
        <v>210</v>
      </c>
      <c r="N1080" s="2">
        <v>41280</v>
      </c>
      <c r="O1080" s="2">
        <v>42133</v>
      </c>
      <c r="P1080" t="s">
        <v>24</v>
      </c>
      <c r="Q1080" t="s">
        <v>25</v>
      </c>
      <c r="R1080" s="5" t="str">
        <f t="shared" si="52"/>
        <v>0.15</v>
      </c>
      <c r="S1080" s="6" t="str">
        <f t="shared" si="53"/>
        <v/>
      </c>
      <c r="T1080">
        <f>ROUND(INT(表1[[#This Row],[合同结束日期]]-表1[[#This Row],[合同起始日期]])/365,1)</f>
        <v>2.2999999999999998</v>
      </c>
    </row>
    <row r="1081" spans="1:20">
      <c r="A1081" s="1">
        <v>42005</v>
      </c>
      <c r="B1081" t="s">
        <v>185</v>
      </c>
      <c r="C1081">
        <f t="shared" si="51"/>
        <v>0</v>
      </c>
      <c r="D1081" t="s">
        <v>342</v>
      </c>
      <c r="E1081" s="4">
        <v>151032</v>
      </c>
      <c r="F1081" s="4">
        <v>20102.359199999999</v>
      </c>
      <c r="G1081" s="3">
        <v>0.1331</v>
      </c>
      <c r="H1081" s="7">
        <v>3813.939393939394</v>
      </c>
      <c r="I1081" s="4">
        <v>507.63533333333328</v>
      </c>
      <c r="J1081">
        <v>39.6</v>
      </c>
      <c r="K1081" t="s">
        <v>44</v>
      </c>
      <c r="L1081" t="s">
        <v>46</v>
      </c>
      <c r="M1081" t="s">
        <v>187</v>
      </c>
      <c r="N1081" s="2">
        <v>41810</v>
      </c>
      <c r="O1081" s="2">
        <v>42174</v>
      </c>
      <c r="P1081" t="s">
        <v>24</v>
      </c>
      <c r="Q1081" t="s">
        <v>65</v>
      </c>
      <c r="R1081" s="5" t="str">
        <f t="shared" si="52"/>
        <v>0.12</v>
      </c>
      <c r="S1081" s="6" t="str">
        <f t="shared" si="53"/>
        <v/>
      </c>
      <c r="T1081">
        <f>ROUND(INT(表1[[#This Row],[合同结束日期]]-表1[[#This Row],[合同起始日期]])/365,1)</f>
        <v>1</v>
      </c>
    </row>
    <row r="1082" spans="1:20">
      <c r="A1082" s="1">
        <v>42005</v>
      </c>
      <c r="B1082" t="s">
        <v>185</v>
      </c>
      <c r="C1082">
        <f t="shared" si="51"/>
        <v>0</v>
      </c>
      <c r="D1082" t="s">
        <v>368</v>
      </c>
      <c r="E1082" s="4">
        <v>2619</v>
      </c>
      <c r="F1082" s="4">
        <v>17640.012599999998</v>
      </c>
      <c r="G1082" s="3">
        <v>6.7353999999999994</v>
      </c>
      <c r="H1082" s="7">
        <v>51.964285714285715</v>
      </c>
      <c r="I1082" s="4">
        <v>350.00024999999999</v>
      </c>
      <c r="J1082">
        <v>50.4</v>
      </c>
      <c r="K1082" t="s">
        <v>44</v>
      </c>
      <c r="L1082" t="s">
        <v>72</v>
      </c>
      <c r="M1082" t="s">
        <v>71</v>
      </c>
      <c r="N1082" s="2">
        <v>41954</v>
      </c>
      <c r="O1082" s="2">
        <v>42684</v>
      </c>
      <c r="P1082" t="s">
        <v>24</v>
      </c>
      <c r="Q1082" t="s">
        <v>25</v>
      </c>
      <c r="R1082" s="5" t="str">
        <f t="shared" si="52"/>
        <v>0.15</v>
      </c>
      <c r="S1082" s="6" t="str">
        <f t="shared" si="53"/>
        <v/>
      </c>
      <c r="T1082">
        <f>ROUND(INT(表1[[#This Row],[合同结束日期]]-表1[[#This Row],[合同起始日期]])/365,1)</f>
        <v>2</v>
      </c>
    </row>
    <row r="1083" spans="1:20">
      <c r="A1083" s="1">
        <v>42005</v>
      </c>
      <c r="B1083" t="s">
        <v>185</v>
      </c>
      <c r="C1083">
        <f t="shared" si="51"/>
        <v>0</v>
      </c>
      <c r="D1083" t="s">
        <v>213</v>
      </c>
      <c r="E1083" s="4">
        <v>271603.62</v>
      </c>
      <c r="F1083" s="4">
        <v>78086.04075</v>
      </c>
      <c r="G1083" s="3">
        <v>0.28749999999999998</v>
      </c>
      <c r="H1083" s="7">
        <v>939.11601178374349</v>
      </c>
      <c r="I1083" s="4">
        <v>269.99585338782623</v>
      </c>
      <c r="J1083">
        <v>289.21199999999999</v>
      </c>
      <c r="K1083" t="s">
        <v>60</v>
      </c>
      <c r="L1083" t="s">
        <v>61</v>
      </c>
      <c r="M1083" t="s">
        <v>214</v>
      </c>
      <c r="N1083" s="2">
        <v>41263</v>
      </c>
      <c r="O1083" s="2">
        <v>42499</v>
      </c>
      <c r="P1083" t="s">
        <v>24</v>
      </c>
      <c r="Q1083" t="s">
        <v>83</v>
      </c>
      <c r="R1083" s="5" t="str">
        <f t="shared" si="52"/>
        <v>0.14</v>
      </c>
      <c r="S1083" s="6" t="str">
        <f t="shared" si="53"/>
        <v/>
      </c>
      <c r="T1083">
        <f>ROUND(INT(表1[[#This Row],[合同结束日期]]-表1[[#This Row],[合同起始日期]])/365,1)</f>
        <v>3.4</v>
      </c>
    </row>
    <row r="1084" spans="1:20">
      <c r="A1084" s="1">
        <v>42005</v>
      </c>
      <c r="B1084" t="s">
        <v>185</v>
      </c>
      <c r="C1084">
        <f t="shared" si="51"/>
        <v>0</v>
      </c>
      <c r="D1084" t="s">
        <v>215</v>
      </c>
      <c r="E1084" s="4">
        <v>1815469.2</v>
      </c>
      <c r="F1084" s="4">
        <v>64086.062760000008</v>
      </c>
      <c r="G1084" s="3">
        <v>3.5300000000000005E-2</v>
      </c>
      <c r="H1084" s="7">
        <v>9636.248407643312</v>
      </c>
      <c r="I1084" s="4">
        <v>340.15956878980893</v>
      </c>
      <c r="J1084">
        <v>188.4</v>
      </c>
      <c r="K1084" t="s">
        <v>66</v>
      </c>
      <c r="L1084" t="s">
        <v>66</v>
      </c>
      <c r="M1084" t="s">
        <v>66</v>
      </c>
      <c r="N1084" s="2">
        <v>41284</v>
      </c>
      <c r="O1084" s="2">
        <v>42133</v>
      </c>
      <c r="P1084" t="s">
        <v>24</v>
      </c>
      <c r="Q1084" t="s">
        <v>195</v>
      </c>
      <c r="R1084" s="5" t="str">
        <f t="shared" si="52"/>
        <v>0.09</v>
      </c>
      <c r="S1084" s="6" t="str">
        <f t="shared" si="53"/>
        <v>0.</v>
      </c>
      <c r="T1084">
        <f>ROUND(INT(表1[[#This Row],[合同结束日期]]-表1[[#This Row],[合同起始日期]])/365,1)</f>
        <v>2.2999999999999998</v>
      </c>
    </row>
    <row r="1085" spans="1:20">
      <c r="A1085" s="1">
        <v>42005</v>
      </c>
      <c r="B1085" t="s">
        <v>185</v>
      </c>
      <c r="C1085">
        <f t="shared" si="51"/>
        <v>0</v>
      </c>
      <c r="D1085" t="s">
        <v>216</v>
      </c>
      <c r="E1085" s="4">
        <v>2454094.7999999998</v>
      </c>
      <c r="F1085" s="4">
        <v>67242.197520000002</v>
      </c>
      <c r="G1085" s="3">
        <v>2.7400000000000004E-2</v>
      </c>
      <c r="H1085" s="7">
        <v>12781.74375</v>
      </c>
      <c r="I1085" s="4">
        <v>350.21977874999999</v>
      </c>
      <c r="J1085">
        <v>192</v>
      </c>
      <c r="K1085" t="s">
        <v>66</v>
      </c>
      <c r="L1085" t="s">
        <v>66</v>
      </c>
      <c r="M1085" t="s">
        <v>66</v>
      </c>
      <c r="N1085" s="2">
        <v>41279</v>
      </c>
      <c r="O1085" s="2">
        <v>42133</v>
      </c>
      <c r="P1085" t="s">
        <v>24</v>
      </c>
      <c r="Q1085" t="s">
        <v>195</v>
      </c>
      <c r="R1085" s="5" t="str">
        <f t="shared" si="52"/>
        <v>0.09</v>
      </c>
      <c r="S1085" s="6" t="str">
        <f t="shared" si="53"/>
        <v>0.</v>
      </c>
      <c r="T1085">
        <f>ROUND(INT(表1[[#This Row],[合同结束日期]]-表1[[#This Row],[合同起始日期]])/365,1)</f>
        <v>2.2999999999999998</v>
      </c>
    </row>
    <row r="1086" spans="1:20">
      <c r="A1086" s="1">
        <v>42005</v>
      </c>
      <c r="B1086" t="s">
        <v>185</v>
      </c>
      <c r="C1086">
        <f t="shared" si="51"/>
        <v>0</v>
      </c>
      <c r="D1086" t="s">
        <v>269</v>
      </c>
      <c r="E1086" s="4">
        <v>1301212.7279999999</v>
      </c>
      <c r="F1086" s="4">
        <v>75730.580769599997</v>
      </c>
      <c r="G1086" s="3">
        <v>5.8200000000000002E-2</v>
      </c>
      <c r="H1086" s="7">
        <v>3453.3246496815282</v>
      </c>
      <c r="I1086" s="4">
        <v>200.98349461146495</v>
      </c>
      <c r="J1086">
        <v>376.8</v>
      </c>
      <c r="K1086" t="s">
        <v>60</v>
      </c>
      <c r="L1086" t="s">
        <v>61</v>
      </c>
      <c r="M1086" t="s">
        <v>234</v>
      </c>
      <c r="N1086" s="2">
        <v>41291</v>
      </c>
      <c r="O1086" s="2">
        <v>44407</v>
      </c>
      <c r="P1086" t="s">
        <v>39</v>
      </c>
      <c r="Q1086" t="s">
        <v>208</v>
      </c>
      <c r="R1086" s="5" t="str">
        <f t="shared" si="52"/>
        <v>0.05</v>
      </c>
      <c r="S1086" s="6" t="str">
        <f t="shared" si="53"/>
        <v/>
      </c>
      <c r="T1086">
        <f>ROUND(INT(表1[[#This Row],[合同结束日期]]-表1[[#This Row],[合同起始日期]])/365,1)</f>
        <v>8.5</v>
      </c>
    </row>
    <row r="1087" spans="1:20">
      <c r="A1087" s="1">
        <v>42005</v>
      </c>
      <c r="B1087" t="s">
        <v>185</v>
      </c>
      <c r="C1087">
        <f t="shared" si="51"/>
        <v>0</v>
      </c>
      <c r="D1087" t="s">
        <v>217</v>
      </c>
      <c r="E1087" s="4">
        <v>178545.6</v>
      </c>
      <c r="F1087" s="4">
        <v>20907.689760000001</v>
      </c>
      <c r="G1087" s="3">
        <v>0.1171</v>
      </c>
      <c r="H1087" s="7">
        <v>2220.7164179104479</v>
      </c>
      <c r="I1087" s="4">
        <v>260.04589253731348</v>
      </c>
      <c r="J1087">
        <v>80.399999999999991</v>
      </c>
      <c r="K1087" t="s">
        <v>76</v>
      </c>
      <c r="L1087" t="s">
        <v>75</v>
      </c>
      <c r="M1087" t="s">
        <v>75</v>
      </c>
      <c r="N1087" s="2">
        <v>41284</v>
      </c>
      <c r="O1087" s="2">
        <v>42133</v>
      </c>
      <c r="P1087" t="s">
        <v>14</v>
      </c>
      <c r="Q1087" t="s">
        <v>37</v>
      </c>
      <c r="R1087" s="5" t="str">
        <f t="shared" si="52"/>
        <v>0.</v>
      </c>
      <c r="S1087" s="6" t="str">
        <f t="shared" si="53"/>
        <v/>
      </c>
      <c r="T1087">
        <f>ROUND(INT(表1[[#This Row],[合同结束日期]]-表1[[#This Row],[合同起始日期]])/365,1)</f>
        <v>2.2999999999999998</v>
      </c>
    </row>
    <row r="1088" spans="1:20">
      <c r="A1088" s="1">
        <v>42005</v>
      </c>
      <c r="B1088" t="s">
        <v>185</v>
      </c>
      <c r="C1088">
        <f t="shared" si="51"/>
        <v>0</v>
      </c>
      <c r="D1088" t="s">
        <v>218</v>
      </c>
      <c r="E1088" s="4">
        <v>133983.6</v>
      </c>
      <c r="F1088" s="4">
        <v>20285.117040000001</v>
      </c>
      <c r="G1088" s="3">
        <v>0.15140000000000001</v>
      </c>
      <c r="H1088" s="7">
        <v>1717.7384615384617</v>
      </c>
      <c r="I1088" s="4">
        <v>260.06560307692308</v>
      </c>
      <c r="J1088">
        <v>78</v>
      </c>
      <c r="K1088" t="s">
        <v>76</v>
      </c>
      <c r="L1088" t="s">
        <v>75</v>
      </c>
      <c r="M1088" t="s">
        <v>75</v>
      </c>
      <c r="N1088" s="2">
        <v>41287</v>
      </c>
      <c r="O1088" s="2">
        <v>42133</v>
      </c>
      <c r="P1088" t="s">
        <v>14</v>
      </c>
      <c r="Q1088" t="s">
        <v>37</v>
      </c>
      <c r="R1088" s="5" t="str">
        <f t="shared" si="52"/>
        <v>0.</v>
      </c>
      <c r="S1088" s="6" t="str">
        <f t="shared" si="53"/>
        <v/>
      </c>
      <c r="T1088">
        <f>ROUND(INT(表1[[#This Row],[合同结束日期]]-表1[[#This Row],[合同起始日期]])/365,1)</f>
        <v>2.2999999999999998</v>
      </c>
    </row>
    <row r="1089" spans="1:20">
      <c r="A1089" s="1">
        <v>42005</v>
      </c>
      <c r="B1089" t="s">
        <v>185</v>
      </c>
      <c r="C1089">
        <f t="shared" si="51"/>
        <v>0</v>
      </c>
      <c r="D1089" t="s">
        <v>219</v>
      </c>
      <c r="E1089" s="4">
        <v>187575.6</v>
      </c>
      <c r="F1089" s="4">
        <v>44230.326479999996</v>
      </c>
      <c r="G1089" s="3">
        <v>0.23579999999999998</v>
      </c>
      <c r="H1089" s="7">
        <v>1395.6517857142858</v>
      </c>
      <c r="I1089" s="4">
        <v>329.09469107142854</v>
      </c>
      <c r="J1089">
        <v>134.4</v>
      </c>
      <c r="K1089" t="s">
        <v>60</v>
      </c>
      <c r="L1089" t="s">
        <v>61</v>
      </c>
      <c r="M1089" t="s">
        <v>58</v>
      </c>
      <c r="N1089" s="2">
        <v>41299</v>
      </c>
      <c r="O1089" s="2">
        <v>42499</v>
      </c>
      <c r="P1089" t="s">
        <v>24</v>
      </c>
      <c r="Q1089" t="s">
        <v>170</v>
      </c>
      <c r="R1089" s="5" t="str">
        <f t="shared" si="52"/>
        <v>0.2</v>
      </c>
      <c r="S1089" s="6" t="str">
        <f t="shared" si="53"/>
        <v/>
      </c>
      <c r="T1089">
        <f>ROUND(INT(表1[[#This Row],[合同结束日期]]-表1[[#This Row],[合同起始日期]])/365,1)</f>
        <v>3.3</v>
      </c>
    </row>
    <row r="1090" spans="1:20">
      <c r="A1090" s="1">
        <v>42005</v>
      </c>
      <c r="B1090" t="s">
        <v>185</v>
      </c>
      <c r="C1090">
        <f t="shared" si="51"/>
        <v>0</v>
      </c>
      <c r="D1090" t="s">
        <v>220</v>
      </c>
      <c r="E1090" s="4">
        <v>492264.41999999993</v>
      </c>
      <c r="F1090" s="4">
        <v>48045.007391999992</v>
      </c>
      <c r="G1090" s="3">
        <v>9.7599999999999992E-2</v>
      </c>
      <c r="H1090" s="7">
        <v>2848.7524305555553</v>
      </c>
      <c r="I1090" s="4">
        <v>278.03823722222222</v>
      </c>
      <c r="J1090">
        <v>172.79999999999998</v>
      </c>
      <c r="K1090" t="s">
        <v>44</v>
      </c>
      <c r="L1090" t="s">
        <v>46</v>
      </c>
      <c r="M1090" t="s">
        <v>45</v>
      </c>
      <c r="N1090" s="2">
        <v>41333</v>
      </c>
      <c r="O1090" s="2">
        <v>44325</v>
      </c>
      <c r="P1090" t="s">
        <v>24</v>
      </c>
      <c r="Q1090" t="s">
        <v>42</v>
      </c>
      <c r="R1090" s="5" t="str">
        <f t="shared" si="52"/>
        <v>0.08</v>
      </c>
      <c r="S1090" s="6" t="str">
        <f t="shared" si="53"/>
        <v/>
      </c>
      <c r="T1090">
        <f>ROUND(INT(表1[[#This Row],[合同结束日期]]-表1[[#This Row],[合同起始日期]])/365,1)</f>
        <v>8.1999999999999993</v>
      </c>
    </row>
    <row r="1091" spans="1:20">
      <c r="A1091" s="1">
        <v>42005</v>
      </c>
      <c r="B1091" t="s">
        <v>185</v>
      </c>
      <c r="C1091">
        <f t="shared" si="51"/>
        <v>0</v>
      </c>
      <c r="D1091" t="s">
        <v>221</v>
      </c>
      <c r="E1091" s="4">
        <v>820051.2</v>
      </c>
      <c r="F1091" s="4">
        <v>97504.087680000011</v>
      </c>
      <c r="G1091" s="3">
        <v>0.11890000000000002</v>
      </c>
      <c r="H1091" s="7">
        <v>5601.442622950819</v>
      </c>
      <c r="I1091" s="4">
        <v>666.01152786885257</v>
      </c>
      <c r="J1091">
        <v>146.4</v>
      </c>
      <c r="K1091" t="s">
        <v>44</v>
      </c>
      <c r="L1091" t="s">
        <v>72</v>
      </c>
      <c r="M1091" t="s">
        <v>126</v>
      </c>
      <c r="N1091" s="2">
        <v>41333</v>
      </c>
      <c r="O1091" s="2">
        <v>42499</v>
      </c>
      <c r="P1091" t="s">
        <v>24</v>
      </c>
      <c r="Q1091" t="s">
        <v>48</v>
      </c>
      <c r="R1091" s="5" t="str">
        <f t="shared" si="52"/>
        <v>0.11</v>
      </c>
      <c r="S1091" s="6" t="str">
        <f t="shared" si="53"/>
        <v/>
      </c>
      <c r="T1091">
        <f>ROUND(INT(表1[[#This Row],[合同结束日期]]-表1[[#This Row],[合同起始日期]])/365,1)</f>
        <v>3.2</v>
      </c>
    </row>
    <row r="1092" spans="1:20">
      <c r="A1092" s="1">
        <v>42005</v>
      </c>
      <c r="B1092" t="s">
        <v>185</v>
      </c>
      <c r="C1092">
        <f t="shared" si="51"/>
        <v>0</v>
      </c>
      <c r="D1092" t="s">
        <v>222</v>
      </c>
      <c r="E1092" s="4">
        <v>370520.39999999997</v>
      </c>
      <c r="F1092" s="4">
        <v>43350.8868</v>
      </c>
      <c r="G1092" s="3">
        <v>0.11700000000000001</v>
      </c>
      <c r="H1092" s="7">
        <v>1848.9041916167662</v>
      </c>
      <c r="I1092" s="4">
        <v>216.32179041916166</v>
      </c>
      <c r="J1092">
        <v>200.4</v>
      </c>
      <c r="K1092" t="s">
        <v>44</v>
      </c>
      <c r="L1092" t="s">
        <v>72</v>
      </c>
      <c r="M1092" t="s">
        <v>126</v>
      </c>
      <c r="N1092" s="2">
        <v>41263</v>
      </c>
      <c r="O1092" s="2">
        <v>43229</v>
      </c>
      <c r="P1092" t="s">
        <v>24</v>
      </c>
      <c r="Q1092" t="s">
        <v>123</v>
      </c>
      <c r="R1092" s="5" t="str">
        <f t="shared" si="52"/>
        <v>0.09</v>
      </c>
      <c r="S1092" s="6" t="str">
        <f t="shared" si="53"/>
        <v/>
      </c>
      <c r="T1092">
        <f>ROUND(INT(表1[[#This Row],[合同结束日期]]-表1[[#This Row],[合同起始日期]])/365,1)</f>
        <v>5.4</v>
      </c>
    </row>
    <row r="1093" spans="1:20">
      <c r="A1093" s="1">
        <v>42005</v>
      </c>
      <c r="B1093" t="s">
        <v>185</v>
      </c>
      <c r="C1093">
        <f t="shared" si="51"/>
        <v>0</v>
      </c>
      <c r="D1093" t="s">
        <v>223</v>
      </c>
      <c r="E1093" s="4">
        <v>527379.6</v>
      </c>
      <c r="F1093" s="4">
        <v>54320.0988</v>
      </c>
      <c r="G1093" s="3">
        <v>0.10300000000000001</v>
      </c>
      <c r="H1093" s="7">
        <v>2175.6584158415844</v>
      </c>
      <c r="I1093" s="4">
        <v>224.09281683168319</v>
      </c>
      <c r="J1093">
        <v>242.39999999999998</v>
      </c>
      <c r="K1093" t="s">
        <v>44</v>
      </c>
      <c r="L1093" t="s">
        <v>72</v>
      </c>
      <c r="M1093" t="s">
        <v>126</v>
      </c>
      <c r="N1093" s="2">
        <v>41331</v>
      </c>
      <c r="O1093" s="2">
        <v>44325</v>
      </c>
      <c r="P1093" t="s">
        <v>24</v>
      </c>
      <c r="Q1093" t="s">
        <v>42</v>
      </c>
      <c r="R1093" s="5" t="str">
        <f t="shared" si="52"/>
        <v>0.08</v>
      </c>
      <c r="S1093" s="6" t="str">
        <f t="shared" si="53"/>
        <v/>
      </c>
      <c r="T1093">
        <f>ROUND(INT(表1[[#This Row],[合同结束日期]]-表1[[#This Row],[合同起始日期]])/365,1)</f>
        <v>8.1999999999999993</v>
      </c>
    </row>
    <row r="1094" spans="1:20">
      <c r="A1094" s="1">
        <v>42005</v>
      </c>
      <c r="B1094" t="s">
        <v>185</v>
      </c>
      <c r="C1094">
        <f t="shared" si="51"/>
        <v>0</v>
      </c>
      <c r="D1094" t="s">
        <v>232</v>
      </c>
      <c r="E1094" s="4">
        <v>407340</v>
      </c>
      <c r="F1094" s="4">
        <v>50210.84304</v>
      </c>
      <c r="G1094" s="3">
        <v>0.12326519133893062</v>
      </c>
      <c r="H1094" s="7">
        <v>1095.2826535880226</v>
      </c>
      <c r="I1094" s="4">
        <v>135.01022586473928</v>
      </c>
      <c r="J1094">
        <v>371.904</v>
      </c>
      <c r="K1094" t="s">
        <v>44</v>
      </c>
      <c r="L1094" t="s">
        <v>72</v>
      </c>
      <c r="M1094" t="s">
        <v>126</v>
      </c>
      <c r="N1094" s="2">
        <v>41337</v>
      </c>
      <c r="O1094" s="2">
        <v>46917</v>
      </c>
      <c r="P1094" t="s">
        <v>24</v>
      </c>
      <c r="Q1094">
        <v>0.08</v>
      </c>
      <c r="R1094" s="5">
        <f t="shared" si="52"/>
        <v>0.08</v>
      </c>
      <c r="S1094" s="6" t="str">
        <f t="shared" si="53"/>
        <v/>
      </c>
      <c r="T1094">
        <f>ROUND(INT(表1[[#This Row],[合同结束日期]]-表1[[#This Row],[合同起始日期]])/365,1)</f>
        <v>15.3</v>
      </c>
    </row>
    <row r="1095" spans="1:20">
      <c r="A1095" s="1">
        <v>42005</v>
      </c>
      <c r="B1095" t="s">
        <v>185</v>
      </c>
      <c r="C1095">
        <f t="shared" si="51"/>
        <v>0</v>
      </c>
      <c r="D1095" t="s">
        <v>274</v>
      </c>
      <c r="E1095" s="4">
        <v>272556</v>
      </c>
      <c r="F1095" s="4">
        <v>31589.240400000002</v>
      </c>
      <c r="G1095" s="3">
        <v>0.1159</v>
      </c>
      <c r="H1095" s="7">
        <v>2416.2765957446809</v>
      </c>
      <c r="I1095" s="4">
        <v>280.04645744680852</v>
      </c>
      <c r="J1095">
        <v>112.8</v>
      </c>
      <c r="K1095" t="s">
        <v>66</v>
      </c>
      <c r="L1095" t="s">
        <v>66</v>
      </c>
      <c r="M1095" t="s">
        <v>66</v>
      </c>
      <c r="N1095" s="2">
        <v>41520</v>
      </c>
      <c r="O1095" s="2">
        <v>42294</v>
      </c>
      <c r="P1095" t="s">
        <v>24</v>
      </c>
      <c r="Q1095" t="s">
        <v>195</v>
      </c>
      <c r="R1095" s="5" t="str">
        <f t="shared" si="52"/>
        <v>0.09</v>
      </c>
      <c r="S1095" s="6" t="str">
        <f t="shared" si="53"/>
        <v>0.</v>
      </c>
      <c r="T1095">
        <f>ROUND(INT(表1[[#This Row],[合同结束日期]]-表1[[#This Row],[合同起始日期]])/365,1)</f>
        <v>2.1</v>
      </c>
    </row>
    <row r="1096" spans="1:20">
      <c r="A1096" s="1">
        <v>42005</v>
      </c>
      <c r="B1096" t="s">
        <v>185</v>
      </c>
      <c r="C1096">
        <f t="shared" si="51"/>
        <v>0</v>
      </c>
      <c r="D1096" t="s">
        <v>254</v>
      </c>
      <c r="E1096" s="4">
        <v>266429.97600000002</v>
      </c>
      <c r="F1096" s="4">
        <v>32317.956088799998</v>
      </c>
      <c r="G1096" s="3">
        <v>0.12129999999999998</v>
      </c>
      <c r="H1096" s="7">
        <v>2351.9595338983054</v>
      </c>
      <c r="I1096" s="4">
        <v>285.29269146186437</v>
      </c>
      <c r="J1096">
        <v>113.28</v>
      </c>
      <c r="K1096" t="s">
        <v>44</v>
      </c>
      <c r="L1096" t="s">
        <v>46</v>
      </c>
      <c r="M1096" t="s">
        <v>45</v>
      </c>
      <c r="N1096" s="2">
        <v>41443</v>
      </c>
      <c r="O1096" s="2">
        <v>43298</v>
      </c>
      <c r="P1096" t="s">
        <v>24</v>
      </c>
      <c r="Q1096" t="s">
        <v>19</v>
      </c>
      <c r="R1096" s="5" t="str">
        <f t="shared" si="52"/>
        <v>0.1</v>
      </c>
      <c r="S1096" s="6" t="str">
        <f t="shared" si="53"/>
        <v/>
      </c>
      <c r="T1096">
        <f>ROUND(INT(表1[[#This Row],[合同结束日期]]-表1[[#This Row],[合同起始日期]])/365,1)</f>
        <v>5.0999999999999996</v>
      </c>
    </row>
    <row r="1097" spans="1:20">
      <c r="A1097" s="1">
        <v>42005</v>
      </c>
      <c r="B1097" t="s">
        <v>185</v>
      </c>
      <c r="C1097">
        <f t="shared" si="51"/>
        <v>0</v>
      </c>
      <c r="D1097" t="s">
        <v>283</v>
      </c>
      <c r="E1097" s="4">
        <v>87128.4</v>
      </c>
      <c r="F1097" s="4">
        <v>11021.7426</v>
      </c>
      <c r="G1097" s="3">
        <v>0.1265</v>
      </c>
      <c r="H1097" s="7">
        <v>3025.291666666667</v>
      </c>
      <c r="I1097" s="4">
        <v>382.69939583333337</v>
      </c>
      <c r="J1097">
        <v>28.799999999999997</v>
      </c>
      <c r="K1097" t="s">
        <v>44</v>
      </c>
      <c r="L1097" t="s">
        <v>46</v>
      </c>
      <c r="M1097" t="s">
        <v>45</v>
      </c>
      <c r="N1097" s="2">
        <v>41545</v>
      </c>
      <c r="O1097" s="2">
        <v>42274</v>
      </c>
      <c r="P1097" t="s">
        <v>24</v>
      </c>
      <c r="Q1097" t="s">
        <v>48</v>
      </c>
      <c r="R1097" s="5" t="str">
        <f t="shared" si="52"/>
        <v>0.11</v>
      </c>
      <c r="S1097" s="6" t="str">
        <f t="shared" si="53"/>
        <v/>
      </c>
      <c r="T1097">
        <f>ROUND(INT(表1[[#This Row],[合同结束日期]]-表1[[#This Row],[合同起始日期]])/365,1)</f>
        <v>2</v>
      </c>
    </row>
    <row r="1098" spans="1:20">
      <c r="A1098" s="1">
        <v>42005</v>
      </c>
      <c r="B1098" t="s">
        <v>185</v>
      </c>
      <c r="C1098">
        <f t="shared" si="51"/>
        <v>0</v>
      </c>
      <c r="D1098" t="s">
        <v>294</v>
      </c>
      <c r="E1098" s="4">
        <v>52082.400000000001</v>
      </c>
      <c r="F1098" s="4">
        <v>14999.731200000002</v>
      </c>
      <c r="G1098" s="3">
        <v>0.28800000000000003</v>
      </c>
      <c r="H1098" s="7">
        <v>1085.05</v>
      </c>
      <c r="I1098" s="4">
        <v>312.49440000000004</v>
      </c>
      <c r="J1098">
        <v>48</v>
      </c>
      <c r="K1098" t="s">
        <v>44</v>
      </c>
      <c r="L1098" t="s">
        <v>46</v>
      </c>
      <c r="M1098" t="s">
        <v>45</v>
      </c>
      <c r="N1098" s="2">
        <v>41549</v>
      </c>
      <c r="O1098" s="2">
        <v>42278</v>
      </c>
      <c r="P1098" t="s">
        <v>14</v>
      </c>
      <c r="Q1098" t="s">
        <v>37</v>
      </c>
      <c r="R1098" s="5" t="str">
        <f t="shared" si="52"/>
        <v>0.</v>
      </c>
      <c r="S1098" s="6" t="str">
        <f t="shared" si="53"/>
        <v/>
      </c>
      <c r="T1098">
        <f>ROUND(INT(表1[[#This Row],[合同结束日期]]-表1[[#This Row],[合同起始日期]])/365,1)</f>
        <v>2</v>
      </c>
    </row>
    <row r="1099" spans="1:20">
      <c r="A1099" s="1">
        <v>42005</v>
      </c>
      <c r="B1099" t="s">
        <v>185</v>
      </c>
      <c r="C1099">
        <f t="shared" si="51"/>
        <v>0</v>
      </c>
      <c r="D1099" t="s">
        <v>255</v>
      </c>
      <c r="E1099" s="4">
        <v>90202.8</v>
      </c>
      <c r="F1099" s="4">
        <v>13764.947279999998</v>
      </c>
      <c r="G1099" s="3">
        <v>0.15259999999999999</v>
      </c>
      <c r="H1099" s="7">
        <v>2210.8529411764707</v>
      </c>
      <c r="I1099" s="4">
        <v>337.37615882352941</v>
      </c>
      <c r="J1099">
        <v>40.799999999999997</v>
      </c>
      <c r="K1099" t="s">
        <v>44</v>
      </c>
      <c r="L1099" t="s">
        <v>46</v>
      </c>
      <c r="M1099" t="s">
        <v>187</v>
      </c>
      <c r="N1099" s="2">
        <v>41456</v>
      </c>
      <c r="O1099" s="2">
        <v>42190</v>
      </c>
      <c r="P1099" t="s">
        <v>24</v>
      </c>
      <c r="Q1099" t="s">
        <v>28</v>
      </c>
      <c r="R1099" s="5" t="str">
        <f t="shared" si="52"/>
        <v>0.13</v>
      </c>
      <c r="S1099" s="6" t="str">
        <f t="shared" si="53"/>
        <v/>
      </c>
      <c r="T1099">
        <f>ROUND(INT(表1[[#This Row],[合同结束日期]]-表1[[#This Row],[合同起始日期]])/365,1)</f>
        <v>2</v>
      </c>
    </row>
    <row r="1100" spans="1:20">
      <c r="A1100" s="1">
        <v>42005</v>
      </c>
      <c r="B1100" t="s">
        <v>185</v>
      </c>
      <c r="C1100">
        <f t="shared" si="51"/>
        <v>0</v>
      </c>
      <c r="D1100" t="s">
        <v>273</v>
      </c>
      <c r="E1100" s="4">
        <v>190770</v>
      </c>
      <c r="F1100" s="4">
        <v>17169.3</v>
      </c>
      <c r="G1100" s="3">
        <v>0.09</v>
      </c>
      <c r="H1100" s="7">
        <v>2271.0714285714284</v>
      </c>
      <c r="I1100" s="4">
        <v>204.39642857142857</v>
      </c>
      <c r="J1100">
        <v>84</v>
      </c>
      <c r="K1100" t="s">
        <v>44</v>
      </c>
      <c r="L1100" t="s">
        <v>46</v>
      </c>
      <c r="M1100" t="s">
        <v>187</v>
      </c>
      <c r="N1100" s="2">
        <v>41502</v>
      </c>
      <c r="O1100" s="2">
        <v>42597</v>
      </c>
      <c r="P1100" t="s">
        <v>18</v>
      </c>
      <c r="Q1100" t="s">
        <v>123</v>
      </c>
      <c r="R1100" s="5" t="str">
        <f t="shared" si="52"/>
        <v>0.09</v>
      </c>
      <c r="S1100" s="6" t="str">
        <f t="shared" si="53"/>
        <v/>
      </c>
      <c r="T1100">
        <f>ROUND(INT(表1[[#This Row],[合同结束日期]]-表1[[#This Row],[合同起始日期]])/365,1)</f>
        <v>3</v>
      </c>
    </row>
    <row r="1101" spans="1:20">
      <c r="A1101" s="1">
        <v>42005</v>
      </c>
      <c r="B1101" t="s">
        <v>185</v>
      </c>
      <c r="C1101">
        <f t="shared" si="51"/>
        <v>0</v>
      </c>
      <c r="D1101" t="s">
        <v>355</v>
      </c>
      <c r="E1101" s="4">
        <v>34856.879999999997</v>
      </c>
      <c r="F1101" s="4">
        <v>10798.661424000002</v>
      </c>
      <c r="G1101" s="3">
        <v>0.30980000000000008</v>
      </c>
      <c r="H1101" s="7">
        <v>1117.2076923076922</v>
      </c>
      <c r="I1101" s="4">
        <v>346.11094307692315</v>
      </c>
      <c r="J1101">
        <v>31.2</v>
      </c>
      <c r="K1101" t="s">
        <v>76</v>
      </c>
      <c r="L1101" t="s">
        <v>276</v>
      </c>
      <c r="M1101" t="s">
        <v>276</v>
      </c>
      <c r="N1101" s="2">
        <v>41858</v>
      </c>
      <c r="O1101" s="2">
        <v>42222</v>
      </c>
      <c r="P1101" t="s">
        <v>24</v>
      </c>
      <c r="Q1101" t="s">
        <v>28</v>
      </c>
      <c r="R1101" s="5" t="str">
        <f t="shared" si="52"/>
        <v>0.13</v>
      </c>
      <c r="S1101" s="6" t="str">
        <f t="shared" si="53"/>
        <v/>
      </c>
      <c r="T1101">
        <f>ROUND(INT(表1[[#This Row],[合同结束日期]]-表1[[#This Row],[合同起始日期]])/365,1)</f>
        <v>1</v>
      </c>
    </row>
    <row r="1102" spans="1:20">
      <c r="A1102" s="1">
        <v>42005</v>
      </c>
      <c r="B1102" t="s">
        <v>185</v>
      </c>
      <c r="C1102">
        <f t="shared" si="51"/>
        <v>0</v>
      </c>
      <c r="D1102" t="s">
        <v>349</v>
      </c>
      <c r="E1102" s="4">
        <v>36699.599999999999</v>
      </c>
      <c r="F1102" s="4">
        <v>7200.4615199999998</v>
      </c>
      <c r="G1102" s="3">
        <v>0.19620000000000001</v>
      </c>
      <c r="H1102" s="7">
        <v>2548.5833333333335</v>
      </c>
      <c r="I1102" s="4">
        <v>500.03205000000003</v>
      </c>
      <c r="J1102">
        <v>14.399999999999999</v>
      </c>
      <c r="K1102" t="s">
        <v>76</v>
      </c>
      <c r="L1102" t="s">
        <v>276</v>
      </c>
      <c r="M1102" t="s">
        <v>276</v>
      </c>
      <c r="N1102" s="2">
        <v>41907</v>
      </c>
      <c r="O1102" s="2">
        <v>42271</v>
      </c>
      <c r="P1102" t="s">
        <v>24</v>
      </c>
      <c r="Q1102" t="s">
        <v>25</v>
      </c>
      <c r="R1102" s="5" t="str">
        <f t="shared" si="52"/>
        <v>0.15</v>
      </c>
      <c r="S1102" s="6" t="str">
        <f t="shared" si="53"/>
        <v/>
      </c>
      <c r="T1102">
        <f>ROUND(INT(表1[[#This Row],[合同结束日期]]-表1[[#This Row],[合同起始日期]])/365,1)</f>
        <v>1</v>
      </c>
    </row>
    <row r="1103" spans="1:20">
      <c r="A1103" s="1">
        <v>42005</v>
      </c>
      <c r="B1103" t="s">
        <v>185</v>
      </c>
      <c r="C1103">
        <f t="shared" si="51"/>
        <v>0</v>
      </c>
      <c r="D1103" t="s">
        <v>284</v>
      </c>
      <c r="E1103" s="4">
        <v>37244.400000000001</v>
      </c>
      <c r="F1103" s="4">
        <v>6800.82744</v>
      </c>
      <c r="G1103" s="3">
        <v>0.18259999999999998</v>
      </c>
      <c r="H1103" s="7">
        <v>2069.1333333333332</v>
      </c>
      <c r="I1103" s="4">
        <v>377.82374666666669</v>
      </c>
      <c r="J1103">
        <v>18</v>
      </c>
      <c r="K1103" t="s">
        <v>76</v>
      </c>
      <c r="L1103" t="s">
        <v>276</v>
      </c>
      <c r="M1103" t="s">
        <v>276</v>
      </c>
      <c r="N1103" s="2">
        <v>41516</v>
      </c>
      <c r="O1103" s="2">
        <v>42245</v>
      </c>
      <c r="P1103" t="s">
        <v>24</v>
      </c>
      <c r="Q1103" t="s">
        <v>59</v>
      </c>
      <c r="R1103" s="5" t="str">
        <f t="shared" si="52"/>
        <v>0.16</v>
      </c>
      <c r="S1103" s="6" t="str">
        <f t="shared" si="53"/>
        <v/>
      </c>
      <c r="T1103">
        <f>ROUND(INT(表1[[#This Row],[合同结束日期]]-表1[[#This Row],[合同起始日期]])/365,1)</f>
        <v>2</v>
      </c>
    </row>
    <row r="1104" spans="1:20">
      <c r="A1104" s="1">
        <v>42005</v>
      </c>
      <c r="B1104" t="s">
        <v>185</v>
      </c>
      <c r="C1104">
        <f t="shared" si="51"/>
        <v>0</v>
      </c>
      <c r="D1104" t="s">
        <v>365</v>
      </c>
      <c r="E1104" s="4">
        <v>38933.279999999999</v>
      </c>
      <c r="F1104" s="4">
        <v>7198.7634720000005</v>
      </c>
      <c r="G1104" s="3">
        <v>0.18490000000000001</v>
      </c>
      <c r="H1104" s="7">
        <v>2703.7000000000003</v>
      </c>
      <c r="I1104" s="4">
        <v>499.91413000000011</v>
      </c>
      <c r="J1104">
        <v>14.399999999999999</v>
      </c>
      <c r="K1104" t="s">
        <v>11</v>
      </c>
      <c r="L1104" t="s">
        <v>12</v>
      </c>
      <c r="M1104" t="s">
        <v>53</v>
      </c>
      <c r="N1104" s="2">
        <v>41996</v>
      </c>
      <c r="O1104" s="2">
        <v>42360</v>
      </c>
      <c r="P1104" t="s">
        <v>24</v>
      </c>
      <c r="Q1104" t="s">
        <v>59</v>
      </c>
      <c r="R1104" s="5" t="str">
        <f t="shared" si="52"/>
        <v>0.16</v>
      </c>
      <c r="S1104" s="6" t="str">
        <f t="shared" si="53"/>
        <v/>
      </c>
      <c r="T1104">
        <f>ROUND(INT(表1[[#This Row],[合同结束日期]]-表1[[#This Row],[合同起始日期]])/365,1)</f>
        <v>1</v>
      </c>
    </row>
    <row r="1105" spans="1:20">
      <c r="A1105" s="1">
        <v>42005</v>
      </c>
      <c r="B1105" t="s">
        <v>185</v>
      </c>
      <c r="C1105">
        <f t="shared" si="51"/>
        <v>0</v>
      </c>
      <c r="D1105" t="s">
        <v>350</v>
      </c>
      <c r="E1105" s="4">
        <v>55288.799999999996</v>
      </c>
      <c r="F1105" s="4">
        <v>8895.9679199999991</v>
      </c>
      <c r="G1105" s="3">
        <v>0.16089999999999999</v>
      </c>
      <c r="H1105" s="7">
        <v>3839.5</v>
      </c>
      <c r="I1105" s="4">
        <v>617.77554999999995</v>
      </c>
      <c r="J1105">
        <v>14.399999999999999</v>
      </c>
      <c r="K1105" t="s">
        <v>76</v>
      </c>
      <c r="L1105" t="s">
        <v>276</v>
      </c>
      <c r="M1105" t="s">
        <v>276</v>
      </c>
      <c r="N1105" s="2">
        <v>41888</v>
      </c>
      <c r="O1105" s="2">
        <v>42252</v>
      </c>
      <c r="P1105" t="s">
        <v>24</v>
      </c>
      <c r="Q1105" t="s">
        <v>25</v>
      </c>
      <c r="R1105" s="5" t="str">
        <f t="shared" si="52"/>
        <v>0.15</v>
      </c>
      <c r="S1105" s="6" t="str">
        <f t="shared" si="53"/>
        <v/>
      </c>
      <c r="T1105">
        <f>ROUND(INT(表1[[#This Row],[合同结束日期]]-表1[[#This Row],[合同起始日期]])/365,1)</f>
        <v>1</v>
      </c>
    </row>
    <row r="1106" spans="1:20">
      <c r="A1106" s="1">
        <v>42005</v>
      </c>
      <c r="B1106" t="s">
        <v>185</v>
      </c>
      <c r="C1106">
        <f t="shared" si="51"/>
        <v>0</v>
      </c>
      <c r="D1106" t="s">
        <v>307</v>
      </c>
      <c r="E1106" s="4">
        <v>77994</v>
      </c>
      <c r="F1106" s="4">
        <v>16799.907599999999</v>
      </c>
      <c r="G1106" s="3">
        <v>0.21539999999999998</v>
      </c>
      <c r="H1106" s="7">
        <v>1805.4166666666667</v>
      </c>
      <c r="I1106" s="4">
        <v>388.88675000000001</v>
      </c>
      <c r="J1106">
        <v>43.199999999999996</v>
      </c>
      <c r="K1106" t="s">
        <v>66</v>
      </c>
      <c r="L1106" t="s">
        <v>66</v>
      </c>
      <c r="M1106" t="s">
        <v>66</v>
      </c>
      <c r="N1106" s="2">
        <v>41635</v>
      </c>
      <c r="O1106" s="2">
        <v>42364</v>
      </c>
      <c r="P1106" t="s">
        <v>24</v>
      </c>
      <c r="Q1106" t="s">
        <v>195</v>
      </c>
      <c r="R1106" s="5" t="str">
        <f t="shared" si="52"/>
        <v>0.09</v>
      </c>
      <c r="S1106" s="6" t="str">
        <f t="shared" si="53"/>
        <v>0.</v>
      </c>
      <c r="T1106">
        <f>ROUND(INT(表1[[#This Row],[合同结束日期]]-表1[[#This Row],[合同起始日期]])/365,1)</f>
        <v>2</v>
      </c>
    </row>
    <row r="1107" spans="1:20">
      <c r="A1107" s="1">
        <v>42005</v>
      </c>
      <c r="B1107" t="s">
        <v>185</v>
      </c>
      <c r="C1107">
        <f t="shared" si="51"/>
        <v>0</v>
      </c>
      <c r="D1107" t="s">
        <v>314</v>
      </c>
      <c r="E1107" s="4">
        <v>50349.48</v>
      </c>
      <c r="F1107" s="4">
        <v>6600.816828</v>
      </c>
      <c r="G1107" s="3">
        <v>0.13109999999999999</v>
      </c>
      <c r="H1107" s="7">
        <v>2797.1933333333336</v>
      </c>
      <c r="I1107" s="4">
        <v>366.71204599999999</v>
      </c>
      <c r="J1107">
        <v>18</v>
      </c>
      <c r="K1107" t="s">
        <v>76</v>
      </c>
      <c r="L1107" t="s">
        <v>276</v>
      </c>
      <c r="M1107" t="s">
        <v>276</v>
      </c>
      <c r="N1107" s="2">
        <v>41727</v>
      </c>
      <c r="O1107" s="2">
        <v>42091</v>
      </c>
      <c r="P1107" t="s">
        <v>24</v>
      </c>
      <c r="Q1107" t="s">
        <v>42</v>
      </c>
      <c r="R1107" s="5" t="str">
        <f t="shared" si="52"/>
        <v>0.08</v>
      </c>
      <c r="S1107" s="6" t="str">
        <f t="shared" si="53"/>
        <v/>
      </c>
      <c r="T1107">
        <f>ROUND(INT(表1[[#This Row],[合同结束日期]]-表1[[#This Row],[合同起始日期]])/365,1)</f>
        <v>1</v>
      </c>
    </row>
    <row r="1108" spans="1:20">
      <c r="A1108" s="1">
        <v>42005</v>
      </c>
      <c r="B1108" t="s">
        <v>185</v>
      </c>
      <c r="C1108">
        <f t="shared" si="51"/>
        <v>0</v>
      </c>
      <c r="D1108" t="s">
        <v>343</v>
      </c>
      <c r="E1108" s="4">
        <v>31149.599999999999</v>
      </c>
      <c r="F1108" s="4">
        <v>5999.4129600000006</v>
      </c>
      <c r="G1108" s="3">
        <v>0.19260000000000002</v>
      </c>
      <c r="H1108" s="7">
        <v>3244.75</v>
      </c>
      <c r="I1108" s="4">
        <v>624.93885000000012</v>
      </c>
      <c r="J1108">
        <v>9.6</v>
      </c>
      <c r="K1108" t="s">
        <v>76</v>
      </c>
      <c r="L1108" t="s">
        <v>276</v>
      </c>
      <c r="M1108" t="s">
        <v>276</v>
      </c>
      <c r="N1108" s="2">
        <v>41876</v>
      </c>
      <c r="O1108" s="2">
        <v>42240</v>
      </c>
      <c r="P1108" t="s">
        <v>24</v>
      </c>
      <c r="Q1108" t="s">
        <v>59</v>
      </c>
      <c r="R1108" s="5" t="str">
        <f t="shared" si="52"/>
        <v>0.16</v>
      </c>
      <c r="S1108" s="6" t="str">
        <f t="shared" si="53"/>
        <v/>
      </c>
      <c r="T1108">
        <f>ROUND(INT(表1[[#This Row],[合同结束日期]]-表1[[#This Row],[合同起始日期]])/365,1)</f>
        <v>1</v>
      </c>
    </row>
    <row r="1109" spans="1:20">
      <c r="A1109" s="1">
        <v>42005</v>
      </c>
      <c r="B1109" t="s">
        <v>185</v>
      </c>
      <c r="C1109">
        <f t="shared" si="51"/>
        <v>0</v>
      </c>
      <c r="D1109" t="s">
        <v>287</v>
      </c>
      <c r="E1109" s="4">
        <v>16914</v>
      </c>
      <c r="F1109" s="4">
        <v>6599.8428000000004</v>
      </c>
      <c r="G1109" s="3">
        <v>0.39020000000000005</v>
      </c>
      <c r="H1109" s="7">
        <v>939.66666666666663</v>
      </c>
      <c r="I1109" s="4">
        <v>366.65793333333335</v>
      </c>
      <c r="J1109">
        <v>18</v>
      </c>
      <c r="K1109" t="s">
        <v>11</v>
      </c>
      <c r="L1109" t="s">
        <v>12</v>
      </c>
      <c r="M1109" t="s">
        <v>288</v>
      </c>
      <c r="N1109" s="2">
        <v>41522</v>
      </c>
      <c r="O1109" s="2">
        <v>42251</v>
      </c>
      <c r="P1109" t="s">
        <v>24</v>
      </c>
      <c r="Q1109" t="s">
        <v>59</v>
      </c>
      <c r="R1109" s="5" t="str">
        <f t="shared" si="52"/>
        <v>0.16</v>
      </c>
      <c r="S1109" s="6" t="str">
        <f t="shared" si="53"/>
        <v/>
      </c>
      <c r="T1109">
        <f>ROUND(INT(表1[[#This Row],[合同结束日期]]-表1[[#This Row],[合同起始日期]])/365,1)</f>
        <v>2</v>
      </c>
    </row>
    <row r="1110" spans="1:20">
      <c r="A1110" s="1">
        <v>42005</v>
      </c>
      <c r="B1110" t="s">
        <v>185</v>
      </c>
      <c r="C1110">
        <f t="shared" si="51"/>
        <v>0</v>
      </c>
      <c r="D1110" t="s">
        <v>334</v>
      </c>
      <c r="E1110" s="4">
        <v>11130</v>
      </c>
      <c r="F1110" s="4">
        <v>5400.2760000000007</v>
      </c>
      <c r="G1110" s="3">
        <v>0.48520000000000008</v>
      </c>
      <c r="H1110" s="7">
        <v>927.5</v>
      </c>
      <c r="I1110" s="4">
        <v>450.02300000000008</v>
      </c>
      <c r="J1110">
        <v>12</v>
      </c>
      <c r="K1110" t="s">
        <v>60</v>
      </c>
      <c r="L1110" t="s">
        <v>61</v>
      </c>
      <c r="M1110" t="s">
        <v>197</v>
      </c>
      <c r="N1110" s="2">
        <v>41810</v>
      </c>
      <c r="O1110" s="2">
        <v>42174</v>
      </c>
      <c r="P1110" t="s">
        <v>24</v>
      </c>
      <c r="Q1110" t="s">
        <v>30</v>
      </c>
      <c r="R1110" s="5" t="str">
        <f t="shared" si="52"/>
        <v>0.18</v>
      </c>
      <c r="S1110" s="6" t="str">
        <f t="shared" si="53"/>
        <v/>
      </c>
      <c r="T1110">
        <f>ROUND(INT(表1[[#This Row],[合同结束日期]]-表1[[#This Row],[合同起始日期]])/365,1)</f>
        <v>1</v>
      </c>
    </row>
    <row r="1111" spans="1:20">
      <c r="A1111" s="1">
        <v>42005</v>
      </c>
      <c r="B1111" t="s">
        <v>185</v>
      </c>
      <c r="C1111">
        <f t="shared" si="51"/>
        <v>0</v>
      </c>
      <c r="D1111" t="s">
        <v>344</v>
      </c>
      <c r="E1111" s="4">
        <v>60885.599999999999</v>
      </c>
      <c r="F1111" s="4">
        <v>9735.6074399999998</v>
      </c>
      <c r="G1111" s="3">
        <v>0.15989999999999999</v>
      </c>
      <c r="H1111" s="7">
        <v>6342.25</v>
      </c>
      <c r="I1111" s="4">
        <v>1014.125775</v>
      </c>
      <c r="J1111">
        <v>9.6</v>
      </c>
      <c r="K1111" t="s">
        <v>44</v>
      </c>
      <c r="L1111" t="s">
        <v>46</v>
      </c>
      <c r="M1111" t="s">
        <v>187</v>
      </c>
      <c r="N1111" s="2">
        <v>41864</v>
      </c>
      <c r="O1111" s="2">
        <v>42228</v>
      </c>
      <c r="P1111" t="s">
        <v>24</v>
      </c>
      <c r="Q1111" t="s">
        <v>25</v>
      </c>
      <c r="R1111" s="5" t="str">
        <f t="shared" si="52"/>
        <v>0.15</v>
      </c>
      <c r="S1111" s="6" t="str">
        <f t="shared" si="53"/>
        <v/>
      </c>
      <c r="T1111">
        <f>ROUND(INT(表1[[#This Row],[合同结束日期]]-表1[[#This Row],[合同起始日期]])/365,1)</f>
        <v>1</v>
      </c>
    </row>
    <row r="1112" spans="1:20">
      <c r="A1112" s="1">
        <v>42036</v>
      </c>
      <c r="B1112" t="s">
        <v>185</v>
      </c>
      <c r="C1112">
        <f t="shared" si="51"/>
        <v>0</v>
      </c>
      <c r="D1112" t="s">
        <v>186</v>
      </c>
      <c r="E1112" s="4">
        <v>231235.19999999998</v>
      </c>
      <c r="F1112" s="4">
        <v>36188.308799999999</v>
      </c>
      <c r="G1112" s="3">
        <v>0.1565</v>
      </c>
      <c r="H1112" s="7">
        <v>7707.8399999999992</v>
      </c>
      <c r="I1112" s="4">
        <v>1206.2769599999999</v>
      </c>
      <c r="J1112">
        <v>30</v>
      </c>
      <c r="K1112" t="s">
        <v>44</v>
      </c>
      <c r="L1112" t="s">
        <v>46</v>
      </c>
      <c r="M1112" t="s">
        <v>187</v>
      </c>
      <c r="N1112" s="2">
        <v>41327</v>
      </c>
      <c r="O1112" s="2">
        <v>42133</v>
      </c>
      <c r="P1112" t="s">
        <v>24</v>
      </c>
      <c r="Q1112" t="s">
        <v>25</v>
      </c>
      <c r="R1112" s="5" t="str">
        <f t="shared" si="52"/>
        <v>0.15</v>
      </c>
      <c r="S1112" s="6" t="str">
        <f t="shared" si="53"/>
        <v/>
      </c>
      <c r="T1112">
        <f>ROUND(INT(表1[[#This Row],[合同结束日期]]-表1[[#This Row],[合同起始日期]])/365,1)</f>
        <v>2.2000000000000002</v>
      </c>
    </row>
    <row r="1113" spans="1:20">
      <c r="A1113" s="1">
        <v>42036</v>
      </c>
      <c r="B1113" t="s">
        <v>185</v>
      </c>
      <c r="C1113">
        <f t="shared" si="51"/>
        <v>0</v>
      </c>
      <c r="D1113" t="s">
        <v>188</v>
      </c>
      <c r="E1113" s="4">
        <v>60616.799999999996</v>
      </c>
      <c r="F1113" s="4">
        <v>13462.99128</v>
      </c>
      <c r="G1113" s="3">
        <v>0.22210000000000002</v>
      </c>
      <c r="H1113" s="7">
        <v>990.47058823529414</v>
      </c>
      <c r="I1113" s="4">
        <v>219.98351764705885</v>
      </c>
      <c r="J1113">
        <v>61.199999999999996</v>
      </c>
      <c r="K1113" t="s">
        <v>44</v>
      </c>
      <c r="L1113" t="s">
        <v>46</v>
      </c>
      <c r="M1113" t="s">
        <v>187</v>
      </c>
      <c r="N1113" s="2">
        <v>41337</v>
      </c>
      <c r="O1113" s="2">
        <v>42499</v>
      </c>
      <c r="P1113" t="s">
        <v>24</v>
      </c>
      <c r="Q1113" t="s">
        <v>65</v>
      </c>
      <c r="R1113" s="5" t="str">
        <f t="shared" si="52"/>
        <v>0.12</v>
      </c>
      <c r="S1113" s="6" t="str">
        <f t="shared" si="53"/>
        <v/>
      </c>
      <c r="T1113">
        <f>ROUND(INT(表1[[#This Row],[合同结束日期]]-表1[[#This Row],[合同起始日期]])/365,1)</f>
        <v>3.2</v>
      </c>
    </row>
    <row r="1114" spans="1:20">
      <c r="A1114" s="1">
        <v>42036</v>
      </c>
      <c r="B1114" t="s">
        <v>185</v>
      </c>
      <c r="C1114">
        <f t="shared" si="51"/>
        <v>0</v>
      </c>
      <c r="D1114" t="s">
        <v>189</v>
      </c>
      <c r="E1114" s="4">
        <v>150934.79999999999</v>
      </c>
      <c r="F1114" s="4">
        <v>23938.259280000002</v>
      </c>
      <c r="G1114" s="3">
        <v>0.15860000000000002</v>
      </c>
      <c r="H1114" s="7">
        <v>1746.9305555555557</v>
      </c>
      <c r="I1114" s="4">
        <v>277.06318611111118</v>
      </c>
      <c r="J1114">
        <v>86.399999999999991</v>
      </c>
      <c r="K1114" t="s">
        <v>44</v>
      </c>
      <c r="L1114" t="s">
        <v>46</v>
      </c>
      <c r="M1114" t="s">
        <v>187</v>
      </c>
      <c r="N1114" s="2">
        <v>41298</v>
      </c>
      <c r="O1114" s="2">
        <v>42499</v>
      </c>
      <c r="P1114" t="s">
        <v>24</v>
      </c>
      <c r="Q1114" t="s">
        <v>28</v>
      </c>
      <c r="R1114" s="5" t="str">
        <f t="shared" si="52"/>
        <v>0.13</v>
      </c>
      <c r="S1114" s="6" t="str">
        <f t="shared" si="53"/>
        <v/>
      </c>
      <c r="T1114">
        <f>ROUND(INT(表1[[#This Row],[合同结束日期]]-表1[[#This Row],[合同起始日期]])/365,1)</f>
        <v>3.3</v>
      </c>
    </row>
    <row r="1115" spans="1:20">
      <c r="A1115" s="1">
        <v>42036</v>
      </c>
      <c r="B1115" t="s">
        <v>185</v>
      </c>
      <c r="C1115">
        <f t="shared" si="51"/>
        <v>0</v>
      </c>
      <c r="D1115" t="s">
        <v>190</v>
      </c>
      <c r="E1115" s="4">
        <v>123439.2</v>
      </c>
      <c r="F1115" s="4">
        <v>28514.4552</v>
      </c>
      <c r="G1115" s="3">
        <v>0.23100000000000001</v>
      </c>
      <c r="H1115" s="7">
        <v>1428.6944444444446</v>
      </c>
      <c r="I1115" s="4">
        <v>330.02841666666671</v>
      </c>
      <c r="J1115">
        <v>86.399999999999991</v>
      </c>
      <c r="K1115" t="s">
        <v>44</v>
      </c>
      <c r="L1115" t="s">
        <v>46</v>
      </c>
      <c r="M1115" t="s">
        <v>45</v>
      </c>
      <c r="N1115" s="2">
        <v>41282</v>
      </c>
      <c r="O1115" s="2">
        <v>43229</v>
      </c>
      <c r="P1115" t="s">
        <v>24</v>
      </c>
      <c r="Q1115" t="s">
        <v>59</v>
      </c>
      <c r="R1115" s="5" t="str">
        <f t="shared" si="52"/>
        <v>0.16</v>
      </c>
      <c r="S1115" s="6" t="str">
        <f t="shared" si="53"/>
        <v/>
      </c>
      <c r="T1115">
        <f>ROUND(INT(表1[[#This Row],[合同结束日期]]-表1[[#This Row],[合同起始日期]])/365,1)</f>
        <v>5.3</v>
      </c>
    </row>
    <row r="1116" spans="1:20">
      <c r="A1116" s="1">
        <v>42036</v>
      </c>
      <c r="B1116" t="s">
        <v>185</v>
      </c>
      <c r="C1116">
        <f t="shared" si="51"/>
        <v>0</v>
      </c>
      <c r="D1116" t="s">
        <v>250</v>
      </c>
      <c r="E1116" s="4">
        <v>76600.800000000003</v>
      </c>
      <c r="F1116" s="4">
        <v>32601.300479999998</v>
      </c>
      <c r="G1116" s="3">
        <v>0.42559999999999998</v>
      </c>
      <c r="H1116" s="7">
        <v>446.39160839160843</v>
      </c>
      <c r="I1116" s="4">
        <v>189.98426853146853</v>
      </c>
      <c r="J1116">
        <v>171.6</v>
      </c>
      <c r="K1116" t="s">
        <v>60</v>
      </c>
      <c r="L1116" t="s">
        <v>116</v>
      </c>
      <c r="M1116" t="s">
        <v>251</v>
      </c>
      <c r="N1116" s="2">
        <v>41423</v>
      </c>
      <c r="O1116" s="2">
        <v>42182</v>
      </c>
      <c r="P1116" t="s">
        <v>24</v>
      </c>
      <c r="Q1116" t="s">
        <v>83</v>
      </c>
      <c r="R1116" s="5" t="str">
        <f t="shared" si="52"/>
        <v>0.14</v>
      </c>
      <c r="S1116" s="6" t="str">
        <f t="shared" si="53"/>
        <v/>
      </c>
      <c r="T1116">
        <f>ROUND(INT(表1[[#This Row],[合同结束日期]]-表1[[#This Row],[合同起始日期]])/365,1)</f>
        <v>2.1</v>
      </c>
    </row>
    <row r="1117" spans="1:20">
      <c r="A1117" s="1">
        <v>42036</v>
      </c>
      <c r="B1117" t="s">
        <v>185</v>
      </c>
      <c r="C1117">
        <f t="shared" si="51"/>
        <v>0</v>
      </c>
      <c r="D1117" t="s">
        <v>252</v>
      </c>
      <c r="E1117" s="4">
        <v>171628.08</v>
      </c>
      <c r="F1117" s="4">
        <v>34051.011071999994</v>
      </c>
      <c r="G1117" s="3">
        <v>0.19839999999999997</v>
      </c>
      <c r="H1117" s="7">
        <v>831.53139534883712</v>
      </c>
      <c r="I1117" s="4">
        <v>164.97582883720926</v>
      </c>
      <c r="J1117">
        <v>206.4</v>
      </c>
      <c r="K1117" t="s">
        <v>44</v>
      </c>
      <c r="L1117" t="s">
        <v>46</v>
      </c>
      <c r="M1117" t="s">
        <v>45</v>
      </c>
      <c r="N1117" s="2">
        <v>41409</v>
      </c>
      <c r="O1117" s="2">
        <v>42929</v>
      </c>
      <c r="P1117" t="s">
        <v>24</v>
      </c>
      <c r="Q1117" t="s">
        <v>19</v>
      </c>
      <c r="R1117" s="5" t="str">
        <f t="shared" si="52"/>
        <v>0.1</v>
      </c>
      <c r="S1117" s="6" t="str">
        <f t="shared" si="53"/>
        <v/>
      </c>
      <c r="T1117">
        <f>ROUND(INT(表1[[#This Row],[合同结束日期]]-表1[[#This Row],[合同起始日期]])/365,1)</f>
        <v>4.2</v>
      </c>
    </row>
    <row r="1118" spans="1:20">
      <c r="A1118" s="1">
        <v>42036</v>
      </c>
      <c r="B1118" t="s">
        <v>185</v>
      </c>
      <c r="C1118">
        <f t="shared" si="51"/>
        <v>0</v>
      </c>
      <c r="D1118" t="s">
        <v>281</v>
      </c>
      <c r="E1118" s="4">
        <v>148492.92000000001</v>
      </c>
      <c r="F1118" s="4">
        <v>54303.860844000003</v>
      </c>
      <c r="G1118" s="3">
        <v>0.36569999999999997</v>
      </c>
      <c r="H1118" s="7">
        <v>683.66906077348074</v>
      </c>
      <c r="I1118" s="4">
        <v>250.01777552486189</v>
      </c>
      <c r="J1118">
        <v>217.2</v>
      </c>
      <c r="K1118" t="s">
        <v>60</v>
      </c>
      <c r="L1118" t="s">
        <v>116</v>
      </c>
      <c r="M1118" t="s">
        <v>145</v>
      </c>
      <c r="N1118" s="2">
        <v>41456</v>
      </c>
      <c r="O1118" s="2">
        <v>42245</v>
      </c>
      <c r="P1118" t="s">
        <v>24</v>
      </c>
      <c r="Q1118" t="s">
        <v>83</v>
      </c>
      <c r="R1118" s="5" t="str">
        <f t="shared" si="52"/>
        <v>0.14</v>
      </c>
      <c r="S1118" s="6" t="str">
        <f t="shared" si="53"/>
        <v/>
      </c>
      <c r="T1118">
        <f>ROUND(INT(表1[[#This Row],[合同结束日期]]-表1[[#This Row],[合同起始日期]])/365,1)</f>
        <v>2.2000000000000002</v>
      </c>
    </row>
    <row r="1119" spans="1:20">
      <c r="A1119" s="1">
        <v>42036</v>
      </c>
      <c r="B1119" t="s">
        <v>185</v>
      </c>
      <c r="C1119">
        <f t="shared" si="51"/>
        <v>0</v>
      </c>
      <c r="D1119" t="s">
        <v>253</v>
      </c>
      <c r="E1119" s="4">
        <v>133718.76</v>
      </c>
      <c r="F1119" s="4">
        <v>30715.199171999997</v>
      </c>
      <c r="G1119" s="3">
        <v>0.22969999999999996</v>
      </c>
      <c r="H1119" s="7">
        <v>870.56484375000014</v>
      </c>
      <c r="I1119" s="4">
        <v>199.96874460937499</v>
      </c>
      <c r="J1119">
        <v>153.6</v>
      </c>
      <c r="K1119" t="s">
        <v>60</v>
      </c>
      <c r="L1119" t="s">
        <v>116</v>
      </c>
      <c r="M1119" t="s">
        <v>145</v>
      </c>
      <c r="N1119" s="2">
        <v>41456</v>
      </c>
      <c r="O1119" s="2">
        <v>42231</v>
      </c>
      <c r="P1119" t="s">
        <v>18</v>
      </c>
      <c r="Q1119" t="s">
        <v>25</v>
      </c>
      <c r="R1119" s="5" t="str">
        <f t="shared" si="52"/>
        <v>0.15</v>
      </c>
      <c r="S1119" s="6" t="str">
        <f t="shared" si="53"/>
        <v/>
      </c>
      <c r="T1119">
        <f>ROUND(INT(表1[[#This Row],[合同结束日期]]-表1[[#This Row],[合同起始日期]])/365,1)</f>
        <v>2.1</v>
      </c>
    </row>
    <row r="1120" spans="1:20">
      <c r="A1120" s="1">
        <v>42036</v>
      </c>
      <c r="B1120" t="s">
        <v>185</v>
      </c>
      <c r="C1120">
        <f t="shared" si="51"/>
        <v>0</v>
      </c>
      <c r="D1120" t="s">
        <v>361</v>
      </c>
      <c r="E1120" s="4">
        <v>81772.800000000003</v>
      </c>
      <c r="F1120" s="4">
        <v>16199.19168</v>
      </c>
      <c r="G1120" s="3">
        <v>0.1981</v>
      </c>
      <c r="H1120" s="7">
        <v>2271.4666666666667</v>
      </c>
      <c r="I1120" s="4">
        <v>449.97754666666668</v>
      </c>
      <c r="J1120">
        <v>36</v>
      </c>
      <c r="K1120" t="s">
        <v>76</v>
      </c>
      <c r="L1120" t="s">
        <v>276</v>
      </c>
      <c r="M1120" t="s">
        <v>276</v>
      </c>
      <c r="N1120" s="2">
        <v>41943</v>
      </c>
      <c r="O1120" s="2">
        <v>42673</v>
      </c>
      <c r="P1120" t="s">
        <v>24</v>
      </c>
      <c r="Q1120" t="s">
        <v>25</v>
      </c>
      <c r="R1120" s="5" t="str">
        <f t="shared" si="52"/>
        <v>0.15</v>
      </c>
      <c r="S1120" s="6" t="str">
        <f t="shared" si="53"/>
        <v/>
      </c>
      <c r="T1120">
        <f>ROUND(INT(表1[[#This Row],[合同结束日期]]-表1[[#This Row],[合同起始日期]])/365,1)</f>
        <v>2</v>
      </c>
    </row>
    <row r="1121" spans="1:20">
      <c r="A1121" s="1">
        <v>42036</v>
      </c>
      <c r="B1121" t="s">
        <v>185</v>
      </c>
      <c r="C1121">
        <f t="shared" si="51"/>
        <v>0</v>
      </c>
      <c r="D1121" t="s">
        <v>363</v>
      </c>
      <c r="E1121" s="4">
        <v>59208.719999999994</v>
      </c>
      <c r="F1121" s="4">
        <v>16199.505791999998</v>
      </c>
      <c r="G1121" s="3">
        <v>0.27360000000000001</v>
      </c>
      <c r="H1121" s="7">
        <v>1644.6866666666665</v>
      </c>
      <c r="I1121" s="4">
        <v>449.98627199999993</v>
      </c>
      <c r="J1121">
        <v>36</v>
      </c>
      <c r="K1121" t="s">
        <v>76</v>
      </c>
      <c r="L1121" t="s">
        <v>276</v>
      </c>
      <c r="M1121" t="s">
        <v>276</v>
      </c>
      <c r="N1121" s="2">
        <v>41942</v>
      </c>
      <c r="O1121" s="2">
        <v>42672</v>
      </c>
      <c r="P1121" t="s">
        <v>24</v>
      </c>
      <c r="Q1121" t="s">
        <v>25</v>
      </c>
      <c r="R1121" s="5" t="str">
        <f t="shared" si="52"/>
        <v>0.15</v>
      </c>
      <c r="S1121" s="6" t="str">
        <f t="shared" si="53"/>
        <v/>
      </c>
      <c r="T1121">
        <f>ROUND(INT(表1[[#This Row],[合同结束日期]]-表1[[#This Row],[合同起始日期]])/365,1)</f>
        <v>2</v>
      </c>
    </row>
    <row r="1122" spans="1:20">
      <c r="A1122" s="1">
        <v>42036</v>
      </c>
      <c r="B1122" t="s">
        <v>185</v>
      </c>
      <c r="C1122">
        <f t="shared" si="51"/>
        <v>0</v>
      </c>
      <c r="D1122" t="s">
        <v>192</v>
      </c>
      <c r="E1122" s="4">
        <v>179023.92</v>
      </c>
      <c r="F1122" s="4">
        <v>34336.787856000003</v>
      </c>
      <c r="G1122" s="3">
        <v>0.1918</v>
      </c>
      <c r="H1122" s="7">
        <v>1570.3852631578948</v>
      </c>
      <c r="I1122" s="4">
        <v>301.19989347368426</v>
      </c>
      <c r="J1122">
        <v>114</v>
      </c>
      <c r="K1122" t="s">
        <v>11</v>
      </c>
      <c r="L1122" t="s">
        <v>12</v>
      </c>
      <c r="M1122" t="s">
        <v>193</v>
      </c>
      <c r="N1122" s="2">
        <v>41358</v>
      </c>
      <c r="O1122" s="2">
        <v>42133</v>
      </c>
      <c r="P1122" t="s">
        <v>24</v>
      </c>
      <c r="Q1122" t="s">
        <v>59</v>
      </c>
      <c r="R1122" s="5" t="str">
        <f t="shared" si="52"/>
        <v>0.16</v>
      </c>
      <c r="S1122" s="6" t="str">
        <f t="shared" si="53"/>
        <v/>
      </c>
      <c r="T1122">
        <f>ROUND(INT(表1[[#This Row],[合同结束日期]]-表1[[#This Row],[合同起始日期]])/365,1)</f>
        <v>2.1</v>
      </c>
    </row>
    <row r="1123" spans="1:20">
      <c r="A1123" s="1">
        <v>42036</v>
      </c>
      <c r="B1123" t="s">
        <v>185</v>
      </c>
      <c r="C1123">
        <f t="shared" si="51"/>
        <v>0</v>
      </c>
      <c r="D1123" t="s">
        <v>194</v>
      </c>
      <c r="E1123" s="4">
        <v>657110.4</v>
      </c>
      <c r="F1123" s="4">
        <v>46063.43903999999</v>
      </c>
      <c r="G1123" s="3">
        <v>7.0099999999999982E-2</v>
      </c>
      <c r="H1123" s="7">
        <v>4563.2666666666664</v>
      </c>
      <c r="I1123" s="4">
        <v>319.88499333333328</v>
      </c>
      <c r="J1123">
        <v>144</v>
      </c>
      <c r="K1123" t="s">
        <v>66</v>
      </c>
      <c r="L1123" t="s">
        <v>66</v>
      </c>
      <c r="M1123" t="s">
        <v>66</v>
      </c>
      <c r="N1123" s="2">
        <v>41347</v>
      </c>
      <c r="O1123" s="2">
        <v>42133</v>
      </c>
      <c r="P1123" t="s">
        <v>24</v>
      </c>
      <c r="Q1123" t="s">
        <v>195</v>
      </c>
      <c r="R1123" s="5" t="str">
        <f t="shared" si="52"/>
        <v>0.09</v>
      </c>
      <c r="S1123" s="6" t="str">
        <f t="shared" si="53"/>
        <v>0.</v>
      </c>
      <c r="T1123">
        <f>ROUND(INT(表1[[#This Row],[合同结束日期]]-表1[[#This Row],[合同起始日期]])/365,1)</f>
        <v>2.2000000000000002</v>
      </c>
    </row>
    <row r="1124" spans="1:20">
      <c r="A1124" s="1">
        <v>42036</v>
      </c>
      <c r="B1124" t="s">
        <v>185</v>
      </c>
      <c r="C1124">
        <f t="shared" si="51"/>
        <v>0</v>
      </c>
      <c r="D1124" t="s">
        <v>196</v>
      </c>
      <c r="E1124" s="4">
        <v>473245.86</v>
      </c>
      <c r="F1124" s="4">
        <v>72737.88868199999</v>
      </c>
      <c r="G1124" s="3">
        <v>0.15369999999999998</v>
      </c>
      <c r="H1124" s="7">
        <v>2108.9387700534758</v>
      </c>
      <c r="I1124" s="4">
        <v>324.14388895721919</v>
      </c>
      <c r="J1124">
        <v>224.4</v>
      </c>
      <c r="K1124" t="s">
        <v>60</v>
      </c>
      <c r="L1124" t="s">
        <v>61</v>
      </c>
      <c r="M1124" t="s">
        <v>197</v>
      </c>
      <c r="N1124" s="2">
        <v>41284</v>
      </c>
      <c r="O1124" s="2">
        <v>42499</v>
      </c>
      <c r="P1124" t="s">
        <v>24</v>
      </c>
      <c r="Q1124" t="s">
        <v>28</v>
      </c>
      <c r="R1124" s="5" t="str">
        <f t="shared" si="52"/>
        <v>0.13</v>
      </c>
      <c r="S1124" s="6" t="str">
        <f t="shared" si="53"/>
        <v/>
      </c>
      <c r="T1124">
        <f>ROUND(INT(表1[[#This Row],[合同结束日期]]-表1[[#This Row],[合同起始日期]])/365,1)</f>
        <v>3.3</v>
      </c>
    </row>
    <row r="1125" spans="1:20">
      <c r="A1125" s="1">
        <v>42036</v>
      </c>
      <c r="B1125" t="s">
        <v>185</v>
      </c>
      <c r="C1125">
        <f t="shared" si="51"/>
        <v>0</v>
      </c>
      <c r="D1125" t="s">
        <v>198</v>
      </c>
      <c r="E1125" s="4">
        <v>54200.4</v>
      </c>
      <c r="F1125" s="4">
        <v>19138.161240000001</v>
      </c>
      <c r="G1125" s="3">
        <v>0.35310000000000002</v>
      </c>
      <c r="H1125" s="7">
        <v>821.21818181818185</v>
      </c>
      <c r="I1125" s="4">
        <v>289.97214000000002</v>
      </c>
      <c r="J1125">
        <v>66</v>
      </c>
      <c r="K1125" t="s">
        <v>66</v>
      </c>
      <c r="L1125" t="s">
        <v>66</v>
      </c>
      <c r="M1125" t="s">
        <v>66</v>
      </c>
      <c r="N1125" s="2">
        <v>41283</v>
      </c>
      <c r="O1125" s="2">
        <v>42133</v>
      </c>
      <c r="P1125" t="s">
        <v>24</v>
      </c>
      <c r="Q1125" t="s">
        <v>25</v>
      </c>
      <c r="R1125" s="5" t="str">
        <f t="shared" si="52"/>
        <v>0.15</v>
      </c>
      <c r="S1125" s="6" t="str">
        <f t="shared" si="53"/>
        <v/>
      </c>
      <c r="T1125">
        <f>ROUND(INT(表1[[#This Row],[合同结束日期]]-表1[[#This Row],[合同起始日期]])/365,1)</f>
        <v>2.2999999999999998</v>
      </c>
    </row>
    <row r="1126" spans="1:20">
      <c r="A1126" s="1">
        <v>42036</v>
      </c>
      <c r="B1126" t="s">
        <v>185</v>
      </c>
      <c r="C1126">
        <f t="shared" si="51"/>
        <v>0</v>
      </c>
      <c r="D1126" t="s">
        <v>199</v>
      </c>
      <c r="E1126" s="4">
        <v>289382.27999999997</v>
      </c>
      <c r="F1126" s="4">
        <v>19446.489215999998</v>
      </c>
      <c r="G1126" s="3">
        <v>6.7199999999999996E-2</v>
      </c>
      <c r="H1126" s="7">
        <v>4465.7759259259255</v>
      </c>
      <c r="I1126" s="4">
        <v>300.10014222222219</v>
      </c>
      <c r="J1126">
        <v>64.8</v>
      </c>
      <c r="K1126" t="s">
        <v>44</v>
      </c>
      <c r="L1126" t="s">
        <v>46</v>
      </c>
      <c r="M1126" t="s">
        <v>187</v>
      </c>
      <c r="N1126" s="2">
        <v>41332</v>
      </c>
      <c r="O1126" s="2">
        <v>42499</v>
      </c>
      <c r="P1126" t="s">
        <v>14</v>
      </c>
      <c r="Q1126" t="s">
        <v>37</v>
      </c>
      <c r="R1126" s="5" t="str">
        <f t="shared" si="52"/>
        <v>0.</v>
      </c>
      <c r="S1126" s="6" t="str">
        <f t="shared" si="53"/>
        <v/>
      </c>
      <c r="T1126">
        <f>ROUND(INT(表1[[#This Row],[合同结束日期]]-表1[[#This Row],[合同起始日期]])/365,1)</f>
        <v>3.2</v>
      </c>
    </row>
    <row r="1127" spans="1:20">
      <c r="A1127" s="1">
        <v>42036</v>
      </c>
      <c r="B1127" t="s">
        <v>185</v>
      </c>
      <c r="C1127">
        <f t="shared" si="51"/>
        <v>0</v>
      </c>
      <c r="D1127" t="s">
        <v>200</v>
      </c>
      <c r="E1127" s="4">
        <v>139331.94</v>
      </c>
      <c r="F1127" s="4">
        <v>23296.300367999997</v>
      </c>
      <c r="G1127" s="3">
        <v>0.16719999999999996</v>
      </c>
      <c r="H1127" s="7">
        <v>2902.7487500000002</v>
      </c>
      <c r="I1127" s="4">
        <v>485.33959099999993</v>
      </c>
      <c r="J1127">
        <v>48</v>
      </c>
      <c r="K1127" t="s">
        <v>44</v>
      </c>
      <c r="L1127" t="s">
        <v>46</v>
      </c>
      <c r="M1127" t="s">
        <v>187</v>
      </c>
      <c r="N1127" s="2">
        <v>41281</v>
      </c>
      <c r="O1127" s="2">
        <v>42133</v>
      </c>
      <c r="P1127" t="s">
        <v>24</v>
      </c>
      <c r="Q1127" t="s">
        <v>25</v>
      </c>
      <c r="R1127" s="5" t="str">
        <f t="shared" si="52"/>
        <v>0.15</v>
      </c>
      <c r="S1127" s="6" t="str">
        <f t="shared" si="53"/>
        <v/>
      </c>
      <c r="T1127">
        <f>ROUND(INT(表1[[#This Row],[合同结束日期]]-表1[[#This Row],[合同起始日期]])/365,1)</f>
        <v>2.2999999999999998</v>
      </c>
    </row>
    <row r="1128" spans="1:20">
      <c r="A1128" s="1">
        <v>42036</v>
      </c>
      <c r="B1128" t="s">
        <v>185</v>
      </c>
      <c r="C1128">
        <f t="shared" si="51"/>
        <v>0</v>
      </c>
      <c r="D1128" t="s">
        <v>201</v>
      </c>
      <c r="E1128" s="4">
        <v>317466</v>
      </c>
      <c r="F1128" s="4">
        <v>37175.268600000003</v>
      </c>
      <c r="G1128" s="3">
        <v>0.11710000000000001</v>
      </c>
      <c r="H1128" s="7">
        <v>1752.019867549669</v>
      </c>
      <c r="I1128" s="4">
        <v>205.16152649006625</v>
      </c>
      <c r="J1128">
        <v>181.2</v>
      </c>
      <c r="K1128" t="s">
        <v>44</v>
      </c>
      <c r="L1128" t="s">
        <v>72</v>
      </c>
      <c r="M1128" t="s">
        <v>71</v>
      </c>
      <c r="N1128" s="2">
        <v>41329</v>
      </c>
      <c r="O1128" s="2">
        <v>43229</v>
      </c>
      <c r="P1128" t="s">
        <v>24</v>
      </c>
      <c r="Q1128" t="s">
        <v>19</v>
      </c>
      <c r="R1128" s="5" t="str">
        <f t="shared" si="52"/>
        <v>0.1</v>
      </c>
      <c r="S1128" s="6" t="str">
        <f t="shared" si="53"/>
        <v/>
      </c>
      <c r="T1128">
        <f>ROUND(INT(表1[[#This Row],[合同结束日期]]-表1[[#This Row],[合同起始日期]])/365,1)</f>
        <v>5.2</v>
      </c>
    </row>
    <row r="1129" spans="1:20">
      <c r="A1129" s="1">
        <v>42036</v>
      </c>
      <c r="B1129" t="s">
        <v>185</v>
      </c>
      <c r="C1129">
        <f t="shared" si="51"/>
        <v>0</v>
      </c>
      <c r="D1129" t="s">
        <v>202</v>
      </c>
      <c r="E1129" s="4">
        <v>168611.69999999998</v>
      </c>
      <c r="F1129" s="4">
        <v>22981.774709999998</v>
      </c>
      <c r="G1129" s="3">
        <v>0.1363</v>
      </c>
      <c r="H1129" s="7">
        <v>1898.7804054054052</v>
      </c>
      <c r="I1129" s="4">
        <v>258.80376925675677</v>
      </c>
      <c r="J1129">
        <v>88.8</v>
      </c>
      <c r="K1129" t="s">
        <v>44</v>
      </c>
      <c r="L1129" t="s">
        <v>46</v>
      </c>
      <c r="M1129" t="s">
        <v>45</v>
      </c>
      <c r="N1129" s="2">
        <v>41335</v>
      </c>
      <c r="O1129" s="2">
        <v>43229</v>
      </c>
      <c r="P1129" t="s">
        <v>24</v>
      </c>
      <c r="Q1129" t="s">
        <v>48</v>
      </c>
      <c r="R1129" s="5" t="str">
        <f t="shared" si="52"/>
        <v>0.11</v>
      </c>
      <c r="S1129" s="6" t="str">
        <f t="shared" si="53"/>
        <v/>
      </c>
      <c r="T1129">
        <f>ROUND(INT(表1[[#This Row],[合同结束日期]]-表1[[#This Row],[合同起始日期]])/365,1)</f>
        <v>5.2</v>
      </c>
    </row>
    <row r="1130" spans="1:20">
      <c r="A1130" s="1">
        <v>42036</v>
      </c>
      <c r="B1130" t="s">
        <v>185</v>
      </c>
      <c r="C1130">
        <f t="shared" si="51"/>
        <v>0</v>
      </c>
      <c r="D1130" t="s">
        <v>203</v>
      </c>
      <c r="E1130" s="4">
        <v>109155</v>
      </c>
      <c r="F1130" s="4">
        <v>16951.771500000003</v>
      </c>
      <c r="G1130" s="3">
        <v>0.15530000000000002</v>
      </c>
      <c r="H1130" s="7">
        <v>1977.4456521739132</v>
      </c>
      <c r="I1130" s="4">
        <v>307.09730978260876</v>
      </c>
      <c r="J1130">
        <v>55.199999999999996</v>
      </c>
      <c r="K1130" t="s">
        <v>44</v>
      </c>
      <c r="L1130" t="s">
        <v>46</v>
      </c>
      <c r="M1130" t="s">
        <v>187</v>
      </c>
      <c r="N1130" s="2">
        <v>41304</v>
      </c>
      <c r="O1130" s="2">
        <v>42133</v>
      </c>
      <c r="P1130" t="s">
        <v>24</v>
      </c>
      <c r="Q1130" t="s">
        <v>28</v>
      </c>
      <c r="R1130" s="5" t="str">
        <f t="shared" si="52"/>
        <v>0.13</v>
      </c>
      <c r="S1130" s="6" t="str">
        <f t="shared" si="53"/>
        <v/>
      </c>
      <c r="T1130">
        <f>ROUND(INT(表1[[#This Row],[合同结束日期]]-表1[[#This Row],[合同起始日期]])/365,1)</f>
        <v>2.2999999999999998</v>
      </c>
    </row>
    <row r="1131" spans="1:20">
      <c r="A1131" s="1">
        <v>42036</v>
      </c>
      <c r="B1131" t="s">
        <v>185</v>
      </c>
      <c r="C1131">
        <f t="shared" si="51"/>
        <v>0</v>
      </c>
      <c r="D1131" t="s">
        <v>370</v>
      </c>
      <c r="E1131" s="4">
        <v>45411.6</v>
      </c>
      <c r="F1131" s="4">
        <v>58871.598240000014</v>
      </c>
      <c r="G1131" s="3">
        <v>1.2964000000000004</v>
      </c>
      <c r="H1131" s="7">
        <v>84.849775784753376</v>
      </c>
      <c r="I1131" s="4">
        <v>109.99924932735431</v>
      </c>
      <c r="J1131">
        <v>535.19999999999993</v>
      </c>
      <c r="K1131" t="s">
        <v>151</v>
      </c>
      <c r="L1131" t="s">
        <v>154</v>
      </c>
      <c r="M1131" t="s">
        <v>371</v>
      </c>
      <c r="N1131" s="2">
        <v>41946</v>
      </c>
      <c r="O1131" s="2">
        <v>43771</v>
      </c>
      <c r="P1131" t="s">
        <v>14</v>
      </c>
      <c r="Q1131">
        <v>0</v>
      </c>
      <c r="R1131" s="5">
        <f t="shared" si="52"/>
        <v>0</v>
      </c>
      <c r="S1131" s="6" t="str">
        <f t="shared" si="53"/>
        <v/>
      </c>
      <c r="T1131">
        <f>ROUND(INT(表1[[#This Row],[合同结束日期]]-表1[[#This Row],[合同起始日期]])/365,1)</f>
        <v>5</v>
      </c>
    </row>
    <row r="1132" spans="1:20">
      <c r="A1132" s="1">
        <v>42036</v>
      </c>
      <c r="B1132" t="s">
        <v>185</v>
      </c>
      <c r="C1132">
        <f t="shared" si="51"/>
        <v>0</v>
      </c>
      <c r="D1132" t="s">
        <v>206</v>
      </c>
      <c r="E1132" s="4">
        <v>409650</v>
      </c>
      <c r="F1132" s="4">
        <v>73614.104999999996</v>
      </c>
      <c r="G1132" s="3">
        <v>0.1797</v>
      </c>
      <c r="H1132" s="7">
        <v>723.25211864406788</v>
      </c>
      <c r="I1132" s="4">
        <v>129.96840572033898</v>
      </c>
      <c r="J1132">
        <v>566.4</v>
      </c>
      <c r="K1132" t="s">
        <v>44</v>
      </c>
      <c r="L1132" t="s">
        <v>72</v>
      </c>
      <c r="M1132" t="s">
        <v>71</v>
      </c>
      <c r="N1132" s="2">
        <v>41334</v>
      </c>
      <c r="O1132" s="2">
        <v>43249</v>
      </c>
      <c r="P1132" t="s">
        <v>24</v>
      </c>
      <c r="Q1132" t="s">
        <v>42</v>
      </c>
      <c r="R1132" s="5" t="str">
        <f t="shared" si="52"/>
        <v>0.08</v>
      </c>
      <c r="S1132" s="6" t="str">
        <f t="shared" si="53"/>
        <v/>
      </c>
      <c r="T1132">
        <f>ROUND(INT(表1[[#This Row],[合同结束日期]]-表1[[#This Row],[合同起始日期]])/365,1)</f>
        <v>5.2</v>
      </c>
    </row>
    <row r="1133" spans="1:20">
      <c r="A1133" s="1">
        <v>42036</v>
      </c>
      <c r="B1133" t="s">
        <v>185</v>
      </c>
      <c r="C1133">
        <f t="shared" si="51"/>
        <v>0</v>
      </c>
      <c r="D1133" t="s">
        <v>207</v>
      </c>
      <c r="E1133" s="4">
        <v>1055191.1279999998</v>
      </c>
      <c r="F1133" s="4">
        <v>52759.556400000009</v>
      </c>
      <c r="G1133" s="3">
        <v>5.0000000000000017E-2</v>
      </c>
      <c r="H1133" s="7">
        <v>2418.3881738173814</v>
      </c>
      <c r="I1133" s="4">
        <v>120.9194086908691</v>
      </c>
      <c r="J1133">
        <v>436.32</v>
      </c>
      <c r="K1133" t="s">
        <v>44</v>
      </c>
      <c r="L1133" t="s">
        <v>72</v>
      </c>
      <c r="M1133" t="s">
        <v>126</v>
      </c>
      <c r="N1133" s="2">
        <v>41379</v>
      </c>
      <c r="O1133" s="2">
        <v>46947</v>
      </c>
      <c r="P1133" t="s">
        <v>18</v>
      </c>
      <c r="Q1133" t="s">
        <v>208</v>
      </c>
      <c r="R1133" s="5" t="str">
        <f t="shared" si="52"/>
        <v>0.05</v>
      </c>
      <c r="S1133" s="6" t="str">
        <f t="shared" si="53"/>
        <v/>
      </c>
      <c r="T1133">
        <f>ROUND(INT(表1[[#This Row],[合同结束日期]]-表1[[#This Row],[合同起始日期]])/365,1)</f>
        <v>15.3</v>
      </c>
    </row>
    <row r="1134" spans="1:20">
      <c r="A1134" s="1">
        <v>42036</v>
      </c>
      <c r="B1134" t="s">
        <v>185</v>
      </c>
      <c r="C1134">
        <f t="shared" si="51"/>
        <v>0</v>
      </c>
      <c r="D1134" t="s">
        <v>231</v>
      </c>
      <c r="E1134" s="4">
        <v>1284004.8</v>
      </c>
      <c r="F1134" s="4">
        <v>103490.78688</v>
      </c>
      <c r="G1134" s="3">
        <v>8.0599999999999991E-2</v>
      </c>
      <c r="H1134" s="7">
        <v>1550.7304347826087</v>
      </c>
      <c r="I1134" s="4">
        <v>124.98887304347826</v>
      </c>
      <c r="J1134">
        <v>828</v>
      </c>
      <c r="K1134" t="s">
        <v>44</v>
      </c>
      <c r="L1134" t="s">
        <v>72</v>
      </c>
      <c r="M1134" t="s">
        <v>71</v>
      </c>
      <c r="N1134" s="2">
        <v>41351</v>
      </c>
      <c r="O1134" s="2">
        <v>45122</v>
      </c>
      <c r="P1134" t="s">
        <v>18</v>
      </c>
      <c r="Q1134" t="s">
        <v>42</v>
      </c>
      <c r="R1134" s="5" t="str">
        <f t="shared" si="52"/>
        <v>0.08</v>
      </c>
      <c r="S1134" s="6" t="str">
        <f t="shared" si="53"/>
        <v/>
      </c>
      <c r="T1134">
        <f>ROUND(INT(表1[[#This Row],[合同结束日期]]-表1[[#This Row],[合同起始日期]])/365,1)</f>
        <v>10.3</v>
      </c>
    </row>
    <row r="1135" spans="1:20">
      <c r="A1135" s="1">
        <v>42036</v>
      </c>
      <c r="B1135" t="s">
        <v>185</v>
      </c>
      <c r="C1135">
        <f t="shared" si="51"/>
        <v>0</v>
      </c>
      <c r="D1135" t="s">
        <v>209</v>
      </c>
      <c r="E1135" s="4">
        <v>118749.72</v>
      </c>
      <c r="F1135" s="4">
        <v>21707.448816</v>
      </c>
      <c r="G1135" s="3">
        <v>0.18279999999999999</v>
      </c>
      <c r="H1135" s="7">
        <v>1522.4323076923076</v>
      </c>
      <c r="I1135" s="4">
        <v>278.30062584615382</v>
      </c>
      <c r="J1135">
        <v>78</v>
      </c>
      <c r="K1135" t="s">
        <v>60</v>
      </c>
      <c r="L1135" t="s">
        <v>61</v>
      </c>
      <c r="M1135" t="s">
        <v>210</v>
      </c>
      <c r="N1135" s="2">
        <v>41280</v>
      </c>
      <c r="O1135" s="2">
        <v>42133</v>
      </c>
      <c r="P1135" t="s">
        <v>24</v>
      </c>
      <c r="Q1135" t="s">
        <v>25</v>
      </c>
      <c r="R1135" s="5" t="str">
        <f t="shared" si="52"/>
        <v>0.15</v>
      </c>
      <c r="S1135" s="6" t="str">
        <f t="shared" si="53"/>
        <v/>
      </c>
      <c r="T1135">
        <f>ROUND(INT(表1[[#This Row],[合同结束日期]]-表1[[#This Row],[合同起始日期]])/365,1)</f>
        <v>2.2999999999999998</v>
      </c>
    </row>
    <row r="1136" spans="1:20">
      <c r="A1136" s="1">
        <v>42036</v>
      </c>
      <c r="B1136" t="s">
        <v>185</v>
      </c>
      <c r="C1136">
        <f t="shared" si="51"/>
        <v>0</v>
      </c>
      <c r="D1136" t="s">
        <v>342</v>
      </c>
      <c r="E1136" s="4">
        <v>192032.4</v>
      </c>
      <c r="F1136" s="4">
        <v>25021.82172</v>
      </c>
      <c r="G1136" s="3">
        <v>0.1303</v>
      </c>
      <c r="H1136" s="7">
        <v>4849.30303030303</v>
      </c>
      <c r="I1136" s="4">
        <v>631.8641848484848</v>
      </c>
      <c r="J1136">
        <v>39.6</v>
      </c>
      <c r="K1136" t="s">
        <v>44</v>
      </c>
      <c r="L1136" t="s">
        <v>46</v>
      </c>
      <c r="M1136" t="s">
        <v>187</v>
      </c>
      <c r="N1136" s="2">
        <v>41810</v>
      </c>
      <c r="O1136" s="2">
        <v>42174</v>
      </c>
      <c r="P1136" t="s">
        <v>24</v>
      </c>
      <c r="Q1136" t="s">
        <v>65</v>
      </c>
      <c r="R1136" s="5" t="str">
        <f t="shared" si="52"/>
        <v>0.12</v>
      </c>
      <c r="S1136" s="6" t="str">
        <f t="shared" si="53"/>
        <v/>
      </c>
      <c r="T1136">
        <f>ROUND(INT(表1[[#This Row],[合同结束日期]]-表1[[#This Row],[合同起始日期]])/365,1)</f>
        <v>1</v>
      </c>
    </row>
    <row r="1137" spans="1:20">
      <c r="A1137" s="1">
        <v>42036</v>
      </c>
      <c r="B1137" t="s">
        <v>185</v>
      </c>
      <c r="C1137">
        <f t="shared" si="51"/>
        <v>0</v>
      </c>
      <c r="D1137" t="s">
        <v>368</v>
      </c>
      <c r="E1137" s="4">
        <v>59140.2</v>
      </c>
      <c r="F1137" s="4">
        <v>17641.521659999999</v>
      </c>
      <c r="G1137" s="3">
        <v>0.29830000000000001</v>
      </c>
      <c r="H1137" s="7">
        <v>1173.4166666666667</v>
      </c>
      <c r="I1137" s="4">
        <v>350.03019166666667</v>
      </c>
      <c r="J1137">
        <v>50.4</v>
      </c>
      <c r="K1137" t="s">
        <v>44</v>
      </c>
      <c r="L1137" t="s">
        <v>72</v>
      </c>
      <c r="M1137" t="s">
        <v>71</v>
      </c>
      <c r="N1137" s="2">
        <v>41954</v>
      </c>
      <c r="O1137" s="2">
        <v>42684</v>
      </c>
      <c r="P1137" t="s">
        <v>24</v>
      </c>
      <c r="Q1137" t="s">
        <v>25</v>
      </c>
      <c r="R1137" s="5" t="str">
        <f t="shared" si="52"/>
        <v>0.15</v>
      </c>
      <c r="S1137" s="6" t="str">
        <f t="shared" si="53"/>
        <v/>
      </c>
      <c r="T1137">
        <f>ROUND(INT(表1[[#This Row],[合同结束日期]]-表1[[#This Row],[合同起始日期]])/365,1)</f>
        <v>2</v>
      </c>
    </row>
    <row r="1138" spans="1:20">
      <c r="A1138" s="1">
        <v>42036</v>
      </c>
      <c r="B1138" t="s">
        <v>185</v>
      </c>
      <c r="C1138">
        <f t="shared" si="51"/>
        <v>0</v>
      </c>
      <c r="D1138" t="s">
        <v>213</v>
      </c>
      <c r="E1138" s="4">
        <v>352722.95999999996</v>
      </c>
      <c r="F1138" s="4">
        <v>78092.863343999998</v>
      </c>
      <c r="G1138" s="3">
        <v>0.22140000000000001</v>
      </c>
      <c r="H1138" s="7">
        <v>1219.6000165968217</v>
      </c>
      <c r="I1138" s="4">
        <v>270.01944367453632</v>
      </c>
      <c r="J1138">
        <v>289.21199999999999</v>
      </c>
      <c r="K1138" t="s">
        <v>60</v>
      </c>
      <c r="L1138" t="s">
        <v>61</v>
      </c>
      <c r="M1138" t="s">
        <v>214</v>
      </c>
      <c r="N1138" s="2">
        <v>41263</v>
      </c>
      <c r="O1138" s="2">
        <v>42499</v>
      </c>
      <c r="P1138" t="s">
        <v>24</v>
      </c>
      <c r="Q1138" t="s">
        <v>83</v>
      </c>
      <c r="R1138" s="5" t="str">
        <f t="shared" si="52"/>
        <v>0.14</v>
      </c>
      <c r="S1138" s="6" t="str">
        <f t="shared" si="53"/>
        <v/>
      </c>
      <c r="T1138">
        <f>ROUND(INT(表1[[#This Row],[合同结束日期]]-表1[[#This Row],[合同起始日期]])/365,1)</f>
        <v>3.4</v>
      </c>
    </row>
    <row r="1139" spans="1:20">
      <c r="A1139" s="1">
        <v>42036</v>
      </c>
      <c r="B1139" t="s">
        <v>185</v>
      </c>
      <c r="C1139">
        <f t="shared" ref="C1139:C1202" si="54">IF($B1139="负一层",-1,IF($B1139="负一夹层",0,IF($B1139="一层",1,IF($B1139="二层",2,IF($B1139="三层",3,IF($B1139="四层",4))))))</f>
        <v>0</v>
      </c>
      <c r="D1139" t="s">
        <v>215</v>
      </c>
      <c r="E1139" s="4">
        <v>2004555.5999999999</v>
      </c>
      <c r="F1139" s="4">
        <v>64145.779199999997</v>
      </c>
      <c r="G1139" s="3">
        <v>3.2000000000000001E-2</v>
      </c>
      <c r="H1139" s="7">
        <v>10639.891719745221</v>
      </c>
      <c r="I1139" s="4">
        <v>340.47653503184711</v>
      </c>
      <c r="J1139">
        <v>188.4</v>
      </c>
      <c r="K1139" t="s">
        <v>66</v>
      </c>
      <c r="L1139" t="s">
        <v>66</v>
      </c>
      <c r="M1139" t="s">
        <v>66</v>
      </c>
      <c r="N1139" s="2">
        <v>41284</v>
      </c>
      <c r="O1139" s="2">
        <v>42133</v>
      </c>
      <c r="P1139" t="s">
        <v>24</v>
      </c>
      <c r="Q1139" t="s">
        <v>195</v>
      </c>
      <c r="R1139" s="5" t="str">
        <f t="shared" ref="R1139:R1202" si="55">IF(ISERROR(FIND(",",$Q1139)),$Q1139,LEFT($Q1139,FIND(",",$Q1139)-1))</f>
        <v>0.09</v>
      </c>
      <c r="S1139" s="6" t="str">
        <f t="shared" si="53"/>
        <v>0.</v>
      </c>
      <c r="T1139">
        <f>ROUND(INT(表1[[#This Row],[合同结束日期]]-表1[[#This Row],[合同起始日期]])/365,1)</f>
        <v>2.2999999999999998</v>
      </c>
    </row>
    <row r="1140" spans="1:20">
      <c r="A1140" s="1">
        <v>42036</v>
      </c>
      <c r="B1140" t="s">
        <v>185</v>
      </c>
      <c r="C1140">
        <f t="shared" si="54"/>
        <v>0</v>
      </c>
      <c r="D1140" t="s">
        <v>216</v>
      </c>
      <c r="E1140" s="4">
        <v>2799794.4</v>
      </c>
      <c r="F1140" s="4">
        <v>67195.065600000002</v>
      </c>
      <c r="G1140" s="3">
        <v>2.4E-2</v>
      </c>
      <c r="H1140" s="7">
        <v>14582.262499999999</v>
      </c>
      <c r="I1140" s="4">
        <v>349.97430000000003</v>
      </c>
      <c r="J1140">
        <v>192</v>
      </c>
      <c r="K1140" t="s">
        <v>66</v>
      </c>
      <c r="L1140" t="s">
        <v>66</v>
      </c>
      <c r="M1140" t="s">
        <v>66</v>
      </c>
      <c r="N1140" s="2">
        <v>41279</v>
      </c>
      <c r="O1140" s="2">
        <v>42133</v>
      </c>
      <c r="P1140" t="s">
        <v>24</v>
      </c>
      <c r="Q1140" t="s">
        <v>195</v>
      </c>
      <c r="R1140" s="5" t="str">
        <f t="shared" si="55"/>
        <v>0.09</v>
      </c>
      <c r="S1140" s="6" t="str">
        <f t="shared" ref="S1140:S1203" si="56">IF(ISERROR(FIND(",",$Q1140)),"",RIGHT($Q1140,LEN($Q1140)-FIND(",",$Q1140)))</f>
        <v>0.</v>
      </c>
      <c r="T1140">
        <f>ROUND(INT(表1[[#This Row],[合同结束日期]]-表1[[#This Row],[合同起始日期]])/365,1)</f>
        <v>2.2999999999999998</v>
      </c>
    </row>
    <row r="1141" spans="1:20">
      <c r="A1141" s="1">
        <v>42036</v>
      </c>
      <c r="B1141" t="s">
        <v>185</v>
      </c>
      <c r="C1141">
        <f t="shared" si="54"/>
        <v>0</v>
      </c>
      <c r="D1141" t="s">
        <v>269</v>
      </c>
      <c r="E1141" s="4">
        <v>1189746.5160000001</v>
      </c>
      <c r="F1141" s="4">
        <v>69957.095140799996</v>
      </c>
      <c r="G1141" s="3">
        <v>5.8799999999999991E-2</v>
      </c>
      <c r="H1141" s="7">
        <v>3157.5013694267518</v>
      </c>
      <c r="I1141" s="4">
        <v>185.66108052229299</v>
      </c>
      <c r="J1141">
        <v>376.8</v>
      </c>
      <c r="K1141" t="s">
        <v>60</v>
      </c>
      <c r="L1141" t="s">
        <v>61</v>
      </c>
      <c r="M1141" t="s">
        <v>234</v>
      </c>
      <c r="N1141" s="2">
        <v>41291</v>
      </c>
      <c r="O1141" s="2">
        <v>44407</v>
      </c>
      <c r="P1141" t="s">
        <v>39</v>
      </c>
      <c r="Q1141" t="s">
        <v>208</v>
      </c>
      <c r="R1141" s="5" t="str">
        <f t="shared" si="55"/>
        <v>0.05</v>
      </c>
      <c r="S1141" s="6" t="str">
        <f t="shared" si="56"/>
        <v/>
      </c>
      <c r="T1141">
        <f>ROUND(INT(表1[[#This Row],[合同结束日期]]-表1[[#This Row],[合同起始日期]])/365,1)</f>
        <v>8.5</v>
      </c>
    </row>
    <row r="1142" spans="1:20">
      <c r="A1142" s="1">
        <v>42036</v>
      </c>
      <c r="B1142" t="s">
        <v>185</v>
      </c>
      <c r="C1142">
        <f t="shared" si="54"/>
        <v>0</v>
      </c>
      <c r="D1142" t="s">
        <v>217</v>
      </c>
      <c r="E1142" s="4">
        <v>268570.8</v>
      </c>
      <c r="F1142" s="4">
        <v>20894.808240000002</v>
      </c>
      <c r="G1142" s="3">
        <v>7.7800000000000008E-2</v>
      </c>
      <c r="H1142" s="7">
        <v>3340.4328358208959</v>
      </c>
      <c r="I1142" s="4">
        <v>259.88567462686575</v>
      </c>
      <c r="J1142">
        <v>80.399999999999991</v>
      </c>
      <c r="K1142" t="s">
        <v>76</v>
      </c>
      <c r="L1142" t="s">
        <v>75</v>
      </c>
      <c r="M1142" t="s">
        <v>75</v>
      </c>
      <c r="N1142" s="2">
        <v>41284</v>
      </c>
      <c r="O1142" s="2">
        <v>42133</v>
      </c>
      <c r="P1142" t="s">
        <v>14</v>
      </c>
      <c r="Q1142" t="s">
        <v>37</v>
      </c>
      <c r="R1142" s="5" t="str">
        <f t="shared" si="55"/>
        <v>0.</v>
      </c>
      <c r="S1142" s="6" t="str">
        <f t="shared" si="56"/>
        <v/>
      </c>
      <c r="T1142">
        <f>ROUND(INT(表1[[#This Row],[合同结束日期]]-表1[[#This Row],[合同起始日期]])/365,1)</f>
        <v>2.2999999999999998</v>
      </c>
    </row>
    <row r="1143" spans="1:20">
      <c r="A1143" s="1">
        <v>42036</v>
      </c>
      <c r="B1143" t="s">
        <v>185</v>
      </c>
      <c r="C1143">
        <f t="shared" si="54"/>
        <v>0</v>
      </c>
      <c r="D1143" t="s">
        <v>218</v>
      </c>
      <c r="E1143" s="4">
        <v>398471.16</v>
      </c>
      <c r="F1143" s="4">
        <v>20282.182044000001</v>
      </c>
      <c r="G1143" s="3">
        <v>5.0900000000000008E-2</v>
      </c>
      <c r="H1143" s="7">
        <v>5108.6046153846155</v>
      </c>
      <c r="I1143" s="4">
        <v>260.02797492307695</v>
      </c>
      <c r="J1143">
        <v>78</v>
      </c>
      <c r="K1143" t="s">
        <v>76</v>
      </c>
      <c r="L1143" t="s">
        <v>75</v>
      </c>
      <c r="M1143" t="s">
        <v>75</v>
      </c>
      <c r="N1143" s="2">
        <v>41287</v>
      </c>
      <c r="O1143" s="2">
        <v>42133</v>
      </c>
      <c r="P1143" t="s">
        <v>14</v>
      </c>
      <c r="Q1143" t="s">
        <v>37</v>
      </c>
      <c r="R1143" s="5" t="str">
        <f t="shared" si="55"/>
        <v>0.</v>
      </c>
      <c r="S1143" s="6" t="str">
        <f t="shared" si="56"/>
        <v/>
      </c>
      <c r="T1143">
        <f>ROUND(INT(表1[[#This Row],[合同结束日期]]-表1[[#This Row],[合同起始日期]])/365,1)</f>
        <v>2.2999999999999998</v>
      </c>
    </row>
    <row r="1144" spans="1:20">
      <c r="A1144" s="1">
        <v>42036</v>
      </c>
      <c r="B1144" t="s">
        <v>185</v>
      </c>
      <c r="C1144">
        <f t="shared" si="54"/>
        <v>0</v>
      </c>
      <c r="D1144" t="s">
        <v>219</v>
      </c>
      <c r="E1144" s="4">
        <v>217052.4</v>
      </c>
      <c r="F1144" s="4">
        <v>50139.104399999997</v>
      </c>
      <c r="G1144" s="3">
        <v>0.23099999999999998</v>
      </c>
      <c r="H1144" s="7">
        <v>1614.9732142857142</v>
      </c>
      <c r="I1144" s="4">
        <v>373.05881249999993</v>
      </c>
      <c r="J1144">
        <v>134.4</v>
      </c>
      <c r="K1144" t="s">
        <v>60</v>
      </c>
      <c r="L1144" t="s">
        <v>61</v>
      </c>
      <c r="M1144" t="s">
        <v>58</v>
      </c>
      <c r="N1144" s="2">
        <v>41299</v>
      </c>
      <c r="O1144" s="2">
        <v>42499</v>
      </c>
      <c r="P1144" t="s">
        <v>24</v>
      </c>
      <c r="Q1144" t="s">
        <v>170</v>
      </c>
      <c r="R1144" s="5" t="str">
        <f t="shared" si="55"/>
        <v>0.2</v>
      </c>
      <c r="S1144" s="6" t="str">
        <f t="shared" si="56"/>
        <v/>
      </c>
      <c r="T1144">
        <f>ROUND(INT(表1[[#This Row],[合同结束日期]]-表1[[#This Row],[合同起始日期]])/365,1)</f>
        <v>3.3</v>
      </c>
    </row>
    <row r="1145" spans="1:20">
      <c r="A1145" s="1">
        <v>42036</v>
      </c>
      <c r="B1145" t="s">
        <v>185</v>
      </c>
      <c r="C1145">
        <f t="shared" si="54"/>
        <v>0</v>
      </c>
      <c r="D1145" t="s">
        <v>220</v>
      </c>
      <c r="E1145" s="4">
        <v>466767.54</v>
      </c>
      <c r="F1145" s="4">
        <v>45976.602689999992</v>
      </c>
      <c r="G1145" s="3">
        <v>9.849999999999999E-2</v>
      </c>
      <c r="H1145" s="7">
        <v>2701.2010416666667</v>
      </c>
      <c r="I1145" s="4">
        <v>266.06830260416666</v>
      </c>
      <c r="J1145">
        <v>172.79999999999998</v>
      </c>
      <c r="K1145" t="s">
        <v>44</v>
      </c>
      <c r="L1145" t="s">
        <v>46</v>
      </c>
      <c r="M1145" t="s">
        <v>45</v>
      </c>
      <c r="N1145" s="2">
        <v>41333</v>
      </c>
      <c r="O1145" s="2">
        <v>44325</v>
      </c>
      <c r="P1145" t="s">
        <v>24</v>
      </c>
      <c r="Q1145" t="s">
        <v>42</v>
      </c>
      <c r="R1145" s="5" t="str">
        <f t="shared" si="55"/>
        <v>0.08</v>
      </c>
      <c r="S1145" s="6" t="str">
        <f t="shared" si="56"/>
        <v/>
      </c>
      <c r="T1145">
        <f>ROUND(INT(表1[[#This Row],[合同结束日期]]-表1[[#This Row],[合同起始日期]])/365,1)</f>
        <v>8.1999999999999993</v>
      </c>
    </row>
    <row r="1146" spans="1:20">
      <c r="A1146" s="1">
        <v>42036</v>
      </c>
      <c r="B1146" t="s">
        <v>185</v>
      </c>
      <c r="C1146">
        <f t="shared" si="54"/>
        <v>0</v>
      </c>
      <c r="D1146" t="s">
        <v>221</v>
      </c>
      <c r="E1146" s="4">
        <v>789894</v>
      </c>
      <c r="F1146" s="4">
        <v>94234.354200000002</v>
      </c>
      <c r="G1146" s="3">
        <v>0.1193</v>
      </c>
      <c r="H1146" s="7">
        <v>5395.4508196721308</v>
      </c>
      <c r="I1146" s="4">
        <v>643.67728278688526</v>
      </c>
      <c r="J1146">
        <v>146.4</v>
      </c>
      <c r="K1146" t="s">
        <v>44</v>
      </c>
      <c r="L1146" t="s">
        <v>72</v>
      </c>
      <c r="M1146" t="s">
        <v>126</v>
      </c>
      <c r="N1146" s="2">
        <v>41333</v>
      </c>
      <c r="O1146" s="2">
        <v>42499</v>
      </c>
      <c r="P1146" t="s">
        <v>24</v>
      </c>
      <c r="Q1146" t="s">
        <v>48</v>
      </c>
      <c r="R1146" s="5" t="str">
        <f t="shared" si="55"/>
        <v>0.11</v>
      </c>
      <c r="S1146" s="6" t="str">
        <f t="shared" si="56"/>
        <v/>
      </c>
      <c r="T1146">
        <f>ROUND(INT(表1[[#This Row],[合同结束日期]]-表1[[#This Row],[合同起始日期]])/365,1)</f>
        <v>3.2</v>
      </c>
    </row>
    <row r="1147" spans="1:20">
      <c r="A1147" s="1">
        <v>42036</v>
      </c>
      <c r="B1147" t="s">
        <v>185</v>
      </c>
      <c r="C1147">
        <f t="shared" si="54"/>
        <v>0</v>
      </c>
      <c r="D1147" t="s">
        <v>222</v>
      </c>
      <c r="E1147" s="4">
        <v>377444.39999999997</v>
      </c>
      <c r="F1147" s="4">
        <v>43972.272599999997</v>
      </c>
      <c r="G1147" s="3">
        <v>0.11650000000000001</v>
      </c>
      <c r="H1147" s="7">
        <v>1883.455089820359</v>
      </c>
      <c r="I1147" s="4">
        <v>219.42251796407183</v>
      </c>
      <c r="J1147">
        <v>200.4</v>
      </c>
      <c r="K1147" t="s">
        <v>44</v>
      </c>
      <c r="L1147" t="s">
        <v>72</v>
      </c>
      <c r="M1147" t="s">
        <v>126</v>
      </c>
      <c r="N1147" s="2">
        <v>41263</v>
      </c>
      <c r="O1147" s="2">
        <v>43229</v>
      </c>
      <c r="P1147" t="s">
        <v>24</v>
      </c>
      <c r="Q1147" t="s">
        <v>123</v>
      </c>
      <c r="R1147" s="5" t="str">
        <f t="shared" si="55"/>
        <v>0.09</v>
      </c>
      <c r="S1147" s="6" t="str">
        <f t="shared" si="56"/>
        <v/>
      </c>
      <c r="T1147">
        <f>ROUND(INT(表1[[#This Row],[合同结束日期]]-表1[[#This Row],[合同起始日期]])/365,1)</f>
        <v>5.4</v>
      </c>
    </row>
    <row r="1148" spans="1:20">
      <c r="A1148" s="1">
        <v>42036</v>
      </c>
      <c r="B1148" t="s">
        <v>185</v>
      </c>
      <c r="C1148">
        <f t="shared" si="54"/>
        <v>0</v>
      </c>
      <c r="D1148" t="s">
        <v>223</v>
      </c>
      <c r="E1148" s="4">
        <v>566757.84</v>
      </c>
      <c r="F1148" s="4">
        <v>57469.244976000009</v>
      </c>
      <c r="G1148" s="3">
        <v>0.10140000000000002</v>
      </c>
      <c r="H1148" s="7">
        <v>2338.109900990099</v>
      </c>
      <c r="I1148" s="4">
        <v>237.0843439603961</v>
      </c>
      <c r="J1148">
        <v>242.39999999999998</v>
      </c>
      <c r="K1148" t="s">
        <v>44</v>
      </c>
      <c r="L1148" t="s">
        <v>72</v>
      </c>
      <c r="M1148" t="s">
        <v>126</v>
      </c>
      <c r="N1148" s="2">
        <v>41331</v>
      </c>
      <c r="O1148" s="2">
        <v>44325</v>
      </c>
      <c r="P1148" t="s">
        <v>24</v>
      </c>
      <c r="Q1148" t="s">
        <v>42</v>
      </c>
      <c r="R1148" s="5" t="str">
        <f t="shared" si="55"/>
        <v>0.08</v>
      </c>
      <c r="S1148" s="6" t="str">
        <f t="shared" si="56"/>
        <v/>
      </c>
      <c r="T1148">
        <f>ROUND(INT(表1[[#This Row],[合同结束日期]]-表1[[#This Row],[合同起始日期]])/365,1)</f>
        <v>8.1999999999999993</v>
      </c>
    </row>
    <row r="1149" spans="1:20">
      <c r="A1149" s="1">
        <v>42036</v>
      </c>
      <c r="B1149" t="s">
        <v>185</v>
      </c>
      <c r="C1149">
        <f t="shared" si="54"/>
        <v>0</v>
      </c>
      <c r="D1149" t="s">
        <v>232</v>
      </c>
      <c r="E1149" s="4">
        <v>407340</v>
      </c>
      <c r="F1149" s="4">
        <v>50210.84304</v>
      </c>
      <c r="G1149" s="3">
        <v>0.12326519133893062</v>
      </c>
      <c r="H1149" s="7">
        <v>1095.2826535880226</v>
      </c>
      <c r="I1149" s="4">
        <v>135.01022586473928</v>
      </c>
      <c r="J1149">
        <v>371.904</v>
      </c>
      <c r="K1149" t="s">
        <v>44</v>
      </c>
      <c r="L1149" t="s">
        <v>72</v>
      </c>
      <c r="M1149" t="s">
        <v>126</v>
      </c>
      <c r="N1149" s="2">
        <v>41337</v>
      </c>
      <c r="O1149" s="2">
        <v>46917</v>
      </c>
      <c r="P1149" t="s">
        <v>24</v>
      </c>
      <c r="Q1149">
        <v>0.08</v>
      </c>
      <c r="R1149" s="5">
        <f t="shared" si="55"/>
        <v>0.08</v>
      </c>
      <c r="S1149" s="6" t="str">
        <f t="shared" si="56"/>
        <v/>
      </c>
      <c r="T1149">
        <f>ROUND(INT(表1[[#This Row],[合同结束日期]]-表1[[#This Row],[合同起始日期]])/365,1)</f>
        <v>15.3</v>
      </c>
    </row>
    <row r="1150" spans="1:20">
      <c r="A1150" s="1">
        <v>42036</v>
      </c>
      <c r="B1150" t="s">
        <v>185</v>
      </c>
      <c r="C1150">
        <f t="shared" si="54"/>
        <v>0</v>
      </c>
      <c r="D1150" t="s">
        <v>274</v>
      </c>
      <c r="E1150" s="4">
        <v>311267.39999999997</v>
      </c>
      <c r="F1150" s="4">
        <v>31593.641100000001</v>
      </c>
      <c r="G1150" s="3">
        <v>0.10150000000000001</v>
      </c>
      <c r="H1150" s="7">
        <v>2759.4627659574467</v>
      </c>
      <c r="I1150" s="4">
        <v>280.08547074468089</v>
      </c>
      <c r="J1150">
        <v>112.8</v>
      </c>
      <c r="K1150" t="s">
        <v>66</v>
      </c>
      <c r="L1150" t="s">
        <v>66</v>
      </c>
      <c r="M1150" t="s">
        <v>66</v>
      </c>
      <c r="N1150" s="2">
        <v>41520</v>
      </c>
      <c r="O1150" s="2">
        <v>42294</v>
      </c>
      <c r="P1150" t="s">
        <v>24</v>
      </c>
      <c r="Q1150" t="s">
        <v>195</v>
      </c>
      <c r="R1150" s="5" t="str">
        <f t="shared" si="55"/>
        <v>0.09</v>
      </c>
      <c r="S1150" s="6" t="str">
        <f t="shared" si="56"/>
        <v>0.</v>
      </c>
      <c r="T1150">
        <f>ROUND(INT(表1[[#This Row],[合同结束日期]]-表1[[#This Row],[合同起始日期]])/365,1)</f>
        <v>2.1</v>
      </c>
    </row>
    <row r="1151" spans="1:20">
      <c r="A1151" s="1">
        <v>42036</v>
      </c>
      <c r="B1151" t="s">
        <v>185</v>
      </c>
      <c r="C1151">
        <f t="shared" si="54"/>
        <v>0</v>
      </c>
      <c r="D1151" t="s">
        <v>254</v>
      </c>
      <c r="E1151" s="4">
        <v>310537.98</v>
      </c>
      <c r="F1151" s="4">
        <v>36705.589235999993</v>
      </c>
      <c r="G1151" s="3">
        <v>0.11819999999999999</v>
      </c>
      <c r="H1151" s="7">
        <v>2741.3310381355932</v>
      </c>
      <c r="I1151" s="4">
        <v>324.02532870762707</v>
      </c>
      <c r="J1151">
        <v>113.28</v>
      </c>
      <c r="K1151" t="s">
        <v>44</v>
      </c>
      <c r="L1151" t="s">
        <v>46</v>
      </c>
      <c r="M1151" t="s">
        <v>45</v>
      </c>
      <c r="N1151" s="2">
        <v>41443</v>
      </c>
      <c r="O1151" s="2">
        <v>43298</v>
      </c>
      <c r="P1151" t="s">
        <v>24</v>
      </c>
      <c r="Q1151" t="s">
        <v>19</v>
      </c>
      <c r="R1151" s="5" t="str">
        <f t="shared" si="55"/>
        <v>0.1</v>
      </c>
      <c r="S1151" s="6" t="str">
        <f t="shared" si="56"/>
        <v/>
      </c>
      <c r="T1151">
        <f>ROUND(INT(表1[[#This Row],[合同结束日期]]-表1[[#This Row],[合同起始日期]])/365,1)</f>
        <v>5.0999999999999996</v>
      </c>
    </row>
    <row r="1152" spans="1:20">
      <c r="A1152" s="1">
        <v>42036</v>
      </c>
      <c r="B1152" t="s">
        <v>185</v>
      </c>
      <c r="C1152">
        <f t="shared" si="54"/>
        <v>0</v>
      </c>
      <c r="D1152" t="s">
        <v>283</v>
      </c>
      <c r="E1152" s="4">
        <v>106428</v>
      </c>
      <c r="F1152" s="4">
        <v>13143.858</v>
      </c>
      <c r="G1152" s="3">
        <v>0.1235</v>
      </c>
      <c r="H1152" s="7">
        <v>3695.416666666667</v>
      </c>
      <c r="I1152" s="4">
        <v>456.3839583333334</v>
      </c>
      <c r="J1152">
        <v>28.799999999999997</v>
      </c>
      <c r="K1152" t="s">
        <v>44</v>
      </c>
      <c r="L1152" t="s">
        <v>46</v>
      </c>
      <c r="M1152" t="s">
        <v>45</v>
      </c>
      <c r="N1152" s="2">
        <v>41545</v>
      </c>
      <c r="O1152" s="2">
        <v>42274</v>
      </c>
      <c r="P1152" t="s">
        <v>24</v>
      </c>
      <c r="Q1152" t="s">
        <v>48</v>
      </c>
      <c r="R1152" s="5" t="str">
        <f t="shared" si="55"/>
        <v>0.11</v>
      </c>
      <c r="S1152" s="6" t="str">
        <f t="shared" si="56"/>
        <v/>
      </c>
      <c r="T1152">
        <f>ROUND(INT(表1[[#This Row],[合同结束日期]]-表1[[#This Row],[合同起始日期]])/365,1)</f>
        <v>2</v>
      </c>
    </row>
    <row r="1153" spans="1:20">
      <c r="A1153" s="1">
        <v>42036</v>
      </c>
      <c r="B1153" t="s">
        <v>185</v>
      </c>
      <c r="C1153">
        <f t="shared" si="54"/>
        <v>0</v>
      </c>
      <c r="D1153" t="s">
        <v>294</v>
      </c>
      <c r="E1153" s="4">
        <v>55117.2</v>
      </c>
      <c r="F1153" s="4">
        <v>14997.39012</v>
      </c>
      <c r="G1153" s="3">
        <v>0.27210000000000001</v>
      </c>
      <c r="H1153" s="7">
        <v>1148.2749999999999</v>
      </c>
      <c r="I1153" s="4">
        <v>312.4456275</v>
      </c>
      <c r="J1153">
        <v>48</v>
      </c>
      <c r="K1153" t="s">
        <v>44</v>
      </c>
      <c r="L1153" t="s">
        <v>46</v>
      </c>
      <c r="M1153" t="s">
        <v>45</v>
      </c>
      <c r="N1153" s="2">
        <v>41549</v>
      </c>
      <c r="O1153" s="2">
        <v>42278</v>
      </c>
      <c r="P1153" t="s">
        <v>14</v>
      </c>
      <c r="Q1153" t="s">
        <v>37</v>
      </c>
      <c r="R1153" s="5" t="str">
        <f t="shared" si="55"/>
        <v>0.</v>
      </c>
      <c r="S1153" s="6" t="str">
        <f t="shared" si="56"/>
        <v/>
      </c>
      <c r="T1153">
        <f>ROUND(INT(表1[[#This Row],[合同结束日期]]-表1[[#This Row],[合同起始日期]])/365,1)</f>
        <v>2</v>
      </c>
    </row>
    <row r="1154" spans="1:20">
      <c r="A1154" s="1">
        <v>42036</v>
      </c>
      <c r="B1154" t="s">
        <v>185</v>
      </c>
      <c r="C1154">
        <f t="shared" si="54"/>
        <v>0</v>
      </c>
      <c r="D1154" t="s">
        <v>255</v>
      </c>
      <c r="E1154" s="4">
        <v>112826.4</v>
      </c>
      <c r="F1154" s="4">
        <v>16709.589840000001</v>
      </c>
      <c r="G1154" s="3">
        <v>0.14810000000000001</v>
      </c>
      <c r="H1154" s="7">
        <v>2765.3529411764707</v>
      </c>
      <c r="I1154" s="4">
        <v>409.54877058823536</v>
      </c>
      <c r="J1154">
        <v>40.799999999999997</v>
      </c>
      <c r="K1154" t="s">
        <v>44</v>
      </c>
      <c r="L1154" t="s">
        <v>46</v>
      </c>
      <c r="M1154" t="s">
        <v>187</v>
      </c>
      <c r="N1154" s="2">
        <v>41456</v>
      </c>
      <c r="O1154" s="2">
        <v>42190</v>
      </c>
      <c r="P1154" t="s">
        <v>24</v>
      </c>
      <c r="Q1154" t="s">
        <v>28</v>
      </c>
      <c r="R1154" s="5" t="str">
        <f t="shared" si="55"/>
        <v>0.13</v>
      </c>
      <c r="S1154" s="6" t="str">
        <f t="shared" si="56"/>
        <v/>
      </c>
      <c r="T1154">
        <f>ROUND(INT(表1[[#This Row],[合同结束日期]]-表1[[#This Row],[合同起始日期]])/365,1)</f>
        <v>2</v>
      </c>
    </row>
    <row r="1155" spans="1:20">
      <c r="A1155" s="1">
        <v>42036</v>
      </c>
      <c r="B1155" t="s">
        <v>185</v>
      </c>
      <c r="C1155">
        <f t="shared" si="54"/>
        <v>0</v>
      </c>
      <c r="D1155" t="s">
        <v>273</v>
      </c>
      <c r="E1155" s="4">
        <v>138248.4</v>
      </c>
      <c r="F1155" s="4">
        <v>13022.99928</v>
      </c>
      <c r="G1155" s="3">
        <v>9.4200000000000006E-2</v>
      </c>
      <c r="H1155" s="7">
        <v>1645.8142857142857</v>
      </c>
      <c r="I1155" s="4">
        <v>155.03570571428571</v>
      </c>
      <c r="J1155">
        <v>84</v>
      </c>
      <c r="K1155" t="s">
        <v>44</v>
      </c>
      <c r="L1155" t="s">
        <v>46</v>
      </c>
      <c r="M1155" t="s">
        <v>187</v>
      </c>
      <c r="N1155" s="2">
        <v>41502</v>
      </c>
      <c r="O1155" s="2">
        <v>42597</v>
      </c>
      <c r="P1155" t="s">
        <v>18</v>
      </c>
      <c r="Q1155" t="s">
        <v>123</v>
      </c>
      <c r="R1155" s="5" t="str">
        <f t="shared" si="55"/>
        <v>0.09</v>
      </c>
      <c r="S1155" s="6" t="str">
        <f t="shared" si="56"/>
        <v/>
      </c>
      <c r="T1155">
        <f>ROUND(INT(表1[[#This Row],[合同结束日期]]-表1[[#This Row],[合同起始日期]])/365,1)</f>
        <v>3</v>
      </c>
    </row>
    <row r="1156" spans="1:20">
      <c r="A1156" s="1">
        <v>42036</v>
      </c>
      <c r="B1156" t="s">
        <v>185</v>
      </c>
      <c r="C1156">
        <f t="shared" si="54"/>
        <v>0</v>
      </c>
      <c r="D1156" t="s">
        <v>355</v>
      </c>
      <c r="E1156" s="4">
        <v>38240.400000000001</v>
      </c>
      <c r="F1156" s="4">
        <v>10799.088960000001</v>
      </c>
      <c r="G1156" s="3">
        <v>0.28240000000000004</v>
      </c>
      <c r="H1156" s="7">
        <v>1225.6538461538462</v>
      </c>
      <c r="I1156" s="4">
        <v>346.12464615384619</v>
      </c>
      <c r="J1156">
        <v>31.2</v>
      </c>
      <c r="K1156" t="s">
        <v>76</v>
      </c>
      <c r="L1156" t="s">
        <v>276</v>
      </c>
      <c r="M1156" t="s">
        <v>276</v>
      </c>
      <c r="N1156" s="2">
        <v>41858</v>
      </c>
      <c r="O1156" s="2">
        <v>42222</v>
      </c>
      <c r="P1156" t="s">
        <v>24</v>
      </c>
      <c r="Q1156" t="s">
        <v>28</v>
      </c>
      <c r="R1156" s="5" t="str">
        <f t="shared" si="55"/>
        <v>0.13</v>
      </c>
      <c r="S1156" s="6" t="str">
        <f t="shared" si="56"/>
        <v/>
      </c>
      <c r="T1156">
        <f>ROUND(INT(表1[[#This Row],[合同结束日期]]-表1[[#This Row],[合同起始日期]])/365,1)</f>
        <v>1</v>
      </c>
    </row>
    <row r="1157" spans="1:20">
      <c r="A1157" s="1">
        <v>42036</v>
      </c>
      <c r="B1157" t="s">
        <v>185</v>
      </c>
      <c r="C1157">
        <f t="shared" si="54"/>
        <v>0</v>
      </c>
      <c r="D1157" t="s">
        <v>369</v>
      </c>
      <c r="E1157" s="4">
        <v>47762.400000000001</v>
      </c>
      <c r="F1157" s="4">
        <v>7766.1662400000005</v>
      </c>
      <c r="G1157" s="3">
        <v>0.16259999999999999</v>
      </c>
      <c r="H1157" s="7">
        <v>3316.8333333333339</v>
      </c>
      <c r="I1157" s="4">
        <v>539.3171000000001</v>
      </c>
      <c r="J1157">
        <v>14.399999999999999</v>
      </c>
      <c r="K1157" t="s">
        <v>76</v>
      </c>
      <c r="L1157" t="s">
        <v>276</v>
      </c>
      <c r="M1157" t="s">
        <v>276</v>
      </c>
      <c r="N1157" s="2">
        <v>42030</v>
      </c>
      <c r="O1157" s="2">
        <v>42394</v>
      </c>
      <c r="P1157" t="s">
        <v>24</v>
      </c>
      <c r="Q1157" t="s">
        <v>25</v>
      </c>
      <c r="R1157" s="5" t="str">
        <f t="shared" si="55"/>
        <v>0.15</v>
      </c>
      <c r="S1157" s="6" t="str">
        <f t="shared" si="56"/>
        <v/>
      </c>
      <c r="T1157">
        <f>ROUND(INT(表1[[#This Row],[合同结束日期]]-表1[[#This Row],[合同起始日期]])/365,1)</f>
        <v>1</v>
      </c>
    </row>
    <row r="1158" spans="1:20">
      <c r="A1158" s="1">
        <v>42036</v>
      </c>
      <c r="B1158" t="s">
        <v>185</v>
      </c>
      <c r="C1158">
        <f t="shared" si="54"/>
        <v>0</v>
      </c>
      <c r="D1158" t="s">
        <v>349</v>
      </c>
      <c r="E1158" s="4">
        <v>43008</v>
      </c>
      <c r="F1158" s="4">
        <v>7199.5392000000011</v>
      </c>
      <c r="G1158" s="3">
        <v>0.16740000000000002</v>
      </c>
      <c r="H1158" s="7">
        <v>2986.666666666667</v>
      </c>
      <c r="I1158" s="4">
        <v>499.96800000000013</v>
      </c>
      <c r="J1158">
        <v>14.399999999999999</v>
      </c>
      <c r="K1158" t="s">
        <v>76</v>
      </c>
      <c r="L1158" t="s">
        <v>276</v>
      </c>
      <c r="M1158" t="s">
        <v>276</v>
      </c>
      <c r="N1158" s="2">
        <v>41907</v>
      </c>
      <c r="O1158" s="2">
        <v>42271</v>
      </c>
      <c r="P1158" t="s">
        <v>24</v>
      </c>
      <c r="Q1158" t="s">
        <v>25</v>
      </c>
      <c r="R1158" s="5" t="str">
        <f t="shared" si="55"/>
        <v>0.15</v>
      </c>
      <c r="S1158" s="6" t="str">
        <f t="shared" si="56"/>
        <v/>
      </c>
      <c r="T1158">
        <f>ROUND(INT(表1[[#This Row],[合同结束日期]]-表1[[#This Row],[合同起始日期]])/365,1)</f>
        <v>1</v>
      </c>
    </row>
    <row r="1159" spans="1:20">
      <c r="A1159" s="1">
        <v>42036</v>
      </c>
      <c r="B1159" t="s">
        <v>185</v>
      </c>
      <c r="C1159">
        <f t="shared" si="54"/>
        <v>0</v>
      </c>
      <c r="D1159" t="s">
        <v>284</v>
      </c>
      <c r="E1159" s="4">
        <v>34762.799999999996</v>
      </c>
      <c r="F1159" s="4">
        <v>6601.4557199999999</v>
      </c>
      <c r="G1159" s="3">
        <v>0.18990000000000001</v>
      </c>
      <c r="H1159" s="7">
        <v>1931.2666666666664</v>
      </c>
      <c r="I1159" s="4">
        <v>366.74754000000001</v>
      </c>
      <c r="J1159">
        <v>18</v>
      </c>
      <c r="K1159" t="s">
        <v>76</v>
      </c>
      <c r="L1159" t="s">
        <v>276</v>
      </c>
      <c r="M1159" t="s">
        <v>276</v>
      </c>
      <c r="N1159" s="2">
        <v>41516</v>
      </c>
      <c r="O1159" s="2">
        <v>42245</v>
      </c>
      <c r="P1159" t="s">
        <v>24</v>
      </c>
      <c r="Q1159">
        <v>0</v>
      </c>
      <c r="R1159" s="5">
        <f t="shared" si="55"/>
        <v>0</v>
      </c>
      <c r="S1159" s="6" t="str">
        <f t="shared" si="56"/>
        <v/>
      </c>
      <c r="T1159">
        <f>ROUND(INT(表1[[#This Row],[合同结束日期]]-表1[[#This Row],[合同起始日期]])/365,1)</f>
        <v>2</v>
      </c>
    </row>
    <row r="1160" spans="1:20">
      <c r="A1160" s="1">
        <v>42036</v>
      </c>
      <c r="B1160" t="s">
        <v>185</v>
      </c>
      <c r="C1160">
        <f t="shared" si="54"/>
        <v>0</v>
      </c>
      <c r="D1160" t="s">
        <v>365</v>
      </c>
      <c r="E1160" s="4">
        <v>33690.239999999998</v>
      </c>
      <c r="F1160" s="4">
        <v>7199.6042880000005</v>
      </c>
      <c r="G1160" s="3">
        <v>0.21370000000000003</v>
      </c>
      <c r="H1160" s="7">
        <v>2339.6</v>
      </c>
      <c r="I1160" s="4">
        <v>499.97252000000009</v>
      </c>
      <c r="J1160">
        <v>14.399999999999999</v>
      </c>
      <c r="K1160" t="s">
        <v>11</v>
      </c>
      <c r="L1160" t="s">
        <v>12</v>
      </c>
      <c r="M1160" t="s">
        <v>53</v>
      </c>
      <c r="N1160" s="2">
        <v>41996</v>
      </c>
      <c r="O1160" s="2">
        <v>42360</v>
      </c>
      <c r="P1160" t="s">
        <v>24</v>
      </c>
      <c r="Q1160" t="s">
        <v>59</v>
      </c>
      <c r="R1160" s="5" t="str">
        <f t="shared" si="55"/>
        <v>0.16</v>
      </c>
      <c r="S1160" s="6" t="str">
        <f t="shared" si="56"/>
        <v/>
      </c>
      <c r="T1160">
        <f>ROUND(INT(表1[[#This Row],[合同结束日期]]-表1[[#This Row],[合同起始日期]])/365,1)</f>
        <v>1</v>
      </c>
    </row>
    <row r="1161" spans="1:20">
      <c r="A1161" s="1">
        <v>42036</v>
      </c>
      <c r="B1161" t="s">
        <v>185</v>
      </c>
      <c r="C1161">
        <f t="shared" si="54"/>
        <v>0</v>
      </c>
      <c r="D1161" t="s">
        <v>350</v>
      </c>
      <c r="E1161" s="4">
        <v>58684.799999999996</v>
      </c>
      <c r="F1161" s="4">
        <v>9401.3049600000013</v>
      </c>
      <c r="G1161" s="3">
        <v>0.16020000000000004</v>
      </c>
      <c r="H1161" s="7">
        <v>4075.3333333333335</v>
      </c>
      <c r="I1161" s="4">
        <v>652.86840000000018</v>
      </c>
      <c r="J1161">
        <v>14.399999999999999</v>
      </c>
      <c r="K1161" t="s">
        <v>76</v>
      </c>
      <c r="L1161" t="s">
        <v>276</v>
      </c>
      <c r="M1161" t="s">
        <v>276</v>
      </c>
      <c r="N1161" s="2">
        <v>41888</v>
      </c>
      <c r="O1161" s="2">
        <v>42252</v>
      </c>
      <c r="P1161" t="s">
        <v>24</v>
      </c>
      <c r="Q1161" t="s">
        <v>25</v>
      </c>
      <c r="R1161" s="5" t="str">
        <f t="shared" si="55"/>
        <v>0.15</v>
      </c>
      <c r="S1161" s="6" t="str">
        <f t="shared" si="56"/>
        <v/>
      </c>
      <c r="T1161">
        <f>ROUND(INT(表1[[#This Row],[合同结束日期]]-表1[[#This Row],[合同起始日期]])/365,1)</f>
        <v>1</v>
      </c>
    </row>
    <row r="1162" spans="1:20">
      <c r="A1162" s="1">
        <v>42036</v>
      </c>
      <c r="B1162" t="s">
        <v>185</v>
      </c>
      <c r="C1162">
        <f t="shared" si="54"/>
        <v>0</v>
      </c>
      <c r="D1162" t="s">
        <v>307</v>
      </c>
      <c r="E1162" s="4">
        <v>78009.599999999991</v>
      </c>
      <c r="F1162" s="4">
        <v>16803.267839999997</v>
      </c>
      <c r="G1162" s="3">
        <v>0.21539999999999998</v>
      </c>
      <c r="H1162" s="7">
        <v>1805.7777777777778</v>
      </c>
      <c r="I1162" s="4">
        <v>388.96453333333329</v>
      </c>
      <c r="J1162">
        <v>43.199999999999996</v>
      </c>
      <c r="K1162" t="s">
        <v>66</v>
      </c>
      <c r="L1162" t="s">
        <v>66</v>
      </c>
      <c r="M1162" t="s">
        <v>66</v>
      </c>
      <c r="N1162" s="2">
        <v>41635</v>
      </c>
      <c r="O1162" s="2">
        <v>42364</v>
      </c>
      <c r="P1162" t="s">
        <v>24</v>
      </c>
      <c r="Q1162" t="s">
        <v>195</v>
      </c>
      <c r="R1162" s="5" t="str">
        <f t="shared" si="55"/>
        <v>0.09</v>
      </c>
      <c r="S1162" s="6" t="str">
        <f t="shared" si="56"/>
        <v>0.</v>
      </c>
      <c r="T1162">
        <f>ROUND(INT(表1[[#This Row],[合同结束日期]]-表1[[#This Row],[合同起始日期]])/365,1)</f>
        <v>2</v>
      </c>
    </row>
    <row r="1163" spans="1:20">
      <c r="A1163" s="1">
        <v>42036</v>
      </c>
      <c r="B1163" t="s">
        <v>185</v>
      </c>
      <c r="C1163">
        <f t="shared" si="54"/>
        <v>0</v>
      </c>
      <c r="D1163" t="s">
        <v>314</v>
      </c>
      <c r="E1163" s="4">
        <v>47983.92</v>
      </c>
      <c r="F1163" s="4">
        <v>6597.7889999999998</v>
      </c>
      <c r="G1163" s="3">
        <v>0.13750000000000001</v>
      </c>
      <c r="H1163" s="7">
        <v>2665.7733333333331</v>
      </c>
      <c r="I1163" s="4">
        <v>366.54383333333334</v>
      </c>
      <c r="J1163">
        <v>18</v>
      </c>
      <c r="K1163" t="s">
        <v>76</v>
      </c>
      <c r="L1163" t="s">
        <v>276</v>
      </c>
      <c r="M1163" t="s">
        <v>276</v>
      </c>
      <c r="N1163" s="2">
        <v>41727</v>
      </c>
      <c r="O1163" s="2">
        <v>42091</v>
      </c>
      <c r="P1163" t="s">
        <v>24</v>
      </c>
      <c r="Q1163" t="s">
        <v>42</v>
      </c>
      <c r="R1163" s="5" t="str">
        <f t="shared" si="55"/>
        <v>0.08</v>
      </c>
      <c r="S1163" s="6" t="str">
        <f t="shared" si="56"/>
        <v/>
      </c>
      <c r="T1163">
        <f>ROUND(INT(表1[[#This Row],[合同结束日期]]-表1[[#This Row],[合同起始日期]])/365,1)</f>
        <v>1</v>
      </c>
    </row>
    <row r="1164" spans="1:20">
      <c r="A1164" s="1">
        <v>42036</v>
      </c>
      <c r="B1164" t="s">
        <v>185</v>
      </c>
      <c r="C1164">
        <f t="shared" si="54"/>
        <v>0</v>
      </c>
      <c r="D1164" t="s">
        <v>343</v>
      </c>
      <c r="E1164" s="4">
        <v>33499.199999999997</v>
      </c>
      <c r="F1164" s="4">
        <v>5999.7067200000001</v>
      </c>
      <c r="G1164" s="3">
        <v>0.17910000000000001</v>
      </c>
      <c r="H1164" s="7">
        <v>3489.5</v>
      </c>
      <c r="I1164" s="4">
        <v>624.96945000000005</v>
      </c>
      <c r="J1164">
        <v>9.6</v>
      </c>
      <c r="K1164" t="s">
        <v>76</v>
      </c>
      <c r="L1164" t="s">
        <v>276</v>
      </c>
      <c r="M1164" t="s">
        <v>276</v>
      </c>
      <c r="N1164" s="2">
        <v>41876</v>
      </c>
      <c r="O1164" s="2">
        <v>42240</v>
      </c>
      <c r="P1164" t="s">
        <v>24</v>
      </c>
      <c r="Q1164" t="s">
        <v>59</v>
      </c>
      <c r="R1164" s="5" t="str">
        <f t="shared" si="55"/>
        <v>0.16</v>
      </c>
      <c r="S1164" s="6" t="str">
        <f t="shared" si="56"/>
        <v/>
      </c>
      <c r="T1164">
        <f>ROUND(INT(表1[[#This Row],[合同结束日期]]-表1[[#This Row],[合同起始日期]])/365,1)</f>
        <v>1</v>
      </c>
    </row>
    <row r="1165" spans="1:20">
      <c r="A1165" s="1">
        <v>42036</v>
      </c>
      <c r="B1165" t="s">
        <v>185</v>
      </c>
      <c r="C1165">
        <f t="shared" si="54"/>
        <v>0</v>
      </c>
      <c r="D1165" t="s">
        <v>287</v>
      </c>
      <c r="E1165" s="4">
        <v>25971.599999999999</v>
      </c>
      <c r="F1165" s="4">
        <v>6599.3835599999993</v>
      </c>
      <c r="G1165" s="3">
        <v>0.25409999999999999</v>
      </c>
      <c r="H1165" s="7">
        <v>1442.8666666666666</v>
      </c>
      <c r="I1165" s="4">
        <v>366.63241999999997</v>
      </c>
      <c r="J1165">
        <v>18</v>
      </c>
      <c r="K1165" t="s">
        <v>11</v>
      </c>
      <c r="L1165" t="s">
        <v>12</v>
      </c>
      <c r="M1165" t="s">
        <v>288</v>
      </c>
      <c r="N1165" s="2">
        <v>41522</v>
      </c>
      <c r="O1165" s="2">
        <v>42251</v>
      </c>
      <c r="P1165" t="s">
        <v>24</v>
      </c>
      <c r="Q1165" t="s">
        <v>59</v>
      </c>
      <c r="R1165" s="5" t="str">
        <f t="shared" si="55"/>
        <v>0.16</v>
      </c>
      <c r="S1165" s="6" t="str">
        <f t="shared" si="56"/>
        <v/>
      </c>
      <c r="T1165">
        <f>ROUND(INT(表1[[#This Row],[合同结束日期]]-表1[[#This Row],[合同起始日期]])/365,1)</f>
        <v>2</v>
      </c>
    </row>
    <row r="1166" spans="1:20">
      <c r="A1166" s="1">
        <v>42036</v>
      </c>
      <c r="B1166" t="s">
        <v>185</v>
      </c>
      <c r="C1166">
        <f t="shared" si="54"/>
        <v>0</v>
      </c>
      <c r="D1166" t="s">
        <v>334</v>
      </c>
      <c r="E1166" s="4">
        <v>25286.399999999998</v>
      </c>
      <c r="F1166" s="4">
        <v>5401.1750399999992</v>
      </c>
      <c r="G1166" s="3">
        <v>0.21359999999999998</v>
      </c>
      <c r="H1166" s="7">
        <v>2107.1999999999998</v>
      </c>
      <c r="I1166" s="4">
        <v>450.09791999999993</v>
      </c>
      <c r="J1166">
        <v>12</v>
      </c>
      <c r="K1166" t="s">
        <v>60</v>
      </c>
      <c r="L1166" t="s">
        <v>61</v>
      </c>
      <c r="M1166" t="s">
        <v>197</v>
      </c>
      <c r="N1166" s="2">
        <v>41810</v>
      </c>
      <c r="O1166" s="2">
        <v>42174</v>
      </c>
      <c r="P1166" t="s">
        <v>24</v>
      </c>
      <c r="Q1166" t="s">
        <v>30</v>
      </c>
      <c r="R1166" s="5" t="str">
        <f t="shared" si="55"/>
        <v>0.18</v>
      </c>
      <c r="S1166" s="6" t="str">
        <f t="shared" si="56"/>
        <v/>
      </c>
      <c r="T1166">
        <f>ROUND(INT(表1[[#This Row],[合同结束日期]]-表1[[#This Row],[合同起始日期]])/365,1)</f>
        <v>1</v>
      </c>
    </row>
    <row r="1167" spans="1:20">
      <c r="A1167" s="1">
        <v>42036</v>
      </c>
      <c r="B1167" t="s">
        <v>185</v>
      </c>
      <c r="C1167">
        <f t="shared" si="54"/>
        <v>0</v>
      </c>
      <c r="D1167" t="s">
        <v>344</v>
      </c>
      <c r="E1167" s="4">
        <v>46213.2</v>
      </c>
      <c r="F1167" s="4">
        <v>7532.7516000000005</v>
      </c>
      <c r="G1167" s="3">
        <v>0.16300000000000003</v>
      </c>
      <c r="H1167" s="7">
        <v>4813.875</v>
      </c>
      <c r="I1167" s="4">
        <v>784.66162500000007</v>
      </c>
      <c r="J1167">
        <v>9.6</v>
      </c>
      <c r="K1167" t="s">
        <v>44</v>
      </c>
      <c r="L1167" t="s">
        <v>46</v>
      </c>
      <c r="M1167" t="s">
        <v>187</v>
      </c>
      <c r="N1167" s="2">
        <v>41864</v>
      </c>
      <c r="O1167" s="2">
        <v>42228</v>
      </c>
      <c r="P1167" t="s">
        <v>24</v>
      </c>
      <c r="Q1167" t="s">
        <v>25</v>
      </c>
      <c r="R1167" s="5" t="str">
        <f t="shared" si="55"/>
        <v>0.15</v>
      </c>
      <c r="S1167" s="6" t="str">
        <f t="shared" si="56"/>
        <v/>
      </c>
      <c r="T1167">
        <f>ROUND(INT(表1[[#This Row],[合同结束日期]]-表1[[#This Row],[合同起始日期]])/365,1)</f>
        <v>1</v>
      </c>
    </row>
    <row r="1168" spans="1:20">
      <c r="A1168" s="1">
        <v>42064</v>
      </c>
      <c r="B1168" t="s">
        <v>185</v>
      </c>
      <c r="C1168">
        <f t="shared" si="54"/>
        <v>0</v>
      </c>
      <c r="D1168" t="s">
        <v>186</v>
      </c>
      <c r="E1168" s="4">
        <v>249610.8</v>
      </c>
      <c r="F1168" s="4">
        <v>38939.284799999994</v>
      </c>
      <c r="G1168" s="3">
        <v>0.15599999999999997</v>
      </c>
      <c r="H1168" s="7">
        <v>8320.3599999999988</v>
      </c>
      <c r="I1168" s="4">
        <v>1297.9761599999997</v>
      </c>
      <c r="J1168">
        <v>30</v>
      </c>
      <c r="K1168" t="s">
        <v>44</v>
      </c>
      <c r="L1168" t="s">
        <v>46</v>
      </c>
      <c r="M1168" t="s">
        <v>187</v>
      </c>
      <c r="N1168" s="2">
        <v>41327</v>
      </c>
      <c r="O1168" s="2">
        <v>42133</v>
      </c>
      <c r="P1168" t="s">
        <v>24</v>
      </c>
      <c r="Q1168" t="s">
        <v>25</v>
      </c>
      <c r="R1168" s="5" t="str">
        <f t="shared" si="55"/>
        <v>0.15</v>
      </c>
      <c r="S1168" s="6" t="str">
        <f t="shared" si="56"/>
        <v/>
      </c>
      <c r="T1168">
        <f>ROUND(INT(表1[[#This Row],[合同结束日期]]-表1[[#This Row],[合同起始日期]])/365,1)</f>
        <v>2.2000000000000002</v>
      </c>
    </row>
    <row r="1169" spans="1:20">
      <c r="A1169" s="1">
        <v>42064</v>
      </c>
      <c r="B1169" t="s">
        <v>185</v>
      </c>
      <c r="C1169">
        <f t="shared" si="54"/>
        <v>0</v>
      </c>
      <c r="D1169" t="s">
        <v>188</v>
      </c>
      <c r="E1169" s="4">
        <v>82026</v>
      </c>
      <c r="F1169" s="4">
        <v>13460.4666</v>
      </c>
      <c r="G1169" s="3">
        <v>0.1641</v>
      </c>
      <c r="H1169" s="7">
        <v>1340.294117647059</v>
      </c>
      <c r="I1169" s="4">
        <v>219.94226470588237</v>
      </c>
      <c r="J1169">
        <v>61.199999999999996</v>
      </c>
      <c r="K1169" t="s">
        <v>44</v>
      </c>
      <c r="L1169" t="s">
        <v>46</v>
      </c>
      <c r="M1169" t="s">
        <v>187</v>
      </c>
      <c r="N1169" s="2">
        <v>41337</v>
      </c>
      <c r="O1169" s="2">
        <v>42499</v>
      </c>
      <c r="P1169" t="s">
        <v>24</v>
      </c>
      <c r="Q1169" t="s">
        <v>65</v>
      </c>
      <c r="R1169" s="5" t="str">
        <f t="shared" si="55"/>
        <v>0.12</v>
      </c>
      <c r="S1169" s="6" t="str">
        <f t="shared" si="56"/>
        <v/>
      </c>
      <c r="T1169">
        <f>ROUND(INT(表1[[#This Row],[合同结束日期]]-表1[[#This Row],[合同起始日期]])/365,1)</f>
        <v>3.2</v>
      </c>
    </row>
    <row r="1170" spans="1:20">
      <c r="A1170" s="1">
        <v>42064</v>
      </c>
      <c r="B1170" t="s">
        <v>185</v>
      </c>
      <c r="C1170">
        <f t="shared" si="54"/>
        <v>0</v>
      </c>
      <c r="D1170" t="s">
        <v>189</v>
      </c>
      <c r="E1170" s="4">
        <v>170232</v>
      </c>
      <c r="F1170" s="4">
        <v>26454.052800000001</v>
      </c>
      <c r="G1170" s="3">
        <v>0.15540000000000001</v>
      </c>
      <c r="H1170" s="7">
        <v>1970.2777777777781</v>
      </c>
      <c r="I1170" s="4">
        <v>306.18116666666668</v>
      </c>
      <c r="J1170">
        <v>86.399999999999991</v>
      </c>
      <c r="K1170" t="s">
        <v>44</v>
      </c>
      <c r="L1170" t="s">
        <v>46</v>
      </c>
      <c r="M1170" t="s">
        <v>187</v>
      </c>
      <c r="N1170" s="2">
        <v>41298</v>
      </c>
      <c r="O1170" s="2">
        <v>42499</v>
      </c>
      <c r="P1170" t="s">
        <v>24</v>
      </c>
      <c r="Q1170" t="s">
        <v>28</v>
      </c>
      <c r="R1170" s="5" t="str">
        <f t="shared" si="55"/>
        <v>0.13</v>
      </c>
      <c r="S1170" s="6" t="str">
        <f t="shared" si="56"/>
        <v/>
      </c>
      <c r="T1170">
        <f>ROUND(INT(表1[[#This Row],[合同结束日期]]-表1[[#This Row],[合同起始日期]])/365,1)</f>
        <v>3.3</v>
      </c>
    </row>
    <row r="1171" spans="1:20">
      <c r="A1171" s="1">
        <v>42064</v>
      </c>
      <c r="B1171" t="s">
        <v>185</v>
      </c>
      <c r="C1171">
        <f t="shared" si="54"/>
        <v>0</v>
      </c>
      <c r="D1171" t="s">
        <v>190</v>
      </c>
      <c r="E1171" s="4">
        <v>119924.4</v>
      </c>
      <c r="F1171" s="4">
        <v>28506.029879999998</v>
      </c>
      <c r="G1171" s="3">
        <v>0.23769999999999999</v>
      </c>
      <c r="H1171" s="7">
        <v>1388.0138888888889</v>
      </c>
      <c r="I1171" s="4">
        <v>329.93090138888891</v>
      </c>
      <c r="J1171">
        <v>86.399999999999991</v>
      </c>
      <c r="K1171" t="s">
        <v>44</v>
      </c>
      <c r="L1171" t="s">
        <v>46</v>
      </c>
      <c r="M1171" t="s">
        <v>45</v>
      </c>
      <c r="N1171" s="2">
        <v>41282</v>
      </c>
      <c r="O1171" s="2">
        <v>43229</v>
      </c>
      <c r="P1171" t="s">
        <v>24</v>
      </c>
      <c r="Q1171" t="s">
        <v>59</v>
      </c>
      <c r="R1171" s="5" t="str">
        <f t="shared" si="55"/>
        <v>0.16</v>
      </c>
      <c r="S1171" s="6" t="str">
        <f t="shared" si="56"/>
        <v/>
      </c>
      <c r="T1171">
        <f>ROUND(INT(表1[[#This Row],[合同结束日期]]-表1[[#This Row],[合同起始日期]])/365,1)</f>
        <v>5.3</v>
      </c>
    </row>
    <row r="1172" spans="1:20">
      <c r="A1172" s="1">
        <v>42064</v>
      </c>
      <c r="B1172" t="s">
        <v>185</v>
      </c>
      <c r="C1172">
        <f t="shared" si="54"/>
        <v>0</v>
      </c>
      <c r="D1172" t="s">
        <v>250</v>
      </c>
      <c r="E1172" s="4">
        <v>131504.4</v>
      </c>
      <c r="F1172" s="4">
        <v>32599.940759999998</v>
      </c>
      <c r="G1172" s="3">
        <v>0.24789999999999998</v>
      </c>
      <c r="H1172" s="7">
        <v>766.34265734265739</v>
      </c>
      <c r="I1172" s="4">
        <v>189.97634475524475</v>
      </c>
      <c r="J1172">
        <v>171.6</v>
      </c>
      <c r="K1172" t="s">
        <v>60</v>
      </c>
      <c r="L1172" t="s">
        <v>116</v>
      </c>
      <c r="M1172" t="s">
        <v>251</v>
      </c>
      <c r="N1172" s="2">
        <v>41423</v>
      </c>
      <c r="O1172" s="2">
        <v>42182</v>
      </c>
      <c r="P1172" t="s">
        <v>24</v>
      </c>
      <c r="Q1172" t="s">
        <v>83</v>
      </c>
      <c r="R1172" s="5" t="str">
        <f t="shared" si="55"/>
        <v>0.14</v>
      </c>
      <c r="S1172" s="6" t="str">
        <f t="shared" si="56"/>
        <v/>
      </c>
      <c r="T1172">
        <f>ROUND(INT(表1[[#This Row],[合同结束日期]]-表1[[#This Row],[合同起始日期]])/365,1)</f>
        <v>2.1</v>
      </c>
    </row>
    <row r="1173" spans="1:20">
      <c r="A1173" s="1">
        <v>42064</v>
      </c>
      <c r="B1173" t="s">
        <v>185</v>
      </c>
      <c r="C1173">
        <f t="shared" si="54"/>
        <v>0</v>
      </c>
      <c r="D1173" t="s">
        <v>252</v>
      </c>
      <c r="E1173" s="4">
        <v>169807.62</v>
      </c>
      <c r="F1173" s="4">
        <v>34063.408572</v>
      </c>
      <c r="G1173" s="3">
        <v>0.2006</v>
      </c>
      <c r="H1173" s="7">
        <v>822.71133720930231</v>
      </c>
      <c r="I1173" s="4">
        <v>165.03589424418604</v>
      </c>
      <c r="J1173">
        <v>206.4</v>
      </c>
      <c r="K1173" t="s">
        <v>44</v>
      </c>
      <c r="L1173" t="s">
        <v>46</v>
      </c>
      <c r="M1173" t="s">
        <v>45</v>
      </c>
      <c r="N1173" s="2">
        <v>41409</v>
      </c>
      <c r="O1173" s="2">
        <v>42929</v>
      </c>
      <c r="P1173" t="s">
        <v>24</v>
      </c>
      <c r="Q1173" t="s">
        <v>19</v>
      </c>
      <c r="R1173" s="5" t="str">
        <f t="shared" si="55"/>
        <v>0.1</v>
      </c>
      <c r="S1173" s="6" t="str">
        <f t="shared" si="56"/>
        <v/>
      </c>
      <c r="T1173">
        <f>ROUND(INT(表1[[#This Row],[合同结束日期]]-表1[[#This Row],[合同起始日期]])/365,1)</f>
        <v>4.2</v>
      </c>
    </row>
    <row r="1174" spans="1:20">
      <c r="A1174" s="1">
        <v>42064</v>
      </c>
      <c r="B1174" t="s">
        <v>185</v>
      </c>
      <c r="C1174">
        <f t="shared" si="54"/>
        <v>0</v>
      </c>
      <c r="D1174" t="s">
        <v>281</v>
      </c>
      <c r="E1174" s="4">
        <v>132323.16</v>
      </c>
      <c r="F1174" s="4">
        <v>54305.424864000001</v>
      </c>
      <c r="G1174" s="3">
        <v>0.41039999999999999</v>
      </c>
      <c r="H1174" s="7">
        <v>609.22265193370174</v>
      </c>
      <c r="I1174" s="4">
        <v>250.02497635359117</v>
      </c>
      <c r="J1174">
        <v>217.2</v>
      </c>
      <c r="K1174" t="s">
        <v>60</v>
      </c>
      <c r="L1174" t="s">
        <v>116</v>
      </c>
      <c r="M1174" t="s">
        <v>145</v>
      </c>
      <c r="N1174" s="2">
        <v>41456</v>
      </c>
      <c r="O1174" s="2">
        <v>42245</v>
      </c>
      <c r="P1174" t="s">
        <v>24</v>
      </c>
      <c r="Q1174" t="s">
        <v>83</v>
      </c>
      <c r="R1174" s="5" t="str">
        <f t="shared" si="55"/>
        <v>0.14</v>
      </c>
      <c r="S1174" s="6" t="str">
        <f t="shared" si="56"/>
        <v/>
      </c>
      <c r="T1174">
        <f>ROUND(INT(表1[[#This Row],[合同结束日期]]-表1[[#This Row],[合同起始日期]])/365,1)</f>
        <v>2.2000000000000002</v>
      </c>
    </row>
    <row r="1175" spans="1:20">
      <c r="A1175" s="1">
        <v>42064</v>
      </c>
      <c r="B1175" t="s">
        <v>185</v>
      </c>
      <c r="C1175">
        <f t="shared" si="54"/>
        <v>0</v>
      </c>
      <c r="D1175" t="s">
        <v>253</v>
      </c>
      <c r="E1175" s="4">
        <v>93342.12000000001</v>
      </c>
      <c r="F1175" s="4">
        <v>30718.891692000005</v>
      </c>
      <c r="G1175" s="3">
        <v>0.3291</v>
      </c>
      <c r="H1175" s="7">
        <v>607.69609375000005</v>
      </c>
      <c r="I1175" s="4">
        <v>199.99278445312504</v>
      </c>
      <c r="J1175">
        <v>153.6</v>
      </c>
      <c r="K1175" t="s">
        <v>60</v>
      </c>
      <c r="L1175" t="s">
        <v>116</v>
      </c>
      <c r="M1175" t="s">
        <v>145</v>
      </c>
      <c r="N1175" s="2">
        <v>41456</v>
      </c>
      <c r="O1175" s="2">
        <v>42231</v>
      </c>
      <c r="P1175" t="s">
        <v>18</v>
      </c>
      <c r="Q1175" t="s">
        <v>25</v>
      </c>
      <c r="R1175" s="5" t="str">
        <f t="shared" si="55"/>
        <v>0.15</v>
      </c>
      <c r="S1175" s="6" t="str">
        <f t="shared" si="56"/>
        <v/>
      </c>
      <c r="T1175">
        <f>ROUND(INT(表1[[#This Row],[合同结束日期]]-表1[[#This Row],[合同起始日期]])/365,1)</f>
        <v>2.1</v>
      </c>
    </row>
    <row r="1176" spans="1:20">
      <c r="A1176" s="1">
        <v>42064</v>
      </c>
      <c r="B1176" t="s">
        <v>185</v>
      </c>
      <c r="C1176">
        <f t="shared" si="54"/>
        <v>0</v>
      </c>
      <c r="D1176" t="s">
        <v>361</v>
      </c>
      <c r="E1176" s="4">
        <v>59305.2</v>
      </c>
      <c r="F1176" s="4">
        <v>16202.180639999999</v>
      </c>
      <c r="G1176" s="3">
        <v>0.2732</v>
      </c>
      <c r="H1176" s="7">
        <v>1647.3666666666666</v>
      </c>
      <c r="I1176" s="4">
        <v>450.06057333333331</v>
      </c>
      <c r="J1176">
        <v>36</v>
      </c>
      <c r="K1176" t="s">
        <v>76</v>
      </c>
      <c r="L1176" t="s">
        <v>276</v>
      </c>
      <c r="M1176" t="s">
        <v>276</v>
      </c>
      <c r="N1176" s="2">
        <v>41943</v>
      </c>
      <c r="O1176" s="2">
        <v>42673</v>
      </c>
      <c r="P1176" t="s">
        <v>24</v>
      </c>
      <c r="Q1176" t="s">
        <v>25</v>
      </c>
      <c r="R1176" s="5" t="str">
        <f t="shared" si="55"/>
        <v>0.15</v>
      </c>
      <c r="S1176" s="6" t="str">
        <f t="shared" si="56"/>
        <v/>
      </c>
      <c r="T1176">
        <f>ROUND(INT(表1[[#This Row],[合同结束日期]]-表1[[#This Row],[合同起始日期]])/365,1)</f>
        <v>2</v>
      </c>
    </row>
    <row r="1177" spans="1:20">
      <c r="A1177" s="1">
        <v>42064</v>
      </c>
      <c r="B1177" t="s">
        <v>185</v>
      </c>
      <c r="C1177">
        <f t="shared" si="54"/>
        <v>0</v>
      </c>
      <c r="D1177" t="s">
        <v>363</v>
      </c>
      <c r="E1177" s="4">
        <v>74215.8</v>
      </c>
      <c r="F1177" s="4">
        <v>16201.309140000001</v>
      </c>
      <c r="G1177" s="3">
        <v>0.21829999999999999</v>
      </c>
      <c r="H1177" s="7">
        <v>2061.5500000000002</v>
      </c>
      <c r="I1177" s="4">
        <v>450.03636500000005</v>
      </c>
      <c r="J1177">
        <v>36</v>
      </c>
      <c r="K1177" t="s">
        <v>76</v>
      </c>
      <c r="L1177" t="s">
        <v>276</v>
      </c>
      <c r="M1177" t="s">
        <v>276</v>
      </c>
      <c r="N1177" s="2">
        <v>41942</v>
      </c>
      <c r="O1177" s="2">
        <v>42672</v>
      </c>
      <c r="P1177" t="s">
        <v>24</v>
      </c>
      <c r="Q1177" t="s">
        <v>25</v>
      </c>
      <c r="R1177" s="5" t="str">
        <f t="shared" si="55"/>
        <v>0.15</v>
      </c>
      <c r="S1177" s="6" t="str">
        <f t="shared" si="56"/>
        <v/>
      </c>
      <c r="T1177">
        <f>ROUND(INT(表1[[#This Row],[合同结束日期]]-表1[[#This Row],[合同起始日期]])/365,1)</f>
        <v>2</v>
      </c>
    </row>
    <row r="1178" spans="1:20">
      <c r="A1178" s="1">
        <v>42064</v>
      </c>
      <c r="B1178" t="s">
        <v>185</v>
      </c>
      <c r="C1178">
        <f t="shared" si="54"/>
        <v>0</v>
      </c>
      <c r="D1178" t="s">
        <v>192</v>
      </c>
      <c r="E1178" s="4">
        <v>181482.6</v>
      </c>
      <c r="F1178" s="4">
        <v>34735.769639999999</v>
      </c>
      <c r="G1178" s="3">
        <v>0.19139999999999999</v>
      </c>
      <c r="H1178" s="7">
        <v>1591.9526315789474</v>
      </c>
      <c r="I1178" s="4">
        <v>304.69973368421051</v>
      </c>
      <c r="J1178">
        <v>114</v>
      </c>
      <c r="K1178" t="s">
        <v>11</v>
      </c>
      <c r="L1178" t="s">
        <v>12</v>
      </c>
      <c r="M1178" t="s">
        <v>193</v>
      </c>
      <c r="N1178" s="2">
        <v>41358</v>
      </c>
      <c r="O1178" s="2">
        <v>42133</v>
      </c>
      <c r="P1178" t="s">
        <v>24</v>
      </c>
      <c r="Q1178" t="s">
        <v>59</v>
      </c>
      <c r="R1178" s="5" t="str">
        <f t="shared" si="55"/>
        <v>0.16</v>
      </c>
      <c r="S1178" s="6" t="str">
        <f t="shared" si="56"/>
        <v/>
      </c>
      <c r="T1178">
        <f>ROUND(INT(表1[[#This Row],[合同结束日期]]-表1[[#This Row],[合同起始日期]])/365,1)</f>
        <v>2.1</v>
      </c>
    </row>
    <row r="1179" spans="1:20">
      <c r="A1179" s="1">
        <v>42064</v>
      </c>
      <c r="B1179" t="s">
        <v>185</v>
      </c>
      <c r="C1179">
        <f t="shared" si="54"/>
        <v>0</v>
      </c>
      <c r="D1179" t="s">
        <v>194</v>
      </c>
      <c r="E1179" s="4">
        <v>543180</v>
      </c>
      <c r="F1179" s="4">
        <v>46061.663999999997</v>
      </c>
      <c r="G1179" s="3">
        <v>8.48E-2</v>
      </c>
      <c r="H1179" s="7">
        <v>3772.0833333333335</v>
      </c>
      <c r="I1179" s="4">
        <v>319.87266666666665</v>
      </c>
      <c r="J1179">
        <v>144</v>
      </c>
      <c r="K1179" t="s">
        <v>66</v>
      </c>
      <c r="L1179" t="s">
        <v>66</v>
      </c>
      <c r="M1179" t="s">
        <v>66</v>
      </c>
      <c r="N1179" s="2">
        <v>41347</v>
      </c>
      <c r="O1179" s="2">
        <v>42133</v>
      </c>
      <c r="P1179" t="s">
        <v>24</v>
      </c>
      <c r="Q1179" t="s">
        <v>195</v>
      </c>
      <c r="R1179" s="5" t="str">
        <f t="shared" si="55"/>
        <v>0.09</v>
      </c>
      <c r="S1179" s="6" t="str">
        <f t="shared" si="56"/>
        <v>0.</v>
      </c>
      <c r="T1179">
        <f>ROUND(INT(表1[[#This Row],[合同结束日期]]-表1[[#This Row],[合同起始日期]])/365,1)</f>
        <v>2.2000000000000002</v>
      </c>
    </row>
    <row r="1180" spans="1:20">
      <c r="A1180" s="1">
        <v>42064</v>
      </c>
      <c r="B1180" t="s">
        <v>185</v>
      </c>
      <c r="C1180">
        <f t="shared" si="54"/>
        <v>0</v>
      </c>
      <c r="D1180" t="s">
        <v>196</v>
      </c>
      <c r="E1180" s="4">
        <v>409003.70399999997</v>
      </c>
      <c r="F1180" s="4">
        <v>64377.183009599998</v>
      </c>
      <c r="G1180" s="3">
        <v>0.15740000000000001</v>
      </c>
      <c r="H1180" s="7">
        <v>1822.654652406417</v>
      </c>
      <c r="I1180" s="4">
        <v>286.88584228877005</v>
      </c>
      <c r="J1180">
        <v>224.4</v>
      </c>
      <c r="K1180" t="s">
        <v>60</v>
      </c>
      <c r="L1180" t="s">
        <v>61</v>
      </c>
      <c r="M1180" t="s">
        <v>197</v>
      </c>
      <c r="N1180" s="2">
        <v>41284</v>
      </c>
      <c r="O1180" s="2">
        <v>42499</v>
      </c>
      <c r="P1180" t="s">
        <v>24</v>
      </c>
      <c r="Q1180" t="s">
        <v>28</v>
      </c>
      <c r="R1180" s="5" t="str">
        <f t="shared" si="55"/>
        <v>0.13</v>
      </c>
      <c r="S1180" s="6" t="str">
        <f t="shared" si="56"/>
        <v/>
      </c>
      <c r="T1180">
        <f>ROUND(INT(表1[[#This Row],[合同结束日期]]-表1[[#This Row],[合同起始日期]])/365,1)</f>
        <v>3.3</v>
      </c>
    </row>
    <row r="1181" spans="1:20">
      <c r="A1181" s="1">
        <v>42064</v>
      </c>
      <c r="B1181" t="s">
        <v>185</v>
      </c>
      <c r="C1181">
        <f t="shared" si="54"/>
        <v>0</v>
      </c>
      <c r="D1181" t="s">
        <v>198</v>
      </c>
      <c r="E1181" s="4">
        <v>49010.400000000001</v>
      </c>
      <c r="F1181" s="4">
        <v>19138.561200000004</v>
      </c>
      <c r="G1181" s="3">
        <v>0.39050000000000007</v>
      </c>
      <c r="H1181" s="7">
        <v>742.58181818181822</v>
      </c>
      <c r="I1181" s="4">
        <v>289.97820000000007</v>
      </c>
      <c r="J1181">
        <v>66</v>
      </c>
      <c r="K1181" t="s">
        <v>66</v>
      </c>
      <c r="L1181" t="s">
        <v>66</v>
      </c>
      <c r="M1181" t="s">
        <v>66</v>
      </c>
      <c r="N1181" s="2">
        <v>41283</v>
      </c>
      <c r="O1181" s="2">
        <v>42133</v>
      </c>
      <c r="P1181" t="s">
        <v>24</v>
      </c>
      <c r="Q1181" t="s">
        <v>25</v>
      </c>
      <c r="R1181" s="5" t="str">
        <f t="shared" si="55"/>
        <v>0.15</v>
      </c>
      <c r="S1181" s="6" t="str">
        <f t="shared" si="56"/>
        <v/>
      </c>
      <c r="T1181">
        <f>ROUND(INT(表1[[#This Row],[合同结束日期]]-表1[[#This Row],[合同起始日期]])/365,1)</f>
        <v>2.2999999999999998</v>
      </c>
    </row>
    <row r="1182" spans="1:20">
      <c r="A1182" s="1">
        <v>42064</v>
      </c>
      <c r="B1182" t="s">
        <v>185</v>
      </c>
      <c r="C1182">
        <f t="shared" si="54"/>
        <v>0</v>
      </c>
      <c r="D1182" t="s">
        <v>199</v>
      </c>
      <c r="E1182" s="4">
        <v>242300.04</v>
      </c>
      <c r="F1182" s="4">
        <v>19432.463207999997</v>
      </c>
      <c r="G1182" s="3">
        <v>8.019999999999998E-2</v>
      </c>
      <c r="H1182" s="7">
        <v>3739.1981481481484</v>
      </c>
      <c r="I1182" s="4">
        <v>299.88369148148143</v>
      </c>
      <c r="J1182">
        <v>64.8</v>
      </c>
      <c r="K1182" t="s">
        <v>44</v>
      </c>
      <c r="L1182" t="s">
        <v>46</v>
      </c>
      <c r="M1182" t="s">
        <v>187</v>
      </c>
      <c r="N1182" s="2">
        <v>41332</v>
      </c>
      <c r="O1182" s="2">
        <v>42499</v>
      </c>
      <c r="P1182" t="s">
        <v>14</v>
      </c>
      <c r="Q1182" t="s">
        <v>37</v>
      </c>
      <c r="R1182" s="5" t="str">
        <f t="shared" si="55"/>
        <v>0.</v>
      </c>
      <c r="S1182" s="6" t="str">
        <f t="shared" si="56"/>
        <v/>
      </c>
      <c r="T1182">
        <f>ROUND(INT(表1[[#This Row],[合同结束日期]]-表1[[#This Row],[合同起始日期]])/365,1)</f>
        <v>3.2</v>
      </c>
    </row>
    <row r="1183" spans="1:20">
      <c r="A1183" s="1">
        <v>42064</v>
      </c>
      <c r="B1183" t="s">
        <v>185</v>
      </c>
      <c r="C1183">
        <f t="shared" si="54"/>
        <v>0</v>
      </c>
      <c r="D1183" t="s">
        <v>200</v>
      </c>
      <c r="E1183" s="4">
        <v>126398.016</v>
      </c>
      <c r="F1183" s="4">
        <v>21361.264703999997</v>
      </c>
      <c r="G1183" s="3">
        <v>0.16899999999999998</v>
      </c>
      <c r="H1183" s="7">
        <v>2633.2919999999999</v>
      </c>
      <c r="I1183" s="4">
        <v>445.02634799999993</v>
      </c>
      <c r="J1183">
        <v>48</v>
      </c>
      <c r="K1183" t="s">
        <v>44</v>
      </c>
      <c r="L1183" t="s">
        <v>46</v>
      </c>
      <c r="M1183" t="s">
        <v>187</v>
      </c>
      <c r="N1183" s="2">
        <v>41281</v>
      </c>
      <c r="O1183" s="2">
        <v>42133</v>
      </c>
      <c r="P1183" t="s">
        <v>24</v>
      </c>
      <c r="Q1183" t="s">
        <v>25</v>
      </c>
      <c r="R1183" s="5" t="str">
        <f t="shared" si="55"/>
        <v>0.15</v>
      </c>
      <c r="S1183" s="6" t="str">
        <f t="shared" si="56"/>
        <v/>
      </c>
      <c r="T1183">
        <f>ROUND(INT(表1[[#This Row],[合同结束日期]]-表1[[#This Row],[合同起始日期]])/365,1)</f>
        <v>2.2999999999999998</v>
      </c>
    </row>
    <row r="1184" spans="1:20">
      <c r="A1184" s="1">
        <v>42064</v>
      </c>
      <c r="B1184" t="s">
        <v>185</v>
      </c>
      <c r="C1184">
        <f t="shared" si="54"/>
        <v>0</v>
      </c>
      <c r="D1184" t="s">
        <v>201</v>
      </c>
      <c r="E1184" s="4">
        <v>304166.39999999997</v>
      </c>
      <c r="F1184" s="4">
        <v>35861.218560000001</v>
      </c>
      <c r="G1184" s="3">
        <v>0.11790000000000002</v>
      </c>
      <c r="H1184" s="7">
        <v>1678.6225165562912</v>
      </c>
      <c r="I1184" s="4">
        <v>197.90959470198678</v>
      </c>
      <c r="J1184">
        <v>181.2</v>
      </c>
      <c r="K1184" t="s">
        <v>44</v>
      </c>
      <c r="L1184" t="s">
        <v>72</v>
      </c>
      <c r="M1184" t="s">
        <v>71</v>
      </c>
      <c r="N1184" s="2">
        <v>41329</v>
      </c>
      <c r="O1184" s="2">
        <v>43229</v>
      </c>
      <c r="P1184" t="s">
        <v>24</v>
      </c>
      <c r="Q1184" t="s">
        <v>19</v>
      </c>
      <c r="R1184" s="5" t="str">
        <f t="shared" si="55"/>
        <v>0.1</v>
      </c>
      <c r="S1184" s="6" t="str">
        <f t="shared" si="56"/>
        <v/>
      </c>
      <c r="T1184">
        <f>ROUND(INT(表1[[#This Row],[合同结束日期]]-表1[[#This Row],[合同起始日期]])/365,1)</f>
        <v>5.2</v>
      </c>
    </row>
    <row r="1185" spans="1:20">
      <c r="A1185" s="1">
        <v>42064</v>
      </c>
      <c r="B1185" t="s">
        <v>185</v>
      </c>
      <c r="C1185">
        <f t="shared" si="54"/>
        <v>0</v>
      </c>
      <c r="D1185" t="s">
        <v>202</v>
      </c>
      <c r="E1185" s="4">
        <v>231816</v>
      </c>
      <c r="F1185" s="4">
        <v>29950.627200000003</v>
      </c>
      <c r="G1185" s="3">
        <v>0.12920000000000001</v>
      </c>
      <c r="H1185" s="7">
        <v>2610.5405405405404</v>
      </c>
      <c r="I1185" s="4">
        <v>337.28183783783788</v>
      </c>
      <c r="J1185">
        <v>88.8</v>
      </c>
      <c r="K1185" t="s">
        <v>44</v>
      </c>
      <c r="L1185" t="s">
        <v>46</v>
      </c>
      <c r="M1185" t="s">
        <v>45</v>
      </c>
      <c r="N1185" s="2">
        <v>41335</v>
      </c>
      <c r="O1185" s="2">
        <v>43229</v>
      </c>
      <c r="P1185" t="s">
        <v>24</v>
      </c>
      <c r="Q1185" t="s">
        <v>48</v>
      </c>
      <c r="R1185" s="5" t="str">
        <f t="shared" si="55"/>
        <v>0.11</v>
      </c>
      <c r="S1185" s="6" t="str">
        <f t="shared" si="56"/>
        <v/>
      </c>
      <c r="T1185">
        <f>ROUND(INT(表1[[#This Row],[合同结束日期]]-表1[[#This Row],[合同起始日期]])/365,1)</f>
        <v>5.2</v>
      </c>
    </row>
    <row r="1186" spans="1:20">
      <c r="A1186" s="1">
        <v>42064</v>
      </c>
      <c r="B1186" t="s">
        <v>185</v>
      </c>
      <c r="C1186">
        <f t="shared" si="54"/>
        <v>0</v>
      </c>
      <c r="D1186" t="s">
        <v>203</v>
      </c>
      <c r="E1186" s="4">
        <v>177641.4</v>
      </c>
      <c r="F1186" s="4">
        <v>25846.823700000004</v>
      </c>
      <c r="G1186" s="3">
        <v>0.14550000000000002</v>
      </c>
      <c r="H1186" s="7">
        <v>3218.141304347826</v>
      </c>
      <c r="I1186" s="4">
        <v>468.23955978260881</v>
      </c>
      <c r="J1186">
        <v>55.199999999999996</v>
      </c>
      <c r="K1186" t="s">
        <v>44</v>
      </c>
      <c r="L1186" t="s">
        <v>46</v>
      </c>
      <c r="M1186" t="s">
        <v>187</v>
      </c>
      <c r="N1186" s="2">
        <v>41304</v>
      </c>
      <c r="O1186" s="2">
        <v>42133</v>
      </c>
      <c r="P1186" t="s">
        <v>24</v>
      </c>
      <c r="Q1186" t="s">
        <v>28</v>
      </c>
      <c r="R1186" s="5" t="str">
        <f t="shared" si="55"/>
        <v>0.13</v>
      </c>
      <c r="S1186" s="6" t="str">
        <f t="shared" si="56"/>
        <v/>
      </c>
      <c r="T1186">
        <f>ROUND(INT(表1[[#This Row],[合同结束日期]]-表1[[#This Row],[合同起始日期]])/365,1)</f>
        <v>2.2999999999999998</v>
      </c>
    </row>
    <row r="1187" spans="1:20">
      <c r="A1187" s="1">
        <v>42064</v>
      </c>
      <c r="B1187" t="s">
        <v>185</v>
      </c>
      <c r="C1187">
        <f t="shared" si="54"/>
        <v>0</v>
      </c>
      <c r="D1187" t="s">
        <v>370</v>
      </c>
      <c r="E1187" s="4">
        <v>155131.19999999998</v>
      </c>
      <c r="F1187" s="4">
        <v>58872.290399999998</v>
      </c>
      <c r="G1187" s="3">
        <v>0.3795</v>
      </c>
      <c r="H1187" s="7">
        <v>289.85650224215249</v>
      </c>
      <c r="I1187" s="4">
        <v>110.00054260089688</v>
      </c>
      <c r="J1187">
        <v>535.19999999999993</v>
      </c>
      <c r="K1187" t="s">
        <v>151</v>
      </c>
      <c r="L1187" t="s">
        <v>154</v>
      </c>
      <c r="M1187" t="s">
        <v>371</v>
      </c>
      <c r="N1187" s="2">
        <v>41946</v>
      </c>
      <c r="O1187" s="2">
        <v>43771</v>
      </c>
      <c r="P1187" t="s">
        <v>14</v>
      </c>
      <c r="Q1187">
        <v>0</v>
      </c>
      <c r="R1187" s="5">
        <f t="shared" si="55"/>
        <v>0</v>
      </c>
      <c r="S1187" s="6" t="str">
        <f t="shared" si="56"/>
        <v/>
      </c>
      <c r="T1187">
        <f>ROUND(INT(表1[[#This Row],[合同结束日期]]-表1[[#This Row],[合同起始日期]])/365,1)</f>
        <v>5</v>
      </c>
    </row>
    <row r="1188" spans="1:20">
      <c r="A1188" s="1">
        <v>42064</v>
      </c>
      <c r="B1188" t="s">
        <v>185</v>
      </c>
      <c r="C1188">
        <f t="shared" si="54"/>
        <v>0</v>
      </c>
      <c r="D1188" t="s">
        <v>347</v>
      </c>
      <c r="E1188" s="4">
        <v>201336</v>
      </c>
      <c r="F1188" s="4">
        <v>59937.727199999994</v>
      </c>
      <c r="G1188" s="3">
        <v>0.29769999999999996</v>
      </c>
      <c r="H1188" s="7">
        <v>503.8438438438439</v>
      </c>
      <c r="I1188" s="4">
        <v>149.9943123123123</v>
      </c>
      <c r="J1188">
        <v>399.59999999999997</v>
      </c>
      <c r="K1188" t="s">
        <v>44</v>
      </c>
      <c r="L1188" t="s">
        <v>46</v>
      </c>
      <c r="M1188" t="s">
        <v>348</v>
      </c>
      <c r="N1188" s="2">
        <v>41838</v>
      </c>
      <c r="O1188" s="2">
        <v>42933</v>
      </c>
      <c r="P1188" t="s">
        <v>18</v>
      </c>
      <c r="Q1188" t="s">
        <v>123</v>
      </c>
      <c r="R1188" s="5" t="str">
        <f t="shared" si="55"/>
        <v>0.09</v>
      </c>
      <c r="S1188" s="6" t="str">
        <f t="shared" si="56"/>
        <v/>
      </c>
      <c r="T1188">
        <f>ROUND(INT(表1[[#This Row],[合同结束日期]]-表1[[#This Row],[合同起始日期]])/365,1)</f>
        <v>3</v>
      </c>
    </row>
    <row r="1189" spans="1:20">
      <c r="A1189" s="1">
        <v>42064</v>
      </c>
      <c r="B1189" t="s">
        <v>185</v>
      </c>
      <c r="C1189">
        <f t="shared" si="54"/>
        <v>0</v>
      </c>
      <c r="D1189" t="s">
        <v>206</v>
      </c>
      <c r="E1189" s="4">
        <v>551150.4</v>
      </c>
      <c r="F1189" s="4">
        <v>73633.693439999988</v>
      </c>
      <c r="G1189" s="3">
        <v>0.13359999999999997</v>
      </c>
      <c r="H1189" s="7">
        <v>973.07627118644075</v>
      </c>
      <c r="I1189" s="4">
        <v>130.00298983050845</v>
      </c>
      <c r="J1189">
        <v>566.4</v>
      </c>
      <c r="K1189" t="s">
        <v>44</v>
      </c>
      <c r="L1189" t="s">
        <v>72</v>
      </c>
      <c r="M1189" t="s">
        <v>71</v>
      </c>
      <c r="N1189" s="2">
        <v>41334</v>
      </c>
      <c r="O1189" s="2">
        <v>43249</v>
      </c>
      <c r="P1189" t="s">
        <v>24</v>
      </c>
      <c r="Q1189" t="s">
        <v>42</v>
      </c>
      <c r="R1189" s="5" t="str">
        <f t="shared" si="55"/>
        <v>0.08</v>
      </c>
      <c r="S1189" s="6" t="str">
        <f t="shared" si="56"/>
        <v/>
      </c>
      <c r="T1189">
        <f>ROUND(INT(表1[[#This Row],[合同结束日期]]-表1[[#This Row],[合同起始日期]])/365,1)</f>
        <v>5.2</v>
      </c>
    </row>
    <row r="1190" spans="1:20">
      <c r="A1190" s="1">
        <v>42064</v>
      </c>
      <c r="B1190" t="s">
        <v>185</v>
      </c>
      <c r="C1190">
        <f t="shared" si="54"/>
        <v>0</v>
      </c>
      <c r="D1190" t="s">
        <v>207</v>
      </c>
      <c r="E1190" s="4">
        <v>1034758.392</v>
      </c>
      <c r="F1190" s="4">
        <v>51737.919600000001</v>
      </c>
      <c r="G1190" s="3">
        <v>0.05</v>
      </c>
      <c r="H1190" s="7">
        <v>2371.5584708470847</v>
      </c>
      <c r="I1190" s="4">
        <v>118.57792354235424</v>
      </c>
      <c r="J1190">
        <v>436.32</v>
      </c>
      <c r="K1190" t="s">
        <v>44</v>
      </c>
      <c r="L1190" t="s">
        <v>72</v>
      </c>
      <c r="M1190" t="s">
        <v>126</v>
      </c>
      <c r="N1190" s="2">
        <v>41379</v>
      </c>
      <c r="O1190" s="2">
        <v>46947</v>
      </c>
      <c r="P1190" t="s">
        <v>18</v>
      </c>
      <c r="Q1190" t="s">
        <v>208</v>
      </c>
      <c r="R1190" s="5" t="str">
        <f t="shared" si="55"/>
        <v>0.05</v>
      </c>
      <c r="S1190" s="6" t="str">
        <f t="shared" si="56"/>
        <v/>
      </c>
      <c r="T1190">
        <f>ROUND(INT(表1[[#This Row],[合同结束日期]]-表1[[#This Row],[合同起始日期]])/365,1)</f>
        <v>15.3</v>
      </c>
    </row>
    <row r="1191" spans="1:20">
      <c r="A1191" s="1">
        <v>42064</v>
      </c>
      <c r="B1191" t="s">
        <v>185</v>
      </c>
      <c r="C1191">
        <f t="shared" si="54"/>
        <v>0</v>
      </c>
      <c r="D1191" t="s">
        <v>231</v>
      </c>
      <c r="E1191" s="4">
        <v>1448407.2</v>
      </c>
      <c r="F1191" s="4">
        <v>108630.54</v>
      </c>
      <c r="G1191" s="3">
        <v>7.4999999999999997E-2</v>
      </c>
      <c r="H1191" s="7">
        <v>1749.2840579710144</v>
      </c>
      <c r="I1191" s="4">
        <v>131.19630434782607</v>
      </c>
      <c r="J1191">
        <v>828</v>
      </c>
      <c r="K1191" t="s">
        <v>44</v>
      </c>
      <c r="L1191" t="s">
        <v>72</v>
      </c>
      <c r="M1191" t="s">
        <v>71</v>
      </c>
      <c r="N1191" s="2">
        <v>41351</v>
      </c>
      <c r="O1191" s="2">
        <v>45122</v>
      </c>
      <c r="P1191" t="s">
        <v>18</v>
      </c>
      <c r="Q1191" t="s">
        <v>42</v>
      </c>
      <c r="R1191" s="5" t="str">
        <f t="shared" si="55"/>
        <v>0.08</v>
      </c>
      <c r="S1191" s="6" t="str">
        <f t="shared" si="56"/>
        <v/>
      </c>
      <c r="T1191">
        <f>ROUND(INT(表1[[#This Row],[合同结束日期]]-表1[[#This Row],[合同起始日期]])/365,1)</f>
        <v>10.3</v>
      </c>
    </row>
    <row r="1192" spans="1:20">
      <c r="A1192" s="1">
        <v>42064</v>
      </c>
      <c r="B1192" t="s">
        <v>185</v>
      </c>
      <c r="C1192">
        <f t="shared" si="54"/>
        <v>0</v>
      </c>
      <c r="D1192" t="s">
        <v>209</v>
      </c>
      <c r="E1192" s="4">
        <v>101460.12000000001</v>
      </c>
      <c r="F1192" s="4">
        <v>19500.635063999998</v>
      </c>
      <c r="G1192" s="3">
        <v>0.19219999999999995</v>
      </c>
      <c r="H1192" s="7">
        <v>1300.7707692307692</v>
      </c>
      <c r="I1192" s="4">
        <v>250.00814184615382</v>
      </c>
      <c r="J1192">
        <v>78</v>
      </c>
      <c r="K1192" t="s">
        <v>60</v>
      </c>
      <c r="L1192" t="s">
        <v>61</v>
      </c>
      <c r="M1192" t="s">
        <v>210</v>
      </c>
      <c r="N1192" s="2">
        <v>41280</v>
      </c>
      <c r="O1192" s="2">
        <v>42133</v>
      </c>
      <c r="P1192" t="s">
        <v>24</v>
      </c>
      <c r="Q1192" t="s">
        <v>25</v>
      </c>
      <c r="R1192" s="5" t="str">
        <f t="shared" si="55"/>
        <v>0.15</v>
      </c>
      <c r="S1192" s="6" t="str">
        <f t="shared" si="56"/>
        <v/>
      </c>
      <c r="T1192">
        <f>ROUND(INT(表1[[#This Row],[合同结束日期]]-表1[[#This Row],[合同起始日期]])/365,1)</f>
        <v>2.2999999999999998</v>
      </c>
    </row>
    <row r="1193" spans="1:20">
      <c r="A1193" s="1">
        <v>42064</v>
      </c>
      <c r="B1193" t="s">
        <v>185</v>
      </c>
      <c r="C1193">
        <f t="shared" si="54"/>
        <v>0</v>
      </c>
      <c r="D1193" t="s">
        <v>342</v>
      </c>
      <c r="E1193" s="4">
        <v>139116</v>
      </c>
      <c r="F1193" s="4">
        <v>18669.367199999997</v>
      </c>
      <c r="G1193" s="3">
        <v>0.13419999999999999</v>
      </c>
      <c r="H1193" s="7">
        <v>3513.030303030303</v>
      </c>
      <c r="I1193" s="4">
        <v>471.44866666666655</v>
      </c>
      <c r="J1193">
        <v>39.6</v>
      </c>
      <c r="K1193" t="s">
        <v>44</v>
      </c>
      <c r="L1193" t="s">
        <v>46</v>
      </c>
      <c r="M1193" t="s">
        <v>187</v>
      </c>
      <c r="N1193" s="2">
        <v>41810</v>
      </c>
      <c r="O1193" s="2">
        <v>42174</v>
      </c>
      <c r="P1193" t="s">
        <v>24</v>
      </c>
      <c r="Q1193" t="s">
        <v>65</v>
      </c>
      <c r="R1193" s="5" t="str">
        <f t="shared" si="55"/>
        <v>0.12</v>
      </c>
      <c r="S1193" s="6" t="str">
        <f t="shared" si="56"/>
        <v/>
      </c>
      <c r="T1193">
        <f>ROUND(INT(表1[[#This Row],[合同结束日期]]-表1[[#This Row],[合同起始日期]])/365,1)</f>
        <v>1</v>
      </c>
    </row>
    <row r="1194" spans="1:20">
      <c r="A1194" s="1">
        <v>42064</v>
      </c>
      <c r="B1194" t="s">
        <v>185</v>
      </c>
      <c r="C1194">
        <f t="shared" si="54"/>
        <v>0</v>
      </c>
      <c r="D1194" t="s">
        <v>368</v>
      </c>
      <c r="E1194" s="4">
        <v>75675</v>
      </c>
      <c r="F1194" s="4">
        <v>17639.842499999995</v>
      </c>
      <c r="G1194" s="3">
        <v>0.23309999999999995</v>
      </c>
      <c r="H1194" s="7">
        <v>1501.4880952380952</v>
      </c>
      <c r="I1194" s="4">
        <v>349.99687499999993</v>
      </c>
      <c r="J1194">
        <v>50.4</v>
      </c>
      <c r="K1194" t="s">
        <v>44</v>
      </c>
      <c r="L1194" t="s">
        <v>72</v>
      </c>
      <c r="M1194" t="s">
        <v>71</v>
      </c>
      <c r="N1194" s="2">
        <v>41954</v>
      </c>
      <c r="O1194" s="2">
        <v>42684</v>
      </c>
      <c r="P1194" t="s">
        <v>24</v>
      </c>
      <c r="Q1194" t="s">
        <v>25</v>
      </c>
      <c r="R1194" s="5" t="str">
        <f t="shared" si="55"/>
        <v>0.15</v>
      </c>
      <c r="S1194" s="6" t="str">
        <f t="shared" si="56"/>
        <v/>
      </c>
      <c r="T1194">
        <f>ROUND(INT(表1[[#This Row],[合同结束日期]]-表1[[#This Row],[合同起始日期]])/365,1)</f>
        <v>2</v>
      </c>
    </row>
    <row r="1195" spans="1:20">
      <c r="A1195" s="1">
        <v>42064</v>
      </c>
      <c r="B1195" t="s">
        <v>185</v>
      </c>
      <c r="C1195">
        <f t="shared" si="54"/>
        <v>0</v>
      </c>
      <c r="D1195" t="s">
        <v>213</v>
      </c>
      <c r="E1195" s="4">
        <v>357356.1</v>
      </c>
      <c r="F1195" s="4">
        <v>78082.307849999997</v>
      </c>
      <c r="G1195" s="3">
        <v>0.2185</v>
      </c>
      <c r="H1195" s="7">
        <v>1235.6198912908178</v>
      </c>
      <c r="I1195" s="4">
        <v>269.98294624704369</v>
      </c>
      <c r="J1195">
        <v>289.21199999999999</v>
      </c>
      <c r="K1195" t="s">
        <v>60</v>
      </c>
      <c r="L1195" t="s">
        <v>61</v>
      </c>
      <c r="M1195" t="s">
        <v>214</v>
      </c>
      <c r="N1195" s="2">
        <v>41263</v>
      </c>
      <c r="O1195" s="2">
        <v>42499</v>
      </c>
      <c r="P1195" t="s">
        <v>24</v>
      </c>
      <c r="Q1195" t="s">
        <v>83</v>
      </c>
      <c r="R1195" s="5" t="str">
        <f t="shared" si="55"/>
        <v>0.14</v>
      </c>
      <c r="S1195" s="6" t="str">
        <f t="shared" si="56"/>
        <v/>
      </c>
      <c r="T1195">
        <f>ROUND(INT(表1[[#This Row],[合同结束日期]]-表1[[#This Row],[合同起始日期]])/365,1)</f>
        <v>3.4</v>
      </c>
    </row>
    <row r="1196" spans="1:20">
      <c r="A1196" s="1">
        <v>42064</v>
      </c>
      <c r="B1196" t="s">
        <v>185</v>
      </c>
      <c r="C1196">
        <f t="shared" si="54"/>
        <v>0</v>
      </c>
      <c r="D1196" t="s">
        <v>215</v>
      </c>
      <c r="E1196" s="4">
        <v>1429404</v>
      </c>
      <c r="F1196" s="4">
        <v>64037.299200000001</v>
      </c>
      <c r="G1196" s="3">
        <v>4.48E-2</v>
      </c>
      <c r="H1196" s="7">
        <v>7587.0700636942674</v>
      </c>
      <c r="I1196" s="4">
        <v>339.90073885350319</v>
      </c>
      <c r="J1196">
        <v>188.4</v>
      </c>
      <c r="K1196" t="s">
        <v>66</v>
      </c>
      <c r="L1196" t="s">
        <v>66</v>
      </c>
      <c r="M1196" t="s">
        <v>66</v>
      </c>
      <c r="N1196" s="2">
        <v>41284</v>
      </c>
      <c r="O1196" s="2">
        <v>42133</v>
      </c>
      <c r="P1196" t="s">
        <v>24</v>
      </c>
      <c r="Q1196" t="s">
        <v>195</v>
      </c>
      <c r="R1196" s="5" t="str">
        <f t="shared" si="55"/>
        <v>0.09</v>
      </c>
      <c r="S1196" s="6" t="str">
        <f t="shared" si="56"/>
        <v>0.</v>
      </c>
      <c r="T1196">
        <f>ROUND(INT(表1[[#This Row],[合同结束日期]]-表1[[#This Row],[合同起始日期]])/365,1)</f>
        <v>2.2999999999999998</v>
      </c>
    </row>
    <row r="1197" spans="1:20">
      <c r="A1197" s="1">
        <v>42064</v>
      </c>
      <c r="B1197" t="s">
        <v>185</v>
      </c>
      <c r="C1197">
        <f t="shared" si="54"/>
        <v>0</v>
      </c>
      <c r="D1197" t="s">
        <v>216</v>
      </c>
      <c r="E1197" s="4">
        <v>1596034.8</v>
      </c>
      <c r="F1197" s="4">
        <v>67193.06508</v>
      </c>
      <c r="G1197" s="3">
        <v>4.2099999999999999E-2</v>
      </c>
      <c r="H1197" s="7">
        <v>8312.6812499999996</v>
      </c>
      <c r="I1197" s="4">
        <v>349.963880625</v>
      </c>
      <c r="J1197">
        <v>192</v>
      </c>
      <c r="K1197" t="s">
        <v>66</v>
      </c>
      <c r="L1197" t="s">
        <v>66</v>
      </c>
      <c r="M1197" t="s">
        <v>66</v>
      </c>
      <c r="N1197" s="2">
        <v>41279</v>
      </c>
      <c r="O1197" s="2">
        <v>42133</v>
      </c>
      <c r="P1197" t="s">
        <v>24</v>
      </c>
      <c r="Q1197" t="s">
        <v>195</v>
      </c>
      <c r="R1197" s="5" t="str">
        <f t="shared" si="55"/>
        <v>0.09</v>
      </c>
      <c r="S1197" s="6" t="str">
        <f t="shared" si="56"/>
        <v>0.</v>
      </c>
      <c r="T1197">
        <f>ROUND(INT(表1[[#This Row],[合同结束日期]]-表1[[#This Row],[合同起始日期]])/365,1)</f>
        <v>2.2999999999999998</v>
      </c>
    </row>
    <row r="1198" spans="1:20">
      <c r="A1198" s="1">
        <v>42064</v>
      </c>
      <c r="B1198" t="s">
        <v>185</v>
      </c>
      <c r="C1198">
        <f t="shared" si="54"/>
        <v>0</v>
      </c>
      <c r="D1198" t="s">
        <v>269</v>
      </c>
      <c r="E1198" s="4">
        <v>1689142.62</v>
      </c>
      <c r="F1198" s="4">
        <v>95943.300815999988</v>
      </c>
      <c r="G1198" s="3">
        <v>5.6799999999999989E-2</v>
      </c>
      <c r="H1198" s="7">
        <v>4482.8625796178349</v>
      </c>
      <c r="I1198" s="4">
        <v>254.62659452229295</v>
      </c>
      <c r="J1198">
        <v>376.8</v>
      </c>
      <c r="K1198" t="s">
        <v>60</v>
      </c>
      <c r="L1198" t="s">
        <v>61</v>
      </c>
      <c r="M1198" t="s">
        <v>234</v>
      </c>
      <c r="N1198" s="2">
        <v>41291</v>
      </c>
      <c r="O1198" s="2">
        <v>44407</v>
      </c>
      <c r="P1198" t="s">
        <v>39</v>
      </c>
      <c r="Q1198" t="s">
        <v>208</v>
      </c>
      <c r="R1198" s="5" t="str">
        <f t="shared" si="55"/>
        <v>0.05</v>
      </c>
      <c r="S1198" s="6" t="str">
        <f t="shared" si="56"/>
        <v/>
      </c>
      <c r="T1198">
        <f>ROUND(INT(表1[[#This Row],[合同结束日期]]-表1[[#This Row],[合同起始日期]])/365,1)</f>
        <v>8.5</v>
      </c>
    </row>
    <row r="1199" spans="1:20">
      <c r="A1199" s="1">
        <v>42064</v>
      </c>
      <c r="B1199" t="s">
        <v>185</v>
      </c>
      <c r="C1199">
        <f t="shared" si="54"/>
        <v>0</v>
      </c>
      <c r="D1199" t="s">
        <v>217</v>
      </c>
      <c r="E1199" s="4">
        <v>229120.8</v>
      </c>
      <c r="F1199" s="4">
        <v>20895.81696</v>
      </c>
      <c r="G1199" s="3">
        <v>9.1200000000000003E-2</v>
      </c>
      <c r="H1199" s="7">
        <v>2849.7611940298507</v>
      </c>
      <c r="I1199" s="4">
        <v>259.8982208955224</v>
      </c>
      <c r="J1199">
        <v>80.399999999999991</v>
      </c>
      <c r="K1199" t="s">
        <v>76</v>
      </c>
      <c r="L1199" t="s">
        <v>75</v>
      </c>
      <c r="M1199" t="s">
        <v>75</v>
      </c>
      <c r="N1199" s="2">
        <v>41284</v>
      </c>
      <c r="O1199" s="2">
        <v>42133</v>
      </c>
      <c r="P1199" t="s">
        <v>14</v>
      </c>
      <c r="Q1199" t="s">
        <v>37</v>
      </c>
      <c r="R1199" s="5" t="str">
        <f t="shared" si="55"/>
        <v>0.</v>
      </c>
      <c r="S1199" s="6" t="str">
        <f t="shared" si="56"/>
        <v/>
      </c>
      <c r="T1199">
        <f>ROUND(INT(表1[[#This Row],[合同结束日期]]-表1[[#This Row],[合同起始日期]])/365,1)</f>
        <v>2.2999999999999998</v>
      </c>
    </row>
    <row r="1200" spans="1:20">
      <c r="A1200" s="1">
        <v>42064</v>
      </c>
      <c r="B1200" t="s">
        <v>185</v>
      </c>
      <c r="C1200">
        <f t="shared" si="54"/>
        <v>0</v>
      </c>
      <c r="D1200" t="s">
        <v>218</v>
      </c>
      <c r="E1200" s="4">
        <v>168716.4</v>
      </c>
      <c r="F1200" s="4">
        <v>20279.71128</v>
      </c>
      <c r="G1200" s="3">
        <v>0.1202</v>
      </c>
      <c r="H1200" s="7">
        <v>2163.0307692307692</v>
      </c>
      <c r="I1200" s="4">
        <v>259.99629846153846</v>
      </c>
      <c r="J1200">
        <v>78</v>
      </c>
      <c r="K1200" t="s">
        <v>76</v>
      </c>
      <c r="L1200" t="s">
        <v>75</v>
      </c>
      <c r="M1200" t="s">
        <v>75</v>
      </c>
      <c r="N1200" s="2">
        <v>41287</v>
      </c>
      <c r="O1200" s="2">
        <v>42133</v>
      </c>
      <c r="P1200" t="s">
        <v>14</v>
      </c>
      <c r="Q1200" t="s">
        <v>37</v>
      </c>
      <c r="R1200" s="5" t="str">
        <f t="shared" si="55"/>
        <v>0.</v>
      </c>
      <c r="S1200" s="6" t="str">
        <f t="shared" si="56"/>
        <v/>
      </c>
      <c r="T1200">
        <f>ROUND(INT(表1[[#This Row],[合同结束日期]]-表1[[#This Row],[合同起始日期]])/365,1)</f>
        <v>2.2999999999999998</v>
      </c>
    </row>
    <row r="1201" spans="1:20">
      <c r="A1201" s="1">
        <v>42064</v>
      </c>
      <c r="B1201" t="s">
        <v>185</v>
      </c>
      <c r="C1201">
        <f t="shared" si="54"/>
        <v>0</v>
      </c>
      <c r="D1201" t="s">
        <v>219</v>
      </c>
      <c r="E1201" s="4">
        <v>312673.2</v>
      </c>
      <c r="F1201" s="4">
        <v>69257.113800000006</v>
      </c>
      <c r="G1201" s="3">
        <v>0.2215</v>
      </c>
      <c r="H1201" s="7">
        <v>2326.4375</v>
      </c>
      <c r="I1201" s="4">
        <v>515.30590625000002</v>
      </c>
      <c r="J1201">
        <v>134.4</v>
      </c>
      <c r="K1201" t="s">
        <v>60</v>
      </c>
      <c r="L1201" t="s">
        <v>61</v>
      </c>
      <c r="M1201" t="s">
        <v>58</v>
      </c>
      <c r="N1201" s="2">
        <v>41299</v>
      </c>
      <c r="O1201" s="2">
        <v>42499</v>
      </c>
      <c r="P1201" t="s">
        <v>24</v>
      </c>
      <c r="Q1201" t="s">
        <v>170</v>
      </c>
      <c r="R1201" s="5" t="str">
        <f t="shared" si="55"/>
        <v>0.2</v>
      </c>
      <c r="S1201" s="6" t="str">
        <f t="shared" si="56"/>
        <v/>
      </c>
      <c r="T1201">
        <f>ROUND(INT(表1[[#This Row],[合同结束日期]]-表1[[#This Row],[合同起始日期]])/365,1)</f>
        <v>3.3</v>
      </c>
    </row>
    <row r="1202" spans="1:20">
      <c r="A1202" s="1">
        <v>42064</v>
      </c>
      <c r="B1202" t="s">
        <v>185</v>
      </c>
      <c r="C1202">
        <f t="shared" si="54"/>
        <v>0</v>
      </c>
      <c r="D1202" t="s">
        <v>220</v>
      </c>
      <c r="E1202" s="4">
        <v>505991.84399999998</v>
      </c>
      <c r="F1202" s="4">
        <v>49131.808052399996</v>
      </c>
      <c r="G1202" s="3">
        <v>9.7099999999999992E-2</v>
      </c>
      <c r="H1202" s="7">
        <v>2928.193541666667</v>
      </c>
      <c r="I1202" s="4">
        <v>284.32759289583333</v>
      </c>
      <c r="J1202">
        <v>172.79999999999998</v>
      </c>
      <c r="K1202" t="s">
        <v>44</v>
      </c>
      <c r="L1202" t="s">
        <v>46</v>
      </c>
      <c r="M1202" t="s">
        <v>45</v>
      </c>
      <c r="N1202" s="2">
        <v>41333</v>
      </c>
      <c r="O1202" s="2">
        <v>44325</v>
      </c>
      <c r="P1202" t="s">
        <v>24</v>
      </c>
      <c r="Q1202" t="s">
        <v>42</v>
      </c>
      <c r="R1202" s="5" t="str">
        <f t="shared" si="55"/>
        <v>0.08</v>
      </c>
      <c r="S1202" s="6" t="str">
        <f t="shared" si="56"/>
        <v/>
      </c>
      <c r="T1202">
        <f>ROUND(INT(表1[[#This Row],[合同结束日期]]-表1[[#This Row],[合同起始日期]])/365,1)</f>
        <v>8.1999999999999993</v>
      </c>
    </row>
    <row r="1203" spans="1:20">
      <c r="A1203" s="1">
        <v>42064</v>
      </c>
      <c r="B1203" t="s">
        <v>185</v>
      </c>
      <c r="C1203">
        <f t="shared" ref="C1203:C1266" si="57">IF($B1203="负一层",-1,IF($B1203="负一夹层",0,IF($B1203="一层",1,IF($B1203="二层",2,IF($B1203="三层",3,IF($B1203="四层",4))))))</f>
        <v>0</v>
      </c>
      <c r="D1203" t="s">
        <v>221</v>
      </c>
      <c r="E1203" s="4">
        <v>886011.6</v>
      </c>
      <c r="F1203" s="4">
        <v>104815.17228000001</v>
      </c>
      <c r="G1203" s="3">
        <v>0.11830000000000002</v>
      </c>
      <c r="H1203" s="7">
        <v>6051.9918032786882</v>
      </c>
      <c r="I1203" s="4">
        <v>715.95063032786891</v>
      </c>
      <c r="J1203">
        <v>146.4</v>
      </c>
      <c r="K1203" t="s">
        <v>44</v>
      </c>
      <c r="L1203" t="s">
        <v>72</v>
      </c>
      <c r="M1203" t="s">
        <v>126</v>
      </c>
      <c r="N1203" s="2">
        <v>41333</v>
      </c>
      <c r="O1203" s="2">
        <v>42499</v>
      </c>
      <c r="P1203" t="s">
        <v>24</v>
      </c>
      <c r="Q1203" t="s">
        <v>48</v>
      </c>
      <c r="R1203" s="5" t="str">
        <f t="shared" ref="R1203:R1266" si="58">IF(ISERROR(FIND(",",$Q1203)),$Q1203,LEFT($Q1203,FIND(",",$Q1203)-1))</f>
        <v>0.11</v>
      </c>
      <c r="S1203" s="6" t="str">
        <f t="shared" si="56"/>
        <v/>
      </c>
      <c r="T1203">
        <f>ROUND(INT(表1[[#This Row],[合同结束日期]]-表1[[#This Row],[合同起始日期]])/365,1)</f>
        <v>3.2</v>
      </c>
    </row>
    <row r="1204" spans="1:20">
      <c r="A1204" s="1">
        <v>42064</v>
      </c>
      <c r="B1204" t="s">
        <v>185</v>
      </c>
      <c r="C1204">
        <f t="shared" si="57"/>
        <v>0</v>
      </c>
      <c r="D1204" t="s">
        <v>222</v>
      </c>
      <c r="E1204" s="4">
        <v>440562</v>
      </c>
      <c r="F1204" s="4">
        <v>49651.337399999997</v>
      </c>
      <c r="G1204" s="3">
        <v>0.11269999999999999</v>
      </c>
      <c r="H1204" s="7">
        <v>2198.4131736526947</v>
      </c>
      <c r="I1204" s="4">
        <v>247.76116467065867</v>
      </c>
      <c r="J1204">
        <v>200.4</v>
      </c>
      <c r="K1204" t="s">
        <v>44</v>
      </c>
      <c r="L1204" t="s">
        <v>72</v>
      </c>
      <c r="M1204" t="s">
        <v>126</v>
      </c>
      <c r="N1204" s="2">
        <v>41263</v>
      </c>
      <c r="O1204" s="2">
        <v>43229</v>
      </c>
      <c r="P1204" t="s">
        <v>24</v>
      </c>
      <c r="Q1204" t="s">
        <v>123</v>
      </c>
      <c r="R1204" s="5" t="str">
        <f t="shared" si="58"/>
        <v>0.09</v>
      </c>
      <c r="S1204" s="6" t="str">
        <f t="shared" ref="S1204:S1267" si="59">IF(ISERROR(FIND(",",$Q1204)),"",RIGHT($Q1204,LEN($Q1204)-FIND(",",$Q1204)))</f>
        <v/>
      </c>
      <c r="T1204">
        <f>ROUND(INT(表1[[#This Row],[合同结束日期]]-表1[[#This Row],[合同起始日期]])/365,1)</f>
        <v>5.4</v>
      </c>
    </row>
    <row r="1205" spans="1:20">
      <c r="A1205" s="1">
        <v>42064</v>
      </c>
      <c r="B1205" t="s">
        <v>185</v>
      </c>
      <c r="C1205">
        <f t="shared" si="57"/>
        <v>0</v>
      </c>
      <c r="D1205" t="s">
        <v>223</v>
      </c>
      <c r="E1205" s="4">
        <v>607771.79999999993</v>
      </c>
      <c r="F1205" s="4">
        <v>60716.402820000003</v>
      </c>
      <c r="G1205" s="3">
        <v>9.9900000000000017E-2</v>
      </c>
      <c r="H1205" s="7">
        <v>2507.3094059405939</v>
      </c>
      <c r="I1205" s="4">
        <v>250.48020965346538</v>
      </c>
      <c r="J1205">
        <v>242.39999999999998</v>
      </c>
      <c r="K1205" t="s">
        <v>44</v>
      </c>
      <c r="L1205" t="s">
        <v>72</v>
      </c>
      <c r="M1205" t="s">
        <v>126</v>
      </c>
      <c r="N1205" s="2">
        <v>41331</v>
      </c>
      <c r="O1205" s="2">
        <v>44325</v>
      </c>
      <c r="P1205" t="s">
        <v>24</v>
      </c>
      <c r="Q1205" t="s">
        <v>42</v>
      </c>
      <c r="R1205" s="5" t="str">
        <f t="shared" si="58"/>
        <v>0.08</v>
      </c>
      <c r="S1205" s="6" t="str">
        <f t="shared" si="59"/>
        <v/>
      </c>
      <c r="T1205">
        <f>ROUND(INT(表1[[#This Row],[合同结束日期]]-表1[[#This Row],[合同起始日期]])/365,1)</f>
        <v>8.1999999999999993</v>
      </c>
    </row>
    <row r="1206" spans="1:20">
      <c r="A1206" s="1">
        <v>42064</v>
      </c>
      <c r="B1206" t="s">
        <v>185</v>
      </c>
      <c r="C1206">
        <f t="shared" si="57"/>
        <v>0</v>
      </c>
      <c r="D1206" t="s">
        <v>232</v>
      </c>
      <c r="E1206" s="4">
        <v>407340</v>
      </c>
      <c r="F1206" s="4">
        <v>57484.59304</v>
      </c>
      <c r="G1206" s="3">
        <v>0.1411218958118525</v>
      </c>
      <c r="H1206" s="7">
        <v>1095.2826535880226</v>
      </c>
      <c r="I1206" s="4">
        <v>154.56836452417829</v>
      </c>
      <c r="J1206">
        <v>371.904</v>
      </c>
      <c r="K1206" t="s">
        <v>44</v>
      </c>
      <c r="L1206" t="s">
        <v>72</v>
      </c>
      <c r="M1206" t="s">
        <v>126</v>
      </c>
      <c r="N1206" s="2">
        <v>41337</v>
      </c>
      <c r="O1206" s="2">
        <v>46917</v>
      </c>
      <c r="P1206" t="s">
        <v>24</v>
      </c>
      <c r="Q1206">
        <v>0.08</v>
      </c>
      <c r="R1206" s="5">
        <f t="shared" si="58"/>
        <v>0.08</v>
      </c>
      <c r="S1206" s="6" t="str">
        <f t="shared" si="59"/>
        <v/>
      </c>
      <c r="T1206">
        <f>ROUND(INT(表1[[#This Row],[合同结束日期]]-表1[[#This Row],[合同起始日期]])/365,1)</f>
        <v>15.3</v>
      </c>
    </row>
    <row r="1207" spans="1:20">
      <c r="A1207" s="1">
        <v>42064</v>
      </c>
      <c r="B1207" t="s">
        <v>185</v>
      </c>
      <c r="C1207">
        <f t="shared" si="57"/>
        <v>0</v>
      </c>
      <c r="D1207" t="s">
        <v>274</v>
      </c>
      <c r="E1207" s="4">
        <v>250983.59999999998</v>
      </c>
      <c r="F1207" s="4">
        <v>31573.736879999997</v>
      </c>
      <c r="G1207" s="3">
        <v>0.1258</v>
      </c>
      <c r="H1207" s="7">
        <v>2225.0319148936169</v>
      </c>
      <c r="I1207" s="4">
        <v>279.90901489361698</v>
      </c>
      <c r="J1207">
        <v>112.8</v>
      </c>
      <c r="K1207" t="s">
        <v>66</v>
      </c>
      <c r="L1207" t="s">
        <v>66</v>
      </c>
      <c r="M1207" t="s">
        <v>66</v>
      </c>
      <c r="N1207" s="2">
        <v>41520</v>
      </c>
      <c r="O1207" s="2">
        <v>42294</v>
      </c>
      <c r="P1207" t="s">
        <v>24</v>
      </c>
      <c r="Q1207" t="s">
        <v>195</v>
      </c>
      <c r="R1207" s="5" t="str">
        <f t="shared" si="58"/>
        <v>0.09</v>
      </c>
      <c r="S1207" s="6" t="str">
        <f t="shared" si="59"/>
        <v>0.</v>
      </c>
      <c r="T1207">
        <f>ROUND(INT(表1[[#This Row],[合同结束日期]]-表1[[#This Row],[合同起始日期]])/365,1)</f>
        <v>2.1</v>
      </c>
    </row>
    <row r="1208" spans="1:20">
      <c r="A1208" s="1">
        <v>42064</v>
      </c>
      <c r="B1208" t="s">
        <v>185</v>
      </c>
      <c r="C1208">
        <f t="shared" si="57"/>
        <v>0</v>
      </c>
      <c r="D1208" t="s">
        <v>254</v>
      </c>
      <c r="E1208" s="4">
        <v>316731.65999999997</v>
      </c>
      <c r="F1208" s="4">
        <v>37342.662713999998</v>
      </c>
      <c r="G1208" s="3">
        <v>0.1179</v>
      </c>
      <c r="H1208" s="7">
        <v>2796.00688559322</v>
      </c>
      <c r="I1208" s="4">
        <v>329.64921181144064</v>
      </c>
      <c r="J1208">
        <v>113.28</v>
      </c>
      <c r="K1208" t="s">
        <v>44</v>
      </c>
      <c r="L1208" t="s">
        <v>46</v>
      </c>
      <c r="M1208" t="s">
        <v>45</v>
      </c>
      <c r="N1208" s="2">
        <v>41443</v>
      </c>
      <c r="O1208" s="2">
        <v>43298</v>
      </c>
      <c r="P1208" t="s">
        <v>24</v>
      </c>
      <c r="Q1208" t="s">
        <v>19</v>
      </c>
      <c r="R1208" s="5" t="str">
        <f t="shared" si="58"/>
        <v>0.1</v>
      </c>
      <c r="S1208" s="6" t="str">
        <f t="shared" si="59"/>
        <v/>
      </c>
      <c r="T1208">
        <f>ROUND(INT(表1[[#This Row],[合同结束日期]]-表1[[#This Row],[合同起始日期]])/365,1)</f>
        <v>5.0999999999999996</v>
      </c>
    </row>
    <row r="1209" spans="1:20">
      <c r="A1209" s="1">
        <v>42064</v>
      </c>
      <c r="B1209" t="s">
        <v>185</v>
      </c>
      <c r="C1209">
        <f t="shared" si="57"/>
        <v>0</v>
      </c>
      <c r="D1209" t="s">
        <v>283</v>
      </c>
      <c r="E1209" s="4">
        <v>98588.4</v>
      </c>
      <c r="F1209" s="4">
        <v>12284.114640000002</v>
      </c>
      <c r="G1209" s="3">
        <v>0.12460000000000003</v>
      </c>
      <c r="H1209" s="7">
        <v>3423.2083333333335</v>
      </c>
      <c r="I1209" s="4">
        <v>426.53175833333341</v>
      </c>
      <c r="J1209">
        <v>28.799999999999997</v>
      </c>
      <c r="K1209" t="s">
        <v>44</v>
      </c>
      <c r="L1209" t="s">
        <v>46</v>
      </c>
      <c r="M1209" t="s">
        <v>45</v>
      </c>
      <c r="N1209" s="2">
        <v>41545</v>
      </c>
      <c r="O1209" s="2">
        <v>42274</v>
      </c>
      <c r="P1209" t="s">
        <v>24</v>
      </c>
      <c r="Q1209" t="s">
        <v>48</v>
      </c>
      <c r="R1209" s="5" t="str">
        <f t="shared" si="58"/>
        <v>0.11</v>
      </c>
      <c r="S1209" s="6" t="str">
        <f t="shared" si="59"/>
        <v/>
      </c>
      <c r="T1209">
        <f>ROUND(INT(表1[[#This Row],[合同结束日期]]-表1[[#This Row],[合同起始日期]])/365,1)</f>
        <v>2</v>
      </c>
    </row>
    <row r="1210" spans="1:20">
      <c r="A1210" s="1">
        <v>42064</v>
      </c>
      <c r="B1210" t="s">
        <v>185</v>
      </c>
      <c r="C1210">
        <f t="shared" si="57"/>
        <v>0</v>
      </c>
      <c r="D1210" t="s">
        <v>294</v>
      </c>
      <c r="E1210" s="4">
        <v>62499.6</v>
      </c>
      <c r="F1210" s="4">
        <v>14999.903999999999</v>
      </c>
      <c r="G1210" s="3">
        <v>0.24</v>
      </c>
      <c r="H1210" s="7">
        <v>1302.075</v>
      </c>
      <c r="I1210" s="4">
        <v>312.49799999999999</v>
      </c>
      <c r="J1210">
        <v>48</v>
      </c>
      <c r="K1210" t="s">
        <v>44</v>
      </c>
      <c r="L1210" t="s">
        <v>46</v>
      </c>
      <c r="M1210" t="s">
        <v>45</v>
      </c>
      <c r="N1210" s="2">
        <v>41549</v>
      </c>
      <c r="O1210" s="2">
        <v>42278</v>
      </c>
      <c r="P1210" t="s">
        <v>14</v>
      </c>
      <c r="Q1210" t="s">
        <v>37</v>
      </c>
      <c r="R1210" s="5" t="str">
        <f t="shared" si="58"/>
        <v>0.</v>
      </c>
      <c r="S1210" s="6" t="str">
        <f t="shared" si="59"/>
        <v/>
      </c>
      <c r="T1210">
        <f>ROUND(INT(表1[[#This Row],[合同结束日期]]-表1[[#This Row],[合同起始日期]])/365,1)</f>
        <v>2</v>
      </c>
    </row>
    <row r="1211" spans="1:20">
      <c r="A1211" s="1">
        <v>42064</v>
      </c>
      <c r="B1211" t="s">
        <v>185</v>
      </c>
      <c r="C1211">
        <f t="shared" si="57"/>
        <v>0</v>
      </c>
      <c r="D1211" t="s">
        <v>255</v>
      </c>
      <c r="E1211" s="4">
        <v>104706</v>
      </c>
      <c r="F1211" s="4">
        <v>15653.547</v>
      </c>
      <c r="G1211" s="3">
        <v>0.14949999999999999</v>
      </c>
      <c r="H1211" s="7">
        <v>2566.3235294117649</v>
      </c>
      <c r="I1211" s="4">
        <v>383.66536764705887</v>
      </c>
      <c r="J1211">
        <v>40.799999999999997</v>
      </c>
      <c r="K1211" t="s">
        <v>44</v>
      </c>
      <c r="L1211" t="s">
        <v>46</v>
      </c>
      <c r="M1211" t="s">
        <v>187</v>
      </c>
      <c r="N1211" s="2">
        <v>41456</v>
      </c>
      <c r="O1211" s="2">
        <v>42190</v>
      </c>
      <c r="P1211" t="s">
        <v>24</v>
      </c>
      <c r="Q1211" t="s">
        <v>28</v>
      </c>
      <c r="R1211" s="5" t="str">
        <f t="shared" si="58"/>
        <v>0.13</v>
      </c>
      <c r="S1211" s="6" t="str">
        <f t="shared" si="59"/>
        <v/>
      </c>
      <c r="T1211">
        <f>ROUND(INT(表1[[#This Row],[合同结束日期]]-表1[[#This Row],[合同起始日期]])/365,1)</f>
        <v>2</v>
      </c>
    </row>
    <row r="1212" spans="1:20">
      <c r="A1212" s="1">
        <v>42064</v>
      </c>
      <c r="B1212" t="s">
        <v>185</v>
      </c>
      <c r="C1212">
        <f t="shared" si="57"/>
        <v>0</v>
      </c>
      <c r="D1212" t="s">
        <v>273</v>
      </c>
      <c r="E1212" s="4">
        <v>204570</v>
      </c>
      <c r="F1212" s="4">
        <v>18411.3</v>
      </c>
      <c r="G1212" s="3">
        <v>0.09</v>
      </c>
      <c r="H1212" s="7">
        <v>2435.3571428571427</v>
      </c>
      <c r="I1212" s="4">
        <v>219.18214285714285</v>
      </c>
      <c r="J1212">
        <v>84</v>
      </c>
      <c r="K1212" t="s">
        <v>44</v>
      </c>
      <c r="L1212" t="s">
        <v>46</v>
      </c>
      <c r="M1212" t="s">
        <v>187</v>
      </c>
      <c r="N1212" s="2">
        <v>41502</v>
      </c>
      <c r="O1212" s="2">
        <v>42597</v>
      </c>
      <c r="P1212" t="s">
        <v>18</v>
      </c>
      <c r="Q1212" t="s">
        <v>123</v>
      </c>
      <c r="R1212" s="5" t="str">
        <f t="shared" si="58"/>
        <v>0.09</v>
      </c>
      <c r="S1212" s="6" t="str">
        <f t="shared" si="59"/>
        <v/>
      </c>
      <c r="T1212">
        <f>ROUND(INT(表1[[#This Row],[合同结束日期]]-表1[[#This Row],[合同起始日期]])/365,1)</f>
        <v>3</v>
      </c>
    </row>
    <row r="1213" spans="1:20">
      <c r="A1213" s="1">
        <v>42064</v>
      </c>
      <c r="B1213" t="s">
        <v>185</v>
      </c>
      <c r="C1213">
        <f t="shared" si="57"/>
        <v>0</v>
      </c>
      <c r="D1213" t="s">
        <v>355</v>
      </c>
      <c r="E1213" s="4">
        <v>34200.959999999999</v>
      </c>
      <c r="F1213" s="4">
        <v>10800.663167999999</v>
      </c>
      <c r="G1213" s="3">
        <v>0.31579999999999997</v>
      </c>
      <c r="H1213" s="7">
        <v>1096.1846153846154</v>
      </c>
      <c r="I1213" s="4">
        <v>346.17510153846149</v>
      </c>
      <c r="J1213">
        <v>31.2</v>
      </c>
      <c r="K1213" t="s">
        <v>76</v>
      </c>
      <c r="L1213" t="s">
        <v>276</v>
      </c>
      <c r="M1213" t="s">
        <v>276</v>
      </c>
      <c r="N1213" s="2">
        <v>41858</v>
      </c>
      <c r="O1213" s="2">
        <v>42222</v>
      </c>
      <c r="P1213" t="s">
        <v>24</v>
      </c>
      <c r="Q1213" t="s">
        <v>28</v>
      </c>
      <c r="R1213" s="5" t="str">
        <f t="shared" si="58"/>
        <v>0.13</v>
      </c>
      <c r="S1213" s="6" t="str">
        <f t="shared" si="59"/>
        <v/>
      </c>
      <c r="T1213">
        <f>ROUND(INT(表1[[#This Row],[合同结束日期]]-表1[[#This Row],[合同起始日期]])/365,1)</f>
        <v>1</v>
      </c>
    </row>
    <row r="1214" spans="1:20">
      <c r="A1214" s="1">
        <v>42064</v>
      </c>
      <c r="B1214" t="s">
        <v>185</v>
      </c>
      <c r="C1214">
        <f t="shared" si="57"/>
        <v>0</v>
      </c>
      <c r="D1214" t="s">
        <v>369</v>
      </c>
      <c r="E1214" s="4">
        <v>48192</v>
      </c>
      <c r="F1214" s="4">
        <v>7831.2</v>
      </c>
      <c r="G1214" s="3">
        <v>0.16250000000000001</v>
      </c>
      <c r="H1214" s="7">
        <v>3346.666666666667</v>
      </c>
      <c r="I1214" s="4">
        <v>543.83333333333337</v>
      </c>
      <c r="J1214">
        <v>14.399999999999999</v>
      </c>
      <c r="K1214" t="s">
        <v>76</v>
      </c>
      <c r="L1214" t="s">
        <v>276</v>
      </c>
      <c r="M1214" t="s">
        <v>276</v>
      </c>
      <c r="N1214" s="2">
        <v>42030</v>
      </c>
      <c r="O1214" s="2">
        <v>42394</v>
      </c>
      <c r="P1214" t="s">
        <v>24</v>
      </c>
      <c r="Q1214" t="s">
        <v>25</v>
      </c>
      <c r="R1214" s="5" t="str">
        <f t="shared" si="58"/>
        <v>0.15</v>
      </c>
      <c r="S1214" s="6" t="str">
        <f t="shared" si="59"/>
        <v/>
      </c>
      <c r="T1214">
        <f>ROUND(INT(表1[[#This Row],[合同结束日期]]-表1[[#This Row],[合同起始日期]])/365,1)</f>
        <v>1</v>
      </c>
    </row>
    <row r="1215" spans="1:20">
      <c r="A1215" s="1">
        <v>42064</v>
      </c>
      <c r="B1215" t="s">
        <v>185</v>
      </c>
      <c r="C1215">
        <f t="shared" si="57"/>
        <v>0</v>
      </c>
      <c r="D1215" t="s">
        <v>349</v>
      </c>
      <c r="E1215" s="4">
        <v>43785.599999999999</v>
      </c>
      <c r="F1215" s="4">
        <v>7198.352640000001</v>
      </c>
      <c r="G1215" s="3">
        <v>0.16440000000000002</v>
      </c>
      <c r="H1215" s="7">
        <v>3040.666666666667</v>
      </c>
      <c r="I1215" s="4">
        <v>499.88560000000012</v>
      </c>
      <c r="J1215">
        <v>14.399999999999999</v>
      </c>
      <c r="K1215" t="s">
        <v>76</v>
      </c>
      <c r="L1215" t="s">
        <v>276</v>
      </c>
      <c r="M1215" t="s">
        <v>276</v>
      </c>
      <c r="N1215" s="2">
        <v>41907</v>
      </c>
      <c r="O1215" s="2">
        <v>42271</v>
      </c>
      <c r="P1215" t="s">
        <v>24</v>
      </c>
      <c r="Q1215" t="s">
        <v>25</v>
      </c>
      <c r="R1215" s="5" t="str">
        <f t="shared" si="58"/>
        <v>0.15</v>
      </c>
      <c r="S1215" s="6" t="str">
        <f t="shared" si="59"/>
        <v/>
      </c>
      <c r="T1215">
        <f>ROUND(INT(表1[[#This Row],[合同结束日期]]-表1[[#This Row],[合同起始日期]])/365,1)</f>
        <v>1</v>
      </c>
    </row>
    <row r="1216" spans="1:20">
      <c r="A1216" s="1">
        <v>42064</v>
      </c>
      <c r="B1216" t="s">
        <v>185</v>
      </c>
      <c r="C1216">
        <f t="shared" si="57"/>
        <v>0</v>
      </c>
      <c r="D1216" t="s">
        <v>284</v>
      </c>
      <c r="E1216" s="4">
        <v>37598.400000000001</v>
      </c>
      <c r="F1216" s="4">
        <v>6598.5192000000006</v>
      </c>
      <c r="G1216" s="3">
        <v>0.17550000000000002</v>
      </c>
      <c r="H1216" s="7">
        <v>2088.8000000000002</v>
      </c>
      <c r="I1216" s="4">
        <v>366.58440000000002</v>
      </c>
      <c r="J1216">
        <v>18</v>
      </c>
      <c r="K1216" t="s">
        <v>76</v>
      </c>
      <c r="L1216" t="s">
        <v>276</v>
      </c>
      <c r="M1216" t="s">
        <v>276</v>
      </c>
      <c r="N1216" s="2">
        <v>41516</v>
      </c>
      <c r="O1216" s="2">
        <v>42245</v>
      </c>
      <c r="P1216" t="s">
        <v>24</v>
      </c>
      <c r="Q1216">
        <v>0</v>
      </c>
      <c r="R1216" s="5">
        <f t="shared" si="58"/>
        <v>0</v>
      </c>
      <c r="S1216" s="6" t="str">
        <f t="shared" si="59"/>
        <v/>
      </c>
      <c r="T1216">
        <f>ROUND(INT(表1[[#This Row],[合同结束日期]]-表1[[#This Row],[合同起始日期]])/365,1)</f>
        <v>2</v>
      </c>
    </row>
    <row r="1217" spans="1:20">
      <c r="A1217" s="1">
        <v>42064</v>
      </c>
      <c r="B1217" t="s">
        <v>185</v>
      </c>
      <c r="C1217">
        <f t="shared" si="57"/>
        <v>0</v>
      </c>
      <c r="D1217" t="s">
        <v>365</v>
      </c>
      <c r="E1217" s="4">
        <v>85954.439999999988</v>
      </c>
      <c r="F1217" s="4">
        <v>14354.391479999997</v>
      </c>
      <c r="G1217" s="3">
        <v>0.16699999999999998</v>
      </c>
      <c r="H1217" s="7">
        <v>5969.0583333333334</v>
      </c>
      <c r="I1217" s="4">
        <v>996.83274166666649</v>
      </c>
      <c r="J1217">
        <v>14.399999999999999</v>
      </c>
      <c r="K1217" t="s">
        <v>11</v>
      </c>
      <c r="L1217" t="s">
        <v>12</v>
      </c>
      <c r="M1217" t="s">
        <v>53</v>
      </c>
      <c r="N1217" s="2">
        <v>41996</v>
      </c>
      <c r="O1217" s="2">
        <v>42360</v>
      </c>
      <c r="P1217" t="s">
        <v>24</v>
      </c>
      <c r="Q1217" t="s">
        <v>59</v>
      </c>
      <c r="R1217" s="5" t="str">
        <f t="shared" si="58"/>
        <v>0.16</v>
      </c>
      <c r="S1217" s="6" t="str">
        <f t="shared" si="59"/>
        <v/>
      </c>
      <c r="T1217">
        <f>ROUND(INT(表1[[#This Row],[合同结束日期]]-表1[[#This Row],[合同起始日期]])/365,1)</f>
        <v>1</v>
      </c>
    </row>
    <row r="1218" spans="1:20">
      <c r="A1218" s="1">
        <v>42064</v>
      </c>
      <c r="B1218" t="s">
        <v>185</v>
      </c>
      <c r="C1218">
        <f t="shared" si="57"/>
        <v>0</v>
      </c>
      <c r="D1218" t="s">
        <v>350</v>
      </c>
      <c r="E1218" s="4">
        <v>51931.199999999997</v>
      </c>
      <c r="F1218" s="4">
        <v>8392.0819200000005</v>
      </c>
      <c r="G1218" s="3">
        <v>0.16160000000000002</v>
      </c>
      <c r="H1218" s="7">
        <v>3606.3333333333335</v>
      </c>
      <c r="I1218" s="4">
        <v>582.78346666666675</v>
      </c>
      <c r="J1218">
        <v>14.399999999999999</v>
      </c>
      <c r="K1218" t="s">
        <v>76</v>
      </c>
      <c r="L1218" t="s">
        <v>276</v>
      </c>
      <c r="M1218" t="s">
        <v>276</v>
      </c>
      <c r="N1218" s="2">
        <v>41888</v>
      </c>
      <c r="O1218" s="2">
        <v>42252</v>
      </c>
      <c r="P1218" t="s">
        <v>24</v>
      </c>
      <c r="Q1218" t="s">
        <v>25</v>
      </c>
      <c r="R1218" s="5" t="str">
        <f t="shared" si="58"/>
        <v>0.15</v>
      </c>
      <c r="S1218" s="6" t="str">
        <f t="shared" si="59"/>
        <v/>
      </c>
      <c r="T1218">
        <f>ROUND(INT(表1[[#This Row],[合同结束日期]]-表1[[#This Row],[合同起始日期]])/365,1)</f>
        <v>1</v>
      </c>
    </row>
    <row r="1219" spans="1:20">
      <c r="A1219" s="1">
        <v>42064</v>
      </c>
      <c r="B1219" t="s">
        <v>185</v>
      </c>
      <c r="C1219">
        <f t="shared" si="57"/>
        <v>0</v>
      </c>
      <c r="D1219" t="s">
        <v>307</v>
      </c>
      <c r="E1219" s="4">
        <v>61672.799999999996</v>
      </c>
      <c r="F1219" s="4">
        <v>16799.670720000002</v>
      </c>
      <c r="G1219" s="3">
        <v>0.27240000000000003</v>
      </c>
      <c r="H1219" s="7">
        <v>1427.6111111111111</v>
      </c>
      <c r="I1219" s="4">
        <v>388.88126666666676</v>
      </c>
      <c r="J1219">
        <v>43.199999999999996</v>
      </c>
      <c r="K1219" t="s">
        <v>66</v>
      </c>
      <c r="L1219" t="s">
        <v>66</v>
      </c>
      <c r="M1219" t="s">
        <v>66</v>
      </c>
      <c r="N1219" s="2">
        <v>41635</v>
      </c>
      <c r="O1219" s="2">
        <v>42364</v>
      </c>
      <c r="P1219" t="s">
        <v>24</v>
      </c>
      <c r="Q1219" t="s">
        <v>195</v>
      </c>
      <c r="R1219" s="5" t="str">
        <f t="shared" si="58"/>
        <v>0.09</v>
      </c>
      <c r="S1219" s="6" t="str">
        <f t="shared" si="59"/>
        <v>0.</v>
      </c>
      <c r="T1219">
        <f>ROUND(INT(表1[[#This Row],[合同结束日期]]-表1[[#This Row],[合同起始日期]])/365,1)</f>
        <v>2</v>
      </c>
    </row>
    <row r="1220" spans="1:20">
      <c r="A1220" s="1">
        <v>42064</v>
      </c>
      <c r="B1220" t="s">
        <v>185</v>
      </c>
      <c r="C1220">
        <f t="shared" si="57"/>
        <v>0</v>
      </c>
      <c r="D1220" t="s">
        <v>314</v>
      </c>
      <c r="E1220" s="4">
        <v>42823.08</v>
      </c>
      <c r="F1220" s="4">
        <v>6658.9889400000002</v>
      </c>
      <c r="G1220" s="3">
        <v>0.1555</v>
      </c>
      <c r="H1220" s="7">
        <v>2379.06</v>
      </c>
      <c r="I1220" s="4">
        <v>369.94382999999999</v>
      </c>
      <c r="J1220">
        <v>18</v>
      </c>
      <c r="K1220" t="s">
        <v>76</v>
      </c>
      <c r="L1220" t="s">
        <v>276</v>
      </c>
      <c r="M1220" t="s">
        <v>276</v>
      </c>
      <c r="N1220" s="2">
        <v>41727</v>
      </c>
      <c r="O1220" s="2">
        <v>42091</v>
      </c>
      <c r="P1220" t="s">
        <v>24</v>
      </c>
      <c r="Q1220" t="s">
        <v>42</v>
      </c>
      <c r="R1220" s="5" t="str">
        <f t="shared" si="58"/>
        <v>0.08</v>
      </c>
      <c r="S1220" s="6" t="str">
        <f t="shared" si="59"/>
        <v/>
      </c>
      <c r="T1220">
        <f>ROUND(INT(表1[[#This Row],[合同结束日期]]-表1[[#This Row],[合同起始日期]])/365,1)</f>
        <v>1</v>
      </c>
    </row>
    <row r="1221" spans="1:20">
      <c r="A1221" s="1">
        <v>42064</v>
      </c>
      <c r="B1221" t="s">
        <v>185</v>
      </c>
      <c r="C1221">
        <f t="shared" si="57"/>
        <v>0</v>
      </c>
      <c r="D1221" t="s">
        <v>343</v>
      </c>
      <c r="E1221" s="4">
        <v>33879.599999999999</v>
      </c>
      <c r="F1221" s="4">
        <v>6020.4049199999999</v>
      </c>
      <c r="G1221" s="3">
        <v>0.1777</v>
      </c>
      <c r="H1221" s="7">
        <v>3529.125</v>
      </c>
      <c r="I1221" s="4">
        <v>627.12551250000001</v>
      </c>
      <c r="J1221">
        <v>9.6</v>
      </c>
      <c r="K1221" t="s">
        <v>76</v>
      </c>
      <c r="L1221" t="s">
        <v>276</v>
      </c>
      <c r="M1221" t="s">
        <v>276</v>
      </c>
      <c r="N1221" s="2">
        <v>41876</v>
      </c>
      <c r="O1221" s="2">
        <v>42240</v>
      </c>
      <c r="P1221" t="s">
        <v>24</v>
      </c>
      <c r="Q1221" t="s">
        <v>59</v>
      </c>
      <c r="R1221" s="5" t="str">
        <f t="shared" si="58"/>
        <v>0.16</v>
      </c>
      <c r="S1221" s="6" t="str">
        <f t="shared" si="59"/>
        <v/>
      </c>
      <c r="T1221">
        <f>ROUND(INT(表1[[#This Row],[合同结束日期]]-表1[[#This Row],[合同起始日期]])/365,1)</f>
        <v>1</v>
      </c>
    </row>
    <row r="1222" spans="1:20">
      <c r="A1222" s="1">
        <v>42064</v>
      </c>
      <c r="B1222" t="s">
        <v>185</v>
      </c>
      <c r="C1222">
        <f t="shared" si="57"/>
        <v>0</v>
      </c>
      <c r="D1222" t="s">
        <v>287</v>
      </c>
      <c r="E1222" s="4">
        <v>23330.399999999998</v>
      </c>
      <c r="F1222" s="4">
        <v>6600.1701599999988</v>
      </c>
      <c r="G1222" s="3">
        <v>0.28289999999999998</v>
      </c>
      <c r="H1222" s="7">
        <v>1296.1333333333332</v>
      </c>
      <c r="I1222" s="4">
        <v>366.67611999999991</v>
      </c>
      <c r="J1222">
        <v>18</v>
      </c>
      <c r="K1222" t="s">
        <v>11</v>
      </c>
      <c r="L1222" t="s">
        <v>12</v>
      </c>
      <c r="M1222" t="s">
        <v>288</v>
      </c>
      <c r="N1222" s="2">
        <v>41522</v>
      </c>
      <c r="O1222" s="2">
        <v>42251</v>
      </c>
      <c r="P1222" t="s">
        <v>24</v>
      </c>
      <c r="Q1222" t="s">
        <v>59</v>
      </c>
      <c r="R1222" s="5" t="str">
        <f t="shared" si="58"/>
        <v>0.16</v>
      </c>
      <c r="S1222" s="6" t="str">
        <f t="shared" si="59"/>
        <v/>
      </c>
      <c r="T1222">
        <f>ROUND(INT(表1[[#This Row],[合同结束日期]]-表1[[#This Row],[合同起始日期]])/365,1)</f>
        <v>2</v>
      </c>
    </row>
    <row r="1223" spans="1:20">
      <c r="A1223" s="1">
        <v>42064</v>
      </c>
      <c r="B1223" t="s">
        <v>185</v>
      </c>
      <c r="C1223">
        <f t="shared" si="57"/>
        <v>0</v>
      </c>
      <c r="D1223" t="s">
        <v>334</v>
      </c>
      <c r="E1223" s="4">
        <v>12542.4</v>
      </c>
      <c r="F1223" s="4">
        <v>5399.5032000000001</v>
      </c>
      <c r="G1223" s="3">
        <v>0.43049999999999999</v>
      </c>
      <c r="H1223" s="7">
        <v>1045.2</v>
      </c>
      <c r="I1223" s="4">
        <v>449.95859999999999</v>
      </c>
      <c r="J1223">
        <v>12</v>
      </c>
      <c r="K1223" t="s">
        <v>60</v>
      </c>
      <c r="L1223" t="s">
        <v>61</v>
      </c>
      <c r="M1223" t="s">
        <v>197</v>
      </c>
      <c r="N1223" s="2">
        <v>41810</v>
      </c>
      <c r="O1223" s="2">
        <v>42174</v>
      </c>
      <c r="P1223" t="s">
        <v>24</v>
      </c>
      <c r="Q1223" t="s">
        <v>30</v>
      </c>
      <c r="R1223" s="5" t="str">
        <f t="shared" si="58"/>
        <v>0.18</v>
      </c>
      <c r="S1223" s="6" t="str">
        <f t="shared" si="59"/>
        <v/>
      </c>
      <c r="T1223">
        <f>ROUND(INT(表1[[#This Row],[合同结束日期]]-表1[[#This Row],[合同起始日期]])/365,1)</f>
        <v>1</v>
      </c>
    </row>
    <row r="1224" spans="1:20">
      <c r="A1224" s="1">
        <v>42064</v>
      </c>
      <c r="B1224" t="s">
        <v>185</v>
      </c>
      <c r="C1224">
        <f t="shared" si="57"/>
        <v>0</v>
      </c>
      <c r="D1224" t="s">
        <v>344</v>
      </c>
      <c r="E1224" s="4">
        <v>56874</v>
      </c>
      <c r="F1224" s="4">
        <v>9128.277</v>
      </c>
      <c r="G1224" s="3">
        <v>0.1605</v>
      </c>
      <c r="H1224" s="7">
        <v>5924.375</v>
      </c>
      <c r="I1224" s="4">
        <v>950.8621875</v>
      </c>
      <c r="J1224">
        <v>9.6</v>
      </c>
      <c r="K1224" t="s">
        <v>44</v>
      </c>
      <c r="L1224" t="s">
        <v>46</v>
      </c>
      <c r="M1224" t="s">
        <v>187</v>
      </c>
      <c r="N1224" s="2">
        <v>41864</v>
      </c>
      <c r="O1224" s="2">
        <v>42228</v>
      </c>
      <c r="P1224" t="s">
        <v>24</v>
      </c>
      <c r="Q1224" t="s">
        <v>25</v>
      </c>
      <c r="R1224" s="5" t="str">
        <f t="shared" si="58"/>
        <v>0.15</v>
      </c>
      <c r="S1224" s="6" t="str">
        <f t="shared" si="59"/>
        <v/>
      </c>
      <c r="T1224">
        <f>ROUND(INT(表1[[#This Row],[合同结束日期]]-表1[[#This Row],[合同起始日期]])/365,1)</f>
        <v>1</v>
      </c>
    </row>
    <row r="1225" spans="1:20">
      <c r="A1225" s="1">
        <v>42095</v>
      </c>
      <c r="B1225" t="s">
        <v>185</v>
      </c>
      <c r="C1225">
        <f t="shared" si="57"/>
        <v>0</v>
      </c>
      <c r="D1225" t="s">
        <v>186</v>
      </c>
      <c r="E1225" s="4">
        <v>261882.12</v>
      </c>
      <c r="F1225" s="4">
        <v>40775.046084000001</v>
      </c>
      <c r="G1225" s="3">
        <v>0.15570000000000001</v>
      </c>
      <c r="H1225" s="7">
        <v>8729.4040000000005</v>
      </c>
      <c r="I1225" s="4">
        <v>1359.1682028</v>
      </c>
      <c r="J1225">
        <v>30</v>
      </c>
      <c r="K1225" t="s">
        <v>44</v>
      </c>
      <c r="L1225" t="s">
        <v>46</v>
      </c>
      <c r="M1225" t="s">
        <v>187</v>
      </c>
      <c r="N1225" s="2">
        <v>41327</v>
      </c>
      <c r="O1225" s="2">
        <v>42133</v>
      </c>
      <c r="P1225" t="s">
        <v>24</v>
      </c>
      <c r="Q1225">
        <v>0.15</v>
      </c>
      <c r="R1225" s="5">
        <f t="shared" si="58"/>
        <v>0.15</v>
      </c>
      <c r="S1225" s="6" t="str">
        <f t="shared" si="59"/>
        <v/>
      </c>
      <c r="T1225">
        <f>ROUND(INT(表1[[#This Row],[合同结束日期]]-表1[[#This Row],[合同起始日期]])/365,1)</f>
        <v>2.2000000000000002</v>
      </c>
    </row>
    <row r="1226" spans="1:20">
      <c r="A1226" s="1">
        <v>42095</v>
      </c>
      <c r="B1226" t="s">
        <v>185</v>
      </c>
      <c r="C1226">
        <f t="shared" si="57"/>
        <v>0</v>
      </c>
      <c r="D1226" t="s">
        <v>188</v>
      </c>
      <c r="E1226" s="4">
        <v>84001.2</v>
      </c>
      <c r="F1226" s="4">
        <v>13465.39236</v>
      </c>
      <c r="G1226" s="3">
        <v>0.1603</v>
      </c>
      <c r="H1226" s="7">
        <v>1372.5686274509803</v>
      </c>
      <c r="I1226" s="4">
        <v>220.02275098039217</v>
      </c>
      <c r="J1226">
        <v>61.199999999999996</v>
      </c>
      <c r="K1226" t="s">
        <v>44</v>
      </c>
      <c r="L1226" t="s">
        <v>46</v>
      </c>
      <c r="M1226" t="s">
        <v>187</v>
      </c>
      <c r="N1226" s="2">
        <v>41337</v>
      </c>
      <c r="O1226" s="2">
        <v>42499</v>
      </c>
      <c r="P1226" t="s">
        <v>24</v>
      </c>
      <c r="Q1226">
        <v>0.12</v>
      </c>
      <c r="R1226" s="5">
        <f t="shared" si="58"/>
        <v>0.12</v>
      </c>
      <c r="S1226" s="6" t="str">
        <f t="shared" si="59"/>
        <v/>
      </c>
      <c r="T1226">
        <f>ROUND(INT(表1[[#This Row],[合同结束日期]]-表1[[#This Row],[合同起始日期]])/365,1)</f>
        <v>3.2</v>
      </c>
    </row>
    <row r="1227" spans="1:20">
      <c r="A1227" s="1">
        <v>42095</v>
      </c>
      <c r="B1227" t="s">
        <v>185</v>
      </c>
      <c r="C1227">
        <f t="shared" si="57"/>
        <v>0</v>
      </c>
      <c r="D1227" t="s">
        <v>189</v>
      </c>
      <c r="E1227" s="4">
        <v>149500.79999999999</v>
      </c>
      <c r="F1227" s="4">
        <v>23755.67712</v>
      </c>
      <c r="G1227" s="3">
        <v>0.15890000000000001</v>
      </c>
      <c r="H1227" s="7">
        <v>1730.3333333333333</v>
      </c>
      <c r="I1227" s="4">
        <v>274.94996666666668</v>
      </c>
      <c r="J1227">
        <v>86.399999999999991</v>
      </c>
      <c r="K1227" t="s">
        <v>44</v>
      </c>
      <c r="L1227" t="s">
        <v>46</v>
      </c>
      <c r="M1227" t="s">
        <v>187</v>
      </c>
      <c r="N1227" s="2">
        <v>41298</v>
      </c>
      <c r="O1227" s="2">
        <v>42499</v>
      </c>
      <c r="P1227" t="s">
        <v>24</v>
      </c>
      <c r="Q1227">
        <v>0.13</v>
      </c>
      <c r="R1227" s="5">
        <f t="shared" si="58"/>
        <v>0.13</v>
      </c>
      <c r="S1227" s="6" t="str">
        <f t="shared" si="59"/>
        <v/>
      </c>
      <c r="T1227">
        <f>ROUND(INT(表1[[#This Row],[合同结束日期]]-表1[[#This Row],[合同起始日期]])/365,1)</f>
        <v>3.3</v>
      </c>
    </row>
    <row r="1228" spans="1:20">
      <c r="A1228" s="1">
        <v>42095</v>
      </c>
      <c r="B1228" t="s">
        <v>185</v>
      </c>
      <c r="C1228">
        <f t="shared" si="57"/>
        <v>0</v>
      </c>
      <c r="D1228" t="s">
        <v>190</v>
      </c>
      <c r="E1228" s="4">
        <v>109221.59999999999</v>
      </c>
      <c r="F1228" s="4">
        <v>28506.837599999999</v>
      </c>
      <c r="G1228" s="3">
        <v>0.26100000000000001</v>
      </c>
      <c r="H1228" s="7">
        <v>1264.1388888888889</v>
      </c>
      <c r="I1228" s="4">
        <v>329.94024999999999</v>
      </c>
      <c r="J1228">
        <v>86.399999999999991</v>
      </c>
      <c r="K1228" t="s">
        <v>44</v>
      </c>
      <c r="L1228" t="s">
        <v>46</v>
      </c>
      <c r="M1228" t="s">
        <v>45</v>
      </c>
      <c r="N1228" s="2">
        <v>41282</v>
      </c>
      <c r="O1228" s="2">
        <v>43229</v>
      </c>
      <c r="P1228" t="s">
        <v>24</v>
      </c>
      <c r="Q1228">
        <v>0.16</v>
      </c>
      <c r="R1228" s="5">
        <f t="shared" si="58"/>
        <v>0.16</v>
      </c>
      <c r="S1228" s="6" t="str">
        <f t="shared" si="59"/>
        <v/>
      </c>
      <c r="T1228">
        <f>ROUND(INT(表1[[#This Row],[合同结束日期]]-表1[[#This Row],[合同起始日期]])/365,1)</f>
        <v>5.3</v>
      </c>
    </row>
    <row r="1229" spans="1:20">
      <c r="A1229" s="1">
        <v>42095</v>
      </c>
      <c r="B1229" t="s">
        <v>185</v>
      </c>
      <c r="C1229">
        <f t="shared" si="57"/>
        <v>0</v>
      </c>
      <c r="D1229" t="s">
        <v>250</v>
      </c>
      <c r="E1229" s="4">
        <v>126759.59999999999</v>
      </c>
      <c r="F1229" s="4">
        <v>32602.56912</v>
      </c>
      <c r="G1229" s="3">
        <v>0.25720000000000004</v>
      </c>
      <c r="H1229" s="7">
        <v>738.69230769230762</v>
      </c>
      <c r="I1229" s="4">
        <v>189.99166153846156</v>
      </c>
      <c r="J1229">
        <v>171.6</v>
      </c>
      <c r="K1229" t="s">
        <v>60</v>
      </c>
      <c r="L1229" t="s">
        <v>116</v>
      </c>
      <c r="M1229" t="s">
        <v>251</v>
      </c>
      <c r="N1229" s="2">
        <v>41423</v>
      </c>
      <c r="O1229" s="2">
        <v>42182</v>
      </c>
      <c r="P1229" t="s">
        <v>24</v>
      </c>
      <c r="Q1229">
        <v>0.14000000000000001</v>
      </c>
      <c r="R1229" s="5">
        <f t="shared" si="58"/>
        <v>0.14000000000000001</v>
      </c>
      <c r="S1229" s="6" t="str">
        <f t="shared" si="59"/>
        <v/>
      </c>
      <c r="T1229">
        <f>ROUND(INT(表1[[#This Row],[合同结束日期]]-表1[[#This Row],[合同起始日期]])/365,1)</f>
        <v>2.1</v>
      </c>
    </row>
    <row r="1230" spans="1:20">
      <c r="A1230" s="1">
        <v>42095</v>
      </c>
      <c r="B1230" t="s">
        <v>185</v>
      </c>
      <c r="C1230">
        <f t="shared" si="57"/>
        <v>0</v>
      </c>
      <c r="D1230" t="s">
        <v>252</v>
      </c>
      <c r="E1230" s="4">
        <v>154819.26</v>
      </c>
      <c r="F1230" s="4">
        <v>34060.237199999996</v>
      </c>
      <c r="G1230" s="3">
        <v>0.21999999999999997</v>
      </c>
      <c r="H1230" s="7">
        <v>750.0933139534884</v>
      </c>
      <c r="I1230" s="4">
        <v>165.02052906976741</v>
      </c>
      <c r="J1230">
        <v>206.4</v>
      </c>
      <c r="K1230" t="s">
        <v>44</v>
      </c>
      <c r="L1230" t="s">
        <v>46</v>
      </c>
      <c r="M1230" t="s">
        <v>45</v>
      </c>
      <c r="N1230" s="2">
        <v>41409</v>
      </c>
      <c r="O1230" s="2">
        <v>42929</v>
      </c>
      <c r="P1230" t="s">
        <v>24</v>
      </c>
      <c r="Q1230">
        <v>0.1</v>
      </c>
      <c r="R1230" s="5">
        <f t="shared" si="58"/>
        <v>0.1</v>
      </c>
      <c r="S1230" s="6" t="str">
        <f t="shared" si="59"/>
        <v/>
      </c>
      <c r="T1230">
        <f>ROUND(INT(表1[[#This Row],[合同结束日期]]-表1[[#This Row],[合同起始日期]])/365,1)</f>
        <v>4.2</v>
      </c>
    </row>
    <row r="1231" spans="1:20">
      <c r="A1231" s="1">
        <v>42095</v>
      </c>
      <c r="B1231" t="s">
        <v>185</v>
      </c>
      <c r="C1231">
        <f t="shared" si="57"/>
        <v>0</v>
      </c>
      <c r="D1231" t="s">
        <v>281</v>
      </c>
      <c r="E1231" s="4">
        <v>99798.84</v>
      </c>
      <c r="F1231" s="4">
        <v>54300.548844000004</v>
      </c>
      <c r="G1231" s="3">
        <v>0.54410000000000003</v>
      </c>
      <c r="H1231" s="7">
        <v>459.47900552486186</v>
      </c>
      <c r="I1231" s="4">
        <v>250.00252690607738</v>
      </c>
      <c r="J1231">
        <v>217.2</v>
      </c>
      <c r="K1231" t="s">
        <v>60</v>
      </c>
      <c r="L1231" t="s">
        <v>116</v>
      </c>
      <c r="M1231" t="s">
        <v>145</v>
      </c>
      <c r="N1231" s="2">
        <v>41456</v>
      </c>
      <c r="O1231" s="2">
        <v>42245</v>
      </c>
      <c r="P1231" t="s">
        <v>24</v>
      </c>
      <c r="Q1231">
        <v>0.14000000000000001</v>
      </c>
      <c r="R1231" s="5">
        <f t="shared" si="58"/>
        <v>0.14000000000000001</v>
      </c>
      <c r="S1231" s="6" t="str">
        <f t="shared" si="59"/>
        <v/>
      </c>
      <c r="T1231">
        <f>ROUND(INT(表1[[#This Row],[合同结束日期]]-表1[[#This Row],[合同起始日期]])/365,1)</f>
        <v>2.2000000000000002</v>
      </c>
    </row>
    <row r="1232" spans="1:20">
      <c r="A1232" s="1">
        <v>42095</v>
      </c>
      <c r="B1232" t="s">
        <v>185</v>
      </c>
      <c r="C1232">
        <f t="shared" si="57"/>
        <v>0</v>
      </c>
      <c r="D1232" t="s">
        <v>253</v>
      </c>
      <c r="E1232" s="4">
        <v>92320.2</v>
      </c>
      <c r="F1232" s="4">
        <v>30724.162559999997</v>
      </c>
      <c r="G1232" s="3">
        <v>0.33279999999999998</v>
      </c>
      <c r="H1232" s="7">
        <v>601.04296875</v>
      </c>
      <c r="I1232" s="4">
        <v>200.02709999999999</v>
      </c>
      <c r="J1232">
        <v>153.6</v>
      </c>
      <c r="K1232" t="s">
        <v>60</v>
      </c>
      <c r="L1232" t="s">
        <v>116</v>
      </c>
      <c r="M1232" t="s">
        <v>145</v>
      </c>
      <c r="N1232" s="2">
        <v>41456</v>
      </c>
      <c r="O1232" s="2">
        <v>42231</v>
      </c>
      <c r="P1232" t="s">
        <v>18</v>
      </c>
      <c r="Q1232">
        <v>0.15</v>
      </c>
      <c r="R1232" s="5">
        <f t="shared" si="58"/>
        <v>0.15</v>
      </c>
      <c r="S1232" s="6" t="str">
        <f t="shared" si="59"/>
        <v/>
      </c>
      <c r="T1232">
        <f>ROUND(INT(表1[[#This Row],[合同结束日期]]-表1[[#This Row],[合同起始日期]])/365,1)</f>
        <v>2.1</v>
      </c>
    </row>
    <row r="1233" spans="1:20">
      <c r="A1233" s="1">
        <v>42095</v>
      </c>
      <c r="B1233" t="s">
        <v>185</v>
      </c>
      <c r="C1233">
        <f t="shared" si="57"/>
        <v>0</v>
      </c>
      <c r="D1233" t="s">
        <v>361</v>
      </c>
      <c r="E1233" s="4">
        <v>41443.199999999997</v>
      </c>
      <c r="F1233" s="4">
        <v>16200.14688</v>
      </c>
      <c r="G1233" s="3">
        <v>0.39090000000000003</v>
      </c>
      <c r="H1233" s="7">
        <v>1151.1999999999998</v>
      </c>
      <c r="I1233" s="4">
        <v>450.00407999999999</v>
      </c>
      <c r="J1233">
        <v>36</v>
      </c>
      <c r="K1233" t="s">
        <v>76</v>
      </c>
      <c r="L1233" t="s">
        <v>276</v>
      </c>
      <c r="M1233" t="s">
        <v>276</v>
      </c>
      <c r="N1233" s="2">
        <v>41943</v>
      </c>
      <c r="O1233" s="2">
        <v>42673</v>
      </c>
      <c r="P1233" t="s">
        <v>24</v>
      </c>
      <c r="Q1233">
        <v>0.15</v>
      </c>
      <c r="R1233" s="5">
        <f t="shared" si="58"/>
        <v>0.15</v>
      </c>
      <c r="S1233" s="6" t="str">
        <f t="shared" si="59"/>
        <v/>
      </c>
      <c r="T1233">
        <f>ROUND(INT(表1[[#This Row],[合同结束日期]]-表1[[#This Row],[合同起始日期]])/365,1)</f>
        <v>2</v>
      </c>
    </row>
    <row r="1234" spans="1:20">
      <c r="A1234" s="1">
        <v>42095</v>
      </c>
      <c r="B1234" t="s">
        <v>185</v>
      </c>
      <c r="C1234">
        <f t="shared" si="57"/>
        <v>0</v>
      </c>
      <c r="D1234" t="s">
        <v>363</v>
      </c>
      <c r="E1234" s="4">
        <v>72341.279999999999</v>
      </c>
      <c r="F1234" s="4">
        <v>16197.212592</v>
      </c>
      <c r="G1234" s="3">
        <v>0.22389999999999999</v>
      </c>
      <c r="H1234" s="7">
        <v>2009.48</v>
      </c>
      <c r="I1234" s="4">
        <v>449.922572</v>
      </c>
      <c r="J1234">
        <v>36</v>
      </c>
      <c r="K1234" t="s">
        <v>76</v>
      </c>
      <c r="L1234" t="s">
        <v>276</v>
      </c>
      <c r="M1234" t="s">
        <v>276</v>
      </c>
      <c r="N1234" s="2">
        <v>41942</v>
      </c>
      <c r="O1234" s="2">
        <v>42672</v>
      </c>
      <c r="P1234" t="s">
        <v>24</v>
      </c>
      <c r="Q1234">
        <v>0.15</v>
      </c>
      <c r="R1234" s="5">
        <f t="shared" si="58"/>
        <v>0.15</v>
      </c>
      <c r="S1234" s="6" t="str">
        <f t="shared" si="59"/>
        <v/>
      </c>
      <c r="T1234">
        <f>ROUND(INT(表1[[#This Row],[合同结束日期]]-表1[[#This Row],[合同起始日期]])/365,1)</f>
        <v>2</v>
      </c>
    </row>
    <row r="1235" spans="1:20">
      <c r="A1235" s="1">
        <v>42095</v>
      </c>
      <c r="B1235" t="s">
        <v>185</v>
      </c>
      <c r="C1235">
        <f t="shared" si="57"/>
        <v>0</v>
      </c>
      <c r="D1235" t="s">
        <v>192</v>
      </c>
      <c r="E1235" s="4">
        <v>180815.4</v>
      </c>
      <c r="F1235" s="4">
        <v>34626.149100000002</v>
      </c>
      <c r="G1235" s="3">
        <v>0.19150000000000003</v>
      </c>
      <c r="H1235" s="7">
        <v>1586.1</v>
      </c>
      <c r="I1235" s="4">
        <v>303.73815000000002</v>
      </c>
      <c r="J1235">
        <v>114</v>
      </c>
      <c r="K1235" t="s">
        <v>11</v>
      </c>
      <c r="L1235" t="s">
        <v>12</v>
      </c>
      <c r="M1235" t="s">
        <v>193</v>
      </c>
      <c r="N1235" s="2">
        <v>41358</v>
      </c>
      <c r="O1235" s="2">
        <v>42133</v>
      </c>
      <c r="P1235" t="s">
        <v>24</v>
      </c>
      <c r="Q1235">
        <v>0.16</v>
      </c>
      <c r="R1235" s="5">
        <f t="shared" si="58"/>
        <v>0.16</v>
      </c>
      <c r="S1235" s="6" t="str">
        <f t="shared" si="59"/>
        <v/>
      </c>
      <c r="T1235">
        <f>ROUND(INT(表1[[#This Row],[合同结束日期]]-表1[[#This Row],[合同起始日期]])/365,1)</f>
        <v>2.1</v>
      </c>
    </row>
    <row r="1236" spans="1:20">
      <c r="A1236" s="1">
        <v>42095</v>
      </c>
      <c r="B1236" t="s">
        <v>185</v>
      </c>
      <c r="C1236">
        <f t="shared" si="57"/>
        <v>0</v>
      </c>
      <c r="D1236" t="s">
        <v>194</v>
      </c>
      <c r="E1236" s="4">
        <v>574410</v>
      </c>
      <c r="F1236" s="4">
        <v>46067.681999999993</v>
      </c>
      <c r="G1236" s="3">
        <v>8.0199999999999994E-2</v>
      </c>
      <c r="H1236" s="7">
        <v>3988.9583333333335</v>
      </c>
      <c r="I1236" s="4">
        <v>319.9144583333333</v>
      </c>
      <c r="J1236">
        <v>144</v>
      </c>
      <c r="K1236" t="s">
        <v>66</v>
      </c>
      <c r="L1236" t="s">
        <v>66</v>
      </c>
      <c r="M1236" t="s">
        <v>66</v>
      </c>
      <c r="N1236" s="2">
        <v>41347</v>
      </c>
      <c r="O1236" s="2">
        <v>42133</v>
      </c>
      <c r="P1236" t="s">
        <v>24</v>
      </c>
      <c r="Q1236" t="s">
        <v>195</v>
      </c>
      <c r="R1236" s="5" t="str">
        <f t="shared" si="58"/>
        <v>0.09</v>
      </c>
      <c r="S1236" s="6" t="str">
        <f t="shared" si="59"/>
        <v>0.</v>
      </c>
      <c r="T1236">
        <f>ROUND(INT(表1[[#This Row],[合同结束日期]]-表1[[#This Row],[合同起始日期]])/365,1)</f>
        <v>2.2000000000000002</v>
      </c>
    </row>
    <row r="1237" spans="1:20">
      <c r="A1237" s="1">
        <v>42095</v>
      </c>
      <c r="B1237" t="s">
        <v>185</v>
      </c>
      <c r="C1237">
        <f t="shared" si="57"/>
        <v>0</v>
      </c>
      <c r="D1237" t="s">
        <v>196</v>
      </c>
      <c r="E1237" s="4">
        <v>480997.70399999997</v>
      </c>
      <c r="F1237" s="4">
        <v>73736.948023199991</v>
      </c>
      <c r="G1237" s="3">
        <v>0.15329999999999999</v>
      </c>
      <c r="H1237" s="7">
        <v>2143.4835294117647</v>
      </c>
      <c r="I1237" s="4">
        <v>328.5960250588235</v>
      </c>
      <c r="J1237">
        <v>224.4</v>
      </c>
      <c r="K1237" t="s">
        <v>60</v>
      </c>
      <c r="L1237" t="s">
        <v>61</v>
      </c>
      <c r="M1237" t="s">
        <v>197</v>
      </c>
      <c r="N1237" s="2">
        <v>41284</v>
      </c>
      <c r="O1237" s="2">
        <v>42499</v>
      </c>
      <c r="P1237" t="s">
        <v>24</v>
      </c>
      <c r="Q1237">
        <v>0.13</v>
      </c>
      <c r="R1237" s="5">
        <f t="shared" si="58"/>
        <v>0.13</v>
      </c>
      <c r="S1237" s="6" t="str">
        <f t="shared" si="59"/>
        <v/>
      </c>
      <c r="T1237">
        <f>ROUND(INT(表1[[#This Row],[合同结束日期]]-表1[[#This Row],[合同起始日期]])/365,1)</f>
        <v>3.3</v>
      </c>
    </row>
    <row r="1238" spans="1:20">
      <c r="A1238" s="1">
        <v>42095</v>
      </c>
      <c r="B1238" t="s">
        <v>185</v>
      </c>
      <c r="C1238">
        <f t="shared" si="57"/>
        <v>0</v>
      </c>
      <c r="D1238" t="s">
        <v>198</v>
      </c>
      <c r="E1238" s="4">
        <v>91956</v>
      </c>
      <c r="F1238" s="4">
        <v>19136.043599999997</v>
      </c>
      <c r="G1238" s="3">
        <v>0.20809999999999998</v>
      </c>
      <c r="H1238" s="7">
        <v>1393.2727272727273</v>
      </c>
      <c r="I1238" s="4">
        <v>289.94005454545453</v>
      </c>
      <c r="J1238">
        <v>66</v>
      </c>
      <c r="K1238" t="s">
        <v>66</v>
      </c>
      <c r="L1238" t="s">
        <v>66</v>
      </c>
      <c r="M1238" t="s">
        <v>66</v>
      </c>
      <c r="N1238" s="2">
        <v>41283</v>
      </c>
      <c r="O1238" s="2">
        <v>42499</v>
      </c>
      <c r="P1238" t="s">
        <v>24</v>
      </c>
      <c r="Q1238">
        <v>0.15</v>
      </c>
      <c r="R1238" s="5">
        <f t="shared" si="58"/>
        <v>0.15</v>
      </c>
      <c r="S1238" s="6" t="str">
        <f t="shared" si="59"/>
        <v/>
      </c>
      <c r="T1238">
        <f>ROUND(INT(表1[[#This Row],[合同结束日期]]-表1[[#This Row],[合同起始日期]])/365,1)</f>
        <v>3.3</v>
      </c>
    </row>
    <row r="1239" spans="1:20">
      <c r="A1239" s="1">
        <v>42095</v>
      </c>
      <c r="B1239" t="s">
        <v>185</v>
      </c>
      <c r="C1239">
        <f t="shared" si="57"/>
        <v>0</v>
      </c>
      <c r="D1239" t="s">
        <v>199</v>
      </c>
      <c r="E1239" s="4">
        <v>226602.36000000002</v>
      </c>
      <c r="F1239" s="4">
        <v>19442.482488000001</v>
      </c>
      <c r="G1239" s="3">
        <v>8.5800000000000001E-2</v>
      </c>
      <c r="H1239" s="7">
        <v>3496.9500000000003</v>
      </c>
      <c r="I1239" s="4">
        <v>300.03831000000002</v>
      </c>
      <c r="J1239">
        <v>64.8</v>
      </c>
      <c r="K1239" t="s">
        <v>44</v>
      </c>
      <c r="L1239" t="s">
        <v>46</v>
      </c>
      <c r="M1239" t="s">
        <v>187</v>
      </c>
      <c r="N1239" s="2">
        <v>41332</v>
      </c>
      <c r="O1239" s="2">
        <v>42499</v>
      </c>
      <c r="P1239" t="s">
        <v>14</v>
      </c>
      <c r="Q1239">
        <v>0</v>
      </c>
      <c r="R1239" s="5">
        <f t="shared" si="58"/>
        <v>0</v>
      </c>
      <c r="S1239" s="6" t="str">
        <f t="shared" si="59"/>
        <v/>
      </c>
      <c r="T1239">
        <f>ROUND(INT(表1[[#This Row],[合同结束日期]]-表1[[#This Row],[合同起始日期]])/365,1)</f>
        <v>3.2</v>
      </c>
    </row>
    <row r="1240" spans="1:20">
      <c r="A1240" s="1">
        <v>42095</v>
      </c>
      <c r="B1240" t="s">
        <v>185</v>
      </c>
      <c r="C1240">
        <f t="shared" si="57"/>
        <v>0</v>
      </c>
      <c r="D1240" t="s">
        <v>200</v>
      </c>
      <c r="E1240" s="4">
        <v>118379.988</v>
      </c>
      <c r="F1240" s="4">
        <v>20160.111956400004</v>
      </c>
      <c r="G1240" s="3">
        <v>0.17030000000000003</v>
      </c>
      <c r="H1240" s="7">
        <v>2466.2497499999999</v>
      </c>
      <c r="I1240" s="4">
        <v>420.00233242500008</v>
      </c>
      <c r="J1240">
        <v>48</v>
      </c>
      <c r="K1240" t="s">
        <v>44</v>
      </c>
      <c r="L1240" t="s">
        <v>46</v>
      </c>
      <c r="M1240" t="s">
        <v>187</v>
      </c>
      <c r="N1240" s="2">
        <v>41281</v>
      </c>
      <c r="O1240" s="2">
        <v>42133</v>
      </c>
      <c r="P1240" t="s">
        <v>24</v>
      </c>
      <c r="Q1240">
        <v>0.15</v>
      </c>
      <c r="R1240" s="5">
        <f t="shared" si="58"/>
        <v>0.15</v>
      </c>
      <c r="S1240" s="6" t="str">
        <f t="shared" si="59"/>
        <v/>
      </c>
      <c r="T1240">
        <f>ROUND(INT(表1[[#This Row],[合同结束日期]]-表1[[#This Row],[合同起始日期]])/365,1)</f>
        <v>2.2999999999999998</v>
      </c>
    </row>
    <row r="1241" spans="1:20">
      <c r="A1241" s="1">
        <v>42095</v>
      </c>
      <c r="B1241" t="s">
        <v>185</v>
      </c>
      <c r="C1241">
        <f t="shared" si="57"/>
        <v>0</v>
      </c>
      <c r="D1241" t="s">
        <v>201</v>
      </c>
      <c r="E1241" s="4">
        <v>300789.59999999998</v>
      </c>
      <c r="F1241" s="4">
        <v>35523.251760000006</v>
      </c>
      <c r="G1241" s="3">
        <v>0.11810000000000002</v>
      </c>
      <c r="H1241" s="7">
        <v>1659.9867549668875</v>
      </c>
      <c r="I1241" s="4">
        <v>196.04443576158945</v>
      </c>
      <c r="J1241">
        <v>181.2</v>
      </c>
      <c r="K1241" t="s">
        <v>44</v>
      </c>
      <c r="L1241" t="s">
        <v>72</v>
      </c>
      <c r="M1241" t="s">
        <v>71</v>
      </c>
      <c r="N1241" s="2">
        <v>41329</v>
      </c>
      <c r="O1241" s="2">
        <v>43229</v>
      </c>
      <c r="P1241" t="s">
        <v>24</v>
      </c>
      <c r="Q1241">
        <v>0.1</v>
      </c>
      <c r="R1241" s="5">
        <f t="shared" si="58"/>
        <v>0.1</v>
      </c>
      <c r="S1241" s="6" t="str">
        <f t="shared" si="59"/>
        <v/>
      </c>
      <c r="T1241">
        <f>ROUND(INT(表1[[#This Row],[合同结束日期]]-表1[[#This Row],[合同起始日期]])/365,1)</f>
        <v>5.2</v>
      </c>
    </row>
    <row r="1242" spans="1:20">
      <c r="A1242" s="1">
        <v>42095</v>
      </c>
      <c r="B1242" t="s">
        <v>185</v>
      </c>
      <c r="C1242">
        <f t="shared" si="57"/>
        <v>0</v>
      </c>
      <c r="D1242" t="s">
        <v>202</v>
      </c>
      <c r="E1242" s="4">
        <v>209865.01200000002</v>
      </c>
      <c r="F1242" s="4">
        <v>27534.289574400002</v>
      </c>
      <c r="G1242" s="3">
        <v>0.13119999999999998</v>
      </c>
      <c r="H1242" s="7">
        <v>2363.3447297297298</v>
      </c>
      <c r="I1242" s="4">
        <v>310.07082854054056</v>
      </c>
      <c r="J1242">
        <v>88.8</v>
      </c>
      <c r="K1242" t="s">
        <v>44</v>
      </c>
      <c r="L1242" t="s">
        <v>46</v>
      </c>
      <c r="M1242" t="s">
        <v>45</v>
      </c>
      <c r="N1242" s="2">
        <v>41335</v>
      </c>
      <c r="O1242" s="2">
        <v>43229</v>
      </c>
      <c r="P1242" t="s">
        <v>24</v>
      </c>
      <c r="Q1242">
        <v>0.11</v>
      </c>
      <c r="R1242" s="5">
        <f t="shared" si="58"/>
        <v>0.11</v>
      </c>
      <c r="S1242" s="6" t="str">
        <f t="shared" si="59"/>
        <v/>
      </c>
      <c r="T1242">
        <f>ROUND(INT(表1[[#This Row],[合同结束日期]]-表1[[#This Row],[合同起始日期]])/365,1)</f>
        <v>5.2</v>
      </c>
    </row>
    <row r="1243" spans="1:20">
      <c r="A1243" s="1">
        <v>42095</v>
      </c>
      <c r="B1243" t="s">
        <v>185</v>
      </c>
      <c r="C1243">
        <f t="shared" si="57"/>
        <v>0</v>
      </c>
      <c r="D1243" t="s">
        <v>203</v>
      </c>
      <c r="E1243" s="4">
        <v>141858</v>
      </c>
      <c r="F1243" s="4">
        <v>21207.771000000001</v>
      </c>
      <c r="G1243" s="3">
        <v>0.14949999999999999</v>
      </c>
      <c r="H1243" s="7">
        <v>2569.8913043478265</v>
      </c>
      <c r="I1243" s="4">
        <v>384.19875000000002</v>
      </c>
      <c r="J1243">
        <v>55.199999999999996</v>
      </c>
      <c r="K1243" t="s">
        <v>44</v>
      </c>
      <c r="L1243" t="s">
        <v>46</v>
      </c>
      <c r="M1243" t="s">
        <v>187</v>
      </c>
      <c r="N1243" s="2">
        <v>41304</v>
      </c>
      <c r="O1243" s="2">
        <v>42133</v>
      </c>
      <c r="P1243" t="s">
        <v>24</v>
      </c>
      <c r="Q1243">
        <v>0.13</v>
      </c>
      <c r="R1243" s="5">
        <f t="shared" si="58"/>
        <v>0.13</v>
      </c>
      <c r="S1243" s="6" t="str">
        <f t="shared" si="59"/>
        <v/>
      </c>
      <c r="T1243">
        <f>ROUND(INT(表1[[#This Row],[合同结束日期]]-表1[[#This Row],[合同起始日期]])/365,1)</f>
        <v>2.2999999999999998</v>
      </c>
    </row>
    <row r="1244" spans="1:20">
      <c r="A1244" s="1">
        <v>42095</v>
      </c>
      <c r="B1244" t="s">
        <v>185</v>
      </c>
      <c r="C1244">
        <f t="shared" si="57"/>
        <v>0</v>
      </c>
      <c r="D1244" t="s">
        <v>370</v>
      </c>
      <c r="E1244" s="4">
        <v>194708.4</v>
      </c>
      <c r="F1244" s="4">
        <v>58879.820159999996</v>
      </c>
      <c r="G1244" s="3">
        <v>0.3024</v>
      </c>
      <c r="H1244" s="7">
        <v>363.80493273542606</v>
      </c>
      <c r="I1244" s="4">
        <v>110.01461165919284</v>
      </c>
      <c r="J1244">
        <v>535.19999999999993</v>
      </c>
      <c r="K1244" t="s">
        <v>151</v>
      </c>
      <c r="L1244" t="s">
        <v>154</v>
      </c>
      <c r="M1244" t="s">
        <v>371</v>
      </c>
      <c r="N1244" s="2">
        <v>41946</v>
      </c>
      <c r="O1244" s="2">
        <v>43771</v>
      </c>
      <c r="P1244" t="s">
        <v>14</v>
      </c>
      <c r="Q1244">
        <v>0</v>
      </c>
      <c r="R1244" s="5">
        <f t="shared" si="58"/>
        <v>0</v>
      </c>
      <c r="S1244" s="6" t="str">
        <f t="shared" si="59"/>
        <v/>
      </c>
      <c r="T1244">
        <f>ROUND(INT(表1[[#This Row],[合同结束日期]]-表1[[#This Row],[合同起始日期]])/365,1)</f>
        <v>5</v>
      </c>
    </row>
    <row r="1245" spans="1:20">
      <c r="A1245" s="1">
        <v>42095</v>
      </c>
      <c r="B1245" t="s">
        <v>185</v>
      </c>
      <c r="C1245">
        <f t="shared" si="57"/>
        <v>0</v>
      </c>
      <c r="D1245" t="s">
        <v>347</v>
      </c>
      <c r="E1245" s="4">
        <v>175581.6</v>
      </c>
      <c r="F1245" s="4">
        <v>59943.558239999998</v>
      </c>
      <c r="G1245" s="3">
        <v>0.34139999999999998</v>
      </c>
      <c r="H1245" s="7">
        <v>439.39339339339347</v>
      </c>
      <c r="I1245" s="4">
        <v>150.0089045045045</v>
      </c>
      <c r="J1245">
        <v>399.59999999999997</v>
      </c>
      <c r="K1245" t="s">
        <v>44</v>
      </c>
      <c r="L1245" t="s">
        <v>46</v>
      </c>
      <c r="M1245" t="s">
        <v>348</v>
      </c>
      <c r="N1245" s="2">
        <v>41838</v>
      </c>
      <c r="O1245" s="2">
        <v>42933</v>
      </c>
      <c r="P1245" t="s">
        <v>18</v>
      </c>
      <c r="Q1245">
        <v>0.09</v>
      </c>
      <c r="R1245" s="5">
        <f t="shared" si="58"/>
        <v>0.09</v>
      </c>
      <c r="S1245" s="6" t="str">
        <f t="shared" si="59"/>
        <v/>
      </c>
      <c r="T1245">
        <f>ROUND(INT(表1[[#This Row],[合同结束日期]]-表1[[#This Row],[合同起始日期]])/365,1)</f>
        <v>3</v>
      </c>
    </row>
    <row r="1246" spans="1:20">
      <c r="A1246" s="1">
        <v>42095</v>
      </c>
      <c r="B1246" t="s">
        <v>185</v>
      </c>
      <c r="C1246">
        <f t="shared" si="57"/>
        <v>0</v>
      </c>
      <c r="D1246" t="s">
        <v>206</v>
      </c>
      <c r="E1246" s="4">
        <v>471606</v>
      </c>
      <c r="F1246" s="4">
        <v>73617.696599999996</v>
      </c>
      <c r="G1246" s="3">
        <v>0.15609999999999999</v>
      </c>
      <c r="H1246" s="7">
        <v>832.63771186440681</v>
      </c>
      <c r="I1246" s="4">
        <v>129.97474682203389</v>
      </c>
      <c r="J1246">
        <v>566.4</v>
      </c>
      <c r="K1246" t="s">
        <v>44</v>
      </c>
      <c r="L1246" t="s">
        <v>72</v>
      </c>
      <c r="M1246" t="s">
        <v>71</v>
      </c>
      <c r="N1246" s="2">
        <v>41334</v>
      </c>
      <c r="O1246" s="2">
        <v>43249</v>
      </c>
      <c r="P1246" t="s">
        <v>24</v>
      </c>
      <c r="Q1246">
        <v>0.08</v>
      </c>
      <c r="R1246" s="5">
        <f t="shared" si="58"/>
        <v>0.08</v>
      </c>
      <c r="S1246" s="6" t="str">
        <f t="shared" si="59"/>
        <v/>
      </c>
      <c r="T1246">
        <f>ROUND(INT(表1[[#This Row],[合同结束日期]]-表1[[#This Row],[合同起始日期]])/365,1)</f>
        <v>5.2</v>
      </c>
    </row>
    <row r="1247" spans="1:20">
      <c r="A1247" s="1">
        <v>42095</v>
      </c>
      <c r="B1247" t="s">
        <v>185</v>
      </c>
      <c r="C1247">
        <f t="shared" si="57"/>
        <v>0</v>
      </c>
      <c r="D1247" t="s">
        <v>207</v>
      </c>
      <c r="E1247" s="4">
        <v>957254.71199999994</v>
      </c>
      <c r="F1247" s="4">
        <v>47862.735600000007</v>
      </c>
      <c r="G1247" s="3">
        <v>5.000000000000001E-2</v>
      </c>
      <c r="H1247" s="7">
        <v>2193.9281078107811</v>
      </c>
      <c r="I1247" s="4">
        <v>109.69640539053907</v>
      </c>
      <c r="J1247">
        <v>436.32</v>
      </c>
      <c r="K1247" t="s">
        <v>44</v>
      </c>
      <c r="L1247" t="s">
        <v>72</v>
      </c>
      <c r="M1247" t="s">
        <v>126</v>
      </c>
      <c r="N1247" s="2">
        <v>41379</v>
      </c>
      <c r="O1247" s="2">
        <v>46947</v>
      </c>
      <c r="P1247" t="s">
        <v>18</v>
      </c>
      <c r="Q1247">
        <v>0.05</v>
      </c>
      <c r="R1247" s="5">
        <f t="shared" si="58"/>
        <v>0.05</v>
      </c>
      <c r="S1247" s="6" t="str">
        <f t="shared" si="59"/>
        <v/>
      </c>
      <c r="T1247">
        <f>ROUND(INT(表1[[#This Row],[合同结束日期]]-表1[[#This Row],[合同起始日期]])/365,1)</f>
        <v>15.3</v>
      </c>
    </row>
    <row r="1248" spans="1:20">
      <c r="A1248" s="1">
        <v>42095</v>
      </c>
      <c r="B1248" t="s">
        <v>185</v>
      </c>
      <c r="C1248">
        <f t="shared" si="57"/>
        <v>0</v>
      </c>
      <c r="D1248" t="s">
        <v>231</v>
      </c>
      <c r="E1248" s="4">
        <v>1242192</v>
      </c>
      <c r="F1248" s="4">
        <v>103474.59359999999</v>
      </c>
      <c r="G1248" s="3">
        <v>8.3299999999999999E-2</v>
      </c>
      <c r="H1248" s="7">
        <v>1500.231884057971</v>
      </c>
      <c r="I1248" s="4">
        <v>124.96931594202897</v>
      </c>
      <c r="J1248">
        <v>828</v>
      </c>
      <c r="K1248" t="s">
        <v>44</v>
      </c>
      <c r="L1248" t="s">
        <v>72</v>
      </c>
      <c r="M1248" t="s">
        <v>71</v>
      </c>
      <c r="N1248" s="2">
        <v>41351</v>
      </c>
      <c r="O1248" s="2">
        <v>45122</v>
      </c>
      <c r="P1248" t="s">
        <v>18</v>
      </c>
      <c r="Q1248">
        <v>0.08</v>
      </c>
      <c r="R1248" s="5">
        <f t="shared" si="58"/>
        <v>0.08</v>
      </c>
      <c r="S1248" s="6" t="str">
        <f t="shared" si="59"/>
        <v/>
      </c>
      <c r="T1248">
        <f>ROUND(INT(表1[[#This Row],[合同结束日期]]-表1[[#This Row],[合同起始日期]])/365,1)</f>
        <v>10.3</v>
      </c>
    </row>
    <row r="1249" spans="1:20">
      <c r="A1249" s="1">
        <v>42095</v>
      </c>
      <c r="B1249" t="s">
        <v>185</v>
      </c>
      <c r="C1249">
        <f t="shared" si="57"/>
        <v>0</v>
      </c>
      <c r="D1249" t="s">
        <v>209</v>
      </c>
      <c r="E1249" s="4">
        <v>84264.960000000006</v>
      </c>
      <c r="F1249" s="4">
        <v>19498.911743999997</v>
      </c>
      <c r="G1249" s="3">
        <v>0.23139999999999994</v>
      </c>
      <c r="H1249" s="7">
        <v>1080.3200000000002</v>
      </c>
      <c r="I1249" s="4">
        <v>249.98604799999995</v>
      </c>
      <c r="J1249">
        <v>78</v>
      </c>
      <c r="K1249" t="s">
        <v>60</v>
      </c>
      <c r="L1249" t="s">
        <v>61</v>
      </c>
      <c r="M1249" t="s">
        <v>210</v>
      </c>
      <c r="N1249" s="2">
        <v>41280</v>
      </c>
      <c r="O1249" s="2">
        <v>42133</v>
      </c>
      <c r="P1249" t="s">
        <v>24</v>
      </c>
      <c r="Q1249">
        <v>0.15</v>
      </c>
      <c r="R1249" s="5">
        <f t="shared" si="58"/>
        <v>0.15</v>
      </c>
      <c r="S1249" s="6" t="str">
        <f t="shared" si="59"/>
        <v/>
      </c>
      <c r="T1249">
        <f>ROUND(INT(表1[[#This Row],[合同结束日期]]-表1[[#This Row],[合同起始日期]])/365,1)</f>
        <v>2.2999999999999998</v>
      </c>
    </row>
    <row r="1250" spans="1:20">
      <c r="A1250" s="1">
        <v>42095</v>
      </c>
      <c r="B1250" t="s">
        <v>185</v>
      </c>
      <c r="C1250">
        <f t="shared" si="57"/>
        <v>0</v>
      </c>
      <c r="D1250" t="s">
        <v>342</v>
      </c>
      <c r="E1250" s="4">
        <v>113509.2</v>
      </c>
      <c r="F1250" s="4">
        <v>15596.164079999999</v>
      </c>
      <c r="G1250" s="3">
        <v>0.13739999999999999</v>
      </c>
      <c r="H1250" s="7">
        <v>2866.393939393939</v>
      </c>
      <c r="I1250" s="4">
        <v>393.84252727272724</v>
      </c>
      <c r="J1250">
        <v>39.6</v>
      </c>
      <c r="K1250" t="s">
        <v>44</v>
      </c>
      <c r="L1250" t="s">
        <v>46</v>
      </c>
      <c r="M1250" t="s">
        <v>187</v>
      </c>
      <c r="N1250" s="2">
        <v>41810</v>
      </c>
      <c r="O1250" s="2">
        <v>42174</v>
      </c>
      <c r="P1250" t="s">
        <v>24</v>
      </c>
      <c r="Q1250">
        <v>0.12</v>
      </c>
      <c r="R1250" s="5">
        <f t="shared" si="58"/>
        <v>0.12</v>
      </c>
      <c r="S1250" s="6" t="str">
        <f t="shared" si="59"/>
        <v/>
      </c>
      <c r="T1250">
        <f>ROUND(INT(表1[[#This Row],[合同结束日期]]-表1[[#This Row],[合同起始日期]])/365,1)</f>
        <v>1</v>
      </c>
    </row>
    <row r="1251" spans="1:20">
      <c r="A1251" s="1">
        <v>42095</v>
      </c>
      <c r="B1251" t="s">
        <v>185</v>
      </c>
      <c r="C1251">
        <f t="shared" si="57"/>
        <v>0</v>
      </c>
      <c r="D1251" t="s">
        <v>368</v>
      </c>
      <c r="E1251" s="4">
        <v>58586.400000000001</v>
      </c>
      <c r="F1251" s="4">
        <v>17640.365039999997</v>
      </c>
      <c r="G1251" s="3">
        <v>0.30109999999999992</v>
      </c>
      <c r="H1251" s="7">
        <v>1162.4285714285716</v>
      </c>
      <c r="I1251" s="4">
        <v>350.00724285714278</v>
      </c>
      <c r="J1251">
        <v>50.4</v>
      </c>
      <c r="K1251" t="s">
        <v>44</v>
      </c>
      <c r="L1251" t="s">
        <v>72</v>
      </c>
      <c r="M1251" t="s">
        <v>71</v>
      </c>
      <c r="N1251" s="2">
        <v>41954</v>
      </c>
      <c r="O1251" s="2">
        <v>42684</v>
      </c>
      <c r="P1251" t="s">
        <v>24</v>
      </c>
      <c r="Q1251">
        <v>0.15</v>
      </c>
      <c r="R1251" s="5">
        <f t="shared" si="58"/>
        <v>0.15</v>
      </c>
      <c r="S1251" s="6" t="str">
        <f t="shared" si="59"/>
        <v/>
      </c>
      <c r="T1251">
        <f>ROUND(INT(表1[[#This Row],[合同结束日期]]-表1[[#This Row],[合同起始日期]])/365,1)</f>
        <v>2</v>
      </c>
    </row>
    <row r="1252" spans="1:20">
      <c r="A1252" s="1">
        <v>42095</v>
      </c>
      <c r="B1252" t="s">
        <v>185</v>
      </c>
      <c r="C1252">
        <f t="shared" si="57"/>
        <v>0</v>
      </c>
      <c r="D1252" t="s">
        <v>213</v>
      </c>
      <c r="E1252" s="4">
        <v>297760.44</v>
      </c>
      <c r="F1252" s="4">
        <v>78072.78736799999</v>
      </c>
      <c r="G1252" s="3">
        <v>0.26219999999999999</v>
      </c>
      <c r="H1252" s="7">
        <v>1029.5576947014647</v>
      </c>
      <c r="I1252" s="4">
        <v>269.95002755072403</v>
      </c>
      <c r="J1252">
        <v>289.21199999999999</v>
      </c>
      <c r="K1252" t="s">
        <v>60</v>
      </c>
      <c r="L1252" t="s">
        <v>61</v>
      </c>
      <c r="M1252" t="s">
        <v>214</v>
      </c>
      <c r="N1252" s="2">
        <v>41263</v>
      </c>
      <c r="O1252" s="2">
        <v>42499</v>
      </c>
      <c r="P1252" t="s">
        <v>24</v>
      </c>
      <c r="Q1252">
        <v>0.14000000000000001</v>
      </c>
      <c r="R1252" s="5">
        <f t="shared" si="58"/>
        <v>0.14000000000000001</v>
      </c>
      <c r="S1252" s="6" t="str">
        <f t="shared" si="59"/>
        <v/>
      </c>
      <c r="T1252">
        <f>ROUND(INT(表1[[#This Row],[合同结束日期]]-表1[[#This Row],[合同起始日期]])/365,1)</f>
        <v>3.4</v>
      </c>
    </row>
    <row r="1253" spans="1:20">
      <c r="A1253" s="1">
        <v>42095</v>
      </c>
      <c r="B1253" t="s">
        <v>185</v>
      </c>
      <c r="C1253">
        <f t="shared" si="57"/>
        <v>0</v>
      </c>
      <c r="D1253" t="s">
        <v>215</v>
      </c>
      <c r="E1253" s="4">
        <v>1324796.3999999999</v>
      </c>
      <c r="F1253" s="4">
        <v>64120.145759999999</v>
      </c>
      <c r="G1253" s="3">
        <v>4.8400000000000006E-2</v>
      </c>
      <c r="H1253" s="7">
        <v>7031.8280254777064</v>
      </c>
      <c r="I1253" s="4">
        <v>340.34047643312101</v>
      </c>
      <c r="J1253">
        <v>188.4</v>
      </c>
      <c r="K1253" t="s">
        <v>66</v>
      </c>
      <c r="L1253" t="s">
        <v>66</v>
      </c>
      <c r="M1253" t="s">
        <v>66</v>
      </c>
      <c r="N1253" s="2">
        <v>41284</v>
      </c>
      <c r="O1253" s="2">
        <v>42133</v>
      </c>
      <c r="P1253" t="s">
        <v>24</v>
      </c>
      <c r="Q1253" t="s">
        <v>195</v>
      </c>
      <c r="R1253" s="5" t="str">
        <f t="shared" si="58"/>
        <v>0.09</v>
      </c>
      <c r="S1253" s="6" t="str">
        <f t="shared" si="59"/>
        <v>0.</v>
      </c>
      <c r="T1253">
        <f>ROUND(INT(表1[[#This Row],[合同结束日期]]-表1[[#This Row],[合同起始日期]])/365,1)</f>
        <v>2.2999999999999998</v>
      </c>
    </row>
    <row r="1254" spans="1:20">
      <c r="A1254" s="1">
        <v>42095</v>
      </c>
      <c r="B1254" t="s">
        <v>185</v>
      </c>
      <c r="C1254">
        <f t="shared" si="57"/>
        <v>0</v>
      </c>
      <c r="D1254" t="s">
        <v>216</v>
      </c>
      <c r="E1254" s="4">
        <v>1315383.5999999999</v>
      </c>
      <c r="F1254" s="4">
        <v>67216.10196</v>
      </c>
      <c r="G1254" s="3">
        <v>5.1100000000000007E-2</v>
      </c>
      <c r="H1254" s="7">
        <v>6850.9562499999993</v>
      </c>
      <c r="I1254" s="4">
        <v>350.08386437500002</v>
      </c>
      <c r="J1254">
        <v>192</v>
      </c>
      <c r="K1254" t="s">
        <v>66</v>
      </c>
      <c r="L1254" t="s">
        <v>66</v>
      </c>
      <c r="M1254" t="s">
        <v>66</v>
      </c>
      <c r="N1254" s="2">
        <v>41279</v>
      </c>
      <c r="O1254" s="2">
        <v>42133</v>
      </c>
      <c r="P1254" t="s">
        <v>24</v>
      </c>
      <c r="Q1254" t="s">
        <v>195</v>
      </c>
      <c r="R1254" s="5" t="str">
        <f t="shared" si="58"/>
        <v>0.09</v>
      </c>
      <c r="S1254" s="6" t="str">
        <f t="shared" si="59"/>
        <v>0.</v>
      </c>
      <c r="T1254">
        <f>ROUND(INT(表1[[#This Row],[合同结束日期]]-表1[[#This Row],[合同起始日期]])/365,1)</f>
        <v>2.2999999999999998</v>
      </c>
    </row>
    <row r="1255" spans="1:20">
      <c r="A1255" s="1">
        <v>42095</v>
      </c>
      <c r="B1255" t="s">
        <v>185</v>
      </c>
      <c r="C1255">
        <f t="shared" si="57"/>
        <v>0</v>
      </c>
      <c r="D1255" t="s">
        <v>269</v>
      </c>
      <c r="E1255" s="4">
        <v>1456792.2120000001</v>
      </c>
      <c r="F1255" s="4">
        <v>83765.552190000002</v>
      </c>
      <c r="G1255" s="3">
        <v>5.7500000000000002E-2</v>
      </c>
      <c r="H1255" s="7">
        <v>3866.2213694267516</v>
      </c>
      <c r="I1255" s="4">
        <v>222.30772874203822</v>
      </c>
      <c r="J1255">
        <v>376.8</v>
      </c>
      <c r="K1255" t="s">
        <v>60</v>
      </c>
      <c r="L1255" t="s">
        <v>61</v>
      </c>
      <c r="M1255" t="s">
        <v>234</v>
      </c>
      <c r="N1255" s="2">
        <v>41291</v>
      </c>
      <c r="O1255" s="2">
        <v>44407</v>
      </c>
      <c r="P1255" t="s">
        <v>39</v>
      </c>
      <c r="Q1255">
        <v>0.05</v>
      </c>
      <c r="R1255" s="5">
        <f t="shared" si="58"/>
        <v>0.05</v>
      </c>
      <c r="S1255" s="6" t="str">
        <f t="shared" si="59"/>
        <v/>
      </c>
      <c r="T1255">
        <f>ROUND(INT(表1[[#This Row],[合同结束日期]]-表1[[#This Row],[合同起始日期]])/365,1)</f>
        <v>8.5</v>
      </c>
    </row>
    <row r="1256" spans="1:20">
      <c r="A1256" s="1">
        <v>42095</v>
      </c>
      <c r="B1256" t="s">
        <v>185</v>
      </c>
      <c r="C1256">
        <f t="shared" si="57"/>
        <v>0</v>
      </c>
      <c r="D1256" t="s">
        <v>217</v>
      </c>
      <c r="E1256" s="4">
        <v>198974.4</v>
      </c>
      <c r="F1256" s="4">
        <v>20912.209439999999</v>
      </c>
      <c r="G1256" s="3">
        <v>0.1051</v>
      </c>
      <c r="H1256" s="7">
        <v>2474.8059701492539</v>
      </c>
      <c r="I1256" s="4">
        <v>260.1021074626866</v>
      </c>
      <c r="J1256">
        <v>80.399999999999991</v>
      </c>
      <c r="K1256" t="s">
        <v>76</v>
      </c>
      <c r="L1256" t="s">
        <v>75</v>
      </c>
      <c r="M1256" t="s">
        <v>75</v>
      </c>
      <c r="N1256" s="2">
        <v>41284</v>
      </c>
      <c r="O1256" s="2">
        <v>42499</v>
      </c>
      <c r="P1256" t="s">
        <v>14</v>
      </c>
      <c r="Q1256">
        <v>0</v>
      </c>
      <c r="R1256" s="5">
        <f t="shared" si="58"/>
        <v>0</v>
      </c>
      <c r="S1256" s="6" t="str">
        <f t="shared" si="59"/>
        <v/>
      </c>
      <c r="T1256">
        <f>ROUND(INT(表1[[#This Row],[合同结束日期]]-表1[[#This Row],[合同起始日期]])/365,1)</f>
        <v>3.3</v>
      </c>
    </row>
    <row r="1257" spans="1:20">
      <c r="A1257" s="1">
        <v>42095</v>
      </c>
      <c r="B1257" t="s">
        <v>185</v>
      </c>
      <c r="C1257">
        <f t="shared" si="57"/>
        <v>0</v>
      </c>
      <c r="D1257" t="s">
        <v>218</v>
      </c>
      <c r="E1257" s="4">
        <v>171966</v>
      </c>
      <c r="F1257" s="4">
        <v>20274.791400000002</v>
      </c>
      <c r="G1257" s="3">
        <v>0.1179</v>
      </c>
      <c r="H1257" s="7">
        <v>2204.6923076923076</v>
      </c>
      <c r="I1257" s="4">
        <v>259.93322307692313</v>
      </c>
      <c r="J1257">
        <v>78</v>
      </c>
      <c r="K1257" t="s">
        <v>76</v>
      </c>
      <c r="L1257" t="s">
        <v>75</v>
      </c>
      <c r="M1257" t="s">
        <v>75</v>
      </c>
      <c r="N1257" s="2">
        <v>41287</v>
      </c>
      <c r="O1257" s="2">
        <v>42499</v>
      </c>
      <c r="P1257" t="s">
        <v>14</v>
      </c>
      <c r="Q1257">
        <v>0</v>
      </c>
      <c r="R1257" s="5">
        <f t="shared" si="58"/>
        <v>0</v>
      </c>
      <c r="S1257" s="6" t="str">
        <f t="shared" si="59"/>
        <v/>
      </c>
      <c r="T1257">
        <f>ROUND(INT(表1[[#This Row],[合同结束日期]]-表1[[#This Row],[合同起始日期]])/365,1)</f>
        <v>3.3</v>
      </c>
    </row>
    <row r="1258" spans="1:20">
      <c r="A1258" s="1">
        <v>42095</v>
      </c>
      <c r="B1258" t="s">
        <v>185</v>
      </c>
      <c r="C1258">
        <f t="shared" si="57"/>
        <v>0</v>
      </c>
      <c r="D1258" t="s">
        <v>219</v>
      </c>
      <c r="E1258" s="4">
        <v>326072.39999999997</v>
      </c>
      <c r="F1258" s="4">
        <v>71931.57144</v>
      </c>
      <c r="G1258" s="3">
        <v>0.22060000000000002</v>
      </c>
      <c r="H1258" s="7">
        <v>2426.133928571428</v>
      </c>
      <c r="I1258" s="4">
        <v>535.20514464285714</v>
      </c>
      <c r="J1258">
        <v>134.4</v>
      </c>
      <c r="K1258" t="s">
        <v>60</v>
      </c>
      <c r="L1258" t="s">
        <v>61</v>
      </c>
      <c r="M1258" t="s">
        <v>58</v>
      </c>
      <c r="N1258" s="2">
        <v>41299</v>
      </c>
      <c r="O1258" s="2">
        <v>42499</v>
      </c>
      <c r="P1258" t="s">
        <v>24</v>
      </c>
      <c r="Q1258">
        <v>0.2</v>
      </c>
      <c r="R1258" s="5">
        <f t="shared" si="58"/>
        <v>0.2</v>
      </c>
      <c r="S1258" s="6" t="str">
        <f t="shared" si="59"/>
        <v/>
      </c>
      <c r="T1258">
        <f>ROUND(INT(表1[[#This Row],[合同结束日期]]-表1[[#This Row],[合同起始日期]])/365,1)</f>
        <v>3.3</v>
      </c>
    </row>
    <row r="1259" spans="1:20">
      <c r="A1259" s="1">
        <v>42095</v>
      </c>
      <c r="B1259" t="s">
        <v>185</v>
      </c>
      <c r="C1259">
        <f t="shared" si="57"/>
        <v>0</v>
      </c>
      <c r="D1259" t="s">
        <v>220</v>
      </c>
      <c r="E1259" s="4">
        <v>422973.61200000002</v>
      </c>
      <c r="F1259" s="4">
        <v>42466.550644800001</v>
      </c>
      <c r="G1259" s="3">
        <v>0.1004</v>
      </c>
      <c r="H1259" s="7">
        <v>2447.7639583333339</v>
      </c>
      <c r="I1259" s="4">
        <v>245.7555014166667</v>
      </c>
      <c r="J1259">
        <v>172.79999999999998</v>
      </c>
      <c r="K1259" t="s">
        <v>44</v>
      </c>
      <c r="L1259" t="s">
        <v>46</v>
      </c>
      <c r="M1259" t="s">
        <v>45</v>
      </c>
      <c r="N1259" s="2">
        <v>41333</v>
      </c>
      <c r="O1259" s="2">
        <v>44325</v>
      </c>
      <c r="P1259" t="s">
        <v>24</v>
      </c>
      <c r="Q1259">
        <v>0.08</v>
      </c>
      <c r="R1259" s="5">
        <f t="shared" si="58"/>
        <v>0.08</v>
      </c>
      <c r="S1259" s="6" t="str">
        <f t="shared" si="59"/>
        <v/>
      </c>
      <c r="T1259">
        <f>ROUND(INT(表1[[#This Row],[合同结束日期]]-表1[[#This Row],[合同起始日期]])/365,1)</f>
        <v>8.1999999999999993</v>
      </c>
    </row>
    <row r="1260" spans="1:20">
      <c r="A1260" s="1">
        <v>42095</v>
      </c>
      <c r="B1260" t="s">
        <v>185</v>
      </c>
      <c r="C1260">
        <f t="shared" si="57"/>
        <v>0</v>
      </c>
      <c r="D1260" t="s">
        <v>221</v>
      </c>
      <c r="E1260" s="4">
        <v>823922.4</v>
      </c>
      <c r="F1260" s="4">
        <v>97964.373360000012</v>
      </c>
      <c r="G1260" s="3">
        <v>0.11890000000000001</v>
      </c>
      <c r="H1260" s="7">
        <v>5627.8852459016389</v>
      </c>
      <c r="I1260" s="4">
        <v>669.15555573770496</v>
      </c>
      <c r="J1260">
        <v>146.4</v>
      </c>
      <c r="K1260" t="s">
        <v>44</v>
      </c>
      <c r="L1260" t="s">
        <v>72</v>
      </c>
      <c r="M1260" t="s">
        <v>126</v>
      </c>
      <c r="N1260" s="2">
        <v>41333</v>
      </c>
      <c r="O1260" s="2">
        <v>42499</v>
      </c>
      <c r="P1260" t="s">
        <v>24</v>
      </c>
      <c r="Q1260">
        <v>0.11</v>
      </c>
      <c r="R1260" s="5">
        <f t="shared" si="58"/>
        <v>0.11</v>
      </c>
      <c r="S1260" s="6" t="str">
        <f t="shared" si="59"/>
        <v/>
      </c>
      <c r="T1260">
        <f>ROUND(INT(表1[[#This Row],[合同结束日期]]-表1[[#This Row],[合同起始日期]])/365,1)</f>
        <v>3.2</v>
      </c>
    </row>
    <row r="1261" spans="1:20">
      <c r="A1261" s="1">
        <v>42095</v>
      </c>
      <c r="B1261" t="s">
        <v>185</v>
      </c>
      <c r="C1261">
        <f t="shared" si="57"/>
        <v>0</v>
      </c>
      <c r="D1261" t="s">
        <v>222</v>
      </c>
      <c r="E1261" s="4">
        <v>398756.39999999997</v>
      </c>
      <c r="F1261" s="4">
        <v>45896.861639999996</v>
      </c>
      <c r="G1261" s="3">
        <v>0.11509999999999999</v>
      </c>
      <c r="H1261" s="7">
        <v>1989.8023952095807</v>
      </c>
      <c r="I1261" s="4">
        <v>229.02625568862271</v>
      </c>
      <c r="J1261">
        <v>200.4</v>
      </c>
      <c r="K1261" t="s">
        <v>44</v>
      </c>
      <c r="L1261" t="s">
        <v>72</v>
      </c>
      <c r="M1261" t="s">
        <v>126</v>
      </c>
      <c r="N1261" s="2">
        <v>41263</v>
      </c>
      <c r="O1261" s="2">
        <v>43229</v>
      </c>
      <c r="P1261" t="s">
        <v>24</v>
      </c>
      <c r="Q1261">
        <v>0.09</v>
      </c>
      <c r="R1261" s="5">
        <f t="shared" si="58"/>
        <v>0.09</v>
      </c>
      <c r="S1261" s="6" t="str">
        <f t="shared" si="59"/>
        <v/>
      </c>
      <c r="T1261">
        <f>ROUND(INT(表1[[#This Row],[合同结束日期]]-表1[[#This Row],[合同起始日期]])/365,1)</f>
        <v>5.4</v>
      </c>
    </row>
    <row r="1262" spans="1:20">
      <c r="A1262" s="1">
        <v>42095</v>
      </c>
      <c r="B1262" t="s">
        <v>185</v>
      </c>
      <c r="C1262">
        <f t="shared" si="57"/>
        <v>0</v>
      </c>
      <c r="D1262" t="s">
        <v>223</v>
      </c>
      <c r="E1262" s="4">
        <v>544611.6</v>
      </c>
      <c r="F1262" s="4">
        <v>55713.766679999993</v>
      </c>
      <c r="G1262" s="3">
        <v>0.10229999999999999</v>
      </c>
      <c r="H1262" s="7">
        <v>2246.7475247524753</v>
      </c>
      <c r="I1262" s="4">
        <v>229.84227178217822</v>
      </c>
      <c r="J1262">
        <v>242.39999999999998</v>
      </c>
      <c r="K1262" t="s">
        <v>44</v>
      </c>
      <c r="L1262" t="s">
        <v>72</v>
      </c>
      <c r="M1262" t="s">
        <v>126</v>
      </c>
      <c r="N1262" s="2">
        <v>41331</v>
      </c>
      <c r="O1262" s="2">
        <v>44325</v>
      </c>
      <c r="P1262" t="s">
        <v>24</v>
      </c>
      <c r="Q1262">
        <v>0.08</v>
      </c>
      <c r="R1262" s="5">
        <f t="shared" si="58"/>
        <v>0.08</v>
      </c>
      <c r="S1262" s="6" t="str">
        <f t="shared" si="59"/>
        <v/>
      </c>
      <c r="T1262">
        <f>ROUND(INT(表1[[#This Row],[合同结束日期]]-表1[[#This Row],[合同起始日期]])/365,1)</f>
        <v>8.1999999999999993</v>
      </c>
    </row>
    <row r="1263" spans="1:20">
      <c r="A1263" s="1">
        <v>42095</v>
      </c>
      <c r="B1263" t="s">
        <v>185</v>
      </c>
      <c r="C1263">
        <f t="shared" si="57"/>
        <v>0</v>
      </c>
      <c r="D1263" t="s">
        <v>232</v>
      </c>
      <c r="E1263" s="4">
        <v>407340</v>
      </c>
      <c r="F1263" s="4">
        <v>57498.772000000019</v>
      </c>
      <c r="G1263" s="3">
        <v>0.14115670447292192</v>
      </c>
      <c r="H1263" s="7">
        <v>1095.2826535880226</v>
      </c>
      <c r="I1263" s="4">
        <v>154.60648984684224</v>
      </c>
      <c r="J1263">
        <v>371.904</v>
      </c>
      <c r="K1263" t="s">
        <v>44</v>
      </c>
      <c r="L1263" t="s">
        <v>72</v>
      </c>
      <c r="M1263" t="s">
        <v>126</v>
      </c>
      <c r="N1263" s="2">
        <v>41337</v>
      </c>
      <c r="O1263" s="2">
        <v>46917</v>
      </c>
      <c r="P1263" t="s">
        <v>24</v>
      </c>
      <c r="Q1263">
        <v>0.08</v>
      </c>
      <c r="R1263" s="5">
        <f t="shared" si="58"/>
        <v>0.08</v>
      </c>
      <c r="S1263" s="6" t="str">
        <f t="shared" si="59"/>
        <v/>
      </c>
      <c r="T1263">
        <f>ROUND(INT(表1[[#This Row],[合同结束日期]]-表1[[#This Row],[合同起始日期]])/365,1)</f>
        <v>15.3</v>
      </c>
    </row>
    <row r="1264" spans="1:20">
      <c r="A1264" s="1">
        <v>42095</v>
      </c>
      <c r="B1264" t="s">
        <v>185</v>
      </c>
      <c r="C1264">
        <f t="shared" si="57"/>
        <v>0</v>
      </c>
      <c r="D1264" t="s">
        <v>274</v>
      </c>
      <c r="E1264" s="4">
        <v>188192.4</v>
      </c>
      <c r="F1264" s="4">
        <v>31578.684719999997</v>
      </c>
      <c r="G1264" s="3">
        <v>0.1678</v>
      </c>
      <c r="H1264" s="7">
        <v>1668.372340425532</v>
      </c>
      <c r="I1264" s="4">
        <v>279.95287872340424</v>
      </c>
      <c r="J1264">
        <v>112.8</v>
      </c>
      <c r="K1264" t="s">
        <v>66</v>
      </c>
      <c r="L1264" t="s">
        <v>66</v>
      </c>
      <c r="M1264" t="s">
        <v>66</v>
      </c>
      <c r="N1264" s="2">
        <v>41520</v>
      </c>
      <c r="O1264" s="2">
        <v>42294</v>
      </c>
      <c r="P1264" t="s">
        <v>24</v>
      </c>
      <c r="Q1264" t="s">
        <v>195</v>
      </c>
      <c r="R1264" s="5" t="str">
        <f t="shared" si="58"/>
        <v>0.09</v>
      </c>
      <c r="S1264" s="6" t="str">
        <f t="shared" si="59"/>
        <v>0.</v>
      </c>
      <c r="T1264">
        <f>ROUND(INT(表1[[#This Row],[合同结束日期]]-表1[[#This Row],[合同起始日期]])/365,1)</f>
        <v>2.1</v>
      </c>
    </row>
    <row r="1265" spans="1:20">
      <c r="A1265" s="1">
        <v>42095</v>
      </c>
      <c r="B1265" t="s">
        <v>185</v>
      </c>
      <c r="C1265">
        <f t="shared" si="57"/>
        <v>0</v>
      </c>
      <c r="D1265" t="s">
        <v>254</v>
      </c>
      <c r="E1265" s="4">
        <v>301665.09600000002</v>
      </c>
      <c r="F1265" s="4">
        <v>35837.813404800007</v>
      </c>
      <c r="G1265" s="3">
        <v>0.11880000000000002</v>
      </c>
      <c r="H1265" s="7">
        <v>2663.0040254237288</v>
      </c>
      <c r="I1265" s="4">
        <v>316.36487822033905</v>
      </c>
      <c r="J1265">
        <v>113.28</v>
      </c>
      <c r="K1265" t="s">
        <v>44</v>
      </c>
      <c r="L1265" t="s">
        <v>46</v>
      </c>
      <c r="M1265" t="s">
        <v>45</v>
      </c>
      <c r="N1265" s="2">
        <v>41443</v>
      </c>
      <c r="O1265" s="2">
        <v>43298</v>
      </c>
      <c r="P1265" t="s">
        <v>24</v>
      </c>
      <c r="Q1265">
        <v>0.1</v>
      </c>
      <c r="R1265" s="5">
        <f t="shared" si="58"/>
        <v>0.1</v>
      </c>
      <c r="S1265" s="6" t="str">
        <f t="shared" si="59"/>
        <v/>
      </c>
      <c r="T1265">
        <f>ROUND(INT(表1[[#This Row],[合同结束日期]]-表1[[#This Row],[合同起始日期]])/365,1)</f>
        <v>5.0999999999999996</v>
      </c>
    </row>
    <row r="1266" spans="1:20">
      <c r="A1266" s="1">
        <v>42095</v>
      </c>
      <c r="B1266" t="s">
        <v>185</v>
      </c>
      <c r="C1266">
        <f t="shared" si="57"/>
        <v>0</v>
      </c>
      <c r="D1266" t="s">
        <v>283</v>
      </c>
      <c r="E1266" s="4">
        <v>82568.399999999994</v>
      </c>
      <c r="F1266" s="4">
        <v>10519.21416</v>
      </c>
      <c r="G1266" s="3">
        <v>0.12740000000000001</v>
      </c>
      <c r="H1266" s="7">
        <v>2866.9583333333335</v>
      </c>
      <c r="I1266" s="4">
        <v>365.25049166666668</v>
      </c>
      <c r="J1266">
        <v>28.799999999999997</v>
      </c>
      <c r="K1266" t="s">
        <v>44</v>
      </c>
      <c r="L1266" t="s">
        <v>46</v>
      </c>
      <c r="M1266" t="s">
        <v>45</v>
      </c>
      <c r="N1266" s="2">
        <v>41545</v>
      </c>
      <c r="O1266" s="2">
        <v>42274</v>
      </c>
      <c r="P1266" t="s">
        <v>24</v>
      </c>
      <c r="Q1266">
        <v>0.11</v>
      </c>
      <c r="R1266" s="5">
        <f t="shared" si="58"/>
        <v>0.11</v>
      </c>
      <c r="S1266" s="6" t="str">
        <f t="shared" si="59"/>
        <v/>
      </c>
      <c r="T1266">
        <f>ROUND(INT(表1[[#This Row],[合同结束日期]]-表1[[#This Row],[合同起始日期]])/365,1)</f>
        <v>2</v>
      </c>
    </row>
    <row r="1267" spans="1:20">
      <c r="A1267" s="1">
        <v>42095</v>
      </c>
      <c r="B1267" t="s">
        <v>185</v>
      </c>
      <c r="C1267">
        <f t="shared" ref="C1267:C1329" si="60">IF($B1267="负一层",-1,IF($B1267="负一夹层",0,IF($B1267="一层",1,IF($B1267="二层",2,IF($B1267="三层",3,IF($B1267="四层",4))))))</f>
        <v>0</v>
      </c>
      <c r="D1267" t="s">
        <v>294</v>
      </c>
      <c r="E1267" s="4">
        <v>58406.400000000001</v>
      </c>
      <c r="F1267" s="4">
        <v>14998.763519999997</v>
      </c>
      <c r="G1267" s="3">
        <v>0.25679999999999992</v>
      </c>
      <c r="H1267" s="7">
        <v>1216.8</v>
      </c>
      <c r="I1267" s="4">
        <v>312.47423999999995</v>
      </c>
      <c r="J1267">
        <v>48</v>
      </c>
      <c r="K1267" t="s">
        <v>44</v>
      </c>
      <c r="L1267" t="s">
        <v>46</v>
      </c>
      <c r="M1267" t="s">
        <v>45</v>
      </c>
      <c r="N1267" s="2">
        <v>41549</v>
      </c>
      <c r="O1267" s="2">
        <v>42278</v>
      </c>
      <c r="P1267" t="s">
        <v>14</v>
      </c>
      <c r="Q1267">
        <v>0</v>
      </c>
      <c r="R1267" s="5">
        <f t="shared" ref="R1267:R1329" si="61">IF(ISERROR(FIND(",",$Q1267)),$Q1267,LEFT($Q1267,FIND(",",$Q1267)-1))</f>
        <v>0</v>
      </c>
      <c r="S1267" s="6" t="str">
        <f t="shared" si="59"/>
        <v/>
      </c>
      <c r="T1267">
        <f>ROUND(INT(表1[[#This Row],[合同结束日期]]-表1[[#This Row],[合同起始日期]])/365,1)</f>
        <v>2</v>
      </c>
    </row>
    <row r="1268" spans="1:20">
      <c r="A1268" s="1">
        <v>42095</v>
      </c>
      <c r="B1268" t="s">
        <v>185</v>
      </c>
      <c r="C1268">
        <f t="shared" si="60"/>
        <v>0</v>
      </c>
      <c r="D1268" t="s">
        <v>255</v>
      </c>
      <c r="E1268" s="4">
        <v>97976.4</v>
      </c>
      <c r="F1268" s="4">
        <v>14774.841119999999</v>
      </c>
      <c r="G1268" s="3">
        <v>0.15079999999999999</v>
      </c>
      <c r="H1268" s="7">
        <v>2401.3823529411766</v>
      </c>
      <c r="I1268" s="4">
        <v>362.1284588235294</v>
      </c>
      <c r="J1268">
        <v>40.799999999999997</v>
      </c>
      <c r="K1268" t="s">
        <v>44</v>
      </c>
      <c r="L1268" t="s">
        <v>46</v>
      </c>
      <c r="M1268" t="s">
        <v>187</v>
      </c>
      <c r="N1268" s="2">
        <v>41456</v>
      </c>
      <c r="O1268" s="2">
        <v>42190</v>
      </c>
      <c r="P1268" t="s">
        <v>24</v>
      </c>
      <c r="Q1268">
        <v>0.13</v>
      </c>
      <c r="R1268" s="5">
        <f t="shared" si="61"/>
        <v>0.13</v>
      </c>
      <c r="S1268" s="6" t="str">
        <f t="shared" ref="S1268:S1330" si="62">IF(ISERROR(FIND(",",$Q1268)),"",RIGHT($Q1268,LEN($Q1268)-FIND(",",$Q1268)))</f>
        <v/>
      </c>
      <c r="T1268">
        <f>ROUND(INT(表1[[#This Row],[合同结束日期]]-表1[[#This Row],[合同起始日期]])/365,1)</f>
        <v>2</v>
      </c>
    </row>
    <row r="1269" spans="1:20">
      <c r="A1269" s="1">
        <v>42095</v>
      </c>
      <c r="B1269" t="s">
        <v>185</v>
      </c>
      <c r="C1269">
        <f t="shared" si="60"/>
        <v>0</v>
      </c>
      <c r="D1269" t="s">
        <v>382</v>
      </c>
      <c r="E1269" s="4">
        <v>11211</v>
      </c>
      <c r="F1269" s="4">
        <v>2880.1059</v>
      </c>
      <c r="G1269" s="3">
        <v>0.25690000000000002</v>
      </c>
      <c r="H1269" s="7">
        <v>778.54166666666674</v>
      </c>
      <c r="I1269" s="4">
        <v>200.00735416666669</v>
      </c>
      <c r="J1269">
        <v>14.399999999999999</v>
      </c>
      <c r="K1269" t="s">
        <v>60</v>
      </c>
      <c r="L1269" t="s">
        <v>107</v>
      </c>
      <c r="M1269" t="s">
        <v>212</v>
      </c>
      <c r="N1269" s="2">
        <v>42113</v>
      </c>
      <c r="O1269" s="2">
        <v>42478</v>
      </c>
      <c r="P1269" t="s">
        <v>24</v>
      </c>
      <c r="Q1269">
        <v>0.13</v>
      </c>
      <c r="R1269" s="5">
        <f t="shared" si="61"/>
        <v>0.13</v>
      </c>
      <c r="S1269" s="6" t="str">
        <f t="shared" si="62"/>
        <v/>
      </c>
      <c r="T1269">
        <f>ROUND(INT(表1[[#This Row],[合同结束日期]]-表1[[#This Row],[合同起始日期]])/365,1)</f>
        <v>1</v>
      </c>
    </row>
    <row r="1270" spans="1:20">
      <c r="A1270" s="1">
        <v>42095</v>
      </c>
      <c r="B1270" t="s">
        <v>185</v>
      </c>
      <c r="C1270">
        <f t="shared" si="60"/>
        <v>0</v>
      </c>
      <c r="D1270" t="s">
        <v>273</v>
      </c>
      <c r="E1270" s="4">
        <v>205698</v>
      </c>
      <c r="F1270" s="4">
        <v>18512.819999999996</v>
      </c>
      <c r="G1270" s="3">
        <v>8.9999999999999983E-2</v>
      </c>
      <c r="H1270" s="7">
        <v>2448.7857142857142</v>
      </c>
      <c r="I1270" s="4">
        <v>220.39071428571424</v>
      </c>
      <c r="J1270">
        <v>84</v>
      </c>
      <c r="K1270" t="s">
        <v>44</v>
      </c>
      <c r="L1270" t="s">
        <v>46</v>
      </c>
      <c r="M1270" t="s">
        <v>187</v>
      </c>
      <c r="N1270" s="2">
        <v>41502</v>
      </c>
      <c r="O1270" s="2">
        <v>42597</v>
      </c>
      <c r="P1270" t="s">
        <v>18</v>
      </c>
      <c r="Q1270">
        <v>0.09</v>
      </c>
      <c r="R1270" s="5">
        <f t="shared" si="61"/>
        <v>0.09</v>
      </c>
      <c r="S1270" s="6" t="str">
        <f t="shared" si="62"/>
        <v/>
      </c>
      <c r="T1270">
        <f>ROUND(INT(表1[[#This Row],[合同结束日期]]-表1[[#This Row],[合同起始日期]])/365,1)</f>
        <v>3</v>
      </c>
    </row>
    <row r="1271" spans="1:20">
      <c r="A1271" s="1">
        <v>42095</v>
      </c>
      <c r="B1271" t="s">
        <v>185</v>
      </c>
      <c r="C1271">
        <f t="shared" si="60"/>
        <v>0</v>
      </c>
      <c r="D1271" t="s">
        <v>355</v>
      </c>
      <c r="E1271" s="4">
        <v>37550.400000000001</v>
      </c>
      <c r="F1271" s="4">
        <v>10799.49504</v>
      </c>
      <c r="G1271" s="3">
        <v>0.28759999999999997</v>
      </c>
      <c r="H1271" s="7">
        <v>1203.5384615384617</v>
      </c>
      <c r="I1271" s="4">
        <v>346.13766153846154</v>
      </c>
      <c r="J1271">
        <v>31.2</v>
      </c>
      <c r="K1271" t="s">
        <v>76</v>
      </c>
      <c r="L1271" t="s">
        <v>276</v>
      </c>
      <c r="M1271" t="s">
        <v>276</v>
      </c>
      <c r="N1271" s="2">
        <v>41858</v>
      </c>
      <c r="O1271" s="2">
        <v>42222</v>
      </c>
      <c r="P1271" t="s">
        <v>24</v>
      </c>
      <c r="Q1271">
        <v>0.13</v>
      </c>
      <c r="R1271" s="5">
        <f t="shared" si="61"/>
        <v>0.13</v>
      </c>
      <c r="S1271" s="6" t="str">
        <f t="shared" si="62"/>
        <v/>
      </c>
      <c r="T1271">
        <f>ROUND(INT(表1[[#This Row],[合同结束日期]]-表1[[#This Row],[合同起始日期]])/365,1)</f>
        <v>1</v>
      </c>
    </row>
    <row r="1272" spans="1:20">
      <c r="A1272" s="1">
        <v>42095</v>
      </c>
      <c r="B1272" t="s">
        <v>185</v>
      </c>
      <c r="C1272">
        <f t="shared" si="60"/>
        <v>0</v>
      </c>
      <c r="D1272" t="s">
        <v>369</v>
      </c>
      <c r="E1272" s="4">
        <v>40710</v>
      </c>
      <c r="F1272" s="4">
        <v>7201.5990000000002</v>
      </c>
      <c r="G1272" s="3">
        <v>0.1769</v>
      </c>
      <c r="H1272" s="7">
        <v>2827.0833333333335</v>
      </c>
      <c r="I1272" s="4">
        <v>500.11104166666672</v>
      </c>
      <c r="J1272">
        <v>14.399999999999999</v>
      </c>
      <c r="K1272" t="s">
        <v>76</v>
      </c>
      <c r="L1272" t="s">
        <v>276</v>
      </c>
      <c r="M1272" t="s">
        <v>276</v>
      </c>
      <c r="N1272" s="2">
        <v>42030</v>
      </c>
      <c r="O1272" s="2">
        <v>42394</v>
      </c>
      <c r="P1272" t="s">
        <v>24</v>
      </c>
      <c r="Q1272">
        <v>0.15</v>
      </c>
      <c r="R1272" s="5">
        <f t="shared" si="61"/>
        <v>0.15</v>
      </c>
      <c r="S1272" s="6" t="str">
        <f t="shared" si="62"/>
        <v/>
      </c>
      <c r="T1272">
        <f>ROUND(INT(表1[[#This Row],[合同结束日期]]-表1[[#This Row],[合同起始日期]])/365,1)</f>
        <v>1</v>
      </c>
    </row>
    <row r="1273" spans="1:20">
      <c r="A1273" s="1">
        <v>42095</v>
      </c>
      <c r="B1273" t="s">
        <v>185</v>
      </c>
      <c r="C1273">
        <f t="shared" si="60"/>
        <v>0</v>
      </c>
      <c r="D1273" t="s">
        <v>349</v>
      </c>
      <c r="E1273" s="4">
        <v>38953.199999999997</v>
      </c>
      <c r="F1273" s="4">
        <v>7198.5513600000004</v>
      </c>
      <c r="G1273" s="3">
        <v>0.18480000000000002</v>
      </c>
      <c r="H1273" s="7">
        <v>2705.0833333333335</v>
      </c>
      <c r="I1273" s="4">
        <v>499.89940000000007</v>
      </c>
      <c r="J1273">
        <v>14.399999999999999</v>
      </c>
      <c r="K1273" t="s">
        <v>76</v>
      </c>
      <c r="L1273" t="s">
        <v>276</v>
      </c>
      <c r="M1273" t="s">
        <v>276</v>
      </c>
      <c r="N1273" s="2">
        <v>41907</v>
      </c>
      <c r="O1273" s="2">
        <v>42271</v>
      </c>
      <c r="P1273" t="s">
        <v>24</v>
      </c>
      <c r="Q1273">
        <v>0.15</v>
      </c>
      <c r="R1273" s="5">
        <f t="shared" si="61"/>
        <v>0.15</v>
      </c>
      <c r="S1273" s="6" t="str">
        <f t="shared" si="62"/>
        <v/>
      </c>
      <c r="T1273">
        <f>ROUND(INT(表1[[#This Row],[合同结束日期]]-表1[[#This Row],[合同起始日期]])/365,1)</f>
        <v>1</v>
      </c>
    </row>
    <row r="1274" spans="1:20">
      <c r="A1274" s="1">
        <v>42095</v>
      </c>
      <c r="B1274" t="s">
        <v>185</v>
      </c>
      <c r="C1274">
        <f t="shared" si="60"/>
        <v>0</v>
      </c>
      <c r="D1274" t="s">
        <v>284</v>
      </c>
      <c r="E1274" s="4">
        <v>35500.799999999996</v>
      </c>
      <c r="F1274" s="4">
        <v>6599.59872</v>
      </c>
      <c r="G1274" s="3">
        <v>0.18590000000000001</v>
      </c>
      <c r="H1274" s="7">
        <v>1972.2666666666664</v>
      </c>
      <c r="I1274" s="4">
        <v>366.64437333333331</v>
      </c>
      <c r="J1274">
        <v>18</v>
      </c>
      <c r="K1274" t="s">
        <v>76</v>
      </c>
      <c r="L1274" t="s">
        <v>276</v>
      </c>
      <c r="M1274" t="s">
        <v>276</v>
      </c>
      <c r="N1274" s="2">
        <v>41516</v>
      </c>
      <c r="O1274" s="2">
        <v>42245</v>
      </c>
      <c r="P1274" t="s">
        <v>24</v>
      </c>
      <c r="Q1274">
        <v>0</v>
      </c>
      <c r="R1274" s="5">
        <f t="shared" si="61"/>
        <v>0</v>
      </c>
      <c r="S1274" s="6" t="str">
        <f t="shared" si="62"/>
        <v/>
      </c>
      <c r="T1274">
        <f>ROUND(INT(表1[[#This Row],[合同结束日期]]-表1[[#This Row],[合同起始日期]])/365,1)</f>
        <v>2</v>
      </c>
    </row>
    <row r="1275" spans="1:20">
      <c r="A1275" s="1">
        <v>42095</v>
      </c>
      <c r="B1275" t="s">
        <v>185</v>
      </c>
      <c r="C1275">
        <f t="shared" si="60"/>
        <v>0</v>
      </c>
      <c r="D1275" t="s">
        <v>365</v>
      </c>
      <c r="E1275" s="4">
        <v>180218.52</v>
      </c>
      <c r="F1275" s="4">
        <v>29429.684316000006</v>
      </c>
      <c r="G1275" s="3">
        <v>0.16330000000000006</v>
      </c>
      <c r="H1275" s="7">
        <v>12515.175000000001</v>
      </c>
      <c r="I1275" s="4">
        <v>2043.7280775000006</v>
      </c>
      <c r="J1275">
        <v>14.399999999999999</v>
      </c>
      <c r="K1275" t="s">
        <v>11</v>
      </c>
      <c r="L1275" t="s">
        <v>12</v>
      </c>
      <c r="M1275" t="s">
        <v>53</v>
      </c>
      <c r="N1275" s="2">
        <v>41996</v>
      </c>
      <c r="O1275" s="2">
        <v>42360</v>
      </c>
      <c r="P1275" t="s">
        <v>24</v>
      </c>
      <c r="Q1275">
        <v>0.16</v>
      </c>
      <c r="R1275" s="5">
        <f t="shared" si="61"/>
        <v>0.16</v>
      </c>
      <c r="S1275" s="6" t="str">
        <f t="shared" si="62"/>
        <v/>
      </c>
      <c r="T1275">
        <f>ROUND(INT(表1[[#This Row],[合同结束日期]]-表1[[#This Row],[合同起始日期]])/365,1)</f>
        <v>1</v>
      </c>
    </row>
    <row r="1276" spans="1:20">
      <c r="A1276" s="1">
        <v>42095</v>
      </c>
      <c r="B1276" t="s">
        <v>185</v>
      </c>
      <c r="C1276">
        <f t="shared" si="60"/>
        <v>0</v>
      </c>
      <c r="D1276" t="s">
        <v>350</v>
      </c>
      <c r="E1276" s="4">
        <v>51148.799999999996</v>
      </c>
      <c r="F1276" s="4">
        <v>8270.7609600000014</v>
      </c>
      <c r="G1276" s="3">
        <v>0.16170000000000004</v>
      </c>
      <c r="H1276" s="7">
        <v>3552</v>
      </c>
      <c r="I1276" s="4">
        <v>574.35840000000019</v>
      </c>
      <c r="J1276">
        <v>14.399999999999999</v>
      </c>
      <c r="K1276" t="s">
        <v>76</v>
      </c>
      <c r="L1276" t="s">
        <v>276</v>
      </c>
      <c r="M1276" t="s">
        <v>276</v>
      </c>
      <c r="N1276" s="2">
        <v>41888</v>
      </c>
      <c r="O1276" s="2">
        <v>42252</v>
      </c>
      <c r="P1276" t="s">
        <v>24</v>
      </c>
      <c r="Q1276">
        <v>0.15</v>
      </c>
      <c r="R1276" s="5">
        <f t="shared" si="61"/>
        <v>0.15</v>
      </c>
      <c r="S1276" s="6" t="str">
        <f t="shared" si="62"/>
        <v/>
      </c>
      <c r="T1276">
        <f>ROUND(INT(表1[[#This Row],[合同结束日期]]-表1[[#This Row],[合同起始日期]])/365,1)</f>
        <v>1</v>
      </c>
    </row>
    <row r="1277" spans="1:20">
      <c r="A1277" s="1">
        <v>42095</v>
      </c>
      <c r="B1277" t="s">
        <v>185</v>
      </c>
      <c r="C1277">
        <f t="shared" si="60"/>
        <v>0</v>
      </c>
      <c r="D1277" t="s">
        <v>307</v>
      </c>
      <c r="E1277" s="4">
        <v>53922</v>
      </c>
      <c r="F1277" s="4">
        <v>16802.0952</v>
      </c>
      <c r="G1277" s="3">
        <v>0.31159999999999999</v>
      </c>
      <c r="H1277" s="7">
        <v>1248.1944444444446</v>
      </c>
      <c r="I1277" s="4">
        <v>388.9373888888889</v>
      </c>
      <c r="J1277">
        <v>43.199999999999996</v>
      </c>
      <c r="K1277" t="s">
        <v>66</v>
      </c>
      <c r="L1277" t="s">
        <v>66</v>
      </c>
      <c r="M1277" t="s">
        <v>66</v>
      </c>
      <c r="N1277" s="2">
        <v>41635</v>
      </c>
      <c r="O1277" s="2">
        <v>42364</v>
      </c>
      <c r="P1277" t="s">
        <v>24</v>
      </c>
      <c r="Q1277" t="s">
        <v>195</v>
      </c>
      <c r="R1277" s="5" t="str">
        <f t="shared" si="61"/>
        <v>0.09</v>
      </c>
      <c r="S1277" s="6" t="str">
        <f t="shared" si="62"/>
        <v>0.</v>
      </c>
      <c r="T1277">
        <f>ROUND(INT(表1[[#This Row],[合同结束日期]]-表1[[#This Row],[合同起始日期]])/365,1)</f>
        <v>2</v>
      </c>
    </row>
    <row r="1278" spans="1:20">
      <c r="A1278" s="1">
        <v>42095</v>
      </c>
      <c r="B1278" t="s">
        <v>185</v>
      </c>
      <c r="C1278">
        <f t="shared" si="60"/>
        <v>0</v>
      </c>
      <c r="D1278" t="s">
        <v>314</v>
      </c>
      <c r="E1278" s="4">
        <v>42068.04</v>
      </c>
      <c r="F1278" s="4">
        <v>7202.0484480000014</v>
      </c>
      <c r="G1278" s="3">
        <v>0.17120000000000002</v>
      </c>
      <c r="H1278" s="7">
        <v>2337.1133333333332</v>
      </c>
      <c r="I1278" s="4">
        <v>400.11380266666674</v>
      </c>
      <c r="J1278">
        <v>18</v>
      </c>
      <c r="K1278" t="s">
        <v>76</v>
      </c>
      <c r="L1278" t="s">
        <v>276</v>
      </c>
      <c r="M1278" t="s">
        <v>276</v>
      </c>
      <c r="N1278" s="2">
        <v>41727</v>
      </c>
      <c r="O1278" s="2">
        <v>42457</v>
      </c>
      <c r="P1278" t="s">
        <v>24</v>
      </c>
      <c r="Q1278">
        <v>0.1</v>
      </c>
      <c r="R1278" s="5">
        <f t="shared" si="61"/>
        <v>0.1</v>
      </c>
      <c r="S1278" s="6" t="str">
        <f t="shared" si="62"/>
        <v/>
      </c>
      <c r="T1278">
        <f>ROUND(INT(表1[[#This Row],[合同结束日期]]-表1[[#This Row],[合同起始日期]])/365,1)</f>
        <v>2</v>
      </c>
    </row>
    <row r="1279" spans="1:20">
      <c r="A1279" s="1">
        <v>42095</v>
      </c>
      <c r="B1279" t="s">
        <v>185</v>
      </c>
      <c r="C1279">
        <f t="shared" si="60"/>
        <v>0</v>
      </c>
      <c r="D1279" t="s">
        <v>343</v>
      </c>
      <c r="E1279" s="4">
        <v>25250.399999999998</v>
      </c>
      <c r="F1279" s="4">
        <v>5999.4950399999998</v>
      </c>
      <c r="G1279" s="3">
        <v>0.23760000000000001</v>
      </c>
      <c r="H1279" s="7">
        <v>2630.25</v>
      </c>
      <c r="I1279" s="4">
        <v>624.94740000000002</v>
      </c>
      <c r="J1279">
        <v>9.6</v>
      </c>
      <c r="K1279" t="s">
        <v>76</v>
      </c>
      <c r="L1279" t="s">
        <v>276</v>
      </c>
      <c r="M1279" t="s">
        <v>276</v>
      </c>
      <c r="N1279" s="2">
        <v>41876</v>
      </c>
      <c r="O1279" s="2">
        <v>42240</v>
      </c>
      <c r="P1279" t="s">
        <v>24</v>
      </c>
      <c r="Q1279">
        <v>0.16</v>
      </c>
      <c r="R1279" s="5">
        <f t="shared" si="61"/>
        <v>0.16</v>
      </c>
      <c r="S1279" s="6" t="str">
        <f t="shared" si="62"/>
        <v/>
      </c>
      <c r="T1279">
        <f>ROUND(INT(表1[[#This Row],[合同结束日期]]-表1[[#This Row],[合同起始日期]])/365,1)</f>
        <v>1</v>
      </c>
    </row>
    <row r="1280" spans="1:20">
      <c r="A1280" s="1">
        <v>42095</v>
      </c>
      <c r="B1280" t="s">
        <v>185</v>
      </c>
      <c r="C1280">
        <f t="shared" si="60"/>
        <v>0</v>
      </c>
      <c r="D1280" t="s">
        <v>287</v>
      </c>
      <c r="E1280" s="4">
        <v>15526.8</v>
      </c>
      <c r="F1280" s="4">
        <v>6600.4426799999992</v>
      </c>
      <c r="G1280" s="3">
        <v>0.42509999999999998</v>
      </c>
      <c r="H1280" s="7">
        <v>862.59999999999991</v>
      </c>
      <c r="I1280" s="4">
        <v>366.69125999999994</v>
      </c>
      <c r="J1280">
        <v>18</v>
      </c>
      <c r="K1280" t="s">
        <v>11</v>
      </c>
      <c r="L1280" t="s">
        <v>12</v>
      </c>
      <c r="M1280" t="s">
        <v>288</v>
      </c>
      <c r="N1280" s="2">
        <v>41522</v>
      </c>
      <c r="O1280" s="2">
        <v>42251</v>
      </c>
      <c r="P1280" t="s">
        <v>24</v>
      </c>
      <c r="Q1280">
        <v>0.16</v>
      </c>
      <c r="R1280" s="5">
        <f t="shared" si="61"/>
        <v>0.16</v>
      </c>
      <c r="S1280" s="6" t="str">
        <f t="shared" si="62"/>
        <v/>
      </c>
      <c r="T1280">
        <f>ROUND(INT(表1[[#This Row],[合同结束日期]]-表1[[#This Row],[合同起始日期]])/365,1)</f>
        <v>2</v>
      </c>
    </row>
    <row r="1281" spans="1:20">
      <c r="A1281" s="1">
        <v>42095</v>
      </c>
      <c r="B1281" t="s">
        <v>185</v>
      </c>
      <c r="C1281">
        <f t="shared" si="60"/>
        <v>0</v>
      </c>
      <c r="D1281" t="s">
        <v>334</v>
      </c>
      <c r="E1281" s="4">
        <v>8138.4</v>
      </c>
      <c r="F1281" s="4">
        <v>5399.8283999999994</v>
      </c>
      <c r="G1281" s="3">
        <v>0.66349999999999998</v>
      </c>
      <c r="H1281" s="7">
        <v>678.19999999999993</v>
      </c>
      <c r="I1281" s="4">
        <v>449.98569999999995</v>
      </c>
      <c r="J1281">
        <v>12</v>
      </c>
      <c r="K1281" t="s">
        <v>60</v>
      </c>
      <c r="L1281" t="s">
        <v>61</v>
      </c>
      <c r="M1281" t="s">
        <v>197</v>
      </c>
      <c r="N1281" s="2">
        <v>41810</v>
      </c>
      <c r="O1281" s="2">
        <v>42174</v>
      </c>
      <c r="P1281" t="s">
        <v>24</v>
      </c>
      <c r="Q1281">
        <v>0.18</v>
      </c>
      <c r="R1281" s="5">
        <f t="shared" si="61"/>
        <v>0.18</v>
      </c>
      <c r="S1281" s="6" t="str">
        <f t="shared" si="62"/>
        <v/>
      </c>
      <c r="T1281">
        <f>ROUND(INT(表1[[#This Row],[合同结束日期]]-表1[[#This Row],[合同起始日期]])/365,1)</f>
        <v>1</v>
      </c>
    </row>
    <row r="1282" spans="1:20">
      <c r="A1282" s="1">
        <v>42095</v>
      </c>
      <c r="B1282" t="s">
        <v>185</v>
      </c>
      <c r="C1282">
        <f t="shared" si="60"/>
        <v>0</v>
      </c>
      <c r="D1282" t="s">
        <v>344</v>
      </c>
      <c r="E1282" s="4">
        <v>53004</v>
      </c>
      <c r="F1282" s="4">
        <v>8549.5452000000005</v>
      </c>
      <c r="G1282" s="3">
        <v>0.1613</v>
      </c>
      <c r="H1282" s="7">
        <v>5521.25</v>
      </c>
      <c r="I1282" s="4">
        <v>890.57762500000013</v>
      </c>
      <c r="J1282">
        <v>9.6</v>
      </c>
      <c r="K1282" t="s">
        <v>44</v>
      </c>
      <c r="L1282" t="s">
        <v>46</v>
      </c>
      <c r="M1282" t="s">
        <v>187</v>
      </c>
      <c r="N1282" s="2">
        <v>41864</v>
      </c>
      <c r="O1282" s="2">
        <v>42228</v>
      </c>
      <c r="P1282" t="s">
        <v>24</v>
      </c>
      <c r="Q1282">
        <v>0.15</v>
      </c>
      <c r="R1282" s="5">
        <f t="shared" si="61"/>
        <v>0.15</v>
      </c>
      <c r="S1282" s="6" t="str">
        <f t="shared" si="62"/>
        <v/>
      </c>
      <c r="T1282">
        <f>ROUND(INT(表1[[#This Row],[合同结束日期]]-表1[[#This Row],[合同起始日期]])/365,1)</f>
        <v>1</v>
      </c>
    </row>
    <row r="1283" spans="1:20">
      <c r="A1283" s="1">
        <v>42125</v>
      </c>
      <c r="B1283" t="s">
        <v>185</v>
      </c>
      <c r="C1283">
        <f t="shared" si="60"/>
        <v>0</v>
      </c>
      <c r="D1283" t="s">
        <v>186</v>
      </c>
      <c r="E1283" s="4">
        <v>272737.2</v>
      </c>
      <c r="F1283" s="4">
        <v>42219.718560000001</v>
      </c>
      <c r="G1283" s="3">
        <v>0.15479999999999999</v>
      </c>
      <c r="H1283" s="7">
        <v>9091.24</v>
      </c>
      <c r="I1283" s="4">
        <v>1407.323952</v>
      </c>
      <c r="J1283">
        <v>30</v>
      </c>
      <c r="K1283" t="s">
        <v>44</v>
      </c>
      <c r="L1283" t="s">
        <v>46</v>
      </c>
      <c r="M1283" t="s">
        <v>187</v>
      </c>
      <c r="N1283" s="2">
        <v>41327</v>
      </c>
      <c r="O1283" s="2">
        <v>42133</v>
      </c>
      <c r="P1283" t="s">
        <v>24</v>
      </c>
      <c r="Q1283" t="s">
        <v>25</v>
      </c>
      <c r="R1283" s="5" t="str">
        <f t="shared" si="61"/>
        <v>0.15</v>
      </c>
      <c r="S1283" s="6" t="str">
        <f t="shared" si="62"/>
        <v/>
      </c>
      <c r="T1283">
        <f>ROUND(INT(表1[[#This Row],[合同结束日期]]-表1[[#This Row],[合同起始日期]])/365,1)</f>
        <v>2.2000000000000002</v>
      </c>
    </row>
    <row r="1284" spans="1:20">
      <c r="A1284" s="1">
        <v>42125</v>
      </c>
      <c r="B1284" t="s">
        <v>185</v>
      </c>
      <c r="C1284">
        <f t="shared" si="60"/>
        <v>0</v>
      </c>
      <c r="D1284" t="s">
        <v>188</v>
      </c>
      <c r="E1284" s="4">
        <v>83464.2</v>
      </c>
      <c r="F1284" s="4">
        <v>13946.867819999999</v>
      </c>
      <c r="G1284" s="3">
        <v>0.1671</v>
      </c>
      <c r="H1284" s="7">
        <v>1363.7941176470588</v>
      </c>
      <c r="I1284" s="4">
        <v>227.88999705882352</v>
      </c>
      <c r="J1284">
        <v>61.199999999999996</v>
      </c>
      <c r="K1284" t="s">
        <v>44</v>
      </c>
      <c r="L1284" t="s">
        <v>46</v>
      </c>
      <c r="M1284" t="s">
        <v>187</v>
      </c>
      <c r="N1284" s="2">
        <v>41337</v>
      </c>
      <c r="O1284" s="2">
        <v>42499</v>
      </c>
      <c r="P1284" t="s">
        <v>24</v>
      </c>
      <c r="Q1284" t="s">
        <v>392</v>
      </c>
      <c r="R1284" s="5" t="str">
        <f t="shared" si="61"/>
        <v>0.12</v>
      </c>
      <c r="S1284" s="6" t="str">
        <f t="shared" si="62"/>
        <v>0.13</v>
      </c>
      <c r="T1284">
        <f>ROUND(INT(表1[[#This Row],[合同结束日期]]-表1[[#This Row],[合同起始日期]])/365,1)</f>
        <v>3.2</v>
      </c>
    </row>
    <row r="1285" spans="1:20">
      <c r="A1285" s="1">
        <v>42125</v>
      </c>
      <c r="B1285" t="s">
        <v>185</v>
      </c>
      <c r="C1285">
        <f t="shared" si="60"/>
        <v>0</v>
      </c>
      <c r="D1285" t="s">
        <v>189</v>
      </c>
      <c r="E1285" s="4">
        <v>140092.79999999999</v>
      </c>
      <c r="F1285" s="4">
        <v>23507.571840000001</v>
      </c>
      <c r="G1285" s="3">
        <v>0.1678</v>
      </c>
      <c r="H1285" s="7">
        <v>1621.4444444444446</v>
      </c>
      <c r="I1285" s="4">
        <v>272.0783777777778</v>
      </c>
      <c r="J1285">
        <v>86.399999999999991</v>
      </c>
      <c r="K1285" t="s">
        <v>44</v>
      </c>
      <c r="L1285" t="s">
        <v>46</v>
      </c>
      <c r="M1285" t="s">
        <v>187</v>
      </c>
      <c r="N1285" s="2">
        <v>41298</v>
      </c>
      <c r="O1285" s="2">
        <v>42499</v>
      </c>
      <c r="P1285" t="s">
        <v>24</v>
      </c>
      <c r="Q1285" t="s">
        <v>387</v>
      </c>
      <c r="R1285" s="5" t="str">
        <f t="shared" si="61"/>
        <v>0.13</v>
      </c>
      <c r="S1285" s="6" t="str">
        <f t="shared" si="62"/>
        <v>0.14</v>
      </c>
      <c r="T1285">
        <f>ROUND(INT(表1[[#This Row],[合同结束日期]]-表1[[#This Row],[合同起始日期]])/365,1)</f>
        <v>3.3</v>
      </c>
    </row>
    <row r="1286" spans="1:20">
      <c r="A1286" s="1">
        <v>42125</v>
      </c>
      <c r="B1286" t="s">
        <v>185</v>
      </c>
      <c r="C1286">
        <f t="shared" si="60"/>
        <v>0</v>
      </c>
      <c r="D1286" t="s">
        <v>190</v>
      </c>
      <c r="E1286" s="4">
        <v>121386</v>
      </c>
      <c r="F1286" s="4">
        <v>29739.569999999996</v>
      </c>
      <c r="G1286" s="3">
        <v>0.24499999999999997</v>
      </c>
      <c r="H1286" s="7">
        <v>1404.9305555555557</v>
      </c>
      <c r="I1286" s="4">
        <v>344.2079861111111</v>
      </c>
      <c r="J1286">
        <v>86.399999999999991</v>
      </c>
      <c r="K1286" t="s">
        <v>44</v>
      </c>
      <c r="L1286" t="s">
        <v>46</v>
      </c>
      <c r="M1286" t="s">
        <v>45</v>
      </c>
      <c r="N1286" s="2">
        <v>41282</v>
      </c>
      <c r="O1286" s="2">
        <v>43229</v>
      </c>
      <c r="P1286" t="s">
        <v>24</v>
      </c>
      <c r="Q1286" t="s">
        <v>405</v>
      </c>
      <c r="R1286" s="5" t="str">
        <f t="shared" si="61"/>
        <v>0.16</v>
      </c>
      <c r="S1286" s="6" t="str">
        <f t="shared" si="62"/>
        <v>0.17</v>
      </c>
      <c r="T1286">
        <f>ROUND(INT(表1[[#This Row],[合同结束日期]]-表1[[#This Row],[合同起始日期]])/365,1)</f>
        <v>5.3</v>
      </c>
    </row>
    <row r="1287" spans="1:20">
      <c r="A1287" s="1">
        <v>42125</v>
      </c>
      <c r="B1287" t="s">
        <v>185</v>
      </c>
      <c r="C1287">
        <f t="shared" si="60"/>
        <v>0</v>
      </c>
      <c r="D1287" t="s">
        <v>250</v>
      </c>
      <c r="E1287" s="4">
        <v>394237.2</v>
      </c>
      <c r="F1287" s="4">
        <v>63787.578959999992</v>
      </c>
      <c r="G1287" s="3">
        <v>0.16179999999999997</v>
      </c>
      <c r="H1287" s="7">
        <v>2297.4195804195806</v>
      </c>
      <c r="I1287" s="4">
        <v>371.72248811188808</v>
      </c>
      <c r="J1287">
        <v>171.6</v>
      </c>
      <c r="K1287" t="s">
        <v>60</v>
      </c>
      <c r="L1287" t="s">
        <v>116</v>
      </c>
      <c r="M1287" t="s">
        <v>251</v>
      </c>
      <c r="N1287" s="2">
        <v>41423</v>
      </c>
      <c r="O1287" s="2">
        <v>42182</v>
      </c>
      <c r="P1287" t="s">
        <v>24</v>
      </c>
      <c r="Q1287" t="s">
        <v>83</v>
      </c>
      <c r="R1287" s="5" t="str">
        <f t="shared" si="61"/>
        <v>0.14</v>
      </c>
      <c r="S1287" s="6" t="str">
        <f t="shared" si="62"/>
        <v/>
      </c>
      <c r="T1287">
        <f>ROUND(INT(表1[[#This Row],[合同结束日期]]-表1[[#This Row],[合同起始日期]])/365,1)</f>
        <v>2.1</v>
      </c>
    </row>
    <row r="1288" spans="1:20">
      <c r="A1288" s="1">
        <v>42125</v>
      </c>
      <c r="B1288" t="s">
        <v>185</v>
      </c>
      <c r="C1288">
        <f t="shared" si="60"/>
        <v>0</v>
      </c>
      <c r="D1288" t="s">
        <v>252</v>
      </c>
      <c r="E1288" s="4">
        <v>66744.78</v>
      </c>
      <c r="F1288" s="4">
        <v>9884.9019179999996</v>
      </c>
      <c r="G1288" s="3">
        <v>0.14810000000000001</v>
      </c>
      <c r="H1288" s="7">
        <v>323.37587209302325</v>
      </c>
      <c r="I1288" s="4">
        <v>47.891966656976741</v>
      </c>
      <c r="J1288">
        <v>206.4</v>
      </c>
      <c r="K1288" t="s">
        <v>44</v>
      </c>
      <c r="L1288" t="s">
        <v>46</v>
      </c>
      <c r="M1288" t="s">
        <v>45</v>
      </c>
      <c r="N1288" s="2">
        <v>41409</v>
      </c>
      <c r="O1288" s="2">
        <v>42929</v>
      </c>
      <c r="P1288" t="s">
        <v>24</v>
      </c>
      <c r="Q1288" t="s">
        <v>19</v>
      </c>
      <c r="R1288" s="5" t="str">
        <f t="shared" si="61"/>
        <v>0.1</v>
      </c>
      <c r="S1288" s="6" t="str">
        <f t="shared" si="62"/>
        <v/>
      </c>
      <c r="T1288">
        <f>ROUND(INT(表1[[#This Row],[合同结束日期]]-表1[[#This Row],[合同起始日期]])/365,1)</f>
        <v>4.2</v>
      </c>
    </row>
    <row r="1289" spans="1:20">
      <c r="A1289" s="1">
        <v>42125</v>
      </c>
      <c r="B1289" t="s">
        <v>185</v>
      </c>
      <c r="C1289">
        <f t="shared" si="60"/>
        <v>0</v>
      </c>
      <c r="D1289" t="s">
        <v>281</v>
      </c>
      <c r="E1289" s="4">
        <v>161961.96</v>
      </c>
      <c r="F1289" s="4">
        <v>54305.845187999992</v>
      </c>
      <c r="G1289" s="3">
        <v>0.33529999999999999</v>
      </c>
      <c r="H1289" s="7">
        <v>745.68121546961322</v>
      </c>
      <c r="I1289" s="4">
        <v>250.02691154696132</v>
      </c>
      <c r="J1289">
        <v>217.2</v>
      </c>
      <c r="K1289" t="s">
        <v>60</v>
      </c>
      <c r="L1289" t="s">
        <v>116</v>
      </c>
      <c r="M1289" t="s">
        <v>145</v>
      </c>
      <c r="N1289" s="2">
        <v>41456</v>
      </c>
      <c r="O1289" s="2">
        <v>42245</v>
      </c>
      <c r="P1289" t="s">
        <v>24</v>
      </c>
      <c r="Q1289" t="s">
        <v>83</v>
      </c>
      <c r="R1289" s="5" t="str">
        <f t="shared" si="61"/>
        <v>0.14</v>
      </c>
      <c r="S1289" s="6" t="str">
        <f t="shared" si="62"/>
        <v/>
      </c>
      <c r="T1289">
        <f>ROUND(INT(表1[[#This Row],[合同结束日期]]-表1[[#This Row],[合同起始日期]])/365,1)</f>
        <v>2.2000000000000002</v>
      </c>
    </row>
    <row r="1290" spans="1:20">
      <c r="A1290" s="1">
        <v>42125</v>
      </c>
      <c r="B1290" t="s">
        <v>185</v>
      </c>
      <c r="C1290">
        <f t="shared" si="60"/>
        <v>0</v>
      </c>
      <c r="D1290" t="s">
        <v>253</v>
      </c>
      <c r="E1290" s="4">
        <v>120678.216</v>
      </c>
      <c r="F1290" s="4">
        <v>30724.673793599999</v>
      </c>
      <c r="G1290" s="3">
        <v>0.25459999999999999</v>
      </c>
      <c r="H1290" s="7">
        <v>785.66546875000006</v>
      </c>
      <c r="I1290" s="4">
        <v>200.03042834375</v>
      </c>
      <c r="J1290">
        <v>153.6</v>
      </c>
      <c r="K1290" t="s">
        <v>60</v>
      </c>
      <c r="L1290" t="s">
        <v>116</v>
      </c>
      <c r="M1290" t="s">
        <v>145</v>
      </c>
      <c r="N1290" s="2">
        <v>41456</v>
      </c>
      <c r="O1290" s="2">
        <v>42231</v>
      </c>
      <c r="P1290" t="s">
        <v>18</v>
      </c>
      <c r="Q1290" t="s">
        <v>25</v>
      </c>
      <c r="R1290" s="5" t="str">
        <f t="shared" si="61"/>
        <v>0.15</v>
      </c>
      <c r="S1290" s="6" t="str">
        <f t="shared" si="62"/>
        <v/>
      </c>
      <c r="T1290">
        <f>ROUND(INT(表1[[#This Row],[合同结束日期]]-表1[[#This Row],[合同起始日期]])/365,1)</f>
        <v>2.1</v>
      </c>
    </row>
    <row r="1291" spans="1:20">
      <c r="A1291" s="1">
        <v>42125</v>
      </c>
      <c r="B1291" t="s">
        <v>185</v>
      </c>
      <c r="C1291">
        <f t="shared" si="60"/>
        <v>0</v>
      </c>
      <c r="D1291" t="s">
        <v>361</v>
      </c>
      <c r="E1291" s="4">
        <v>53252.4</v>
      </c>
      <c r="F1291" s="4">
        <v>16199.380080000001</v>
      </c>
      <c r="G1291" s="3">
        <v>0.30420000000000003</v>
      </c>
      <c r="H1291" s="7">
        <v>1479.2333333333333</v>
      </c>
      <c r="I1291" s="4">
        <v>449.98278000000005</v>
      </c>
      <c r="J1291">
        <v>36</v>
      </c>
      <c r="K1291" t="s">
        <v>76</v>
      </c>
      <c r="L1291" t="s">
        <v>276</v>
      </c>
      <c r="M1291" t="s">
        <v>276</v>
      </c>
      <c r="N1291" s="2">
        <v>41943</v>
      </c>
      <c r="O1291" s="2">
        <v>42673</v>
      </c>
      <c r="P1291" t="s">
        <v>24</v>
      </c>
      <c r="Q1291" t="s">
        <v>25</v>
      </c>
      <c r="R1291" s="5" t="str">
        <f t="shared" si="61"/>
        <v>0.15</v>
      </c>
      <c r="S1291" s="6" t="str">
        <f t="shared" si="62"/>
        <v/>
      </c>
      <c r="T1291">
        <f>ROUND(INT(表1[[#This Row],[合同结束日期]]-表1[[#This Row],[合同起始日期]])/365,1)</f>
        <v>2</v>
      </c>
    </row>
    <row r="1292" spans="1:20">
      <c r="A1292" s="1">
        <v>42125</v>
      </c>
      <c r="B1292" t="s">
        <v>185</v>
      </c>
      <c r="C1292">
        <f t="shared" si="60"/>
        <v>0</v>
      </c>
      <c r="D1292" t="s">
        <v>363</v>
      </c>
      <c r="E1292" s="4">
        <v>92154.48000000001</v>
      </c>
      <c r="F1292" s="4">
        <v>16200.757584000003</v>
      </c>
      <c r="G1292" s="3">
        <v>0.17580000000000001</v>
      </c>
      <c r="H1292" s="7">
        <v>2559.8466666666668</v>
      </c>
      <c r="I1292" s="4">
        <v>450.02104400000007</v>
      </c>
      <c r="J1292">
        <v>36</v>
      </c>
      <c r="K1292" t="s">
        <v>76</v>
      </c>
      <c r="L1292" t="s">
        <v>276</v>
      </c>
      <c r="M1292" t="s">
        <v>276</v>
      </c>
      <c r="N1292" s="2">
        <v>41942</v>
      </c>
      <c r="O1292" s="2">
        <v>42672</v>
      </c>
      <c r="P1292" t="s">
        <v>24</v>
      </c>
      <c r="Q1292" t="s">
        <v>25</v>
      </c>
      <c r="R1292" s="5" t="str">
        <f t="shared" si="61"/>
        <v>0.15</v>
      </c>
      <c r="S1292" s="6" t="str">
        <f t="shared" si="62"/>
        <v/>
      </c>
      <c r="T1292">
        <f>ROUND(INT(表1[[#This Row],[合同结束日期]]-表1[[#This Row],[合同起始日期]])/365,1)</f>
        <v>2</v>
      </c>
    </row>
    <row r="1293" spans="1:20">
      <c r="A1293" s="1">
        <v>42125</v>
      </c>
      <c r="B1293" t="s">
        <v>185</v>
      </c>
      <c r="C1293">
        <f t="shared" si="60"/>
        <v>0</v>
      </c>
      <c r="D1293" t="s">
        <v>192</v>
      </c>
      <c r="E1293" s="4">
        <v>214103.28</v>
      </c>
      <c r="F1293" s="4">
        <v>39951.672047999993</v>
      </c>
      <c r="G1293" s="3">
        <v>0.18659999999999996</v>
      </c>
      <c r="H1293" s="7">
        <v>1878.098947368421</v>
      </c>
      <c r="I1293" s="4">
        <v>350.45326357894731</v>
      </c>
      <c r="J1293">
        <v>114</v>
      </c>
      <c r="K1293" t="s">
        <v>11</v>
      </c>
      <c r="L1293" t="s">
        <v>12</v>
      </c>
      <c r="M1293" t="s">
        <v>193</v>
      </c>
      <c r="N1293" s="2">
        <v>41358</v>
      </c>
      <c r="O1293" s="2">
        <v>42155</v>
      </c>
      <c r="P1293" t="s">
        <v>24</v>
      </c>
      <c r="Q1293" t="s">
        <v>373</v>
      </c>
      <c r="R1293" s="5" t="str">
        <f t="shared" si="61"/>
        <v>0.16</v>
      </c>
      <c r="S1293" s="6" t="str">
        <f t="shared" si="62"/>
        <v>0.16</v>
      </c>
      <c r="T1293">
        <f>ROUND(INT(表1[[#This Row],[合同结束日期]]-表1[[#This Row],[合同起始日期]])/365,1)</f>
        <v>2.2000000000000002</v>
      </c>
    </row>
    <row r="1294" spans="1:20">
      <c r="A1294" s="1">
        <v>42125</v>
      </c>
      <c r="B1294" t="s">
        <v>185</v>
      </c>
      <c r="C1294">
        <f t="shared" si="60"/>
        <v>0</v>
      </c>
      <c r="D1294" t="s">
        <v>194</v>
      </c>
      <c r="E1294" s="4">
        <v>983700</v>
      </c>
      <c r="F1294" s="4">
        <v>61455.479999999996</v>
      </c>
      <c r="G1294" s="3">
        <v>6.2473802988716069E-2</v>
      </c>
      <c r="H1294" s="7">
        <v>6831.25</v>
      </c>
      <c r="I1294" s="4">
        <v>426.77416666666664</v>
      </c>
      <c r="J1294">
        <v>144</v>
      </c>
      <c r="K1294" t="s">
        <v>66</v>
      </c>
      <c r="L1294" t="s">
        <v>66</v>
      </c>
      <c r="M1294" t="s">
        <v>66</v>
      </c>
      <c r="N1294" s="2">
        <v>42134</v>
      </c>
      <c r="O1294" s="2">
        <v>42499</v>
      </c>
      <c r="P1294" t="s">
        <v>24</v>
      </c>
      <c r="Q1294" t="s">
        <v>410</v>
      </c>
      <c r="R1294" s="5" t="str">
        <f t="shared" si="61"/>
        <v>0.1</v>
      </c>
      <c r="S1294" s="6" t="str">
        <f t="shared" si="62"/>
        <v>0.</v>
      </c>
      <c r="T1294">
        <f>ROUND(INT(表1[[#This Row],[合同结束日期]]-表1[[#This Row],[合同起始日期]])/365,1)</f>
        <v>1</v>
      </c>
    </row>
    <row r="1295" spans="1:20">
      <c r="A1295" s="1">
        <v>42125</v>
      </c>
      <c r="B1295" t="s">
        <v>185</v>
      </c>
      <c r="C1295">
        <f t="shared" si="60"/>
        <v>0</v>
      </c>
      <c r="D1295" t="s">
        <v>198</v>
      </c>
      <c r="E1295" s="4">
        <v>79081.2</v>
      </c>
      <c r="F1295" s="4">
        <v>24293.744639999997</v>
      </c>
      <c r="G1295" s="3">
        <v>0.30719999999999997</v>
      </c>
      <c r="H1295" s="7">
        <v>1198.2</v>
      </c>
      <c r="I1295" s="4">
        <v>368.08703999999994</v>
      </c>
      <c r="J1295">
        <v>66</v>
      </c>
      <c r="K1295" t="s">
        <v>66</v>
      </c>
      <c r="L1295" t="s">
        <v>66</v>
      </c>
      <c r="M1295" t="s">
        <v>66</v>
      </c>
      <c r="N1295" s="2">
        <v>41283</v>
      </c>
      <c r="O1295" s="2">
        <v>42499</v>
      </c>
      <c r="P1295" t="s">
        <v>24</v>
      </c>
      <c r="Q1295" t="s">
        <v>396</v>
      </c>
      <c r="R1295" s="5" t="str">
        <f t="shared" si="61"/>
        <v>0.15</v>
      </c>
      <c r="S1295" s="6" t="str">
        <f t="shared" si="62"/>
        <v>0.15</v>
      </c>
      <c r="T1295">
        <f>ROUND(INT(表1[[#This Row],[合同结束日期]]-表1[[#This Row],[合同起始日期]])/365,1)</f>
        <v>3.3</v>
      </c>
    </row>
    <row r="1296" spans="1:20">
      <c r="A1296" s="1">
        <v>42125</v>
      </c>
      <c r="B1296" t="s">
        <v>185</v>
      </c>
      <c r="C1296">
        <f t="shared" si="60"/>
        <v>0</v>
      </c>
      <c r="D1296" t="s">
        <v>199</v>
      </c>
      <c r="E1296" s="4">
        <v>246009.12</v>
      </c>
      <c r="F1296" s="4">
        <v>19902.137808000003</v>
      </c>
      <c r="G1296" s="3">
        <v>8.0900000000000014E-2</v>
      </c>
      <c r="H1296" s="7">
        <v>3796.437037037037</v>
      </c>
      <c r="I1296" s="4">
        <v>307.13175629629637</v>
      </c>
      <c r="J1296">
        <v>64.8</v>
      </c>
      <c r="K1296" t="s">
        <v>44</v>
      </c>
      <c r="L1296" t="s">
        <v>46</v>
      </c>
      <c r="M1296" t="s">
        <v>187</v>
      </c>
      <c r="N1296" s="2">
        <v>41332</v>
      </c>
      <c r="O1296" s="2">
        <v>42499</v>
      </c>
      <c r="P1296" t="s">
        <v>14</v>
      </c>
      <c r="Q1296" t="s">
        <v>15</v>
      </c>
      <c r="R1296" s="5" t="str">
        <f t="shared" si="61"/>
        <v>0.</v>
      </c>
      <c r="S1296" s="6" t="str">
        <f t="shared" si="62"/>
        <v>0.</v>
      </c>
      <c r="T1296">
        <f>ROUND(INT(表1[[#This Row],[合同结束日期]]-表1[[#This Row],[合同起始日期]])/365,1)</f>
        <v>3.2</v>
      </c>
    </row>
    <row r="1297" spans="1:20">
      <c r="A1297" s="1">
        <v>42125</v>
      </c>
      <c r="B1297" t="s">
        <v>185</v>
      </c>
      <c r="C1297">
        <f t="shared" si="60"/>
        <v>0</v>
      </c>
      <c r="D1297" t="s">
        <v>200</v>
      </c>
      <c r="E1297" s="4">
        <v>129803.76</v>
      </c>
      <c r="F1297" s="4">
        <v>20379.190319999998</v>
      </c>
      <c r="G1297" s="3">
        <v>0.157</v>
      </c>
      <c r="H1297" s="7">
        <v>2704.2449999999999</v>
      </c>
      <c r="I1297" s="4">
        <v>424.56646499999994</v>
      </c>
      <c r="J1297">
        <v>48</v>
      </c>
      <c r="K1297" t="s">
        <v>44</v>
      </c>
      <c r="L1297" t="s">
        <v>46</v>
      </c>
      <c r="M1297" t="s">
        <v>187</v>
      </c>
      <c r="N1297" s="2">
        <v>41281</v>
      </c>
      <c r="O1297" s="2">
        <v>42133</v>
      </c>
      <c r="P1297" t="s">
        <v>24</v>
      </c>
      <c r="Q1297" t="s">
        <v>25</v>
      </c>
      <c r="R1297" s="5" t="str">
        <f t="shared" si="61"/>
        <v>0.15</v>
      </c>
      <c r="S1297" s="6" t="str">
        <f t="shared" si="62"/>
        <v/>
      </c>
      <c r="T1297">
        <f>ROUND(INT(表1[[#This Row],[合同结束日期]]-表1[[#This Row],[合同起始日期]])/365,1)</f>
        <v>2.2999999999999998</v>
      </c>
    </row>
    <row r="1298" spans="1:20">
      <c r="A1298" s="1">
        <v>42125</v>
      </c>
      <c r="B1298" t="s">
        <v>185</v>
      </c>
      <c r="C1298">
        <f t="shared" si="60"/>
        <v>0</v>
      </c>
      <c r="D1298" t="s">
        <v>201</v>
      </c>
      <c r="E1298" s="4">
        <v>283096.8</v>
      </c>
      <c r="F1298" s="4">
        <v>35641.887119999999</v>
      </c>
      <c r="G1298" s="3">
        <v>0.12590000000000001</v>
      </c>
      <c r="H1298" s="7">
        <v>1562.3443708609273</v>
      </c>
      <c r="I1298" s="4">
        <v>196.69915629139075</v>
      </c>
      <c r="J1298">
        <v>181.2</v>
      </c>
      <c r="K1298" t="s">
        <v>44</v>
      </c>
      <c r="L1298" t="s">
        <v>72</v>
      </c>
      <c r="M1298" t="s">
        <v>71</v>
      </c>
      <c r="N1298" s="2">
        <v>41329</v>
      </c>
      <c r="O1298" s="2">
        <v>43229</v>
      </c>
      <c r="P1298" t="s">
        <v>24</v>
      </c>
      <c r="Q1298" t="s">
        <v>374</v>
      </c>
      <c r="R1298" s="5" t="str">
        <f t="shared" si="61"/>
        <v>0.1</v>
      </c>
      <c r="S1298" s="6" t="str">
        <f t="shared" si="62"/>
        <v>0.11</v>
      </c>
      <c r="T1298">
        <f>ROUND(INT(表1[[#This Row],[合同结束日期]]-表1[[#This Row],[合同起始日期]])/365,1)</f>
        <v>5.2</v>
      </c>
    </row>
    <row r="1299" spans="1:20">
      <c r="A1299" s="1">
        <v>42125</v>
      </c>
      <c r="B1299" t="s">
        <v>185</v>
      </c>
      <c r="C1299">
        <f t="shared" si="60"/>
        <v>0</v>
      </c>
      <c r="D1299" t="s">
        <v>202</v>
      </c>
      <c r="E1299" s="4">
        <v>204198.75599999999</v>
      </c>
      <c r="F1299" s="4">
        <v>28301.947581600001</v>
      </c>
      <c r="G1299" s="3">
        <v>0.1386</v>
      </c>
      <c r="H1299" s="7">
        <v>2299.5355405405408</v>
      </c>
      <c r="I1299" s="4">
        <v>318.71562591891893</v>
      </c>
      <c r="J1299">
        <v>88.8</v>
      </c>
      <c r="K1299" t="s">
        <v>44</v>
      </c>
      <c r="L1299" t="s">
        <v>46</v>
      </c>
      <c r="M1299" t="s">
        <v>45</v>
      </c>
      <c r="N1299" s="2">
        <v>41335</v>
      </c>
      <c r="O1299" s="2">
        <v>43229</v>
      </c>
      <c r="P1299" t="s">
        <v>24</v>
      </c>
      <c r="Q1299" t="s">
        <v>399</v>
      </c>
      <c r="R1299" s="5" t="str">
        <f t="shared" si="61"/>
        <v>0.11</v>
      </c>
      <c r="S1299" s="6" t="str">
        <f t="shared" si="62"/>
        <v>0.12</v>
      </c>
      <c r="T1299">
        <f>ROUND(INT(表1[[#This Row],[合同结束日期]]-表1[[#This Row],[合同起始日期]])/365,1)</f>
        <v>5.2</v>
      </c>
    </row>
    <row r="1300" spans="1:20">
      <c r="A1300" s="1">
        <v>42125</v>
      </c>
      <c r="B1300" t="s">
        <v>185</v>
      </c>
      <c r="C1300">
        <f t="shared" si="60"/>
        <v>0</v>
      </c>
      <c r="D1300" t="s">
        <v>203</v>
      </c>
      <c r="E1300" s="4">
        <v>157782</v>
      </c>
      <c r="F1300" s="4">
        <v>23272.844999999998</v>
      </c>
      <c r="G1300" s="3">
        <v>0.14749999999999999</v>
      </c>
      <c r="H1300" s="7">
        <v>2858.3695652173915</v>
      </c>
      <c r="I1300" s="4">
        <v>421.60951086956521</v>
      </c>
      <c r="J1300">
        <v>55.199999999999996</v>
      </c>
      <c r="K1300" t="s">
        <v>44</v>
      </c>
      <c r="L1300" t="s">
        <v>46</v>
      </c>
      <c r="M1300" t="s">
        <v>187</v>
      </c>
      <c r="N1300" s="2">
        <v>41304</v>
      </c>
      <c r="O1300" s="2">
        <v>42133</v>
      </c>
      <c r="P1300" t="s">
        <v>24</v>
      </c>
      <c r="Q1300" t="s">
        <v>28</v>
      </c>
      <c r="R1300" s="5" t="str">
        <f t="shared" si="61"/>
        <v>0.13</v>
      </c>
      <c r="S1300" s="6" t="str">
        <f t="shared" si="62"/>
        <v/>
      </c>
      <c r="T1300">
        <f>ROUND(INT(表1[[#This Row],[合同结束日期]]-表1[[#This Row],[合同起始日期]])/365,1)</f>
        <v>2.2999999999999998</v>
      </c>
    </row>
    <row r="1301" spans="1:20">
      <c r="A1301" s="1">
        <v>42125</v>
      </c>
      <c r="B1301" t="s">
        <v>185</v>
      </c>
      <c r="C1301">
        <f t="shared" si="60"/>
        <v>0</v>
      </c>
      <c r="D1301" t="s">
        <v>370</v>
      </c>
      <c r="E1301" s="4">
        <v>221072.4</v>
      </c>
      <c r="F1301" s="4">
        <v>58871.580119999999</v>
      </c>
      <c r="G1301" s="3">
        <v>0.26629999999999998</v>
      </c>
      <c r="H1301" s="7">
        <v>413.0650224215247</v>
      </c>
      <c r="I1301" s="4">
        <v>109.99921547085204</v>
      </c>
      <c r="J1301">
        <v>535.19999999999993</v>
      </c>
      <c r="K1301" t="s">
        <v>151</v>
      </c>
      <c r="L1301" t="s">
        <v>154</v>
      </c>
      <c r="M1301" t="s">
        <v>371</v>
      </c>
      <c r="N1301" s="2">
        <v>41946</v>
      </c>
      <c r="O1301" s="2">
        <v>43771</v>
      </c>
      <c r="P1301" t="s">
        <v>14</v>
      </c>
      <c r="Q1301">
        <v>0</v>
      </c>
      <c r="R1301" s="5">
        <f t="shared" si="61"/>
        <v>0</v>
      </c>
      <c r="S1301" s="6" t="str">
        <f t="shared" si="62"/>
        <v/>
      </c>
      <c r="T1301">
        <f>ROUND(INT(表1[[#This Row],[合同结束日期]]-表1[[#This Row],[合同起始日期]])/365,1)</f>
        <v>5</v>
      </c>
    </row>
    <row r="1302" spans="1:20">
      <c r="A1302" s="1">
        <v>42125</v>
      </c>
      <c r="B1302" t="s">
        <v>185</v>
      </c>
      <c r="C1302">
        <f t="shared" si="60"/>
        <v>0</v>
      </c>
      <c r="D1302" t="s">
        <v>347</v>
      </c>
      <c r="E1302" s="4">
        <v>176042.4</v>
      </c>
      <c r="F1302" s="4">
        <v>59942.437199999993</v>
      </c>
      <c r="G1302" s="3">
        <v>0.34049999999999997</v>
      </c>
      <c r="H1302" s="7">
        <v>440.54654654654655</v>
      </c>
      <c r="I1302" s="4">
        <v>150.00609909909909</v>
      </c>
      <c r="J1302">
        <v>399.59999999999997</v>
      </c>
      <c r="K1302" t="s">
        <v>44</v>
      </c>
      <c r="L1302" t="s">
        <v>46</v>
      </c>
      <c r="M1302" t="s">
        <v>348</v>
      </c>
      <c r="N1302" s="2">
        <v>41838</v>
      </c>
      <c r="O1302" s="2">
        <v>42933</v>
      </c>
      <c r="P1302" t="s">
        <v>18</v>
      </c>
      <c r="Q1302" t="s">
        <v>123</v>
      </c>
      <c r="R1302" s="5" t="str">
        <f t="shared" si="61"/>
        <v>0.09</v>
      </c>
      <c r="S1302" s="6" t="str">
        <f t="shared" si="62"/>
        <v/>
      </c>
      <c r="T1302">
        <f>ROUND(INT(表1[[#This Row],[合同结束日期]]-表1[[#This Row],[合同起始日期]])/365,1)</f>
        <v>3</v>
      </c>
    </row>
    <row r="1303" spans="1:20">
      <c r="A1303" s="1">
        <v>42125</v>
      </c>
      <c r="B1303" t="s">
        <v>185</v>
      </c>
      <c r="C1303">
        <f t="shared" si="60"/>
        <v>0</v>
      </c>
      <c r="D1303" t="s">
        <v>206</v>
      </c>
      <c r="E1303" s="4">
        <v>575589</v>
      </c>
      <c r="F1303" s="4">
        <v>77013.808199999999</v>
      </c>
      <c r="G1303" s="3">
        <v>0.1338</v>
      </c>
      <c r="H1303" s="7">
        <v>1016.2235169491526</v>
      </c>
      <c r="I1303" s="4">
        <v>135.97070656779661</v>
      </c>
      <c r="J1303">
        <v>566.4</v>
      </c>
      <c r="K1303" t="s">
        <v>44</v>
      </c>
      <c r="L1303" t="s">
        <v>72</v>
      </c>
      <c r="M1303" t="s">
        <v>71</v>
      </c>
      <c r="N1303" s="2">
        <v>41334</v>
      </c>
      <c r="O1303" s="2">
        <v>43249</v>
      </c>
      <c r="P1303" t="s">
        <v>24</v>
      </c>
      <c r="Q1303" t="s">
        <v>408</v>
      </c>
      <c r="R1303" s="5" t="str">
        <f t="shared" si="61"/>
        <v>0.08</v>
      </c>
      <c r="S1303" s="6" t="str">
        <f t="shared" si="62"/>
        <v>0.09</v>
      </c>
      <c r="T1303">
        <f>ROUND(INT(表1[[#This Row],[合同结束日期]]-表1[[#This Row],[合同起始日期]])/365,1)</f>
        <v>5.2</v>
      </c>
    </row>
    <row r="1304" spans="1:20">
      <c r="A1304" s="1">
        <v>42125</v>
      </c>
      <c r="B1304" t="s">
        <v>185</v>
      </c>
      <c r="C1304">
        <f t="shared" si="60"/>
        <v>0</v>
      </c>
      <c r="D1304" t="s">
        <v>207</v>
      </c>
      <c r="E1304" s="4">
        <v>1048172.1359999999</v>
      </c>
      <c r="F1304" s="4">
        <v>52408.606800000009</v>
      </c>
      <c r="G1304" s="3">
        <v>5.000000000000001E-2</v>
      </c>
      <c r="H1304" s="7">
        <v>2402.3013751375138</v>
      </c>
      <c r="I1304" s="4">
        <v>120.11506875687571</v>
      </c>
      <c r="J1304">
        <v>436.32</v>
      </c>
      <c r="K1304" t="s">
        <v>44</v>
      </c>
      <c r="L1304" t="s">
        <v>72</v>
      </c>
      <c r="M1304" t="s">
        <v>126</v>
      </c>
      <c r="N1304" s="2">
        <v>41379</v>
      </c>
      <c r="O1304" s="2">
        <v>46947</v>
      </c>
      <c r="P1304" t="s">
        <v>18</v>
      </c>
      <c r="Q1304" t="s">
        <v>208</v>
      </c>
      <c r="R1304" s="5" t="str">
        <f t="shared" si="61"/>
        <v>0.05</v>
      </c>
      <c r="S1304" s="6" t="str">
        <f t="shared" si="62"/>
        <v/>
      </c>
      <c r="T1304">
        <f>ROUND(INT(表1[[#This Row],[合同结束日期]]-表1[[#This Row],[合同起始日期]])/365,1)</f>
        <v>15.3</v>
      </c>
    </row>
    <row r="1305" spans="1:20">
      <c r="A1305" s="1">
        <v>42125</v>
      </c>
      <c r="B1305" t="s">
        <v>185</v>
      </c>
      <c r="C1305">
        <f t="shared" si="60"/>
        <v>0</v>
      </c>
      <c r="D1305" t="s">
        <v>231</v>
      </c>
      <c r="E1305" s="4">
        <v>1336116</v>
      </c>
      <c r="F1305" s="4">
        <v>103548.98999999999</v>
      </c>
      <c r="G1305" s="3">
        <v>7.7499999999999999E-2</v>
      </c>
      <c r="H1305" s="7">
        <v>1613.6666666666667</v>
      </c>
      <c r="I1305" s="4">
        <v>125.05916666666666</v>
      </c>
      <c r="J1305">
        <v>828</v>
      </c>
      <c r="K1305" t="s">
        <v>44</v>
      </c>
      <c r="L1305" t="s">
        <v>72</v>
      </c>
      <c r="M1305" t="s">
        <v>71</v>
      </c>
      <c r="N1305" s="2">
        <v>41351</v>
      </c>
      <c r="O1305" s="2">
        <v>45122</v>
      </c>
      <c r="P1305" t="s">
        <v>18</v>
      </c>
      <c r="Q1305" t="s">
        <v>42</v>
      </c>
      <c r="R1305" s="5" t="str">
        <f t="shared" si="61"/>
        <v>0.08</v>
      </c>
      <c r="S1305" s="6" t="str">
        <f t="shared" si="62"/>
        <v/>
      </c>
      <c r="T1305">
        <f>ROUND(INT(表1[[#This Row],[合同结束日期]]-表1[[#This Row],[合同起始日期]])/365,1)</f>
        <v>10.3</v>
      </c>
    </row>
    <row r="1306" spans="1:20">
      <c r="A1306" s="1">
        <v>42125</v>
      </c>
      <c r="B1306" t="s">
        <v>185</v>
      </c>
      <c r="C1306">
        <f t="shared" si="60"/>
        <v>0</v>
      </c>
      <c r="D1306" t="s">
        <v>209</v>
      </c>
      <c r="E1306" s="4">
        <v>164617.68</v>
      </c>
      <c r="F1306" s="4">
        <v>28594.091016000002</v>
      </c>
      <c r="G1306" s="3">
        <v>0.17370000000000002</v>
      </c>
      <c r="H1306" s="7">
        <v>2110.4830769230766</v>
      </c>
      <c r="I1306" s="4">
        <v>366.5909104615385</v>
      </c>
      <c r="J1306">
        <v>78</v>
      </c>
      <c r="K1306" t="s">
        <v>60</v>
      </c>
      <c r="L1306" t="s">
        <v>61</v>
      </c>
      <c r="M1306" t="s">
        <v>210</v>
      </c>
      <c r="N1306" s="2">
        <v>41280</v>
      </c>
      <c r="O1306" s="2">
        <v>42160</v>
      </c>
      <c r="P1306" t="s">
        <v>24</v>
      </c>
      <c r="Q1306" t="s">
        <v>396</v>
      </c>
      <c r="R1306" s="5" t="str">
        <f t="shared" si="61"/>
        <v>0.15</v>
      </c>
      <c r="S1306" s="6" t="str">
        <f t="shared" si="62"/>
        <v>0.15</v>
      </c>
      <c r="T1306">
        <f>ROUND(INT(表1[[#This Row],[合同结束日期]]-表1[[#This Row],[合同起始日期]])/365,1)</f>
        <v>2.4</v>
      </c>
    </row>
    <row r="1307" spans="1:20">
      <c r="A1307" s="1">
        <v>42125</v>
      </c>
      <c r="B1307" t="s">
        <v>185</v>
      </c>
      <c r="C1307">
        <f t="shared" si="60"/>
        <v>0</v>
      </c>
      <c r="D1307" t="s">
        <v>342</v>
      </c>
      <c r="E1307" s="4">
        <v>139919.28</v>
      </c>
      <c r="F1307" s="4">
        <v>18777.167375999998</v>
      </c>
      <c r="G1307" s="3">
        <v>0.13419999999999999</v>
      </c>
      <c r="H1307" s="7">
        <v>3533.3151515151512</v>
      </c>
      <c r="I1307" s="4">
        <v>474.17089333333325</v>
      </c>
      <c r="J1307">
        <v>39.6</v>
      </c>
      <c r="K1307" t="s">
        <v>44</v>
      </c>
      <c r="L1307" t="s">
        <v>46</v>
      </c>
      <c r="M1307" t="s">
        <v>187</v>
      </c>
      <c r="N1307" s="2">
        <v>41810</v>
      </c>
      <c r="O1307" s="2">
        <v>42174</v>
      </c>
      <c r="P1307" t="s">
        <v>24</v>
      </c>
      <c r="Q1307" t="s">
        <v>65</v>
      </c>
      <c r="R1307" s="5" t="str">
        <f t="shared" si="61"/>
        <v>0.12</v>
      </c>
      <c r="S1307" s="6" t="str">
        <f t="shared" si="62"/>
        <v/>
      </c>
      <c r="T1307">
        <f>ROUND(INT(表1[[#This Row],[合同结束日期]]-表1[[#This Row],[合同起始日期]])/365,1)</f>
        <v>1</v>
      </c>
    </row>
    <row r="1308" spans="1:20">
      <c r="A1308" s="1">
        <v>42125</v>
      </c>
      <c r="B1308" t="s">
        <v>185</v>
      </c>
      <c r="C1308">
        <f t="shared" si="60"/>
        <v>0</v>
      </c>
      <c r="D1308" t="s">
        <v>368</v>
      </c>
      <c r="E1308" s="4">
        <v>64014</v>
      </c>
      <c r="F1308" s="4">
        <v>17642.258400000002</v>
      </c>
      <c r="G1308" s="3">
        <v>0.27560000000000001</v>
      </c>
      <c r="H1308" s="7">
        <v>1270.1190476190477</v>
      </c>
      <c r="I1308" s="4">
        <v>350.04480952380959</v>
      </c>
      <c r="J1308">
        <v>50.4</v>
      </c>
      <c r="K1308" t="s">
        <v>44</v>
      </c>
      <c r="L1308" t="s">
        <v>72</v>
      </c>
      <c r="M1308" t="s">
        <v>71</v>
      </c>
      <c r="N1308" s="2">
        <v>41954</v>
      </c>
      <c r="O1308" s="2">
        <v>42684</v>
      </c>
      <c r="P1308" t="s">
        <v>24</v>
      </c>
      <c r="Q1308" t="s">
        <v>25</v>
      </c>
      <c r="R1308" s="5" t="str">
        <f t="shared" si="61"/>
        <v>0.15</v>
      </c>
      <c r="S1308" s="6" t="str">
        <f t="shared" si="62"/>
        <v/>
      </c>
      <c r="T1308">
        <f>ROUND(INT(表1[[#This Row],[合同结束日期]]-表1[[#This Row],[合同起始日期]])/365,1)</f>
        <v>2</v>
      </c>
    </row>
    <row r="1309" spans="1:20">
      <c r="A1309" s="1">
        <v>42125</v>
      </c>
      <c r="B1309" t="s">
        <v>185</v>
      </c>
      <c r="C1309">
        <f t="shared" si="60"/>
        <v>0</v>
      </c>
      <c r="D1309" t="s">
        <v>213</v>
      </c>
      <c r="E1309" s="4">
        <v>465993.88799999998</v>
      </c>
      <c r="F1309" s="4">
        <v>84344.89372800001</v>
      </c>
      <c r="G1309" s="3">
        <v>0.18100000000000002</v>
      </c>
      <c r="H1309" s="7">
        <v>1611.2536409277623</v>
      </c>
      <c r="I1309" s="4">
        <v>291.63690900792506</v>
      </c>
      <c r="J1309">
        <v>289.21199999999999</v>
      </c>
      <c r="K1309" t="s">
        <v>60</v>
      </c>
      <c r="L1309" t="s">
        <v>61</v>
      </c>
      <c r="M1309" t="s">
        <v>214</v>
      </c>
      <c r="N1309" s="2">
        <v>41263</v>
      </c>
      <c r="O1309" s="2">
        <v>42499</v>
      </c>
      <c r="P1309" t="s">
        <v>24</v>
      </c>
      <c r="Q1309" t="s">
        <v>411</v>
      </c>
      <c r="R1309" s="5" t="str">
        <f t="shared" si="61"/>
        <v>0.14</v>
      </c>
      <c r="S1309" s="6" t="str">
        <f t="shared" si="62"/>
        <v>0.15</v>
      </c>
      <c r="T1309">
        <f>ROUND(INT(表1[[#This Row],[合同结束日期]]-表1[[#This Row],[合同起始日期]])/365,1)</f>
        <v>3.4</v>
      </c>
    </row>
    <row r="1310" spans="1:20">
      <c r="A1310" s="1">
        <v>42125</v>
      </c>
      <c r="B1310" t="s">
        <v>185</v>
      </c>
      <c r="C1310">
        <f t="shared" si="60"/>
        <v>0</v>
      </c>
      <c r="D1310" t="s">
        <v>215</v>
      </c>
      <c r="E1310" s="4">
        <v>2037685.2</v>
      </c>
      <c r="F1310" s="4">
        <v>72134.056079999995</v>
      </c>
      <c r="G1310" s="3">
        <v>3.5400000000000001E-2</v>
      </c>
      <c r="H1310" s="7">
        <v>10815.738853503184</v>
      </c>
      <c r="I1310" s="4">
        <v>382.87715541401269</v>
      </c>
      <c r="J1310">
        <v>188.4</v>
      </c>
      <c r="K1310" t="s">
        <v>66</v>
      </c>
      <c r="L1310" t="s">
        <v>66</v>
      </c>
      <c r="M1310" t="s">
        <v>66</v>
      </c>
      <c r="N1310" s="2">
        <v>41284</v>
      </c>
      <c r="O1310" s="2">
        <v>42133</v>
      </c>
      <c r="P1310" t="s">
        <v>24</v>
      </c>
      <c r="Q1310" t="s">
        <v>195</v>
      </c>
      <c r="R1310" s="5" t="str">
        <f t="shared" si="61"/>
        <v>0.09</v>
      </c>
      <c r="S1310" s="6" t="str">
        <f t="shared" si="62"/>
        <v>0.</v>
      </c>
      <c r="T1310">
        <f>ROUND(INT(表1[[#This Row],[合同结束日期]]-表1[[#This Row],[合同起始日期]])/365,1)</f>
        <v>2.2999999999999998</v>
      </c>
    </row>
    <row r="1311" spans="1:20">
      <c r="A1311" s="1">
        <v>42125</v>
      </c>
      <c r="B1311" t="s">
        <v>185</v>
      </c>
      <c r="C1311">
        <f t="shared" si="60"/>
        <v>0</v>
      </c>
      <c r="D1311" t="s">
        <v>216</v>
      </c>
      <c r="E1311" s="4">
        <v>2153635.1999999997</v>
      </c>
      <c r="F1311" s="4">
        <v>74085.050879999995</v>
      </c>
      <c r="G1311" s="3">
        <v>3.44E-2</v>
      </c>
      <c r="H1311" s="7">
        <v>11216.849999999999</v>
      </c>
      <c r="I1311" s="4">
        <v>385.85963999999996</v>
      </c>
      <c r="J1311">
        <v>192</v>
      </c>
      <c r="K1311" t="s">
        <v>66</v>
      </c>
      <c r="L1311" t="s">
        <v>66</v>
      </c>
      <c r="M1311" t="s">
        <v>66</v>
      </c>
      <c r="N1311" s="2">
        <v>41279</v>
      </c>
      <c r="O1311" s="2">
        <v>42133</v>
      </c>
      <c r="P1311" t="s">
        <v>24</v>
      </c>
      <c r="Q1311" t="s">
        <v>195</v>
      </c>
      <c r="R1311" s="5" t="str">
        <f t="shared" si="61"/>
        <v>0.09</v>
      </c>
      <c r="S1311" s="6" t="str">
        <f t="shared" si="62"/>
        <v>0.</v>
      </c>
      <c r="T1311">
        <f>ROUND(INT(表1[[#This Row],[合同结束日期]]-表1[[#This Row],[合同起始日期]])/365,1)</f>
        <v>2.2999999999999998</v>
      </c>
    </row>
    <row r="1312" spans="1:20">
      <c r="A1312" s="1">
        <v>42125</v>
      </c>
      <c r="B1312" t="s">
        <v>185</v>
      </c>
      <c r="C1312">
        <f t="shared" si="60"/>
        <v>0</v>
      </c>
      <c r="D1312" t="s">
        <v>269</v>
      </c>
      <c r="E1312" s="4">
        <v>1657376.112</v>
      </c>
      <c r="F1312" s="4">
        <v>94304.700772800017</v>
      </c>
      <c r="G1312" s="3">
        <v>5.6900000000000013E-2</v>
      </c>
      <c r="H1312" s="7">
        <v>4398.5565605095535</v>
      </c>
      <c r="I1312" s="4">
        <v>250.27786829299367</v>
      </c>
      <c r="J1312">
        <v>376.8</v>
      </c>
      <c r="K1312" t="s">
        <v>60</v>
      </c>
      <c r="L1312" t="s">
        <v>61</v>
      </c>
      <c r="M1312" t="s">
        <v>234</v>
      </c>
      <c r="N1312" s="2">
        <v>41291</v>
      </c>
      <c r="O1312" s="2">
        <v>44407</v>
      </c>
      <c r="P1312" t="s">
        <v>39</v>
      </c>
      <c r="Q1312" t="s">
        <v>208</v>
      </c>
      <c r="R1312" s="5" t="str">
        <f t="shared" si="61"/>
        <v>0.05</v>
      </c>
      <c r="S1312" s="6" t="str">
        <f t="shared" si="62"/>
        <v/>
      </c>
      <c r="T1312">
        <f>ROUND(INT(表1[[#This Row],[合同结束日期]]-表1[[#This Row],[合同起始日期]])/365,1)</f>
        <v>8.5</v>
      </c>
    </row>
    <row r="1313" spans="1:20">
      <c r="A1313" s="1">
        <v>42125</v>
      </c>
      <c r="B1313" t="s">
        <v>185</v>
      </c>
      <c r="C1313">
        <f t="shared" si="60"/>
        <v>0</v>
      </c>
      <c r="D1313" t="s">
        <v>217</v>
      </c>
      <c r="E1313" s="4">
        <v>256033.19999999998</v>
      </c>
      <c r="F1313" s="4">
        <v>28880.544959999999</v>
      </c>
      <c r="G1313" s="3">
        <v>0.11280000000000001</v>
      </c>
      <c r="H1313" s="7">
        <v>3184.4925373134329</v>
      </c>
      <c r="I1313" s="4">
        <v>359.21075820895527</v>
      </c>
      <c r="J1313">
        <v>80.399999999999991</v>
      </c>
      <c r="K1313" t="s">
        <v>76</v>
      </c>
      <c r="L1313" t="s">
        <v>75</v>
      </c>
      <c r="M1313" t="s">
        <v>75</v>
      </c>
      <c r="N1313" s="2">
        <v>41284</v>
      </c>
      <c r="O1313" s="2">
        <v>42499</v>
      </c>
      <c r="P1313" t="s">
        <v>14</v>
      </c>
      <c r="Q1313" t="s">
        <v>37</v>
      </c>
      <c r="R1313" s="5" t="str">
        <f t="shared" si="61"/>
        <v>0.</v>
      </c>
      <c r="S1313" s="6" t="str">
        <f t="shared" si="62"/>
        <v/>
      </c>
      <c r="T1313">
        <f>ROUND(INT(表1[[#This Row],[合同结束日期]]-表1[[#This Row],[合同起始日期]])/365,1)</f>
        <v>3.3</v>
      </c>
    </row>
    <row r="1314" spans="1:20">
      <c r="A1314" s="1">
        <v>42125</v>
      </c>
      <c r="B1314" t="s">
        <v>185</v>
      </c>
      <c r="C1314">
        <f t="shared" si="60"/>
        <v>0</v>
      </c>
      <c r="D1314" t="s">
        <v>218</v>
      </c>
      <c r="E1314" s="4">
        <v>109495.2</v>
      </c>
      <c r="F1314" s="4">
        <v>27472.345679999999</v>
      </c>
      <c r="G1314" s="3">
        <v>0.25090000000000001</v>
      </c>
      <c r="H1314" s="7">
        <v>1403.7846153846153</v>
      </c>
      <c r="I1314" s="4">
        <v>352.20955999999995</v>
      </c>
      <c r="J1314">
        <v>78</v>
      </c>
      <c r="K1314" t="s">
        <v>76</v>
      </c>
      <c r="L1314" t="s">
        <v>75</v>
      </c>
      <c r="M1314" t="s">
        <v>75</v>
      </c>
      <c r="N1314" s="2">
        <v>41287</v>
      </c>
      <c r="O1314" s="2">
        <v>42499</v>
      </c>
      <c r="P1314" t="s">
        <v>14</v>
      </c>
      <c r="Q1314" t="s">
        <v>37</v>
      </c>
      <c r="R1314" s="5" t="str">
        <f t="shared" si="61"/>
        <v>0.</v>
      </c>
      <c r="S1314" s="6" t="str">
        <f t="shared" si="62"/>
        <v/>
      </c>
      <c r="T1314">
        <f>ROUND(INT(表1[[#This Row],[合同结束日期]]-表1[[#This Row],[合同起始日期]])/365,1)</f>
        <v>3.3</v>
      </c>
    </row>
    <row r="1315" spans="1:20">
      <c r="A1315" s="1">
        <v>42125</v>
      </c>
      <c r="B1315" t="s">
        <v>185</v>
      </c>
      <c r="C1315">
        <f t="shared" si="60"/>
        <v>0</v>
      </c>
      <c r="D1315" t="s">
        <v>219</v>
      </c>
      <c r="E1315" s="4">
        <v>343867.2</v>
      </c>
      <c r="F1315" s="4">
        <v>69770.654879999987</v>
      </c>
      <c r="G1315" s="3">
        <v>0.20289999999999997</v>
      </c>
      <c r="H1315" s="7">
        <v>2558.5357142857142</v>
      </c>
      <c r="I1315" s="4">
        <v>519.12689642857129</v>
      </c>
      <c r="J1315">
        <v>134.4</v>
      </c>
      <c r="K1315" t="s">
        <v>60</v>
      </c>
      <c r="L1315" t="s">
        <v>61</v>
      </c>
      <c r="M1315" t="s">
        <v>58</v>
      </c>
      <c r="N1315" s="2">
        <v>41299</v>
      </c>
      <c r="O1315" s="2">
        <v>42175</v>
      </c>
      <c r="P1315" t="s">
        <v>24</v>
      </c>
      <c r="Q1315" t="s">
        <v>406</v>
      </c>
      <c r="R1315" s="5" t="str">
        <f t="shared" si="61"/>
        <v>0.2</v>
      </c>
      <c r="S1315" s="6" t="str">
        <f t="shared" si="62"/>
        <v>0.2</v>
      </c>
      <c r="T1315">
        <f>ROUND(INT(表1[[#This Row],[合同结束日期]]-表1[[#This Row],[合同起始日期]])/365,1)</f>
        <v>2.4</v>
      </c>
    </row>
    <row r="1316" spans="1:20">
      <c r="A1316" s="1">
        <v>42125</v>
      </c>
      <c r="B1316" t="s">
        <v>185</v>
      </c>
      <c r="C1316">
        <f t="shared" si="60"/>
        <v>0</v>
      </c>
      <c r="D1316" t="s">
        <v>220</v>
      </c>
      <c r="E1316" s="4">
        <v>543357.09600000002</v>
      </c>
      <c r="F1316" s="4">
        <v>52107.945506399999</v>
      </c>
      <c r="G1316" s="3">
        <v>9.5899999999999999E-2</v>
      </c>
      <c r="H1316" s="7">
        <v>3144.4276388888893</v>
      </c>
      <c r="I1316" s="4">
        <v>301.55061056944447</v>
      </c>
      <c r="J1316">
        <v>172.79999999999998</v>
      </c>
      <c r="K1316" t="s">
        <v>44</v>
      </c>
      <c r="L1316" t="s">
        <v>46</v>
      </c>
      <c r="M1316" t="s">
        <v>45</v>
      </c>
      <c r="N1316" s="2">
        <v>41333</v>
      </c>
      <c r="O1316" s="2">
        <v>44325</v>
      </c>
      <c r="P1316" t="s">
        <v>24</v>
      </c>
      <c r="Q1316" t="s">
        <v>391</v>
      </c>
      <c r="R1316" s="5" t="str">
        <f t="shared" si="61"/>
        <v>0.08</v>
      </c>
      <c r="S1316" s="6" t="str">
        <f t="shared" si="62"/>
        <v>0.08</v>
      </c>
      <c r="T1316">
        <f>ROUND(INT(表1[[#This Row],[合同结束日期]]-表1[[#This Row],[合同起始日期]])/365,1)</f>
        <v>8.1999999999999993</v>
      </c>
    </row>
    <row r="1317" spans="1:20">
      <c r="A1317" s="1">
        <v>42125</v>
      </c>
      <c r="B1317" t="s">
        <v>185</v>
      </c>
      <c r="C1317">
        <f t="shared" si="60"/>
        <v>0</v>
      </c>
      <c r="D1317" t="s">
        <v>221</v>
      </c>
      <c r="E1317" s="4">
        <v>826997.4</v>
      </c>
      <c r="F1317" s="4">
        <v>104036.27291999999</v>
      </c>
      <c r="G1317" s="3">
        <v>0.1258</v>
      </c>
      <c r="H1317" s="7">
        <v>5648.8893442622948</v>
      </c>
      <c r="I1317" s="4">
        <v>710.63027950819662</v>
      </c>
      <c r="J1317">
        <v>146.4</v>
      </c>
      <c r="K1317" t="s">
        <v>44</v>
      </c>
      <c r="L1317" t="s">
        <v>72</v>
      </c>
      <c r="M1317" t="s">
        <v>126</v>
      </c>
      <c r="N1317" s="2">
        <v>41333</v>
      </c>
      <c r="O1317" s="2">
        <v>42499</v>
      </c>
      <c r="P1317" t="s">
        <v>24</v>
      </c>
      <c r="Q1317" t="s">
        <v>399</v>
      </c>
      <c r="R1317" s="5" t="str">
        <f t="shared" si="61"/>
        <v>0.11</v>
      </c>
      <c r="S1317" s="6" t="str">
        <f t="shared" si="62"/>
        <v>0.12</v>
      </c>
      <c r="T1317">
        <f>ROUND(INT(表1[[#This Row],[合同结束日期]]-表1[[#This Row],[合同起始日期]])/365,1)</f>
        <v>3.2</v>
      </c>
    </row>
    <row r="1318" spans="1:20">
      <c r="A1318" s="1">
        <v>42125</v>
      </c>
      <c r="B1318" t="s">
        <v>185</v>
      </c>
      <c r="C1318">
        <f t="shared" si="60"/>
        <v>0</v>
      </c>
      <c r="D1318" t="s">
        <v>222</v>
      </c>
      <c r="E1318" s="4">
        <v>456954</v>
      </c>
      <c r="F1318" s="4">
        <v>54286.135200000004</v>
      </c>
      <c r="G1318" s="3">
        <v>0.1188</v>
      </c>
      <c r="H1318" s="7">
        <v>2280.2095808383233</v>
      </c>
      <c r="I1318" s="4">
        <v>270.88889820359282</v>
      </c>
      <c r="J1318">
        <v>200.4</v>
      </c>
      <c r="K1318" t="s">
        <v>44</v>
      </c>
      <c r="L1318" t="s">
        <v>72</v>
      </c>
      <c r="M1318" t="s">
        <v>126</v>
      </c>
      <c r="N1318" s="2">
        <v>41263</v>
      </c>
      <c r="O1318" s="2">
        <v>43229</v>
      </c>
      <c r="P1318" t="s">
        <v>24</v>
      </c>
      <c r="Q1318" t="s">
        <v>378</v>
      </c>
      <c r="R1318" s="5" t="str">
        <f t="shared" si="61"/>
        <v>0.09</v>
      </c>
      <c r="S1318" s="6" t="str">
        <f t="shared" si="62"/>
        <v>0.1</v>
      </c>
      <c r="T1318">
        <f>ROUND(INT(表1[[#This Row],[合同结束日期]]-表1[[#This Row],[合同起始日期]])/365,1)</f>
        <v>5.4</v>
      </c>
    </row>
    <row r="1319" spans="1:20">
      <c r="A1319" s="1">
        <v>42125</v>
      </c>
      <c r="B1319" t="s">
        <v>185</v>
      </c>
      <c r="C1319">
        <f t="shared" si="60"/>
        <v>0</v>
      </c>
      <c r="D1319" t="s">
        <v>223</v>
      </c>
      <c r="E1319" s="4">
        <v>557666.28</v>
      </c>
      <c r="F1319" s="4">
        <v>56714.660676</v>
      </c>
      <c r="G1319" s="3">
        <v>0.1017</v>
      </c>
      <c r="H1319" s="7">
        <v>2300.6034653465349</v>
      </c>
      <c r="I1319" s="4">
        <v>233.9713724257426</v>
      </c>
      <c r="J1319">
        <v>242.39999999999998</v>
      </c>
      <c r="K1319" t="s">
        <v>44</v>
      </c>
      <c r="L1319" t="s">
        <v>72</v>
      </c>
      <c r="M1319" t="s">
        <v>126</v>
      </c>
      <c r="N1319" s="2">
        <v>41331</v>
      </c>
      <c r="O1319" s="2">
        <v>44325</v>
      </c>
      <c r="P1319" t="s">
        <v>24</v>
      </c>
      <c r="Q1319" t="s">
        <v>391</v>
      </c>
      <c r="R1319" s="5" t="str">
        <f t="shared" si="61"/>
        <v>0.08</v>
      </c>
      <c r="S1319" s="6" t="str">
        <f t="shared" si="62"/>
        <v>0.08</v>
      </c>
      <c r="T1319">
        <f>ROUND(INT(表1[[#This Row],[合同结束日期]]-表1[[#This Row],[合同起始日期]])/365,1)</f>
        <v>8.1999999999999993</v>
      </c>
    </row>
    <row r="1320" spans="1:20">
      <c r="A1320" s="1">
        <v>42125</v>
      </c>
      <c r="B1320" t="s">
        <v>185</v>
      </c>
      <c r="C1320">
        <f t="shared" si="60"/>
        <v>0</v>
      </c>
      <c r="D1320" t="s">
        <v>232</v>
      </c>
      <c r="E1320" s="4">
        <v>433620</v>
      </c>
      <c r="F1320" s="4">
        <v>57486.946000000011</v>
      </c>
      <c r="G1320" s="3">
        <v>0.13257447995941149</v>
      </c>
      <c r="H1320" s="7">
        <v>1165.9460505937016</v>
      </c>
      <c r="I1320" s="4">
        <v>154.57469131818968</v>
      </c>
      <c r="J1320">
        <v>371.904</v>
      </c>
      <c r="K1320" t="s">
        <v>44</v>
      </c>
      <c r="L1320" t="s">
        <v>72</v>
      </c>
      <c r="M1320" t="s">
        <v>126</v>
      </c>
      <c r="N1320" s="2">
        <v>41337</v>
      </c>
      <c r="O1320" s="2">
        <v>46917</v>
      </c>
      <c r="P1320" t="s">
        <v>24</v>
      </c>
      <c r="Q1320">
        <v>0.08</v>
      </c>
      <c r="R1320" s="5">
        <f t="shared" si="61"/>
        <v>0.08</v>
      </c>
      <c r="S1320" s="6" t="str">
        <f t="shared" si="62"/>
        <v/>
      </c>
      <c r="T1320">
        <f>ROUND(INT(表1[[#This Row],[合同结束日期]]-表1[[#This Row],[合同起始日期]])/365,1)</f>
        <v>15.3</v>
      </c>
    </row>
    <row r="1321" spans="1:20">
      <c r="A1321" s="1">
        <v>42125</v>
      </c>
      <c r="B1321" t="s">
        <v>185</v>
      </c>
      <c r="C1321">
        <f t="shared" si="60"/>
        <v>0</v>
      </c>
      <c r="D1321" t="s">
        <v>274</v>
      </c>
      <c r="E1321" s="4">
        <v>270958.8</v>
      </c>
      <c r="F1321" s="4">
        <v>31593.796079999996</v>
      </c>
      <c r="G1321" s="3">
        <v>0.1166</v>
      </c>
      <c r="H1321" s="7">
        <v>2402.1170212765956</v>
      </c>
      <c r="I1321" s="4">
        <v>280.08684468085102</v>
      </c>
      <c r="J1321">
        <v>112.8</v>
      </c>
      <c r="K1321" t="s">
        <v>66</v>
      </c>
      <c r="L1321" t="s">
        <v>66</v>
      </c>
      <c r="M1321" t="s">
        <v>66</v>
      </c>
      <c r="N1321" s="2">
        <v>41520</v>
      </c>
      <c r="O1321" s="2">
        <v>42294</v>
      </c>
      <c r="P1321" t="s">
        <v>24</v>
      </c>
      <c r="Q1321" t="s">
        <v>195</v>
      </c>
      <c r="R1321" s="5" t="str">
        <f t="shared" si="61"/>
        <v>0.09</v>
      </c>
      <c r="S1321" s="6" t="str">
        <f t="shared" si="62"/>
        <v>0.</v>
      </c>
      <c r="T1321">
        <f>ROUND(INT(表1[[#This Row],[合同结束日期]]-表1[[#This Row],[合同起始日期]])/365,1)</f>
        <v>2.1</v>
      </c>
    </row>
    <row r="1322" spans="1:20">
      <c r="A1322" s="1">
        <v>42125</v>
      </c>
      <c r="B1322" t="s">
        <v>185</v>
      </c>
      <c r="C1322">
        <f t="shared" si="60"/>
        <v>0</v>
      </c>
      <c r="D1322" t="s">
        <v>254</v>
      </c>
      <c r="E1322" s="4">
        <v>355604.61599999998</v>
      </c>
      <c r="F1322" s="4">
        <v>41214.574994400005</v>
      </c>
      <c r="G1322" s="3">
        <v>0.11590000000000002</v>
      </c>
      <c r="H1322" s="7">
        <v>3139.1650423728811</v>
      </c>
      <c r="I1322" s="4">
        <v>363.82922841101697</v>
      </c>
      <c r="J1322">
        <v>113.28</v>
      </c>
      <c r="K1322" t="s">
        <v>44</v>
      </c>
      <c r="L1322" t="s">
        <v>46</v>
      </c>
      <c r="M1322" t="s">
        <v>45</v>
      </c>
      <c r="N1322" s="2">
        <v>41443</v>
      </c>
      <c r="O1322" s="2">
        <v>43298</v>
      </c>
      <c r="P1322" t="s">
        <v>24</v>
      </c>
      <c r="Q1322" t="s">
        <v>19</v>
      </c>
      <c r="R1322" s="5" t="str">
        <f t="shared" si="61"/>
        <v>0.1</v>
      </c>
      <c r="S1322" s="6" t="str">
        <f t="shared" si="62"/>
        <v/>
      </c>
      <c r="T1322">
        <f>ROUND(INT(表1[[#This Row],[合同结束日期]]-表1[[#This Row],[合同起始日期]])/365,1)</f>
        <v>5.0999999999999996</v>
      </c>
    </row>
    <row r="1323" spans="1:20">
      <c r="A1323" s="1">
        <v>42125</v>
      </c>
      <c r="B1323" t="s">
        <v>185</v>
      </c>
      <c r="C1323">
        <f t="shared" si="60"/>
        <v>0</v>
      </c>
      <c r="D1323" t="s">
        <v>283</v>
      </c>
      <c r="E1323" s="4">
        <v>75758.399999999994</v>
      </c>
      <c r="F1323" s="4">
        <v>9772.8335999999999</v>
      </c>
      <c r="G1323" s="3">
        <v>0.129</v>
      </c>
      <c r="H1323" s="7">
        <v>2630.5</v>
      </c>
      <c r="I1323" s="4">
        <v>339.33450000000005</v>
      </c>
      <c r="J1323">
        <v>28.799999999999997</v>
      </c>
      <c r="K1323" t="s">
        <v>44</v>
      </c>
      <c r="L1323" t="s">
        <v>46</v>
      </c>
      <c r="M1323" t="s">
        <v>45</v>
      </c>
      <c r="N1323" s="2">
        <v>41545</v>
      </c>
      <c r="O1323" s="2">
        <v>42274</v>
      </c>
      <c r="P1323" t="s">
        <v>24</v>
      </c>
      <c r="Q1323" t="s">
        <v>48</v>
      </c>
      <c r="R1323" s="5" t="str">
        <f t="shared" si="61"/>
        <v>0.11</v>
      </c>
      <c r="S1323" s="6" t="str">
        <f t="shared" si="62"/>
        <v/>
      </c>
      <c r="T1323">
        <f>ROUND(INT(表1[[#This Row],[合同结束日期]]-表1[[#This Row],[合同起始日期]])/365,1)</f>
        <v>2</v>
      </c>
    </row>
    <row r="1324" spans="1:20">
      <c r="A1324" s="1">
        <v>42125</v>
      </c>
      <c r="B1324" t="s">
        <v>185</v>
      </c>
      <c r="C1324">
        <f t="shared" si="60"/>
        <v>0</v>
      </c>
      <c r="D1324" t="s">
        <v>294</v>
      </c>
      <c r="E1324" s="4">
        <v>68349.599999999991</v>
      </c>
      <c r="F1324" s="4">
        <v>15002.7372</v>
      </c>
      <c r="G1324" s="3">
        <v>0.21950000000000003</v>
      </c>
      <c r="H1324" s="7">
        <v>1423.9499999999998</v>
      </c>
      <c r="I1324" s="4">
        <v>312.55702500000001</v>
      </c>
      <c r="J1324">
        <v>48</v>
      </c>
      <c r="K1324" t="s">
        <v>44</v>
      </c>
      <c r="L1324" t="s">
        <v>46</v>
      </c>
      <c r="M1324" t="s">
        <v>45</v>
      </c>
      <c r="N1324" s="2">
        <v>41549</v>
      </c>
      <c r="O1324" s="2">
        <v>42278</v>
      </c>
      <c r="P1324" t="s">
        <v>14</v>
      </c>
      <c r="Q1324" t="s">
        <v>37</v>
      </c>
      <c r="R1324" s="5" t="str">
        <f t="shared" si="61"/>
        <v>0.</v>
      </c>
      <c r="S1324" s="6" t="str">
        <f t="shared" si="62"/>
        <v/>
      </c>
      <c r="T1324">
        <f>ROUND(INT(表1[[#This Row],[合同结束日期]]-表1[[#This Row],[合同起始日期]])/365,1)</f>
        <v>2</v>
      </c>
    </row>
    <row r="1325" spans="1:20">
      <c r="A1325" s="1">
        <v>42125</v>
      </c>
      <c r="B1325" t="s">
        <v>185</v>
      </c>
      <c r="C1325">
        <f t="shared" si="60"/>
        <v>0</v>
      </c>
      <c r="D1325" t="s">
        <v>255</v>
      </c>
      <c r="E1325" s="4">
        <v>108280.8</v>
      </c>
      <c r="F1325" s="4">
        <v>16112.183040000002</v>
      </c>
      <c r="G1325" s="3">
        <v>0.14880000000000002</v>
      </c>
      <c r="H1325" s="7">
        <v>2653.9411764705883</v>
      </c>
      <c r="I1325" s="4">
        <v>394.90644705882357</v>
      </c>
      <c r="J1325">
        <v>40.799999999999997</v>
      </c>
      <c r="K1325" t="s">
        <v>44</v>
      </c>
      <c r="L1325" t="s">
        <v>46</v>
      </c>
      <c r="M1325" t="s">
        <v>187</v>
      </c>
      <c r="N1325" s="2">
        <v>41456</v>
      </c>
      <c r="O1325" s="2">
        <v>42190</v>
      </c>
      <c r="P1325" t="s">
        <v>24</v>
      </c>
      <c r="Q1325" t="s">
        <v>28</v>
      </c>
      <c r="R1325" s="5" t="str">
        <f t="shared" si="61"/>
        <v>0.13</v>
      </c>
      <c r="S1325" s="6" t="str">
        <f t="shared" si="62"/>
        <v/>
      </c>
      <c r="T1325">
        <f>ROUND(INT(表1[[#This Row],[合同结束日期]]-表1[[#This Row],[合同起始日期]])/365,1)</f>
        <v>2</v>
      </c>
    </row>
    <row r="1326" spans="1:20">
      <c r="A1326" s="1">
        <v>42125</v>
      </c>
      <c r="B1326" t="s">
        <v>185</v>
      </c>
      <c r="C1326">
        <f t="shared" si="60"/>
        <v>0</v>
      </c>
      <c r="D1326" t="s">
        <v>382</v>
      </c>
      <c r="E1326" s="4">
        <v>44775.6</v>
      </c>
      <c r="F1326" s="4">
        <v>7199.9164800000008</v>
      </c>
      <c r="G1326" s="3">
        <v>0.16080000000000003</v>
      </c>
      <c r="H1326" s="7">
        <v>3109.416666666667</v>
      </c>
      <c r="I1326" s="4">
        <v>499.99420000000009</v>
      </c>
      <c r="J1326">
        <v>14.399999999999999</v>
      </c>
      <c r="K1326" t="s">
        <v>60</v>
      </c>
      <c r="L1326" t="s">
        <v>107</v>
      </c>
      <c r="M1326" t="s">
        <v>212</v>
      </c>
      <c r="N1326" s="2">
        <v>42113</v>
      </c>
      <c r="O1326" s="2">
        <v>42478</v>
      </c>
      <c r="P1326" t="s">
        <v>24</v>
      </c>
      <c r="Q1326" t="s">
        <v>28</v>
      </c>
      <c r="R1326" s="5" t="str">
        <f t="shared" si="61"/>
        <v>0.13</v>
      </c>
      <c r="S1326" s="6" t="str">
        <f t="shared" si="62"/>
        <v/>
      </c>
      <c r="T1326">
        <f>ROUND(INT(表1[[#This Row],[合同结束日期]]-表1[[#This Row],[合同起始日期]])/365,1)</f>
        <v>1</v>
      </c>
    </row>
    <row r="1327" spans="1:20">
      <c r="A1327" s="1">
        <v>42125</v>
      </c>
      <c r="B1327" t="s">
        <v>185</v>
      </c>
      <c r="C1327">
        <f t="shared" si="60"/>
        <v>0</v>
      </c>
      <c r="D1327" t="s">
        <v>273</v>
      </c>
      <c r="E1327" s="4">
        <v>237925.19999999998</v>
      </c>
      <c r="F1327" s="4">
        <v>21413.268</v>
      </c>
      <c r="G1327" s="3">
        <v>9.0000000000000011E-2</v>
      </c>
      <c r="H1327" s="7">
        <v>2832.4428571428571</v>
      </c>
      <c r="I1327" s="4">
        <v>254.91985714285715</v>
      </c>
      <c r="J1327">
        <v>84</v>
      </c>
      <c r="K1327" t="s">
        <v>44</v>
      </c>
      <c r="L1327" t="s">
        <v>46</v>
      </c>
      <c r="M1327" t="s">
        <v>187</v>
      </c>
      <c r="N1327" s="2">
        <v>41502</v>
      </c>
      <c r="O1327" s="2">
        <v>42597</v>
      </c>
      <c r="P1327" t="s">
        <v>18</v>
      </c>
      <c r="Q1327" t="s">
        <v>123</v>
      </c>
      <c r="R1327" s="5" t="str">
        <f t="shared" si="61"/>
        <v>0.09</v>
      </c>
      <c r="S1327" s="6" t="str">
        <f t="shared" si="62"/>
        <v/>
      </c>
      <c r="T1327">
        <f>ROUND(INT(表1[[#This Row],[合同结束日期]]-表1[[#This Row],[合同起始日期]])/365,1)</f>
        <v>3</v>
      </c>
    </row>
    <row r="1328" spans="1:20">
      <c r="A1328" s="1">
        <v>42125</v>
      </c>
      <c r="B1328" t="s">
        <v>185</v>
      </c>
      <c r="C1328">
        <f t="shared" si="60"/>
        <v>0</v>
      </c>
      <c r="D1328" t="s">
        <v>355</v>
      </c>
      <c r="E1328" s="4">
        <v>41042.400000000001</v>
      </c>
      <c r="F1328" s="4">
        <v>10798.255440000001</v>
      </c>
      <c r="G1328" s="3">
        <v>0.2631</v>
      </c>
      <c r="H1328" s="7">
        <v>1315.4615384615386</v>
      </c>
      <c r="I1328" s="4">
        <v>346.0979307692308</v>
      </c>
      <c r="J1328">
        <v>31.2</v>
      </c>
      <c r="K1328" t="s">
        <v>76</v>
      </c>
      <c r="L1328" t="s">
        <v>276</v>
      </c>
      <c r="M1328" t="s">
        <v>276</v>
      </c>
      <c r="N1328" s="2">
        <v>41858</v>
      </c>
      <c r="O1328" s="2">
        <v>42222</v>
      </c>
      <c r="P1328" t="s">
        <v>24</v>
      </c>
      <c r="Q1328" t="s">
        <v>28</v>
      </c>
      <c r="R1328" s="5" t="str">
        <f t="shared" si="61"/>
        <v>0.13</v>
      </c>
      <c r="S1328" s="6" t="str">
        <f t="shared" si="62"/>
        <v/>
      </c>
      <c r="T1328">
        <f>ROUND(INT(表1[[#This Row],[合同结束日期]]-表1[[#This Row],[合同起始日期]])/365,1)</f>
        <v>1</v>
      </c>
    </row>
    <row r="1329" spans="1:20">
      <c r="A1329" s="1">
        <v>42125</v>
      </c>
      <c r="B1329" t="s">
        <v>185</v>
      </c>
      <c r="C1329">
        <f t="shared" si="60"/>
        <v>0</v>
      </c>
      <c r="D1329" t="s">
        <v>369</v>
      </c>
      <c r="E1329" s="4">
        <v>40659.599999999999</v>
      </c>
      <c r="F1329" s="4">
        <v>7200.815160000001</v>
      </c>
      <c r="G1329" s="3">
        <v>0.17710000000000004</v>
      </c>
      <c r="H1329" s="7">
        <v>2823.5833333333335</v>
      </c>
      <c r="I1329" s="4">
        <v>500.05660833333343</v>
      </c>
      <c r="J1329">
        <v>14.399999999999999</v>
      </c>
      <c r="K1329" t="s">
        <v>76</v>
      </c>
      <c r="L1329" t="s">
        <v>276</v>
      </c>
      <c r="M1329" t="s">
        <v>276</v>
      </c>
      <c r="N1329" s="2">
        <v>42030</v>
      </c>
      <c r="O1329" s="2">
        <v>42394</v>
      </c>
      <c r="P1329" t="s">
        <v>24</v>
      </c>
      <c r="Q1329" t="s">
        <v>25</v>
      </c>
      <c r="R1329" s="5" t="str">
        <f t="shared" si="61"/>
        <v>0.15</v>
      </c>
      <c r="S1329" s="6" t="str">
        <f t="shared" si="62"/>
        <v/>
      </c>
      <c r="T1329">
        <f>ROUND(INT(表1[[#This Row],[合同结束日期]]-表1[[#This Row],[合同起始日期]])/365,1)</f>
        <v>1</v>
      </c>
    </row>
    <row r="1330" spans="1:20">
      <c r="A1330" s="1">
        <v>42125</v>
      </c>
      <c r="B1330" t="s">
        <v>185</v>
      </c>
      <c r="C1330">
        <f t="shared" ref="C1330:C1393" si="63">IF($B1330="负一层",-1,IF($B1330="负一夹层",0,IF($B1330="一层",1,IF($B1330="二层",2,IF($B1330="三层",3,IF($B1330="四层",4))))))</f>
        <v>0</v>
      </c>
      <c r="D1330" t="s">
        <v>349</v>
      </c>
      <c r="E1330" s="4">
        <v>70398</v>
      </c>
      <c r="F1330" s="4">
        <v>11193.282000000001</v>
      </c>
      <c r="G1330" s="3">
        <v>0.159</v>
      </c>
      <c r="H1330" s="7">
        <v>4888.7500000000009</v>
      </c>
      <c r="I1330" s="4">
        <v>777.3112500000002</v>
      </c>
      <c r="J1330">
        <v>14.399999999999999</v>
      </c>
      <c r="K1330" t="s">
        <v>76</v>
      </c>
      <c r="L1330" t="s">
        <v>276</v>
      </c>
      <c r="M1330" t="s">
        <v>276</v>
      </c>
      <c r="N1330" s="2">
        <v>41907</v>
      </c>
      <c r="O1330" s="2">
        <v>42271</v>
      </c>
      <c r="P1330" t="s">
        <v>24</v>
      </c>
      <c r="Q1330" t="s">
        <v>25</v>
      </c>
      <c r="R1330" s="5" t="str">
        <f t="shared" ref="R1330:R1393" si="64">IF(ISERROR(FIND(",",$Q1330)),$Q1330,LEFT($Q1330,FIND(",",$Q1330)-1))</f>
        <v>0.15</v>
      </c>
      <c r="S1330" s="6" t="str">
        <f t="shared" si="62"/>
        <v/>
      </c>
      <c r="T1330">
        <f>ROUND(INT(表1[[#This Row],[合同结束日期]]-表1[[#This Row],[合同起始日期]])/365,1)</f>
        <v>1</v>
      </c>
    </row>
    <row r="1331" spans="1:20">
      <c r="A1331" s="1">
        <v>42125</v>
      </c>
      <c r="B1331" t="s">
        <v>185</v>
      </c>
      <c r="C1331">
        <f t="shared" si="63"/>
        <v>0</v>
      </c>
      <c r="D1331" t="s">
        <v>284</v>
      </c>
      <c r="E1331" s="4">
        <v>46556.4</v>
      </c>
      <c r="F1331" s="4">
        <v>6601.6975199999997</v>
      </c>
      <c r="G1331" s="3">
        <v>0.14179999999999998</v>
      </c>
      <c r="H1331" s="7">
        <v>2586.4666666666667</v>
      </c>
      <c r="I1331" s="4">
        <v>366.76097333333331</v>
      </c>
      <c r="J1331">
        <v>18</v>
      </c>
      <c r="K1331" t="s">
        <v>76</v>
      </c>
      <c r="L1331" t="s">
        <v>276</v>
      </c>
      <c r="M1331" t="s">
        <v>276</v>
      </c>
      <c r="N1331" s="2">
        <v>41516</v>
      </c>
      <c r="O1331" s="2">
        <v>42245</v>
      </c>
      <c r="P1331" t="s">
        <v>24</v>
      </c>
      <c r="Q1331">
        <v>0</v>
      </c>
      <c r="R1331" s="5">
        <f t="shared" si="64"/>
        <v>0</v>
      </c>
      <c r="S1331" s="6" t="str">
        <f t="shared" ref="S1331:S1394" si="65">IF(ISERROR(FIND(",",$Q1331)),"",RIGHT($Q1331,LEN($Q1331)-FIND(",",$Q1331)))</f>
        <v/>
      </c>
      <c r="T1331">
        <f>ROUND(INT(表1[[#This Row],[合同结束日期]]-表1[[#This Row],[合同起始日期]])/365,1)</f>
        <v>2</v>
      </c>
    </row>
    <row r="1332" spans="1:20">
      <c r="A1332" s="1">
        <v>42125</v>
      </c>
      <c r="B1332" t="s">
        <v>185</v>
      </c>
      <c r="C1332">
        <f t="shared" si="63"/>
        <v>0</v>
      </c>
      <c r="D1332" t="s">
        <v>365</v>
      </c>
      <c r="E1332" s="4">
        <v>236358.84</v>
      </c>
      <c r="F1332" s="4">
        <v>38408.311500000003</v>
      </c>
      <c r="G1332" s="3">
        <v>0.16250000000000001</v>
      </c>
      <c r="H1332" s="7">
        <v>16413.808333333334</v>
      </c>
      <c r="I1332" s="4">
        <v>2667.243854166667</v>
      </c>
      <c r="J1332">
        <v>14.399999999999999</v>
      </c>
      <c r="K1332" t="s">
        <v>11</v>
      </c>
      <c r="L1332" t="s">
        <v>12</v>
      </c>
      <c r="M1332" t="s">
        <v>53</v>
      </c>
      <c r="N1332" s="2">
        <v>41996</v>
      </c>
      <c r="O1332" s="2">
        <v>42360</v>
      </c>
      <c r="P1332" t="s">
        <v>24</v>
      </c>
      <c r="Q1332" t="s">
        <v>59</v>
      </c>
      <c r="R1332" s="5" t="str">
        <f t="shared" si="64"/>
        <v>0.16</v>
      </c>
      <c r="S1332" s="6" t="str">
        <f t="shared" si="65"/>
        <v/>
      </c>
      <c r="T1332">
        <f>ROUND(INT(表1[[#This Row],[合同结束日期]]-表1[[#This Row],[合同起始日期]])/365,1)</f>
        <v>1</v>
      </c>
    </row>
    <row r="1333" spans="1:20">
      <c r="A1333" s="1">
        <v>42125</v>
      </c>
      <c r="B1333" t="s">
        <v>185</v>
      </c>
      <c r="C1333">
        <f t="shared" si="63"/>
        <v>0</v>
      </c>
      <c r="D1333" t="s">
        <v>350</v>
      </c>
      <c r="E1333" s="4">
        <v>69519.599999999991</v>
      </c>
      <c r="F1333" s="4">
        <v>11025.808559999999</v>
      </c>
      <c r="G1333" s="3">
        <v>0.15860000000000002</v>
      </c>
      <c r="H1333" s="7">
        <v>4827.75</v>
      </c>
      <c r="I1333" s="4">
        <v>765.68115</v>
      </c>
      <c r="J1333">
        <v>14.399999999999999</v>
      </c>
      <c r="K1333" t="s">
        <v>76</v>
      </c>
      <c r="L1333" t="s">
        <v>276</v>
      </c>
      <c r="M1333" t="s">
        <v>276</v>
      </c>
      <c r="N1333" s="2">
        <v>41888</v>
      </c>
      <c r="O1333" s="2">
        <v>42252</v>
      </c>
      <c r="P1333" t="s">
        <v>24</v>
      </c>
      <c r="Q1333" t="s">
        <v>25</v>
      </c>
      <c r="R1333" s="5" t="str">
        <f t="shared" si="64"/>
        <v>0.15</v>
      </c>
      <c r="S1333" s="6" t="str">
        <f t="shared" si="65"/>
        <v/>
      </c>
      <c r="T1333">
        <f>ROUND(INT(表1[[#This Row],[合同结束日期]]-表1[[#This Row],[合同起始日期]])/365,1)</f>
        <v>1</v>
      </c>
    </row>
    <row r="1334" spans="1:20">
      <c r="A1334" s="1">
        <v>42125</v>
      </c>
      <c r="B1334" t="s">
        <v>185</v>
      </c>
      <c r="C1334">
        <f t="shared" si="63"/>
        <v>0</v>
      </c>
      <c r="D1334" t="s">
        <v>307</v>
      </c>
      <c r="E1334" s="4">
        <v>156202.79999999999</v>
      </c>
      <c r="F1334" s="4">
        <v>16807.421279999999</v>
      </c>
      <c r="G1334" s="3">
        <v>0.1076</v>
      </c>
      <c r="H1334" s="7">
        <v>3615.8055555555557</v>
      </c>
      <c r="I1334" s="4">
        <v>389.06067777777781</v>
      </c>
      <c r="J1334">
        <v>43.199999999999996</v>
      </c>
      <c r="K1334" t="s">
        <v>66</v>
      </c>
      <c r="L1334" t="s">
        <v>66</v>
      </c>
      <c r="M1334" t="s">
        <v>66</v>
      </c>
      <c r="N1334" s="2">
        <v>41635</v>
      </c>
      <c r="O1334" s="2">
        <v>42364</v>
      </c>
      <c r="P1334" t="s">
        <v>24</v>
      </c>
      <c r="Q1334" t="s">
        <v>195</v>
      </c>
      <c r="R1334" s="5" t="str">
        <f t="shared" si="64"/>
        <v>0.09</v>
      </c>
      <c r="S1334" s="6" t="str">
        <f t="shared" si="65"/>
        <v>0.</v>
      </c>
      <c r="T1334">
        <f>ROUND(INT(表1[[#This Row],[合同结束日期]]-表1[[#This Row],[合同起始日期]])/365,1)</f>
        <v>2</v>
      </c>
    </row>
    <row r="1335" spans="1:20">
      <c r="A1335" s="1">
        <v>42125</v>
      </c>
      <c r="B1335" t="s">
        <v>185</v>
      </c>
      <c r="C1335">
        <f t="shared" si="63"/>
        <v>0</v>
      </c>
      <c r="D1335" t="s">
        <v>314</v>
      </c>
      <c r="E1335" s="4">
        <v>59241.119999999995</v>
      </c>
      <c r="F1335" s="4">
        <v>7197.7960799999992</v>
      </c>
      <c r="G1335" s="3">
        <v>0.1215</v>
      </c>
      <c r="H1335" s="7">
        <v>3291.1733333333332</v>
      </c>
      <c r="I1335" s="4">
        <v>399.87755999999996</v>
      </c>
      <c r="J1335">
        <v>18</v>
      </c>
      <c r="K1335" t="s">
        <v>76</v>
      </c>
      <c r="L1335" t="s">
        <v>276</v>
      </c>
      <c r="M1335" t="s">
        <v>276</v>
      </c>
      <c r="N1335" s="2">
        <v>41727</v>
      </c>
      <c r="O1335" s="2">
        <v>42457</v>
      </c>
      <c r="P1335" t="s">
        <v>24</v>
      </c>
      <c r="Q1335" t="s">
        <v>19</v>
      </c>
      <c r="R1335" s="5" t="str">
        <f t="shared" si="64"/>
        <v>0.1</v>
      </c>
      <c r="S1335" s="6" t="str">
        <f t="shared" si="65"/>
        <v/>
      </c>
      <c r="T1335">
        <f>ROUND(INT(表1[[#This Row],[合同结束日期]]-表1[[#This Row],[合同起始日期]])/365,1)</f>
        <v>2</v>
      </c>
    </row>
    <row r="1336" spans="1:20">
      <c r="A1336" s="1">
        <v>42125</v>
      </c>
      <c r="B1336" t="s">
        <v>185</v>
      </c>
      <c r="C1336">
        <f t="shared" si="63"/>
        <v>0</v>
      </c>
      <c r="D1336" t="s">
        <v>343</v>
      </c>
      <c r="E1336" s="4">
        <v>31908</v>
      </c>
      <c r="F1336" s="4">
        <v>5998.7039999999997</v>
      </c>
      <c r="G1336" s="3">
        <v>0.188</v>
      </c>
      <c r="H1336" s="7">
        <v>3323.75</v>
      </c>
      <c r="I1336" s="4">
        <v>624.86500000000001</v>
      </c>
      <c r="J1336">
        <v>9.6</v>
      </c>
      <c r="K1336" t="s">
        <v>76</v>
      </c>
      <c r="L1336" t="s">
        <v>276</v>
      </c>
      <c r="M1336" t="s">
        <v>276</v>
      </c>
      <c r="N1336" s="2">
        <v>41876</v>
      </c>
      <c r="O1336" s="2">
        <v>42240</v>
      </c>
      <c r="P1336" t="s">
        <v>24</v>
      </c>
      <c r="Q1336" t="s">
        <v>59</v>
      </c>
      <c r="R1336" s="5" t="str">
        <f t="shared" si="64"/>
        <v>0.16</v>
      </c>
      <c r="S1336" s="6" t="str">
        <f t="shared" si="65"/>
        <v/>
      </c>
      <c r="T1336">
        <f>ROUND(INT(表1[[#This Row],[合同结束日期]]-表1[[#This Row],[合同起始日期]])/365,1)</f>
        <v>1</v>
      </c>
    </row>
    <row r="1337" spans="1:20">
      <c r="A1337" s="1">
        <v>42125</v>
      </c>
      <c r="B1337" t="s">
        <v>185</v>
      </c>
      <c r="C1337">
        <f t="shared" si="63"/>
        <v>0</v>
      </c>
      <c r="D1337" t="s">
        <v>287</v>
      </c>
      <c r="E1337" s="4">
        <v>27214.799999999999</v>
      </c>
      <c r="F1337" s="4">
        <v>6599.5889999999999</v>
      </c>
      <c r="G1337" s="3">
        <v>0.24249999999999999</v>
      </c>
      <c r="H1337" s="7">
        <v>1511.9333333333334</v>
      </c>
      <c r="I1337" s="4">
        <v>366.6438333333333</v>
      </c>
      <c r="J1337">
        <v>18</v>
      </c>
      <c r="K1337" t="s">
        <v>11</v>
      </c>
      <c r="L1337" t="s">
        <v>12</v>
      </c>
      <c r="M1337" t="s">
        <v>288</v>
      </c>
      <c r="N1337" s="2">
        <v>41522</v>
      </c>
      <c r="O1337" s="2">
        <v>42251</v>
      </c>
      <c r="P1337" t="s">
        <v>24</v>
      </c>
      <c r="Q1337" t="s">
        <v>59</v>
      </c>
      <c r="R1337" s="5" t="str">
        <f t="shared" si="64"/>
        <v>0.16</v>
      </c>
      <c r="S1337" s="6" t="str">
        <f t="shared" si="65"/>
        <v/>
      </c>
      <c r="T1337">
        <f>ROUND(INT(表1[[#This Row],[合同结束日期]]-表1[[#This Row],[合同起始日期]])/365,1)</f>
        <v>2</v>
      </c>
    </row>
    <row r="1338" spans="1:20">
      <c r="A1338" s="1">
        <v>42125</v>
      </c>
      <c r="B1338" t="s">
        <v>185</v>
      </c>
      <c r="C1338">
        <f t="shared" si="63"/>
        <v>0</v>
      </c>
      <c r="D1338" t="s">
        <v>344</v>
      </c>
      <c r="E1338" s="4">
        <v>63874.799999999996</v>
      </c>
      <c r="F1338" s="4">
        <v>10181.643119999999</v>
      </c>
      <c r="G1338" s="3">
        <v>0.15939999999999999</v>
      </c>
      <c r="H1338" s="7">
        <v>6653.625</v>
      </c>
      <c r="I1338" s="4">
        <v>1060.5878249999998</v>
      </c>
      <c r="J1338">
        <v>9.6</v>
      </c>
      <c r="K1338" t="s">
        <v>44</v>
      </c>
      <c r="L1338" t="s">
        <v>46</v>
      </c>
      <c r="M1338" t="s">
        <v>187</v>
      </c>
      <c r="N1338" s="2">
        <v>41864</v>
      </c>
      <c r="O1338" s="2">
        <v>42228</v>
      </c>
      <c r="P1338" t="s">
        <v>24</v>
      </c>
      <c r="Q1338" t="s">
        <v>25</v>
      </c>
      <c r="R1338" s="5" t="str">
        <f t="shared" si="64"/>
        <v>0.15</v>
      </c>
      <c r="S1338" s="6" t="str">
        <f t="shared" si="65"/>
        <v/>
      </c>
      <c r="T1338">
        <f>ROUND(INT(表1[[#This Row],[合同结束日期]]-表1[[#This Row],[合同起始日期]])/365,1)</f>
        <v>1</v>
      </c>
    </row>
    <row r="1339" spans="1:20">
      <c r="A1339" s="1">
        <v>42156</v>
      </c>
      <c r="B1339" t="s">
        <v>185</v>
      </c>
      <c r="C1339">
        <f t="shared" si="63"/>
        <v>0</v>
      </c>
      <c r="D1339" t="s">
        <v>186</v>
      </c>
      <c r="E1339" s="4">
        <v>266500.8</v>
      </c>
      <c r="F1339" s="4">
        <v>44132.532479999994</v>
      </c>
      <c r="G1339" s="3">
        <v>0.1656</v>
      </c>
      <c r="H1339" s="7">
        <v>8883.3599999999988</v>
      </c>
      <c r="I1339" s="4">
        <v>1471.0844159999999</v>
      </c>
      <c r="J1339">
        <v>30</v>
      </c>
      <c r="K1339" t="s">
        <v>44</v>
      </c>
      <c r="L1339" t="s">
        <v>46</v>
      </c>
      <c r="M1339" t="s">
        <v>187</v>
      </c>
      <c r="N1339" s="2">
        <v>41327</v>
      </c>
      <c r="O1339" s="2">
        <v>42499</v>
      </c>
      <c r="P1339" t="s">
        <v>24</v>
      </c>
      <c r="Q1339" t="s">
        <v>59</v>
      </c>
      <c r="R1339" s="5" t="str">
        <f t="shared" si="64"/>
        <v>0.16</v>
      </c>
      <c r="S1339" s="6" t="str">
        <f t="shared" si="65"/>
        <v/>
      </c>
      <c r="T1339">
        <f>ROUND(INT(表1[[#This Row],[合同结束日期]]-表1[[#This Row],[合同起始日期]])/365,1)</f>
        <v>3.2</v>
      </c>
    </row>
    <row r="1340" spans="1:20">
      <c r="A1340" s="1">
        <v>42156</v>
      </c>
      <c r="B1340" t="s">
        <v>185</v>
      </c>
      <c r="C1340">
        <f t="shared" si="63"/>
        <v>0</v>
      </c>
      <c r="D1340" t="s">
        <v>188</v>
      </c>
      <c r="E1340" s="4">
        <v>80029.2</v>
      </c>
      <c r="F1340" s="4">
        <v>14077.136280000001</v>
      </c>
      <c r="G1340" s="3">
        <v>0.1759</v>
      </c>
      <c r="H1340" s="7">
        <v>1307.6666666666667</v>
      </c>
      <c r="I1340" s="4">
        <v>230.01856666666669</v>
      </c>
      <c r="J1340">
        <v>61.199999999999996</v>
      </c>
      <c r="K1340" t="s">
        <v>44</v>
      </c>
      <c r="L1340" t="s">
        <v>46</v>
      </c>
      <c r="M1340" t="s">
        <v>187</v>
      </c>
      <c r="N1340" s="2">
        <v>41337</v>
      </c>
      <c r="O1340" s="2">
        <v>42499</v>
      </c>
      <c r="P1340" t="s">
        <v>24</v>
      </c>
      <c r="Q1340" t="s">
        <v>28</v>
      </c>
      <c r="R1340" s="5" t="str">
        <f t="shared" si="64"/>
        <v>0.13</v>
      </c>
      <c r="S1340" s="6" t="str">
        <f t="shared" si="65"/>
        <v/>
      </c>
      <c r="T1340">
        <f>ROUND(INT(表1[[#This Row],[合同结束日期]]-表1[[#This Row],[合同起始日期]])/365,1)</f>
        <v>3.2</v>
      </c>
    </row>
    <row r="1341" spans="1:20">
      <c r="A1341" s="1">
        <v>42156</v>
      </c>
      <c r="B1341" t="s">
        <v>185</v>
      </c>
      <c r="C1341">
        <f t="shared" si="63"/>
        <v>0</v>
      </c>
      <c r="D1341" t="s">
        <v>189</v>
      </c>
      <c r="E1341" s="4">
        <v>139206</v>
      </c>
      <c r="F1341" s="4">
        <v>23804.226000000002</v>
      </c>
      <c r="G1341" s="3">
        <v>0.17100000000000001</v>
      </c>
      <c r="H1341" s="7">
        <v>1611.1805555555557</v>
      </c>
      <c r="I1341" s="4">
        <v>275.51187500000003</v>
      </c>
      <c r="J1341">
        <v>86.399999999999991</v>
      </c>
      <c r="K1341" t="s">
        <v>44</v>
      </c>
      <c r="L1341" t="s">
        <v>46</v>
      </c>
      <c r="M1341" t="s">
        <v>187</v>
      </c>
      <c r="N1341" s="2">
        <v>41298</v>
      </c>
      <c r="O1341" s="2">
        <v>42499</v>
      </c>
      <c r="P1341" t="s">
        <v>24</v>
      </c>
      <c r="Q1341" t="s">
        <v>83</v>
      </c>
      <c r="R1341" s="5" t="str">
        <f t="shared" si="64"/>
        <v>0.14</v>
      </c>
      <c r="S1341" s="6" t="str">
        <f t="shared" si="65"/>
        <v/>
      </c>
      <c r="T1341">
        <f>ROUND(INT(表1[[#This Row],[合同结束日期]]-表1[[#This Row],[合同起始日期]])/365,1)</f>
        <v>3.3</v>
      </c>
    </row>
    <row r="1342" spans="1:20">
      <c r="A1342" s="1">
        <v>42156</v>
      </c>
      <c r="B1342" t="s">
        <v>185</v>
      </c>
      <c r="C1342">
        <f t="shared" si="63"/>
        <v>0</v>
      </c>
      <c r="D1342" t="s">
        <v>190</v>
      </c>
      <c r="E1342" s="4">
        <v>99662.399999999994</v>
      </c>
      <c r="F1342" s="4">
        <v>30237.57216</v>
      </c>
      <c r="G1342" s="3">
        <v>0.3034</v>
      </c>
      <c r="H1342" s="7">
        <v>1153.5</v>
      </c>
      <c r="I1342" s="4">
        <v>349.97190000000001</v>
      </c>
      <c r="J1342">
        <v>86.399999999999991</v>
      </c>
      <c r="K1342" t="s">
        <v>44</v>
      </c>
      <c r="L1342" t="s">
        <v>46</v>
      </c>
      <c r="M1342" t="s">
        <v>45</v>
      </c>
      <c r="N1342" s="2">
        <v>41282</v>
      </c>
      <c r="O1342" s="2">
        <v>43229</v>
      </c>
      <c r="P1342" t="s">
        <v>24</v>
      </c>
      <c r="Q1342" t="s">
        <v>56</v>
      </c>
      <c r="R1342" s="5" t="str">
        <f t="shared" si="64"/>
        <v>0.17</v>
      </c>
      <c r="S1342" s="6" t="str">
        <f t="shared" si="65"/>
        <v/>
      </c>
      <c r="T1342">
        <f>ROUND(INT(表1[[#This Row],[合同结束日期]]-表1[[#This Row],[合同起始日期]])/365,1)</f>
        <v>5.3</v>
      </c>
    </row>
    <row r="1343" spans="1:20">
      <c r="A1343" s="1">
        <v>42156</v>
      </c>
      <c r="B1343" t="s">
        <v>185</v>
      </c>
      <c r="C1343">
        <f t="shared" si="63"/>
        <v>0</v>
      </c>
      <c r="D1343" t="s">
        <v>250</v>
      </c>
      <c r="E1343" s="4">
        <v>39337.199999999997</v>
      </c>
      <c r="F1343" s="4">
        <v>29345.551200000005</v>
      </c>
      <c r="G1343" s="3">
        <v>0.74600000000000022</v>
      </c>
      <c r="H1343" s="7">
        <v>229.23776223776224</v>
      </c>
      <c r="I1343" s="4">
        <v>171.01137062937067</v>
      </c>
      <c r="J1343">
        <v>171.6</v>
      </c>
      <c r="K1343" t="s">
        <v>60</v>
      </c>
      <c r="L1343" t="s">
        <v>116</v>
      </c>
      <c r="M1343" t="s">
        <v>251</v>
      </c>
      <c r="N1343" s="2">
        <v>41423</v>
      </c>
      <c r="O1343" s="2">
        <v>42182</v>
      </c>
      <c r="P1343" t="s">
        <v>24</v>
      </c>
      <c r="Q1343" t="s">
        <v>83</v>
      </c>
      <c r="R1343" s="5" t="str">
        <f t="shared" si="64"/>
        <v>0.14</v>
      </c>
      <c r="S1343" s="6" t="str">
        <f t="shared" si="65"/>
        <v/>
      </c>
      <c r="T1343">
        <f>ROUND(INT(表1[[#This Row],[合同结束日期]]-表1[[#This Row],[合同起始日期]])/365,1)</f>
        <v>2.1</v>
      </c>
    </row>
    <row r="1344" spans="1:20">
      <c r="A1344" s="1">
        <v>42156</v>
      </c>
      <c r="B1344" t="s">
        <v>185</v>
      </c>
      <c r="C1344">
        <f t="shared" si="63"/>
        <v>0</v>
      </c>
      <c r="D1344" t="s">
        <v>219</v>
      </c>
      <c r="E1344" s="4">
        <v>334632</v>
      </c>
      <c r="F1344" s="4">
        <v>85091.987999999998</v>
      </c>
      <c r="G1344" s="3">
        <v>0.25428526859355949</v>
      </c>
      <c r="H1344" s="7">
        <v>3242.5581395348836</v>
      </c>
      <c r="I1344" s="4">
        <v>824.53476744186037</v>
      </c>
      <c r="J1344">
        <v>103.2</v>
      </c>
      <c r="K1344" t="s">
        <v>60</v>
      </c>
      <c r="L1344" t="s">
        <v>61</v>
      </c>
      <c r="M1344" t="s">
        <v>58</v>
      </c>
      <c r="N1344" s="2">
        <v>42153</v>
      </c>
      <c r="O1344" s="2">
        <v>42883</v>
      </c>
      <c r="P1344" t="s">
        <v>14</v>
      </c>
      <c r="Q1344" t="s">
        <v>434</v>
      </c>
      <c r="R1344" s="5" t="str">
        <f t="shared" si="64"/>
        <v>0.</v>
      </c>
      <c r="S1344" s="6" t="str">
        <f t="shared" si="65"/>
        <v>0.2</v>
      </c>
      <c r="T1344">
        <f>ROUND(INT(表1[[#This Row],[合同结束日期]]-表1[[#This Row],[合同起始日期]])/365,1)</f>
        <v>2</v>
      </c>
    </row>
    <row r="1345" spans="1:20">
      <c r="A1345" s="1">
        <v>42156</v>
      </c>
      <c r="B1345" t="s">
        <v>185</v>
      </c>
      <c r="C1345">
        <f t="shared" si="63"/>
        <v>0</v>
      </c>
      <c r="D1345" t="s">
        <v>252</v>
      </c>
      <c r="E1345" s="4">
        <v>61157.219999999994</v>
      </c>
      <c r="F1345" s="4">
        <v>51152.807999999997</v>
      </c>
      <c r="G1345" s="3">
        <v>0.83641486647038576</v>
      </c>
      <c r="H1345" s="7">
        <v>592.60872093023249</v>
      </c>
      <c r="I1345" s="4">
        <v>495.66674418604646</v>
      </c>
      <c r="J1345">
        <v>103.2</v>
      </c>
      <c r="K1345" t="s">
        <v>44</v>
      </c>
      <c r="L1345" t="s">
        <v>46</v>
      </c>
      <c r="M1345" t="s">
        <v>45</v>
      </c>
      <c r="N1345" s="2">
        <v>42149</v>
      </c>
      <c r="O1345" s="2">
        <v>42914</v>
      </c>
      <c r="P1345" t="s">
        <v>24</v>
      </c>
      <c r="Q1345" t="s">
        <v>435</v>
      </c>
      <c r="R1345" s="5" t="str">
        <f t="shared" si="64"/>
        <v>0.1</v>
      </c>
      <c r="S1345" s="6" t="str">
        <f t="shared" si="65"/>
        <v>0.1</v>
      </c>
      <c r="T1345">
        <f>ROUND(INT(表1[[#This Row],[合同结束日期]]-表1[[#This Row],[合同起始日期]])/365,1)</f>
        <v>2.1</v>
      </c>
    </row>
    <row r="1346" spans="1:20">
      <c r="A1346" s="1">
        <v>42156</v>
      </c>
      <c r="B1346" t="s">
        <v>185</v>
      </c>
      <c r="C1346">
        <f t="shared" si="63"/>
        <v>0</v>
      </c>
      <c r="D1346" t="s">
        <v>253</v>
      </c>
      <c r="E1346" s="4">
        <v>105018.264</v>
      </c>
      <c r="F1346" s="4">
        <v>30717.842219999995</v>
      </c>
      <c r="G1346" s="3">
        <v>0.29249999999999998</v>
      </c>
      <c r="H1346" s="7">
        <v>683.71265625000001</v>
      </c>
      <c r="I1346" s="4">
        <v>199.98595195312498</v>
      </c>
      <c r="J1346">
        <v>153.6</v>
      </c>
      <c r="K1346" t="s">
        <v>60</v>
      </c>
      <c r="L1346" t="s">
        <v>116</v>
      </c>
      <c r="M1346" t="s">
        <v>145</v>
      </c>
      <c r="N1346" s="2">
        <v>41456</v>
      </c>
      <c r="O1346" s="2">
        <v>42231</v>
      </c>
      <c r="P1346" t="s">
        <v>18</v>
      </c>
      <c r="Q1346" t="s">
        <v>25</v>
      </c>
      <c r="R1346" s="5" t="str">
        <f t="shared" si="64"/>
        <v>0.15</v>
      </c>
      <c r="S1346" s="6" t="str">
        <f t="shared" si="65"/>
        <v/>
      </c>
      <c r="T1346">
        <f>ROUND(INT(表1[[#This Row],[合同结束日期]]-表1[[#This Row],[合同起始日期]])/365,1)</f>
        <v>2.1</v>
      </c>
    </row>
    <row r="1347" spans="1:20">
      <c r="A1347" s="1">
        <v>42156</v>
      </c>
      <c r="B1347" t="s">
        <v>185</v>
      </c>
      <c r="C1347">
        <f t="shared" si="63"/>
        <v>0</v>
      </c>
      <c r="D1347" t="s">
        <v>361</v>
      </c>
      <c r="E1347" s="4">
        <v>33249.599999999999</v>
      </c>
      <c r="F1347" s="4">
        <v>16199.205119999999</v>
      </c>
      <c r="G1347" s="3">
        <v>0.48719999999999997</v>
      </c>
      <c r="H1347" s="7">
        <v>923.59999999999991</v>
      </c>
      <c r="I1347" s="4">
        <v>449.97791999999998</v>
      </c>
      <c r="J1347">
        <v>36</v>
      </c>
      <c r="K1347" t="s">
        <v>76</v>
      </c>
      <c r="L1347" t="s">
        <v>276</v>
      </c>
      <c r="M1347" t="s">
        <v>276</v>
      </c>
      <c r="N1347" s="2">
        <v>41943</v>
      </c>
      <c r="O1347" s="2">
        <v>42673</v>
      </c>
      <c r="P1347" t="s">
        <v>24</v>
      </c>
      <c r="Q1347" t="s">
        <v>25</v>
      </c>
      <c r="R1347" s="5" t="str">
        <f t="shared" si="64"/>
        <v>0.15</v>
      </c>
      <c r="S1347" s="6" t="str">
        <f t="shared" si="65"/>
        <v/>
      </c>
      <c r="T1347">
        <f>ROUND(INT(表1[[#This Row],[合同结束日期]]-表1[[#This Row],[合同起始日期]])/365,1)</f>
        <v>2</v>
      </c>
    </row>
    <row r="1348" spans="1:20">
      <c r="A1348" s="1">
        <v>42156</v>
      </c>
      <c r="B1348" t="s">
        <v>185</v>
      </c>
      <c r="C1348">
        <f t="shared" si="63"/>
        <v>0</v>
      </c>
      <c r="D1348" t="s">
        <v>363</v>
      </c>
      <c r="E1348" s="4">
        <v>65697</v>
      </c>
      <c r="F1348" s="4">
        <v>16200.8802</v>
      </c>
      <c r="G1348" s="3">
        <v>0.24659999999999999</v>
      </c>
      <c r="H1348" s="7">
        <v>1824.9166666666667</v>
      </c>
      <c r="I1348" s="4">
        <v>450.02445</v>
      </c>
      <c r="J1348">
        <v>36</v>
      </c>
      <c r="K1348" t="s">
        <v>76</v>
      </c>
      <c r="L1348" t="s">
        <v>276</v>
      </c>
      <c r="M1348" t="s">
        <v>276</v>
      </c>
      <c r="N1348" s="2">
        <v>41942</v>
      </c>
      <c r="O1348" s="2">
        <v>42672</v>
      </c>
      <c r="P1348" t="s">
        <v>24</v>
      </c>
      <c r="Q1348" t="s">
        <v>25</v>
      </c>
      <c r="R1348" s="5" t="str">
        <f t="shared" si="64"/>
        <v>0.15</v>
      </c>
      <c r="S1348" s="6" t="str">
        <f t="shared" si="65"/>
        <v/>
      </c>
      <c r="T1348">
        <f>ROUND(INT(表1[[#This Row],[合同结束日期]]-表1[[#This Row],[合同起始日期]])/365,1)</f>
        <v>2</v>
      </c>
    </row>
    <row r="1349" spans="1:20">
      <c r="A1349" s="1">
        <v>42156</v>
      </c>
      <c r="B1349" t="s">
        <v>185</v>
      </c>
      <c r="C1349">
        <f t="shared" si="63"/>
        <v>0</v>
      </c>
      <c r="D1349" t="s">
        <v>194</v>
      </c>
      <c r="E1349" s="4">
        <v>649640.4</v>
      </c>
      <c r="F1349" s="4">
        <v>57623.103480000005</v>
      </c>
      <c r="G1349" s="3">
        <v>8.8700000000000001E-2</v>
      </c>
      <c r="H1349" s="7">
        <v>4511.3916666666664</v>
      </c>
      <c r="I1349" s="4">
        <v>400.16044083333338</v>
      </c>
      <c r="J1349">
        <v>144</v>
      </c>
      <c r="K1349" t="s">
        <v>66</v>
      </c>
      <c r="L1349" t="s">
        <v>66</v>
      </c>
      <c r="M1349" t="s">
        <v>66</v>
      </c>
      <c r="N1349" s="2">
        <v>42134</v>
      </c>
      <c r="O1349" s="2">
        <v>42499</v>
      </c>
      <c r="P1349" t="s">
        <v>24</v>
      </c>
      <c r="Q1349" t="s">
        <v>410</v>
      </c>
      <c r="R1349" s="5" t="str">
        <f t="shared" si="64"/>
        <v>0.1</v>
      </c>
      <c r="S1349" s="6" t="str">
        <f t="shared" si="65"/>
        <v>0.</v>
      </c>
      <c r="T1349">
        <f>ROUND(INT(表1[[#This Row],[合同结束日期]]-表1[[#This Row],[合同起始日期]])/365,1)</f>
        <v>1</v>
      </c>
    </row>
    <row r="1350" spans="1:20">
      <c r="A1350" s="1">
        <v>42156</v>
      </c>
      <c r="B1350" t="s">
        <v>185</v>
      </c>
      <c r="C1350">
        <f t="shared" si="63"/>
        <v>0</v>
      </c>
      <c r="D1350" t="s">
        <v>307</v>
      </c>
      <c r="E1350" s="4">
        <v>78790.8</v>
      </c>
      <c r="F1350" s="4">
        <v>50064.095999999998</v>
      </c>
      <c r="G1350" s="3">
        <v>0.63540535189387592</v>
      </c>
      <c r="H1350" s="7">
        <v>1492.2500000000002</v>
      </c>
      <c r="I1350" s="4">
        <v>948.18363636363642</v>
      </c>
      <c r="J1350">
        <v>52.8</v>
      </c>
      <c r="K1350" t="s">
        <v>66</v>
      </c>
      <c r="L1350" t="s">
        <v>66</v>
      </c>
      <c r="M1350" t="s">
        <v>66</v>
      </c>
      <c r="N1350" s="2">
        <v>42139</v>
      </c>
      <c r="O1350" s="2">
        <v>42869</v>
      </c>
      <c r="P1350" t="s">
        <v>14</v>
      </c>
      <c r="Q1350" t="s">
        <v>436</v>
      </c>
      <c r="R1350" s="5" t="str">
        <f t="shared" si="64"/>
        <v>0.</v>
      </c>
      <c r="S1350" s="6" t="str">
        <f t="shared" si="65"/>
        <v>0.1,0.,0.</v>
      </c>
      <c r="T1350">
        <f>ROUND(INT(表1[[#This Row],[合同结束日期]]-表1[[#This Row],[合同起始日期]])/365,1)</f>
        <v>2</v>
      </c>
    </row>
    <row r="1351" spans="1:20">
      <c r="A1351" s="1">
        <v>42156</v>
      </c>
      <c r="B1351" t="s">
        <v>185</v>
      </c>
      <c r="C1351">
        <f t="shared" si="63"/>
        <v>0</v>
      </c>
      <c r="D1351" t="s">
        <v>196</v>
      </c>
      <c r="E1351" s="4">
        <v>558141.6</v>
      </c>
      <c r="F1351" s="4">
        <v>86791.018800000005</v>
      </c>
      <c r="G1351" s="3">
        <v>0.15550000000000003</v>
      </c>
      <c r="H1351" s="7">
        <v>3229.9861111111113</v>
      </c>
      <c r="I1351" s="4">
        <v>502.26284027777785</v>
      </c>
      <c r="J1351">
        <v>172.79999999999998</v>
      </c>
      <c r="K1351" t="s">
        <v>60</v>
      </c>
      <c r="L1351" t="s">
        <v>61</v>
      </c>
      <c r="M1351" t="s">
        <v>197</v>
      </c>
      <c r="N1351" s="2">
        <v>42134</v>
      </c>
      <c r="O1351" s="2">
        <v>42864</v>
      </c>
      <c r="P1351" t="s">
        <v>24</v>
      </c>
      <c r="Q1351" t="s">
        <v>83</v>
      </c>
      <c r="R1351" s="5" t="str">
        <f t="shared" si="64"/>
        <v>0.14</v>
      </c>
      <c r="S1351" s="6" t="str">
        <f t="shared" si="65"/>
        <v/>
      </c>
      <c r="T1351">
        <f>ROUND(INT(表1[[#This Row],[合同结束日期]]-表1[[#This Row],[合同起始日期]])/365,1)</f>
        <v>2</v>
      </c>
    </row>
    <row r="1352" spans="1:20">
      <c r="A1352" s="1">
        <v>42156</v>
      </c>
      <c r="B1352" t="s">
        <v>185</v>
      </c>
      <c r="C1352">
        <f t="shared" si="63"/>
        <v>0</v>
      </c>
      <c r="D1352" t="s">
        <v>198</v>
      </c>
      <c r="E1352" s="4">
        <v>35628</v>
      </c>
      <c r="F1352" s="4">
        <v>26400.348000000005</v>
      </c>
      <c r="G1352" s="3">
        <v>0.7410000000000001</v>
      </c>
      <c r="H1352" s="7">
        <v>539.81818181818187</v>
      </c>
      <c r="I1352" s="4">
        <v>400.00527272727282</v>
      </c>
      <c r="J1352">
        <v>66</v>
      </c>
      <c r="K1352" t="s">
        <v>66</v>
      </c>
      <c r="L1352" t="s">
        <v>66</v>
      </c>
      <c r="M1352" t="s">
        <v>66</v>
      </c>
      <c r="N1352" s="2">
        <v>41283</v>
      </c>
      <c r="O1352" s="2">
        <v>42499</v>
      </c>
      <c r="P1352" t="s">
        <v>24</v>
      </c>
      <c r="Q1352" t="s">
        <v>25</v>
      </c>
      <c r="R1352" s="5" t="str">
        <f t="shared" si="64"/>
        <v>0.15</v>
      </c>
      <c r="S1352" s="6" t="str">
        <f t="shared" si="65"/>
        <v/>
      </c>
      <c r="T1352">
        <f>ROUND(INT(表1[[#This Row],[合同结束日期]]-表1[[#This Row],[合同起始日期]])/365,1)</f>
        <v>3.3</v>
      </c>
    </row>
    <row r="1353" spans="1:20">
      <c r="A1353" s="1">
        <v>42156</v>
      </c>
      <c r="B1353" t="s">
        <v>185</v>
      </c>
      <c r="C1353">
        <f t="shared" si="63"/>
        <v>0</v>
      </c>
      <c r="D1353" t="s">
        <v>199</v>
      </c>
      <c r="E1353" s="4">
        <v>230265.47999999998</v>
      </c>
      <c r="F1353" s="4">
        <v>20079.149856</v>
      </c>
      <c r="G1353" s="3">
        <v>8.7200000000000014E-2</v>
      </c>
      <c r="H1353" s="7">
        <v>3553.4796296296295</v>
      </c>
      <c r="I1353" s="4">
        <v>309.86342370370375</v>
      </c>
      <c r="J1353">
        <v>64.8</v>
      </c>
      <c r="K1353" t="s">
        <v>44</v>
      </c>
      <c r="L1353" t="s">
        <v>46</v>
      </c>
      <c r="M1353" t="s">
        <v>187</v>
      </c>
      <c r="N1353" s="2">
        <v>41332</v>
      </c>
      <c r="O1353" s="2">
        <v>42499</v>
      </c>
      <c r="P1353" t="s">
        <v>14</v>
      </c>
      <c r="Q1353" t="s">
        <v>37</v>
      </c>
      <c r="R1353" s="5" t="str">
        <f t="shared" si="64"/>
        <v>0.</v>
      </c>
      <c r="S1353" s="6" t="str">
        <f t="shared" si="65"/>
        <v/>
      </c>
      <c r="T1353">
        <f>ROUND(INT(表1[[#This Row],[合同结束日期]]-表1[[#This Row],[合同起始日期]])/365,1)</f>
        <v>3.2</v>
      </c>
    </row>
    <row r="1354" spans="1:20">
      <c r="A1354" s="1">
        <v>42156</v>
      </c>
      <c r="B1354" t="s">
        <v>185</v>
      </c>
      <c r="C1354">
        <f t="shared" si="63"/>
        <v>0</v>
      </c>
      <c r="D1354" t="s">
        <v>200</v>
      </c>
      <c r="E1354" s="4">
        <v>116170.82400000001</v>
      </c>
      <c r="F1354" s="4">
        <v>20992.067896799999</v>
      </c>
      <c r="G1354" s="3">
        <v>0.18069999999999997</v>
      </c>
      <c r="H1354" s="7">
        <v>2420.2255</v>
      </c>
      <c r="I1354" s="4">
        <v>437.33474784999999</v>
      </c>
      <c r="J1354">
        <v>48</v>
      </c>
      <c r="K1354" t="s">
        <v>44</v>
      </c>
      <c r="L1354" t="s">
        <v>46</v>
      </c>
      <c r="M1354" t="s">
        <v>187</v>
      </c>
      <c r="N1354" s="2">
        <v>41281</v>
      </c>
      <c r="O1354" s="2">
        <v>42499</v>
      </c>
      <c r="P1354" t="s">
        <v>24</v>
      </c>
      <c r="Q1354" t="s">
        <v>59</v>
      </c>
      <c r="R1354" s="5" t="str">
        <f t="shared" si="64"/>
        <v>0.16</v>
      </c>
      <c r="S1354" s="6" t="str">
        <f t="shared" si="65"/>
        <v/>
      </c>
      <c r="T1354">
        <f>ROUND(INT(表1[[#This Row],[合同结束日期]]-表1[[#This Row],[合同起始日期]])/365,1)</f>
        <v>3.3</v>
      </c>
    </row>
    <row r="1355" spans="1:20">
      <c r="A1355" s="1">
        <v>42156</v>
      </c>
      <c r="B1355" t="s">
        <v>185</v>
      </c>
      <c r="C1355">
        <f t="shared" si="63"/>
        <v>0</v>
      </c>
      <c r="D1355" t="s">
        <v>201</v>
      </c>
      <c r="E1355" s="4">
        <v>255795.59999999998</v>
      </c>
      <c r="F1355" s="4">
        <v>34430.087759999995</v>
      </c>
      <c r="G1355" s="3">
        <v>0.1346</v>
      </c>
      <c r="H1355" s="7">
        <v>1411.6754966887418</v>
      </c>
      <c r="I1355" s="4">
        <v>190.01152185430462</v>
      </c>
      <c r="J1355">
        <v>181.2</v>
      </c>
      <c r="K1355" t="s">
        <v>44</v>
      </c>
      <c r="L1355" t="s">
        <v>72</v>
      </c>
      <c r="M1355" t="s">
        <v>71</v>
      </c>
      <c r="N1355" s="2">
        <v>41329</v>
      </c>
      <c r="O1355" s="2">
        <v>43229</v>
      </c>
      <c r="P1355" t="s">
        <v>24</v>
      </c>
      <c r="Q1355" t="s">
        <v>48</v>
      </c>
      <c r="R1355" s="5" t="str">
        <f t="shared" si="64"/>
        <v>0.11</v>
      </c>
      <c r="S1355" s="6" t="str">
        <f t="shared" si="65"/>
        <v/>
      </c>
      <c r="T1355">
        <f>ROUND(INT(表1[[#This Row],[合同结束日期]]-表1[[#This Row],[合同起始日期]])/365,1)</f>
        <v>5.2</v>
      </c>
    </row>
    <row r="1356" spans="1:20">
      <c r="A1356" s="1">
        <v>42156</v>
      </c>
      <c r="B1356" t="s">
        <v>185</v>
      </c>
      <c r="C1356">
        <f t="shared" si="63"/>
        <v>0</v>
      </c>
      <c r="D1356" t="s">
        <v>202</v>
      </c>
      <c r="E1356" s="4">
        <v>178206.03599999999</v>
      </c>
      <c r="F1356" s="4">
        <v>25822.054616400001</v>
      </c>
      <c r="G1356" s="3">
        <v>0.1449</v>
      </c>
      <c r="H1356" s="7">
        <v>2006.8247297297298</v>
      </c>
      <c r="I1356" s="4">
        <v>290.78890333783784</v>
      </c>
      <c r="J1356">
        <v>88.8</v>
      </c>
      <c r="K1356" t="s">
        <v>44</v>
      </c>
      <c r="L1356" t="s">
        <v>46</v>
      </c>
      <c r="M1356" t="s">
        <v>45</v>
      </c>
      <c r="N1356" s="2">
        <v>41335</v>
      </c>
      <c r="O1356" s="2">
        <v>43229</v>
      </c>
      <c r="P1356" t="s">
        <v>24</v>
      </c>
      <c r="Q1356" t="s">
        <v>65</v>
      </c>
      <c r="R1356" s="5" t="str">
        <f t="shared" si="64"/>
        <v>0.12</v>
      </c>
      <c r="S1356" s="6" t="str">
        <f t="shared" si="65"/>
        <v/>
      </c>
      <c r="T1356">
        <f>ROUND(INT(表1[[#This Row],[合同结束日期]]-表1[[#This Row],[合同起始日期]])/365,1)</f>
        <v>5.2</v>
      </c>
    </row>
    <row r="1357" spans="1:20">
      <c r="A1357" s="1">
        <v>42156</v>
      </c>
      <c r="B1357" t="s">
        <v>185</v>
      </c>
      <c r="C1357">
        <f t="shared" si="63"/>
        <v>0</v>
      </c>
      <c r="D1357" t="s">
        <v>203</v>
      </c>
      <c r="E1357" s="4">
        <v>139860</v>
      </c>
      <c r="F1357" s="4">
        <v>22335.642</v>
      </c>
      <c r="G1357" s="3">
        <v>0.15970000000000001</v>
      </c>
      <c r="H1357" s="7">
        <v>2533.6956521739135</v>
      </c>
      <c r="I1357" s="4">
        <v>404.63119565217391</v>
      </c>
      <c r="J1357">
        <v>55.199999999999996</v>
      </c>
      <c r="K1357" t="s">
        <v>44</v>
      </c>
      <c r="L1357" t="s">
        <v>46</v>
      </c>
      <c r="M1357" t="s">
        <v>187</v>
      </c>
      <c r="N1357" s="2">
        <v>41304</v>
      </c>
      <c r="O1357" s="2">
        <v>42499</v>
      </c>
      <c r="P1357" t="s">
        <v>24</v>
      </c>
      <c r="Q1357" t="s">
        <v>83</v>
      </c>
      <c r="R1357" s="5" t="str">
        <f t="shared" si="64"/>
        <v>0.14</v>
      </c>
      <c r="S1357" s="6" t="str">
        <f t="shared" si="65"/>
        <v/>
      </c>
      <c r="T1357">
        <f>ROUND(INT(表1[[#This Row],[合同结束日期]]-表1[[#This Row],[合同起始日期]])/365,1)</f>
        <v>3.3</v>
      </c>
    </row>
    <row r="1358" spans="1:20">
      <c r="A1358" s="1">
        <v>42156</v>
      </c>
      <c r="B1358" t="s">
        <v>185</v>
      </c>
      <c r="C1358">
        <f t="shared" si="63"/>
        <v>0</v>
      </c>
      <c r="D1358" t="s">
        <v>370</v>
      </c>
      <c r="E1358" s="4">
        <v>208326</v>
      </c>
      <c r="F1358" s="4">
        <v>58872.927600000003</v>
      </c>
      <c r="G1358" s="3">
        <v>0.28260000000000002</v>
      </c>
      <c r="H1358" s="7">
        <v>389.24887892376688</v>
      </c>
      <c r="I1358" s="4">
        <v>110.00173318385652</v>
      </c>
      <c r="J1358">
        <v>535.19999999999993</v>
      </c>
      <c r="K1358" t="s">
        <v>151</v>
      </c>
      <c r="L1358" t="s">
        <v>154</v>
      </c>
      <c r="M1358" t="s">
        <v>371</v>
      </c>
      <c r="N1358" s="2">
        <v>41946</v>
      </c>
      <c r="O1358" s="2">
        <v>43771</v>
      </c>
      <c r="P1358" t="s">
        <v>14</v>
      </c>
      <c r="Q1358">
        <v>0</v>
      </c>
      <c r="R1358" s="5">
        <f t="shared" si="64"/>
        <v>0</v>
      </c>
      <c r="S1358" s="6" t="str">
        <f t="shared" si="65"/>
        <v/>
      </c>
      <c r="T1358">
        <f>ROUND(INT(表1[[#This Row],[合同结束日期]]-表1[[#This Row],[合同起始日期]])/365,1)</f>
        <v>5</v>
      </c>
    </row>
    <row r="1359" spans="1:20">
      <c r="A1359" s="1">
        <v>42156</v>
      </c>
      <c r="B1359" t="s">
        <v>185</v>
      </c>
      <c r="C1359">
        <f t="shared" si="63"/>
        <v>0</v>
      </c>
      <c r="D1359" t="s">
        <v>347</v>
      </c>
      <c r="E1359" s="4">
        <v>86215.2</v>
      </c>
      <c r="F1359" s="4">
        <v>59936.807039999992</v>
      </c>
      <c r="G1359" s="3">
        <v>0.69519999999999993</v>
      </c>
      <c r="H1359" s="7">
        <v>215.75375375375376</v>
      </c>
      <c r="I1359" s="4">
        <v>149.9920096096096</v>
      </c>
      <c r="J1359">
        <v>399.59999999999997</v>
      </c>
      <c r="K1359" t="s">
        <v>44</v>
      </c>
      <c r="L1359" t="s">
        <v>46</v>
      </c>
      <c r="M1359" t="s">
        <v>348</v>
      </c>
      <c r="N1359" s="2">
        <v>41838</v>
      </c>
      <c r="O1359" s="2">
        <v>42933</v>
      </c>
      <c r="P1359" t="s">
        <v>18</v>
      </c>
      <c r="Q1359" t="s">
        <v>123</v>
      </c>
      <c r="R1359" s="5" t="str">
        <f t="shared" si="64"/>
        <v>0.09</v>
      </c>
      <c r="S1359" s="6" t="str">
        <f t="shared" si="65"/>
        <v/>
      </c>
      <c r="T1359">
        <f>ROUND(INT(表1[[#This Row],[合同结束日期]]-表1[[#This Row],[合同起始日期]])/365,1)</f>
        <v>3</v>
      </c>
    </row>
    <row r="1360" spans="1:20">
      <c r="A1360" s="1">
        <v>42156</v>
      </c>
      <c r="B1360" t="s">
        <v>185</v>
      </c>
      <c r="C1360">
        <f t="shared" si="63"/>
        <v>0</v>
      </c>
      <c r="D1360" t="s">
        <v>206</v>
      </c>
      <c r="E1360" s="4">
        <v>524835</v>
      </c>
      <c r="F1360" s="4">
        <v>79302.568499999979</v>
      </c>
      <c r="G1360" s="3">
        <v>0.15109999999999996</v>
      </c>
      <c r="H1360" s="7">
        <v>926.61546610169501</v>
      </c>
      <c r="I1360" s="4">
        <v>140.01159692796608</v>
      </c>
      <c r="J1360">
        <v>566.4</v>
      </c>
      <c r="K1360" t="s">
        <v>44</v>
      </c>
      <c r="L1360" t="s">
        <v>72</v>
      </c>
      <c r="M1360" t="s">
        <v>71</v>
      </c>
      <c r="N1360" s="2">
        <v>41334</v>
      </c>
      <c r="O1360" s="2">
        <v>43249</v>
      </c>
      <c r="P1360" t="s">
        <v>24</v>
      </c>
      <c r="Q1360" t="s">
        <v>123</v>
      </c>
      <c r="R1360" s="5" t="str">
        <f t="shared" si="64"/>
        <v>0.09</v>
      </c>
      <c r="S1360" s="6" t="str">
        <f t="shared" si="65"/>
        <v/>
      </c>
      <c r="T1360">
        <f>ROUND(INT(表1[[#This Row],[合同结束日期]]-表1[[#This Row],[合同起始日期]])/365,1)</f>
        <v>5.2</v>
      </c>
    </row>
    <row r="1361" spans="1:20">
      <c r="A1361" s="1">
        <v>42156</v>
      </c>
      <c r="B1361" t="s">
        <v>185</v>
      </c>
      <c r="C1361">
        <f t="shared" si="63"/>
        <v>0</v>
      </c>
      <c r="D1361" t="s">
        <v>207</v>
      </c>
      <c r="E1361" s="4">
        <v>1068575.3160000001</v>
      </c>
      <c r="F1361" s="4">
        <v>58878.499911600004</v>
      </c>
      <c r="G1361" s="3">
        <v>5.5099999999999996E-2</v>
      </c>
      <c r="H1361" s="7">
        <v>2449.0633388338838</v>
      </c>
      <c r="I1361" s="4">
        <v>134.94338996974699</v>
      </c>
      <c r="J1361">
        <v>436.32</v>
      </c>
      <c r="K1361" t="s">
        <v>44</v>
      </c>
      <c r="L1361" t="s">
        <v>72</v>
      </c>
      <c r="M1361" t="s">
        <v>126</v>
      </c>
      <c r="N1361" s="2">
        <v>41379</v>
      </c>
      <c r="O1361" s="2">
        <v>46947</v>
      </c>
      <c r="P1361" t="s">
        <v>18</v>
      </c>
      <c r="Q1361" t="s">
        <v>37</v>
      </c>
      <c r="R1361" s="5" t="str">
        <f t="shared" si="64"/>
        <v>0.</v>
      </c>
      <c r="S1361" s="6" t="str">
        <f t="shared" si="65"/>
        <v/>
      </c>
      <c r="T1361">
        <f>ROUND(INT(表1[[#This Row],[合同结束日期]]-表1[[#This Row],[合同起始日期]])/365,1)</f>
        <v>15.3</v>
      </c>
    </row>
    <row r="1362" spans="1:20">
      <c r="A1362" s="1">
        <v>42156</v>
      </c>
      <c r="B1362" t="s">
        <v>185</v>
      </c>
      <c r="C1362">
        <f t="shared" si="63"/>
        <v>0</v>
      </c>
      <c r="D1362" t="s">
        <v>231</v>
      </c>
      <c r="E1362" s="4">
        <v>1239182.3999999999</v>
      </c>
      <c r="F1362" s="4">
        <v>103471.73039999999</v>
      </c>
      <c r="G1362" s="3">
        <v>8.3499999999999991E-2</v>
      </c>
      <c r="H1362" s="7">
        <v>1496.5971014492752</v>
      </c>
      <c r="I1362" s="4">
        <v>124.96585797101447</v>
      </c>
      <c r="J1362">
        <v>828</v>
      </c>
      <c r="K1362" t="s">
        <v>44</v>
      </c>
      <c r="L1362" t="s">
        <v>72</v>
      </c>
      <c r="M1362" t="s">
        <v>71</v>
      </c>
      <c r="N1362" s="2">
        <v>41351</v>
      </c>
      <c r="O1362" s="2">
        <v>45122</v>
      </c>
      <c r="P1362" t="s">
        <v>18</v>
      </c>
      <c r="Q1362" t="s">
        <v>42</v>
      </c>
      <c r="R1362" s="5" t="str">
        <f t="shared" si="64"/>
        <v>0.08</v>
      </c>
      <c r="S1362" s="6" t="str">
        <f t="shared" si="65"/>
        <v/>
      </c>
      <c r="T1362">
        <f>ROUND(INT(表1[[#This Row],[合同结束日期]]-表1[[#This Row],[合同起始日期]])/365,1)</f>
        <v>10.3</v>
      </c>
    </row>
    <row r="1363" spans="1:20">
      <c r="A1363" s="1">
        <v>42156</v>
      </c>
      <c r="B1363" t="s">
        <v>185</v>
      </c>
      <c r="C1363">
        <f t="shared" si="63"/>
        <v>0</v>
      </c>
      <c r="D1363" t="s">
        <v>342</v>
      </c>
      <c r="E1363" s="4">
        <v>116979.72</v>
      </c>
      <c r="F1363" s="4">
        <v>10364.403192</v>
      </c>
      <c r="G1363" s="3">
        <v>8.8599999999999998E-2</v>
      </c>
      <c r="H1363" s="7">
        <v>2954.0333333333333</v>
      </c>
      <c r="I1363" s="4">
        <v>261.72735333333333</v>
      </c>
      <c r="J1363">
        <v>39.6</v>
      </c>
      <c r="K1363" t="s">
        <v>44</v>
      </c>
      <c r="L1363" t="s">
        <v>46</v>
      </c>
      <c r="M1363" t="s">
        <v>187</v>
      </c>
      <c r="N1363" s="2">
        <v>41810</v>
      </c>
      <c r="O1363" s="2">
        <v>42174</v>
      </c>
      <c r="P1363" t="s">
        <v>24</v>
      </c>
      <c r="Q1363" t="s">
        <v>65</v>
      </c>
      <c r="R1363" s="5" t="str">
        <f t="shared" si="64"/>
        <v>0.12</v>
      </c>
      <c r="S1363" s="6" t="str">
        <f t="shared" si="65"/>
        <v/>
      </c>
      <c r="T1363">
        <f>ROUND(INT(表1[[#This Row],[合同结束日期]]-表1[[#This Row],[合同起始日期]])/365,1)</f>
        <v>1</v>
      </c>
    </row>
    <row r="1364" spans="1:20">
      <c r="A1364" s="1">
        <v>42156</v>
      </c>
      <c r="B1364" t="s">
        <v>185</v>
      </c>
      <c r="C1364">
        <f t="shared" si="63"/>
        <v>0</v>
      </c>
      <c r="D1364" t="s">
        <v>368</v>
      </c>
      <c r="E1364" s="4">
        <v>47693.4</v>
      </c>
      <c r="F1364" s="4">
        <v>17641.788659999998</v>
      </c>
      <c r="G1364" s="3">
        <v>0.36989999999999995</v>
      </c>
      <c r="H1364" s="7">
        <v>946.29761904761915</v>
      </c>
      <c r="I1364" s="4">
        <v>350.03548928571428</v>
      </c>
      <c r="J1364">
        <v>50.4</v>
      </c>
      <c r="K1364" t="s">
        <v>44</v>
      </c>
      <c r="L1364" t="s">
        <v>72</v>
      </c>
      <c r="M1364" t="s">
        <v>71</v>
      </c>
      <c r="N1364" s="2">
        <v>41954</v>
      </c>
      <c r="O1364" s="2">
        <v>42684</v>
      </c>
      <c r="P1364" t="s">
        <v>24</v>
      </c>
      <c r="Q1364" t="s">
        <v>25</v>
      </c>
      <c r="R1364" s="5" t="str">
        <f t="shared" si="64"/>
        <v>0.15</v>
      </c>
      <c r="S1364" s="6" t="str">
        <f t="shared" si="65"/>
        <v/>
      </c>
      <c r="T1364">
        <f>ROUND(INT(表1[[#This Row],[合同结束日期]]-表1[[#This Row],[合同起始日期]])/365,1)</f>
        <v>2</v>
      </c>
    </row>
    <row r="1365" spans="1:20">
      <c r="A1365" s="1">
        <v>42156</v>
      </c>
      <c r="B1365" t="s">
        <v>185</v>
      </c>
      <c r="C1365">
        <f t="shared" si="63"/>
        <v>0</v>
      </c>
      <c r="D1365" t="s">
        <v>213</v>
      </c>
      <c r="E1365" s="4">
        <v>404154.21599999996</v>
      </c>
      <c r="F1365" s="4">
        <v>80992.504886399998</v>
      </c>
      <c r="G1365" s="3">
        <v>0.20040000000000002</v>
      </c>
      <c r="H1365" s="7">
        <v>1397.4323886975644</v>
      </c>
      <c r="I1365" s="4">
        <v>280.04545069499193</v>
      </c>
      <c r="J1365">
        <v>289.21199999999999</v>
      </c>
      <c r="K1365" t="s">
        <v>60</v>
      </c>
      <c r="L1365" t="s">
        <v>61</v>
      </c>
      <c r="M1365" t="s">
        <v>214</v>
      </c>
      <c r="N1365" s="2">
        <v>41263</v>
      </c>
      <c r="O1365" s="2">
        <v>42499</v>
      </c>
      <c r="P1365" t="s">
        <v>24</v>
      </c>
      <c r="Q1365" t="s">
        <v>25</v>
      </c>
      <c r="R1365" s="5" t="str">
        <f t="shared" si="64"/>
        <v>0.15</v>
      </c>
      <c r="S1365" s="6" t="str">
        <f t="shared" si="65"/>
        <v/>
      </c>
      <c r="T1365">
        <f>ROUND(INT(表1[[#This Row],[合同结束日期]]-表1[[#This Row],[合同起始日期]])/365,1)</f>
        <v>3.4</v>
      </c>
    </row>
    <row r="1366" spans="1:20">
      <c r="A1366" s="1">
        <v>42156</v>
      </c>
      <c r="B1366" t="s">
        <v>185</v>
      </c>
      <c r="C1366">
        <f t="shared" si="63"/>
        <v>0</v>
      </c>
      <c r="D1366" t="s">
        <v>215</v>
      </c>
      <c r="E1366" s="4">
        <v>1317584.3999999999</v>
      </c>
      <c r="F1366" s="4">
        <v>75365.827680000002</v>
      </c>
      <c r="G1366" s="3">
        <v>5.7200000000000008E-2</v>
      </c>
      <c r="H1366" s="7">
        <v>6993.5477707006366</v>
      </c>
      <c r="I1366" s="4">
        <v>400.03093248407646</v>
      </c>
      <c r="J1366">
        <v>188.4</v>
      </c>
      <c r="K1366" t="s">
        <v>66</v>
      </c>
      <c r="L1366" t="s">
        <v>66</v>
      </c>
      <c r="M1366" t="s">
        <v>66</v>
      </c>
      <c r="N1366" s="2">
        <v>41284</v>
      </c>
      <c r="O1366" s="2">
        <v>42499</v>
      </c>
      <c r="P1366" t="s">
        <v>24</v>
      </c>
      <c r="Q1366" t="s">
        <v>410</v>
      </c>
      <c r="R1366" s="5" t="str">
        <f t="shared" si="64"/>
        <v>0.1</v>
      </c>
      <c r="S1366" s="6" t="str">
        <f t="shared" si="65"/>
        <v>0.</v>
      </c>
      <c r="T1366">
        <f>ROUND(INT(表1[[#This Row],[合同结束日期]]-表1[[#This Row],[合同起始日期]])/365,1)</f>
        <v>3.3</v>
      </c>
    </row>
    <row r="1367" spans="1:20">
      <c r="A1367" s="1">
        <v>42156</v>
      </c>
      <c r="B1367" t="s">
        <v>185</v>
      </c>
      <c r="C1367">
        <f t="shared" si="63"/>
        <v>0</v>
      </c>
      <c r="D1367" t="s">
        <v>216</v>
      </c>
      <c r="E1367" s="4">
        <v>1418802</v>
      </c>
      <c r="F1367" s="4">
        <v>76757.188200000004</v>
      </c>
      <c r="G1367" s="3">
        <v>5.4100000000000002E-2</v>
      </c>
      <c r="H1367" s="7">
        <v>7389.59375</v>
      </c>
      <c r="I1367" s="4">
        <v>399.777021875</v>
      </c>
      <c r="J1367">
        <v>192</v>
      </c>
      <c r="K1367" t="s">
        <v>66</v>
      </c>
      <c r="L1367" t="s">
        <v>66</v>
      </c>
      <c r="M1367" t="s">
        <v>66</v>
      </c>
      <c r="N1367" s="2">
        <v>41279</v>
      </c>
      <c r="O1367" s="2">
        <v>42499</v>
      </c>
      <c r="P1367" t="s">
        <v>24</v>
      </c>
      <c r="Q1367" t="s">
        <v>195</v>
      </c>
      <c r="R1367" s="5" t="str">
        <f t="shared" si="64"/>
        <v>0.09</v>
      </c>
      <c r="S1367" s="6" t="str">
        <f t="shared" si="65"/>
        <v>0.</v>
      </c>
      <c r="T1367">
        <f>ROUND(INT(表1[[#This Row],[合同结束日期]]-表1[[#This Row],[合同起始日期]])/365,1)</f>
        <v>3.3</v>
      </c>
    </row>
    <row r="1368" spans="1:20">
      <c r="A1368" s="1">
        <v>42156</v>
      </c>
      <c r="B1368" t="s">
        <v>185</v>
      </c>
      <c r="C1368">
        <f t="shared" si="63"/>
        <v>0</v>
      </c>
      <c r="D1368" t="s">
        <v>269</v>
      </c>
      <c r="E1368" s="4">
        <v>1346199.504</v>
      </c>
      <c r="F1368" s="4">
        <v>78079.571231999988</v>
      </c>
      <c r="G1368" s="3">
        <v>5.7999999999999996E-2</v>
      </c>
      <c r="H1368" s="7">
        <v>3572.7163057324838</v>
      </c>
      <c r="I1368" s="4">
        <v>207.21754573248404</v>
      </c>
      <c r="J1368">
        <v>376.8</v>
      </c>
      <c r="K1368" t="s">
        <v>60</v>
      </c>
      <c r="L1368" t="s">
        <v>61</v>
      </c>
      <c r="M1368" t="s">
        <v>234</v>
      </c>
      <c r="N1368" s="2">
        <v>41291</v>
      </c>
      <c r="O1368" s="2">
        <v>44407</v>
      </c>
      <c r="P1368" t="s">
        <v>39</v>
      </c>
      <c r="Q1368" t="s">
        <v>208</v>
      </c>
      <c r="R1368" s="5" t="str">
        <f t="shared" si="64"/>
        <v>0.05</v>
      </c>
      <c r="S1368" s="6" t="str">
        <f t="shared" si="65"/>
        <v/>
      </c>
      <c r="T1368">
        <f>ROUND(INT(表1[[#This Row],[合同结束日期]]-表1[[#This Row],[合同起始日期]])/365,1)</f>
        <v>8.5</v>
      </c>
    </row>
    <row r="1369" spans="1:20">
      <c r="A1369" s="1">
        <v>42156</v>
      </c>
      <c r="B1369" t="s">
        <v>185</v>
      </c>
      <c r="C1369">
        <f t="shared" si="63"/>
        <v>0</v>
      </c>
      <c r="D1369" t="s">
        <v>217</v>
      </c>
      <c r="E1369" s="4">
        <v>282410.39999999997</v>
      </c>
      <c r="F1369" s="4">
        <v>32166.544559999998</v>
      </c>
      <c r="G1369" s="3">
        <v>0.11390000000000002</v>
      </c>
      <c r="H1369" s="7">
        <v>3512.5671641791046</v>
      </c>
      <c r="I1369" s="4">
        <v>400.08140000000003</v>
      </c>
      <c r="J1369">
        <v>80.399999999999991</v>
      </c>
      <c r="K1369" t="s">
        <v>76</v>
      </c>
      <c r="L1369" t="s">
        <v>75</v>
      </c>
      <c r="M1369" t="s">
        <v>75</v>
      </c>
      <c r="N1369" s="2">
        <v>41284</v>
      </c>
      <c r="O1369" s="2">
        <v>42499</v>
      </c>
      <c r="P1369" t="s">
        <v>14</v>
      </c>
      <c r="Q1369">
        <v>0</v>
      </c>
      <c r="R1369" s="5">
        <f t="shared" si="64"/>
        <v>0</v>
      </c>
      <c r="S1369" s="6" t="str">
        <f t="shared" si="65"/>
        <v/>
      </c>
      <c r="T1369">
        <f>ROUND(INT(表1[[#This Row],[合同结束日期]]-表1[[#This Row],[合同起始日期]])/365,1)</f>
        <v>3.3</v>
      </c>
    </row>
    <row r="1370" spans="1:20">
      <c r="A1370" s="1">
        <v>42156</v>
      </c>
      <c r="B1370" t="s">
        <v>185</v>
      </c>
      <c r="C1370">
        <f t="shared" si="63"/>
        <v>0</v>
      </c>
      <c r="D1370" t="s">
        <v>218</v>
      </c>
      <c r="E1370" s="4">
        <v>62282.399999999994</v>
      </c>
      <c r="F1370" s="4">
        <v>30418.724160000002</v>
      </c>
      <c r="G1370" s="3">
        <v>0.48840000000000006</v>
      </c>
      <c r="H1370" s="7">
        <v>798.49230769230758</v>
      </c>
      <c r="I1370" s="4">
        <v>389.9836430769231</v>
      </c>
      <c r="J1370">
        <v>78</v>
      </c>
      <c r="K1370" t="s">
        <v>76</v>
      </c>
      <c r="L1370" t="s">
        <v>75</v>
      </c>
      <c r="M1370" t="s">
        <v>75</v>
      </c>
      <c r="N1370" s="2">
        <v>41287</v>
      </c>
      <c r="O1370" s="2">
        <v>42499</v>
      </c>
      <c r="P1370" t="s">
        <v>14</v>
      </c>
      <c r="Q1370">
        <v>0</v>
      </c>
      <c r="R1370" s="5">
        <f t="shared" si="64"/>
        <v>0</v>
      </c>
      <c r="S1370" s="6" t="str">
        <f t="shared" si="65"/>
        <v/>
      </c>
      <c r="T1370">
        <f>ROUND(INT(表1[[#This Row],[合同结束日期]]-表1[[#This Row],[合同起始日期]])/365,1)</f>
        <v>3.3</v>
      </c>
    </row>
    <row r="1371" spans="1:20">
      <c r="A1371" s="1">
        <v>42156</v>
      </c>
      <c r="B1371" t="s">
        <v>185</v>
      </c>
      <c r="C1371">
        <f t="shared" si="63"/>
        <v>0</v>
      </c>
      <c r="D1371" t="s">
        <v>220</v>
      </c>
      <c r="E1371" s="4">
        <v>440908.87199999997</v>
      </c>
      <c r="F1371" s="4">
        <v>43914.523651200005</v>
      </c>
      <c r="G1371" s="3">
        <v>9.9600000000000022E-2</v>
      </c>
      <c r="H1371" s="7">
        <v>2551.5559722222224</v>
      </c>
      <c r="I1371" s="4">
        <v>254.13497483333339</v>
      </c>
      <c r="J1371">
        <v>172.79999999999998</v>
      </c>
      <c r="K1371" t="s">
        <v>44</v>
      </c>
      <c r="L1371" t="s">
        <v>46</v>
      </c>
      <c r="M1371" t="s">
        <v>45</v>
      </c>
      <c r="N1371" s="2">
        <v>41333</v>
      </c>
      <c r="O1371" s="2">
        <v>44325</v>
      </c>
      <c r="P1371" t="s">
        <v>24</v>
      </c>
      <c r="Q1371" t="s">
        <v>42</v>
      </c>
      <c r="R1371" s="5" t="str">
        <f t="shared" si="64"/>
        <v>0.08</v>
      </c>
      <c r="S1371" s="6" t="str">
        <f t="shared" si="65"/>
        <v/>
      </c>
      <c r="T1371">
        <f>ROUND(INT(表1[[#This Row],[合同结束日期]]-表1[[#This Row],[合同起始日期]])/365,1)</f>
        <v>8.1999999999999993</v>
      </c>
    </row>
    <row r="1372" spans="1:20">
      <c r="A1372" s="1">
        <v>42156</v>
      </c>
      <c r="B1372" t="s">
        <v>185</v>
      </c>
      <c r="C1372">
        <f t="shared" si="63"/>
        <v>0</v>
      </c>
      <c r="D1372" t="s">
        <v>221</v>
      </c>
      <c r="E1372" s="4">
        <v>789903</v>
      </c>
      <c r="F1372" s="4">
        <v>102134.45789999999</v>
      </c>
      <c r="G1372" s="3">
        <v>0.1293</v>
      </c>
      <c r="H1372" s="7">
        <v>5395.5122950819668</v>
      </c>
      <c r="I1372" s="4">
        <v>697.63973975409829</v>
      </c>
      <c r="J1372">
        <v>146.4</v>
      </c>
      <c r="K1372" t="s">
        <v>44</v>
      </c>
      <c r="L1372" t="s">
        <v>72</v>
      </c>
      <c r="M1372" t="s">
        <v>126</v>
      </c>
      <c r="N1372" s="2">
        <v>41333</v>
      </c>
      <c r="O1372" s="2">
        <v>42499</v>
      </c>
      <c r="P1372" t="s">
        <v>24</v>
      </c>
      <c r="Q1372" t="s">
        <v>65</v>
      </c>
      <c r="R1372" s="5" t="str">
        <f t="shared" si="64"/>
        <v>0.12</v>
      </c>
      <c r="S1372" s="6" t="str">
        <f t="shared" si="65"/>
        <v/>
      </c>
      <c r="T1372">
        <f>ROUND(INT(表1[[#This Row],[合同结束日期]]-表1[[#This Row],[合同起始日期]])/365,1)</f>
        <v>3.2</v>
      </c>
    </row>
    <row r="1373" spans="1:20">
      <c r="A1373" s="1">
        <v>42156</v>
      </c>
      <c r="B1373" t="s">
        <v>185</v>
      </c>
      <c r="C1373">
        <f t="shared" si="63"/>
        <v>0</v>
      </c>
      <c r="D1373" t="s">
        <v>222</v>
      </c>
      <c r="E1373" s="4">
        <v>421438.2</v>
      </c>
      <c r="F1373" s="4">
        <v>52174.049160000002</v>
      </c>
      <c r="G1373" s="3">
        <v>0.12380000000000001</v>
      </c>
      <c r="H1373" s="7">
        <v>2102.9850299401196</v>
      </c>
      <c r="I1373" s="4">
        <v>260.34954670658681</v>
      </c>
      <c r="J1373">
        <v>200.4</v>
      </c>
      <c r="K1373" t="s">
        <v>44</v>
      </c>
      <c r="L1373" t="s">
        <v>72</v>
      </c>
      <c r="M1373" t="s">
        <v>126</v>
      </c>
      <c r="N1373" s="2">
        <v>41263</v>
      </c>
      <c r="O1373" s="2">
        <v>43229</v>
      </c>
      <c r="P1373" t="s">
        <v>24</v>
      </c>
      <c r="Q1373" t="s">
        <v>19</v>
      </c>
      <c r="R1373" s="5" t="str">
        <f t="shared" si="64"/>
        <v>0.1</v>
      </c>
      <c r="S1373" s="6" t="str">
        <f t="shared" si="65"/>
        <v/>
      </c>
      <c r="T1373">
        <f>ROUND(INT(表1[[#This Row],[合同结束日期]]-表1[[#This Row],[合同起始日期]])/365,1)</f>
        <v>5.4</v>
      </c>
    </row>
    <row r="1374" spans="1:20">
      <c r="A1374" s="1">
        <v>42156</v>
      </c>
      <c r="B1374" t="s">
        <v>185</v>
      </c>
      <c r="C1374">
        <f t="shared" si="63"/>
        <v>0</v>
      </c>
      <c r="D1374" t="s">
        <v>223</v>
      </c>
      <c r="E1374" s="4">
        <v>518543.39999999997</v>
      </c>
      <c r="F1374" s="4">
        <v>53617.387559999996</v>
      </c>
      <c r="G1374" s="3">
        <v>0.10339999999999999</v>
      </c>
      <c r="H1374" s="7">
        <v>2139.2054455445545</v>
      </c>
      <c r="I1374" s="4">
        <v>221.19384306930692</v>
      </c>
      <c r="J1374">
        <v>242.39999999999998</v>
      </c>
      <c r="K1374" t="s">
        <v>44</v>
      </c>
      <c r="L1374" t="s">
        <v>72</v>
      </c>
      <c r="M1374" t="s">
        <v>126</v>
      </c>
      <c r="N1374" s="2">
        <v>41331</v>
      </c>
      <c r="O1374" s="2">
        <v>44325</v>
      </c>
      <c r="P1374" t="s">
        <v>24</v>
      </c>
      <c r="Q1374" t="s">
        <v>42</v>
      </c>
      <c r="R1374" s="5" t="str">
        <f t="shared" si="64"/>
        <v>0.08</v>
      </c>
      <c r="S1374" s="6" t="str">
        <f t="shared" si="65"/>
        <v/>
      </c>
      <c r="T1374">
        <f>ROUND(INT(表1[[#This Row],[合同结束日期]]-表1[[#This Row],[合同起始日期]])/365,1)</f>
        <v>8.1999999999999993</v>
      </c>
    </row>
    <row r="1375" spans="1:20">
      <c r="A1375" s="1">
        <v>42156</v>
      </c>
      <c r="B1375" t="s">
        <v>185</v>
      </c>
      <c r="C1375">
        <f t="shared" si="63"/>
        <v>0</v>
      </c>
      <c r="D1375" t="s">
        <v>232</v>
      </c>
      <c r="E1375" s="4">
        <v>407340</v>
      </c>
      <c r="F1375" s="4">
        <v>57498.772000000019</v>
      </c>
      <c r="G1375" s="3">
        <v>0.14115670447292192</v>
      </c>
      <c r="H1375" s="7">
        <v>1095.2826535880226</v>
      </c>
      <c r="I1375" s="4">
        <v>154.60648984684224</v>
      </c>
      <c r="J1375">
        <v>371.904</v>
      </c>
      <c r="K1375" t="s">
        <v>44</v>
      </c>
      <c r="L1375" t="s">
        <v>72</v>
      </c>
      <c r="M1375" t="s">
        <v>126</v>
      </c>
      <c r="N1375" s="2">
        <v>41337</v>
      </c>
      <c r="O1375" s="2">
        <v>46917</v>
      </c>
      <c r="P1375" t="s">
        <v>24</v>
      </c>
      <c r="Q1375">
        <v>0.08</v>
      </c>
      <c r="R1375" s="5">
        <f t="shared" si="64"/>
        <v>0.08</v>
      </c>
      <c r="S1375" s="6" t="str">
        <f t="shared" si="65"/>
        <v/>
      </c>
      <c r="T1375">
        <f>ROUND(INT(表1[[#This Row],[合同结束日期]]-表1[[#This Row],[合同起始日期]])/365,1)</f>
        <v>15.3</v>
      </c>
    </row>
    <row r="1376" spans="1:20">
      <c r="A1376" s="1">
        <v>42156</v>
      </c>
      <c r="B1376" t="s">
        <v>185</v>
      </c>
      <c r="C1376">
        <f t="shared" si="63"/>
        <v>0</v>
      </c>
      <c r="D1376" t="s">
        <v>274</v>
      </c>
      <c r="E1376" s="4">
        <v>175609.19999999998</v>
      </c>
      <c r="F1376" s="4">
        <v>31592.095080000006</v>
      </c>
      <c r="G1376" s="3">
        <v>0.17990000000000006</v>
      </c>
      <c r="H1376" s="7">
        <v>1556.81914893617</v>
      </c>
      <c r="I1376" s="4">
        <v>280.07176489361706</v>
      </c>
      <c r="J1376">
        <v>112.8</v>
      </c>
      <c r="K1376" t="s">
        <v>66</v>
      </c>
      <c r="L1376" t="s">
        <v>66</v>
      </c>
      <c r="M1376" t="s">
        <v>66</v>
      </c>
      <c r="N1376" s="2">
        <v>41520</v>
      </c>
      <c r="O1376" s="2">
        <v>42294</v>
      </c>
      <c r="P1376" t="s">
        <v>24</v>
      </c>
      <c r="Q1376" t="s">
        <v>195</v>
      </c>
      <c r="R1376" s="5" t="str">
        <f t="shared" si="64"/>
        <v>0.09</v>
      </c>
      <c r="S1376" s="6" t="str">
        <f t="shared" si="65"/>
        <v>0.</v>
      </c>
      <c r="T1376">
        <f>ROUND(INT(表1[[#This Row],[合同结束日期]]-表1[[#This Row],[合同起始日期]])/365,1)</f>
        <v>2.1</v>
      </c>
    </row>
    <row r="1377" spans="1:20">
      <c r="A1377" s="1">
        <v>42156</v>
      </c>
      <c r="B1377" t="s">
        <v>185</v>
      </c>
      <c r="C1377">
        <f t="shared" si="63"/>
        <v>0</v>
      </c>
      <c r="D1377" t="s">
        <v>254</v>
      </c>
      <c r="E1377" s="4">
        <v>305434.46399999998</v>
      </c>
      <c r="F1377" s="4">
        <v>36193.983983999999</v>
      </c>
      <c r="G1377" s="3">
        <v>0.11850000000000001</v>
      </c>
      <c r="H1377" s="7">
        <v>2696.2788135593219</v>
      </c>
      <c r="I1377" s="4">
        <v>319.50903940677966</v>
      </c>
      <c r="J1377">
        <v>113.28</v>
      </c>
      <c r="K1377" t="s">
        <v>44</v>
      </c>
      <c r="L1377" t="s">
        <v>46</v>
      </c>
      <c r="M1377" t="s">
        <v>45</v>
      </c>
      <c r="N1377" s="2">
        <v>41443</v>
      </c>
      <c r="O1377" s="2">
        <v>43298</v>
      </c>
      <c r="P1377" t="s">
        <v>24</v>
      </c>
      <c r="Q1377" t="s">
        <v>19</v>
      </c>
      <c r="R1377" s="5" t="str">
        <f t="shared" si="64"/>
        <v>0.1</v>
      </c>
      <c r="S1377" s="6" t="str">
        <f t="shared" si="65"/>
        <v/>
      </c>
      <c r="T1377">
        <f>ROUND(INT(表1[[#This Row],[合同结束日期]]-表1[[#This Row],[合同起始日期]])/365,1)</f>
        <v>5.0999999999999996</v>
      </c>
    </row>
    <row r="1378" spans="1:20">
      <c r="A1378" s="1">
        <v>42156</v>
      </c>
      <c r="B1378" t="s">
        <v>185</v>
      </c>
      <c r="C1378">
        <f t="shared" si="63"/>
        <v>0</v>
      </c>
      <c r="D1378" t="s">
        <v>283</v>
      </c>
      <c r="E1378" s="4">
        <v>66508.800000000003</v>
      </c>
      <c r="F1378" s="4">
        <v>8759.2089599999999</v>
      </c>
      <c r="G1378" s="3">
        <v>0.13169999999999998</v>
      </c>
      <c r="H1378" s="7">
        <v>2309.3333333333335</v>
      </c>
      <c r="I1378" s="4">
        <v>304.13920000000002</v>
      </c>
      <c r="J1378">
        <v>28.799999999999997</v>
      </c>
      <c r="K1378" t="s">
        <v>44</v>
      </c>
      <c r="L1378" t="s">
        <v>46</v>
      </c>
      <c r="M1378" t="s">
        <v>45</v>
      </c>
      <c r="N1378" s="2">
        <v>41545</v>
      </c>
      <c r="O1378" s="2">
        <v>42274</v>
      </c>
      <c r="P1378" t="s">
        <v>24</v>
      </c>
      <c r="Q1378" t="s">
        <v>48</v>
      </c>
      <c r="R1378" s="5" t="str">
        <f t="shared" si="64"/>
        <v>0.11</v>
      </c>
      <c r="S1378" s="6" t="str">
        <f t="shared" si="65"/>
        <v/>
      </c>
      <c r="T1378">
        <f>ROUND(INT(表1[[#This Row],[合同结束日期]]-表1[[#This Row],[合同起始日期]])/365,1)</f>
        <v>2</v>
      </c>
    </row>
    <row r="1379" spans="1:20">
      <c r="A1379" s="1">
        <v>42156</v>
      </c>
      <c r="B1379" t="s">
        <v>185</v>
      </c>
      <c r="C1379">
        <f t="shared" si="63"/>
        <v>0</v>
      </c>
      <c r="D1379" t="s">
        <v>294</v>
      </c>
      <c r="E1379" s="4">
        <v>47516.4</v>
      </c>
      <c r="F1379" s="4">
        <v>15000.927479999998</v>
      </c>
      <c r="G1379" s="3">
        <v>0.31569999999999998</v>
      </c>
      <c r="H1379" s="7">
        <v>989.92500000000007</v>
      </c>
      <c r="I1379" s="4">
        <v>312.51932249999999</v>
      </c>
      <c r="J1379">
        <v>48</v>
      </c>
      <c r="K1379" t="s">
        <v>44</v>
      </c>
      <c r="L1379" t="s">
        <v>46</v>
      </c>
      <c r="M1379" t="s">
        <v>45</v>
      </c>
      <c r="N1379" s="2">
        <v>41549</v>
      </c>
      <c r="O1379" s="2">
        <v>42278</v>
      </c>
      <c r="P1379" t="s">
        <v>14</v>
      </c>
      <c r="Q1379" t="s">
        <v>37</v>
      </c>
      <c r="R1379" s="5" t="str">
        <f t="shared" si="64"/>
        <v>0.</v>
      </c>
      <c r="S1379" s="6" t="str">
        <f t="shared" si="65"/>
        <v/>
      </c>
      <c r="T1379">
        <f>ROUND(INT(表1[[#This Row],[合同结束日期]]-表1[[#This Row],[合同起始日期]])/365,1)</f>
        <v>2</v>
      </c>
    </row>
    <row r="1380" spans="1:20">
      <c r="A1380" s="1">
        <v>42156</v>
      </c>
      <c r="B1380" t="s">
        <v>185</v>
      </c>
      <c r="C1380">
        <f t="shared" si="63"/>
        <v>0</v>
      </c>
      <c r="D1380" t="s">
        <v>255</v>
      </c>
      <c r="E1380" s="4">
        <v>89397.599999999991</v>
      </c>
      <c r="F1380" s="4">
        <v>13659.95328</v>
      </c>
      <c r="G1380" s="3">
        <v>0.15280000000000002</v>
      </c>
      <c r="H1380" s="7">
        <v>2191.1176470588234</v>
      </c>
      <c r="I1380" s="4">
        <v>334.80277647058824</v>
      </c>
      <c r="J1380">
        <v>40.799999999999997</v>
      </c>
      <c r="K1380" t="s">
        <v>44</v>
      </c>
      <c r="L1380" t="s">
        <v>46</v>
      </c>
      <c r="M1380" t="s">
        <v>187</v>
      </c>
      <c r="N1380" s="2">
        <v>41456</v>
      </c>
      <c r="O1380" s="2">
        <v>42190</v>
      </c>
      <c r="P1380" t="s">
        <v>24</v>
      </c>
      <c r="Q1380" t="s">
        <v>28</v>
      </c>
      <c r="R1380" s="5" t="str">
        <f t="shared" si="64"/>
        <v>0.13</v>
      </c>
      <c r="S1380" s="6" t="str">
        <f t="shared" si="65"/>
        <v/>
      </c>
      <c r="T1380">
        <f>ROUND(INT(表1[[#This Row],[合同结束日期]]-表1[[#This Row],[合同起始日期]])/365,1)</f>
        <v>2</v>
      </c>
    </row>
    <row r="1381" spans="1:20">
      <c r="A1381" s="1">
        <v>42156</v>
      </c>
      <c r="B1381" t="s">
        <v>185</v>
      </c>
      <c r="C1381">
        <f t="shared" si="63"/>
        <v>0</v>
      </c>
      <c r="D1381" t="s">
        <v>382</v>
      </c>
      <c r="E1381" s="4">
        <v>22940.399999999998</v>
      </c>
      <c r="F1381" s="4">
        <v>7200.9915600000004</v>
      </c>
      <c r="G1381" s="3">
        <v>0.31390000000000007</v>
      </c>
      <c r="H1381" s="7">
        <v>1593.0833333333333</v>
      </c>
      <c r="I1381" s="4">
        <v>500.06885833333342</v>
      </c>
      <c r="J1381">
        <v>14.399999999999999</v>
      </c>
      <c r="K1381" t="s">
        <v>60</v>
      </c>
      <c r="L1381" t="s">
        <v>107</v>
      </c>
      <c r="M1381" t="s">
        <v>212</v>
      </c>
      <c r="N1381" s="2">
        <v>42113</v>
      </c>
      <c r="O1381" s="2">
        <v>42478</v>
      </c>
      <c r="P1381" t="s">
        <v>24</v>
      </c>
      <c r="Q1381" t="s">
        <v>28</v>
      </c>
      <c r="R1381" s="5" t="str">
        <f t="shared" si="64"/>
        <v>0.13</v>
      </c>
      <c r="S1381" s="6" t="str">
        <f t="shared" si="65"/>
        <v/>
      </c>
      <c r="T1381">
        <f>ROUND(INT(表1[[#This Row],[合同结束日期]]-表1[[#This Row],[合同起始日期]])/365,1)</f>
        <v>1</v>
      </c>
    </row>
    <row r="1382" spans="1:20">
      <c r="A1382" s="1">
        <v>42156</v>
      </c>
      <c r="B1382" t="s">
        <v>185</v>
      </c>
      <c r="C1382">
        <f t="shared" si="63"/>
        <v>0</v>
      </c>
      <c r="D1382" t="s">
        <v>273</v>
      </c>
      <c r="E1382" s="4">
        <v>228547.19999999998</v>
      </c>
      <c r="F1382" s="4">
        <v>20569.248</v>
      </c>
      <c r="G1382" s="3">
        <v>9.0000000000000011E-2</v>
      </c>
      <c r="H1382" s="7">
        <v>2720.7999999999997</v>
      </c>
      <c r="I1382" s="4">
        <v>244.87199999999999</v>
      </c>
      <c r="J1382">
        <v>84</v>
      </c>
      <c r="K1382" t="s">
        <v>44</v>
      </c>
      <c r="L1382" t="s">
        <v>46</v>
      </c>
      <c r="M1382" t="s">
        <v>187</v>
      </c>
      <c r="N1382" s="2">
        <v>41502</v>
      </c>
      <c r="O1382" s="2">
        <v>42597</v>
      </c>
      <c r="P1382" t="s">
        <v>18</v>
      </c>
      <c r="Q1382" t="s">
        <v>123</v>
      </c>
      <c r="R1382" s="5" t="str">
        <f t="shared" si="64"/>
        <v>0.09</v>
      </c>
      <c r="S1382" s="6" t="str">
        <f t="shared" si="65"/>
        <v/>
      </c>
      <c r="T1382">
        <f>ROUND(INT(表1[[#This Row],[合同结束日期]]-表1[[#This Row],[合同起始日期]])/365,1)</f>
        <v>3</v>
      </c>
    </row>
    <row r="1383" spans="1:20">
      <c r="A1383" s="1">
        <v>42156</v>
      </c>
      <c r="B1383" t="s">
        <v>185</v>
      </c>
      <c r="C1383">
        <f t="shared" si="63"/>
        <v>0</v>
      </c>
      <c r="D1383" t="s">
        <v>355</v>
      </c>
      <c r="E1383" s="4">
        <v>36320.400000000001</v>
      </c>
      <c r="F1383" s="4">
        <v>10801.686960000001</v>
      </c>
      <c r="G1383" s="3">
        <v>0.2974</v>
      </c>
      <c r="H1383" s="7">
        <v>1164.1153846153848</v>
      </c>
      <c r="I1383" s="4">
        <v>346.20791538461543</v>
      </c>
      <c r="J1383">
        <v>31.2</v>
      </c>
      <c r="K1383" t="s">
        <v>76</v>
      </c>
      <c r="L1383" t="s">
        <v>276</v>
      </c>
      <c r="M1383" t="s">
        <v>276</v>
      </c>
      <c r="N1383" s="2">
        <v>41858</v>
      </c>
      <c r="O1383" s="2">
        <v>42222</v>
      </c>
      <c r="P1383" t="s">
        <v>24</v>
      </c>
      <c r="Q1383" t="s">
        <v>28</v>
      </c>
      <c r="R1383" s="5" t="str">
        <f t="shared" si="64"/>
        <v>0.13</v>
      </c>
      <c r="S1383" s="6" t="str">
        <f t="shared" si="65"/>
        <v/>
      </c>
      <c r="T1383">
        <f>ROUND(INT(表1[[#This Row],[合同结束日期]]-表1[[#This Row],[合同起始日期]])/365,1)</f>
        <v>1</v>
      </c>
    </row>
    <row r="1384" spans="1:20">
      <c r="A1384" s="1">
        <v>42156</v>
      </c>
      <c r="B1384" t="s">
        <v>185</v>
      </c>
      <c r="C1384">
        <f t="shared" si="63"/>
        <v>0</v>
      </c>
      <c r="D1384" t="s">
        <v>369</v>
      </c>
      <c r="E1384" s="4">
        <v>35860.799999999996</v>
      </c>
      <c r="F1384" s="4">
        <v>7200.8486399999992</v>
      </c>
      <c r="G1384" s="3">
        <v>0.20080000000000001</v>
      </c>
      <c r="H1384" s="7">
        <v>2490.3333333333335</v>
      </c>
      <c r="I1384" s="4">
        <v>500.05893333333336</v>
      </c>
      <c r="J1384">
        <v>14.399999999999999</v>
      </c>
      <c r="K1384" t="s">
        <v>76</v>
      </c>
      <c r="L1384" t="s">
        <v>276</v>
      </c>
      <c r="M1384" t="s">
        <v>276</v>
      </c>
      <c r="N1384" s="2">
        <v>42030</v>
      </c>
      <c r="O1384" s="2">
        <v>42394</v>
      </c>
      <c r="P1384" t="s">
        <v>24</v>
      </c>
      <c r="Q1384" t="s">
        <v>25</v>
      </c>
      <c r="R1384" s="5" t="str">
        <f t="shared" si="64"/>
        <v>0.15</v>
      </c>
      <c r="S1384" s="6" t="str">
        <f t="shared" si="65"/>
        <v/>
      </c>
      <c r="T1384">
        <f>ROUND(INT(表1[[#This Row],[合同结束日期]]-表1[[#This Row],[合同起始日期]])/365,1)</f>
        <v>1</v>
      </c>
    </row>
    <row r="1385" spans="1:20">
      <c r="A1385" s="1">
        <v>42156</v>
      </c>
      <c r="B1385" t="s">
        <v>185</v>
      </c>
      <c r="C1385">
        <f t="shared" si="63"/>
        <v>0</v>
      </c>
      <c r="D1385" t="s">
        <v>349</v>
      </c>
      <c r="E1385" s="4">
        <v>42882</v>
      </c>
      <c r="F1385" s="4">
        <v>7199.8877999999995</v>
      </c>
      <c r="G1385" s="3">
        <v>0.16789999999999999</v>
      </c>
      <c r="H1385" s="7">
        <v>2977.916666666667</v>
      </c>
      <c r="I1385" s="4">
        <v>499.99220833333334</v>
      </c>
      <c r="J1385">
        <v>14.399999999999999</v>
      </c>
      <c r="K1385" t="s">
        <v>76</v>
      </c>
      <c r="L1385" t="s">
        <v>276</v>
      </c>
      <c r="M1385" t="s">
        <v>276</v>
      </c>
      <c r="N1385" s="2">
        <v>41907</v>
      </c>
      <c r="O1385" s="2">
        <v>42271</v>
      </c>
      <c r="P1385" t="s">
        <v>24</v>
      </c>
      <c r="Q1385" t="s">
        <v>25</v>
      </c>
      <c r="R1385" s="5" t="str">
        <f t="shared" si="64"/>
        <v>0.15</v>
      </c>
      <c r="S1385" s="6" t="str">
        <f t="shared" si="65"/>
        <v/>
      </c>
      <c r="T1385">
        <f>ROUND(INT(表1[[#This Row],[合同结束日期]]-表1[[#This Row],[合同起始日期]])/365,1)</f>
        <v>1</v>
      </c>
    </row>
    <row r="1386" spans="1:20">
      <c r="A1386" s="1">
        <v>42156</v>
      </c>
      <c r="B1386" t="s">
        <v>185</v>
      </c>
      <c r="C1386">
        <f t="shared" si="63"/>
        <v>0</v>
      </c>
      <c r="D1386" t="s">
        <v>284</v>
      </c>
      <c r="E1386" s="4">
        <v>28436.399999999998</v>
      </c>
      <c r="F1386" s="4">
        <v>6600.0884399999995</v>
      </c>
      <c r="G1386" s="3">
        <v>0.2321</v>
      </c>
      <c r="H1386" s="7">
        <v>1579.8</v>
      </c>
      <c r="I1386" s="4">
        <v>366.67157999999995</v>
      </c>
      <c r="J1386">
        <v>18</v>
      </c>
      <c r="K1386" t="s">
        <v>76</v>
      </c>
      <c r="L1386" t="s">
        <v>276</v>
      </c>
      <c r="M1386" t="s">
        <v>276</v>
      </c>
      <c r="N1386" s="2">
        <v>41516</v>
      </c>
      <c r="O1386" s="2">
        <v>42245</v>
      </c>
      <c r="P1386" t="s">
        <v>24</v>
      </c>
      <c r="Q1386">
        <v>0</v>
      </c>
      <c r="R1386" s="5">
        <f t="shared" si="64"/>
        <v>0</v>
      </c>
      <c r="S1386" s="6" t="str">
        <f t="shared" si="65"/>
        <v/>
      </c>
      <c r="T1386">
        <f>ROUND(INT(表1[[#This Row],[合同结束日期]]-表1[[#This Row],[合同起始日期]])/365,1)</f>
        <v>2</v>
      </c>
    </row>
    <row r="1387" spans="1:20">
      <c r="A1387" s="1">
        <v>42156</v>
      </c>
      <c r="B1387" t="s">
        <v>185</v>
      </c>
      <c r="C1387">
        <f t="shared" si="63"/>
        <v>0</v>
      </c>
      <c r="D1387" t="s">
        <v>365</v>
      </c>
      <c r="E1387" s="4">
        <v>110435.28000000001</v>
      </c>
      <c r="F1387" s="4">
        <v>18265.995311999999</v>
      </c>
      <c r="G1387" s="3">
        <v>0.16539999999999996</v>
      </c>
      <c r="H1387" s="7">
        <v>7669.1166666666686</v>
      </c>
      <c r="I1387" s="4">
        <v>1268.4718966666667</v>
      </c>
      <c r="J1387">
        <v>14.399999999999999</v>
      </c>
      <c r="K1387" t="s">
        <v>11</v>
      </c>
      <c r="L1387" t="s">
        <v>12</v>
      </c>
      <c r="M1387" t="s">
        <v>53</v>
      </c>
      <c r="N1387" s="2">
        <v>41996</v>
      </c>
      <c r="O1387" s="2">
        <v>42360</v>
      </c>
      <c r="P1387" t="s">
        <v>24</v>
      </c>
      <c r="Q1387" t="s">
        <v>59</v>
      </c>
      <c r="R1387" s="5" t="str">
        <f t="shared" si="64"/>
        <v>0.16</v>
      </c>
      <c r="S1387" s="6" t="str">
        <f t="shared" si="65"/>
        <v/>
      </c>
      <c r="T1387">
        <f>ROUND(INT(表1[[#This Row],[合同结束日期]]-表1[[#This Row],[合同起始日期]])/365,1)</f>
        <v>1</v>
      </c>
    </row>
    <row r="1388" spans="1:20">
      <c r="A1388" s="1">
        <v>42156</v>
      </c>
      <c r="B1388" t="s">
        <v>185</v>
      </c>
      <c r="C1388">
        <f t="shared" si="63"/>
        <v>0</v>
      </c>
      <c r="D1388" t="s">
        <v>350</v>
      </c>
      <c r="E1388" s="4">
        <v>27849.599999999999</v>
      </c>
      <c r="F1388" s="4">
        <v>7199.1215999999995</v>
      </c>
      <c r="G1388" s="3">
        <v>0.25850000000000001</v>
      </c>
      <c r="H1388" s="7">
        <v>1934</v>
      </c>
      <c r="I1388" s="4">
        <v>499.93900000000002</v>
      </c>
      <c r="J1388">
        <v>14.399999999999999</v>
      </c>
      <c r="K1388" t="s">
        <v>76</v>
      </c>
      <c r="L1388" t="s">
        <v>276</v>
      </c>
      <c r="M1388" t="s">
        <v>276</v>
      </c>
      <c r="N1388" s="2">
        <v>41888</v>
      </c>
      <c r="O1388" s="2">
        <v>42252</v>
      </c>
      <c r="P1388" t="s">
        <v>24</v>
      </c>
      <c r="Q1388" t="s">
        <v>25</v>
      </c>
      <c r="R1388" s="5" t="str">
        <f t="shared" si="64"/>
        <v>0.15</v>
      </c>
      <c r="S1388" s="6" t="str">
        <f t="shared" si="65"/>
        <v/>
      </c>
      <c r="T1388">
        <f>ROUND(INT(表1[[#This Row],[合同结束日期]]-表1[[#This Row],[合同起始日期]])/365,1)</f>
        <v>1</v>
      </c>
    </row>
    <row r="1389" spans="1:20">
      <c r="A1389" s="1">
        <v>42156</v>
      </c>
      <c r="B1389" t="s">
        <v>185</v>
      </c>
      <c r="C1389">
        <f t="shared" si="63"/>
        <v>0</v>
      </c>
      <c r="D1389" t="s">
        <v>314</v>
      </c>
      <c r="E1389" s="4">
        <v>35457.96</v>
      </c>
      <c r="F1389" s="4">
        <v>7201.5116759999983</v>
      </c>
      <c r="G1389" s="3">
        <v>0.20309999999999995</v>
      </c>
      <c r="H1389" s="7">
        <v>1969.8866666666665</v>
      </c>
      <c r="I1389" s="4">
        <v>400.08398199999988</v>
      </c>
      <c r="J1389">
        <v>18</v>
      </c>
      <c r="K1389" t="s">
        <v>76</v>
      </c>
      <c r="L1389" t="s">
        <v>276</v>
      </c>
      <c r="M1389" t="s">
        <v>276</v>
      </c>
      <c r="N1389" s="2">
        <v>41727</v>
      </c>
      <c r="O1389" s="2">
        <v>42457</v>
      </c>
      <c r="P1389" t="s">
        <v>24</v>
      </c>
      <c r="Q1389" t="s">
        <v>19</v>
      </c>
      <c r="R1389" s="5" t="str">
        <f t="shared" si="64"/>
        <v>0.1</v>
      </c>
      <c r="S1389" s="6" t="str">
        <f t="shared" si="65"/>
        <v/>
      </c>
      <c r="T1389">
        <f>ROUND(INT(表1[[#This Row],[合同结束日期]]-表1[[#This Row],[合同起始日期]])/365,1)</f>
        <v>2</v>
      </c>
    </row>
    <row r="1390" spans="1:20">
      <c r="A1390" s="1">
        <v>42156</v>
      </c>
      <c r="B1390" t="s">
        <v>185</v>
      </c>
      <c r="C1390">
        <f t="shared" si="63"/>
        <v>0</v>
      </c>
      <c r="D1390" t="s">
        <v>343</v>
      </c>
      <c r="E1390" s="4">
        <v>24142.799999999999</v>
      </c>
      <c r="F1390" s="4">
        <v>5999.4858000000013</v>
      </c>
      <c r="G1390" s="3">
        <v>0.24850000000000005</v>
      </c>
      <c r="H1390" s="7">
        <v>2514.875</v>
      </c>
      <c r="I1390" s="4">
        <v>624.94643750000012</v>
      </c>
      <c r="J1390">
        <v>9.6</v>
      </c>
      <c r="K1390" t="s">
        <v>76</v>
      </c>
      <c r="L1390" t="s">
        <v>276</v>
      </c>
      <c r="M1390" t="s">
        <v>276</v>
      </c>
      <c r="N1390" s="2">
        <v>41876</v>
      </c>
      <c r="O1390" s="2">
        <v>42240</v>
      </c>
      <c r="P1390" t="s">
        <v>24</v>
      </c>
      <c r="Q1390" t="s">
        <v>59</v>
      </c>
      <c r="R1390" s="5" t="str">
        <f t="shared" si="64"/>
        <v>0.16</v>
      </c>
      <c r="S1390" s="6" t="str">
        <f t="shared" si="65"/>
        <v/>
      </c>
      <c r="T1390">
        <f>ROUND(INT(表1[[#This Row],[合同结束日期]]-表1[[#This Row],[合同起始日期]])/365,1)</f>
        <v>1</v>
      </c>
    </row>
    <row r="1391" spans="1:20">
      <c r="A1391" s="1">
        <v>42156</v>
      </c>
      <c r="B1391" t="s">
        <v>185</v>
      </c>
      <c r="C1391">
        <f t="shared" si="63"/>
        <v>0</v>
      </c>
      <c r="D1391" t="s">
        <v>287</v>
      </c>
      <c r="E1391" s="4">
        <v>17286</v>
      </c>
      <c r="F1391" s="4">
        <v>6599.7947999999997</v>
      </c>
      <c r="G1391" s="3">
        <v>0.38179999999999997</v>
      </c>
      <c r="H1391" s="7">
        <v>960.33333333333337</v>
      </c>
      <c r="I1391" s="4">
        <v>366.65526666666665</v>
      </c>
      <c r="J1391">
        <v>18</v>
      </c>
      <c r="K1391" t="s">
        <v>11</v>
      </c>
      <c r="L1391" t="s">
        <v>12</v>
      </c>
      <c r="M1391" t="s">
        <v>288</v>
      </c>
      <c r="N1391" s="2">
        <v>41522</v>
      </c>
      <c r="O1391" s="2">
        <v>42251</v>
      </c>
      <c r="P1391" t="s">
        <v>24</v>
      </c>
      <c r="Q1391" t="s">
        <v>59</v>
      </c>
      <c r="R1391" s="5" t="str">
        <f t="shared" si="64"/>
        <v>0.16</v>
      </c>
      <c r="S1391" s="6" t="str">
        <f t="shared" si="65"/>
        <v/>
      </c>
      <c r="T1391">
        <f>ROUND(INT(表1[[#This Row],[合同结束日期]]-表1[[#This Row],[合同起始日期]])/365,1)</f>
        <v>2</v>
      </c>
    </row>
    <row r="1392" spans="1:20">
      <c r="A1392" s="1">
        <v>42156</v>
      </c>
      <c r="B1392" t="s">
        <v>185</v>
      </c>
      <c r="C1392">
        <f t="shared" si="63"/>
        <v>0</v>
      </c>
      <c r="D1392" t="s">
        <v>344</v>
      </c>
      <c r="E1392" s="4">
        <v>55932.6</v>
      </c>
      <c r="F1392" s="4">
        <v>8988.3688199999997</v>
      </c>
      <c r="G1392" s="3">
        <v>0.16070000000000001</v>
      </c>
      <c r="H1392" s="7">
        <v>5826.3125</v>
      </c>
      <c r="I1392" s="4">
        <v>936.28841875000001</v>
      </c>
      <c r="J1392">
        <v>9.6</v>
      </c>
      <c r="K1392" t="s">
        <v>44</v>
      </c>
      <c r="L1392" t="s">
        <v>46</v>
      </c>
      <c r="M1392" t="s">
        <v>187</v>
      </c>
      <c r="N1392" s="2">
        <v>41864</v>
      </c>
      <c r="O1392" s="2">
        <v>42228</v>
      </c>
      <c r="P1392" t="s">
        <v>24</v>
      </c>
      <c r="Q1392" t="s">
        <v>25</v>
      </c>
      <c r="R1392" s="5" t="str">
        <f t="shared" si="64"/>
        <v>0.15</v>
      </c>
      <c r="S1392" s="6" t="str">
        <f t="shared" si="65"/>
        <v/>
      </c>
      <c r="T1392">
        <f>ROUND(INT(表1[[#This Row],[合同结束日期]]-表1[[#This Row],[合同起始日期]])/365,1)</f>
        <v>1</v>
      </c>
    </row>
    <row r="1393" spans="1:20">
      <c r="A1393" s="1">
        <v>42186</v>
      </c>
      <c r="B1393" t="s">
        <v>185</v>
      </c>
      <c r="C1393">
        <f t="shared" si="63"/>
        <v>0</v>
      </c>
      <c r="D1393" t="s">
        <v>186</v>
      </c>
      <c r="E1393" s="4">
        <v>313063.2</v>
      </c>
      <c r="F1393" s="4">
        <v>51592.815360000001</v>
      </c>
      <c r="G1393" s="3">
        <v>0.1648</v>
      </c>
      <c r="H1393" s="7">
        <v>10435.44</v>
      </c>
      <c r="I1393" s="4">
        <v>1719.7605120000001</v>
      </c>
      <c r="J1393">
        <v>30</v>
      </c>
      <c r="K1393" t="s">
        <v>44</v>
      </c>
      <c r="L1393" t="s">
        <v>46</v>
      </c>
      <c r="M1393" t="s">
        <v>187</v>
      </c>
      <c r="N1393" s="2">
        <v>41327</v>
      </c>
      <c r="O1393" s="2">
        <v>42499</v>
      </c>
      <c r="P1393" t="s">
        <v>24</v>
      </c>
      <c r="Q1393" t="s">
        <v>59</v>
      </c>
      <c r="R1393" s="5" t="str">
        <f t="shared" si="64"/>
        <v>0.16</v>
      </c>
      <c r="S1393" s="6" t="str">
        <f t="shared" si="65"/>
        <v/>
      </c>
      <c r="T1393">
        <f>ROUND(INT(表1[[#This Row],[合同结束日期]]-表1[[#This Row],[合同起始日期]])/365,1)</f>
        <v>3.2</v>
      </c>
    </row>
    <row r="1394" spans="1:20">
      <c r="A1394" s="1">
        <v>42186</v>
      </c>
      <c r="B1394" t="s">
        <v>185</v>
      </c>
      <c r="C1394">
        <f t="shared" ref="C1394:C1452" si="66">IF($B1394="负一层",-1,IF($B1394="负一夹层",0,IF($B1394="一层",1,IF($B1394="二层",2,IF($B1394="三层",3,IF($B1394="四层",4))))))</f>
        <v>0</v>
      </c>
      <c r="D1394" t="s">
        <v>188</v>
      </c>
      <c r="E1394" s="4">
        <v>81778.8</v>
      </c>
      <c r="F1394" s="4">
        <v>14074.13148</v>
      </c>
      <c r="G1394" s="3">
        <v>0.1721</v>
      </c>
      <c r="H1394" s="7">
        <v>1336.2549019607845</v>
      </c>
      <c r="I1394" s="4">
        <v>229.96946862745099</v>
      </c>
      <c r="J1394">
        <v>61.199999999999996</v>
      </c>
      <c r="K1394" t="s">
        <v>44</v>
      </c>
      <c r="L1394" t="s">
        <v>46</v>
      </c>
      <c r="M1394" t="s">
        <v>187</v>
      </c>
      <c r="N1394" s="2">
        <v>41337</v>
      </c>
      <c r="O1394" s="2">
        <v>42499</v>
      </c>
      <c r="P1394" t="s">
        <v>24</v>
      </c>
      <c r="Q1394" t="s">
        <v>28</v>
      </c>
      <c r="R1394" s="5" t="str">
        <f t="shared" ref="R1394:R1452" si="67">IF(ISERROR(FIND(",",$Q1394)),$Q1394,LEFT($Q1394,FIND(",",$Q1394)-1))</f>
        <v>0.13</v>
      </c>
      <c r="S1394" s="6" t="str">
        <f t="shared" si="65"/>
        <v/>
      </c>
      <c r="T1394">
        <f>ROUND(INT(表1[[#This Row],[合同结束日期]]-表1[[#This Row],[合同起始日期]])/365,1)</f>
        <v>3.2</v>
      </c>
    </row>
    <row r="1395" spans="1:20">
      <c r="A1395" s="1">
        <v>42186</v>
      </c>
      <c r="B1395" t="s">
        <v>185</v>
      </c>
      <c r="C1395">
        <f t="shared" si="66"/>
        <v>0</v>
      </c>
      <c r="D1395" t="s">
        <v>189</v>
      </c>
      <c r="E1395" s="4">
        <v>142947.6</v>
      </c>
      <c r="F1395" s="4">
        <v>24329.681519999998</v>
      </c>
      <c r="G1395" s="3">
        <v>0.17019999999999999</v>
      </c>
      <c r="H1395" s="7">
        <v>1654.4861111111113</v>
      </c>
      <c r="I1395" s="4">
        <v>281.59353611111112</v>
      </c>
      <c r="J1395">
        <v>86.399999999999991</v>
      </c>
      <c r="K1395" t="s">
        <v>44</v>
      </c>
      <c r="L1395" t="s">
        <v>46</v>
      </c>
      <c r="M1395" t="s">
        <v>187</v>
      </c>
      <c r="N1395" s="2">
        <v>41298</v>
      </c>
      <c r="O1395" s="2">
        <v>42499</v>
      </c>
      <c r="P1395" t="s">
        <v>24</v>
      </c>
      <c r="Q1395" t="s">
        <v>83</v>
      </c>
      <c r="R1395" s="5" t="str">
        <f t="shared" si="67"/>
        <v>0.14</v>
      </c>
      <c r="S1395" s="6" t="str">
        <f t="shared" ref="S1395:S1453" si="68">IF(ISERROR(FIND(",",$Q1395)),"",RIGHT($Q1395,LEN($Q1395)-FIND(",",$Q1395)))</f>
        <v/>
      </c>
      <c r="T1395">
        <f>ROUND(INT(表1[[#This Row],[合同结束日期]]-表1[[#This Row],[合同起始日期]])/365,1)</f>
        <v>3.3</v>
      </c>
    </row>
    <row r="1396" spans="1:20">
      <c r="A1396" s="1">
        <v>42186</v>
      </c>
      <c r="B1396" t="s">
        <v>185</v>
      </c>
      <c r="C1396">
        <f t="shared" si="66"/>
        <v>0</v>
      </c>
      <c r="D1396" t="s">
        <v>190</v>
      </c>
      <c r="E1396" s="4">
        <v>108549.59999999999</v>
      </c>
      <c r="F1396" s="4">
        <v>30241.918559999998</v>
      </c>
      <c r="G1396" s="3">
        <v>0.27860000000000001</v>
      </c>
      <c r="H1396" s="7">
        <v>1256.3611111111111</v>
      </c>
      <c r="I1396" s="4">
        <v>350.02220555555556</v>
      </c>
      <c r="J1396">
        <v>86.399999999999991</v>
      </c>
      <c r="K1396" t="s">
        <v>44</v>
      </c>
      <c r="L1396" t="s">
        <v>46</v>
      </c>
      <c r="M1396" t="s">
        <v>45</v>
      </c>
      <c r="N1396" s="2">
        <v>41282</v>
      </c>
      <c r="O1396" s="2">
        <v>43229</v>
      </c>
      <c r="P1396" t="s">
        <v>24</v>
      </c>
      <c r="Q1396" t="s">
        <v>56</v>
      </c>
      <c r="R1396" s="5" t="str">
        <f t="shared" si="67"/>
        <v>0.17</v>
      </c>
      <c r="S1396" s="6" t="str">
        <f t="shared" si="68"/>
        <v/>
      </c>
      <c r="T1396">
        <f>ROUND(INT(表1[[#This Row],[合同结束日期]]-表1[[#This Row],[合同起始日期]])/365,1)</f>
        <v>5.3</v>
      </c>
    </row>
    <row r="1397" spans="1:20">
      <c r="A1397" s="1">
        <v>42186</v>
      </c>
      <c r="B1397" t="s">
        <v>185</v>
      </c>
      <c r="C1397">
        <f t="shared" si="66"/>
        <v>0</v>
      </c>
      <c r="D1397" t="s">
        <v>219</v>
      </c>
      <c r="E1397" s="4">
        <v>341918.39999999997</v>
      </c>
      <c r="F1397" s="4">
        <v>73546.647840000005</v>
      </c>
      <c r="G1397" s="3">
        <v>0.21510000000000004</v>
      </c>
      <c r="H1397" s="7">
        <v>3313.1627906976742</v>
      </c>
      <c r="I1397" s="4">
        <v>712.66131627906975</v>
      </c>
      <c r="J1397">
        <v>103.2</v>
      </c>
      <c r="K1397" t="s">
        <v>60</v>
      </c>
      <c r="L1397" t="s">
        <v>61</v>
      </c>
      <c r="M1397" t="s">
        <v>58</v>
      </c>
      <c r="N1397" s="2">
        <v>42153</v>
      </c>
      <c r="O1397" s="2">
        <v>42883</v>
      </c>
      <c r="P1397" t="s">
        <v>24</v>
      </c>
      <c r="Q1397" t="s">
        <v>170</v>
      </c>
      <c r="R1397" s="5" t="str">
        <f t="shared" si="67"/>
        <v>0.2</v>
      </c>
      <c r="S1397" s="6" t="str">
        <f t="shared" si="68"/>
        <v/>
      </c>
      <c r="T1397">
        <f>ROUND(INT(表1[[#This Row],[合同结束日期]]-表1[[#This Row],[合同起始日期]])/365,1)</f>
        <v>2</v>
      </c>
    </row>
    <row r="1398" spans="1:20">
      <c r="A1398" s="1">
        <v>42186</v>
      </c>
      <c r="B1398" t="s">
        <v>185</v>
      </c>
      <c r="C1398">
        <f t="shared" si="66"/>
        <v>0</v>
      </c>
      <c r="D1398" t="s">
        <v>252</v>
      </c>
      <c r="E1398" s="4">
        <v>125798.39999999999</v>
      </c>
      <c r="F1398" s="4">
        <v>53314.451999999997</v>
      </c>
      <c r="G1398" s="3">
        <v>0.42380866529304029</v>
      </c>
      <c r="H1398" s="7">
        <v>1218.9767441860465</v>
      </c>
      <c r="I1398" s="4">
        <v>516.61290697674417</v>
      </c>
      <c r="J1398">
        <v>103.2</v>
      </c>
      <c r="K1398" t="s">
        <v>44</v>
      </c>
      <c r="L1398" t="s">
        <v>46</v>
      </c>
      <c r="M1398" t="s">
        <v>45</v>
      </c>
      <c r="N1398" s="2">
        <v>42149</v>
      </c>
      <c r="O1398" s="2">
        <v>42914</v>
      </c>
      <c r="P1398" t="s">
        <v>24</v>
      </c>
      <c r="Q1398" t="s">
        <v>19</v>
      </c>
      <c r="R1398" s="5" t="str">
        <f t="shared" si="67"/>
        <v>0.1</v>
      </c>
      <c r="S1398" s="6" t="str">
        <f t="shared" si="68"/>
        <v/>
      </c>
      <c r="T1398">
        <f>ROUND(INT(表1[[#This Row],[合同结束日期]]-表1[[#This Row],[合同起始日期]])/365,1)</f>
        <v>2.1</v>
      </c>
    </row>
    <row r="1399" spans="1:20">
      <c r="A1399" s="1">
        <v>42186</v>
      </c>
      <c r="B1399" t="s">
        <v>185</v>
      </c>
      <c r="C1399">
        <f t="shared" si="66"/>
        <v>0</v>
      </c>
      <c r="D1399" t="s">
        <v>281</v>
      </c>
      <c r="E1399" s="4">
        <v>72723</v>
      </c>
      <c r="F1399" s="4">
        <v>87352.8</v>
      </c>
      <c r="G1399" s="3">
        <v>1.2011715688296687</v>
      </c>
      <c r="H1399" s="7">
        <v>658.72282608695662</v>
      </c>
      <c r="I1399" s="4">
        <v>791.23913043478274</v>
      </c>
      <c r="J1399">
        <v>110.39999999999999</v>
      </c>
      <c r="K1399" t="s">
        <v>60</v>
      </c>
      <c r="L1399" t="s">
        <v>116</v>
      </c>
      <c r="M1399" t="s">
        <v>145</v>
      </c>
      <c r="N1399" s="2">
        <v>42174</v>
      </c>
      <c r="O1399" s="2">
        <v>42249</v>
      </c>
      <c r="P1399" t="s">
        <v>14</v>
      </c>
      <c r="Q1399" t="s">
        <v>444</v>
      </c>
      <c r="R1399" s="5" t="str">
        <f t="shared" si="67"/>
        <v>0.</v>
      </c>
      <c r="S1399" s="6" t="str">
        <f t="shared" si="68"/>
        <v>0.14</v>
      </c>
      <c r="T1399">
        <f>ROUND(INT(表1[[#This Row],[合同结束日期]]-表1[[#This Row],[合同起始日期]])/365,1)</f>
        <v>0.2</v>
      </c>
    </row>
    <row r="1400" spans="1:20">
      <c r="A1400" s="1">
        <v>42186</v>
      </c>
      <c r="B1400" t="s">
        <v>185</v>
      </c>
      <c r="C1400">
        <f t="shared" si="66"/>
        <v>0</v>
      </c>
      <c r="D1400" t="s">
        <v>450</v>
      </c>
      <c r="E1400" s="4">
        <v>100154.4</v>
      </c>
      <c r="F1400" s="4">
        <v>23155.69728</v>
      </c>
      <c r="G1400" s="3">
        <v>0.23120000000000002</v>
      </c>
      <c r="H1400" s="7">
        <v>937.77528089887642</v>
      </c>
      <c r="I1400" s="4">
        <v>216.81364494382024</v>
      </c>
      <c r="J1400">
        <v>106.8</v>
      </c>
      <c r="K1400" t="s">
        <v>60</v>
      </c>
      <c r="L1400" t="s">
        <v>61</v>
      </c>
      <c r="M1400" t="s">
        <v>58</v>
      </c>
      <c r="N1400" s="2">
        <v>42181</v>
      </c>
      <c r="O1400" s="2">
        <v>42911</v>
      </c>
      <c r="P1400" t="s">
        <v>14</v>
      </c>
      <c r="Q1400" t="s">
        <v>381</v>
      </c>
      <c r="R1400" s="5" t="str">
        <f t="shared" si="67"/>
        <v>0.</v>
      </c>
      <c r="S1400" s="6" t="str">
        <f t="shared" si="68"/>
        <v>0.16</v>
      </c>
      <c r="T1400">
        <f>ROUND(INT(表1[[#This Row],[合同结束日期]]-表1[[#This Row],[合同起始日期]])/365,1)</f>
        <v>2</v>
      </c>
    </row>
    <row r="1401" spans="1:20">
      <c r="A1401" s="1">
        <v>42186</v>
      </c>
      <c r="B1401" t="s">
        <v>185</v>
      </c>
      <c r="C1401">
        <f t="shared" si="66"/>
        <v>0</v>
      </c>
      <c r="D1401" t="s">
        <v>253</v>
      </c>
      <c r="E1401" s="4">
        <v>104702.16</v>
      </c>
      <c r="F1401" s="4">
        <v>30719.613743999998</v>
      </c>
      <c r="G1401" s="3">
        <v>0.29339999999999999</v>
      </c>
      <c r="H1401" s="7">
        <v>681.65468750000002</v>
      </c>
      <c r="I1401" s="4">
        <v>199.9974853125</v>
      </c>
      <c r="J1401">
        <v>153.6</v>
      </c>
      <c r="K1401" t="s">
        <v>60</v>
      </c>
      <c r="L1401" t="s">
        <v>116</v>
      </c>
      <c r="M1401" t="s">
        <v>145</v>
      </c>
      <c r="N1401" s="2">
        <v>41456</v>
      </c>
      <c r="O1401" s="2">
        <v>42231</v>
      </c>
      <c r="P1401" t="s">
        <v>18</v>
      </c>
      <c r="Q1401" t="s">
        <v>25</v>
      </c>
      <c r="R1401" s="5" t="str">
        <f t="shared" si="67"/>
        <v>0.15</v>
      </c>
      <c r="S1401" s="6" t="str">
        <f t="shared" si="68"/>
        <v/>
      </c>
      <c r="T1401">
        <f>ROUND(INT(表1[[#This Row],[合同结束日期]]-表1[[#This Row],[合同起始日期]])/365,1)</f>
        <v>2.1</v>
      </c>
    </row>
    <row r="1402" spans="1:20">
      <c r="A1402" s="1">
        <v>42186</v>
      </c>
      <c r="B1402" t="s">
        <v>185</v>
      </c>
      <c r="C1402">
        <f t="shared" si="66"/>
        <v>0</v>
      </c>
      <c r="D1402" t="s">
        <v>361</v>
      </c>
      <c r="E1402" s="4">
        <v>27591.599999999999</v>
      </c>
      <c r="F1402" s="4">
        <v>16199.028359999997</v>
      </c>
      <c r="G1402" s="3">
        <v>0.58709999999999996</v>
      </c>
      <c r="H1402" s="7">
        <v>766.43333333333328</v>
      </c>
      <c r="I1402" s="4">
        <v>449.97300999999993</v>
      </c>
      <c r="J1402">
        <v>36</v>
      </c>
      <c r="K1402" t="s">
        <v>76</v>
      </c>
      <c r="L1402" t="s">
        <v>276</v>
      </c>
      <c r="M1402" t="s">
        <v>276</v>
      </c>
      <c r="N1402" s="2">
        <v>41943</v>
      </c>
      <c r="O1402" s="2">
        <v>42673</v>
      </c>
      <c r="P1402" t="s">
        <v>24</v>
      </c>
      <c r="Q1402" t="s">
        <v>25</v>
      </c>
      <c r="R1402" s="5" t="str">
        <f t="shared" si="67"/>
        <v>0.15</v>
      </c>
      <c r="S1402" s="6" t="str">
        <f t="shared" si="68"/>
        <v/>
      </c>
      <c r="T1402">
        <f>ROUND(INT(表1[[#This Row],[合同结束日期]]-表1[[#This Row],[合同起始日期]])/365,1)</f>
        <v>2</v>
      </c>
    </row>
    <row r="1403" spans="1:20">
      <c r="A1403" s="1">
        <v>42186</v>
      </c>
      <c r="B1403" t="s">
        <v>185</v>
      </c>
      <c r="C1403">
        <f t="shared" si="66"/>
        <v>0</v>
      </c>
      <c r="D1403" t="s">
        <v>363</v>
      </c>
      <c r="E1403" s="4">
        <v>65365.2</v>
      </c>
      <c r="F1403" s="4">
        <v>16197.49656</v>
      </c>
      <c r="G1403" s="3">
        <v>0.24779999999999999</v>
      </c>
      <c r="H1403" s="7">
        <v>1815.6999999999998</v>
      </c>
      <c r="I1403" s="4">
        <v>449.93045999999998</v>
      </c>
      <c r="J1403">
        <v>36</v>
      </c>
      <c r="K1403" t="s">
        <v>76</v>
      </c>
      <c r="L1403" t="s">
        <v>276</v>
      </c>
      <c r="M1403" t="s">
        <v>276</v>
      </c>
      <c r="N1403" s="2">
        <v>41942</v>
      </c>
      <c r="O1403" s="2">
        <v>42672</v>
      </c>
      <c r="P1403" t="s">
        <v>24</v>
      </c>
      <c r="Q1403" t="s">
        <v>25</v>
      </c>
      <c r="R1403" s="5" t="str">
        <f t="shared" si="67"/>
        <v>0.15</v>
      </c>
      <c r="S1403" s="6" t="str">
        <f t="shared" si="68"/>
        <v/>
      </c>
      <c r="T1403">
        <f>ROUND(INT(表1[[#This Row],[合同结束日期]]-表1[[#This Row],[合同起始日期]])/365,1)</f>
        <v>2</v>
      </c>
    </row>
    <row r="1404" spans="1:20">
      <c r="A1404" s="1">
        <v>42186</v>
      </c>
      <c r="B1404" t="s">
        <v>185</v>
      </c>
      <c r="C1404">
        <f t="shared" si="66"/>
        <v>0</v>
      </c>
      <c r="D1404" t="s">
        <v>451</v>
      </c>
      <c r="E1404" s="4">
        <v>510916.44</v>
      </c>
      <c r="F1404" s="4">
        <v>43325.714112000001</v>
      </c>
      <c r="G1404" s="3">
        <v>8.48E-2</v>
      </c>
      <c r="H1404" s="7">
        <v>4481.7231578947367</v>
      </c>
      <c r="I1404" s="4">
        <v>380.05012378947367</v>
      </c>
      <c r="J1404">
        <v>114</v>
      </c>
      <c r="K1404" t="s">
        <v>66</v>
      </c>
      <c r="L1404" t="s">
        <v>66</v>
      </c>
      <c r="M1404" t="s">
        <v>66</v>
      </c>
      <c r="N1404" s="2">
        <v>42156</v>
      </c>
      <c r="O1404" s="2">
        <v>43251</v>
      </c>
      <c r="P1404" t="s">
        <v>24</v>
      </c>
      <c r="Q1404" t="s">
        <v>410</v>
      </c>
      <c r="R1404" s="5" t="str">
        <f t="shared" si="67"/>
        <v>0.1</v>
      </c>
      <c r="S1404" s="6" t="str">
        <f t="shared" si="68"/>
        <v>0.</v>
      </c>
      <c r="T1404">
        <f>ROUND(INT(表1[[#This Row],[合同结束日期]]-表1[[#This Row],[合同起始日期]])/365,1)</f>
        <v>3</v>
      </c>
    </row>
    <row r="1405" spans="1:20">
      <c r="A1405" s="1">
        <v>42186</v>
      </c>
      <c r="B1405" t="s">
        <v>185</v>
      </c>
      <c r="C1405">
        <f t="shared" si="66"/>
        <v>0</v>
      </c>
      <c r="D1405" t="s">
        <v>194</v>
      </c>
      <c r="E1405" s="4">
        <v>620233.19999999995</v>
      </c>
      <c r="F1405" s="4">
        <v>57619.664280000005</v>
      </c>
      <c r="G1405" s="3">
        <v>9.290000000000001E-2</v>
      </c>
      <c r="H1405" s="7">
        <v>4307.1749999999993</v>
      </c>
      <c r="I1405" s="4">
        <v>400.13655750000004</v>
      </c>
      <c r="J1405">
        <v>144</v>
      </c>
      <c r="K1405" t="s">
        <v>66</v>
      </c>
      <c r="L1405" t="s">
        <v>66</v>
      </c>
      <c r="M1405" t="s">
        <v>66</v>
      </c>
      <c r="N1405" s="2">
        <v>42134</v>
      </c>
      <c r="O1405" s="2">
        <v>42499</v>
      </c>
      <c r="P1405" t="s">
        <v>24</v>
      </c>
      <c r="Q1405" t="s">
        <v>410</v>
      </c>
      <c r="R1405" s="5" t="str">
        <f t="shared" si="67"/>
        <v>0.1</v>
      </c>
      <c r="S1405" s="6" t="str">
        <f t="shared" si="68"/>
        <v>0.</v>
      </c>
      <c r="T1405">
        <f>ROUND(INT(表1[[#This Row],[合同结束日期]]-表1[[#This Row],[合同起始日期]])/365,1)</f>
        <v>1</v>
      </c>
    </row>
    <row r="1406" spans="1:20">
      <c r="A1406" s="1">
        <v>42186</v>
      </c>
      <c r="B1406" t="s">
        <v>185</v>
      </c>
      <c r="C1406">
        <f t="shared" si="66"/>
        <v>0</v>
      </c>
      <c r="D1406" t="s">
        <v>307</v>
      </c>
      <c r="E1406" s="4">
        <v>103659.59999999999</v>
      </c>
      <c r="F1406" s="4">
        <v>56400.095999999998</v>
      </c>
      <c r="G1406" s="3">
        <v>0.54408946204693054</v>
      </c>
      <c r="H1406" s="7">
        <v>1963.25</v>
      </c>
      <c r="I1406" s="4">
        <v>1068.1836363636364</v>
      </c>
      <c r="J1406">
        <v>52.8</v>
      </c>
      <c r="K1406" t="s">
        <v>66</v>
      </c>
      <c r="L1406" t="s">
        <v>66</v>
      </c>
      <c r="M1406" t="s">
        <v>66</v>
      </c>
      <c r="N1406" s="2">
        <v>42139</v>
      </c>
      <c r="O1406" s="2">
        <v>42869</v>
      </c>
      <c r="P1406" t="s">
        <v>24</v>
      </c>
      <c r="Q1406" t="s">
        <v>410</v>
      </c>
      <c r="R1406" s="5" t="str">
        <f t="shared" si="67"/>
        <v>0.1</v>
      </c>
      <c r="S1406" s="6" t="str">
        <f t="shared" si="68"/>
        <v>0.</v>
      </c>
      <c r="T1406">
        <f>ROUND(INT(表1[[#This Row],[合同结束日期]]-表1[[#This Row],[合同起始日期]])/365,1)</f>
        <v>2</v>
      </c>
    </row>
    <row r="1407" spans="1:20">
      <c r="A1407" s="1">
        <v>42186</v>
      </c>
      <c r="B1407" t="s">
        <v>185</v>
      </c>
      <c r="C1407">
        <f t="shared" si="66"/>
        <v>0</v>
      </c>
      <c r="D1407" t="s">
        <v>196</v>
      </c>
      <c r="E1407" s="4">
        <v>497545.38</v>
      </c>
      <c r="F1407" s="4">
        <v>78313.642812000006</v>
      </c>
      <c r="G1407" s="3">
        <v>0.15740000000000001</v>
      </c>
      <c r="H1407" s="7">
        <v>2879.3135416666669</v>
      </c>
      <c r="I1407" s="4">
        <v>453.20395145833339</v>
      </c>
      <c r="J1407">
        <v>172.79999999999998</v>
      </c>
      <c r="K1407" t="s">
        <v>60</v>
      </c>
      <c r="L1407" t="s">
        <v>61</v>
      </c>
      <c r="M1407" t="s">
        <v>197</v>
      </c>
      <c r="N1407" s="2">
        <v>42134</v>
      </c>
      <c r="O1407" s="2">
        <v>42864</v>
      </c>
      <c r="P1407" t="s">
        <v>24</v>
      </c>
      <c r="Q1407" t="s">
        <v>83</v>
      </c>
      <c r="R1407" s="5" t="str">
        <f t="shared" si="67"/>
        <v>0.14</v>
      </c>
      <c r="S1407" s="6" t="str">
        <f t="shared" si="68"/>
        <v/>
      </c>
      <c r="T1407">
        <f>ROUND(INT(表1[[#This Row],[合同结束日期]]-表1[[#This Row],[合同起始日期]])/365,1)</f>
        <v>2</v>
      </c>
    </row>
    <row r="1408" spans="1:20">
      <c r="A1408" s="1">
        <v>42186</v>
      </c>
      <c r="B1408" t="s">
        <v>185</v>
      </c>
      <c r="C1408">
        <f t="shared" si="66"/>
        <v>0</v>
      </c>
      <c r="D1408" t="s">
        <v>198</v>
      </c>
      <c r="E1408" s="4">
        <v>59037.599999999999</v>
      </c>
      <c r="F1408" s="4">
        <v>26401.614720000001</v>
      </c>
      <c r="G1408" s="3">
        <v>0.44720000000000004</v>
      </c>
      <c r="H1408" s="7">
        <v>894.5090909090909</v>
      </c>
      <c r="I1408" s="4">
        <v>400.02446545454546</v>
      </c>
      <c r="J1408">
        <v>66</v>
      </c>
      <c r="K1408" t="s">
        <v>66</v>
      </c>
      <c r="L1408" t="s">
        <v>66</v>
      </c>
      <c r="M1408" t="s">
        <v>66</v>
      </c>
      <c r="N1408" s="2">
        <v>41283</v>
      </c>
      <c r="O1408" s="2">
        <v>42499</v>
      </c>
      <c r="P1408" t="s">
        <v>24</v>
      </c>
      <c r="Q1408" t="s">
        <v>25</v>
      </c>
      <c r="R1408" s="5" t="str">
        <f t="shared" si="67"/>
        <v>0.15</v>
      </c>
      <c r="S1408" s="6" t="str">
        <f t="shared" si="68"/>
        <v/>
      </c>
      <c r="T1408">
        <f>ROUND(INT(表1[[#This Row],[合同结束日期]]-表1[[#This Row],[合同起始日期]])/365,1)</f>
        <v>3.3</v>
      </c>
    </row>
    <row r="1409" spans="1:20">
      <c r="A1409" s="1">
        <v>42186</v>
      </c>
      <c r="B1409" t="s">
        <v>185</v>
      </c>
      <c r="C1409">
        <f t="shared" si="66"/>
        <v>0</v>
      </c>
      <c r="D1409" t="s">
        <v>199</v>
      </c>
      <c r="E1409" s="4">
        <v>220991.64</v>
      </c>
      <c r="F1409" s="4">
        <v>20088.140076</v>
      </c>
      <c r="G1409" s="3">
        <v>9.0899999999999995E-2</v>
      </c>
      <c r="H1409" s="7">
        <v>3410.364814814815</v>
      </c>
      <c r="I1409" s="4">
        <v>310.00216166666667</v>
      </c>
      <c r="J1409">
        <v>64.8</v>
      </c>
      <c r="K1409" t="s">
        <v>44</v>
      </c>
      <c r="L1409" t="s">
        <v>46</v>
      </c>
      <c r="M1409" t="s">
        <v>187</v>
      </c>
      <c r="N1409" s="2">
        <v>41332</v>
      </c>
      <c r="O1409" s="2">
        <v>42499</v>
      </c>
      <c r="P1409" t="s">
        <v>14</v>
      </c>
      <c r="Q1409" t="s">
        <v>37</v>
      </c>
      <c r="R1409" s="5" t="str">
        <f t="shared" si="67"/>
        <v>0.</v>
      </c>
      <c r="S1409" s="6" t="str">
        <f t="shared" si="68"/>
        <v/>
      </c>
      <c r="T1409">
        <f>ROUND(INT(表1[[#This Row],[合同结束日期]]-表1[[#This Row],[合同起始日期]])/365,1)</f>
        <v>3.2</v>
      </c>
    </row>
    <row r="1410" spans="1:20">
      <c r="A1410" s="1">
        <v>42186</v>
      </c>
      <c r="B1410" t="s">
        <v>185</v>
      </c>
      <c r="C1410">
        <f t="shared" si="66"/>
        <v>0</v>
      </c>
      <c r="D1410" t="s">
        <v>200</v>
      </c>
      <c r="E1410" s="4">
        <v>114027.18000000001</v>
      </c>
      <c r="F1410" s="4">
        <v>20638.919580000005</v>
      </c>
      <c r="G1410" s="3">
        <v>0.18100000000000002</v>
      </c>
      <c r="H1410" s="7">
        <v>2375.5662500000003</v>
      </c>
      <c r="I1410" s="4">
        <v>429.97749125000013</v>
      </c>
      <c r="J1410">
        <v>48</v>
      </c>
      <c r="K1410" t="s">
        <v>44</v>
      </c>
      <c r="L1410" t="s">
        <v>46</v>
      </c>
      <c r="M1410" t="s">
        <v>187</v>
      </c>
      <c r="N1410" s="2">
        <v>41281</v>
      </c>
      <c r="O1410" s="2">
        <v>42499</v>
      </c>
      <c r="P1410" t="s">
        <v>24</v>
      </c>
      <c r="Q1410" t="s">
        <v>59</v>
      </c>
      <c r="R1410" s="5" t="str">
        <f t="shared" si="67"/>
        <v>0.16</v>
      </c>
      <c r="S1410" s="6" t="str">
        <f t="shared" si="68"/>
        <v/>
      </c>
      <c r="T1410">
        <f>ROUND(INT(表1[[#This Row],[合同结束日期]]-表1[[#This Row],[合同起始日期]])/365,1)</f>
        <v>3.3</v>
      </c>
    </row>
    <row r="1411" spans="1:20">
      <c r="A1411" s="1">
        <v>42186</v>
      </c>
      <c r="B1411" t="s">
        <v>185</v>
      </c>
      <c r="C1411">
        <f t="shared" si="66"/>
        <v>0</v>
      </c>
      <c r="D1411" t="s">
        <v>201</v>
      </c>
      <c r="E1411" s="4">
        <v>280942.8</v>
      </c>
      <c r="F1411" s="4">
        <v>36325.904040000001</v>
      </c>
      <c r="G1411" s="3">
        <v>0.1293</v>
      </c>
      <c r="H1411" s="7">
        <v>1550.4569536423842</v>
      </c>
      <c r="I1411" s="4">
        <v>200.47408410596029</v>
      </c>
      <c r="J1411">
        <v>181.2</v>
      </c>
      <c r="K1411" t="s">
        <v>44</v>
      </c>
      <c r="L1411" t="s">
        <v>72</v>
      </c>
      <c r="M1411" t="s">
        <v>71</v>
      </c>
      <c r="N1411" s="2">
        <v>41329</v>
      </c>
      <c r="O1411" s="2">
        <v>43229</v>
      </c>
      <c r="P1411" t="s">
        <v>24</v>
      </c>
      <c r="Q1411" t="s">
        <v>48</v>
      </c>
      <c r="R1411" s="5" t="str">
        <f t="shared" si="67"/>
        <v>0.11</v>
      </c>
      <c r="S1411" s="6" t="str">
        <f t="shared" si="68"/>
        <v/>
      </c>
      <c r="T1411">
        <f>ROUND(INT(表1[[#This Row],[合同结束日期]]-表1[[#This Row],[合同起始日期]])/365,1)</f>
        <v>5.2</v>
      </c>
    </row>
    <row r="1412" spans="1:20">
      <c r="A1412" s="1">
        <v>42186</v>
      </c>
      <c r="B1412" t="s">
        <v>185</v>
      </c>
      <c r="C1412">
        <f t="shared" si="66"/>
        <v>0</v>
      </c>
      <c r="D1412" t="s">
        <v>202</v>
      </c>
      <c r="E1412" s="4">
        <v>165945.28799999997</v>
      </c>
      <c r="F1412" s="4">
        <v>24360.768278399995</v>
      </c>
      <c r="G1412" s="3">
        <v>0.14679999999999999</v>
      </c>
      <c r="H1412" s="7">
        <v>1868.7532432432429</v>
      </c>
      <c r="I1412" s="4">
        <v>274.33297610810808</v>
      </c>
      <c r="J1412">
        <v>88.8</v>
      </c>
      <c r="K1412" t="s">
        <v>44</v>
      </c>
      <c r="L1412" t="s">
        <v>46</v>
      </c>
      <c r="M1412" t="s">
        <v>45</v>
      </c>
      <c r="N1412" s="2">
        <v>41335</v>
      </c>
      <c r="O1412" s="2">
        <v>43229</v>
      </c>
      <c r="P1412" t="s">
        <v>24</v>
      </c>
      <c r="Q1412" t="s">
        <v>65</v>
      </c>
      <c r="R1412" s="5" t="str">
        <f t="shared" si="67"/>
        <v>0.12</v>
      </c>
      <c r="S1412" s="6" t="str">
        <f t="shared" si="68"/>
        <v/>
      </c>
      <c r="T1412">
        <f>ROUND(INT(表1[[#This Row],[合同结束日期]]-表1[[#This Row],[合同起始日期]])/365,1)</f>
        <v>5.2</v>
      </c>
    </row>
    <row r="1413" spans="1:20">
      <c r="A1413" s="1">
        <v>42186</v>
      </c>
      <c r="B1413" t="s">
        <v>185</v>
      </c>
      <c r="C1413">
        <f t="shared" si="66"/>
        <v>0</v>
      </c>
      <c r="D1413" t="s">
        <v>203</v>
      </c>
      <c r="E1413" s="4">
        <v>126649.2</v>
      </c>
      <c r="F1413" s="4">
        <v>20491.840560000001</v>
      </c>
      <c r="G1413" s="3">
        <v>0.1618</v>
      </c>
      <c r="H1413" s="7">
        <v>2294.3695652173915</v>
      </c>
      <c r="I1413" s="4">
        <v>371.22899565217398</v>
      </c>
      <c r="J1413">
        <v>55.199999999999996</v>
      </c>
      <c r="K1413" t="s">
        <v>44</v>
      </c>
      <c r="L1413" t="s">
        <v>46</v>
      </c>
      <c r="M1413" t="s">
        <v>187</v>
      </c>
      <c r="N1413" s="2">
        <v>41304</v>
      </c>
      <c r="O1413" s="2">
        <v>42499</v>
      </c>
      <c r="P1413" t="s">
        <v>24</v>
      </c>
      <c r="Q1413" t="s">
        <v>83</v>
      </c>
      <c r="R1413" s="5" t="str">
        <f t="shared" si="67"/>
        <v>0.14</v>
      </c>
      <c r="S1413" s="6" t="str">
        <f t="shared" si="68"/>
        <v/>
      </c>
      <c r="T1413">
        <f>ROUND(INT(表1[[#This Row],[合同结束日期]]-表1[[#This Row],[合同起始日期]])/365,1)</f>
        <v>3.3</v>
      </c>
    </row>
    <row r="1414" spans="1:20">
      <c r="A1414" s="1">
        <v>42186</v>
      </c>
      <c r="B1414" t="s">
        <v>185</v>
      </c>
      <c r="C1414">
        <f t="shared" si="66"/>
        <v>0</v>
      </c>
      <c r="D1414" t="s">
        <v>370</v>
      </c>
      <c r="E1414" s="4">
        <v>255962.4</v>
      </c>
      <c r="F1414" s="4">
        <v>58871.351999999999</v>
      </c>
      <c r="G1414" s="3">
        <v>0.23</v>
      </c>
      <c r="H1414" s="7">
        <v>478.25560538116599</v>
      </c>
      <c r="I1414" s="4">
        <v>109.99878923766818</v>
      </c>
      <c r="J1414">
        <v>535.19999999999993</v>
      </c>
      <c r="K1414" t="s">
        <v>151</v>
      </c>
      <c r="L1414" t="s">
        <v>154</v>
      </c>
      <c r="M1414" t="s">
        <v>371</v>
      </c>
      <c r="N1414" s="2">
        <v>41946</v>
      </c>
      <c r="O1414" s="2">
        <v>43771</v>
      </c>
      <c r="P1414" t="s">
        <v>14</v>
      </c>
      <c r="Q1414">
        <v>0</v>
      </c>
      <c r="R1414" s="5">
        <f t="shared" si="67"/>
        <v>0</v>
      </c>
      <c r="S1414" s="6" t="str">
        <f t="shared" si="68"/>
        <v/>
      </c>
      <c r="T1414">
        <f>ROUND(INT(表1[[#This Row],[合同结束日期]]-表1[[#This Row],[合同起始日期]])/365,1)</f>
        <v>5</v>
      </c>
    </row>
    <row r="1415" spans="1:20">
      <c r="A1415" s="1">
        <v>42186</v>
      </c>
      <c r="B1415" t="s">
        <v>185</v>
      </c>
      <c r="C1415">
        <f t="shared" si="66"/>
        <v>0</v>
      </c>
      <c r="D1415" t="s">
        <v>206</v>
      </c>
      <c r="E1415" s="4">
        <v>585663.6</v>
      </c>
      <c r="F1415" s="4">
        <v>79298.851440000013</v>
      </c>
      <c r="G1415" s="3">
        <v>0.13540000000000002</v>
      </c>
      <c r="H1415" s="7">
        <v>1034.0105932203389</v>
      </c>
      <c r="I1415" s="4">
        <v>140.00503432203394</v>
      </c>
      <c r="J1415">
        <v>566.4</v>
      </c>
      <c r="K1415" t="s">
        <v>44</v>
      </c>
      <c r="L1415" t="s">
        <v>72</v>
      </c>
      <c r="M1415" t="s">
        <v>71</v>
      </c>
      <c r="N1415" s="2">
        <v>41334</v>
      </c>
      <c r="O1415" s="2">
        <v>43249</v>
      </c>
      <c r="P1415" t="s">
        <v>24</v>
      </c>
      <c r="Q1415" t="s">
        <v>123</v>
      </c>
      <c r="R1415" s="5" t="str">
        <f t="shared" si="67"/>
        <v>0.09</v>
      </c>
      <c r="S1415" s="6" t="str">
        <f t="shared" si="68"/>
        <v/>
      </c>
      <c r="T1415">
        <f>ROUND(INT(表1[[#This Row],[合同结束日期]]-表1[[#This Row],[合同起始日期]])/365,1)</f>
        <v>5.2</v>
      </c>
    </row>
    <row r="1416" spans="1:20">
      <c r="A1416" s="1">
        <v>42186</v>
      </c>
      <c r="B1416" t="s">
        <v>185</v>
      </c>
      <c r="C1416">
        <f t="shared" si="66"/>
        <v>0</v>
      </c>
      <c r="D1416" t="s">
        <v>207</v>
      </c>
      <c r="E1416" s="4">
        <v>1105845.084</v>
      </c>
      <c r="F1416" s="4">
        <v>386824.61038320005</v>
      </c>
      <c r="G1416" s="3">
        <v>0.34980000000000006</v>
      </c>
      <c r="H1416" s="7">
        <v>2534.4817656765676</v>
      </c>
      <c r="I1416" s="4">
        <v>886.56172163366352</v>
      </c>
      <c r="J1416">
        <v>436.32</v>
      </c>
      <c r="K1416" t="s">
        <v>44</v>
      </c>
      <c r="L1416" t="s">
        <v>72</v>
      </c>
      <c r="M1416" t="s">
        <v>126</v>
      </c>
      <c r="N1416" s="2">
        <v>41379</v>
      </c>
      <c r="O1416" s="2">
        <v>46947</v>
      </c>
      <c r="P1416" t="s">
        <v>18</v>
      </c>
      <c r="Q1416" t="s">
        <v>37</v>
      </c>
      <c r="R1416" s="5" t="str">
        <f t="shared" si="67"/>
        <v>0.</v>
      </c>
      <c r="S1416" s="6" t="str">
        <f t="shared" si="68"/>
        <v/>
      </c>
      <c r="T1416">
        <f>ROUND(INT(表1[[#This Row],[合同结束日期]]-表1[[#This Row],[合同起始日期]])/365,1)</f>
        <v>15.3</v>
      </c>
    </row>
    <row r="1417" spans="1:20">
      <c r="A1417" s="1">
        <v>42186</v>
      </c>
      <c r="B1417" t="s">
        <v>185</v>
      </c>
      <c r="C1417">
        <f t="shared" si="66"/>
        <v>0</v>
      </c>
      <c r="D1417" t="s">
        <v>231</v>
      </c>
      <c r="E1417" s="4">
        <v>1280410.8</v>
      </c>
      <c r="F1417" s="4">
        <v>109859.24664</v>
      </c>
      <c r="G1417" s="3">
        <v>8.5800000000000001E-2</v>
      </c>
      <c r="H1417" s="7">
        <v>1546.3898550724639</v>
      </c>
      <c r="I1417" s="4">
        <v>132.68024956521739</v>
      </c>
      <c r="J1417">
        <v>828</v>
      </c>
      <c r="K1417" t="s">
        <v>44</v>
      </c>
      <c r="L1417" t="s">
        <v>72</v>
      </c>
      <c r="M1417" t="s">
        <v>71</v>
      </c>
      <c r="N1417" s="2">
        <v>41351</v>
      </c>
      <c r="O1417" s="2">
        <v>45122</v>
      </c>
      <c r="P1417" t="s">
        <v>18</v>
      </c>
      <c r="Q1417" t="s">
        <v>391</v>
      </c>
      <c r="R1417" s="5" t="str">
        <f t="shared" si="67"/>
        <v>0.08</v>
      </c>
      <c r="S1417" s="6" t="str">
        <f t="shared" si="68"/>
        <v>0.08</v>
      </c>
      <c r="T1417">
        <f>ROUND(INT(表1[[#This Row],[合同结束日期]]-表1[[#This Row],[合同起始日期]])/365,1)</f>
        <v>10.3</v>
      </c>
    </row>
    <row r="1418" spans="1:20">
      <c r="A1418" s="1">
        <v>42186</v>
      </c>
      <c r="B1418" t="s">
        <v>185</v>
      </c>
      <c r="C1418">
        <f t="shared" si="66"/>
        <v>0</v>
      </c>
      <c r="D1418" t="s">
        <v>452</v>
      </c>
      <c r="E1418" s="4">
        <v>59361.599999999999</v>
      </c>
      <c r="F1418" s="4">
        <v>25739.189759999997</v>
      </c>
      <c r="G1418" s="3">
        <v>0.43359999999999999</v>
      </c>
      <c r="H1418" s="7">
        <v>761.04615384615386</v>
      </c>
      <c r="I1418" s="4">
        <v>329.98961230769225</v>
      </c>
      <c r="J1418">
        <v>78</v>
      </c>
      <c r="K1418" t="s">
        <v>11</v>
      </c>
      <c r="L1418" t="s">
        <v>12</v>
      </c>
      <c r="M1418" t="s">
        <v>10</v>
      </c>
      <c r="N1418" s="2">
        <v>42160</v>
      </c>
      <c r="O1418" s="2">
        <v>42890</v>
      </c>
      <c r="P1418" t="s">
        <v>24</v>
      </c>
      <c r="Q1418" t="s">
        <v>59</v>
      </c>
      <c r="R1418" s="5" t="str">
        <f t="shared" si="67"/>
        <v>0.16</v>
      </c>
      <c r="S1418" s="6" t="str">
        <f t="shared" si="68"/>
        <v/>
      </c>
      <c r="T1418">
        <f>ROUND(INT(表1[[#This Row],[合同结束日期]]-表1[[#This Row],[合同起始日期]])/365,1)</f>
        <v>2</v>
      </c>
    </row>
    <row r="1419" spans="1:20">
      <c r="A1419" s="1">
        <v>42186</v>
      </c>
      <c r="B1419" t="s">
        <v>185</v>
      </c>
      <c r="C1419">
        <f t="shared" si="66"/>
        <v>0</v>
      </c>
      <c r="D1419" t="s">
        <v>342</v>
      </c>
      <c r="E1419" s="4">
        <v>91968</v>
      </c>
      <c r="F1419" s="4">
        <v>0</v>
      </c>
      <c r="G1419" s="3">
        <v>0</v>
      </c>
      <c r="H1419" s="7">
        <v>2322.4242424242425</v>
      </c>
      <c r="I1419" s="4">
        <v>0</v>
      </c>
      <c r="J1419">
        <v>39.6</v>
      </c>
      <c r="K1419" t="s">
        <v>44</v>
      </c>
      <c r="L1419" t="s">
        <v>46</v>
      </c>
      <c r="M1419" t="s">
        <v>187</v>
      </c>
      <c r="N1419" s="2">
        <v>41810</v>
      </c>
      <c r="O1419" s="2">
        <v>42174</v>
      </c>
      <c r="P1419" t="s">
        <v>24</v>
      </c>
      <c r="Q1419" t="s">
        <v>65</v>
      </c>
      <c r="R1419" s="5" t="str">
        <f t="shared" si="67"/>
        <v>0.12</v>
      </c>
      <c r="S1419" s="6" t="str">
        <f t="shared" si="68"/>
        <v/>
      </c>
      <c r="T1419">
        <f>ROUND(INT(表1[[#This Row],[合同结束日期]]-表1[[#This Row],[合同起始日期]])/365,1)</f>
        <v>1</v>
      </c>
    </row>
    <row r="1420" spans="1:20">
      <c r="A1420" s="1">
        <v>42186</v>
      </c>
      <c r="B1420" t="s">
        <v>185</v>
      </c>
      <c r="C1420">
        <f t="shared" si="66"/>
        <v>0</v>
      </c>
      <c r="D1420" t="s">
        <v>368</v>
      </c>
      <c r="E1420" s="4">
        <v>38954.400000000001</v>
      </c>
      <c r="F1420" s="4">
        <v>17638.552319999999</v>
      </c>
      <c r="G1420" s="3">
        <v>0.45279999999999998</v>
      </c>
      <c r="H1420" s="7">
        <v>772.90476190476193</v>
      </c>
      <c r="I1420" s="4">
        <v>349.9712761904762</v>
      </c>
      <c r="J1420">
        <v>50.4</v>
      </c>
      <c r="K1420" t="s">
        <v>44</v>
      </c>
      <c r="L1420" t="s">
        <v>72</v>
      </c>
      <c r="M1420" t="s">
        <v>71</v>
      </c>
      <c r="N1420" s="2">
        <v>41954</v>
      </c>
      <c r="O1420" s="2">
        <v>42684</v>
      </c>
      <c r="P1420" t="s">
        <v>24</v>
      </c>
      <c r="Q1420" t="s">
        <v>25</v>
      </c>
      <c r="R1420" s="5" t="str">
        <f t="shared" si="67"/>
        <v>0.15</v>
      </c>
      <c r="S1420" s="6" t="str">
        <f t="shared" si="68"/>
        <v/>
      </c>
      <c r="T1420">
        <f>ROUND(INT(表1[[#This Row],[合同结束日期]]-表1[[#This Row],[合同起始日期]])/365,1)</f>
        <v>2</v>
      </c>
    </row>
    <row r="1421" spans="1:20">
      <c r="A1421" s="1">
        <v>42186</v>
      </c>
      <c r="B1421" t="s">
        <v>185</v>
      </c>
      <c r="C1421">
        <f t="shared" si="66"/>
        <v>0</v>
      </c>
      <c r="D1421" t="s">
        <v>213</v>
      </c>
      <c r="E1421" s="4">
        <v>369843.696</v>
      </c>
      <c r="F1421" s="4">
        <v>80995.769424000013</v>
      </c>
      <c r="G1421" s="3">
        <v>0.21900000000000003</v>
      </c>
      <c r="H1421" s="7">
        <v>1278.797892203643</v>
      </c>
      <c r="I1421" s="4">
        <v>280.05673839259788</v>
      </c>
      <c r="J1421">
        <v>289.21199999999999</v>
      </c>
      <c r="K1421" t="s">
        <v>60</v>
      </c>
      <c r="L1421" t="s">
        <v>61</v>
      </c>
      <c r="M1421" t="s">
        <v>214</v>
      </c>
      <c r="N1421" s="2">
        <v>41263</v>
      </c>
      <c r="O1421" s="2">
        <v>42499</v>
      </c>
      <c r="P1421" t="s">
        <v>24</v>
      </c>
      <c r="Q1421" t="s">
        <v>25</v>
      </c>
      <c r="R1421" s="5" t="str">
        <f t="shared" si="67"/>
        <v>0.15</v>
      </c>
      <c r="S1421" s="6" t="str">
        <f t="shared" si="68"/>
        <v/>
      </c>
      <c r="T1421">
        <f>ROUND(INT(表1[[#This Row],[合同结束日期]]-表1[[#This Row],[合同起始日期]])/365,1)</f>
        <v>3.4</v>
      </c>
    </row>
    <row r="1422" spans="1:20">
      <c r="A1422" s="1">
        <v>42186</v>
      </c>
      <c r="B1422" t="s">
        <v>185</v>
      </c>
      <c r="C1422">
        <f t="shared" si="66"/>
        <v>0</v>
      </c>
      <c r="D1422" t="s">
        <v>215</v>
      </c>
      <c r="E1422" s="4">
        <v>1327966.8</v>
      </c>
      <c r="F1422" s="4">
        <v>75295.717560000005</v>
      </c>
      <c r="G1422" s="3">
        <v>5.67E-2</v>
      </c>
      <c r="H1422" s="7">
        <v>7048.6560509554138</v>
      </c>
      <c r="I1422" s="4">
        <v>399.65879808917197</v>
      </c>
      <c r="J1422">
        <v>188.4</v>
      </c>
      <c r="K1422" t="s">
        <v>66</v>
      </c>
      <c r="L1422" t="s">
        <v>66</v>
      </c>
      <c r="M1422" t="s">
        <v>66</v>
      </c>
      <c r="N1422" s="2">
        <v>41284</v>
      </c>
      <c r="O1422" s="2">
        <v>42499</v>
      </c>
      <c r="P1422" t="s">
        <v>24</v>
      </c>
      <c r="Q1422" t="s">
        <v>410</v>
      </c>
      <c r="R1422" s="5" t="str">
        <f t="shared" si="67"/>
        <v>0.1</v>
      </c>
      <c r="S1422" s="6" t="str">
        <f t="shared" si="68"/>
        <v>0.</v>
      </c>
      <c r="T1422">
        <f>ROUND(INT(表1[[#This Row],[合同结束日期]]-表1[[#This Row],[合同起始日期]])/365,1)</f>
        <v>3.3</v>
      </c>
    </row>
    <row r="1423" spans="1:20">
      <c r="A1423" s="1">
        <v>42186</v>
      </c>
      <c r="B1423" t="s">
        <v>185</v>
      </c>
      <c r="C1423">
        <f t="shared" si="66"/>
        <v>0</v>
      </c>
      <c r="D1423" t="s">
        <v>216</v>
      </c>
      <c r="E1423" s="4">
        <v>1444488</v>
      </c>
      <c r="F1423" s="4">
        <v>76846.761600000013</v>
      </c>
      <c r="G1423" s="3">
        <v>5.3200000000000011E-2</v>
      </c>
      <c r="H1423" s="7">
        <v>7523.375</v>
      </c>
      <c r="I1423" s="4">
        <v>400.24355000000008</v>
      </c>
      <c r="J1423">
        <v>192</v>
      </c>
      <c r="K1423" t="s">
        <v>66</v>
      </c>
      <c r="L1423" t="s">
        <v>66</v>
      </c>
      <c r="M1423" t="s">
        <v>66</v>
      </c>
      <c r="N1423" s="2">
        <v>41279</v>
      </c>
      <c r="O1423" s="2">
        <v>42499</v>
      </c>
      <c r="P1423" t="s">
        <v>24</v>
      </c>
      <c r="Q1423" t="s">
        <v>195</v>
      </c>
      <c r="R1423" s="5" t="str">
        <f t="shared" si="67"/>
        <v>0.09</v>
      </c>
      <c r="S1423" s="6" t="str">
        <f t="shared" si="68"/>
        <v>0.</v>
      </c>
      <c r="T1423">
        <f>ROUND(INT(表1[[#This Row],[合同结束日期]]-表1[[#This Row],[合同起始日期]])/365,1)</f>
        <v>3.3</v>
      </c>
    </row>
    <row r="1424" spans="1:20">
      <c r="A1424" s="1">
        <v>42186</v>
      </c>
      <c r="B1424" t="s">
        <v>185</v>
      </c>
      <c r="C1424">
        <f t="shared" si="66"/>
        <v>0</v>
      </c>
      <c r="D1424" t="s">
        <v>269</v>
      </c>
      <c r="E1424" s="4">
        <v>1308063.3119999999</v>
      </c>
      <c r="F1424" s="4">
        <v>76521.703752000001</v>
      </c>
      <c r="G1424" s="3">
        <v>5.8500000000000003E-2</v>
      </c>
      <c r="H1424" s="7">
        <v>3471.5056050955409</v>
      </c>
      <c r="I1424" s="4">
        <v>203.08307789808916</v>
      </c>
      <c r="J1424">
        <v>376.8</v>
      </c>
      <c r="K1424" t="s">
        <v>60</v>
      </c>
      <c r="L1424" t="s">
        <v>61</v>
      </c>
      <c r="M1424" t="s">
        <v>234</v>
      </c>
      <c r="N1424" s="2">
        <v>41291</v>
      </c>
      <c r="O1424" s="2">
        <v>44407</v>
      </c>
      <c r="P1424" t="s">
        <v>39</v>
      </c>
      <c r="Q1424" t="s">
        <v>453</v>
      </c>
      <c r="R1424" s="5" t="str">
        <f t="shared" si="67"/>
        <v>0.05</v>
      </c>
      <c r="S1424" s="6" t="str">
        <f t="shared" si="68"/>
        <v>0.07</v>
      </c>
      <c r="T1424">
        <f>ROUND(INT(表1[[#This Row],[合同结束日期]]-表1[[#This Row],[合同起始日期]])/365,1)</f>
        <v>8.5</v>
      </c>
    </row>
    <row r="1425" spans="1:20">
      <c r="A1425" s="1">
        <v>42186</v>
      </c>
      <c r="B1425" t="s">
        <v>185</v>
      </c>
      <c r="C1425">
        <f t="shared" si="66"/>
        <v>0</v>
      </c>
      <c r="D1425" t="s">
        <v>217</v>
      </c>
      <c r="E1425" s="4">
        <v>221704.8</v>
      </c>
      <c r="F1425" s="4">
        <v>32169.366480000001</v>
      </c>
      <c r="G1425" s="3">
        <v>0.14510000000000001</v>
      </c>
      <c r="H1425" s="7">
        <v>2757.5223880597018</v>
      </c>
      <c r="I1425" s="4">
        <v>400.11649850746272</v>
      </c>
      <c r="J1425">
        <v>80.399999999999991</v>
      </c>
      <c r="K1425" t="s">
        <v>76</v>
      </c>
      <c r="L1425" t="s">
        <v>75</v>
      </c>
      <c r="M1425" t="s">
        <v>75</v>
      </c>
      <c r="N1425" s="2">
        <v>41284</v>
      </c>
      <c r="O1425" s="2">
        <v>42499</v>
      </c>
      <c r="P1425" t="s">
        <v>14</v>
      </c>
      <c r="Q1425">
        <v>0</v>
      </c>
      <c r="R1425" s="5">
        <f t="shared" si="67"/>
        <v>0</v>
      </c>
      <c r="S1425" s="6" t="str">
        <f t="shared" si="68"/>
        <v/>
      </c>
      <c r="T1425">
        <f>ROUND(INT(表1[[#This Row],[合同结束日期]]-表1[[#This Row],[合同起始日期]])/365,1)</f>
        <v>3.3</v>
      </c>
    </row>
    <row r="1426" spans="1:20">
      <c r="A1426" s="1">
        <v>42186</v>
      </c>
      <c r="B1426" t="s">
        <v>185</v>
      </c>
      <c r="C1426">
        <f t="shared" si="66"/>
        <v>0</v>
      </c>
      <c r="D1426" t="s">
        <v>218</v>
      </c>
      <c r="E1426" s="4">
        <v>146489.4</v>
      </c>
      <c r="F1426" s="4">
        <v>30425.848379999996</v>
      </c>
      <c r="G1426" s="3">
        <v>0.20769999999999997</v>
      </c>
      <c r="H1426" s="7">
        <v>1878.0692307692307</v>
      </c>
      <c r="I1426" s="4">
        <v>390.0749792307692</v>
      </c>
      <c r="J1426">
        <v>78</v>
      </c>
      <c r="K1426" t="s">
        <v>76</v>
      </c>
      <c r="L1426" t="s">
        <v>75</v>
      </c>
      <c r="M1426" t="s">
        <v>75</v>
      </c>
      <c r="N1426" s="2">
        <v>41287</v>
      </c>
      <c r="O1426" s="2">
        <v>42499</v>
      </c>
      <c r="P1426" t="s">
        <v>14</v>
      </c>
      <c r="Q1426">
        <v>0</v>
      </c>
      <c r="R1426" s="5">
        <f t="shared" si="67"/>
        <v>0</v>
      </c>
      <c r="S1426" s="6" t="str">
        <f t="shared" si="68"/>
        <v/>
      </c>
      <c r="T1426">
        <f>ROUND(INT(表1[[#This Row],[合同结束日期]]-表1[[#This Row],[合同起始日期]])/365,1)</f>
        <v>3.3</v>
      </c>
    </row>
    <row r="1427" spans="1:20">
      <c r="A1427" s="1">
        <v>42186</v>
      </c>
      <c r="B1427" t="s">
        <v>185</v>
      </c>
      <c r="C1427">
        <f t="shared" si="66"/>
        <v>0</v>
      </c>
      <c r="D1427" t="s">
        <v>220</v>
      </c>
      <c r="E1427" s="4">
        <v>541907.76</v>
      </c>
      <c r="F1427" s="4">
        <v>51968.954183999995</v>
      </c>
      <c r="G1427" s="3">
        <v>9.5899999999999985E-2</v>
      </c>
      <c r="H1427" s="7">
        <v>3136.0402777777781</v>
      </c>
      <c r="I1427" s="4">
        <v>300.74626263888888</v>
      </c>
      <c r="J1427">
        <v>172.79999999999998</v>
      </c>
      <c r="K1427" t="s">
        <v>44</v>
      </c>
      <c r="L1427" t="s">
        <v>46</v>
      </c>
      <c r="M1427" t="s">
        <v>45</v>
      </c>
      <c r="N1427" s="2">
        <v>41333</v>
      </c>
      <c r="O1427" s="2">
        <v>44325</v>
      </c>
      <c r="P1427" t="s">
        <v>24</v>
      </c>
      <c r="Q1427" t="s">
        <v>42</v>
      </c>
      <c r="R1427" s="5" t="str">
        <f t="shared" si="67"/>
        <v>0.08</v>
      </c>
      <c r="S1427" s="6" t="str">
        <f t="shared" si="68"/>
        <v/>
      </c>
      <c r="T1427">
        <f>ROUND(INT(表1[[#This Row],[合同结束日期]]-表1[[#This Row],[合同起始日期]])/365,1)</f>
        <v>8.1999999999999993</v>
      </c>
    </row>
    <row r="1428" spans="1:20">
      <c r="A1428" s="1">
        <v>42186</v>
      </c>
      <c r="B1428" t="s">
        <v>185</v>
      </c>
      <c r="C1428">
        <f t="shared" si="66"/>
        <v>0</v>
      </c>
      <c r="D1428" t="s">
        <v>221</v>
      </c>
      <c r="E1428" s="4">
        <v>859251.6</v>
      </c>
      <c r="F1428" s="4">
        <v>110413.8306</v>
      </c>
      <c r="G1428" s="3">
        <v>0.1285</v>
      </c>
      <c r="H1428" s="7">
        <v>5869.2049180327867</v>
      </c>
      <c r="I1428" s="4">
        <v>754.19283196721312</v>
      </c>
      <c r="J1428">
        <v>146.4</v>
      </c>
      <c r="K1428" t="s">
        <v>44</v>
      </c>
      <c r="L1428" t="s">
        <v>72</v>
      </c>
      <c r="M1428" t="s">
        <v>126</v>
      </c>
      <c r="N1428" s="2">
        <v>41333</v>
      </c>
      <c r="O1428" s="2">
        <v>42499</v>
      </c>
      <c r="P1428" t="s">
        <v>24</v>
      </c>
      <c r="Q1428" t="s">
        <v>65</v>
      </c>
      <c r="R1428" s="5" t="str">
        <f t="shared" si="67"/>
        <v>0.12</v>
      </c>
      <c r="S1428" s="6" t="str">
        <f t="shared" si="68"/>
        <v/>
      </c>
      <c r="T1428">
        <f>ROUND(INT(表1[[#This Row],[合同结束日期]]-表1[[#This Row],[合同起始日期]])/365,1)</f>
        <v>3.2</v>
      </c>
    </row>
    <row r="1429" spans="1:20">
      <c r="A1429" s="1">
        <v>42186</v>
      </c>
      <c r="B1429" t="s">
        <v>185</v>
      </c>
      <c r="C1429">
        <f t="shared" si="66"/>
        <v>0</v>
      </c>
      <c r="D1429" t="s">
        <v>222</v>
      </c>
      <c r="E1429" s="4">
        <v>489884.39999999997</v>
      </c>
      <c r="F1429" s="4">
        <v>59031.070200000002</v>
      </c>
      <c r="G1429" s="3">
        <v>0.12050000000000001</v>
      </c>
      <c r="H1429" s="7">
        <v>2444.5329341317365</v>
      </c>
      <c r="I1429" s="4">
        <v>294.56621856287427</v>
      </c>
      <c r="J1429">
        <v>200.4</v>
      </c>
      <c r="K1429" t="s">
        <v>44</v>
      </c>
      <c r="L1429" t="s">
        <v>72</v>
      </c>
      <c r="M1429" t="s">
        <v>126</v>
      </c>
      <c r="N1429" s="2">
        <v>41263</v>
      </c>
      <c r="O1429" s="2">
        <v>43229</v>
      </c>
      <c r="P1429" t="s">
        <v>24</v>
      </c>
      <c r="Q1429" t="s">
        <v>19</v>
      </c>
      <c r="R1429" s="5" t="str">
        <f t="shared" si="67"/>
        <v>0.1</v>
      </c>
      <c r="S1429" s="6" t="str">
        <f t="shared" si="68"/>
        <v/>
      </c>
      <c r="T1429">
        <f>ROUND(INT(表1[[#This Row],[合同结束日期]]-表1[[#This Row],[合同起始日期]])/365,1)</f>
        <v>5.4</v>
      </c>
    </row>
    <row r="1430" spans="1:20">
      <c r="A1430" s="1">
        <v>42186</v>
      </c>
      <c r="B1430" t="s">
        <v>185</v>
      </c>
      <c r="C1430">
        <f t="shared" si="66"/>
        <v>0</v>
      </c>
      <c r="D1430" t="s">
        <v>223</v>
      </c>
      <c r="E1430" s="4">
        <v>604202.28</v>
      </c>
      <c r="F1430" s="4">
        <v>60480.648227999998</v>
      </c>
      <c r="G1430" s="3">
        <v>0.10009999999999999</v>
      </c>
      <c r="H1430" s="7">
        <v>2492.5836633663371</v>
      </c>
      <c r="I1430" s="4">
        <v>249.5076247029703</v>
      </c>
      <c r="J1430">
        <v>242.39999999999998</v>
      </c>
      <c r="K1430" t="s">
        <v>44</v>
      </c>
      <c r="L1430" t="s">
        <v>72</v>
      </c>
      <c r="M1430" t="s">
        <v>126</v>
      </c>
      <c r="N1430" s="2">
        <v>41331</v>
      </c>
      <c r="O1430" s="2">
        <v>44325</v>
      </c>
      <c r="P1430" t="s">
        <v>24</v>
      </c>
      <c r="Q1430" t="s">
        <v>42</v>
      </c>
      <c r="R1430" s="5" t="str">
        <f t="shared" si="67"/>
        <v>0.08</v>
      </c>
      <c r="S1430" s="6" t="str">
        <f t="shared" si="68"/>
        <v/>
      </c>
      <c r="T1430">
        <f>ROUND(INT(表1[[#This Row],[合同结束日期]]-表1[[#This Row],[合同起始日期]])/365,1)</f>
        <v>8.1999999999999993</v>
      </c>
    </row>
    <row r="1431" spans="1:20">
      <c r="A1431" s="1">
        <v>42186</v>
      </c>
      <c r="B1431" t="s">
        <v>185</v>
      </c>
      <c r="C1431">
        <f t="shared" si="66"/>
        <v>0</v>
      </c>
      <c r="D1431" t="s">
        <v>232</v>
      </c>
      <c r="E1431" s="4">
        <v>407340</v>
      </c>
      <c r="F1431" s="4">
        <v>57498.772000000019</v>
      </c>
      <c r="G1431" s="3">
        <v>0.14115670447292192</v>
      </c>
      <c r="H1431" s="7">
        <v>1095.2826535880226</v>
      </c>
      <c r="I1431" s="4">
        <v>154.60648984684224</v>
      </c>
      <c r="J1431">
        <v>371.904</v>
      </c>
      <c r="K1431" t="s">
        <v>44</v>
      </c>
      <c r="L1431" t="s">
        <v>72</v>
      </c>
      <c r="M1431" t="s">
        <v>126</v>
      </c>
      <c r="N1431" s="2">
        <v>41337</v>
      </c>
      <c r="O1431" s="2">
        <v>46917</v>
      </c>
      <c r="P1431" t="s">
        <v>24</v>
      </c>
      <c r="Q1431">
        <v>0.08</v>
      </c>
      <c r="R1431" s="5">
        <f t="shared" si="67"/>
        <v>0.08</v>
      </c>
      <c r="S1431" s="6" t="str">
        <f t="shared" si="68"/>
        <v/>
      </c>
      <c r="T1431">
        <f>ROUND(INT(表1[[#This Row],[合同结束日期]]-表1[[#This Row],[合同起始日期]])/365,1)</f>
        <v>15.3</v>
      </c>
    </row>
    <row r="1432" spans="1:20">
      <c r="A1432" s="1">
        <v>42186</v>
      </c>
      <c r="B1432" t="s">
        <v>185</v>
      </c>
      <c r="C1432">
        <f t="shared" si="66"/>
        <v>0</v>
      </c>
      <c r="D1432" t="s">
        <v>274</v>
      </c>
      <c r="E1432" s="4">
        <v>177890.4</v>
      </c>
      <c r="F1432" s="4">
        <v>31575.545999999995</v>
      </c>
      <c r="G1432" s="3">
        <v>0.17749999999999996</v>
      </c>
      <c r="H1432" s="7">
        <v>1577.0425531914893</v>
      </c>
      <c r="I1432" s="4">
        <v>279.92505319148933</v>
      </c>
      <c r="J1432">
        <v>112.8</v>
      </c>
      <c r="K1432" t="s">
        <v>66</v>
      </c>
      <c r="L1432" t="s">
        <v>66</v>
      </c>
      <c r="M1432" t="s">
        <v>66</v>
      </c>
      <c r="N1432" s="2">
        <v>41520</v>
      </c>
      <c r="O1432" s="2">
        <v>42294</v>
      </c>
      <c r="P1432" t="s">
        <v>24</v>
      </c>
      <c r="Q1432" t="s">
        <v>195</v>
      </c>
      <c r="R1432" s="5" t="str">
        <f t="shared" si="67"/>
        <v>0.09</v>
      </c>
      <c r="S1432" s="6" t="str">
        <f t="shared" si="68"/>
        <v>0.</v>
      </c>
      <c r="T1432">
        <f>ROUND(INT(表1[[#This Row],[合同结束日期]]-表1[[#This Row],[合同起始日期]])/365,1)</f>
        <v>2.1</v>
      </c>
    </row>
    <row r="1433" spans="1:20">
      <c r="A1433" s="1">
        <v>42186</v>
      </c>
      <c r="B1433" t="s">
        <v>185</v>
      </c>
      <c r="C1433">
        <f t="shared" si="66"/>
        <v>0</v>
      </c>
      <c r="D1433" t="s">
        <v>254</v>
      </c>
      <c r="E1433" s="4">
        <v>324938.49599999998</v>
      </c>
      <c r="F1433" s="4">
        <v>40129.904256000002</v>
      </c>
      <c r="G1433" s="3">
        <v>0.12350000000000001</v>
      </c>
      <c r="H1433" s="7">
        <v>2868.4542372881356</v>
      </c>
      <c r="I1433" s="4">
        <v>354.25409830508477</v>
      </c>
      <c r="J1433">
        <v>113.28</v>
      </c>
      <c r="K1433" t="s">
        <v>44</v>
      </c>
      <c r="L1433" t="s">
        <v>46</v>
      </c>
      <c r="M1433" t="s">
        <v>45</v>
      </c>
      <c r="N1433" s="2">
        <v>41443</v>
      </c>
      <c r="O1433" s="2">
        <v>43298</v>
      </c>
      <c r="P1433" t="s">
        <v>24</v>
      </c>
      <c r="Q1433" t="s">
        <v>374</v>
      </c>
      <c r="R1433" s="5" t="str">
        <f t="shared" si="67"/>
        <v>0.1</v>
      </c>
      <c r="S1433" s="6" t="str">
        <f t="shared" si="68"/>
        <v>0.11</v>
      </c>
      <c r="T1433">
        <f>ROUND(INT(表1[[#This Row],[合同结束日期]]-表1[[#This Row],[合同起始日期]])/365,1)</f>
        <v>5.0999999999999996</v>
      </c>
    </row>
    <row r="1434" spans="1:20">
      <c r="A1434" s="1">
        <v>42186</v>
      </c>
      <c r="B1434" t="s">
        <v>185</v>
      </c>
      <c r="C1434">
        <f t="shared" si="66"/>
        <v>0</v>
      </c>
      <c r="D1434" t="s">
        <v>283</v>
      </c>
      <c r="E1434" s="4">
        <v>62422.799999999996</v>
      </c>
      <c r="F1434" s="4">
        <v>8308.4746799999994</v>
      </c>
      <c r="G1434" s="3">
        <v>0.1331</v>
      </c>
      <c r="H1434" s="7">
        <v>2167.4583333333335</v>
      </c>
      <c r="I1434" s="4">
        <v>288.48870416666665</v>
      </c>
      <c r="J1434">
        <v>28.799999999999997</v>
      </c>
      <c r="K1434" t="s">
        <v>44</v>
      </c>
      <c r="L1434" t="s">
        <v>46</v>
      </c>
      <c r="M1434" t="s">
        <v>45</v>
      </c>
      <c r="N1434" s="2">
        <v>41545</v>
      </c>
      <c r="O1434" s="2">
        <v>42274</v>
      </c>
      <c r="P1434" t="s">
        <v>24</v>
      </c>
      <c r="Q1434" t="s">
        <v>48</v>
      </c>
      <c r="R1434" s="5" t="str">
        <f t="shared" si="67"/>
        <v>0.11</v>
      </c>
      <c r="S1434" s="6" t="str">
        <f t="shared" si="68"/>
        <v/>
      </c>
      <c r="T1434">
        <f>ROUND(INT(表1[[#This Row],[合同结束日期]]-表1[[#This Row],[合同起始日期]])/365,1)</f>
        <v>2</v>
      </c>
    </row>
    <row r="1435" spans="1:20">
      <c r="A1435" s="1">
        <v>42186</v>
      </c>
      <c r="B1435" t="s">
        <v>185</v>
      </c>
      <c r="C1435">
        <f t="shared" si="66"/>
        <v>0</v>
      </c>
      <c r="D1435" t="s">
        <v>294</v>
      </c>
      <c r="E1435" s="4">
        <v>54136.883999999998</v>
      </c>
      <c r="F1435" s="4">
        <v>15001.3305564</v>
      </c>
      <c r="G1435" s="3">
        <v>0.27710000000000001</v>
      </c>
      <c r="H1435" s="7">
        <v>1127.85175</v>
      </c>
      <c r="I1435" s="4">
        <v>312.52771992499999</v>
      </c>
      <c r="J1435">
        <v>48</v>
      </c>
      <c r="K1435" t="s">
        <v>44</v>
      </c>
      <c r="L1435" t="s">
        <v>46</v>
      </c>
      <c r="M1435" t="s">
        <v>45</v>
      </c>
      <c r="N1435" s="2">
        <v>41549</v>
      </c>
      <c r="O1435" s="2">
        <v>42278</v>
      </c>
      <c r="P1435" t="s">
        <v>14</v>
      </c>
      <c r="Q1435" t="s">
        <v>37</v>
      </c>
      <c r="R1435" s="5" t="str">
        <f t="shared" si="67"/>
        <v>0.</v>
      </c>
      <c r="S1435" s="6" t="str">
        <f t="shared" si="68"/>
        <v/>
      </c>
      <c r="T1435">
        <f>ROUND(INT(表1[[#This Row],[合同结束日期]]-表1[[#This Row],[合同起始日期]])/365,1)</f>
        <v>2</v>
      </c>
    </row>
    <row r="1436" spans="1:20">
      <c r="A1436" s="1">
        <v>42186</v>
      </c>
      <c r="B1436" t="s">
        <v>185</v>
      </c>
      <c r="C1436">
        <f t="shared" si="66"/>
        <v>0</v>
      </c>
      <c r="D1436" t="s">
        <v>255</v>
      </c>
      <c r="E1436" s="4">
        <v>89089.2</v>
      </c>
      <c r="F1436" s="4">
        <v>15082.80156</v>
      </c>
      <c r="G1436" s="3">
        <v>0.16930000000000001</v>
      </c>
      <c r="H1436" s="7">
        <v>2183.5588235294117</v>
      </c>
      <c r="I1436" s="4">
        <v>369.67650882352945</v>
      </c>
      <c r="J1436">
        <v>40.799999999999997</v>
      </c>
      <c r="K1436" t="s">
        <v>44</v>
      </c>
      <c r="L1436" t="s">
        <v>46</v>
      </c>
      <c r="M1436" t="s">
        <v>187</v>
      </c>
      <c r="N1436" s="2">
        <v>41456</v>
      </c>
      <c r="O1436" s="2">
        <v>42556</v>
      </c>
      <c r="P1436" t="s">
        <v>24</v>
      </c>
      <c r="Q1436" t="s">
        <v>401</v>
      </c>
      <c r="R1436" s="5" t="str">
        <f t="shared" si="67"/>
        <v>0.13</v>
      </c>
      <c r="S1436" s="6" t="str">
        <f t="shared" si="68"/>
        <v>0.15</v>
      </c>
      <c r="T1436">
        <f>ROUND(INT(表1[[#This Row],[合同结束日期]]-表1[[#This Row],[合同起始日期]])/365,1)</f>
        <v>3</v>
      </c>
    </row>
    <row r="1437" spans="1:20">
      <c r="A1437" s="1">
        <v>42186</v>
      </c>
      <c r="B1437" t="s">
        <v>185</v>
      </c>
      <c r="C1437">
        <f t="shared" si="66"/>
        <v>0</v>
      </c>
      <c r="D1437" t="s">
        <v>382</v>
      </c>
      <c r="E1437" s="4">
        <v>22800</v>
      </c>
      <c r="F1437" s="4">
        <v>7200.2400000000007</v>
      </c>
      <c r="G1437" s="3">
        <v>0.31580000000000003</v>
      </c>
      <c r="H1437" s="7">
        <v>1583.3333333333335</v>
      </c>
      <c r="I1437" s="4">
        <v>500.01666666666677</v>
      </c>
      <c r="J1437">
        <v>14.399999999999999</v>
      </c>
      <c r="K1437" t="s">
        <v>60</v>
      </c>
      <c r="L1437" t="s">
        <v>107</v>
      </c>
      <c r="M1437" t="s">
        <v>212</v>
      </c>
      <c r="N1437" s="2">
        <v>42113</v>
      </c>
      <c r="O1437" s="2">
        <v>42478</v>
      </c>
      <c r="P1437" t="s">
        <v>24</v>
      </c>
      <c r="Q1437" t="s">
        <v>28</v>
      </c>
      <c r="R1437" s="5" t="str">
        <f t="shared" si="67"/>
        <v>0.13</v>
      </c>
      <c r="S1437" s="6" t="str">
        <f t="shared" si="68"/>
        <v/>
      </c>
      <c r="T1437">
        <f>ROUND(INT(表1[[#This Row],[合同结束日期]]-表1[[#This Row],[合同起始日期]])/365,1)</f>
        <v>1</v>
      </c>
    </row>
    <row r="1438" spans="1:20">
      <c r="A1438" s="1">
        <v>42186</v>
      </c>
      <c r="B1438" t="s">
        <v>185</v>
      </c>
      <c r="C1438">
        <f t="shared" si="66"/>
        <v>0</v>
      </c>
      <c r="D1438" t="s">
        <v>273</v>
      </c>
      <c r="E1438" s="4">
        <v>226816.8</v>
      </c>
      <c r="F1438" s="4">
        <v>20413.511999999999</v>
      </c>
      <c r="G1438" s="3">
        <v>0.09</v>
      </c>
      <c r="H1438" s="7">
        <v>2700.2</v>
      </c>
      <c r="I1438" s="4">
        <v>243.01799999999997</v>
      </c>
      <c r="J1438">
        <v>84</v>
      </c>
      <c r="K1438" t="s">
        <v>44</v>
      </c>
      <c r="L1438" t="s">
        <v>46</v>
      </c>
      <c r="M1438" t="s">
        <v>187</v>
      </c>
      <c r="N1438" s="2">
        <v>41502</v>
      </c>
      <c r="O1438" s="2">
        <v>42597</v>
      </c>
      <c r="P1438" t="s">
        <v>18</v>
      </c>
      <c r="Q1438" t="s">
        <v>123</v>
      </c>
      <c r="R1438" s="5" t="str">
        <f t="shared" si="67"/>
        <v>0.09</v>
      </c>
      <c r="S1438" s="6" t="str">
        <f t="shared" si="68"/>
        <v/>
      </c>
      <c r="T1438">
        <f>ROUND(INT(表1[[#This Row],[合同结束日期]]-表1[[#This Row],[合同起始日期]])/365,1)</f>
        <v>3</v>
      </c>
    </row>
    <row r="1439" spans="1:20">
      <c r="A1439" s="1">
        <v>42186</v>
      </c>
      <c r="B1439" t="s">
        <v>185</v>
      </c>
      <c r="C1439">
        <f t="shared" si="66"/>
        <v>0</v>
      </c>
      <c r="D1439" t="s">
        <v>355</v>
      </c>
      <c r="E1439" s="4">
        <v>30033.599999999999</v>
      </c>
      <c r="F1439" s="4">
        <v>10800.082560000001</v>
      </c>
      <c r="G1439" s="3">
        <v>0.35960000000000003</v>
      </c>
      <c r="H1439" s="7">
        <v>962.61538461538464</v>
      </c>
      <c r="I1439" s="4">
        <v>346.15649230769236</v>
      </c>
      <c r="J1439">
        <v>31.2</v>
      </c>
      <c r="K1439" t="s">
        <v>76</v>
      </c>
      <c r="L1439" t="s">
        <v>276</v>
      </c>
      <c r="M1439" t="s">
        <v>276</v>
      </c>
      <c r="N1439" s="2">
        <v>41858</v>
      </c>
      <c r="O1439" s="2">
        <v>42222</v>
      </c>
      <c r="P1439" t="s">
        <v>24</v>
      </c>
      <c r="Q1439" t="s">
        <v>28</v>
      </c>
      <c r="R1439" s="5" t="str">
        <f t="shared" si="67"/>
        <v>0.13</v>
      </c>
      <c r="S1439" s="6" t="str">
        <f t="shared" si="68"/>
        <v/>
      </c>
      <c r="T1439">
        <f>ROUND(INT(表1[[#This Row],[合同结束日期]]-表1[[#This Row],[合同起始日期]])/365,1)</f>
        <v>1</v>
      </c>
    </row>
    <row r="1440" spans="1:20">
      <c r="A1440" s="1">
        <v>42186</v>
      </c>
      <c r="B1440" t="s">
        <v>185</v>
      </c>
      <c r="C1440">
        <f t="shared" si="66"/>
        <v>0</v>
      </c>
      <c r="D1440" t="s">
        <v>369</v>
      </c>
      <c r="E1440" s="4">
        <v>40387.199999999997</v>
      </c>
      <c r="F1440" s="4">
        <v>7201.0377600000002</v>
      </c>
      <c r="G1440" s="3">
        <v>0.17830000000000001</v>
      </c>
      <c r="H1440" s="7">
        <v>2804.6666666666665</v>
      </c>
      <c r="I1440" s="4">
        <v>500.07206666666673</v>
      </c>
      <c r="J1440">
        <v>14.399999999999999</v>
      </c>
      <c r="K1440" t="s">
        <v>76</v>
      </c>
      <c r="L1440" t="s">
        <v>276</v>
      </c>
      <c r="M1440" t="s">
        <v>276</v>
      </c>
      <c r="N1440" s="2">
        <v>42030</v>
      </c>
      <c r="O1440" s="2">
        <v>42394</v>
      </c>
      <c r="P1440" t="s">
        <v>24</v>
      </c>
      <c r="Q1440" t="s">
        <v>25</v>
      </c>
      <c r="R1440" s="5" t="str">
        <f t="shared" si="67"/>
        <v>0.15</v>
      </c>
      <c r="S1440" s="6" t="str">
        <f t="shared" si="68"/>
        <v/>
      </c>
      <c r="T1440">
        <f>ROUND(INT(表1[[#This Row],[合同结束日期]]-表1[[#This Row],[合同起始日期]])/365,1)</f>
        <v>1</v>
      </c>
    </row>
    <row r="1441" spans="1:20">
      <c r="A1441" s="1">
        <v>42186</v>
      </c>
      <c r="B1441" t="s">
        <v>185</v>
      </c>
      <c r="C1441">
        <f t="shared" si="66"/>
        <v>0</v>
      </c>
      <c r="D1441" t="s">
        <v>349</v>
      </c>
      <c r="E1441" s="4">
        <v>35010</v>
      </c>
      <c r="F1441" s="4">
        <v>7201.5569999999998</v>
      </c>
      <c r="G1441" s="3">
        <v>0.20569999999999999</v>
      </c>
      <c r="H1441" s="7">
        <v>2431.2500000000005</v>
      </c>
      <c r="I1441" s="4">
        <v>500.10812500000003</v>
      </c>
      <c r="J1441">
        <v>14.399999999999999</v>
      </c>
      <c r="K1441" t="s">
        <v>76</v>
      </c>
      <c r="L1441" t="s">
        <v>276</v>
      </c>
      <c r="M1441" t="s">
        <v>276</v>
      </c>
      <c r="N1441" s="2">
        <v>41907</v>
      </c>
      <c r="O1441" s="2">
        <v>42271</v>
      </c>
      <c r="P1441" t="s">
        <v>24</v>
      </c>
      <c r="Q1441" t="s">
        <v>25</v>
      </c>
      <c r="R1441" s="5" t="str">
        <f t="shared" si="67"/>
        <v>0.15</v>
      </c>
      <c r="S1441" s="6" t="str">
        <f t="shared" si="68"/>
        <v/>
      </c>
      <c r="T1441">
        <f>ROUND(INT(表1[[#This Row],[合同结束日期]]-表1[[#This Row],[合同起始日期]])/365,1)</f>
        <v>1</v>
      </c>
    </row>
    <row r="1442" spans="1:20">
      <c r="A1442" s="1">
        <v>42186</v>
      </c>
      <c r="B1442" t="s">
        <v>185</v>
      </c>
      <c r="C1442">
        <f t="shared" si="66"/>
        <v>0</v>
      </c>
      <c r="D1442" t="s">
        <v>284</v>
      </c>
      <c r="E1442" s="4">
        <v>35800.799999999996</v>
      </c>
      <c r="F1442" s="4">
        <v>6601.66752</v>
      </c>
      <c r="G1442" s="3">
        <v>0.18440000000000001</v>
      </c>
      <c r="H1442" s="7">
        <v>1988.9333333333332</v>
      </c>
      <c r="I1442" s="4">
        <v>366.75930666666665</v>
      </c>
      <c r="J1442">
        <v>18</v>
      </c>
      <c r="K1442" t="s">
        <v>76</v>
      </c>
      <c r="L1442" t="s">
        <v>276</v>
      </c>
      <c r="M1442" t="s">
        <v>276</v>
      </c>
      <c r="N1442" s="2">
        <v>41516</v>
      </c>
      <c r="O1442" s="2">
        <v>42245</v>
      </c>
      <c r="P1442" t="s">
        <v>24</v>
      </c>
      <c r="Q1442">
        <v>0</v>
      </c>
      <c r="R1442" s="5">
        <f t="shared" si="67"/>
        <v>0</v>
      </c>
      <c r="S1442" s="6" t="str">
        <f t="shared" si="68"/>
        <v/>
      </c>
      <c r="T1442">
        <f>ROUND(INT(表1[[#This Row],[合同结束日期]]-表1[[#This Row],[合同起始日期]])/365,1)</f>
        <v>2</v>
      </c>
    </row>
    <row r="1443" spans="1:20">
      <c r="A1443" s="1">
        <v>42186</v>
      </c>
      <c r="B1443" t="s">
        <v>185</v>
      </c>
      <c r="C1443">
        <f t="shared" si="66"/>
        <v>0</v>
      </c>
      <c r="D1443" t="s">
        <v>365</v>
      </c>
      <c r="E1443" s="4">
        <v>74330.399999999994</v>
      </c>
      <c r="F1443" s="4">
        <v>12494.940239999998</v>
      </c>
      <c r="G1443" s="3">
        <v>0.1681</v>
      </c>
      <c r="H1443" s="7">
        <v>5161.833333333333</v>
      </c>
      <c r="I1443" s="4">
        <v>867.70418333333328</v>
      </c>
      <c r="J1443">
        <v>14.399999999999999</v>
      </c>
      <c r="K1443" t="s">
        <v>11</v>
      </c>
      <c r="L1443" t="s">
        <v>12</v>
      </c>
      <c r="M1443" t="s">
        <v>53</v>
      </c>
      <c r="N1443" s="2">
        <v>41996</v>
      </c>
      <c r="O1443" s="2">
        <v>42360</v>
      </c>
      <c r="P1443" t="s">
        <v>24</v>
      </c>
      <c r="Q1443" t="s">
        <v>59</v>
      </c>
      <c r="R1443" s="5" t="str">
        <f t="shared" si="67"/>
        <v>0.16</v>
      </c>
      <c r="S1443" s="6" t="str">
        <f t="shared" si="68"/>
        <v/>
      </c>
      <c r="T1443">
        <f>ROUND(INT(表1[[#This Row],[合同结束日期]]-表1[[#This Row],[合同起始日期]])/365,1)</f>
        <v>1</v>
      </c>
    </row>
    <row r="1444" spans="1:20">
      <c r="A1444" s="1">
        <v>42186</v>
      </c>
      <c r="B1444" t="s">
        <v>185</v>
      </c>
      <c r="C1444">
        <f t="shared" si="66"/>
        <v>0</v>
      </c>
      <c r="D1444" t="s">
        <v>350</v>
      </c>
      <c r="E1444" s="4">
        <v>27537.599999999999</v>
      </c>
      <c r="F1444" s="4">
        <v>7201.0824000000002</v>
      </c>
      <c r="G1444" s="3">
        <v>0.26150000000000001</v>
      </c>
      <c r="H1444" s="7">
        <v>1912.3333333333335</v>
      </c>
      <c r="I1444" s="4">
        <v>500.07516666666675</v>
      </c>
      <c r="J1444">
        <v>14.399999999999999</v>
      </c>
      <c r="K1444" t="s">
        <v>76</v>
      </c>
      <c r="L1444" t="s">
        <v>276</v>
      </c>
      <c r="M1444" t="s">
        <v>276</v>
      </c>
      <c r="N1444" s="2">
        <v>41888</v>
      </c>
      <c r="O1444" s="2">
        <v>42252</v>
      </c>
      <c r="P1444" t="s">
        <v>24</v>
      </c>
      <c r="Q1444" t="s">
        <v>25</v>
      </c>
      <c r="R1444" s="5" t="str">
        <f t="shared" si="67"/>
        <v>0.15</v>
      </c>
      <c r="S1444" s="6" t="str">
        <f t="shared" si="68"/>
        <v/>
      </c>
      <c r="T1444">
        <f>ROUND(INT(表1[[#This Row],[合同结束日期]]-表1[[#This Row],[合同起始日期]])/365,1)</f>
        <v>1</v>
      </c>
    </row>
    <row r="1445" spans="1:20">
      <c r="A1445" s="1">
        <v>42186</v>
      </c>
      <c r="B1445" t="s">
        <v>185</v>
      </c>
      <c r="C1445">
        <f t="shared" si="66"/>
        <v>0</v>
      </c>
      <c r="D1445" t="s">
        <v>314</v>
      </c>
      <c r="E1445" s="4">
        <v>51756.6</v>
      </c>
      <c r="F1445" s="4">
        <v>7199.3430600000002</v>
      </c>
      <c r="G1445" s="3">
        <v>0.1391</v>
      </c>
      <c r="H1445" s="7">
        <v>2875.3666666666668</v>
      </c>
      <c r="I1445" s="4">
        <v>399.96350333333334</v>
      </c>
      <c r="J1445">
        <v>18</v>
      </c>
      <c r="K1445" t="s">
        <v>76</v>
      </c>
      <c r="L1445" t="s">
        <v>276</v>
      </c>
      <c r="M1445" t="s">
        <v>276</v>
      </c>
      <c r="N1445" s="2">
        <v>41727</v>
      </c>
      <c r="O1445" s="2">
        <v>42457</v>
      </c>
      <c r="P1445" t="s">
        <v>24</v>
      </c>
      <c r="Q1445" t="s">
        <v>19</v>
      </c>
      <c r="R1445" s="5" t="str">
        <f t="shared" si="67"/>
        <v>0.1</v>
      </c>
      <c r="S1445" s="6" t="str">
        <f t="shared" si="68"/>
        <v/>
      </c>
      <c r="T1445">
        <f>ROUND(INT(表1[[#This Row],[合同结束日期]]-表1[[#This Row],[合同起始日期]])/365,1)</f>
        <v>2</v>
      </c>
    </row>
    <row r="1446" spans="1:20">
      <c r="A1446" s="1">
        <v>42186</v>
      </c>
      <c r="B1446" t="s">
        <v>185</v>
      </c>
      <c r="C1446">
        <f t="shared" si="66"/>
        <v>0</v>
      </c>
      <c r="D1446" t="s">
        <v>343</v>
      </c>
      <c r="E1446" s="4">
        <v>39015.599999999999</v>
      </c>
      <c r="F1446" s="4">
        <v>6843.3362399999996</v>
      </c>
      <c r="G1446" s="3">
        <v>0.1754</v>
      </c>
      <c r="H1446" s="7">
        <v>4064.125</v>
      </c>
      <c r="I1446" s="4">
        <v>712.84752500000002</v>
      </c>
      <c r="J1446">
        <v>9.6</v>
      </c>
      <c r="K1446" t="s">
        <v>76</v>
      </c>
      <c r="L1446" t="s">
        <v>276</v>
      </c>
      <c r="M1446" t="s">
        <v>276</v>
      </c>
      <c r="N1446" s="2">
        <v>41876</v>
      </c>
      <c r="O1446" s="2">
        <v>42240</v>
      </c>
      <c r="P1446" t="s">
        <v>24</v>
      </c>
      <c r="Q1446" t="s">
        <v>59</v>
      </c>
      <c r="R1446" s="5" t="str">
        <f t="shared" si="67"/>
        <v>0.16</v>
      </c>
      <c r="S1446" s="6" t="str">
        <f t="shared" si="68"/>
        <v/>
      </c>
      <c r="T1446">
        <f>ROUND(INT(表1[[#This Row],[合同结束日期]]-表1[[#This Row],[合同起始日期]])/365,1)</f>
        <v>1</v>
      </c>
    </row>
    <row r="1447" spans="1:20">
      <c r="A1447" s="1">
        <v>42186</v>
      </c>
      <c r="B1447" t="s">
        <v>185</v>
      </c>
      <c r="C1447">
        <f t="shared" si="66"/>
        <v>0</v>
      </c>
      <c r="D1447" t="s">
        <v>287</v>
      </c>
      <c r="E1447" s="4">
        <v>22330.799999999999</v>
      </c>
      <c r="F1447" s="4">
        <v>6600.9844800000001</v>
      </c>
      <c r="G1447" s="3">
        <v>0.29560000000000003</v>
      </c>
      <c r="H1447" s="7">
        <v>1240.5999999999999</v>
      </c>
      <c r="I1447" s="4">
        <v>366.72136</v>
      </c>
      <c r="J1447">
        <v>18</v>
      </c>
      <c r="K1447" t="s">
        <v>11</v>
      </c>
      <c r="L1447" t="s">
        <v>12</v>
      </c>
      <c r="M1447" t="s">
        <v>288</v>
      </c>
      <c r="N1447" s="2">
        <v>41522</v>
      </c>
      <c r="O1447" s="2">
        <v>42251</v>
      </c>
      <c r="P1447" t="s">
        <v>24</v>
      </c>
      <c r="Q1447" t="s">
        <v>59</v>
      </c>
      <c r="R1447" s="5" t="str">
        <f t="shared" si="67"/>
        <v>0.16</v>
      </c>
      <c r="S1447" s="6" t="str">
        <f t="shared" si="68"/>
        <v/>
      </c>
      <c r="T1447">
        <f>ROUND(INT(表1[[#This Row],[合同结束日期]]-表1[[#This Row],[合同起始日期]])/365,1)</f>
        <v>2</v>
      </c>
    </row>
    <row r="1448" spans="1:20">
      <c r="A1448" s="1">
        <v>42186</v>
      </c>
      <c r="B1448" t="s">
        <v>185</v>
      </c>
      <c r="C1448">
        <f t="shared" si="66"/>
        <v>0</v>
      </c>
      <c r="D1448" t="s">
        <v>344</v>
      </c>
      <c r="E1448" s="4">
        <v>41897.4</v>
      </c>
      <c r="F1448" s="4">
        <v>6883.7428200000004</v>
      </c>
      <c r="G1448" s="3">
        <v>0.1643</v>
      </c>
      <c r="H1448" s="7">
        <v>4364.3125</v>
      </c>
      <c r="I1448" s="4">
        <v>717.05654375000006</v>
      </c>
      <c r="J1448">
        <v>9.6</v>
      </c>
      <c r="K1448" t="s">
        <v>44</v>
      </c>
      <c r="L1448" t="s">
        <v>46</v>
      </c>
      <c r="M1448" t="s">
        <v>187</v>
      </c>
      <c r="N1448" s="2">
        <v>41864</v>
      </c>
      <c r="O1448" s="2">
        <v>42228</v>
      </c>
      <c r="P1448" t="s">
        <v>24</v>
      </c>
      <c r="Q1448" t="s">
        <v>25</v>
      </c>
      <c r="R1448" s="5" t="str">
        <f t="shared" si="67"/>
        <v>0.15</v>
      </c>
      <c r="S1448" s="6" t="str">
        <f t="shared" si="68"/>
        <v/>
      </c>
      <c r="T1448">
        <f>ROUND(INT(表1[[#This Row],[合同结束日期]]-表1[[#This Row],[合同起始日期]])/365,1)</f>
        <v>1</v>
      </c>
    </row>
    <row r="1449" spans="1:20">
      <c r="A1449" s="1">
        <v>42217</v>
      </c>
      <c r="B1449" t="s">
        <v>185</v>
      </c>
      <c r="C1449">
        <f t="shared" si="66"/>
        <v>0</v>
      </c>
      <c r="D1449" t="s">
        <v>186</v>
      </c>
      <c r="E1449" s="4">
        <v>326784</v>
      </c>
      <c r="F1449" s="4">
        <v>53788.646399999991</v>
      </c>
      <c r="G1449" s="3">
        <v>0.16459999999999997</v>
      </c>
      <c r="H1449" s="7">
        <v>10892.8</v>
      </c>
      <c r="I1449" s="4">
        <v>1792.9548799999998</v>
      </c>
      <c r="J1449">
        <v>30</v>
      </c>
      <c r="K1449" t="s">
        <v>44</v>
      </c>
      <c r="L1449" t="s">
        <v>46</v>
      </c>
      <c r="M1449" t="s">
        <v>187</v>
      </c>
      <c r="N1449" s="2">
        <v>41327</v>
      </c>
      <c r="O1449" s="2">
        <v>42499</v>
      </c>
      <c r="P1449" t="s">
        <v>24</v>
      </c>
      <c r="Q1449" t="s">
        <v>59</v>
      </c>
      <c r="R1449" s="5" t="str">
        <f t="shared" si="67"/>
        <v>0.16</v>
      </c>
      <c r="S1449" s="6" t="str">
        <f t="shared" si="68"/>
        <v/>
      </c>
      <c r="T1449">
        <f>ROUND(INT(表1[[#This Row],[合同结束日期]]-表1[[#This Row],[合同起始日期]])/365,1)</f>
        <v>3.2</v>
      </c>
    </row>
    <row r="1450" spans="1:20">
      <c r="A1450" s="1">
        <v>42217</v>
      </c>
      <c r="B1450" t="s">
        <v>185</v>
      </c>
      <c r="C1450">
        <f t="shared" si="66"/>
        <v>0</v>
      </c>
      <c r="D1450" t="s">
        <v>188</v>
      </c>
      <c r="E1450" s="4">
        <v>76183.199999999997</v>
      </c>
      <c r="F1450" s="4">
        <v>14078.655359999999</v>
      </c>
      <c r="G1450" s="3">
        <v>0.18479999999999999</v>
      </c>
      <c r="H1450" s="7">
        <v>1244.8235294117646</v>
      </c>
      <c r="I1450" s="4">
        <v>230.04338823529412</v>
      </c>
      <c r="J1450">
        <v>61.199999999999996</v>
      </c>
      <c r="K1450" t="s">
        <v>44</v>
      </c>
      <c r="L1450" t="s">
        <v>46</v>
      </c>
      <c r="M1450" t="s">
        <v>187</v>
      </c>
      <c r="N1450" s="2">
        <v>41337</v>
      </c>
      <c r="O1450" s="2">
        <v>42499</v>
      </c>
      <c r="P1450" t="s">
        <v>24</v>
      </c>
      <c r="Q1450" t="s">
        <v>28</v>
      </c>
      <c r="R1450" s="5" t="str">
        <f t="shared" si="67"/>
        <v>0.13</v>
      </c>
      <c r="S1450" s="6" t="str">
        <f t="shared" si="68"/>
        <v/>
      </c>
      <c r="T1450">
        <f>ROUND(INT(表1[[#This Row],[合同结束日期]]-表1[[#This Row],[合同起始日期]])/365,1)</f>
        <v>3.2</v>
      </c>
    </row>
    <row r="1451" spans="1:20">
      <c r="A1451" s="1">
        <v>42217</v>
      </c>
      <c r="B1451" t="s">
        <v>185</v>
      </c>
      <c r="C1451">
        <f t="shared" si="66"/>
        <v>0</v>
      </c>
      <c r="D1451" t="s">
        <v>189</v>
      </c>
      <c r="E1451" s="4">
        <v>135031.19999999998</v>
      </c>
      <c r="F1451" s="4">
        <v>23333.391359999998</v>
      </c>
      <c r="G1451" s="3">
        <v>0.17280000000000001</v>
      </c>
      <c r="H1451" s="7">
        <v>1562.8611111111111</v>
      </c>
      <c r="I1451" s="4">
        <v>270.06240000000003</v>
      </c>
      <c r="J1451">
        <v>86.399999999999991</v>
      </c>
      <c r="K1451" t="s">
        <v>44</v>
      </c>
      <c r="L1451" t="s">
        <v>46</v>
      </c>
      <c r="M1451" t="s">
        <v>187</v>
      </c>
      <c r="N1451" s="2">
        <v>41298</v>
      </c>
      <c r="O1451" s="2">
        <v>42499</v>
      </c>
      <c r="P1451" t="s">
        <v>24</v>
      </c>
      <c r="Q1451" t="s">
        <v>83</v>
      </c>
      <c r="R1451" s="5" t="str">
        <f t="shared" si="67"/>
        <v>0.14</v>
      </c>
      <c r="S1451" s="6" t="str">
        <f t="shared" si="68"/>
        <v/>
      </c>
      <c r="T1451">
        <f>ROUND(INT(表1[[#This Row],[合同结束日期]]-表1[[#This Row],[合同起始日期]])/365,1)</f>
        <v>3.3</v>
      </c>
    </row>
    <row r="1452" spans="1:20">
      <c r="A1452" s="1">
        <v>42217</v>
      </c>
      <c r="B1452" t="s">
        <v>185</v>
      </c>
      <c r="C1452">
        <f t="shared" si="66"/>
        <v>0</v>
      </c>
      <c r="D1452" t="s">
        <v>190</v>
      </c>
      <c r="E1452" s="4">
        <v>107408.4</v>
      </c>
      <c r="F1452" s="4">
        <v>30235.464600000003</v>
      </c>
      <c r="G1452" s="3">
        <v>0.28150000000000003</v>
      </c>
      <c r="H1452" s="7">
        <v>1243.1527777777778</v>
      </c>
      <c r="I1452" s="4">
        <v>349.94750694444451</v>
      </c>
      <c r="J1452">
        <v>86.399999999999991</v>
      </c>
      <c r="K1452" t="s">
        <v>44</v>
      </c>
      <c r="L1452" t="s">
        <v>46</v>
      </c>
      <c r="M1452" t="s">
        <v>45</v>
      </c>
      <c r="N1452" s="2">
        <v>41282</v>
      </c>
      <c r="O1452" s="2">
        <v>43229</v>
      </c>
      <c r="P1452" t="s">
        <v>24</v>
      </c>
      <c r="Q1452" t="s">
        <v>56</v>
      </c>
      <c r="R1452" s="5" t="str">
        <f t="shared" si="67"/>
        <v>0.17</v>
      </c>
      <c r="S1452" s="6" t="str">
        <f t="shared" si="68"/>
        <v/>
      </c>
      <c r="T1452">
        <f>ROUND(INT(表1[[#This Row],[合同结束日期]]-表1[[#This Row],[合同起始日期]])/365,1)</f>
        <v>5.3</v>
      </c>
    </row>
    <row r="1453" spans="1:20">
      <c r="A1453" s="1">
        <v>42217</v>
      </c>
      <c r="B1453" t="s">
        <v>185</v>
      </c>
      <c r="C1453">
        <f t="shared" ref="C1453:C1516" si="69">IF($B1453="负一层",-1,IF($B1453="负一夹层",0,IF($B1453="一层",1,IF($B1453="二层",2,IF($B1453="三层",3,IF($B1453="四层",4))))))</f>
        <v>0</v>
      </c>
      <c r="D1453" t="s">
        <v>449</v>
      </c>
      <c r="E1453" s="4">
        <v>302918.66399999999</v>
      </c>
      <c r="F1453" s="4">
        <v>54919.153783199996</v>
      </c>
      <c r="G1453" s="3">
        <v>0.18129999999999999</v>
      </c>
      <c r="H1453" s="7">
        <v>1765.2602797202796</v>
      </c>
      <c r="I1453" s="4">
        <v>320.0416887132867</v>
      </c>
      <c r="J1453">
        <v>171.6</v>
      </c>
      <c r="K1453" t="s">
        <v>60</v>
      </c>
      <c r="L1453" t="s">
        <v>116</v>
      </c>
      <c r="M1453" t="s">
        <v>145</v>
      </c>
      <c r="N1453" s="2">
        <v>42183</v>
      </c>
      <c r="O1453" s="2">
        <v>43278</v>
      </c>
      <c r="P1453" t="s">
        <v>24</v>
      </c>
      <c r="Q1453" t="s">
        <v>65</v>
      </c>
      <c r="R1453" s="5" t="str">
        <f t="shared" ref="R1453:R1516" si="70">IF(ISERROR(FIND(",",$Q1453)),$Q1453,LEFT($Q1453,FIND(",",$Q1453)-1))</f>
        <v>0.12</v>
      </c>
      <c r="S1453" s="6" t="str">
        <f t="shared" si="68"/>
        <v/>
      </c>
      <c r="T1453">
        <f>ROUND(INT(表1[[#This Row],[合同结束日期]]-表1[[#This Row],[合同起始日期]])/365,1)</f>
        <v>3</v>
      </c>
    </row>
    <row r="1454" spans="1:20">
      <c r="A1454" s="1">
        <v>42217</v>
      </c>
      <c r="B1454" t="s">
        <v>185</v>
      </c>
      <c r="C1454">
        <f t="shared" si="69"/>
        <v>0</v>
      </c>
      <c r="D1454" t="s">
        <v>219</v>
      </c>
      <c r="E1454" s="4">
        <v>409238.39999999997</v>
      </c>
      <c r="F1454" s="4">
        <v>87004.083839999992</v>
      </c>
      <c r="G1454" s="3">
        <v>0.21260000000000001</v>
      </c>
      <c r="H1454" s="7">
        <v>3965.4883720930229</v>
      </c>
      <c r="I1454" s="4">
        <v>843.06282790697662</v>
      </c>
      <c r="J1454">
        <v>103.2</v>
      </c>
      <c r="K1454" t="s">
        <v>60</v>
      </c>
      <c r="L1454" t="s">
        <v>61</v>
      </c>
      <c r="M1454" t="s">
        <v>58</v>
      </c>
      <c r="N1454" s="2">
        <v>42153</v>
      </c>
      <c r="O1454" s="2">
        <v>42883</v>
      </c>
      <c r="P1454" t="s">
        <v>24</v>
      </c>
      <c r="Q1454" t="s">
        <v>170</v>
      </c>
      <c r="R1454" s="5" t="str">
        <f t="shared" si="70"/>
        <v>0.2</v>
      </c>
      <c r="S1454" s="6" t="str">
        <f t="shared" ref="S1454:S1517" si="71">IF(ISERROR(FIND(",",$Q1454)),"",RIGHT($Q1454,LEN($Q1454)-FIND(",",$Q1454)))</f>
        <v/>
      </c>
      <c r="T1454">
        <f>ROUND(INT(表1[[#This Row],[合同结束日期]]-表1[[#This Row],[合同起始日期]])/365,1)</f>
        <v>2</v>
      </c>
    </row>
    <row r="1455" spans="1:20">
      <c r="A1455" s="1">
        <v>42217</v>
      </c>
      <c r="B1455" t="s">
        <v>185</v>
      </c>
      <c r="C1455">
        <f t="shared" si="69"/>
        <v>0</v>
      </c>
      <c r="D1455" t="s">
        <v>252</v>
      </c>
      <c r="E1455" s="4">
        <v>145218.6</v>
      </c>
      <c r="F1455" s="4">
        <v>19677.120299999999</v>
      </c>
      <c r="G1455" s="3">
        <v>0.13549999999999998</v>
      </c>
      <c r="H1455" s="7">
        <v>1407.1569767441861</v>
      </c>
      <c r="I1455" s="4">
        <v>190.6697703488372</v>
      </c>
      <c r="J1455">
        <v>103.2</v>
      </c>
      <c r="K1455" t="s">
        <v>44</v>
      </c>
      <c r="L1455" t="s">
        <v>46</v>
      </c>
      <c r="M1455" t="s">
        <v>45</v>
      </c>
      <c r="N1455" s="2">
        <v>42149</v>
      </c>
      <c r="O1455" s="2">
        <v>42914</v>
      </c>
      <c r="P1455" t="s">
        <v>24</v>
      </c>
      <c r="Q1455" t="s">
        <v>19</v>
      </c>
      <c r="R1455" s="5" t="str">
        <f t="shared" si="70"/>
        <v>0.1</v>
      </c>
      <c r="S1455" s="6" t="str">
        <f t="shared" si="71"/>
        <v/>
      </c>
      <c r="T1455">
        <f>ROUND(INT(表1[[#This Row],[合同结束日期]]-表1[[#This Row],[合同起始日期]])/365,1)</f>
        <v>2.1</v>
      </c>
    </row>
    <row r="1456" spans="1:20">
      <c r="A1456" s="1">
        <v>42217</v>
      </c>
      <c r="B1456" t="s">
        <v>185</v>
      </c>
      <c r="C1456">
        <f t="shared" si="69"/>
        <v>0</v>
      </c>
      <c r="D1456" t="s">
        <v>281</v>
      </c>
      <c r="E1456" s="4">
        <v>127707.23999999999</v>
      </c>
      <c r="F1456" s="4">
        <v>27597.534563999998</v>
      </c>
      <c r="G1456" s="3">
        <v>0.21609999999999999</v>
      </c>
      <c r="H1456" s="7">
        <v>1156.7684782608696</v>
      </c>
      <c r="I1456" s="4">
        <v>249.97766815217392</v>
      </c>
      <c r="J1456">
        <v>110.39999999999999</v>
      </c>
      <c r="K1456" t="s">
        <v>60</v>
      </c>
      <c r="L1456" t="s">
        <v>116</v>
      </c>
      <c r="M1456" t="s">
        <v>145</v>
      </c>
      <c r="N1456" s="2">
        <v>42174</v>
      </c>
      <c r="O1456" s="2">
        <v>42249</v>
      </c>
      <c r="P1456" t="s">
        <v>24</v>
      </c>
      <c r="Q1456" t="s">
        <v>83</v>
      </c>
      <c r="R1456" s="5" t="str">
        <f t="shared" si="70"/>
        <v>0.14</v>
      </c>
      <c r="S1456" s="6" t="str">
        <f t="shared" si="71"/>
        <v/>
      </c>
      <c r="T1456">
        <f>ROUND(INT(表1[[#This Row],[合同结束日期]]-表1[[#This Row],[合同起始日期]])/365,1)</f>
        <v>0.2</v>
      </c>
    </row>
    <row r="1457" spans="1:20">
      <c r="A1457" s="1">
        <v>42217</v>
      </c>
      <c r="B1457" t="s">
        <v>185</v>
      </c>
      <c r="C1457">
        <f t="shared" si="69"/>
        <v>0</v>
      </c>
      <c r="D1457" t="s">
        <v>450</v>
      </c>
      <c r="E1457" s="4">
        <v>135861.6</v>
      </c>
      <c r="F1457" s="4">
        <v>34182.778559999999</v>
      </c>
      <c r="G1457" s="3">
        <v>0.25159999999999999</v>
      </c>
      <c r="H1457" s="7">
        <v>1272.1123595505619</v>
      </c>
      <c r="I1457" s="4">
        <v>320.06346966292136</v>
      </c>
      <c r="J1457">
        <v>106.8</v>
      </c>
      <c r="K1457" t="s">
        <v>60</v>
      </c>
      <c r="L1457" t="s">
        <v>61</v>
      </c>
      <c r="M1457" t="s">
        <v>58</v>
      </c>
      <c r="N1457" s="2">
        <v>42181</v>
      </c>
      <c r="O1457" s="2">
        <v>42911</v>
      </c>
      <c r="P1457" t="s">
        <v>24</v>
      </c>
      <c r="Q1457" t="s">
        <v>59</v>
      </c>
      <c r="R1457" s="5" t="str">
        <f t="shared" si="70"/>
        <v>0.16</v>
      </c>
      <c r="S1457" s="6" t="str">
        <f t="shared" si="71"/>
        <v/>
      </c>
      <c r="T1457">
        <f>ROUND(INT(表1[[#This Row],[合同结束日期]]-表1[[#This Row],[合同起始日期]])/365,1)</f>
        <v>2</v>
      </c>
    </row>
    <row r="1458" spans="1:20">
      <c r="A1458" s="1">
        <v>42217</v>
      </c>
      <c r="B1458" t="s">
        <v>185</v>
      </c>
      <c r="C1458">
        <f t="shared" si="69"/>
        <v>0</v>
      </c>
      <c r="D1458" t="s">
        <v>253</v>
      </c>
      <c r="E1458" s="4">
        <v>120485.52</v>
      </c>
      <c r="F1458" s="4">
        <v>34687.781208</v>
      </c>
      <c r="G1458" s="3">
        <v>0.28789999999999999</v>
      </c>
      <c r="H1458" s="7">
        <v>784.41093750000005</v>
      </c>
      <c r="I1458" s="4">
        <v>225.83190890625002</v>
      </c>
      <c r="J1458">
        <v>153.6</v>
      </c>
      <c r="K1458" t="s">
        <v>60</v>
      </c>
      <c r="L1458" t="s">
        <v>116</v>
      </c>
      <c r="M1458" t="s">
        <v>145</v>
      </c>
      <c r="N1458" s="2">
        <v>41456</v>
      </c>
      <c r="O1458" s="2">
        <v>42597</v>
      </c>
      <c r="P1458" t="s">
        <v>18</v>
      </c>
      <c r="Q1458" t="s">
        <v>396</v>
      </c>
      <c r="R1458" s="5" t="str">
        <f t="shared" si="70"/>
        <v>0.15</v>
      </c>
      <c r="S1458" s="6" t="str">
        <f t="shared" si="71"/>
        <v>0.15</v>
      </c>
      <c r="T1458">
        <f>ROUND(INT(表1[[#This Row],[合同结束日期]]-表1[[#This Row],[合同起始日期]])/365,1)</f>
        <v>3.1</v>
      </c>
    </row>
    <row r="1459" spans="1:20">
      <c r="A1459" s="1">
        <v>42217</v>
      </c>
      <c r="B1459" t="s">
        <v>185</v>
      </c>
      <c r="C1459">
        <f t="shared" si="69"/>
        <v>0</v>
      </c>
      <c r="D1459" t="s">
        <v>361</v>
      </c>
      <c r="E1459" s="4">
        <v>62038.799999999996</v>
      </c>
      <c r="F1459" s="4">
        <v>16198.330679999999</v>
      </c>
      <c r="G1459" s="3">
        <v>0.2611</v>
      </c>
      <c r="H1459" s="7">
        <v>1723.3</v>
      </c>
      <c r="I1459" s="4">
        <v>449.95362999999998</v>
      </c>
      <c r="J1459">
        <v>36</v>
      </c>
      <c r="K1459" t="s">
        <v>76</v>
      </c>
      <c r="L1459" t="s">
        <v>276</v>
      </c>
      <c r="M1459" t="s">
        <v>276</v>
      </c>
      <c r="N1459" s="2">
        <v>41943</v>
      </c>
      <c r="O1459" s="2">
        <v>42673</v>
      </c>
      <c r="P1459" t="s">
        <v>24</v>
      </c>
      <c r="Q1459" t="s">
        <v>25</v>
      </c>
      <c r="R1459" s="5" t="str">
        <f t="shared" si="70"/>
        <v>0.15</v>
      </c>
      <c r="S1459" s="6" t="str">
        <f t="shared" si="71"/>
        <v/>
      </c>
      <c r="T1459">
        <f>ROUND(INT(表1[[#This Row],[合同结束日期]]-表1[[#This Row],[合同起始日期]])/365,1)</f>
        <v>2</v>
      </c>
    </row>
    <row r="1460" spans="1:20">
      <c r="A1460" s="1">
        <v>42217</v>
      </c>
      <c r="B1460" t="s">
        <v>185</v>
      </c>
      <c r="C1460">
        <f t="shared" si="69"/>
        <v>0</v>
      </c>
      <c r="D1460" t="s">
        <v>363</v>
      </c>
      <c r="E1460" s="4">
        <v>76143.240000000005</v>
      </c>
      <c r="F1460" s="4">
        <v>16203.281472000002</v>
      </c>
      <c r="G1460" s="3">
        <v>0.21280000000000002</v>
      </c>
      <c r="H1460" s="7">
        <v>2115.09</v>
      </c>
      <c r="I1460" s="4">
        <v>450.09115200000008</v>
      </c>
      <c r="J1460">
        <v>36</v>
      </c>
      <c r="K1460" t="s">
        <v>76</v>
      </c>
      <c r="L1460" t="s">
        <v>276</v>
      </c>
      <c r="M1460" t="s">
        <v>276</v>
      </c>
      <c r="N1460" s="2">
        <v>41942</v>
      </c>
      <c r="O1460" s="2">
        <v>42672</v>
      </c>
      <c r="P1460" t="s">
        <v>24</v>
      </c>
      <c r="Q1460" t="s">
        <v>25</v>
      </c>
      <c r="R1460" s="5" t="str">
        <f t="shared" si="70"/>
        <v>0.15</v>
      </c>
      <c r="S1460" s="6" t="str">
        <f t="shared" si="71"/>
        <v/>
      </c>
      <c r="T1460">
        <f>ROUND(INT(表1[[#This Row],[合同结束日期]]-表1[[#This Row],[合同起始日期]])/365,1)</f>
        <v>2</v>
      </c>
    </row>
    <row r="1461" spans="1:20">
      <c r="A1461" s="1">
        <v>42217</v>
      </c>
      <c r="B1461" t="s">
        <v>185</v>
      </c>
      <c r="C1461">
        <f t="shared" si="69"/>
        <v>0</v>
      </c>
      <c r="D1461" t="s">
        <v>451</v>
      </c>
      <c r="E1461" s="4">
        <v>699650.76</v>
      </c>
      <c r="F1461" s="4">
        <v>43308.382044000005</v>
      </c>
      <c r="G1461" s="3">
        <v>6.1900000000000004E-2</v>
      </c>
      <c r="H1461" s="7">
        <v>6137.2873684210526</v>
      </c>
      <c r="I1461" s="4">
        <v>379.89808810526318</v>
      </c>
      <c r="J1461">
        <v>114</v>
      </c>
      <c r="K1461" t="s">
        <v>66</v>
      </c>
      <c r="L1461" t="s">
        <v>66</v>
      </c>
      <c r="M1461" t="s">
        <v>66</v>
      </c>
      <c r="N1461" s="2">
        <v>42156</v>
      </c>
      <c r="O1461" s="2">
        <v>43251</v>
      </c>
      <c r="P1461" t="s">
        <v>24</v>
      </c>
      <c r="Q1461" t="s">
        <v>410</v>
      </c>
      <c r="R1461" s="5" t="str">
        <f t="shared" si="70"/>
        <v>0.1</v>
      </c>
      <c r="S1461" s="6" t="str">
        <f t="shared" si="71"/>
        <v>0.</v>
      </c>
      <c r="T1461">
        <f>ROUND(INT(表1[[#This Row],[合同结束日期]]-表1[[#This Row],[合同起始日期]])/365,1)</f>
        <v>3</v>
      </c>
    </row>
    <row r="1462" spans="1:20">
      <c r="A1462" s="1">
        <v>42217</v>
      </c>
      <c r="B1462" t="s">
        <v>185</v>
      </c>
      <c r="C1462">
        <f t="shared" si="69"/>
        <v>0</v>
      </c>
      <c r="D1462" t="s">
        <v>194</v>
      </c>
      <c r="E1462" s="4">
        <v>1713747.5999999999</v>
      </c>
      <c r="F1462" s="4">
        <v>57581.919359999993</v>
      </c>
      <c r="G1462" s="3">
        <v>3.3599999999999998E-2</v>
      </c>
      <c r="H1462" s="7">
        <v>11901.025</v>
      </c>
      <c r="I1462" s="4">
        <v>399.87443999999994</v>
      </c>
      <c r="J1462">
        <v>144</v>
      </c>
      <c r="K1462" t="s">
        <v>66</v>
      </c>
      <c r="L1462" t="s">
        <v>66</v>
      </c>
      <c r="M1462" t="s">
        <v>66</v>
      </c>
      <c r="N1462" s="2">
        <v>42134</v>
      </c>
      <c r="O1462" s="2">
        <v>42499</v>
      </c>
      <c r="P1462" t="s">
        <v>24</v>
      </c>
      <c r="Q1462" t="s">
        <v>410</v>
      </c>
      <c r="R1462" s="5" t="str">
        <f t="shared" si="70"/>
        <v>0.1</v>
      </c>
      <c r="S1462" s="6" t="str">
        <f t="shared" si="71"/>
        <v>0.</v>
      </c>
      <c r="T1462">
        <f>ROUND(INT(表1[[#This Row],[合同结束日期]]-表1[[#This Row],[合同起始日期]])/365,1)</f>
        <v>1</v>
      </c>
    </row>
    <row r="1463" spans="1:20">
      <c r="A1463" s="1">
        <v>42217</v>
      </c>
      <c r="B1463" t="s">
        <v>185</v>
      </c>
      <c r="C1463">
        <f t="shared" si="69"/>
        <v>0</v>
      </c>
      <c r="D1463" t="s">
        <v>307</v>
      </c>
      <c r="E1463" s="4">
        <v>269937.59999999998</v>
      </c>
      <c r="F1463" s="4">
        <v>21109.120319999998</v>
      </c>
      <c r="G1463" s="3">
        <v>7.8200000000000006E-2</v>
      </c>
      <c r="H1463" s="7">
        <v>5112.454545454545</v>
      </c>
      <c r="I1463" s="4">
        <v>399.79394545454545</v>
      </c>
      <c r="J1463">
        <v>52.8</v>
      </c>
      <c r="K1463" t="s">
        <v>66</v>
      </c>
      <c r="L1463" t="s">
        <v>66</v>
      </c>
      <c r="M1463" t="s">
        <v>66</v>
      </c>
      <c r="N1463" s="2">
        <v>42139</v>
      </c>
      <c r="O1463" s="2">
        <v>42869</v>
      </c>
      <c r="P1463" t="s">
        <v>24</v>
      </c>
      <c r="Q1463" t="s">
        <v>410</v>
      </c>
      <c r="R1463" s="5" t="str">
        <f t="shared" si="70"/>
        <v>0.1</v>
      </c>
      <c r="S1463" s="6" t="str">
        <f t="shared" si="71"/>
        <v>0.</v>
      </c>
      <c r="T1463">
        <f>ROUND(INT(表1[[#This Row],[合同结束日期]]-表1[[#This Row],[合同起始日期]])/365,1)</f>
        <v>2</v>
      </c>
    </row>
    <row r="1464" spans="1:20">
      <c r="A1464" s="1">
        <v>42217</v>
      </c>
      <c r="B1464" t="s">
        <v>185</v>
      </c>
      <c r="C1464">
        <f t="shared" si="69"/>
        <v>0</v>
      </c>
      <c r="D1464" t="s">
        <v>196</v>
      </c>
      <c r="E1464" s="4">
        <v>476715.05999999994</v>
      </c>
      <c r="F1464" s="4">
        <v>75368.650986000008</v>
      </c>
      <c r="G1464" s="3">
        <v>0.15810000000000005</v>
      </c>
      <c r="H1464" s="7">
        <v>2758.7677083333333</v>
      </c>
      <c r="I1464" s="4">
        <v>436.16117468750008</v>
      </c>
      <c r="J1464">
        <v>172.79999999999998</v>
      </c>
      <c r="K1464" t="s">
        <v>60</v>
      </c>
      <c r="L1464" t="s">
        <v>61</v>
      </c>
      <c r="M1464" t="s">
        <v>197</v>
      </c>
      <c r="N1464" s="2">
        <v>42134</v>
      </c>
      <c r="O1464" s="2">
        <v>42864</v>
      </c>
      <c r="P1464" t="s">
        <v>24</v>
      </c>
      <c r="Q1464" t="s">
        <v>83</v>
      </c>
      <c r="R1464" s="5" t="str">
        <f t="shared" si="70"/>
        <v>0.14</v>
      </c>
      <c r="S1464" s="6" t="str">
        <f t="shared" si="71"/>
        <v/>
      </c>
      <c r="T1464">
        <f>ROUND(INT(表1[[#This Row],[合同结束日期]]-表1[[#This Row],[合同起始日期]])/365,1)</f>
        <v>2</v>
      </c>
    </row>
    <row r="1465" spans="1:20">
      <c r="A1465" s="1">
        <v>42217</v>
      </c>
      <c r="B1465" t="s">
        <v>185</v>
      </c>
      <c r="C1465">
        <f t="shared" si="69"/>
        <v>0</v>
      </c>
      <c r="D1465" t="s">
        <v>198</v>
      </c>
      <c r="E1465" s="4">
        <v>92530.8</v>
      </c>
      <c r="F1465" s="4">
        <v>26399.037240000001</v>
      </c>
      <c r="G1465" s="3">
        <v>0.2853</v>
      </c>
      <c r="H1465" s="7">
        <v>1401.9818181818182</v>
      </c>
      <c r="I1465" s="4">
        <v>399.98541272727277</v>
      </c>
      <c r="J1465">
        <v>66</v>
      </c>
      <c r="K1465" t="s">
        <v>66</v>
      </c>
      <c r="L1465" t="s">
        <v>66</v>
      </c>
      <c r="M1465" t="s">
        <v>66</v>
      </c>
      <c r="N1465" s="2">
        <v>41283</v>
      </c>
      <c r="O1465" s="2">
        <v>42499</v>
      </c>
      <c r="P1465" t="s">
        <v>24</v>
      </c>
      <c r="Q1465" t="s">
        <v>25</v>
      </c>
      <c r="R1465" s="5" t="str">
        <f t="shared" si="70"/>
        <v>0.15</v>
      </c>
      <c r="S1465" s="6" t="str">
        <f t="shared" si="71"/>
        <v/>
      </c>
      <c r="T1465">
        <f>ROUND(INT(表1[[#This Row],[合同结束日期]]-表1[[#This Row],[合同起始日期]])/365,1)</f>
        <v>3.3</v>
      </c>
    </row>
    <row r="1466" spans="1:20">
      <c r="A1466" s="1">
        <v>42217</v>
      </c>
      <c r="B1466" t="s">
        <v>185</v>
      </c>
      <c r="C1466">
        <f t="shared" si="69"/>
        <v>0</v>
      </c>
      <c r="D1466" t="s">
        <v>199</v>
      </c>
      <c r="E1466" s="4">
        <v>224495.28</v>
      </c>
      <c r="F1466" s="4">
        <v>20092.327560000002</v>
      </c>
      <c r="G1466" s="3">
        <v>8.950000000000001E-2</v>
      </c>
      <c r="H1466" s="7">
        <v>3464.4333333333334</v>
      </c>
      <c r="I1466" s="4">
        <v>310.06678333333338</v>
      </c>
      <c r="J1466">
        <v>64.8</v>
      </c>
      <c r="K1466" t="s">
        <v>44</v>
      </c>
      <c r="L1466" t="s">
        <v>46</v>
      </c>
      <c r="M1466" t="s">
        <v>187</v>
      </c>
      <c r="N1466" s="2">
        <v>41332</v>
      </c>
      <c r="O1466" s="2">
        <v>42499</v>
      </c>
      <c r="P1466" t="s">
        <v>14</v>
      </c>
      <c r="Q1466" t="s">
        <v>37</v>
      </c>
      <c r="R1466" s="5" t="str">
        <f t="shared" si="70"/>
        <v>0.</v>
      </c>
      <c r="S1466" s="6" t="str">
        <f t="shared" si="71"/>
        <v/>
      </c>
      <c r="T1466">
        <f>ROUND(INT(表1[[#This Row],[合同结束日期]]-表1[[#This Row],[合同起始日期]])/365,1)</f>
        <v>3.2</v>
      </c>
    </row>
    <row r="1467" spans="1:20">
      <c r="A1467" s="1">
        <v>42217</v>
      </c>
      <c r="B1467" t="s">
        <v>185</v>
      </c>
      <c r="C1467">
        <f t="shared" si="69"/>
        <v>0</v>
      </c>
      <c r="D1467" t="s">
        <v>200</v>
      </c>
      <c r="E1467" s="4">
        <v>113385.636</v>
      </c>
      <c r="F1467" s="4">
        <v>20545.477243199999</v>
      </c>
      <c r="G1467" s="3">
        <v>0.1812</v>
      </c>
      <c r="H1467" s="7">
        <v>2362.20075</v>
      </c>
      <c r="I1467" s="4">
        <v>428.03077589999998</v>
      </c>
      <c r="J1467">
        <v>48</v>
      </c>
      <c r="K1467" t="s">
        <v>44</v>
      </c>
      <c r="L1467" t="s">
        <v>46</v>
      </c>
      <c r="M1467" t="s">
        <v>187</v>
      </c>
      <c r="N1467" s="2">
        <v>41281</v>
      </c>
      <c r="O1467" s="2">
        <v>42499</v>
      </c>
      <c r="P1467" t="s">
        <v>24</v>
      </c>
      <c r="Q1467" t="s">
        <v>59</v>
      </c>
      <c r="R1467" s="5" t="str">
        <f t="shared" si="70"/>
        <v>0.16</v>
      </c>
      <c r="S1467" s="6" t="str">
        <f t="shared" si="71"/>
        <v/>
      </c>
      <c r="T1467">
        <f>ROUND(INT(表1[[#This Row],[合同结束日期]]-表1[[#This Row],[合同起始日期]])/365,1)</f>
        <v>3.3</v>
      </c>
    </row>
    <row r="1468" spans="1:20">
      <c r="A1468" s="1">
        <v>42217</v>
      </c>
      <c r="B1468" t="s">
        <v>185</v>
      </c>
      <c r="C1468">
        <f t="shared" si="69"/>
        <v>0</v>
      </c>
      <c r="D1468" t="s">
        <v>201</v>
      </c>
      <c r="E1468" s="4">
        <v>303398.39999999997</v>
      </c>
      <c r="F1468" s="4">
        <v>38804.655360000004</v>
      </c>
      <c r="G1468" s="3">
        <v>0.12790000000000004</v>
      </c>
      <c r="H1468" s="7">
        <v>1674.3841059602648</v>
      </c>
      <c r="I1468" s="4">
        <v>214.15372715231791</v>
      </c>
      <c r="J1468">
        <v>181.2</v>
      </c>
      <c r="K1468" t="s">
        <v>44</v>
      </c>
      <c r="L1468" t="s">
        <v>72</v>
      </c>
      <c r="M1468" t="s">
        <v>71</v>
      </c>
      <c r="N1468" s="2">
        <v>41329</v>
      </c>
      <c r="O1468" s="2">
        <v>43229</v>
      </c>
      <c r="P1468" t="s">
        <v>24</v>
      </c>
      <c r="Q1468" t="s">
        <v>48</v>
      </c>
      <c r="R1468" s="5" t="str">
        <f t="shared" si="70"/>
        <v>0.11</v>
      </c>
      <c r="S1468" s="6" t="str">
        <f t="shared" si="71"/>
        <v/>
      </c>
      <c r="T1468">
        <f>ROUND(INT(表1[[#This Row],[合同结束日期]]-表1[[#This Row],[合同起始日期]])/365,1)</f>
        <v>5.2</v>
      </c>
    </row>
    <row r="1469" spans="1:20">
      <c r="A1469" s="1">
        <v>42217</v>
      </c>
      <c r="B1469" t="s">
        <v>185</v>
      </c>
      <c r="C1469">
        <f t="shared" si="69"/>
        <v>0</v>
      </c>
      <c r="D1469" t="s">
        <v>202</v>
      </c>
      <c r="E1469" s="4">
        <v>168027.75599999999</v>
      </c>
      <c r="F1469" s="4">
        <v>24599.2634784</v>
      </c>
      <c r="G1469" s="3">
        <v>0.1464</v>
      </c>
      <c r="H1469" s="7">
        <v>1892.2044594594595</v>
      </c>
      <c r="I1469" s="4">
        <v>277.01873286486489</v>
      </c>
      <c r="J1469">
        <v>88.8</v>
      </c>
      <c r="K1469" t="s">
        <v>44</v>
      </c>
      <c r="L1469" t="s">
        <v>46</v>
      </c>
      <c r="M1469" t="s">
        <v>45</v>
      </c>
      <c r="N1469" s="2">
        <v>41335</v>
      </c>
      <c r="O1469" s="2">
        <v>43229</v>
      </c>
      <c r="P1469" t="s">
        <v>24</v>
      </c>
      <c r="Q1469" t="s">
        <v>65</v>
      </c>
      <c r="R1469" s="5" t="str">
        <f t="shared" si="70"/>
        <v>0.12</v>
      </c>
      <c r="S1469" s="6" t="str">
        <f t="shared" si="71"/>
        <v/>
      </c>
      <c r="T1469">
        <f>ROUND(INT(表1[[#This Row],[合同结束日期]]-表1[[#This Row],[合同起始日期]])/365,1)</f>
        <v>5.2</v>
      </c>
    </row>
    <row r="1470" spans="1:20">
      <c r="A1470" s="1">
        <v>42217</v>
      </c>
      <c r="B1470" t="s">
        <v>185</v>
      </c>
      <c r="C1470">
        <f t="shared" si="69"/>
        <v>0</v>
      </c>
      <c r="D1470" t="s">
        <v>203</v>
      </c>
      <c r="E1470" s="4">
        <v>120020.4</v>
      </c>
      <c r="F1470" s="4">
        <v>19875.378240000002</v>
      </c>
      <c r="G1470" s="3">
        <v>0.16560000000000002</v>
      </c>
      <c r="H1470" s="7">
        <v>2174.282608695652</v>
      </c>
      <c r="I1470" s="4">
        <v>360.06120000000004</v>
      </c>
      <c r="J1470">
        <v>55.199999999999996</v>
      </c>
      <c r="K1470" t="s">
        <v>44</v>
      </c>
      <c r="L1470" t="s">
        <v>46</v>
      </c>
      <c r="M1470" t="s">
        <v>187</v>
      </c>
      <c r="N1470" s="2">
        <v>41304</v>
      </c>
      <c r="O1470" s="2">
        <v>42499</v>
      </c>
      <c r="P1470" t="s">
        <v>24</v>
      </c>
      <c r="Q1470" t="s">
        <v>83</v>
      </c>
      <c r="R1470" s="5" t="str">
        <f t="shared" si="70"/>
        <v>0.14</v>
      </c>
      <c r="S1470" s="6" t="str">
        <f t="shared" si="71"/>
        <v/>
      </c>
      <c r="T1470">
        <f>ROUND(INT(表1[[#This Row],[合同结束日期]]-表1[[#This Row],[合同起始日期]])/365,1)</f>
        <v>3.3</v>
      </c>
    </row>
    <row r="1471" spans="1:20">
      <c r="A1471" s="1">
        <v>42217</v>
      </c>
      <c r="B1471" t="s">
        <v>185</v>
      </c>
      <c r="C1471">
        <f t="shared" si="69"/>
        <v>0</v>
      </c>
      <c r="D1471" t="s">
        <v>370</v>
      </c>
      <c r="E1471" s="4">
        <v>297645.59999999998</v>
      </c>
      <c r="F1471" s="4">
        <v>58874.299680000004</v>
      </c>
      <c r="G1471" s="3">
        <v>0.19780000000000003</v>
      </c>
      <c r="H1471" s="7">
        <v>556.13901345291481</v>
      </c>
      <c r="I1471" s="4">
        <v>110.00429686098657</v>
      </c>
      <c r="J1471">
        <v>535.19999999999993</v>
      </c>
      <c r="K1471" t="s">
        <v>151</v>
      </c>
      <c r="L1471" t="s">
        <v>154</v>
      </c>
      <c r="M1471" t="s">
        <v>371</v>
      </c>
      <c r="N1471" s="2">
        <v>41946</v>
      </c>
      <c r="O1471" s="2">
        <v>43771</v>
      </c>
      <c r="P1471" t="s">
        <v>14</v>
      </c>
      <c r="Q1471">
        <v>0</v>
      </c>
      <c r="R1471" s="5">
        <f t="shared" si="70"/>
        <v>0</v>
      </c>
      <c r="S1471" s="6" t="str">
        <f t="shared" si="71"/>
        <v/>
      </c>
      <c r="T1471">
        <f>ROUND(INT(表1[[#This Row],[合同结束日期]]-表1[[#This Row],[合同起始日期]])/365,1)</f>
        <v>5</v>
      </c>
    </row>
    <row r="1472" spans="1:20">
      <c r="A1472" s="1">
        <v>42217</v>
      </c>
      <c r="B1472" t="s">
        <v>185</v>
      </c>
      <c r="C1472">
        <f t="shared" si="69"/>
        <v>0</v>
      </c>
      <c r="D1472" t="s">
        <v>206</v>
      </c>
      <c r="E1472" s="4">
        <v>499418.39999999997</v>
      </c>
      <c r="F1472" s="4">
        <v>79307.641919999995</v>
      </c>
      <c r="G1472" s="3">
        <v>0.1588</v>
      </c>
      <c r="H1472" s="7">
        <v>881.74152542372883</v>
      </c>
      <c r="I1472" s="4">
        <v>140.02055423728814</v>
      </c>
      <c r="J1472">
        <v>566.4</v>
      </c>
      <c r="K1472" t="s">
        <v>44</v>
      </c>
      <c r="L1472" t="s">
        <v>72</v>
      </c>
      <c r="M1472" t="s">
        <v>71</v>
      </c>
      <c r="N1472" s="2">
        <v>41334</v>
      </c>
      <c r="O1472" s="2">
        <v>43249</v>
      </c>
      <c r="P1472" t="s">
        <v>24</v>
      </c>
      <c r="Q1472" t="s">
        <v>123</v>
      </c>
      <c r="R1472" s="5" t="str">
        <f t="shared" si="70"/>
        <v>0.09</v>
      </c>
      <c r="S1472" s="6" t="str">
        <f t="shared" si="71"/>
        <v/>
      </c>
      <c r="T1472">
        <f>ROUND(INT(表1[[#This Row],[合同结束日期]]-表1[[#This Row],[合同起始日期]])/365,1)</f>
        <v>5.2</v>
      </c>
    </row>
    <row r="1473" spans="1:20">
      <c r="A1473" s="1">
        <v>42217</v>
      </c>
      <c r="B1473" t="s">
        <v>185</v>
      </c>
      <c r="C1473">
        <f t="shared" si="69"/>
        <v>0</v>
      </c>
      <c r="D1473" t="s">
        <v>207</v>
      </c>
      <c r="E1473" s="4">
        <v>1149033.216</v>
      </c>
      <c r="F1473" s="4">
        <v>58945.403980799994</v>
      </c>
      <c r="G1473" s="3">
        <v>5.1299999999999991E-2</v>
      </c>
      <c r="H1473" s="7">
        <v>2633.4644664466446</v>
      </c>
      <c r="I1473" s="4">
        <v>135.09672712871287</v>
      </c>
      <c r="J1473">
        <v>436.32</v>
      </c>
      <c r="K1473" t="s">
        <v>44</v>
      </c>
      <c r="L1473" t="s">
        <v>72</v>
      </c>
      <c r="M1473" t="s">
        <v>126</v>
      </c>
      <c r="N1473" s="2">
        <v>41379</v>
      </c>
      <c r="O1473" s="2">
        <v>46947</v>
      </c>
      <c r="P1473" t="s">
        <v>18</v>
      </c>
      <c r="Q1473" t="s">
        <v>37</v>
      </c>
      <c r="R1473" s="5" t="str">
        <f t="shared" si="70"/>
        <v>0.</v>
      </c>
      <c r="S1473" s="6" t="str">
        <f t="shared" si="71"/>
        <v/>
      </c>
      <c r="T1473">
        <f>ROUND(INT(表1[[#This Row],[合同结束日期]]-表1[[#This Row],[合同起始日期]])/365,1)</f>
        <v>15.3</v>
      </c>
    </row>
    <row r="1474" spans="1:20">
      <c r="A1474" s="1">
        <v>42217</v>
      </c>
      <c r="B1474" t="s">
        <v>185</v>
      </c>
      <c r="C1474">
        <f t="shared" si="69"/>
        <v>0</v>
      </c>
      <c r="D1474" t="s">
        <v>231</v>
      </c>
      <c r="E1474" s="4">
        <v>1406196</v>
      </c>
      <c r="F1474" s="4">
        <v>115870.55039999999</v>
      </c>
      <c r="G1474" s="3">
        <v>8.2400000000000001E-2</v>
      </c>
      <c r="H1474" s="7">
        <v>1698.304347826087</v>
      </c>
      <c r="I1474" s="4">
        <v>139.94027826086955</v>
      </c>
      <c r="J1474">
        <v>828</v>
      </c>
      <c r="K1474" t="s">
        <v>44</v>
      </c>
      <c r="L1474" t="s">
        <v>72</v>
      </c>
      <c r="M1474" t="s">
        <v>71</v>
      </c>
      <c r="N1474" s="2">
        <v>41351</v>
      </c>
      <c r="O1474" s="2">
        <v>45122</v>
      </c>
      <c r="P1474" t="s">
        <v>18</v>
      </c>
      <c r="Q1474" t="s">
        <v>42</v>
      </c>
      <c r="R1474" s="5" t="str">
        <f t="shared" si="70"/>
        <v>0.08</v>
      </c>
      <c r="S1474" s="6" t="str">
        <f t="shared" si="71"/>
        <v/>
      </c>
      <c r="T1474">
        <f>ROUND(INT(表1[[#This Row],[合同结束日期]]-表1[[#This Row],[合同起始日期]])/365,1)</f>
        <v>10.3</v>
      </c>
    </row>
    <row r="1475" spans="1:20">
      <c r="A1475" s="1">
        <v>42217</v>
      </c>
      <c r="B1475" t="s">
        <v>185</v>
      </c>
      <c r="C1475">
        <f t="shared" si="69"/>
        <v>0</v>
      </c>
      <c r="D1475" t="s">
        <v>452</v>
      </c>
      <c r="E1475" s="4">
        <v>84373.2</v>
      </c>
      <c r="F1475" s="4">
        <v>25742.263320000002</v>
      </c>
      <c r="G1475" s="3">
        <v>0.30510000000000004</v>
      </c>
      <c r="H1475" s="7">
        <v>1081.7076923076922</v>
      </c>
      <c r="I1475" s="4">
        <v>330.02901692307694</v>
      </c>
      <c r="J1475">
        <v>78</v>
      </c>
      <c r="K1475" t="s">
        <v>11</v>
      </c>
      <c r="L1475" t="s">
        <v>12</v>
      </c>
      <c r="M1475" t="s">
        <v>10</v>
      </c>
      <c r="N1475" s="2">
        <v>42160</v>
      </c>
      <c r="O1475" s="2">
        <v>42890</v>
      </c>
      <c r="P1475" t="s">
        <v>24</v>
      </c>
      <c r="Q1475" t="s">
        <v>59</v>
      </c>
      <c r="R1475" s="5" t="str">
        <f t="shared" si="70"/>
        <v>0.16</v>
      </c>
      <c r="S1475" s="6" t="str">
        <f t="shared" si="71"/>
        <v/>
      </c>
      <c r="T1475">
        <f>ROUND(INT(表1[[#This Row],[合同结束日期]]-表1[[#This Row],[合同起始日期]])/365,1)</f>
        <v>2</v>
      </c>
    </row>
    <row r="1476" spans="1:20">
      <c r="A1476" s="1">
        <v>42217</v>
      </c>
      <c r="B1476" t="s">
        <v>185</v>
      </c>
      <c r="C1476">
        <f t="shared" si="69"/>
        <v>0</v>
      </c>
      <c r="D1476" t="s">
        <v>342</v>
      </c>
      <c r="E1476" s="4">
        <v>98700</v>
      </c>
      <c r="F1476" s="4">
        <v>15051.75</v>
      </c>
      <c r="G1476" s="3">
        <v>0.1525</v>
      </c>
      <c r="H1476" s="7">
        <v>2492.4242424242425</v>
      </c>
      <c r="I1476" s="4">
        <v>380.09469696969694</v>
      </c>
      <c r="J1476">
        <v>39.6</v>
      </c>
      <c r="K1476" t="s">
        <v>44</v>
      </c>
      <c r="L1476" t="s">
        <v>46</v>
      </c>
      <c r="M1476" t="s">
        <v>187</v>
      </c>
      <c r="N1476" s="2">
        <v>41810</v>
      </c>
      <c r="O1476" s="2">
        <v>42174</v>
      </c>
      <c r="P1476" t="s">
        <v>24</v>
      </c>
      <c r="Q1476" t="s">
        <v>65</v>
      </c>
      <c r="R1476" s="5" t="str">
        <f t="shared" si="70"/>
        <v>0.12</v>
      </c>
      <c r="S1476" s="6" t="str">
        <f t="shared" si="71"/>
        <v/>
      </c>
      <c r="T1476">
        <f>ROUND(INT(表1[[#This Row],[合同结束日期]]-表1[[#This Row],[合同起始日期]])/365,1)</f>
        <v>1</v>
      </c>
    </row>
    <row r="1477" spans="1:20">
      <c r="A1477" s="1">
        <v>42217</v>
      </c>
      <c r="B1477" t="s">
        <v>185</v>
      </c>
      <c r="C1477">
        <f t="shared" si="69"/>
        <v>0</v>
      </c>
      <c r="D1477" t="s">
        <v>368</v>
      </c>
      <c r="E1477" s="4">
        <v>30558.6</v>
      </c>
      <c r="F1477" s="4">
        <v>17641.479779999998</v>
      </c>
      <c r="G1477" s="3">
        <v>0.57729999999999992</v>
      </c>
      <c r="H1477" s="7">
        <v>606.32142857142856</v>
      </c>
      <c r="I1477" s="4">
        <v>350.0293607142857</v>
      </c>
      <c r="J1477">
        <v>50.4</v>
      </c>
      <c r="K1477" t="s">
        <v>44</v>
      </c>
      <c r="L1477" t="s">
        <v>72</v>
      </c>
      <c r="M1477" t="s">
        <v>71</v>
      </c>
      <c r="N1477" s="2">
        <v>41954</v>
      </c>
      <c r="O1477" s="2">
        <v>42684</v>
      </c>
      <c r="P1477" t="s">
        <v>24</v>
      </c>
      <c r="Q1477" t="s">
        <v>25</v>
      </c>
      <c r="R1477" s="5" t="str">
        <f t="shared" si="70"/>
        <v>0.15</v>
      </c>
      <c r="S1477" s="6" t="str">
        <f t="shared" si="71"/>
        <v/>
      </c>
      <c r="T1477">
        <f>ROUND(INT(表1[[#This Row],[合同结束日期]]-表1[[#This Row],[合同起始日期]])/365,1)</f>
        <v>2</v>
      </c>
    </row>
    <row r="1478" spans="1:20">
      <c r="A1478" s="1">
        <v>42217</v>
      </c>
      <c r="B1478" t="s">
        <v>185</v>
      </c>
      <c r="C1478">
        <f t="shared" si="69"/>
        <v>0</v>
      </c>
      <c r="D1478" t="s">
        <v>213</v>
      </c>
      <c r="E1478" s="4">
        <v>466516.42800000001</v>
      </c>
      <c r="F1478" s="4">
        <v>84439.473468000011</v>
      </c>
      <c r="G1478" s="3">
        <v>0.18100000000000002</v>
      </c>
      <c r="H1478" s="7">
        <v>1613.0604124310196</v>
      </c>
      <c r="I1478" s="4">
        <v>291.96393465001455</v>
      </c>
      <c r="J1478">
        <v>289.21199999999999</v>
      </c>
      <c r="K1478" t="s">
        <v>60</v>
      </c>
      <c r="L1478" t="s">
        <v>61</v>
      </c>
      <c r="M1478" t="s">
        <v>214</v>
      </c>
      <c r="N1478" s="2">
        <v>41263</v>
      </c>
      <c r="O1478" s="2">
        <v>42499</v>
      </c>
      <c r="P1478" t="s">
        <v>24</v>
      </c>
      <c r="Q1478" t="s">
        <v>25</v>
      </c>
      <c r="R1478" s="5" t="str">
        <f t="shared" si="70"/>
        <v>0.15</v>
      </c>
      <c r="S1478" s="6" t="str">
        <f t="shared" si="71"/>
        <v/>
      </c>
      <c r="T1478">
        <f>ROUND(INT(表1[[#This Row],[合同结束日期]]-表1[[#This Row],[合同起始日期]])/365,1)</f>
        <v>3.4</v>
      </c>
    </row>
    <row r="1479" spans="1:20">
      <c r="A1479" s="1">
        <v>42217</v>
      </c>
      <c r="B1479" t="s">
        <v>185</v>
      </c>
      <c r="C1479">
        <f t="shared" si="69"/>
        <v>0</v>
      </c>
      <c r="D1479" t="s">
        <v>215</v>
      </c>
      <c r="E1479" s="4">
        <v>1746591.5999999999</v>
      </c>
      <c r="F1479" s="4">
        <v>75278.097959999999</v>
      </c>
      <c r="G1479" s="3">
        <v>4.3100000000000006E-2</v>
      </c>
      <c r="H1479" s="7">
        <v>9270.6560509554129</v>
      </c>
      <c r="I1479" s="4">
        <v>399.56527579617835</v>
      </c>
      <c r="J1479">
        <v>188.4</v>
      </c>
      <c r="K1479" t="s">
        <v>66</v>
      </c>
      <c r="L1479" t="s">
        <v>66</v>
      </c>
      <c r="M1479" t="s">
        <v>66</v>
      </c>
      <c r="N1479" s="2">
        <v>41284</v>
      </c>
      <c r="O1479" s="2">
        <v>42499</v>
      </c>
      <c r="P1479" t="s">
        <v>24</v>
      </c>
      <c r="Q1479" t="s">
        <v>410</v>
      </c>
      <c r="R1479" s="5" t="str">
        <f t="shared" si="70"/>
        <v>0.1</v>
      </c>
      <c r="S1479" s="6" t="str">
        <f t="shared" si="71"/>
        <v>0.</v>
      </c>
      <c r="T1479">
        <f>ROUND(INT(表1[[#This Row],[合同结束日期]]-表1[[#This Row],[合同起始日期]])/365,1)</f>
        <v>3.3</v>
      </c>
    </row>
    <row r="1480" spans="1:20">
      <c r="A1480" s="1">
        <v>42217</v>
      </c>
      <c r="B1480" t="s">
        <v>185</v>
      </c>
      <c r="C1480">
        <f t="shared" si="69"/>
        <v>0</v>
      </c>
      <c r="D1480" t="s">
        <v>216</v>
      </c>
      <c r="E1480" s="4">
        <v>2546683.1999999997</v>
      </c>
      <c r="F1480" s="4">
        <v>76909.832640000008</v>
      </c>
      <c r="G1480" s="3">
        <v>3.0200000000000008E-2</v>
      </c>
      <c r="H1480" s="7">
        <v>13263.974999999999</v>
      </c>
      <c r="I1480" s="4">
        <v>400.57204500000006</v>
      </c>
      <c r="J1480">
        <v>192</v>
      </c>
      <c r="K1480" t="s">
        <v>66</v>
      </c>
      <c r="L1480" t="s">
        <v>66</v>
      </c>
      <c r="M1480" t="s">
        <v>66</v>
      </c>
      <c r="N1480" s="2">
        <v>41279</v>
      </c>
      <c r="O1480" s="2">
        <v>42499</v>
      </c>
      <c r="P1480" t="s">
        <v>24</v>
      </c>
      <c r="Q1480" t="s">
        <v>195</v>
      </c>
      <c r="R1480" s="5" t="str">
        <f t="shared" si="70"/>
        <v>0.09</v>
      </c>
      <c r="S1480" s="6" t="str">
        <f t="shared" si="71"/>
        <v>0.</v>
      </c>
      <c r="T1480">
        <f>ROUND(INT(表1[[#This Row],[合同结束日期]]-表1[[#This Row],[合同起始日期]])/365,1)</f>
        <v>3.3</v>
      </c>
    </row>
    <row r="1481" spans="1:20">
      <c r="A1481" s="1">
        <v>42217</v>
      </c>
      <c r="B1481" t="s">
        <v>185</v>
      </c>
      <c r="C1481">
        <f t="shared" si="69"/>
        <v>0</v>
      </c>
      <c r="D1481" t="s">
        <v>269</v>
      </c>
      <c r="E1481" s="4">
        <v>1328537.7120000001</v>
      </c>
      <c r="F1481" s="4">
        <v>94459.03132319999</v>
      </c>
      <c r="G1481" s="3">
        <v>7.1099999999999983E-2</v>
      </c>
      <c r="H1481" s="7">
        <v>3525.8431847133756</v>
      </c>
      <c r="I1481" s="4">
        <v>250.68745043312097</v>
      </c>
      <c r="J1481">
        <v>376.8</v>
      </c>
      <c r="K1481" t="s">
        <v>60</v>
      </c>
      <c r="L1481" t="s">
        <v>61</v>
      </c>
      <c r="M1481" t="s">
        <v>234</v>
      </c>
      <c r="N1481" s="2">
        <v>41291</v>
      </c>
      <c r="O1481" s="2">
        <v>44407</v>
      </c>
      <c r="P1481" t="s">
        <v>39</v>
      </c>
      <c r="Q1481" t="s">
        <v>78</v>
      </c>
      <c r="R1481" s="5" t="str">
        <f t="shared" si="70"/>
        <v>0.07</v>
      </c>
      <c r="S1481" s="6" t="str">
        <f t="shared" si="71"/>
        <v/>
      </c>
      <c r="T1481">
        <f>ROUND(INT(表1[[#This Row],[合同结束日期]]-表1[[#This Row],[合同起始日期]])/365,1)</f>
        <v>8.5</v>
      </c>
    </row>
    <row r="1482" spans="1:20">
      <c r="A1482" s="1">
        <v>42217</v>
      </c>
      <c r="B1482" t="s">
        <v>185</v>
      </c>
      <c r="C1482">
        <f t="shared" si="69"/>
        <v>0</v>
      </c>
      <c r="D1482" t="s">
        <v>217</v>
      </c>
      <c r="E1482" s="4">
        <v>182024.4</v>
      </c>
      <c r="F1482" s="4">
        <v>32163.711480000002</v>
      </c>
      <c r="G1482" s="3">
        <v>0.17670000000000002</v>
      </c>
      <c r="H1482" s="7">
        <v>2263.9850746268658</v>
      </c>
      <c r="I1482" s="4">
        <v>400.04616268656724</v>
      </c>
      <c r="J1482">
        <v>80.399999999999991</v>
      </c>
      <c r="K1482" t="s">
        <v>76</v>
      </c>
      <c r="L1482" t="s">
        <v>75</v>
      </c>
      <c r="M1482" t="s">
        <v>75</v>
      </c>
      <c r="N1482" s="2">
        <v>41284</v>
      </c>
      <c r="O1482" s="2">
        <v>42499</v>
      </c>
      <c r="P1482" t="s">
        <v>14</v>
      </c>
      <c r="Q1482">
        <v>0</v>
      </c>
      <c r="R1482" s="5">
        <f t="shared" si="70"/>
        <v>0</v>
      </c>
      <c r="S1482" s="6" t="str">
        <f t="shared" si="71"/>
        <v/>
      </c>
      <c r="T1482">
        <f>ROUND(INT(表1[[#This Row],[合同结束日期]]-表1[[#This Row],[合同起始日期]])/365,1)</f>
        <v>3.3</v>
      </c>
    </row>
    <row r="1483" spans="1:20">
      <c r="A1483" s="1">
        <v>42217</v>
      </c>
      <c r="B1483" t="s">
        <v>185</v>
      </c>
      <c r="C1483">
        <f t="shared" si="69"/>
        <v>0</v>
      </c>
      <c r="D1483" t="s">
        <v>218</v>
      </c>
      <c r="E1483" s="4">
        <v>225393.12</v>
      </c>
      <c r="F1483" s="4">
        <v>30428.071200000002</v>
      </c>
      <c r="G1483" s="3">
        <v>0.13500000000000001</v>
      </c>
      <c r="H1483" s="7">
        <v>2889.6553846153847</v>
      </c>
      <c r="I1483" s="4">
        <v>390.10347692307693</v>
      </c>
      <c r="J1483">
        <v>78</v>
      </c>
      <c r="K1483" t="s">
        <v>76</v>
      </c>
      <c r="L1483" t="s">
        <v>75</v>
      </c>
      <c r="M1483" t="s">
        <v>75</v>
      </c>
      <c r="N1483" s="2">
        <v>41287</v>
      </c>
      <c r="O1483" s="2">
        <v>42499</v>
      </c>
      <c r="P1483" t="s">
        <v>14</v>
      </c>
      <c r="Q1483">
        <v>0</v>
      </c>
      <c r="R1483" s="5">
        <f t="shared" si="70"/>
        <v>0</v>
      </c>
      <c r="S1483" s="6" t="str">
        <f t="shared" si="71"/>
        <v/>
      </c>
      <c r="T1483">
        <f>ROUND(INT(表1[[#This Row],[合同结束日期]]-表1[[#This Row],[合同起始日期]])/365,1)</f>
        <v>3.3</v>
      </c>
    </row>
    <row r="1484" spans="1:20">
      <c r="A1484" s="1">
        <v>42217</v>
      </c>
      <c r="B1484" t="s">
        <v>185</v>
      </c>
      <c r="C1484">
        <f t="shared" si="69"/>
        <v>0</v>
      </c>
      <c r="D1484" t="s">
        <v>454</v>
      </c>
      <c r="E1484" s="4">
        <v>402578.64</v>
      </c>
      <c r="F1484" s="4">
        <v>51006.713687999996</v>
      </c>
      <c r="G1484" s="3">
        <v>0.12669999999999998</v>
      </c>
      <c r="H1484" s="7">
        <v>2995.3767857142857</v>
      </c>
      <c r="I1484" s="4">
        <v>379.51423874999995</v>
      </c>
      <c r="J1484">
        <v>134.4</v>
      </c>
      <c r="K1484" t="s">
        <v>11</v>
      </c>
      <c r="L1484" t="s">
        <v>13</v>
      </c>
      <c r="M1484" t="s">
        <v>13</v>
      </c>
      <c r="N1484" s="2">
        <v>42184</v>
      </c>
      <c r="O1484" s="2">
        <v>43279</v>
      </c>
      <c r="P1484" t="s">
        <v>24</v>
      </c>
      <c r="Q1484" t="s">
        <v>399</v>
      </c>
      <c r="R1484" s="5" t="str">
        <f t="shared" si="70"/>
        <v>0.11</v>
      </c>
      <c r="S1484" s="6" t="str">
        <f t="shared" si="71"/>
        <v>0.12</v>
      </c>
      <c r="T1484">
        <f>ROUND(INT(表1[[#This Row],[合同结束日期]]-表1[[#This Row],[合同起始日期]])/365,1)</f>
        <v>3</v>
      </c>
    </row>
    <row r="1485" spans="1:20">
      <c r="A1485" s="1">
        <v>42217</v>
      </c>
      <c r="B1485" t="s">
        <v>185</v>
      </c>
      <c r="C1485">
        <f t="shared" si="69"/>
        <v>0</v>
      </c>
      <c r="D1485" t="s">
        <v>220</v>
      </c>
      <c r="E1485" s="4">
        <v>562190.01599999995</v>
      </c>
      <c r="F1485" s="4">
        <v>53632.927526400003</v>
      </c>
      <c r="G1485" s="3">
        <v>9.5400000000000013E-2</v>
      </c>
      <c r="H1485" s="7">
        <v>3253.4144444444446</v>
      </c>
      <c r="I1485" s="4">
        <v>310.37573800000007</v>
      </c>
      <c r="J1485">
        <v>172.79999999999998</v>
      </c>
      <c r="K1485" t="s">
        <v>44</v>
      </c>
      <c r="L1485" t="s">
        <v>46</v>
      </c>
      <c r="M1485" t="s">
        <v>45</v>
      </c>
      <c r="N1485" s="2">
        <v>41333</v>
      </c>
      <c r="O1485" s="2">
        <v>44325</v>
      </c>
      <c r="P1485" t="s">
        <v>24</v>
      </c>
      <c r="Q1485" t="s">
        <v>42</v>
      </c>
      <c r="R1485" s="5" t="str">
        <f t="shared" si="70"/>
        <v>0.08</v>
      </c>
      <c r="S1485" s="6" t="str">
        <f t="shared" si="71"/>
        <v/>
      </c>
      <c r="T1485">
        <f>ROUND(INT(表1[[#This Row],[合同结束日期]]-表1[[#This Row],[合同起始日期]])/365,1)</f>
        <v>8.1999999999999993</v>
      </c>
    </row>
    <row r="1486" spans="1:20">
      <c r="A1486" s="1">
        <v>42217</v>
      </c>
      <c r="B1486" t="s">
        <v>185</v>
      </c>
      <c r="C1486">
        <f t="shared" si="69"/>
        <v>0</v>
      </c>
      <c r="D1486" t="s">
        <v>221</v>
      </c>
      <c r="E1486" s="4">
        <v>861870</v>
      </c>
      <c r="F1486" s="4">
        <v>110750.295</v>
      </c>
      <c r="G1486" s="3">
        <v>0.1285</v>
      </c>
      <c r="H1486" s="7">
        <v>5887.0901639344256</v>
      </c>
      <c r="I1486" s="4">
        <v>756.49108606557377</v>
      </c>
      <c r="J1486">
        <v>146.4</v>
      </c>
      <c r="K1486" t="s">
        <v>44</v>
      </c>
      <c r="L1486" t="s">
        <v>72</v>
      </c>
      <c r="M1486" t="s">
        <v>126</v>
      </c>
      <c r="N1486" s="2">
        <v>41333</v>
      </c>
      <c r="O1486" s="2">
        <v>42499</v>
      </c>
      <c r="P1486" t="s">
        <v>24</v>
      </c>
      <c r="Q1486" t="s">
        <v>65</v>
      </c>
      <c r="R1486" s="5" t="str">
        <f t="shared" si="70"/>
        <v>0.12</v>
      </c>
      <c r="S1486" s="6" t="str">
        <f t="shared" si="71"/>
        <v/>
      </c>
      <c r="T1486">
        <f>ROUND(INT(表1[[#This Row],[合同结束日期]]-表1[[#This Row],[合同起始日期]])/365,1)</f>
        <v>3.2</v>
      </c>
    </row>
    <row r="1487" spans="1:20">
      <c r="A1487" s="1">
        <v>42217</v>
      </c>
      <c r="B1487" t="s">
        <v>185</v>
      </c>
      <c r="C1487">
        <f t="shared" si="69"/>
        <v>0</v>
      </c>
      <c r="D1487" t="s">
        <v>222</v>
      </c>
      <c r="E1487" s="4">
        <v>512947.19999999995</v>
      </c>
      <c r="F1487" s="4">
        <v>61297.190400000007</v>
      </c>
      <c r="G1487" s="3">
        <v>0.11950000000000002</v>
      </c>
      <c r="H1487" s="7">
        <v>2559.6167664670656</v>
      </c>
      <c r="I1487" s="4">
        <v>305.87420359281441</v>
      </c>
      <c r="J1487">
        <v>200.4</v>
      </c>
      <c r="K1487" t="s">
        <v>44</v>
      </c>
      <c r="L1487" t="s">
        <v>72</v>
      </c>
      <c r="M1487" t="s">
        <v>126</v>
      </c>
      <c r="N1487" s="2">
        <v>41263</v>
      </c>
      <c r="O1487" s="2">
        <v>43229</v>
      </c>
      <c r="P1487" t="s">
        <v>24</v>
      </c>
      <c r="Q1487" t="s">
        <v>19</v>
      </c>
      <c r="R1487" s="5" t="str">
        <f t="shared" si="70"/>
        <v>0.1</v>
      </c>
      <c r="S1487" s="6" t="str">
        <f t="shared" si="71"/>
        <v/>
      </c>
      <c r="T1487">
        <f>ROUND(INT(表1[[#This Row],[合同结束日期]]-表1[[#This Row],[合同起始日期]])/365,1)</f>
        <v>5.4</v>
      </c>
    </row>
    <row r="1488" spans="1:20">
      <c r="A1488" s="1">
        <v>42217</v>
      </c>
      <c r="B1488" t="s">
        <v>185</v>
      </c>
      <c r="C1488">
        <f t="shared" si="69"/>
        <v>0</v>
      </c>
      <c r="D1488" t="s">
        <v>223</v>
      </c>
      <c r="E1488" s="4">
        <v>611471.76</v>
      </c>
      <c r="F1488" s="4">
        <v>61024.881647999995</v>
      </c>
      <c r="G1488" s="3">
        <v>9.9799999999999986E-2</v>
      </c>
      <c r="H1488" s="7">
        <v>2522.573267326733</v>
      </c>
      <c r="I1488" s="4">
        <v>251.75281207920793</v>
      </c>
      <c r="J1488">
        <v>242.39999999999998</v>
      </c>
      <c r="K1488" t="s">
        <v>44</v>
      </c>
      <c r="L1488" t="s">
        <v>72</v>
      </c>
      <c r="M1488" t="s">
        <v>126</v>
      </c>
      <c r="N1488" s="2">
        <v>41331</v>
      </c>
      <c r="O1488" s="2">
        <v>44325</v>
      </c>
      <c r="P1488" t="s">
        <v>24</v>
      </c>
      <c r="Q1488" t="s">
        <v>42</v>
      </c>
      <c r="R1488" s="5" t="str">
        <f t="shared" si="70"/>
        <v>0.08</v>
      </c>
      <c r="S1488" s="6" t="str">
        <f t="shared" si="71"/>
        <v/>
      </c>
      <c r="T1488">
        <f>ROUND(INT(表1[[#This Row],[合同结束日期]]-表1[[#This Row],[合同起始日期]])/365,1)</f>
        <v>8.1999999999999993</v>
      </c>
    </row>
    <row r="1489" spans="1:20">
      <c r="A1489" s="1">
        <v>42217</v>
      </c>
      <c r="B1489" t="s">
        <v>185</v>
      </c>
      <c r="C1489">
        <f t="shared" si="69"/>
        <v>0</v>
      </c>
      <c r="D1489" t="s">
        <v>232</v>
      </c>
      <c r="E1489" s="4">
        <v>407340</v>
      </c>
      <c r="F1489" s="4">
        <v>57498.772000000019</v>
      </c>
      <c r="G1489" s="3">
        <v>0.14115670447292192</v>
      </c>
      <c r="H1489" s="7">
        <v>1095.2826535880226</v>
      </c>
      <c r="I1489" s="4">
        <v>154.60648984684224</v>
      </c>
      <c r="J1489">
        <v>371.904</v>
      </c>
      <c r="K1489" t="s">
        <v>44</v>
      </c>
      <c r="L1489" t="s">
        <v>72</v>
      </c>
      <c r="M1489" t="s">
        <v>126</v>
      </c>
      <c r="N1489" s="2">
        <v>41337</v>
      </c>
      <c r="O1489" s="2">
        <v>46917</v>
      </c>
      <c r="P1489" t="s">
        <v>24</v>
      </c>
      <c r="Q1489">
        <v>0.08</v>
      </c>
      <c r="R1489" s="5">
        <f t="shared" si="70"/>
        <v>0.08</v>
      </c>
      <c r="S1489" s="6" t="str">
        <f t="shared" si="71"/>
        <v/>
      </c>
      <c r="T1489">
        <f>ROUND(INT(表1[[#This Row],[合同结束日期]]-表1[[#This Row],[合同起始日期]])/365,1)</f>
        <v>15.3</v>
      </c>
    </row>
    <row r="1490" spans="1:20">
      <c r="A1490" s="1">
        <v>42217</v>
      </c>
      <c r="B1490" t="s">
        <v>185</v>
      </c>
      <c r="C1490">
        <f t="shared" si="69"/>
        <v>0</v>
      </c>
      <c r="D1490" t="s">
        <v>274</v>
      </c>
      <c r="E1490" s="4">
        <v>265070.39999999997</v>
      </c>
      <c r="F1490" s="4">
        <v>31596.391680000001</v>
      </c>
      <c r="G1490" s="3">
        <v>0.11920000000000001</v>
      </c>
      <c r="H1490" s="7">
        <v>2349.9148936170209</v>
      </c>
      <c r="I1490" s="4">
        <v>280.10985531914895</v>
      </c>
      <c r="J1490">
        <v>112.8</v>
      </c>
      <c r="K1490" t="s">
        <v>66</v>
      </c>
      <c r="L1490" t="s">
        <v>66</v>
      </c>
      <c r="M1490" t="s">
        <v>66</v>
      </c>
      <c r="N1490" s="2">
        <v>41520</v>
      </c>
      <c r="O1490" s="2">
        <v>42294</v>
      </c>
      <c r="P1490" t="s">
        <v>24</v>
      </c>
      <c r="Q1490" t="s">
        <v>195</v>
      </c>
      <c r="R1490" s="5" t="str">
        <f t="shared" si="70"/>
        <v>0.09</v>
      </c>
      <c r="S1490" s="6" t="str">
        <f t="shared" si="71"/>
        <v>0.</v>
      </c>
      <c r="T1490">
        <f>ROUND(INT(表1[[#This Row],[合同结束日期]]-表1[[#This Row],[合同起始日期]])/365,1)</f>
        <v>2.1</v>
      </c>
    </row>
    <row r="1491" spans="1:20">
      <c r="A1491" s="1">
        <v>42217</v>
      </c>
      <c r="B1491" t="s">
        <v>185</v>
      </c>
      <c r="C1491">
        <f t="shared" si="69"/>
        <v>0</v>
      </c>
      <c r="D1491" t="s">
        <v>254</v>
      </c>
      <c r="E1491" s="4">
        <v>343907.72399999999</v>
      </c>
      <c r="F1491" s="4">
        <v>43504.327086000005</v>
      </c>
      <c r="G1491" s="3">
        <v>0.12650000000000003</v>
      </c>
      <c r="H1491" s="7">
        <v>3035.9085805084746</v>
      </c>
      <c r="I1491" s="4">
        <v>384.04243543432204</v>
      </c>
      <c r="J1491">
        <v>113.28</v>
      </c>
      <c r="K1491" t="s">
        <v>44</v>
      </c>
      <c r="L1491" t="s">
        <v>46</v>
      </c>
      <c r="M1491" t="s">
        <v>45</v>
      </c>
      <c r="N1491" s="2">
        <v>41443</v>
      </c>
      <c r="O1491" s="2">
        <v>43298</v>
      </c>
      <c r="P1491" t="s">
        <v>24</v>
      </c>
      <c r="Q1491" t="s">
        <v>48</v>
      </c>
      <c r="R1491" s="5" t="str">
        <f t="shared" si="70"/>
        <v>0.11</v>
      </c>
      <c r="S1491" s="6" t="str">
        <f t="shared" si="71"/>
        <v/>
      </c>
      <c r="T1491">
        <f>ROUND(INT(表1[[#This Row],[合同结束日期]]-表1[[#This Row],[合同起始日期]])/365,1)</f>
        <v>5.0999999999999996</v>
      </c>
    </row>
    <row r="1492" spans="1:20">
      <c r="A1492" s="1">
        <v>42217</v>
      </c>
      <c r="B1492" t="s">
        <v>185</v>
      </c>
      <c r="C1492">
        <f t="shared" si="69"/>
        <v>0</v>
      </c>
      <c r="D1492" t="s">
        <v>283</v>
      </c>
      <c r="E1492" s="4">
        <v>70479.599999999991</v>
      </c>
      <c r="F1492" s="4">
        <v>9190.5398400000013</v>
      </c>
      <c r="G1492" s="3">
        <v>0.13040000000000004</v>
      </c>
      <c r="H1492" s="7">
        <v>2447.2083333333335</v>
      </c>
      <c r="I1492" s="4">
        <v>319.11596666666674</v>
      </c>
      <c r="J1492">
        <v>28.799999999999997</v>
      </c>
      <c r="K1492" t="s">
        <v>44</v>
      </c>
      <c r="L1492" t="s">
        <v>46</v>
      </c>
      <c r="M1492" t="s">
        <v>45</v>
      </c>
      <c r="N1492" s="2">
        <v>41545</v>
      </c>
      <c r="O1492" s="2">
        <v>42274</v>
      </c>
      <c r="P1492" t="s">
        <v>24</v>
      </c>
      <c r="Q1492" t="s">
        <v>48</v>
      </c>
      <c r="R1492" s="5" t="str">
        <f t="shared" si="70"/>
        <v>0.11</v>
      </c>
      <c r="S1492" s="6" t="str">
        <f t="shared" si="71"/>
        <v/>
      </c>
      <c r="T1492">
        <f>ROUND(INT(表1[[#This Row],[合同结束日期]]-表1[[#This Row],[合同起始日期]])/365,1)</f>
        <v>2</v>
      </c>
    </row>
    <row r="1493" spans="1:20">
      <c r="A1493" s="1">
        <v>42217</v>
      </c>
      <c r="B1493" t="s">
        <v>185</v>
      </c>
      <c r="C1493">
        <f t="shared" si="69"/>
        <v>0</v>
      </c>
      <c r="D1493" t="s">
        <v>294</v>
      </c>
      <c r="E1493" s="4">
        <v>52227.731999999996</v>
      </c>
      <c r="F1493" s="4">
        <v>14999.8046304</v>
      </c>
      <c r="G1493" s="3">
        <v>0.28720000000000001</v>
      </c>
      <c r="H1493" s="7">
        <v>1088.0777499999999</v>
      </c>
      <c r="I1493" s="4">
        <v>312.4959298</v>
      </c>
      <c r="J1493">
        <v>48</v>
      </c>
      <c r="K1493" t="s">
        <v>44</v>
      </c>
      <c r="L1493" t="s">
        <v>46</v>
      </c>
      <c r="M1493" t="s">
        <v>45</v>
      </c>
      <c r="N1493" s="2">
        <v>41549</v>
      </c>
      <c r="O1493" s="2">
        <v>42278</v>
      </c>
      <c r="P1493" t="s">
        <v>14</v>
      </c>
      <c r="Q1493" t="s">
        <v>37</v>
      </c>
      <c r="R1493" s="5" t="str">
        <f t="shared" si="70"/>
        <v>0.</v>
      </c>
      <c r="S1493" s="6" t="str">
        <f t="shared" si="71"/>
        <v/>
      </c>
      <c r="T1493">
        <f>ROUND(INT(表1[[#This Row],[合同结束日期]]-表1[[#This Row],[合同起始日期]])/365,1)</f>
        <v>2</v>
      </c>
    </row>
    <row r="1494" spans="1:20">
      <c r="A1494" s="1">
        <v>42217</v>
      </c>
      <c r="B1494" t="s">
        <v>185</v>
      </c>
      <c r="C1494">
        <f t="shared" si="69"/>
        <v>0</v>
      </c>
      <c r="D1494" t="s">
        <v>255</v>
      </c>
      <c r="E1494" s="4">
        <v>83224.800000000003</v>
      </c>
      <c r="F1494" s="4">
        <v>14522.727599999998</v>
      </c>
      <c r="G1494" s="3">
        <v>0.17449999999999996</v>
      </c>
      <c r="H1494" s="7">
        <v>2039.8235294117649</v>
      </c>
      <c r="I1494" s="4">
        <v>355.94920588235294</v>
      </c>
      <c r="J1494">
        <v>40.799999999999997</v>
      </c>
      <c r="K1494" t="s">
        <v>44</v>
      </c>
      <c r="L1494" t="s">
        <v>46</v>
      </c>
      <c r="M1494" t="s">
        <v>187</v>
      </c>
      <c r="N1494" s="2">
        <v>41456</v>
      </c>
      <c r="O1494" s="2">
        <v>42556</v>
      </c>
      <c r="P1494" t="s">
        <v>24</v>
      </c>
      <c r="Q1494" t="s">
        <v>25</v>
      </c>
      <c r="R1494" s="5" t="str">
        <f t="shared" si="70"/>
        <v>0.15</v>
      </c>
      <c r="S1494" s="6" t="str">
        <f t="shared" si="71"/>
        <v/>
      </c>
      <c r="T1494">
        <f>ROUND(INT(表1[[#This Row],[合同结束日期]]-表1[[#This Row],[合同起始日期]])/365,1)</f>
        <v>3</v>
      </c>
    </row>
    <row r="1495" spans="1:20">
      <c r="A1495" s="1">
        <v>42217</v>
      </c>
      <c r="B1495" t="s">
        <v>185</v>
      </c>
      <c r="C1495">
        <f t="shared" si="69"/>
        <v>0</v>
      </c>
      <c r="D1495" t="s">
        <v>382</v>
      </c>
      <c r="E1495" s="4">
        <v>40501.799999999996</v>
      </c>
      <c r="F1495" s="4">
        <v>7201.2200400000002</v>
      </c>
      <c r="G1495" s="3">
        <v>0.17780000000000001</v>
      </c>
      <c r="H1495" s="7">
        <v>2812.625</v>
      </c>
      <c r="I1495" s="4">
        <v>500.08472500000005</v>
      </c>
      <c r="J1495">
        <v>14.399999999999999</v>
      </c>
      <c r="K1495" t="s">
        <v>60</v>
      </c>
      <c r="L1495" t="s">
        <v>107</v>
      </c>
      <c r="M1495" t="s">
        <v>212</v>
      </c>
      <c r="N1495" s="2">
        <v>42113</v>
      </c>
      <c r="O1495" s="2">
        <v>42478</v>
      </c>
      <c r="P1495" t="s">
        <v>24</v>
      </c>
      <c r="Q1495" t="s">
        <v>28</v>
      </c>
      <c r="R1495" s="5" t="str">
        <f t="shared" si="70"/>
        <v>0.13</v>
      </c>
      <c r="S1495" s="6" t="str">
        <f t="shared" si="71"/>
        <v/>
      </c>
      <c r="T1495">
        <f>ROUND(INT(表1[[#This Row],[合同结束日期]]-表1[[#This Row],[合同起始日期]])/365,1)</f>
        <v>1</v>
      </c>
    </row>
    <row r="1496" spans="1:20">
      <c r="A1496" s="1">
        <v>42217</v>
      </c>
      <c r="B1496" t="s">
        <v>185</v>
      </c>
      <c r="C1496">
        <f t="shared" si="69"/>
        <v>0</v>
      </c>
      <c r="D1496" t="s">
        <v>273</v>
      </c>
      <c r="E1496" s="4">
        <v>222790.8</v>
      </c>
      <c r="F1496" s="4">
        <v>21142.846919999996</v>
      </c>
      <c r="G1496" s="3">
        <v>9.4899999999999984E-2</v>
      </c>
      <c r="H1496" s="7">
        <v>2652.2714285714283</v>
      </c>
      <c r="I1496" s="4">
        <v>251.70055857142853</v>
      </c>
      <c r="J1496">
        <v>84</v>
      </c>
      <c r="K1496" t="s">
        <v>44</v>
      </c>
      <c r="L1496" t="s">
        <v>46</v>
      </c>
      <c r="M1496" t="s">
        <v>187</v>
      </c>
      <c r="N1496" s="2">
        <v>41502</v>
      </c>
      <c r="O1496" s="2">
        <v>42597</v>
      </c>
      <c r="P1496" t="s">
        <v>18</v>
      </c>
      <c r="Q1496" t="s">
        <v>378</v>
      </c>
      <c r="R1496" s="5" t="str">
        <f t="shared" si="70"/>
        <v>0.09</v>
      </c>
      <c r="S1496" s="6" t="str">
        <f t="shared" si="71"/>
        <v>0.1</v>
      </c>
      <c r="T1496">
        <f>ROUND(INT(表1[[#This Row],[合同结束日期]]-表1[[#This Row],[合同起始日期]])/365,1)</f>
        <v>3</v>
      </c>
    </row>
    <row r="1497" spans="1:20">
      <c r="A1497" s="1">
        <v>42217</v>
      </c>
      <c r="B1497" t="s">
        <v>185</v>
      </c>
      <c r="C1497">
        <f t="shared" si="69"/>
        <v>0</v>
      </c>
      <c r="D1497" t="s">
        <v>355</v>
      </c>
      <c r="E1497" s="4">
        <v>30530.399999999998</v>
      </c>
      <c r="F1497" s="4">
        <v>2091.3323999999998</v>
      </c>
      <c r="G1497" s="3">
        <v>6.8499999999999991E-2</v>
      </c>
      <c r="H1497" s="7">
        <v>978.53846153846155</v>
      </c>
      <c r="I1497" s="4">
        <v>67.029884615384603</v>
      </c>
      <c r="J1497">
        <v>31.2</v>
      </c>
      <c r="K1497" t="s">
        <v>76</v>
      </c>
      <c r="L1497" t="s">
        <v>276</v>
      </c>
      <c r="M1497" t="s">
        <v>276</v>
      </c>
      <c r="N1497" s="2">
        <v>41858</v>
      </c>
      <c r="O1497" s="2">
        <v>42222</v>
      </c>
      <c r="P1497" t="s">
        <v>24</v>
      </c>
      <c r="Q1497" t="s">
        <v>28</v>
      </c>
      <c r="R1497" s="5" t="str">
        <f t="shared" si="70"/>
        <v>0.13</v>
      </c>
      <c r="S1497" s="6" t="str">
        <f t="shared" si="71"/>
        <v/>
      </c>
      <c r="T1497">
        <f>ROUND(INT(表1[[#This Row],[合同结束日期]]-表1[[#This Row],[合同起始日期]])/365,1)</f>
        <v>1</v>
      </c>
    </row>
    <row r="1498" spans="1:20">
      <c r="A1498" s="1">
        <v>42217</v>
      </c>
      <c r="B1498" t="s">
        <v>185</v>
      </c>
      <c r="C1498">
        <f t="shared" si="69"/>
        <v>0</v>
      </c>
      <c r="D1498" t="s">
        <v>369</v>
      </c>
      <c r="E1498" s="4">
        <v>50400</v>
      </c>
      <c r="F1498" s="4">
        <v>8159.7600000000011</v>
      </c>
      <c r="G1498" s="3">
        <v>0.16190000000000002</v>
      </c>
      <c r="H1498" s="7">
        <v>3500.0000000000005</v>
      </c>
      <c r="I1498" s="4">
        <v>566.65000000000009</v>
      </c>
      <c r="J1498">
        <v>14.399999999999999</v>
      </c>
      <c r="K1498" t="s">
        <v>76</v>
      </c>
      <c r="L1498" t="s">
        <v>276</v>
      </c>
      <c r="M1498" t="s">
        <v>276</v>
      </c>
      <c r="N1498" s="2">
        <v>42030</v>
      </c>
      <c r="O1498" s="2">
        <v>42394</v>
      </c>
      <c r="P1498" t="s">
        <v>24</v>
      </c>
      <c r="Q1498" t="s">
        <v>25</v>
      </c>
      <c r="R1498" s="5" t="str">
        <f t="shared" si="70"/>
        <v>0.15</v>
      </c>
      <c r="S1498" s="6" t="str">
        <f t="shared" si="71"/>
        <v/>
      </c>
      <c r="T1498">
        <f>ROUND(INT(表1[[#This Row],[合同结束日期]]-表1[[#This Row],[合同起始日期]])/365,1)</f>
        <v>1</v>
      </c>
    </row>
    <row r="1499" spans="1:20">
      <c r="A1499" s="1">
        <v>42217</v>
      </c>
      <c r="B1499" t="s">
        <v>185</v>
      </c>
      <c r="C1499">
        <f t="shared" si="69"/>
        <v>0</v>
      </c>
      <c r="D1499" t="s">
        <v>349</v>
      </c>
      <c r="E1499" s="4">
        <v>43728</v>
      </c>
      <c r="F1499" s="4">
        <v>7202.0015999999996</v>
      </c>
      <c r="G1499" s="3">
        <v>0.16469999999999999</v>
      </c>
      <c r="H1499" s="7">
        <v>3036.666666666667</v>
      </c>
      <c r="I1499" s="4">
        <v>500.13900000000001</v>
      </c>
      <c r="J1499">
        <v>14.399999999999999</v>
      </c>
      <c r="K1499" t="s">
        <v>76</v>
      </c>
      <c r="L1499" t="s">
        <v>276</v>
      </c>
      <c r="M1499" t="s">
        <v>276</v>
      </c>
      <c r="N1499" s="2">
        <v>41907</v>
      </c>
      <c r="O1499" s="2">
        <v>42271</v>
      </c>
      <c r="P1499" t="s">
        <v>24</v>
      </c>
      <c r="Q1499" t="s">
        <v>25</v>
      </c>
      <c r="R1499" s="5" t="str">
        <f t="shared" si="70"/>
        <v>0.15</v>
      </c>
      <c r="S1499" s="6" t="str">
        <f t="shared" si="71"/>
        <v/>
      </c>
      <c r="T1499">
        <f>ROUND(INT(表1[[#This Row],[合同结束日期]]-表1[[#This Row],[合同起始日期]])/365,1)</f>
        <v>1</v>
      </c>
    </row>
    <row r="1500" spans="1:20">
      <c r="A1500" s="1">
        <v>42217</v>
      </c>
      <c r="B1500" t="s">
        <v>185</v>
      </c>
      <c r="C1500">
        <f t="shared" si="69"/>
        <v>0</v>
      </c>
      <c r="D1500" t="s">
        <v>284</v>
      </c>
      <c r="E1500" s="4">
        <v>35985.599999999999</v>
      </c>
      <c r="F1500" s="4">
        <v>6175.12896</v>
      </c>
      <c r="G1500" s="3">
        <v>0.1716</v>
      </c>
      <c r="H1500" s="7">
        <v>1999.1999999999998</v>
      </c>
      <c r="I1500" s="4">
        <v>343.06272000000001</v>
      </c>
      <c r="J1500">
        <v>18</v>
      </c>
      <c r="K1500" t="s">
        <v>76</v>
      </c>
      <c r="L1500" t="s">
        <v>276</v>
      </c>
      <c r="M1500" t="s">
        <v>276</v>
      </c>
      <c r="N1500" s="2">
        <v>41516</v>
      </c>
      <c r="O1500" s="2">
        <v>42245</v>
      </c>
      <c r="P1500" t="s">
        <v>24</v>
      </c>
      <c r="Q1500">
        <v>0</v>
      </c>
      <c r="R1500" s="5">
        <f t="shared" si="70"/>
        <v>0</v>
      </c>
      <c r="S1500" s="6" t="str">
        <f t="shared" si="71"/>
        <v/>
      </c>
      <c r="T1500">
        <f>ROUND(INT(表1[[#This Row],[合同结束日期]]-表1[[#This Row],[合同起始日期]])/365,1)</f>
        <v>2</v>
      </c>
    </row>
    <row r="1501" spans="1:20">
      <c r="A1501" s="1">
        <v>42217</v>
      </c>
      <c r="B1501" t="s">
        <v>185</v>
      </c>
      <c r="C1501">
        <f t="shared" si="69"/>
        <v>0</v>
      </c>
      <c r="D1501" t="s">
        <v>365</v>
      </c>
      <c r="E1501" s="4">
        <v>84926.52</v>
      </c>
      <c r="F1501" s="4">
        <v>14191.221492000001</v>
      </c>
      <c r="G1501" s="3">
        <v>0.1671</v>
      </c>
      <c r="H1501" s="7">
        <v>5897.6750000000011</v>
      </c>
      <c r="I1501" s="4">
        <v>985.50149250000015</v>
      </c>
      <c r="J1501">
        <v>14.399999999999999</v>
      </c>
      <c r="K1501" t="s">
        <v>11</v>
      </c>
      <c r="L1501" t="s">
        <v>12</v>
      </c>
      <c r="M1501" t="s">
        <v>53</v>
      </c>
      <c r="N1501" s="2">
        <v>41996</v>
      </c>
      <c r="O1501" s="2">
        <v>42360</v>
      </c>
      <c r="P1501" t="s">
        <v>24</v>
      </c>
      <c r="Q1501" t="s">
        <v>59</v>
      </c>
      <c r="R1501" s="5" t="str">
        <f t="shared" si="70"/>
        <v>0.16</v>
      </c>
      <c r="S1501" s="6" t="str">
        <f t="shared" si="71"/>
        <v/>
      </c>
      <c r="T1501">
        <f>ROUND(INT(表1[[#This Row],[合同结束日期]]-表1[[#This Row],[合同起始日期]])/365,1)</f>
        <v>1</v>
      </c>
    </row>
    <row r="1502" spans="1:20">
      <c r="A1502" s="1">
        <v>42217</v>
      </c>
      <c r="B1502" t="s">
        <v>185</v>
      </c>
      <c r="C1502">
        <f t="shared" si="69"/>
        <v>0</v>
      </c>
      <c r="D1502" t="s">
        <v>350</v>
      </c>
      <c r="E1502" s="4">
        <v>39937.199999999997</v>
      </c>
      <c r="F1502" s="4">
        <v>7200.6771600000011</v>
      </c>
      <c r="G1502" s="3">
        <v>0.18030000000000004</v>
      </c>
      <c r="H1502" s="7">
        <v>2773.4166666666665</v>
      </c>
      <c r="I1502" s="4">
        <v>500.04702500000013</v>
      </c>
      <c r="J1502">
        <v>14.399999999999999</v>
      </c>
      <c r="K1502" t="s">
        <v>76</v>
      </c>
      <c r="L1502" t="s">
        <v>276</v>
      </c>
      <c r="M1502" t="s">
        <v>276</v>
      </c>
      <c r="N1502" s="2">
        <v>41888</v>
      </c>
      <c r="O1502" s="2">
        <v>42252</v>
      </c>
      <c r="P1502" t="s">
        <v>24</v>
      </c>
      <c r="Q1502" t="s">
        <v>25</v>
      </c>
      <c r="R1502" s="5" t="str">
        <f t="shared" si="70"/>
        <v>0.15</v>
      </c>
      <c r="S1502" s="6" t="str">
        <f t="shared" si="71"/>
        <v/>
      </c>
      <c r="T1502">
        <f>ROUND(INT(表1[[#This Row],[合同结束日期]]-表1[[#This Row],[合同起始日期]])/365,1)</f>
        <v>1</v>
      </c>
    </row>
    <row r="1503" spans="1:20">
      <c r="A1503" s="1">
        <v>42217</v>
      </c>
      <c r="B1503" t="s">
        <v>185</v>
      </c>
      <c r="C1503">
        <f t="shared" si="69"/>
        <v>0</v>
      </c>
      <c r="D1503" t="s">
        <v>456</v>
      </c>
      <c r="E1503" s="4">
        <v>51828</v>
      </c>
      <c r="F1503" s="4">
        <v>9598.5455999999995</v>
      </c>
      <c r="G1503" s="3">
        <v>0.1852</v>
      </c>
      <c r="H1503" s="7">
        <v>2879.3333333333335</v>
      </c>
      <c r="I1503" s="4">
        <v>533.2525333333333</v>
      </c>
      <c r="J1503">
        <v>18</v>
      </c>
      <c r="K1503" t="s">
        <v>76</v>
      </c>
      <c r="L1503" t="s">
        <v>276</v>
      </c>
      <c r="M1503" t="s">
        <v>276</v>
      </c>
      <c r="N1503" s="2">
        <v>42181</v>
      </c>
      <c r="O1503" s="2">
        <v>42546</v>
      </c>
      <c r="P1503" t="s">
        <v>24</v>
      </c>
      <c r="Q1503" t="s">
        <v>59</v>
      </c>
      <c r="R1503" s="5" t="str">
        <f t="shared" si="70"/>
        <v>0.16</v>
      </c>
      <c r="S1503" s="6" t="str">
        <f t="shared" si="71"/>
        <v/>
      </c>
      <c r="T1503">
        <f>ROUND(INT(表1[[#This Row],[合同结束日期]]-表1[[#This Row],[合同起始日期]])/365,1)</f>
        <v>1</v>
      </c>
    </row>
    <row r="1504" spans="1:20">
      <c r="A1504" s="1">
        <v>42217</v>
      </c>
      <c r="B1504" t="s">
        <v>185</v>
      </c>
      <c r="C1504">
        <f t="shared" si="69"/>
        <v>0</v>
      </c>
      <c r="D1504" t="s">
        <v>457</v>
      </c>
      <c r="E1504" s="4">
        <v>163055.28</v>
      </c>
      <c r="F1504" s="4">
        <v>20169.938136000001</v>
      </c>
      <c r="G1504" s="3">
        <v>0.1237</v>
      </c>
      <c r="H1504" s="7">
        <v>11323.283333333335</v>
      </c>
      <c r="I1504" s="4">
        <v>1400.6901483333336</v>
      </c>
      <c r="J1504">
        <v>14.399999999999999</v>
      </c>
      <c r="K1504" t="s">
        <v>44</v>
      </c>
      <c r="L1504" t="s">
        <v>46</v>
      </c>
      <c r="M1504" t="s">
        <v>187</v>
      </c>
      <c r="N1504" s="2">
        <v>42205</v>
      </c>
      <c r="O1504" s="2">
        <v>42570</v>
      </c>
      <c r="P1504" t="s">
        <v>24</v>
      </c>
      <c r="Q1504" t="s">
        <v>65</v>
      </c>
      <c r="R1504" s="5" t="str">
        <f t="shared" si="70"/>
        <v>0.12</v>
      </c>
      <c r="S1504" s="6" t="str">
        <f t="shared" si="71"/>
        <v/>
      </c>
      <c r="T1504">
        <f>ROUND(INT(表1[[#This Row],[合同结束日期]]-表1[[#This Row],[合同起始日期]])/365,1)</f>
        <v>1</v>
      </c>
    </row>
    <row r="1505" spans="1:20">
      <c r="A1505" s="1">
        <v>42217</v>
      </c>
      <c r="B1505" t="s">
        <v>185</v>
      </c>
      <c r="C1505">
        <f t="shared" si="69"/>
        <v>0</v>
      </c>
      <c r="D1505" t="s">
        <v>314</v>
      </c>
      <c r="E1505" s="4">
        <v>41751.839999999997</v>
      </c>
      <c r="F1505" s="4">
        <v>7198.0172160000011</v>
      </c>
      <c r="G1505" s="3">
        <v>0.17240000000000005</v>
      </c>
      <c r="H1505" s="7">
        <v>2319.5466666666666</v>
      </c>
      <c r="I1505" s="4">
        <v>399.88984533333337</v>
      </c>
      <c r="J1505">
        <v>18</v>
      </c>
      <c r="K1505" t="s">
        <v>76</v>
      </c>
      <c r="L1505" t="s">
        <v>276</v>
      </c>
      <c r="M1505" t="s">
        <v>276</v>
      </c>
      <c r="N1505" s="2">
        <v>41727</v>
      </c>
      <c r="O1505" s="2">
        <v>42457</v>
      </c>
      <c r="P1505" t="s">
        <v>24</v>
      </c>
      <c r="Q1505" t="s">
        <v>19</v>
      </c>
      <c r="R1505" s="5" t="str">
        <f t="shared" si="70"/>
        <v>0.1</v>
      </c>
      <c r="S1505" s="6" t="str">
        <f t="shared" si="71"/>
        <v/>
      </c>
      <c r="T1505">
        <f>ROUND(INT(表1[[#This Row],[合同结束日期]]-表1[[#This Row],[合同起始日期]])/365,1)</f>
        <v>2</v>
      </c>
    </row>
    <row r="1506" spans="1:20">
      <c r="A1506" s="1">
        <v>42217</v>
      </c>
      <c r="B1506" t="s">
        <v>185</v>
      </c>
      <c r="C1506">
        <f t="shared" si="69"/>
        <v>0</v>
      </c>
      <c r="D1506" t="s">
        <v>343</v>
      </c>
      <c r="E1506" s="4">
        <v>32086.799999999999</v>
      </c>
      <c r="F1506" s="4">
        <v>4835.4807600000004</v>
      </c>
      <c r="G1506" s="3">
        <v>0.15070000000000003</v>
      </c>
      <c r="H1506" s="7">
        <v>3342.375</v>
      </c>
      <c r="I1506" s="4">
        <v>503.69591250000008</v>
      </c>
      <c r="J1506">
        <v>9.6</v>
      </c>
      <c r="K1506" t="s">
        <v>76</v>
      </c>
      <c r="L1506" t="s">
        <v>276</v>
      </c>
      <c r="M1506" t="s">
        <v>276</v>
      </c>
      <c r="N1506" s="2">
        <v>41876</v>
      </c>
      <c r="O1506" s="2">
        <v>42240</v>
      </c>
      <c r="P1506" t="s">
        <v>24</v>
      </c>
      <c r="Q1506" t="s">
        <v>59</v>
      </c>
      <c r="R1506" s="5" t="str">
        <f t="shared" si="70"/>
        <v>0.16</v>
      </c>
      <c r="S1506" s="6" t="str">
        <f t="shared" si="71"/>
        <v/>
      </c>
      <c r="T1506">
        <f>ROUND(INT(表1[[#This Row],[合同结束日期]]-表1[[#This Row],[合同起始日期]])/365,1)</f>
        <v>1</v>
      </c>
    </row>
    <row r="1507" spans="1:20">
      <c r="A1507" s="1">
        <v>42217</v>
      </c>
      <c r="B1507" t="s">
        <v>185</v>
      </c>
      <c r="C1507">
        <f t="shared" si="69"/>
        <v>0</v>
      </c>
      <c r="D1507" t="s">
        <v>287</v>
      </c>
      <c r="E1507" s="4">
        <v>40048.799999999996</v>
      </c>
      <c r="F1507" s="4">
        <v>7008.54</v>
      </c>
      <c r="G1507" s="3">
        <v>0.17500000000000002</v>
      </c>
      <c r="H1507" s="7">
        <v>2224.9333333333329</v>
      </c>
      <c r="I1507" s="4">
        <v>389.36333333333334</v>
      </c>
      <c r="J1507">
        <v>18</v>
      </c>
      <c r="K1507" t="s">
        <v>11</v>
      </c>
      <c r="L1507" t="s">
        <v>12</v>
      </c>
      <c r="M1507" t="s">
        <v>288</v>
      </c>
      <c r="N1507" s="2">
        <v>41522</v>
      </c>
      <c r="O1507" s="2">
        <v>42251</v>
      </c>
      <c r="P1507" t="s">
        <v>24</v>
      </c>
      <c r="Q1507" t="s">
        <v>59</v>
      </c>
      <c r="R1507" s="5" t="str">
        <f t="shared" si="70"/>
        <v>0.16</v>
      </c>
      <c r="S1507" s="6" t="str">
        <f t="shared" si="71"/>
        <v/>
      </c>
      <c r="T1507">
        <f>ROUND(INT(表1[[#This Row],[合同结束日期]]-表1[[#This Row],[合同起始日期]])/365,1)</f>
        <v>2</v>
      </c>
    </row>
    <row r="1508" spans="1:20">
      <c r="A1508" s="1">
        <v>42217</v>
      </c>
      <c r="B1508" t="s">
        <v>185</v>
      </c>
      <c r="C1508">
        <f t="shared" si="69"/>
        <v>0</v>
      </c>
      <c r="D1508" t="s">
        <v>344</v>
      </c>
      <c r="E1508" s="4">
        <v>44710.799999999996</v>
      </c>
      <c r="F1508" s="4">
        <v>7305.7447199999988</v>
      </c>
      <c r="G1508" s="3">
        <v>0.16339999999999999</v>
      </c>
      <c r="H1508" s="7">
        <v>4657.375</v>
      </c>
      <c r="I1508" s="4">
        <v>761.01507499999991</v>
      </c>
      <c r="J1508">
        <v>9.6</v>
      </c>
      <c r="K1508" t="s">
        <v>44</v>
      </c>
      <c r="L1508" t="s">
        <v>46</v>
      </c>
      <c r="M1508" t="s">
        <v>187</v>
      </c>
      <c r="N1508" s="2">
        <v>41864</v>
      </c>
      <c r="O1508" s="2">
        <v>42228</v>
      </c>
      <c r="P1508" t="s">
        <v>24</v>
      </c>
      <c r="Q1508" t="s">
        <v>25</v>
      </c>
      <c r="R1508" s="5" t="str">
        <f t="shared" si="70"/>
        <v>0.15</v>
      </c>
      <c r="S1508" s="6" t="str">
        <f t="shared" si="71"/>
        <v/>
      </c>
      <c r="T1508">
        <f>ROUND(INT(表1[[#This Row],[合同结束日期]]-表1[[#This Row],[合同起始日期]])/365,1)</f>
        <v>1</v>
      </c>
    </row>
    <row r="1509" spans="1:20">
      <c r="A1509" s="1">
        <v>42217</v>
      </c>
      <c r="B1509" t="s">
        <v>185</v>
      </c>
      <c r="C1509">
        <f t="shared" si="69"/>
        <v>0</v>
      </c>
      <c r="D1509" t="s">
        <v>458</v>
      </c>
      <c r="E1509" s="4">
        <v>28692</v>
      </c>
      <c r="F1509" s="4">
        <v>8401.0175999999992</v>
      </c>
      <c r="G1509" s="3">
        <v>0.29279999999999995</v>
      </c>
      <c r="H1509" s="7">
        <v>1594</v>
      </c>
      <c r="I1509" s="4">
        <v>466.72319999999996</v>
      </c>
      <c r="J1509">
        <v>18</v>
      </c>
      <c r="K1509" t="s">
        <v>76</v>
      </c>
      <c r="L1509" t="s">
        <v>276</v>
      </c>
      <c r="M1509" t="s">
        <v>276</v>
      </c>
      <c r="N1509" s="2">
        <v>42195</v>
      </c>
      <c r="O1509" s="2">
        <v>42560</v>
      </c>
      <c r="P1509" t="s">
        <v>24</v>
      </c>
      <c r="Q1509" t="s">
        <v>59</v>
      </c>
      <c r="R1509" s="5" t="str">
        <f t="shared" si="70"/>
        <v>0.16</v>
      </c>
      <c r="S1509" s="6" t="str">
        <f t="shared" si="71"/>
        <v/>
      </c>
      <c r="T1509">
        <f>ROUND(INT(表1[[#This Row],[合同结束日期]]-表1[[#This Row],[合同起始日期]])/365,1)</f>
        <v>1</v>
      </c>
    </row>
    <row r="1510" spans="1:20">
      <c r="A1510" s="1">
        <v>42248</v>
      </c>
      <c r="B1510" t="s">
        <v>185</v>
      </c>
      <c r="C1510">
        <f t="shared" si="69"/>
        <v>0</v>
      </c>
      <c r="D1510" t="s">
        <v>186</v>
      </c>
      <c r="E1510" s="4">
        <v>268941.36</v>
      </c>
      <c r="F1510" s="4">
        <v>44536.689216000006</v>
      </c>
      <c r="G1510" s="3">
        <v>0.16560000000000002</v>
      </c>
      <c r="H1510" s="7">
        <v>8964.7119999999995</v>
      </c>
      <c r="I1510" s="4">
        <v>1484.5563072000002</v>
      </c>
      <c r="J1510">
        <v>30</v>
      </c>
      <c r="K1510" t="s">
        <v>44</v>
      </c>
      <c r="L1510" t="s">
        <v>46</v>
      </c>
      <c r="M1510" t="s">
        <v>187</v>
      </c>
      <c r="N1510" s="2">
        <v>41327</v>
      </c>
      <c r="O1510" s="2">
        <v>42499</v>
      </c>
      <c r="P1510" t="s">
        <v>24</v>
      </c>
      <c r="Q1510" t="s">
        <v>59</v>
      </c>
      <c r="R1510" s="5" t="str">
        <f t="shared" si="70"/>
        <v>0.16</v>
      </c>
      <c r="S1510" s="6" t="str">
        <f t="shared" si="71"/>
        <v/>
      </c>
      <c r="T1510">
        <f>ROUND(INT(表1[[#This Row],[合同结束日期]]-表1[[#This Row],[合同起始日期]])/365,1)</f>
        <v>3.2</v>
      </c>
    </row>
    <row r="1511" spans="1:20">
      <c r="A1511" s="1">
        <v>42248</v>
      </c>
      <c r="B1511" t="s">
        <v>185</v>
      </c>
      <c r="C1511">
        <f t="shared" si="69"/>
        <v>0</v>
      </c>
      <c r="D1511" t="s">
        <v>188</v>
      </c>
      <c r="E1511" s="4">
        <v>82736.279999999984</v>
      </c>
      <c r="F1511" s="4">
        <v>14073.441228000002</v>
      </c>
      <c r="G1511" s="3">
        <v>0.17010000000000006</v>
      </c>
      <c r="H1511" s="7">
        <v>1351.8999999999999</v>
      </c>
      <c r="I1511" s="4">
        <v>229.95819000000003</v>
      </c>
      <c r="J1511">
        <v>61.199999999999996</v>
      </c>
      <c r="K1511" t="s">
        <v>44</v>
      </c>
      <c r="L1511" t="s">
        <v>46</v>
      </c>
      <c r="M1511" t="s">
        <v>187</v>
      </c>
      <c r="N1511" s="2">
        <v>41337</v>
      </c>
      <c r="O1511" s="2">
        <v>42499</v>
      </c>
      <c r="P1511" t="s">
        <v>24</v>
      </c>
      <c r="Q1511" t="s">
        <v>28</v>
      </c>
      <c r="R1511" s="5" t="str">
        <f t="shared" si="70"/>
        <v>0.13</v>
      </c>
      <c r="S1511" s="6" t="str">
        <f t="shared" si="71"/>
        <v/>
      </c>
      <c r="T1511">
        <f>ROUND(INT(表1[[#This Row],[合同结束日期]]-表1[[#This Row],[合同起始日期]])/365,1)</f>
        <v>3.2</v>
      </c>
    </row>
    <row r="1512" spans="1:20">
      <c r="A1512" s="1">
        <v>42248</v>
      </c>
      <c r="B1512" t="s">
        <v>185</v>
      </c>
      <c r="C1512">
        <f t="shared" si="69"/>
        <v>0</v>
      </c>
      <c r="D1512" t="s">
        <v>189</v>
      </c>
      <c r="E1512" s="4">
        <v>124021.2</v>
      </c>
      <c r="F1512" s="4">
        <v>23328.387719999995</v>
      </c>
      <c r="G1512" s="3">
        <v>0.18809999999999996</v>
      </c>
      <c r="H1512" s="7">
        <v>1435.4305555555557</v>
      </c>
      <c r="I1512" s="4">
        <v>270.00448749999998</v>
      </c>
      <c r="J1512">
        <v>86.399999999999991</v>
      </c>
      <c r="K1512" t="s">
        <v>44</v>
      </c>
      <c r="L1512" t="s">
        <v>46</v>
      </c>
      <c r="M1512" t="s">
        <v>187</v>
      </c>
      <c r="N1512" s="2">
        <v>41298</v>
      </c>
      <c r="O1512" s="2">
        <v>42499</v>
      </c>
      <c r="P1512" t="s">
        <v>24</v>
      </c>
      <c r="Q1512" t="s">
        <v>83</v>
      </c>
      <c r="R1512" s="5" t="str">
        <f t="shared" si="70"/>
        <v>0.14</v>
      </c>
      <c r="S1512" s="6" t="str">
        <f t="shared" si="71"/>
        <v/>
      </c>
      <c r="T1512">
        <f>ROUND(INT(表1[[#This Row],[合同结束日期]]-表1[[#This Row],[合同起始日期]])/365,1)</f>
        <v>3.3</v>
      </c>
    </row>
    <row r="1513" spans="1:20">
      <c r="A1513" s="1">
        <v>42248</v>
      </c>
      <c r="B1513" t="s">
        <v>185</v>
      </c>
      <c r="C1513">
        <f t="shared" si="69"/>
        <v>0</v>
      </c>
      <c r="D1513" t="s">
        <v>190</v>
      </c>
      <c r="E1513" s="4">
        <v>70468.800000000003</v>
      </c>
      <c r="F1513" s="4">
        <v>30238.162080000002</v>
      </c>
      <c r="G1513" s="3">
        <v>0.42909999999999998</v>
      </c>
      <c r="H1513" s="7">
        <v>815.6111111111112</v>
      </c>
      <c r="I1513" s="4">
        <v>349.97872777777781</v>
      </c>
      <c r="J1513">
        <v>86.399999999999991</v>
      </c>
      <c r="K1513" t="s">
        <v>44</v>
      </c>
      <c r="L1513" t="s">
        <v>46</v>
      </c>
      <c r="M1513" t="s">
        <v>45</v>
      </c>
      <c r="N1513" s="2">
        <v>41282</v>
      </c>
      <c r="O1513" s="2">
        <v>43229</v>
      </c>
      <c r="P1513" t="s">
        <v>24</v>
      </c>
      <c r="Q1513" t="s">
        <v>56</v>
      </c>
      <c r="R1513" s="5" t="str">
        <f t="shared" si="70"/>
        <v>0.17</v>
      </c>
      <c r="S1513" s="6" t="str">
        <f t="shared" si="71"/>
        <v/>
      </c>
      <c r="T1513">
        <f>ROUND(INT(表1[[#This Row],[合同结束日期]]-表1[[#This Row],[合同起始日期]])/365,1)</f>
        <v>5.3</v>
      </c>
    </row>
    <row r="1514" spans="1:20">
      <c r="A1514" s="1">
        <v>42248</v>
      </c>
      <c r="B1514" t="s">
        <v>185</v>
      </c>
      <c r="C1514">
        <f t="shared" si="69"/>
        <v>0</v>
      </c>
      <c r="D1514" t="s">
        <v>449</v>
      </c>
      <c r="E1514" s="4">
        <v>244096.08</v>
      </c>
      <c r="F1514" s="4">
        <v>54921.617999999995</v>
      </c>
      <c r="G1514" s="3">
        <v>0.22499999999999998</v>
      </c>
      <c r="H1514" s="7">
        <v>1422.4713286713286</v>
      </c>
      <c r="I1514" s="4">
        <v>320.05604895104892</v>
      </c>
      <c r="J1514">
        <v>171.6</v>
      </c>
      <c r="K1514" t="s">
        <v>60</v>
      </c>
      <c r="L1514" t="s">
        <v>116</v>
      </c>
      <c r="M1514" t="s">
        <v>145</v>
      </c>
      <c r="N1514" s="2">
        <v>42183</v>
      </c>
      <c r="O1514" s="2">
        <v>43278</v>
      </c>
      <c r="P1514" t="s">
        <v>24</v>
      </c>
      <c r="Q1514" t="s">
        <v>65</v>
      </c>
      <c r="R1514" s="5" t="str">
        <f t="shared" si="70"/>
        <v>0.12</v>
      </c>
      <c r="S1514" s="6" t="str">
        <f t="shared" si="71"/>
        <v/>
      </c>
      <c r="T1514">
        <f>ROUND(INT(表1[[#This Row],[合同结束日期]]-表1[[#This Row],[合同起始日期]])/365,1)</f>
        <v>3</v>
      </c>
    </row>
    <row r="1515" spans="1:20">
      <c r="A1515" s="1">
        <v>42248</v>
      </c>
      <c r="B1515" t="s">
        <v>185</v>
      </c>
      <c r="C1515">
        <f t="shared" si="69"/>
        <v>0</v>
      </c>
      <c r="D1515" t="s">
        <v>219</v>
      </c>
      <c r="E1515" s="4">
        <v>238495.19999999998</v>
      </c>
      <c r="F1515" s="4">
        <v>52850.536319999992</v>
      </c>
      <c r="G1515" s="3">
        <v>0.22159999999999999</v>
      </c>
      <c r="H1515" s="7">
        <v>2310.9999999999995</v>
      </c>
      <c r="I1515" s="4">
        <v>512.11759999999992</v>
      </c>
      <c r="J1515">
        <v>103.2</v>
      </c>
      <c r="K1515" t="s">
        <v>60</v>
      </c>
      <c r="L1515" t="s">
        <v>61</v>
      </c>
      <c r="M1515" t="s">
        <v>58</v>
      </c>
      <c r="N1515" s="2">
        <v>42153</v>
      </c>
      <c r="O1515" s="2">
        <v>42883</v>
      </c>
      <c r="P1515" t="s">
        <v>24</v>
      </c>
      <c r="Q1515" t="s">
        <v>170</v>
      </c>
      <c r="R1515" s="5" t="str">
        <f t="shared" si="70"/>
        <v>0.2</v>
      </c>
      <c r="S1515" s="6" t="str">
        <f t="shared" si="71"/>
        <v/>
      </c>
      <c r="T1515">
        <f>ROUND(INT(表1[[#This Row],[合同结束日期]]-表1[[#This Row],[合同起始日期]])/365,1)</f>
        <v>2</v>
      </c>
    </row>
    <row r="1516" spans="1:20">
      <c r="A1516" s="1">
        <v>42248</v>
      </c>
      <c r="B1516" t="s">
        <v>185</v>
      </c>
      <c r="C1516">
        <f t="shared" si="69"/>
        <v>0</v>
      </c>
      <c r="D1516" t="s">
        <v>252</v>
      </c>
      <c r="E1516" s="4">
        <v>134651.63999999998</v>
      </c>
      <c r="F1516" s="4">
        <v>18622.321811999998</v>
      </c>
      <c r="G1516" s="3">
        <v>0.13830000000000001</v>
      </c>
      <c r="H1516" s="7">
        <v>1304.763953488372</v>
      </c>
      <c r="I1516" s="4">
        <v>180.44885476744184</v>
      </c>
      <c r="J1516">
        <v>103.2</v>
      </c>
      <c r="K1516" t="s">
        <v>44</v>
      </c>
      <c r="L1516" t="s">
        <v>46</v>
      </c>
      <c r="M1516" t="s">
        <v>45</v>
      </c>
      <c r="N1516" s="2">
        <v>42149</v>
      </c>
      <c r="O1516" s="2">
        <v>42914</v>
      </c>
      <c r="P1516" t="s">
        <v>24</v>
      </c>
      <c r="Q1516" t="s">
        <v>19</v>
      </c>
      <c r="R1516" s="5" t="str">
        <f t="shared" si="70"/>
        <v>0.1</v>
      </c>
      <c r="S1516" s="6" t="str">
        <f t="shared" si="71"/>
        <v/>
      </c>
      <c r="T1516">
        <f>ROUND(INT(表1[[#This Row],[合同结束日期]]-表1[[#This Row],[合同起始日期]])/365,1)</f>
        <v>2.1</v>
      </c>
    </row>
    <row r="1517" spans="1:20">
      <c r="A1517" s="1">
        <v>42248</v>
      </c>
      <c r="B1517" t="s">
        <v>185</v>
      </c>
      <c r="C1517">
        <f t="shared" ref="C1517:C1580" si="72">IF($B1517="负一层",-1,IF($B1517="负一夹层",0,IF($B1517="一层",1,IF($B1517="二层",2,IF($B1517="三层",3,IF($B1517="四层",4))))))</f>
        <v>0</v>
      </c>
      <c r="D1517" t="s">
        <v>281</v>
      </c>
      <c r="E1517" s="4">
        <v>113132.28000000001</v>
      </c>
      <c r="F1517" s="4">
        <v>35840.306303999998</v>
      </c>
      <c r="G1517" s="3">
        <v>0.31679999999999997</v>
      </c>
      <c r="H1517" s="7">
        <v>1024.7489130434785</v>
      </c>
      <c r="I1517" s="4">
        <v>324.6404556521739</v>
      </c>
      <c r="J1517">
        <v>110.39999999999999</v>
      </c>
      <c r="K1517" t="s">
        <v>60</v>
      </c>
      <c r="L1517" t="s">
        <v>116</v>
      </c>
      <c r="M1517" t="s">
        <v>145</v>
      </c>
      <c r="N1517" s="2">
        <v>42174</v>
      </c>
      <c r="O1517" s="2">
        <v>42615</v>
      </c>
      <c r="P1517" t="s">
        <v>24</v>
      </c>
      <c r="Q1517" t="s">
        <v>411</v>
      </c>
      <c r="R1517" s="5" t="str">
        <f t="shared" ref="R1517:R1580" si="73">IF(ISERROR(FIND(",",$Q1517)),$Q1517,LEFT($Q1517,FIND(",",$Q1517)-1))</f>
        <v>0.14</v>
      </c>
      <c r="S1517" s="6" t="str">
        <f t="shared" si="71"/>
        <v>0.15</v>
      </c>
      <c r="T1517">
        <f>ROUND(INT(表1[[#This Row],[合同结束日期]]-表1[[#This Row],[合同起始日期]])/365,1)</f>
        <v>1.2</v>
      </c>
    </row>
    <row r="1518" spans="1:20">
      <c r="A1518" s="1">
        <v>42248</v>
      </c>
      <c r="B1518" t="s">
        <v>185</v>
      </c>
      <c r="C1518">
        <f t="shared" si="72"/>
        <v>0</v>
      </c>
      <c r="D1518" t="s">
        <v>450</v>
      </c>
      <c r="E1518" s="4">
        <v>109010.4</v>
      </c>
      <c r="F1518" s="4">
        <v>34174.760399999999</v>
      </c>
      <c r="G1518" s="3">
        <v>0.3135</v>
      </c>
      <c r="H1518" s="7">
        <v>1020.6966292134831</v>
      </c>
      <c r="I1518" s="4">
        <v>319.98839325842698</v>
      </c>
      <c r="J1518">
        <v>106.8</v>
      </c>
      <c r="K1518" t="s">
        <v>60</v>
      </c>
      <c r="L1518" t="s">
        <v>61</v>
      </c>
      <c r="M1518" t="s">
        <v>58</v>
      </c>
      <c r="N1518" s="2">
        <v>42181</v>
      </c>
      <c r="O1518" s="2">
        <v>42911</v>
      </c>
      <c r="P1518" t="s">
        <v>24</v>
      </c>
      <c r="Q1518" t="s">
        <v>59</v>
      </c>
      <c r="R1518" s="5" t="str">
        <f t="shared" si="73"/>
        <v>0.16</v>
      </c>
      <c r="S1518" s="6" t="str">
        <f t="shared" ref="S1518:S1581" si="74">IF(ISERROR(FIND(",",$Q1518)),"",RIGHT($Q1518,LEN($Q1518)-FIND(",",$Q1518)))</f>
        <v/>
      </c>
      <c r="T1518">
        <f>ROUND(INT(表1[[#This Row],[合同结束日期]]-表1[[#This Row],[合同起始日期]])/365,1)</f>
        <v>2</v>
      </c>
    </row>
    <row r="1519" spans="1:20">
      <c r="A1519" s="1">
        <v>42248</v>
      </c>
      <c r="B1519" t="s">
        <v>185</v>
      </c>
      <c r="C1519">
        <f t="shared" si="72"/>
        <v>0</v>
      </c>
      <c r="D1519" t="s">
        <v>253</v>
      </c>
      <c r="E1519" s="4">
        <v>79610.52</v>
      </c>
      <c r="F1519" s="4">
        <v>38396.153796000006</v>
      </c>
      <c r="G1519" s="3">
        <v>0.48230000000000006</v>
      </c>
      <c r="H1519" s="7">
        <v>518.29765625000005</v>
      </c>
      <c r="I1519" s="4">
        <v>249.97495960937505</v>
      </c>
      <c r="J1519">
        <v>153.6</v>
      </c>
      <c r="K1519" t="s">
        <v>60</v>
      </c>
      <c r="L1519" t="s">
        <v>116</v>
      </c>
      <c r="M1519" t="s">
        <v>145</v>
      </c>
      <c r="N1519" s="2">
        <v>41456</v>
      </c>
      <c r="O1519" s="2">
        <v>42597</v>
      </c>
      <c r="P1519" t="s">
        <v>18</v>
      </c>
      <c r="Q1519" t="s">
        <v>25</v>
      </c>
      <c r="R1519" s="5" t="str">
        <f t="shared" si="73"/>
        <v>0.15</v>
      </c>
      <c r="S1519" s="6" t="str">
        <f t="shared" si="74"/>
        <v/>
      </c>
      <c r="T1519">
        <f>ROUND(INT(表1[[#This Row],[合同结束日期]]-表1[[#This Row],[合同起始日期]])/365,1)</f>
        <v>3.1</v>
      </c>
    </row>
    <row r="1520" spans="1:20">
      <c r="A1520" s="1">
        <v>42248</v>
      </c>
      <c r="B1520" t="s">
        <v>185</v>
      </c>
      <c r="C1520">
        <f t="shared" si="72"/>
        <v>0</v>
      </c>
      <c r="D1520" t="s">
        <v>361</v>
      </c>
      <c r="E1520" s="4">
        <v>68042.399999999994</v>
      </c>
      <c r="F1520" s="4">
        <v>16200.895439999998</v>
      </c>
      <c r="G1520" s="3">
        <v>0.23810000000000001</v>
      </c>
      <c r="H1520" s="7">
        <v>1890.0666666666666</v>
      </c>
      <c r="I1520" s="4">
        <v>450.02487333333329</v>
      </c>
      <c r="J1520">
        <v>36</v>
      </c>
      <c r="K1520" t="s">
        <v>76</v>
      </c>
      <c r="L1520" t="s">
        <v>276</v>
      </c>
      <c r="M1520" t="s">
        <v>276</v>
      </c>
      <c r="N1520" s="2">
        <v>41943</v>
      </c>
      <c r="O1520" s="2">
        <v>42673</v>
      </c>
      <c r="P1520" t="s">
        <v>24</v>
      </c>
      <c r="Q1520" t="s">
        <v>25</v>
      </c>
      <c r="R1520" s="5" t="str">
        <f t="shared" si="73"/>
        <v>0.15</v>
      </c>
      <c r="S1520" s="6" t="str">
        <f t="shared" si="74"/>
        <v/>
      </c>
      <c r="T1520">
        <f>ROUND(INT(表1[[#This Row],[合同结束日期]]-表1[[#This Row],[合同起始日期]])/365,1)</f>
        <v>2</v>
      </c>
    </row>
    <row r="1521" spans="1:20">
      <c r="A1521" s="1">
        <v>42248</v>
      </c>
      <c r="B1521" t="s">
        <v>185</v>
      </c>
      <c r="C1521">
        <f t="shared" si="72"/>
        <v>0</v>
      </c>
      <c r="D1521" t="s">
        <v>363</v>
      </c>
      <c r="E1521" s="4">
        <v>77656.98</v>
      </c>
      <c r="F1521" s="4">
        <v>16199.246028</v>
      </c>
      <c r="G1521" s="3">
        <v>0.20860000000000001</v>
      </c>
      <c r="H1521" s="7">
        <v>2157.1383333333333</v>
      </c>
      <c r="I1521" s="4">
        <v>449.97905633333335</v>
      </c>
      <c r="J1521">
        <v>36</v>
      </c>
      <c r="K1521" t="s">
        <v>76</v>
      </c>
      <c r="L1521" t="s">
        <v>276</v>
      </c>
      <c r="M1521" t="s">
        <v>276</v>
      </c>
      <c r="N1521" s="2">
        <v>41942</v>
      </c>
      <c r="O1521" s="2">
        <v>42672</v>
      </c>
      <c r="P1521" t="s">
        <v>24</v>
      </c>
      <c r="Q1521" t="s">
        <v>25</v>
      </c>
      <c r="R1521" s="5" t="str">
        <f t="shared" si="73"/>
        <v>0.15</v>
      </c>
      <c r="S1521" s="6" t="str">
        <f t="shared" si="74"/>
        <v/>
      </c>
      <c r="T1521">
        <f>ROUND(INT(表1[[#This Row],[合同结束日期]]-表1[[#This Row],[合同起始日期]])/365,1)</f>
        <v>2</v>
      </c>
    </row>
    <row r="1522" spans="1:20">
      <c r="A1522" s="1">
        <v>42248</v>
      </c>
      <c r="B1522" t="s">
        <v>185</v>
      </c>
      <c r="C1522">
        <f t="shared" si="72"/>
        <v>0</v>
      </c>
      <c r="D1522" t="s">
        <v>451</v>
      </c>
      <c r="E1522" s="4">
        <v>801048.48</v>
      </c>
      <c r="F1522" s="4">
        <v>43336.722768</v>
      </c>
      <c r="G1522" s="3">
        <v>5.4100000000000002E-2</v>
      </c>
      <c r="H1522" s="7">
        <v>7026.7410526315789</v>
      </c>
      <c r="I1522" s="4">
        <v>380.14669094736843</v>
      </c>
      <c r="J1522">
        <v>114</v>
      </c>
      <c r="K1522" t="s">
        <v>66</v>
      </c>
      <c r="L1522" t="s">
        <v>66</v>
      </c>
      <c r="M1522" t="s">
        <v>66</v>
      </c>
      <c r="N1522" s="2">
        <v>42156</v>
      </c>
      <c r="O1522" s="2">
        <v>43251</v>
      </c>
      <c r="P1522" t="s">
        <v>24</v>
      </c>
      <c r="Q1522" t="s">
        <v>410</v>
      </c>
      <c r="R1522" s="5" t="str">
        <f t="shared" si="73"/>
        <v>0.1</v>
      </c>
      <c r="S1522" s="6" t="str">
        <f t="shared" si="74"/>
        <v>0.</v>
      </c>
      <c r="T1522">
        <f>ROUND(INT(表1[[#This Row],[合同结束日期]]-表1[[#This Row],[合同起始日期]])/365,1)</f>
        <v>3</v>
      </c>
    </row>
    <row r="1523" spans="1:20">
      <c r="A1523" s="1">
        <v>42248</v>
      </c>
      <c r="B1523" t="s">
        <v>185</v>
      </c>
      <c r="C1523">
        <f t="shared" si="72"/>
        <v>0</v>
      </c>
      <c r="D1523" t="s">
        <v>194</v>
      </c>
      <c r="E1523" s="4">
        <v>749683.19999999995</v>
      </c>
      <c r="F1523" s="4">
        <v>57575.669759999997</v>
      </c>
      <c r="G1523" s="3">
        <v>7.6800000000000007E-2</v>
      </c>
      <c r="H1523" s="7">
        <v>5206.1333333333332</v>
      </c>
      <c r="I1523" s="4">
        <v>399.83103999999997</v>
      </c>
      <c r="J1523">
        <v>144</v>
      </c>
      <c r="K1523" t="s">
        <v>66</v>
      </c>
      <c r="L1523" t="s">
        <v>66</v>
      </c>
      <c r="M1523" t="s">
        <v>66</v>
      </c>
      <c r="N1523" s="2">
        <v>42134</v>
      </c>
      <c r="O1523" s="2">
        <v>42499</v>
      </c>
      <c r="P1523" t="s">
        <v>24</v>
      </c>
      <c r="Q1523" t="s">
        <v>410</v>
      </c>
      <c r="R1523" s="5" t="str">
        <f t="shared" si="73"/>
        <v>0.1</v>
      </c>
      <c r="S1523" s="6" t="str">
        <f t="shared" si="74"/>
        <v>0.</v>
      </c>
      <c r="T1523">
        <f>ROUND(INT(表1[[#This Row],[合同结束日期]]-表1[[#This Row],[合同起始日期]])/365,1)</f>
        <v>1</v>
      </c>
    </row>
    <row r="1524" spans="1:20">
      <c r="A1524" s="1">
        <v>42248</v>
      </c>
      <c r="B1524" t="s">
        <v>185</v>
      </c>
      <c r="C1524">
        <f t="shared" si="72"/>
        <v>0</v>
      </c>
      <c r="D1524" t="s">
        <v>307</v>
      </c>
      <c r="E1524" s="4">
        <v>205770</v>
      </c>
      <c r="F1524" s="4">
        <v>21112.001999999997</v>
      </c>
      <c r="G1524" s="3">
        <v>0.10259999999999998</v>
      </c>
      <c r="H1524" s="7">
        <v>3897.159090909091</v>
      </c>
      <c r="I1524" s="4">
        <v>399.84852272727267</v>
      </c>
      <c r="J1524">
        <v>52.8</v>
      </c>
      <c r="K1524" t="s">
        <v>66</v>
      </c>
      <c r="L1524" t="s">
        <v>66</v>
      </c>
      <c r="M1524" t="s">
        <v>66</v>
      </c>
      <c r="N1524" s="2">
        <v>42139</v>
      </c>
      <c r="O1524" s="2">
        <v>42869</v>
      </c>
      <c r="P1524" t="s">
        <v>24</v>
      </c>
      <c r="Q1524" t="s">
        <v>410</v>
      </c>
      <c r="R1524" s="5" t="str">
        <f t="shared" si="73"/>
        <v>0.1</v>
      </c>
      <c r="S1524" s="6" t="str">
        <f t="shared" si="74"/>
        <v>0.</v>
      </c>
      <c r="T1524">
        <f>ROUND(INT(表1[[#This Row],[合同结束日期]]-表1[[#This Row],[合同起始日期]])/365,1)</f>
        <v>2</v>
      </c>
    </row>
    <row r="1525" spans="1:20">
      <c r="A1525" s="1">
        <v>42248</v>
      </c>
      <c r="B1525" t="s">
        <v>185</v>
      </c>
      <c r="C1525">
        <f t="shared" si="72"/>
        <v>0</v>
      </c>
      <c r="D1525" t="s">
        <v>196</v>
      </c>
      <c r="E1525" s="4">
        <v>408619.65600000002</v>
      </c>
      <c r="F1525" s="4">
        <v>65828.626581599994</v>
      </c>
      <c r="G1525" s="3">
        <v>0.16109999999999997</v>
      </c>
      <c r="H1525" s="7">
        <v>2364.6970833333335</v>
      </c>
      <c r="I1525" s="4">
        <v>380.95270012499998</v>
      </c>
      <c r="J1525">
        <v>172.79999999999998</v>
      </c>
      <c r="K1525" t="s">
        <v>60</v>
      </c>
      <c r="L1525" t="s">
        <v>61</v>
      </c>
      <c r="M1525" t="s">
        <v>197</v>
      </c>
      <c r="N1525" s="2">
        <v>42134</v>
      </c>
      <c r="O1525" s="2">
        <v>42864</v>
      </c>
      <c r="P1525" t="s">
        <v>24</v>
      </c>
      <c r="Q1525" t="s">
        <v>83</v>
      </c>
      <c r="R1525" s="5" t="str">
        <f t="shared" si="73"/>
        <v>0.14</v>
      </c>
      <c r="S1525" s="6" t="str">
        <f t="shared" si="74"/>
        <v/>
      </c>
      <c r="T1525">
        <f>ROUND(INT(表1[[#This Row],[合同结束日期]]-表1[[#This Row],[合同起始日期]])/365,1)</f>
        <v>2</v>
      </c>
    </row>
    <row r="1526" spans="1:20">
      <c r="A1526" s="1">
        <v>42248</v>
      </c>
      <c r="B1526" t="s">
        <v>185</v>
      </c>
      <c r="C1526">
        <f t="shared" si="72"/>
        <v>0</v>
      </c>
      <c r="D1526" t="s">
        <v>198</v>
      </c>
      <c r="E1526" s="4">
        <v>43293.599999999999</v>
      </c>
      <c r="F1526" s="4">
        <v>26400.437279999998</v>
      </c>
      <c r="G1526" s="3">
        <v>0.60980000000000001</v>
      </c>
      <c r="H1526" s="7">
        <v>655.9636363636364</v>
      </c>
      <c r="I1526" s="4">
        <v>400.00662545454543</v>
      </c>
      <c r="J1526">
        <v>66</v>
      </c>
      <c r="K1526" t="s">
        <v>66</v>
      </c>
      <c r="L1526" t="s">
        <v>66</v>
      </c>
      <c r="M1526" t="s">
        <v>66</v>
      </c>
      <c r="N1526" s="2">
        <v>41283</v>
      </c>
      <c r="O1526" s="2">
        <v>42499</v>
      </c>
      <c r="P1526" t="s">
        <v>24</v>
      </c>
      <c r="Q1526" t="s">
        <v>25</v>
      </c>
      <c r="R1526" s="5" t="str">
        <f t="shared" si="73"/>
        <v>0.15</v>
      </c>
      <c r="S1526" s="6" t="str">
        <f t="shared" si="74"/>
        <v/>
      </c>
      <c r="T1526">
        <f>ROUND(INT(表1[[#This Row],[合同结束日期]]-表1[[#This Row],[合同起始日期]])/365,1)</f>
        <v>3.3</v>
      </c>
    </row>
    <row r="1527" spans="1:20">
      <c r="A1527" s="1">
        <v>42248</v>
      </c>
      <c r="B1527" t="s">
        <v>185</v>
      </c>
      <c r="C1527">
        <f t="shared" si="72"/>
        <v>0</v>
      </c>
      <c r="D1527" t="s">
        <v>199</v>
      </c>
      <c r="E1527" s="4">
        <v>189456.47999999998</v>
      </c>
      <c r="F1527" s="4">
        <v>20082.386879999995</v>
      </c>
      <c r="G1527" s="3">
        <v>0.10599999999999998</v>
      </c>
      <c r="H1527" s="7">
        <v>2923.7111111111108</v>
      </c>
      <c r="I1527" s="4">
        <v>309.91337777777773</v>
      </c>
      <c r="J1527">
        <v>64.8</v>
      </c>
      <c r="K1527" t="s">
        <v>44</v>
      </c>
      <c r="L1527" t="s">
        <v>46</v>
      </c>
      <c r="M1527" t="s">
        <v>187</v>
      </c>
      <c r="N1527" s="2">
        <v>41332</v>
      </c>
      <c r="O1527" s="2">
        <v>42499</v>
      </c>
      <c r="P1527" t="s">
        <v>14</v>
      </c>
      <c r="Q1527" t="s">
        <v>37</v>
      </c>
      <c r="R1527" s="5" t="str">
        <f t="shared" si="73"/>
        <v>0.</v>
      </c>
      <c r="S1527" s="6" t="str">
        <f t="shared" si="74"/>
        <v/>
      </c>
      <c r="T1527">
        <f>ROUND(INT(表1[[#This Row],[合同结束日期]]-表1[[#This Row],[合同起始日期]])/365,1)</f>
        <v>3.2</v>
      </c>
    </row>
    <row r="1528" spans="1:20">
      <c r="A1528" s="1">
        <v>42248</v>
      </c>
      <c r="B1528" t="s">
        <v>185</v>
      </c>
      <c r="C1528">
        <f t="shared" si="72"/>
        <v>0</v>
      </c>
      <c r="D1528" t="s">
        <v>200</v>
      </c>
      <c r="E1528" s="4">
        <v>105570.408</v>
      </c>
      <c r="F1528" s="4">
        <v>19287.713541599998</v>
      </c>
      <c r="G1528" s="3">
        <v>0.1827</v>
      </c>
      <c r="H1528" s="7">
        <v>2199.3834999999999</v>
      </c>
      <c r="I1528" s="4">
        <v>401.82736544999995</v>
      </c>
      <c r="J1528">
        <v>48</v>
      </c>
      <c r="K1528" t="s">
        <v>44</v>
      </c>
      <c r="L1528" t="s">
        <v>46</v>
      </c>
      <c r="M1528" t="s">
        <v>187</v>
      </c>
      <c r="N1528" s="2">
        <v>41281</v>
      </c>
      <c r="O1528" s="2">
        <v>42499</v>
      </c>
      <c r="P1528" t="s">
        <v>24</v>
      </c>
      <c r="Q1528" t="s">
        <v>59</v>
      </c>
      <c r="R1528" s="5" t="str">
        <f t="shared" si="73"/>
        <v>0.16</v>
      </c>
      <c r="S1528" s="6" t="str">
        <f t="shared" si="74"/>
        <v/>
      </c>
      <c r="T1528">
        <f>ROUND(INT(表1[[#This Row],[合同结束日期]]-表1[[#This Row],[合同起始日期]])/365,1)</f>
        <v>3.3</v>
      </c>
    </row>
    <row r="1529" spans="1:20">
      <c r="A1529" s="1">
        <v>42248</v>
      </c>
      <c r="B1529" t="s">
        <v>185</v>
      </c>
      <c r="C1529">
        <f t="shared" si="72"/>
        <v>0</v>
      </c>
      <c r="D1529" t="s">
        <v>201</v>
      </c>
      <c r="E1529" s="4">
        <v>281370</v>
      </c>
      <c r="F1529" s="4">
        <v>36381.140999999996</v>
      </c>
      <c r="G1529" s="3">
        <v>0.1293</v>
      </c>
      <c r="H1529" s="7">
        <v>1552.814569536424</v>
      </c>
      <c r="I1529" s="4">
        <v>200.77892384105959</v>
      </c>
      <c r="J1529">
        <v>181.2</v>
      </c>
      <c r="K1529" t="s">
        <v>44</v>
      </c>
      <c r="L1529" t="s">
        <v>72</v>
      </c>
      <c r="M1529" t="s">
        <v>71</v>
      </c>
      <c r="N1529" s="2">
        <v>41329</v>
      </c>
      <c r="O1529" s="2">
        <v>43229</v>
      </c>
      <c r="P1529" t="s">
        <v>24</v>
      </c>
      <c r="Q1529" t="s">
        <v>48</v>
      </c>
      <c r="R1529" s="5" t="str">
        <f t="shared" si="73"/>
        <v>0.11</v>
      </c>
      <c r="S1529" s="6" t="str">
        <f t="shared" si="74"/>
        <v/>
      </c>
      <c r="T1529">
        <f>ROUND(INT(表1[[#This Row],[合同结束日期]]-表1[[#This Row],[合同起始日期]])/365,1)</f>
        <v>5.2</v>
      </c>
    </row>
    <row r="1530" spans="1:20">
      <c r="A1530" s="1">
        <v>42248</v>
      </c>
      <c r="B1530" t="s">
        <v>185</v>
      </c>
      <c r="C1530">
        <f t="shared" si="72"/>
        <v>0</v>
      </c>
      <c r="D1530" t="s">
        <v>202</v>
      </c>
      <c r="E1530" s="4">
        <v>147082.644</v>
      </c>
      <c r="F1530" s="4">
        <v>22091.813128799997</v>
      </c>
      <c r="G1530" s="3">
        <v>0.15019999999999997</v>
      </c>
      <c r="H1530" s="7">
        <v>1656.3360810810811</v>
      </c>
      <c r="I1530" s="4">
        <v>248.78167937837836</v>
      </c>
      <c r="J1530">
        <v>88.8</v>
      </c>
      <c r="K1530" t="s">
        <v>44</v>
      </c>
      <c r="L1530" t="s">
        <v>46</v>
      </c>
      <c r="M1530" t="s">
        <v>45</v>
      </c>
      <c r="N1530" s="2">
        <v>41335</v>
      </c>
      <c r="O1530" s="2">
        <v>43229</v>
      </c>
      <c r="P1530" t="s">
        <v>24</v>
      </c>
      <c r="Q1530" t="s">
        <v>65</v>
      </c>
      <c r="R1530" s="5" t="str">
        <f t="shared" si="73"/>
        <v>0.12</v>
      </c>
      <c r="S1530" s="6" t="str">
        <f t="shared" si="74"/>
        <v/>
      </c>
      <c r="T1530">
        <f>ROUND(INT(表1[[#This Row],[合同结束日期]]-表1[[#This Row],[合同起始日期]])/365,1)</f>
        <v>5.2</v>
      </c>
    </row>
    <row r="1531" spans="1:20">
      <c r="A1531" s="1">
        <v>42248</v>
      </c>
      <c r="B1531" t="s">
        <v>185</v>
      </c>
      <c r="C1531">
        <f t="shared" si="72"/>
        <v>0</v>
      </c>
      <c r="D1531" t="s">
        <v>203</v>
      </c>
      <c r="E1531" s="4">
        <v>128408.4</v>
      </c>
      <c r="F1531" s="4">
        <v>20737.956599999998</v>
      </c>
      <c r="G1531" s="3">
        <v>0.16149999999999998</v>
      </c>
      <c r="H1531" s="7">
        <v>2326.2391304347825</v>
      </c>
      <c r="I1531" s="4">
        <v>375.6876195652174</v>
      </c>
      <c r="J1531">
        <v>55.199999999999996</v>
      </c>
      <c r="K1531" t="s">
        <v>44</v>
      </c>
      <c r="L1531" t="s">
        <v>46</v>
      </c>
      <c r="M1531" t="s">
        <v>187</v>
      </c>
      <c r="N1531" s="2">
        <v>41304</v>
      </c>
      <c r="O1531" s="2">
        <v>42499</v>
      </c>
      <c r="P1531" t="s">
        <v>24</v>
      </c>
      <c r="Q1531" t="s">
        <v>83</v>
      </c>
      <c r="R1531" s="5" t="str">
        <f t="shared" si="73"/>
        <v>0.14</v>
      </c>
      <c r="S1531" s="6" t="str">
        <f t="shared" si="74"/>
        <v/>
      </c>
      <c r="T1531">
        <f>ROUND(INT(表1[[#This Row],[合同结束日期]]-表1[[#This Row],[合同起始日期]])/365,1)</f>
        <v>3.3</v>
      </c>
    </row>
    <row r="1532" spans="1:20">
      <c r="A1532" s="1">
        <v>42248</v>
      </c>
      <c r="B1532" t="s">
        <v>185</v>
      </c>
      <c r="C1532">
        <f t="shared" si="72"/>
        <v>0</v>
      </c>
      <c r="D1532" t="s">
        <v>370</v>
      </c>
      <c r="E1532" s="4">
        <v>320408.39999999997</v>
      </c>
      <c r="F1532" s="4">
        <v>58859.023080000006</v>
      </c>
      <c r="G1532" s="3">
        <v>0.18370000000000003</v>
      </c>
      <c r="H1532" s="7">
        <v>598.67040358744396</v>
      </c>
      <c r="I1532" s="4">
        <v>109.97575313901348</v>
      </c>
      <c r="J1532">
        <v>535.19999999999993</v>
      </c>
      <c r="K1532" t="s">
        <v>151</v>
      </c>
      <c r="L1532" t="s">
        <v>154</v>
      </c>
      <c r="M1532" t="s">
        <v>371</v>
      </c>
      <c r="N1532" s="2">
        <v>41946</v>
      </c>
      <c r="O1532" s="2">
        <v>43771</v>
      </c>
      <c r="P1532" t="s">
        <v>14</v>
      </c>
      <c r="Q1532">
        <v>0</v>
      </c>
      <c r="R1532" s="5">
        <f t="shared" si="73"/>
        <v>0</v>
      </c>
      <c r="S1532" s="6" t="str">
        <f t="shared" si="74"/>
        <v/>
      </c>
      <c r="T1532">
        <f>ROUND(INT(表1[[#This Row],[合同结束日期]]-表1[[#This Row],[合同起始日期]])/365,1)</f>
        <v>5</v>
      </c>
    </row>
    <row r="1533" spans="1:20">
      <c r="A1533" s="1">
        <v>42248</v>
      </c>
      <c r="B1533" t="s">
        <v>185</v>
      </c>
      <c r="C1533">
        <f t="shared" si="72"/>
        <v>0</v>
      </c>
      <c r="D1533" t="s">
        <v>206</v>
      </c>
      <c r="E1533" s="4">
        <v>423961.2</v>
      </c>
      <c r="F1533" s="4">
        <v>79280.744399999996</v>
      </c>
      <c r="G1533" s="3">
        <v>0.18699999999999997</v>
      </c>
      <c r="H1533" s="7">
        <v>748.51906779661022</v>
      </c>
      <c r="I1533" s="4">
        <v>139.9730656779661</v>
      </c>
      <c r="J1533">
        <v>566.4</v>
      </c>
      <c r="K1533" t="s">
        <v>44</v>
      </c>
      <c r="L1533" t="s">
        <v>72</v>
      </c>
      <c r="M1533" t="s">
        <v>71</v>
      </c>
      <c r="N1533" s="2">
        <v>41334</v>
      </c>
      <c r="O1533" s="2">
        <v>43249</v>
      </c>
      <c r="P1533" t="s">
        <v>24</v>
      </c>
      <c r="Q1533" t="s">
        <v>123</v>
      </c>
      <c r="R1533" s="5" t="str">
        <f t="shared" si="73"/>
        <v>0.09</v>
      </c>
      <c r="S1533" s="6" t="str">
        <f t="shared" si="74"/>
        <v/>
      </c>
      <c r="T1533">
        <f>ROUND(INT(表1[[#This Row],[合同结束日期]]-表1[[#This Row],[合同起始日期]])/365,1)</f>
        <v>5.2</v>
      </c>
    </row>
    <row r="1534" spans="1:20">
      <c r="A1534" s="1">
        <v>42248</v>
      </c>
      <c r="B1534" t="s">
        <v>185</v>
      </c>
      <c r="C1534">
        <f t="shared" si="72"/>
        <v>0</v>
      </c>
      <c r="D1534" t="s">
        <v>207</v>
      </c>
      <c r="E1534" s="4">
        <v>833028.0959999999</v>
      </c>
      <c r="F1534" s="4">
        <v>58895.08638719999</v>
      </c>
      <c r="G1534" s="3">
        <v>7.0699999999999999E-2</v>
      </c>
      <c r="H1534" s="7">
        <v>1909.2136413641363</v>
      </c>
      <c r="I1534" s="4">
        <v>134.98140444444442</v>
      </c>
      <c r="J1534">
        <v>436.32</v>
      </c>
      <c r="K1534" t="s">
        <v>44</v>
      </c>
      <c r="L1534" t="s">
        <v>72</v>
      </c>
      <c r="M1534" t="s">
        <v>126</v>
      </c>
      <c r="N1534" s="2">
        <v>41379</v>
      </c>
      <c r="O1534" s="2">
        <v>46947</v>
      </c>
      <c r="P1534" t="s">
        <v>18</v>
      </c>
      <c r="Q1534" t="s">
        <v>37</v>
      </c>
      <c r="R1534" s="5" t="str">
        <f t="shared" si="73"/>
        <v>0.</v>
      </c>
      <c r="S1534" s="6" t="str">
        <f t="shared" si="74"/>
        <v/>
      </c>
      <c r="T1534">
        <f>ROUND(INT(表1[[#This Row],[合同结束日期]]-表1[[#This Row],[合同起始日期]])/365,1)</f>
        <v>15.3</v>
      </c>
    </row>
    <row r="1535" spans="1:20">
      <c r="A1535" s="1">
        <v>42248</v>
      </c>
      <c r="B1535" t="s">
        <v>185</v>
      </c>
      <c r="C1535">
        <f t="shared" si="72"/>
        <v>0</v>
      </c>
      <c r="D1535" t="s">
        <v>231</v>
      </c>
      <c r="E1535" s="4">
        <v>1067197.2</v>
      </c>
      <c r="F1535" s="4">
        <v>115897.61591999998</v>
      </c>
      <c r="G1535" s="3">
        <v>0.10859999999999999</v>
      </c>
      <c r="H1535" s="7">
        <v>1288.8855072463768</v>
      </c>
      <c r="I1535" s="4">
        <v>139.97296608695649</v>
      </c>
      <c r="J1535">
        <v>828</v>
      </c>
      <c r="K1535" t="s">
        <v>44</v>
      </c>
      <c r="L1535" t="s">
        <v>72</v>
      </c>
      <c r="M1535" t="s">
        <v>71</v>
      </c>
      <c r="N1535" s="2">
        <v>41351</v>
      </c>
      <c r="O1535" s="2">
        <v>45122</v>
      </c>
      <c r="P1535" t="s">
        <v>18</v>
      </c>
      <c r="Q1535" t="s">
        <v>42</v>
      </c>
      <c r="R1535" s="5" t="str">
        <f t="shared" si="73"/>
        <v>0.08</v>
      </c>
      <c r="S1535" s="6" t="str">
        <f t="shared" si="74"/>
        <v/>
      </c>
      <c r="T1535">
        <f>ROUND(INT(表1[[#This Row],[合同结束日期]]-表1[[#This Row],[合同起始日期]])/365,1)</f>
        <v>10.3</v>
      </c>
    </row>
    <row r="1536" spans="1:20">
      <c r="A1536" s="1">
        <v>42248</v>
      </c>
      <c r="B1536" t="s">
        <v>185</v>
      </c>
      <c r="C1536">
        <f t="shared" si="72"/>
        <v>0</v>
      </c>
      <c r="D1536" t="s">
        <v>452</v>
      </c>
      <c r="E1536" s="4">
        <v>97728</v>
      </c>
      <c r="F1536" s="4">
        <v>25741.555200000003</v>
      </c>
      <c r="G1536" s="3">
        <v>0.26340000000000002</v>
      </c>
      <c r="H1536" s="7">
        <v>1252.9230769230769</v>
      </c>
      <c r="I1536" s="4">
        <v>330.01993846153852</v>
      </c>
      <c r="J1536">
        <v>78</v>
      </c>
      <c r="K1536" t="s">
        <v>11</v>
      </c>
      <c r="L1536" t="s">
        <v>12</v>
      </c>
      <c r="M1536" t="s">
        <v>10</v>
      </c>
      <c r="N1536" s="2">
        <v>42160</v>
      </c>
      <c r="O1536" s="2">
        <v>42890</v>
      </c>
      <c r="P1536" t="s">
        <v>24</v>
      </c>
      <c r="Q1536" t="s">
        <v>59</v>
      </c>
      <c r="R1536" s="5" t="str">
        <f t="shared" si="73"/>
        <v>0.16</v>
      </c>
      <c r="S1536" s="6" t="str">
        <f t="shared" si="74"/>
        <v/>
      </c>
      <c r="T1536">
        <f>ROUND(INT(表1[[#This Row],[合同结束日期]]-表1[[#This Row],[合同起始日期]])/365,1)</f>
        <v>2</v>
      </c>
    </row>
    <row r="1537" spans="1:20">
      <c r="A1537" s="1">
        <v>42248</v>
      </c>
      <c r="B1537" t="s">
        <v>185</v>
      </c>
      <c r="C1537">
        <f t="shared" si="72"/>
        <v>0</v>
      </c>
      <c r="D1537" t="s">
        <v>342</v>
      </c>
      <c r="E1537" s="4">
        <v>101121</v>
      </c>
      <c r="F1537" s="4">
        <v>15046.8048</v>
      </c>
      <c r="G1537" s="3">
        <v>0.14879999999999999</v>
      </c>
      <c r="H1537" s="7">
        <v>2553.560606060606</v>
      </c>
      <c r="I1537" s="4">
        <v>379.96981818181814</v>
      </c>
      <c r="J1537">
        <v>39.6</v>
      </c>
      <c r="K1537" t="s">
        <v>44</v>
      </c>
      <c r="L1537" t="s">
        <v>46</v>
      </c>
      <c r="M1537" t="s">
        <v>187</v>
      </c>
      <c r="N1537" s="2">
        <v>41810</v>
      </c>
      <c r="O1537" s="2">
        <v>42540</v>
      </c>
      <c r="P1537" t="s">
        <v>24</v>
      </c>
      <c r="Q1537" t="s">
        <v>65</v>
      </c>
      <c r="R1537" s="5" t="str">
        <f t="shared" si="73"/>
        <v>0.12</v>
      </c>
      <c r="S1537" s="6" t="str">
        <f t="shared" si="74"/>
        <v/>
      </c>
      <c r="T1537">
        <f>ROUND(INT(表1[[#This Row],[合同结束日期]]-表1[[#This Row],[合同起始日期]])/365,1)</f>
        <v>2</v>
      </c>
    </row>
    <row r="1538" spans="1:20">
      <c r="A1538" s="1">
        <v>42248</v>
      </c>
      <c r="B1538" t="s">
        <v>185</v>
      </c>
      <c r="C1538">
        <f t="shared" si="72"/>
        <v>0</v>
      </c>
      <c r="D1538" t="s">
        <v>368</v>
      </c>
      <c r="E1538" s="4">
        <v>25476</v>
      </c>
      <c r="F1538" s="4">
        <v>17639.582399999996</v>
      </c>
      <c r="G1538" s="3">
        <v>0.69239999999999979</v>
      </c>
      <c r="H1538" s="7">
        <v>505.47619047619048</v>
      </c>
      <c r="I1538" s="4">
        <v>349.99171428571424</v>
      </c>
      <c r="J1538">
        <v>50.4</v>
      </c>
      <c r="K1538" t="s">
        <v>44</v>
      </c>
      <c r="L1538" t="s">
        <v>72</v>
      </c>
      <c r="M1538" t="s">
        <v>71</v>
      </c>
      <c r="N1538" s="2">
        <v>41954</v>
      </c>
      <c r="O1538" s="2">
        <v>42684</v>
      </c>
      <c r="P1538" t="s">
        <v>24</v>
      </c>
      <c r="Q1538" t="s">
        <v>25</v>
      </c>
      <c r="R1538" s="5" t="str">
        <f t="shared" si="73"/>
        <v>0.15</v>
      </c>
      <c r="S1538" s="6" t="str">
        <f t="shared" si="74"/>
        <v/>
      </c>
      <c r="T1538">
        <f>ROUND(INT(表1[[#This Row],[合同结束日期]]-表1[[#This Row],[合同起始日期]])/365,1)</f>
        <v>2</v>
      </c>
    </row>
    <row r="1539" spans="1:20">
      <c r="A1539" s="1">
        <v>42248</v>
      </c>
      <c r="B1539" t="s">
        <v>185</v>
      </c>
      <c r="C1539">
        <f t="shared" si="72"/>
        <v>0</v>
      </c>
      <c r="D1539" t="s">
        <v>213</v>
      </c>
      <c r="E1539" s="4">
        <v>415574.24400000001</v>
      </c>
      <c r="F1539" s="4">
        <v>80995.420155600004</v>
      </c>
      <c r="G1539" s="3">
        <v>0.19490000000000002</v>
      </c>
      <c r="H1539" s="7">
        <v>1436.9190904941704</v>
      </c>
      <c r="I1539" s="4">
        <v>280.0555307373138</v>
      </c>
      <c r="J1539">
        <v>289.21199999999999</v>
      </c>
      <c r="K1539" t="s">
        <v>60</v>
      </c>
      <c r="L1539" t="s">
        <v>61</v>
      </c>
      <c r="M1539" t="s">
        <v>214</v>
      </c>
      <c r="N1539" s="2">
        <v>41263</v>
      </c>
      <c r="O1539" s="2">
        <v>42499</v>
      </c>
      <c r="P1539" t="s">
        <v>24</v>
      </c>
      <c r="Q1539" t="s">
        <v>25</v>
      </c>
      <c r="R1539" s="5" t="str">
        <f t="shared" si="73"/>
        <v>0.15</v>
      </c>
      <c r="S1539" s="6" t="str">
        <f t="shared" si="74"/>
        <v/>
      </c>
      <c r="T1539">
        <f>ROUND(INT(表1[[#This Row],[合同结束日期]]-表1[[#This Row],[合同起始日期]])/365,1)</f>
        <v>3.4</v>
      </c>
    </row>
    <row r="1540" spans="1:20">
      <c r="A1540" s="1">
        <v>42248</v>
      </c>
      <c r="B1540" t="s">
        <v>185</v>
      </c>
      <c r="C1540">
        <f t="shared" si="72"/>
        <v>0</v>
      </c>
      <c r="D1540" t="s">
        <v>215</v>
      </c>
      <c r="E1540" s="4">
        <v>1358816.4</v>
      </c>
      <c r="F1540" s="4">
        <v>75414.310200000007</v>
      </c>
      <c r="G1540" s="3">
        <v>5.5500000000000008E-2</v>
      </c>
      <c r="H1540" s="7">
        <v>7212.4012738853498</v>
      </c>
      <c r="I1540" s="4">
        <v>400.28827070063699</v>
      </c>
      <c r="J1540">
        <v>188.4</v>
      </c>
      <c r="K1540" t="s">
        <v>66</v>
      </c>
      <c r="L1540" t="s">
        <v>66</v>
      </c>
      <c r="M1540" t="s">
        <v>66</v>
      </c>
      <c r="N1540" s="2">
        <v>41284</v>
      </c>
      <c r="O1540" s="2">
        <v>42499</v>
      </c>
      <c r="P1540" t="s">
        <v>24</v>
      </c>
      <c r="Q1540" t="s">
        <v>410</v>
      </c>
      <c r="R1540" s="5" t="str">
        <f t="shared" si="73"/>
        <v>0.1</v>
      </c>
      <c r="S1540" s="6" t="str">
        <f t="shared" si="74"/>
        <v>0.</v>
      </c>
      <c r="T1540">
        <f>ROUND(INT(表1[[#This Row],[合同结束日期]]-表1[[#This Row],[合同起始日期]])/365,1)</f>
        <v>3.3</v>
      </c>
    </row>
    <row r="1541" spans="1:20">
      <c r="A1541" s="1">
        <v>42248</v>
      </c>
      <c r="B1541" t="s">
        <v>185</v>
      </c>
      <c r="C1541">
        <f t="shared" si="72"/>
        <v>0</v>
      </c>
      <c r="D1541" t="s">
        <v>216</v>
      </c>
      <c r="E1541" s="4">
        <v>1442288.4</v>
      </c>
      <c r="F1541" s="4">
        <v>76729.742880000005</v>
      </c>
      <c r="G1541" s="3">
        <v>5.3200000000000004E-2</v>
      </c>
      <c r="H1541" s="7">
        <v>7511.9187499999998</v>
      </c>
      <c r="I1541" s="4">
        <v>399.63407750000005</v>
      </c>
      <c r="J1541">
        <v>192</v>
      </c>
      <c r="K1541" t="s">
        <v>66</v>
      </c>
      <c r="L1541" t="s">
        <v>66</v>
      </c>
      <c r="M1541" t="s">
        <v>66</v>
      </c>
      <c r="N1541" s="2">
        <v>41279</v>
      </c>
      <c r="O1541" s="2">
        <v>42499</v>
      </c>
      <c r="P1541" t="s">
        <v>24</v>
      </c>
      <c r="Q1541" t="s">
        <v>195</v>
      </c>
      <c r="R1541" s="5" t="str">
        <f t="shared" si="73"/>
        <v>0.09</v>
      </c>
      <c r="S1541" s="6" t="str">
        <f t="shared" si="74"/>
        <v>0.</v>
      </c>
      <c r="T1541">
        <f>ROUND(INT(表1[[#This Row],[合同结束日期]]-表1[[#This Row],[合同起始日期]])/365,1)</f>
        <v>3.3</v>
      </c>
    </row>
    <row r="1542" spans="1:20">
      <c r="A1542" s="1">
        <v>42248</v>
      </c>
      <c r="B1542" t="s">
        <v>185</v>
      </c>
      <c r="C1542">
        <f t="shared" si="72"/>
        <v>0</v>
      </c>
      <c r="D1542" t="s">
        <v>269</v>
      </c>
      <c r="E1542" s="4">
        <v>1563778.4879999999</v>
      </c>
      <c r="F1542" s="4">
        <v>593766.69189359993</v>
      </c>
      <c r="G1542" s="3">
        <v>0.37969999999999998</v>
      </c>
      <c r="H1542" s="7">
        <v>4150.1552229299359</v>
      </c>
      <c r="I1542" s="4">
        <v>1575.8139381464966</v>
      </c>
      <c r="J1542">
        <v>376.8</v>
      </c>
      <c r="K1542" t="s">
        <v>60</v>
      </c>
      <c r="L1542" t="s">
        <v>61</v>
      </c>
      <c r="M1542" t="s">
        <v>234</v>
      </c>
      <c r="N1542" s="2">
        <v>41291</v>
      </c>
      <c r="O1542" s="2">
        <v>44407</v>
      </c>
      <c r="P1542" t="s">
        <v>39</v>
      </c>
      <c r="Q1542" t="s">
        <v>78</v>
      </c>
      <c r="R1542" s="5" t="str">
        <f t="shared" si="73"/>
        <v>0.07</v>
      </c>
      <c r="S1542" s="6" t="str">
        <f t="shared" si="74"/>
        <v/>
      </c>
      <c r="T1542">
        <f>ROUND(INT(表1[[#This Row],[合同结束日期]]-表1[[#This Row],[合同起始日期]])/365,1)</f>
        <v>8.5</v>
      </c>
    </row>
    <row r="1543" spans="1:20">
      <c r="A1543" s="1">
        <v>42248</v>
      </c>
      <c r="B1543" t="s">
        <v>185</v>
      </c>
      <c r="C1543">
        <f t="shared" si="72"/>
        <v>0</v>
      </c>
      <c r="D1543" t="s">
        <v>217</v>
      </c>
      <c r="E1543" s="4">
        <v>186385.19999999998</v>
      </c>
      <c r="F1543" s="4">
        <v>32151.446999999996</v>
      </c>
      <c r="G1543" s="3">
        <v>0.17249999999999999</v>
      </c>
      <c r="H1543" s="7">
        <v>2318.2238805970151</v>
      </c>
      <c r="I1543" s="4">
        <v>399.89361940298505</v>
      </c>
      <c r="J1543">
        <v>80.399999999999991</v>
      </c>
      <c r="K1543" t="s">
        <v>76</v>
      </c>
      <c r="L1543" t="s">
        <v>75</v>
      </c>
      <c r="M1543" t="s">
        <v>75</v>
      </c>
      <c r="N1543" s="2">
        <v>41284</v>
      </c>
      <c r="O1543" s="2">
        <v>42499</v>
      </c>
      <c r="P1543" t="s">
        <v>14</v>
      </c>
      <c r="Q1543">
        <v>0</v>
      </c>
      <c r="R1543" s="5">
        <f t="shared" si="73"/>
        <v>0</v>
      </c>
      <c r="S1543" s="6" t="str">
        <f t="shared" si="74"/>
        <v/>
      </c>
      <c r="T1543">
        <f>ROUND(INT(表1[[#This Row],[合同结束日期]]-表1[[#This Row],[合同起始日期]])/365,1)</f>
        <v>3.3</v>
      </c>
    </row>
    <row r="1544" spans="1:20">
      <c r="A1544" s="1">
        <v>42248</v>
      </c>
      <c r="B1544" t="s">
        <v>185</v>
      </c>
      <c r="C1544">
        <f t="shared" si="72"/>
        <v>0</v>
      </c>
      <c r="D1544" t="s">
        <v>218</v>
      </c>
      <c r="E1544" s="4">
        <v>190734</v>
      </c>
      <c r="F1544" s="4">
        <v>30422.073</v>
      </c>
      <c r="G1544" s="3">
        <v>0.1595</v>
      </c>
      <c r="H1544" s="7">
        <v>2445.3076923076924</v>
      </c>
      <c r="I1544" s="4">
        <v>390.0265769230769</v>
      </c>
      <c r="J1544">
        <v>78</v>
      </c>
      <c r="K1544" t="s">
        <v>76</v>
      </c>
      <c r="L1544" t="s">
        <v>75</v>
      </c>
      <c r="M1544" t="s">
        <v>75</v>
      </c>
      <c r="N1544" s="2">
        <v>41287</v>
      </c>
      <c r="O1544" s="2">
        <v>42499</v>
      </c>
      <c r="P1544" t="s">
        <v>14</v>
      </c>
      <c r="Q1544">
        <v>0</v>
      </c>
      <c r="R1544" s="5">
        <f t="shared" si="73"/>
        <v>0</v>
      </c>
      <c r="S1544" s="6" t="str">
        <f t="shared" si="74"/>
        <v/>
      </c>
      <c r="T1544">
        <f>ROUND(INT(表1[[#This Row],[合同结束日期]]-表1[[#This Row],[合同起始日期]])/365,1)</f>
        <v>3.3</v>
      </c>
    </row>
    <row r="1545" spans="1:20">
      <c r="A1545" s="1">
        <v>42248</v>
      </c>
      <c r="B1545" t="s">
        <v>185</v>
      </c>
      <c r="C1545">
        <f t="shared" si="72"/>
        <v>0</v>
      </c>
      <c r="D1545" t="s">
        <v>454</v>
      </c>
      <c r="E1545" s="4">
        <v>404480.52</v>
      </c>
      <c r="F1545" s="4">
        <v>51207.233832000005</v>
      </c>
      <c r="G1545" s="3">
        <v>0.12660000000000002</v>
      </c>
      <c r="H1545" s="7">
        <v>3009.5276785714286</v>
      </c>
      <c r="I1545" s="4">
        <v>381.00620410714288</v>
      </c>
      <c r="J1545">
        <v>134.4</v>
      </c>
      <c r="K1545" t="s">
        <v>11</v>
      </c>
      <c r="L1545" t="s">
        <v>13</v>
      </c>
      <c r="M1545" t="s">
        <v>13</v>
      </c>
      <c r="N1545" s="2">
        <v>42184</v>
      </c>
      <c r="O1545" s="2">
        <v>43279</v>
      </c>
      <c r="P1545" t="s">
        <v>24</v>
      </c>
      <c r="Q1545" t="s">
        <v>399</v>
      </c>
      <c r="R1545" s="5" t="str">
        <f t="shared" si="73"/>
        <v>0.11</v>
      </c>
      <c r="S1545" s="6" t="str">
        <f t="shared" si="74"/>
        <v>0.12</v>
      </c>
      <c r="T1545">
        <f>ROUND(INT(表1[[#This Row],[合同结束日期]]-表1[[#This Row],[合同起始日期]])/365,1)</f>
        <v>3</v>
      </c>
    </row>
    <row r="1546" spans="1:20">
      <c r="A1546" s="1">
        <v>42248</v>
      </c>
      <c r="B1546" t="s">
        <v>185</v>
      </c>
      <c r="C1546">
        <f t="shared" si="72"/>
        <v>0</v>
      </c>
      <c r="D1546" t="s">
        <v>220</v>
      </c>
      <c r="E1546" s="4">
        <v>501625.04399999999</v>
      </c>
      <c r="F1546" s="4">
        <v>48757.954276800003</v>
      </c>
      <c r="G1546" s="3">
        <v>9.7200000000000009E-2</v>
      </c>
      <c r="H1546" s="7">
        <v>2902.9227083333335</v>
      </c>
      <c r="I1546" s="4">
        <v>282.16408725000002</v>
      </c>
      <c r="J1546">
        <v>172.79999999999998</v>
      </c>
      <c r="K1546" t="s">
        <v>44</v>
      </c>
      <c r="L1546" t="s">
        <v>46</v>
      </c>
      <c r="M1546" t="s">
        <v>45</v>
      </c>
      <c r="N1546" s="2">
        <v>41333</v>
      </c>
      <c r="O1546" s="2">
        <v>44325</v>
      </c>
      <c r="P1546" t="s">
        <v>24</v>
      </c>
      <c r="Q1546" t="s">
        <v>42</v>
      </c>
      <c r="R1546" s="5" t="str">
        <f t="shared" si="73"/>
        <v>0.08</v>
      </c>
      <c r="S1546" s="6" t="str">
        <f t="shared" si="74"/>
        <v/>
      </c>
      <c r="T1546">
        <f>ROUND(INT(表1[[#This Row],[合同结束日期]]-表1[[#This Row],[合同起始日期]])/365,1)</f>
        <v>8.1999999999999993</v>
      </c>
    </row>
    <row r="1547" spans="1:20">
      <c r="A1547" s="1">
        <v>42248</v>
      </c>
      <c r="B1547" t="s">
        <v>185</v>
      </c>
      <c r="C1547">
        <f t="shared" si="72"/>
        <v>0</v>
      </c>
      <c r="D1547" t="s">
        <v>221</v>
      </c>
      <c r="E1547" s="4">
        <v>771511.2</v>
      </c>
      <c r="F1547" s="4">
        <v>99910.700400000002</v>
      </c>
      <c r="G1547" s="3">
        <v>0.1295</v>
      </c>
      <c r="H1547" s="7">
        <v>5269.8852459016389</v>
      </c>
      <c r="I1547" s="4">
        <v>682.45013934426231</v>
      </c>
      <c r="J1547">
        <v>146.4</v>
      </c>
      <c r="K1547" t="s">
        <v>44</v>
      </c>
      <c r="L1547" t="s">
        <v>72</v>
      </c>
      <c r="M1547" t="s">
        <v>126</v>
      </c>
      <c r="N1547" s="2">
        <v>41333</v>
      </c>
      <c r="O1547" s="2">
        <v>42499</v>
      </c>
      <c r="P1547" t="s">
        <v>24</v>
      </c>
      <c r="Q1547" t="s">
        <v>65</v>
      </c>
      <c r="R1547" s="5" t="str">
        <f t="shared" si="73"/>
        <v>0.12</v>
      </c>
      <c r="S1547" s="6" t="str">
        <f t="shared" si="74"/>
        <v/>
      </c>
      <c r="T1547">
        <f>ROUND(INT(表1[[#This Row],[合同结束日期]]-表1[[#This Row],[合同起始日期]])/365,1)</f>
        <v>3.2</v>
      </c>
    </row>
    <row r="1548" spans="1:20">
      <c r="A1548" s="1">
        <v>42248</v>
      </c>
      <c r="B1548" t="s">
        <v>185</v>
      </c>
      <c r="C1548">
        <f t="shared" si="72"/>
        <v>0</v>
      </c>
      <c r="D1548" t="s">
        <v>222</v>
      </c>
      <c r="E1548" s="4">
        <v>452518.2</v>
      </c>
      <c r="F1548" s="4">
        <v>55252.472220000003</v>
      </c>
      <c r="G1548" s="3">
        <v>0.1221</v>
      </c>
      <c r="H1548" s="7">
        <v>2258.0748502994011</v>
      </c>
      <c r="I1548" s="4">
        <v>275.71093922155688</v>
      </c>
      <c r="J1548">
        <v>200.4</v>
      </c>
      <c r="K1548" t="s">
        <v>44</v>
      </c>
      <c r="L1548" t="s">
        <v>72</v>
      </c>
      <c r="M1548" t="s">
        <v>126</v>
      </c>
      <c r="N1548" s="2">
        <v>41263</v>
      </c>
      <c r="O1548" s="2">
        <v>43229</v>
      </c>
      <c r="P1548" t="s">
        <v>24</v>
      </c>
      <c r="Q1548" t="s">
        <v>19</v>
      </c>
      <c r="R1548" s="5" t="str">
        <f t="shared" si="73"/>
        <v>0.1</v>
      </c>
      <c r="S1548" s="6" t="str">
        <f t="shared" si="74"/>
        <v/>
      </c>
      <c r="T1548">
        <f>ROUND(INT(表1[[#This Row],[合同结束日期]]-表1[[#This Row],[合同起始日期]])/365,1)</f>
        <v>5.4</v>
      </c>
    </row>
    <row r="1549" spans="1:20">
      <c r="A1549" s="1">
        <v>42248</v>
      </c>
      <c r="B1549" t="s">
        <v>185</v>
      </c>
      <c r="C1549">
        <f t="shared" si="72"/>
        <v>0</v>
      </c>
      <c r="D1549" t="s">
        <v>223</v>
      </c>
      <c r="E1549" s="4">
        <v>526026.36</v>
      </c>
      <c r="F1549" s="4">
        <v>54180.715080000002</v>
      </c>
      <c r="G1549" s="3">
        <v>0.10300000000000001</v>
      </c>
      <c r="H1549" s="7">
        <v>2170.0757425742577</v>
      </c>
      <c r="I1549" s="4">
        <v>223.51780148514854</v>
      </c>
      <c r="J1549">
        <v>242.39999999999998</v>
      </c>
      <c r="K1549" t="s">
        <v>44</v>
      </c>
      <c r="L1549" t="s">
        <v>72</v>
      </c>
      <c r="M1549" t="s">
        <v>126</v>
      </c>
      <c r="N1549" s="2">
        <v>41331</v>
      </c>
      <c r="O1549" s="2">
        <v>44325</v>
      </c>
      <c r="P1549" t="s">
        <v>24</v>
      </c>
      <c r="Q1549" t="s">
        <v>42</v>
      </c>
      <c r="R1549" s="5" t="str">
        <f t="shared" si="73"/>
        <v>0.08</v>
      </c>
      <c r="S1549" s="6" t="str">
        <f t="shared" si="74"/>
        <v/>
      </c>
      <c r="T1549">
        <f>ROUND(INT(表1[[#This Row],[合同结束日期]]-表1[[#This Row],[合同起始日期]])/365,1)</f>
        <v>8.1999999999999993</v>
      </c>
    </row>
    <row r="1550" spans="1:20">
      <c r="A1550" s="1">
        <v>42248</v>
      </c>
      <c r="B1550" t="s">
        <v>185</v>
      </c>
      <c r="C1550">
        <f t="shared" si="72"/>
        <v>0</v>
      </c>
      <c r="D1550" t="s">
        <v>232</v>
      </c>
      <c r="E1550" s="4">
        <v>394200</v>
      </c>
      <c r="F1550" s="4">
        <v>57494.83</v>
      </c>
      <c r="G1550" s="3">
        <v>0.14585192795535262</v>
      </c>
      <c r="H1550" s="7">
        <v>1059.9509550851833</v>
      </c>
      <c r="I1550" s="4">
        <v>154.59589033729134</v>
      </c>
      <c r="J1550">
        <v>371.904</v>
      </c>
      <c r="K1550" t="s">
        <v>44</v>
      </c>
      <c r="L1550" t="s">
        <v>72</v>
      </c>
      <c r="M1550" t="s">
        <v>126</v>
      </c>
      <c r="N1550" s="2">
        <v>41337</v>
      </c>
      <c r="O1550" s="2">
        <v>46917</v>
      </c>
      <c r="P1550" t="s">
        <v>24</v>
      </c>
      <c r="Q1550">
        <v>0.08</v>
      </c>
      <c r="R1550" s="5">
        <f t="shared" si="73"/>
        <v>0.08</v>
      </c>
      <c r="S1550" s="6" t="str">
        <f t="shared" si="74"/>
        <v/>
      </c>
      <c r="T1550">
        <f>ROUND(INT(表1[[#This Row],[合同结束日期]]-表1[[#This Row],[合同起始日期]])/365,1)</f>
        <v>15.3</v>
      </c>
    </row>
    <row r="1551" spans="1:20">
      <c r="A1551" s="1">
        <v>42248</v>
      </c>
      <c r="B1551" t="s">
        <v>185</v>
      </c>
      <c r="C1551">
        <f t="shared" si="72"/>
        <v>0</v>
      </c>
      <c r="D1551" t="s">
        <v>274</v>
      </c>
      <c r="E1551" s="4">
        <v>139515.6</v>
      </c>
      <c r="F1551" s="4">
        <v>31586.331839999999</v>
      </c>
      <c r="G1551" s="3">
        <v>0.22639999999999999</v>
      </c>
      <c r="H1551" s="7">
        <v>1236.8404255319149</v>
      </c>
      <c r="I1551" s="4">
        <v>280.02067234042551</v>
      </c>
      <c r="J1551">
        <v>112.8</v>
      </c>
      <c r="K1551" t="s">
        <v>66</v>
      </c>
      <c r="L1551" t="s">
        <v>66</v>
      </c>
      <c r="M1551" t="s">
        <v>66</v>
      </c>
      <c r="N1551" s="2">
        <v>41520</v>
      </c>
      <c r="O1551" s="2">
        <v>42294</v>
      </c>
      <c r="P1551" t="s">
        <v>24</v>
      </c>
      <c r="Q1551" t="s">
        <v>195</v>
      </c>
      <c r="R1551" s="5" t="str">
        <f t="shared" si="73"/>
        <v>0.09</v>
      </c>
      <c r="S1551" s="6" t="str">
        <f t="shared" si="74"/>
        <v>0.</v>
      </c>
      <c r="T1551">
        <f>ROUND(INT(表1[[#This Row],[合同结束日期]]-表1[[#This Row],[合同起始日期]])/365,1)</f>
        <v>2.1</v>
      </c>
    </row>
    <row r="1552" spans="1:20">
      <c r="A1552" s="1">
        <v>42248</v>
      </c>
      <c r="B1552" t="s">
        <v>185</v>
      </c>
      <c r="C1552">
        <f t="shared" si="72"/>
        <v>0</v>
      </c>
      <c r="D1552" t="s">
        <v>254</v>
      </c>
      <c r="E1552" s="4">
        <v>243856.704</v>
      </c>
      <c r="F1552" s="4">
        <v>32481.712972800007</v>
      </c>
      <c r="G1552" s="3">
        <v>0.13320000000000004</v>
      </c>
      <c r="H1552" s="7">
        <v>2152.6898305084746</v>
      </c>
      <c r="I1552" s="4">
        <v>286.73828542372888</v>
      </c>
      <c r="J1552">
        <v>113.28</v>
      </c>
      <c r="K1552" t="s">
        <v>44</v>
      </c>
      <c r="L1552" t="s">
        <v>46</v>
      </c>
      <c r="M1552" t="s">
        <v>45</v>
      </c>
      <c r="N1552" s="2">
        <v>41443</v>
      </c>
      <c r="O1552" s="2">
        <v>43298</v>
      </c>
      <c r="P1552" t="s">
        <v>24</v>
      </c>
      <c r="Q1552" t="s">
        <v>48</v>
      </c>
      <c r="R1552" s="5" t="str">
        <f t="shared" si="73"/>
        <v>0.11</v>
      </c>
      <c r="S1552" s="6" t="str">
        <f t="shared" si="74"/>
        <v/>
      </c>
      <c r="T1552">
        <f>ROUND(INT(表1[[#This Row],[合同结束日期]]-表1[[#This Row],[合同起始日期]])/365,1)</f>
        <v>5.0999999999999996</v>
      </c>
    </row>
    <row r="1553" spans="1:20">
      <c r="A1553" s="1">
        <v>42248</v>
      </c>
      <c r="B1553" t="s">
        <v>185</v>
      </c>
      <c r="C1553">
        <f t="shared" si="72"/>
        <v>0</v>
      </c>
      <c r="D1553" t="s">
        <v>283</v>
      </c>
      <c r="E1553" s="4">
        <v>55462.799999999996</v>
      </c>
      <c r="F1553" s="4">
        <v>7398.7375199999997</v>
      </c>
      <c r="G1553" s="3">
        <v>0.13339999999999999</v>
      </c>
      <c r="H1553" s="7">
        <v>1925.7916666666667</v>
      </c>
      <c r="I1553" s="4">
        <v>256.90060833333337</v>
      </c>
      <c r="J1553">
        <v>28.799999999999997</v>
      </c>
      <c r="K1553" t="s">
        <v>44</v>
      </c>
      <c r="L1553" t="s">
        <v>46</v>
      </c>
      <c r="M1553" t="s">
        <v>45</v>
      </c>
      <c r="N1553" s="2">
        <v>41545</v>
      </c>
      <c r="O1553" s="2">
        <v>42274</v>
      </c>
      <c r="P1553" t="s">
        <v>24</v>
      </c>
      <c r="Q1553" t="s">
        <v>48</v>
      </c>
      <c r="R1553" s="5" t="str">
        <f t="shared" si="73"/>
        <v>0.11</v>
      </c>
      <c r="S1553" s="6" t="str">
        <f t="shared" si="74"/>
        <v/>
      </c>
      <c r="T1553">
        <f>ROUND(INT(表1[[#This Row],[合同结束日期]]-表1[[#This Row],[合同起始日期]])/365,1)</f>
        <v>2</v>
      </c>
    </row>
    <row r="1554" spans="1:20">
      <c r="A1554" s="1">
        <v>42248</v>
      </c>
      <c r="B1554" t="s">
        <v>185</v>
      </c>
      <c r="C1554">
        <f t="shared" si="72"/>
        <v>0</v>
      </c>
      <c r="D1554" t="s">
        <v>294</v>
      </c>
      <c r="E1554" s="4">
        <v>45429.767999999996</v>
      </c>
      <c r="F1554" s="4">
        <v>15000.909393600001</v>
      </c>
      <c r="G1554" s="3">
        <v>0.33020000000000005</v>
      </c>
      <c r="H1554" s="7">
        <v>946.45349999999996</v>
      </c>
      <c r="I1554" s="4">
        <v>312.51894570000002</v>
      </c>
      <c r="J1554">
        <v>48</v>
      </c>
      <c r="K1554" t="s">
        <v>44</v>
      </c>
      <c r="L1554" t="s">
        <v>46</v>
      </c>
      <c r="M1554" t="s">
        <v>45</v>
      </c>
      <c r="N1554" s="2">
        <v>41549</v>
      </c>
      <c r="O1554" s="2">
        <v>42278</v>
      </c>
      <c r="P1554" t="s">
        <v>14</v>
      </c>
      <c r="Q1554" t="s">
        <v>37</v>
      </c>
      <c r="R1554" s="5" t="str">
        <f t="shared" si="73"/>
        <v>0.</v>
      </c>
      <c r="S1554" s="6" t="str">
        <f t="shared" si="74"/>
        <v/>
      </c>
      <c r="T1554">
        <f>ROUND(INT(表1[[#This Row],[合同结束日期]]-表1[[#This Row],[合同起始日期]])/365,1)</f>
        <v>2</v>
      </c>
    </row>
    <row r="1555" spans="1:20">
      <c r="A1555" s="1">
        <v>42248</v>
      </c>
      <c r="B1555" t="s">
        <v>185</v>
      </c>
      <c r="C1555">
        <f t="shared" si="72"/>
        <v>0</v>
      </c>
      <c r="D1555" t="s">
        <v>255</v>
      </c>
      <c r="E1555" s="4">
        <v>30902.28</v>
      </c>
      <c r="F1555" s="4">
        <v>13872.033492</v>
      </c>
      <c r="G1555" s="3">
        <v>0.44890000000000002</v>
      </c>
      <c r="H1555" s="7">
        <v>757.40882352941173</v>
      </c>
      <c r="I1555" s="4">
        <v>340.00082088235297</v>
      </c>
      <c r="J1555">
        <v>40.799999999999997</v>
      </c>
      <c r="K1555" t="s">
        <v>44</v>
      </c>
      <c r="L1555" t="s">
        <v>46</v>
      </c>
      <c r="M1555" t="s">
        <v>187</v>
      </c>
      <c r="N1555" s="2">
        <v>41456</v>
      </c>
      <c r="O1555" s="2">
        <v>42556</v>
      </c>
      <c r="P1555" t="s">
        <v>24</v>
      </c>
      <c r="Q1555" t="s">
        <v>25</v>
      </c>
      <c r="R1555" s="5" t="str">
        <f t="shared" si="73"/>
        <v>0.15</v>
      </c>
      <c r="S1555" s="6" t="str">
        <f t="shared" si="74"/>
        <v/>
      </c>
      <c r="T1555">
        <f>ROUND(INT(表1[[#This Row],[合同结束日期]]-表1[[#This Row],[合同起始日期]])/365,1)</f>
        <v>3</v>
      </c>
    </row>
    <row r="1556" spans="1:20">
      <c r="A1556" s="1">
        <v>42248</v>
      </c>
      <c r="B1556" t="s">
        <v>185</v>
      </c>
      <c r="C1556">
        <f t="shared" si="72"/>
        <v>0</v>
      </c>
      <c r="D1556" t="s">
        <v>273</v>
      </c>
      <c r="E1556" s="4">
        <v>174126</v>
      </c>
      <c r="F1556" s="4">
        <v>17412.599999999999</v>
      </c>
      <c r="G1556" s="3">
        <v>9.9999999999999992E-2</v>
      </c>
      <c r="H1556" s="7">
        <v>2072.9285714285716</v>
      </c>
      <c r="I1556" s="4">
        <v>207.29285714285712</v>
      </c>
      <c r="J1556">
        <v>84</v>
      </c>
      <c r="K1556" t="s">
        <v>44</v>
      </c>
      <c r="L1556" t="s">
        <v>46</v>
      </c>
      <c r="M1556" t="s">
        <v>187</v>
      </c>
      <c r="N1556" s="2">
        <v>41502</v>
      </c>
      <c r="O1556" s="2">
        <v>42597</v>
      </c>
      <c r="P1556" t="s">
        <v>18</v>
      </c>
      <c r="Q1556" t="s">
        <v>19</v>
      </c>
      <c r="R1556" s="5" t="str">
        <f t="shared" si="73"/>
        <v>0.1</v>
      </c>
      <c r="S1556" s="6" t="str">
        <f t="shared" si="74"/>
        <v/>
      </c>
      <c r="T1556">
        <f>ROUND(INT(表1[[#This Row],[合同结束日期]]-表1[[#This Row],[合同起始日期]])/365,1)</f>
        <v>3</v>
      </c>
    </row>
    <row r="1557" spans="1:20">
      <c r="A1557" s="1">
        <v>42248</v>
      </c>
      <c r="B1557" t="s">
        <v>185</v>
      </c>
      <c r="C1557">
        <f t="shared" si="72"/>
        <v>0</v>
      </c>
      <c r="D1557" t="s">
        <v>382</v>
      </c>
      <c r="E1557" s="4">
        <v>24723.599999999999</v>
      </c>
      <c r="F1557" s="4">
        <v>7199.5123199999998</v>
      </c>
      <c r="G1557" s="3">
        <v>0.29120000000000001</v>
      </c>
      <c r="H1557" s="7">
        <v>1716.9166666666667</v>
      </c>
      <c r="I1557" s="4">
        <v>499.96613333333335</v>
      </c>
      <c r="J1557">
        <v>14.399999999999999</v>
      </c>
      <c r="K1557" t="s">
        <v>60</v>
      </c>
      <c r="L1557" t="s">
        <v>107</v>
      </c>
      <c r="M1557" t="s">
        <v>212</v>
      </c>
      <c r="N1557" s="2">
        <v>42113</v>
      </c>
      <c r="O1557" s="2">
        <v>42478</v>
      </c>
      <c r="P1557" t="s">
        <v>24</v>
      </c>
      <c r="Q1557" t="s">
        <v>28</v>
      </c>
      <c r="R1557" s="5" t="str">
        <f t="shared" si="73"/>
        <v>0.13</v>
      </c>
      <c r="S1557" s="6" t="str">
        <f t="shared" si="74"/>
        <v/>
      </c>
      <c r="T1557">
        <f>ROUND(INT(表1[[#This Row],[合同结束日期]]-表1[[#This Row],[合同起始日期]])/365,1)</f>
        <v>1</v>
      </c>
    </row>
    <row r="1558" spans="1:20">
      <c r="A1558" s="1">
        <v>42248</v>
      </c>
      <c r="B1558" t="s">
        <v>185</v>
      </c>
      <c r="C1558">
        <f t="shared" si="72"/>
        <v>0</v>
      </c>
      <c r="D1558" t="s">
        <v>355</v>
      </c>
      <c r="E1558" s="4">
        <v>35641.199999999997</v>
      </c>
      <c r="F1558" s="4">
        <v>12000.392039999999</v>
      </c>
      <c r="G1558" s="3">
        <v>0.3367</v>
      </c>
      <c r="H1558" s="7">
        <v>1142.3461538461538</v>
      </c>
      <c r="I1558" s="4">
        <v>384.62795</v>
      </c>
      <c r="J1558">
        <v>31.2</v>
      </c>
      <c r="K1558" t="s">
        <v>76</v>
      </c>
      <c r="L1558" t="s">
        <v>276</v>
      </c>
      <c r="M1558" t="s">
        <v>276</v>
      </c>
      <c r="N1558" s="2">
        <v>41858</v>
      </c>
      <c r="O1558" s="2">
        <v>42222</v>
      </c>
      <c r="P1558" t="s">
        <v>24</v>
      </c>
      <c r="Q1558" t="s">
        <v>83</v>
      </c>
      <c r="R1558" s="5" t="str">
        <f t="shared" si="73"/>
        <v>0.14</v>
      </c>
      <c r="S1558" s="6" t="str">
        <f t="shared" si="74"/>
        <v/>
      </c>
      <c r="T1558">
        <f>ROUND(INT(表1[[#This Row],[合同结束日期]]-表1[[#This Row],[合同起始日期]])/365,1)</f>
        <v>1</v>
      </c>
    </row>
    <row r="1559" spans="1:20">
      <c r="A1559" s="1">
        <v>42248</v>
      </c>
      <c r="B1559" t="s">
        <v>185</v>
      </c>
      <c r="C1559">
        <f t="shared" si="72"/>
        <v>0</v>
      </c>
      <c r="D1559" t="s">
        <v>369</v>
      </c>
      <c r="E1559" s="4">
        <v>50140.799999999996</v>
      </c>
      <c r="F1559" s="4">
        <v>8122.8095999999996</v>
      </c>
      <c r="G1559" s="3">
        <v>0.16200000000000001</v>
      </c>
      <c r="H1559" s="7">
        <v>3482</v>
      </c>
      <c r="I1559" s="4">
        <v>564.08400000000006</v>
      </c>
      <c r="J1559">
        <v>14.399999999999999</v>
      </c>
      <c r="K1559" t="s">
        <v>76</v>
      </c>
      <c r="L1559" t="s">
        <v>276</v>
      </c>
      <c r="M1559" t="s">
        <v>276</v>
      </c>
      <c r="N1559" s="2">
        <v>42030</v>
      </c>
      <c r="O1559" s="2">
        <v>42394</v>
      </c>
      <c r="P1559" t="s">
        <v>24</v>
      </c>
      <c r="Q1559" t="s">
        <v>25</v>
      </c>
      <c r="R1559" s="5" t="str">
        <f t="shared" si="73"/>
        <v>0.15</v>
      </c>
      <c r="S1559" s="6" t="str">
        <f t="shared" si="74"/>
        <v/>
      </c>
      <c r="T1559">
        <f>ROUND(INT(表1[[#This Row],[合同结束日期]]-表1[[#This Row],[合同起始日期]])/365,1)</f>
        <v>1</v>
      </c>
    </row>
    <row r="1560" spans="1:20">
      <c r="A1560" s="1">
        <v>42248</v>
      </c>
      <c r="B1560" t="s">
        <v>185</v>
      </c>
      <c r="C1560">
        <f t="shared" si="72"/>
        <v>0</v>
      </c>
      <c r="D1560" t="s">
        <v>349</v>
      </c>
      <c r="E1560" s="4">
        <v>44354.400000000001</v>
      </c>
      <c r="F1560" s="4">
        <v>5792.6846399999995</v>
      </c>
      <c r="G1560" s="3">
        <v>0.13059999999999999</v>
      </c>
      <c r="H1560" s="7">
        <v>3080.166666666667</v>
      </c>
      <c r="I1560" s="4">
        <v>402.26976666666667</v>
      </c>
      <c r="J1560">
        <v>14.399999999999999</v>
      </c>
      <c r="K1560" t="s">
        <v>76</v>
      </c>
      <c r="L1560" t="s">
        <v>276</v>
      </c>
      <c r="M1560" t="s">
        <v>276</v>
      </c>
      <c r="N1560" s="2">
        <v>41907</v>
      </c>
      <c r="O1560" s="2">
        <v>42271</v>
      </c>
      <c r="P1560" t="s">
        <v>24</v>
      </c>
      <c r="Q1560" t="s">
        <v>25</v>
      </c>
      <c r="R1560" s="5" t="str">
        <f t="shared" si="73"/>
        <v>0.15</v>
      </c>
      <c r="S1560" s="6" t="str">
        <f t="shared" si="74"/>
        <v/>
      </c>
      <c r="T1560">
        <f>ROUND(INT(表1[[#This Row],[合同结束日期]]-表1[[#This Row],[合同起始日期]])/365,1)</f>
        <v>1</v>
      </c>
    </row>
    <row r="1561" spans="1:20">
      <c r="A1561" s="1">
        <v>42248</v>
      </c>
      <c r="B1561" t="s">
        <v>185</v>
      </c>
      <c r="C1561">
        <f t="shared" si="72"/>
        <v>0</v>
      </c>
      <c r="D1561" t="s">
        <v>284</v>
      </c>
      <c r="E1561" s="4">
        <v>36821.4</v>
      </c>
      <c r="F1561" s="4">
        <v>0</v>
      </c>
      <c r="G1561" s="3">
        <v>0</v>
      </c>
      <c r="H1561" s="7">
        <v>2045.6333333333334</v>
      </c>
      <c r="I1561" s="4">
        <v>0</v>
      </c>
      <c r="J1561">
        <v>18</v>
      </c>
      <c r="K1561" t="s">
        <v>76</v>
      </c>
      <c r="L1561" t="s">
        <v>276</v>
      </c>
      <c r="M1561" t="s">
        <v>276</v>
      </c>
      <c r="N1561" s="2">
        <v>41516</v>
      </c>
      <c r="O1561" s="2">
        <v>42245</v>
      </c>
      <c r="P1561" t="s">
        <v>24</v>
      </c>
      <c r="Q1561">
        <v>0</v>
      </c>
      <c r="R1561" s="5">
        <f t="shared" si="73"/>
        <v>0</v>
      </c>
      <c r="S1561" s="6" t="str">
        <f t="shared" si="74"/>
        <v/>
      </c>
      <c r="T1561">
        <f>ROUND(INT(表1[[#This Row],[合同结束日期]]-表1[[#This Row],[合同起始日期]])/365,1)</f>
        <v>2</v>
      </c>
    </row>
    <row r="1562" spans="1:20">
      <c r="A1562" s="1">
        <v>42248</v>
      </c>
      <c r="B1562" t="s">
        <v>185</v>
      </c>
      <c r="C1562">
        <f t="shared" si="72"/>
        <v>0</v>
      </c>
      <c r="D1562" t="s">
        <v>365</v>
      </c>
      <c r="E1562" s="4">
        <v>87443.88</v>
      </c>
      <c r="F1562" s="4">
        <v>14594.383572000002</v>
      </c>
      <c r="G1562" s="3">
        <v>0.16690000000000002</v>
      </c>
      <c r="H1562" s="7">
        <v>6072.4916666666677</v>
      </c>
      <c r="I1562" s="4">
        <v>1013.498859166667</v>
      </c>
      <c r="J1562">
        <v>14.399999999999999</v>
      </c>
      <c r="K1562" t="s">
        <v>11</v>
      </c>
      <c r="L1562" t="s">
        <v>12</v>
      </c>
      <c r="M1562" t="s">
        <v>53</v>
      </c>
      <c r="N1562" s="2">
        <v>41996</v>
      </c>
      <c r="O1562" s="2">
        <v>42360</v>
      </c>
      <c r="P1562" t="s">
        <v>24</v>
      </c>
      <c r="Q1562" t="s">
        <v>59</v>
      </c>
      <c r="R1562" s="5" t="str">
        <f t="shared" si="73"/>
        <v>0.16</v>
      </c>
      <c r="S1562" s="6" t="str">
        <f t="shared" si="74"/>
        <v/>
      </c>
      <c r="T1562">
        <f>ROUND(INT(表1[[#This Row],[合同结束日期]]-表1[[#This Row],[合同起始日期]])/365,1)</f>
        <v>1</v>
      </c>
    </row>
    <row r="1563" spans="1:20">
      <c r="A1563" s="1">
        <v>42248</v>
      </c>
      <c r="B1563" t="s">
        <v>185</v>
      </c>
      <c r="C1563">
        <f t="shared" si="72"/>
        <v>0</v>
      </c>
      <c r="D1563" t="s">
        <v>350</v>
      </c>
      <c r="E1563" s="4">
        <v>38076</v>
      </c>
      <c r="F1563" s="4">
        <v>1199.394</v>
      </c>
      <c r="G1563" s="3">
        <v>3.15E-2</v>
      </c>
      <c r="H1563" s="7">
        <v>2644.166666666667</v>
      </c>
      <c r="I1563" s="4">
        <v>83.291250000000005</v>
      </c>
      <c r="J1563">
        <v>14.399999999999999</v>
      </c>
      <c r="K1563" t="s">
        <v>76</v>
      </c>
      <c r="L1563" t="s">
        <v>276</v>
      </c>
      <c r="M1563" t="s">
        <v>276</v>
      </c>
      <c r="N1563" s="2">
        <v>41888</v>
      </c>
      <c r="O1563" s="2">
        <v>42252</v>
      </c>
      <c r="P1563" t="s">
        <v>24</v>
      </c>
      <c r="Q1563" t="s">
        <v>25</v>
      </c>
      <c r="R1563" s="5" t="str">
        <f t="shared" si="73"/>
        <v>0.15</v>
      </c>
      <c r="S1563" s="6" t="str">
        <f t="shared" si="74"/>
        <v/>
      </c>
      <c r="T1563">
        <f>ROUND(INT(表1[[#This Row],[合同结束日期]]-表1[[#This Row],[合同起始日期]])/365,1)</f>
        <v>1</v>
      </c>
    </row>
    <row r="1564" spans="1:20">
      <c r="A1564" s="1">
        <v>42248</v>
      </c>
      <c r="B1564" t="s">
        <v>185</v>
      </c>
      <c r="C1564">
        <f t="shared" si="72"/>
        <v>0</v>
      </c>
      <c r="D1564" t="s">
        <v>456</v>
      </c>
      <c r="E1564" s="4">
        <v>46663.199999999997</v>
      </c>
      <c r="F1564" s="4">
        <v>9598.6202400000002</v>
      </c>
      <c r="G1564" s="3">
        <v>0.20570000000000002</v>
      </c>
      <c r="H1564" s="7">
        <v>2592.3999999999996</v>
      </c>
      <c r="I1564" s="4">
        <v>533.25667999999996</v>
      </c>
      <c r="J1564">
        <v>18</v>
      </c>
      <c r="K1564" t="s">
        <v>76</v>
      </c>
      <c r="L1564" t="s">
        <v>276</v>
      </c>
      <c r="M1564" t="s">
        <v>276</v>
      </c>
      <c r="N1564" s="2">
        <v>42181</v>
      </c>
      <c r="O1564" s="2">
        <v>42546</v>
      </c>
      <c r="P1564" t="s">
        <v>24</v>
      </c>
      <c r="Q1564" t="s">
        <v>59</v>
      </c>
      <c r="R1564" s="5" t="str">
        <f t="shared" si="73"/>
        <v>0.16</v>
      </c>
      <c r="S1564" s="6" t="str">
        <f t="shared" si="74"/>
        <v/>
      </c>
      <c r="T1564">
        <f>ROUND(INT(表1[[#This Row],[合同结束日期]]-表1[[#This Row],[合同起始日期]])/365,1)</f>
        <v>1</v>
      </c>
    </row>
    <row r="1565" spans="1:20">
      <c r="A1565" s="1">
        <v>42248</v>
      </c>
      <c r="B1565" t="s">
        <v>185</v>
      </c>
      <c r="C1565">
        <f t="shared" si="72"/>
        <v>0</v>
      </c>
      <c r="D1565" t="s">
        <v>457</v>
      </c>
      <c r="E1565" s="4">
        <v>141504</v>
      </c>
      <c r="F1565" s="4">
        <v>17574.7968</v>
      </c>
      <c r="G1565" s="3">
        <v>0.1242</v>
      </c>
      <c r="H1565" s="7">
        <v>9826.6666666666679</v>
      </c>
      <c r="I1565" s="4">
        <v>1220.4720000000002</v>
      </c>
      <c r="J1565">
        <v>14.399999999999999</v>
      </c>
      <c r="K1565" t="s">
        <v>44</v>
      </c>
      <c r="L1565" t="s">
        <v>46</v>
      </c>
      <c r="M1565" t="s">
        <v>187</v>
      </c>
      <c r="N1565" s="2">
        <v>42205</v>
      </c>
      <c r="O1565" s="2">
        <v>42570</v>
      </c>
      <c r="P1565" t="s">
        <v>24</v>
      </c>
      <c r="Q1565" t="s">
        <v>65</v>
      </c>
      <c r="R1565" s="5" t="str">
        <f t="shared" si="73"/>
        <v>0.12</v>
      </c>
      <c r="S1565" s="6" t="str">
        <f t="shared" si="74"/>
        <v/>
      </c>
      <c r="T1565">
        <f>ROUND(INT(表1[[#This Row],[合同结束日期]]-表1[[#This Row],[合同起始日期]])/365,1)</f>
        <v>1</v>
      </c>
    </row>
    <row r="1566" spans="1:20">
      <c r="A1566" s="1">
        <v>42248</v>
      </c>
      <c r="B1566" t="s">
        <v>185</v>
      </c>
      <c r="C1566">
        <f t="shared" si="72"/>
        <v>0</v>
      </c>
      <c r="D1566" t="s">
        <v>314</v>
      </c>
      <c r="E1566" s="4">
        <v>49243.26</v>
      </c>
      <c r="F1566" s="4">
        <v>7199.3646120000003</v>
      </c>
      <c r="G1566" s="3">
        <v>0.1462</v>
      </c>
      <c r="H1566" s="7">
        <v>2735.7366666666667</v>
      </c>
      <c r="I1566" s="4">
        <v>399.96470066666666</v>
      </c>
      <c r="J1566">
        <v>18</v>
      </c>
      <c r="K1566" t="s">
        <v>76</v>
      </c>
      <c r="L1566" t="s">
        <v>276</v>
      </c>
      <c r="M1566" t="s">
        <v>276</v>
      </c>
      <c r="N1566" s="2">
        <v>41727</v>
      </c>
      <c r="O1566" s="2">
        <v>42457</v>
      </c>
      <c r="P1566" t="s">
        <v>24</v>
      </c>
      <c r="Q1566" t="s">
        <v>19</v>
      </c>
      <c r="R1566" s="5" t="str">
        <f t="shared" si="73"/>
        <v>0.1</v>
      </c>
      <c r="S1566" s="6" t="str">
        <f t="shared" si="74"/>
        <v/>
      </c>
      <c r="T1566">
        <f>ROUND(INT(表1[[#This Row],[合同结束日期]]-表1[[#This Row],[合同起始日期]])/365,1)</f>
        <v>2</v>
      </c>
    </row>
    <row r="1567" spans="1:20">
      <c r="A1567" s="1">
        <v>42248</v>
      </c>
      <c r="B1567" t="s">
        <v>185</v>
      </c>
      <c r="C1567">
        <f t="shared" si="72"/>
        <v>0</v>
      </c>
      <c r="D1567" t="s">
        <v>343</v>
      </c>
      <c r="E1567" s="4">
        <v>36114</v>
      </c>
      <c r="F1567" s="4">
        <v>6377.7323999999999</v>
      </c>
      <c r="G1567" s="3">
        <v>0.17660000000000001</v>
      </c>
      <c r="H1567" s="7">
        <v>3761.875</v>
      </c>
      <c r="I1567" s="4">
        <v>664.34712500000001</v>
      </c>
      <c r="J1567">
        <v>9.6</v>
      </c>
      <c r="K1567" t="s">
        <v>76</v>
      </c>
      <c r="L1567" t="s">
        <v>276</v>
      </c>
      <c r="M1567" t="s">
        <v>276</v>
      </c>
      <c r="N1567" s="2">
        <v>41876</v>
      </c>
      <c r="O1567" s="2">
        <v>42240</v>
      </c>
      <c r="P1567" t="s">
        <v>24</v>
      </c>
      <c r="Q1567" t="s">
        <v>59</v>
      </c>
      <c r="R1567" s="5" t="str">
        <f t="shared" si="73"/>
        <v>0.16</v>
      </c>
      <c r="S1567" s="6" t="str">
        <f t="shared" si="74"/>
        <v/>
      </c>
      <c r="T1567">
        <f>ROUND(INT(表1[[#This Row],[合同结束日期]]-表1[[#This Row],[合同起始日期]])/365,1)</f>
        <v>1</v>
      </c>
    </row>
    <row r="1568" spans="1:20">
      <c r="A1568" s="1">
        <v>42248</v>
      </c>
      <c r="B1568" t="s">
        <v>185</v>
      </c>
      <c r="C1568">
        <f t="shared" si="72"/>
        <v>0</v>
      </c>
      <c r="D1568" t="s">
        <v>287</v>
      </c>
      <c r="E1568" s="4">
        <v>29348.399999999998</v>
      </c>
      <c r="F1568" s="4">
        <v>886.32168000000001</v>
      </c>
      <c r="G1568" s="3">
        <v>3.0200000000000001E-2</v>
      </c>
      <c r="H1568" s="7">
        <v>1630.4666666666665</v>
      </c>
      <c r="I1568" s="4">
        <v>49.240093333333334</v>
      </c>
      <c r="J1568">
        <v>18</v>
      </c>
      <c r="K1568" t="s">
        <v>11</v>
      </c>
      <c r="L1568" t="s">
        <v>12</v>
      </c>
      <c r="M1568" t="s">
        <v>288</v>
      </c>
      <c r="N1568" s="2">
        <v>41522</v>
      </c>
      <c r="O1568" s="2">
        <v>42251</v>
      </c>
      <c r="P1568" t="s">
        <v>24</v>
      </c>
      <c r="Q1568" t="s">
        <v>59</v>
      </c>
      <c r="R1568" s="5" t="str">
        <f t="shared" si="73"/>
        <v>0.16</v>
      </c>
      <c r="S1568" s="6" t="str">
        <f t="shared" si="74"/>
        <v/>
      </c>
      <c r="T1568">
        <f>ROUND(INT(表1[[#This Row],[合同结束日期]]-表1[[#This Row],[合同起始日期]])/365,1)</f>
        <v>2</v>
      </c>
    </row>
    <row r="1569" spans="1:20">
      <c r="A1569" s="1">
        <v>42248</v>
      </c>
      <c r="B1569" t="s">
        <v>185</v>
      </c>
      <c r="C1569">
        <f t="shared" si="72"/>
        <v>0</v>
      </c>
      <c r="D1569" t="s">
        <v>344</v>
      </c>
      <c r="E1569" s="4">
        <v>61800</v>
      </c>
      <c r="F1569" s="4">
        <v>9869.4600000000009</v>
      </c>
      <c r="G1569" s="3">
        <v>0.15970000000000001</v>
      </c>
      <c r="H1569" s="7">
        <v>6437.5</v>
      </c>
      <c r="I1569" s="4">
        <v>1028.0687500000001</v>
      </c>
      <c r="J1569">
        <v>9.6</v>
      </c>
      <c r="K1569" t="s">
        <v>44</v>
      </c>
      <c r="L1569" t="s">
        <v>46</v>
      </c>
      <c r="M1569" t="s">
        <v>187</v>
      </c>
      <c r="N1569" s="2">
        <v>41864</v>
      </c>
      <c r="O1569" s="2">
        <v>42594</v>
      </c>
      <c r="P1569" t="s">
        <v>24</v>
      </c>
      <c r="Q1569" t="s">
        <v>25</v>
      </c>
      <c r="R1569" s="5" t="str">
        <f t="shared" si="73"/>
        <v>0.15</v>
      </c>
      <c r="S1569" s="6" t="str">
        <f t="shared" si="74"/>
        <v/>
      </c>
      <c r="T1569">
        <f>ROUND(INT(表1[[#This Row],[合同结束日期]]-表1[[#This Row],[合同起始日期]])/365,1)</f>
        <v>2</v>
      </c>
    </row>
    <row r="1570" spans="1:20">
      <c r="A1570" s="1">
        <v>42248</v>
      </c>
      <c r="B1570" t="s">
        <v>185</v>
      </c>
      <c r="C1570">
        <f t="shared" si="72"/>
        <v>0</v>
      </c>
      <c r="D1570" t="s">
        <v>458</v>
      </c>
      <c r="E1570" s="4">
        <v>26346</v>
      </c>
      <c r="F1570" s="4">
        <v>8399.1047999999992</v>
      </c>
      <c r="G1570" s="3">
        <v>0.31879999999999997</v>
      </c>
      <c r="H1570" s="7">
        <v>1463.6666666666667</v>
      </c>
      <c r="I1570" s="4">
        <v>466.61693333333329</v>
      </c>
      <c r="J1570">
        <v>18</v>
      </c>
      <c r="K1570" t="s">
        <v>76</v>
      </c>
      <c r="L1570" t="s">
        <v>276</v>
      </c>
      <c r="M1570" t="s">
        <v>276</v>
      </c>
      <c r="N1570" s="2">
        <v>42195</v>
      </c>
      <c r="O1570" s="2">
        <v>42560</v>
      </c>
      <c r="P1570" t="s">
        <v>24</v>
      </c>
      <c r="Q1570" t="s">
        <v>59</v>
      </c>
      <c r="R1570" s="5" t="str">
        <f t="shared" si="73"/>
        <v>0.16</v>
      </c>
      <c r="S1570" s="6" t="str">
        <f t="shared" si="74"/>
        <v/>
      </c>
      <c r="T1570">
        <f>ROUND(INT(表1[[#This Row],[合同结束日期]]-表1[[#This Row],[合同起始日期]])/365,1)</f>
        <v>1</v>
      </c>
    </row>
    <row r="1571" spans="1:20">
      <c r="A1571" s="1">
        <v>42278</v>
      </c>
      <c r="B1571" t="s">
        <v>185</v>
      </c>
      <c r="C1571">
        <f t="shared" si="72"/>
        <v>0</v>
      </c>
      <c r="D1571" t="s">
        <v>186</v>
      </c>
      <c r="E1571" s="4">
        <v>267748.8</v>
      </c>
      <c r="F1571" s="4">
        <v>44339.201280000001</v>
      </c>
      <c r="G1571" s="3">
        <v>0.16560000000000002</v>
      </c>
      <c r="H1571" s="7">
        <v>8924.9599999999991</v>
      </c>
      <c r="I1571" s="4">
        <v>1477.9733760000001</v>
      </c>
      <c r="J1571">
        <v>30</v>
      </c>
      <c r="K1571" t="s">
        <v>44</v>
      </c>
      <c r="L1571" t="s">
        <v>46</v>
      </c>
      <c r="M1571" t="s">
        <v>187</v>
      </c>
      <c r="N1571" s="2">
        <v>41327</v>
      </c>
      <c r="O1571" s="2">
        <v>42499</v>
      </c>
      <c r="P1571" t="s">
        <v>24</v>
      </c>
      <c r="Q1571" t="s">
        <v>59</v>
      </c>
      <c r="R1571" s="5" t="str">
        <f t="shared" si="73"/>
        <v>0.16</v>
      </c>
      <c r="S1571" s="6" t="str">
        <f t="shared" si="74"/>
        <v/>
      </c>
      <c r="T1571">
        <f>ROUND(INT(表1[[#This Row],[合同结束日期]]-表1[[#This Row],[合同起始日期]])/365,1)</f>
        <v>3.2</v>
      </c>
    </row>
    <row r="1572" spans="1:20">
      <c r="A1572" s="1">
        <v>42278</v>
      </c>
      <c r="B1572" t="s">
        <v>185</v>
      </c>
      <c r="C1572">
        <f t="shared" si="72"/>
        <v>0</v>
      </c>
      <c r="D1572" t="s">
        <v>188</v>
      </c>
      <c r="E1572" s="4">
        <v>89562.96</v>
      </c>
      <c r="F1572" s="4">
        <v>14706.238032000003</v>
      </c>
      <c r="G1572" s="3">
        <v>0.16420000000000001</v>
      </c>
      <c r="H1572" s="7">
        <v>1463.4470588235297</v>
      </c>
      <c r="I1572" s="4">
        <v>240.2980070588236</v>
      </c>
      <c r="J1572">
        <v>61.199999999999996</v>
      </c>
      <c r="K1572" t="s">
        <v>44</v>
      </c>
      <c r="L1572" t="s">
        <v>46</v>
      </c>
      <c r="M1572" t="s">
        <v>187</v>
      </c>
      <c r="N1572" s="2">
        <v>41337</v>
      </c>
      <c r="O1572" s="2">
        <v>42499</v>
      </c>
      <c r="P1572" t="s">
        <v>24</v>
      </c>
      <c r="Q1572" t="s">
        <v>28</v>
      </c>
      <c r="R1572" s="5" t="str">
        <f t="shared" si="73"/>
        <v>0.13</v>
      </c>
      <c r="S1572" s="6" t="str">
        <f t="shared" si="74"/>
        <v/>
      </c>
      <c r="T1572">
        <f>ROUND(INT(表1[[#This Row],[合同结束日期]]-表1[[#This Row],[合同起始日期]])/365,1)</f>
        <v>3.2</v>
      </c>
    </row>
    <row r="1573" spans="1:20">
      <c r="A1573" s="1">
        <v>42278</v>
      </c>
      <c r="B1573" t="s">
        <v>185</v>
      </c>
      <c r="C1573">
        <f t="shared" si="72"/>
        <v>0</v>
      </c>
      <c r="D1573" t="s">
        <v>189</v>
      </c>
      <c r="E1573" s="4">
        <v>134572.79999999999</v>
      </c>
      <c r="F1573" s="4">
        <v>23321.466240000002</v>
      </c>
      <c r="G1573" s="3">
        <v>0.17330000000000004</v>
      </c>
      <c r="H1573" s="7">
        <v>1557.5555555555557</v>
      </c>
      <c r="I1573" s="4">
        <v>269.92437777777781</v>
      </c>
      <c r="J1573">
        <v>86.399999999999991</v>
      </c>
      <c r="K1573" t="s">
        <v>44</v>
      </c>
      <c r="L1573" t="s">
        <v>46</v>
      </c>
      <c r="M1573" t="s">
        <v>187</v>
      </c>
      <c r="N1573" s="2">
        <v>41298</v>
      </c>
      <c r="O1573" s="2">
        <v>42499</v>
      </c>
      <c r="P1573" t="s">
        <v>24</v>
      </c>
      <c r="Q1573" t="s">
        <v>83</v>
      </c>
      <c r="R1573" s="5" t="str">
        <f t="shared" si="73"/>
        <v>0.14</v>
      </c>
      <c r="S1573" s="6" t="str">
        <f t="shared" si="74"/>
        <v/>
      </c>
      <c r="T1573">
        <f>ROUND(INT(表1[[#This Row],[合同结束日期]]-表1[[#This Row],[合同起始日期]])/365,1)</f>
        <v>3.3</v>
      </c>
    </row>
    <row r="1574" spans="1:20">
      <c r="A1574" s="1">
        <v>42278</v>
      </c>
      <c r="B1574" t="s">
        <v>185</v>
      </c>
      <c r="C1574">
        <f t="shared" si="72"/>
        <v>0</v>
      </c>
      <c r="D1574" t="s">
        <v>190</v>
      </c>
      <c r="E1574" s="4">
        <v>82622.399999999994</v>
      </c>
      <c r="F1574" s="4">
        <v>30239.798399999996</v>
      </c>
      <c r="G1574" s="3">
        <v>0.36599999999999999</v>
      </c>
      <c r="H1574" s="7">
        <v>956.27777777777783</v>
      </c>
      <c r="I1574" s="4">
        <v>349.99766666666665</v>
      </c>
      <c r="J1574">
        <v>86.399999999999991</v>
      </c>
      <c r="K1574" t="s">
        <v>44</v>
      </c>
      <c r="L1574" t="s">
        <v>46</v>
      </c>
      <c r="M1574" t="s">
        <v>45</v>
      </c>
      <c r="N1574" s="2">
        <v>41282</v>
      </c>
      <c r="O1574" s="2">
        <v>43229</v>
      </c>
      <c r="P1574" t="s">
        <v>24</v>
      </c>
      <c r="Q1574" t="s">
        <v>56</v>
      </c>
      <c r="R1574" s="5" t="str">
        <f t="shared" si="73"/>
        <v>0.17</v>
      </c>
      <c r="S1574" s="6" t="str">
        <f t="shared" si="74"/>
        <v/>
      </c>
      <c r="T1574">
        <f>ROUND(INT(表1[[#This Row],[合同结束日期]]-表1[[#This Row],[合同起始日期]])/365,1)</f>
        <v>5.3</v>
      </c>
    </row>
    <row r="1575" spans="1:20">
      <c r="A1575" s="1">
        <v>42278</v>
      </c>
      <c r="B1575" t="s">
        <v>185</v>
      </c>
      <c r="C1575">
        <f t="shared" si="72"/>
        <v>0</v>
      </c>
      <c r="D1575" t="s">
        <v>449</v>
      </c>
      <c r="E1575" s="4">
        <v>416856.84</v>
      </c>
      <c r="F1575" s="4">
        <v>58610.071703999994</v>
      </c>
      <c r="G1575" s="3">
        <v>0.14059999999999997</v>
      </c>
      <c r="H1575" s="7">
        <v>2429.2356643356648</v>
      </c>
      <c r="I1575" s="4">
        <v>341.55053440559436</v>
      </c>
      <c r="J1575">
        <v>171.6</v>
      </c>
      <c r="K1575" t="s">
        <v>60</v>
      </c>
      <c r="L1575" t="s">
        <v>116</v>
      </c>
      <c r="M1575" t="s">
        <v>145</v>
      </c>
      <c r="N1575" s="2">
        <v>42183</v>
      </c>
      <c r="O1575" s="2">
        <v>43278</v>
      </c>
      <c r="P1575" t="s">
        <v>24</v>
      </c>
      <c r="Q1575" t="s">
        <v>65</v>
      </c>
      <c r="R1575" s="5" t="str">
        <f t="shared" si="73"/>
        <v>0.12</v>
      </c>
      <c r="S1575" s="6" t="str">
        <f t="shared" si="74"/>
        <v/>
      </c>
      <c r="T1575">
        <f>ROUND(INT(表1[[#This Row],[合同结束日期]]-表1[[#This Row],[合同起始日期]])/365,1)</f>
        <v>3</v>
      </c>
    </row>
    <row r="1576" spans="1:20">
      <c r="A1576" s="1">
        <v>42278</v>
      </c>
      <c r="B1576" t="s">
        <v>185</v>
      </c>
      <c r="C1576">
        <f t="shared" si="72"/>
        <v>0</v>
      </c>
      <c r="D1576" t="s">
        <v>219</v>
      </c>
      <c r="E1576" s="4">
        <v>255804</v>
      </c>
      <c r="F1576" s="4">
        <v>56328.040799999995</v>
      </c>
      <c r="G1576" s="3">
        <v>0.22019999999999998</v>
      </c>
      <c r="H1576" s="7">
        <v>2478.7209302325582</v>
      </c>
      <c r="I1576" s="4">
        <v>545.8143488372092</v>
      </c>
      <c r="J1576">
        <v>103.2</v>
      </c>
      <c r="K1576" t="s">
        <v>60</v>
      </c>
      <c r="L1576" t="s">
        <v>61</v>
      </c>
      <c r="M1576" t="s">
        <v>58</v>
      </c>
      <c r="N1576" s="2">
        <v>42153</v>
      </c>
      <c r="O1576" s="2">
        <v>42883</v>
      </c>
      <c r="P1576" t="s">
        <v>24</v>
      </c>
      <c r="Q1576" t="s">
        <v>170</v>
      </c>
      <c r="R1576" s="5" t="str">
        <f t="shared" si="73"/>
        <v>0.2</v>
      </c>
      <c r="S1576" s="6" t="str">
        <f t="shared" si="74"/>
        <v/>
      </c>
      <c r="T1576">
        <f>ROUND(INT(表1[[#This Row],[合同结束日期]]-表1[[#This Row],[合同起始日期]])/365,1)</f>
        <v>2</v>
      </c>
    </row>
    <row r="1577" spans="1:20">
      <c r="A1577" s="1">
        <v>42278</v>
      </c>
      <c r="B1577" t="s">
        <v>185</v>
      </c>
      <c r="C1577">
        <f t="shared" si="72"/>
        <v>0</v>
      </c>
      <c r="D1577" t="s">
        <v>252</v>
      </c>
      <c r="E1577" s="4">
        <v>150163.92000000001</v>
      </c>
      <c r="F1577" s="4">
        <v>20182.030847999999</v>
      </c>
      <c r="G1577" s="3">
        <v>0.13439999999999999</v>
      </c>
      <c r="H1577" s="7">
        <v>1455.0767441860467</v>
      </c>
      <c r="I1577" s="4">
        <v>195.56231441860464</v>
      </c>
      <c r="J1577">
        <v>103.2</v>
      </c>
      <c r="K1577" t="s">
        <v>44</v>
      </c>
      <c r="L1577" t="s">
        <v>46</v>
      </c>
      <c r="M1577" t="s">
        <v>45</v>
      </c>
      <c r="N1577" s="2">
        <v>42149</v>
      </c>
      <c r="O1577" s="2">
        <v>42914</v>
      </c>
      <c r="P1577" t="s">
        <v>24</v>
      </c>
      <c r="Q1577" t="s">
        <v>19</v>
      </c>
      <c r="R1577" s="5" t="str">
        <f t="shared" si="73"/>
        <v>0.1</v>
      </c>
      <c r="S1577" s="6" t="str">
        <f t="shared" si="74"/>
        <v/>
      </c>
      <c r="T1577">
        <f>ROUND(INT(表1[[#This Row],[合同结束日期]]-表1[[#This Row],[合同起始日期]])/365,1)</f>
        <v>2.1</v>
      </c>
    </row>
    <row r="1578" spans="1:20">
      <c r="A1578" s="1">
        <v>42278</v>
      </c>
      <c r="B1578" t="s">
        <v>185</v>
      </c>
      <c r="C1578">
        <f t="shared" si="72"/>
        <v>0</v>
      </c>
      <c r="D1578" t="s">
        <v>281</v>
      </c>
      <c r="E1578" s="4">
        <v>190052.87999999998</v>
      </c>
      <c r="F1578" s="4">
        <v>36433.137095999999</v>
      </c>
      <c r="G1578" s="3">
        <v>0.19170000000000001</v>
      </c>
      <c r="H1578" s="7">
        <v>1721.4934782608696</v>
      </c>
      <c r="I1578" s="4">
        <v>330.01029978260868</v>
      </c>
      <c r="J1578">
        <v>110.39999999999999</v>
      </c>
      <c r="K1578" t="s">
        <v>60</v>
      </c>
      <c r="L1578" t="s">
        <v>116</v>
      </c>
      <c r="M1578" t="s">
        <v>145</v>
      </c>
      <c r="N1578" s="2">
        <v>42174</v>
      </c>
      <c r="O1578" s="2">
        <v>42615</v>
      </c>
      <c r="P1578" t="s">
        <v>24</v>
      </c>
      <c r="Q1578" t="s">
        <v>25</v>
      </c>
      <c r="R1578" s="5" t="str">
        <f t="shared" si="73"/>
        <v>0.15</v>
      </c>
      <c r="S1578" s="6" t="str">
        <f t="shared" si="74"/>
        <v/>
      </c>
      <c r="T1578">
        <f>ROUND(INT(表1[[#This Row],[合同结束日期]]-表1[[#This Row],[合同起始日期]])/365,1)</f>
        <v>1.2</v>
      </c>
    </row>
    <row r="1579" spans="1:20">
      <c r="A1579" s="1">
        <v>42278</v>
      </c>
      <c r="B1579" t="s">
        <v>185</v>
      </c>
      <c r="C1579">
        <f t="shared" si="72"/>
        <v>0</v>
      </c>
      <c r="D1579" t="s">
        <v>450</v>
      </c>
      <c r="E1579" s="4">
        <v>106958.39999999999</v>
      </c>
      <c r="F1579" s="4">
        <v>34173.2088</v>
      </c>
      <c r="G1579" s="3">
        <v>0.31950000000000001</v>
      </c>
      <c r="H1579" s="7">
        <v>1001.4831460674156</v>
      </c>
      <c r="I1579" s="4">
        <v>319.97386516853936</v>
      </c>
      <c r="J1579">
        <v>106.8</v>
      </c>
      <c r="K1579" t="s">
        <v>60</v>
      </c>
      <c r="L1579" t="s">
        <v>61</v>
      </c>
      <c r="M1579" t="s">
        <v>58</v>
      </c>
      <c r="N1579" s="2">
        <v>42181</v>
      </c>
      <c r="O1579" s="2">
        <v>42911</v>
      </c>
      <c r="P1579" t="s">
        <v>24</v>
      </c>
      <c r="Q1579" t="s">
        <v>59</v>
      </c>
      <c r="R1579" s="5" t="str">
        <f t="shared" si="73"/>
        <v>0.16</v>
      </c>
      <c r="S1579" s="6" t="str">
        <f t="shared" si="74"/>
        <v/>
      </c>
      <c r="T1579">
        <f>ROUND(INT(表1[[#This Row],[合同结束日期]]-表1[[#This Row],[合同起始日期]])/365,1)</f>
        <v>2</v>
      </c>
    </row>
    <row r="1580" spans="1:20">
      <c r="A1580" s="1">
        <v>42278</v>
      </c>
      <c r="B1580" t="s">
        <v>185</v>
      </c>
      <c r="C1580">
        <f t="shared" si="72"/>
        <v>0</v>
      </c>
      <c r="D1580" t="s">
        <v>253</v>
      </c>
      <c r="E1580" s="4">
        <v>98602.680000000008</v>
      </c>
      <c r="F1580" s="4">
        <v>38395.883591999998</v>
      </c>
      <c r="G1580" s="3">
        <v>0.38939999999999997</v>
      </c>
      <c r="H1580" s="7">
        <v>641.94453125000007</v>
      </c>
      <c r="I1580" s="4">
        <v>249.97320046875001</v>
      </c>
      <c r="J1580">
        <v>153.6</v>
      </c>
      <c r="K1580" t="s">
        <v>60</v>
      </c>
      <c r="L1580" t="s">
        <v>116</v>
      </c>
      <c r="M1580" t="s">
        <v>145</v>
      </c>
      <c r="N1580" s="2">
        <v>41456</v>
      </c>
      <c r="O1580" s="2">
        <v>42597</v>
      </c>
      <c r="P1580" t="s">
        <v>18</v>
      </c>
      <c r="Q1580" t="s">
        <v>25</v>
      </c>
      <c r="R1580" s="5" t="str">
        <f t="shared" si="73"/>
        <v>0.15</v>
      </c>
      <c r="S1580" s="6" t="str">
        <f t="shared" si="74"/>
        <v/>
      </c>
      <c r="T1580">
        <f>ROUND(INT(表1[[#This Row],[合同结束日期]]-表1[[#This Row],[合同起始日期]])/365,1)</f>
        <v>3.1</v>
      </c>
    </row>
    <row r="1581" spans="1:20">
      <c r="A1581" s="1">
        <v>42278</v>
      </c>
      <c r="B1581" t="s">
        <v>185</v>
      </c>
      <c r="C1581">
        <f t="shared" ref="C1581:C1643" si="75">IF($B1581="负一层",-1,IF($B1581="负一夹层",0,IF($B1581="一层",1,IF($B1581="二层",2,IF($B1581="三层",3,IF($B1581="四层",4))))))</f>
        <v>0</v>
      </c>
      <c r="D1581" t="s">
        <v>361</v>
      </c>
      <c r="E1581" s="4">
        <v>42778.44</v>
      </c>
      <c r="F1581" s="4">
        <v>16200.195228</v>
      </c>
      <c r="G1581" s="3">
        <v>0.37869999999999998</v>
      </c>
      <c r="H1581" s="7">
        <v>1188.29</v>
      </c>
      <c r="I1581" s="4">
        <v>450.00542300000001</v>
      </c>
      <c r="J1581">
        <v>36</v>
      </c>
      <c r="K1581" t="s">
        <v>76</v>
      </c>
      <c r="L1581" t="s">
        <v>276</v>
      </c>
      <c r="M1581" t="s">
        <v>276</v>
      </c>
      <c r="N1581" s="2">
        <v>41943</v>
      </c>
      <c r="O1581" s="2">
        <v>42673</v>
      </c>
      <c r="P1581" t="s">
        <v>24</v>
      </c>
      <c r="Q1581" t="s">
        <v>25</v>
      </c>
      <c r="R1581" s="5" t="str">
        <f t="shared" ref="R1581:R1643" si="76">IF(ISERROR(FIND(",",$Q1581)),$Q1581,LEFT($Q1581,FIND(",",$Q1581)-1))</f>
        <v>0.15</v>
      </c>
      <c r="S1581" s="6" t="str">
        <f t="shared" si="74"/>
        <v/>
      </c>
      <c r="T1581">
        <f>ROUND(INT(表1[[#This Row],[合同结束日期]]-表1[[#This Row],[合同起始日期]])/365,1)</f>
        <v>2</v>
      </c>
    </row>
    <row r="1582" spans="1:20">
      <c r="A1582" s="1">
        <v>42278</v>
      </c>
      <c r="B1582" t="s">
        <v>185</v>
      </c>
      <c r="C1582">
        <f t="shared" si="75"/>
        <v>0</v>
      </c>
      <c r="D1582" t="s">
        <v>363</v>
      </c>
      <c r="E1582" s="4">
        <v>80235.48</v>
      </c>
      <c r="F1582" s="4">
        <v>16199.543411999999</v>
      </c>
      <c r="G1582" s="3">
        <v>0.2019</v>
      </c>
      <c r="H1582" s="7">
        <v>2228.7633333333333</v>
      </c>
      <c r="I1582" s="4">
        <v>449.98731699999996</v>
      </c>
      <c r="J1582">
        <v>36</v>
      </c>
      <c r="K1582" t="s">
        <v>76</v>
      </c>
      <c r="L1582" t="s">
        <v>276</v>
      </c>
      <c r="M1582" t="s">
        <v>276</v>
      </c>
      <c r="N1582" s="2">
        <v>41942</v>
      </c>
      <c r="O1582" s="2">
        <v>42672</v>
      </c>
      <c r="P1582" t="s">
        <v>24</v>
      </c>
      <c r="Q1582" t="s">
        <v>25</v>
      </c>
      <c r="R1582" s="5" t="str">
        <f t="shared" si="76"/>
        <v>0.15</v>
      </c>
      <c r="S1582" s="6" t="str">
        <f t="shared" ref="S1582:S1644" si="77">IF(ISERROR(FIND(",",$Q1582)),"",RIGHT($Q1582,LEN($Q1582)-FIND(",",$Q1582)))</f>
        <v/>
      </c>
      <c r="T1582">
        <f>ROUND(INT(表1[[#This Row],[合同结束日期]]-表1[[#This Row],[合同起始日期]])/365,1)</f>
        <v>2</v>
      </c>
    </row>
    <row r="1583" spans="1:20">
      <c r="A1583" s="1">
        <v>42278</v>
      </c>
      <c r="B1583" t="s">
        <v>185</v>
      </c>
      <c r="C1583">
        <f t="shared" si="75"/>
        <v>0</v>
      </c>
      <c r="D1583" t="s">
        <v>451</v>
      </c>
      <c r="E1583" s="4">
        <v>861673.08</v>
      </c>
      <c r="F1583" s="4">
        <v>43342.155924000006</v>
      </c>
      <c r="G1583" s="3">
        <v>5.0300000000000011E-2</v>
      </c>
      <c r="H1583" s="7">
        <v>7558.5357894736835</v>
      </c>
      <c r="I1583" s="4">
        <v>380.19435021052635</v>
      </c>
      <c r="J1583">
        <v>114</v>
      </c>
      <c r="K1583" t="s">
        <v>66</v>
      </c>
      <c r="L1583" t="s">
        <v>66</v>
      </c>
      <c r="M1583" t="s">
        <v>66</v>
      </c>
      <c r="N1583" s="2">
        <v>42156</v>
      </c>
      <c r="O1583" s="2">
        <v>43251</v>
      </c>
      <c r="P1583" t="s">
        <v>24</v>
      </c>
      <c r="Q1583" t="s">
        <v>410</v>
      </c>
      <c r="R1583" s="5" t="str">
        <f t="shared" si="76"/>
        <v>0.1</v>
      </c>
      <c r="S1583" s="6" t="str">
        <f t="shared" si="77"/>
        <v>0.</v>
      </c>
      <c r="T1583">
        <f>ROUND(INT(表1[[#This Row],[合同结束日期]]-表1[[#This Row],[合同起始日期]])/365,1)</f>
        <v>3</v>
      </c>
    </row>
    <row r="1584" spans="1:20">
      <c r="A1584" s="1">
        <v>42278</v>
      </c>
      <c r="B1584" t="s">
        <v>185</v>
      </c>
      <c r="C1584">
        <f t="shared" si="75"/>
        <v>0</v>
      </c>
      <c r="D1584" t="s">
        <v>194</v>
      </c>
      <c r="E1584" s="4">
        <v>834840</v>
      </c>
      <c r="F1584" s="4">
        <v>57603.96</v>
      </c>
      <c r="G1584" s="3">
        <v>6.9000000000000006E-2</v>
      </c>
      <c r="H1584" s="7">
        <v>5797.5</v>
      </c>
      <c r="I1584" s="4">
        <v>400.02749999999997</v>
      </c>
      <c r="J1584">
        <v>144</v>
      </c>
      <c r="K1584" t="s">
        <v>66</v>
      </c>
      <c r="L1584" t="s">
        <v>66</v>
      </c>
      <c r="M1584" t="s">
        <v>66</v>
      </c>
      <c r="N1584" s="2">
        <v>42134</v>
      </c>
      <c r="O1584" s="2">
        <v>42499</v>
      </c>
      <c r="P1584" t="s">
        <v>24</v>
      </c>
      <c r="Q1584" t="s">
        <v>410</v>
      </c>
      <c r="R1584" s="5" t="str">
        <f t="shared" si="76"/>
        <v>0.1</v>
      </c>
      <c r="S1584" s="6" t="str">
        <f t="shared" si="77"/>
        <v>0.</v>
      </c>
      <c r="T1584">
        <f>ROUND(INT(表1[[#This Row],[合同结束日期]]-表1[[#This Row],[合同起始日期]])/365,1)</f>
        <v>1</v>
      </c>
    </row>
    <row r="1585" spans="1:20">
      <c r="A1585" s="1">
        <v>42278</v>
      </c>
      <c r="B1585" t="s">
        <v>185</v>
      </c>
      <c r="C1585">
        <f t="shared" si="75"/>
        <v>0</v>
      </c>
      <c r="D1585" t="s">
        <v>307</v>
      </c>
      <c r="E1585" s="4">
        <v>215852.4</v>
      </c>
      <c r="F1585" s="4">
        <v>21110.364720000001</v>
      </c>
      <c r="G1585" s="3">
        <v>9.7800000000000012E-2</v>
      </c>
      <c r="H1585" s="7">
        <v>4088.1136363636365</v>
      </c>
      <c r="I1585" s="4">
        <v>399.81751363636369</v>
      </c>
      <c r="J1585">
        <v>52.8</v>
      </c>
      <c r="K1585" t="s">
        <v>66</v>
      </c>
      <c r="L1585" t="s">
        <v>66</v>
      </c>
      <c r="M1585" t="s">
        <v>66</v>
      </c>
      <c r="N1585" s="2">
        <v>42139</v>
      </c>
      <c r="O1585" s="2">
        <v>42869</v>
      </c>
      <c r="P1585" t="s">
        <v>24</v>
      </c>
      <c r="Q1585" t="s">
        <v>410</v>
      </c>
      <c r="R1585" s="5" t="str">
        <f t="shared" si="76"/>
        <v>0.1</v>
      </c>
      <c r="S1585" s="6" t="str">
        <f t="shared" si="77"/>
        <v>0.</v>
      </c>
      <c r="T1585">
        <f>ROUND(INT(表1[[#This Row],[合同结束日期]]-表1[[#This Row],[合同起始日期]])/365,1)</f>
        <v>2</v>
      </c>
    </row>
    <row r="1586" spans="1:20">
      <c r="A1586" s="1">
        <v>42278</v>
      </c>
      <c r="B1586" t="s">
        <v>185</v>
      </c>
      <c r="C1586">
        <f t="shared" si="75"/>
        <v>0</v>
      </c>
      <c r="D1586" t="s">
        <v>196</v>
      </c>
      <c r="E1586" s="4">
        <v>474365.98799999995</v>
      </c>
      <c r="F1586" s="4">
        <v>75044.699301599991</v>
      </c>
      <c r="G1586" s="3">
        <v>0.15820000000000001</v>
      </c>
      <c r="H1586" s="7">
        <v>2745.1735416666666</v>
      </c>
      <c r="I1586" s="4">
        <v>434.28645429166664</v>
      </c>
      <c r="J1586">
        <v>172.79999999999998</v>
      </c>
      <c r="K1586" t="s">
        <v>60</v>
      </c>
      <c r="L1586" t="s">
        <v>61</v>
      </c>
      <c r="M1586" t="s">
        <v>197</v>
      </c>
      <c r="N1586" s="2">
        <v>42134</v>
      </c>
      <c r="O1586" s="2">
        <v>42864</v>
      </c>
      <c r="P1586" t="s">
        <v>24</v>
      </c>
      <c r="Q1586" t="s">
        <v>83</v>
      </c>
      <c r="R1586" s="5" t="str">
        <f t="shared" si="76"/>
        <v>0.14</v>
      </c>
      <c r="S1586" s="6" t="str">
        <f t="shared" si="77"/>
        <v/>
      </c>
      <c r="T1586">
        <f>ROUND(INT(表1[[#This Row],[合同结束日期]]-表1[[#This Row],[合同起始日期]])/365,1)</f>
        <v>2</v>
      </c>
    </row>
    <row r="1587" spans="1:20">
      <c r="A1587" s="1">
        <v>42278</v>
      </c>
      <c r="B1587" t="s">
        <v>185</v>
      </c>
      <c r="C1587">
        <f t="shared" si="75"/>
        <v>0</v>
      </c>
      <c r="D1587" t="s">
        <v>198</v>
      </c>
      <c r="E1587" s="4">
        <v>38130</v>
      </c>
      <c r="F1587" s="4">
        <v>26401.211999999996</v>
      </c>
      <c r="G1587" s="3">
        <v>0.6923999999999999</v>
      </c>
      <c r="H1587" s="7">
        <v>577.72727272727275</v>
      </c>
      <c r="I1587" s="4">
        <v>400.01836363636357</v>
      </c>
      <c r="J1587">
        <v>66</v>
      </c>
      <c r="K1587" t="s">
        <v>66</v>
      </c>
      <c r="L1587" t="s">
        <v>66</v>
      </c>
      <c r="M1587" t="s">
        <v>66</v>
      </c>
      <c r="N1587" s="2">
        <v>41283</v>
      </c>
      <c r="O1587" s="2">
        <v>42499</v>
      </c>
      <c r="P1587" t="s">
        <v>24</v>
      </c>
      <c r="Q1587" t="s">
        <v>25</v>
      </c>
      <c r="R1587" s="5" t="str">
        <f t="shared" si="76"/>
        <v>0.15</v>
      </c>
      <c r="S1587" s="6" t="str">
        <f t="shared" si="77"/>
        <v/>
      </c>
      <c r="T1587">
        <f>ROUND(INT(表1[[#This Row],[合同结束日期]]-表1[[#This Row],[合同起始日期]])/365,1)</f>
        <v>3.3</v>
      </c>
    </row>
    <row r="1588" spans="1:20">
      <c r="A1588" s="1">
        <v>42278</v>
      </c>
      <c r="B1588" t="s">
        <v>185</v>
      </c>
      <c r="C1588">
        <f t="shared" si="75"/>
        <v>0</v>
      </c>
      <c r="D1588" t="s">
        <v>199</v>
      </c>
      <c r="E1588" s="4">
        <v>232484.64</v>
      </c>
      <c r="F1588" s="4">
        <v>20086.672896</v>
      </c>
      <c r="G1588" s="3">
        <v>8.6399999999999991E-2</v>
      </c>
      <c r="H1588" s="7">
        <v>3587.7259259259263</v>
      </c>
      <c r="I1588" s="4">
        <v>309.97952000000004</v>
      </c>
      <c r="J1588">
        <v>64.8</v>
      </c>
      <c r="K1588" t="s">
        <v>44</v>
      </c>
      <c r="L1588" t="s">
        <v>46</v>
      </c>
      <c r="M1588" t="s">
        <v>187</v>
      </c>
      <c r="N1588" s="2">
        <v>41332</v>
      </c>
      <c r="O1588" s="2">
        <v>42499</v>
      </c>
      <c r="P1588" t="s">
        <v>14</v>
      </c>
      <c r="Q1588" t="s">
        <v>37</v>
      </c>
      <c r="R1588" s="5" t="str">
        <f t="shared" si="76"/>
        <v>0.</v>
      </c>
      <c r="S1588" s="6" t="str">
        <f t="shared" si="77"/>
        <v/>
      </c>
      <c r="T1588">
        <f>ROUND(INT(表1[[#This Row],[合同结束日期]]-表1[[#This Row],[合同起始日期]])/365,1)</f>
        <v>3.2</v>
      </c>
    </row>
    <row r="1589" spans="1:20">
      <c r="A1589" s="1">
        <v>42278</v>
      </c>
      <c r="B1589" t="s">
        <v>185</v>
      </c>
      <c r="C1589">
        <f t="shared" si="75"/>
        <v>0</v>
      </c>
      <c r="D1589" t="s">
        <v>200</v>
      </c>
      <c r="E1589" s="4">
        <v>115361.67599999999</v>
      </c>
      <c r="F1589" s="4">
        <v>20857.391020799998</v>
      </c>
      <c r="G1589" s="3">
        <v>0.18079999999999999</v>
      </c>
      <c r="H1589" s="7">
        <v>2403.36825</v>
      </c>
      <c r="I1589" s="4">
        <v>434.52897959999996</v>
      </c>
      <c r="J1589">
        <v>48</v>
      </c>
      <c r="K1589" t="s">
        <v>44</v>
      </c>
      <c r="L1589" t="s">
        <v>46</v>
      </c>
      <c r="M1589" t="s">
        <v>187</v>
      </c>
      <c r="N1589" s="2">
        <v>41281</v>
      </c>
      <c r="O1589" s="2">
        <v>42499</v>
      </c>
      <c r="P1589" t="s">
        <v>24</v>
      </c>
      <c r="Q1589" t="s">
        <v>59</v>
      </c>
      <c r="R1589" s="5" t="str">
        <f t="shared" si="76"/>
        <v>0.16</v>
      </c>
      <c r="S1589" s="6" t="str">
        <f t="shared" si="77"/>
        <v/>
      </c>
      <c r="T1589">
        <f>ROUND(INT(表1[[#This Row],[合同结束日期]]-表1[[#This Row],[合同起始日期]])/365,1)</f>
        <v>3.3</v>
      </c>
    </row>
    <row r="1590" spans="1:20">
      <c r="A1590" s="1">
        <v>42278</v>
      </c>
      <c r="B1590" t="s">
        <v>185</v>
      </c>
      <c r="C1590">
        <f t="shared" si="75"/>
        <v>0</v>
      </c>
      <c r="D1590" t="s">
        <v>201</v>
      </c>
      <c r="E1590" s="4">
        <v>310293.59999999998</v>
      </c>
      <c r="F1590" s="4">
        <v>39562.434000000001</v>
      </c>
      <c r="G1590" s="3">
        <v>0.1275</v>
      </c>
      <c r="H1590" s="7">
        <v>1712.4370860927152</v>
      </c>
      <c r="I1590" s="4">
        <v>218.3357284768212</v>
      </c>
      <c r="J1590">
        <v>181.2</v>
      </c>
      <c r="K1590" t="s">
        <v>44</v>
      </c>
      <c r="L1590" t="s">
        <v>72</v>
      </c>
      <c r="M1590" t="s">
        <v>71</v>
      </c>
      <c r="N1590" s="2">
        <v>41329</v>
      </c>
      <c r="O1590" s="2">
        <v>43229</v>
      </c>
      <c r="P1590" t="s">
        <v>24</v>
      </c>
      <c r="Q1590" t="s">
        <v>48</v>
      </c>
      <c r="R1590" s="5" t="str">
        <f t="shared" si="76"/>
        <v>0.11</v>
      </c>
      <c r="S1590" s="6" t="str">
        <f t="shared" si="77"/>
        <v/>
      </c>
      <c r="T1590">
        <f>ROUND(INT(表1[[#This Row],[合同结束日期]]-表1[[#This Row],[合同起始日期]])/365,1)</f>
        <v>5.2</v>
      </c>
    </row>
    <row r="1591" spans="1:20">
      <c r="A1591" s="1">
        <v>42278</v>
      </c>
      <c r="B1591" t="s">
        <v>185</v>
      </c>
      <c r="C1591">
        <f t="shared" si="75"/>
        <v>0</v>
      </c>
      <c r="D1591" t="s">
        <v>202</v>
      </c>
      <c r="E1591" s="4">
        <v>153533.92799999999</v>
      </c>
      <c r="F1591" s="4">
        <v>22861.201879200002</v>
      </c>
      <c r="G1591" s="3">
        <v>0.14890000000000003</v>
      </c>
      <c r="H1591" s="7">
        <v>1728.9856756756756</v>
      </c>
      <c r="I1591" s="4">
        <v>257.44596710810816</v>
      </c>
      <c r="J1591">
        <v>88.8</v>
      </c>
      <c r="K1591" t="s">
        <v>44</v>
      </c>
      <c r="L1591" t="s">
        <v>46</v>
      </c>
      <c r="M1591" t="s">
        <v>45</v>
      </c>
      <c r="N1591" s="2">
        <v>41335</v>
      </c>
      <c r="O1591" s="2">
        <v>43229</v>
      </c>
      <c r="P1591" t="s">
        <v>24</v>
      </c>
      <c r="Q1591" t="s">
        <v>65</v>
      </c>
      <c r="R1591" s="5" t="str">
        <f t="shared" si="76"/>
        <v>0.12</v>
      </c>
      <c r="S1591" s="6" t="str">
        <f t="shared" si="77"/>
        <v/>
      </c>
      <c r="T1591">
        <f>ROUND(INT(表1[[#This Row],[合同结束日期]]-表1[[#This Row],[合同起始日期]])/365,1)</f>
        <v>5.2</v>
      </c>
    </row>
    <row r="1592" spans="1:20">
      <c r="A1592" s="1">
        <v>42278</v>
      </c>
      <c r="B1592" t="s">
        <v>185</v>
      </c>
      <c r="C1592">
        <f t="shared" si="75"/>
        <v>0</v>
      </c>
      <c r="D1592" t="s">
        <v>203</v>
      </c>
      <c r="E1592" s="4">
        <v>158563.19999999998</v>
      </c>
      <c r="F1592" s="4">
        <v>24957.847680000003</v>
      </c>
      <c r="G1592" s="3">
        <v>0.15740000000000004</v>
      </c>
      <c r="H1592" s="7">
        <v>2872.5217391304345</v>
      </c>
      <c r="I1592" s="4">
        <v>452.1349217391305</v>
      </c>
      <c r="J1592">
        <v>55.199999999999996</v>
      </c>
      <c r="K1592" t="s">
        <v>44</v>
      </c>
      <c r="L1592" t="s">
        <v>46</v>
      </c>
      <c r="M1592" t="s">
        <v>187</v>
      </c>
      <c r="N1592" s="2">
        <v>41304</v>
      </c>
      <c r="O1592" s="2">
        <v>42499</v>
      </c>
      <c r="P1592" t="s">
        <v>24</v>
      </c>
      <c r="Q1592" t="s">
        <v>83</v>
      </c>
      <c r="R1592" s="5" t="str">
        <f t="shared" si="76"/>
        <v>0.14</v>
      </c>
      <c r="S1592" s="6" t="str">
        <f t="shared" si="77"/>
        <v/>
      </c>
      <c r="T1592">
        <f>ROUND(INT(表1[[#This Row],[合同结束日期]]-表1[[#This Row],[合同起始日期]])/365,1)</f>
        <v>3.3</v>
      </c>
    </row>
    <row r="1593" spans="1:20">
      <c r="A1593" s="1">
        <v>42278</v>
      </c>
      <c r="B1593" t="s">
        <v>185</v>
      </c>
      <c r="C1593">
        <f t="shared" si="75"/>
        <v>0</v>
      </c>
      <c r="D1593" t="s">
        <v>370</v>
      </c>
      <c r="E1593" s="4">
        <v>273660</v>
      </c>
      <c r="F1593" s="4">
        <v>58864.265999999996</v>
      </c>
      <c r="G1593" s="3">
        <v>0.21509999999999999</v>
      </c>
      <c r="H1593" s="7">
        <v>511.32286995515699</v>
      </c>
      <c r="I1593" s="4">
        <v>109.98554932735426</v>
      </c>
      <c r="J1593">
        <v>535.19999999999993</v>
      </c>
      <c r="K1593" t="s">
        <v>151</v>
      </c>
      <c r="L1593" t="s">
        <v>154</v>
      </c>
      <c r="M1593" t="s">
        <v>371</v>
      </c>
      <c r="N1593" s="2">
        <v>41946</v>
      </c>
      <c r="O1593" s="2">
        <v>43771</v>
      </c>
      <c r="P1593" t="s">
        <v>14</v>
      </c>
      <c r="Q1593">
        <v>0</v>
      </c>
      <c r="R1593" s="5">
        <f t="shared" si="76"/>
        <v>0</v>
      </c>
      <c r="S1593" s="6" t="str">
        <f t="shared" si="77"/>
        <v/>
      </c>
      <c r="T1593">
        <f>ROUND(INT(表1[[#This Row],[合同结束日期]]-表1[[#This Row],[合同起始日期]])/365,1)</f>
        <v>5</v>
      </c>
    </row>
    <row r="1594" spans="1:20">
      <c r="A1594" s="1">
        <v>42278</v>
      </c>
      <c r="B1594" t="s">
        <v>185</v>
      </c>
      <c r="C1594">
        <f t="shared" si="75"/>
        <v>0</v>
      </c>
      <c r="D1594" t="s">
        <v>206</v>
      </c>
      <c r="E1594" s="4">
        <v>454755.84000000003</v>
      </c>
      <c r="F1594" s="4">
        <v>79309.418495999998</v>
      </c>
      <c r="G1594" s="3">
        <v>0.1744</v>
      </c>
      <c r="H1594" s="7">
        <v>802.88813559322045</v>
      </c>
      <c r="I1594" s="4">
        <v>140.02369084745763</v>
      </c>
      <c r="J1594">
        <v>566.4</v>
      </c>
      <c r="K1594" t="s">
        <v>44</v>
      </c>
      <c r="L1594" t="s">
        <v>72</v>
      </c>
      <c r="M1594" t="s">
        <v>71</v>
      </c>
      <c r="N1594" s="2">
        <v>41334</v>
      </c>
      <c r="O1594" s="2">
        <v>43249</v>
      </c>
      <c r="P1594" t="s">
        <v>24</v>
      </c>
      <c r="Q1594" t="s">
        <v>123</v>
      </c>
      <c r="R1594" s="5" t="str">
        <f t="shared" si="76"/>
        <v>0.09</v>
      </c>
      <c r="S1594" s="6" t="str">
        <f t="shared" si="77"/>
        <v/>
      </c>
      <c r="T1594">
        <f>ROUND(INT(表1[[#This Row],[合同结束日期]]-表1[[#This Row],[合同起始日期]])/365,1)</f>
        <v>5.2</v>
      </c>
    </row>
    <row r="1595" spans="1:20">
      <c r="A1595" s="1">
        <v>42278</v>
      </c>
      <c r="B1595" t="s">
        <v>185</v>
      </c>
      <c r="C1595">
        <f t="shared" si="75"/>
        <v>0</v>
      </c>
      <c r="D1595" t="s">
        <v>207</v>
      </c>
      <c r="E1595" s="4">
        <v>960676.60799999989</v>
      </c>
      <c r="F1595" s="4">
        <v>58889.476070399993</v>
      </c>
      <c r="G1595" s="3">
        <v>6.13E-2</v>
      </c>
      <c r="H1595" s="7">
        <v>2201.7707370737071</v>
      </c>
      <c r="I1595" s="4">
        <v>134.96854618261824</v>
      </c>
      <c r="J1595">
        <v>436.32</v>
      </c>
      <c r="K1595" t="s">
        <v>44</v>
      </c>
      <c r="L1595" t="s">
        <v>72</v>
      </c>
      <c r="M1595" t="s">
        <v>126</v>
      </c>
      <c r="N1595" s="2">
        <v>41379</v>
      </c>
      <c r="O1595" s="2">
        <v>46947</v>
      </c>
      <c r="P1595" t="s">
        <v>18</v>
      </c>
      <c r="Q1595" t="s">
        <v>37</v>
      </c>
      <c r="R1595" s="5" t="str">
        <f t="shared" si="76"/>
        <v>0.</v>
      </c>
      <c r="S1595" s="6" t="str">
        <f t="shared" si="77"/>
        <v/>
      </c>
      <c r="T1595">
        <f>ROUND(INT(表1[[#This Row],[合同结束日期]]-表1[[#This Row],[合同起始日期]])/365,1)</f>
        <v>15.3</v>
      </c>
    </row>
    <row r="1596" spans="1:20">
      <c r="A1596" s="1">
        <v>42278</v>
      </c>
      <c r="B1596" t="s">
        <v>185</v>
      </c>
      <c r="C1596">
        <f t="shared" si="75"/>
        <v>0</v>
      </c>
      <c r="D1596" t="s">
        <v>231</v>
      </c>
      <c r="E1596" s="4">
        <v>1095741.5999999999</v>
      </c>
      <c r="F1596" s="4">
        <v>115929.46128</v>
      </c>
      <c r="G1596" s="3">
        <v>0.10580000000000002</v>
      </c>
      <c r="H1596" s="7">
        <v>1323.3594202898548</v>
      </c>
      <c r="I1596" s="4">
        <v>140.01142666666667</v>
      </c>
      <c r="J1596">
        <v>828</v>
      </c>
      <c r="K1596" t="s">
        <v>44</v>
      </c>
      <c r="L1596" t="s">
        <v>72</v>
      </c>
      <c r="M1596" t="s">
        <v>71</v>
      </c>
      <c r="N1596" s="2">
        <v>41351</v>
      </c>
      <c r="O1596" s="2">
        <v>45122</v>
      </c>
      <c r="P1596" t="s">
        <v>18</v>
      </c>
      <c r="Q1596" t="s">
        <v>42</v>
      </c>
      <c r="R1596" s="5" t="str">
        <f t="shared" si="76"/>
        <v>0.08</v>
      </c>
      <c r="S1596" s="6" t="str">
        <f t="shared" si="77"/>
        <v/>
      </c>
      <c r="T1596">
        <f>ROUND(INT(表1[[#This Row],[合同结束日期]]-表1[[#This Row],[合同起始日期]])/365,1)</f>
        <v>10.3</v>
      </c>
    </row>
    <row r="1597" spans="1:20">
      <c r="A1597" s="1">
        <v>42278</v>
      </c>
      <c r="B1597" t="s">
        <v>185</v>
      </c>
      <c r="C1597">
        <f t="shared" si="75"/>
        <v>0</v>
      </c>
      <c r="D1597" t="s">
        <v>452</v>
      </c>
      <c r="E1597" s="4">
        <v>189612</v>
      </c>
      <c r="F1597" s="4">
        <v>34243.927199999991</v>
      </c>
      <c r="G1597" s="3">
        <v>0.18059999999999996</v>
      </c>
      <c r="H1597" s="7">
        <v>2430.9230769230771</v>
      </c>
      <c r="I1597" s="4">
        <v>439.02470769230757</v>
      </c>
      <c r="J1597">
        <v>78</v>
      </c>
      <c r="K1597" t="s">
        <v>11</v>
      </c>
      <c r="L1597" t="s">
        <v>12</v>
      </c>
      <c r="M1597" t="s">
        <v>10</v>
      </c>
      <c r="N1597" s="2">
        <v>42160</v>
      </c>
      <c r="O1597" s="2">
        <v>42890</v>
      </c>
      <c r="P1597" t="s">
        <v>24</v>
      </c>
      <c r="Q1597" t="s">
        <v>59</v>
      </c>
      <c r="R1597" s="5" t="str">
        <f t="shared" si="76"/>
        <v>0.16</v>
      </c>
      <c r="S1597" s="6" t="str">
        <f t="shared" si="77"/>
        <v/>
      </c>
      <c r="T1597">
        <f>ROUND(INT(表1[[#This Row],[合同结束日期]]-表1[[#This Row],[合同起始日期]])/365,1)</f>
        <v>2</v>
      </c>
    </row>
    <row r="1598" spans="1:20">
      <c r="A1598" s="1">
        <v>42278</v>
      </c>
      <c r="B1598" t="s">
        <v>185</v>
      </c>
      <c r="C1598">
        <f t="shared" si="75"/>
        <v>0</v>
      </c>
      <c r="D1598" t="s">
        <v>342</v>
      </c>
      <c r="E1598" s="4">
        <v>109749.59999999999</v>
      </c>
      <c r="F1598" s="4">
        <v>15145.444800000001</v>
      </c>
      <c r="G1598" s="3">
        <v>0.13800000000000001</v>
      </c>
      <c r="H1598" s="7">
        <v>2771.454545454545</v>
      </c>
      <c r="I1598" s="4">
        <v>382.4607272727273</v>
      </c>
      <c r="J1598">
        <v>39.6</v>
      </c>
      <c r="K1598" t="s">
        <v>44</v>
      </c>
      <c r="L1598" t="s">
        <v>46</v>
      </c>
      <c r="M1598" t="s">
        <v>187</v>
      </c>
      <c r="N1598" s="2">
        <v>41810</v>
      </c>
      <c r="O1598" s="2">
        <v>42540</v>
      </c>
      <c r="P1598" t="s">
        <v>24</v>
      </c>
      <c r="Q1598" t="s">
        <v>65</v>
      </c>
      <c r="R1598" s="5" t="str">
        <f t="shared" si="76"/>
        <v>0.12</v>
      </c>
      <c r="S1598" s="6" t="str">
        <f t="shared" si="77"/>
        <v/>
      </c>
      <c r="T1598">
        <f>ROUND(INT(表1[[#This Row],[合同结束日期]]-表1[[#This Row],[合同起始日期]])/365,1)</f>
        <v>2</v>
      </c>
    </row>
    <row r="1599" spans="1:20">
      <c r="A1599" s="1">
        <v>42278</v>
      </c>
      <c r="B1599" t="s">
        <v>185</v>
      </c>
      <c r="C1599">
        <f t="shared" si="75"/>
        <v>0</v>
      </c>
      <c r="D1599" t="s">
        <v>213</v>
      </c>
      <c r="E1599" s="4">
        <v>371359.98000000004</v>
      </c>
      <c r="F1599" s="4">
        <v>80993.611638000002</v>
      </c>
      <c r="G1599" s="3">
        <v>0.21809999999999999</v>
      </c>
      <c r="H1599" s="7">
        <v>1284.0407037052407</v>
      </c>
      <c r="I1599" s="4">
        <v>280.04927747811297</v>
      </c>
      <c r="J1599">
        <v>289.21199999999999</v>
      </c>
      <c r="K1599" t="s">
        <v>60</v>
      </c>
      <c r="L1599" t="s">
        <v>61</v>
      </c>
      <c r="M1599" t="s">
        <v>214</v>
      </c>
      <c r="N1599" s="2">
        <v>41263</v>
      </c>
      <c r="O1599" s="2">
        <v>42499</v>
      </c>
      <c r="P1599" t="s">
        <v>24</v>
      </c>
      <c r="Q1599" t="s">
        <v>25</v>
      </c>
      <c r="R1599" s="5" t="str">
        <f t="shared" si="76"/>
        <v>0.15</v>
      </c>
      <c r="S1599" s="6" t="str">
        <f t="shared" si="77"/>
        <v/>
      </c>
      <c r="T1599">
        <f>ROUND(INT(表1[[#This Row],[合同结束日期]]-表1[[#This Row],[合同起始日期]])/365,1)</f>
        <v>3.4</v>
      </c>
    </row>
    <row r="1600" spans="1:20">
      <c r="A1600" s="1">
        <v>42278</v>
      </c>
      <c r="B1600" t="s">
        <v>185</v>
      </c>
      <c r="C1600">
        <f t="shared" si="75"/>
        <v>0</v>
      </c>
      <c r="D1600" t="s">
        <v>215</v>
      </c>
      <c r="E1600" s="4">
        <v>1568366.4</v>
      </c>
      <c r="F1600" s="4">
        <v>75281.587199999994</v>
      </c>
      <c r="G1600" s="3">
        <v>4.8000000000000001E-2</v>
      </c>
      <c r="H1600" s="7">
        <v>8324.6624203821648</v>
      </c>
      <c r="I1600" s="4">
        <v>399.5837961783439</v>
      </c>
      <c r="J1600">
        <v>188.4</v>
      </c>
      <c r="K1600" t="s">
        <v>66</v>
      </c>
      <c r="L1600" t="s">
        <v>66</v>
      </c>
      <c r="M1600" t="s">
        <v>66</v>
      </c>
      <c r="N1600" s="2">
        <v>41284</v>
      </c>
      <c r="O1600" s="2">
        <v>42499</v>
      </c>
      <c r="P1600" t="s">
        <v>24</v>
      </c>
      <c r="Q1600" t="s">
        <v>410</v>
      </c>
      <c r="R1600" s="5" t="str">
        <f t="shared" si="76"/>
        <v>0.1</v>
      </c>
      <c r="S1600" s="6" t="str">
        <f t="shared" si="77"/>
        <v>0.</v>
      </c>
      <c r="T1600">
        <f>ROUND(INT(表1[[#This Row],[合同结束日期]]-表1[[#This Row],[合同起始日期]])/365,1)</f>
        <v>3.3</v>
      </c>
    </row>
    <row r="1601" spans="1:20">
      <c r="A1601" s="1">
        <v>42278</v>
      </c>
      <c r="B1601" t="s">
        <v>185</v>
      </c>
      <c r="C1601">
        <f t="shared" si="75"/>
        <v>0</v>
      </c>
      <c r="D1601" t="s">
        <v>216</v>
      </c>
      <c r="E1601" s="4">
        <v>1757733.5999999999</v>
      </c>
      <c r="F1601" s="4">
        <v>76812.958320000005</v>
      </c>
      <c r="G1601" s="3">
        <v>4.370000000000001E-2</v>
      </c>
      <c r="H1601" s="7">
        <v>9154.8624999999993</v>
      </c>
      <c r="I1601" s="4">
        <v>400.06749125000005</v>
      </c>
      <c r="J1601">
        <v>192</v>
      </c>
      <c r="K1601" t="s">
        <v>66</v>
      </c>
      <c r="L1601" t="s">
        <v>66</v>
      </c>
      <c r="M1601" t="s">
        <v>66</v>
      </c>
      <c r="N1601" s="2">
        <v>41279</v>
      </c>
      <c r="O1601" s="2">
        <v>42499</v>
      </c>
      <c r="P1601" t="s">
        <v>24</v>
      </c>
      <c r="Q1601" t="s">
        <v>195</v>
      </c>
      <c r="R1601" s="5" t="str">
        <f t="shared" si="76"/>
        <v>0.09</v>
      </c>
      <c r="S1601" s="6" t="str">
        <f t="shared" si="77"/>
        <v>0.</v>
      </c>
      <c r="T1601">
        <f>ROUND(INT(表1[[#This Row],[合同结束日期]]-表1[[#This Row],[合同起始日期]])/365,1)</f>
        <v>3.3</v>
      </c>
    </row>
    <row r="1602" spans="1:20">
      <c r="A1602" s="1">
        <v>42278</v>
      </c>
      <c r="B1602" t="s">
        <v>185</v>
      </c>
      <c r="C1602">
        <f t="shared" si="75"/>
        <v>0</v>
      </c>
      <c r="D1602" t="s">
        <v>269</v>
      </c>
      <c r="E1602" s="4">
        <v>1624868.1840000001</v>
      </c>
      <c r="F1602" s="4">
        <v>113578.28606160001</v>
      </c>
      <c r="G1602" s="3">
        <v>6.9900000000000004E-2</v>
      </c>
      <c r="H1602" s="7">
        <v>4312.2828662420388</v>
      </c>
      <c r="I1602" s="4">
        <v>301.42857235031852</v>
      </c>
      <c r="J1602">
        <v>376.8</v>
      </c>
      <c r="K1602" t="s">
        <v>60</v>
      </c>
      <c r="L1602" t="s">
        <v>61</v>
      </c>
      <c r="M1602" t="s">
        <v>234</v>
      </c>
      <c r="N1602" s="2">
        <v>41291</v>
      </c>
      <c r="O1602" s="2">
        <v>44407</v>
      </c>
      <c r="P1602" t="s">
        <v>39</v>
      </c>
      <c r="Q1602" t="s">
        <v>78</v>
      </c>
      <c r="R1602" s="5" t="str">
        <f t="shared" si="76"/>
        <v>0.07</v>
      </c>
      <c r="S1602" s="6" t="str">
        <f t="shared" si="77"/>
        <v/>
      </c>
      <c r="T1602">
        <f>ROUND(INT(表1[[#This Row],[合同结束日期]]-表1[[#This Row],[合同起始日期]])/365,1)</f>
        <v>8.5</v>
      </c>
    </row>
    <row r="1603" spans="1:20">
      <c r="A1603" s="1">
        <v>42278</v>
      </c>
      <c r="B1603" t="s">
        <v>185</v>
      </c>
      <c r="C1603">
        <f t="shared" si="75"/>
        <v>0</v>
      </c>
      <c r="D1603" t="s">
        <v>217</v>
      </c>
      <c r="E1603" s="4">
        <v>162549.6</v>
      </c>
      <c r="F1603" s="4">
        <v>32152.310880000001</v>
      </c>
      <c r="G1603" s="3">
        <v>0.1978</v>
      </c>
      <c r="H1603" s="7">
        <v>2021.7611940298511</v>
      </c>
      <c r="I1603" s="4">
        <v>399.9043641791045</v>
      </c>
      <c r="J1603">
        <v>80.399999999999991</v>
      </c>
      <c r="K1603" t="s">
        <v>76</v>
      </c>
      <c r="L1603" t="s">
        <v>75</v>
      </c>
      <c r="M1603" t="s">
        <v>75</v>
      </c>
      <c r="N1603" s="2">
        <v>41284</v>
      </c>
      <c r="O1603" s="2">
        <v>42499</v>
      </c>
      <c r="P1603" t="s">
        <v>14</v>
      </c>
      <c r="Q1603">
        <v>0</v>
      </c>
      <c r="R1603" s="5">
        <f t="shared" si="76"/>
        <v>0</v>
      </c>
      <c r="S1603" s="6" t="str">
        <f t="shared" si="77"/>
        <v/>
      </c>
      <c r="T1603">
        <f>ROUND(INT(表1[[#This Row],[合同结束日期]]-表1[[#This Row],[合同起始日期]])/365,1)</f>
        <v>3.3</v>
      </c>
    </row>
    <row r="1604" spans="1:20">
      <c r="A1604" s="1">
        <v>42278</v>
      </c>
      <c r="B1604" t="s">
        <v>185</v>
      </c>
      <c r="C1604">
        <f t="shared" si="75"/>
        <v>0</v>
      </c>
      <c r="D1604" t="s">
        <v>218</v>
      </c>
      <c r="E1604" s="4">
        <v>136040.4</v>
      </c>
      <c r="F1604" s="4">
        <v>30418.633439999998</v>
      </c>
      <c r="G1604" s="3">
        <v>0.22359999999999999</v>
      </c>
      <c r="H1604" s="7">
        <v>1744.1076923076923</v>
      </c>
      <c r="I1604" s="4">
        <v>389.98247999999995</v>
      </c>
      <c r="J1604">
        <v>78</v>
      </c>
      <c r="K1604" t="s">
        <v>76</v>
      </c>
      <c r="L1604" t="s">
        <v>75</v>
      </c>
      <c r="M1604" t="s">
        <v>75</v>
      </c>
      <c r="N1604" s="2">
        <v>41287</v>
      </c>
      <c r="O1604" s="2">
        <v>42499</v>
      </c>
      <c r="P1604" t="s">
        <v>14</v>
      </c>
      <c r="Q1604">
        <v>0</v>
      </c>
      <c r="R1604" s="5">
        <f t="shared" si="76"/>
        <v>0</v>
      </c>
      <c r="S1604" s="6" t="str">
        <f t="shared" si="77"/>
        <v/>
      </c>
      <c r="T1604">
        <f>ROUND(INT(表1[[#This Row],[合同结束日期]]-表1[[#This Row],[合同起始日期]])/365,1)</f>
        <v>3.3</v>
      </c>
    </row>
    <row r="1605" spans="1:20">
      <c r="A1605" s="1">
        <v>42278</v>
      </c>
      <c r="B1605" t="s">
        <v>185</v>
      </c>
      <c r="C1605">
        <f t="shared" si="75"/>
        <v>0</v>
      </c>
      <c r="D1605" t="s">
        <v>454</v>
      </c>
      <c r="E1605" s="4">
        <v>411220.68</v>
      </c>
      <c r="F1605" s="4">
        <v>51937.171883999996</v>
      </c>
      <c r="G1605" s="3">
        <v>0.1263</v>
      </c>
      <c r="H1605" s="7">
        <v>3059.6776785714283</v>
      </c>
      <c r="I1605" s="4">
        <v>386.43729080357139</v>
      </c>
      <c r="J1605">
        <v>134.4</v>
      </c>
      <c r="K1605" t="s">
        <v>11</v>
      </c>
      <c r="L1605" t="s">
        <v>13</v>
      </c>
      <c r="M1605" t="s">
        <v>13</v>
      </c>
      <c r="N1605" s="2">
        <v>42184</v>
      </c>
      <c r="O1605" s="2">
        <v>43279</v>
      </c>
      <c r="P1605" t="s">
        <v>24</v>
      </c>
      <c r="Q1605" t="s">
        <v>399</v>
      </c>
      <c r="R1605" s="5" t="str">
        <f t="shared" si="76"/>
        <v>0.11</v>
      </c>
      <c r="S1605" s="6" t="str">
        <f t="shared" si="77"/>
        <v>0.12</v>
      </c>
      <c r="T1605">
        <f>ROUND(INT(表1[[#This Row],[合同结束日期]]-表1[[#This Row],[合同起始日期]])/365,1)</f>
        <v>3</v>
      </c>
    </row>
    <row r="1606" spans="1:20">
      <c r="A1606" s="1">
        <v>42278</v>
      </c>
      <c r="B1606" t="s">
        <v>185</v>
      </c>
      <c r="C1606">
        <f t="shared" si="75"/>
        <v>0</v>
      </c>
      <c r="D1606" t="s">
        <v>220</v>
      </c>
      <c r="E1606" s="4">
        <v>521056.76400000002</v>
      </c>
      <c r="F1606" s="4">
        <v>50334.083402400007</v>
      </c>
      <c r="G1606" s="3">
        <v>9.6600000000000005E-2</v>
      </c>
      <c r="H1606" s="7">
        <v>3015.3747916666671</v>
      </c>
      <c r="I1606" s="4">
        <v>291.28520487500009</v>
      </c>
      <c r="J1606">
        <v>172.79999999999998</v>
      </c>
      <c r="K1606" t="s">
        <v>44</v>
      </c>
      <c r="L1606" t="s">
        <v>46</v>
      </c>
      <c r="M1606" t="s">
        <v>45</v>
      </c>
      <c r="N1606" s="2">
        <v>41333</v>
      </c>
      <c r="O1606" s="2">
        <v>44325</v>
      </c>
      <c r="P1606" t="s">
        <v>24</v>
      </c>
      <c r="Q1606" t="s">
        <v>42</v>
      </c>
      <c r="R1606" s="5" t="str">
        <f t="shared" si="76"/>
        <v>0.08</v>
      </c>
      <c r="S1606" s="6" t="str">
        <f t="shared" si="77"/>
        <v/>
      </c>
      <c r="T1606">
        <f>ROUND(INT(表1[[#This Row],[合同结束日期]]-表1[[#This Row],[合同起始日期]])/365,1)</f>
        <v>8.1999999999999993</v>
      </c>
    </row>
    <row r="1607" spans="1:20">
      <c r="A1607" s="1">
        <v>42278</v>
      </c>
      <c r="B1607" t="s">
        <v>185</v>
      </c>
      <c r="C1607">
        <f t="shared" si="75"/>
        <v>0</v>
      </c>
      <c r="D1607" t="s">
        <v>221</v>
      </c>
      <c r="E1607" s="4">
        <v>815440.2</v>
      </c>
      <c r="F1607" s="4">
        <v>105191.7858</v>
      </c>
      <c r="G1607" s="3">
        <v>0.129</v>
      </c>
      <c r="H1607" s="7">
        <v>5569.9467213114749</v>
      </c>
      <c r="I1607" s="4">
        <v>718.52312704918029</v>
      </c>
      <c r="J1607">
        <v>146.4</v>
      </c>
      <c r="K1607" t="s">
        <v>44</v>
      </c>
      <c r="L1607" t="s">
        <v>72</v>
      </c>
      <c r="M1607" t="s">
        <v>126</v>
      </c>
      <c r="N1607" s="2">
        <v>41333</v>
      </c>
      <c r="O1607" s="2">
        <v>42499</v>
      </c>
      <c r="P1607" t="s">
        <v>24</v>
      </c>
      <c r="Q1607" t="s">
        <v>65</v>
      </c>
      <c r="R1607" s="5" t="str">
        <f t="shared" si="76"/>
        <v>0.12</v>
      </c>
      <c r="S1607" s="6" t="str">
        <f t="shared" si="77"/>
        <v/>
      </c>
      <c r="T1607">
        <f>ROUND(INT(表1[[#This Row],[合同结束日期]]-表1[[#This Row],[合同起始日期]])/365,1)</f>
        <v>3.2</v>
      </c>
    </row>
    <row r="1608" spans="1:20">
      <c r="A1608" s="1">
        <v>42278</v>
      </c>
      <c r="B1608" t="s">
        <v>185</v>
      </c>
      <c r="C1608">
        <f t="shared" si="75"/>
        <v>0</v>
      </c>
      <c r="D1608" t="s">
        <v>222</v>
      </c>
      <c r="E1608" s="4">
        <v>477814.8</v>
      </c>
      <c r="F1608" s="4">
        <v>57815.590799999998</v>
      </c>
      <c r="G1608" s="3">
        <v>0.121</v>
      </c>
      <c r="H1608" s="7">
        <v>2384.3053892215567</v>
      </c>
      <c r="I1608" s="4">
        <v>288.50095209580837</v>
      </c>
      <c r="J1608">
        <v>200.4</v>
      </c>
      <c r="K1608" t="s">
        <v>44</v>
      </c>
      <c r="L1608" t="s">
        <v>72</v>
      </c>
      <c r="M1608" t="s">
        <v>126</v>
      </c>
      <c r="N1608" s="2">
        <v>41263</v>
      </c>
      <c r="O1608" s="2">
        <v>43229</v>
      </c>
      <c r="P1608" t="s">
        <v>24</v>
      </c>
      <c r="Q1608" t="s">
        <v>19</v>
      </c>
      <c r="R1608" s="5" t="str">
        <f t="shared" si="76"/>
        <v>0.1</v>
      </c>
      <c r="S1608" s="6" t="str">
        <f t="shared" si="77"/>
        <v/>
      </c>
      <c r="T1608">
        <f>ROUND(INT(表1[[#This Row],[合同结束日期]]-表1[[#This Row],[合同起始日期]])/365,1)</f>
        <v>5.4</v>
      </c>
    </row>
    <row r="1609" spans="1:20">
      <c r="A1609" s="1">
        <v>42278</v>
      </c>
      <c r="B1609" t="s">
        <v>185</v>
      </c>
      <c r="C1609">
        <f t="shared" si="75"/>
        <v>0</v>
      </c>
      <c r="D1609" t="s">
        <v>223</v>
      </c>
      <c r="E1609" s="4">
        <v>568079.04</v>
      </c>
      <c r="F1609" s="4">
        <v>57546.406752000003</v>
      </c>
      <c r="G1609" s="3">
        <v>0.1013</v>
      </c>
      <c r="H1609" s="7">
        <v>2343.5603960396043</v>
      </c>
      <c r="I1609" s="4">
        <v>237.4026681188119</v>
      </c>
      <c r="J1609">
        <v>242.39999999999998</v>
      </c>
      <c r="K1609" t="s">
        <v>44</v>
      </c>
      <c r="L1609" t="s">
        <v>72</v>
      </c>
      <c r="M1609" t="s">
        <v>126</v>
      </c>
      <c r="N1609" s="2">
        <v>41331</v>
      </c>
      <c r="O1609" s="2">
        <v>44325</v>
      </c>
      <c r="P1609" t="s">
        <v>24</v>
      </c>
      <c r="Q1609" t="s">
        <v>42</v>
      </c>
      <c r="R1609" s="5" t="str">
        <f t="shared" si="76"/>
        <v>0.08</v>
      </c>
      <c r="S1609" s="6" t="str">
        <f t="shared" si="77"/>
        <v/>
      </c>
      <c r="T1609">
        <f>ROUND(INT(表1[[#This Row],[合同结束日期]]-表1[[#This Row],[合同起始日期]])/365,1)</f>
        <v>8.1999999999999993</v>
      </c>
    </row>
    <row r="1610" spans="1:20">
      <c r="A1610" s="1">
        <v>42278</v>
      </c>
      <c r="B1610" t="s">
        <v>185</v>
      </c>
      <c r="C1610">
        <f t="shared" si="75"/>
        <v>0</v>
      </c>
      <c r="D1610" t="s">
        <v>232</v>
      </c>
      <c r="E1610" s="4">
        <v>407340</v>
      </c>
      <c r="F1610" s="4">
        <v>57498.772000000019</v>
      </c>
      <c r="G1610" s="3">
        <v>0.14115670447292192</v>
      </c>
      <c r="H1610" s="7">
        <v>1095.2826535880226</v>
      </c>
      <c r="I1610" s="4">
        <v>154.60648984684224</v>
      </c>
      <c r="J1610">
        <v>371.904</v>
      </c>
      <c r="K1610" t="s">
        <v>44</v>
      </c>
      <c r="L1610" t="s">
        <v>72</v>
      </c>
      <c r="M1610" t="s">
        <v>126</v>
      </c>
      <c r="N1610" s="2">
        <v>41337</v>
      </c>
      <c r="O1610" s="2">
        <v>46917</v>
      </c>
      <c r="P1610" t="s">
        <v>24</v>
      </c>
      <c r="Q1610">
        <v>0.08</v>
      </c>
      <c r="R1610" s="5">
        <f t="shared" si="76"/>
        <v>0.08</v>
      </c>
      <c r="S1610" s="6" t="str">
        <f t="shared" si="77"/>
        <v/>
      </c>
      <c r="T1610">
        <f>ROUND(INT(表1[[#This Row],[合同结束日期]]-表1[[#This Row],[合同起始日期]])/365,1)</f>
        <v>15.3</v>
      </c>
    </row>
    <row r="1611" spans="1:20">
      <c r="A1611" s="1">
        <v>42278</v>
      </c>
      <c r="B1611" t="s">
        <v>185</v>
      </c>
      <c r="C1611">
        <f t="shared" si="75"/>
        <v>0</v>
      </c>
      <c r="D1611" t="s">
        <v>274</v>
      </c>
      <c r="E1611" s="4">
        <v>168910.8</v>
      </c>
      <c r="F1611" s="4">
        <v>17313.356999999996</v>
      </c>
      <c r="G1611" s="3">
        <v>0.10249999999999998</v>
      </c>
      <c r="H1611" s="7">
        <v>1497.436170212766</v>
      </c>
      <c r="I1611" s="4">
        <v>153.48720744680847</v>
      </c>
      <c r="J1611">
        <v>112.8</v>
      </c>
      <c r="K1611" t="s">
        <v>66</v>
      </c>
      <c r="L1611" t="s">
        <v>66</v>
      </c>
      <c r="M1611" t="s">
        <v>66</v>
      </c>
      <c r="N1611" s="2">
        <v>41520</v>
      </c>
      <c r="O1611" s="2">
        <v>42294</v>
      </c>
      <c r="P1611" t="s">
        <v>24</v>
      </c>
      <c r="Q1611" t="s">
        <v>195</v>
      </c>
      <c r="R1611" s="5" t="str">
        <f t="shared" si="76"/>
        <v>0.09</v>
      </c>
      <c r="S1611" s="6" t="str">
        <f t="shared" si="77"/>
        <v>0.</v>
      </c>
      <c r="T1611">
        <f>ROUND(INT(表1[[#This Row],[合同结束日期]]-表1[[#This Row],[合同起始日期]])/365,1)</f>
        <v>2.1</v>
      </c>
    </row>
    <row r="1612" spans="1:20">
      <c r="A1612" s="1">
        <v>42278</v>
      </c>
      <c r="B1612" t="s">
        <v>185</v>
      </c>
      <c r="C1612">
        <f t="shared" si="75"/>
        <v>0</v>
      </c>
      <c r="D1612" t="s">
        <v>254</v>
      </c>
      <c r="E1612" s="4">
        <v>278813.60399999999</v>
      </c>
      <c r="F1612" s="4">
        <v>36329.412601199998</v>
      </c>
      <c r="G1612" s="3">
        <v>0.1303</v>
      </c>
      <c r="H1612" s="7">
        <v>2461.2782838983048</v>
      </c>
      <c r="I1612" s="4">
        <v>320.70456039194914</v>
      </c>
      <c r="J1612">
        <v>113.28</v>
      </c>
      <c r="K1612" t="s">
        <v>44</v>
      </c>
      <c r="L1612" t="s">
        <v>46</v>
      </c>
      <c r="M1612" t="s">
        <v>45</v>
      </c>
      <c r="N1612" s="2">
        <v>41443</v>
      </c>
      <c r="O1612" s="2">
        <v>43298</v>
      </c>
      <c r="P1612" t="s">
        <v>24</v>
      </c>
      <c r="Q1612" t="s">
        <v>48</v>
      </c>
      <c r="R1612" s="5" t="str">
        <f t="shared" si="76"/>
        <v>0.11</v>
      </c>
      <c r="S1612" s="6" t="str">
        <f t="shared" si="77"/>
        <v/>
      </c>
      <c r="T1612">
        <f>ROUND(INT(表1[[#This Row],[合同结束日期]]-表1[[#This Row],[合同起始日期]])/365,1)</f>
        <v>5.0999999999999996</v>
      </c>
    </row>
    <row r="1613" spans="1:20">
      <c r="A1613" s="1">
        <v>42278</v>
      </c>
      <c r="B1613" t="s">
        <v>185</v>
      </c>
      <c r="C1613">
        <f t="shared" si="75"/>
        <v>0</v>
      </c>
      <c r="D1613" t="s">
        <v>255</v>
      </c>
      <c r="E1613" s="4">
        <v>125340</v>
      </c>
      <c r="F1613" s="4">
        <v>20844.041999999998</v>
      </c>
      <c r="G1613" s="3">
        <v>0.16629999999999998</v>
      </c>
      <c r="H1613" s="7">
        <v>3072.0588235294122</v>
      </c>
      <c r="I1613" s="4">
        <v>510.88338235294117</v>
      </c>
      <c r="J1613">
        <v>40.799999999999997</v>
      </c>
      <c r="K1613" t="s">
        <v>44</v>
      </c>
      <c r="L1613" t="s">
        <v>46</v>
      </c>
      <c r="M1613" t="s">
        <v>187</v>
      </c>
      <c r="N1613" s="2">
        <v>41456</v>
      </c>
      <c r="O1613" s="2">
        <v>42556</v>
      </c>
      <c r="P1613" t="s">
        <v>24</v>
      </c>
      <c r="Q1613" t="s">
        <v>25</v>
      </c>
      <c r="R1613" s="5" t="str">
        <f t="shared" si="76"/>
        <v>0.15</v>
      </c>
      <c r="S1613" s="6" t="str">
        <f t="shared" si="77"/>
        <v/>
      </c>
      <c r="T1613">
        <f>ROUND(INT(表1[[#This Row],[合同结束日期]]-表1[[#This Row],[合同起始日期]])/365,1)</f>
        <v>3</v>
      </c>
    </row>
    <row r="1614" spans="1:20">
      <c r="A1614" s="1">
        <v>42278</v>
      </c>
      <c r="B1614" t="s">
        <v>185</v>
      </c>
      <c r="C1614">
        <f t="shared" si="75"/>
        <v>0</v>
      </c>
      <c r="D1614" t="s">
        <v>273</v>
      </c>
      <c r="E1614" s="4">
        <v>171795.6</v>
      </c>
      <c r="F1614" s="4">
        <v>17179.560000000001</v>
      </c>
      <c r="G1614" s="3">
        <v>0.1</v>
      </c>
      <c r="H1614" s="7">
        <v>2045.1857142857143</v>
      </c>
      <c r="I1614" s="4">
        <v>204.51857142857145</v>
      </c>
      <c r="J1614">
        <v>84</v>
      </c>
      <c r="K1614" t="s">
        <v>44</v>
      </c>
      <c r="L1614" t="s">
        <v>46</v>
      </c>
      <c r="M1614" t="s">
        <v>187</v>
      </c>
      <c r="N1614" s="2">
        <v>41502</v>
      </c>
      <c r="O1614" s="2">
        <v>42597</v>
      </c>
      <c r="P1614" t="s">
        <v>18</v>
      </c>
      <c r="Q1614" t="s">
        <v>19</v>
      </c>
      <c r="R1614" s="5" t="str">
        <f t="shared" si="76"/>
        <v>0.1</v>
      </c>
      <c r="S1614" s="6" t="str">
        <f t="shared" si="77"/>
        <v/>
      </c>
      <c r="T1614">
        <f>ROUND(INT(表1[[#This Row],[合同结束日期]]-表1[[#This Row],[合同起始日期]])/365,1)</f>
        <v>3</v>
      </c>
    </row>
    <row r="1615" spans="1:20">
      <c r="A1615" s="1">
        <v>42278</v>
      </c>
      <c r="B1615" t="s">
        <v>185</v>
      </c>
      <c r="C1615">
        <f t="shared" si="75"/>
        <v>0</v>
      </c>
      <c r="D1615" t="s">
        <v>382</v>
      </c>
      <c r="E1615" s="4">
        <v>22277.16</v>
      </c>
      <c r="F1615" s="4">
        <v>7199.9781119999998</v>
      </c>
      <c r="G1615" s="3">
        <v>0.32319999999999999</v>
      </c>
      <c r="H1615" s="7">
        <v>1547.0250000000001</v>
      </c>
      <c r="I1615" s="4">
        <v>499.99848000000003</v>
      </c>
      <c r="J1615">
        <v>14.399999999999999</v>
      </c>
      <c r="K1615" t="s">
        <v>60</v>
      </c>
      <c r="L1615" t="s">
        <v>107</v>
      </c>
      <c r="M1615" t="s">
        <v>212</v>
      </c>
      <c r="N1615" s="2">
        <v>42113</v>
      </c>
      <c r="O1615" s="2">
        <v>42478</v>
      </c>
      <c r="P1615" t="s">
        <v>24</v>
      </c>
      <c r="Q1615" t="s">
        <v>28</v>
      </c>
      <c r="R1615" s="5" t="str">
        <f t="shared" si="76"/>
        <v>0.13</v>
      </c>
      <c r="S1615" s="6" t="str">
        <f t="shared" si="77"/>
        <v/>
      </c>
      <c r="T1615">
        <f>ROUND(INT(表1[[#This Row],[合同结束日期]]-表1[[#This Row],[合同起始日期]])/365,1)</f>
        <v>1</v>
      </c>
    </row>
    <row r="1616" spans="1:20">
      <c r="A1616" s="1">
        <v>42278</v>
      </c>
      <c r="B1616" t="s">
        <v>185</v>
      </c>
      <c r="C1616">
        <f t="shared" si="75"/>
        <v>0</v>
      </c>
      <c r="D1616" t="s">
        <v>355</v>
      </c>
      <c r="E1616" s="4">
        <v>29416.799999999999</v>
      </c>
      <c r="F1616" s="4">
        <v>11999.112719999999</v>
      </c>
      <c r="G1616" s="3">
        <v>0.40789999999999998</v>
      </c>
      <c r="H1616" s="7">
        <v>942.84615384615381</v>
      </c>
      <c r="I1616" s="4">
        <v>384.58694615384616</v>
      </c>
      <c r="J1616">
        <v>31.2</v>
      </c>
      <c r="K1616" t="s">
        <v>76</v>
      </c>
      <c r="L1616" t="s">
        <v>276</v>
      </c>
      <c r="M1616" t="s">
        <v>276</v>
      </c>
      <c r="N1616" s="2">
        <v>41858</v>
      </c>
      <c r="O1616" s="2">
        <v>42588</v>
      </c>
      <c r="P1616" t="s">
        <v>24</v>
      </c>
      <c r="Q1616" t="s">
        <v>83</v>
      </c>
      <c r="R1616" s="5" t="str">
        <f t="shared" si="76"/>
        <v>0.14</v>
      </c>
      <c r="S1616" s="6" t="str">
        <f t="shared" si="77"/>
        <v/>
      </c>
      <c r="T1616">
        <f>ROUND(INT(表1[[#This Row],[合同结束日期]]-表1[[#This Row],[合同起始日期]])/365,1)</f>
        <v>2</v>
      </c>
    </row>
    <row r="1617" spans="1:20">
      <c r="A1617" s="1">
        <v>42278</v>
      </c>
      <c r="B1617" t="s">
        <v>185</v>
      </c>
      <c r="C1617">
        <f t="shared" si="75"/>
        <v>0</v>
      </c>
      <c r="D1617" t="s">
        <v>369</v>
      </c>
      <c r="E1617" s="4">
        <v>52138.799999999996</v>
      </c>
      <c r="F1617" s="4">
        <v>8420.4161999999978</v>
      </c>
      <c r="G1617" s="3">
        <v>0.16149999999999998</v>
      </c>
      <c r="H1617" s="7">
        <v>3620.75</v>
      </c>
      <c r="I1617" s="4">
        <v>584.75112499999989</v>
      </c>
      <c r="J1617">
        <v>14.399999999999999</v>
      </c>
      <c r="K1617" t="s">
        <v>76</v>
      </c>
      <c r="L1617" t="s">
        <v>276</v>
      </c>
      <c r="M1617" t="s">
        <v>276</v>
      </c>
      <c r="N1617" s="2">
        <v>42030</v>
      </c>
      <c r="O1617" s="2">
        <v>42394</v>
      </c>
      <c r="P1617" t="s">
        <v>24</v>
      </c>
      <c r="Q1617" t="s">
        <v>25</v>
      </c>
      <c r="R1617" s="5" t="str">
        <f t="shared" si="76"/>
        <v>0.15</v>
      </c>
      <c r="S1617" s="6" t="str">
        <f t="shared" si="77"/>
        <v/>
      </c>
      <c r="T1617">
        <f>ROUND(INT(表1[[#This Row],[合同结束日期]]-表1[[#This Row],[合同起始日期]])/365,1)</f>
        <v>1</v>
      </c>
    </row>
    <row r="1618" spans="1:20">
      <c r="A1618" s="1">
        <v>42278</v>
      </c>
      <c r="B1618" t="s">
        <v>185</v>
      </c>
      <c r="C1618">
        <f t="shared" si="75"/>
        <v>0</v>
      </c>
      <c r="D1618" t="s">
        <v>349</v>
      </c>
      <c r="E1618" s="4">
        <v>51108</v>
      </c>
      <c r="F1618" s="4">
        <v>0</v>
      </c>
      <c r="G1618" s="3">
        <v>0</v>
      </c>
      <c r="H1618" s="7">
        <v>3549.166666666667</v>
      </c>
      <c r="I1618" s="4">
        <v>0</v>
      </c>
      <c r="J1618">
        <v>14.399999999999999</v>
      </c>
      <c r="K1618" t="s">
        <v>76</v>
      </c>
      <c r="L1618" t="s">
        <v>276</v>
      </c>
      <c r="M1618" t="s">
        <v>276</v>
      </c>
      <c r="N1618" s="2">
        <v>41907</v>
      </c>
      <c r="O1618" s="2">
        <v>42271</v>
      </c>
      <c r="P1618" t="s">
        <v>24</v>
      </c>
      <c r="Q1618" t="s">
        <v>25</v>
      </c>
      <c r="R1618" s="5" t="str">
        <f t="shared" si="76"/>
        <v>0.15</v>
      </c>
      <c r="S1618" s="6" t="str">
        <f t="shared" si="77"/>
        <v/>
      </c>
      <c r="T1618">
        <f>ROUND(INT(表1[[#This Row],[合同结束日期]]-表1[[#This Row],[合同起始日期]])/365,1)</f>
        <v>1</v>
      </c>
    </row>
    <row r="1619" spans="1:20">
      <c r="A1619" s="1">
        <v>42278</v>
      </c>
      <c r="B1619" t="s">
        <v>185</v>
      </c>
      <c r="C1619">
        <f t="shared" si="75"/>
        <v>0</v>
      </c>
      <c r="D1619" t="s">
        <v>284</v>
      </c>
      <c r="E1619" s="4">
        <v>44730</v>
      </c>
      <c r="F1619" s="4">
        <v>6959.9880000000003</v>
      </c>
      <c r="G1619" s="3">
        <v>0.15560000000000002</v>
      </c>
      <c r="H1619" s="7">
        <v>2485</v>
      </c>
      <c r="I1619" s="4">
        <v>386.666</v>
      </c>
      <c r="J1619">
        <v>18</v>
      </c>
      <c r="K1619" t="s">
        <v>76</v>
      </c>
      <c r="L1619" t="s">
        <v>276</v>
      </c>
      <c r="M1619" t="s">
        <v>276</v>
      </c>
      <c r="N1619" s="2">
        <v>41516</v>
      </c>
      <c r="O1619" s="2">
        <v>42611</v>
      </c>
      <c r="P1619" t="s">
        <v>24</v>
      </c>
      <c r="Q1619">
        <v>0</v>
      </c>
      <c r="R1619" s="5">
        <f t="shared" si="76"/>
        <v>0</v>
      </c>
      <c r="S1619" s="6" t="str">
        <f t="shared" si="77"/>
        <v/>
      </c>
      <c r="T1619">
        <f>ROUND(INT(表1[[#This Row],[合同结束日期]]-表1[[#This Row],[合同起始日期]])/365,1)</f>
        <v>3</v>
      </c>
    </row>
    <row r="1620" spans="1:20">
      <c r="A1620" s="1">
        <v>42278</v>
      </c>
      <c r="B1620" t="s">
        <v>185</v>
      </c>
      <c r="C1620">
        <f t="shared" si="75"/>
        <v>0</v>
      </c>
      <c r="D1620" t="s">
        <v>365</v>
      </c>
      <c r="E1620" s="4">
        <v>52349.4</v>
      </c>
      <c r="F1620" s="4">
        <v>8977.9220999999998</v>
      </c>
      <c r="G1620" s="3">
        <v>0.17149999999999999</v>
      </c>
      <c r="H1620" s="7">
        <v>3635.3750000000005</v>
      </c>
      <c r="I1620" s="4">
        <v>623.46681250000006</v>
      </c>
      <c r="J1620">
        <v>14.399999999999999</v>
      </c>
      <c r="K1620" t="s">
        <v>11</v>
      </c>
      <c r="L1620" t="s">
        <v>12</v>
      </c>
      <c r="M1620" t="s">
        <v>53</v>
      </c>
      <c r="N1620" s="2">
        <v>41996</v>
      </c>
      <c r="O1620" s="2">
        <v>42360</v>
      </c>
      <c r="P1620" t="s">
        <v>24</v>
      </c>
      <c r="Q1620" t="s">
        <v>59</v>
      </c>
      <c r="R1620" s="5" t="str">
        <f t="shared" si="76"/>
        <v>0.16</v>
      </c>
      <c r="S1620" s="6" t="str">
        <f t="shared" si="77"/>
        <v/>
      </c>
      <c r="T1620">
        <f>ROUND(INT(表1[[#This Row],[合同结束日期]]-表1[[#This Row],[合同起始日期]])/365,1)</f>
        <v>1</v>
      </c>
    </row>
    <row r="1621" spans="1:20">
      <c r="A1621" s="1">
        <v>42278</v>
      </c>
      <c r="B1621" t="s">
        <v>185</v>
      </c>
      <c r="C1621">
        <f t="shared" si="75"/>
        <v>0</v>
      </c>
      <c r="D1621" t="s">
        <v>350</v>
      </c>
      <c r="E1621" s="4">
        <v>42100.799999999996</v>
      </c>
      <c r="F1621" s="4">
        <v>7561.30368</v>
      </c>
      <c r="G1621" s="3">
        <v>0.17960000000000001</v>
      </c>
      <c r="H1621" s="7">
        <v>2923.6666666666665</v>
      </c>
      <c r="I1621" s="4">
        <v>525.09053333333338</v>
      </c>
      <c r="J1621">
        <v>14.399999999999999</v>
      </c>
      <c r="K1621" t="s">
        <v>76</v>
      </c>
      <c r="L1621" t="s">
        <v>276</v>
      </c>
      <c r="M1621" t="s">
        <v>276</v>
      </c>
      <c r="N1621" s="2">
        <v>41888</v>
      </c>
      <c r="O1621" s="2">
        <v>42252</v>
      </c>
      <c r="P1621" t="s">
        <v>24</v>
      </c>
      <c r="Q1621" t="s">
        <v>25</v>
      </c>
      <c r="R1621" s="5" t="str">
        <f t="shared" si="76"/>
        <v>0.15</v>
      </c>
      <c r="S1621" s="6" t="str">
        <f t="shared" si="77"/>
        <v/>
      </c>
      <c r="T1621">
        <f>ROUND(INT(表1[[#This Row],[合同结束日期]]-表1[[#This Row],[合同起始日期]])/365,1)</f>
        <v>1</v>
      </c>
    </row>
    <row r="1622" spans="1:20">
      <c r="A1622" s="1">
        <v>42278</v>
      </c>
      <c r="B1622" t="s">
        <v>185</v>
      </c>
      <c r="C1622">
        <f t="shared" si="75"/>
        <v>0</v>
      </c>
      <c r="D1622" t="s">
        <v>456</v>
      </c>
      <c r="E1622" s="4">
        <v>61224</v>
      </c>
      <c r="F1622" s="4">
        <v>10395.8352</v>
      </c>
      <c r="G1622" s="3">
        <v>0.16979999999999998</v>
      </c>
      <c r="H1622" s="7">
        <v>3401.3333333333335</v>
      </c>
      <c r="I1622" s="4">
        <v>577.54639999999995</v>
      </c>
      <c r="J1622">
        <v>18</v>
      </c>
      <c r="K1622" t="s">
        <v>76</v>
      </c>
      <c r="L1622" t="s">
        <v>276</v>
      </c>
      <c r="M1622" t="s">
        <v>276</v>
      </c>
      <c r="N1622" s="2">
        <v>42181</v>
      </c>
      <c r="O1622" s="2">
        <v>42546</v>
      </c>
      <c r="P1622" t="s">
        <v>24</v>
      </c>
      <c r="Q1622" t="s">
        <v>59</v>
      </c>
      <c r="R1622" s="5" t="str">
        <f t="shared" si="76"/>
        <v>0.16</v>
      </c>
      <c r="S1622" s="6" t="str">
        <f t="shared" si="77"/>
        <v/>
      </c>
      <c r="T1622">
        <f>ROUND(INT(表1[[#This Row],[合同结束日期]]-表1[[#This Row],[合同起始日期]])/365,1)</f>
        <v>1</v>
      </c>
    </row>
    <row r="1623" spans="1:20">
      <c r="A1623" s="1">
        <v>42278</v>
      </c>
      <c r="B1623" t="s">
        <v>185</v>
      </c>
      <c r="C1623">
        <f t="shared" si="75"/>
        <v>0</v>
      </c>
      <c r="D1623" t="s">
        <v>457</v>
      </c>
      <c r="E1623" s="4">
        <v>138178.79999999999</v>
      </c>
      <c r="F1623" s="4">
        <v>17175.624839999997</v>
      </c>
      <c r="G1623" s="3">
        <v>0.12429999999999999</v>
      </c>
      <c r="H1623" s="7">
        <v>9595.75</v>
      </c>
      <c r="I1623" s="4">
        <v>1192.7517249999999</v>
      </c>
      <c r="J1623">
        <v>14.399999999999999</v>
      </c>
      <c r="K1623" t="s">
        <v>44</v>
      </c>
      <c r="L1623" t="s">
        <v>46</v>
      </c>
      <c r="M1623" t="s">
        <v>187</v>
      </c>
      <c r="N1623" s="2">
        <v>42205</v>
      </c>
      <c r="O1623" s="2">
        <v>42570</v>
      </c>
      <c r="P1623" t="s">
        <v>24</v>
      </c>
      <c r="Q1623" t="s">
        <v>65</v>
      </c>
      <c r="R1623" s="5" t="str">
        <f t="shared" si="76"/>
        <v>0.12</v>
      </c>
      <c r="S1623" s="6" t="str">
        <f t="shared" si="77"/>
        <v/>
      </c>
      <c r="T1623">
        <f>ROUND(INT(表1[[#This Row],[合同结束日期]]-表1[[#This Row],[合同起始日期]])/365,1)</f>
        <v>1</v>
      </c>
    </row>
    <row r="1624" spans="1:20">
      <c r="A1624" s="1">
        <v>42278</v>
      </c>
      <c r="B1624" t="s">
        <v>185</v>
      </c>
      <c r="C1624">
        <f t="shared" si="75"/>
        <v>0</v>
      </c>
      <c r="D1624" t="s">
        <v>314</v>
      </c>
      <c r="E1624" s="4">
        <v>50445.119999999995</v>
      </c>
      <c r="F1624" s="4">
        <v>7198.5186239999994</v>
      </c>
      <c r="G1624" s="3">
        <v>0.14269999999999999</v>
      </c>
      <c r="H1624" s="7">
        <v>2802.5066666666662</v>
      </c>
      <c r="I1624" s="4">
        <v>399.9177013333333</v>
      </c>
      <c r="J1624">
        <v>18</v>
      </c>
      <c r="K1624" t="s">
        <v>76</v>
      </c>
      <c r="L1624" t="s">
        <v>276</v>
      </c>
      <c r="M1624" t="s">
        <v>276</v>
      </c>
      <c r="N1624" s="2">
        <v>41727</v>
      </c>
      <c r="O1624" s="2">
        <v>42457</v>
      </c>
      <c r="P1624" t="s">
        <v>24</v>
      </c>
      <c r="Q1624" t="s">
        <v>19</v>
      </c>
      <c r="R1624" s="5" t="str">
        <f t="shared" si="76"/>
        <v>0.1</v>
      </c>
      <c r="S1624" s="6" t="str">
        <f t="shared" si="77"/>
        <v/>
      </c>
      <c r="T1624">
        <f>ROUND(INT(表1[[#This Row],[合同结束日期]]-表1[[#This Row],[合同起始日期]])/365,1)</f>
        <v>2</v>
      </c>
    </row>
    <row r="1625" spans="1:20">
      <c r="A1625" s="1">
        <v>42278</v>
      </c>
      <c r="B1625" t="s">
        <v>185</v>
      </c>
      <c r="C1625">
        <f t="shared" si="75"/>
        <v>0</v>
      </c>
      <c r="D1625" t="s">
        <v>343</v>
      </c>
      <c r="E1625" s="4">
        <v>33471.599999999999</v>
      </c>
      <c r="F1625" s="4">
        <v>6359.6040000000003</v>
      </c>
      <c r="G1625" s="3">
        <v>0.19000000000000003</v>
      </c>
      <c r="H1625" s="7">
        <v>3486.625</v>
      </c>
      <c r="I1625" s="4">
        <v>662.45875000000001</v>
      </c>
      <c r="J1625">
        <v>9.6</v>
      </c>
      <c r="K1625" t="s">
        <v>76</v>
      </c>
      <c r="L1625" t="s">
        <v>276</v>
      </c>
      <c r="M1625" t="s">
        <v>276</v>
      </c>
      <c r="N1625" s="2">
        <v>41876</v>
      </c>
      <c r="O1625" s="2">
        <v>42606</v>
      </c>
      <c r="P1625" t="s">
        <v>24</v>
      </c>
      <c r="Q1625" t="s">
        <v>59</v>
      </c>
      <c r="R1625" s="5" t="str">
        <f t="shared" si="76"/>
        <v>0.16</v>
      </c>
      <c r="S1625" s="6" t="str">
        <f t="shared" si="77"/>
        <v/>
      </c>
      <c r="T1625">
        <f>ROUND(INT(表1[[#This Row],[合同结束日期]]-表1[[#This Row],[合同起始日期]])/365,1)</f>
        <v>2</v>
      </c>
    </row>
    <row r="1626" spans="1:20">
      <c r="A1626" s="1">
        <v>42278</v>
      </c>
      <c r="B1626" t="s">
        <v>185</v>
      </c>
      <c r="C1626">
        <f t="shared" si="75"/>
        <v>0</v>
      </c>
      <c r="D1626" t="s">
        <v>287</v>
      </c>
      <c r="E1626" s="4">
        <v>30676.799999999999</v>
      </c>
      <c r="F1626" s="4">
        <v>7199.8449599999994</v>
      </c>
      <c r="G1626" s="3">
        <v>0.23469999999999999</v>
      </c>
      <c r="H1626" s="7">
        <v>1704.2666666666667</v>
      </c>
      <c r="I1626" s="4">
        <v>399.99138666666664</v>
      </c>
      <c r="J1626">
        <v>18</v>
      </c>
      <c r="K1626" t="s">
        <v>11</v>
      </c>
      <c r="L1626" t="s">
        <v>12</v>
      </c>
      <c r="M1626" t="s">
        <v>288</v>
      </c>
      <c r="N1626" s="2">
        <v>41522</v>
      </c>
      <c r="O1626" s="2">
        <v>42251</v>
      </c>
      <c r="P1626" t="s">
        <v>24</v>
      </c>
      <c r="Q1626" t="s">
        <v>59</v>
      </c>
      <c r="R1626" s="5" t="str">
        <f t="shared" si="76"/>
        <v>0.16</v>
      </c>
      <c r="S1626" s="6" t="str">
        <f t="shared" si="77"/>
        <v/>
      </c>
      <c r="T1626">
        <f>ROUND(INT(表1[[#This Row],[合同结束日期]]-表1[[#This Row],[合同起始日期]])/365,1)</f>
        <v>2</v>
      </c>
    </row>
    <row r="1627" spans="1:20">
      <c r="A1627" s="1">
        <v>42278</v>
      </c>
      <c r="B1627" t="s">
        <v>185</v>
      </c>
      <c r="C1627">
        <f t="shared" si="75"/>
        <v>0</v>
      </c>
      <c r="D1627" t="s">
        <v>473</v>
      </c>
      <c r="E1627" s="4">
        <v>138448.296</v>
      </c>
      <c r="F1627" s="4">
        <v>21362.572072799998</v>
      </c>
      <c r="G1627" s="3">
        <v>0.15429999999999999</v>
      </c>
      <c r="H1627" s="7">
        <v>3496.1690909090908</v>
      </c>
      <c r="I1627" s="4">
        <v>539.45889072727266</v>
      </c>
      <c r="J1627">
        <v>39.6</v>
      </c>
      <c r="K1627" t="s">
        <v>44</v>
      </c>
      <c r="L1627" t="s">
        <v>46</v>
      </c>
      <c r="M1627" t="s">
        <v>187</v>
      </c>
      <c r="N1627" s="2">
        <v>42273</v>
      </c>
      <c r="O1627" s="2">
        <v>43003</v>
      </c>
      <c r="P1627" t="s">
        <v>24</v>
      </c>
      <c r="Q1627" t="s">
        <v>83</v>
      </c>
      <c r="R1627" s="5" t="str">
        <f t="shared" si="76"/>
        <v>0.14</v>
      </c>
      <c r="S1627" s="6" t="str">
        <f t="shared" si="77"/>
        <v/>
      </c>
      <c r="T1627">
        <f>ROUND(INT(表1[[#This Row],[合同结束日期]]-表1[[#This Row],[合同起始日期]])/365,1)</f>
        <v>2</v>
      </c>
    </row>
    <row r="1628" spans="1:20">
      <c r="A1628" s="1">
        <v>42278</v>
      </c>
      <c r="B1628" t="s">
        <v>185</v>
      </c>
      <c r="C1628">
        <f t="shared" si="75"/>
        <v>0</v>
      </c>
      <c r="D1628" t="s">
        <v>344</v>
      </c>
      <c r="E1628" s="4">
        <v>42860.4</v>
      </c>
      <c r="F1628" s="4">
        <v>7029.105599999998</v>
      </c>
      <c r="G1628" s="3">
        <v>0.16399999999999995</v>
      </c>
      <c r="H1628" s="7">
        <v>4464.625</v>
      </c>
      <c r="I1628" s="4">
        <v>732.19849999999985</v>
      </c>
      <c r="J1628">
        <v>9.6</v>
      </c>
      <c r="K1628" t="s">
        <v>44</v>
      </c>
      <c r="L1628" t="s">
        <v>46</v>
      </c>
      <c r="M1628" t="s">
        <v>187</v>
      </c>
      <c r="N1628" s="2">
        <v>41864</v>
      </c>
      <c r="O1628" s="2">
        <v>42594</v>
      </c>
      <c r="P1628" t="s">
        <v>24</v>
      </c>
      <c r="Q1628" t="s">
        <v>25</v>
      </c>
      <c r="R1628" s="5" t="str">
        <f t="shared" si="76"/>
        <v>0.15</v>
      </c>
      <c r="S1628" s="6" t="str">
        <f t="shared" si="77"/>
        <v/>
      </c>
      <c r="T1628">
        <f>ROUND(INT(表1[[#This Row],[合同结束日期]]-表1[[#This Row],[合同起始日期]])/365,1)</f>
        <v>2</v>
      </c>
    </row>
    <row r="1629" spans="1:20">
      <c r="A1629" s="1">
        <v>42278</v>
      </c>
      <c r="B1629" t="s">
        <v>185</v>
      </c>
      <c r="C1629">
        <f t="shared" si="75"/>
        <v>0</v>
      </c>
      <c r="D1629" t="s">
        <v>458</v>
      </c>
      <c r="E1629" s="4">
        <v>27132</v>
      </c>
      <c r="F1629" s="4">
        <v>8400.0671999999995</v>
      </c>
      <c r="G1629" s="3">
        <v>0.30959999999999999</v>
      </c>
      <c r="H1629" s="7">
        <v>1507.3333333333333</v>
      </c>
      <c r="I1629" s="4">
        <v>466.67039999999997</v>
      </c>
      <c r="J1629">
        <v>18</v>
      </c>
      <c r="K1629" t="s">
        <v>76</v>
      </c>
      <c r="L1629" t="s">
        <v>276</v>
      </c>
      <c r="M1629" t="s">
        <v>276</v>
      </c>
      <c r="N1629" s="2">
        <v>42195</v>
      </c>
      <c r="O1629" s="2">
        <v>42560</v>
      </c>
      <c r="P1629" t="s">
        <v>24</v>
      </c>
      <c r="Q1629" t="s">
        <v>59</v>
      </c>
      <c r="R1629" s="5" t="str">
        <f t="shared" si="76"/>
        <v>0.16</v>
      </c>
      <c r="S1629" s="6" t="str">
        <f t="shared" si="77"/>
        <v/>
      </c>
      <c r="T1629">
        <f>ROUND(INT(表1[[#This Row],[合同结束日期]]-表1[[#This Row],[合同起始日期]])/365,1)</f>
        <v>1</v>
      </c>
    </row>
    <row r="1630" spans="1:20">
      <c r="A1630" s="1">
        <v>42278</v>
      </c>
      <c r="B1630" t="s">
        <v>185</v>
      </c>
      <c r="C1630">
        <f t="shared" si="75"/>
        <v>0</v>
      </c>
      <c r="D1630" t="s">
        <v>474</v>
      </c>
      <c r="E1630" s="4">
        <v>49478.28</v>
      </c>
      <c r="F1630" s="4">
        <v>9327.0120000000006</v>
      </c>
      <c r="G1630" s="3">
        <v>0.18850719952269968</v>
      </c>
      <c r="H1630" s="7">
        <v>2945.1357142857141</v>
      </c>
      <c r="I1630" s="4">
        <v>555.1792857142857</v>
      </c>
      <c r="J1630">
        <v>16.8</v>
      </c>
      <c r="K1630" t="s">
        <v>44</v>
      </c>
      <c r="L1630" t="s">
        <v>46</v>
      </c>
      <c r="M1630" t="s">
        <v>187</v>
      </c>
      <c r="N1630" s="2">
        <v>42267</v>
      </c>
      <c r="O1630" s="2">
        <v>42632</v>
      </c>
      <c r="P1630" t="s">
        <v>24</v>
      </c>
      <c r="Q1630" t="s">
        <v>83</v>
      </c>
      <c r="R1630" s="5" t="str">
        <f t="shared" si="76"/>
        <v>0.14</v>
      </c>
      <c r="S1630" s="6" t="str">
        <f t="shared" si="77"/>
        <v/>
      </c>
      <c r="T1630">
        <f>ROUND(INT(表1[[#This Row],[合同结束日期]]-表1[[#This Row],[合同起始日期]])/365,1)</f>
        <v>1</v>
      </c>
    </row>
    <row r="1631" spans="1:20">
      <c r="A1631" s="1">
        <v>42309</v>
      </c>
      <c r="B1631" t="s">
        <v>185</v>
      </c>
      <c r="C1631">
        <f t="shared" si="75"/>
        <v>0</v>
      </c>
      <c r="D1631" t="s">
        <v>186</v>
      </c>
      <c r="E1631" s="4">
        <v>160439.51999999999</v>
      </c>
      <c r="F1631" s="4">
        <v>27162.410736000002</v>
      </c>
      <c r="G1631" s="3">
        <v>0.16930000000000003</v>
      </c>
      <c r="H1631" s="7">
        <v>5347.9839999999995</v>
      </c>
      <c r="I1631" s="4">
        <v>905.41369120000002</v>
      </c>
      <c r="J1631">
        <v>30</v>
      </c>
      <c r="K1631" t="s">
        <v>44</v>
      </c>
      <c r="L1631" t="s">
        <v>46</v>
      </c>
      <c r="M1631" t="s">
        <v>187</v>
      </c>
      <c r="N1631" s="2">
        <v>41327</v>
      </c>
      <c r="O1631" s="2">
        <v>42499</v>
      </c>
      <c r="P1631" t="s">
        <v>24</v>
      </c>
      <c r="Q1631" t="s">
        <v>59</v>
      </c>
      <c r="R1631" s="5" t="str">
        <f t="shared" si="76"/>
        <v>0.16</v>
      </c>
      <c r="S1631" s="6" t="str">
        <f t="shared" si="77"/>
        <v/>
      </c>
      <c r="T1631">
        <f>ROUND(INT(表1[[#This Row],[合同结束日期]]-表1[[#This Row],[合同起始日期]])/365,1)</f>
        <v>3.2</v>
      </c>
    </row>
    <row r="1632" spans="1:20">
      <c r="A1632" s="1">
        <v>42309</v>
      </c>
      <c r="B1632" t="s">
        <v>185</v>
      </c>
      <c r="C1632">
        <f t="shared" si="75"/>
        <v>0</v>
      </c>
      <c r="D1632" t="s">
        <v>188</v>
      </c>
      <c r="E1632" s="4">
        <v>92918.64</v>
      </c>
      <c r="F1632" s="4">
        <v>15136.446455999998</v>
      </c>
      <c r="G1632" s="3">
        <v>0.16289999999999999</v>
      </c>
      <c r="H1632" s="7">
        <v>1518.2784313725492</v>
      </c>
      <c r="I1632" s="4">
        <v>247.32755647058821</v>
      </c>
      <c r="J1632">
        <v>61.199999999999996</v>
      </c>
      <c r="K1632" t="s">
        <v>44</v>
      </c>
      <c r="L1632" t="s">
        <v>46</v>
      </c>
      <c r="M1632" t="s">
        <v>187</v>
      </c>
      <c r="N1632" s="2">
        <v>41337</v>
      </c>
      <c r="O1632" s="2">
        <v>42499</v>
      </c>
      <c r="P1632" t="s">
        <v>24</v>
      </c>
      <c r="Q1632" t="s">
        <v>28</v>
      </c>
      <c r="R1632" s="5" t="str">
        <f t="shared" si="76"/>
        <v>0.13</v>
      </c>
      <c r="S1632" s="6" t="str">
        <f t="shared" si="77"/>
        <v/>
      </c>
      <c r="T1632">
        <f>ROUND(INT(表1[[#This Row],[合同结束日期]]-表1[[#This Row],[合同起始日期]])/365,1)</f>
        <v>3.2</v>
      </c>
    </row>
    <row r="1633" spans="1:20">
      <c r="A1633" s="1">
        <v>42309</v>
      </c>
      <c r="B1633" t="s">
        <v>185</v>
      </c>
      <c r="C1633">
        <f t="shared" si="75"/>
        <v>0</v>
      </c>
      <c r="D1633" t="s">
        <v>189</v>
      </c>
      <c r="E1633" s="4">
        <v>115873.2</v>
      </c>
      <c r="F1633" s="4">
        <v>23325.275159999997</v>
      </c>
      <c r="G1633" s="3">
        <v>0.20129999999999998</v>
      </c>
      <c r="H1633" s="7">
        <v>1341.125</v>
      </c>
      <c r="I1633" s="4">
        <v>269.96846249999999</v>
      </c>
      <c r="J1633">
        <v>86.399999999999991</v>
      </c>
      <c r="K1633" t="s">
        <v>44</v>
      </c>
      <c r="L1633" t="s">
        <v>46</v>
      </c>
      <c r="M1633" t="s">
        <v>187</v>
      </c>
      <c r="N1633" s="2">
        <v>41298</v>
      </c>
      <c r="O1633" s="2">
        <v>42499</v>
      </c>
      <c r="P1633" t="s">
        <v>24</v>
      </c>
      <c r="Q1633" t="s">
        <v>83</v>
      </c>
      <c r="R1633" s="5" t="str">
        <f t="shared" si="76"/>
        <v>0.14</v>
      </c>
      <c r="S1633" s="6" t="str">
        <f t="shared" si="77"/>
        <v/>
      </c>
      <c r="T1633">
        <f>ROUND(INT(表1[[#This Row],[合同结束日期]]-表1[[#This Row],[合同起始日期]])/365,1)</f>
        <v>3.3</v>
      </c>
    </row>
    <row r="1634" spans="1:20">
      <c r="A1634" s="1">
        <v>42309</v>
      </c>
      <c r="B1634" t="s">
        <v>185</v>
      </c>
      <c r="C1634">
        <f t="shared" si="75"/>
        <v>0</v>
      </c>
      <c r="D1634" t="s">
        <v>190</v>
      </c>
      <c r="E1634" s="4">
        <v>72014.399999999994</v>
      </c>
      <c r="F1634" s="4">
        <v>30238.846559999998</v>
      </c>
      <c r="G1634" s="3">
        <v>0.4199</v>
      </c>
      <c r="H1634" s="7">
        <v>833.5</v>
      </c>
      <c r="I1634" s="4">
        <v>349.98665</v>
      </c>
      <c r="J1634">
        <v>86.399999999999991</v>
      </c>
      <c r="K1634" t="s">
        <v>44</v>
      </c>
      <c r="L1634" t="s">
        <v>46</v>
      </c>
      <c r="M1634" t="s">
        <v>45</v>
      </c>
      <c r="N1634" s="2">
        <v>41282</v>
      </c>
      <c r="O1634" s="2">
        <v>43229</v>
      </c>
      <c r="P1634" t="s">
        <v>24</v>
      </c>
      <c r="Q1634" t="s">
        <v>56</v>
      </c>
      <c r="R1634" s="5" t="str">
        <f t="shared" si="76"/>
        <v>0.17</v>
      </c>
      <c r="S1634" s="6" t="str">
        <f t="shared" si="77"/>
        <v/>
      </c>
      <c r="T1634">
        <f>ROUND(INT(表1[[#This Row],[合同结束日期]]-表1[[#This Row],[合同起始日期]])/365,1)</f>
        <v>5.3</v>
      </c>
    </row>
    <row r="1635" spans="1:20">
      <c r="A1635" s="1">
        <v>42309</v>
      </c>
      <c r="B1635" t="s">
        <v>185</v>
      </c>
      <c r="C1635">
        <f t="shared" si="75"/>
        <v>0</v>
      </c>
      <c r="D1635" t="s">
        <v>449</v>
      </c>
      <c r="E1635" s="4">
        <v>362561.35200000001</v>
      </c>
      <c r="F1635" s="4">
        <v>54928.044828000006</v>
      </c>
      <c r="G1635" s="3">
        <v>0.1515</v>
      </c>
      <c r="H1635" s="7">
        <v>2112.8283916083919</v>
      </c>
      <c r="I1635" s="4">
        <v>320.09350132867138</v>
      </c>
      <c r="J1635">
        <v>171.6</v>
      </c>
      <c r="K1635" t="s">
        <v>60</v>
      </c>
      <c r="L1635" t="s">
        <v>116</v>
      </c>
      <c r="M1635" t="s">
        <v>145</v>
      </c>
      <c r="N1635" s="2">
        <v>42183</v>
      </c>
      <c r="O1635" s="2">
        <v>43278</v>
      </c>
      <c r="P1635" t="s">
        <v>24</v>
      </c>
      <c r="Q1635" t="s">
        <v>65</v>
      </c>
      <c r="R1635" s="5" t="str">
        <f t="shared" si="76"/>
        <v>0.12</v>
      </c>
      <c r="S1635" s="6" t="str">
        <f t="shared" si="77"/>
        <v/>
      </c>
      <c r="T1635">
        <f>ROUND(INT(表1[[#This Row],[合同结束日期]]-表1[[#This Row],[合同起始日期]])/365,1)</f>
        <v>3</v>
      </c>
    </row>
    <row r="1636" spans="1:20">
      <c r="A1636" s="1">
        <v>42309</v>
      </c>
      <c r="B1636" t="s">
        <v>185</v>
      </c>
      <c r="C1636">
        <f t="shared" si="75"/>
        <v>0</v>
      </c>
      <c r="D1636" t="s">
        <v>219</v>
      </c>
      <c r="E1636" s="4">
        <v>236362.8</v>
      </c>
      <c r="F1636" s="4">
        <v>52425.269039999992</v>
      </c>
      <c r="G1636" s="3">
        <v>0.22179999999999997</v>
      </c>
      <c r="H1636" s="7">
        <v>2290.3372093023254</v>
      </c>
      <c r="I1636" s="4">
        <v>507.99679302325575</v>
      </c>
      <c r="J1636">
        <v>103.2</v>
      </c>
      <c r="K1636" t="s">
        <v>60</v>
      </c>
      <c r="L1636" t="s">
        <v>61</v>
      </c>
      <c r="M1636" t="s">
        <v>58</v>
      </c>
      <c r="N1636" s="2">
        <v>42153</v>
      </c>
      <c r="O1636" s="2">
        <v>42883</v>
      </c>
      <c r="P1636" t="s">
        <v>24</v>
      </c>
      <c r="Q1636" t="s">
        <v>170</v>
      </c>
      <c r="R1636" s="5" t="str">
        <f t="shared" si="76"/>
        <v>0.2</v>
      </c>
      <c r="S1636" s="6" t="str">
        <f t="shared" si="77"/>
        <v/>
      </c>
      <c r="T1636">
        <f>ROUND(INT(表1[[#This Row],[合同结束日期]]-表1[[#This Row],[合同起始日期]])/365,1)</f>
        <v>2</v>
      </c>
    </row>
    <row r="1637" spans="1:20">
      <c r="A1637" s="1">
        <v>42309</v>
      </c>
      <c r="B1637" t="s">
        <v>185</v>
      </c>
      <c r="C1637">
        <f t="shared" si="75"/>
        <v>0</v>
      </c>
      <c r="D1637" t="s">
        <v>252</v>
      </c>
      <c r="E1637" s="4">
        <v>123353.88</v>
      </c>
      <c r="F1637" s="4">
        <v>18059.008032000002</v>
      </c>
      <c r="G1637" s="3">
        <v>0.1464</v>
      </c>
      <c r="H1637" s="7">
        <v>1195.289534883721</v>
      </c>
      <c r="I1637" s="4">
        <v>174.99038790697676</v>
      </c>
      <c r="J1637">
        <v>103.2</v>
      </c>
      <c r="K1637" t="s">
        <v>44</v>
      </c>
      <c r="L1637" t="s">
        <v>46</v>
      </c>
      <c r="M1637" t="s">
        <v>45</v>
      </c>
      <c r="N1637" s="2">
        <v>42149</v>
      </c>
      <c r="O1637" s="2">
        <v>42914</v>
      </c>
      <c r="P1637" t="s">
        <v>24</v>
      </c>
      <c r="Q1637" t="s">
        <v>19</v>
      </c>
      <c r="R1637" s="5" t="str">
        <f t="shared" si="76"/>
        <v>0.1</v>
      </c>
      <c r="S1637" s="6" t="str">
        <f t="shared" si="77"/>
        <v/>
      </c>
      <c r="T1637">
        <f>ROUND(INT(表1[[#This Row],[合同结束日期]]-表1[[#This Row],[合同起始日期]])/365,1)</f>
        <v>2.1</v>
      </c>
    </row>
    <row r="1638" spans="1:20">
      <c r="A1638" s="1">
        <v>42309</v>
      </c>
      <c r="B1638" t="s">
        <v>185</v>
      </c>
      <c r="C1638">
        <f t="shared" si="75"/>
        <v>0</v>
      </c>
      <c r="D1638" t="s">
        <v>281</v>
      </c>
      <c r="E1638" s="4">
        <v>246960.12</v>
      </c>
      <c r="F1638" s="4">
        <v>42575.924688000006</v>
      </c>
      <c r="G1638" s="3">
        <v>0.17240000000000003</v>
      </c>
      <c r="H1638" s="7">
        <v>2236.9576086956522</v>
      </c>
      <c r="I1638" s="4">
        <v>385.65149173913051</v>
      </c>
      <c r="J1638">
        <v>110.39999999999999</v>
      </c>
      <c r="K1638" t="s">
        <v>60</v>
      </c>
      <c r="L1638" t="s">
        <v>116</v>
      </c>
      <c r="M1638" t="s">
        <v>145</v>
      </c>
      <c r="N1638" s="2">
        <v>42174</v>
      </c>
      <c r="O1638" s="2">
        <v>42615</v>
      </c>
      <c r="P1638" t="s">
        <v>24</v>
      </c>
      <c r="Q1638" t="s">
        <v>25</v>
      </c>
      <c r="R1638" s="5" t="str">
        <f t="shared" si="76"/>
        <v>0.15</v>
      </c>
      <c r="S1638" s="6" t="str">
        <f t="shared" si="77"/>
        <v/>
      </c>
      <c r="T1638">
        <f>ROUND(INT(表1[[#This Row],[合同结束日期]]-表1[[#This Row],[合同起始日期]])/365,1)</f>
        <v>1.2</v>
      </c>
    </row>
    <row r="1639" spans="1:20">
      <c r="A1639" s="1">
        <v>42309</v>
      </c>
      <c r="B1639" t="s">
        <v>185</v>
      </c>
      <c r="C1639">
        <f t="shared" si="75"/>
        <v>0</v>
      </c>
      <c r="D1639" t="s">
        <v>450</v>
      </c>
      <c r="E1639" s="4">
        <v>139400.4</v>
      </c>
      <c r="F1639" s="4">
        <v>34180.978080000001</v>
      </c>
      <c r="G1639" s="3">
        <v>0.24520000000000003</v>
      </c>
      <c r="H1639" s="7">
        <v>1305.2471910112358</v>
      </c>
      <c r="I1639" s="4">
        <v>320.04661123595508</v>
      </c>
      <c r="J1639">
        <v>106.8</v>
      </c>
      <c r="K1639" t="s">
        <v>60</v>
      </c>
      <c r="L1639" t="s">
        <v>61</v>
      </c>
      <c r="M1639" t="s">
        <v>58</v>
      </c>
      <c r="N1639" s="2">
        <v>42181</v>
      </c>
      <c r="O1639" s="2">
        <v>42911</v>
      </c>
      <c r="P1639" t="s">
        <v>24</v>
      </c>
      <c r="Q1639" t="s">
        <v>59</v>
      </c>
      <c r="R1639" s="5" t="str">
        <f t="shared" si="76"/>
        <v>0.16</v>
      </c>
      <c r="S1639" s="6" t="str">
        <f t="shared" si="77"/>
        <v/>
      </c>
      <c r="T1639">
        <f>ROUND(INT(表1[[#This Row],[合同结束日期]]-表1[[#This Row],[合同起始日期]])/365,1)</f>
        <v>2</v>
      </c>
    </row>
    <row r="1640" spans="1:20">
      <c r="A1640" s="1">
        <v>42309</v>
      </c>
      <c r="B1640" t="s">
        <v>185</v>
      </c>
      <c r="C1640">
        <f t="shared" si="75"/>
        <v>0</v>
      </c>
      <c r="D1640" t="s">
        <v>253</v>
      </c>
      <c r="E1640" s="4">
        <v>77490.240000000005</v>
      </c>
      <c r="F1640" s="4">
        <v>38396.413920000006</v>
      </c>
      <c r="G1640" s="3">
        <v>0.49550000000000005</v>
      </c>
      <c r="H1640" s="7">
        <v>504.49375000000003</v>
      </c>
      <c r="I1640" s="4">
        <v>249.97665312500004</v>
      </c>
      <c r="J1640">
        <v>153.6</v>
      </c>
      <c r="K1640" t="s">
        <v>60</v>
      </c>
      <c r="L1640" t="s">
        <v>116</v>
      </c>
      <c r="M1640" t="s">
        <v>145</v>
      </c>
      <c r="N1640" s="2">
        <v>41456</v>
      </c>
      <c r="O1640" s="2">
        <v>42597</v>
      </c>
      <c r="P1640" t="s">
        <v>18</v>
      </c>
      <c r="Q1640" t="s">
        <v>25</v>
      </c>
      <c r="R1640" s="5" t="str">
        <f t="shared" si="76"/>
        <v>0.15</v>
      </c>
      <c r="S1640" s="6" t="str">
        <f t="shared" si="77"/>
        <v/>
      </c>
      <c r="T1640">
        <f>ROUND(INT(表1[[#This Row],[合同结束日期]]-表1[[#This Row],[合同起始日期]])/365,1)</f>
        <v>3.1</v>
      </c>
    </row>
    <row r="1641" spans="1:20">
      <c r="A1641" s="1">
        <v>42309</v>
      </c>
      <c r="B1641" t="s">
        <v>185</v>
      </c>
      <c r="C1641">
        <f t="shared" si="75"/>
        <v>0</v>
      </c>
      <c r="D1641" t="s">
        <v>361</v>
      </c>
      <c r="E1641" s="4">
        <v>64494</v>
      </c>
      <c r="F1641" s="4">
        <v>17161.8534</v>
      </c>
      <c r="G1641" s="3">
        <v>0.2661</v>
      </c>
      <c r="H1641" s="7">
        <v>1791.5</v>
      </c>
      <c r="I1641" s="4">
        <v>476.71814999999998</v>
      </c>
      <c r="J1641">
        <v>36</v>
      </c>
      <c r="K1641" t="s">
        <v>76</v>
      </c>
      <c r="L1641" t="s">
        <v>276</v>
      </c>
      <c r="M1641" t="s">
        <v>276</v>
      </c>
      <c r="N1641" s="2">
        <v>41943</v>
      </c>
      <c r="O1641" s="2">
        <v>42673</v>
      </c>
      <c r="P1641" t="s">
        <v>24</v>
      </c>
      <c r="Q1641" t="s">
        <v>385</v>
      </c>
      <c r="R1641" s="5" t="str">
        <f t="shared" si="76"/>
        <v>0.15</v>
      </c>
      <c r="S1641" s="6" t="str">
        <f t="shared" si="77"/>
        <v>0.16</v>
      </c>
      <c r="T1641">
        <f>ROUND(INT(表1[[#This Row],[合同结束日期]]-表1[[#This Row],[合同起始日期]])/365,1)</f>
        <v>2</v>
      </c>
    </row>
    <row r="1642" spans="1:20">
      <c r="A1642" s="1">
        <v>42309</v>
      </c>
      <c r="B1642" t="s">
        <v>185</v>
      </c>
      <c r="C1642">
        <f t="shared" si="75"/>
        <v>0</v>
      </c>
      <c r="D1642" t="s">
        <v>363</v>
      </c>
      <c r="E1642" s="4">
        <v>63361.728000000003</v>
      </c>
      <c r="F1642" s="4">
        <v>16809.866438400004</v>
      </c>
      <c r="G1642" s="3">
        <v>0.26530000000000004</v>
      </c>
      <c r="H1642" s="7">
        <v>1760.048</v>
      </c>
      <c r="I1642" s="4">
        <v>466.94073440000011</v>
      </c>
      <c r="J1642">
        <v>36</v>
      </c>
      <c r="K1642" t="s">
        <v>76</v>
      </c>
      <c r="L1642" t="s">
        <v>276</v>
      </c>
      <c r="M1642" t="s">
        <v>276</v>
      </c>
      <c r="N1642" s="2">
        <v>41942</v>
      </c>
      <c r="O1642" s="2">
        <v>42672</v>
      </c>
      <c r="P1642" t="s">
        <v>24</v>
      </c>
      <c r="Q1642" t="s">
        <v>385</v>
      </c>
      <c r="R1642" s="5" t="str">
        <f t="shared" si="76"/>
        <v>0.15</v>
      </c>
      <c r="S1642" s="6" t="str">
        <f t="shared" si="77"/>
        <v>0.16</v>
      </c>
      <c r="T1642">
        <f>ROUND(INT(表1[[#This Row],[合同结束日期]]-表1[[#This Row],[合同起始日期]])/365,1)</f>
        <v>2</v>
      </c>
    </row>
    <row r="1643" spans="1:20">
      <c r="A1643" s="1">
        <v>42309</v>
      </c>
      <c r="B1643" t="s">
        <v>185</v>
      </c>
      <c r="C1643">
        <f t="shared" si="75"/>
        <v>0</v>
      </c>
      <c r="D1643" t="s">
        <v>451</v>
      </c>
      <c r="E1643" s="4">
        <v>837064.91999999993</v>
      </c>
      <c r="F1643" s="4">
        <v>43359.962855999998</v>
      </c>
      <c r="G1643" s="3">
        <v>5.1800000000000006E-2</v>
      </c>
      <c r="H1643" s="7">
        <v>7342.6747368421047</v>
      </c>
      <c r="I1643" s="4">
        <v>380.35055136842107</v>
      </c>
      <c r="J1643">
        <v>114</v>
      </c>
      <c r="K1643" t="s">
        <v>66</v>
      </c>
      <c r="L1643" t="s">
        <v>66</v>
      </c>
      <c r="M1643" t="s">
        <v>66</v>
      </c>
      <c r="N1643" s="2">
        <v>42156</v>
      </c>
      <c r="O1643" s="2">
        <v>43251</v>
      </c>
      <c r="P1643" t="s">
        <v>24</v>
      </c>
      <c r="Q1643" t="s">
        <v>410</v>
      </c>
      <c r="R1643" s="5" t="str">
        <f t="shared" si="76"/>
        <v>0.1</v>
      </c>
      <c r="S1643" s="6" t="str">
        <f t="shared" si="77"/>
        <v>0.</v>
      </c>
      <c r="T1643">
        <f>ROUND(INT(表1[[#This Row],[合同结束日期]]-表1[[#This Row],[合同起始日期]])/365,1)</f>
        <v>3</v>
      </c>
    </row>
    <row r="1644" spans="1:20">
      <c r="A1644" s="1">
        <v>42309</v>
      </c>
      <c r="B1644" t="s">
        <v>185</v>
      </c>
      <c r="C1644">
        <f t="shared" ref="C1644:C1706" si="78">IF($B1644="负一层",-1,IF($B1644="负一夹层",0,IF($B1644="一层",1,IF($B1644="二层",2,IF($B1644="三层",3,IF($B1644="四层",4))))))</f>
        <v>0</v>
      </c>
      <c r="D1644" t="s">
        <v>194</v>
      </c>
      <c r="E1644" s="4">
        <v>696554.4</v>
      </c>
      <c r="F1644" s="4">
        <v>57605.048879999995</v>
      </c>
      <c r="G1644" s="3">
        <v>8.2699999999999996E-2</v>
      </c>
      <c r="H1644" s="7">
        <v>4837.1833333333334</v>
      </c>
      <c r="I1644" s="4">
        <v>400.03506166666665</v>
      </c>
      <c r="J1644">
        <v>144</v>
      </c>
      <c r="K1644" t="s">
        <v>66</v>
      </c>
      <c r="L1644" t="s">
        <v>66</v>
      </c>
      <c r="M1644" t="s">
        <v>66</v>
      </c>
      <c r="N1644" s="2">
        <v>42134</v>
      </c>
      <c r="O1644" s="2">
        <v>42499</v>
      </c>
      <c r="P1644" t="s">
        <v>24</v>
      </c>
      <c r="Q1644" t="s">
        <v>410</v>
      </c>
      <c r="R1644" s="5" t="str">
        <f t="shared" ref="R1644:R1706" si="79">IF(ISERROR(FIND(",",$Q1644)),$Q1644,LEFT($Q1644,FIND(",",$Q1644)-1))</f>
        <v>0.1</v>
      </c>
      <c r="S1644" s="6" t="str">
        <f t="shared" si="77"/>
        <v>0.</v>
      </c>
      <c r="T1644">
        <f>ROUND(INT(表1[[#This Row],[合同结束日期]]-表1[[#This Row],[合同起始日期]])/365,1)</f>
        <v>1</v>
      </c>
    </row>
    <row r="1645" spans="1:20">
      <c r="A1645" s="1">
        <v>42309</v>
      </c>
      <c r="B1645" t="s">
        <v>185</v>
      </c>
      <c r="C1645">
        <f t="shared" si="78"/>
        <v>0</v>
      </c>
      <c r="D1645" t="s">
        <v>307</v>
      </c>
      <c r="E1645" s="4">
        <v>155912.4</v>
      </c>
      <c r="F1645" s="4">
        <v>21126.130200000003</v>
      </c>
      <c r="G1645" s="3">
        <v>0.13550000000000004</v>
      </c>
      <c r="H1645" s="7">
        <v>2952.8863636363635</v>
      </c>
      <c r="I1645" s="4">
        <v>400.11610227272735</v>
      </c>
      <c r="J1645">
        <v>52.8</v>
      </c>
      <c r="K1645" t="s">
        <v>66</v>
      </c>
      <c r="L1645" t="s">
        <v>66</v>
      </c>
      <c r="M1645" t="s">
        <v>66</v>
      </c>
      <c r="N1645" s="2">
        <v>42139</v>
      </c>
      <c r="O1645" s="2">
        <v>42869</v>
      </c>
      <c r="P1645" t="s">
        <v>24</v>
      </c>
      <c r="Q1645" t="s">
        <v>410</v>
      </c>
      <c r="R1645" s="5" t="str">
        <f t="shared" si="79"/>
        <v>0.1</v>
      </c>
      <c r="S1645" s="6" t="str">
        <f t="shared" ref="S1645:S1707" si="80">IF(ISERROR(FIND(",",$Q1645)),"",RIGHT($Q1645,LEN($Q1645)-FIND(",",$Q1645)))</f>
        <v>0.</v>
      </c>
      <c r="T1645">
        <f>ROUND(INT(表1[[#This Row],[合同结束日期]]-表1[[#This Row],[合同起始日期]])/365,1)</f>
        <v>2</v>
      </c>
    </row>
    <row r="1646" spans="1:20">
      <c r="A1646" s="1">
        <v>42309</v>
      </c>
      <c r="B1646" t="s">
        <v>185</v>
      </c>
      <c r="C1646">
        <f t="shared" si="78"/>
        <v>0</v>
      </c>
      <c r="D1646" t="s">
        <v>196</v>
      </c>
      <c r="E1646" s="4">
        <v>456430.11599999998</v>
      </c>
      <c r="F1646" s="4">
        <v>72526.745432399999</v>
      </c>
      <c r="G1646" s="3">
        <v>0.15890000000000001</v>
      </c>
      <c r="H1646" s="7">
        <v>2641.3779861111111</v>
      </c>
      <c r="I1646" s="4">
        <v>419.71496199305557</v>
      </c>
      <c r="J1646">
        <v>172.79999999999998</v>
      </c>
      <c r="K1646" t="s">
        <v>60</v>
      </c>
      <c r="L1646" t="s">
        <v>61</v>
      </c>
      <c r="M1646" t="s">
        <v>197</v>
      </c>
      <c r="N1646" s="2">
        <v>42134</v>
      </c>
      <c r="O1646" s="2">
        <v>42864</v>
      </c>
      <c r="P1646" t="s">
        <v>24</v>
      </c>
      <c r="Q1646" t="s">
        <v>83</v>
      </c>
      <c r="R1646" s="5" t="str">
        <f t="shared" si="79"/>
        <v>0.14</v>
      </c>
      <c r="S1646" s="6" t="str">
        <f t="shared" si="80"/>
        <v/>
      </c>
      <c r="T1646">
        <f>ROUND(INT(表1[[#This Row],[合同结束日期]]-表1[[#This Row],[合同起始日期]])/365,1)</f>
        <v>2</v>
      </c>
    </row>
    <row r="1647" spans="1:20">
      <c r="A1647" s="1">
        <v>42309</v>
      </c>
      <c r="B1647" t="s">
        <v>185</v>
      </c>
      <c r="C1647">
        <f t="shared" si="78"/>
        <v>0</v>
      </c>
      <c r="D1647" t="s">
        <v>198</v>
      </c>
      <c r="E1647" s="4">
        <v>42921.599999999999</v>
      </c>
      <c r="F1647" s="4">
        <v>26401.076159999997</v>
      </c>
      <c r="G1647" s="3">
        <v>0.61509999999999998</v>
      </c>
      <c r="H1647" s="7">
        <v>650.32727272727266</v>
      </c>
      <c r="I1647" s="4">
        <v>400.01630545454543</v>
      </c>
      <c r="J1647">
        <v>66</v>
      </c>
      <c r="K1647" t="s">
        <v>66</v>
      </c>
      <c r="L1647" t="s">
        <v>66</v>
      </c>
      <c r="M1647" t="s">
        <v>66</v>
      </c>
      <c r="N1647" s="2">
        <v>41283</v>
      </c>
      <c r="O1647" s="2">
        <v>42499</v>
      </c>
      <c r="P1647" t="s">
        <v>24</v>
      </c>
      <c r="Q1647" t="s">
        <v>25</v>
      </c>
      <c r="R1647" s="5" t="str">
        <f t="shared" si="79"/>
        <v>0.15</v>
      </c>
      <c r="S1647" s="6" t="str">
        <f t="shared" si="80"/>
        <v/>
      </c>
      <c r="T1647">
        <f>ROUND(INT(表1[[#This Row],[合同结束日期]]-表1[[#This Row],[合同起始日期]])/365,1)</f>
        <v>3.3</v>
      </c>
    </row>
    <row r="1648" spans="1:20">
      <c r="A1648" s="1">
        <v>42309</v>
      </c>
      <c r="B1648" t="s">
        <v>185</v>
      </c>
      <c r="C1648">
        <f t="shared" si="78"/>
        <v>0</v>
      </c>
      <c r="D1648" t="s">
        <v>199</v>
      </c>
      <c r="E1648" s="4">
        <v>293567.76</v>
      </c>
      <c r="F1648" s="4">
        <v>20080.034783999999</v>
      </c>
      <c r="G1648" s="3">
        <v>6.8400000000000002E-2</v>
      </c>
      <c r="H1648" s="7">
        <v>4530.3666666666668</v>
      </c>
      <c r="I1648" s="4">
        <v>309.87707999999998</v>
      </c>
      <c r="J1648">
        <v>64.8</v>
      </c>
      <c r="K1648" t="s">
        <v>44</v>
      </c>
      <c r="L1648" t="s">
        <v>46</v>
      </c>
      <c r="M1648" t="s">
        <v>187</v>
      </c>
      <c r="N1648" s="2">
        <v>41332</v>
      </c>
      <c r="O1648" s="2">
        <v>42499</v>
      </c>
      <c r="P1648" t="s">
        <v>14</v>
      </c>
      <c r="Q1648" t="s">
        <v>37</v>
      </c>
      <c r="R1648" s="5" t="str">
        <f t="shared" si="79"/>
        <v>0.</v>
      </c>
      <c r="S1648" s="6" t="str">
        <f t="shared" si="80"/>
        <v/>
      </c>
      <c r="T1648">
        <f>ROUND(INT(表1[[#This Row],[合同结束日期]]-表1[[#This Row],[合同起始日期]])/365,1)</f>
        <v>3.2</v>
      </c>
    </row>
    <row r="1649" spans="1:20">
      <c r="A1649" s="1">
        <v>42309</v>
      </c>
      <c r="B1649" t="s">
        <v>185</v>
      </c>
      <c r="C1649">
        <f t="shared" si="78"/>
        <v>0</v>
      </c>
      <c r="D1649" t="s">
        <v>200</v>
      </c>
      <c r="E1649" s="4">
        <v>99651.443999999989</v>
      </c>
      <c r="F1649" s="4">
        <v>19202.833258799998</v>
      </c>
      <c r="G1649" s="3">
        <v>0.19270000000000001</v>
      </c>
      <c r="H1649" s="7">
        <v>2076.0717499999996</v>
      </c>
      <c r="I1649" s="4">
        <v>400.05902622499997</v>
      </c>
      <c r="J1649">
        <v>48</v>
      </c>
      <c r="K1649" t="s">
        <v>44</v>
      </c>
      <c r="L1649" t="s">
        <v>46</v>
      </c>
      <c r="M1649" t="s">
        <v>187</v>
      </c>
      <c r="N1649" s="2">
        <v>41281</v>
      </c>
      <c r="O1649" s="2">
        <v>42499</v>
      </c>
      <c r="P1649" t="s">
        <v>24</v>
      </c>
      <c r="Q1649" t="s">
        <v>59</v>
      </c>
      <c r="R1649" s="5" t="str">
        <f t="shared" si="79"/>
        <v>0.16</v>
      </c>
      <c r="S1649" s="6" t="str">
        <f t="shared" si="80"/>
        <v/>
      </c>
      <c r="T1649">
        <f>ROUND(INT(表1[[#This Row],[合同结束日期]]-表1[[#This Row],[合同起始日期]])/365,1)</f>
        <v>3.3</v>
      </c>
    </row>
    <row r="1650" spans="1:20">
      <c r="A1650" s="1">
        <v>42309</v>
      </c>
      <c r="B1650" t="s">
        <v>185</v>
      </c>
      <c r="C1650">
        <f t="shared" si="78"/>
        <v>0</v>
      </c>
      <c r="D1650" t="s">
        <v>201</v>
      </c>
      <c r="E1650" s="4">
        <v>269455.44</v>
      </c>
      <c r="F1650" s="4">
        <v>35083.098287999994</v>
      </c>
      <c r="G1650" s="3">
        <v>0.13019999999999998</v>
      </c>
      <c r="H1650" s="7">
        <v>1487.0609271523181</v>
      </c>
      <c r="I1650" s="4">
        <v>193.61533271523177</v>
      </c>
      <c r="J1650">
        <v>181.2</v>
      </c>
      <c r="K1650" t="s">
        <v>44</v>
      </c>
      <c r="L1650" t="s">
        <v>72</v>
      </c>
      <c r="M1650" t="s">
        <v>71</v>
      </c>
      <c r="N1650" s="2">
        <v>41329</v>
      </c>
      <c r="O1650" s="2">
        <v>43229</v>
      </c>
      <c r="P1650" t="s">
        <v>24</v>
      </c>
      <c r="Q1650" t="s">
        <v>48</v>
      </c>
      <c r="R1650" s="5" t="str">
        <f t="shared" si="79"/>
        <v>0.11</v>
      </c>
      <c r="S1650" s="6" t="str">
        <f t="shared" si="80"/>
        <v/>
      </c>
      <c r="T1650">
        <f>ROUND(INT(表1[[#This Row],[合同结束日期]]-表1[[#This Row],[合同起始日期]])/365,1)</f>
        <v>5.2</v>
      </c>
    </row>
    <row r="1651" spans="1:20">
      <c r="A1651" s="1">
        <v>42309</v>
      </c>
      <c r="B1651" t="s">
        <v>185</v>
      </c>
      <c r="C1651">
        <f t="shared" si="78"/>
        <v>0</v>
      </c>
      <c r="D1651" t="s">
        <v>202</v>
      </c>
      <c r="E1651" s="4">
        <v>128534.724</v>
      </c>
      <c r="F1651" s="4">
        <v>19858.614857999997</v>
      </c>
      <c r="G1651" s="3">
        <v>0.15449999999999997</v>
      </c>
      <c r="H1651" s="7">
        <v>1447.4631081081081</v>
      </c>
      <c r="I1651" s="4">
        <v>223.63305020270269</v>
      </c>
      <c r="J1651">
        <v>88.8</v>
      </c>
      <c r="K1651" t="s">
        <v>44</v>
      </c>
      <c r="L1651" t="s">
        <v>46</v>
      </c>
      <c r="M1651" t="s">
        <v>45</v>
      </c>
      <c r="N1651" s="2">
        <v>41335</v>
      </c>
      <c r="O1651" s="2">
        <v>43229</v>
      </c>
      <c r="P1651" t="s">
        <v>24</v>
      </c>
      <c r="Q1651" t="s">
        <v>65</v>
      </c>
      <c r="R1651" s="5" t="str">
        <f t="shared" si="79"/>
        <v>0.12</v>
      </c>
      <c r="S1651" s="6" t="str">
        <f t="shared" si="80"/>
        <v/>
      </c>
      <c r="T1651">
        <f>ROUND(INT(表1[[#This Row],[合同结束日期]]-表1[[#This Row],[合同起始日期]])/365,1)</f>
        <v>5.2</v>
      </c>
    </row>
    <row r="1652" spans="1:20">
      <c r="A1652" s="1">
        <v>42309</v>
      </c>
      <c r="B1652" t="s">
        <v>185</v>
      </c>
      <c r="C1652">
        <f t="shared" si="78"/>
        <v>0</v>
      </c>
      <c r="D1652" t="s">
        <v>203</v>
      </c>
      <c r="E1652" s="4">
        <v>118510.79999999999</v>
      </c>
      <c r="F1652" s="4">
        <v>19874.261159999998</v>
      </c>
      <c r="G1652" s="3">
        <v>0.16769999999999999</v>
      </c>
      <c r="H1652" s="7">
        <v>2146.9347826086955</v>
      </c>
      <c r="I1652" s="4">
        <v>360.04096304347826</v>
      </c>
      <c r="J1652">
        <v>55.199999999999996</v>
      </c>
      <c r="K1652" t="s">
        <v>44</v>
      </c>
      <c r="L1652" t="s">
        <v>46</v>
      </c>
      <c r="M1652" t="s">
        <v>187</v>
      </c>
      <c r="N1652" s="2">
        <v>41304</v>
      </c>
      <c r="O1652" s="2">
        <v>42499</v>
      </c>
      <c r="P1652" t="s">
        <v>24</v>
      </c>
      <c r="Q1652" t="s">
        <v>83</v>
      </c>
      <c r="R1652" s="5" t="str">
        <f t="shared" si="79"/>
        <v>0.14</v>
      </c>
      <c r="S1652" s="6" t="str">
        <f t="shared" si="80"/>
        <v/>
      </c>
      <c r="T1652">
        <f>ROUND(INT(表1[[#This Row],[合同结束日期]]-表1[[#This Row],[合同起始日期]])/365,1)</f>
        <v>3.3</v>
      </c>
    </row>
    <row r="1653" spans="1:20">
      <c r="A1653" s="1">
        <v>42309</v>
      </c>
      <c r="B1653" t="s">
        <v>185</v>
      </c>
      <c r="C1653">
        <f t="shared" si="78"/>
        <v>0</v>
      </c>
      <c r="D1653" t="s">
        <v>370</v>
      </c>
      <c r="E1653" s="4">
        <v>240807.59999999998</v>
      </c>
      <c r="F1653" s="4">
        <v>58877.458199999994</v>
      </c>
      <c r="G1653" s="3">
        <v>0.2445</v>
      </c>
      <c r="H1653" s="7">
        <v>449.93946188340806</v>
      </c>
      <c r="I1653" s="4">
        <v>110.01019843049328</v>
      </c>
      <c r="J1653">
        <v>535.19999999999993</v>
      </c>
      <c r="K1653" t="s">
        <v>151</v>
      </c>
      <c r="L1653" t="s">
        <v>154</v>
      </c>
      <c r="M1653" t="s">
        <v>371</v>
      </c>
      <c r="N1653" s="2">
        <v>41946</v>
      </c>
      <c r="O1653" s="2">
        <v>43771</v>
      </c>
      <c r="P1653" t="s">
        <v>14</v>
      </c>
      <c r="Q1653">
        <v>0</v>
      </c>
      <c r="R1653" s="5">
        <f t="shared" si="79"/>
        <v>0</v>
      </c>
      <c r="S1653" s="6" t="str">
        <f t="shared" si="80"/>
        <v/>
      </c>
      <c r="T1653">
        <f>ROUND(INT(表1[[#This Row],[合同结束日期]]-表1[[#This Row],[合同起始日期]])/365,1)</f>
        <v>5</v>
      </c>
    </row>
    <row r="1654" spans="1:20">
      <c r="A1654" s="1">
        <v>42309</v>
      </c>
      <c r="B1654" t="s">
        <v>185</v>
      </c>
      <c r="C1654">
        <f t="shared" si="78"/>
        <v>0</v>
      </c>
      <c r="D1654" t="s">
        <v>206</v>
      </c>
      <c r="E1654" s="4">
        <v>413479.93199999997</v>
      </c>
      <c r="F1654" s="4">
        <v>79305.450957599984</v>
      </c>
      <c r="G1654" s="3">
        <v>0.19179999999999997</v>
      </c>
      <c r="H1654" s="7">
        <v>730.01400423728808</v>
      </c>
      <c r="I1654" s="4">
        <v>140.01668601271183</v>
      </c>
      <c r="J1654">
        <v>566.4</v>
      </c>
      <c r="K1654" t="s">
        <v>44</v>
      </c>
      <c r="L1654" t="s">
        <v>72</v>
      </c>
      <c r="M1654" t="s">
        <v>71</v>
      </c>
      <c r="N1654" s="2">
        <v>41334</v>
      </c>
      <c r="O1654" s="2">
        <v>43249</v>
      </c>
      <c r="P1654" t="s">
        <v>24</v>
      </c>
      <c r="Q1654" t="s">
        <v>123</v>
      </c>
      <c r="R1654" s="5" t="str">
        <f t="shared" si="79"/>
        <v>0.09</v>
      </c>
      <c r="S1654" s="6" t="str">
        <f t="shared" si="80"/>
        <v/>
      </c>
      <c r="T1654">
        <f>ROUND(INT(表1[[#This Row],[合同结束日期]]-表1[[#This Row],[合同起始日期]])/365,1)</f>
        <v>5.2</v>
      </c>
    </row>
    <row r="1655" spans="1:20">
      <c r="A1655" s="1">
        <v>42309</v>
      </c>
      <c r="B1655" t="s">
        <v>185</v>
      </c>
      <c r="C1655">
        <f t="shared" si="78"/>
        <v>0</v>
      </c>
      <c r="D1655" t="s">
        <v>207</v>
      </c>
      <c r="E1655" s="4">
        <v>922804.86</v>
      </c>
      <c r="F1655" s="4">
        <v>58874.950067999998</v>
      </c>
      <c r="G1655" s="3">
        <v>6.3799999999999996E-2</v>
      </c>
      <c r="H1655" s="7">
        <v>2114.9726347634764</v>
      </c>
      <c r="I1655" s="4">
        <v>134.93525409790979</v>
      </c>
      <c r="J1655">
        <v>436.32</v>
      </c>
      <c r="K1655" t="s">
        <v>44</v>
      </c>
      <c r="L1655" t="s">
        <v>72</v>
      </c>
      <c r="M1655" t="s">
        <v>126</v>
      </c>
      <c r="N1655" s="2">
        <v>41379</v>
      </c>
      <c r="O1655" s="2">
        <v>46947</v>
      </c>
      <c r="P1655" t="s">
        <v>18</v>
      </c>
      <c r="Q1655" t="s">
        <v>37</v>
      </c>
      <c r="R1655" s="5" t="str">
        <f t="shared" si="79"/>
        <v>0.</v>
      </c>
      <c r="S1655" s="6" t="str">
        <f t="shared" si="80"/>
        <v/>
      </c>
      <c r="T1655">
        <f>ROUND(INT(表1[[#This Row],[合同结束日期]]-表1[[#This Row],[合同起始日期]])/365,1)</f>
        <v>15.3</v>
      </c>
    </row>
    <row r="1656" spans="1:20">
      <c r="A1656" s="1">
        <v>42309</v>
      </c>
      <c r="B1656" t="s">
        <v>185</v>
      </c>
      <c r="C1656">
        <f t="shared" si="78"/>
        <v>0</v>
      </c>
      <c r="D1656" t="s">
        <v>231</v>
      </c>
      <c r="E1656" s="4">
        <v>1001869.2</v>
      </c>
      <c r="F1656" s="4">
        <v>115916.26643999999</v>
      </c>
      <c r="G1656" s="3">
        <v>0.1157</v>
      </c>
      <c r="H1656" s="7">
        <v>1209.9869565217391</v>
      </c>
      <c r="I1656" s="4">
        <v>139.9954908695652</v>
      </c>
      <c r="J1656">
        <v>828</v>
      </c>
      <c r="K1656" t="s">
        <v>44</v>
      </c>
      <c r="L1656" t="s">
        <v>72</v>
      </c>
      <c r="M1656" t="s">
        <v>71</v>
      </c>
      <c r="N1656" s="2">
        <v>41351</v>
      </c>
      <c r="O1656" s="2">
        <v>45122</v>
      </c>
      <c r="P1656" t="s">
        <v>18</v>
      </c>
      <c r="Q1656" t="s">
        <v>42</v>
      </c>
      <c r="R1656" s="5" t="str">
        <f t="shared" si="79"/>
        <v>0.08</v>
      </c>
      <c r="S1656" s="6" t="str">
        <f t="shared" si="80"/>
        <v/>
      </c>
      <c r="T1656">
        <f>ROUND(INT(表1[[#This Row],[合同结束日期]]-表1[[#This Row],[合同起始日期]])/365,1)</f>
        <v>10.3</v>
      </c>
    </row>
    <row r="1657" spans="1:20">
      <c r="A1657" s="1">
        <v>42309</v>
      </c>
      <c r="B1657" t="s">
        <v>185</v>
      </c>
      <c r="C1657">
        <f t="shared" si="78"/>
        <v>0</v>
      </c>
      <c r="D1657" t="s">
        <v>452</v>
      </c>
      <c r="E1657" s="4">
        <v>264327.59999999998</v>
      </c>
      <c r="F1657" s="4">
        <v>46204.464480000002</v>
      </c>
      <c r="G1657" s="3">
        <v>0.17480000000000001</v>
      </c>
      <c r="H1657" s="7">
        <v>3388.8153846153841</v>
      </c>
      <c r="I1657" s="4">
        <v>592.36492923076923</v>
      </c>
      <c r="J1657">
        <v>78</v>
      </c>
      <c r="K1657" t="s">
        <v>11</v>
      </c>
      <c r="L1657" t="s">
        <v>12</v>
      </c>
      <c r="M1657" t="s">
        <v>10</v>
      </c>
      <c r="N1657" s="2">
        <v>42160</v>
      </c>
      <c r="O1657" s="2">
        <v>42890</v>
      </c>
      <c r="P1657" t="s">
        <v>24</v>
      </c>
      <c r="Q1657" t="s">
        <v>59</v>
      </c>
      <c r="R1657" s="5" t="str">
        <f t="shared" si="79"/>
        <v>0.16</v>
      </c>
      <c r="S1657" s="6" t="str">
        <f t="shared" si="80"/>
        <v/>
      </c>
      <c r="T1657">
        <f>ROUND(INT(表1[[#This Row],[合同结束日期]]-表1[[#This Row],[合同起始日期]])/365,1)</f>
        <v>2</v>
      </c>
    </row>
    <row r="1658" spans="1:20">
      <c r="A1658" s="1">
        <v>42309</v>
      </c>
      <c r="B1658" t="s">
        <v>185</v>
      </c>
      <c r="C1658">
        <f t="shared" si="78"/>
        <v>0</v>
      </c>
      <c r="D1658" t="s">
        <v>342</v>
      </c>
      <c r="E1658" s="4">
        <v>91629.84</v>
      </c>
      <c r="F1658" s="4">
        <v>15045.619728000001</v>
      </c>
      <c r="G1658" s="3">
        <v>0.16420000000000001</v>
      </c>
      <c r="H1658" s="7">
        <v>2313.8848484848481</v>
      </c>
      <c r="I1658" s="4">
        <v>379.93989212121215</v>
      </c>
      <c r="J1658">
        <v>39.6</v>
      </c>
      <c r="K1658" t="s">
        <v>44</v>
      </c>
      <c r="L1658" t="s">
        <v>46</v>
      </c>
      <c r="M1658" t="s">
        <v>187</v>
      </c>
      <c r="N1658" s="2">
        <v>41810</v>
      </c>
      <c r="O1658" s="2">
        <v>42540</v>
      </c>
      <c r="P1658" t="s">
        <v>24</v>
      </c>
      <c r="Q1658" t="s">
        <v>65</v>
      </c>
      <c r="R1658" s="5" t="str">
        <f t="shared" si="79"/>
        <v>0.12</v>
      </c>
      <c r="S1658" s="6" t="str">
        <f t="shared" si="80"/>
        <v/>
      </c>
      <c r="T1658">
        <f>ROUND(INT(表1[[#This Row],[合同结束日期]]-表1[[#This Row],[合同起始日期]])/365,1)</f>
        <v>2</v>
      </c>
    </row>
    <row r="1659" spans="1:20">
      <c r="A1659" s="1">
        <v>42309</v>
      </c>
      <c r="B1659" t="s">
        <v>185</v>
      </c>
      <c r="C1659">
        <f t="shared" si="78"/>
        <v>0</v>
      </c>
      <c r="D1659" t="s">
        <v>468</v>
      </c>
      <c r="E1659" s="4">
        <v>32908.799999999996</v>
      </c>
      <c r="F1659" s="4">
        <v>27719.082240000003</v>
      </c>
      <c r="G1659" s="3">
        <v>0.84230000000000016</v>
      </c>
      <c r="H1659" s="7">
        <v>652.95238095238085</v>
      </c>
      <c r="I1659" s="4">
        <v>549.98179047619055</v>
      </c>
      <c r="J1659">
        <v>50.4</v>
      </c>
      <c r="K1659" t="s">
        <v>44</v>
      </c>
      <c r="L1659" t="s">
        <v>46</v>
      </c>
      <c r="M1659" t="s">
        <v>187</v>
      </c>
      <c r="N1659" s="2">
        <v>42290</v>
      </c>
      <c r="O1659" s="2">
        <v>42655</v>
      </c>
      <c r="P1659" t="s">
        <v>24</v>
      </c>
      <c r="Q1659" t="s">
        <v>28</v>
      </c>
      <c r="R1659" s="5" t="str">
        <f t="shared" si="79"/>
        <v>0.13</v>
      </c>
      <c r="S1659" s="6" t="str">
        <f t="shared" si="80"/>
        <v/>
      </c>
      <c r="T1659">
        <f>ROUND(INT(表1[[#This Row],[合同结束日期]]-表1[[#This Row],[合同起始日期]])/365,1)</f>
        <v>1</v>
      </c>
    </row>
    <row r="1660" spans="1:20">
      <c r="A1660" s="1">
        <v>42309</v>
      </c>
      <c r="B1660" t="s">
        <v>185</v>
      </c>
      <c r="C1660">
        <f t="shared" si="78"/>
        <v>0</v>
      </c>
      <c r="D1660" t="s">
        <v>213</v>
      </c>
      <c r="E1660" s="4">
        <v>338049.45600000001</v>
      </c>
      <c r="F1660" s="4">
        <v>80962.844711999991</v>
      </c>
      <c r="G1660" s="3">
        <v>0.23949999999999996</v>
      </c>
      <c r="H1660" s="7">
        <v>1168.863864569935</v>
      </c>
      <c r="I1660" s="4">
        <v>279.94289556449939</v>
      </c>
      <c r="J1660">
        <v>289.21199999999999</v>
      </c>
      <c r="K1660" t="s">
        <v>60</v>
      </c>
      <c r="L1660" t="s">
        <v>61</v>
      </c>
      <c r="M1660" t="s">
        <v>214</v>
      </c>
      <c r="N1660" s="2">
        <v>41263</v>
      </c>
      <c r="O1660" s="2">
        <v>42499</v>
      </c>
      <c r="P1660" t="s">
        <v>24</v>
      </c>
      <c r="Q1660" t="s">
        <v>25</v>
      </c>
      <c r="R1660" s="5" t="str">
        <f t="shared" si="79"/>
        <v>0.15</v>
      </c>
      <c r="S1660" s="6" t="str">
        <f t="shared" si="80"/>
        <v/>
      </c>
      <c r="T1660">
        <f>ROUND(INT(表1[[#This Row],[合同结束日期]]-表1[[#This Row],[合同起始日期]])/365,1)</f>
        <v>3.4</v>
      </c>
    </row>
    <row r="1661" spans="1:20">
      <c r="A1661" s="1">
        <v>42309</v>
      </c>
      <c r="B1661" t="s">
        <v>185</v>
      </c>
      <c r="C1661">
        <f t="shared" si="78"/>
        <v>0</v>
      </c>
      <c r="D1661" t="s">
        <v>215</v>
      </c>
      <c r="E1661" s="4">
        <v>1309629.5999999999</v>
      </c>
      <c r="F1661" s="4">
        <v>75303.70199999999</v>
      </c>
      <c r="G1661" s="3">
        <v>5.7499999999999996E-2</v>
      </c>
      <c r="H1661" s="7">
        <v>6951.3248407643305</v>
      </c>
      <c r="I1661" s="4">
        <v>399.70117834394898</v>
      </c>
      <c r="J1661">
        <v>188.4</v>
      </c>
      <c r="K1661" t="s">
        <v>66</v>
      </c>
      <c r="L1661" t="s">
        <v>66</v>
      </c>
      <c r="M1661" t="s">
        <v>66</v>
      </c>
      <c r="N1661" s="2">
        <v>41284</v>
      </c>
      <c r="O1661" s="2">
        <v>42499</v>
      </c>
      <c r="P1661" t="s">
        <v>24</v>
      </c>
      <c r="Q1661" t="s">
        <v>410</v>
      </c>
      <c r="R1661" s="5" t="str">
        <f t="shared" si="79"/>
        <v>0.1</v>
      </c>
      <c r="S1661" s="6" t="str">
        <f t="shared" si="80"/>
        <v>0.</v>
      </c>
      <c r="T1661">
        <f>ROUND(INT(表1[[#This Row],[合同结束日期]]-表1[[#This Row],[合同起始日期]])/365,1)</f>
        <v>3.3</v>
      </c>
    </row>
    <row r="1662" spans="1:20">
      <c r="A1662" s="1">
        <v>42309</v>
      </c>
      <c r="B1662" t="s">
        <v>185</v>
      </c>
      <c r="C1662">
        <f t="shared" si="78"/>
        <v>0</v>
      </c>
      <c r="D1662" t="s">
        <v>216</v>
      </c>
      <c r="E1662" s="4">
        <v>1507207.2</v>
      </c>
      <c r="F1662" s="4">
        <v>76867.567200000005</v>
      </c>
      <c r="G1662" s="3">
        <v>5.1000000000000004E-2</v>
      </c>
      <c r="H1662" s="7">
        <v>7850.0374999999995</v>
      </c>
      <c r="I1662" s="4">
        <v>400.35191250000003</v>
      </c>
      <c r="J1662">
        <v>192</v>
      </c>
      <c r="K1662" t="s">
        <v>66</v>
      </c>
      <c r="L1662" t="s">
        <v>66</v>
      </c>
      <c r="M1662" t="s">
        <v>66</v>
      </c>
      <c r="N1662" s="2">
        <v>41279</v>
      </c>
      <c r="O1662" s="2">
        <v>42499</v>
      </c>
      <c r="P1662" t="s">
        <v>24</v>
      </c>
      <c r="Q1662" t="s">
        <v>195</v>
      </c>
      <c r="R1662" s="5" t="str">
        <f t="shared" si="79"/>
        <v>0.09</v>
      </c>
      <c r="S1662" s="6" t="str">
        <f t="shared" si="80"/>
        <v>0.</v>
      </c>
      <c r="T1662">
        <f>ROUND(INT(表1[[#This Row],[合同结束日期]]-表1[[#This Row],[合同起始日期]])/365,1)</f>
        <v>3.3</v>
      </c>
    </row>
    <row r="1663" spans="1:20">
      <c r="A1663" s="1">
        <v>42309</v>
      </c>
      <c r="B1663" t="s">
        <v>185</v>
      </c>
      <c r="C1663">
        <f t="shared" si="78"/>
        <v>0</v>
      </c>
      <c r="D1663" t="s">
        <v>269</v>
      </c>
      <c r="E1663" s="4">
        <v>1315846.5</v>
      </c>
      <c r="F1663" s="4">
        <v>93556.68614999998</v>
      </c>
      <c r="G1663" s="3">
        <v>7.1099999999999983E-2</v>
      </c>
      <c r="H1663" s="7">
        <v>3492.1616242038217</v>
      </c>
      <c r="I1663" s="4">
        <v>248.29269148089165</v>
      </c>
      <c r="J1663">
        <v>376.8</v>
      </c>
      <c r="K1663" t="s">
        <v>60</v>
      </c>
      <c r="L1663" t="s">
        <v>61</v>
      </c>
      <c r="M1663" t="s">
        <v>234</v>
      </c>
      <c r="N1663" s="2">
        <v>41291</v>
      </c>
      <c r="O1663" s="2">
        <v>44407</v>
      </c>
      <c r="P1663" t="s">
        <v>39</v>
      </c>
      <c r="Q1663" t="s">
        <v>78</v>
      </c>
      <c r="R1663" s="5" t="str">
        <f t="shared" si="79"/>
        <v>0.07</v>
      </c>
      <c r="S1663" s="6" t="str">
        <f t="shared" si="80"/>
        <v/>
      </c>
      <c r="T1663">
        <f>ROUND(INT(表1[[#This Row],[合同结束日期]]-表1[[#This Row],[合同起始日期]])/365,1)</f>
        <v>8.5</v>
      </c>
    </row>
    <row r="1664" spans="1:20">
      <c r="A1664" s="1">
        <v>42309</v>
      </c>
      <c r="B1664" t="s">
        <v>185</v>
      </c>
      <c r="C1664">
        <f t="shared" si="78"/>
        <v>0</v>
      </c>
      <c r="D1664" t="s">
        <v>217</v>
      </c>
      <c r="E1664" s="4">
        <v>76836</v>
      </c>
      <c r="F1664" s="4">
        <v>32163.549599999998</v>
      </c>
      <c r="G1664" s="3">
        <v>0.41859999999999997</v>
      </c>
      <c r="H1664" s="7">
        <v>955.67164179104486</v>
      </c>
      <c r="I1664" s="4">
        <v>400.04414925373135</v>
      </c>
      <c r="J1664">
        <v>80.399999999999991</v>
      </c>
      <c r="K1664" t="s">
        <v>76</v>
      </c>
      <c r="L1664" t="s">
        <v>75</v>
      </c>
      <c r="M1664" t="s">
        <v>75</v>
      </c>
      <c r="N1664" s="2">
        <v>41284</v>
      </c>
      <c r="O1664" s="2">
        <v>42499</v>
      </c>
      <c r="P1664" t="s">
        <v>14</v>
      </c>
      <c r="Q1664">
        <v>0</v>
      </c>
      <c r="R1664" s="5">
        <f t="shared" si="79"/>
        <v>0</v>
      </c>
      <c r="S1664" s="6" t="str">
        <f t="shared" si="80"/>
        <v/>
      </c>
      <c r="T1664">
        <f>ROUND(INT(表1[[#This Row],[合同结束日期]]-表1[[#This Row],[合同起始日期]])/365,1)</f>
        <v>3.3</v>
      </c>
    </row>
    <row r="1665" spans="1:20">
      <c r="A1665" s="1">
        <v>42309</v>
      </c>
      <c r="B1665" t="s">
        <v>185</v>
      </c>
      <c r="C1665">
        <f t="shared" si="78"/>
        <v>0</v>
      </c>
      <c r="D1665" t="s">
        <v>218</v>
      </c>
      <c r="E1665" s="4">
        <v>145184.4</v>
      </c>
      <c r="F1665" s="4">
        <v>30416.131799999999</v>
      </c>
      <c r="G1665" s="3">
        <v>0.20949999999999999</v>
      </c>
      <c r="H1665" s="7">
        <v>1861.3384615384614</v>
      </c>
      <c r="I1665" s="4">
        <v>389.95040769230769</v>
      </c>
      <c r="J1665">
        <v>78</v>
      </c>
      <c r="K1665" t="s">
        <v>76</v>
      </c>
      <c r="L1665" t="s">
        <v>75</v>
      </c>
      <c r="M1665" t="s">
        <v>75</v>
      </c>
      <c r="N1665" s="2">
        <v>41287</v>
      </c>
      <c r="O1665" s="2">
        <v>42499</v>
      </c>
      <c r="P1665" t="s">
        <v>14</v>
      </c>
      <c r="Q1665">
        <v>0</v>
      </c>
      <c r="R1665" s="5">
        <f t="shared" si="79"/>
        <v>0</v>
      </c>
      <c r="S1665" s="6" t="str">
        <f t="shared" si="80"/>
        <v/>
      </c>
      <c r="T1665">
        <f>ROUND(INT(表1[[#This Row],[合同结束日期]]-表1[[#This Row],[合同起始日期]])/365,1)</f>
        <v>3.3</v>
      </c>
    </row>
    <row r="1666" spans="1:20">
      <c r="A1666" s="1">
        <v>42309</v>
      </c>
      <c r="B1666" t="s">
        <v>185</v>
      </c>
      <c r="C1666">
        <f t="shared" si="78"/>
        <v>0</v>
      </c>
      <c r="D1666" t="s">
        <v>454</v>
      </c>
      <c r="E1666" s="4">
        <v>431581.56</v>
      </c>
      <c r="F1666" s="4">
        <v>54206.643936</v>
      </c>
      <c r="G1666" s="3">
        <v>0.12559999999999999</v>
      </c>
      <c r="H1666" s="7">
        <v>3211.1723214285712</v>
      </c>
      <c r="I1666" s="4">
        <v>403.32324357142858</v>
      </c>
      <c r="J1666">
        <v>134.4</v>
      </c>
      <c r="K1666" t="s">
        <v>11</v>
      </c>
      <c r="L1666" t="s">
        <v>13</v>
      </c>
      <c r="M1666" t="s">
        <v>13</v>
      </c>
      <c r="N1666" s="2">
        <v>42184</v>
      </c>
      <c r="O1666" s="2">
        <v>43279</v>
      </c>
      <c r="P1666" t="s">
        <v>24</v>
      </c>
      <c r="Q1666" t="s">
        <v>399</v>
      </c>
      <c r="R1666" s="5" t="str">
        <f t="shared" si="79"/>
        <v>0.11</v>
      </c>
      <c r="S1666" s="6" t="str">
        <f t="shared" si="80"/>
        <v>0.12</v>
      </c>
      <c r="T1666">
        <f>ROUND(INT(表1[[#This Row],[合同结束日期]]-表1[[#This Row],[合同起始日期]])/365,1)</f>
        <v>3</v>
      </c>
    </row>
    <row r="1667" spans="1:20">
      <c r="A1667" s="1">
        <v>42309</v>
      </c>
      <c r="B1667" t="s">
        <v>185</v>
      </c>
      <c r="C1667">
        <f t="shared" si="78"/>
        <v>0</v>
      </c>
      <c r="D1667" t="s">
        <v>220</v>
      </c>
      <c r="E1667" s="4">
        <v>555730.46400000004</v>
      </c>
      <c r="F1667" s="4">
        <v>53072.259312000002</v>
      </c>
      <c r="G1667" s="3">
        <v>9.5500000000000002E-2</v>
      </c>
      <c r="H1667" s="7">
        <v>3216.0327777777784</v>
      </c>
      <c r="I1667" s="4">
        <v>307.1311302777778</v>
      </c>
      <c r="J1667">
        <v>172.79999999999998</v>
      </c>
      <c r="K1667" t="s">
        <v>44</v>
      </c>
      <c r="L1667" t="s">
        <v>46</v>
      </c>
      <c r="M1667" t="s">
        <v>45</v>
      </c>
      <c r="N1667" s="2">
        <v>41333</v>
      </c>
      <c r="O1667" s="2">
        <v>44325</v>
      </c>
      <c r="P1667" t="s">
        <v>24</v>
      </c>
      <c r="Q1667" t="s">
        <v>42</v>
      </c>
      <c r="R1667" s="5" t="str">
        <f t="shared" si="79"/>
        <v>0.08</v>
      </c>
      <c r="S1667" s="6" t="str">
        <f t="shared" si="80"/>
        <v/>
      </c>
      <c r="T1667">
        <f>ROUND(INT(表1[[#This Row],[合同结束日期]]-表1[[#This Row],[合同起始日期]])/365,1)</f>
        <v>8.1999999999999993</v>
      </c>
    </row>
    <row r="1668" spans="1:20">
      <c r="A1668" s="1">
        <v>42309</v>
      </c>
      <c r="B1668" t="s">
        <v>185</v>
      </c>
      <c r="C1668">
        <f t="shared" si="78"/>
        <v>0</v>
      </c>
      <c r="D1668" t="s">
        <v>221</v>
      </c>
      <c r="E1668" s="4">
        <v>766003.79999999993</v>
      </c>
      <c r="F1668" s="4">
        <v>99274.092480000007</v>
      </c>
      <c r="G1668" s="3">
        <v>0.12960000000000002</v>
      </c>
      <c r="H1668" s="7">
        <v>5232.2663934426218</v>
      </c>
      <c r="I1668" s="4">
        <v>678.10172459016394</v>
      </c>
      <c r="J1668">
        <v>146.4</v>
      </c>
      <c r="K1668" t="s">
        <v>44</v>
      </c>
      <c r="L1668" t="s">
        <v>72</v>
      </c>
      <c r="M1668" t="s">
        <v>126</v>
      </c>
      <c r="N1668" s="2">
        <v>41333</v>
      </c>
      <c r="O1668" s="2">
        <v>42499</v>
      </c>
      <c r="P1668" t="s">
        <v>24</v>
      </c>
      <c r="Q1668" t="s">
        <v>65</v>
      </c>
      <c r="R1668" s="5" t="str">
        <f t="shared" si="79"/>
        <v>0.12</v>
      </c>
      <c r="S1668" s="6" t="str">
        <f t="shared" si="80"/>
        <v/>
      </c>
      <c r="T1668">
        <f>ROUND(INT(表1[[#This Row],[合同结束日期]]-表1[[#This Row],[合同起始日期]])/365,1)</f>
        <v>3.2</v>
      </c>
    </row>
    <row r="1669" spans="1:20">
      <c r="A1669" s="1">
        <v>42309</v>
      </c>
      <c r="B1669" t="s">
        <v>185</v>
      </c>
      <c r="C1669">
        <f t="shared" si="78"/>
        <v>0</v>
      </c>
      <c r="D1669" t="s">
        <v>222</v>
      </c>
      <c r="E1669" s="4">
        <v>429483.6</v>
      </c>
      <c r="F1669" s="4">
        <v>52955.327880000004</v>
      </c>
      <c r="G1669" s="3">
        <v>0.12330000000000002</v>
      </c>
      <c r="H1669" s="7">
        <v>2143.131736526946</v>
      </c>
      <c r="I1669" s="4">
        <v>264.24814311377247</v>
      </c>
      <c r="J1669">
        <v>200.4</v>
      </c>
      <c r="K1669" t="s">
        <v>44</v>
      </c>
      <c r="L1669" t="s">
        <v>72</v>
      </c>
      <c r="M1669" t="s">
        <v>126</v>
      </c>
      <c r="N1669" s="2">
        <v>41263</v>
      </c>
      <c r="O1669" s="2">
        <v>43229</v>
      </c>
      <c r="P1669" t="s">
        <v>24</v>
      </c>
      <c r="Q1669" t="s">
        <v>19</v>
      </c>
      <c r="R1669" s="5" t="str">
        <f t="shared" si="79"/>
        <v>0.1</v>
      </c>
      <c r="S1669" s="6" t="str">
        <f t="shared" si="80"/>
        <v/>
      </c>
      <c r="T1669">
        <f>ROUND(INT(表1[[#This Row],[合同结束日期]]-表1[[#This Row],[合同起始日期]])/365,1)</f>
        <v>5.4</v>
      </c>
    </row>
    <row r="1670" spans="1:20">
      <c r="A1670" s="1">
        <v>42309</v>
      </c>
      <c r="B1670" t="s">
        <v>185</v>
      </c>
      <c r="C1670">
        <f t="shared" si="78"/>
        <v>0</v>
      </c>
      <c r="D1670" t="s">
        <v>223</v>
      </c>
      <c r="E1670" s="4">
        <v>552151.43999999994</v>
      </c>
      <c r="F1670" s="4">
        <v>56319.44688000001</v>
      </c>
      <c r="G1670" s="3">
        <v>0.10200000000000004</v>
      </c>
      <c r="H1670" s="7">
        <v>2277.8524752475246</v>
      </c>
      <c r="I1670" s="4">
        <v>232.34095247524758</v>
      </c>
      <c r="J1670">
        <v>242.39999999999998</v>
      </c>
      <c r="K1670" t="s">
        <v>44</v>
      </c>
      <c r="L1670" t="s">
        <v>72</v>
      </c>
      <c r="M1670" t="s">
        <v>126</v>
      </c>
      <c r="N1670" s="2">
        <v>41331</v>
      </c>
      <c r="O1670" s="2">
        <v>44325</v>
      </c>
      <c r="P1670" t="s">
        <v>24</v>
      </c>
      <c r="Q1670" t="s">
        <v>42</v>
      </c>
      <c r="R1670" s="5" t="str">
        <f t="shared" si="79"/>
        <v>0.08</v>
      </c>
      <c r="S1670" s="6" t="str">
        <f t="shared" si="80"/>
        <v/>
      </c>
      <c r="T1670">
        <f>ROUND(INT(表1[[#This Row],[合同结束日期]]-表1[[#This Row],[合同起始日期]])/365,1)</f>
        <v>8.1999999999999993</v>
      </c>
    </row>
    <row r="1671" spans="1:20">
      <c r="A1671" s="1">
        <v>42309</v>
      </c>
      <c r="B1671" t="s">
        <v>185</v>
      </c>
      <c r="C1671">
        <f t="shared" si="78"/>
        <v>0</v>
      </c>
      <c r="D1671" t="s">
        <v>232</v>
      </c>
      <c r="E1671" s="4">
        <v>394200</v>
      </c>
      <c r="F1671" s="4">
        <v>57494.83</v>
      </c>
      <c r="G1671" s="3">
        <v>0.14585192795535262</v>
      </c>
      <c r="H1671" s="7">
        <v>1059.9509550851833</v>
      </c>
      <c r="I1671" s="4">
        <v>154.59589033729134</v>
      </c>
      <c r="J1671">
        <v>371.904</v>
      </c>
      <c r="K1671" t="s">
        <v>44</v>
      </c>
      <c r="L1671" t="s">
        <v>72</v>
      </c>
      <c r="M1671" t="s">
        <v>126</v>
      </c>
      <c r="N1671" s="2">
        <v>41337</v>
      </c>
      <c r="O1671" s="2">
        <v>46917</v>
      </c>
      <c r="P1671" t="s">
        <v>24</v>
      </c>
      <c r="Q1671">
        <v>0.08</v>
      </c>
      <c r="R1671" s="5">
        <f t="shared" si="79"/>
        <v>0.08</v>
      </c>
      <c r="S1671" s="6" t="str">
        <f t="shared" si="80"/>
        <v/>
      </c>
      <c r="T1671">
        <f>ROUND(INT(表1[[#This Row],[合同结束日期]]-表1[[#This Row],[合同起始日期]])/365,1)</f>
        <v>15.3</v>
      </c>
    </row>
    <row r="1672" spans="1:20">
      <c r="A1672" s="1">
        <v>42309</v>
      </c>
      <c r="B1672" t="s">
        <v>185</v>
      </c>
      <c r="C1672">
        <f t="shared" si="78"/>
        <v>0</v>
      </c>
      <c r="D1672" t="s">
        <v>274</v>
      </c>
      <c r="E1672" s="4">
        <v>117889.056</v>
      </c>
      <c r="F1672" s="4">
        <v>0</v>
      </c>
      <c r="G1672" s="3">
        <v>0</v>
      </c>
      <c r="H1672" s="7">
        <v>1045.1157446808511</v>
      </c>
      <c r="I1672" s="4">
        <v>0</v>
      </c>
      <c r="J1672">
        <v>112.8</v>
      </c>
      <c r="K1672" t="s">
        <v>66</v>
      </c>
      <c r="L1672" t="s">
        <v>66</v>
      </c>
      <c r="M1672" t="s">
        <v>66</v>
      </c>
      <c r="N1672" s="2">
        <v>41520</v>
      </c>
      <c r="O1672" s="2">
        <v>42294</v>
      </c>
      <c r="P1672" t="s">
        <v>24</v>
      </c>
      <c r="Q1672" t="s">
        <v>195</v>
      </c>
      <c r="R1672" s="5" t="str">
        <f t="shared" si="79"/>
        <v>0.09</v>
      </c>
      <c r="S1672" s="6" t="str">
        <f t="shared" si="80"/>
        <v>0.</v>
      </c>
      <c r="T1672">
        <f>ROUND(INT(表1[[#This Row],[合同结束日期]]-表1[[#This Row],[合同起始日期]])/365,1)</f>
        <v>2.1</v>
      </c>
    </row>
    <row r="1673" spans="1:20">
      <c r="A1673" s="1">
        <v>42309</v>
      </c>
      <c r="B1673" t="s">
        <v>185</v>
      </c>
      <c r="C1673">
        <f t="shared" si="78"/>
        <v>0</v>
      </c>
      <c r="D1673" t="s">
        <v>254</v>
      </c>
      <c r="E1673" s="4">
        <v>219137.86800000002</v>
      </c>
      <c r="F1673" s="4">
        <v>29758.922474400002</v>
      </c>
      <c r="G1673" s="3">
        <v>0.1358</v>
      </c>
      <c r="H1673" s="7">
        <v>1934.4797669491527</v>
      </c>
      <c r="I1673" s="4">
        <v>262.70235235169491</v>
      </c>
      <c r="J1673">
        <v>113.28</v>
      </c>
      <c r="K1673" t="s">
        <v>44</v>
      </c>
      <c r="L1673" t="s">
        <v>46</v>
      </c>
      <c r="M1673" t="s">
        <v>45</v>
      </c>
      <c r="N1673" s="2">
        <v>41443</v>
      </c>
      <c r="O1673" s="2">
        <v>43298</v>
      </c>
      <c r="P1673" t="s">
        <v>24</v>
      </c>
      <c r="Q1673" t="s">
        <v>48</v>
      </c>
      <c r="R1673" s="5" t="str">
        <f t="shared" si="79"/>
        <v>0.11</v>
      </c>
      <c r="S1673" s="6" t="str">
        <f t="shared" si="80"/>
        <v/>
      </c>
      <c r="T1673">
        <f>ROUND(INT(表1[[#This Row],[合同结束日期]]-表1[[#This Row],[合同起始日期]])/365,1)</f>
        <v>5.0999999999999996</v>
      </c>
    </row>
    <row r="1674" spans="1:20">
      <c r="A1674" s="1">
        <v>42309</v>
      </c>
      <c r="B1674" t="s">
        <v>185</v>
      </c>
      <c r="C1674">
        <f t="shared" si="78"/>
        <v>0</v>
      </c>
      <c r="D1674" t="s">
        <v>478</v>
      </c>
      <c r="E1674" s="4">
        <v>20409.599999999999</v>
      </c>
      <c r="F1674" s="4">
        <v>13439.721599999999</v>
      </c>
      <c r="G1674" s="3">
        <v>0.65849999999999997</v>
      </c>
      <c r="H1674" s="7">
        <v>531.5</v>
      </c>
      <c r="I1674" s="4">
        <v>349.99275</v>
      </c>
      <c r="J1674">
        <v>38.4</v>
      </c>
      <c r="K1674" t="s">
        <v>44</v>
      </c>
      <c r="L1674" t="s">
        <v>46</v>
      </c>
      <c r="M1674" t="s">
        <v>187</v>
      </c>
      <c r="N1674" s="2">
        <v>42289</v>
      </c>
      <c r="O1674" s="2">
        <v>42664</v>
      </c>
      <c r="P1674" t="s">
        <v>24</v>
      </c>
      <c r="Q1674" t="s">
        <v>83</v>
      </c>
      <c r="R1674" s="5" t="str">
        <f t="shared" si="79"/>
        <v>0.14</v>
      </c>
      <c r="S1674" s="6" t="str">
        <f t="shared" si="80"/>
        <v/>
      </c>
      <c r="T1674">
        <f>ROUND(INT(表1[[#This Row],[合同结束日期]]-表1[[#This Row],[合同起始日期]])/365,1)</f>
        <v>1</v>
      </c>
    </row>
    <row r="1675" spans="1:20">
      <c r="A1675" s="1">
        <v>42309</v>
      </c>
      <c r="B1675" t="s">
        <v>185</v>
      </c>
      <c r="C1675">
        <f t="shared" si="78"/>
        <v>0</v>
      </c>
      <c r="D1675" t="s">
        <v>255</v>
      </c>
      <c r="E1675" s="4">
        <v>48044.4</v>
      </c>
      <c r="F1675" s="4">
        <v>13870.41828</v>
      </c>
      <c r="G1675" s="3">
        <v>0.28870000000000001</v>
      </c>
      <c r="H1675" s="7">
        <v>1177.5588235294119</v>
      </c>
      <c r="I1675" s="4">
        <v>339.96123235294118</v>
      </c>
      <c r="J1675">
        <v>40.799999999999997</v>
      </c>
      <c r="K1675" t="s">
        <v>44</v>
      </c>
      <c r="L1675" t="s">
        <v>46</v>
      </c>
      <c r="M1675" t="s">
        <v>187</v>
      </c>
      <c r="N1675" s="2">
        <v>41456</v>
      </c>
      <c r="O1675" s="2">
        <v>42556</v>
      </c>
      <c r="P1675" t="s">
        <v>24</v>
      </c>
      <c r="Q1675" t="s">
        <v>25</v>
      </c>
      <c r="R1675" s="5" t="str">
        <f t="shared" si="79"/>
        <v>0.15</v>
      </c>
      <c r="S1675" s="6" t="str">
        <f t="shared" si="80"/>
        <v/>
      </c>
      <c r="T1675">
        <f>ROUND(INT(表1[[#This Row],[合同结束日期]]-表1[[#This Row],[合同起始日期]])/365,1)</f>
        <v>3</v>
      </c>
    </row>
    <row r="1676" spans="1:20">
      <c r="A1676" s="1">
        <v>42309</v>
      </c>
      <c r="B1676" t="s">
        <v>185</v>
      </c>
      <c r="C1676">
        <f t="shared" si="78"/>
        <v>0</v>
      </c>
      <c r="D1676" t="s">
        <v>273</v>
      </c>
      <c r="E1676" s="4">
        <v>135304.79999999999</v>
      </c>
      <c r="F1676" s="4">
        <v>13855.211520000001</v>
      </c>
      <c r="G1676" s="3">
        <v>0.10240000000000002</v>
      </c>
      <c r="H1676" s="7">
        <v>1610.7714285714285</v>
      </c>
      <c r="I1676" s="4">
        <v>164.94299428571429</v>
      </c>
      <c r="J1676">
        <v>84</v>
      </c>
      <c r="K1676" t="s">
        <v>44</v>
      </c>
      <c r="L1676" t="s">
        <v>46</v>
      </c>
      <c r="M1676" t="s">
        <v>187</v>
      </c>
      <c r="N1676" s="2">
        <v>41502</v>
      </c>
      <c r="O1676" s="2">
        <v>42597</v>
      </c>
      <c r="P1676" t="s">
        <v>18</v>
      </c>
      <c r="Q1676" t="s">
        <v>19</v>
      </c>
      <c r="R1676" s="5" t="str">
        <f t="shared" si="79"/>
        <v>0.1</v>
      </c>
      <c r="S1676" s="6" t="str">
        <f t="shared" si="80"/>
        <v/>
      </c>
      <c r="T1676">
        <f>ROUND(INT(表1[[#This Row],[合同结束日期]]-表1[[#This Row],[合同起始日期]])/365,1)</f>
        <v>3</v>
      </c>
    </row>
    <row r="1677" spans="1:20">
      <c r="A1677" s="1">
        <v>42309</v>
      </c>
      <c r="B1677" t="s">
        <v>185</v>
      </c>
      <c r="C1677">
        <f t="shared" si="78"/>
        <v>0</v>
      </c>
      <c r="D1677" t="s">
        <v>382</v>
      </c>
      <c r="E1677" s="4">
        <v>26316</v>
      </c>
      <c r="F1677" s="4">
        <v>7200.0575999999992</v>
      </c>
      <c r="G1677" s="3">
        <v>0.27359999999999995</v>
      </c>
      <c r="H1677" s="7">
        <v>1827.5000000000002</v>
      </c>
      <c r="I1677" s="4">
        <v>500.00400000000002</v>
      </c>
      <c r="J1677">
        <v>14.399999999999999</v>
      </c>
      <c r="K1677" t="s">
        <v>60</v>
      </c>
      <c r="L1677" t="s">
        <v>107</v>
      </c>
      <c r="M1677" t="s">
        <v>212</v>
      </c>
      <c r="N1677" s="2">
        <v>42113</v>
      </c>
      <c r="O1677" s="2">
        <v>42478</v>
      </c>
      <c r="P1677" t="s">
        <v>24</v>
      </c>
      <c r="Q1677" t="s">
        <v>28</v>
      </c>
      <c r="R1677" s="5" t="str">
        <f t="shared" si="79"/>
        <v>0.13</v>
      </c>
      <c r="S1677" s="6" t="str">
        <f t="shared" si="80"/>
        <v/>
      </c>
      <c r="T1677">
        <f>ROUND(INT(表1[[#This Row],[合同结束日期]]-表1[[#This Row],[合同起始日期]])/365,1)</f>
        <v>1</v>
      </c>
    </row>
    <row r="1678" spans="1:20">
      <c r="A1678" s="1">
        <v>42309</v>
      </c>
      <c r="B1678" t="s">
        <v>185</v>
      </c>
      <c r="C1678">
        <f t="shared" si="78"/>
        <v>0</v>
      </c>
      <c r="D1678" t="s">
        <v>355</v>
      </c>
      <c r="E1678" s="4">
        <v>27502.799999999999</v>
      </c>
      <c r="F1678" s="4">
        <v>11999.47164</v>
      </c>
      <c r="G1678" s="3">
        <v>0.43630000000000002</v>
      </c>
      <c r="H1678" s="7">
        <v>881.5</v>
      </c>
      <c r="I1678" s="4">
        <v>384.59845000000001</v>
      </c>
      <c r="J1678">
        <v>31.2</v>
      </c>
      <c r="K1678" t="s">
        <v>76</v>
      </c>
      <c r="L1678" t="s">
        <v>276</v>
      </c>
      <c r="M1678" t="s">
        <v>276</v>
      </c>
      <c r="N1678" s="2">
        <v>41858</v>
      </c>
      <c r="O1678" s="2">
        <v>42588</v>
      </c>
      <c r="P1678" t="s">
        <v>24</v>
      </c>
      <c r="Q1678" t="s">
        <v>83</v>
      </c>
      <c r="R1678" s="5" t="str">
        <f t="shared" si="79"/>
        <v>0.14</v>
      </c>
      <c r="S1678" s="6" t="str">
        <f t="shared" si="80"/>
        <v/>
      </c>
      <c r="T1678">
        <f>ROUND(INT(表1[[#This Row],[合同结束日期]]-表1[[#This Row],[合同起始日期]])/365,1)</f>
        <v>2</v>
      </c>
    </row>
    <row r="1679" spans="1:20">
      <c r="A1679" s="1">
        <v>42309</v>
      </c>
      <c r="B1679" t="s">
        <v>185</v>
      </c>
      <c r="C1679">
        <f t="shared" si="78"/>
        <v>0</v>
      </c>
      <c r="D1679" t="s">
        <v>369</v>
      </c>
      <c r="E1679" s="4">
        <v>36196.799999999996</v>
      </c>
      <c r="F1679" s="4">
        <v>7199.5435200000002</v>
      </c>
      <c r="G1679" s="3">
        <v>0.19890000000000002</v>
      </c>
      <c r="H1679" s="7">
        <v>2513.6666666666665</v>
      </c>
      <c r="I1679" s="4">
        <v>499.96830000000006</v>
      </c>
      <c r="J1679">
        <v>14.399999999999999</v>
      </c>
      <c r="K1679" t="s">
        <v>76</v>
      </c>
      <c r="L1679" t="s">
        <v>276</v>
      </c>
      <c r="M1679" t="s">
        <v>276</v>
      </c>
      <c r="N1679" s="2">
        <v>42030</v>
      </c>
      <c r="O1679" s="2">
        <v>42394</v>
      </c>
      <c r="P1679" t="s">
        <v>24</v>
      </c>
      <c r="Q1679" t="s">
        <v>25</v>
      </c>
      <c r="R1679" s="5" t="str">
        <f t="shared" si="79"/>
        <v>0.15</v>
      </c>
      <c r="S1679" s="6" t="str">
        <f t="shared" si="80"/>
        <v/>
      </c>
      <c r="T1679">
        <f>ROUND(INT(表1[[#This Row],[合同结束日期]]-表1[[#This Row],[合同起始日期]])/365,1)</f>
        <v>1</v>
      </c>
    </row>
    <row r="1680" spans="1:20">
      <c r="A1680" s="1">
        <v>42309</v>
      </c>
      <c r="B1680" t="s">
        <v>185</v>
      </c>
      <c r="C1680">
        <f t="shared" si="78"/>
        <v>0</v>
      </c>
      <c r="D1680" t="s">
        <v>349</v>
      </c>
      <c r="E1680" s="4">
        <v>44439.6</v>
      </c>
      <c r="F1680" s="4">
        <v>7710.2705999999998</v>
      </c>
      <c r="G1680" s="3">
        <v>0.17350000000000002</v>
      </c>
      <c r="H1680" s="7">
        <v>3086.0833333333335</v>
      </c>
      <c r="I1680" s="4">
        <v>535.43545833333337</v>
      </c>
      <c r="J1680">
        <v>14.399999999999999</v>
      </c>
      <c r="K1680" t="s">
        <v>76</v>
      </c>
      <c r="L1680" t="s">
        <v>276</v>
      </c>
      <c r="M1680" t="s">
        <v>276</v>
      </c>
      <c r="N1680" s="2">
        <v>41907</v>
      </c>
      <c r="O1680" s="2">
        <v>42271</v>
      </c>
      <c r="P1680" t="s">
        <v>24</v>
      </c>
      <c r="Q1680" t="s">
        <v>25</v>
      </c>
      <c r="R1680" s="5" t="str">
        <f t="shared" si="79"/>
        <v>0.15</v>
      </c>
      <c r="S1680" s="6" t="str">
        <f t="shared" si="80"/>
        <v/>
      </c>
      <c r="T1680">
        <f>ROUND(INT(表1[[#This Row],[合同结束日期]]-表1[[#This Row],[合同起始日期]])/365,1)</f>
        <v>1</v>
      </c>
    </row>
    <row r="1681" spans="1:20">
      <c r="A1681" s="1">
        <v>42309</v>
      </c>
      <c r="B1681" t="s">
        <v>185</v>
      </c>
      <c r="C1681">
        <f t="shared" si="78"/>
        <v>0</v>
      </c>
      <c r="D1681" t="s">
        <v>284</v>
      </c>
      <c r="E1681" s="4">
        <v>35350.799999999996</v>
      </c>
      <c r="F1681" s="4">
        <v>6960.5725200000006</v>
      </c>
      <c r="G1681" s="3">
        <v>0.19690000000000005</v>
      </c>
      <c r="H1681" s="7">
        <v>1963.9333333333332</v>
      </c>
      <c r="I1681" s="4">
        <v>386.69847333333337</v>
      </c>
      <c r="J1681">
        <v>18</v>
      </c>
      <c r="K1681" t="s">
        <v>76</v>
      </c>
      <c r="L1681" t="s">
        <v>276</v>
      </c>
      <c r="M1681" t="s">
        <v>276</v>
      </c>
      <c r="N1681" s="2">
        <v>41516</v>
      </c>
      <c r="O1681" s="2">
        <v>42611</v>
      </c>
      <c r="P1681" t="s">
        <v>24</v>
      </c>
      <c r="Q1681">
        <v>0</v>
      </c>
      <c r="R1681" s="5">
        <f t="shared" si="79"/>
        <v>0</v>
      </c>
      <c r="S1681" s="6" t="str">
        <f t="shared" si="80"/>
        <v/>
      </c>
      <c r="T1681">
        <f>ROUND(INT(表1[[#This Row],[合同结束日期]]-表1[[#This Row],[合同起始日期]])/365,1)</f>
        <v>3</v>
      </c>
    </row>
    <row r="1682" spans="1:20">
      <c r="A1682" s="1">
        <v>42309</v>
      </c>
      <c r="B1682" t="s">
        <v>185</v>
      </c>
      <c r="C1682">
        <f t="shared" si="78"/>
        <v>0</v>
      </c>
      <c r="D1682" t="s">
        <v>365</v>
      </c>
      <c r="E1682" s="4">
        <v>45669.48</v>
      </c>
      <c r="F1682" s="4">
        <v>7905.3869879999993</v>
      </c>
      <c r="G1682" s="3">
        <v>0.17309999999999998</v>
      </c>
      <c r="H1682" s="7">
        <v>3171.4916666666672</v>
      </c>
      <c r="I1682" s="4">
        <v>548.9852075</v>
      </c>
      <c r="J1682">
        <v>14.399999999999999</v>
      </c>
      <c r="K1682" t="s">
        <v>11</v>
      </c>
      <c r="L1682" t="s">
        <v>12</v>
      </c>
      <c r="M1682" t="s">
        <v>53</v>
      </c>
      <c r="N1682" s="2">
        <v>41996</v>
      </c>
      <c r="O1682" s="2">
        <v>42360</v>
      </c>
      <c r="P1682" t="s">
        <v>24</v>
      </c>
      <c r="Q1682" t="s">
        <v>59</v>
      </c>
      <c r="R1682" s="5" t="str">
        <f t="shared" si="79"/>
        <v>0.16</v>
      </c>
      <c r="S1682" s="6" t="str">
        <f t="shared" si="80"/>
        <v/>
      </c>
      <c r="T1682">
        <f>ROUND(INT(表1[[#This Row],[合同结束日期]]-表1[[#This Row],[合同起始日期]])/365,1)</f>
        <v>1</v>
      </c>
    </row>
    <row r="1683" spans="1:20">
      <c r="A1683" s="1">
        <v>42309</v>
      </c>
      <c r="B1683" t="s">
        <v>185</v>
      </c>
      <c r="C1683">
        <f t="shared" si="78"/>
        <v>0</v>
      </c>
      <c r="D1683" t="s">
        <v>350</v>
      </c>
      <c r="E1683" s="4">
        <v>24906.6</v>
      </c>
      <c r="F1683" s="4">
        <v>7559.1530999999995</v>
      </c>
      <c r="G1683" s="3">
        <v>0.30349999999999999</v>
      </c>
      <c r="H1683" s="7">
        <v>1729.625</v>
      </c>
      <c r="I1683" s="4">
        <v>524.94118750000007</v>
      </c>
      <c r="J1683">
        <v>14.399999999999999</v>
      </c>
      <c r="K1683" t="s">
        <v>76</v>
      </c>
      <c r="L1683" t="s">
        <v>276</v>
      </c>
      <c r="M1683" t="s">
        <v>276</v>
      </c>
      <c r="N1683" s="2">
        <v>41888</v>
      </c>
      <c r="O1683" s="2">
        <v>42618</v>
      </c>
      <c r="P1683" t="s">
        <v>24</v>
      </c>
      <c r="Q1683" t="s">
        <v>59</v>
      </c>
      <c r="R1683" s="5" t="str">
        <f t="shared" si="79"/>
        <v>0.16</v>
      </c>
      <c r="S1683" s="6" t="str">
        <f t="shared" si="80"/>
        <v/>
      </c>
      <c r="T1683">
        <f>ROUND(INT(表1[[#This Row],[合同结束日期]]-表1[[#This Row],[合同起始日期]])/365,1)</f>
        <v>2</v>
      </c>
    </row>
    <row r="1684" spans="1:20">
      <c r="A1684" s="1">
        <v>42309</v>
      </c>
      <c r="B1684" t="s">
        <v>185</v>
      </c>
      <c r="C1684">
        <f t="shared" si="78"/>
        <v>0</v>
      </c>
      <c r="D1684" t="s">
        <v>456</v>
      </c>
      <c r="E1684" s="4">
        <v>35301.599999999999</v>
      </c>
      <c r="F1684" s="4">
        <v>9598.5050400000018</v>
      </c>
      <c r="G1684" s="3">
        <v>0.27190000000000009</v>
      </c>
      <c r="H1684" s="7">
        <v>1961.1999999999998</v>
      </c>
      <c r="I1684" s="4">
        <v>533.25028000000009</v>
      </c>
      <c r="J1684">
        <v>18</v>
      </c>
      <c r="K1684" t="s">
        <v>76</v>
      </c>
      <c r="L1684" t="s">
        <v>276</v>
      </c>
      <c r="M1684" t="s">
        <v>276</v>
      </c>
      <c r="N1684" s="2">
        <v>42181</v>
      </c>
      <c r="O1684" s="2">
        <v>42546</v>
      </c>
      <c r="P1684" t="s">
        <v>24</v>
      </c>
      <c r="Q1684" t="s">
        <v>59</v>
      </c>
      <c r="R1684" s="5" t="str">
        <f t="shared" si="79"/>
        <v>0.16</v>
      </c>
      <c r="S1684" s="6" t="str">
        <f t="shared" si="80"/>
        <v/>
      </c>
      <c r="T1684">
        <f>ROUND(INT(表1[[#This Row],[合同结束日期]]-表1[[#This Row],[合同起始日期]])/365,1)</f>
        <v>1</v>
      </c>
    </row>
    <row r="1685" spans="1:20">
      <c r="A1685" s="1">
        <v>42309</v>
      </c>
      <c r="B1685" t="s">
        <v>185</v>
      </c>
      <c r="C1685">
        <f t="shared" si="78"/>
        <v>0</v>
      </c>
      <c r="D1685" t="s">
        <v>457</v>
      </c>
      <c r="E1685" s="4">
        <v>132868.79999999999</v>
      </c>
      <c r="F1685" s="4">
        <v>16542.1656</v>
      </c>
      <c r="G1685" s="3">
        <v>0.12450000000000001</v>
      </c>
      <c r="H1685" s="7">
        <v>9227</v>
      </c>
      <c r="I1685" s="4">
        <v>1148.7615000000001</v>
      </c>
      <c r="J1685">
        <v>14.399999999999999</v>
      </c>
      <c r="K1685" t="s">
        <v>44</v>
      </c>
      <c r="L1685" t="s">
        <v>46</v>
      </c>
      <c r="M1685" t="s">
        <v>187</v>
      </c>
      <c r="N1685" s="2">
        <v>42205</v>
      </c>
      <c r="O1685" s="2">
        <v>42570</v>
      </c>
      <c r="P1685" t="s">
        <v>24</v>
      </c>
      <c r="Q1685" t="s">
        <v>65</v>
      </c>
      <c r="R1685" s="5" t="str">
        <f t="shared" si="79"/>
        <v>0.12</v>
      </c>
      <c r="S1685" s="6" t="str">
        <f t="shared" si="80"/>
        <v/>
      </c>
      <c r="T1685">
        <f>ROUND(INT(表1[[#This Row],[合同结束日期]]-表1[[#This Row],[合同起始日期]])/365,1)</f>
        <v>1</v>
      </c>
    </row>
    <row r="1686" spans="1:20">
      <c r="A1686" s="1">
        <v>42309</v>
      </c>
      <c r="B1686" t="s">
        <v>185</v>
      </c>
      <c r="C1686">
        <f t="shared" si="78"/>
        <v>0</v>
      </c>
      <c r="D1686" t="s">
        <v>314</v>
      </c>
      <c r="E1686" s="4">
        <v>35622.120000000003</v>
      </c>
      <c r="F1686" s="4">
        <v>7199.2304520000007</v>
      </c>
      <c r="G1686" s="3">
        <v>0.2021</v>
      </c>
      <c r="H1686" s="7">
        <v>1979.0066666666669</v>
      </c>
      <c r="I1686" s="4">
        <v>399.95724733333338</v>
      </c>
      <c r="J1686">
        <v>18</v>
      </c>
      <c r="K1686" t="s">
        <v>76</v>
      </c>
      <c r="L1686" t="s">
        <v>276</v>
      </c>
      <c r="M1686" t="s">
        <v>276</v>
      </c>
      <c r="N1686" s="2">
        <v>41727</v>
      </c>
      <c r="O1686" s="2">
        <v>42457</v>
      </c>
      <c r="P1686" t="s">
        <v>24</v>
      </c>
      <c r="Q1686" t="s">
        <v>19</v>
      </c>
      <c r="R1686" s="5" t="str">
        <f t="shared" si="79"/>
        <v>0.1</v>
      </c>
      <c r="S1686" s="6" t="str">
        <f t="shared" si="80"/>
        <v/>
      </c>
      <c r="T1686">
        <f>ROUND(INT(表1[[#This Row],[合同结束日期]]-表1[[#This Row],[合同起始日期]])/365,1)</f>
        <v>2</v>
      </c>
    </row>
    <row r="1687" spans="1:20">
      <c r="A1687" s="1">
        <v>42309</v>
      </c>
      <c r="B1687" t="s">
        <v>185</v>
      </c>
      <c r="C1687">
        <f t="shared" si="78"/>
        <v>0</v>
      </c>
      <c r="D1687" t="s">
        <v>343</v>
      </c>
      <c r="E1687" s="4">
        <v>19974</v>
      </c>
      <c r="F1687" s="4">
        <v>6359.7215999999999</v>
      </c>
      <c r="G1687" s="3">
        <v>0.31840000000000002</v>
      </c>
      <c r="H1687" s="7">
        <v>2080.625</v>
      </c>
      <c r="I1687" s="4">
        <v>662.471</v>
      </c>
      <c r="J1687">
        <v>9.6</v>
      </c>
      <c r="K1687" t="s">
        <v>76</v>
      </c>
      <c r="L1687" t="s">
        <v>276</v>
      </c>
      <c r="M1687" t="s">
        <v>276</v>
      </c>
      <c r="N1687" s="2">
        <v>41876</v>
      </c>
      <c r="O1687" s="2">
        <v>42606</v>
      </c>
      <c r="P1687" t="s">
        <v>24</v>
      </c>
      <c r="Q1687" t="s">
        <v>59</v>
      </c>
      <c r="R1687" s="5" t="str">
        <f t="shared" si="79"/>
        <v>0.16</v>
      </c>
      <c r="S1687" s="6" t="str">
        <f t="shared" si="80"/>
        <v/>
      </c>
      <c r="T1687">
        <f>ROUND(INT(表1[[#This Row],[合同结束日期]]-表1[[#This Row],[合同起始日期]])/365,1)</f>
        <v>2</v>
      </c>
    </row>
    <row r="1688" spans="1:20">
      <c r="A1688" s="1">
        <v>42309</v>
      </c>
      <c r="B1688" t="s">
        <v>185</v>
      </c>
      <c r="C1688">
        <f t="shared" si="78"/>
        <v>0</v>
      </c>
      <c r="D1688" t="s">
        <v>287</v>
      </c>
      <c r="E1688" s="4">
        <v>24990</v>
      </c>
      <c r="F1688" s="4">
        <v>7199.6190000000006</v>
      </c>
      <c r="G1688" s="3">
        <v>0.28810000000000002</v>
      </c>
      <c r="H1688" s="7">
        <v>1388.3333333333333</v>
      </c>
      <c r="I1688" s="4">
        <v>399.97883333333334</v>
      </c>
      <c r="J1688">
        <v>18</v>
      </c>
      <c r="K1688" t="s">
        <v>11</v>
      </c>
      <c r="L1688" t="s">
        <v>12</v>
      </c>
      <c r="M1688" t="s">
        <v>288</v>
      </c>
      <c r="N1688" s="2">
        <v>41522</v>
      </c>
      <c r="O1688" s="2">
        <v>42617</v>
      </c>
      <c r="P1688" t="s">
        <v>24</v>
      </c>
      <c r="Q1688" t="s">
        <v>59</v>
      </c>
      <c r="R1688" s="5" t="str">
        <f t="shared" si="79"/>
        <v>0.16</v>
      </c>
      <c r="S1688" s="6" t="str">
        <f t="shared" si="80"/>
        <v/>
      </c>
      <c r="T1688">
        <f>ROUND(INT(表1[[#This Row],[合同结束日期]]-表1[[#This Row],[合同起始日期]])/365,1)</f>
        <v>3</v>
      </c>
    </row>
    <row r="1689" spans="1:20">
      <c r="A1689" s="1">
        <v>42309</v>
      </c>
      <c r="B1689" t="s">
        <v>185</v>
      </c>
      <c r="C1689">
        <f t="shared" si="78"/>
        <v>0</v>
      </c>
      <c r="D1689" t="s">
        <v>473</v>
      </c>
      <c r="E1689" s="4">
        <v>173662.8</v>
      </c>
      <c r="F1689" s="4">
        <v>26292.547920000001</v>
      </c>
      <c r="G1689" s="3">
        <v>0.15140000000000001</v>
      </c>
      <c r="H1689" s="7">
        <v>4385.424242424242</v>
      </c>
      <c r="I1689" s="4">
        <v>663.9532303030303</v>
      </c>
      <c r="J1689">
        <v>39.6</v>
      </c>
      <c r="K1689" t="s">
        <v>44</v>
      </c>
      <c r="L1689" t="s">
        <v>46</v>
      </c>
      <c r="M1689" t="s">
        <v>187</v>
      </c>
      <c r="N1689" s="2">
        <v>42273</v>
      </c>
      <c r="O1689" s="2">
        <v>43003</v>
      </c>
      <c r="P1689" t="s">
        <v>24</v>
      </c>
      <c r="Q1689" t="s">
        <v>83</v>
      </c>
      <c r="R1689" s="5" t="str">
        <f t="shared" si="79"/>
        <v>0.14</v>
      </c>
      <c r="S1689" s="6" t="str">
        <f t="shared" si="80"/>
        <v/>
      </c>
      <c r="T1689">
        <f>ROUND(INT(表1[[#This Row],[合同结束日期]]-表1[[#This Row],[合同起始日期]])/365,1)</f>
        <v>2</v>
      </c>
    </row>
    <row r="1690" spans="1:20">
      <c r="A1690" s="1">
        <v>42309</v>
      </c>
      <c r="B1690" t="s">
        <v>185</v>
      </c>
      <c r="C1690">
        <f t="shared" si="78"/>
        <v>0</v>
      </c>
      <c r="D1690" t="s">
        <v>344</v>
      </c>
      <c r="E1690" s="4">
        <v>46209.599999999999</v>
      </c>
      <c r="F1690" s="4">
        <v>7532.1647999999996</v>
      </c>
      <c r="G1690" s="3">
        <v>0.16300000000000001</v>
      </c>
      <c r="H1690" s="7">
        <v>4813.5</v>
      </c>
      <c r="I1690" s="4">
        <v>784.60050000000001</v>
      </c>
      <c r="J1690">
        <v>9.6</v>
      </c>
      <c r="K1690" t="s">
        <v>44</v>
      </c>
      <c r="L1690" t="s">
        <v>46</v>
      </c>
      <c r="M1690" t="s">
        <v>187</v>
      </c>
      <c r="N1690" s="2">
        <v>41864</v>
      </c>
      <c r="O1690" s="2">
        <v>42594</v>
      </c>
      <c r="P1690" t="s">
        <v>24</v>
      </c>
      <c r="Q1690" t="s">
        <v>25</v>
      </c>
      <c r="R1690" s="5" t="str">
        <f t="shared" si="79"/>
        <v>0.15</v>
      </c>
      <c r="S1690" s="6" t="str">
        <f t="shared" si="80"/>
        <v/>
      </c>
      <c r="T1690">
        <f>ROUND(INT(表1[[#This Row],[合同结束日期]]-表1[[#This Row],[合同起始日期]])/365,1)</f>
        <v>2</v>
      </c>
    </row>
    <row r="1691" spans="1:20">
      <c r="A1691" s="1">
        <v>42309</v>
      </c>
      <c r="B1691" t="s">
        <v>185</v>
      </c>
      <c r="C1691">
        <f t="shared" si="78"/>
        <v>0</v>
      </c>
      <c r="D1691" t="s">
        <v>458</v>
      </c>
      <c r="E1691" s="4">
        <v>46209.599999999999</v>
      </c>
      <c r="F1691" s="4">
        <v>8400.905279999999</v>
      </c>
      <c r="G1691" s="3">
        <v>0.18179999999999999</v>
      </c>
      <c r="H1691" s="7">
        <v>2567.1999999999998</v>
      </c>
      <c r="I1691" s="4">
        <v>466.71695999999997</v>
      </c>
      <c r="J1691">
        <v>18</v>
      </c>
      <c r="K1691" t="s">
        <v>76</v>
      </c>
      <c r="L1691" t="s">
        <v>276</v>
      </c>
      <c r="M1691" t="s">
        <v>276</v>
      </c>
      <c r="N1691" s="2">
        <v>42195</v>
      </c>
      <c r="O1691" s="2">
        <v>42560</v>
      </c>
      <c r="P1691" t="s">
        <v>24</v>
      </c>
      <c r="Q1691" t="s">
        <v>59</v>
      </c>
      <c r="R1691" s="5" t="str">
        <f t="shared" si="79"/>
        <v>0.16</v>
      </c>
      <c r="S1691" s="6" t="str">
        <f t="shared" si="80"/>
        <v/>
      </c>
      <c r="T1691">
        <f>ROUND(INT(表1[[#This Row],[合同结束日期]]-表1[[#This Row],[合同起始日期]])/365,1)</f>
        <v>1</v>
      </c>
    </row>
    <row r="1692" spans="1:20">
      <c r="A1692" s="1">
        <v>42309</v>
      </c>
      <c r="B1692" t="s">
        <v>185</v>
      </c>
      <c r="C1692">
        <f t="shared" si="78"/>
        <v>0</v>
      </c>
      <c r="D1692" t="s">
        <v>474</v>
      </c>
      <c r="E1692" s="4">
        <v>115833</v>
      </c>
      <c r="F1692" s="4">
        <v>18616.667999999998</v>
      </c>
      <c r="G1692" s="3">
        <v>0.16071989847452797</v>
      </c>
      <c r="H1692" s="7">
        <v>6894.8214285714284</v>
      </c>
      <c r="I1692" s="4">
        <v>1108.1349999999998</v>
      </c>
      <c r="J1692">
        <v>16.8</v>
      </c>
      <c r="K1692" t="s">
        <v>44</v>
      </c>
      <c r="L1692" t="s">
        <v>46</v>
      </c>
      <c r="M1692" t="s">
        <v>187</v>
      </c>
      <c r="N1692" s="2">
        <v>42267</v>
      </c>
      <c r="O1692" s="2">
        <v>42632</v>
      </c>
      <c r="P1692" t="s">
        <v>24</v>
      </c>
      <c r="Q1692" t="s">
        <v>83</v>
      </c>
      <c r="R1692" s="5" t="str">
        <f t="shared" si="79"/>
        <v>0.14</v>
      </c>
      <c r="S1692" s="6" t="str">
        <f t="shared" si="80"/>
        <v/>
      </c>
      <c r="T1692">
        <f>ROUND(INT(表1[[#This Row],[合同结束日期]]-表1[[#This Row],[合同起始日期]])/365,1)</f>
        <v>1</v>
      </c>
    </row>
    <row r="1693" spans="1:20">
      <c r="A1693" s="1">
        <v>42339</v>
      </c>
      <c r="B1693" t="s">
        <v>185</v>
      </c>
      <c r="C1693">
        <f t="shared" si="78"/>
        <v>0</v>
      </c>
      <c r="D1693" t="s">
        <v>186</v>
      </c>
      <c r="E1693" s="4">
        <v>302213.27999999997</v>
      </c>
      <c r="F1693" s="4">
        <v>49865.191200000001</v>
      </c>
      <c r="G1693" s="3">
        <v>0.16500000000000001</v>
      </c>
      <c r="H1693" s="7">
        <v>10073.776</v>
      </c>
      <c r="I1693" s="4">
        <v>1662.1730400000001</v>
      </c>
      <c r="J1693">
        <v>30</v>
      </c>
      <c r="K1693" t="s">
        <v>44</v>
      </c>
      <c r="L1693" t="s">
        <v>46</v>
      </c>
      <c r="M1693" t="s">
        <v>187</v>
      </c>
      <c r="N1693" s="2">
        <v>41327</v>
      </c>
      <c r="O1693" s="2">
        <v>42499</v>
      </c>
      <c r="P1693" t="s">
        <v>24</v>
      </c>
      <c r="Q1693">
        <v>0.16</v>
      </c>
      <c r="R1693" s="5">
        <f t="shared" si="79"/>
        <v>0.16</v>
      </c>
      <c r="S1693" s="6" t="str">
        <f t="shared" si="80"/>
        <v/>
      </c>
      <c r="T1693">
        <f>ROUND(INT(表1[[#This Row],[合同结束日期]]-表1[[#This Row],[合同起始日期]])/365,1)</f>
        <v>3.2</v>
      </c>
    </row>
    <row r="1694" spans="1:20">
      <c r="A1694" s="1">
        <v>42339</v>
      </c>
      <c r="B1694" t="s">
        <v>185</v>
      </c>
      <c r="C1694">
        <f t="shared" si="78"/>
        <v>0</v>
      </c>
      <c r="D1694" t="s">
        <v>188</v>
      </c>
      <c r="E1694" s="4">
        <v>86285.16</v>
      </c>
      <c r="F1694" s="4">
        <v>14280.193980000002</v>
      </c>
      <c r="G1694" s="3">
        <v>0.16550000000000001</v>
      </c>
      <c r="H1694" s="7">
        <v>1409.8882352941177</v>
      </c>
      <c r="I1694" s="4">
        <v>233.33650294117652</v>
      </c>
      <c r="J1694">
        <v>61.199999999999996</v>
      </c>
      <c r="K1694" t="s">
        <v>44</v>
      </c>
      <c r="L1694" t="s">
        <v>46</v>
      </c>
      <c r="M1694" t="s">
        <v>187</v>
      </c>
      <c r="N1694" s="2">
        <v>41337</v>
      </c>
      <c r="O1694" s="2">
        <v>42499</v>
      </c>
      <c r="P1694" t="s">
        <v>24</v>
      </c>
      <c r="Q1694">
        <v>0.13</v>
      </c>
      <c r="R1694" s="5">
        <f t="shared" si="79"/>
        <v>0.13</v>
      </c>
      <c r="S1694" s="6" t="str">
        <f t="shared" si="80"/>
        <v/>
      </c>
      <c r="T1694">
        <f>ROUND(INT(表1[[#This Row],[合同结束日期]]-表1[[#This Row],[合同起始日期]])/365,1)</f>
        <v>3.2</v>
      </c>
    </row>
    <row r="1695" spans="1:20">
      <c r="A1695" s="1">
        <v>42339</v>
      </c>
      <c r="B1695" t="s">
        <v>185</v>
      </c>
      <c r="C1695">
        <f t="shared" si="78"/>
        <v>0</v>
      </c>
      <c r="D1695" t="s">
        <v>189</v>
      </c>
      <c r="E1695" s="4">
        <v>128212.79999999999</v>
      </c>
      <c r="F1695" s="4">
        <v>23321.908320000002</v>
      </c>
      <c r="G1695" s="3">
        <v>0.18190000000000003</v>
      </c>
      <c r="H1695" s="7">
        <v>1483.9444444444443</v>
      </c>
      <c r="I1695" s="4">
        <v>269.92949444444452</v>
      </c>
      <c r="J1695">
        <v>86.399999999999991</v>
      </c>
      <c r="K1695" t="s">
        <v>44</v>
      </c>
      <c r="L1695" t="s">
        <v>46</v>
      </c>
      <c r="M1695" t="s">
        <v>187</v>
      </c>
      <c r="N1695" s="2">
        <v>41298</v>
      </c>
      <c r="O1695" s="2">
        <v>42499</v>
      </c>
      <c r="P1695" t="s">
        <v>24</v>
      </c>
      <c r="Q1695">
        <v>0.14000000000000001</v>
      </c>
      <c r="R1695" s="5">
        <f t="shared" si="79"/>
        <v>0.14000000000000001</v>
      </c>
      <c r="S1695" s="6" t="str">
        <f t="shared" si="80"/>
        <v/>
      </c>
      <c r="T1695">
        <f>ROUND(INT(表1[[#This Row],[合同结束日期]]-表1[[#This Row],[合同起始日期]])/365,1)</f>
        <v>3.3</v>
      </c>
    </row>
    <row r="1696" spans="1:20">
      <c r="A1696" s="1">
        <v>42339</v>
      </c>
      <c r="B1696" t="s">
        <v>185</v>
      </c>
      <c r="C1696">
        <f t="shared" si="78"/>
        <v>0</v>
      </c>
      <c r="D1696" t="s">
        <v>190</v>
      </c>
      <c r="E1696" s="4">
        <v>83867.939999999988</v>
      </c>
      <c r="F1696" s="4">
        <v>30242.779164</v>
      </c>
      <c r="G1696" s="3">
        <v>0.36060000000000003</v>
      </c>
      <c r="H1696" s="7">
        <v>970.69374999999991</v>
      </c>
      <c r="I1696" s="4">
        <v>350.03216625000005</v>
      </c>
      <c r="J1696">
        <v>86.399999999999991</v>
      </c>
      <c r="K1696" t="s">
        <v>44</v>
      </c>
      <c r="L1696" t="s">
        <v>46</v>
      </c>
      <c r="M1696" t="s">
        <v>45</v>
      </c>
      <c r="N1696" s="2">
        <v>41282</v>
      </c>
      <c r="O1696" s="2">
        <v>43229</v>
      </c>
      <c r="P1696" t="s">
        <v>24</v>
      </c>
      <c r="Q1696">
        <v>0.17</v>
      </c>
      <c r="R1696" s="5">
        <f t="shared" si="79"/>
        <v>0.17</v>
      </c>
      <c r="S1696" s="6" t="str">
        <f t="shared" si="80"/>
        <v/>
      </c>
      <c r="T1696">
        <f>ROUND(INT(表1[[#This Row],[合同结束日期]]-表1[[#This Row],[合同起始日期]])/365,1)</f>
        <v>5.3</v>
      </c>
    </row>
    <row r="1697" spans="1:20">
      <c r="A1697" s="1">
        <v>42339</v>
      </c>
      <c r="B1697" t="s">
        <v>185</v>
      </c>
      <c r="C1697">
        <f t="shared" si="78"/>
        <v>0</v>
      </c>
      <c r="D1697" t="s">
        <v>449</v>
      </c>
      <c r="E1697" s="4">
        <v>336411.02400000003</v>
      </c>
      <c r="F1697" s="4">
        <v>54902.279116800004</v>
      </c>
      <c r="G1697" s="3">
        <v>0.16319999999999998</v>
      </c>
      <c r="H1697" s="7">
        <v>1960.4372027972031</v>
      </c>
      <c r="I1697" s="4">
        <v>319.94335149650351</v>
      </c>
      <c r="J1697">
        <v>171.6</v>
      </c>
      <c r="K1697" t="s">
        <v>60</v>
      </c>
      <c r="L1697" t="s">
        <v>116</v>
      </c>
      <c r="M1697" t="s">
        <v>145</v>
      </c>
      <c r="N1697" s="2">
        <v>42183</v>
      </c>
      <c r="O1697" s="2">
        <v>43278</v>
      </c>
      <c r="P1697" t="s">
        <v>24</v>
      </c>
      <c r="Q1697">
        <v>0.12</v>
      </c>
      <c r="R1697" s="5">
        <f t="shared" si="79"/>
        <v>0.12</v>
      </c>
      <c r="S1697" s="6" t="str">
        <f t="shared" si="80"/>
        <v/>
      </c>
      <c r="T1697">
        <f>ROUND(INT(表1[[#This Row],[合同结束日期]]-表1[[#This Row],[合同起始日期]])/365,1)</f>
        <v>3</v>
      </c>
    </row>
    <row r="1698" spans="1:20">
      <c r="A1698" s="1">
        <v>42339</v>
      </c>
      <c r="B1698" t="s">
        <v>185</v>
      </c>
      <c r="C1698">
        <f t="shared" si="78"/>
        <v>0</v>
      </c>
      <c r="D1698" t="s">
        <v>219</v>
      </c>
      <c r="E1698" s="4">
        <v>333906</v>
      </c>
      <c r="F1698" s="4">
        <v>71956.743000000002</v>
      </c>
      <c r="G1698" s="3">
        <v>0.2155</v>
      </c>
      <c r="H1698" s="7">
        <v>3235.5232558139533</v>
      </c>
      <c r="I1698" s="4">
        <v>697.25526162790698</v>
      </c>
      <c r="J1698">
        <v>103.2</v>
      </c>
      <c r="K1698" t="s">
        <v>60</v>
      </c>
      <c r="L1698" t="s">
        <v>61</v>
      </c>
      <c r="M1698" t="s">
        <v>58</v>
      </c>
      <c r="N1698" s="2">
        <v>42153</v>
      </c>
      <c r="O1698" s="2">
        <v>42883</v>
      </c>
      <c r="P1698" t="s">
        <v>24</v>
      </c>
      <c r="Q1698">
        <v>0.2</v>
      </c>
      <c r="R1698" s="5">
        <f t="shared" si="79"/>
        <v>0.2</v>
      </c>
      <c r="S1698" s="6" t="str">
        <f t="shared" si="80"/>
        <v/>
      </c>
      <c r="T1698">
        <f>ROUND(INT(表1[[#This Row],[合同结束日期]]-表1[[#This Row],[合同起始日期]])/365,1)</f>
        <v>2</v>
      </c>
    </row>
    <row r="1699" spans="1:20">
      <c r="A1699" s="1">
        <v>42339</v>
      </c>
      <c r="B1699" t="s">
        <v>185</v>
      </c>
      <c r="C1699">
        <f t="shared" si="78"/>
        <v>0</v>
      </c>
      <c r="D1699" t="s">
        <v>252</v>
      </c>
      <c r="E1699" s="4">
        <v>152656.32000000001</v>
      </c>
      <c r="F1699" s="4">
        <v>20425.415616000002</v>
      </c>
      <c r="G1699" s="3">
        <v>0.1338</v>
      </c>
      <c r="H1699" s="7">
        <v>1479.2279069767442</v>
      </c>
      <c r="I1699" s="4">
        <v>197.92069395348838</v>
      </c>
      <c r="J1699">
        <v>103.2</v>
      </c>
      <c r="K1699" t="s">
        <v>44</v>
      </c>
      <c r="L1699" t="s">
        <v>46</v>
      </c>
      <c r="M1699" t="s">
        <v>45</v>
      </c>
      <c r="N1699" s="2">
        <v>42149</v>
      </c>
      <c r="O1699" s="2">
        <v>42914</v>
      </c>
      <c r="P1699" t="s">
        <v>24</v>
      </c>
      <c r="Q1699">
        <v>0.1</v>
      </c>
      <c r="R1699" s="5">
        <f t="shared" si="79"/>
        <v>0.1</v>
      </c>
      <c r="S1699" s="6" t="str">
        <f t="shared" si="80"/>
        <v/>
      </c>
      <c r="T1699">
        <f>ROUND(INT(表1[[#This Row],[合同结束日期]]-表1[[#This Row],[合同起始日期]])/365,1)</f>
        <v>2.1</v>
      </c>
    </row>
    <row r="1700" spans="1:20">
      <c r="A1700" s="1">
        <v>42339</v>
      </c>
      <c r="B1700" t="s">
        <v>185</v>
      </c>
      <c r="C1700">
        <f t="shared" si="78"/>
        <v>0</v>
      </c>
      <c r="D1700" t="s">
        <v>281</v>
      </c>
      <c r="E1700" s="4">
        <v>289609.2</v>
      </c>
      <c r="F1700" s="4">
        <v>48972.915719999997</v>
      </c>
      <c r="G1700" s="3">
        <v>0.16909999999999997</v>
      </c>
      <c r="H1700" s="7">
        <v>2623.271739130435</v>
      </c>
      <c r="I1700" s="4">
        <v>443.59525108695652</v>
      </c>
      <c r="J1700">
        <v>110.39999999999999</v>
      </c>
      <c r="K1700" t="s">
        <v>60</v>
      </c>
      <c r="L1700" t="s">
        <v>116</v>
      </c>
      <c r="M1700" t="s">
        <v>145</v>
      </c>
      <c r="N1700" s="2">
        <v>42174</v>
      </c>
      <c r="O1700" s="2">
        <v>42615</v>
      </c>
      <c r="P1700" t="s">
        <v>24</v>
      </c>
      <c r="Q1700">
        <v>0.15</v>
      </c>
      <c r="R1700" s="5">
        <f t="shared" si="79"/>
        <v>0.15</v>
      </c>
      <c r="S1700" s="6" t="str">
        <f t="shared" si="80"/>
        <v/>
      </c>
      <c r="T1700">
        <f>ROUND(INT(表1[[#This Row],[合同结束日期]]-表1[[#This Row],[合同起始日期]])/365,1)</f>
        <v>1.2</v>
      </c>
    </row>
    <row r="1701" spans="1:20">
      <c r="A1701" s="1">
        <v>42339</v>
      </c>
      <c r="B1701" t="s">
        <v>185</v>
      </c>
      <c r="C1701">
        <f t="shared" si="78"/>
        <v>0</v>
      </c>
      <c r="D1701" t="s">
        <v>450</v>
      </c>
      <c r="E1701" s="4">
        <v>137702.39999999999</v>
      </c>
      <c r="F1701" s="4">
        <v>34177.735679999998</v>
      </c>
      <c r="G1701" s="3">
        <v>0.2482</v>
      </c>
      <c r="H1701" s="7">
        <v>1289.3483146067415</v>
      </c>
      <c r="I1701" s="4">
        <v>320.01625168539323</v>
      </c>
      <c r="J1701">
        <v>106.8</v>
      </c>
      <c r="K1701" t="s">
        <v>60</v>
      </c>
      <c r="L1701" t="s">
        <v>61</v>
      </c>
      <c r="M1701" t="s">
        <v>58</v>
      </c>
      <c r="N1701" s="2">
        <v>42181</v>
      </c>
      <c r="O1701" s="2">
        <v>42911</v>
      </c>
      <c r="P1701" t="s">
        <v>24</v>
      </c>
      <c r="Q1701">
        <v>0.16</v>
      </c>
      <c r="R1701" s="5">
        <f t="shared" si="79"/>
        <v>0.16</v>
      </c>
      <c r="S1701" s="6" t="str">
        <f t="shared" si="80"/>
        <v/>
      </c>
      <c r="T1701">
        <f>ROUND(INT(表1[[#This Row],[合同结束日期]]-表1[[#This Row],[合同起始日期]])/365,1)</f>
        <v>2</v>
      </c>
    </row>
    <row r="1702" spans="1:20">
      <c r="A1702" s="1">
        <v>42339</v>
      </c>
      <c r="B1702" t="s">
        <v>185</v>
      </c>
      <c r="C1702">
        <f t="shared" si="78"/>
        <v>0</v>
      </c>
      <c r="D1702" t="s">
        <v>253</v>
      </c>
      <c r="E1702" s="4">
        <v>113914.00799999999</v>
      </c>
      <c r="F1702" s="4">
        <v>38400.412096799999</v>
      </c>
      <c r="G1702" s="3">
        <v>0.33710000000000001</v>
      </c>
      <c r="H1702" s="7">
        <v>741.62765624999997</v>
      </c>
      <c r="I1702" s="4">
        <v>250.00268292187499</v>
      </c>
      <c r="J1702">
        <v>153.6</v>
      </c>
      <c r="K1702" t="s">
        <v>60</v>
      </c>
      <c r="L1702" t="s">
        <v>116</v>
      </c>
      <c r="M1702" t="s">
        <v>145</v>
      </c>
      <c r="N1702" s="2">
        <v>41456</v>
      </c>
      <c r="O1702" s="2">
        <v>42597</v>
      </c>
      <c r="P1702" t="s">
        <v>18</v>
      </c>
      <c r="Q1702">
        <v>0.15</v>
      </c>
      <c r="R1702" s="5">
        <f t="shared" si="79"/>
        <v>0.15</v>
      </c>
      <c r="S1702" s="6" t="str">
        <f t="shared" si="80"/>
        <v/>
      </c>
      <c r="T1702">
        <f>ROUND(INT(表1[[#This Row],[合同结束日期]]-表1[[#This Row],[合同起始日期]])/365,1)</f>
        <v>3.1</v>
      </c>
    </row>
    <row r="1703" spans="1:20">
      <c r="A1703" s="1">
        <v>42339</v>
      </c>
      <c r="B1703" t="s">
        <v>185</v>
      </c>
      <c r="C1703">
        <f t="shared" si="78"/>
        <v>0</v>
      </c>
      <c r="D1703" t="s">
        <v>361</v>
      </c>
      <c r="E1703" s="4">
        <v>47080.799999999996</v>
      </c>
      <c r="F1703" s="4">
        <v>17998.989840000002</v>
      </c>
      <c r="G1703" s="3">
        <v>0.38230000000000008</v>
      </c>
      <c r="H1703" s="7">
        <v>1307.8</v>
      </c>
      <c r="I1703" s="4">
        <v>499.97194000000007</v>
      </c>
      <c r="J1703">
        <v>36</v>
      </c>
      <c r="K1703" t="s">
        <v>76</v>
      </c>
      <c r="L1703" t="s">
        <v>276</v>
      </c>
      <c r="M1703" t="s">
        <v>276</v>
      </c>
      <c r="N1703" s="2">
        <v>41943</v>
      </c>
      <c r="O1703" s="2">
        <v>42673</v>
      </c>
      <c r="P1703" t="s">
        <v>24</v>
      </c>
      <c r="Q1703">
        <v>0.16</v>
      </c>
      <c r="R1703" s="5">
        <f t="shared" si="79"/>
        <v>0.16</v>
      </c>
      <c r="S1703" s="6" t="str">
        <f t="shared" si="80"/>
        <v/>
      </c>
      <c r="T1703">
        <f>ROUND(INT(表1[[#This Row],[合同结束日期]]-表1[[#This Row],[合同起始日期]])/365,1)</f>
        <v>2</v>
      </c>
    </row>
    <row r="1704" spans="1:20">
      <c r="A1704" s="1">
        <v>42339</v>
      </c>
      <c r="B1704" t="s">
        <v>185</v>
      </c>
      <c r="C1704">
        <f t="shared" si="78"/>
        <v>0</v>
      </c>
      <c r="D1704" t="s">
        <v>363</v>
      </c>
      <c r="E1704" s="4">
        <v>59878.031999999999</v>
      </c>
      <c r="F1704" s="4">
        <v>17280.800035199998</v>
      </c>
      <c r="G1704" s="3">
        <v>0.28859999999999997</v>
      </c>
      <c r="H1704" s="7">
        <v>1663.2786666666666</v>
      </c>
      <c r="I1704" s="4">
        <v>480.02222319999993</v>
      </c>
      <c r="J1704">
        <v>36</v>
      </c>
      <c r="K1704" t="s">
        <v>76</v>
      </c>
      <c r="L1704" t="s">
        <v>276</v>
      </c>
      <c r="M1704" t="s">
        <v>276</v>
      </c>
      <c r="N1704" s="2">
        <v>41942</v>
      </c>
      <c r="O1704" s="2">
        <v>42672</v>
      </c>
      <c r="P1704" t="s">
        <v>24</v>
      </c>
      <c r="Q1704">
        <v>0.16</v>
      </c>
      <c r="R1704" s="5">
        <f t="shared" si="79"/>
        <v>0.16</v>
      </c>
      <c r="S1704" s="6" t="str">
        <f t="shared" si="80"/>
        <v/>
      </c>
      <c r="T1704">
        <f>ROUND(INT(表1[[#This Row],[合同结束日期]]-表1[[#This Row],[合同起始日期]])/365,1)</f>
        <v>2</v>
      </c>
    </row>
    <row r="1705" spans="1:20">
      <c r="A1705" s="1">
        <v>42339</v>
      </c>
      <c r="B1705" t="s">
        <v>185</v>
      </c>
      <c r="C1705">
        <f t="shared" si="78"/>
        <v>0</v>
      </c>
      <c r="D1705" t="s">
        <v>451</v>
      </c>
      <c r="E1705" s="4">
        <v>944775.24</v>
      </c>
      <c r="F1705" s="4">
        <v>43365.183516000005</v>
      </c>
      <c r="G1705" s="3">
        <v>4.5900000000000003E-2</v>
      </c>
      <c r="H1705" s="7">
        <v>8287.5021052631582</v>
      </c>
      <c r="I1705" s="4">
        <v>380.39634663157898</v>
      </c>
      <c r="J1705">
        <v>114</v>
      </c>
      <c r="K1705" t="s">
        <v>66</v>
      </c>
      <c r="L1705" t="s">
        <v>66</v>
      </c>
      <c r="M1705" t="s">
        <v>66</v>
      </c>
      <c r="N1705" s="2">
        <v>42156</v>
      </c>
      <c r="O1705" s="2">
        <v>43251</v>
      </c>
      <c r="P1705" t="s">
        <v>24</v>
      </c>
      <c r="Q1705" t="s">
        <v>410</v>
      </c>
      <c r="R1705" s="5" t="str">
        <f t="shared" si="79"/>
        <v>0.1</v>
      </c>
      <c r="S1705" s="6" t="str">
        <f t="shared" si="80"/>
        <v>0.</v>
      </c>
      <c r="T1705">
        <f>ROUND(INT(表1[[#This Row],[合同结束日期]]-表1[[#This Row],[合同起始日期]])/365,1)</f>
        <v>3</v>
      </c>
    </row>
    <row r="1706" spans="1:20">
      <c r="A1706" s="1">
        <v>42339</v>
      </c>
      <c r="B1706" t="s">
        <v>185</v>
      </c>
      <c r="C1706">
        <f t="shared" si="78"/>
        <v>0</v>
      </c>
      <c r="D1706" t="s">
        <v>194</v>
      </c>
      <c r="E1706" s="4">
        <v>828208.79999999993</v>
      </c>
      <c r="F1706" s="4">
        <v>57560.511599999998</v>
      </c>
      <c r="G1706" s="3">
        <v>6.9500000000000006E-2</v>
      </c>
      <c r="H1706" s="7">
        <v>5751.45</v>
      </c>
      <c r="I1706" s="4">
        <v>399.725775</v>
      </c>
      <c r="J1706">
        <v>144</v>
      </c>
      <c r="K1706" t="s">
        <v>66</v>
      </c>
      <c r="L1706" t="s">
        <v>66</v>
      </c>
      <c r="M1706" t="s">
        <v>66</v>
      </c>
      <c r="N1706" s="2">
        <v>42134</v>
      </c>
      <c r="O1706" s="2">
        <v>42499</v>
      </c>
      <c r="P1706" t="s">
        <v>24</v>
      </c>
      <c r="Q1706" t="s">
        <v>410</v>
      </c>
      <c r="R1706" s="5" t="str">
        <f t="shared" si="79"/>
        <v>0.1</v>
      </c>
      <c r="S1706" s="6" t="str">
        <f t="shared" si="80"/>
        <v>0.</v>
      </c>
      <c r="T1706">
        <f>ROUND(INT(表1[[#This Row],[合同结束日期]]-表1[[#This Row],[合同起始日期]])/365,1)</f>
        <v>1</v>
      </c>
    </row>
    <row r="1707" spans="1:20">
      <c r="A1707" s="1">
        <v>42339</v>
      </c>
      <c r="B1707" t="s">
        <v>185</v>
      </c>
      <c r="C1707">
        <f t="shared" ref="C1707:C1770" si="81">IF($B1707="负一层",-1,IF($B1707="负一夹层",0,IF($B1707="一层",1,IF($B1707="二层",2,IF($B1707="三层",3,IF($B1707="四层",4))))))</f>
        <v>0</v>
      </c>
      <c r="D1707" t="s">
        <v>307</v>
      </c>
      <c r="E1707" s="4">
        <v>256845.59999999998</v>
      </c>
      <c r="F1707" s="4">
        <v>21112.708320000002</v>
      </c>
      <c r="G1707" s="3">
        <v>8.2200000000000009E-2</v>
      </c>
      <c r="H1707" s="7">
        <v>4864.5</v>
      </c>
      <c r="I1707" s="4">
        <v>399.86190000000005</v>
      </c>
      <c r="J1707">
        <v>52.8</v>
      </c>
      <c r="K1707" t="s">
        <v>66</v>
      </c>
      <c r="L1707" t="s">
        <v>66</v>
      </c>
      <c r="M1707" t="s">
        <v>66</v>
      </c>
      <c r="N1707" s="2">
        <v>42139</v>
      </c>
      <c r="O1707" s="2">
        <v>42869</v>
      </c>
      <c r="P1707" t="s">
        <v>24</v>
      </c>
      <c r="Q1707" t="s">
        <v>410</v>
      </c>
      <c r="R1707" s="5" t="str">
        <f t="shared" ref="R1707:R1770" si="82">IF(ISERROR(FIND(",",$Q1707)),$Q1707,LEFT($Q1707,FIND(",",$Q1707)-1))</f>
        <v>0.1</v>
      </c>
      <c r="S1707" s="6" t="str">
        <f t="shared" si="80"/>
        <v>0.</v>
      </c>
      <c r="T1707">
        <f>ROUND(INT(表1[[#This Row],[合同结束日期]]-表1[[#This Row],[合同起始日期]])/365,1)</f>
        <v>2</v>
      </c>
    </row>
    <row r="1708" spans="1:20">
      <c r="A1708" s="1">
        <v>42339</v>
      </c>
      <c r="B1708" t="s">
        <v>185</v>
      </c>
      <c r="C1708">
        <f t="shared" si="81"/>
        <v>0</v>
      </c>
      <c r="D1708" t="s">
        <v>196</v>
      </c>
      <c r="E1708" s="4">
        <v>662983.63199999998</v>
      </c>
      <c r="F1708" s="4">
        <v>101436.495696</v>
      </c>
      <c r="G1708" s="3">
        <v>0.153</v>
      </c>
      <c r="H1708" s="7">
        <v>3836.7108333333335</v>
      </c>
      <c r="I1708" s="4">
        <v>587.01675750000004</v>
      </c>
      <c r="J1708">
        <v>172.79999999999998</v>
      </c>
      <c r="K1708" t="s">
        <v>60</v>
      </c>
      <c r="L1708" t="s">
        <v>61</v>
      </c>
      <c r="M1708" t="s">
        <v>197</v>
      </c>
      <c r="N1708" s="2">
        <v>42134</v>
      </c>
      <c r="O1708" s="2">
        <v>42864</v>
      </c>
      <c r="P1708" t="s">
        <v>24</v>
      </c>
      <c r="Q1708">
        <v>0.14000000000000001</v>
      </c>
      <c r="R1708" s="5">
        <f t="shared" si="82"/>
        <v>0.14000000000000001</v>
      </c>
      <c r="S1708" s="6" t="str">
        <f t="shared" ref="S1708:S1771" si="83">IF(ISERROR(FIND(",",$Q1708)),"",RIGHT($Q1708,LEN($Q1708)-FIND(",",$Q1708)))</f>
        <v/>
      </c>
      <c r="T1708">
        <f>ROUND(INT(表1[[#This Row],[合同结束日期]]-表1[[#This Row],[合同起始日期]])/365,1)</f>
        <v>2</v>
      </c>
    </row>
    <row r="1709" spans="1:20">
      <c r="A1709" s="1">
        <v>42339</v>
      </c>
      <c r="B1709" t="s">
        <v>185</v>
      </c>
      <c r="C1709">
        <f t="shared" si="81"/>
        <v>0</v>
      </c>
      <c r="D1709" t="s">
        <v>198</v>
      </c>
      <c r="E1709" s="4">
        <v>39789.599999999999</v>
      </c>
      <c r="F1709" s="4">
        <v>26400.399599999997</v>
      </c>
      <c r="G1709" s="3">
        <v>0.66349999999999998</v>
      </c>
      <c r="H1709" s="7">
        <v>602.87272727272727</v>
      </c>
      <c r="I1709" s="4">
        <v>400.0060545454545</v>
      </c>
      <c r="J1709">
        <v>66</v>
      </c>
      <c r="K1709" t="s">
        <v>66</v>
      </c>
      <c r="L1709" t="s">
        <v>66</v>
      </c>
      <c r="M1709" t="s">
        <v>66</v>
      </c>
      <c r="N1709" s="2">
        <v>41283</v>
      </c>
      <c r="O1709" s="2">
        <v>42499</v>
      </c>
      <c r="P1709" t="s">
        <v>24</v>
      </c>
      <c r="Q1709">
        <v>0.15</v>
      </c>
      <c r="R1709" s="5">
        <f t="shared" si="82"/>
        <v>0.15</v>
      </c>
      <c r="S1709" s="6" t="str">
        <f t="shared" si="83"/>
        <v/>
      </c>
      <c r="T1709">
        <f>ROUND(INT(表1[[#This Row],[合同结束日期]]-表1[[#This Row],[合同起始日期]])/365,1)</f>
        <v>3.3</v>
      </c>
    </row>
    <row r="1710" spans="1:20">
      <c r="A1710" s="1">
        <v>42339</v>
      </c>
      <c r="B1710" t="s">
        <v>185</v>
      </c>
      <c r="C1710">
        <f t="shared" si="81"/>
        <v>0</v>
      </c>
      <c r="D1710" t="s">
        <v>199</v>
      </c>
      <c r="E1710" s="4">
        <v>305580.46799999999</v>
      </c>
      <c r="F1710" s="4">
        <v>20076.636747600001</v>
      </c>
      <c r="G1710" s="3">
        <v>6.5700000000000008E-2</v>
      </c>
      <c r="H1710" s="7">
        <v>4715.7479629629634</v>
      </c>
      <c r="I1710" s="4">
        <v>309.82464116666671</v>
      </c>
      <c r="J1710">
        <v>64.8</v>
      </c>
      <c r="K1710" t="s">
        <v>44</v>
      </c>
      <c r="L1710" t="s">
        <v>46</v>
      </c>
      <c r="M1710" t="s">
        <v>187</v>
      </c>
      <c r="N1710" s="2">
        <v>41332</v>
      </c>
      <c r="O1710" s="2">
        <v>42499</v>
      </c>
      <c r="P1710" t="s">
        <v>14</v>
      </c>
      <c r="Q1710">
        <v>0</v>
      </c>
      <c r="R1710" s="5">
        <f t="shared" si="82"/>
        <v>0</v>
      </c>
      <c r="S1710" s="6" t="str">
        <f t="shared" si="83"/>
        <v/>
      </c>
      <c r="T1710">
        <f>ROUND(INT(表1[[#This Row],[合同结束日期]]-表1[[#This Row],[合同起始日期]])/365,1)</f>
        <v>3.2</v>
      </c>
    </row>
    <row r="1711" spans="1:20">
      <c r="A1711" s="1">
        <v>42339</v>
      </c>
      <c r="B1711" t="s">
        <v>185</v>
      </c>
      <c r="C1711">
        <f t="shared" si="81"/>
        <v>0</v>
      </c>
      <c r="D1711" t="s">
        <v>200</v>
      </c>
      <c r="E1711" s="4">
        <v>121628.22</v>
      </c>
      <c r="F1711" s="4">
        <v>21856.591133999998</v>
      </c>
      <c r="G1711" s="3">
        <v>0.1797</v>
      </c>
      <c r="H1711" s="7">
        <v>2533.9212499999999</v>
      </c>
      <c r="I1711" s="4">
        <v>455.34564862499997</v>
      </c>
      <c r="J1711">
        <v>48</v>
      </c>
      <c r="K1711" t="s">
        <v>44</v>
      </c>
      <c r="L1711" t="s">
        <v>46</v>
      </c>
      <c r="M1711" t="s">
        <v>187</v>
      </c>
      <c r="N1711" s="2">
        <v>41281</v>
      </c>
      <c r="O1711" s="2">
        <v>42499</v>
      </c>
      <c r="P1711" t="s">
        <v>24</v>
      </c>
      <c r="Q1711">
        <v>0.16</v>
      </c>
      <c r="R1711" s="5">
        <f t="shared" si="82"/>
        <v>0.16</v>
      </c>
      <c r="S1711" s="6" t="str">
        <f t="shared" si="83"/>
        <v/>
      </c>
      <c r="T1711">
        <f>ROUND(INT(表1[[#This Row],[合同结束日期]]-表1[[#This Row],[合同起始日期]])/365,1)</f>
        <v>3.3</v>
      </c>
    </row>
    <row r="1712" spans="1:20">
      <c r="A1712" s="1">
        <v>42339</v>
      </c>
      <c r="B1712" t="s">
        <v>185</v>
      </c>
      <c r="C1712">
        <f t="shared" si="81"/>
        <v>0</v>
      </c>
      <c r="D1712" t="s">
        <v>201</v>
      </c>
      <c r="E1712" s="4">
        <v>300724.8</v>
      </c>
      <c r="F1712" s="4">
        <v>38522.846879999997</v>
      </c>
      <c r="G1712" s="3">
        <v>0.12809999999999999</v>
      </c>
      <c r="H1712" s="7">
        <v>1659.6291390728477</v>
      </c>
      <c r="I1712" s="4">
        <v>212.5984927152318</v>
      </c>
      <c r="J1712">
        <v>181.2</v>
      </c>
      <c r="K1712" t="s">
        <v>44</v>
      </c>
      <c r="L1712" t="s">
        <v>72</v>
      </c>
      <c r="M1712" t="s">
        <v>71</v>
      </c>
      <c r="N1712" s="2">
        <v>41329</v>
      </c>
      <c r="O1712" s="2">
        <v>43229</v>
      </c>
      <c r="P1712" t="s">
        <v>24</v>
      </c>
      <c r="Q1712">
        <v>0.11</v>
      </c>
      <c r="R1712" s="5">
        <f t="shared" si="82"/>
        <v>0.11</v>
      </c>
      <c r="S1712" s="6" t="str">
        <f t="shared" si="83"/>
        <v/>
      </c>
      <c r="T1712">
        <f>ROUND(INT(表1[[#This Row],[合同结束日期]]-表1[[#This Row],[合同起始日期]])/365,1)</f>
        <v>5.2</v>
      </c>
    </row>
    <row r="1713" spans="1:20">
      <c r="A1713" s="1">
        <v>42339</v>
      </c>
      <c r="B1713" t="s">
        <v>185</v>
      </c>
      <c r="C1713">
        <f t="shared" si="81"/>
        <v>0</v>
      </c>
      <c r="D1713" t="s">
        <v>202</v>
      </c>
      <c r="E1713" s="4">
        <v>153723.38399999999</v>
      </c>
      <c r="F1713" s="4">
        <v>22889.4118776</v>
      </c>
      <c r="G1713" s="3">
        <v>0.1489</v>
      </c>
      <c r="H1713" s="7">
        <v>1731.1191891891892</v>
      </c>
      <c r="I1713" s="4">
        <v>257.76364727027027</v>
      </c>
      <c r="J1713">
        <v>88.8</v>
      </c>
      <c r="K1713" t="s">
        <v>44</v>
      </c>
      <c r="L1713" t="s">
        <v>46</v>
      </c>
      <c r="M1713" t="s">
        <v>45</v>
      </c>
      <c r="N1713" s="2">
        <v>41335</v>
      </c>
      <c r="O1713" s="2">
        <v>43229</v>
      </c>
      <c r="P1713" t="s">
        <v>24</v>
      </c>
      <c r="Q1713">
        <v>0.12</v>
      </c>
      <c r="R1713" s="5">
        <f t="shared" si="82"/>
        <v>0.12</v>
      </c>
      <c r="S1713" s="6" t="str">
        <f t="shared" si="83"/>
        <v/>
      </c>
      <c r="T1713">
        <f>ROUND(INT(表1[[#This Row],[合同结束日期]]-表1[[#This Row],[合同起始日期]])/365,1)</f>
        <v>5.2</v>
      </c>
    </row>
    <row r="1714" spans="1:20">
      <c r="A1714" s="1">
        <v>42339</v>
      </c>
      <c r="B1714" t="s">
        <v>185</v>
      </c>
      <c r="C1714">
        <f t="shared" si="81"/>
        <v>0</v>
      </c>
      <c r="D1714" t="s">
        <v>203</v>
      </c>
      <c r="E1714" s="4">
        <v>149889.48000000001</v>
      </c>
      <c r="F1714" s="4">
        <v>23742.493631999998</v>
      </c>
      <c r="G1714" s="3">
        <v>0.15839999999999999</v>
      </c>
      <c r="H1714" s="7">
        <v>2715.3891304347831</v>
      </c>
      <c r="I1714" s="4">
        <v>430.11763826086957</v>
      </c>
      <c r="J1714">
        <v>55.199999999999996</v>
      </c>
      <c r="K1714" t="s">
        <v>44</v>
      </c>
      <c r="L1714" t="s">
        <v>46</v>
      </c>
      <c r="M1714" t="s">
        <v>187</v>
      </c>
      <c r="N1714" s="2">
        <v>41304</v>
      </c>
      <c r="O1714" s="2">
        <v>42499</v>
      </c>
      <c r="P1714" t="s">
        <v>24</v>
      </c>
      <c r="Q1714">
        <v>0.14000000000000001</v>
      </c>
      <c r="R1714" s="5">
        <f t="shared" si="82"/>
        <v>0.14000000000000001</v>
      </c>
      <c r="S1714" s="6" t="str">
        <f t="shared" si="83"/>
        <v/>
      </c>
      <c r="T1714">
        <f>ROUND(INT(表1[[#This Row],[合同结束日期]]-表1[[#This Row],[合同起始日期]])/365,1)</f>
        <v>3.3</v>
      </c>
    </row>
    <row r="1715" spans="1:20">
      <c r="A1715" s="1">
        <v>42339</v>
      </c>
      <c r="B1715" t="s">
        <v>185</v>
      </c>
      <c r="C1715">
        <f t="shared" si="81"/>
        <v>0</v>
      </c>
      <c r="D1715" t="s">
        <v>370</v>
      </c>
      <c r="E1715" s="4">
        <v>351464.39999999997</v>
      </c>
      <c r="F1715" s="4">
        <v>58870.287000000004</v>
      </c>
      <c r="G1715" s="3">
        <v>0.16750000000000004</v>
      </c>
      <c r="H1715" s="7">
        <v>656.6973094170404</v>
      </c>
      <c r="I1715" s="4">
        <v>109.99679932735428</v>
      </c>
      <c r="J1715">
        <v>535.19999999999993</v>
      </c>
      <c r="K1715" t="s">
        <v>151</v>
      </c>
      <c r="L1715" t="s">
        <v>154</v>
      </c>
      <c r="M1715" t="s">
        <v>371</v>
      </c>
      <c r="N1715" s="2">
        <v>41946</v>
      </c>
      <c r="O1715" s="2">
        <v>43771</v>
      </c>
      <c r="P1715" t="s">
        <v>14</v>
      </c>
      <c r="Q1715">
        <v>0</v>
      </c>
      <c r="R1715" s="5">
        <f t="shared" si="82"/>
        <v>0</v>
      </c>
      <c r="S1715" s="6" t="str">
        <f t="shared" si="83"/>
        <v/>
      </c>
      <c r="T1715">
        <f>ROUND(INT(表1[[#This Row],[合同结束日期]]-表1[[#This Row],[合同起始日期]])/365,1)</f>
        <v>5</v>
      </c>
    </row>
    <row r="1716" spans="1:20">
      <c r="A1716" s="1">
        <v>42339</v>
      </c>
      <c r="B1716" t="s">
        <v>185</v>
      </c>
      <c r="C1716">
        <f t="shared" si="81"/>
        <v>0</v>
      </c>
      <c r="D1716" t="s">
        <v>484</v>
      </c>
      <c r="E1716" s="4">
        <v>117543.59999999999</v>
      </c>
      <c r="F1716" s="4">
        <v>85924.371600000013</v>
      </c>
      <c r="G1716" s="3">
        <v>0.73100000000000021</v>
      </c>
      <c r="H1716" s="7">
        <v>273.6117318435754</v>
      </c>
      <c r="I1716" s="4">
        <v>200.01017597765369</v>
      </c>
      <c r="J1716">
        <v>429.59999999999997</v>
      </c>
      <c r="K1716" t="s">
        <v>44</v>
      </c>
      <c r="L1716" t="s">
        <v>72</v>
      </c>
      <c r="M1716" t="s">
        <v>71</v>
      </c>
      <c r="N1716" s="2">
        <v>42272</v>
      </c>
      <c r="O1716" s="2">
        <v>44098</v>
      </c>
      <c r="P1716" t="s">
        <v>24</v>
      </c>
      <c r="Q1716">
        <v>7.0000000000000007E-2</v>
      </c>
      <c r="R1716" s="5">
        <f t="shared" si="82"/>
        <v>7.0000000000000007E-2</v>
      </c>
      <c r="S1716" s="6" t="str">
        <f t="shared" si="83"/>
        <v/>
      </c>
      <c r="T1716">
        <f>ROUND(INT(表1[[#This Row],[合同结束日期]]-表1[[#This Row],[合同起始日期]])/365,1)</f>
        <v>5</v>
      </c>
    </row>
    <row r="1717" spans="1:20">
      <c r="A1717" s="1">
        <v>42339</v>
      </c>
      <c r="B1717" t="s">
        <v>185</v>
      </c>
      <c r="C1717">
        <f t="shared" si="81"/>
        <v>0</v>
      </c>
      <c r="D1717" t="s">
        <v>206</v>
      </c>
      <c r="E1717" s="4">
        <v>503160.78</v>
      </c>
      <c r="F1717" s="4">
        <v>79298.138927999986</v>
      </c>
      <c r="G1717" s="3">
        <v>0.15759999999999996</v>
      </c>
      <c r="H1717" s="7">
        <v>888.34883474576282</v>
      </c>
      <c r="I1717" s="4">
        <v>140.00377635593219</v>
      </c>
      <c r="J1717">
        <v>566.4</v>
      </c>
      <c r="K1717" t="s">
        <v>44</v>
      </c>
      <c r="L1717" t="s">
        <v>72</v>
      </c>
      <c r="M1717" t="s">
        <v>71</v>
      </c>
      <c r="N1717" s="2">
        <v>41334</v>
      </c>
      <c r="O1717" s="2">
        <v>43249</v>
      </c>
      <c r="P1717" t="s">
        <v>24</v>
      </c>
      <c r="Q1717">
        <v>0.09</v>
      </c>
      <c r="R1717" s="5">
        <f t="shared" si="82"/>
        <v>0.09</v>
      </c>
      <c r="S1717" s="6" t="str">
        <f t="shared" si="83"/>
        <v/>
      </c>
      <c r="T1717">
        <f>ROUND(INT(表1[[#This Row],[合同结束日期]]-表1[[#This Row],[合同起始日期]])/365,1)</f>
        <v>5.2</v>
      </c>
    </row>
    <row r="1718" spans="1:20">
      <c r="A1718" s="1">
        <v>42339</v>
      </c>
      <c r="B1718" t="s">
        <v>185</v>
      </c>
      <c r="C1718">
        <f t="shared" si="81"/>
        <v>0</v>
      </c>
      <c r="D1718" t="s">
        <v>207</v>
      </c>
      <c r="E1718" s="4">
        <v>1016372.892</v>
      </c>
      <c r="F1718" s="4">
        <v>58949.627735999995</v>
      </c>
      <c r="G1718" s="3">
        <v>5.7999999999999996E-2</v>
      </c>
      <c r="H1718" s="7">
        <v>2329.4208195819583</v>
      </c>
      <c r="I1718" s="4">
        <v>135.10640753575356</v>
      </c>
      <c r="J1718">
        <v>436.32</v>
      </c>
      <c r="K1718" t="s">
        <v>44</v>
      </c>
      <c r="L1718" t="s">
        <v>72</v>
      </c>
      <c r="M1718" t="s">
        <v>126</v>
      </c>
      <c r="N1718" s="2">
        <v>41379</v>
      </c>
      <c r="O1718" s="2">
        <v>46947</v>
      </c>
      <c r="P1718" t="s">
        <v>18</v>
      </c>
      <c r="Q1718">
        <v>0</v>
      </c>
      <c r="R1718" s="5">
        <f t="shared" si="82"/>
        <v>0</v>
      </c>
      <c r="S1718" s="6" t="str">
        <f t="shared" si="83"/>
        <v/>
      </c>
      <c r="T1718">
        <f>ROUND(INT(表1[[#This Row],[合同结束日期]]-表1[[#This Row],[合同起始日期]])/365,1)</f>
        <v>15.3</v>
      </c>
    </row>
    <row r="1719" spans="1:20">
      <c r="A1719" s="1">
        <v>42339</v>
      </c>
      <c r="B1719" t="s">
        <v>185</v>
      </c>
      <c r="C1719">
        <f t="shared" si="81"/>
        <v>0</v>
      </c>
      <c r="D1719" t="s">
        <v>231</v>
      </c>
      <c r="E1719" s="4">
        <v>1094883.5999999999</v>
      </c>
      <c r="F1719" s="4">
        <v>115948.17323999999</v>
      </c>
      <c r="G1719" s="3">
        <v>0.10590000000000001</v>
      </c>
      <c r="H1719" s="7">
        <v>1322.3231884057968</v>
      </c>
      <c r="I1719" s="4">
        <v>140.03402565217391</v>
      </c>
      <c r="J1719">
        <v>828</v>
      </c>
      <c r="K1719" t="s">
        <v>44</v>
      </c>
      <c r="L1719" t="s">
        <v>72</v>
      </c>
      <c r="M1719" t="s">
        <v>71</v>
      </c>
      <c r="N1719" s="2">
        <v>41351</v>
      </c>
      <c r="O1719" s="2">
        <v>45122</v>
      </c>
      <c r="P1719" t="s">
        <v>18</v>
      </c>
      <c r="Q1719">
        <v>0.08</v>
      </c>
      <c r="R1719" s="5">
        <f t="shared" si="82"/>
        <v>0.08</v>
      </c>
      <c r="S1719" s="6" t="str">
        <f t="shared" si="83"/>
        <v/>
      </c>
      <c r="T1719">
        <f>ROUND(INT(表1[[#This Row],[合同结束日期]]-表1[[#This Row],[合同起始日期]])/365,1)</f>
        <v>10.3</v>
      </c>
    </row>
    <row r="1720" spans="1:20">
      <c r="A1720" s="1">
        <v>42339</v>
      </c>
      <c r="B1720" t="s">
        <v>185</v>
      </c>
      <c r="C1720">
        <f t="shared" si="81"/>
        <v>0</v>
      </c>
      <c r="D1720" t="s">
        <v>452</v>
      </c>
      <c r="E1720" s="4">
        <v>229104</v>
      </c>
      <c r="F1720" s="4">
        <v>40551.407999999996</v>
      </c>
      <c r="G1720" s="3">
        <v>0.17699999999999999</v>
      </c>
      <c r="H1720" s="7">
        <v>2937.2307692307691</v>
      </c>
      <c r="I1720" s="4">
        <v>519.88984615384607</v>
      </c>
      <c r="J1720">
        <v>78</v>
      </c>
      <c r="K1720" t="s">
        <v>11</v>
      </c>
      <c r="L1720" t="s">
        <v>12</v>
      </c>
      <c r="M1720" t="s">
        <v>10</v>
      </c>
      <c r="N1720" s="2">
        <v>42160</v>
      </c>
      <c r="O1720" s="2">
        <v>42890</v>
      </c>
      <c r="P1720" t="s">
        <v>24</v>
      </c>
      <c r="Q1720">
        <v>0.16</v>
      </c>
      <c r="R1720" s="5">
        <f t="shared" si="82"/>
        <v>0.16</v>
      </c>
      <c r="S1720" s="6" t="str">
        <f t="shared" si="83"/>
        <v/>
      </c>
      <c r="T1720">
        <f>ROUND(INT(表1[[#This Row],[合同结束日期]]-表1[[#This Row],[合同起始日期]])/365,1)</f>
        <v>2</v>
      </c>
    </row>
    <row r="1721" spans="1:20">
      <c r="A1721" s="1">
        <v>42339</v>
      </c>
      <c r="B1721" t="s">
        <v>185</v>
      </c>
      <c r="C1721">
        <f t="shared" si="81"/>
        <v>0</v>
      </c>
      <c r="D1721" t="s">
        <v>342</v>
      </c>
      <c r="E1721" s="4">
        <v>142922.4</v>
      </c>
      <c r="F1721" s="4">
        <v>19137.309360000003</v>
      </c>
      <c r="G1721" s="3">
        <v>0.13390000000000002</v>
      </c>
      <c r="H1721" s="7">
        <v>3609.151515151515</v>
      </c>
      <c r="I1721" s="4">
        <v>483.26538787878792</v>
      </c>
      <c r="J1721">
        <v>39.6</v>
      </c>
      <c r="K1721" t="s">
        <v>44</v>
      </c>
      <c r="L1721" t="s">
        <v>46</v>
      </c>
      <c r="M1721" t="s">
        <v>187</v>
      </c>
      <c r="N1721" s="2">
        <v>41810</v>
      </c>
      <c r="O1721" s="2">
        <v>42540</v>
      </c>
      <c r="P1721" t="s">
        <v>24</v>
      </c>
      <c r="Q1721">
        <v>0.12</v>
      </c>
      <c r="R1721" s="5">
        <f t="shared" si="82"/>
        <v>0.12</v>
      </c>
      <c r="S1721" s="6" t="str">
        <f t="shared" si="83"/>
        <v/>
      </c>
      <c r="T1721">
        <f>ROUND(INT(表1[[#This Row],[合同结束日期]]-表1[[#This Row],[合同起始日期]])/365,1)</f>
        <v>2</v>
      </c>
    </row>
    <row r="1722" spans="1:20">
      <c r="A1722" s="1">
        <v>42339</v>
      </c>
      <c r="B1722" t="s">
        <v>185</v>
      </c>
      <c r="C1722">
        <f t="shared" si="81"/>
        <v>0</v>
      </c>
      <c r="D1722" t="s">
        <v>468</v>
      </c>
      <c r="E1722" s="4">
        <v>29754</v>
      </c>
      <c r="F1722" s="4">
        <v>27718.826400000002</v>
      </c>
      <c r="G1722" s="3">
        <v>0.93160000000000009</v>
      </c>
      <c r="H1722" s="7">
        <v>590.35714285714289</v>
      </c>
      <c r="I1722" s="4">
        <v>549.97671428571437</v>
      </c>
      <c r="J1722">
        <v>50.4</v>
      </c>
      <c r="K1722" t="s">
        <v>44</v>
      </c>
      <c r="L1722" t="s">
        <v>46</v>
      </c>
      <c r="M1722" t="s">
        <v>187</v>
      </c>
      <c r="N1722" s="2">
        <v>42290</v>
      </c>
      <c r="O1722" s="2">
        <v>42655</v>
      </c>
      <c r="P1722" t="s">
        <v>24</v>
      </c>
      <c r="Q1722">
        <v>0.13</v>
      </c>
      <c r="R1722" s="5">
        <f t="shared" si="82"/>
        <v>0.13</v>
      </c>
      <c r="S1722" s="6" t="str">
        <f t="shared" si="83"/>
        <v/>
      </c>
      <c r="T1722">
        <f>ROUND(INT(表1[[#This Row],[合同结束日期]]-表1[[#This Row],[合同起始日期]])/365,1)</f>
        <v>1</v>
      </c>
    </row>
    <row r="1723" spans="1:20">
      <c r="A1723" s="1">
        <v>42339</v>
      </c>
      <c r="B1723" t="s">
        <v>185</v>
      </c>
      <c r="C1723">
        <f t="shared" si="81"/>
        <v>0</v>
      </c>
      <c r="D1723" t="s">
        <v>213</v>
      </c>
      <c r="E1723" s="4">
        <v>521104.728</v>
      </c>
      <c r="F1723" s="4">
        <v>92600.310165600007</v>
      </c>
      <c r="G1723" s="3">
        <v>0.17770000000000002</v>
      </c>
      <c r="H1723" s="7">
        <v>1801.8088046139164</v>
      </c>
      <c r="I1723" s="4">
        <v>320.18142457989296</v>
      </c>
      <c r="J1723">
        <v>289.21199999999999</v>
      </c>
      <c r="K1723" t="s">
        <v>60</v>
      </c>
      <c r="L1723" t="s">
        <v>61</v>
      </c>
      <c r="M1723" t="s">
        <v>214</v>
      </c>
      <c r="N1723" s="2">
        <v>41263</v>
      </c>
      <c r="O1723" s="2">
        <v>42499</v>
      </c>
      <c r="P1723" t="s">
        <v>24</v>
      </c>
      <c r="Q1723">
        <v>0.15</v>
      </c>
      <c r="R1723" s="5">
        <f t="shared" si="82"/>
        <v>0.15</v>
      </c>
      <c r="S1723" s="6" t="str">
        <f t="shared" si="83"/>
        <v/>
      </c>
      <c r="T1723">
        <f>ROUND(INT(表1[[#This Row],[合同结束日期]]-表1[[#This Row],[合同起始日期]])/365,1)</f>
        <v>3.4</v>
      </c>
    </row>
    <row r="1724" spans="1:20">
      <c r="A1724" s="1">
        <v>42339</v>
      </c>
      <c r="B1724" t="s">
        <v>185</v>
      </c>
      <c r="C1724">
        <f t="shared" si="81"/>
        <v>0</v>
      </c>
      <c r="D1724" t="s">
        <v>215</v>
      </c>
      <c r="E1724" s="4">
        <v>1096362</v>
      </c>
      <c r="F1724" s="4">
        <v>75320.069399999993</v>
      </c>
      <c r="G1724" s="3">
        <v>6.8699999999999997E-2</v>
      </c>
      <c r="H1724" s="7">
        <v>5819.3312101910824</v>
      </c>
      <c r="I1724" s="4">
        <v>399.78805414012731</v>
      </c>
      <c r="J1724">
        <v>188.4</v>
      </c>
      <c r="K1724" t="s">
        <v>66</v>
      </c>
      <c r="L1724" t="s">
        <v>66</v>
      </c>
      <c r="M1724" t="s">
        <v>66</v>
      </c>
      <c r="N1724" s="2">
        <v>41284</v>
      </c>
      <c r="O1724" s="2">
        <v>42499</v>
      </c>
      <c r="P1724" t="s">
        <v>24</v>
      </c>
      <c r="Q1724" t="s">
        <v>410</v>
      </c>
      <c r="R1724" s="5" t="str">
        <f t="shared" si="82"/>
        <v>0.1</v>
      </c>
      <c r="S1724" s="6" t="str">
        <f t="shared" si="83"/>
        <v>0.</v>
      </c>
      <c r="T1724">
        <f>ROUND(INT(表1[[#This Row],[合同结束日期]]-表1[[#This Row],[合同起始日期]])/365,1)</f>
        <v>3.3</v>
      </c>
    </row>
    <row r="1725" spans="1:20">
      <c r="A1725" s="1">
        <v>42339</v>
      </c>
      <c r="B1725" t="s">
        <v>185</v>
      </c>
      <c r="C1725">
        <f t="shared" si="81"/>
        <v>0</v>
      </c>
      <c r="D1725" t="s">
        <v>216</v>
      </c>
      <c r="E1725" s="4">
        <v>1560214.8</v>
      </c>
      <c r="F1725" s="4">
        <v>76762.568159999995</v>
      </c>
      <c r="G1725" s="3">
        <v>4.9199999999999994E-2</v>
      </c>
      <c r="H1725" s="7">
        <v>8126.1187500000005</v>
      </c>
      <c r="I1725" s="4">
        <v>399.80504249999996</v>
      </c>
      <c r="J1725">
        <v>192</v>
      </c>
      <c r="K1725" t="s">
        <v>66</v>
      </c>
      <c r="L1725" t="s">
        <v>66</v>
      </c>
      <c r="M1725" t="s">
        <v>66</v>
      </c>
      <c r="N1725" s="2">
        <v>41279</v>
      </c>
      <c r="O1725" s="2">
        <v>42499</v>
      </c>
      <c r="P1725" t="s">
        <v>24</v>
      </c>
      <c r="Q1725" t="s">
        <v>195</v>
      </c>
      <c r="R1725" s="5" t="str">
        <f t="shared" si="82"/>
        <v>0.09</v>
      </c>
      <c r="S1725" s="6" t="str">
        <f t="shared" si="83"/>
        <v>0.</v>
      </c>
      <c r="T1725">
        <f>ROUND(INT(表1[[#This Row],[合同结束日期]]-表1[[#This Row],[合同起始日期]])/365,1)</f>
        <v>3.3</v>
      </c>
    </row>
    <row r="1726" spans="1:20">
      <c r="A1726" s="1">
        <v>42339</v>
      </c>
      <c r="B1726" t="s">
        <v>185</v>
      </c>
      <c r="C1726">
        <f t="shared" si="81"/>
        <v>0</v>
      </c>
      <c r="D1726" t="s">
        <v>269</v>
      </c>
      <c r="E1726" s="4">
        <v>1470045.648</v>
      </c>
      <c r="F1726" s="4">
        <v>103638.218184</v>
      </c>
      <c r="G1726" s="3">
        <v>7.0499999999999993E-2</v>
      </c>
      <c r="H1726" s="7">
        <v>3901.3950318471339</v>
      </c>
      <c r="I1726" s="4">
        <v>275.04834974522294</v>
      </c>
      <c r="J1726">
        <v>376.8</v>
      </c>
      <c r="K1726" t="s">
        <v>60</v>
      </c>
      <c r="L1726" t="s">
        <v>61</v>
      </c>
      <c r="M1726" t="s">
        <v>234</v>
      </c>
      <c r="N1726" s="2">
        <v>41291</v>
      </c>
      <c r="O1726" s="2">
        <v>44407</v>
      </c>
      <c r="P1726" t="s">
        <v>39</v>
      </c>
      <c r="Q1726">
        <v>7.0000000000000007E-2</v>
      </c>
      <c r="R1726" s="5">
        <f t="shared" si="82"/>
        <v>7.0000000000000007E-2</v>
      </c>
      <c r="S1726" s="6" t="str">
        <f t="shared" si="83"/>
        <v/>
      </c>
      <c r="T1726">
        <f>ROUND(INT(表1[[#This Row],[合同结束日期]]-表1[[#This Row],[合同起始日期]])/365,1)</f>
        <v>8.5</v>
      </c>
    </row>
    <row r="1727" spans="1:20">
      <c r="A1727" s="1">
        <v>42339</v>
      </c>
      <c r="B1727" t="s">
        <v>185</v>
      </c>
      <c r="C1727">
        <f t="shared" si="81"/>
        <v>0</v>
      </c>
      <c r="D1727" t="s">
        <v>217</v>
      </c>
      <c r="E1727" s="4">
        <v>199666.8</v>
      </c>
      <c r="F1727" s="4">
        <v>32166.321479999999</v>
      </c>
      <c r="G1727" s="3">
        <v>0.16109999999999999</v>
      </c>
      <c r="H1727" s="7">
        <v>2483.4179104477612</v>
      </c>
      <c r="I1727" s="4">
        <v>400.07862537313434</v>
      </c>
      <c r="J1727">
        <v>80.399999999999991</v>
      </c>
      <c r="K1727" t="s">
        <v>76</v>
      </c>
      <c r="L1727" t="s">
        <v>75</v>
      </c>
      <c r="M1727" t="s">
        <v>75</v>
      </c>
      <c r="N1727" s="2">
        <v>41284</v>
      </c>
      <c r="O1727" s="2">
        <v>42499</v>
      </c>
      <c r="P1727" t="s">
        <v>14</v>
      </c>
      <c r="Q1727">
        <v>0</v>
      </c>
      <c r="R1727" s="5">
        <f t="shared" si="82"/>
        <v>0</v>
      </c>
      <c r="S1727" s="6" t="str">
        <f t="shared" si="83"/>
        <v/>
      </c>
      <c r="T1727">
        <f>ROUND(INT(表1[[#This Row],[合同结束日期]]-表1[[#This Row],[合同起始日期]])/365,1)</f>
        <v>3.3</v>
      </c>
    </row>
    <row r="1728" spans="1:20">
      <c r="A1728" s="1">
        <v>42339</v>
      </c>
      <c r="B1728" t="s">
        <v>185</v>
      </c>
      <c r="C1728">
        <f t="shared" si="81"/>
        <v>0</v>
      </c>
      <c r="D1728" t="s">
        <v>218</v>
      </c>
      <c r="E1728" s="4">
        <v>211172.4</v>
      </c>
      <c r="F1728" s="4">
        <v>30429.94284</v>
      </c>
      <c r="G1728" s="3">
        <v>0.14410000000000001</v>
      </c>
      <c r="H1728" s="7">
        <v>2707.3384615384616</v>
      </c>
      <c r="I1728" s="4">
        <v>390.1274723076923</v>
      </c>
      <c r="J1728">
        <v>78</v>
      </c>
      <c r="K1728" t="s">
        <v>76</v>
      </c>
      <c r="L1728" t="s">
        <v>75</v>
      </c>
      <c r="M1728" t="s">
        <v>75</v>
      </c>
      <c r="N1728" s="2">
        <v>41287</v>
      </c>
      <c r="O1728" s="2">
        <v>42499</v>
      </c>
      <c r="P1728" t="s">
        <v>14</v>
      </c>
      <c r="Q1728">
        <v>0</v>
      </c>
      <c r="R1728" s="5">
        <f t="shared" si="82"/>
        <v>0</v>
      </c>
      <c r="S1728" s="6" t="str">
        <f t="shared" si="83"/>
        <v/>
      </c>
      <c r="T1728">
        <f>ROUND(INT(表1[[#This Row],[合同结束日期]]-表1[[#This Row],[合同起始日期]])/365,1)</f>
        <v>3.3</v>
      </c>
    </row>
    <row r="1729" spans="1:20">
      <c r="A1729" s="1">
        <v>42339</v>
      </c>
      <c r="B1729" t="s">
        <v>185</v>
      </c>
      <c r="C1729">
        <f t="shared" si="81"/>
        <v>0</v>
      </c>
      <c r="D1729" t="s">
        <v>454</v>
      </c>
      <c r="E1729" s="4">
        <v>413825.16</v>
      </c>
      <c r="F1729" s="4">
        <v>52224.735192</v>
      </c>
      <c r="G1729" s="3">
        <v>0.12620000000000001</v>
      </c>
      <c r="H1729" s="7">
        <v>3079.0562499999996</v>
      </c>
      <c r="I1729" s="4">
        <v>388.57689875</v>
      </c>
      <c r="J1729">
        <v>134.4</v>
      </c>
      <c r="K1729" t="s">
        <v>11</v>
      </c>
      <c r="L1729" t="s">
        <v>13</v>
      </c>
      <c r="M1729" t="s">
        <v>13</v>
      </c>
      <c r="N1729" s="2">
        <v>42184</v>
      </c>
      <c r="O1729" s="2">
        <v>43279</v>
      </c>
      <c r="P1729" t="s">
        <v>24</v>
      </c>
      <c r="Q1729" t="s">
        <v>399</v>
      </c>
      <c r="R1729" s="5" t="str">
        <f t="shared" si="82"/>
        <v>0.11</v>
      </c>
      <c r="S1729" s="6" t="str">
        <f t="shared" si="83"/>
        <v>0.12</v>
      </c>
      <c r="T1729">
        <f>ROUND(INT(表1[[#This Row],[合同结束日期]]-表1[[#This Row],[合同起始日期]])/365,1)</f>
        <v>3</v>
      </c>
    </row>
    <row r="1730" spans="1:20">
      <c r="A1730" s="1">
        <v>42339</v>
      </c>
      <c r="B1730" t="s">
        <v>185</v>
      </c>
      <c r="C1730">
        <f t="shared" si="81"/>
        <v>0</v>
      </c>
      <c r="D1730" t="s">
        <v>220</v>
      </c>
      <c r="E1730" s="4">
        <v>610614.02399999998</v>
      </c>
      <c r="F1730" s="4">
        <v>57458.779658400003</v>
      </c>
      <c r="G1730" s="3">
        <v>9.4100000000000003E-2</v>
      </c>
      <c r="H1730" s="7">
        <v>3533.6459722222226</v>
      </c>
      <c r="I1730" s="4">
        <v>332.51608598611114</v>
      </c>
      <c r="J1730">
        <v>172.79999999999998</v>
      </c>
      <c r="K1730" t="s">
        <v>44</v>
      </c>
      <c r="L1730" t="s">
        <v>46</v>
      </c>
      <c r="M1730" t="s">
        <v>45</v>
      </c>
      <c r="N1730" s="2">
        <v>41333</v>
      </c>
      <c r="O1730" s="2">
        <v>44325</v>
      </c>
      <c r="P1730" t="s">
        <v>24</v>
      </c>
      <c r="Q1730">
        <v>0.08</v>
      </c>
      <c r="R1730" s="5">
        <f t="shared" si="82"/>
        <v>0.08</v>
      </c>
      <c r="S1730" s="6" t="str">
        <f t="shared" si="83"/>
        <v/>
      </c>
      <c r="T1730">
        <f>ROUND(INT(表1[[#This Row],[合同结束日期]]-表1[[#This Row],[合同起始日期]])/365,1)</f>
        <v>8.1999999999999993</v>
      </c>
    </row>
    <row r="1731" spans="1:20">
      <c r="A1731" s="1">
        <v>42339</v>
      </c>
      <c r="B1731" t="s">
        <v>185</v>
      </c>
      <c r="C1731">
        <f t="shared" si="81"/>
        <v>0</v>
      </c>
      <c r="D1731" t="s">
        <v>221</v>
      </c>
      <c r="E1731" s="4">
        <v>824170.2</v>
      </c>
      <c r="F1731" s="4">
        <v>106235.53878</v>
      </c>
      <c r="G1731" s="3">
        <v>0.12890000000000001</v>
      </c>
      <c r="H1731" s="7">
        <v>5629.5778688524588</v>
      </c>
      <c r="I1731" s="4">
        <v>725.65258729508196</v>
      </c>
      <c r="J1731">
        <v>146.4</v>
      </c>
      <c r="K1731" t="s">
        <v>44</v>
      </c>
      <c r="L1731" t="s">
        <v>72</v>
      </c>
      <c r="M1731" t="s">
        <v>126</v>
      </c>
      <c r="N1731" s="2">
        <v>41333</v>
      </c>
      <c r="O1731" s="2">
        <v>42499</v>
      </c>
      <c r="P1731" t="s">
        <v>24</v>
      </c>
      <c r="Q1731">
        <v>0.12</v>
      </c>
      <c r="R1731" s="5">
        <f t="shared" si="82"/>
        <v>0.12</v>
      </c>
      <c r="S1731" s="6" t="str">
        <f t="shared" si="83"/>
        <v/>
      </c>
      <c r="T1731">
        <f>ROUND(INT(表1[[#This Row],[合同结束日期]]-表1[[#This Row],[合同起始日期]])/365,1)</f>
        <v>3.2</v>
      </c>
    </row>
    <row r="1732" spans="1:20">
      <c r="A1732" s="1">
        <v>42339</v>
      </c>
      <c r="B1732" t="s">
        <v>185</v>
      </c>
      <c r="C1732">
        <f t="shared" si="81"/>
        <v>0</v>
      </c>
      <c r="D1732" t="s">
        <v>222</v>
      </c>
      <c r="E1732" s="4">
        <v>440742.6</v>
      </c>
      <c r="F1732" s="4">
        <v>54079.117019999998</v>
      </c>
      <c r="G1732" s="3">
        <v>0.1227</v>
      </c>
      <c r="H1732" s="7">
        <v>2199.3143712574847</v>
      </c>
      <c r="I1732" s="4">
        <v>269.85587335329342</v>
      </c>
      <c r="J1732">
        <v>200.4</v>
      </c>
      <c r="K1732" t="s">
        <v>44</v>
      </c>
      <c r="L1732" t="s">
        <v>72</v>
      </c>
      <c r="M1732" t="s">
        <v>126</v>
      </c>
      <c r="N1732" s="2">
        <v>41263</v>
      </c>
      <c r="O1732" s="2">
        <v>43229</v>
      </c>
      <c r="P1732" t="s">
        <v>24</v>
      </c>
      <c r="Q1732">
        <v>0.1</v>
      </c>
      <c r="R1732" s="5">
        <f t="shared" si="82"/>
        <v>0.1</v>
      </c>
      <c r="S1732" s="6" t="str">
        <f t="shared" si="83"/>
        <v/>
      </c>
      <c r="T1732">
        <f>ROUND(INT(表1[[#This Row],[合同结束日期]]-表1[[#This Row],[合同起始日期]])/365,1)</f>
        <v>5.4</v>
      </c>
    </row>
    <row r="1733" spans="1:20">
      <c r="A1733" s="1">
        <v>42339</v>
      </c>
      <c r="B1733" t="s">
        <v>185</v>
      </c>
      <c r="C1733">
        <f t="shared" si="81"/>
        <v>0</v>
      </c>
      <c r="D1733" t="s">
        <v>223</v>
      </c>
      <c r="E1733" s="4">
        <v>589235.76</v>
      </c>
      <c r="F1733" s="4">
        <v>59277.117456</v>
      </c>
      <c r="G1733" s="3">
        <v>0.10059999999999999</v>
      </c>
      <c r="H1733" s="7">
        <v>2430.8405940594062</v>
      </c>
      <c r="I1733" s="4">
        <v>244.54256376237626</v>
      </c>
      <c r="J1733">
        <v>242.39999999999998</v>
      </c>
      <c r="K1733" t="s">
        <v>44</v>
      </c>
      <c r="L1733" t="s">
        <v>72</v>
      </c>
      <c r="M1733" t="s">
        <v>126</v>
      </c>
      <c r="N1733" s="2">
        <v>41331</v>
      </c>
      <c r="O1733" s="2">
        <v>44325</v>
      </c>
      <c r="P1733" t="s">
        <v>24</v>
      </c>
      <c r="Q1733">
        <v>0.08</v>
      </c>
      <c r="R1733" s="5">
        <f t="shared" si="82"/>
        <v>0.08</v>
      </c>
      <c r="S1733" s="6" t="str">
        <f t="shared" si="83"/>
        <v/>
      </c>
      <c r="T1733">
        <f>ROUND(INT(表1[[#This Row],[合同结束日期]]-表1[[#This Row],[合同起始日期]])/365,1)</f>
        <v>8.1999999999999993</v>
      </c>
    </row>
    <row r="1734" spans="1:20">
      <c r="A1734" s="1">
        <v>42339</v>
      </c>
      <c r="B1734" t="s">
        <v>185</v>
      </c>
      <c r="C1734">
        <f t="shared" si="81"/>
        <v>0</v>
      </c>
      <c r="D1734" t="s">
        <v>232</v>
      </c>
      <c r="E1734" s="4">
        <v>407340</v>
      </c>
      <c r="F1734" s="4">
        <v>57498.772000000019</v>
      </c>
      <c r="G1734" s="3">
        <v>0.14115670447292192</v>
      </c>
      <c r="H1734" s="7">
        <v>1095.2826535880226</v>
      </c>
      <c r="I1734" s="4">
        <v>154.60648984684224</v>
      </c>
      <c r="J1734">
        <v>371.904</v>
      </c>
      <c r="K1734" t="s">
        <v>44</v>
      </c>
      <c r="L1734" t="s">
        <v>72</v>
      </c>
      <c r="M1734" t="s">
        <v>126</v>
      </c>
      <c r="N1734" s="2">
        <v>41337</v>
      </c>
      <c r="O1734" s="2">
        <v>46917</v>
      </c>
      <c r="P1734" t="s">
        <v>24</v>
      </c>
      <c r="Q1734">
        <v>0.08</v>
      </c>
      <c r="R1734" s="5">
        <f t="shared" si="82"/>
        <v>0.08</v>
      </c>
      <c r="S1734" s="6" t="str">
        <f t="shared" si="83"/>
        <v/>
      </c>
      <c r="T1734">
        <f>ROUND(INT(表1[[#This Row],[合同结束日期]]-表1[[#This Row],[合同起始日期]])/365,1)</f>
        <v>15.3</v>
      </c>
    </row>
    <row r="1735" spans="1:20">
      <c r="A1735" s="1">
        <v>42339</v>
      </c>
      <c r="B1735" t="s">
        <v>185</v>
      </c>
      <c r="C1735">
        <f t="shared" si="81"/>
        <v>0</v>
      </c>
      <c r="D1735" t="s">
        <v>274</v>
      </c>
      <c r="E1735" s="4">
        <v>169596.58799999999</v>
      </c>
      <c r="F1735" s="4">
        <v>33834.519305999995</v>
      </c>
      <c r="G1735" s="3">
        <v>0.19949999999999998</v>
      </c>
      <c r="H1735" s="7">
        <v>1503.5158510638298</v>
      </c>
      <c r="I1735" s="4">
        <v>299.95141228723401</v>
      </c>
      <c r="J1735">
        <v>112.8</v>
      </c>
      <c r="K1735" t="s">
        <v>66</v>
      </c>
      <c r="L1735" t="s">
        <v>66</v>
      </c>
      <c r="M1735" t="s">
        <v>66</v>
      </c>
      <c r="N1735" s="2">
        <v>41520</v>
      </c>
      <c r="O1735" s="2">
        <v>42294</v>
      </c>
      <c r="P1735" t="s">
        <v>24</v>
      </c>
      <c r="Q1735" t="s">
        <v>195</v>
      </c>
      <c r="R1735" s="5" t="str">
        <f t="shared" si="82"/>
        <v>0.09</v>
      </c>
      <c r="S1735" s="6" t="str">
        <f t="shared" si="83"/>
        <v>0.</v>
      </c>
      <c r="T1735">
        <f>ROUND(INT(表1[[#This Row],[合同结束日期]]-表1[[#This Row],[合同起始日期]])/365,1)</f>
        <v>2.1</v>
      </c>
    </row>
    <row r="1736" spans="1:20">
      <c r="A1736" s="1">
        <v>42339</v>
      </c>
      <c r="B1736" t="s">
        <v>185</v>
      </c>
      <c r="C1736">
        <f t="shared" si="81"/>
        <v>0</v>
      </c>
      <c r="D1736" t="s">
        <v>254</v>
      </c>
      <c r="E1736" s="4">
        <v>237133.28399999999</v>
      </c>
      <c r="F1736" s="4">
        <v>31752.146727600004</v>
      </c>
      <c r="G1736" s="3">
        <v>0.13390000000000002</v>
      </c>
      <c r="H1736" s="7">
        <v>2093.3376059322031</v>
      </c>
      <c r="I1736" s="4">
        <v>280.29790543432205</v>
      </c>
      <c r="J1736">
        <v>113.28</v>
      </c>
      <c r="K1736" t="s">
        <v>44</v>
      </c>
      <c r="L1736" t="s">
        <v>46</v>
      </c>
      <c r="M1736" t="s">
        <v>45</v>
      </c>
      <c r="N1736" s="2">
        <v>41443</v>
      </c>
      <c r="O1736" s="2">
        <v>43298</v>
      </c>
      <c r="P1736" t="s">
        <v>24</v>
      </c>
      <c r="Q1736">
        <v>0.11</v>
      </c>
      <c r="R1736" s="5">
        <f t="shared" si="82"/>
        <v>0.11</v>
      </c>
      <c r="S1736" s="6" t="str">
        <f t="shared" si="83"/>
        <v/>
      </c>
      <c r="T1736">
        <f>ROUND(INT(表1[[#This Row],[合同结束日期]]-表1[[#This Row],[合同起始日期]])/365,1)</f>
        <v>5.0999999999999996</v>
      </c>
    </row>
    <row r="1737" spans="1:20">
      <c r="A1737" s="1">
        <v>42339</v>
      </c>
      <c r="B1737" t="s">
        <v>185</v>
      </c>
      <c r="C1737">
        <f t="shared" si="81"/>
        <v>0</v>
      </c>
      <c r="D1737" t="s">
        <v>478</v>
      </c>
      <c r="E1737" s="4">
        <v>24800.399999999998</v>
      </c>
      <c r="F1737" s="4">
        <v>13439.336759999997</v>
      </c>
      <c r="G1737" s="3">
        <v>0.54189999999999994</v>
      </c>
      <c r="H1737" s="7">
        <v>645.84375</v>
      </c>
      <c r="I1737" s="4">
        <v>349.98272812499994</v>
      </c>
      <c r="J1737">
        <v>38.4</v>
      </c>
      <c r="K1737" t="s">
        <v>44</v>
      </c>
      <c r="L1737" t="s">
        <v>46</v>
      </c>
      <c r="M1737" t="s">
        <v>187</v>
      </c>
      <c r="N1737" s="2">
        <v>42289</v>
      </c>
      <c r="O1737" s="2">
        <v>42664</v>
      </c>
      <c r="P1737" t="s">
        <v>24</v>
      </c>
      <c r="Q1737">
        <v>0.14000000000000001</v>
      </c>
      <c r="R1737" s="5">
        <f t="shared" si="82"/>
        <v>0.14000000000000001</v>
      </c>
      <c r="S1737" s="6" t="str">
        <f t="shared" si="83"/>
        <v/>
      </c>
      <c r="T1737">
        <f>ROUND(INT(表1[[#This Row],[合同结束日期]]-表1[[#This Row],[合同起始日期]])/365,1)</f>
        <v>1</v>
      </c>
    </row>
    <row r="1738" spans="1:20">
      <c r="A1738" s="1">
        <v>42339</v>
      </c>
      <c r="B1738" t="s">
        <v>185</v>
      </c>
      <c r="C1738">
        <f t="shared" si="81"/>
        <v>0</v>
      </c>
      <c r="D1738" t="s">
        <v>479</v>
      </c>
      <c r="E1738" s="4">
        <v>67969.38</v>
      </c>
      <c r="F1738" s="4">
        <v>13437.546425999999</v>
      </c>
      <c r="G1738" s="3">
        <v>0.19769999999999996</v>
      </c>
      <c r="H1738" s="7">
        <v>1770.0359375000003</v>
      </c>
      <c r="I1738" s="4">
        <v>349.93610484375</v>
      </c>
      <c r="J1738">
        <v>38.4</v>
      </c>
      <c r="K1738" t="s">
        <v>44</v>
      </c>
      <c r="L1738" t="s">
        <v>46</v>
      </c>
      <c r="M1738" t="s">
        <v>187</v>
      </c>
      <c r="N1738" s="2">
        <v>42322</v>
      </c>
      <c r="O1738" s="2">
        <v>42698</v>
      </c>
      <c r="P1738" t="s">
        <v>24</v>
      </c>
      <c r="Q1738">
        <v>0.14000000000000001</v>
      </c>
      <c r="R1738" s="5">
        <f t="shared" si="82"/>
        <v>0.14000000000000001</v>
      </c>
      <c r="S1738" s="6" t="str">
        <f t="shared" si="83"/>
        <v/>
      </c>
      <c r="T1738">
        <f>ROUND(INT(表1[[#This Row],[合同结束日期]]-表1[[#This Row],[合同起始日期]])/365,1)</f>
        <v>1</v>
      </c>
    </row>
    <row r="1739" spans="1:20">
      <c r="A1739" s="1">
        <v>42339</v>
      </c>
      <c r="B1739" t="s">
        <v>185</v>
      </c>
      <c r="C1739">
        <f t="shared" si="81"/>
        <v>0</v>
      </c>
      <c r="D1739" t="s">
        <v>255</v>
      </c>
      <c r="E1739" s="4">
        <v>49449.599999999999</v>
      </c>
      <c r="F1739" s="4">
        <v>13870.612800000001</v>
      </c>
      <c r="G1739" s="3">
        <v>0.28050000000000003</v>
      </c>
      <c r="H1739" s="7">
        <v>1212</v>
      </c>
      <c r="I1739" s="4">
        <v>339.96600000000007</v>
      </c>
      <c r="J1739">
        <v>40.799999999999997</v>
      </c>
      <c r="K1739" t="s">
        <v>44</v>
      </c>
      <c r="L1739" t="s">
        <v>46</v>
      </c>
      <c r="M1739" t="s">
        <v>187</v>
      </c>
      <c r="N1739" s="2">
        <v>41456</v>
      </c>
      <c r="O1739" s="2">
        <v>42556</v>
      </c>
      <c r="P1739" t="s">
        <v>24</v>
      </c>
      <c r="Q1739">
        <v>0.15</v>
      </c>
      <c r="R1739" s="5">
        <f t="shared" si="82"/>
        <v>0.15</v>
      </c>
      <c r="S1739" s="6" t="str">
        <f t="shared" si="83"/>
        <v/>
      </c>
      <c r="T1739">
        <f>ROUND(INT(表1[[#This Row],[合同结束日期]]-表1[[#This Row],[合同起始日期]])/365,1)</f>
        <v>3</v>
      </c>
    </row>
    <row r="1740" spans="1:20">
      <c r="A1740" s="1">
        <v>42339</v>
      </c>
      <c r="B1740" t="s">
        <v>185</v>
      </c>
      <c r="C1740">
        <f t="shared" si="81"/>
        <v>0</v>
      </c>
      <c r="D1740" t="s">
        <v>273</v>
      </c>
      <c r="E1740" s="4">
        <v>144872.4</v>
      </c>
      <c r="F1740" s="4">
        <v>14487.24</v>
      </c>
      <c r="G1740" s="3">
        <v>0.1</v>
      </c>
      <c r="H1740" s="7">
        <v>1724.6714285714286</v>
      </c>
      <c r="I1740" s="4">
        <v>172.46714285714285</v>
      </c>
      <c r="J1740">
        <v>84</v>
      </c>
      <c r="K1740" t="s">
        <v>44</v>
      </c>
      <c r="L1740" t="s">
        <v>46</v>
      </c>
      <c r="M1740" t="s">
        <v>187</v>
      </c>
      <c r="N1740" s="2">
        <v>41502</v>
      </c>
      <c r="O1740" s="2">
        <v>42597</v>
      </c>
      <c r="P1740" t="s">
        <v>18</v>
      </c>
      <c r="Q1740">
        <v>0.1</v>
      </c>
      <c r="R1740" s="5">
        <f t="shared" si="82"/>
        <v>0.1</v>
      </c>
      <c r="S1740" s="6" t="str">
        <f t="shared" si="83"/>
        <v/>
      </c>
      <c r="T1740">
        <f>ROUND(INT(表1[[#This Row],[合同结束日期]]-表1[[#This Row],[合同起始日期]])/365,1)</f>
        <v>3</v>
      </c>
    </row>
    <row r="1741" spans="1:20">
      <c r="A1741" s="1">
        <v>42339</v>
      </c>
      <c r="B1741" t="s">
        <v>185</v>
      </c>
      <c r="C1741">
        <f t="shared" si="81"/>
        <v>0</v>
      </c>
      <c r="D1741" t="s">
        <v>382</v>
      </c>
      <c r="E1741" s="4">
        <v>42245.4</v>
      </c>
      <c r="F1741" s="4">
        <v>7198.6161600000005</v>
      </c>
      <c r="G1741" s="3">
        <v>0.1704</v>
      </c>
      <c r="H1741" s="7">
        <v>2933.7083333333339</v>
      </c>
      <c r="I1741" s="4">
        <v>499.90390000000008</v>
      </c>
      <c r="J1741">
        <v>14.399999999999999</v>
      </c>
      <c r="K1741" t="s">
        <v>60</v>
      </c>
      <c r="L1741" t="s">
        <v>107</v>
      </c>
      <c r="M1741" t="s">
        <v>212</v>
      </c>
      <c r="N1741" s="2">
        <v>42113</v>
      </c>
      <c r="O1741" s="2">
        <v>42478</v>
      </c>
      <c r="P1741" t="s">
        <v>24</v>
      </c>
      <c r="Q1741">
        <v>0.13</v>
      </c>
      <c r="R1741" s="5">
        <f t="shared" si="82"/>
        <v>0.13</v>
      </c>
      <c r="S1741" s="6" t="str">
        <f t="shared" si="83"/>
        <v/>
      </c>
      <c r="T1741">
        <f>ROUND(INT(表1[[#This Row],[合同结束日期]]-表1[[#This Row],[合同起始日期]])/365,1)</f>
        <v>1</v>
      </c>
    </row>
    <row r="1742" spans="1:20">
      <c r="A1742" s="1">
        <v>42339</v>
      </c>
      <c r="B1742" t="s">
        <v>185</v>
      </c>
      <c r="C1742">
        <f t="shared" si="81"/>
        <v>0</v>
      </c>
      <c r="D1742" t="s">
        <v>355</v>
      </c>
      <c r="E1742" s="4">
        <v>36042</v>
      </c>
      <c r="F1742" s="4">
        <v>11998.381799999999</v>
      </c>
      <c r="G1742" s="3">
        <v>0.33289999999999997</v>
      </c>
      <c r="H1742" s="7">
        <v>1155.1923076923076</v>
      </c>
      <c r="I1742" s="4">
        <v>384.5635192307692</v>
      </c>
      <c r="J1742">
        <v>31.2</v>
      </c>
      <c r="K1742" t="s">
        <v>76</v>
      </c>
      <c r="L1742" t="s">
        <v>276</v>
      </c>
      <c r="M1742" t="s">
        <v>276</v>
      </c>
      <c r="N1742" s="2">
        <v>41858</v>
      </c>
      <c r="O1742" s="2">
        <v>42588</v>
      </c>
      <c r="P1742" t="s">
        <v>24</v>
      </c>
      <c r="Q1742">
        <v>0.14000000000000001</v>
      </c>
      <c r="R1742" s="5">
        <f t="shared" si="82"/>
        <v>0.14000000000000001</v>
      </c>
      <c r="S1742" s="6" t="str">
        <f t="shared" si="83"/>
        <v/>
      </c>
      <c r="T1742">
        <f>ROUND(INT(表1[[#This Row],[合同结束日期]]-表1[[#This Row],[合同起始日期]])/365,1)</f>
        <v>2</v>
      </c>
    </row>
    <row r="1743" spans="1:20">
      <c r="A1743" s="1">
        <v>42339</v>
      </c>
      <c r="B1743" t="s">
        <v>185</v>
      </c>
      <c r="C1743">
        <f t="shared" si="81"/>
        <v>0</v>
      </c>
      <c r="D1743" t="s">
        <v>369</v>
      </c>
      <c r="E1743" s="4">
        <v>41727.599999999999</v>
      </c>
      <c r="F1743" s="4">
        <v>7198.0109999999995</v>
      </c>
      <c r="G1743" s="3">
        <v>0.17249999999999999</v>
      </c>
      <c r="H1743" s="7">
        <v>2897.75</v>
      </c>
      <c r="I1743" s="4">
        <v>499.861875</v>
      </c>
      <c r="J1743">
        <v>14.399999999999999</v>
      </c>
      <c r="K1743" t="s">
        <v>76</v>
      </c>
      <c r="L1743" t="s">
        <v>276</v>
      </c>
      <c r="M1743" t="s">
        <v>276</v>
      </c>
      <c r="N1743" s="2">
        <v>42030</v>
      </c>
      <c r="O1743" s="2">
        <v>42394</v>
      </c>
      <c r="P1743" t="s">
        <v>24</v>
      </c>
      <c r="Q1743">
        <v>0.15</v>
      </c>
      <c r="R1743" s="5">
        <f t="shared" si="82"/>
        <v>0.15</v>
      </c>
      <c r="S1743" s="6" t="str">
        <f t="shared" si="83"/>
        <v/>
      </c>
      <c r="T1743">
        <f>ROUND(INT(表1[[#This Row],[合同结束日期]]-表1[[#This Row],[合同起始日期]])/365,1)</f>
        <v>1</v>
      </c>
    </row>
    <row r="1744" spans="1:20">
      <c r="A1744" s="1">
        <v>42339</v>
      </c>
      <c r="B1744" t="s">
        <v>185</v>
      </c>
      <c r="C1744">
        <f t="shared" si="81"/>
        <v>0</v>
      </c>
      <c r="D1744" t="s">
        <v>349</v>
      </c>
      <c r="E1744" s="4">
        <v>28935.599999999999</v>
      </c>
      <c r="F1744" s="4">
        <v>7560.8722799999996</v>
      </c>
      <c r="G1744" s="3">
        <v>0.26129999999999998</v>
      </c>
      <c r="H1744" s="7">
        <v>2009.4166666666667</v>
      </c>
      <c r="I1744" s="4">
        <v>525.06057499999997</v>
      </c>
      <c r="J1744">
        <v>14.399999999999999</v>
      </c>
      <c r="K1744" t="s">
        <v>76</v>
      </c>
      <c r="L1744" t="s">
        <v>276</v>
      </c>
      <c r="M1744" t="s">
        <v>276</v>
      </c>
      <c r="N1744" s="2">
        <v>41907</v>
      </c>
      <c r="O1744" s="2">
        <v>42637</v>
      </c>
      <c r="P1744" t="s">
        <v>24</v>
      </c>
      <c r="Q1744">
        <v>0.16</v>
      </c>
      <c r="R1744" s="5">
        <f t="shared" si="82"/>
        <v>0.16</v>
      </c>
      <c r="S1744" s="6" t="str">
        <f t="shared" si="83"/>
        <v/>
      </c>
      <c r="T1744">
        <f>ROUND(INT(表1[[#This Row],[合同结束日期]]-表1[[#This Row],[合同起始日期]])/365,1)</f>
        <v>2</v>
      </c>
    </row>
    <row r="1745" spans="1:20">
      <c r="A1745" s="1">
        <v>42339</v>
      </c>
      <c r="B1745" t="s">
        <v>185</v>
      </c>
      <c r="C1745">
        <f t="shared" si="81"/>
        <v>0</v>
      </c>
      <c r="D1745" t="s">
        <v>284</v>
      </c>
      <c r="E1745" s="4">
        <v>40225.199999999997</v>
      </c>
      <c r="F1745" s="4">
        <v>6958.959600000001</v>
      </c>
      <c r="G1745" s="3">
        <v>0.17300000000000004</v>
      </c>
      <c r="H1745" s="7">
        <v>2234.7333333333331</v>
      </c>
      <c r="I1745" s="4">
        <v>386.6088666666667</v>
      </c>
      <c r="J1745">
        <v>18</v>
      </c>
      <c r="K1745" t="s">
        <v>76</v>
      </c>
      <c r="L1745" t="s">
        <v>276</v>
      </c>
      <c r="M1745" t="s">
        <v>276</v>
      </c>
      <c r="N1745" s="2">
        <v>41516</v>
      </c>
      <c r="O1745" s="2">
        <v>42611</v>
      </c>
      <c r="P1745" t="s">
        <v>24</v>
      </c>
      <c r="Q1745">
        <v>0</v>
      </c>
      <c r="R1745" s="5">
        <f t="shared" si="82"/>
        <v>0</v>
      </c>
      <c r="S1745" s="6" t="str">
        <f t="shared" si="83"/>
        <v/>
      </c>
      <c r="T1745">
        <f>ROUND(INT(表1[[#This Row],[合同结束日期]]-表1[[#This Row],[合同起始日期]])/365,1)</f>
        <v>3</v>
      </c>
    </row>
    <row r="1746" spans="1:20">
      <c r="A1746" s="1">
        <v>42339</v>
      </c>
      <c r="B1746" t="s">
        <v>185</v>
      </c>
      <c r="C1746">
        <f t="shared" si="81"/>
        <v>0</v>
      </c>
      <c r="D1746" t="s">
        <v>365</v>
      </c>
      <c r="E1746" s="4">
        <v>69617.040000000008</v>
      </c>
      <c r="F1746" s="4">
        <v>12182.982</v>
      </c>
      <c r="G1746" s="3">
        <v>0.17499999999999999</v>
      </c>
      <c r="H1746" s="7">
        <v>4834.5166666666673</v>
      </c>
      <c r="I1746" s="4">
        <v>846.04041666666672</v>
      </c>
      <c r="J1746">
        <v>14.399999999999999</v>
      </c>
      <c r="K1746" t="s">
        <v>11</v>
      </c>
      <c r="L1746" t="s">
        <v>12</v>
      </c>
      <c r="M1746" t="s">
        <v>53</v>
      </c>
      <c r="N1746" s="2">
        <v>41996</v>
      </c>
      <c r="O1746" s="2">
        <v>42360</v>
      </c>
      <c r="P1746" t="s">
        <v>24</v>
      </c>
      <c r="Q1746">
        <v>0.16</v>
      </c>
      <c r="R1746" s="5">
        <f t="shared" si="82"/>
        <v>0.16</v>
      </c>
      <c r="S1746" s="6" t="str">
        <f t="shared" si="83"/>
        <v/>
      </c>
      <c r="T1746">
        <f>ROUND(INT(表1[[#This Row],[合同结束日期]]-表1[[#This Row],[合同起始日期]])/365,1)</f>
        <v>1</v>
      </c>
    </row>
    <row r="1747" spans="1:20">
      <c r="A1747" s="1">
        <v>42339</v>
      </c>
      <c r="B1747" t="s">
        <v>185</v>
      </c>
      <c r="C1747">
        <f t="shared" si="81"/>
        <v>0</v>
      </c>
      <c r="D1747" t="s">
        <v>350</v>
      </c>
      <c r="E1747" s="4">
        <v>27229.200000000001</v>
      </c>
      <c r="F1747" s="4">
        <v>7558.8259199999993</v>
      </c>
      <c r="G1747" s="3">
        <v>0.27759999999999996</v>
      </c>
      <c r="H1747" s="7">
        <v>1890.916666666667</v>
      </c>
      <c r="I1747" s="4">
        <v>524.91846666666663</v>
      </c>
      <c r="J1747">
        <v>14.399999999999999</v>
      </c>
      <c r="K1747" t="s">
        <v>76</v>
      </c>
      <c r="L1747" t="s">
        <v>276</v>
      </c>
      <c r="M1747" t="s">
        <v>276</v>
      </c>
      <c r="N1747" s="2">
        <v>41888</v>
      </c>
      <c r="O1747" s="2">
        <v>42618</v>
      </c>
      <c r="P1747" t="s">
        <v>24</v>
      </c>
      <c r="Q1747">
        <v>0.16</v>
      </c>
      <c r="R1747" s="5">
        <f t="shared" si="82"/>
        <v>0.16</v>
      </c>
      <c r="S1747" s="6" t="str">
        <f t="shared" si="83"/>
        <v/>
      </c>
      <c r="T1747">
        <f>ROUND(INT(表1[[#This Row],[合同结束日期]]-表1[[#This Row],[合同起始日期]])/365,1)</f>
        <v>2</v>
      </c>
    </row>
    <row r="1748" spans="1:20">
      <c r="A1748" s="1">
        <v>42339</v>
      </c>
      <c r="B1748" t="s">
        <v>185</v>
      </c>
      <c r="C1748">
        <f t="shared" si="81"/>
        <v>0</v>
      </c>
      <c r="D1748" t="s">
        <v>456</v>
      </c>
      <c r="E1748" s="4">
        <v>50997.599999999999</v>
      </c>
      <c r="F1748" s="4">
        <v>9597.7483199999988</v>
      </c>
      <c r="G1748" s="3">
        <v>0.18819999999999998</v>
      </c>
      <c r="H1748" s="7">
        <v>2833.2</v>
      </c>
      <c r="I1748" s="4">
        <v>533.20823999999993</v>
      </c>
      <c r="J1748">
        <v>18</v>
      </c>
      <c r="K1748" t="s">
        <v>76</v>
      </c>
      <c r="L1748" t="s">
        <v>276</v>
      </c>
      <c r="M1748" t="s">
        <v>276</v>
      </c>
      <c r="N1748" s="2">
        <v>42181</v>
      </c>
      <c r="O1748" s="2">
        <v>42546</v>
      </c>
      <c r="P1748" t="s">
        <v>24</v>
      </c>
      <c r="Q1748">
        <v>0.16</v>
      </c>
      <c r="R1748" s="5">
        <f t="shared" si="82"/>
        <v>0.16</v>
      </c>
      <c r="S1748" s="6" t="str">
        <f t="shared" si="83"/>
        <v/>
      </c>
      <c r="T1748">
        <f>ROUND(INT(表1[[#This Row],[合同结束日期]]-表1[[#This Row],[合同起始日期]])/365,1)</f>
        <v>1</v>
      </c>
    </row>
    <row r="1749" spans="1:20">
      <c r="A1749" s="1">
        <v>42339</v>
      </c>
      <c r="B1749" t="s">
        <v>185</v>
      </c>
      <c r="C1749">
        <f t="shared" si="81"/>
        <v>0</v>
      </c>
      <c r="D1749" t="s">
        <v>457</v>
      </c>
      <c r="E1749" s="4">
        <v>144567.6</v>
      </c>
      <c r="F1749" s="4">
        <v>17955.29592</v>
      </c>
      <c r="G1749" s="3">
        <v>0.1242</v>
      </c>
      <c r="H1749" s="7">
        <v>10039.416666666668</v>
      </c>
      <c r="I1749" s="4">
        <v>1246.8955500000002</v>
      </c>
      <c r="J1749">
        <v>14.399999999999999</v>
      </c>
      <c r="K1749" t="s">
        <v>44</v>
      </c>
      <c r="L1749" t="s">
        <v>46</v>
      </c>
      <c r="M1749" t="s">
        <v>187</v>
      </c>
      <c r="N1749" s="2">
        <v>42205</v>
      </c>
      <c r="O1749" s="2">
        <v>42570</v>
      </c>
      <c r="P1749" t="s">
        <v>24</v>
      </c>
      <c r="Q1749">
        <v>0.12</v>
      </c>
      <c r="R1749" s="5">
        <f t="shared" si="82"/>
        <v>0.12</v>
      </c>
      <c r="S1749" s="6" t="str">
        <f t="shared" si="83"/>
        <v/>
      </c>
      <c r="T1749">
        <f>ROUND(INT(表1[[#This Row],[合同结束日期]]-表1[[#This Row],[合同起始日期]])/365,1)</f>
        <v>1</v>
      </c>
    </row>
    <row r="1750" spans="1:20">
      <c r="A1750" s="1">
        <v>42339</v>
      </c>
      <c r="B1750" t="s">
        <v>185</v>
      </c>
      <c r="C1750">
        <f t="shared" si="81"/>
        <v>0</v>
      </c>
      <c r="D1750" t="s">
        <v>314</v>
      </c>
      <c r="E1750" s="4">
        <v>29536.68</v>
      </c>
      <c r="F1750" s="4">
        <v>7201.0425839999998</v>
      </c>
      <c r="G1750" s="3">
        <v>0.24379999999999999</v>
      </c>
      <c r="H1750" s="7">
        <v>1640.9266666666667</v>
      </c>
      <c r="I1750" s="4">
        <v>400.0579213333333</v>
      </c>
      <c r="J1750">
        <v>18</v>
      </c>
      <c r="K1750" t="s">
        <v>76</v>
      </c>
      <c r="L1750" t="s">
        <v>276</v>
      </c>
      <c r="M1750" t="s">
        <v>276</v>
      </c>
      <c r="N1750" s="2">
        <v>41727</v>
      </c>
      <c r="O1750" s="2">
        <v>42457</v>
      </c>
      <c r="P1750" t="s">
        <v>24</v>
      </c>
      <c r="Q1750">
        <v>0.1</v>
      </c>
      <c r="R1750" s="5">
        <f t="shared" si="82"/>
        <v>0.1</v>
      </c>
      <c r="S1750" s="6" t="str">
        <f t="shared" si="83"/>
        <v/>
      </c>
      <c r="T1750">
        <f>ROUND(INT(表1[[#This Row],[合同结束日期]]-表1[[#This Row],[合同起始日期]])/365,1)</f>
        <v>2</v>
      </c>
    </row>
    <row r="1751" spans="1:20">
      <c r="A1751" s="1">
        <v>42339</v>
      </c>
      <c r="B1751" t="s">
        <v>185</v>
      </c>
      <c r="C1751">
        <f t="shared" si="81"/>
        <v>0</v>
      </c>
      <c r="D1751" t="s">
        <v>343</v>
      </c>
      <c r="E1751" s="4">
        <v>25969.200000000001</v>
      </c>
      <c r="F1751" s="4">
        <v>6359.8570799999998</v>
      </c>
      <c r="G1751" s="3">
        <v>0.24489999999999998</v>
      </c>
      <c r="H1751" s="7">
        <v>2705.125</v>
      </c>
      <c r="I1751" s="4">
        <v>662.48511250000001</v>
      </c>
      <c r="J1751">
        <v>9.6</v>
      </c>
      <c r="K1751" t="s">
        <v>76</v>
      </c>
      <c r="L1751" t="s">
        <v>276</v>
      </c>
      <c r="M1751" t="s">
        <v>276</v>
      </c>
      <c r="N1751" s="2">
        <v>41876</v>
      </c>
      <c r="O1751" s="2">
        <v>42606</v>
      </c>
      <c r="P1751" t="s">
        <v>24</v>
      </c>
      <c r="Q1751">
        <v>0.16</v>
      </c>
      <c r="R1751" s="5">
        <f t="shared" si="82"/>
        <v>0.16</v>
      </c>
      <c r="S1751" s="6" t="str">
        <f t="shared" si="83"/>
        <v/>
      </c>
      <c r="T1751">
        <f>ROUND(INT(表1[[#This Row],[合同结束日期]]-表1[[#This Row],[合同起始日期]])/365,1)</f>
        <v>2</v>
      </c>
    </row>
    <row r="1752" spans="1:20">
      <c r="A1752" s="1">
        <v>42339</v>
      </c>
      <c r="B1752" t="s">
        <v>185</v>
      </c>
      <c r="C1752">
        <f t="shared" si="81"/>
        <v>0</v>
      </c>
      <c r="D1752" t="s">
        <v>287</v>
      </c>
      <c r="E1752" s="4">
        <v>26110.799999999999</v>
      </c>
      <c r="F1752" s="4">
        <v>7198.7475599999998</v>
      </c>
      <c r="G1752" s="3">
        <v>0.2757</v>
      </c>
      <c r="H1752" s="7">
        <v>1450.6</v>
      </c>
      <c r="I1752" s="4">
        <v>399.93041999999997</v>
      </c>
      <c r="J1752">
        <v>18</v>
      </c>
      <c r="K1752" t="s">
        <v>11</v>
      </c>
      <c r="L1752" t="s">
        <v>12</v>
      </c>
      <c r="M1752" t="s">
        <v>288</v>
      </c>
      <c r="N1752" s="2">
        <v>41522</v>
      </c>
      <c r="O1752" s="2">
        <v>42617</v>
      </c>
      <c r="P1752" t="s">
        <v>24</v>
      </c>
      <c r="Q1752">
        <v>0.16</v>
      </c>
      <c r="R1752" s="5">
        <f t="shared" si="82"/>
        <v>0.16</v>
      </c>
      <c r="S1752" s="6" t="str">
        <f t="shared" si="83"/>
        <v/>
      </c>
      <c r="T1752">
        <f>ROUND(INT(表1[[#This Row],[合同结束日期]]-表1[[#This Row],[合同起始日期]])/365,1)</f>
        <v>3</v>
      </c>
    </row>
    <row r="1753" spans="1:20">
      <c r="A1753" s="1">
        <v>42339</v>
      </c>
      <c r="B1753" t="s">
        <v>185</v>
      </c>
      <c r="C1753">
        <f t="shared" si="81"/>
        <v>0</v>
      </c>
      <c r="D1753" t="s">
        <v>473</v>
      </c>
      <c r="E1753" s="4">
        <v>140945.11199999999</v>
      </c>
      <c r="F1753" s="4">
        <v>21705.547247999999</v>
      </c>
      <c r="G1753" s="3">
        <v>0.154</v>
      </c>
      <c r="H1753" s="7">
        <v>3559.22</v>
      </c>
      <c r="I1753" s="4">
        <v>548.11987999999997</v>
      </c>
      <c r="J1753">
        <v>39.6</v>
      </c>
      <c r="K1753" t="s">
        <v>44</v>
      </c>
      <c r="L1753" t="s">
        <v>46</v>
      </c>
      <c r="M1753" t="s">
        <v>187</v>
      </c>
      <c r="N1753" s="2">
        <v>42273</v>
      </c>
      <c r="O1753" s="2">
        <v>43003</v>
      </c>
      <c r="P1753" t="s">
        <v>24</v>
      </c>
      <c r="Q1753">
        <v>0.14000000000000001</v>
      </c>
      <c r="R1753" s="5">
        <f t="shared" si="82"/>
        <v>0.14000000000000001</v>
      </c>
      <c r="S1753" s="6" t="str">
        <f t="shared" si="83"/>
        <v/>
      </c>
      <c r="T1753">
        <f>ROUND(INT(表1[[#This Row],[合同结束日期]]-表1[[#This Row],[合同起始日期]])/365,1)</f>
        <v>2</v>
      </c>
    </row>
    <row r="1754" spans="1:20">
      <c r="A1754" s="1">
        <v>42339</v>
      </c>
      <c r="B1754" t="s">
        <v>185</v>
      </c>
      <c r="C1754">
        <f t="shared" si="81"/>
        <v>0</v>
      </c>
      <c r="D1754" t="s">
        <v>344</v>
      </c>
      <c r="E1754" s="4">
        <v>54015.6</v>
      </c>
      <c r="F1754" s="4">
        <v>8701.9131600000001</v>
      </c>
      <c r="G1754" s="3">
        <v>0.16109999999999999</v>
      </c>
      <c r="H1754" s="7">
        <v>5626.625</v>
      </c>
      <c r="I1754" s="4">
        <v>906.44928750000008</v>
      </c>
      <c r="J1754">
        <v>9.6</v>
      </c>
      <c r="K1754" t="s">
        <v>44</v>
      </c>
      <c r="L1754" t="s">
        <v>46</v>
      </c>
      <c r="M1754" t="s">
        <v>187</v>
      </c>
      <c r="N1754" s="2">
        <v>41864</v>
      </c>
      <c r="O1754" s="2">
        <v>42594</v>
      </c>
      <c r="P1754" t="s">
        <v>24</v>
      </c>
      <c r="Q1754">
        <v>0.15</v>
      </c>
      <c r="R1754" s="5">
        <f t="shared" si="82"/>
        <v>0.15</v>
      </c>
      <c r="S1754" s="6" t="str">
        <f t="shared" si="83"/>
        <v/>
      </c>
      <c r="T1754">
        <f>ROUND(INT(表1[[#This Row],[合同结束日期]]-表1[[#This Row],[合同起始日期]])/365,1)</f>
        <v>2</v>
      </c>
    </row>
    <row r="1755" spans="1:20">
      <c r="A1755" s="1">
        <v>42339</v>
      </c>
      <c r="B1755" t="s">
        <v>185</v>
      </c>
      <c r="C1755">
        <f t="shared" si="81"/>
        <v>0</v>
      </c>
      <c r="D1755" t="s">
        <v>458</v>
      </c>
      <c r="E1755" s="4">
        <v>48927.6</v>
      </c>
      <c r="F1755" s="4">
        <v>8430.225480000001</v>
      </c>
      <c r="G1755" s="3">
        <v>0.17230000000000004</v>
      </c>
      <c r="H1755" s="7">
        <v>2718.2</v>
      </c>
      <c r="I1755" s="4">
        <v>468.34586000000007</v>
      </c>
      <c r="J1755">
        <v>18</v>
      </c>
      <c r="K1755" t="s">
        <v>76</v>
      </c>
      <c r="L1755" t="s">
        <v>276</v>
      </c>
      <c r="M1755" t="s">
        <v>276</v>
      </c>
      <c r="N1755" s="2">
        <v>42195</v>
      </c>
      <c r="O1755" s="2">
        <v>42560</v>
      </c>
      <c r="P1755" t="s">
        <v>24</v>
      </c>
      <c r="Q1755">
        <v>0.16</v>
      </c>
      <c r="R1755" s="5">
        <f t="shared" si="82"/>
        <v>0.16</v>
      </c>
      <c r="S1755" s="6" t="str">
        <f t="shared" si="83"/>
        <v/>
      </c>
      <c r="T1755">
        <f>ROUND(INT(表1[[#This Row],[合同结束日期]]-表1[[#This Row],[合同起始日期]])/365,1)</f>
        <v>1</v>
      </c>
    </row>
    <row r="1756" spans="1:20">
      <c r="A1756" s="1">
        <v>42339</v>
      </c>
      <c r="B1756" t="s">
        <v>185</v>
      </c>
      <c r="C1756">
        <f t="shared" si="81"/>
        <v>0</v>
      </c>
      <c r="D1756" t="s">
        <v>474</v>
      </c>
      <c r="E1756" s="4">
        <v>75526.8</v>
      </c>
      <c r="F1756" s="4">
        <v>12973.8</v>
      </c>
      <c r="G1756" s="3">
        <v>0.17177743529449147</v>
      </c>
      <c r="H1756" s="7">
        <v>4495.6428571428569</v>
      </c>
      <c r="I1756" s="4">
        <v>772.24999999999989</v>
      </c>
      <c r="J1756">
        <v>16.8</v>
      </c>
      <c r="K1756" t="s">
        <v>44</v>
      </c>
      <c r="L1756" t="s">
        <v>46</v>
      </c>
      <c r="M1756" t="s">
        <v>187</v>
      </c>
      <c r="N1756" s="2">
        <v>42267</v>
      </c>
      <c r="O1756" s="2">
        <v>42632</v>
      </c>
      <c r="P1756" t="s">
        <v>24</v>
      </c>
      <c r="Q1756">
        <v>0.14000000000000001</v>
      </c>
      <c r="R1756" s="5">
        <f t="shared" si="82"/>
        <v>0.14000000000000001</v>
      </c>
      <c r="S1756" s="6" t="str">
        <f t="shared" si="83"/>
        <v/>
      </c>
      <c r="T1756">
        <f>ROUND(INT(表1[[#This Row],[合同结束日期]]-表1[[#This Row],[合同起始日期]])/365,1)</f>
        <v>1</v>
      </c>
    </row>
    <row r="1757" spans="1:20">
      <c r="A1757" s="1">
        <v>42370</v>
      </c>
      <c r="B1757" t="s">
        <v>185</v>
      </c>
      <c r="C1757">
        <f t="shared" si="81"/>
        <v>0</v>
      </c>
      <c r="D1757" t="s">
        <v>186</v>
      </c>
      <c r="E1757" s="4">
        <v>292489.32</v>
      </c>
      <c r="F1757" s="4">
        <v>48289.986732000012</v>
      </c>
      <c r="G1757" s="3">
        <v>0.16510000000000002</v>
      </c>
      <c r="H1757" s="7">
        <v>9749.6440000000002</v>
      </c>
      <c r="I1757" s="4">
        <v>1609.6662244000004</v>
      </c>
      <c r="J1757">
        <v>30</v>
      </c>
      <c r="K1757" t="s">
        <v>44</v>
      </c>
      <c r="L1757" t="s">
        <v>46</v>
      </c>
      <c r="M1757" t="s">
        <v>187</v>
      </c>
      <c r="N1757" s="2">
        <v>41327</v>
      </c>
      <c r="O1757" s="2">
        <v>42499</v>
      </c>
      <c r="P1757" t="s">
        <v>24</v>
      </c>
      <c r="Q1757" t="s">
        <v>59</v>
      </c>
      <c r="R1757" s="5" t="str">
        <f t="shared" si="82"/>
        <v>0.16</v>
      </c>
      <c r="S1757" s="6" t="str">
        <f t="shared" si="83"/>
        <v/>
      </c>
      <c r="T1757">
        <f>ROUND(INT(表1[[#This Row],[合同结束日期]]-表1[[#This Row],[合同起始日期]])/365,1)</f>
        <v>3.2</v>
      </c>
    </row>
    <row r="1758" spans="1:20">
      <c r="A1758" s="1">
        <v>42370</v>
      </c>
      <c r="B1758" t="s">
        <v>185</v>
      </c>
      <c r="C1758">
        <f t="shared" si="81"/>
        <v>0</v>
      </c>
      <c r="D1758" t="s">
        <v>188</v>
      </c>
      <c r="E1758" s="4">
        <v>81015</v>
      </c>
      <c r="F1758" s="4">
        <v>14072.3055</v>
      </c>
      <c r="G1758" s="3">
        <v>0.17369999999999999</v>
      </c>
      <c r="H1758" s="7">
        <v>1323.7745098039218</v>
      </c>
      <c r="I1758" s="4">
        <v>229.9396323529412</v>
      </c>
      <c r="J1758">
        <v>61.199999999999996</v>
      </c>
      <c r="K1758" t="s">
        <v>44</v>
      </c>
      <c r="L1758" t="s">
        <v>46</v>
      </c>
      <c r="M1758" t="s">
        <v>187</v>
      </c>
      <c r="N1758" s="2">
        <v>41337</v>
      </c>
      <c r="O1758" s="2">
        <v>42499</v>
      </c>
      <c r="P1758" t="s">
        <v>24</v>
      </c>
      <c r="Q1758" t="s">
        <v>28</v>
      </c>
      <c r="R1758" s="5" t="str">
        <f t="shared" si="82"/>
        <v>0.13</v>
      </c>
      <c r="S1758" s="6" t="str">
        <f t="shared" si="83"/>
        <v/>
      </c>
      <c r="T1758">
        <f>ROUND(INT(表1[[#This Row],[合同结束日期]]-表1[[#This Row],[合同起始日期]])/365,1)</f>
        <v>3.2</v>
      </c>
    </row>
    <row r="1759" spans="1:20">
      <c r="A1759" s="1">
        <v>42370</v>
      </c>
      <c r="B1759" t="s">
        <v>185</v>
      </c>
      <c r="C1759">
        <f t="shared" si="81"/>
        <v>0</v>
      </c>
      <c r="D1759" t="s">
        <v>189</v>
      </c>
      <c r="E1759" s="4">
        <v>123487.2</v>
      </c>
      <c r="F1759" s="4">
        <v>23326.732079999998</v>
      </c>
      <c r="G1759" s="3">
        <v>0.18889999999999998</v>
      </c>
      <c r="H1759" s="7">
        <v>1429.25</v>
      </c>
      <c r="I1759" s="4">
        <v>269.98532499999999</v>
      </c>
      <c r="J1759">
        <v>86.399999999999991</v>
      </c>
      <c r="K1759" t="s">
        <v>44</v>
      </c>
      <c r="L1759" t="s">
        <v>46</v>
      </c>
      <c r="M1759" t="s">
        <v>187</v>
      </c>
      <c r="N1759" s="2">
        <v>41298</v>
      </c>
      <c r="O1759" s="2">
        <v>42499</v>
      </c>
      <c r="P1759" t="s">
        <v>24</v>
      </c>
      <c r="Q1759" t="s">
        <v>83</v>
      </c>
      <c r="R1759" s="5" t="str">
        <f t="shared" si="82"/>
        <v>0.14</v>
      </c>
      <c r="S1759" s="6" t="str">
        <f t="shared" si="83"/>
        <v/>
      </c>
      <c r="T1759">
        <f>ROUND(INT(表1[[#This Row],[合同结束日期]]-表1[[#This Row],[合同起始日期]])/365,1)</f>
        <v>3.3</v>
      </c>
    </row>
    <row r="1760" spans="1:20">
      <c r="A1760" s="1">
        <v>42370</v>
      </c>
      <c r="B1760" t="s">
        <v>185</v>
      </c>
      <c r="C1760">
        <f t="shared" si="81"/>
        <v>0</v>
      </c>
      <c r="D1760" t="s">
        <v>190</v>
      </c>
      <c r="E1760" s="4">
        <v>80895.599999999991</v>
      </c>
      <c r="F1760" s="4">
        <v>30238.775279999998</v>
      </c>
      <c r="G1760" s="3">
        <v>0.37380000000000002</v>
      </c>
      <c r="H1760" s="7">
        <v>936.29166666666663</v>
      </c>
      <c r="I1760" s="4">
        <v>349.98582500000003</v>
      </c>
      <c r="J1760">
        <v>86.399999999999991</v>
      </c>
      <c r="K1760" t="s">
        <v>44</v>
      </c>
      <c r="L1760" t="s">
        <v>46</v>
      </c>
      <c r="M1760" t="s">
        <v>45</v>
      </c>
      <c r="N1760" s="2">
        <v>41282</v>
      </c>
      <c r="O1760" s="2">
        <v>43229</v>
      </c>
      <c r="P1760" t="s">
        <v>24</v>
      </c>
      <c r="Q1760" t="s">
        <v>56</v>
      </c>
      <c r="R1760" s="5" t="str">
        <f t="shared" si="82"/>
        <v>0.17</v>
      </c>
      <c r="S1760" s="6" t="str">
        <f t="shared" si="83"/>
        <v/>
      </c>
      <c r="T1760">
        <f>ROUND(INT(表1[[#This Row],[合同结束日期]]-表1[[#This Row],[合同起始日期]])/365,1)</f>
        <v>5.3</v>
      </c>
    </row>
    <row r="1761" spans="1:20">
      <c r="A1761" s="1">
        <v>42370</v>
      </c>
      <c r="B1761" t="s">
        <v>185</v>
      </c>
      <c r="C1761">
        <f t="shared" si="81"/>
        <v>0</v>
      </c>
      <c r="D1761" t="s">
        <v>449</v>
      </c>
      <c r="E1761" s="4">
        <v>362476.56</v>
      </c>
      <c r="F1761" s="4">
        <v>54915.198839999997</v>
      </c>
      <c r="G1761" s="3">
        <v>0.1515</v>
      </c>
      <c r="H1761" s="7">
        <v>2112.334265734266</v>
      </c>
      <c r="I1761" s="4">
        <v>320.01864125874124</v>
      </c>
      <c r="J1761">
        <v>171.6</v>
      </c>
      <c r="K1761" t="s">
        <v>60</v>
      </c>
      <c r="L1761" t="s">
        <v>116</v>
      </c>
      <c r="M1761" t="s">
        <v>145</v>
      </c>
      <c r="N1761" s="2">
        <v>42183</v>
      </c>
      <c r="O1761" s="2">
        <v>43278</v>
      </c>
      <c r="P1761" t="s">
        <v>24</v>
      </c>
      <c r="Q1761" t="s">
        <v>65</v>
      </c>
      <c r="R1761" s="5" t="str">
        <f t="shared" si="82"/>
        <v>0.12</v>
      </c>
      <c r="S1761" s="6" t="str">
        <f t="shared" si="83"/>
        <v/>
      </c>
      <c r="T1761">
        <f>ROUND(INT(表1[[#This Row],[合同结束日期]]-表1[[#This Row],[合同起始日期]])/365,1)</f>
        <v>3</v>
      </c>
    </row>
    <row r="1762" spans="1:20">
      <c r="A1762" s="1">
        <v>42370</v>
      </c>
      <c r="B1762" t="s">
        <v>185</v>
      </c>
      <c r="C1762">
        <f t="shared" si="81"/>
        <v>0</v>
      </c>
      <c r="D1762" t="s">
        <v>219</v>
      </c>
      <c r="E1762" s="4">
        <v>399985.2</v>
      </c>
      <c r="F1762" s="4">
        <v>85156.849079999985</v>
      </c>
      <c r="G1762" s="3">
        <v>0.21289999999999995</v>
      </c>
      <c r="H1762" s="7">
        <v>3875.8255813953488</v>
      </c>
      <c r="I1762" s="4">
        <v>825.1632662790696</v>
      </c>
      <c r="J1762">
        <v>103.2</v>
      </c>
      <c r="K1762" t="s">
        <v>60</v>
      </c>
      <c r="L1762" t="s">
        <v>61</v>
      </c>
      <c r="M1762" t="s">
        <v>58</v>
      </c>
      <c r="N1762" s="2">
        <v>42153</v>
      </c>
      <c r="O1762" s="2">
        <v>42883</v>
      </c>
      <c r="P1762" t="s">
        <v>24</v>
      </c>
      <c r="Q1762" t="s">
        <v>170</v>
      </c>
      <c r="R1762" s="5" t="str">
        <f t="shared" si="82"/>
        <v>0.2</v>
      </c>
      <c r="S1762" s="6" t="str">
        <f t="shared" si="83"/>
        <v/>
      </c>
      <c r="T1762">
        <f>ROUND(INT(表1[[#This Row],[合同结束日期]]-表1[[#This Row],[合同起始日期]])/365,1)</f>
        <v>2</v>
      </c>
    </row>
    <row r="1763" spans="1:20">
      <c r="A1763" s="1">
        <v>42370</v>
      </c>
      <c r="B1763" t="s">
        <v>185</v>
      </c>
      <c r="C1763">
        <f t="shared" si="81"/>
        <v>0</v>
      </c>
      <c r="D1763" t="s">
        <v>252</v>
      </c>
      <c r="E1763" s="4">
        <v>164169.60000000001</v>
      </c>
      <c r="F1763" s="4">
        <v>21571.885440000002</v>
      </c>
      <c r="G1763" s="3">
        <v>0.13140000000000002</v>
      </c>
      <c r="H1763" s="7">
        <v>1590.7906976744187</v>
      </c>
      <c r="I1763" s="4">
        <v>209.02989767441861</v>
      </c>
      <c r="J1763">
        <v>103.2</v>
      </c>
      <c r="K1763" t="s">
        <v>44</v>
      </c>
      <c r="L1763" t="s">
        <v>46</v>
      </c>
      <c r="M1763" t="s">
        <v>45</v>
      </c>
      <c r="N1763" s="2">
        <v>42149</v>
      </c>
      <c r="O1763" s="2">
        <v>42914</v>
      </c>
      <c r="P1763" t="s">
        <v>24</v>
      </c>
      <c r="Q1763" t="s">
        <v>19</v>
      </c>
      <c r="R1763" s="5" t="str">
        <f t="shared" si="82"/>
        <v>0.1</v>
      </c>
      <c r="S1763" s="6" t="str">
        <f t="shared" si="83"/>
        <v/>
      </c>
      <c r="T1763">
        <f>ROUND(INT(表1[[#This Row],[合同结束日期]]-表1[[#This Row],[合同起始日期]])/365,1)</f>
        <v>2.1</v>
      </c>
    </row>
    <row r="1764" spans="1:20">
      <c r="A1764" s="1">
        <v>42370</v>
      </c>
      <c r="B1764" t="s">
        <v>185</v>
      </c>
      <c r="C1764">
        <f t="shared" si="81"/>
        <v>0</v>
      </c>
      <c r="D1764" t="s">
        <v>281</v>
      </c>
      <c r="E1764" s="4">
        <v>216569.28</v>
      </c>
      <c r="F1764" s="4">
        <v>38007.908640000001</v>
      </c>
      <c r="G1764" s="3">
        <v>0.17550000000000002</v>
      </c>
      <c r="H1764" s="7">
        <v>1961.6782608695653</v>
      </c>
      <c r="I1764" s="4">
        <v>344.27453478260873</v>
      </c>
      <c r="J1764">
        <v>110.39999999999999</v>
      </c>
      <c r="K1764" t="s">
        <v>60</v>
      </c>
      <c r="L1764" t="s">
        <v>116</v>
      </c>
      <c r="M1764" t="s">
        <v>145</v>
      </c>
      <c r="N1764" s="2">
        <v>42174</v>
      </c>
      <c r="O1764" s="2">
        <v>42615</v>
      </c>
      <c r="P1764" t="s">
        <v>24</v>
      </c>
      <c r="Q1764" t="s">
        <v>25</v>
      </c>
      <c r="R1764" s="5" t="str">
        <f t="shared" si="82"/>
        <v>0.15</v>
      </c>
      <c r="S1764" s="6" t="str">
        <f t="shared" si="83"/>
        <v/>
      </c>
      <c r="T1764">
        <f>ROUND(INT(表1[[#This Row],[合同结束日期]]-表1[[#This Row],[合同起始日期]])/365,1)</f>
        <v>1.2</v>
      </c>
    </row>
    <row r="1765" spans="1:20">
      <c r="A1765" s="1">
        <v>42370</v>
      </c>
      <c r="B1765" t="s">
        <v>185</v>
      </c>
      <c r="C1765">
        <f t="shared" si="81"/>
        <v>0</v>
      </c>
      <c r="D1765" t="s">
        <v>450</v>
      </c>
      <c r="E1765" s="4">
        <v>182528.4</v>
      </c>
      <c r="F1765" s="4">
        <v>34552.626120000001</v>
      </c>
      <c r="G1765" s="3">
        <v>0.18930000000000002</v>
      </c>
      <c r="H1765" s="7">
        <v>1709.067415730337</v>
      </c>
      <c r="I1765" s="4">
        <v>323.5264617977528</v>
      </c>
      <c r="J1765">
        <v>106.8</v>
      </c>
      <c r="K1765" t="s">
        <v>60</v>
      </c>
      <c r="L1765" t="s">
        <v>61</v>
      </c>
      <c r="M1765" t="s">
        <v>58</v>
      </c>
      <c r="N1765" s="2">
        <v>42181</v>
      </c>
      <c r="O1765" s="2">
        <v>42911</v>
      </c>
      <c r="P1765" t="s">
        <v>24</v>
      </c>
      <c r="Q1765" t="s">
        <v>59</v>
      </c>
      <c r="R1765" s="5" t="str">
        <f t="shared" si="82"/>
        <v>0.16</v>
      </c>
      <c r="S1765" s="6" t="str">
        <f t="shared" si="83"/>
        <v/>
      </c>
      <c r="T1765">
        <f>ROUND(INT(表1[[#This Row],[合同结束日期]]-表1[[#This Row],[合同起始日期]])/365,1)</f>
        <v>2</v>
      </c>
    </row>
    <row r="1766" spans="1:20">
      <c r="A1766" s="1">
        <v>42370</v>
      </c>
      <c r="B1766" t="s">
        <v>185</v>
      </c>
      <c r="C1766">
        <f t="shared" si="81"/>
        <v>0</v>
      </c>
      <c r="D1766" t="s">
        <v>253</v>
      </c>
      <c r="E1766" s="4">
        <v>112723.68000000001</v>
      </c>
      <c r="F1766" s="4">
        <v>38404.957776000003</v>
      </c>
      <c r="G1766" s="3">
        <v>0.3407</v>
      </c>
      <c r="H1766" s="7">
        <v>733.87812500000007</v>
      </c>
      <c r="I1766" s="4">
        <v>250.03227718750003</v>
      </c>
      <c r="J1766">
        <v>153.6</v>
      </c>
      <c r="K1766" t="s">
        <v>60</v>
      </c>
      <c r="L1766" t="s">
        <v>116</v>
      </c>
      <c r="M1766" t="s">
        <v>145</v>
      </c>
      <c r="N1766" s="2">
        <v>41456</v>
      </c>
      <c r="O1766" s="2">
        <v>42597</v>
      </c>
      <c r="P1766" t="s">
        <v>18</v>
      </c>
      <c r="Q1766" t="s">
        <v>25</v>
      </c>
      <c r="R1766" s="5" t="str">
        <f t="shared" si="82"/>
        <v>0.15</v>
      </c>
      <c r="S1766" s="6" t="str">
        <f t="shared" si="83"/>
        <v/>
      </c>
      <c r="T1766">
        <f>ROUND(INT(表1[[#This Row],[合同结束日期]]-表1[[#This Row],[合同起始日期]])/365,1)</f>
        <v>3.1</v>
      </c>
    </row>
    <row r="1767" spans="1:20">
      <c r="A1767" s="1">
        <v>42370</v>
      </c>
      <c r="B1767" t="s">
        <v>185</v>
      </c>
      <c r="C1767">
        <f t="shared" si="81"/>
        <v>0</v>
      </c>
      <c r="D1767" t="s">
        <v>361</v>
      </c>
      <c r="E1767" s="4">
        <v>33520.799999999996</v>
      </c>
      <c r="F1767" s="4">
        <v>18000.669600000001</v>
      </c>
      <c r="G1767" s="3">
        <v>0.53700000000000014</v>
      </c>
      <c r="H1767" s="7">
        <v>931.13333333333321</v>
      </c>
      <c r="I1767" s="4">
        <v>500.01860000000005</v>
      </c>
      <c r="J1767">
        <v>36</v>
      </c>
      <c r="K1767" t="s">
        <v>76</v>
      </c>
      <c r="L1767" t="s">
        <v>276</v>
      </c>
      <c r="M1767" t="s">
        <v>276</v>
      </c>
      <c r="N1767" s="2">
        <v>41943</v>
      </c>
      <c r="O1767" s="2">
        <v>42673</v>
      </c>
      <c r="P1767" t="s">
        <v>24</v>
      </c>
      <c r="Q1767" t="s">
        <v>59</v>
      </c>
      <c r="R1767" s="5" t="str">
        <f t="shared" si="82"/>
        <v>0.16</v>
      </c>
      <c r="S1767" s="6" t="str">
        <f t="shared" si="83"/>
        <v/>
      </c>
      <c r="T1767">
        <f>ROUND(INT(表1[[#This Row],[合同结束日期]]-表1[[#This Row],[合同起始日期]])/365,1)</f>
        <v>2</v>
      </c>
    </row>
    <row r="1768" spans="1:20">
      <c r="A1768" s="1">
        <v>42370</v>
      </c>
      <c r="B1768" t="s">
        <v>185</v>
      </c>
      <c r="C1768">
        <f t="shared" si="81"/>
        <v>0</v>
      </c>
      <c r="D1768" t="s">
        <v>363</v>
      </c>
      <c r="E1768" s="4">
        <v>65150.04</v>
      </c>
      <c r="F1768" s="4">
        <v>17277.790607999999</v>
      </c>
      <c r="G1768" s="3">
        <v>0.26519999999999999</v>
      </c>
      <c r="H1768" s="7">
        <v>1809.7233333333334</v>
      </c>
      <c r="I1768" s="4">
        <v>479.93862799999999</v>
      </c>
      <c r="J1768">
        <v>36</v>
      </c>
      <c r="K1768" t="s">
        <v>76</v>
      </c>
      <c r="L1768" t="s">
        <v>276</v>
      </c>
      <c r="M1768" t="s">
        <v>276</v>
      </c>
      <c r="N1768" s="2">
        <v>41942</v>
      </c>
      <c r="O1768" s="2">
        <v>42672</v>
      </c>
      <c r="P1768" t="s">
        <v>24</v>
      </c>
      <c r="Q1768" t="s">
        <v>59</v>
      </c>
      <c r="R1768" s="5" t="str">
        <f t="shared" si="82"/>
        <v>0.16</v>
      </c>
      <c r="S1768" s="6" t="str">
        <f t="shared" si="83"/>
        <v/>
      </c>
      <c r="T1768">
        <f>ROUND(INT(表1[[#This Row],[合同结束日期]]-表1[[#This Row],[合同起始日期]])/365,1)</f>
        <v>2</v>
      </c>
    </row>
    <row r="1769" spans="1:20">
      <c r="A1769" s="1">
        <v>42370</v>
      </c>
      <c r="B1769" t="s">
        <v>185</v>
      </c>
      <c r="C1769">
        <f t="shared" si="81"/>
        <v>0</v>
      </c>
      <c r="D1769" t="s">
        <v>451</v>
      </c>
      <c r="E1769" s="4">
        <v>1612518.96</v>
      </c>
      <c r="F1769" s="4">
        <v>43376.760024000003</v>
      </c>
      <c r="G1769" s="3">
        <v>2.6900000000000004E-2</v>
      </c>
      <c r="H1769" s="7">
        <v>14144.903157894736</v>
      </c>
      <c r="I1769" s="4">
        <v>380.49789494736842</v>
      </c>
      <c r="J1769">
        <v>114</v>
      </c>
      <c r="K1769" t="s">
        <v>66</v>
      </c>
      <c r="L1769" t="s">
        <v>66</v>
      </c>
      <c r="M1769" t="s">
        <v>66</v>
      </c>
      <c r="N1769" s="2">
        <v>42156</v>
      </c>
      <c r="O1769" s="2">
        <v>43251</v>
      </c>
      <c r="P1769" t="s">
        <v>24</v>
      </c>
      <c r="Q1769" t="s">
        <v>410</v>
      </c>
      <c r="R1769" s="5" t="str">
        <f t="shared" si="82"/>
        <v>0.1</v>
      </c>
      <c r="S1769" s="6" t="str">
        <f t="shared" si="83"/>
        <v>0.</v>
      </c>
      <c r="T1769">
        <f>ROUND(INT(表1[[#This Row],[合同结束日期]]-表1[[#This Row],[合同起始日期]])/365,1)</f>
        <v>3</v>
      </c>
    </row>
    <row r="1770" spans="1:20">
      <c r="A1770" s="1">
        <v>42370</v>
      </c>
      <c r="B1770" t="s">
        <v>185</v>
      </c>
      <c r="C1770">
        <f t="shared" si="81"/>
        <v>0</v>
      </c>
      <c r="D1770" t="s">
        <v>194</v>
      </c>
      <c r="E1770" s="4">
        <v>632810.4</v>
      </c>
      <c r="F1770" s="4">
        <v>57585.746399999996</v>
      </c>
      <c r="G1770" s="3">
        <v>9.0999999999999998E-2</v>
      </c>
      <c r="H1770" s="7">
        <v>4394.5166666666664</v>
      </c>
      <c r="I1770" s="4">
        <v>399.90101666666664</v>
      </c>
      <c r="J1770">
        <v>144</v>
      </c>
      <c r="K1770" t="s">
        <v>66</v>
      </c>
      <c r="L1770" t="s">
        <v>66</v>
      </c>
      <c r="M1770" t="s">
        <v>66</v>
      </c>
      <c r="N1770" s="2">
        <v>42134</v>
      </c>
      <c r="O1770" s="2">
        <v>42499</v>
      </c>
      <c r="P1770" t="s">
        <v>24</v>
      </c>
      <c r="Q1770" t="s">
        <v>410</v>
      </c>
      <c r="R1770" s="5" t="str">
        <f t="shared" si="82"/>
        <v>0.1</v>
      </c>
      <c r="S1770" s="6" t="str">
        <f t="shared" si="83"/>
        <v>0.</v>
      </c>
      <c r="T1770">
        <f>ROUND(INT(表1[[#This Row],[合同结束日期]]-表1[[#This Row],[合同起始日期]])/365,1)</f>
        <v>1</v>
      </c>
    </row>
    <row r="1771" spans="1:20">
      <c r="A1771" s="1">
        <v>42370</v>
      </c>
      <c r="B1771" t="s">
        <v>185</v>
      </c>
      <c r="C1771">
        <f t="shared" ref="C1771:C1834" si="84">IF($B1771="负一层",-1,IF($B1771="负一夹层",0,IF($B1771="一层",1,IF($B1771="二层",2,IF($B1771="三层",3,IF($B1771="四层",4))))))</f>
        <v>0</v>
      </c>
      <c r="D1771" t="s">
        <v>307</v>
      </c>
      <c r="E1771" s="4">
        <v>289222.8</v>
      </c>
      <c r="F1771" s="4">
        <v>21113.264399999996</v>
      </c>
      <c r="G1771" s="3">
        <v>7.2999999999999995E-2</v>
      </c>
      <c r="H1771" s="7">
        <v>5477.704545454546</v>
      </c>
      <c r="I1771" s="4">
        <v>399.87243181818178</v>
      </c>
      <c r="J1771">
        <v>52.8</v>
      </c>
      <c r="K1771" t="s">
        <v>66</v>
      </c>
      <c r="L1771" t="s">
        <v>66</v>
      </c>
      <c r="M1771" t="s">
        <v>66</v>
      </c>
      <c r="N1771" s="2">
        <v>42139</v>
      </c>
      <c r="O1771" s="2">
        <v>42869</v>
      </c>
      <c r="P1771" t="s">
        <v>24</v>
      </c>
      <c r="Q1771" t="s">
        <v>410</v>
      </c>
      <c r="R1771" s="5" t="str">
        <f t="shared" ref="R1771:R1834" si="85">IF(ISERROR(FIND(",",$Q1771)),$Q1771,LEFT($Q1771,FIND(",",$Q1771)-1))</f>
        <v>0.1</v>
      </c>
      <c r="S1771" s="6" t="str">
        <f t="shared" si="83"/>
        <v>0.</v>
      </c>
      <c r="T1771">
        <f>ROUND(INT(表1[[#This Row],[合同结束日期]]-表1[[#This Row],[合同起始日期]])/365,1)</f>
        <v>2</v>
      </c>
    </row>
    <row r="1772" spans="1:20">
      <c r="A1772" s="1">
        <v>42370</v>
      </c>
      <c r="B1772" t="s">
        <v>185</v>
      </c>
      <c r="C1772">
        <f t="shared" si="84"/>
        <v>0</v>
      </c>
      <c r="D1772" t="s">
        <v>196</v>
      </c>
      <c r="E1772" s="4">
        <v>532287.58799999999</v>
      </c>
      <c r="F1772" s="4">
        <v>83143.321245600004</v>
      </c>
      <c r="G1772" s="3">
        <v>0.15620000000000001</v>
      </c>
      <c r="H1772" s="7">
        <v>3080.3679861111113</v>
      </c>
      <c r="I1772" s="4">
        <v>481.15347943055565</v>
      </c>
      <c r="J1772">
        <v>172.79999999999998</v>
      </c>
      <c r="K1772" t="s">
        <v>60</v>
      </c>
      <c r="L1772" t="s">
        <v>61</v>
      </c>
      <c r="M1772" t="s">
        <v>197</v>
      </c>
      <c r="N1772" s="2">
        <v>42134</v>
      </c>
      <c r="O1772" s="2">
        <v>42864</v>
      </c>
      <c r="P1772" t="s">
        <v>24</v>
      </c>
      <c r="Q1772" t="s">
        <v>83</v>
      </c>
      <c r="R1772" s="5" t="str">
        <f t="shared" si="85"/>
        <v>0.14</v>
      </c>
      <c r="S1772" s="6" t="str">
        <f t="shared" ref="S1772:S1835" si="86">IF(ISERROR(FIND(",",$Q1772)),"",RIGHT($Q1772,LEN($Q1772)-FIND(",",$Q1772)))</f>
        <v/>
      </c>
      <c r="T1772">
        <f>ROUND(INT(表1[[#This Row],[合同结束日期]]-表1[[#This Row],[合同起始日期]])/365,1)</f>
        <v>2</v>
      </c>
    </row>
    <row r="1773" spans="1:20">
      <c r="A1773" s="1">
        <v>42370</v>
      </c>
      <c r="B1773" t="s">
        <v>185</v>
      </c>
      <c r="C1773">
        <f t="shared" si="84"/>
        <v>0</v>
      </c>
      <c r="D1773" t="s">
        <v>198</v>
      </c>
      <c r="E1773" s="4">
        <v>45382.799999999996</v>
      </c>
      <c r="F1773" s="4">
        <v>26399.174760000002</v>
      </c>
      <c r="G1773" s="3">
        <v>0.58170000000000011</v>
      </c>
      <c r="H1773" s="7">
        <v>687.61818181818171</v>
      </c>
      <c r="I1773" s="4">
        <v>399.98749636363641</v>
      </c>
      <c r="J1773">
        <v>66</v>
      </c>
      <c r="K1773" t="s">
        <v>66</v>
      </c>
      <c r="L1773" t="s">
        <v>66</v>
      </c>
      <c r="M1773" t="s">
        <v>66</v>
      </c>
      <c r="N1773" s="2">
        <v>41283</v>
      </c>
      <c r="O1773" s="2">
        <v>42499</v>
      </c>
      <c r="P1773" t="s">
        <v>24</v>
      </c>
      <c r="Q1773" t="s">
        <v>25</v>
      </c>
      <c r="R1773" s="5" t="str">
        <f t="shared" si="85"/>
        <v>0.15</v>
      </c>
      <c r="S1773" s="6" t="str">
        <f t="shared" si="86"/>
        <v/>
      </c>
      <c r="T1773">
        <f>ROUND(INT(表1[[#This Row],[合同结束日期]]-表1[[#This Row],[合同起始日期]])/365,1)</f>
        <v>3.3</v>
      </c>
    </row>
    <row r="1774" spans="1:20">
      <c r="A1774" s="1">
        <v>42370</v>
      </c>
      <c r="B1774" t="s">
        <v>185</v>
      </c>
      <c r="C1774">
        <f t="shared" si="84"/>
        <v>0</v>
      </c>
      <c r="D1774" t="s">
        <v>199</v>
      </c>
      <c r="E1774" s="4">
        <v>348859.30800000002</v>
      </c>
      <c r="F1774" s="4">
        <v>20094.296140800001</v>
      </c>
      <c r="G1774" s="3">
        <v>5.7599999999999998E-2</v>
      </c>
      <c r="H1774" s="7">
        <v>5383.6312962962966</v>
      </c>
      <c r="I1774" s="4">
        <v>310.09716266666669</v>
      </c>
      <c r="J1774">
        <v>64.8</v>
      </c>
      <c r="K1774" t="s">
        <v>44</v>
      </c>
      <c r="L1774" t="s">
        <v>46</v>
      </c>
      <c r="M1774" t="s">
        <v>187</v>
      </c>
      <c r="N1774" s="2">
        <v>41332</v>
      </c>
      <c r="O1774" s="2">
        <v>42499</v>
      </c>
      <c r="P1774" t="s">
        <v>14</v>
      </c>
      <c r="Q1774" t="s">
        <v>37</v>
      </c>
      <c r="R1774" s="5" t="str">
        <f t="shared" si="85"/>
        <v>0.</v>
      </c>
      <c r="S1774" s="6" t="str">
        <f t="shared" si="86"/>
        <v/>
      </c>
      <c r="T1774">
        <f>ROUND(INT(表1[[#This Row],[合同结束日期]]-表1[[#This Row],[合同起始日期]])/365,1)</f>
        <v>3.2</v>
      </c>
    </row>
    <row r="1775" spans="1:20">
      <c r="A1775" s="1">
        <v>42370</v>
      </c>
      <c r="B1775" t="s">
        <v>185</v>
      </c>
      <c r="C1775">
        <f t="shared" si="84"/>
        <v>0</v>
      </c>
      <c r="D1775" t="s">
        <v>200</v>
      </c>
      <c r="E1775" s="4">
        <v>120295.056</v>
      </c>
      <c r="F1775" s="4">
        <v>21653.110079999999</v>
      </c>
      <c r="G1775" s="3">
        <v>0.18</v>
      </c>
      <c r="H1775" s="7">
        <v>2506.1469999999999</v>
      </c>
      <c r="I1775" s="4">
        <v>451.10645999999997</v>
      </c>
      <c r="J1775">
        <v>48</v>
      </c>
      <c r="K1775" t="s">
        <v>44</v>
      </c>
      <c r="L1775" t="s">
        <v>46</v>
      </c>
      <c r="M1775" t="s">
        <v>187</v>
      </c>
      <c r="N1775" s="2">
        <v>41281</v>
      </c>
      <c r="O1775" s="2">
        <v>42499</v>
      </c>
      <c r="P1775" t="s">
        <v>24</v>
      </c>
      <c r="Q1775" t="s">
        <v>59</v>
      </c>
      <c r="R1775" s="5" t="str">
        <f t="shared" si="85"/>
        <v>0.16</v>
      </c>
      <c r="S1775" s="6" t="str">
        <f t="shared" si="86"/>
        <v/>
      </c>
      <c r="T1775">
        <f>ROUND(INT(表1[[#This Row],[合同结束日期]]-表1[[#This Row],[合同起始日期]])/365,1)</f>
        <v>3.3</v>
      </c>
    </row>
    <row r="1776" spans="1:20">
      <c r="A1776" s="1">
        <v>42370</v>
      </c>
      <c r="B1776" t="s">
        <v>185</v>
      </c>
      <c r="C1776">
        <f t="shared" si="84"/>
        <v>0</v>
      </c>
      <c r="D1776" t="s">
        <v>201</v>
      </c>
      <c r="E1776" s="4">
        <v>301812</v>
      </c>
      <c r="F1776" s="4">
        <v>38631.936000000002</v>
      </c>
      <c r="G1776" s="3">
        <v>0.128</v>
      </c>
      <c r="H1776" s="7">
        <v>1665.6291390728477</v>
      </c>
      <c r="I1776" s="4">
        <v>213.20052980132454</v>
      </c>
      <c r="J1776">
        <v>181.2</v>
      </c>
      <c r="K1776" t="s">
        <v>44</v>
      </c>
      <c r="L1776" t="s">
        <v>72</v>
      </c>
      <c r="M1776" t="s">
        <v>71</v>
      </c>
      <c r="N1776" s="2">
        <v>41329</v>
      </c>
      <c r="O1776" s="2">
        <v>43229</v>
      </c>
      <c r="P1776" t="s">
        <v>24</v>
      </c>
      <c r="Q1776" t="s">
        <v>48</v>
      </c>
      <c r="R1776" s="5" t="str">
        <f t="shared" si="85"/>
        <v>0.11</v>
      </c>
      <c r="S1776" s="6" t="str">
        <f t="shared" si="86"/>
        <v/>
      </c>
      <c r="T1776">
        <f>ROUND(INT(表1[[#This Row],[合同结束日期]]-表1[[#This Row],[合同起始日期]])/365,1)</f>
        <v>5.2</v>
      </c>
    </row>
    <row r="1777" spans="1:20">
      <c r="A1777" s="1">
        <v>42370</v>
      </c>
      <c r="B1777" t="s">
        <v>185</v>
      </c>
      <c r="C1777">
        <f t="shared" si="84"/>
        <v>0</v>
      </c>
      <c r="D1777" t="s">
        <v>202</v>
      </c>
      <c r="E1777" s="4">
        <v>144271.60799999998</v>
      </c>
      <c r="F1777" s="4">
        <v>21756.158486399996</v>
      </c>
      <c r="G1777" s="3">
        <v>0.15079999999999999</v>
      </c>
      <c r="H1777" s="7">
        <v>1624.6802702702701</v>
      </c>
      <c r="I1777" s="4">
        <v>245.00178475675671</v>
      </c>
      <c r="J1777">
        <v>88.8</v>
      </c>
      <c r="K1777" t="s">
        <v>44</v>
      </c>
      <c r="L1777" t="s">
        <v>46</v>
      </c>
      <c r="M1777" t="s">
        <v>45</v>
      </c>
      <c r="N1777" s="2">
        <v>41335</v>
      </c>
      <c r="O1777" s="2">
        <v>43229</v>
      </c>
      <c r="P1777" t="s">
        <v>24</v>
      </c>
      <c r="Q1777" t="s">
        <v>65</v>
      </c>
      <c r="R1777" s="5" t="str">
        <f t="shared" si="85"/>
        <v>0.12</v>
      </c>
      <c r="S1777" s="6" t="str">
        <f t="shared" si="86"/>
        <v/>
      </c>
      <c r="T1777">
        <f>ROUND(INT(表1[[#This Row],[合同结束日期]]-表1[[#This Row],[合同起始日期]])/365,1)</f>
        <v>5.2</v>
      </c>
    </row>
    <row r="1778" spans="1:20">
      <c r="A1778" s="1">
        <v>42370</v>
      </c>
      <c r="B1778" t="s">
        <v>185</v>
      </c>
      <c r="C1778">
        <f t="shared" si="84"/>
        <v>0</v>
      </c>
      <c r="D1778" t="s">
        <v>203</v>
      </c>
      <c r="E1778" s="4">
        <v>138339.6</v>
      </c>
      <c r="F1778" s="4">
        <v>22134.335999999999</v>
      </c>
      <c r="G1778" s="3">
        <v>0.15999999999999998</v>
      </c>
      <c r="H1778" s="7">
        <v>2506.152173913044</v>
      </c>
      <c r="I1778" s="4">
        <v>400.984347826087</v>
      </c>
      <c r="J1778">
        <v>55.199999999999996</v>
      </c>
      <c r="K1778" t="s">
        <v>44</v>
      </c>
      <c r="L1778" t="s">
        <v>46</v>
      </c>
      <c r="M1778" t="s">
        <v>187</v>
      </c>
      <c r="N1778" s="2">
        <v>41304</v>
      </c>
      <c r="O1778" s="2">
        <v>42499</v>
      </c>
      <c r="P1778" t="s">
        <v>24</v>
      </c>
      <c r="Q1778" t="s">
        <v>83</v>
      </c>
      <c r="R1778" s="5" t="str">
        <f t="shared" si="85"/>
        <v>0.14</v>
      </c>
      <c r="S1778" s="6" t="str">
        <f t="shared" si="86"/>
        <v/>
      </c>
      <c r="T1778">
        <f>ROUND(INT(表1[[#This Row],[合同结束日期]]-表1[[#This Row],[合同起始日期]])/365,1)</f>
        <v>3.3</v>
      </c>
    </row>
    <row r="1779" spans="1:20">
      <c r="A1779" s="1">
        <v>42370</v>
      </c>
      <c r="B1779" t="s">
        <v>185</v>
      </c>
      <c r="C1779">
        <f t="shared" si="84"/>
        <v>0</v>
      </c>
      <c r="D1779" t="s">
        <v>370</v>
      </c>
      <c r="E1779" s="4">
        <v>411759.6</v>
      </c>
      <c r="F1779" s="4">
        <v>58881.622800000005</v>
      </c>
      <c r="G1779" s="3">
        <v>0.14300000000000002</v>
      </c>
      <c r="H1779" s="7">
        <v>769.35650224215249</v>
      </c>
      <c r="I1779" s="4">
        <v>110.01797982062783</v>
      </c>
      <c r="J1779">
        <v>535.19999999999993</v>
      </c>
      <c r="K1779" t="s">
        <v>151</v>
      </c>
      <c r="L1779" t="s">
        <v>154</v>
      </c>
      <c r="M1779" t="s">
        <v>371</v>
      </c>
      <c r="N1779" s="2">
        <v>41946</v>
      </c>
      <c r="O1779" s="2">
        <v>43771</v>
      </c>
      <c r="P1779" t="s">
        <v>14</v>
      </c>
      <c r="Q1779">
        <v>0</v>
      </c>
      <c r="R1779" s="5">
        <f t="shared" si="85"/>
        <v>0</v>
      </c>
      <c r="S1779" s="6" t="str">
        <f t="shared" si="86"/>
        <v/>
      </c>
      <c r="T1779">
        <f>ROUND(INT(表1[[#This Row],[合同结束日期]]-表1[[#This Row],[合同起始日期]])/365,1)</f>
        <v>5</v>
      </c>
    </row>
    <row r="1780" spans="1:20">
      <c r="A1780" s="1">
        <v>42370</v>
      </c>
      <c r="B1780" t="s">
        <v>185</v>
      </c>
      <c r="C1780">
        <f t="shared" si="84"/>
        <v>0</v>
      </c>
      <c r="D1780" t="s">
        <v>484</v>
      </c>
      <c r="E1780" s="4">
        <v>431095.2</v>
      </c>
      <c r="F1780" s="4">
        <v>85917.273360000007</v>
      </c>
      <c r="G1780" s="3">
        <v>0.1993</v>
      </c>
      <c r="H1780" s="7">
        <v>1003.4804469273744</v>
      </c>
      <c r="I1780" s="4">
        <v>199.99365307262573</v>
      </c>
      <c r="J1780">
        <v>429.59999999999997</v>
      </c>
      <c r="K1780" t="s">
        <v>44</v>
      </c>
      <c r="L1780" t="s">
        <v>72</v>
      </c>
      <c r="M1780" t="s">
        <v>71</v>
      </c>
      <c r="N1780" s="2">
        <v>42272</v>
      </c>
      <c r="O1780" s="2">
        <v>44098</v>
      </c>
      <c r="P1780" t="s">
        <v>24</v>
      </c>
      <c r="Q1780" t="s">
        <v>78</v>
      </c>
      <c r="R1780" s="5" t="str">
        <f t="shared" si="85"/>
        <v>0.07</v>
      </c>
      <c r="S1780" s="6" t="str">
        <f t="shared" si="86"/>
        <v/>
      </c>
      <c r="T1780">
        <f>ROUND(INT(表1[[#This Row],[合同结束日期]]-表1[[#This Row],[合同起始日期]])/365,1)</f>
        <v>5</v>
      </c>
    </row>
    <row r="1781" spans="1:20">
      <c r="A1781" s="1">
        <v>42370</v>
      </c>
      <c r="B1781" t="s">
        <v>185</v>
      </c>
      <c r="C1781">
        <f t="shared" si="84"/>
        <v>0</v>
      </c>
      <c r="D1781" t="s">
        <v>206</v>
      </c>
      <c r="E1781" s="4">
        <v>496106.39999999997</v>
      </c>
      <c r="F1781" s="4">
        <v>79277.802720000007</v>
      </c>
      <c r="G1781" s="3">
        <v>0.15980000000000003</v>
      </c>
      <c r="H1781" s="7">
        <v>875.8940677966101</v>
      </c>
      <c r="I1781" s="4">
        <v>139.96787203389832</v>
      </c>
      <c r="J1781">
        <v>566.4</v>
      </c>
      <c r="K1781" t="s">
        <v>44</v>
      </c>
      <c r="L1781" t="s">
        <v>72</v>
      </c>
      <c r="M1781" t="s">
        <v>71</v>
      </c>
      <c r="N1781" s="2">
        <v>41334</v>
      </c>
      <c r="O1781" s="2">
        <v>43249</v>
      </c>
      <c r="P1781" t="s">
        <v>24</v>
      </c>
      <c r="Q1781" t="s">
        <v>123</v>
      </c>
      <c r="R1781" s="5" t="str">
        <f t="shared" si="85"/>
        <v>0.09</v>
      </c>
      <c r="S1781" s="6" t="str">
        <f t="shared" si="86"/>
        <v/>
      </c>
      <c r="T1781">
        <f>ROUND(INT(表1[[#This Row],[合同结束日期]]-表1[[#This Row],[合同起始日期]])/365,1)</f>
        <v>5.2</v>
      </c>
    </row>
    <row r="1782" spans="1:20">
      <c r="A1782" s="1">
        <v>42370</v>
      </c>
      <c r="B1782" t="s">
        <v>185</v>
      </c>
      <c r="C1782">
        <f t="shared" si="84"/>
        <v>0</v>
      </c>
      <c r="D1782" t="s">
        <v>207</v>
      </c>
      <c r="E1782" s="4">
        <v>1106263.92</v>
      </c>
      <c r="F1782" s="4">
        <v>58853.240544</v>
      </c>
      <c r="G1782" s="3">
        <v>5.3200000000000004E-2</v>
      </c>
      <c r="H1782" s="7">
        <v>2535.4416941694167</v>
      </c>
      <c r="I1782" s="4">
        <v>134.88549812981299</v>
      </c>
      <c r="J1782">
        <v>436.32</v>
      </c>
      <c r="K1782" t="s">
        <v>44</v>
      </c>
      <c r="L1782" t="s">
        <v>72</v>
      </c>
      <c r="M1782" t="s">
        <v>126</v>
      </c>
      <c r="N1782" s="2">
        <v>41379</v>
      </c>
      <c r="O1782" s="2">
        <v>46947</v>
      </c>
      <c r="P1782" t="s">
        <v>18</v>
      </c>
      <c r="Q1782" t="s">
        <v>37</v>
      </c>
      <c r="R1782" s="5" t="str">
        <f t="shared" si="85"/>
        <v>0.</v>
      </c>
      <c r="S1782" s="6" t="str">
        <f t="shared" si="86"/>
        <v/>
      </c>
      <c r="T1782">
        <f>ROUND(INT(表1[[#This Row],[合同结束日期]]-表1[[#This Row],[合同起始日期]])/365,1)</f>
        <v>15.3</v>
      </c>
    </row>
    <row r="1783" spans="1:20">
      <c r="A1783" s="1">
        <v>42370</v>
      </c>
      <c r="B1783" t="s">
        <v>185</v>
      </c>
      <c r="C1783">
        <f t="shared" si="84"/>
        <v>0</v>
      </c>
      <c r="D1783" t="s">
        <v>231</v>
      </c>
      <c r="E1783" s="4">
        <v>1049002.8</v>
      </c>
      <c r="F1783" s="4">
        <v>115914.80939999998</v>
      </c>
      <c r="G1783" s="3">
        <v>0.11049999999999997</v>
      </c>
      <c r="H1783" s="7">
        <v>1266.9115942028986</v>
      </c>
      <c r="I1783" s="4">
        <v>139.99373115942026</v>
      </c>
      <c r="J1783">
        <v>828</v>
      </c>
      <c r="K1783" t="s">
        <v>44</v>
      </c>
      <c r="L1783" t="s">
        <v>72</v>
      </c>
      <c r="M1783" t="s">
        <v>71</v>
      </c>
      <c r="N1783" s="2">
        <v>41351</v>
      </c>
      <c r="O1783" s="2">
        <v>45122</v>
      </c>
      <c r="P1783" t="s">
        <v>18</v>
      </c>
      <c r="Q1783" t="s">
        <v>42</v>
      </c>
      <c r="R1783" s="5" t="str">
        <f t="shared" si="85"/>
        <v>0.08</v>
      </c>
      <c r="S1783" s="6" t="str">
        <f t="shared" si="86"/>
        <v/>
      </c>
      <c r="T1783">
        <f>ROUND(INT(表1[[#This Row],[合同结束日期]]-表1[[#This Row],[合同起始日期]])/365,1)</f>
        <v>10.3</v>
      </c>
    </row>
    <row r="1784" spans="1:20">
      <c r="A1784" s="1">
        <v>42370</v>
      </c>
      <c r="B1784" t="s">
        <v>185</v>
      </c>
      <c r="C1784">
        <f t="shared" si="84"/>
        <v>0</v>
      </c>
      <c r="D1784" t="s">
        <v>452</v>
      </c>
      <c r="E1784" s="4">
        <v>172806.24000000002</v>
      </c>
      <c r="F1784" s="4">
        <v>31554.419424000003</v>
      </c>
      <c r="G1784" s="3">
        <v>0.18260000000000001</v>
      </c>
      <c r="H1784" s="7">
        <v>2215.4646153846156</v>
      </c>
      <c r="I1784" s="4">
        <v>404.54383876923083</v>
      </c>
      <c r="J1784">
        <v>78</v>
      </c>
      <c r="K1784" t="s">
        <v>11</v>
      </c>
      <c r="L1784" t="s">
        <v>12</v>
      </c>
      <c r="M1784" t="s">
        <v>10</v>
      </c>
      <c r="N1784" s="2">
        <v>42160</v>
      </c>
      <c r="O1784" s="2">
        <v>42890</v>
      </c>
      <c r="P1784" t="s">
        <v>24</v>
      </c>
      <c r="Q1784" t="s">
        <v>59</v>
      </c>
      <c r="R1784" s="5" t="str">
        <f t="shared" si="85"/>
        <v>0.16</v>
      </c>
      <c r="S1784" s="6" t="str">
        <f t="shared" si="86"/>
        <v/>
      </c>
      <c r="T1784">
        <f>ROUND(INT(表1[[#This Row],[合同结束日期]]-表1[[#This Row],[合同起始日期]])/365,1)</f>
        <v>2</v>
      </c>
    </row>
    <row r="1785" spans="1:20">
      <c r="A1785" s="1">
        <v>42370</v>
      </c>
      <c r="B1785" t="s">
        <v>185</v>
      </c>
      <c r="C1785">
        <f t="shared" si="84"/>
        <v>0</v>
      </c>
      <c r="D1785" t="s">
        <v>342</v>
      </c>
      <c r="E1785" s="4">
        <v>86866.92</v>
      </c>
      <c r="F1785" s="4">
        <v>15045.350543999999</v>
      </c>
      <c r="G1785" s="3">
        <v>0.17319999999999999</v>
      </c>
      <c r="H1785" s="7">
        <v>2193.6090909090908</v>
      </c>
      <c r="I1785" s="4">
        <v>379.93309454545448</v>
      </c>
      <c r="J1785">
        <v>39.6</v>
      </c>
      <c r="K1785" t="s">
        <v>44</v>
      </c>
      <c r="L1785" t="s">
        <v>46</v>
      </c>
      <c r="M1785" t="s">
        <v>187</v>
      </c>
      <c r="N1785" s="2">
        <v>41810</v>
      </c>
      <c r="O1785" s="2">
        <v>42540</v>
      </c>
      <c r="P1785" t="s">
        <v>24</v>
      </c>
      <c r="Q1785" t="s">
        <v>65</v>
      </c>
      <c r="R1785" s="5" t="str">
        <f t="shared" si="85"/>
        <v>0.12</v>
      </c>
      <c r="S1785" s="6" t="str">
        <f t="shared" si="86"/>
        <v/>
      </c>
      <c r="T1785">
        <f>ROUND(INT(表1[[#This Row],[合同结束日期]]-表1[[#This Row],[合同起始日期]])/365,1)</f>
        <v>2</v>
      </c>
    </row>
    <row r="1786" spans="1:20">
      <c r="A1786" s="1">
        <v>42370</v>
      </c>
      <c r="B1786" t="s">
        <v>185</v>
      </c>
      <c r="C1786">
        <f t="shared" si="84"/>
        <v>0</v>
      </c>
      <c r="D1786" t="s">
        <v>468</v>
      </c>
      <c r="E1786" s="4">
        <v>23576.399999999998</v>
      </c>
      <c r="F1786" s="4">
        <v>27721.131119999998</v>
      </c>
      <c r="G1786" s="3">
        <v>1.1758</v>
      </c>
      <c r="H1786" s="7">
        <v>467.78571428571428</v>
      </c>
      <c r="I1786" s="4">
        <v>550.02244285714289</v>
      </c>
      <c r="J1786">
        <v>50.4</v>
      </c>
      <c r="K1786" t="s">
        <v>44</v>
      </c>
      <c r="L1786" t="s">
        <v>46</v>
      </c>
      <c r="M1786" t="s">
        <v>187</v>
      </c>
      <c r="N1786" s="2">
        <v>42290</v>
      </c>
      <c r="O1786" s="2">
        <v>42655</v>
      </c>
      <c r="P1786" t="s">
        <v>24</v>
      </c>
      <c r="Q1786" t="s">
        <v>28</v>
      </c>
      <c r="R1786" s="5" t="str">
        <f t="shared" si="85"/>
        <v>0.13</v>
      </c>
      <c r="S1786" s="6" t="str">
        <f t="shared" si="86"/>
        <v/>
      </c>
      <c r="T1786">
        <f>ROUND(INT(表1[[#This Row],[合同结束日期]]-表1[[#This Row],[合同起始日期]])/365,1)</f>
        <v>1</v>
      </c>
    </row>
    <row r="1787" spans="1:20">
      <c r="A1787" s="1">
        <v>42370</v>
      </c>
      <c r="B1787" t="s">
        <v>185</v>
      </c>
      <c r="C1787">
        <f t="shared" si="84"/>
        <v>0</v>
      </c>
      <c r="D1787" t="s">
        <v>213</v>
      </c>
      <c r="E1787" s="4">
        <v>416155.93199999997</v>
      </c>
      <c r="F1787" s="4">
        <v>80983.944367199991</v>
      </c>
      <c r="G1787" s="3">
        <v>0.1946</v>
      </c>
      <c r="H1787" s="7">
        <v>1438.9303763329322</v>
      </c>
      <c r="I1787" s="4">
        <v>280.01585123438861</v>
      </c>
      <c r="J1787">
        <v>289.21199999999999</v>
      </c>
      <c r="K1787" t="s">
        <v>60</v>
      </c>
      <c r="L1787" t="s">
        <v>61</v>
      </c>
      <c r="M1787" t="s">
        <v>214</v>
      </c>
      <c r="N1787" s="2">
        <v>41263</v>
      </c>
      <c r="O1787" s="2">
        <v>42499</v>
      </c>
      <c r="P1787" t="s">
        <v>24</v>
      </c>
      <c r="Q1787" t="s">
        <v>25</v>
      </c>
      <c r="R1787" s="5" t="str">
        <f t="shared" si="85"/>
        <v>0.15</v>
      </c>
      <c r="S1787" s="6" t="str">
        <f t="shared" si="86"/>
        <v/>
      </c>
      <c r="T1787">
        <f>ROUND(INT(表1[[#This Row],[合同结束日期]]-表1[[#This Row],[合同起始日期]])/365,1)</f>
        <v>3.4</v>
      </c>
    </row>
    <row r="1788" spans="1:20">
      <c r="A1788" s="1">
        <v>42370</v>
      </c>
      <c r="B1788" t="s">
        <v>185</v>
      </c>
      <c r="C1788">
        <f t="shared" si="84"/>
        <v>0</v>
      </c>
      <c r="D1788" t="s">
        <v>215</v>
      </c>
      <c r="E1788" s="4">
        <v>1749010.8</v>
      </c>
      <c r="F1788" s="4">
        <v>75382.365480000008</v>
      </c>
      <c r="G1788" s="3">
        <v>4.3100000000000006E-2</v>
      </c>
      <c r="H1788" s="7">
        <v>9283.496815286624</v>
      </c>
      <c r="I1788" s="4">
        <v>400.11871273885356</v>
      </c>
      <c r="J1788">
        <v>188.4</v>
      </c>
      <c r="K1788" t="s">
        <v>66</v>
      </c>
      <c r="L1788" t="s">
        <v>66</v>
      </c>
      <c r="M1788" t="s">
        <v>66</v>
      </c>
      <c r="N1788" s="2">
        <v>41284</v>
      </c>
      <c r="O1788" s="2">
        <v>42499</v>
      </c>
      <c r="P1788" t="s">
        <v>24</v>
      </c>
      <c r="Q1788" t="s">
        <v>410</v>
      </c>
      <c r="R1788" s="5" t="str">
        <f t="shared" si="85"/>
        <v>0.1</v>
      </c>
      <c r="S1788" s="6" t="str">
        <f t="shared" si="86"/>
        <v>0.</v>
      </c>
      <c r="T1788">
        <f>ROUND(INT(表1[[#This Row],[合同结束日期]]-表1[[#This Row],[合同起始日期]])/365,1)</f>
        <v>3.3</v>
      </c>
    </row>
    <row r="1789" spans="1:20">
      <c r="A1789" s="1">
        <v>42370</v>
      </c>
      <c r="B1789" t="s">
        <v>185</v>
      </c>
      <c r="C1789">
        <f t="shared" si="84"/>
        <v>0</v>
      </c>
      <c r="D1789" t="s">
        <v>216</v>
      </c>
      <c r="E1789" s="4">
        <v>1966504.7999999998</v>
      </c>
      <c r="F1789" s="4">
        <v>76890.337680000011</v>
      </c>
      <c r="G1789" s="3">
        <v>3.910000000000001E-2</v>
      </c>
      <c r="H1789" s="7">
        <v>10242.2125</v>
      </c>
      <c r="I1789" s="4">
        <v>400.47050875000008</v>
      </c>
      <c r="J1789">
        <v>192</v>
      </c>
      <c r="K1789" t="s">
        <v>66</v>
      </c>
      <c r="L1789" t="s">
        <v>66</v>
      </c>
      <c r="M1789" t="s">
        <v>66</v>
      </c>
      <c r="N1789" s="2">
        <v>41279</v>
      </c>
      <c r="O1789" s="2">
        <v>42499</v>
      </c>
      <c r="P1789" t="s">
        <v>24</v>
      </c>
      <c r="Q1789" t="s">
        <v>195</v>
      </c>
      <c r="R1789" s="5" t="str">
        <f t="shared" si="85"/>
        <v>0.09</v>
      </c>
      <c r="S1789" s="6" t="str">
        <f t="shared" si="86"/>
        <v>0.</v>
      </c>
      <c r="T1789">
        <f>ROUND(INT(表1[[#This Row],[合同结束日期]]-表1[[#This Row],[合同起始日期]])/365,1)</f>
        <v>3.3</v>
      </c>
    </row>
    <row r="1790" spans="1:20">
      <c r="A1790" s="1">
        <v>42370</v>
      </c>
      <c r="B1790" t="s">
        <v>185</v>
      </c>
      <c r="C1790">
        <f t="shared" si="84"/>
        <v>0</v>
      </c>
      <c r="D1790" t="s">
        <v>269</v>
      </c>
      <c r="E1790" s="4">
        <v>1328177.8320000002</v>
      </c>
      <c r="F1790" s="4">
        <v>94433.443855200007</v>
      </c>
      <c r="G1790" s="3">
        <v>7.1099999999999997E-2</v>
      </c>
      <c r="H1790" s="7">
        <v>3524.888089171975</v>
      </c>
      <c r="I1790" s="4">
        <v>250.6195431401274</v>
      </c>
      <c r="J1790">
        <v>376.8</v>
      </c>
      <c r="K1790" t="s">
        <v>60</v>
      </c>
      <c r="L1790" t="s">
        <v>61</v>
      </c>
      <c r="M1790" t="s">
        <v>234</v>
      </c>
      <c r="N1790" s="2">
        <v>41291</v>
      </c>
      <c r="O1790" s="2">
        <v>44407</v>
      </c>
      <c r="P1790" t="s">
        <v>39</v>
      </c>
      <c r="Q1790" t="s">
        <v>78</v>
      </c>
      <c r="R1790" s="5" t="str">
        <f t="shared" si="85"/>
        <v>0.07</v>
      </c>
      <c r="S1790" s="6" t="str">
        <f t="shared" si="86"/>
        <v/>
      </c>
      <c r="T1790">
        <f>ROUND(INT(表1[[#This Row],[合同结束日期]]-表1[[#This Row],[合同起始日期]])/365,1)</f>
        <v>8.5</v>
      </c>
    </row>
    <row r="1791" spans="1:20">
      <c r="A1791" s="1">
        <v>42370</v>
      </c>
      <c r="B1791" t="s">
        <v>185</v>
      </c>
      <c r="C1791">
        <f t="shared" si="84"/>
        <v>0</v>
      </c>
      <c r="D1791" t="s">
        <v>217</v>
      </c>
      <c r="E1791" s="4">
        <v>174733.19999999998</v>
      </c>
      <c r="F1791" s="4">
        <v>32168.382120000002</v>
      </c>
      <c r="G1791" s="3">
        <v>0.18410000000000004</v>
      </c>
      <c r="H1791" s="7">
        <v>2173.2985074626868</v>
      </c>
      <c r="I1791" s="4">
        <v>400.10425522388067</v>
      </c>
      <c r="J1791">
        <v>80.399999999999991</v>
      </c>
      <c r="K1791" t="s">
        <v>76</v>
      </c>
      <c r="L1791" t="s">
        <v>75</v>
      </c>
      <c r="M1791" t="s">
        <v>75</v>
      </c>
      <c r="N1791" s="2">
        <v>41284</v>
      </c>
      <c r="O1791" s="2">
        <v>42499</v>
      </c>
      <c r="P1791" t="s">
        <v>14</v>
      </c>
      <c r="Q1791">
        <v>0</v>
      </c>
      <c r="R1791" s="5">
        <f t="shared" si="85"/>
        <v>0</v>
      </c>
      <c r="S1791" s="6" t="str">
        <f t="shared" si="86"/>
        <v/>
      </c>
      <c r="T1791">
        <f>ROUND(INT(表1[[#This Row],[合同结束日期]]-表1[[#This Row],[合同起始日期]])/365,1)</f>
        <v>3.3</v>
      </c>
    </row>
    <row r="1792" spans="1:20">
      <c r="A1792" s="1">
        <v>42370</v>
      </c>
      <c r="B1792" t="s">
        <v>185</v>
      </c>
      <c r="C1792">
        <f t="shared" si="84"/>
        <v>0</v>
      </c>
      <c r="D1792" t="s">
        <v>218</v>
      </c>
      <c r="E1792" s="4">
        <v>301084.79999999999</v>
      </c>
      <c r="F1792" s="4">
        <v>30409.564799999993</v>
      </c>
      <c r="G1792" s="3">
        <v>0.10099999999999998</v>
      </c>
      <c r="H1792" s="7">
        <v>3860.0615384615385</v>
      </c>
      <c r="I1792" s="4">
        <v>389.86621538461532</v>
      </c>
      <c r="J1792">
        <v>78</v>
      </c>
      <c r="K1792" t="s">
        <v>76</v>
      </c>
      <c r="L1792" t="s">
        <v>75</v>
      </c>
      <c r="M1792" t="s">
        <v>75</v>
      </c>
      <c r="N1792" s="2">
        <v>41287</v>
      </c>
      <c r="O1792" s="2">
        <v>42499</v>
      </c>
      <c r="P1792" t="s">
        <v>14</v>
      </c>
      <c r="Q1792">
        <v>0</v>
      </c>
      <c r="R1792" s="5">
        <f t="shared" si="85"/>
        <v>0</v>
      </c>
      <c r="S1792" s="6" t="str">
        <f t="shared" si="86"/>
        <v/>
      </c>
      <c r="T1792">
        <f>ROUND(INT(表1[[#This Row],[合同结束日期]]-表1[[#This Row],[合同起始日期]])/365,1)</f>
        <v>3.3</v>
      </c>
    </row>
    <row r="1793" spans="1:20">
      <c r="A1793" s="1">
        <v>42370</v>
      </c>
      <c r="B1793" t="s">
        <v>185</v>
      </c>
      <c r="C1793">
        <f t="shared" si="84"/>
        <v>0</v>
      </c>
      <c r="D1793" t="s">
        <v>454</v>
      </c>
      <c r="E1793" s="4">
        <v>465859.08</v>
      </c>
      <c r="F1793" s="4">
        <v>57952.869551999996</v>
      </c>
      <c r="G1793" s="3">
        <v>0.12439999999999998</v>
      </c>
      <c r="H1793" s="7">
        <v>3466.2133928571429</v>
      </c>
      <c r="I1793" s="4">
        <v>431.1969460714285</v>
      </c>
      <c r="J1793">
        <v>134.4</v>
      </c>
      <c r="K1793" t="s">
        <v>11</v>
      </c>
      <c r="L1793" t="s">
        <v>13</v>
      </c>
      <c r="M1793" t="s">
        <v>13</v>
      </c>
      <c r="N1793" s="2">
        <v>42184</v>
      </c>
      <c r="O1793" s="2">
        <v>43279</v>
      </c>
      <c r="P1793" t="s">
        <v>24</v>
      </c>
      <c r="Q1793" t="s">
        <v>399</v>
      </c>
      <c r="R1793" s="5" t="str">
        <f t="shared" si="85"/>
        <v>0.11</v>
      </c>
      <c r="S1793" s="6" t="str">
        <f t="shared" si="86"/>
        <v>0.12</v>
      </c>
      <c r="T1793">
        <f>ROUND(INT(表1[[#This Row],[合同结束日期]]-表1[[#This Row],[合同起始日期]])/365,1)</f>
        <v>3</v>
      </c>
    </row>
    <row r="1794" spans="1:20">
      <c r="A1794" s="1">
        <v>42370</v>
      </c>
      <c r="B1794" t="s">
        <v>185</v>
      </c>
      <c r="C1794">
        <f t="shared" si="84"/>
        <v>0</v>
      </c>
      <c r="D1794" t="s">
        <v>220</v>
      </c>
      <c r="E1794" s="4">
        <v>565400.54399999999</v>
      </c>
      <c r="F1794" s="4">
        <v>53882.671843199991</v>
      </c>
      <c r="G1794" s="3">
        <v>9.5299999999999982E-2</v>
      </c>
      <c r="H1794" s="7">
        <v>3271.9938888888892</v>
      </c>
      <c r="I1794" s="4">
        <v>311.82101761111107</v>
      </c>
      <c r="J1794">
        <v>172.79999999999998</v>
      </c>
      <c r="K1794" t="s">
        <v>44</v>
      </c>
      <c r="L1794" t="s">
        <v>46</v>
      </c>
      <c r="M1794" t="s">
        <v>45</v>
      </c>
      <c r="N1794" s="2">
        <v>41333</v>
      </c>
      <c r="O1794" s="2">
        <v>44325</v>
      </c>
      <c r="P1794" t="s">
        <v>24</v>
      </c>
      <c r="Q1794" t="s">
        <v>42</v>
      </c>
      <c r="R1794" s="5" t="str">
        <f t="shared" si="85"/>
        <v>0.08</v>
      </c>
      <c r="S1794" s="6" t="str">
        <f t="shared" si="86"/>
        <v/>
      </c>
      <c r="T1794">
        <f>ROUND(INT(表1[[#This Row],[合同结束日期]]-表1[[#This Row],[合同起始日期]])/365,1)</f>
        <v>8.1999999999999993</v>
      </c>
    </row>
    <row r="1795" spans="1:20">
      <c r="A1795" s="1">
        <v>42370</v>
      </c>
      <c r="B1795" t="s">
        <v>185</v>
      </c>
      <c r="C1795">
        <f t="shared" si="84"/>
        <v>0</v>
      </c>
      <c r="D1795" t="s">
        <v>221</v>
      </c>
      <c r="E1795" s="4">
        <v>912484.79999999993</v>
      </c>
      <c r="F1795" s="4">
        <v>116798.05439999999</v>
      </c>
      <c r="G1795" s="3">
        <v>0.128</v>
      </c>
      <c r="H1795" s="7">
        <v>6232.8196721311469</v>
      </c>
      <c r="I1795" s="4">
        <v>797.80091803278685</v>
      </c>
      <c r="J1795">
        <v>146.4</v>
      </c>
      <c r="K1795" t="s">
        <v>44</v>
      </c>
      <c r="L1795" t="s">
        <v>72</v>
      </c>
      <c r="M1795" t="s">
        <v>126</v>
      </c>
      <c r="N1795" s="2">
        <v>41333</v>
      </c>
      <c r="O1795" s="2">
        <v>42499</v>
      </c>
      <c r="P1795" t="s">
        <v>24</v>
      </c>
      <c r="Q1795" t="s">
        <v>65</v>
      </c>
      <c r="R1795" s="5" t="str">
        <f t="shared" si="85"/>
        <v>0.12</v>
      </c>
      <c r="S1795" s="6" t="str">
        <f t="shared" si="86"/>
        <v/>
      </c>
      <c r="T1795">
        <f>ROUND(INT(表1[[#This Row],[合同结束日期]]-表1[[#This Row],[合同起始日期]])/365,1)</f>
        <v>3.2</v>
      </c>
    </row>
    <row r="1796" spans="1:20">
      <c r="A1796" s="1">
        <v>42370</v>
      </c>
      <c r="B1796" t="s">
        <v>185</v>
      </c>
      <c r="C1796">
        <f t="shared" si="84"/>
        <v>0</v>
      </c>
      <c r="D1796" t="s">
        <v>222</v>
      </c>
      <c r="E1796" s="4">
        <v>463755.6</v>
      </c>
      <c r="F1796" s="4">
        <v>56392.680960000005</v>
      </c>
      <c r="G1796" s="3">
        <v>0.12160000000000001</v>
      </c>
      <c r="H1796" s="7">
        <v>2314.1497005988022</v>
      </c>
      <c r="I1796" s="4">
        <v>281.40060359281438</v>
      </c>
      <c r="J1796">
        <v>200.4</v>
      </c>
      <c r="K1796" t="s">
        <v>44</v>
      </c>
      <c r="L1796" t="s">
        <v>72</v>
      </c>
      <c r="M1796" t="s">
        <v>126</v>
      </c>
      <c r="N1796" s="2">
        <v>41263</v>
      </c>
      <c r="O1796" s="2">
        <v>43229</v>
      </c>
      <c r="P1796" t="s">
        <v>24</v>
      </c>
      <c r="Q1796" t="s">
        <v>19</v>
      </c>
      <c r="R1796" s="5" t="str">
        <f t="shared" si="85"/>
        <v>0.1</v>
      </c>
      <c r="S1796" s="6" t="str">
        <f t="shared" si="86"/>
        <v/>
      </c>
      <c r="T1796">
        <f>ROUND(INT(表1[[#This Row],[合同结束日期]]-表1[[#This Row],[合同起始日期]])/365,1)</f>
        <v>5.4</v>
      </c>
    </row>
    <row r="1797" spans="1:20">
      <c r="A1797" s="1">
        <v>42370</v>
      </c>
      <c r="B1797" t="s">
        <v>185</v>
      </c>
      <c r="C1797">
        <f t="shared" si="84"/>
        <v>0</v>
      </c>
      <c r="D1797" t="s">
        <v>223</v>
      </c>
      <c r="E1797" s="4">
        <v>590247.12</v>
      </c>
      <c r="F1797" s="4">
        <v>59319.83556</v>
      </c>
      <c r="G1797" s="3">
        <v>0.10050000000000001</v>
      </c>
      <c r="H1797" s="7">
        <v>2435.0128712871287</v>
      </c>
      <c r="I1797" s="4">
        <v>244.71879356435645</v>
      </c>
      <c r="J1797">
        <v>242.39999999999998</v>
      </c>
      <c r="K1797" t="s">
        <v>44</v>
      </c>
      <c r="L1797" t="s">
        <v>72</v>
      </c>
      <c r="M1797" t="s">
        <v>126</v>
      </c>
      <c r="N1797" s="2">
        <v>41331</v>
      </c>
      <c r="O1797" s="2">
        <v>44325</v>
      </c>
      <c r="P1797" t="s">
        <v>24</v>
      </c>
      <c r="Q1797" t="s">
        <v>42</v>
      </c>
      <c r="R1797" s="5" t="str">
        <f t="shared" si="85"/>
        <v>0.08</v>
      </c>
      <c r="S1797" s="6" t="str">
        <f t="shared" si="86"/>
        <v/>
      </c>
      <c r="T1797">
        <f>ROUND(INT(表1[[#This Row],[合同结束日期]]-表1[[#This Row],[合同起始日期]])/365,1)</f>
        <v>8.1999999999999993</v>
      </c>
    </row>
    <row r="1798" spans="1:20">
      <c r="A1798" s="1">
        <v>42370</v>
      </c>
      <c r="B1798" t="s">
        <v>185</v>
      </c>
      <c r="C1798">
        <f t="shared" si="84"/>
        <v>0</v>
      </c>
      <c r="D1798" t="s">
        <v>232</v>
      </c>
      <c r="E1798" s="4">
        <v>407340</v>
      </c>
      <c r="F1798" s="4">
        <v>57498.772000000019</v>
      </c>
      <c r="G1798" s="3">
        <v>0.14115670447292192</v>
      </c>
      <c r="H1798" s="7">
        <v>1095.2826535880226</v>
      </c>
      <c r="I1798" s="4">
        <v>154.60648984684224</v>
      </c>
      <c r="J1798">
        <v>371.904</v>
      </c>
      <c r="K1798" t="s">
        <v>44</v>
      </c>
      <c r="L1798" t="s">
        <v>72</v>
      </c>
      <c r="M1798" t="s">
        <v>126</v>
      </c>
      <c r="N1798" s="2">
        <v>41337</v>
      </c>
      <c r="O1798" s="2">
        <v>46917</v>
      </c>
      <c r="P1798" t="s">
        <v>24</v>
      </c>
      <c r="Q1798">
        <v>0.08</v>
      </c>
      <c r="R1798" s="5">
        <f t="shared" si="85"/>
        <v>0.08</v>
      </c>
      <c r="S1798" s="6" t="str">
        <f t="shared" si="86"/>
        <v/>
      </c>
      <c r="T1798">
        <f>ROUND(INT(表1[[#This Row],[合同结束日期]]-表1[[#This Row],[合同起始日期]])/365,1)</f>
        <v>15.3</v>
      </c>
    </row>
    <row r="1799" spans="1:20">
      <c r="A1799" s="1">
        <v>42370</v>
      </c>
      <c r="B1799" t="s">
        <v>185</v>
      </c>
      <c r="C1799">
        <f t="shared" si="84"/>
        <v>0</v>
      </c>
      <c r="D1799" t="s">
        <v>274</v>
      </c>
      <c r="E1799" s="4">
        <v>215262</v>
      </c>
      <c r="F1799" s="4">
        <v>33839.186399999999</v>
      </c>
      <c r="G1799" s="3">
        <v>0.15720000000000001</v>
      </c>
      <c r="H1799" s="7">
        <v>1908.3510638297873</v>
      </c>
      <c r="I1799" s="4">
        <v>299.99278723404257</v>
      </c>
      <c r="J1799">
        <v>112.8</v>
      </c>
      <c r="K1799" t="s">
        <v>66</v>
      </c>
      <c r="L1799" t="s">
        <v>66</v>
      </c>
      <c r="M1799" t="s">
        <v>66</v>
      </c>
      <c r="N1799" s="2">
        <v>41520</v>
      </c>
      <c r="O1799" s="2">
        <v>42660</v>
      </c>
      <c r="P1799" t="s">
        <v>24</v>
      </c>
      <c r="Q1799">
        <v>0</v>
      </c>
      <c r="R1799" s="5">
        <f t="shared" si="85"/>
        <v>0</v>
      </c>
      <c r="S1799" s="6" t="str">
        <f t="shared" si="86"/>
        <v/>
      </c>
      <c r="T1799">
        <f>ROUND(INT(表1[[#This Row],[合同结束日期]]-表1[[#This Row],[合同起始日期]])/365,1)</f>
        <v>3.1</v>
      </c>
    </row>
    <row r="1800" spans="1:20">
      <c r="A1800" s="1">
        <v>42370</v>
      </c>
      <c r="B1800" t="s">
        <v>185</v>
      </c>
      <c r="C1800">
        <f t="shared" si="84"/>
        <v>0</v>
      </c>
      <c r="D1800" t="s">
        <v>254</v>
      </c>
      <c r="E1800" s="4">
        <v>249096.61199999999</v>
      </c>
      <c r="F1800" s="4">
        <v>33055.120412399992</v>
      </c>
      <c r="G1800" s="3">
        <v>0.13269999999999998</v>
      </c>
      <c r="H1800" s="7">
        <v>2198.9460805084746</v>
      </c>
      <c r="I1800" s="4">
        <v>291.8001448834745</v>
      </c>
      <c r="J1800">
        <v>113.28</v>
      </c>
      <c r="K1800" t="s">
        <v>44</v>
      </c>
      <c r="L1800" t="s">
        <v>46</v>
      </c>
      <c r="M1800" t="s">
        <v>45</v>
      </c>
      <c r="N1800" s="2">
        <v>41443</v>
      </c>
      <c r="O1800" s="2">
        <v>43298</v>
      </c>
      <c r="P1800" t="s">
        <v>24</v>
      </c>
      <c r="Q1800" t="s">
        <v>48</v>
      </c>
      <c r="R1800" s="5" t="str">
        <f t="shared" si="85"/>
        <v>0.11</v>
      </c>
      <c r="S1800" s="6" t="str">
        <f t="shared" si="86"/>
        <v/>
      </c>
      <c r="T1800">
        <f>ROUND(INT(表1[[#This Row],[合同结束日期]]-表1[[#This Row],[合同起始日期]])/365,1)</f>
        <v>5.0999999999999996</v>
      </c>
    </row>
    <row r="1801" spans="1:20">
      <c r="A1801" s="1">
        <v>42370</v>
      </c>
      <c r="B1801" t="s">
        <v>185</v>
      </c>
      <c r="C1801">
        <f t="shared" si="84"/>
        <v>0</v>
      </c>
      <c r="D1801" t="s">
        <v>486</v>
      </c>
      <c r="E1801" s="4">
        <v>34950</v>
      </c>
      <c r="F1801" s="4">
        <v>13438.275</v>
      </c>
      <c r="G1801" s="3">
        <v>0.38450000000000001</v>
      </c>
      <c r="H1801" s="7">
        <v>910.15625</v>
      </c>
      <c r="I1801" s="4">
        <v>349.955078125</v>
      </c>
      <c r="J1801">
        <v>38.4</v>
      </c>
      <c r="K1801" t="s">
        <v>44</v>
      </c>
      <c r="L1801" t="s">
        <v>46</v>
      </c>
      <c r="M1801" t="s">
        <v>187</v>
      </c>
      <c r="N1801" s="2">
        <v>42370</v>
      </c>
      <c r="O1801" s="2">
        <v>42735</v>
      </c>
      <c r="P1801" t="s">
        <v>24</v>
      </c>
      <c r="Q1801" t="s">
        <v>83</v>
      </c>
      <c r="R1801" s="5" t="str">
        <f t="shared" si="85"/>
        <v>0.14</v>
      </c>
      <c r="S1801" s="6" t="str">
        <f t="shared" si="86"/>
        <v/>
      </c>
      <c r="T1801">
        <f>ROUND(INT(表1[[#This Row],[合同结束日期]]-表1[[#This Row],[合同起始日期]])/365,1)</f>
        <v>1</v>
      </c>
    </row>
    <row r="1802" spans="1:20">
      <c r="A1802" s="1">
        <v>42370</v>
      </c>
      <c r="B1802" t="s">
        <v>185</v>
      </c>
      <c r="C1802">
        <f t="shared" si="84"/>
        <v>0</v>
      </c>
      <c r="D1802" t="s">
        <v>479</v>
      </c>
      <c r="E1802" s="4">
        <v>76674</v>
      </c>
      <c r="F1802" s="4">
        <v>13440.952200000002</v>
      </c>
      <c r="G1802" s="3">
        <v>0.17530000000000001</v>
      </c>
      <c r="H1802" s="7">
        <v>1996.71875</v>
      </c>
      <c r="I1802" s="4">
        <v>350.02479687500005</v>
      </c>
      <c r="J1802">
        <v>38.4</v>
      </c>
      <c r="K1802" t="s">
        <v>44</v>
      </c>
      <c r="L1802" t="s">
        <v>46</v>
      </c>
      <c r="M1802" t="s">
        <v>187</v>
      </c>
      <c r="N1802" s="2">
        <v>42322</v>
      </c>
      <c r="O1802" s="2">
        <v>42698</v>
      </c>
      <c r="P1802" t="s">
        <v>24</v>
      </c>
      <c r="Q1802" t="s">
        <v>83</v>
      </c>
      <c r="R1802" s="5" t="str">
        <f t="shared" si="85"/>
        <v>0.14</v>
      </c>
      <c r="S1802" s="6" t="str">
        <f t="shared" si="86"/>
        <v/>
      </c>
      <c r="T1802">
        <f>ROUND(INT(表1[[#This Row],[合同结束日期]]-表1[[#This Row],[合同起始日期]])/365,1)</f>
        <v>1</v>
      </c>
    </row>
    <row r="1803" spans="1:20">
      <c r="A1803" s="1">
        <v>42370</v>
      </c>
      <c r="B1803" t="s">
        <v>185</v>
      </c>
      <c r="C1803">
        <f t="shared" si="84"/>
        <v>0</v>
      </c>
      <c r="D1803" t="s">
        <v>255</v>
      </c>
      <c r="E1803" s="4">
        <v>50402.400000000001</v>
      </c>
      <c r="F1803" s="4">
        <v>13870.740479999999</v>
      </c>
      <c r="G1803" s="3">
        <v>0.27519999999999994</v>
      </c>
      <c r="H1803" s="7">
        <v>1235.3529411764707</v>
      </c>
      <c r="I1803" s="4">
        <v>339.9691294117647</v>
      </c>
      <c r="J1803">
        <v>40.799999999999997</v>
      </c>
      <c r="K1803" t="s">
        <v>44</v>
      </c>
      <c r="L1803" t="s">
        <v>46</v>
      </c>
      <c r="M1803" t="s">
        <v>187</v>
      </c>
      <c r="N1803" s="2">
        <v>41456</v>
      </c>
      <c r="O1803" s="2">
        <v>42556</v>
      </c>
      <c r="P1803" t="s">
        <v>24</v>
      </c>
      <c r="Q1803" t="s">
        <v>25</v>
      </c>
      <c r="R1803" s="5" t="str">
        <f t="shared" si="85"/>
        <v>0.15</v>
      </c>
      <c r="S1803" s="6" t="str">
        <f t="shared" si="86"/>
        <v/>
      </c>
      <c r="T1803">
        <f>ROUND(INT(表1[[#This Row],[合同结束日期]]-表1[[#This Row],[合同起始日期]])/365,1)</f>
        <v>3</v>
      </c>
    </row>
    <row r="1804" spans="1:20">
      <c r="A1804" s="1">
        <v>42370</v>
      </c>
      <c r="B1804" t="s">
        <v>185</v>
      </c>
      <c r="C1804">
        <f t="shared" si="84"/>
        <v>0</v>
      </c>
      <c r="D1804" t="s">
        <v>273</v>
      </c>
      <c r="E1804" s="4">
        <v>103914</v>
      </c>
      <c r="F1804" s="4">
        <v>13862.127599999998</v>
      </c>
      <c r="G1804" s="3">
        <v>0.13339999999999999</v>
      </c>
      <c r="H1804" s="7">
        <v>1237.0714285714287</v>
      </c>
      <c r="I1804" s="4">
        <v>165.02532857142856</v>
      </c>
      <c r="J1804">
        <v>84</v>
      </c>
      <c r="K1804" t="s">
        <v>44</v>
      </c>
      <c r="L1804" t="s">
        <v>46</v>
      </c>
      <c r="M1804" t="s">
        <v>187</v>
      </c>
      <c r="N1804" s="2">
        <v>41502</v>
      </c>
      <c r="O1804" s="2">
        <v>42597</v>
      </c>
      <c r="P1804" t="s">
        <v>18</v>
      </c>
      <c r="Q1804" t="s">
        <v>19</v>
      </c>
      <c r="R1804" s="5" t="str">
        <f t="shared" si="85"/>
        <v>0.1</v>
      </c>
      <c r="S1804" s="6" t="str">
        <f t="shared" si="86"/>
        <v/>
      </c>
      <c r="T1804">
        <f>ROUND(INT(表1[[#This Row],[合同结束日期]]-表1[[#This Row],[合同起始日期]])/365,1)</f>
        <v>3</v>
      </c>
    </row>
    <row r="1805" spans="1:20">
      <c r="A1805" s="1">
        <v>42370</v>
      </c>
      <c r="B1805" t="s">
        <v>185</v>
      </c>
      <c r="C1805">
        <f t="shared" si="84"/>
        <v>0</v>
      </c>
      <c r="D1805" t="s">
        <v>382</v>
      </c>
      <c r="E1805" s="4">
        <v>20338.2</v>
      </c>
      <c r="F1805" s="4">
        <v>7199.7227999999986</v>
      </c>
      <c r="G1805" s="3">
        <v>0.35399999999999993</v>
      </c>
      <c r="H1805" s="7">
        <v>1412.3750000000002</v>
      </c>
      <c r="I1805" s="4">
        <v>499.98074999999994</v>
      </c>
      <c r="J1805">
        <v>14.399999999999999</v>
      </c>
      <c r="K1805" t="s">
        <v>60</v>
      </c>
      <c r="L1805" t="s">
        <v>107</v>
      </c>
      <c r="M1805" t="s">
        <v>212</v>
      </c>
      <c r="N1805" s="2">
        <v>42113</v>
      </c>
      <c r="O1805" s="2">
        <v>42478</v>
      </c>
      <c r="P1805" t="s">
        <v>24</v>
      </c>
      <c r="Q1805" t="s">
        <v>28</v>
      </c>
      <c r="R1805" s="5" t="str">
        <f t="shared" si="85"/>
        <v>0.13</v>
      </c>
      <c r="S1805" s="6" t="str">
        <f t="shared" si="86"/>
        <v/>
      </c>
      <c r="T1805">
        <f>ROUND(INT(表1[[#This Row],[合同结束日期]]-表1[[#This Row],[合同起始日期]])/365,1)</f>
        <v>1</v>
      </c>
    </row>
    <row r="1806" spans="1:20">
      <c r="A1806" s="1">
        <v>42370</v>
      </c>
      <c r="B1806" t="s">
        <v>185</v>
      </c>
      <c r="C1806">
        <f t="shared" si="84"/>
        <v>0</v>
      </c>
      <c r="D1806" t="s">
        <v>355</v>
      </c>
      <c r="E1806" s="4">
        <v>21644.399999999998</v>
      </c>
      <c r="F1806" s="4">
        <v>11999.655359999999</v>
      </c>
      <c r="G1806" s="3">
        <v>0.5544</v>
      </c>
      <c r="H1806" s="7">
        <v>693.73076923076917</v>
      </c>
      <c r="I1806" s="4">
        <v>384.60433846153842</v>
      </c>
      <c r="J1806">
        <v>31.2</v>
      </c>
      <c r="K1806" t="s">
        <v>76</v>
      </c>
      <c r="L1806" t="s">
        <v>276</v>
      </c>
      <c r="M1806" t="s">
        <v>276</v>
      </c>
      <c r="N1806" s="2">
        <v>41858</v>
      </c>
      <c r="O1806" s="2">
        <v>42588</v>
      </c>
      <c r="P1806" t="s">
        <v>24</v>
      </c>
      <c r="Q1806" t="s">
        <v>83</v>
      </c>
      <c r="R1806" s="5" t="str">
        <f t="shared" si="85"/>
        <v>0.14</v>
      </c>
      <c r="S1806" s="6" t="str">
        <f t="shared" si="86"/>
        <v/>
      </c>
      <c r="T1806">
        <f>ROUND(INT(表1[[#This Row],[合同结束日期]]-表1[[#This Row],[合同起始日期]])/365,1)</f>
        <v>2</v>
      </c>
    </row>
    <row r="1807" spans="1:20">
      <c r="A1807" s="1">
        <v>42370</v>
      </c>
      <c r="B1807" t="s">
        <v>185</v>
      </c>
      <c r="C1807">
        <f t="shared" si="84"/>
        <v>0</v>
      </c>
      <c r="D1807" t="s">
        <v>369</v>
      </c>
      <c r="E1807" s="4">
        <v>35846.400000000001</v>
      </c>
      <c r="F1807" s="4">
        <v>5807.1167999999998</v>
      </c>
      <c r="G1807" s="3">
        <v>0.16199999999999998</v>
      </c>
      <c r="H1807" s="7">
        <v>2489.3333333333335</v>
      </c>
      <c r="I1807" s="4">
        <v>403.27200000000005</v>
      </c>
      <c r="J1807">
        <v>14.399999999999999</v>
      </c>
      <c r="K1807" t="s">
        <v>76</v>
      </c>
      <c r="L1807" t="s">
        <v>276</v>
      </c>
      <c r="M1807" t="s">
        <v>276</v>
      </c>
      <c r="N1807" s="2">
        <v>42030</v>
      </c>
      <c r="O1807" s="2">
        <v>42394</v>
      </c>
      <c r="P1807" t="s">
        <v>24</v>
      </c>
      <c r="Q1807" t="s">
        <v>25</v>
      </c>
      <c r="R1807" s="5" t="str">
        <f t="shared" si="85"/>
        <v>0.15</v>
      </c>
      <c r="S1807" s="6" t="str">
        <f t="shared" si="86"/>
        <v/>
      </c>
      <c r="T1807">
        <f>ROUND(INT(表1[[#This Row],[合同结束日期]]-表1[[#This Row],[合同起始日期]])/365,1)</f>
        <v>1</v>
      </c>
    </row>
    <row r="1808" spans="1:20">
      <c r="A1808" s="1">
        <v>42370</v>
      </c>
      <c r="B1808" t="s">
        <v>185</v>
      </c>
      <c r="C1808">
        <f t="shared" si="84"/>
        <v>0</v>
      </c>
      <c r="D1808" t="s">
        <v>349</v>
      </c>
      <c r="E1808" s="4">
        <v>30354.959999999999</v>
      </c>
      <c r="F1808" s="4">
        <v>7561.4205359999987</v>
      </c>
      <c r="G1808" s="3">
        <v>0.24909999999999996</v>
      </c>
      <c r="H1808" s="7">
        <v>2107.9833333333336</v>
      </c>
      <c r="I1808" s="4">
        <v>525.09864833333324</v>
      </c>
      <c r="J1808">
        <v>14.399999999999999</v>
      </c>
      <c r="K1808" t="s">
        <v>76</v>
      </c>
      <c r="L1808" t="s">
        <v>276</v>
      </c>
      <c r="M1808" t="s">
        <v>276</v>
      </c>
      <c r="N1808" s="2">
        <v>41907</v>
      </c>
      <c r="O1808" s="2">
        <v>42637</v>
      </c>
      <c r="P1808" t="s">
        <v>24</v>
      </c>
      <c r="Q1808" t="s">
        <v>59</v>
      </c>
      <c r="R1808" s="5" t="str">
        <f t="shared" si="85"/>
        <v>0.16</v>
      </c>
      <c r="S1808" s="6" t="str">
        <f t="shared" si="86"/>
        <v/>
      </c>
      <c r="T1808">
        <f>ROUND(INT(表1[[#This Row],[合同结束日期]]-表1[[#This Row],[合同起始日期]])/365,1)</f>
        <v>2</v>
      </c>
    </row>
    <row r="1809" spans="1:20">
      <c r="A1809" s="1">
        <v>42370</v>
      </c>
      <c r="B1809" t="s">
        <v>185</v>
      </c>
      <c r="C1809">
        <f t="shared" si="84"/>
        <v>0</v>
      </c>
      <c r="D1809" t="s">
        <v>284</v>
      </c>
      <c r="E1809" s="4">
        <v>48962.400000000001</v>
      </c>
      <c r="F1809" s="4">
        <v>6957.5570400000006</v>
      </c>
      <c r="G1809" s="3">
        <v>0.1421</v>
      </c>
      <c r="H1809" s="7">
        <v>2720.1333333333332</v>
      </c>
      <c r="I1809" s="4">
        <v>386.53094666666669</v>
      </c>
      <c r="J1809">
        <v>18</v>
      </c>
      <c r="K1809" t="s">
        <v>76</v>
      </c>
      <c r="L1809" t="s">
        <v>276</v>
      </c>
      <c r="M1809" t="s">
        <v>276</v>
      </c>
      <c r="N1809" s="2">
        <v>41516</v>
      </c>
      <c r="O1809" s="2">
        <v>42611</v>
      </c>
      <c r="P1809" t="s">
        <v>24</v>
      </c>
      <c r="Q1809">
        <v>0</v>
      </c>
      <c r="R1809" s="5">
        <f t="shared" si="85"/>
        <v>0</v>
      </c>
      <c r="S1809" s="6" t="str">
        <f t="shared" si="86"/>
        <v/>
      </c>
      <c r="T1809">
        <f>ROUND(INT(表1[[#This Row],[合同结束日期]]-表1[[#This Row],[合同起始日期]])/365,1)</f>
        <v>3</v>
      </c>
    </row>
    <row r="1810" spans="1:20">
      <c r="A1810" s="1">
        <v>42370</v>
      </c>
      <c r="B1810" t="s">
        <v>185</v>
      </c>
      <c r="C1810">
        <f t="shared" si="84"/>
        <v>0</v>
      </c>
      <c r="D1810" t="s">
        <v>365</v>
      </c>
      <c r="E1810" s="4">
        <v>47714.52</v>
      </c>
      <c r="F1810" s="4">
        <v>8235.5261520000004</v>
      </c>
      <c r="G1810" s="3">
        <v>0.17260000000000003</v>
      </c>
      <c r="H1810" s="7">
        <v>3313.5083333333332</v>
      </c>
      <c r="I1810" s="4">
        <v>571.9115383333334</v>
      </c>
      <c r="J1810">
        <v>14.399999999999999</v>
      </c>
      <c r="K1810" t="s">
        <v>11</v>
      </c>
      <c r="L1810" t="s">
        <v>12</v>
      </c>
      <c r="M1810" t="s">
        <v>53</v>
      </c>
      <c r="N1810" s="2">
        <v>41996</v>
      </c>
      <c r="O1810" s="2">
        <v>42726</v>
      </c>
      <c r="P1810" t="s">
        <v>24</v>
      </c>
      <c r="Q1810" t="s">
        <v>59</v>
      </c>
      <c r="R1810" s="5" t="str">
        <f t="shared" si="85"/>
        <v>0.16</v>
      </c>
      <c r="S1810" s="6" t="str">
        <f t="shared" si="86"/>
        <v/>
      </c>
      <c r="T1810">
        <f>ROUND(INT(表1[[#This Row],[合同结束日期]]-表1[[#This Row],[合同起始日期]])/365,1)</f>
        <v>2</v>
      </c>
    </row>
    <row r="1811" spans="1:20">
      <c r="A1811" s="1">
        <v>42370</v>
      </c>
      <c r="B1811" t="s">
        <v>185</v>
      </c>
      <c r="C1811">
        <f t="shared" si="84"/>
        <v>0</v>
      </c>
      <c r="D1811" t="s">
        <v>350</v>
      </c>
      <c r="E1811" s="4">
        <v>34359.599999999999</v>
      </c>
      <c r="F1811" s="4">
        <v>7559.1120000000001</v>
      </c>
      <c r="G1811" s="3">
        <v>0.22</v>
      </c>
      <c r="H1811" s="7">
        <v>2386.0833333333335</v>
      </c>
      <c r="I1811" s="4">
        <v>524.93833333333339</v>
      </c>
      <c r="J1811">
        <v>14.399999999999999</v>
      </c>
      <c r="K1811" t="s">
        <v>76</v>
      </c>
      <c r="L1811" t="s">
        <v>276</v>
      </c>
      <c r="M1811" t="s">
        <v>276</v>
      </c>
      <c r="N1811" s="2">
        <v>41888</v>
      </c>
      <c r="O1811" s="2">
        <v>42618</v>
      </c>
      <c r="P1811" t="s">
        <v>24</v>
      </c>
      <c r="Q1811" t="s">
        <v>59</v>
      </c>
      <c r="R1811" s="5" t="str">
        <f t="shared" si="85"/>
        <v>0.16</v>
      </c>
      <c r="S1811" s="6" t="str">
        <f t="shared" si="86"/>
        <v/>
      </c>
      <c r="T1811">
        <f>ROUND(INT(表1[[#This Row],[合同结束日期]]-表1[[#This Row],[合同起始日期]])/365,1)</f>
        <v>2</v>
      </c>
    </row>
    <row r="1812" spans="1:20">
      <c r="A1812" s="1">
        <v>42370</v>
      </c>
      <c r="B1812" t="s">
        <v>185</v>
      </c>
      <c r="C1812">
        <f t="shared" si="84"/>
        <v>0</v>
      </c>
      <c r="D1812" t="s">
        <v>456</v>
      </c>
      <c r="E1812" s="4">
        <v>52258.799999999996</v>
      </c>
      <c r="F1812" s="4">
        <v>9599.9415599999993</v>
      </c>
      <c r="G1812" s="3">
        <v>0.1837</v>
      </c>
      <c r="H1812" s="7">
        <v>2903.2666666666664</v>
      </c>
      <c r="I1812" s="4">
        <v>533.3300866666666</v>
      </c>
      <c r="J1812">
        <v>18</v>
      </c>
      <c r="K1812" t="s">
        <v>76</v>
      </c>
      <c r="L1812" t="s">
        <v>276</v>
      </c>
      <c r="M1812" t="s">
        <v>276</v>
      </c>
      <c r="N1812" s="2">
        <v>42181</v>
      </c>
      <c r="O1812" s="2">
        <v>42546</v>
      </c>
      <c r="P1812" t="s">
        <v>24</v>
      </c>
      <c r="Q1812" t="s">
        <v>59</v>
      </c>
      <c r="R1812" s="5" t="str">
        <f t="shared" si="85"/>
        <v>0.16</v>
      </c>
      <c r="S1812" s="6" t="str">
        <f t="shared" si="86"/>
        <v/>
      </c>
      <c r="T1812">
        <f>ROUND(INT(表1[[#This Row],[合同结束日期]]-表1[[#This Row],[合同起始日期]])/365,1)</f>
        <v>1</v>
      </c>
    </row>
    <row r="1813" spans="1:20">
      <c r="A1813" s="1">
        <v>42370</v>
      </c>
      <c r="B1813" t="s">
        <v>185</v>
      </c>
      <c r="C1813">
        <f t="shared" si="84"/>
        <v>0</v>
      </c>
      <c r="D1813" t="s">
        <v>457</v>
      </c>
      <c r="E1813" s="4">
        <v>142719.6</v>
      </c>
      <c r="F1813" s="4">
        <v>17725.77432</v>
      </c>
      <c r="G1813" s="3">
        <v>0.1242</v>
      </c>
      <c r="H1813" s="7">
        <v>9911.0833333333339</v>
      </c>
      <c r="I1813" s="4">
        <v>1230.9565500000001</v>
      </c>
      <c r="J1813">
        <v>14.399999999999999</v>
      </c>
      <c r="K1813" t="s">
        <v>44</v>
      </c>
      <c r="L1813" t="s">
        <v>46</v>
      </c>
      <c r="M1813" t="s">
        <v>187</v>
      </c>
      <c r="N1813" s="2">
        <v>42205</v>
      </c>
      <c r="O1813" s="2">
        <v>42570</v>
      </c>
      <c r="P1813" t="s">
        <v>24</v>
      </c>
      <c r="Q1813" t="s">
        <v>65</v>
      </c>
      <c r="R1813" s="5" t="str">
        <f t="shared" si="85"/>
        <v>0.12</v>
      </c>
      <c r="S1813" s="6" t="str">
        <f t="shared" si="86"/>
        <v/>
      </c>
      <c r="T1813">
        <f>ROUND(INT(表1[[#This Row],[合同结束日期]]-表1[[#This Row],[合同起始日期]])/365,1)</f>
        <v>1</v>
      </c>
    </row>
    <row r="1814" spans="1:20">
      <c r="A1814" s="1">
        <v>42370</v>
      </c>
      <c r="B1814" t="s">
        <v>185</v>
      </c>
      <c r="C1814">
        <f t="shared" si="84"/>
        <v>0</v>
      </c>
      <c r="D1814" t="s">
        <v>314</v>
      </c>
      <c r="E1814" s="4">
        <v>25478.280000000002</v>
      </c>
      <c r="F1814" s="4">
        <v>7200.1619280000004</v>
      </c>
      <c r="G1814" s="3">
        <v>0.28259999999999996</v>
      </c>
      <c r="H1814" s="7">
        <v>1415.46</v>
      </c>
      <c r="I1814" s="4">
        <v>400.00899600000002</v>
      </c>
      <c r="J1814">
        <v>18</v>
      </c>
      <c r="K1814" t="s">
        <v>76</v>
      </c>
      <c r="L1814" t="s">
        <v>276</v>
      </c>
      <c r="M1814" t="s">
        <v>276</v>
      </c>
      <c r="N1814" s="2">
        <v>41727</v>
      </c>
      <c r="O1814" s="2">
        <v>42457</v>
      </c>
      <c r="P1814" t="s">
        <v>24</v>
      </c>
      <c r="Q1814" t="s">
        <v>19</v>
      </c>
      <c r="R1814" s="5" t="str">
        <f t="shared" si="85"/>
        <v>0.1</v>
      </c>
      <c r="S1814" s="6" t="str">
        <f t="shared" si="86"/>
        <v/>
      </c>
      <c r="T1814">
        <f>ROUND(INT(表1[[#This Row],[合同结束日期]]-表1[[#This Row],[合同起始日期]])/365,1)</f>
        <v>2</v>
      </c>
    </row>
    <row r="1815" spans="1:20">
      <c r="A1815" s="1">
        <v>42370</v>
      </c>
      <c r="B1815" t="s">
        <v>185</v>
      </c>
      <c r="C1815">
        <f t="shared" si="84"/>
        <v>0</v>
      </c>
      <c r="D1815" t="s">
        <v>343</v>
      </c>
      <c r="E1815" s="4">
        <v>28245.599999999999</v>
      </c>
      <c r="F1815" s="4">
        <v>6360.9091199999993</v>
      </c>
      <c r="G1815" s="3">
        <v>0.22519999999999998</v>
      </c>
      <c r="H1815" s="7">
        <v>2942.25</v>
      </c>
      <c r="I1815" s="4">
        <v>662.59469999999999</v>
      </c>
      <c r="J1815">
        <v>9.6</v>
      </c>
      <c r="K1815" t="s">
        <v>76</v>
      </c>
      <c r="L1815" t="s">
        <v>276</v>
      </c>
      <c r="M1815" t="s">
        <v>276</v>
      </c>
      <c r="N1815" s="2">
        <v>41876</v>
      </c>
      <c r="O1815" s="2">
        <v>42606</v>
      </c>
      <c r="P1815" t="s">
        <v>24</v>
      </c>
      <c r="Q1815" t="s">
        <v>59</v>
      </c>
      <c r="R1815" s="5" t="str">
        <f t="shared" si="85"/>
        <v>0.16</v>
      </c>
      <c r="S1815" s="6" t="str">
        <f t="shared" si="86"/>
        <v/>
      </c>
      <c r="T1815">
        <f>ROUND(INT(表1[[#This Row],[合同结束日期]]-表1[[#This Row],[合同起始日期]])/365,1)</f>
        <v>2</v>
      </c>
    </row>
    <row r="1816" spans="1:20">
      <c r="A1816" s="1">
        <v>42370</v>
      </c>
      <c r="B1816" t="s">
        <v>185</v>
      </c>
      <c r="C1816">
        <f t="shared" si="84"/>
        <v>0</v>
      </c>
      <c r="D1816" t="s">
        <v>287</v>
      </c>
      <c r="E1816" s="4">
        <v>26325.599999999999</v>
      </c>
      <c r="F1816" s="4">
        <v>7200.0516000000007</v>
      </c>
      <c r="G1816" s="3">
        <v>0.27350000000000002</v>
      </c>
      <c r="H1816" s="7">
        <v>1462.5333333333333</v>
      </c>
      <c r="I1816" s="4">
        <v>400.0028666666667</v>
      </c>
      <c r="J1816">
        <v>18</v>
      </c>
      <c r="K1816" t="s">
        <v>11</v>
      </c>
      <c r="L1816" t="s">
        <v>12</v>
      </c>
      <c r="M1816" t="s">
        <v>288</v>
      </c>
      <c r="N1816" s="2">
        <v>41522</v>
      </c>
      <c r="O1816" s="2">
        <v>42617</v>
      </c>
      <c r="P1816" t="s">
        <v>24</v>
      </c>
      <c r="Q1816" t="s">
        <v>59</v>
      </c>
      <c r="R1816" s="5" t="str">
        <f t="shared" si="85"/>
        <v>0.16</v>
      </c>
      <c r="S1816" s="6" t="str">
        <f t="shared" si="86"/>
        <v/>
      </c>
      <c r="T1816">
        <f>ROUND(INT(表1[[#This Row],[合同结束日期]]-表1[[#This Row],[合同起始日期]])/365,1)</f>
        <v>3</v>
      </c>
    </row>
    <row r="1817" spans="1:20">
      <c r="A1817" s="1">
        <v>42370</v>
      </c>
      <c r="B1817" t="s">
        <v>185</v>
      </c>
      <c r="C1817">
        <f t="shared" si="84"/>
        <v>0</v>
      </c>
      <c r="D1817" t="s">
        <v>473</v>
      </c>
      <c r="E1817" s="4">
        <v>107393.73599999999</v>
      </c>
      <c r="F1817" s="4">
        <v>17011.167782399996</v>
      </c>
      <c r="G1817" s="3">
        <v>0.15839999999999999</v>
      </c>
      <c r="H1817" s="7">
        <v>2711.9630303030299</v>
      </c>
      <c r="I1817" s="4">
        <v>429.5749439999999</v>
      </c>
      <c r="J1817">
        <v>39.6</v>
      </c>
      <c r="K1817" t="s">
        <v>44</v>
      </c>
      <c r="L1817" t="s">
        <v>46</v>
      </c>
      <c r="M1817" t="s">
        <v>187</v>
      </c>
      <c r="N1817" s="2">
        <v>42273</v>
      </c>
      <c r="O1817" s="2">
        <v>43003</v>
      </c>
      <c r="P1817" t="s">
        <v>24</v>
      </c>
      <c r="Q1817" t="s">
        <v>83</v>
      </c>
      <c r="R1817" s="5" t="str">
        <f t="shared" si="85"/>
        <v>0.14</v>
      </c>
      <c r="S1817" s="6" t="str">
        <f t="shared" si="86"/>
        <v/>
      </c>
      <c r="T1817">
        <f>ROUND(INT(表1[[#This Row],[合同结束日期]]-表1[[#This Row],[合同起始日期]])/365,1)</f>
        <v>2</v>
      </c>
    </row>
    <row r="1818" spans="1:20">
      <c r="A1818" s="1">
        <v>42370</v>
      </c>
      <c r="B1818" t="s">
        <v>185</v>
      </c>
      <c r="C1818">
        <f t="shared" si="84"/>
        <v>0</v>
      </c>
      <c r="D1818" t="s">
        <v>344</v>
      </c>
      <c r="E1818" s="4">
        <v>53626.799999999996</v>
      </c>
      <c r="F1818" s="4">
        <v>8644.6401600000008</v>
      </c>
      <c r="G1818" s="3">
        <v>0.16120000000000004</v>
      </c>
      <c r="H1818" s="7">
        <v>5586.125</v>
      </c>
      <c r="I1818" s="4">
        <v>900.48335000000009</v>
      </c>
      <c r="J1818">
        <v>9.6</v>
      </c>
      <c r="K1818" t="s">
        <v>44</v>
      </c>
      <c r="L1818" t="s">
        <v>46</v>
      </c>
      <c r="M1818" t="s">
        <v>187</v>
      </c>
      <c r="N1818" s="2">
        <v>41864</v>
      </c>
      <c r="O1818" s="2">
        <v>42594</v>
      </c>
      <c r="P1818" t="s">
        <v>24</v>
      </c>
      <c r="Q1818" t="s">
        <v>25</v>
      </c>
      <c r="R1818" s="5" t="str">
        <f t="shared" si="85"/>
        <v>0.15</v>
      </c>
      <c r="S1818" s="6" t="str">
        <f t="shared" si="86"/>
        <v/>
      </c>
      <c r="T1818">
        <f>ROUND(INT(表1[[#This Row],[合同结束日期]]-表1[[#This Row],[合同起始日期]])/365,1)</f>
        <v>2</v>
      </c>
    </row>
    <row r="1819" spans="1:20">
      <c r="A1819" s="1">
        <v>42370</v>
      </c>
      <c r="B1819" t="s">
        <v>185</v>
      </c>
      <c r="C1819">
        <f t="shared" si="84"/>
        <v>0</v>
      </c>
      <c r="D1819" t="s">
        <v>458</v>
      </c>
      <c r="E1819" s="4">
        <v>42055.199999999997</v>
      </c>
      <c r="F1819" s="4">
        <v>8398.4234399999987</v>
      </c>
      <c r="G1819" s="3">
        <v>0.19969999999999999</v>
      </c>
      <c r="H1819" s="7">
        <v>2336.3999999999996</v>
      </c>
      <c r="I1819" s="4">
        <v>466.57907999999992</v>
      </c>
      <c r="J1819">
        <v>18</v>
      </c>
      <c r="K1819" t="s">
        <v>76</v>
      </c>
      <c r="L1819" t="s">
        <v>276</v>
      </c>
      <c r="M1819" t="s">
        <v>276</v>
      </c>
      <c r="N1819" s="2">
        <v>42195</v>
      </c>
      <c r="O1819" s="2">
        <v>42560</v>
      </c>
      <c r="P1819" t="s">
        <v>24</v>
      </c>
      <c r="Q1819" t="s">
        <v>59</v>
      </c>
      <c r="R1819" s="5" t="str">
        <f t="shared" si="85"/>
        <v>0.16</v>
      </c>
      <c r="S1819" s="6" t="str">
        <f t="shared" si="86"/>
        <v/>
      </c>
      <c r="T1819">
        <f>ROUND(INT(表1[[#This Row],[合同结束日期]]-表1[[#This Row],[合同起始日期]])/365,1)</f>
        <v>1</v>
      </c>
    </row>
    <row r="1820" spans="1:20">
      <c r="A1820" s="1">
        <v>42370</v>
      </c>
      <c r="B1820" t="s">
        <v>185</v>
      </c>
      <c r="C1820">
        <f t="shared" si="84"/>
        <v>0</v>
      </c>
      <c r="D1820" t="s">
        <v>474</v>
      </c>
      <c r="E1820" s="4">
        <v>75427.199999999997</v>
      </c>
      <c r="F1820" s="4">
        <v>12738.432000000001</v>
      </c>
      <c r="G1820" s="3">
        <v>0.16888379788723432</v>
      </c>
      <c r="H1820" s="7">
        <v>4489.7142857142853</v>
      </c>
      <c r="I1820" s="4">
        <v>758.24</v>
      </c>
      <c r="J1820">
        <v>16.8</v>
      </c>
      <c r="K1820" t="s">
        <v>44</v>
      </c>
      <c r="L1820" t="s">
        <v>46</v>
      </c>
      <c r="M1820" t="s">
        <v>187</v>
      </c>
      <c r="N1820" s="2">
        <v>42267</v>
      </c>
      <c r="O1820" s="2">
        <v>42632</v>
      </c>
      <c r="P1820" t="s">
        <v>24</v>
      </c>
      <c r="Q1820" t="s">
        <v>83</v>
      </c>
      <c r="R1820" s="5" t="str">
        <f t="shared" si="85"/>
        <v>0.14</v>
      </c>
      <c r="S1820" s="6" t="str">
        <f t="shared" si="86"/>
        <v/>
      </c>
      <c r="T1820">
        <f>ROUND(INT(表1[[#This Row],[合同结束日期]]-表1[[#This Row],[合同起始日期]])/365,1)</f>
        <v>1</v>
      </c>
    </row>
    <row r="1821" spans="1:20">
      <c r="A1821" s="1">
        <v>42401</v>
      </c>
      <c r="B1821" t="s">
        <v>185</v>
      </c>
      <c r="C1821">
        <f t="shared" si="84"/>
        <v>0</v>
      </c>
      <c r="D1821" t="s">
        <v>186</v>
      </c>
      <c r="E1821" s="4">
        <v>269380.68</v>
      </c>
      <c r="F1821" s="4">
        <v>44609.440607999997</v>
      </c>
      <c r="G1821" s="3">
        <v>0.1656</v>
      </c>
      <c r="H1821" s="7">
        <v>8979.3559999999998</v>
      </c>
      <c r="I1821" s="4">
        <v>1486.9813535999999</v>
      </c>
      <c r="J1821">
        <v>30</v>
      </c>
      <c r="K1821" t="s">
        <v>44</v>
      </c>
      <c r="L1821" t="s">
        <v>46</v>
      </c>
      <c r="M1821" t="s">
        <v>187</v>
      </c>
      <c r="N1821" s="2">
        <v>41327</v>
      </c>
      <c r="O1821" s="2">
        <v>42499</v>
      </c>
      <c r="P1821" t="s">
        <v>24</v>
      </c>
      <c r="Q1821" t="s">
        <v>59</v>
      </c>
      <c r="R1821" s="5" t="str">
        <f t="shared" si="85"/>
        <v>0.16</v>
      </c>
      <c r="S1821" s="6" t="str">
        <f t="shared" si="86"/>
        <v/>
      </c>
      <c r="T1821">
        <f>ROUND(INT(表1[[#This Row],[合同结束日期]]-表1[[#This Row],[合同起始日期]])/365,1)</f>
        <v>3.2</v>
      </c>
    </row>
    <row r="1822" spans="1:20">
      <c r="A1822" s="1">
        <v>42401</v>
      </c>
      <c r="B1822" t="s">
        <v>185</v>
      </c>
      <c r="C1822">
        <f t="shared" si="84"/>
        <v>0</v>
      </c>
      <c r="D1822" t="s">
        <v>188</v>
      </c>
      <c r="E1822" s="4">
        <v>64275.6</v>
      </c>
      <c r="F1822" s="4">
        <v>14076.356400000002</v>
      </c>
      <c r="G1822" s="3">
        <v>0.21900000000000006</v>
      </c>
      <c r="H1822" s="7">
        <v>1050.2549019607843</v>
      </c>
      <c r="I1822" s="4">
        <v>230.00582352941183</v>
      </c>
      <c r="J1822">
        <v>61.199999999999996</v>
      </c>
      <c r="K1822" t="s">
        <v>44</v>
      </c>
      <c r="L1822" t="s">
        <v>46</v>
      </c>
      <c r="M1822" t="s">
        <v>187</v>
      </c>
      <c r="N1822" s="2">
        <v>41337</v>
      </c>
      <c r="O1822" s="2">
        <v>42499</v>
      </c>
      <c r="P1822" t="s">
        <v>24</v>
      </c>
      <c r="Q1822" t="s">
        <v>28</v>
      </c>
      <c r="R1822" s="5" t="str">
        <f t="shared" si="85"/>
        <v>0.13</v>
      </c>
      <c r="S1822" s="6" t="str">
        <f t="shared" si="86"/>
        <v/>
      </c>
      <c r="T1822">
        <f>ROUND(INT(表1[[#This Row],[合同结束日期]]-表1[[#This Row],[合同起始日期]])/365,1)</f>
        <v>3.2</v>
      </c>
    </row>
    <row r="1823" spans="1:20">
      <c r="A1823" s="1">
        <v>42401</v>
      </c>
      <c r="B1823" t="s">
        <v>185</v>
      </c>
      <c r="C1823">
        <f t="shared" si="84"/>
        <v>0</v>
      </c>
      <c r="D1823" t="s">
        <v>189</v>
      </c>
      <c r="E1823" s="4">
        <v>126044.4</v>
      </c>
      <c r="F1823" s="4">
        <v>23330.818440000003</v>
      </c>
      <c r="G1823" s="3">
        <v>0.18510000000000004</v>
      </c>
      <c r="H1823" s="7">
        <v>1458.8472222222224</v>
      </c>
      <c r="I1823" s="4">
        <v>270.0326208333334</v>
      </c>
      <c r="J1823">
        <v>86.399999999999991</v>
      </c>
      <c r="K1823" t="s">
        <v>44</v>
      </c>
      <c r="L1823" t="s">
        <v>46</v>
      </c>
      <c r="M1823" t="s">
        <v>187</v>
      </c>
      <c r="N1823" s="2">
        <v>41298</v>
      </c>
      <c r="O1823" s="2">
        <v>42499</v>
      </c>
      <c r="P1823" t="s">
        <v>24</v>
      </c>
      <c r="Q1823" t="s">
        <v>83</v>
      </c>
      <c r="R1823" s="5" t="str">
        <f t="shared" si="85"/>
        <v>0.14</v>
      </c>
      <c r="S1823" s="6" t="str">
        <f t="shared" si="86"/>
        <v/>
      </c>
      <c r="T1823">
        <f>ROUND(INT(表1[[#This Row],[合同结束日期]]-表1[[#This Row],[合同起始日期]])/365,1)</f>
        <v>3.3</v>
      </c>
    </row>
    <row r="1824" spans="1:20">
      <c r="A1824" s="1">
        <v>42401</v>
      </c>
      <c r="B1824" t="s">
        <v>185</v>
      </c>
      <c r="C1824">
        <f t="shared" si="84"/>
        <v>0</v>
      </c>
      <c r="D1824" t="s">
        <v>190</v>
      </c>
      <c r="E1824" s="4">
        <v>116806.8</v>
      </c>
      <c r="F1824" s="4">
        <v>30241.28052</v>
      </c>
      <c r="G1824" s="3">
        <v>0.25890000000000002</v>
      </c>
      <c r="H1824" s="7">
        <v>1351.9305555555557</v>
      </c>
      <c r="I1824" s="4">
        <v>350.01482083333337</v>
      </c>
      <c r="J1824">
        <v>86.399999999999991</v>
      </c>
      <c r="K1824" t="s">
        <v>44</v>
      </c>
      <c r="L1824" t="s">
        <v>46</v>
      </c>
      <c r="M1824" t="s">
        <v>45</v>
      </c>
      <c r="N1824" s="2">
        <v>41282</v>
      </c>
      <c r="O1824" s="2">
        <v>43229</v>
      </c>
      <c r="P1824" t="s">
        <v>24</v>
      </c>
      <c r="Q1824" t="s">
        <v>56</v>
      </c>
      <c r="R1824" s="5" t="str">
        <f t="shared" si="85"/>
        <v>0.17</v>
      </c>
      <c r="S1824" s="6" t="str">
        <f t="shared" si="86"/>
        <v/>
      </c>
      <c r="T1824">
        <f>ROUND(INT(表1[[#This Row],[合同结束日期]]-表1[[#This Row],[合同起始日期]])/365,1)</f>
        <v>5.3</v>
      </c>
    </row>
    <row r="1825" spans="1:20">
      <c r="A1825" s="1">
        <v>42401</v>
      </c>
      <c r="B1825" t="s">
        <v>185</v>
      </c>
      <c r="C1825">
        <f t="shared" si="84"/>
        <v>0</v>
      </c>
      <c r="D1825" t="s">
        <v>449</v>
      </c>
      <c r="E1825" s="4">
        <v>352233.32400000002</v>
      </c>
      <c r="F1825" s="4">
        <v>54913.175211600006</v>
      </c>
      <c r="G1825" s="3">
        <v>0.15590000000000001</v>
      </c>
      <c r="H1825" s="7">
        <v>2052.6417482517486</v>
      </c>
      <c r="I1825" s="4">
        <v>320.00684855244759</v>
      </c>
      <c r="J1825">
        <v>171.6</v>
      </c>
      <c r="K1825" t="s">
        <v>60</v>
      </c>
      <c r="L1825" t="s">
        <v>116</v>
      </c>
      <c r="M1825" t="s">
        <v>145</v>
      </c>
      <c r="N1825" s="2">
        <v>42183</v>
      </c>
      <c r="O1825" s="2">
        <v>43278</v>
      </c>
      <c r="P1825" t="s">
        <v>24</v>
      </c>
      <c r="Q1825" t="s">
        <v>65</v>
      </c>
      <c r="R1825" s="5" t="str">
        <f t="shared" si="85"/>
        <v>0.12</v>
      </c>
      <c r="S1825" s="6" t="str">
        <f t="shared" si="86"/>
        <v/>
      </c>
      <c r="T1825">
        <f>ROUND(INT(表1[[#This Row],[合同结束日期]]-表1[[#This Row],[合同起始日期]])/365,1)</f>
        <v>3</v>
      </c>
    </row>
    <row r="1826" spans="1:20">
      <c r="A1826" s="1">
        <v>42401</v>
      </c>
      <c r="B1826" t="s">
        <v>185</v>
      </c>
      <c r="C1826">
        <f t="shared" si="84"/>
        <v>0</v>
      </c>
      <c r="D1826" t="s">
        <v>219</v>
      </c>
      <c r="E1826" s="4">
        <v>417276</v>
      </c>
      <c r="F1826" s="4">
        <v>88629.42240000001</v>
      </c>
      <c r="G1826" s="3">
        <v>0.21240000000000003</v>
      </c>
      <c r="H1826" s="7">
        <v>4043.3720930232557</v>
      </c>
      <c r="I1826" s="4">
        <v>858.81223255813961</v>
      </c>
      <c r="J1826">
        <v>103.2</v>
      </c>
      <c r="K1826" t="s">
        <v>60</v>
      </c>
      <c r="L1826" t="s">
        <v>61</v>
      </c>
      <c r="M1826" t="s">
        <v>58</v>
      </c>
      <c r="N1826" s="2">
        <v>42153</v>
      </c>
      <c r="O1826" s="2">
        <v>42883</v>
      </c>
      <c r="P1826" t="s">
        <v>24</v>
      </c>
      <c r="Q1826" t="s">
        <v>170</v>
      </c>
      <c r="R1826" s="5" t="str">
        <f t="shared" si="85"/>
        <v>0.2</v>
      </c>
      <c r="S1826" s="6" t="str">
        <f t="shared" si="86"/>
        <v/>
      </c>
      <c r="T1826">
        <f>ROUND(INT(表1[[#This Row],[合同结束日期]]-表1[[#This Row],[合同起始日期]])/365,1)</f>
        <v>2</v>
      </c>
    </row>
    <row r="1827" spans="1:20">
      <c r="A1827" s="1">
        <v>42401</v>
      </c>
      <c r="B1827" t="s">
        <v>185</v>
      </c>
      <c r="C1827">
        <f t="shared" si="84"/>
        <v>0</v>
      </c>
      <c r="D1827" t="s">
        <v>252</v>
      </c>
      <c r="E1827" s="4">
        <v>153776.4</v>
      </c>
      <c r="F1827" s="4">
        <v>20544.527040000001</v>
      </c>
      <c r="G1827" s="3">
        <v>0.13360000000000002</v>
      </c>
      <c r="H1827" s="7">
        <v>1490.0813953488371</v>
      </c>
      <c r="I1827" s="4">
        <v>199.07487441860465</v>
      </c>
      <c r="J1827">
        <v>103.2</v>
      </c>
      <c r="K1827" t="s">
        <v>44</v>
      </c>
      <c r="L1827" t="s">
        <v>46</v>
      </c>
      <c r="M1827" t="s">
        <v>45</v>
      </c>
      <c r="N1827" s="2">
        <v>42149</v>
      </c>
      <c r="O1827" s="2">
        <v>42914</v>
      </c>
      <c r="P1827" t="s">
        <v>24</v>
      </c>
      <c r="Q1827" t="s">
        <v>19</v>
      </c>
      <c r="R1827" s="5" t="str">
        <f t="shared" si="85"/>
        <v>0.1</v>
      </c>
      <c r="S1827" s="6" t="str">
        <f t="shared" si="86"/>
        <v/>
      </c>
      <c r="T1827">
        <f>ROUND(INT(表1[[#This Row],[合同结束日期]]-表1[[#This Row],[合同起始日期]])/365,1)</f>
        <v>2.1</v>
      </c>
    </row>
    <row r="1828" spans="1:20">
      <c r="A1828" s="1">
        <v>42401</v>
      </c>
      <c r="B1828" t="s">
        <v>185</v>
      </c>
      <c r="C1828">
        <f t="shared" si="84"/>
        <v>0</v>
      </c>
      <c r="D1828" t="s">
        <v>281</v>
      </c>
      <c r="E1828" s="4">
        <v>99900</v>
      </c>
      <c r="F1828" s="4">
        <v>36433.53</v>
      </c>
      <c r="G1828" s="3">
        <v>0.36469999999999997</v>
      </c>
      <c r="H1828" s="7">
        <v>904.89130434782612</v>
      </c>
      <c r="I1828" s="4">
        <v>330.01385869565217</v>
      </c>
      <c r="J1828">
        <v>110.39999999999999</v>
      </c>
      <c r="K1828" t="s">
        <v>60</v>
      </c>
      <c r="L1828" t="s">
        <v>116</v>
      </c>
      <c r="M1828" t="s">
        <v>145</v>
      </c>
      <c r="N1828" s="2">
        <v>42174</v>
      </c>
      <c r="O1828" s="2">
        <v>42615</v>
      </c>
      <c r="P1828" t="s">
        <v>24</v>
      </c>
      <c r="Q1828" t="s">
        <v>25</v>
      </c>
      <c r="R1828" s="5" t="str">
        <f t="shared" si="85"/>
        <v>0.15</v>
      </c>
      <c r="S1828" s="6" t="str">
        <f t="shared" si="86"/>
        <v/>
      </c>
      <c r="T1828">
        <f>ROUND(INT(表1[[#This Row],[合同结束日期]]-表1[[#This Row],[合同起始日期]])/365,1)</f>
        <v>1.2</v>
      </c>
    </row>
    <row r="1829" spans="1:20">
      <c r="A1829" s="1">
        <v>42401</v>
      </c>
      <c r="B1829" t="s">
        <v>185</v>
      </c>
      <c r="C1829">
        <f t="shared" si="84"/>
        <v>0</v>
      </c>
      <c r="D1829" t="s">
        <v>450</v>
      </c>
      <c r="E1829" s="4">
        <v>218856</v>
      </c>
      <c r="F1829" s="4">
        <v>40357.046399999999</v>
      </c>
      <c r="G1829" s="3">
        <v>0.18440000000000001</v>
      </c>
      <c r="H1829" s="7">
        <v>2049.2134831460676</v>
      </c>
      <c r="I1829" s="4">
        <v>377.87496629213484</v>
      </c>
      <c r="J1829">
        <v>106.8</v>
      </c>
      <c r="K1829" t="s">
        <v>60</v>
      </c>
      <c r="L1829" t="s">
        <v>61</v>
      </c>
      <c r="M1829" t="s">
        <v>58</v>
      </c>
      <c r="N1829" s="2">
        <v>42181</v>
      </c>
      <c r="O1829" s="2">
        <v>42911</v>
      </c>
      <c r="P1829" t="s">
        <v>24</v>
      </c>
      <c r="Q1829" t="s">
        <v>59</v>
      </c>
      <c r="R1829" s="5" t="str">
        <f t="shared" si="85"/>
        <v>0.16</v>
      </c>
      <c r="S1829" s="6" t="str">
        <f t="shared" si="86"/>
        <v/>
      </c>
      <c r="T1829">
        <f>ROUND(INT(表1[[#This Row],[合同结束日期]]-表1[[#This Row],[合同起始日期]])/365,1)</f>
        <v>2</v>
      </c>
    </row>
    <row r="1830" spans="1:20">
      <c r="A1830" s="1">
        <v>42401</v>
      </c>
      <c r="B1830" t="s">
        <v>185</v>
      </c>
      <c r="C1830">
        <f t="shared" si="84"/>
        <v>0</v>
      </c>
      <c r="D1830" t="s">
        <v>253</v>
      </c>
      <c r="E1830" s="4">
        <v>162122.75999999998</v>
      </c>
      <c r="F1830" s="4">
        <v>38406.881843999996</v>
      </c>
      <c r="G1830" s="3">
        <v>0.2369</v>
      </c>
      <c r="H1830" s="7">
        <v>1055.4867187499999</v>
      </c>
      <c r="I1830" s="4">
        <v>250.04480367187497</v>
      </c>
      <c r="J1830">
        <v>153.6</v>
      </c>
      <c r="K1830" t="s">
        <v>60</v>
      </c>
      <c r="L1830" t="s">
        <v>116</v>
      </c>
      <c r="M1830" t="s">
        <v>145</v>
      </c>
      <c r="N1830" s="2">
        <v>41456</v>
      </c>
      <c r="O1830" s="2">
        <v>42597</v>
      </c>
      <c r="P1830" t="s">
        <v>18</v>
      </c>
      <c r="Q1830" t="s">
        <v>25</v>
      </c>
      <c r="R1830" s="5" t="str">
        <f t="shared" si="85"/>
        <v>0.15</v>
      </c>
      <c r="S1830" s="6" t="str">
        <f t="shared" si="86"/>
        <v/>
      </c>
      <c r="T1830">
        <f>ROUND(INT(表1[[#This Row],[合同结束日期]]-表1[[#This Row],[合同起始日期]])/365,1)</f>
        <v>3.1</v>
      </c>
    </row>
    <row r="1831" spans="1:20">
      <c r="A1831" s="1">
        <v>42401</v>
      </c>
      <c r="B1831" t="s">
        <v>185</v>
      </c>
      <c r="C1831">
        <f t="shared" si="84"/>
        <v>0</v>
      </c>
      <c r="D1831" t="s">
        <v>361</v>
      </c>
      <c r="E1831" s="4">
        <v>24534</v>
      </c>
      <c r="F1831" s="4">
        <v>18000.595799999999</v>
      </c>
      <c r="G1831" s="3">
        <v>0.73370000000000002</v>
      </c>
      <c r="H1831" s="7">
        <v>681.5</v>
      </c>
      <c r="I1831" s="4">
        <v>500.01655</v>
      </c>
      <c r="J1831">
        <v>36</v>
      </c>
      <c r="K1831" t="s">
        <v>76</v>
      </c>
      <c r="L1831" t="s">
        <v>276</v>
      </c>
      <c r="M1831" t="s">
        <v>276</v>
      </c>
      <c r="N1831" s="2">
        <v>41943</v>
      </c>
      <c r="O1831" s="2">
        <v>42673</v>
      </c>
      <c r="P1831" t="s">
        <v>24</v>
      </c>
      <c r="Q1831" t="s">
        <v>59</v>
      </c>
      <c r="R1831" s="5" t="str">
        <f t="shared" si="85"/>
        <v>0.16</v>
      </c>
      <c r="S1831" s="6" t="str">
        <f t="shared" si="86"/>
        <v/>
      </c>
      <c r="T1831">
        <f>ROUND(INT(表1[[#This Row],[合同结束日期]]-表1[[#This Row],[合同起始日期]])/365,1)</f>
        <v>2</v>
      </c>
    </row>
    <row r="1832" spans="1:20">
      <c r="A1832" s="1">
        <v>42401</v>
      </c>
      <c r="B1832" t="s">
        <v>185</v>
      </c>
      <c r="C1832">
        <f t="shared" si="84"/>
        <v>0</v>
      </c>
      <c r="D1832" t="s">
        <v>363</v>
      </c>
      <c r="E1832" s="4">
        <v>66820.751999999993</v>
      </c>
      <c r="F1832" s="4">
        <v>17279.846467200001</v>
      </c>
      <c r="G1832" s="3">
        <v>0.25860000000000005</v>
      </c>
      <c r="H1832" s="7">
        <v>1856.1319999999998</v>
      </c>
      <c r="I1832" s="4">
        <v>479.99573520000001</v>
      </c>
      <c r="J1832">
        <v>36</v>
      </c>
      <c r="K1832" t="s">
        <v>76</v>
      </c>
      <c r="L1832" t="s">
        <v>276</v>
      </c>
      <c r="M1832" t="s">
        <v>276</v>
      </c>
      <c r="N1832" s="2">
        <v>41942</v>
      </c>
      <c r="O1832" s="2">
        <v>42672</v>
      </c>
      <c r="P1832" t="s">
        <v>24</v>
      </c>
      <c r="Q1832" t="s">
        <v>59</v>
      </c>
      <c r="R1832" s="5" t="str">
        <f t="shared" si="85"/>
        <v>0.16</v>
      </c>
      <c r="S1832" s="6" t="str">
        <f t="shared" si="86"/>
        <v/>
      </c>
      <c r="T1832">
        <f>ROUND(INT(表1[[#This Row],[合同结束日期]]-表1[[#This Row],[合同起始日期]])/365,1)</f>
        <v>2</v>
      </c>
    </row>
    <row r="1833" spans="1:20">
      <c r="A1833" s="1">
        <v>42401</v>
      </c>
      <c r="B1833" t="s">
        <v>185</v>
      </c>
      <c r="C1833">
        <f t="shared" si="84"/>
        <v>0</v>
      </c>
      <c r="D1833" t="s">
        <v>451</v>
      </c>
      <c r="E1833" s="4">
        <v>1629671.2799999998</v>
      </c>
      <c r="F1833" s="4">
        <v>43349.256048000003</v>
      </c>
      <c r="G1833" s="3">
        <v>2.6600000000000006E-2</v>
      </c>
      <c r="H1833" s="7">
        <v>14295.362105263157</v>
      </c>
      <c r="I1833" s="4">
        <v>380.25663200000002</v>
      </c>
      <c r="J1833">
        <v>114</v>
      </c>
      <c r="K1833" t="s">
        <v>66</v>
      </c>
      <c r="L1833" t="s">
        <v>66</v>
      </c>
      <c r="M1833" t="s">
        <v>66</v>
      </c>
      <c r="N1833" s="2">
        <v>42156</v>
      </c>
      <c r="O1833" s="2">
        <v>43251</v>
      </c>
      <c r="P1833" t="s">
        <v>24</v>
      </c>
      <c r="Q1833" t="s">
        <v>410</v>
      </c>
      <c r="R1833" s="5" t="str">
        <f t="shared" si="85"/>
        <v>0.1</v>
      </c>
      <c r="S1833" s="6" t="str">
        <f t="shared" si="86"/>
        <v>0.</v>
      </c>
      <c r="T1833">
        <f>ROUND(INT(表1[[#This Row],[合同结束日期]]-表1[[#This Row],[合同起始日期]])/365,1)</f>
        <v>3</v>
      </c>
    </row>
    <row r="1834" spans="1:20">
      <c r="A1834" s="1">
        <v>42401</v>
      </c>
      <c r="B1834" t="s">
        <v>185</v>
      </c>
      <c r="C1834">
        <f t="shared" si="84"/>
        <v>0</v>
      </c>
      <c r="D1834" t="s">
        <v>194</v>
      </c>
      <c r="E1834" s="4">
        <v>817885.2</v>
      </c>
      <c r="F1834" s="4">
        <v>57579.11808</v>
      </c>
      <c r="G1834" s="3">
        <v>7.0400000000000004E-2</v>
      </c>
      <c r="H1834" s="7">
        <v>5679.7583333333332</v>
      </c>
      <c r="I1834" s="4">
        <v>399.85498666666666</v>
      </c>
      <c r="J1834">
        <v>144</v>
      </c>
      <c r="K1834" t="s">
        <v>66</v>
      </c>
      <c r="L1834" t="s">
        <v>66</v>
      </c>
      <c r="M1834" t="s">
        <v>66</v>
      </c>
      <c r="N1834" s="2">
        <v>42134</v>
      </c>
      <c r="O1834" s="2">
        <v>42499</v>
      </c>
      <c r="P1834" t="s">
        <v>24</v>
      </c>
      <c r="Q1834" t="s">
        <v>410</v>
      </c>
      <c r="R1834" s="5" t="str">
        <f t="shared" si="85"/>
        <v>0.1</v>
      </c>
      <c r="S1834" s="6" t="str">
        <f t="shared" si="86"/>
        <v>0.</v>
      </c>
      <c r="T1834">
        <f>ROUND(INT(表1[[#This Row],[合同结束日期]]-表1[[#This Row],[合同起始日期]])/365,1)</f>
        <v>1</v>
      </c>
    </row>
    <row r="1835" spans="1:20">
      <c r="A1835" s="1">
        <v>42401</v>
      </c>
      <c r="B1835" t="s">
        <v>185</v>
      </c>
      <c r="C1835">
        <f t="shared" ref="C1835:C1898" si="87">IF($B1835="负一层",-1,IF($B1835="负一夹层",0,IF($B1835="一层",1,IF($B1835="二层",2,IF($B1835="三层",3,IF($B1835="四层",4))))))</f>
        <v>0</v>
      </c>
      <c r="D1835" t="s">
        <v>307</v>
      </c>
      <c r="E1835" s="4">
        <v>352827.6</v>
      </c>
      <c r="F1835" s="4">
        <v>21134.373239999997</v>
      </c>
      <c r="G1835" s="3">
        <v>5.9899999999999995E-2</v>
      </c>
      <c r="H1835" s="7">
        <v>6682.340909090909</v>
      </c>
      <c r="I1835" s="4">
        <v>400.27222045454545</v>
      </c>
      <c r="J1835">
        <v>52.8</v>
      </c>
      <c r="K1835" t="s">
        <v>66</v>
      </c>
      <c r="L1835" t="s">
        <v>66</v>
      </c>
      <c r="M1835" t="s">
        <v>66</v>
      </c>
      <c r="N1835" s="2">
        <v>42139</v>
      </c>
      <c r="O1835" s="2">
        <v>42869</v>
      </c>
      <c r="P1835" t="s">
        <v>24</v>
      </c>
      <c r="Q1835" t="s">
        <v>410</v>
      </c>
      <c r="R1835" s="5" t="str">
        <f t="shared" ref="R1835:R1898" si="88">IF(ISERROR(FIND(",",$Q1835)),$Q1835,LEFT($Q1835,FIND(",",$Q1835)-1))</f>
        <v>0.1</v>
      </c>
      <c r="S1835" s="6" t="str">
        <f t="shared" si="86"/>
        <v>0.</v>
      </c>
      <c r="T1835">
        <f>ROUND(INT(表1[[#This Row],[合同结束日期]]-表1[[#This Row],[合同起始日期]])/365,1)</f>
        <v>2</v>
      </c>
    </row>
    <row r="1836" spans="1:20">
      <c r="A1836" s="1">
        <v>42401</v>
      </c>
      <c r="B1836" t="s">
        <v>185</v>
      </c>
      <c r="C1836">
        <f t="shared" si="87"/>
        <v>0</v>
      </c>
      <c r="D1836" t="s">
        <v>196</v>
      </c>
      <c r="E1836" s="4">
        <v>592179.348</v>
      </c>
      <c r="F1836" s="4">
        <v>91550.927200800012</v>
      </c>
      <c r="G1836" s="3">
        <v>0.15460000000000002</v>
      </c>
      <c r="H1836" s="7">
        <v>3426.9638194444447</v>
      </c>
      <c r="I1836" s="4">
        <v>529.80860648611122</v>
      </c>
      <c r="J1836">
        <v>172.79999999999998</v>
      </c>
      <c r="K1836" t="s">
        <v>60</v>
      </c>
      <c r="L1836" t="s">
        <v>61</v>
      </c>
      <c r="M1836" t="s">
        <v>197</v>
      </c>
      <c r="N1836" s="2">
        <v>42134</v>
      </c>
      <c r="O1836" s="2">
        <v>42864</v>
      </c>
      <c r="P1836" t="s">
        <v>24</v>
      </c>
      <c r="Q1836" t="s">
        <v>83</v>
      </c>
      <c r="R1836" s="5" t="str">
        <f t="shared" si="88"/>
        <v>0.14</v>
      </c>
      <c r="S1836" s="6" t="str">
        <f t="shared" ref="S1836:S1899" si="89">IF(ISERROR(FIND(",",$Q1836)),"",RIGHT($Q1836,LEN($Q1836)-FIND(",",$Q1836)))</f>
        <v/>
      </c>
      <c r="T1836">
        <f>ROUND(INT(表1[[#This Row],[合同结束日期]]-表1[[#This Row],[合同起始日期]])/365,1)</f>
        <v>2</v>
      </c>
    </row>
    <row r="1837" spans="1:20">
      <c r="A1837" s="1">
        <v>42401</v>
      </c>
      <c r="B1837" t="s">
        <v>185</v>
      </c>
      <c r="C1837">
        <f t="shared" si="87"/>
        <v>0</v>
      </c>
      <c r="D1837" t="s">
        <v>198</v>
      </c>
      <c r="E1837" s="4">
        <v>56337.599999999999</v>
      </c>
      <c r="F1837" s="4">
        <v>26399.799360000001</v>
      </c>
      <c r="G1837" s="3">
        <v>0.46860000000000002</v>
      </c>
      <c r="H1837" s="7">
        <v>853.6</v>
      </c>
      <c r="I1837" s="4">
        <v>399.99696</v>
      </c>
      <c r="J1837">
        <v>66</v>
      </c>
      <c r="K1837" t="s">
        <v>66</v>
      </c>
      <c r="L1837" t="s">
        <v>66</v>
      </c>
      <c r="M1837" t="s">
        <v>66</v>
      </c>
      <c r="N1837" s="2">
        <v>41283</v>
      </c>
      <c r="O1837" s="2">
        <v>42499</v>
      </c>
      <c r="P1837" t="s">
        <v>24</v>
      </c>
      <c r="Q1837" t="s">
        <v>25</v>
      </c>
      <c r="R1837" s="5" t="str">
        <f t="shared" si="88"/>
        <v>0.15</v>
      </c>
      <c r="S1837" s="6" t="str">
        <f t="shared" si="89"/>
        <v/>
      </c>
      <c r="T1837">
        <f>ROUND(INT(表1[[#This Row],[合同结束日期]]-表1[[#This Row],[合同起始日期]])/365,1)</f>
        <v>3.3</v>
      </c>
    </row>
    <row r="1838" spans="1:20">
      <c r="A1838" s="1">
        <v>42401</v>
      </c>
      <c r="B1838" t="s">
        <v>185</v>
      </c>
      <c r="C1838">
        <f t="shared" si="87"/>
        <v>0</v>
      </c>
      <c r="D1838" t="s">
        <v>199</v>
      </c>
      <c r="E1838" s="4">
        <v>330579.11999999994</v>
      </c>
      <c r="F1838" s="4">
        <v>20099.210495999996</v>
      </c>
      <c r="G1838" s="3">
        <v>6.08E-2</v>
      </c>
      <c r="H1838" s="7">
        <v>5101.5296296296292</v>
      </c>
      <c r="I1838" s="4">
        <v>310.17300148148144</v>
      </c>
      <c r="J1838">
        <v>64.8</v>
      </c>
      <c r="K1838" t="s">
        <v>44</v>
      </c>
      <c r="L1838" t="s">
        <v>46</v>
      </c>
      <c r="M1838" t="s">
        <v>187</v>
      </c>
      <c r="N1838" s="2">
        <v>41332</v>
      </c>
      <c r="O1838" s="2">
        <v>42499</v>
      </c>
      <c r="P1838" t="s">
        <v>14</v>
      </c>
      <c r="Q1838" t="s">
        <v>37</v>
      </c>
      <c r="R1838" s="5" t="str">
        <f t="shared" si="88"/>
        <v>0.</v>
      </c>
      <c r="S1838" s="6" t="str">
        <f t="shared" si="89"/>
        <v/>
      </c>
      <c r="T1838">
        <f>ROUND(INT(表1[[#This Row],[合同结束日期]]-表1[[#This Row],[合同起始日期]])/365,1)</f>
        <v>3.2</v>
      </c>
    </row>
    <row r="1839" spans="1:20">
      <c r="A1839" s="1">
        <v>42401</v>
      </c>
      <c r="B1839" t="s">
        <v>185</v>
      </c>
      <c r="C1839">
        <f t="shared" si="87"/>
        <v>0</v>
      </c>
      <c r="D1839" t="s">
        <v>200</v>
      </c>
      <c r="E1839" s="4">
        <v>121289.484</v>
      </c>
      <c r="F1839" s="4">
        <v>21807.849223200003</v>
      </c>
      <c r="G1839" s="3">
        <v>0.17980000000000002</v>
      </c>
      <c r="H1839" s="7">
        <v>2526.8642500000001</v>
      </c>
      <c r="I1839" s="4">
        <v>454.33019215000007</v>
      </c>
      <c r="J1839">
        <v>48</v>
      </c>
      <c r="K1839" t="s">
        <v>44</v>
      </c>
      <c r="L1839" t="s">
        <v>46</v>
      </c>
      <c r="M1839" t="s">
        <v>187</v>
      </c>
      <c r="N1839" s="2">
        <v>41281</v>
      </c>
      <c r="O1839" s="2">
        <v>42499</v>
      </c>
      <c r="P1839" t="s">
        <v>24</v>
      </c>
      <c r="Q1839" t="s">
        <v>59</v>
      </c>
      <c r="R1839" s="5" t="str">
        <f t="shared" si="88"/>
        <v>0.16</v>
      </c>
      <c r="S1839" s="6" t="str">
        <f t="shared" si="89"/>
        <v/>
      </c>
      <c r="T1839">
        <f>ROUND(INT(表1[[#This Row],[合同结束日期]]-表1[[#This Row],[合同起始日期]])/365,1)</f>
        <v>3.3</v>
      </c>
    </row>
    <row r="1840" spans="1:20">
      <c r="A1840" s="1">
        <v>42401</v>
      </c>
      <c r="B1840" t="s">
        <v>185</v>
      </c>
      <c r="C1840">
        <f t="shared" si="87"/>
        <v>0</v>
      </c>
      <c r="D1840" t="s">
        <v>201</v>
      </c>
      <c r="E1840" s="4">
        <v>296539.2</v>
      </c>
      <c r="F1840" s="4">
        <v>38045.979359999998</v>
      </c>
      <c r="G1840" s="3">
        <v>0.1283</v>
      </c>
      <c r="H1840" s="7">
        <v>1636.5298013245035</v>
      </c>
      <c r="I1840" s="4">
        <v>209.96677350993377</v>
      </c>
      <c r="J1840">
        <v>181.2</v>
      </c>
      <c r="K1840" t="s">
        <v>44</v>
      </c>
      <c r="L1840" t="s">
        <v>72</v>
      </c>
      <c r="M1840" t="s">
        <v>71</v>
      </c>
      <c r="N1840" s="2">
        <v>41329</v>
      </c>
      <c r="O1840" s="2">
        <v>43229</v>
      </c>
      <c r="P1840" t="s">
        <v>24</v>
      </c>
      <c r="Q1840" t="s">
        <v>48</v>
      </c>
      <c r="R1840" s="5" t="str">
        <f t="shared" si="88"/>
        <v>0.11</v>
      </c>
      <c r="S1840" s="6" t="str">
        <f t="shared" si="89"/>
        <v/>
      </c>
      <c r="T1840">
        <f>ROUND(INT(表1[[#This Row],[合同结束日期]]-表1[[#This Row],[合同起始日期]])/365,1)</f>
        <v>5.2</v>
      </c>
    </row>
    <row r="1841" spans="1:20">
      <c r="A1841" s="1">
        <v>42401</v>
      </c>
      <c r="B1841" t="s">
        <v>185</v>
      </c>
      <c r="C1841">
        <f t="shared" si="87"/>
        <v>0</v>
      </c>
      <c r="D1841" t="s">
        <v>202</v>
      </c>
      <c r="E1841" s="4">
        <v>209811.99600000001</v>
      </c>
      <c r="F1841" s="4">
        <v>29625.453835200005</v>
      </c>
      <c r="G1841" s="3">
        <v>0.14120000000000002</v>
      </c>
      <c r="H1841" s="7">
        <v>2362.747702702703</v>
      </c>
      <c r="I1841" s="4">
        <v>333.61997562162168</v>
      </c>
      <c r="J1841">
        <v>88.8</v>
      </c>
      <c r="K1841" t="s">
        <v>44</v>
      </c>
      <c r="L1841" t="s">
        <v>46</v>
      </c>
      <c r="M1841" t="s">
        <v>45</v>
      </c>
      <c r="N1841" s="2">
        <v>41335</v>
      </c>
      <c r="O1841" s="2">
        <v>43229</v>
      </c>
      <c r="P1841" t="s">
        <v>24</v>
      </c>
      <c r="Q1841" t="s">
        <v>65</v>
      </c>
      <c r="R1841" s="5" t="str">
        <f t="shared" si="88"/>
        <v>0.12</v>
      </c>
      <c r="S1841" s="6" t="str">
        <f t="shared" si="89"/>
        <v/>
      </c>
      <c r="T1841">
        <f>ROUND(INT(表1[[#This Row],[合同结束日期]]-表1[[#This Row],[合同起始日期]])/365,1)</f>
        <v>5.2</v>
      </c>
    </row>
    <row r="1842" spans="1:20">
      <c r="A1842" s="1">
        <v>42401</v>
      </c>
      <c r="B1842" t="s">
        <v>185</v>
      </c>
      <c r="C1842">
        <f t="shared" si="87"/>
        <v>0</v>
      </c>
      <c r="D1842" t="s">
        <v>203</v>
      </c>
      <c r="E1842" s="4">
        <v>132799.19999999998</v>
      </c>
      <c r="F1842" s="4">
        <v>21354.111360000003</v>
      </c>
      <c r="G1842" s="3">
        <v>0.16080000000000005</v>
      </c>
      <c r="H1842" s="7">
        <v>2405.782608695652</v>
      </c>
      <c r="I1842" s="4">
        <v>386.84984347826094</v>
      </c>
      <c r="J1842">
        <v>55.199999999999996</v>
      </c>
      <c r="K1842" t="s">
        <v>44</v>
      </c>
      <c r="L1842" t="s">
        <v>46</v>
      </c>
      <c r="M1842" t="s">
        <v>187</v>
      </c>
      <c r="N1842" s="2">
        <v>41304</v>
      </c>
      <c r="O1842" s="2">
        <v>42499</v>
      </c>
      <c r="P1842" t="s">
        <v>24</v>
      </c>
      <c r="Q1842" t="s">
        <v>83</v>
      </c>
      <c r="R1842" s="5" t="str">
        <f t="shared" si="88"/>
        <v>0.14</v>
      </c>
      <c r="S1842" s="6" t="str">
        <f t="shared" si="89"/>
        <v/>
      </c>
      <c r="T1842">
        <f>ROUND(INT(表1[[#This Row],[合同结束日期]]-表1[[#This Row],[合同起始日期]])/365,1)</f>
        <v>3.3</v>
      </c>
    </row>
    <row r="1843" spans="1:20">
      <c r="A1843" s="1">
        <v>42401</v>
      </c>
      <c r="B1843" t="s">
        <v>185</v>
      </c>
      <c r="C1843">
        <f t="shared" si="87"/>
        <v>0</v>
      </c>
      <c r="D1843" t="s">
        <v>370</v>
      </c>
      <c r="E1843" s="4">
        <v>350227.20000000001</v>
      </c>
      <c r="F1843" s="4">
        <v>58873.192320000002</v>
      </c>
      <c r="G1843" s="3">
        <v>0.1681</v>
      </c>
      <c r="H1843" s="7">
        <v>654.3856502242154</v>
      </c>
      <c r="I1843" s="4">
        <v>110.0022278026906</v>
      </c>
      <c r="J1843">
        <v>535.19999999999993</v>
      </c>
      <c r="K1843" t="s">
        <v>151</v>
      </c>
      <c r="L1843" t="s">
        <v>154</v>
      </c>
      <c r="M1843" t="s">
        <v>371</v>
      </c>
      <c r="N1843" s="2">
        <v>41946</v>
      </c>
      <c r="O1843" s="2">
        <v>43771</v>
      </c>
      <c r="P1843" t="s">
        <v>14</v>
      </c>
      <c r="Q1843">
        <v>0</v>
      </c>
      <c r="R1843" s="5">
        <f t="shared" si="88"/>
        <v>0</v>
      </c>
      <c r="S1843" s="6" t="str">
        <f t="shared" si="89"/>
        <v/>
      </c>
      <c r="T1843">
        <f>ROUND(INT(表1[[#This Row],[合同结束日期]]-表1[[#This Row],[合同起始日期]])/365,1)</f>
        <v>5</v>
      </c>
    </row>
    <row r="1844" spans="1:20">
      <c r="A1844" s="1">
        <v>42401</v>
      </c>
      <c r="B1844" t="s">
        <v>185</v>
      </c>
      <c r="C1844">
        <f t="shared" si="87"/>
        <v>0</v>
      </c>
      <c r="D1844" t="s">
        <v>484</v>
      </c>
      <c r="E1844" s="4">
        <v>211826.4</v>
      </c>
      <c r="F1844" s="4">
        <v>85916.78783999999</v>
      </c>
      <c r="G1844" s="3">
        <v>0.40559999999999996</v>
      </c>
      <c r="H1844" s="7">
        <v>493.07821229050285</v>
      </c>
      <c r="I1844" s="4">
        <v>199.99252290502793</v>
      </c>
      <c r="J1844">
        <v>429.59999999999997</v>
      </c>
      <c r="K1844" t="s">
        <v>44</v>
      </c>
      <c r="L1844" t="s">
        <v>72</v>
      </c>
      <c r="M1844" t="s">
        <v>71</v>
      </c>
      <c r="N1844" s="2">
        <v>42272</v>
      </c>
      <c r="O1844" s="2">
        <v>44098</v>
      </c>
      <c r="P1844" t="s">
        <v>24</v>
      </c>
      <c r="Q1844" t="s">
        <v>78</v>
      </c>
      <c r="R1844" s="5" t="str">
        <f t="shared" si="88"/>
        <v>0.07</v>
      </c>
      <c r="S1844" s="6" t="str">
        <f t="shared" si="89"/>
        <v/>
      </c>
      <c r="T1844">
        <f>ROUND(INT(表1[[#This Row],[合同结束日期]]-表1[[#This Row],[合同起始日期]])/365,1)</f>
        <v>5</v>
      </c>
    </row>
    <row r="1845" spans="1:20">
      <c r="A1845" s="1">
        <v>42401</v>
      </c>
      <c r="B1845" t="s">
        <v>185</v>
      </c>
      <c r="C1845">
        <f t="shared" si="87"/>
        <v>0</v>
      </c>
      <c r="D1845" t="s">
        <v>206</v>
      </c>
      <c r="E1845" s="4">
        <v>463218</v>
      </c>
      <c r="F1845" s="4">
        <v>79302.921600000016</v>
      </c>
      <c r="G1845" s="3">
        <v>0.17120000000000005</v>
      </c>
      <c r="H1845" s="7">
        <v>817.82838983050851</v>
      </c>
      <c r="I1845" s="4">
        <v>140.0122203389831</v>
      </c>
      <c r="J1845">
        <v>566.4</v>
      </c>
      <c r="K1845" t="s">
        <v>44</v>
      </c>
      <c r="L1845" t="s">
        <v>72</v>
      </c>
      <c r="M1845" t="s">
        <v>71</v>
      </c>
      <c r="N1845" s="2">
        <v>41334</v>
      </c>
      <c r="O1845" s="2">
        <v>43249</v>
      </c>
      <c r="P1845" t="s">
        <v>24</v>
      </c>
      <c r="Q1845" t="s">
        <v>123</v>
      </c>
      <c r="R1845" s="5" t="str">
        <f t="shared" si="88"/>
        <v>0.09</v>
      </c>
      <c r="S1845" s="6" t="str">
        <f t="shared" si="89"/>
        <v/>
      </c>
      <c r="T1845">
        <f>ROUND(INT(表1[[#This Row],[合同结束日期]]-表1[[#This Row],[合同起始日期]])/365,1)</f>
        <v>5.2</v>
      </c>
    </row>
    <row r="1846" spans="1:20">
      <c r="A1846" s="1">
        <v>42401</v>
      </c>
      <c r="B1846" t="s">
        <v>185</v>
      </c>
      <c r="C1846">
        <f t="shared" si="87"/>
        <v>0</v>
      </c>
      <c r="D1846" t="s">
        <v>207</v>
      </c>
      <c r="E1846" s="4">
        <v>1090713.828</v>
      </c>
      <c r="F1846" s="4">
        <v>58898.54671200001</v>
      </c>
      <c r="G1846" s="3">
        <v>5.4000000000000013E-2</v>
      </c>
      <c r="H1846" s="7">
        <v>2499.8025027502749</v>
      </c>
      <c r="I1846" s="4">
        <v>134.98933514851487</v>
      </c>
      <c r="J1846">
        <v>436.32</v>
      </c>
      <c r="K1846" t="s">
        <v>44</v>
      </c>
      <c r="L1846" t="s">
        <v>72</v>
      </c>
      <c r="M1846" t="s">
        <v>126</v>
      </c>
      <c r="N1846" s="2">
        <v>41379</v>
      </c>
      <c r="O1846" s="2">
        <v>46947</v>
      </c>
      <c r="P1846" t="s">
        <v>18</v>
      </c>
      <c r="Q1846" t="s">
        <v>37</v>
      </c>
      <c r="R1846" s="5" t="str">
        <f t="shared" si="88"/>
        <v>0.</v>
      </c>
      <c r="S1846" s="6" t="str">
        <f t="shared" si="89"/>
        <v/>
      </c>
      <c r="T1846">
        <f>ROUND(INT(表1[[#This Row],[合同结束日期]]-表1[[#This Row],[合同起始日期]])/365,1)</f>
        <v>15.3</v>
      </c>
    </row>
    <row r="1847" spans="1:20">
      <c r="A1847" s="1">
        <v>42401</v>
      </c>
      <c r="B1847" t="s">
        <v>185</v>
      </c>
      <c r="C1847">
        <f t="shared" si="87"/>
        <v>0</v>
      </c>
      <c r="D1847" t="s">
        <v>231</v>
      </c>
      <c r="E1847" s="4">
        <v>1111002</v>
      </c>
      <c r="F1847" s="4">
        <v>115877.5086</v>
      </c>
      <c r="G1847" s="3">
        <v>0.1043</v>
      </c>
      <c r="H1847" s="7">
        <v>1341.7898550724638</v>
      </c>
      <c r="I1847" s="4">
        <v>139.94868188405798</v>
      </c>
      <c r="J1847">
        <v>828</v>
      </c>
      <c r="K1847" t="s">
        <v>44</v>
      </c>
      <c r="L1847" t="s">
        <v>72</v>
      </c>
      <c r="M1847" t="s">
        <v>71</v>
      </c>
      <c r="N1847" s="2">
        <v>41351</v>
      </c>
      <c r="O1847" s="2">
        <v>45122</v>
      </c>
      <c r="P1847" t="s">
        <v>18</v>
      </c>
      <c r="Q1847" t="s">
        <v>42</v>
      </c>
      <c r="R1847" s="5" t="str">
        <f t="shared" si="88"/>
        <v>0.08</v>
      </c>
      <c r="S1847" s="6" t="str">
        <f t="shared" si="89"/>
        <v/>
      </c>
      <c r="T1847">
        <f>ROUND(INT(表1[[#This Row],[合同结束日期]]-表1[[#This Row],[合同起始日期]])/365,1)</f>
        <v>10.3</v>
      </c>
    </row>
    <row r="1848" spans="1:20">
      <c r="A1848" s="1">
        <v>42401</v>
      </c>
      <c r="B1848" t="s">
        <v>185</v>
      </c>
      <c r="C1848">
        <f t="shared" si="87"/>
        <v>0</v>
      </c>
      <c r="D1848" t="s">
        <v>452</v>
      </c>
      <c r="E1848" s="4">
        <v>118591.43999999999</v>
      </c>
      <c r="F1848" s="4">
        <v>25734.342479999999</v>
      </c>
      <c r="G1848" s="3">
        <v>0.21700000000000003</v>
      </c>
      <c r="H1848" s="7">
        <v>1520.4030769230767</v>
      </c>
      <c r="I1848" s="4">
        <v>329.92746769230769</v>
      </c>
      <c r="J1848">
        <v>78</v>
      </c>
      <c r="K1848" t="s">
        <v>11</v>
      </c>
      <c r="L1848" t="s">
        <v>12</v>
      </c>
      <c r="M1848" t="s">
        <v>10</v>
      </c>
      <c r="N1848" s="2">
        <v>42160</v>
      </c>
      <c r="O1848" s="2">
        <v>42890</v>
      </c>
      <c r="P1848" t="s">
        <v>24</v>
      </c>
      <c r="Q1848" t="s">
        <v>59</v>
      </c>
      <c r="R1848" s="5" t="str">
        <f t="shared" si="88"/>
        <v>0.16</v>
      </c>
      <c r="S1848" s="6" t="str">
        <f t="shared" si="89"/>
        <v/>
      </c>
      <c r="T1848">
        <f>ROUND(INT(表1[[#This Row],[合同结束日期]]-表1[[#This Row],[合同起始日期]])/365,1)</f>
        <v>2</v>
      </c>
    </row>
    <row r="1849" spans="1:20">
      <c r="A1849" s="1">
        <v>42401</v>
      </c>
      <c r="B1849" t="s">
        <v>185</v>
      </c>
      <c r="C1849">
        <f t="shared" si="87"/>
        <v>0</v>
      </c>
      <c r="D1849" t="s">
        <v>342</v>
      </c>
      <c r="E1849" s="4">
        <v>80752.98</v>
      </c>
      <c r="F1849" s="4">
        <v>15044.280173999996</v>
      </c>
      <c r="G1849" s="3">
        <v>0.18629999999999997</v>
      </c>
      <c r="H1849" s="7">
        <v>2039.2166666666665</v>
      </c>
      <c r="I1849" s="4">
        <v>379.9060649999999</v>
      </c>
      <c r="J1849">
        <v>39.6</v>
      </c>
      <c r="K1849" t="s">
        <v>44</v>
      </c>
      <c r="L1849" t="s">
        <v>46</v>
      </c>
      <c r="M1849" t="s">
        <v>187</v>
      </c>
      <c r="N1849" s="2">
        <v>41810</v>
      </c>
      <c r="O1849" s="2">
        <v>42540</v>
      </c>
      <c r="P1849" t="s">
        <v>24</v>
      </c>
      <c r="Q1849" t="s">
        <v>65</v>
      </c>
      <c r="R1849" s="5" t="str">
        <f t="shared" si="88"/>
        <v>0.12</v>
      </c>
      <c r="S1849" s="6" t="str">
        <f t="shared" si="89"/>
        <v/>
      </c>
      <c r="T1849">
        <f>ROUND(INT(表1[[#This Row],[合同结束日期]]-表1[[#This Row],[合同起始日期]])/365,1)</f>
        <v>2</v>
      </c>
    </row>
    <row r="1850" spans="1:20">
      <c r="A1850" s="1">
        <v>42401</v>
      </c>
      <c r="B1850" t="s">
        <v>185</v>
      </c>
      <c r="C1850">
        <f t="shared" si="87"/>
        <v>0</v>
      </c>
      <c r="D1850" t="s">
        <v>468</v>
      </c>
      <c r="E1850" s="4">
        <v>23632.799999999999</v>
      </c>
      <c r="F1850" s="4">
        <v>27718.911120000001</v>
      </c>
      <c r="G1850" s="3">
        <v>1.1729000000000001</v>
      </c>
      <c r="H1850" s="7">
        <v>468.90476190476193</v>
      </c>
      <c r="I1850" s="4">
        <v>549.97839523809523</v>
      </c>
      <c r="J1850">
        <v>50.4</v>
      </c>
      <c r="K1850" t="s">
        <v>44</v>
      </c>
      <c r="L1850" t="s">
        <v>46</v>
      </c>
      <c r="M1850" t="s">
        <v>187</v>
      </c>
      <c r="N1850" s="2">
        <v>42290</v>
      </c>
      <c r="O1850" s="2">
        <v>42655</v>
      </c>
      <c r="P1850" t="s">
        <v>24</v>
      </c>
      <c r="Q1850" t="s">
        <v>28</v>
      </c>
      <c r="R1850" s="5" t="str">
        <f t="shared" si="88"/>
        <v>0.13</v>
      </c>
      <c r="S1850" s="6" t="str">
        <f t="shared" si="89"/>
        <v/>
      </c>
      <c r="T1850">
        <f>ROUND(INT(表1[[#This Row],[合同结束日期]]-表1[[#This Row],[合同起始日期]])/365,1)</f>
        <v>1</v>
      </c>
    </row>
    <row r="1851" spans="1:20">
      <c r="A1851" s="1">
        <v>42401</v>
      </c>
      <c r="B1851" t="s">
        <v>185</v>
      </c>
      <c r="C1851">
        <f t="shared" si="87"/>
        <v>0</v>
      </c>
      <c r="D1851" t="s">
        <v>213</v>
      </c>
      <c r="E1851" s="4">
        <v>413311.47599999997</v>
      </c>
      <c r="F1851" s="4">
        <v>80967.718148400003</v>
      </c>
      <c r="G1851" s="3">
        <v>0.19590000000000002</v>
      </c>
      <c r="H1851" s="7">
        <v>1429.0951827724989</v>
      </c>
      <c r="I1851" s="4">
        <v>279.95974630513257</v>
      </c>
      <c r="J1851">
        <v>289.21199999999999</v>
      </c>
      <c r="K1851" t="s">
        <v>60</v>
      </c>
      <c r="L1851" t="s">
        <v>61</v>
      </c>
      <c r="M1851" t="s">
        <v>214</v>
      </c>
      <c r="N1851" s="2">
        <v>41263</v>
      </c>
      <c r="O1851" s="2">
        <v>42499</v>
      </c>
      <c r="P1851" t="s">
        <v>24</v>
      </c>
      <c r="Q1851" t="s">
        <v>25</v>
      </c>
      <c r="R1851" s="5" t="str">
        <f t="shared" si="88"/>
        <v>0.15</v>
      </c>
      <c r="S1851" s="6" t="str">
        <f t="shared" si="89"/>
        <v/>
      </c>
      <c r="T1851">
        <f>ROUND(INT(表1[[#This Row],[合同结束日期]]-表1[[#This Row],[合同起始日期]])/365,1)</f>
        <v>3.4</v>
      </c>
    </row>
    <row r="1852" spans="1:20">
      <c r="A1852" s="1">
        <v>42401</v>
      </c>
      <c r="B1852" t="s">
        <v>185</v>
      </c>
      <c r="C1852">
        <f t="shared" si="87"/>
        <v>0</v>
      </c>
      <c r="D1852" t="s">
        <v>215</v>
      </c>
      <c r="E1852" s="4">
        <v>1197477.5999999999</v>
      </c>
      <c r="F1852" s="4">
        <v>75321.341039999985</v>
      </c>
      <c r="G1852" s="3">
        <v>6.2899999999999998E-2</v>
      </c>
      <c r="H1852" s="7">
        <v>6356.0382165605088</v>
      </c>
      <c r="I1852" s="4">
        <v>399.79480382165593</v>
      </c>
      <c r="J1852">
        <v>188.4</v>
      </c>
      <c r="K1852" t="s">
        <v>66</v>
      </c>
      <c r="L1852" t="s">
        <v>66</v>
      </c>
      <c r="M1852" t="s">
        <v>66</v>
      </c>
      <c r="N1852" s="2">
        <v>41284</v>
      </c>
      <c r="O1852" s="2">
        <v>42499</v>
      </c>
      <c r="P1852" t="s">
        <v>24</v>
      </c>
      <c r="Q1852" t="s">
        <v>410</v>
      </c>
      <c r="R1852" s="5" t="str">
        <f t="shared" si="88"/>
        <v>0.1</v>
      </c>
      <c r="S1852" s="6" t="str">
        <f t="shared" si="89"/>
        <v>0.</v>
      </c>
      <c r="T1852">
        <f>ROUND(INT(表1[[#This Row],[合同结束日期]]-表1[[#This Row],[合同起始日期]])/365,1)</f>
        <v>3.3</v>
      </c>
    </row>
    <row r="1853" spans="1:20">
      <c r="A1853" s="1">
        <v>42401</v>
      </c>
      <c r="B1853" t="s">
        <v>185</v>
      </c>
      <c r="C1853">
        <f t="shared" si="87"/>
        <v>0</v>
      </c>
      <c r="D1853" t="s">
        <v>216</v>
      </c>
      <c r="E1853" s="4">
        <v>1503414</v>
      </c>
      <c r="F1853" s="4">
        <v>76824.455400000006</v>
      </c>
      <c r="G1853" s="3">
        <v>5.1100000000000007E-2</v>
      </c>
      <c r="H1853" s="7">
        <v>7830.28125</v>
      </c>
      <c r="I1853" s="4">
        <v>400.12737187500005</v>
      </c>
      <c r="J1853">
        <v>192</v>
      </c>
      <c r="K1853" t="s">
        <v>66</v>
      </c>
      <c r="L1853" t="s">
        <v>66</v>
      </c>
      <c r="M1853" t="s">
        <v>66</v>
      </c>
      <c r="N1853" s="2">
        <v>41279</v>
      </c>
      <c r="O1853" s="2">
        <v>42499</v>
      </c>
      <c r="P1853" t="s">
        <v>24</v>
      </c>
      <c r="Q1853" t="s">
        <v>195</v>
      </c>
      <c r="R1853" s="5" t="str">
        <f t="shared" si="88"/>
        <v>0.09</v>
      </c>
      <c r="S1853" s="6" t="str">
        <f t="shared" si="89"/>
        <v>0.</v>
      </c>
      <c r="T1853">
        <f>ROUND(INT(表1[[#This Row],[合同结束日期]]-表1[[#This Row],[合同起始日期]])/365,1)</f>
        <v>3.3</v>
      </c>
    </row>
    <row r="1854" spans="1:20">
      <c r="A1854" s="1">
        <v>42401</v>
      </c>
      <c r="B1854" t="s">
        <v>185</v>
      </c>
      <c r="C1854">
        <f t="shared" si="87"/>
        <v>0</v>
      </c>
      <c r="D1854" t="s">
        <v>269</v>
      </c>
      <c r="E1854" s="4">
        <v>1433929.8959999999</v>
      </c>
      <c r="F1854" s="4">
        <v>101235.45065760001</v>
      </c>
      <c r="G1854" s="3">
        <v>7.060000000000001E-2</v>
      </c>
      <c r="H1854" s="7">
        <v>3805.5464331210187</v>
      </c>
      <c r="I1854" s="4">
        <v>268.67157817834396</v>
      </c>
      <c r="J1854">
        <v>376.8</v>
      </c>
      <c r="K1854" t="s">
        <v>60</v>
      </c>
      <c r="L1854" t="s">
        <v>61</v>
      </c>
      <c r="M1854" t="s">
        <v>234</v>
      </c>
      <c r="N1854" s="2">
        <v>41291</v>
      </c>
      <c r="O1854" s="2">
        <v>44407</v>
      </c>
      <c r="P1854" t="s">
        <v>39</v>
      </c>
      <c r="Q1854" t="s">
        <v>78</v>
      </c>
      <c r="R1854" s="5" t="str">
        <f t="shared" si="88"/>
        <v>0.07</v>
      </c>
      <c r="S1854" s="6" t="str">
        <f t="shared" si="89"/>
        <v/>
      </c>
      <c r="T1854">
        <f>ROUND(INT(表1[[#This Row],[合同结束日期]]-表1[[#This Row],[合同起始日期]])/365,1)</f>
        <v>8.5</v>
      </c>
    </row>
    <row r="1855" spans="1:20">
      <c r="A1855" s="1">
        <v>42401</v>
      </c>
      <c r="B1855" t="s">
        <v>185</v>
      </c>
      <c r="C1855">
        <f t="shared" si="87"/>
        <v>0</v>
      </c>
      <c r="D1855" t="s">
        <v>217</v>
      </c>
      <c r="E1855" s="4">
        <v>235102.8</v>
      </c>
      <c r="F1855" s="4">
        <v>32162.063039999997</v>
      </c>
      <c r="G1855" s="3">
        <v>0.1368</v>
      </c>
      <c r="H1855" s="7">
        <v>2924.1641791044776</v>
      </c>
      <c r="I1855" s="4">
        <v>400.02565970149254</v>
      </c>
      <c r="J1855">
        <v>80.399999999999991</v>
      </c>
      <c r="K1855" t="s">
        <v>76</v>
      </c>
      <c r="L1855" t="s">
        <v>75</v>
      </c>
      <c r="M1855" t="s">
        <v>75</v>
      </c>
      <c r="N1855" s="2">
        <v>41284</v>
      </c>
      <c r="O1855" s="2">
        <v>42499</v>
      </c>
      <c r="P1855" t="s">
        <v>14</v>
      </c>
      <c r="Q1855">
        <v>0</v>
      </c>
      <c r="R1855" s="5">
        <f t="shared" si="88"/>
        <v>0</v>
      </c>
      <c r="S1855" s="6" t="str">
        <f t="shared" si="89"/>
        <v/>
      </c>
      <c r="T1855">
        <f>ROUND(INT(表1[[#This Row],[合同结束日期]]-表1[[#This Row],[合同起始日期]])/365,1)</f>
        <v>3.3</v>
      </c>
    </row>
    <row r="1856" spans="1:20">
      <c r="A1856" s="1">
        <v>42401</v>
      </c>
      <c r="B1856" t="s">
        <v>185</v>
      </c>
      <c r="C1856">
        <f t="shared" si="87"/>
        <v>0</v>
      </c>
      <c r="D1856" t="s">
        <v>218</v>
      </c>
      <c r="E1856" s="4">
        <v>308803.92</v>
      </c>
      <c r="F1856" s="4">
        <v>30417.186119999995</v>
      </c>
      <c r="G1856" s="3">
        <v>9.849999999999999E-2</v>
      </c>
      <c r="H1856" s="7">
        <v>3959.0246153846151</v>
      </c>
      <c r="I1856" s="4">
        <v>389.96392461538454</v>
      </c>
      <c r="J1856">
        <v>78</v>
      </c>
      <c r="K1856" t="s">
        <v>76</v>
      </c>
      <c r="L1856" t="s">
        <v>75</v>
      </c>
      <c r="M1856" t="s">
        <v>75</v>
      </c>
      <c r="N1856" s="2">
        <v>41287</v>
      </c>
      <c r="O1856" s="2">
        <v>42499</v>
      </c>
      <c r="P1856" t="s">
        <v>14</v>
      </c>
      <c r="Q1856">
        <v>0</v>
      </c>
      <c r="R1856" s="5">
        <f t="shared" si="88"/>
        <v>0</v>
      </c>
      <c r="S1856" s="6" t="str">
        <f t="shared" si="89"/>
        <v/>
      </c>
      <c r="T1856">
        <f>ROUND(INT(表1[[#This Row],[合同结束日期]]-表1[[#This Row],[合同起始日期]])/365,1)</f>
        <v>3.3</v>
      </c>
    </row>
    <row r="1857" spans="1:20">
      <c r="A1857" s="1">
        <v>42401</v>
      </c>
      <c r="B1857" t="s">
        <v>185</v>
      </c>
      <c r="C1857">
        <f t="shared" si="87"/>
        <v>0</v>
      </c>
      <c r="D1857" t="s">
        <v>454</v>
      </c>
      <c r="E1857" s="4">
        <v>341889.24</v>
      </c>
      <c r="F1857" s="4">
        <v>47043.959424000001</v>
      </c>
      <c r="G1857" s="3">
        <v>0.1376</v>
      </c>
      <c r="H1857" s="7">
        <v>2543.8187499999999</v>
      </c>
      <c r="I1857" s="4">
        <v>350.02945999999997</v>
      </c>
      <c r="J1857">
        <v>134.4</v>
      </c>
      <c r="K1857" t="s">
        <v>11</v>
      </c>
      <c r="L1857" t="s">
        <v>13</v>
      </c>
      <c r="M1857" t="s">
        <v>13</v>
      </c>
      <c r="N1857" s="2">
        <v>42184</v>
      </c>
      <c r="O1857" s="2">
        <v>43279</v>
      </c>
      <c r="P1857" t="s">
        <v>24</v>
      </c>
      <c r="Q1857" t="s">
        <v>399</v>
      </c>
      <c r="R1857" s="5" t="str">
        <f t="shared" si="88"/>
        <v>0.11</v>
      </c>
      <c r="S1857" s="6" t="str">
        <f t="shared" si="89"/>
        <v>0.12</v>
      </c>
      <c r="T1857">
        <f>ROUND(INT(表1[[#This Row],[合同结束日期]]-表1[[#This Row],[合同起始日期]])/365,1)</f>
        <v>3</v>
      </c>
    </row>
    <row r="1858" spans="1:20">
      <c r="A1858" s="1">
        <v>42401</v>
      </c>
      <c r="B1858" t="s">
        <v>185</v>
      </c>
      <c r="C1858">
        <f t="shared" si="87"/>
        <v>0</v>
      </c>
      <c r="D1858" t="s">
        <v>220</v>
      </c>
      <c r="E1858" s="4">
        <v>532222.59600000002</v>
      </c>
      <c r="F1858" s="4">
        <v>51199.813735200005</v>
      </c>
      <c r="G1858" s="3">
        <v>9.6200000000000008E-2</v>
      </c>
      <c r="H1858" s="7">
        <v>3079.9918750000006</v>
      </c>
      <c r="I1858" s="4">
        <v>296.29521837500005</v>
      </c>
      <c r="J1858">
        <v>172.79999999999998</v>
      </c>
      <c r="K1858" t="s">
        <v>44</v>
      </c>
      <c r="L1858" t="s">
        <v>46</v>
      </c>
      <c r="M1858" t="s">
        <v>45</v>
      </c>
      <c r="N1858" s="2">
        <v>41333</v>
      </c>
      <c r="O1858" s="2">
        <v>44325</v>
      </c>
      <c r="P1858" t="s">
        <v>24</v>
      </c>
      <c r="Q1858" t="s">
        <v>42</v>
      </c>
      <c r="R1858" s="5" t="str">
        <f t="shared" si="88"/>
        <v>0.08</v>
      </c>
      <c r="S1858" s="6" t="str">
        <f t="shared" si="89"/>
        <v/>
      </c>
      <c r="T1858">
        <f>ROUND(INT(表1[[#This Row],[合同结束日期]]-表1[[#This Row],[合同起始日期]])/365,1)</f>
        <v>8.1999999999999993</v>
      </c>
    </row>
    <row r="1859" spans="1:20">
      <c r="A1859" s="1">
        <v>42401</v>
      </c>
      <c r="B1859" t="s">
        <v>185</v>
      </c>
      <c r="C1859">
        <f t="shared" si="87"/>
        <v>0</v>
      </c>
      <c r="D1859" t="s">
        <v>221</v>
      </c>
      <c r="E1859" s="4">
        <v>892872</v>
      </c>
      <c r="F1859" s="4">
        <v>114466.19040000001</v>
      </c>
      <c r="G1859" s="3">
        <v>0.12820000000000001</v>
      </c>
      <c r="H1859" s="7">
        <v>6098.8524590163934</v>
      </c>
      <c r="I1859" s="4">
        <v>781.87288524590167</v>
      </c>
      <c r="J1859">
        <v>146.4</v>
      </c>
      <c r="K1859" t="s">
        <v>44</v>
      </c>
      <c r="L1859" t="s">
        <v>72</v>
      </c>
      <c r="M1859" t="s">
        <v>126</v>
      </c>
      <c r="N1859" s="2">
        <v>41333</v>
      </c>
      <c r="O1859" s="2">
        <v>42499</v>
      </c>
      <c r="P1859" t="s">
        <v>24</v>
      </c>
      <c r="Q1859" t="s">
        <v>65</v>
      </c>
      <c r="R1859" s="5" t="str">
        <f t="shared" si="88"/>
        <v>0.12</v>
      </c>
      <c r="S1859" s="6" t="str">
        <f t="shared" si="89"/>
        <v/>
      </c>
      <c r="T1859">
        <f>ROUND(INT(表1[[#This Row],[合同结束日期]]-表1[[#This Row],[合同起始日期]])/365,1)</f>
        <v>3.2</v>
      </c>
    </row>
    <row r="1860" spans="1:20">
      <c r="A1860" s="1">
        <v>42401</v>
      </c>
      <c r="B1860" t="s">
        <v>185</v>
      </c>
      <c r="C1860">
        <f t="shared" si="87"/>
        <v>0</v>
      </c>
      <c r="D1860" t="s">
        <v>222</v>
      </c>
      <c r="E1860" s="4">
        <v>454801.2</v>
      </c>
      <c r="F1860" s="4">
        <v>55485.746400000004</v>
      </c>
      <c r="G1860" s="3">
        <v>0.12200000000000001</v>
      </c>
      <c r="H1860" s="7">
        <v>2269.4670658682635</v>
      </c>
      <c r="I1860" s="4">
        <v>276.87498203592816</v>
      </c>
      <c r="J1860">
        <v>200.4</v>
      </c>
      <c r="K1860" t="s">
        <v>44</v>
      </c>
      <c r="L1860" t="s">
        <v>72</v>
      </c>
      <c r="M1860" t="s">
        <v>126</v>
      </c>
      <c r="N1860" s="2">
        <v>41263</v>
      </c>
      <c r="O1860" s="2">
        <v>43229</v>
      </c>
      <c r="P1860" t="s">
        <v>24</v>
      </c>
      <c r="Q1860" t="s">
        <v>19</v>
      </c>
      <c r="R1860" s="5" t="str">
        <f t="shared" si="88"/>
        <v>0.1</v>
      </c>
      <c r="S1860" s="6" t="str">
        <f t="shared" si="89"/>
        <v/>
      </c>
      <c r="T1860">
        <f>ROUND(INT(表1[[#This Row],[合同结束日期]]-表1[[#This Row],[合同起始日期]])/365,1)</f>
        <v>5.4</v>
      </c>
    </row>
    <row r="1861" spans="1:20">
      <c r="A1861" s="1">
        <v>42401</v>
      </c>
      <c r="B1861" t="s">
        <v>185</v>
      </c>
      <c r="C1861">
        <f t="shared" si="87"/>
        <v>0</v>
      </c>
      <c r="D1861" t="s">
        <v>223</v>
      </c>
      <c r="E1861" s="4">
        <v>574385.15999999992</v>
      </c>
      <c r="F1861" s="4">
        <v>58070.339675999989</v>
      </c>
      <c r="G1861" s="3">
        <v>0.1011</v>
      </c>
      <c r="H1861" s="7">
        <v>2369.5757425742572</v>
      </c>
      <c r="I1861" s="4">
        <v>239.56410757425741</v>
      </c>
      <c r="J1861">
        <v>242.39999999999998</v>
      </c>
      <c r="K1861" t="s">
        <v>44</v>
      </c>
      <c r="L1861" t="s">
        <v>72</v>
      </c>
      <c r="M1861" t="s">
        <v>126</v>
      </c>
      <c r="N1861" s="2">
        <v>41331</v>
      </c>
      <c r="O1861" s="2">
        <v>44325</v>
      </c>
      <c r="P1861" t="s">
        <v>24</v>
      </c>
      <c r="Q1861" t="s">
        <v>42</v>
      </c>
      <c r="R1861" s="5" t="str">
        <f t="shared" si="88"/>
        <v>0.08</v>
      </c>
      <c r="S1861" s="6" t="str">
        <f t="shared" si="89"/>
        <v/>
      </c>
      <c r="T1861">
        <f>ROUND(INT(表1[[#This Row],[合同结束日期]]-表1[[#This Row],[合同起始日期]])/365,1)</f>
        <v>8.1999999999999993</v>
      </c>
    </row>
    <row r="1862" spans="1:20">
      <c r="A1862" s="1">
        <v>42401</v>
      </c>
      <c r="B1862" t="s">
        <v>185</v>
      </c>
      <c r="C1862">
        <f t="shared" si="87"/>
        <v>0</v>
      </c>
      <c r="D1862" t="s">
        <v>232</v>
      </c>
      <c r="E1862" s="4">
        <v>381060</v>
      </c>
      <c r="F1862" s="4">
        <v>57475.198000000004</v>
      </c>
      <c r="G1862" s="3">
        <v>0.1508297853356427</v>
      </c>
      <c r="H1862" s="7">
        <v>1024.619256582344</v>
      </c>
      <c r="I1862" s="4">
        <v>154.54310252108073</v>
      </c>
      <c r="J1862">
        <v>371.904</v>
      </c>
      <c r="K1862" t="s">
        <v>44</v>
      </c>
      <c r="L1862" t="s">
        <v>72</v>
      </c>
      <c r="M1862" t="s">
        <v>126</v>
      </c>
      <c r="N1862" s="2">
        <v>41337</v>
      </c>
      <c r="O1862" s="2">
        <v>46917</v>
      </c>
      <c r="P1862" t="s">
        <v>24</v>
      </c>
      <c r="Q1862">
        <v>0.08</v>
      </c>
      <c r="R1862" s="5">
        <f t="shared" si="88"/>
        <v>0.08</v>
      </c>
      <c r="S1862" s="6" t="str">
        <f t="shared" si="89"/>
        <v/>
      </c>
      <c r="T1862">
        <f>ROUND(INT(表1[[#This Row],[合同结束日期]]-表1[[#This Row],[合同起始日期]])/365,1)</f>
        <v>15.3</v>
      </c>
    </row>
    <row r="1863" spans="1:20">
      <c r="A1863" s="1">
        <v>42401</v>
      </c>
      <c r="B1863" t="s">
        <v>185</v>
      </c>
      <c r="C1863">
        <f t="shared" si="87"/>
        <v>0</v>
      </c>
      <c r="D1863" t="s">
        <v>274</v>
      </c>
      <c r="E1863" s="4">
        <v>166003.356</v>
      </c>
      <c r="F1863" s="4">
        <v>33848.084288400001</v>
      </c>
      <c r="G1863" s="3">
        <v>0.2039</v>
      </c>
      <c r="H1863" s="7">
        <v>1471.6609574468087</v>
      </c>
      <c r="I1863" s="4">
        <v>300.07166922340429</v>
      </c>
      <c r="J1863">
        <v>112.8</v>
      </c>
      <c r="K1863" t="s">
        <v>66</v>
      </c>
      <c r="L1863" t="s">
        <v>66</v>
      </c>
      <c r="M1863" t="s">
        <v>66</v>
      </c>
      <c r="N1863" s="2">
        <v>41520</v>
      </c>
      <c r="O1863" s="2">
        <v>42660</v>
      </c>
      <c r="P1863" t="s">
        <v>24</v>
      </c>
      <c r="Q1863">
        <v>0</v>
      </c>
      <c r="R1863" s="5">
        <f t="shared" si="88"/>
        <v>0</v>
      </c>
      <c r="S1863" s="6" t="str">
        <f t="shared" si="89"/>
        <v/>
      </c>
      <c r="T1863">
        <f>ROUND(INT(表1[[#This Row],[合同结束日期]]-表1[[#This Row],[合同起始日期]])/365,1)</f>
        <v>3.1</v>
      </c>
    </row>
    <row r="1864" spans="1:20">
      <c r="A1864" s="1">
        <v>42401</v>
      </c>
      <c r="B1864" t="s">
        <v>185</v>
      </c>
      <c r="C1864">
        <f t="shared" si="87"/>
        <v>0</v>
      </c>
      <c r="D1864" t="s">
        <v>254</v>
      </c>
      <c r="E1864" s="4">
        <v>292422.87599999999</v>
      </c>
      <c r="F1864" s="4">
        <v>37839.520154399994</v>
      </c>
      <c r="G1864" s="3">
        <v>0.12939999999999999</v>
      </c>
      <c r="H1864" s="7">
        <v>2581.4166313559322</v>
      </c>
      <c r="I1864" s="4">
        <v>334.03531209745756</v>
      </c>
      <c r="J1864">
        <v>113.28</v>
      </c>
      <c r="K1864" t="s">
        <v>44</v>
      </c>
      <c r="L1864" t="s">
        <v>46</v>
      </c>
      <c r="M1864" t="s">
        <v>45</v>
      </c>
      <c r="N1864" s="2">
        <v>41443</v>
      </c>
      <c r="O1864" s="2">
        <v>43298</v>
      </c>
      <c r="P1864" t="s">
        <v>24</v>
      </c>
      <c r="Q1864" t="s">
        <v>48</v>
      </c>
      <c r="R1864" s="5" t="str">
        <f t="shared" si="88"/>
        <v>0.11</v>
      </c>
      <c r="S1864" s="6" t="str">
        <f t="shared" si="89"/>
        <v/>
      </c>
      <c r="T1864">
        <f>ROUND(INT(表1[[#This Row],[合同结束日期]]-表1[[#This Row],[合同起始日期]])/365,1)</f>
        <v>5.0999999999999996</v>
      </c>
    </row>
    <row r="1865" spans="1:20">
      <c r="A1865" s="1">
        <v>42401</v>
      </c>
      <c r="B1865" t="s">
        <v>185</v>
      </c>
      <c r="C1865">
        <f t="shared" si="87"/>
        <v>0</v>
      </c>
      <c r="D1865" t="s">
        <v>486</v>
      </c>
      <c r="E1865" s="4">
        <v>38544</v>
      </c>
      <c r="F1865" s="4">
        <v>13440.292799999997</v>
      </c>
      <c r="G1865" s="3">
        <v>0.34869999999999995</v>
      </c>
      <c r="H1865" s="7">
        <v>1003.75</v>
      </c>
      <c r="I1865" s="4">
        <v>350.00762499999996</v>
      </c>
      <c r="J1865">
        <v>38.4</v>
      </c>
      <c r="K1865" t="s">
        <v>44</v>
      </c>
      <c r="L1865" t="s">
        <v>46</v>
      </c>
      <c r="M1865" t="s">
        <v>187</v>
      </c>
      <c r="N1865" s="2">
        <v>42370</v>
      </c>
      <c r="O1865" s="2">
        <v>42735</v>
      </c>
      <c r="P1865" t="s">
        <v>24</v>
      </c>
      <c r="Q1865" t="s">
        <v>83</v>
      </c>
      <c r="R1865" s="5" t="str">
        <f t="shared" si="88"/>
        <v>0.14</v>
      </c>
      <c r="S1865" s="6" t="str">
        <f t="shared" si="89"/>
        <v/>
      </c>
      <c r="T1865">
        <f>ROUND(INT(表1[[#This Row],[合同结束日期]]-表1[[#This Row],[合同起始日期]])/365,1)</f>
        <v>1</v>
      </c>
    </row>
    <row r="1866" spans="1:20">
      <c r="A1866" s="1">
        <v>42401</v>
      </c>
      <c r="B1866" t="s">
        <v>185</v>
      </c>
      <c r="C1866">
        <f t="shared" si="87"/>
        <v>0</v>
      </c>
      <c r="D1866" t="s">
        <v>479</v>
      </c>
      <c r="E1866" s="4">
        <v>55456.92</v>
      </c>
      <c r="F1866" s="4">
        <v>13442.757408000001</v>
      </c>
      <c r="G1866" s="3">
        <v>0.24240000000000003</v>
      </c>
      <c r="H1866" s="7">
        <v>1444.190625</v>
      </c>
      <c r="I1866" s="4">
        <v>350.07180750000003</v>
      </c>
      <c r="J1866">
        <v>38.4</v>
      </c>
      <c r="K1866" t="s">
        <v>44</v>
      </c>
      <c r="L1866" t="s">
        <v>46</v>
      </c>
      <c r="M1866" t="s">
        <v>187</v>
      </c>
      <c r="N1866" s="2">
        <v>42322</v>
      </c>
      <c r="O1866" s="2">
        <v>42698</v>
      </c>
      <c r="P1866" t="s">
        <v>24</v>
      </c>
      <c r="Q1866" t="s">
        <v>83</v>
      </c>
      <c r="R1866" s="5" t="str">
        <f t="shared" si="88"/>
        <v>0.14</v>
      </c>
      <c r="S1866" s="6" t="str">
        <f t="shared" si="89"/>
        <v/>
      </c>
      <c r="T1866">
        <f>ROUND(INT(表1[[#This Row],[合同结束日期]]-表1[[#This Row],[合同起始日期]])/365,1)</f>
        <v>1</v>
      </c>
    </row>
    <row r="1867" spans="1:20">
      <c r="A1867" s="1">
        <v>42401</v>
      </c>
      <c r="B1867" t="s">
        <v>185</v>
      </c>
      <c r="C1867">
        <f t="shared" si="87"/>
        <v>0</v>
      </c>
      <c r="D1867" t="s">
        <v>255</v>
      </c>
      <c r="E1867" s="4">
        <v>65732.399999999994</v>
      </c>
      <c r="F1867" s="4">
        <v>13869.536400000003</v>
      </c>
      <c r="G1867" s="3">
        <v>0.21100000000000005</v>
      </c>
      <c r="H1867" s="7">
        <v>1611.0882352941176</v>
      </c>
      <c r="I1867" s="4">
        <v>339.93961764705892</v>
      </c>
      <c r="J1867">
        <v>40.799999999999997</v>
      </c>
      <c r="K1867" t="s">
        <v>44</v>
      </c>
      <c r="L1867" t="s">
        <v>46</v>
      </c>
      <c r="M1867" t="s">
        <v>187</v>
      </c>
      <c r="N1867" s="2">
        <v>41456</v>
      </c>
      <c r="O1867" s="2">
        <v>42556</v>
      </c>
      <c r="P1867" t="s">
        <v>24</v>
      </c>
      <c r="Q1867" t="s">
        <v>25</v>
      </c>
      <c r="R1867" s="5" t="str">
        <f t="shared" si="88"/>
        <v>0.15</v>
      </c>
      <c r="S1867" s="6" t="str">
        <f t="shared" si="89"/>
        <v/>
      </c>
      <c r="T1867">
        <f>ROUND(INT(表1[[#This Row],[合同结束日期]]-表1[[#This Row],[合同起始日期]])/365,1)</f>
        <v>3</v>
      </c>
    </row>
    <row r="1868" spans="1:20">
      <c r="A1868" s="1">
        <v>42401</v>
      </c>
      <c r="B1868" t="s">
        <v>185</v>
      </c>
      <c r="C1868">
        <f t="shared" si="87"/>
        <v>0</v>
      </c>
      <c r="D1868" t="s">
        <v>273</v>
      </c>
      <c r="E1868" s="4">
        <v>134758.79999999999</v>
      </c>
      <c r="F1868" s="4">
        <v>13866.68052</v>
      </c>
      <c r="G1868" s="3">
        <v>0.10290000000000001</v>
      </c>
      <c r="H1868" s="7">
        <v>1604.2714285714285</v>
      </c>
      <c r="I1868" s="4">
        <v>165.07953000000001</v>
      </c>
      <c r="J1868">
        <v>84</v>
      </c>
      <c r="K1868" t="s">
        <v>44</v>
      </c>
      <c r="L1868" t="s">
        <v>46</v>
      </c>
      <c r="M1868" t="s">
        <v>187</v>
      </c>
      <c r="N1868" s="2">
        <v>41502</v>
      </c>
      <c r="O1868" s="2">
        <v>42597</v>
      </c>
      <c r="P1868" t="s">
        <v>18</v>
      </c>
      <c r="Q1868" t="s">
        <v>19</v>
      </c>
      <c r="R1868" s="5" t="str">
        <f t="shared" si="88"/>
        <v>0.1</v>
      </c>
      <c r="S1868" s="6" t="str">
        <f t="shared" si="89"/>
        <v/>
      </c>
      <c r="T1868">
        <f>ROUND(INT(表1[[#This Row],[合同结束日期]]-表1[[#This Row],[合同起始日期]])/365,1)</f>
        <v>3</v>
      </c>
    </row>
    <row r="1869" spans="1:20">
      <c r="A1869" s="1">
        <v>42401</v>
      </c>
      <c r="B1869" t="s">
        <v>185</v>
      </c>
      <c r="C1869">
        <f t="shared" si="87"/>
        <v>0</v>
      </c>
      <c r="D1869" t="s">
        <v>382</v>
      </c>
      <c r="E1869" s="4">
        <v>53654.400000000001</v>
      </c>
      <c r="F1869" s="4">
        <v>7576.0012800000004</v>
      </c>
      <c r="G1869" s="3">
        <v>0.14119999999999999</v>
      </c>
      <c r="H1869" s="7">
        <v>3726.0000000000005</v>
      </c>
      <c r="I1869" s="4">
        <v>526.11120000000005</v>
      </c>
      <c r="J1869">
        <v>14.399999999999999</v>
      </c>
      <c r="K1869" t="s">
        <v>60</v>
      </c>
      <c r="L1869" t="s">
        <v>107</v>
      </c>
      <c r="M1869" t="s">
        <v>212</v>
      </c>
      <c r="N1869" s="2">
        <v>42113</v>
      </c>
      <c r="O1869" s="2">
        <v>42478</v>
      </c>
      <c r="P1869" t="s">
        <v>24</v>
      </c>
      <c r="Q1869" t="s">
        <v>28</v>
      </c>
      <c r="R1869" s="5" t="str">
        <f t="shared" si="88"/>
        <v>0.13</v>
      </c>
      <c r="S1869" s="6" t="str">
        <f t="shared" si="89"/>
        <v/>
      </c>
      <c r="T1869">
        <f>ROUND(INT(表1[[#This Row],[合同结束日期]]-表1[[#This Row],[合同起始日期]])/365,1)</f>
        <v>1</v>
      </c>
    </row>
    <row r="1870" spans="1:20">
      <c r="A1870" s="1">
        <v>42401</v>
      </c>
      <c r="B1870" t="s">
        <v>185</v>
      </c>
      <c r="C1870">
        <f t="shared" si="87"/>
        <v>0</v>
      </c>
      <c r="D1870" t="s">
        <v>369</v>
      </c>
      <c r="E1870" s="4">
        <v>36546</v>
      </c>
      <c r="F1870" s="4">
        <v>0</v>
      </c>
      <c r="G1870" s="3">
        <v>0</v>
      </c>
      <c r="H1870" s="7">
        <v>2537.916666666667</v>
      </c>
      <c r="I1870" s="4">
        <v>0</v>
      </c>
      <c r="J1870">
        <v>14.399999999999999</v>
      </c>
      <c r="K1870" t="s">
        <v>76</v>
      </c>
      <c r="L1870" t="s">
        <v>276</v>
      </c>
      <c r="M1870" t="s">
        <v>276</v>
      </c>
      <c r="N1870" s="2">
        <v>42030</v>
      </c>
      <c r="O1870" s="2">
        <v>42394</v>
      </c>
      <c r="P1870" t="s">
        <v>24</v>
      </c>
      <c r="Q1870" t="s">
        <v>25</v>
      </c>
      <c r="R1870" s="5" t="str">
        <f t="shared" si="88"/>
        <v>0.15</v>
      </c>
      <c r="S1870" s="6" t="str">
        <f t="shared" si="89"/>
        <v/>
      </c>
      <c r="T1870">
        <f>ROUND(INT(表1[[#This Row],[合同结束日期]]-表1[[#This Row],[合同起始日期]])/365,1)</f>
        <v>1</v>
      </c>
    </row>
    <row r="1871" spans="1:20">
      <c r="A1871" s="1">
        <v>42401</v>
      </c>
      <c r="B1871" t="s">
        <v>185</v>
      </c>
      <c r="C1871">
        <f t="shared" si="87"/>
        <v>0</v>
      </c>
      <c r="D1871" t="s">
        <v>349</v>
      </c>
      <c r="E1871" s="4">
        <v>37428</v>
      </c>
      <c r="F1871" s="4">
        <v>7560.4559999999983</v>
      </c>
      <c r="G1871" s="3">
        <v>0.20199999999999996</v>
      </c>
      <c r="H1871" s="7">
        <v>2599.166666666667</v>
      </c>
      <c r="I1871" s="4">
        <v>525.03166666666664</v>
      </c>
      <c r="J1871">
        <v>14.399999999999999</v>
      </c>
      <c r="K1871" t="s">
        <v>76</v>
      </c>
      <c r="L1871" t="s">
        <v>276</v>
      </c>
      <c r="M1871" t="s">
        <v>276</v>
      </c>
      <c r="N1871" s="2">
        <v>41907</v>
      </c>
      <c r="O1871" s="2">
        <v>42637</v>
      </c>
      <c r="P1871" t="s">
        <v>24</v>
      </c>
      <c r="Q1871" t="s">
        <v>59</v>
      </c>
      <c r="R1871" s="5" t="str">
        <f t="shared" si="88"/>
        <v>0.16</v>
      </c>
      <c r="S1871" s="6" t="str">
        <f t="shared" si="89"/>
        <v/>
      </c>
      <c r="T1871">
        <f>ROUND(INT(表1[[#This Row],[合同结束日期]]-表1[[#This Row],[合同起始日期]])/365,1)</f>
        <v>2</v>
      </c>
    </row>
    <row r="1872" spans="1:20">
      <c r="A1872" s="1">
        <v>42401</v>
      </c>
      <c r="B1872" t="s">
        <v>185</v>
      </c>
      <c r="C1872">
        <f t="shared" si="87"/>
        <v>0</v>
      </c>
      <c r="D1872" t="s">
        <v>284</v>
      </c>
      <c r="E1872" s="4">
        <v>35906.400000000001</v>
      </c>
      <c r="F1872" s="4">
        <v>6958.66032</v>
      </c>
      <c r="G1872" s="3">
        <v>0.1938</v>
      </c>
      <c r="H1872" s="7">
        <v>1994.8000000000002</v>
      </c>
      <c r="I1872" s="4">
        <v>386.59224</v>
      </c>
      <c r="J1872">
        <v>18</v>
      </c>
      <c r="K1872" t="s">
        <v>76</v>
      </c>
      <c r="L1872" t="s">
        <v>276</v>
      </c>
      <c r="M1872" t="s">
        <v>276</v>
      </c>
      <c r="N1872" s="2">
        <v>41516</v>
      </c>
      <c r="O1872" s="2">
        <v>42611</v>
      </c>
      <c r="P1872" t="s">
        <v>24</v>
      </c>
      <c r="Q1872">
        <v>0</v>
      </c>
      <c r="R1872" s="5">
        <f t="shared" si="88"/>
        <v>0</v>
      </c>
      <c r="S1872" s="6" t="str">
        <f t="shared" si="89"/>
        <v/>
      </c>
      <c r="T1872">
        <f>ROUND(INT(表1[[#This Row],[合同结束日期]]-表1[[#This Row],[合同起始日期]])/365,1)</f>
        <v>3</v>
      </c>
    </row>
    <row r="1873" spans="1:20">
      <c r="A1873" s="1">
        <v>42401</v>
      </c>
      <c r="B1873" t="s">
        <v>185</v>
      </c>
      <c r="C1873">
        <f t="shared" si="87"/>
        <v>0</v>
      </c>
      <c r="D1873" t="s">
        <v>365</v>
      </c>
      <c r="E1873" s="4">
        <v>31089.599999999999</v>
      </c>
      <c r="F1873" s="4">
        <v>7800.3806400000003</v>
      </c>
      <c r="G1873" s="3">
        <v>0.25090000000000001</v>
      </c>
      <c r="H1873" s="7">
        <v>2159</v>
      </c>
      <c r="I1873" s="4">
        <v>541.69310000000007</v>
      </c>
      <c r="J1873">
        <v>14.399999999999999</v>
      </c>
      <c r="K1873" t="s">
        <v>11</v>
      </c>
      <c r="L1873" t="s">
        <v>12</v>
      </c>
      <c r="M1873" t="s">
        <v>53</v>
      </c>
      <c r="N1873" s="2">
        <v>41996</v>
      </c>
      <c r="O1873" s="2">
        <v>42726</v>
      </c>
      <c r="P1873" t="s">
        <v>24</v>
      </c>
      <c r="Q1873" t="s">
        <v>59</v>
      </c>
      <c r="R1873" s="5" t="str">
        <f t="shared" si="88"/>
        <v>0.16</v>
      </c>
      <c r="S1873" s="6" t="str">
        <f t="shared" si="89"/>
        <v/>
      </c>
      <c r="T1873">
        <f>ROUND(INT(表1[[#This Row],[合同结束日期]]-表1[[#This Row],[合同起始日期]])/365,1)</f>
        <v>2</v>
      </c>
    </row>
    <row r="1874" spans="1:20">
      <c r="A1874" s="1">
        <v>42401</v>
      </c>
      <c r="B1874" t="s">
        <v>185</v>
      </c>
      <c r="C1874">
        <f t="shared" si="87"/>
        <v>0</v>
      </c>
      <c r="D1874" t="s">
        <v>350</v>
      </c>
      <c r="E1874" s="4">
        <v>34023.599999999999</v>
      </c>
      <c r="F1874" s="4">
        <v>7560.0439199999992</v>
      </c>
      <c r="G1874" s="3">
        <v>0.22219999999999998</v>
      </c>
      <c r="H1874" s="7">
        <v>2362.75</v>
      </c>
      <c r="I1874" s="4">
        <v>525.00305000000003</v>
      </c>
      <c r="J1874">
        <v>14.399999999999999</v>
      </c>
      <c r="K1874" t="s">
        <v>76</v>
      </c>
      <c r="L1874" t="s">
        <v>276</v>
      </c>
      <c r="M1874" t="s">
        <v>276</v>
      </c>
      <c r="N1874" s="2">
        <v>41888</v>
      </c>
      <c r="O1874" s="2">
        <v>42618</v>
      </c>
      <c r="P1874" t="s">
        <v>24</v>
      </c>
      <c r="Q1874" t="s">
        <v>59</v>
      </c>
      <c r="R1874" s="5" t="str">
        <f t="shared" si="88"/>
        <v>0.16</v>
      </c>
      <c r="S1874" s="6" t="str">
        <f t="shared" si="89"/>
        <v/>
      </c>
      <c r="T1874">
        <f>ROUND(INT(表1[[#This Row],[合同结束日期]]-表1[[#This Row],[合同起始日期]])/365,1)</f>
        <v>2</v>
      </c>
    </row>
    <row r="1875" spans="1:20">
      <c r="A1875" s="1">
        <v>42401</v>
      </c>
      <c r="B1875" t="s">
        <v>185</v>
      </c>
      <c r="C1875">
        <f t="shared" si="87"/>
        <v>0</v>
      </c>
      <c r="D1875" t="s">
        <v>456</v>
      </c>
      <c r="E1875" s="4">
        <v>53050.799999999996</v>
      </c>
      <c r="F1875" s="4">
        <v>9602.1948000000011</v>
      </c>
      <c r="G1875" s="3">
        <v>0.18100000000000005</v>
      </c>
      <c r="H1875" s="7">
        <v>2947.2666666666664</v>
      </c>
      <c r="I1875" s="4">
        <v>533.45526666666672</v>
      </c>
      <c r="J1875">
        <v>18</v>
      </c>
      <c r="K1875" t="s">
        <v>76</v>
      </c>
      <c r="L1875" t="s">
        <v>276</v>
      </c>
      <c r="M1875" t="s">
        <v>276</v>
      </c>
      <c r="N1875" s="2">
        <v>42181</v>
      </c>
      <c r="O1875" s="2">
        <v>42546</v>
      </c>
      <c r="P1875" t="s">
        <v>24</v>
      </c>
      <c r="Q1875" t="s">
        <v>59</v>
      </c>
      <c r="R1875" s="5" t="str">
        <f t="shared" si="88"/>
        <v>0.16</v>
      </c>
      <c r="S1875" s="6" t="str">
        <f t="shared" si="89"/>
        <v/>
      </c>
      <c r="T1875">
        <f>ROUND(INT(表1[[#This Row],[合同结束日期]]-表1[[#This Row],[合同起始日期]])/365,1)</f>
        <v>1</v>
      </c>
    </row>
    <row r="1876" spans="1:20">
      <c r="A1876" s="1">
        <v>42401</v>
      </c>
      <c r="B1876" t="s">
        <v>185</v>
      </c>
      <c r="C1876">
        <f t="shared" si="87"/>
        <v>0</v>
      </c>
      <c r="D1876" t="s">
        <v>457</v>
      </c>
      <c r="E1876" s="4">
        <v>135577.19999999998</v>
      </c>
      <c r="F1876" s="4">
        <v>16865.803680000001</v>
      </c>
      <c r="G1876" s="3">
        <v>0.12440000000000002</v>
      </c>
      <c r="H1876" s="7">
        <v>9415.0833333333339</v>
      </c>
      <c r="I1876" s="4">
        <v>1171.2363666666668</v>
      </c>
      <c r="J1876">
        <v>14.399999999999999</v>
      </c>
      <c r="K1876" t="s">
        <v>44</v>
      </c>
      <c r="L1876" t="s">
        <v>46</v>
      </c>
      <c r="M1876" t="s">
        <v>187</v>
      </c>
      <c r="N1876" s="2">
        <v>42205</v>
      </c>
      <c r="O1876" s="2">
        <v>42570</v>
      </c>
      <c r="P1876" t="s">
        <v>24</v>
      </c>
      <c r="Q1876" t="s">
        <v>65</v>
      </c>
      <c r="R1876" s="5" t="str">
        <f t="shared" si="88"/>
        <v>0.12</v>
      </c>
      <c r="S1876" s="6" t="str">
        <f t="shared" si="89"/>
        <v/>
      </c>
      <c r="T1876">
        <f>ROUND(INT(表1[[#This Row],[合同结束日期]]-表1[[#This Row],[合同起始日期]])/365,1)</f>
        <v>1</v>
      </c>
    </row>
    <row r="1877" spans="1:20">
      <c r="A1877" s="1">
        <v>42401</v>
      </c>
      <c r="B1877" t="s">
        <v>185</v>
      </c>
      <c r="C1877">
        <f t="shared" si="87"/>
        <v>0</v>
      </c>
      <c r="D1877" t="s">
        <v>314</v>
      </c>
      <c r="E1877" s="4">
        <v>42388.44</v>
      </c>
      <c r="F1877" s="4">
        <v>7201.7959560000018</v>
      </c>
      <c r="G1877" s="3">
        <v>0.16990000000000002</v>
      </c>
      <c r="H1877" s="7">
        <v>2354.9133333333334</v>
      </c>
      <c r="I1877" s="4">
        <v>400.09977533333341</v>
      </c>
      <c r="J1877">
        <v>18</v>
      </c>
      <c r="K1877" t="s">
        <v>76</v>
      </c>
      <c r="L1877" t="s">
        <v>276</v>
      </c>
      <c r="M1877" t="s">
        <v>276</v>
      </c>
      <c r="N1877" s="2">
        <v>41727</v>
      </c>
      <c r="O1877" s="2">
        <v>42457</v>
      </c>
      <c r="P1877" t="s">
        <v>24</v>
      </c>
      <c r="Q1877" t="s">
        <v>19</v>
      </c>
      <c r="R1877" s="5" t="str">
        <f t="shared" si="88"/>
        <v>0.1</v>
      </c>
      <c r="S1877" s="6" t="str">
        <f t="shared" si="89"/>
        <v/>
      </c>
      <c r="T1877">
        <f>ROUND(INT(表1[[#This Row],[合同结束日期]]-表1[[#This Row],[合同起始日期]])/365,1)</f>
        <v>2</v>
      </c>
    </row>
    <row r="1878" spans="1:20">
      <c r="A1878" s="1">
        <v>42401</v>
      </c>
      <c r="B1878" t="s">
        <v>185</v>
      </c>
      <c r="C1878">
        <f t="shared" si="87"/>
        <v>0</v>
      </c>
      <c r="D1878" t="s">
        <v>343</v>
      </c>
      <c r="E1878" s="4">
        <v>26132.399999999998</v>
      </c>
      <c r="F1878" s="4">
        <v>6360.6261600000007</v>
      </c>
      <c r="G1878" s="3">
        <v>0.24340000000000006</v>
      </c>
      <c r="H1878" s="7">
        <v>2722.125</v>
      </c>
      <c r="I1878" s="4">
        <v>662.56522500000005</v>
      </c>
      <c r="J1878">
        <v>9.6</v>
      </c>
      <c r="K1878" t="s">
        <v>76</v>
      </c>
      <c r="L1878" t="s">
        <v>276</v>
      </c>
      <c r="M1878" t="s">
        <v>276</v>
      </c>
      <c r="N1878" s="2">
        <v>41876</v>
      </c>
      <c r="O1878" s="2">
        <v>42606</v>
      </c>
      <c r="P1878" t="s">
        <v>24</v>
      </c>
      <c r="Q1878" t="s">
        <v>59</v>
      </c>
      <c r="R1878" s="5" t="str">
        <f t="shared" si="88"/>
        <v>0.16</v>
      </c>
      <c r="S1878" s="6" t="str">
        <f t="shared" si="89"/>
        <v/>
      </c>
      <c r="T1878">
        <f>ROUND(INT(表1[[#This Row],[合同结束日期]]-表1[[#This Row],[合同起始日期]])/365,1)</f>
        <v>2</v>
      </c>
    </row>
    <row r="1879" spans="1:20">
      <c r="A1879" s="1">
        <v>42401</v>
      </c>
      <c r="B1879" t="s">
        <v>185</v>
      </c>
      <c r="C1879">
        <f t="shared" si="87"/>
        <v>0</v>
      </c>
      <c r="D1879" t="s">
        <v>287</v>
      </c>
      <c r="E1879" s="4">
        <v>36726</v>
      </c>
      <c r="F1879" s="4">
        <v>7198.2959999999994</v>
      </c>
      <c r="G1879" s="3">
        <v>0.19599999999999998</v>
      </c>
      <c r="H1879" s="7">
        <v>2040.3333333333333</v>
      </c>
      <c r="I1879" s="4">
        <v>399.90533333333332</v>
      </c>
      <c r="J1879">
        <v>18</v>
      </c>
      <c r="K1879" t="s">
        <v>11</v>
      </c>
      <c r="L1879" t="s">
        <v>12</v>
      </c>
      <c r="M1879" t="s">
        <v>288</v>
      </c>
      <c r="N1879" s="2">
        <v>41522</v>
      </c>
      <c r="O1879" s="2">
        <v>42617</v>
      </c>
      <c r="P1879" t="s">
        <v>24</v>
      </c>
      <c r="Q1879" t="s">
        <v>59</v>
      </c>
      <c r="R1879" s="5" t="str">
        <f t="shared" si="88"/>
        <v>0.16</v>
      </c>
      <c r="S1879" s="6" t="str">
        <f t="shared" si="89"/>
        <v/>
      </c>
      <c r="T1879">
        <f>ROUND(INT(表1[[#This Row],[合同结束日期]]-表1[[#This Row],[合同起始日期]])/365,1)</f>
        <v>3</v>
      </c>
    </row>
    <row r="1880" spans="1:20">
      <c r="A1880" s="1">
        <v>42401</v>
      </c>
      <c r="B1880" t="s">
        <v>185</v>
      </c>
      <c r="C1880">
        <f t="shared" si="87"/>
        <v>0</v>
      </c>
      <c r="D1880" t="s">
        <v>473</v>
      </c>
      <c r="E1880" s="4">
        <v>91771.428</v>
      </c>
      <c r="F1880" s="4">
        <v>14830.2627648</v>
      </c>
      <c r="G1880" s="3">
        <v>0.16159999999999999</v>
      </c>
      <c r="H1880" s="7">
        <v>2317.4603030303028</v>
      </c>
      <c r="I1880" s="4">
        <v>374.50158496969698</v>
      </c>
      <c r="J1880">
        <v>39.6</v>
      </c>
      <c r="K1880" t="s">
        <v>44</v>
      </c>
      <c r="L1880" t="s">
        <v>46</v>
      </c>
      <c r="M1880" t="s">
        <v>187</v>
      </c>
      <c r="N1880" s="2">
        <v>42273</v>
      </c>
      <c r="O1880" s="2">
        <v>43003</v>
      </c>
      <c r="P1880" t="s">
        <v>24</v>
      </c>
      <c r="Q1880" t="s">
        <v>83</v>
      </c>
      <c r="R1880" s="5" t="str">
        <f t="shared" si="88"/>
        <v>0.14</v>
      </c>
      <c r="S1880" s="6" t="str">
        <f t="shared" si="89"/>
        <v/>
      </c>
      <c r="T1880">
        <f>ROUND(INT(表1[[#This Row],[合同结束日期]]-表1[[#This Row],[合同起始日期]])/365,1)</f>
        <v>2</v>
      </c>
    </row>
    <row r="1881" spans="1:20">
      <c r="A1881" s="1">
        <v>42401</v>
      </c>
      <c r="B1881" t="s">
        <v>185</v>
      </c>
      <c r="C1881">
        <f t="shared" si="87"/>
        <v>0</v>
      </c>
      <c r="D1881" t="s">
        <v>344</v>
      </c>
      <c r="E1881" s="4">
        <v>39921.599999999999</v>
      </c>
      <c r="F1881" s="4">
        <v>6599.0404799999997</v>
      </c>
      <c r="G1881" s="3">
        <v>0.1653</v>
      </c>
      <c r="H1881" s="7">
        <v>4158.5</v>
      </c>
      <c r="I1881" s="4">
        <v>687.40004999999996</v>
      </c>
      <c r="J1881">
        <v>9.6</v>
      </c>
      <c r="K1881" t="s">
        <v>44</v>
      </c>
      <c r="L1881" t="s">
        <v>46</v>
      </c>
      <c r="M1881" t="s">
        <v>187</v>
      </c>
      <c r="N1881" s="2">
        <v>41864</v>
      </c>
      <c r="O1881" s="2">
        <v>42594</v>
      </c>
      <c r="P1881" t="s">
        <v>24</v>
      </c>
      <c r="Q1881" t="s">
        <v>25</v>
      </c>
      <c r="R1881" s="5" t="str">
        <f t="shared" si="88"/>
        <v>0.15</v>
      </c>
      <c r="S1881" s="6" t="str">
        <f t="shared" si="89"/>
        <v/>
      </c>
      <c r="T1881">
        <f>ROUND(INT(表1[[#This Row],[合同结束日期]]-表1[[#This Row],[合同起始日期]])/365,1)</f>
        <v>2</v>
      </c>
    </row>
    <row r="1882" spans="1:20">
      <c r="A1882" s="1">
        <v>42401</v>
      </c>
      <c r="B1882" t="s">
        <v>185</v>
      </c>
      <c r="C1882">
        <f t="shared" si="87"/>
        <v>0</v>
      </c>
      <c r="D1882" t="s">
        <v>458</v>
      </c>
      <c r="E1882" s="4">
        <v>43627.199999999997</v>
      </c>
      <c r="F1882" s="4">
        <v>8398.235999999999</v>
      </c>
      <c r="G1882" s="3">
        <v>0.19249999999999998</v>
      </c>
      <c r="H1882" s="7">
        <v>2423.7333333333331</v>
      </c>
      <c r="I1882" s="4">
        <v>466.56866666666662</v>
      </c>
      <c r="J1882">
        <v>18</v>
      </c>
      <c r="K1882" t="s">
        <v>76</v>
      </c>
      <c r="L1882" t="s">
        <v>276</v>
      </c>
      <c r="M1882" t="s">
        <v>276</v>
      </c>
      <c r="N1882" s="2">
        <v>42195</v>
      </c>
      <c r="O1882" s="2">
        <v>42560</v>
      </c>
      <c r="P1882" t="s">
        <v>24</v>
      </c>
      <c r="Q1882" t="s">
        <v>59</v>
      </c>
      <c r="R1882" s="5" t="str">
        <f t="shared" si="88"/>
        <v>0.16</v>
      </c>
      <c r="S1882" s="6" t="str">
        <f t="shared" si="89"/>
        <v/>
      </c>
      <c r="T1882">
        <f>ROUND(INT(表1[[#This Row],[合同结束日期]]-表1[[#This Row],[合同起始日期]])/365,1)</f>
        <v>1</v>
      </c>
    </row>
    <row r="1883" spans="1:20">
      <c r="A1883" s="1">
        <v>42401</v>
      </c>
      <c r="B1883" t="s">
        <v>185</v>
      </c>
      <c r="C1883">
        <f t="shared" si="87"/>
        <v>0</v>
      </c>
      <c r="D1883" t="s">
        <v>474</v>
      </c>
      <c r="E1883" s="4">
        <v>78259.199999999997</v>
      </c>
      <c r="F1883" s="4">
        <v>12156.335999999998</v>
      </c>
      <c r="G1883" s="3">
        <v>0.15533427379784098</v>
      </c>
      <c r="H1883" s="7">
        <v>4658.2857142857138</v>
      </c>
      <c r="I1883" s="4">
        <v>723.59142857142842</v>
      </c>
      <c r="J1883">
        <v>16.8</v>
      </c>
      <c r="K1883" t="s">
        <v>44</v>
      </c>
      <c r="L1883" t="s">
        <v>46</v>
      </c>
      <c r="M1883" t="s">
        <v>187</v>
      </c>
      <c r="N1883" s="2">
        <v>42267</v>
      </c>
      <c r="O1883" s="2">
        <v>42632</v>
      </c>
      <c r="P1883" t="s">
        <v>24</v>
      </c>
      <c r="Q1883" t="s">
        <v>83</v>
      </c>
      <c r="R1883" s="5" t="str">
        <f t="shared" si="88"/>
        <v>0.14</v>
      </c>
      <c r="S1883" s="6" t="str">
        <f t="shared" si="89"/>
        <v/>
      </c>
      <c r="T1883">
        <f>ROUND(INT(表1[[#This Row],[合同结束日期]]-表1[[#This Row],[合同起始日期]])/365,1)</f>
        <v>1</v>
      </c>
    </row>
    <row r="1884" spans="1:20">
      <c r="A1884" s="1">
        <v>42430</v>
      </c>
      <c r="B1884" t="s">
        <v>185</v>
      </c>
      <c r="C1884">
        <f t="shared" si="87"/>
        <v>0</v>
      </c>
      <c r="D1884" t="s">
        <v>186</v>
      </c>
      <c r="E1884" s="4">
        <v>272604.59999999998</v>
      </c>
      <c r="F1884" s="4">
        <v>45116.061300000001</v>
      </c>
      <c r="G1884" s="3">
        <v>0.16550000000000001</v>
      </c>
      <c r="H1884" s="7">
        <v>9086.82</v>
      </c>
      <c r="I1884" s="4">
        <v>1503.86871</v>
      </c>
      <c r="J1884">
        <v>30</v>
      </c>
      <c r="K1884" t="s">
        <v>44</v>
      </c>
      <c r="L1884" t="s">
        <v>46</v>
      </c>
      <c r="M1884" t="s">
        <v>187</v>
      </c>
      <c r="N1884" s="2">
        <v>41327</v>
      </c>
      <c r="O1884" s="2">
        <v>42499</v>
      </c>
      <c r="P1884" t="s">
        <v>24</v>
      </c>
      <c r="Q1884" t="s">
        <v>59</v>
      </c>
      <c r="R1884" s="5" t="str">
        <f t="shared" si="88"/>
        <v>0.16</v>
      </c>
      <c r="S1884" s="6" t="str">
        <f t="shared" si="89"/>
        <v/>
      </c>
      <c r="T1884">
        <f>ROUND(INT(表1[[#This Row],[合同结束日期]]-表1[[#This Row],[合同起始日期]])/365,1)</f>
        <v>3.2</v>
      </c>
    </row>
    <row r="1885" spans="1:20">
      <c r="A1885" s="1">
        <v>42430</v>
      </c>
      <c r="B1885" t="s">
        <v>185</v>
      </c>
      <c r="C1885">
        <f t="shared" si="87"/>
        <v>0</v>
      </c>
      <c r="D1885" t="s">
        <v>188</v>
      </c>
      <c r="E1885" s="4">
        <v>73200</v>
      </c>
      <c r="F1885" s="4">
        <v>14076.359999999999</v>
      </c>
      <c r="G1885" s="3">
        <v>0.19229999999999997</v>
      </c>
      <c r="H1885" s="7">
        <v>1196.0784313725492</v>
      </c>
      <c r="I1885" s="4">
        <v>230.00588235294117</v>
      </c>
      <c r="J1885">
        <v>61.199999999999996</v>
      </c>
      <c r="K1885" t="s">
        <v>44</v>
      </c>
      <c r="L1885" t="s">
        <v>46</v>
      </c>
      <c r="M1885" t="s">
        <v>187</v>
      </c>
      <c r="N1885" s="2">
        <v>41337</v>
      </c>
      <c r="O1885" s="2">
        <v>42499</v>
      </c>
      <c r="P1885" t="s">
        <v>24</v>
      </c>
      <c r="Q1885" t="s">
        <v>28</v>
      </c>
      <c r="R1885" s="5" t="str">
        <f t="shared" si="88"/>
        <v>0.13</v>
      </c>
      <c r="S1885" s="6" t="str">
        <f t="shared" si="89"/>
        <v/>
      </c>
      <c r="T1885">
        <f>ROUND(INT(表1[[#This Row],[合同结束日期]]-表1[[#This Row],[合同起始日期]])/365,1)</f>
        <v>3.2</v>
      </c>
    </row>
    <row r="1886" spans="1:20">
      <c r="A1886" s="1">
        <v>42430</v>
      </c>
      <c r="B1886" t="s">
        <v>185</v>
      </c>
      <c r="C1886">
        <f t="shared" si="87"/>
        <v>0</v>
      </c>
      <c r="D1886" t="s">
        <v>189</v>
      </c>
      <c r="E1886" s="4">
        <v>119371.2</v>
      </c>
      <c r="F1886" s="4">
        <v>23325.132479999997</v>
      </c>
      <c r="G1886" s="3">
        <v>0.19539999999999996</v>
      </c>
      <c r="H1886" s="7">
        <v>1381.6111111111113</v>
      </c>
      <c r="I1886" s="4">
        <v>269.9668111111111</v>
      </c>
      <c r="J1886">
        <v>86.399999999999991</v>
      </c>
      <c r="K1886" t="s">
        <v>44</v>
      </c>
      <c r="L1886" t="s">
        <v>46</v>
      </c>
      <c r="M1886" t="s">
        <v>187</v>
      </c>
      <c r="N1886" s="2">
        <v>41298</v>
      </c>
      <c r="O1886" s="2">
        <v>42499</v>
      </c>
      <c r="P1886" t="s">
        <v>24</v>
      </c>
      <c r="Q1886" t="s">
        <v>83</v>
      </c>
      <c r="R1886" s="5" t="str">
        <f t="shared" si="88"/>
        <v>0.14</v>
      </c>
      <c r="S1886" s="6" t="str">
        <f t="shared" si="89"/>
        <v/>
      </c>
      <c r="T1886">
        <f>ROUND(INT(表1[[#This Row],[合同结束日期]]-表1[[#This Row],[合同起始日期]])/365,1)</f>
        <v>3.3</v>
      </c>
    </row>
    <row r="1887" spans="1:20">
      <c r="A1887" s="1">
        <v>42430</v>
      </c>
      <c r="B1887" t="s">
        <v>185</v>
      </c>
      <c r="C1887">
        <f t="shared" si="87"/>
        <v>0</v>
      </c>
      <c r="D1887" t="s">
        <v>190</v>
      </c>
      <c r="E1887" s="4">
        <v>108940.8</v>
      </c>
      <c r="F1887" s="4">
        <v>30241.966079999998</v>
      </c>
      <c r="G1887" s="3">
        <v>0.27759999999999996</v>
      </c>
      <c r="H1887" s="7">
        <v>1260.8888888888891</v>
      </c>
      <c r="I1887" s="4">
        <v>350.02275555555559</v>
      </c>
      <c r="J1887">
        <v>86.399999999999991</v>
      </c>
      <c r="K1887" t="s">
        <v>44</v>
      </c>
      <c r="L1887" t="s">
        <v>46</v>
      </c>
      <c r="M1887" t="s">
        <v>45</v>
      </c>
      <c r="N1887" s="2">
        <v>41282</v>
      </c>
      <c r="O1887" s="2">
        <v>43229</v>
      </c>
      <c r="P1887" t="s">
        <v>24</v>
      </c>
      <c r="Q1887" t="s">
        <v>56</v>
      </c>
      <c r="R1887" s="5" t="str">
        <f t="shared" si="88"/>
        <v>0.17</v>
      </c>
      <c r="S1887" s="6" t="str">
        <f t="shared" si="89"/>
        <v/>
      </c>
      <c r="T1887">
        <f>ROUND(INT(表1[[#This Row],[合同结束日期]]-表1[[#This Row],[合同起始日期]])/365,1)</f>
        <v>5.3</v>
      </c>
    </row>
    <row r="1888" spans="1:20">
      <c r="A1888" s="1">
        <v>42430</v>
      </c>
      <c r="B1888" t="s">
        <v>185</v>
      </c>
      <c r="C1888">
        <f t="shared" si="87"/>
        <v>0</v>
      </c>
      <c r="D1888" t="s">
        <v>449</v>
      </c>
      <c r="E1888" s="4">
        <v>392782.68</v>
      </c>
      <c r="F1888" s="4">
        <v>55696.584024000003</v>
      </c>
      <c r="G1888" s="3">
        <v>0.14180000000000001</v>
      </c>
      <c r="H1888" s="7">
        <v>2288.9433566433568</v>
      </c>
      <c r="I1888" s="4">
        <v>324.57216797202801</v>
      </c>
      <c r="J1888">
        <v>171.6</v>
      </c>
      <c r="K1888" t="s">
        <v>60</v>
      </c>
      <c r="L1888" t="s">
        <v>116</v>
      </c>
      <c r="M1888" t="s">
        <v>145</v>
      </c>
      <c r="N1888" s="2">
        <v>42183</v>
      </c>
      <c r="O1888" s="2">
        <v>43278</v>
      </c>
      <c r="P1888" t="s">
        <v>24</v>
      </c>
      <c r="Q1888" t="s">
        <v>65</v>
      </c>
      <c r="R1888" s="5" t="str">
        <f t="shared" si="88"/>
        <v>0.12</v>
      </c>
      <c r="S1888" s="6" t="str">
        <f t="shared" si="89"/>
        <v/>
      </c>
      <c r="T1888">
        <f>ROUND(INT(表1[[#This Row],[合同结束日期]]-表1[[#This Row],[合同起始日期]])/365,1)</f>
        <v>3</v>
      </c>
    </row>
    <row r="1889" spans="1:20">
      <c r="A1889" s="1">
        <v>42430</v>
      </c>
      <c r="B1889" t="s">
        <v>185</v>
      </c>
      <c r="C1889">
        <f t="shared" si="87"/>
        <v>0</v>
      </c>
      <c r="D1889" t="s">
        <v>219</v>
      </c>
      <c r="E1889" s="4">
        <v>415640.39999999997</v>
      </c>
      <c r="F1889" s="4">
        <v>88282.020960000009</v>
      </c>
      <c r="G1889" s="3">
        <v>0.21240000000000003</v>
      </c>
      <c r="H1889" s="7">
        <v>4027.5232558139533</v>
      </c>
      <c r="I1889" s="4">
        <v>855.44593953488379</v>
      </c>
      <c r="J1889">
        <v>103.2</v>
      </c>
      <c r="K1889" t="s">
        <v>60</v>
      </c>
      <c r="L1889" t="s">
        <v>61</v>
      </c>
      <c r="M1889" t="s">
        <v>58</v>
      </c>
      <c r="N1889" s="2">
        <v>42153</v>
      </c>
      <c r="O1889" s="2">
        <v>42883</v>
      </c>
      <c r="P1889" t="s">
        <v>24</v>
      </c>
      <c r="Q1889" t="s">
        <v>170</v>
      </c>
      <c r="R1889" s="5" t="str">
        <f t="shared" si="88"/>
        <v>0.2</v>
      </c>
      <c r="S1889" s="6" t="str">
        <f t="shared" si="89"/>
        <v/>
      </c>
      <c r="T1889">
        <f>ROUND(INT(表1[[#This Row],[合同结束日期]]-表1[[#This Row],[合同起始日期]])/365,1)</f>
        <v>2</v>
      </c>
    </row>
    <row r="1890" spans="1:20">
      <c r="A1890" s="1">
        <v>42430</v>
      </c>
      <c r="B1890" t="s">
        <v>185</v>
      </c>
      <c r="C1890">
        <f t="shared" si="87"/>
        <v>0</v>
      </c>
      <c r="D1890" t="s">
        <v>252</v>
      </c>
      <c r="E1890" s="4">
        <v>144390.84</v>
      </c>
      <c r="F1890" s="4">
        <v>19593.836988000003</v>
      </c>
      <c r="G1890" s="3">
        <v>0.13570000000000002</v>
      </c>
      <c r="H1890" s="7">
        <v>1399.1360465116279</v>
      </c>
      <c r="I1890" s="4">
        <v>189.86276151162792</v>
      </c>
      <c r="J1890">
        <v>103.2</v>
      </c>
      <c r="K1890" t="s">
        <v>44</v>
      </c>
      <c r="L1890" t="s">
        <v>46</v>
      </c>
      <c r="M1890" t="s">
        <v>45</v>
      </c>
      <c r="N1890" s="2">
        <v>42149</v>
      </c>
      <c r="O1890" s="2">
        <v>42914</v>
      </c>
      <c r="P1890" t="s">
        <v>24</v>
      </c>
      <c r="Q1890" t="s">
        <v>19</v>
      </c>
      <c r="R1890" s="5" t="str">
        <f t="shared" si="88"/>
        <v>0.1</v>
      </c>
      <c r="S1890" s="6" t="str">
        <f t="shared" si="89"/>
        <v/>
      </c>
      <c r="T1890">
        <f>ROUND(INT(表1[[#This Row],[合同结束日期]]-表1[[#This Row],[合同起始日期]])/365,1)</f>
        <v>2.1</v>
      </c>
    </row>
    <row r="1891" spans="1:20">
      <c r="A1891" s="1">
        <v>42430</v>
      </c>
      <c r="B1891" t="s">
        <v>185</v>
      </c>
      <c r="C1891">
        <f t="shared" si="87"/>
        <v>0</v>
      </c>
      <c r="D1891" t="s">
        <v>281</v>
      </c>
      <c r="E1891" s="4">
        <v>53743.08</v>
      </c>
      <c r="F1891" s="4">
        <v>36432.433932</v>
      </c>
      <c r="G1891" s="3">
        <v>0.67789999999999995</v>
      </c>
      <c r="H1891" s="7">
        <v>486.80326086956529</v>
      </c>
      <c r="I1891" s="4">
        <v>330.0039305434783</v>
      </c>
      <c r="J1891">
        <v>110.39999999999999</v>
      </c>
      <c r="K1891" t="s">
        <v>60</v>
      </c>
      <c r="L1891" t="s">
        <v>116</v>
      </c>
      <c r="M1891" t="s">
        <v>145</v>
      </c>
      <c r="N1891" s="2">
        <v>42174</v>
      </c>
      <c r="O1891" s="2">
        <v>42615</v>
      </c>
      <c r="P1891" t="s">
        <v>24</v>
      </c>
      <c r="Q1891" t="s">
        <v>25</v>
      </c>
      <c r="R1891" s="5" t="str">
        <f t="shared" si="88"/>
        <v>0.15</v>
      </c>
      <c r="S1891" s="6" t="str">
        <f t="shared" si="89"/>
        <v/>
      </c>
      <c r="T1891">
        <f>ROUND(INT(表1[[#This Row],[合同结束日期]]-表1[[#This Row],[合同起始日期]])/365,1)</f>
        <v>1.2</v>
      </c>
    </row>
    <row r="1892" spans="1:20">
      <c r="A1892" s="1">
        <v>42430</v>
      </c>
      <c r="B1892" t="s">
        <v>185</v>
      </c>
      <c r="C1892">
        <f t="shared" si="87"/>
        <v>0</v>
      </c>
      <c r="D1892" t="s">
        <v>450</v>
      </c>
      <c r="E1892" s="4">
        <v>207472.8</v>
      </c>
      <c r="F1892" s="4">
        <v>38527.698960000002</v>
      </c>
      <c r="G1892" s="3">
        <v>0.1857</v>
      </c>
      <c r="H1892" s="7">
        <v>1942.629213483146</v>
      </c>
      <c r="I1892" s="4">
        <v>360.74624494382027</v>
      </c>
      <c r="J1892">
        <v>106.8</v>
      </c>
      <c r="K1892" t="s">
        <v>60</v>
      </c>
      <c r="L1892" t="s">
        <v>61</v>
      </c>
      <c r="M1892" t="s">
        <v>58</v>
      </c>
      <c r="N1892" s="2">
        <v>42181</v>
      </c>
      <c r="O1892" s="2">
        <v>42911</v>
      </c>
      <c r="P1892" t="s">
        <v>24</v>
      </c>
      <c r="Q1892" t="s">
        <v>59</v>
      </c>
      <c r="R1892" s="5" t="str">
        <f t="shared" si="88"/>
        <v>0.16</v>
      </c>
      <c r="S1892" s="6" t="str">
        <f t="shared" si="89"/>
        <v/>
      </c>
      <c r="T1892">
        <f>ROUND(INT(表1[[#This Row],[合同结束日期]]-表1[[#This Row],[合同起始日期]])/365,1)</f>
        <v>2</v>
      </c>
    </row>
    <row r="1893" spans="1:20">
      <c r="A1893" s="1">
        <v>42430</v>
      </c>
      <c r="B1893" t="s">
        <v>185</v>
      </c>
      <c r="C1893">
        <f t="shared" si="87"/>
        <v>0</v>
      </c>
      <c r="D1893" t="s">
        <v>253</v>
      </c>
      <c r="E1893" s="4">
        <v>102814.43999999999</v>
      </c>
      <c r="F1893" s="4">
        <v>38401.193339999998</v>
      </c>
      <c r="G1893" s="3">
        <v>0.3735</v>
      </c>
      <c r="H1893" s="7">
        <v>669.36484374999998</v>
      </c>
      <c r="I1893" s="4">
        <v>250.00776914062499</v>
      </c>
      <c r="J1893">
        <v>153.6</v>
      </c>
      <c r="K1893" t="s">
        <v>60</v>
      </c>
      <c r="L1893" t="s">
        <v>116</v>
      </c>
      <c r="M1893" t="s">
        <v>145</v>
      </c>
      <c r="N1893" s="2">
        <v>41456</v>
      </c>
      <c r="O1893" s="2">
        <v>42597</v>
      </c>
      <c r="P1893" t="s">
        <v>18</v>
      </c>
      <c r="Q1893" t="s">
        <v>25</v>
      </c>
      <c r="R1893" s="5" t="str">
        <f t="shared" si="88"/>
        <v>0.15</v>
      </c>
      <c r="S1893" s="6" t="str">
        <f t="shared" si="89"/>
        <v/>
      </c>
      <c r="T1893">
        <f>ROUND(INT(表1[[#This Row],[合同结束日期]]-表1[[#This Row],[合同起始日期]])/365,1)</f>
        <v>3.1</v>
      </c>
    </row>
    <row r="1894" spans="1:20">
      <c r="A1894" s="1">
        <v>42430</v>
      </c>
      <c r="B1894" t="s">
        <v>185</v>
      </c>
      <c r="C1894">
        <f t="shared" si="87"/>
        <v>0</v>
      </c>
      <c r="D1894" t="s">
        <v>361</v>
      </c>
      <c r="E1894" s="4">
        <v>28516.799999999999</v>
      </c>
      <c r="F1894" s="4">
        <v>17999.804160000003</v>
      </c>
      <c r="G1894" s="3">
        <v>0.63120000000000009</v>
      </c>
      <c r="H1894" s="7">
        <v>792.13333333333333</v>
      </c>
      <c r="I1894" s="4">
        <v>499.99456000000009</v>
      </c>
      <c r="J1894">
        <v>36</v>
      </c>
      <c r="K1894" t="s">
        <v>76</v>
      </c>
      <c r="L1894" t="s">
        <v>276</v>
      </c>
      <c r="M1894" t="s">
        <v>276</v>
      </c>
      <c r="N1894" s="2">
        <v>41943</v>
      </c>
      <c r="O1894" s="2">
        <v>42673</v>
      </c>
      <c r="P1894" t="s">
        <v>24</v>
      </c>
      <c r="Q1894" t="s">
        <v>59</v>
      </c>
      <c r="R1894" s="5" t="str">
        <f t="shared" si="88"/>
        <v>0.16</v>
      </c>
      <c r="S1894" s="6" t="str">
        <f t="shared" si="89"/>
        <v/>
      </c>
      <c r="T1894">
        <f>ROUND(INT(表1[[#This Row],[合同结束日期]]-表1[[#This Row],[合同起始日期]])/365,1)</f>
        <v>2</v>
      </c>
    </row>
    <row r="1895" spans="1:20">
      <c r="A1895" s="1">
        <v>42430</v>
      </c>
      <c r="B1895" t="s">
        <v>185</v>
      </c>
      <c r="C1895">
        <f t="shared" si="87"/>
        <v>0</v>
      </c>
      <c r="D1895" t="s">
        <v>363</v>
      </c>
      <c r="E1895" s="4">
        <v>64571.471999999994</v>
      </c>
      <c r="F1895" s="4">
        <v>17279.3259072</v>
      </c>
      <c r="G1895" s="3">
        <v>0.2676</v>
      </c>
      <c r="H1895" s="7">
        <v>1793.6519999999998</v>
      </c>
      <c r="I1895" s="4">
        <v>479.98127520000003</v>
      </c>
      <c r="J1895">
        <v>36</v>
      </c>
      <c r="K1895" t="s">
        <v>76</v>
      </c>
      <c r="L1895" t="s">
        <v>276</v>
      </c>
      <c r="M1895" t="s">
        <v>276</v>
      </c>
      <c r="N1895" s="2">
        <v>41942</v>
      </c>
      <c r="O1895" s="2">
        <v>42672</v>
      </c>
      <c r="P1895" t="s">
        <v>24</v>
      </c>
      <c r="Q1895" t="s">
        <v>59</v>
      </c>
      <c r="R1895" s="5" t="str">
        <f t="shared" si="88"/>
        <v>0.16</v>
      </c>
      <c r="S1895" s="6" t="str">
        <f t="shared" si="89"/>
        <v/>
      </c>
      <c r="T1895">
        <f>ROUND(INT(表1[[#This Row],[合同结束日期]]-表1[[#This Row],[合同起始日期]])/365,1)</f>
        <v>2</v>
      </c>
    </row>
    <row r="1896" spans="1:20">
      <c r="A1896" s="1">
        <v>42430</v>
      </c>
      <c r="B1896" t="s">
        <v>185</v>
      </c>
      <c r="C1896">
        <f t="shared" si="87"/>
        <v>0</v>
      </c>
      <c r="D1896" t="s">
        <v>451</v>
      </c>
      <c r="E1896" s="4">
        <v>973523.88</v>
      </c>
      <c r="F1896" s="4">
        <v>43321.812660000003</v>
      </c>
      <c r="G1896" s="3">
        <v>4.4500000000000005E-2</v>
      </c>
      <c r="H1896" s="7">
        <v>8539.6831578947367</v>
      </c>
      <c r="I1896" s="4">
        <v>380.01590052631582</v>
      </c>
      <c r="J1896">
        <v>114</v>
      </c>
      <c r="K1896" t="s">
        <v>66</v>
      </c>
      <c r="L1896" t="s">
        <v>66</v>
      </c>
      <c r="M1896" t="s">
        <v>66</v>
      </c>
      <c r="N1896" s="2">
        <v>42156</v>
      </c>
      <c r="O1896" s="2">
        <v>43251</v>
      </c>
      <c r="P1896" t="s">
        <v>24</v>
      </c>
      <c r="Q1896" t="s">
        <v>410</v>
      </c>
      <c r="R1896" s="5" t="str">
        <f t="shared" si="88"/>
        <v>0.1</v>
      </c>
      <c r="S1896" s="6" t="str">
        <f t="shared" si="89"/>
        <v>0.</v>
      </c>
      <c r="T1896">
        <f>ROUND(INT(表1[[#This Row],[合同结束日期]]-表1[[#This Row],[合同起始日期]])/365,1)</f>
        <v>3</v>
      </c>
    </row>
    <row r="1897" spans="1:20">
      <c r="A1897" s="1">
        <v>42430</v>
      </c>
      <c r="B1897" t="s">
        <v>185</v>
      </c>
      <c r="C1897">
        <f t="shared" si="87"/>
        <v>0</v>
      </c>
      <c r="D1897" t="s">
        <v>194</v>
      </c>
      <c r="E1897" s="4">
        <v>613576.79999999993</v>
      </c>
      <c r="F1897" s="4">
        <v>57614.861520000006</v>
      </c>
      <c r="G1897" s="3">
        <v>9.3900000000000025E-2</v>
      </c>
      <c r="H1897" s="7">
        <v>4260.95</v>
      </c>
      <c r="I1897" s="4">
        <v>400.10320500000006</v>
      </c>
      <c r="J1897">
        <v>144</v>
      </c>
      <c r="K1897" t="s">
        <v>66</v>
      </c>
      <c r="L1897" t="s">
        <v>66</v>
      </c>
      <c r="M1897" t="s">
        <v>66</v>
      </c>
      <c r="N1897" s="2">
        <v>42134</v>
      </c>
      <c r="O1897" s="2">
        <v>42499</v>
      </c>
      <c r="P1897" t="s">
        <v>24</v>
      </c>
      <c r="Q1897" t="s">
        <v>410</v>
      </c>
      <c r="R1897" s="5" t="str">
        <f t="shared" si="88"/>
        <v>0.1</v>
      </c>
      <c r="S1897" s="6" t="str">
        <f t="shared" si="89"/>
        <v>0.</v>
      </c>
      <c r="T1897">
        <f>ROUND(INT(表1[[#This Row],[合同结束日期]]-表1[[#This Row],[合同起始日期]])/365,1)</f>
        <v>1</v>
      </c>
    </row>
    <row r="1898" spans="1:20">
      <c r="A1898" s="1">
        <v>42430</v>
      </c>
      <c r="B1898" t="s">
        <v>185</v>
      </c>
      <c r="C1898">
        <f t="shared" si="87"/>
        <v>0</v>
      </c>
      <c r="D1898" t="s">
        <v>307</v>
      </c>
      <c r="E1898" s="4">
        <v>190081.19999999998</v>
      </c>
      <c r="F1898" s="4">
        <v>21118.02132</v>
      </c>
      <c r="G1898" s="3">
        <v>0.1111</v>
      </c>
      <c r="H1898" s="7">
        <v>3600.022727272727</v>
      </c>
      <c r="I1898" s="4">
        <v>399.96252500000003</v>
      </c>
      <c r="J1898">
        <v>52.8</v>
      </c>
      <c r="K1898" t="s">
        <v>66</v>
      </c>
      <c r="L1898" t="s">
        <v>66</v>
      </c>
      <c r="M1898" t="s">
        <v>66</v>
      </c>
      <c r="N1898" s="2">
        <v>42139</v>
      </c>
      <c r="O1898" s="2">
        <v>42869</v>
      </c>
      <c r="P1898" t="s">
        <v>24</v>
      </c>
      <c r="Q1898" t="s">
        <v>410</v>
      </c>
      <c r="R1898" s="5" t="str">
        <f t="shared" si="88"/>
        <v>0.1</v>
      </c>
      <c r="S1898" s="6" t="str">
        <f t="shared" si="89"/>
        <v>0.</v>
      </c>
      <c r="T1898">
        <f>ROUND(INT(表1[[#This Row],[合同结束日期]]-表1[[#This Row],[合同起始日期]])/365,1)</f>
        <v>2</v>
      </c>
    </row>
    <row r="1899" spans="1:20">
      <c r="A1899" s="1">
        <v>42430</v>
      </c>
      <c r="B1899" t="s">
        <v>185</v>
      </c>
      <c r="C1899">
        <f t="shared" ref="C1899:C1962" si="90">IF($B1899="负一层",-1,IF($B1899="负一夹层",0,IF($B1899="一层",1,IF($B1899="二层",2,IF($B1899="三层",3,IF($B1899="四层",4))))))</f>
        <v>0</v>
      </c>
      <c r="D1899" t="s">
        <v>196</v>
      </c>
      <c r="E1899" s="4">
        <v>385959.87599999999</v>
      </c>
      <c r="F1899" s="4">
        <v>62679.883862399998</v>
      </c>
      <c r="G1899" s="3">
        <v>0.16239999999999999</v>
      </c>
      <c r="H1899" s="7">
        <v>2233.5640972222222</v>
      </c>
      <c r="I1899" s="4">
        <v>362.73080938888893</v>
      </c>
      <c r="J1899">
        <v>172.79999999999998</v>
      </c>
      <c r="K1899" t="s">
        <v>60</v>
      </c>
      <c r="L1899" t="s">
        <v>61</v>
      </c>
      <c r="M1899" t="s">
        <v>197</v>
      </c>
      <c r="N1899" s="2">
        <v>42134</v>
      </c>
      <c r="O1899" s="2">
        <v>42864</v>
      </c>
      <c r="P1899" t="s">
        <v>24</v>
      </c>
      <c r="Q1899" t="s">
        <v>83</v>
      </c>
      <c r="R1899" s="5" t="str">
        <f t="shared" ref="R1899:R1962" si="91">IF(ISERROR(FIND(",",$Q1899)),$Q1899,LEFT($Q1899,FIND(",",$Q1899)-1))</f>
        <v>0.14</v>
      </c>
      <c r="S1899" s="6" t="str">
        <f t="shared" si="89"/>
        <v/>
      </c>
      <c r="T1899">
        <f>ROUND(INT(表1[[#This Row],[合同结束日期]]-表1[[#This Row],[合同起始日期]])/365,1)</f>
        <v>2</v>
      </c>
    </row>
    <row r="1900" spans="1:20">
      <c r="A1900" s="1">
        <v>42430</v>
      </c>
      <c r="B1900" t="s">
        <v>185</v>
      </c>
      <c r="C1900">
        <f t="shared" si="90"/>
        <v>0</v>
      </c>
      <c r="D1900" t="s">
        <v>198</v>
      </c>
      <c r="E1900" s="4">
        <v>39670.799999999996</v>
      </c>
      <c r="F1900" s="4">
        <v>26400.917400000002</v>
      </c>
      <c r="G1900" s="3">
        <v>0.66550000000000009</v>
      </c>
      <c r="H1900" s="7">
        <v>601.07272727272721</v>
      </c>
      <c r="I1900" s="4">
        <v>400.01390000000004</v>
      </c>
      <c r="J1900">
        <v>66</v>
      </c>
      <c r="K1900" t="s">
        <v>66</v>
      </c>
      <c r="L1900" t="s">
        <v>66</v>
      </c>
      <c r="M1900" t="s">
        <v>66</v>
      </c>
      <c r="N1900" s="2">
        <v>41283</v>
      </c>
      <c r="O1900" s="2">
        <v>42499</v>
      </c>
      <c r="P1900" t="s">
        <v>24</v>
      </c>
      <c r="Q1900" t="s">
        <v>25</v>
      </c>
      <c r="R1900" s="5" t="str">
        <f t="shared" si="91"/>
        <v>0.15</v>
      </c>
      <c r="S1900" s="6" t="str">
        <f t="shared" ref="S1900:S1963" si="92">IF(ISERROR(FIND(",",$Q1900)),"",RIGHT($Q1900,LEN($Q1900)-FIND(",",$Q1900)))</f>
        <v/>
      </c>
      <c r="T1900">
        <f>ROUND(INT(表1[[#This Row],[合同结束日期]]-表1[[#This Row],[合同起始日期]])/365,1)</f>
        <v>3.3</v>
      </c>
    </row>
    <row r="1901" spans="1:20">
      <c r="A1901" s="1">
        <v>42430</v>
      </c>
      <c r="B1901" t="s">
        <v>185</v>
      </c>
      <c r="C1901">
        <f t="shared" si="90"/>
        <v>0</v>
      </c>
      <c r="D1901" t="s">
        <v>199</v>
      </c>
      <c r="E1901" s="4">
        <v>291282.48</v>
      </c>
      <c r="F1901" s="4">
        <v>20098.491120000002</v>
      </c>
      <c r="G1901" s="3">
        <v>6.9000000000000006E-2</v>
      </c>
      <c r="H1901" s="7">
        <v>4495.1000000000004</v>
      </c>
      <c r="I1901" s="4">
        <v>310.16190000000006</v>
      </c>
      <c r="J1901">
        <v>64.8</v>
      </c>
      <c r="K1901" t="s">
        <v>44</v>
      </c>
      <c r="L1901" t="s">
        <v>46</v>
      </c>
      <c r="M1901" t="s">
        <v>187</v>
      </c>
      <c r="N1901" s="2">
        <v>41332</v>
      </c>
      <c r="O1901" s="2">
        <v>42499</v>
      </c>
      <c r="P1901" t="s">
        <v>14</v>
      </c>
      <c r="Q1901" t="s">
        <v>37</v>
      </c>
      <c r="R1901" s="5" t="str">
        <f t="shared" si="91"/>
        <v>0.</v>
      </c>
      <c r="S1901" s="6" t="str">
        <f t="shared" si="92"/>
        <v/>
      </c>
      <c r="T1901">
        <f>ROUND(INT(表1[[#This Row],[合同结束日期]]-表1[[#This Row],[合同起始日期]])/365,1)</f>
        <v>3.2</v>
      </c>
    </row>
    <row r="1902" spans="1:20">
      <c r="A1902" s="1">
        <v>42430</v>
      </c>
      <c r="B1902" t="s">
        <v>185</v>
      </c>
      <c r="C1902">
        <f t="shared" si="90"/>
        <v>0</v>
      </c>
      <c r="D1902" t="s">
        <v>200</v>
      </c>
      <c r="E1902" s="4">
        <v>97023.443999999989</v>
      </c>
      <c r="F1902" s="4">
        <v>19200.939567599995</v>
      </c>
      <c r="G1902" s="3">
        <v>0.19789999999999996</v>
      </c>
      <c r="H1902" s="7">
        <v>2021.3217499999998</v>
      </c>
      <c r="I1902" s="4">
        <v>400.01957432499989</v>
      </c>
      <c r="J1902">
        <v>48</v>
      </c>
      <c r="K1902" t="s">
        <v>44</v>
      </c>
      <c r="L1902" t="s">
        <v>46</v>
      </c>
      <c r="M1902" t="s">
        <v>187</v>
      </c>
      <c r="N1902" s="2">
        <v>41281</v>
      </c>
      <c r="O1902" s="2">
        <v>42499</v>
      </c>
      <c r="P1902" t="s">
        <v>24</v>
      </c>
      <c r="Q1902" t="s">
        <v>59</v>
      </c>
      <c r="R1902" s="5" t="str">
        <f t="shared" si="91"/>
        <v>0.16</v>
      </c>
      <c r="S1902" s="6" t="str">
        <f t="shared" si="92"/>
        <v/>
      </c>
      <c r="T1902">
        <f>ROUND(INT(表1[[#This Row],[合同结束日期]]-表1[[#This Row],[合同起始日期]])/365,1)</f>
        <v>3.3</v>
      </c>
    </row>
    <row r="1903" spans="1:20">
      <c r="A1903" s="1">
        <v>42430</v>
      </c>
      <c r="B1903" t="s">
        <v>185</v>
      </c>
      <c r="C1903">
        <f t="shared" si="90"/>
        <v>0</v>
      </c>
      <c r="D1903" t="s">
        <v>201</v>
      </c>
      <c r="E1903" s="4">
        <v>277246.8</v>
      </c>
      <c r="F1903" s="4">
        <v>35931.185280000005</v>
      </c>
      <c r="G1903" s="3">
        <v>0.12960000000000002</v>
      </c>
      <c r="H1903" s="7">
        <v>1530.0596026490066</v>
      </c>
      <c r="I1903" s="4">
        <v>198.29572450331131</v>
      </c>
      <c r="J1903">
        <v>181.2</v>
      </c>
      <c r="K1903" t="s">
        <v>44</v>
      </c>
      <c r="L1903" t="s">
        <v>72</v>
      </c>
      <c r="M1903" t="s">
        <v>71</v>
      </c>
      <c r="N1903" s="2">
        <v>41329</v>
      </c>
      <c r="O1903" s="2">
        <v>43229</v>
      </c>
      <c r="P1903" t="s">
        <v>24</v>
      </c>
      <c r="Q1903" t="s">
        <v>48</v>
      </c>
      <c r="R1903" s="5" t="str">
        <f t="shared" si="91"/>
        <v>0.11</v>
      </c>
      <c r="S1903" s="6" t="str">
        <f t="shared" si="92"/>
        <v/>
      </c>
      <c r="T1903">
        <f>ROUND(INT(表1[[#This Row],[合同结束日期]]-表1[[#This Row],[合同起始日期]])/365,1)</f>
        <v>5.2</v>
      </c>
    </row>
    <row r="1904" spans="1:20">
      <c r="A1904" s="1">
        <v>42430</v>
      </c>
      <c r="B1904" t="s">
        <v>185</v>
      </c>
      <c r="C1904">
        <f t="shared" si="90"/>
        <v>0</v>
      </c>
      <c r="D1904" t="s">
        <v>202</v>
      </c>
      <c r="E1904" s="4">
        <v>183286.45199999999</v>
      </c>
      <c r="F1904" s="4">
        <v>26429.906378399999</v>
      </c>
      <c r="G1904" s="3">
        <v>0.14419999999999999</v>
      </c>
      <c r="H1904" s="7">
        <v>2064.0366216216216</v>
      </c>
      <c r="I1904" s="4">
        <v>297.63408083783781</v>
      </c>
      <c r="J1904">
        <v>88.8</v>
      </c>
      <c r="K1904" t="s">
        <v>44</v>
      </c>
      <c r="L1904" t="s">
        <v>46</v>
      </c>
      <c r="M1904" t="s">
        <v>45</v>
      </c>
      <c r="N1904" s="2">
        <v>41335</v>
      </c>
      <c r="O1904" s="2">
        <v>43229</v>
      </c>
      <c r="P1904" t="s">
        <v>24</v>
      </c>
      <c r="Q1904" t="s">
        <v>65</v>
      </c>
      <c r="R1904" s="5" t="str">
        <f t="shared" si="91"/>
        <v>0.12</v>
      </c>
      <c r="S1904" s="6" t="str">
        <f t="shared" si="92"/>
        <v/>
      </c>
      <c r="T1904">
        <f>ROUND(INT(表1[[#This Row],[合同结束日期]]-表1[[#This Row],[合同起始日期]])/365,1)</f>
        <v>5.2</v>
      </c>
    </row>
    <row r="1905" spans="1:20">
      <c r="A1905" s="1">
        <v>42430</v>
      </c>
      <c r="B1905" t="s">
        <v>185</v>
      </c>
      <c r="C1905">
        <f t="shared" si="90"/>
        <v>0</v>
      </c>
      <c r="D1905" t="s">
        <v>203</v>
      </c>
      <c r="E1905" s="4">
        <v>152263.19999999998</v>
      </c>
      <c r="F1905" s="4">
        <v>24072.811920000004</v>
      </c>
      <c r="G1905" s="3">
        <v>0.15810000000000005</v>
      </c>
      <c r="H1905" s="7">
        <v>2758.391304347826</v>
      </c>
      <c r="I1905" s="4">
        <v>436.10166521739143</v>
      </c>
      <c r="J1905">
        <v>55.199999999999996</v>
      </c>
      <c r="K1905" t="s">
        <v>44</v>
      </c>
      <c r="L1905" t="s">
        <v>46</v>
      </c>
      <c r="M1905" t="s">
        <v>187</v>
      </c>
      <c r="N1905" s="2">
        <v>41304</v>
      </c>
      <c r="O1905" s="2">
        <v>42499</v>
      </c>
      <c r="P1905" t="s">
        <v>24</v>
      </c>
      <c r="Q1905" t="s">
        <v>83</v>
      </c>
      <c r="R1905" s="5" t="str">
        <f t="shared" si="91"/>
        <v>0.14</v>
      </c>
      <c r="S1905" s="6" t="str">
        <f t="shared" si="92"/>
        <v/>
      </c>
      <c r="T1905">
        <f>ROUND(INT(表1[[#This Row],[合同结束日期]]-表1[[#This Row],[合同起始日期]])/365,1)</f>
        <v>3.3</v>
      </c>
    </row>
    <row r="1906" spans="1:20">
      <c r="A1906" s="1">
        <v>42430</v>
      </c>
      <c r="B1906" t="s">
        <v>185</v>
      </c>
      <c r="C1906">
        <f t="shared" si="90"/>
        <v>0</v>
      </c>
      <c r="D1906" t="s">
        <v>370</v>
      </c>
      <c r="E1906" s="4">
        <v>423420</v>
      </c>
      <c r="F1906" s="4">
        <v>58855.38</v>
      </c>
      <c r="G1906" s="3">
        <v>0.13899999999999998</v>
      </c>
      <c r="H1906" s="7">
        <v>791.14349775784763</v>
      </c>
      <c r="I1906" s="4">
        <v>109.96894618834082</v>
      </c>
      <c r="J1906">
        <v>535.19999999999993</v>
      </c>
      <c r="K1906" t="s">
        <v>151</v>
      </c>
      <c r="L1906" t="s">
        <v>154</v>
      </c>
      <c r="M1906" t="s">
        <v>371</v>
      </c>
      <c r="N1906" s="2">
        <v>41946</v>
      </c>
      <c r="O1906" s="2">
        <v>43771</v>
      </c>
      <c r="P1906" t="s">
        <v>14</v>
      </c>
      <c r="Q1906">
        <v>0</v>
      </c>
      <c r="R1906" s="5">
        <f t="shared" si="91"/>
        <v>0</v>
      </c>
      <c r="S1906" s="6" t="str">
        <f t="shared" si="92"/>
        <v/>
      </c>
      <c r="T1906">
        <f>ROUND(INT(表1[[#This Row],[合同结束日期]]-表1[[#This Row],[合同起始日期]])/365,1)</f>
        <v>5</v>
      </c>
    </row>
    <row r="1907" spans="1:20">
      <c r="A1907" s="1">
        <v>42430</v>
      </c>
      <c r="B1907" t="s">
        <v>185</v>
      </c>
      <c r="C1907">
        <f t="shared" si="90"/>
        <v>0</v>
      </c>
      <c r="D1907" t="s">
        <v>484</v>
      </c>
      <c r="E1907" s="4">
        <v>464458.8</v>
      </c>
      <c r="F1907" s="4">
        <v>85924.877999999997</v>
      </c>
      <c r="G1907" s="3">
        <v>0.185</v>
      </c>
      <c r="H1907" s="7">
        <v>1081.1424581005588</v>
      </c>
      <c r="I1907" s="4">
        <v>200.01135474860337</v>
      </c>
      <c r="J1907">
        <v>429.59999999999997</v>
      </c>
      <c r="K1907" t="s">
        <v>44</v>
      </c>
      <c r="L1907" t="s">
        <v>72</v>
      </c>
      <c r="M1907" t="s">
        <v>71</v>
      </c>
      <c r="N1907" s="2">
        <v>42272</v>
      </c>
      <c r="O1907" s="2">
        <v>44098</v>
      </c>
      <c r="P1907" t="s">
        <v>24</v>
      </c>
      <c r="Q1907" t="s">
        <v>78</v>
      </c>
      <c r="R1907" s="5" t="str">
        <f t="shared" si="91"/>
        <v>0.07</v>
      </c>
      <c r="S1907" s="6" t="str">
        <f t="shared" si="92"/>
        <v/>
      </c>
      <c r="T1907">
        <f>ROUND(INT(表1[[#This Row],[合同结束日期]]-表1[[#This Row],[合同起始日期]])/365,1)</f>
        <v>5</v>
      </c>
    </row>
    <row r="1908" spans="1:20">
      <c r="A1908" s="1">
        <v>42430</v>
      </c>
      <c r="B1908" t="s">
        <v>185</v>
      </c>
      <c r="C1908">
        <f t="shared" si="90"/>
        <v>0</v>
      </c>
      <c r="D1908" t="s">
        <v>206</v>
      </c>
      <c r="E1908" s="4">
        <v>508568.39999999997</v>
      </c>
      <c r="F1908" s="4">
        <v>79285.813559999995</v>
      </c>
      <c r="G1908" s="3">
        <v>0.15590000000000001</v>
      </c>
      <c r="H1908" s="7">
        <v>897.89618644067798</v>
      </c>
      <c r="I1908" s="4">
        <v>139.9820154661017</v>
      </c>
      <c r="J1908">
        <v>566.4</v>
      </c>
      <c r="K1908" t="s">
        <v>44</v>
      </c>
      <c r="L1908" t="s">
        <v>72</v>
      </c>
      <c r="M1908" t="s">
        <v>71</v>
      </c>
      <c r="N1908" s="2">
        <v>41334</v>
      </c>
      <c r="O1908" s="2">
        <v>43249</v>
      </c>
      <c r="P1908" t="s">
        <v>24</v>
      </c>
      <c r="Q1908" t="s">
        <v>123</v>
      </c>
      <c r="R1908" s="5" t="str">
        <f t="shared" si="91"/>
        <v>0.09</v>
      </c>
      <c r="S1908" s="6" t="str">
        <f t="shared" si="92"/>
        <v/>
      </c>
      <c r="T1908">
        <f>ROUND(INT(表1[[#This Row],[合同结束日期]]-表1[[#This Row],[合同起始日期]])/365,1)</f>
        <v>5.2</v>
      </c>
    </row>
    <row r="1909" spans="1:20">
      <c r="A1909" s="1">
        <v>42430</v>
      </c>
      <c r="B1909" t="s">
        <v>185</v>
      </c>
      <c r="C1909">
        <f t="shared" si="90"/>
        <v>0</v>
      </c>
      <c r="D1909" t="s">
        <v>207</v>
      </c>
      <c r="E1909" s="4">
        <v>1026426.5160000001</v>
      </c>
      <c r="F1909" s="4">
        <v>58916.8820184</v>
      </c>
      <c r="G1909" s="3">
        <v>5.74E-2</v>
      </c>
      <c r="H1909" s="7">
        <v>2352.4626787678772</v>
      </c>
      <c r="I1909" s="4">
        <v>135.03135776127613</v>
      </c>
      <c r="J1909">
        <v>436.32</v>
      </c>
      <c r="K1909" t="s">
        <v>44</v>
      </c>
      <c r="L1909" t="s">
        <v>72</v>
      </c>
      <c r="M1909" t="s">
        <v>126</v>
      </c>
      <c r="N1909" s="2">
        <v>41379</v>
      </c>
      <c r="O1909" s="2">
        <v>46947</v>
      </c>
      <c r="P1909" t="s">
        <v>18</v>
      </c>
      <c r="Q1909" t="s">
        <v>37</v>
      </c>
      <c r="R1909" s="5" t="str">
        <f t="shared" si="91"/>
        <v>0.</v>
      </c>
      <c r="S1909" s="6" t="str">
        <f t="shared" si="92"/>
        <v/>
      </c>
      <c r="T1909">
        <f>ROUND(INT(表1[[#This Row],[合同结束日期]]-表1[[#This Row],[合同起始日期]])/365,1)</f>
        <v>15.3</v>
      </c>
    </row>
    <row r="1910" spans="1:20">
      <c r="A1910" s="1">
        <v>42430</v>
      </c>
      <c r="B1910" t="s">
        <v>185</v>
      </c>
      <c r="C1910">
        <f t="shared" si="90"/>
        <v>0</v>
      </c>
      <c r="D1910" t="s">
        <v>231</v>
      </c>
      <c r="E1910" s="4">
        <v>1032020.3999999999</v>
      </c>
      <c r="F1910" s="4">
        <v>115895.89092000001</v>
      </c>
      <c r="G1910" s="3">
        <v>0.11230000000000001</v>
      </c>
      <c r="H1910" s="7">
        <v>1246.4014492753622</v>
      </c>
      <c r="I1910" s="4">
        <v>139.97088275362319</v>
      </c>
      <c r="J1910">
        <v>828</v>
      </c>
      <c r="K1910" t="s">
        <v>44</v>
      </c>
      <c r="L1910" t="s">
        <v>72</v>
      </c>
      <c r="M1910" t="s">
        <v>71</v>
      </c>
      <c r="N1910" s="2">
        <v>41351</v>
      </c>
      <c r="O1910" s="2">
        <v>45122</v>
      </c>
      <c r="P1910" t="s">
        <v>18</v>
      </c>
      <c r="Q1910" t="s">
        <v>42</v>
      </c>
      <c r="R1910" s="5" t="str">
        <f t="shared" si="91"/>
        <v>0.08</v>
      </c>
      <c r="S1910" s="6" t="str">
        <f t="shared" si="92"/>
        <v/>
      </c>
      <c r="T1910">
        <f>ROUND(INT(表1[[#This Row],[合同结束日期]]-表1[[#This Row],[合同起始日期]])/365,1)</f>
        <v>10.3</v>
      </c>
    </row>
    <row r="1911" spans="1:20">
      <c r="A1911" s="1">
        <v>42430</v>
      </c>
      <c r="B1911" t="s">
        <v>185</v>
      </c>
      <c r="C1911">
        <f t="shared" si="90"/>
        <v>0</v>
      </c>
      <c r="D1911" t="s">
        <v>452</v>
      </c>
      <c r="E1911" s="4">
        <v>99833.76</v>
      </c>
      <c r="F1911" s="4">
        <v>25737.143328000002</v>
      </c>
      <c r="G1911" s="3">
        <v>0.25780000000000003</v>
      </c>
      <c r="H1911" s="7">
        <v>1279.9199999999998</v>
      </c>
      <c r="I1911" s="4">
        <v>329.96337600000004</v>
      </c>
      <c r="J1911">
        <v>78</v>
      </c>
      <c r="K1911" t="s">
        <v>11</v>
      </c>
      <c r="L1911" t="s">
        <v>12</v>
      </c>
      <c r="M1911" t="s">
        <v>10</v>
      </c>
      <c r="N1911" s="2">
        <v>42160</v>
      </c>
      <c r="O1911" s="2">
        <v>42890</v>
      </c>
      <c r="P1911" t="s">
        <v>24</v>
      </c>
      <c r="Q1911" t="s">
        <v>59</v>
      </c>
      <c r="R1911" s="5" t="str">
        <f t="shared" si="91"/>
        <v>0.16</v>
      </c>
      <c r="S1911" s="6" t="str">
        <f t="shared" si="92"/>
        <v/>
      </c>
      <c r="T1911">
        <f>ROUND(INT(表1[[#This Row],[合同结束日期]]-表1[[#This Row],[合同起始日期]])/365,1)</f>
        <v>2</v>
      </c>
    </row>
    <row r="1912" spans="1:20">
      <c r="A1912" s="1">
        <v>42430</v>
      </c>
      <c r="B1912" t="s">
        <v>185</v>
      </c>
      <c r="C1912">
        <f t="shared" si="90"/>
        <v>0</v>
      </c>
      <c r="D1912" t="s">
        <v>342</v>
      </c>
      <c r="E1912" s="4">
        <v>80293.5</v>
      </c>
      <c r="F1912" s="4">
        <v>15047.001899999999</v>
      </c>
      <c r="G1912" s="3">
        <v>0.18739999999999998</v>
      </c>
      <c r="H1912" s="7">
        <v>2027.6136363636363</v>
      </c>
      <c r="I1912" s="4">
        <v>379.97479545454541</v>
      </c>
      <c r="J1912">
        <v>39.6</v>
      </c>
      <c r="K1912" t="s">
        <v>44</v>
      </c>
      <c r="L1912" t="s">
        <v>46</v>
      </c>
      <c r="M1912" t="s">
        <v>187</v>
      </c>
      <c r="N1912" s="2">
        <v>41810</v>
      </c>
      <c r="O1912" s="2">
        <v>42540</v>
      </c>
      <c r="P1912" t="s">
        <v>24</v>
      </c>
      <c r="Q1912" t="s">
        <v>65</v>
      </c>
      <c r="R1912" s="5" t="str">
        <f t="shared" si="91"/>
        <v>0.12</v>
      </c>
      <c r="S1912" s="6" t="str">
        <f t="shared" si="92"/>
        <v/>
      </c>
      <c r="T1912">
        <f>ROUND(INT(表1[[#This Row],[合同结束日期]]-表1[[#This Row],[合同起始日期]])/365,1)</f>
        <v>2</v>
      </c>
    </row>
    <row r="1913" spans="1:20">
      <c r="A1913" s="1">
        <v>42430</v>
      </c>
      <c r="B1913" t="s">
        <v>185</v>
      </c>
      <c r="C1913">
        <f t="shared" si="90"/>
        <v>0</v>
      </c>
      <c r="D1913" t="s">
        <v>468</v>
      </c>
      <c r="E1913" s="4">
        <v>36132.839999999997</v>
      </c>
      <c r="F1913" s="4">
        <v>27721.114847999997</v>
      </c>
      <c r="G1913" s="3">
        <v>0.76719999999999999</v>
      </c>
      <c r="H1913" s="7">
        <v>716.92142857142858</v>
      </c>
      <c r="I1913" s="4">
        <v>550.02211999999997</v>
      </c>
      <c r="J1913">
        <v>50.4</v>
      </c>
      <c r="K1913" t="s">
        <v>44</v>
      </c>
      <c r="L1913" t="s">
        <v>46</v>
      </c>
      <c r="M1913" t="s">
        <v>187</v>
      </c>
      <c r="N1913" s="2">
        <v>42290</v>
      </c>
      <c r="O1913" s="2">
        <v>42655</v>
      </c>
      <c r="P1913" t="s">
        <v>24</v>
      </c>
      <c r="Q1913" t="s">
        <v>28</v>
      </c>
      <c r="R1913" s="5" t="str">
        <f t="shared" si="91"/>
        <v>0.13</v>
      </c>
      <c r="S1913" s="6" t="str">
        <f t="shared" si="92"/>
        <v/>
      </c>
      <c r="T1913">
        <f>ROUND(INT(表1[[#This Row],[合同结束日期]]-表1[[#This Row],[合同起始日期]])/365,1)</f>
        <v>1</v>
      </c>
    </row>
    <row r="1914" spans="1:20">
      <c r="A1914" s="1">
        <v>42430</v>
      </c>
      <c r="B1914" t="s">
        <v>185</v>
      </c>
      <c r="C1914">
        <f t="shared" si="90"/>
        <v>0</v>
      </c>
      <c r="D1914" t="s">
        <v>213</v>
      </c>
      <c r="E1914" s="4">
        <v>348209.52</v>
      </c>
      <c r="F1914" s="4">
        <v>80993.534352000002</v>
      </c>
      <c r="G1914" s="3">
        <v>0.2326</v>
      </c>
      <c r="H1914" s="7">
        <v>1203.9940251441849</v>
      </c>
      <c r="I1914" s="4">
        <v>280.0490102485374</v>
      </c>
      <c r="J1914">
        <v>289.21199999999999</v>
      </c>
      <c r="K1914" t="s">
        <v>60</v>
      </c>
      <c r="L1914" t="s">
        <v>61</v>
      </c>
      <c r="M1914" t="s">
        <v>214</v>
      </c>
      <c r="N1914" s="2">
        <v>41263</v>
      </c>
      <c r="O1914" s="2">
        <v>42499</v>
      </c>
      <c r="P1914" t="s">
        <v>24</v>
      </c>
      <c r="Q1914" t="s">
        <v>25</v>
      </c>
      <c r="R1914" s="5" t="str">
        <f t="shared" si="91"/>
        <v>0.15</v>
      </c>
      <c r="S1914" s="6" t="str">
        <f t="shared" si="92"/>
        <v/>
      </c>
      <c r="T1914">
        <f>ROUND(INT(表1[[#This Row],[合同结束日期]]-表1[[#This Row],[合同起始日期]])/365,1)</f>
        <v>3.4</v>
      </c>
    </row>
    <row r="1915" spans="1:20">
      <c r="A1915" s="1">
        <v>42430</v>
      </c>
      <c r="B1915" t="s">
        <v>185</v>
      </c>
      <c r="C1915">
        <f t="shared" si="90"/>
        <v>0</v>
      </c>
      <c r="D1915" t="s">
        <v>215</v>
      </c>
      <c r="E1915" s="4">
        <v>1279108.8</v>
      </c>
      <c r="F1915" s="4">
        <v>75339.508319999994</v>
      </c>
      <c r="G1915" s="3">
        <v>5.8899999999999994E-2</v>
      </c>
      <c r="H1915" s="7">
        <v>6789.3248407643314</v>
      </c>
      <c r="I1915" s="4">
        <v>399.89123312101907</v>
      </c>
      <c r="J1915">
        <v>188.4</v>
      </c>
      <c r="K1915" t="s">
        <v>66</v>
      </c>
      <c r="L1915" t="s">
        <v>66</v>
      </c>
      <c r="M1915" t="s">
        <v>66</v>
      </c>
      <c r="N1915" s="2">
        <v>41284</v>
      </c>
      <c r="O1915" s="2">
        <v>42499</v>
      </c>
      <c r="P1915" t="s">
        <v>24</v>
      </c>
      <c r="Q1915" t="s">
        <v>410</v>
      </c>
      <c r="R1915" s="5" t="str">
        <f t="shared" si="91"/>
        <v>0.1</v>
      </c>
      <c r="S1915" s="6" t="str">
        <f t="shared" si="92"/>
        <v>0.</v>
      </c>
      <c r="T1915">
        <f>ROUND(INT(表1[[#This Row],[合同结束日期]]-表1[[#This Row],[合同起始日期]])/365,1)</f>
        <v>3.3</v>
      </c>
    </row>
    <row r="1916" spans="1:20">
      <c r="A1916" s="1">
        <v>42430</v>
      </c>
      <c r="B1916" t="s">
        <v>185</v>
      </c>
      <c r="C1916">
        <f t="shared" si="90"/>
        <v>0</v>
      </c>
      <c r="D1916" t="s">
        <v>216</v>
      </c>
      <c r="E1916" s="4">
        <v>1119404.3999999999</v>
      </c>
      <c r="F1916" s="4">
        <v>76791.141839999997</v>
      </c>
      <c r="G1916" s="3">
        <v>6.8600000000000008E-2</v>
      </c>
      <c r="H1916" s="7">
        <v>5830.2312499999998</v>
      </c>
      <c r="I1916" s="4">
        <v>399.95386374999998</v>
      </c>
      <c r="J1916">
        <v>192</v>
      </c>
      <c r="K1916" t="s">
        <v>66</v>
      </c>
      <c r="L1916" t="s">
        <v>66</v>
      </c>
      <c r="M1916" t="s">
        <v>66</v>
      </c>
      <c r="N1916" s="2">
        <v>41279</v>
      </c>
      <c r="O1916" s="2">
        <v>42499</v>
      </c>
      <c r="P1916" t="s">
        <v>24</v>
      </c>
      <c r="Q1916" t="s">
        <v>195</v>
      </c>
      <c r="R1916" s="5" t="str">
        <f t="shared" si="91"/>
        <v>0.09</v>
      </c>
      <c r="S1916" s="6" t="str">
        <f t="shared" si="92"/>
        <v>0.</v>
      </c>
      <c r="T1916">
        <f>ROUND(INT(表1[[#This Row],[合同结束日期]]-表1[[#This Row],[合同起始日期]])/365,1)</f>
        <v>3.3</v>
      </c>
    </row>
    <row r="1917" spans="1:20">
      <c r="A1917" s="1">
        <v>42430</v>
      </c>
      <c r="B1917" t="s">
        <v>185</v>
      </c>
      <c r="C1917">
        <f t="shared" si="90"/>
        <v>0</v>
      </c>
      <c r="D1917" t="s">
        <v>269</v>
      </c>
      <c r="E1917" s="4">
        <v>1609522.4279999998</v>
      </c>
      <c r="F1917" s="4">
        <v>112666.56996000001</v>
      </c>
      <c r="G1917" s="3">
        <v>7.0000000000000007E-2</v>
      </c>
      <c r="H1917" s="7">
        <v>4271.5563375796173</v>
      </c>
      <c r="I1917" s="4">
        <v>299.00894363057324</v>
      </c>
      <c r="J1917">
        <v>376.8</v>
      </c>
      <c r="K1917" t="s">
        <v>60</v>
      </c>
      <c r="L1917" t="s">
        <v>61</v>
      </c>
      <c r="M1917" t="s">
        <v>234</v>
      </c>
      <c r="N1917" s="2">
        <v>41291</v>
      </c>
      <c r="O1917" s="2">
        <v>44407</v>
      </c>
      <c r="P1917" t="s">
        <v>39</v>
      </c>
      <c r="Q1917" t="s">
        <v>78</v>
      </c>
      <c r="R1917" s="5" t="str">
        <f t="shared" si="91"/>
        <v>0.07</v>
      </c>
      <c r="S1917" s="6" t="str">
        <f t="shared" si="92"/>
        <v/>
      </c>
      <c r="T1917">
        <f>ROUND(INT(表1[[#This Row],[合同结束日期]]-表1[[#This Row],[合同起始日期]])/365,1)</f>
        <v>8.5</v>
      </c>
    </row>
    <row r="1918" spans="1:20">
      <c r="A1918" s="1">
        <v>42430</v>
      </c>
      <c r="B1918" t="s">
        <v>185</v>
      </c>
      <c r="C1918">
        <f t="shared" si="90"/>
        <v>0</v>
      </c>
      <c r="D1918" t="s">
        <v>217</v>
      </c>
      <c r="E1918" s="4">
        <v>166130.4</v>
      </c>
      <c r="F1918" s="4">
        <v>32162.845439999997</v>
      </c>
      <c r="G1918" s="3">
        <v>0.19359999999999999</v>
      </c>
      <c r="H1918" s="7">
        <v>2066.2985074626868</v>
      </c>
      <c r="I1918" s="4">
        <v>400.03539104477613</v>
      </c>
      <c r="J1918">
        <v>80.399999999999991</v>
      </c>
      <c r="K1918" t="s">
        <v>76</v>
      </c>
      <c r="L1918" t="s">
        <v>75</v>
      </c>
      <c r="M1918" t="s">
        <v>75</v>
      </c>
      <c r="N1918" s="2">
        <v>41284</v>
      </c>
      <c r="O1918" s="2">
        <v>42499</v>
      </c>
      <c r="P1918" t="s">
        <v>14</v>
      </c>
      <c r="Q1918">
        <v>0</v>
      </c>
      <c r="R1918" s="5">
        <f t="shared" si="91"/>
        <v>0</v>
      </c>
      <c r="S1918" s="6" t="str">
        <f t="shared" si="92"/>
        <v/>
      </c>
      <c r="T1918">
        <f>ROUND(INT(表1[[#This Row],[合同结束日期]]-表1[[#This Row],[合同起始日期]])/365,1)</f>
        <v>3.3</v>
      </c>
    </row>
    <row r="1919" spans="1:20">
      <c r="A1919" s="1">
        <v>42430</v>
      </c>
      <c r="B1919" t="s">
        <v>185</v>
      </c>
      <c r="C1919">
        <f t="shared" si="90"/>
        <v>0</v>
      </c>
      <c r="D1919" t="s">
        <v>218</v>
      </c>
      <c r="E1919" s="4">
        <v>161302.79999999999</v>
      </c>
      <c r="F1919" s="4">
        <v>30421.708079999997</v>
      </c>
      <c r="G1919" s="3">
        <v>0.18859999999999999</v>
      </c>
      <c r="H1919" s="7">
        <v>2067.9846153846152</v>
      </c>
      <c r="I1919" s="4">
        <v>390.0218984615384</v>
      </c>
      <c r="J1919">
        <v>78</v>
      </c>
      <c r="K1919" t="s">
        <v>76</v>
      </c>
      <c r="L1919" t="s">
        <v>75</v>
      </c>
      <c r="M1919" t="s">
        <v>75</v>
      </c>
      <c r="N1919" s="2">
        <v>41287</v>
      </c>
      <c r="O1919" s="2">
        <v>42499</v>
      </c>
      <c r="P1919" t="s">
        <v>14</v>
      </c>
      <c r="Q1919">
        <v>0</v>
      </c>
      <c r="R1919" s="5">
        <f t="shared" si="91"/>
        <v>0</v>
      </c>
      <c r="S1919" s="6" t="str">
        <f t="shared" si="92"/>
        <v/>
      </c>
      <c r="T1919">
        <f>ROUND(INT(表1[[#This Row],[合同结束日期]]-表1[[#This Row],[合同起始日期]])/365,1)</f>
        <v>3.3</v>
      </c>
    </row>
    <row r="1920" spans="1:20">
      <c r="A1920" s="1">
        <v>42430</v>
      </c>
      <c r="B1920" t="s">
        <v>185</v>
      </c>
      <c r="C1920">
        <f t="shared" si="90"/>
        <v>0</v>
      </c>
      <c r="D1920" t="s">
        <v>454</v>
      </c>
      <c r="E1920" s="4">
        <v>364105.56</v>
      </c>
      <c r="F1920" s="4">
        <v>47042.438351999997</v>
      </c>
      <c r="G1920" s="3">
        <v>0.12919999999999998</v>
      </c>
      <c r="H1920" s="7">
        <v>2709.1187500000001</v>
      </c>
      <c r="I1920" s="4">
        <v>350.01814249999995</v>
      </c>
      <c r="J1920">
        <v>134.4</v>
      </c>
      <c r="K1920" t="s">
        <v>11</v>
      </c>
      <c r="L1920" t="s">
        <v>13</v>
      </c>
      <c r="M1920" t="s">
        <v>13</v>
      </c>
      <c r="N1920" s="2">
        <v>42184</v>
      </c>
      <c r="O1920" s="2">
        <v>43279</v>
      </c>
      <c r="P1920" t="s">
        <v>24</v>
      </c>
      <c r="Q1920" t="s">
        <v>399</v>
      </c>
      <c r="R1920" s="5" t="str">
        <f t="shared" si="91"/>
        <v>0.11</v>
      </c>
      <c r="S1920" s="6" t="str">
        <f t="shared" si="92"/>
        <v>0.12</v>
      </c>
      <c r="T1920">
        <f>ROUND(INT(表1[[#This Row],[合同结束日期]]-表1[[#This Row],[合同起始日期]])/365,1)</f>
        <v>3</v>
      </c>
    </row>
    <row r="1921" spans="1:20">
      <c r="A1921" s="1">
        <v>42430</v>
      </c>
      <c r="B1921" t="s">
        <v>185</v>
      </c>
      <c r="C1921">
        <f t="shared" si="90"/>
        <v>0</v>
      </c>
      <c r="D1921" t="s">
        <v>220</v>
      </c>
      <c r="E1921" s="4">
        <v>572856.65999999992</v>
      </c>
      <c r="F1921" s="4">
        <v>54478.668365999998</v>
      </c>
      <c r="G1921" s="3">
        <v>9.5100000000000004E-2</v>
      </c>
      <c r="H1921" s="7">
        <v>3315.1427083333333</v>
      </c>
      <c r="I1921" s="4">
        <v>315.27007156249999</v>
      </c>
      <c r="J1921">
        <v>172.79999999999998</v>
      </c>
      <c r="K1921" t="s">
        <v>44</v>
      </c>
      <c r="L1921" t="s">
        <v>46</v>
      </c>
      <c r="M1921" t="s">
        <v>45</v>
      </c>
      <c r="N1921" s="2">
        <v>41333</v>
      </c>
      <c r="O1921" s="2">
        <v>44325</v>
      </c>
      <c r="P1921" t="s">
        <v>24</v>
      </c>
      <c r="Q1921" t="s">
        <v>42</v>
      </c>
      <c r="R1921" s="5" t="str">
        <f t="shared" si="91"/>
        <v>0.08</v>
      </c>
      <c r="S1921" s="6" t="str">
        <f t="shared" si="92"/>
        <v/>
      </c>
      <c r="T1921">
        <f>ROUND(INT(表1[[#This Row],[合同结束日期]]-表1[[#This Row],[合同起始日期]])/365,1)</f>
        <v>8.1999999999999993</v>
      </c>
    </row>
    <row r="1922" spans="1:20">
      <c r="A1922" s="1">
        <v>42430</v>
      </c>
      <c r="B1922" t="s">
        <v>185</v>
      </c>
      <c r="C1922">
        <f t="shared" si="90"/>
        <v>0</v>
      </c>
      <c r="D1922" t="s">
        <v>221</v>
      </c>
      <c r="E1922" s="4">
        <v>825510.6</v>
      </c>
      <c r="F1922" s="4">
        <v>106408.31634</v>
      </c>
      <c r="G1922" s="3">
        <v>0.12890000000000001</v>
      </c>
      <c r="H1922" s="7">
        <v>5638.7336065573763</v>
      </c>
      <c r="I1922" s="4">
        <v>726.83276188524587</v>
      </c>
      <c r="J1922">
        <v>146.4</v>
      </c>
      <c r="K1922" t="s">
        <v>44</v>
      </c>
      <c r="L1922" t="s">
        <v>72</v>
      </c>
      <c r="M1922" t="s">
        <v>126</v>
      </c>
      <c r="N1922" s="2">
        <v>41333</v>
      </c>
      <c r="O1922" s="2">
        <v>42499</v>
      </c>
      <c r="P1922" t="s">
        <v>24</v>
      </c>
      <c r="Q1922" t="s">
        <v>65</v>
      </c>
      <c r="R1922" s="5" t="str">
        <f t="shared" si="91"/>
        <v>0.12</v>
      </c>
      <c r="S1922" s="6" t="str">
        <f t="shared" si="92"/>
        <v/>
      </c>
      <c r="T1922">
        <f>ROUND(INT(表1[[#This Row],[合同结束日期]]-表1[[#This Row],[合同起始日期]])/365,1)</f>
        <v>3.2</v>
      </c>
    </row>
    <row r="1923" spans="1:20">
      <c r="A1923" s="1">
        <v>42430</v>
      </c>
      <c r="B1923" t="s">
        <v>185</v>
      </c>
      <c r="C1923">
        <f t="shared" si="90"/>
        <v>0</v>
      </c>
      <c r="D1923" t="s">
        <v>222</v>
      </c>
      <c r="E1923" s="4">
        <v>459357.6</v>
      </c>
      <c r="F1923" s="4">
        <v>55949.755679999995</v>
      </c>
      <c r="G1923" s="3">
        <v>0.12179999999999999</v>
      </c>
      <c r="H1923" s="7">
        <v>2292.2035928143709</v>
      </c>
      <c r="I1923" s="4">
        <v>279.19039760479041</v>
      </c>
      <c r="J1923">
        <v>200.4</v>
      </c>
      <c r="K1923" t="s">
        <v>44</v>
      </c>
      <c r="L1923" t="s">
        <v>72</v>
      </c>
      <c r="M1923" t="s">
        <v>126</v>
      </c>
      <c r="N1923" s="2">
        <v>41263</v>
      </c>
      <c r="O1923" s="2">
        <v>43229</v>
      </c>
      <c r="P1923" t="s">
        <v>24</v>
      </c>
      <c r="Q1923" t="s">
        <v>19</v>
      </c>
      <c r="R1923" s="5" t="str">
        <f t="shared" si="91"/>
        <v>0.1</v>
      </c>
      <c r="S1923" s="6" t="str">
        <f t="shared" si="92"/>
        <v/>
      </c>
      <c r="T1923">
        <f>ROUND(INT(表1[[#This Row],[合同结束日期]]-表1[[#This Row],[合同起始日期]])/365,1)</f>
        <v>5.4</v>
      </c>
    </row>
    <row r="1924" spans="1:20">
      <c r="A1924" s="1">
        <v>42430</v>
      </c>
      <c r="B1924" t="s">
        <v>185</v>
      </c>
      <c r="C1924">
        <f t="shared" si="90"/>
        <v>0</v>
      </c>
      <c r="D1924" t="s">
        <v>223</v>
      </c>
      <c r="E1924" s="4">
        <v>561991.43999999994</v>
      </c>
      <c r="F1924" s="4">
        <v>57098.330303999996</v>
      </c>
      <c r="G1924" s="3">
        <v>0.1016</v>
      </c>
      <c r="H1924" s="7">
        <v>2318.4465346534653</v>
      </c>
      <c r="I1924" s="4">
        <v>235.55416792079208</v>
      </c>
      <c r="J1924">
        <v>242.39999999999998</v>
      </c>
      <c r="K1924" t="s">
        <v>44</v>
      </c>
      <c r="L1924" t="s">
        <v>72</v>
      </c>
      <c r="M1924" t="s">
        <v>126</v>
      </c>
      <c r="N1924" s="2">
        <v>41331</v>
      </c>
      <c r="O1924" s="2">
        <v>44325</v>
      </c>
      <c r="P1924" t="s">
        <v>24</v>
      </c>
      <c r="Q1924" t="s">
        <v>42</v>
      </c>
      <c r="R1924" s="5" t="str">
        <f t="shared" si="91"/>
        <v>0.08</v>
      </c>
      <c r="S1924" s="6" t="str">
        <f t="shared" si="92"/>
        <v/>
      </c>
      <c r="T1924">
        <f>ROUND(INT(表1[[#This Row],[合同结束日期]]-表1[[#This Row],[合同起始日期]])/365,1)</f>
        <v>8.1999999999999993</v>
      </c>
    </row>
    <row r="1925" spans="1:20">
      <c r="A1925" s="1">
        <v>42430</v>
      </c>
      <c r="B1925" t="s">
        <v>185</v>
      </c>
      <c r="C1925">
        <f t="shared" si="90"/>
        <v>0</v>
      </c>
      <c r="D1925" t="s">
        <v>232</v>
      </c>
      <c r="E1925" s="4">
        <v>407340</v>
      </c>
      <c r="F1925" s="4">
        <v>50225.022000000004</v>
      </c>
      <c r="G1925" s="3">
        <v>0.12330000000000001</v>
      </c>
      <c r="H1925" s="7">
        <v>1095.2826535880226</v>
      </c>
      <c r="I1925" s="4">
        <v>135.04835118740323</v>
      </c>
      <c r="J1925">
        <v>371.904</v>
      </c>
      <c r="K1925" t="s">
        <v>44</v>
      </c>
      <c r="L1925" t="s">
        <v>72</v>
      </c>
      <c r="M1925" t="s">
        <v>126</v>
      </c>
      <c r="N1925" s="2">
        <v>41337</v>
      </c>
      <c r="O1925" s="2">
        <v>46917</v>
      </c>
      <c r="P1925" t="s">
        <v>24</v>
      </c>
      <c r="Q1925">
        <v>0.08</v>
      </c>
      <c r="R1925" s="5">
        <f t="shared" si="91"/>
        <v>0.08</v>
      </c>
      <c r="S1925" s="6" t="str">
        <f t="shared" si="92"/>
        <v/>
      </c>
      <c r="T1925">
        <f>ROUND(INT(表1[[#This Row],[合同结束日期]]-表1[[#This Row],[合同起始日期]])/365,1)</f>
        <v>15.3</v>
      </c>
    </row>
    <row r="1926" spans="1:20">
      <c r="A1926" s="1">
        <v>42430</v>
      </c>
      <c r="B1926" t="s">
        <v>185</v>
      </c>
      <c r="C1926">
        <f t="shared" si="90"/>
        <v>0</v>
      </c>
      <c r="D1926" t="s">
        <v>274</v>
      </c>
      <c r="E1926" s="4">
        <v>260002.8</v>
      </c>
      <c r="F1926" s="4">
        <v>33852.364559999995</v>
      </c>
      <c r="G1926" s="3">
        <v>0.13019999999999998</v>
      </c>
      <c r="H1926" s="7">
        <v>2304.9893617021276</v>
      </c>
      <c r="I1926" s="4">
        <v>300.10961489361699</v>
      </c>
      <c r="J1926">
        <v>112.8</v>
      </c>
      <c r="K1926" t="s">
        <v>66</v>
      </c>
      <c r="L1926" t="s">
        <v>66</v>
      </c>
      <c r="M1926" t="s">
        <v>66</v>
      </c>
      <c r="N1926" s="2">
        <v>41520</v>
      </c>
      <c r="O1926" s="2">
        <v>42660</v>
      </c>
      <c r="P1926" t="s">
        <v>24</v>
      </c>
      <c r="Q1926">
        <v>0</v>
      </c>
      <c r="R1926" s="5">
        <f t="shared" si="91"/>
        <v>0</v>
      </c>
      <c r="S1926" s="6" t="str">
        <f t="shared" si="92"/>
        <v/>
      </c>
      <c r="T1926">
        <f>ROUND(INT(表1[[#This Row],[合同结束日期]]-表1[[#This Row],[合同起始日期]])/365,1)</f>
        <v>3.1</v>
      </c>
    </row>
    <row r="1927" spans="1:20">
      <c r="A1927" s="1">
        <v>42430</v>
      </c>
      <c r="B1927" t="s">
        <v>185</v>
      </c>
      <c r="C1927">
        <f t="shared" si="90"/>
        <v>0</v>
      </c>
      <c r="D1927" t="s">
        <v>254</v>
      </c>
      <c r="E1927" s="4">
        <v>272313.59999999998</v>
      </c>
      <c r="F1927" s="4">
        <v>35618.618880000002</v>
      </c>
      <c r="G1927" s="3">
        <v>0.13080000000000003</v>
      </c>
      <c r="H1927" s="7">
        <v>2403.8983050847455</v>
      </c>
      <c r="I1927" s="4">
        <v>314.42989830508475</v>
      </c>
      <c r="J1927">
        <v>113.28</v>
      </c>
      <c r="K1927" t="s">
        <v>44</v>
      </c>
      <c r="L1927" t="s">
        <v>46</v>
      </c>
      <c r="M1927" t="s">
        <v>45</v>
      </c>
      <c r="N1927" s="2">
        <v>41443</v>
      </c>
      <c r="O1927" s="2">
        <v>43298</v>
      </c>
      <c r="P1927" t="s">
        <v>24</v>
      </c>
      <c r="Q1927" t="s">
        <v>48</v>
      </c>
      <c r="R1927" s="5" t="str">
        <f t="shared" si="91"/>
        <v>0.11</v>
      </c>
      <c r="S1927" s="6" t="str">
        <f t="shared" si="92"/>
        <v/>
      </c>
      <c r="T1927">
        <f>ROUND(INT(表1[[#This Row],[合同结束日期]]-表1[[#This Row],[合同起始日期]])/365,1)</f>
        <v>5.0999999999999996</v>
      </c>
    </row>
    <row r="1928" spans="1:20">
      <c r="A1928" s="1">
        <v>42430</v>
      </c>
      <c r="B1928" t="s">
        <v>185</v>
      </c>
      <c r="C1928">
        <f t="shared" si="90"/>
        <v>0</v>
      </c>
      <c r="D1928" t="s">
        <v>486</v>
      </c>
      <c r="E1928" s="4">
        <v>32442</v>
      </c>
      <c r="F1928" s="4">
        <v>13440.720600000001</v>
      </c>
      <c r="G1928" s="3">
        <v>0.4143</v>
      </c>
      <c r="H1928" s="7">
        <v>844.84375</v>
      </c>
      <c r="I1928" s="4">
        <v>350.01876562500001</v>
      </c>
      <c r="J1928">
        <v>38.4</v>
      </c>
      <c r="K1928" t="s">
        <v>44</v>
      </c>
      <c r="L1928" t="s">
        <v>46</v>
      </c>
      <c r="M1928" t="s">
        <v>187</v>
      </c>
      <c r="N1928" s="2">
        <v>42370</v>
      </c>
      <c r="O1928" s="2">
        <v>42735</v>
      </c>
      <c r="P1928" t="s">
        <v>24</v>
      </c>
      <c r="Q1928" t="s">
        <v>83</v>
      </c>
      <c r="R1928" s="5" t="str">
        <f t="shared" si="91"/>
        <v>0.14</v>
      </c>
      <c r="S1928" s="6" t="str">
        <f t="shared" si="92"/>
        <v/>
      </c>
      <c r="T1928">
        <f>ROUND(INT(表1[[#This Row],[合同结束日期]]-表1[[#This Row],[合同起始日期]])/365,1)</f>
        <v>1</v>
      </c>
    </row>
    <row r="1929" spans="1:20">
      <c r="A1929" s="1">
        <v>42430</v>
      </c>
      <c r="B1929" t="s">
        <v>185</v>
      </c>
      <c r="C1929">
        <f t="shared" si="90"/>
        <v>0</v>
      </c>
      <c r="D1929" t="s">
        <v>479</v>
      </c>
      <c r="E1929" s="4">
        <v>38268.720000000001</v>
      </c>
      <c r="F1929" s="4">
        <v>13439.974463999999</v>
      </c>
      <c r="G1929" s="3">
        <v>0.35119999999999996</v>
      </c>
      <c r="H1929" s="7">
        <v>996.58125000000007</v>
      </c>
      <c r="I1929" s="4">
        <v>349.99933499999997</v>
      </c>
      <c r="J1929">
        <v>38.4</v>
      </c>
      <c r="K1929" t="s">
        <v>44</v>
      </c>
      <c r="L1929" t="s">
        <v>46</v>
      </c>
      <c r="M1929" t="s">
        <v>187</v>
      </c>
      <c r="N1929" s="2">
        <v>42322</v>
      </c>
      <c r="O1929" s="2">
        <v>42698</v>
      </c>
      <c r="P1929" t="s">
        <v>24</v>
      </c>
      <c r="Q1929" t="s">
        <v>83</v>
      </c>
      <c r="R1929" s="5" t="str">
        <f t="shared" si="91"/>
        <v>0.14</v>
      </c>
      <c r="S1929" s="6" t="str">
        <f t="shared" si="92"/>
        <v/>
      </c>
      <c r="T1929">
        <f>ROUND(INT(表1[[#This Row],[合同结束日期]]-表1[[#This Row],[合同起始日期]])/365,1)</f>
        <v>1</v>
      </c>
    </row>
    <row r="1930" spans="1:20">
      <c r="A1930" s="1">
        <v>42430</v>
      </c>
      <c r="B1930" t="s">
        <v>185</v>
      </c>
      <c r="C1930">
        <f t="shared" si="90"/>
        <v>0</v>
      </c>
      <c r="D1930" t="s">
        <v>255</v>
      </c>
      <c r="E1930" s="4">
        <v>48139.199999999997</v>
      </c>
      <c r="F1930" s="4">
        <v>13873.71744</v>
      </c>
      <c r="G1930" s="3">
        <v>0.28820000000000001</v>
      </c>
      <c r="H1930" s="7">
        <v>1179.8823529411766</v>
      </c>
      <c r="I1930" s="4">
        <v>340.04209411764708</v>
      </c>
      <c r="J1930">
        <v>40.799999999999997</v>
      </c>
      <c r="K1930" t="s">
        <v>44</v>
      </c>
      <c r="L1930" t="s">
        <v>46</v>
      </c>
      <c r="M1930" t="s">
        <v>187</v>
      </c>
      <c r="N1930" s="2">
        <v>41456</v>
      </c>
      <c r="O1930" s="2">
        <v>42556</v>
      </c>
      <c r="P1930" t="s">
        <v>24</v>
      </c>
      <c r="Q1930" t="s">
        <v>25</v>
      </c>
      <c r="R1930" s="5" t="str">
        <f t="shared" si="91"/>
        <v>0.15</v>
      </c>
      <c r="S1930" s="6" t="str">
        <f t="shared" si="92"/>
        <v/>
      </c>
      <c r="T1930">
        <f>ROUND(INT(表1[[#This Row],[合同结束日期]]-表1[[#This Row],[合同起始日期]])/365,1)</f>
        <v>3</v>
      </c>
    </row>
    <row r="1931" spans="1:20">
      <c r="A1931" s="1">
        <v>42430</v>
      </c>
      <c r="B1931" t="s">
        <v>185</v>
      </c>
      <c r="C1931">
        <f t="shared" si="90"/>
        <v>0</v>
      </c>
      <c r="D1931" t="s">
        <v>273</v>
      </c>
      <c r="E1931" s="4">
        <v>183033.60000000001</v>
      </c>
      <c r="F1931" s="4">
        <v>18303.36</v>
      </c>
      <c r="G1931" s="3">
        <v>0.1</v>
      </c>
      <c r="H1931" s="7">
        <v>2178.9714285714285</v>
      </c>
      <c r="I1931" s="4">
        <v>217.89714285714285</v>
      </c>
      <c r="J1931">
        <v>84</v>
      </c>
      <c r="K1931" t="s">
        <v>44</v>
      </c>
      <c r="L1931" t="s">
        <v>46</v>
      </c>
      <c r="M1931" t="s">
        <v>187</v>
      </c>
      <c r="N1931" s="2">
        <v>41502</v>
      </c>
      <c r="O1931" s="2">
        <v>42597</v>
      </c>
      <c r="P1931" t="s">
        <v>18</v>
      </c>
      <c r="Q1931" t="s">
        <v>19</v>
      </c>
      <c r="R1931" s="5" t="str">
        <f t="shared" si="91"/>
        <v>0.1</v>
      </c>
      <c r="S1931" s="6" t="str">
        <f t="shared" si="92"/>
        <v/>
      </c>
      <c r="T1931">
        <f>ROUND(INT(表1[[#This Row],[合同结束日期]]-表1[[#This Row],[合同起始日期]])/365,1)</f>
        <v>3</v>
      </c>
    </row>
    <row r="1932" spans="1:20">
      <c r="A1932" s="1">
        <v>42430</v>
      </c>
      <c r="B1932" t="s">
        <v>185</v>
      </c>
      <c r="C1932">
        <f t="shared" si="90"/>
        <v>0</v>
      </c>
      <c r="D1932" t="s">
        <v>382</v>
      </c>
      <c r="E1932" s="4">
        <v>53809.2</v>
      </c>
      <c r="F1932" s="4">
        <v>7597.8590400000012</v>
      </c>
      <c r="G1932" s="3">
        <v>0.14120000000000002</v>
      </c>
      <c r="H1932" s="7">
        <v>3736.75</v>
      </c>
      <c r="I1932" s="4">
        <v>527.62910000000011</v>
      </c>
      <c r="J1932">
        <v>14.399999999999999</v>
      </c>
      <c r="K1932" t="s">
        <v>60</v>
      </c>
      <c r="L1932" t="s">
        <v>107</v>
      </c>
      <c r="M1932" t="s">
        <v>212</v>
      </c>
      <c r="N1932" s="2">
        <v>42113</v>
      </c>
      <c r="O1932" s="2">
        <v>42478</v>
      </c>
      <c r="P1932" t="s">
        <v>24</v>
      </c>
      <c r="Q1932" t="s">
        <v>28</v>
      </c>
      <c r="R1932" s="5" t="str">
        <f t="shared" si="91"/>
        <v>0.13</v>
      </c>
      <c r="S1932" s="6" t="str">
        <f t="shared" si="92"/>
        <v/>
      </c>
      <c r="T1932">
        <f>ROUND(INT(表1[[#This Row],[合同结束日期]]-表1[[#This Row],[合同起始日期]])/365,1)</f>
        <v>1</v>
      </c>
    </row>
    <row r="1933" spans="1:20">
      <c r="A1933" s="1">
        <v>42430</v>
      </c>
      <c r="B1933" t="s">
        <v>185</v>
      </c>
      <c r="C1933">
        <f t="shared" si="90"/>
        <v>0</v>
      </c>
      <c r="D1933" t="s">
        <v>369</v>
      </c>
      <c r="E1933" s="4">
        <v>37824</v>
      </c>
      <c r="F1933" s="4">
        <v>0</v>
      </c>
      <c r="G1933" s="3">
        <v>0</v>
      </c>
      <c r="H1933" s="7">
        <v>2626.666666666667</v>
      </c>
      <c r="I1933" s="4">
        <v>0</v>
      </c>
      <c r="J1933">
        <v>14.399999999999999</v>
      </c>
      <c r="K1933" t="s">
        <v>76</v>
      </c>
      <c r="L1933" t="s">
        <v>276</v>
      </c>
      <c r="M1933" t="s">
        <v>276</v>
      </c>
      <c r="N1933" s="2">
        <v>42030</v>
      </c>
      <c r="O1933" s="2">
        <v>42394</v>
      </c>
      <c r="P1933" t="s">
        <v>24</v>
      </c>
      <c r="Q1933" t="s">
        <v>25</v>
      </c>
      <c r="R1933" s="5" t="str">
        <f t="shared" si="91"/>
        <v>0.15</v>
      </c>
      <c r="S1933" s="6" t="str">
        <f t="shared" si="92"/>
        <v/>
      </c>
      <c r="T1933">
        <f>ROUND(INT(表1[[#This Row],[合同结束日期]]-表1[[#This Row],[合同起始日期]])/365,1)</f>
        <v>1</v>
      </c>
    </row>
    <row r="1934" spans="1:20">
      <c r="A1934" s="1">
        <v>42430</v>
      </c>
      <c r="B1934" t="s">
        <v>185</v>
      </c>
      <c r="C1934">
        <f t="shared" si="90"/>
        <v>0</v>
      </c>
      <c r="D1934" t="s">
        <v>349</v>
      </c>
      <c r="E1934" s="4">
        <v>42864</v>
      </c>
      <c r="F1934" s="4">
        <v>7561.2095999999992</v>
      </c>
      <c r="G1934" s="3">
        <v>0.17639999999999997</v>
      </c>
      <c r="H1934" s="7">
        <v>2976.666666666667</v>
      </c>
      <c r="I1934" s="4">
        <v>525.08399999999995</v>
      </c>
      <c r="J1934">
        <v>14.399999999999999</v>
      </c>
      <c r="K1934" t="s">
        <v>76</v>
      </c>
      <c r="L1934" t="s">
        <v>276</v>
      </c>
      <c r="M1934" t="s">
        <v>276</v>
      </c>
      <c r="N1934" s="2">
        <v>41907</v>
      </c>
      <c r="O1934" s="2">
        <v>42637</v>
      </c>
      <c r="P1934" t="s">
        <v>24</v>
      </c>
      <c r="Q1934" t="s">
        <v>59</v>
      </c>
      <c r="R1934" s="5" t="str">
        <f t="shared" si="91"/>
        <v>0.16</v>
      </c>
      <c r="S1934" s="6" t="str">
        <f t="shared" si="92"/>
        <v/>
      </c>
      <c r="T1934">
        <f>ROUND(INT(表1[[#This Row],[合同结束日期]]-表1[[#This Row],[合同起始日期]])/365,1)</f>
        <v>2</v>
      </c>
    </row>
    <row r="1935" spans="1:20">
      <c r="A1935" s="1">
        <v>42430</v>
      </c>
      <c r="B1935" t="s">
        <v>185</v>
      </c>
      <c r="C1935">
        <f t="shared" si="90"/>
        <v>0</v>
      </c>
      <c r="D1935" t="s">
        <v>284</v>
      </c>
      <c r="E1935" s="4">
        <v>30859.199999999997</v>
      </c>
      <c r="F1935" s="4">
        <v>6958.7496000000001</v>
      </c>
      <c r="G1935" s="3">
        <v>0.22550000000000003</v>
      </c>
      <c r="H1935" s="7">
        <v>1714.3999999999999</v>
      </c>
      <c r="I1935" s="4">
        <v>386.59719999999999</v>
      </c>
      <c r="J1935">
        <v>18</v>
      </c>
      <c r="K1935" t="s">
        <v>76</v>
      </c>
      <c r="L1935" t="s">
        <v>276</v>
      </c>
      <c r="M1935" t="s">
        <v>276</v>
      </c>
      <c r="N1935" s="2">
        <v>41516</v>
      </c>
      <c r="O1935" s="2">
        <v>42611</v>
      </c>
      <c r="P1935" t="s">
        <v>24</v>
      </c>
      <c r="Q1935">
        <v>0</v>
      </c>
      <c r="R1935" s="5">
        <f t="shared" si="91"/>
        <v>0</v>
      </c>
      <c r="S1935" s="6" t="str">
        <f t="shared" si="92"/>
        <v/>
      </c>
      <c r="T1935">
        <f>ROUND(INT(表1[[#This Row],[合同结束日期]]-表1[[#This Row],[合同起始日期]])/365,1)</f>
        <v>3</v>
      </c>
    </row>
    <row r="1936" spans="1:20">
      <c r="A1936" s="1">
        <v>42430</v>
      </c>
      <c r="B1936" t="s">
        <v>185</v>
      </c>
      <c r="C1936">
        <f t="shared" si="90"/>
        <v>0</v>
      </c>
      <c r="D1936" t="s">
        <v>365</v>
      </c>
      <c r="E1936" s="4">
        <v>56406.240000000005</v>
      </c>
      <c r="F1936" s="4">
        <v>9622.9045439999991</v>
      </c>
      <c r="G1936" s="3">
        <v>0.17059999999999997</v>
      </c>
      <c r="H1936" s="7">
        <v>3917.1000000000008</v>
      </c>
      <c r="I1936" s="4">
        <v>668.25725999999997</v>
      </c>
      <c r="J1936">
        <v>14.399999999999999</v>
      </c>
      <c r="K1936" t="s">
        <v>11</v>
      </c>
      <c r="L1936" t="s">
        <v>12</v>
      </c>
      <c r="M1936" t="s">
        <v>53</v>
      </c>
      <c r="N1936" s="2">
        <v>41996</v>
      </c>
      <c r="O1936" s="2">
        <v>42726</v>
      </c>
      <c r="P1936" t="s">
        <v>24</v>
      </c>
      <c r="Q1936" t="s">
        <v>59</v>
      </c>
      <c r="R1936" s="5" t="str">
        <f t="shared" si="91"/>
        <v>0.16</v>
      </c>
      <c r="S1936" s="6" t="str">
        <f t="shared" si="92"/>
        <v/>
      </c>
      <c r="T1936">
        <f>ROUND(INT(表1[[#This Row],[合同结束日期]]-表1[[#This Row],[合同起始日期]])/365,1)</f>
        <v>2</v>
      </c>
    </row>
    <row r="1937" spans="1:20">
      <c r="A1937" s="1">
        <v>42430</v>
      </c>
      <c r="B1937" t="s">
        <v>185</v>
      </c>
      <c r="C1937">
        <f t="shared" si="90"/>
        <v>0</v>
      </c>
      <c r="D1937" t="s">
        <v>350</v>
      </c>
      <c r="E1937" s="4">
        <v>34332</v>
      </c>
      <c r="F1937" s="4">
        <v>7559.9063999999998</v>
      </c>
      <c r="G1937" s="3">
        <v>0.22020000000000001</v>
      </c>
      <c r="H1937" s="7">
        <v>2384.166666666667</v>
      </c>
      <c r="I1937" s="4">
        <v>524.99350000000004</v>
      </c>
      <c r="J1937">
        <v>14.399999999999999</v>
      </c>
      <c r="K1937" t="s">
        <v>76</v>
      </c>
      <c r="L1937" t="s">
        <v>276</v>
      </c>
      <c r="M1937" t="s">
        <v>276</v>
      </c>
      <c r="N1937" s="2">
        <v>41888</v>
      </c>
      <c r="O1937" s="2">
        <v>42618</v>
      </c>
      <c r="P1937" t="s">
        <v>24</v>
      </c>
      <c r="Q1937" t="s">
        <v>59</v>
      </c>
      <c r="R1937" s="5" t="str">
        <f t="shared" si="91"/>
        <v>0.16</v>
      </c>
      <c r="S1937" s="6" t="str">
        <f t="shared" si="92"/>
        <v/>
      </c>
      <c r="T1937">
        <f>ROUND(INT(表1[[#This Row],[合同结束日期]]-表1[[#This Row],[合同起始日期]])/365,1)</f>
        <v>2</v>
      </c>
    </row>
    <row r="1938" spans="1:20">
      <c r="A1938" s="1">
        <v>42430</v>
      </c>
      <c r="B1938" t="s">
        <v>185</v>
      </c>
      <c r="C1938">
        <f t="shared" si="90"/>
        <v>0</v>
      </c>
      <c r="D1938" t="s">
        <v>456</v>
      </c>
      <c r="E1938" s="4">
        <v>50347.199999999997</v>
      </c>
      <c r="F1938" s="4">
        <v>9601.2110400000001</v>
      </c>
      <c r="G1938" s="3">
        <v>0.19070000000000001</v>
      </c>
      <c r="H1938" s="7">
        <v>2797.0666666666666</v>
      </c>
      <c r="I1938" s="4">
        <v>533.40061333333335</v>
      </c>
      <c r="J1938">
        <v>18</v>
      </c>
      <c r="K1938" t="s">
        <v>76</v>
      </c>
      <c r="L1938" t="s">
        <v>276</v>
      </c>
      <c r="M1938" t="s">
        <v>276</v>
      </c>
      <c r="N1938" s="2">
        <v>42181</v>
      </c>
      <c r="O1938" s="2">
        <v>42546</v>
      </c>
      <c r="P1938" t="s">
        <v>24</v>
      </c>
      <c r="Q1938" t="s">
        <v>59</v>
      </c>
      <c r="R1938" s="5" t="str">
        <f t="shared" si="91"/>
        <v>0.16</v>
      </c>
      <c r="S1938" s="6" t="str">
        <f t="shared" si="92"/>
        <v/>
      </c>
      <c r="T1938">
        <f>ROUND(INT(表1[[#This Row],[合同结束日期]]-表1[[#This Row],[合同起始日期]])/365,1)</f>
        <v>1</v>
      </c>
    </row>
    <row r="1939" spans="1:20">
      <c r="A1939" s="1">
        <v>42430</v>
      </c>
      <c r="B1939" t="s">
        <v>185</v>
      </c>
      <c r="C1939">
        <f t="shared" si="90"/>
        <v>0</v>
      </c>
      <c r="D1939" t="s">
        <v>457</v>
      </c>
      <c r="E1939" s="4">
        <v>133819.68</v>
      </c>
      <c r="F1939" s="4">
        <v>16660.550160000003</v>
      </c>
      <c r="G1939" s="3">
        <v>0.12450000000000003</v>
      </c>
      <c r="H1939" s="7">
        <v>9293.0333333333347</v>
      </c>
      <c r="I1939" s="4">
        <v>1156.9826500000004</v>
      </c>
      <c r="J1939">
        <v>14.399999999999999</v>
      </c>
      <c r="K1939" t="s">
        <v>44</v>
      </c>
      <c r="L1939" t="s">
        <v>46</v>
      </c>
      <c r="M1939" t="s">
        <v>187</v>
      </c>
      <c r="N1939" s="2">
        <v>42205</v>
      </c>
      <c r="O1939" s="2">
        <v>42570</v>
      </c>
      <c r="P1939" t="s">
        <v>24</v>
      </c>
      <c r="Q1939" t="s">
        <v>65</v>
      </c>
      <c r="R1939" s="5" t="str">
        <f t="shared" si="91"/>
        <v>0.12</v>
      </c>
      <c r="S1939" s="6" t="str">
        <f t="shared" si="92"/>
        <v/>
      </c>
      <c r="T1939">
        <f>ROUND(INT(表1[[#This Row],[合同结束日期]]-表1[[#This Row],[合同起始日期]])/365,1)</f>
        <v>1</v>
      </c>
    </row>
    <row r="1940" spans="1:20">
      <c r="A1940" s="1">
        <v>42430</v>
      </c>
      <c r="B1940" t="s">
        <v>185</v>
      </c>
      <c r="C1940">
        <f t="shared" si="90"/>
        <v>0</v>
      </c>
      <c r="D1940" t="s">
        <v>314</v>
      </c>
      <c r="E1940" s="4">
        <v>39650.519999999997</v>
      </c>
      <c r="F1940" s="4">
        <v>7236.2198999999991</v>
      </c>
      <c r="G1940" s="3">
        <v>0.1825</v>
      </c>
      <c r="H1940" s="7">
        <v>2202.8066666666664</v>
      </c>
      <c r="I1940" s="4">
        <v>402.01221666666663</v>
      </c>
      <c r="J1940">
        <v>18</v>
      </c>
      <c r="K1940" t="s">
        <v>76</v>
      </c>
      <c r="L1940" t="s">
        <v>276</v>
      </c>
      <c r="M1940" t="s">
        <v>276</v>
      </c>
      <c r="N1940" s="2">
        <v>41727</v>
      </c>
      <c r="O1940" s="2">
        <v>42822</v>
      </c>
      <c r="P1940" t="s">
        <v>24</v>
      </c>
      <c r="Q1940" t="s">
        <v>374</v>
      </c>
      <c r="R1940" s="5" t="str">
        <f t="shared" si="91"/>
        <v>0.1</v>
      </c>
      <c r="S1940" s="6" t="str">
        <f t="shared" si="92"/>
        <v>0.11</v>
      </c>
      <c r="T1940">
        <f>ROUND(INT(表1[[#This Row],[合同结束日期]]-表1[[#This Row],[合同起始日期]])/365,1)</f>
        <v>3</v>
      </c>
    </row>
    <row r="1941" spans="1:20">
      <c r="A1941" s="1">
        <v>42430</v>
      </c>
      <c r="B1941" t="s">
        <v>185</v>
      </c>
      <c r="C1941">
        <f t="shared" si="90"/>
        <v>0</v>
      </c>
      <c r="D1941" t="s">
        <v>343</v>
      </c>
      <c r="E1941" s="4">
        <v>24954</v>
      </c>
      <c r="F1941" s="4">
        <v>6360.7746000000006</v>
      </c>
      <c r="G1941" s="3">
        <v>0.25490000000000002</v>
      </c>
      <c r="H1941" s="7">
        <v>2599.375</v>
      </c>
      <c r="I1941" s="4">
        <v>662.58068750000007</v>
      </c>
      <c r="J1941">
        <v>9.6</v>
      </c>
      <c r="K1941" t="s">
        <v>76</v>
      </c>
      <c r="L1941" t="s">
        <v>276</v>
      </c>
      <c r="M1941" t="s">
        <v>276</v>
      </c>
      <c r="N1941" s="2">
        <v>41876</v>
      </c>
      <c r="O1941" s="2">
        <v>42606</v>
      </c>
      <c r="P1941" t="s">
        <v>24</v>
      </c>
      <c r="Q1941" t="s">
        <v>59</v>
      </c>
      <c r="R1941" s="5" t="str">
        <f t="shared" si="91"/>
        <v>0.16</v>
      </c>
      <c r="S1941" s="6" t="str">
        <f t="shared" si="92"/>
        <v/>
      </c>
      <c r="T1941">
        <f>ROUND(INT(表1[[#This Row],[合同结束日期]]-表1[[#This Row],[合同起始日期]])/365,1)</f>
        <v>2</v>
      </c>
    </row>
    <row r="1942" spans="1:20">
      <c r="A1942" s="1">
        <v>42430</v>
      </c>
      <c r="B1942" t="s">
        <v>185</v>
      </c>
      <c r="C1942">
        <f t="shared" si="90"/>
        <v>0</v>
      </c>
      <c r="D1942" t="s">
        <v>287</v>
      </c>
      <c r="E1942" s="4">
        <v>24660</v>
      </c>
      <c r="F1942" s="4">
        <v>7200.7199999999993</v>
      </c>
      <c r="G1942" s="3">
        <v>0.29199999999999998</v>
      </c>
      <c r="H1942" s="7">
        <v>1370</v>
      </c>
      <c r="I1942" s="4">
        <v>400.03999999999996</v>
      </c>
      <c r="J1942">
        <v>18</v>
      </c>
      <c r="K1942" t="s">
        <v>11</v>
      </c>
      <c r="L1942" t="s">
        <v>12</v>
      </c>
      <c r="M1942" t="s">
        <v>288</v>
      </c>
      <c r="N1942" s="2">
        <v>41522</v>
      </c>
      <c r="O1942" s="2">
        <v>42617</v>
      </c>
      <c r="P1942" t="s">
        <v>24</v>
      </c>
      <c r="Q1942" t="s">
        <v>59</v>
      </c>
      <c r="R1942" s="5" t="str">
        <f t="shared" si="91"/>
        <v>0.16</v>
      </c>
      <c r="S1942" s="6" t="str">
        <f t="shared" si="92"/>
        <v/>
      </c>
      <c r="T1942">
        <f>ROUND(INT(表1[[#This Row],[合同结束日期]]-表1[[#This Row],[合同起始日期]])/365,1)</f>
        <v>3</v>
      </c>
    </row>
    <row r="1943" spans="1:20">
      <c r="A1943" s="1">
        <v>42430</v>
      </c>
      <c r="B1943" t="s">
        <v>185</v>
      </c>
      <c r="C1943">
        <f t="shared" si="90"/>
        <v>0</v>
      </c>
      <c r="D1943" t="s">
        <v>473</v>
      </c>
      <c r="E1943" s="4">
        <v>80171.856</v>
      </c>
      <c r="F1943" s="4">
        <v>13204.304683199998</v>
      </c>
      <c r="G1943" s="3">
        <v>0.16469999999999999</v>
      </c>
      <c r="H1943" s="7">
        <v>2024.5418181818181</v>
      </c>
      <c r="I1943" s="4">
        <v>333.44203745454541</v>
      </c>
      <c r="J1943">
        <v>39.6</v>
      </c>
      <c r="K1943" t="s">
        <v>44</v>
      </c>
      <c r="L1943" t="s">
        <v>46</v>
      </c>
      <c r="M1943" t="s">
        <v>187</v>
      </c>
      <c r="N1943" s="2">
        <v>42273</v>
      </c>
      <c r="O1943" s="2">
        <v>43003</v>
      </c>
      <c r="P1943" t="s">
        <v>24</v>
      </c>
      <c r="Q1943" t="s">
        <v>83</v>
      </c>
      <c r="R1943" s="5" t="str">
        <f t="shared" si="91"/>
        <v>0.14</v>
      </c>
      <c r="S1943" s="6" t="str">
        <f t="shared" si="92"/>
        <v/>
      </c>
      <c r="T1943">
        <f>ROUND(INT(表1[[#This Row],[合同结束日期]]-表1[[#This Row],[合同起始日期]])/365,1)</f>
        <v>2</v>
      </c>
    </row>
    <row r="1944" spans="1:20">
      <c r="A1944" s="1">
        <v>42430</v>
      </c>
      <c r="B1944" t="s">
        <v>185</v>
      </c>
      <c r="C1944">
        <f t="shared" si="90"/>
        <v>0</v>
      </c>
      <c r="D1944" t="s">
        <v>344</v>
      </c>
      <c r="E1944" s="4">
        <v>50265.599999999999</v>
      </c>
      <c r="F1944" s="4">
        <v>8138.0006400000002</v>
      </c>
      <c r="G1944" s="3">
        <v>0.16190000000000002</v>
      </c>
      <c r="H1944" s="7">
        <v>5236</v>
      </c>
      <c r="I1944" s="4">
        <v>847.7084000000001</v>
      </c>
      <c r="J1944">
        <v>9.6</v>
      </c>
      <c r="K1944" t="s">
        <v>44</v>
      </c>
      <c r="L1944" t="s">
        <v>46</v>
      </c>
      <c r="M1944" t="s">
        <v>187</v>
      </c>
      <c r="N1944" s="2">
        <v>41864</v>
      </c>
      <c r="O1944" s="2">
        <v>42594</v>
      </c>
      <c r="P1944" t="s">
        <v>24</v>
      </c>
      <c r="Q1944" t="s">
        <v>25</v>
      </c>
      <c r="R1944" s="5" t="str">
        <f t="shared" si="91"/>
        <v>0.15</v>
      </c>
      <c r="S1944" s="6" t="str">
        <f t="shared" si="92"/>
        <v/>
      </c>
      <c r="T1944">
        <f>ROUND(INT(表1[[#This Row],[合同结束日期]]-表1[[#This Row],[合同起始日期]])/365,1)</f>
        <v>2</v>
      </c>
    </row>
    <row r="1945" spans="1:20">
      <c r="A1945" s="1">
        <v>42430</v>
      </c>
      <c r="B1945" t="s">
        <v>185</v>
      </c>
      <c r="C1945">
        <f t="shared" si="90"/>
        <v>0</v>
      </c>
      <c r="D1945" t="s">
        <v>458</v>
      </c>
      <c r="E1945" s="4">
        <v>45015.6</v>
      </c>
      <c r="F1945" s="4">
        <v>8399.9109599999992</v>
      </c>
      <c r="G1945" s="3">
        <v>0.18659999999999999</v>
      </c>
      <c r="H1945" s="7">
        <v>2500.8666666666668</v>
      </c>
      <c r="I1945" s="4">
        <v>466.66171999999995</v>
      </c>
      <c r="J1945">
        <v>18</v>
      </c>
      <c r="K1945" t="s">
        <v>76</v>
      </c>
      <c r="L1945" t="s">
        <v>276</v>
      </c>
      <c r="M1945" t="s">
        <v>276</v>
      </c>
      <c r="N1945" s="2">
        <v>42195</v>
      </c>
      <c r="O1945" s="2">
        <v>42560</v>
      </c>
      <c r="P1945" t="s">
        <v>24</v>
      </c>
      <c r="Q1945" t="s">
        <v>59</v>
      </c>
      <c r="R1945" s="5" t="str">
        <f t="shared" si="91"/>
        <v>0.16</v>
      </c>
      <c r="S1945" s="6" t="str">
        <f t="shared" si="92"/>
        <v/>
      </c>
      <c r="T1945">
        <f>ROUND(INT(表1[[#This Row],[合同结束日期]]-表1[[#This Row],[合同起始日期]])/365,1)</f>
        <v>1</v>
      </c>
    </row>
    <row r="1946" spans="1:20">
      <c r="A1946" s="1">
        <v>42430</v>
      </c>
      <c r="B1946" t="s">
        <v>185</v>
      </c>
      <c r="C1946">
        <f t="shared" si="90"/>
        <v>0</v>
      </c>
      <c r="D1946" t="s">
        <v>474</v>
      </c>
      <c r="E1946" s="4">
        <v>78340.800000000003</v>
      </c>
      <c r="F1946" s="4">
        <v>12167.759999999998</v>
      </c>
      <c r="G1946" s="3">
        <v>0.1553183015746584</v>
      </c>
      <c r="H1946" s="7">
        <v>4663.1428571428569</v>
      </c>
      <c r="I1946" s="4">
        <v>724.27142857142849</v>
      </c>
      <c r="J1946">
        <v>16.8</v>
      </c>
      <c r="K1946" t="s">
        <v>44</v>
      </c>
      <c r="L1946" t="s">
        <v>46</v>
      </c>
      <c r="M1946" t="s">
        <v>187</v>
      </c>
      <c r="N1946" s="2">
        <v>42267</v>
      </c>
      <c r="O1946" s="2">
        <v>42632</v>
      </c>
      <c r="P1946" t="s">
        <v>24</v>
      </c>
      <c r="Q1946" t="s">
        <v>83</v>
      </c>
      <c r="R1946" s="5" t="str">
        <f t="shared" si="91"/>
        <v>0.14</v>
      </c>
      <c r="S1946" s="6" t="str">
        <f t="shared" si="92"/>
        <v/>
      </c>
      <c r="T1946">
        <f>ROUND(INT(表1[[#This Row],[合同结束日期]]-表1[[#This Row],[合同起始日期]])/365,1)</f>
        <v>1</v>
      </c>
    </row>
    <row r="1947" spans="1:20">
      <c r="A1947" s="1">
        <v>42461</v>
      </c>
      <c r="B1947" t="s">
        <v>185</v>
      </c>
      <c r="C1947">
        <f t="shared" si="90"/>
        <v>0</v>
      </c>
      <c r="D1947" t="s">
        <v>186</v>
      </c>
      <c r="E1947" s="4">
        <v>295530.71999999997</v>
      </c>
      <c r="F1947" s="4">
        <v>50476.646976000004</v>
      </c>
      <c r="G1947" s="3">
        <v>0.17080000000000004</v>
      </c>
      <c r="H1947" s="7">
        <v>9851.0239999999994</v>
      </c>
      <c r="I1947" s="4">
        <v>1682.5548992000001</v>
      </c>
      <c r="J1947">
        <v>30</v>
      </c>
      <c r="K1947" t="s">
        <v>44</v>
      </c>
      <c r="L1947" t="s">
        <v>46</v>
      </c>
      <c r="M1947" t="s">
        <v>187</v>
      </c>
      <c r="N1947" s="2">
        <v>41327</v>
      </c>
      <c r="O1947" s="2">
        <v>42499</v>
      </c>
      <c r="P1947" t="s">
        <v>24</v>
      </c>
      <c r="Q1947" t="s">
        <v>59</v>
      </c>
      <c r="R1947" s="5" t="str">
        <f t="shared" si="91"/>
        <v>0.16</v>
      </c>
      <c r="S1947" s="6" t="str">
        <f t="shared" si="92"/>
        <v/>
      </c>
      <c r="T1947">
        <f>ROUND(INT(表1[[#This Row],[合同结束日期]]-表1[[#This Row],[合同起始日期]])/365,1)</f>
        <v>3.2</v>
      </c>
    </row>
    <row r="1948" spans="1:20">
      <c r="A1948" s="1">
        <v>42461</v>
      </c>
      <c r="B1948" t="s">
        <v>185</v>
      </c>
      <c r="C1948">
        <f t="shared" si="90"/>
        <v>0</v>
      </c>
      <c r="D1948" t="s">
        <v>188</v>
      </c>
      <c r="E1948" s="4">
        <v>81400.800000000003</v>
      </c>
      <c r="F1948" s="4">
        <v>14074.198319999998</v>
      </c>
      <c r="G1948" s="3">
        <v>0.17289999999999997</v>
      </c>
      <c r="H1948" s="7">
        <v>1330.0784313725492</v>
      </c>
      <c r="I1948" s="4">
        <v>229.9705607843137</v>
      </c>
      <c r="J1948">
        <v>61.199999999999996</v>
      </c>
      <c r="K1948" t="s">
        <v>44</v>
      </c>
      <c r="L1948" t="s">
        <v>46</v>
      </c>
      <c r="M1948" t="s">
        <v>187</v>
      </c>
      <c r="N1948" s="2">
        <v>41337</v>
      </c>
      <c r="O1948" s="2">
        <v>42499</v>
      </c>
      <c r="P1948" t="s">
        <v>24</v>
      </c>
      <c r="Q1948" t="s">
        <v>28</v>
      </c>
      <c r="R1948" s="5" t="str">
        <f t="shared" si="91"/>
        <v>0.13</v>
      </c>
      <c r="S1948" s="6" t="str">
        <f t="shared" si="92"/>
        <v/>
      </c>
      <c r="T1948">
        <f>ROUND(INT(表1[[#This Row],[合同结束日期]]-表1[[#This Row],[合同起始日期]])/365,1)</f>
        <v>3.2</v>
      </c>
    </row>
    <row r="1949" spans="1:20">
      <c r="A1949" s="1">
        <v>42461</v>
      </c>
      <c r="B1949" t="s">
        <v>185</v>
      </c>
      <c r="C1949">
        <f t="shared" si="90"/>
        <v>0</v>
      </c>
      <c r="D1949" t="s">
        <v>189</v>
      </c>
      <c r="E1949" s="4">
        <v>107274</v>
      </c>
      <c r="F1949" s="4">
        <v>23332.094999999998</v>
      </c>
      <c r="G1949" s="3">
        <v>0.21749999999999997</v>
      </c>
      <c r="H1949" s="7">
        <v>1241.5972222222224</v>
      </c>
      <c r="I1949" s="4">
        <v>270.04739583333333</v>
      </c>
      <c r="J1949">
        <v>86.399999999999991</v>
      </c>
      <c r="K1949" t="s">
        <v>44</v>
      </c>
      <c r="L1949" t="s">
        <v>46</v>
      </c>
      <c r="M1949" t="s">
        <v>187</v>
      </c>
      <c r="N1949" s="2">
        <v>41298</v>
      </c>
      <c r="O1949" s="2">
        <v>42499</v>
      </c>
      <c r="P1949" t="s">
        <v>24</v>
      </c>
      <c r="Q1949" t="s">
        <v>83</v>
      </c>
      <c r="R1949" s="5" t="str">
        <f t="shared" si="91"/>
        <v>0.14</v>
      </c>
      <c r="S1949" s="6" t="str">
        <f t="shared" si="92"/>
        <v/>
      </c>
      <c r="T1949">
        <f>ROUND(INT(表1[[#This Row],[合同结束日期]]-表1[[#This Row],[合同起始日期]])/365,1)</f>
        <v>3.3</v>
      </c>
    </row>
    <row r="1950" spans="1:20">
      <c r="A1950" s="1">
        <v>42461</v>
      </c>
      <c r="B1950" t="s">
        <v>185</v>
      </c>
      <c r="C1950">
        <f t="shared" si="90"/>
        <v>0</v>
      </c>
      <c r="D1950" t="s">
        <v>190</v>
      </c>
      <c r="E1950" s="4">
        <v>115200</v>
      </c>
      <c r="F1950" s="4">
        <v>30240</v>
      </c>
      <c r="G1950" s="3">
        <v>0.26250000000000001</v>
      </c>
      <c r="H1950" s="7">
        <v>1333.3333333333335</v>
      </c>
      <c r="I1950" s="4">
        <v>350.00000000000006</v>
      </c>
      <c r="J1950">
        <v>86.399999999999991</v>
      </c>
      <c r="K1950" t="s">
        <v>44</v>
      </c>
      <c r="L1950" t="s">
        <v>46</v>
      </c>
      <c r="M1950" t="s">
        <v>45</v>
      </c>
      <c r="N1950" s="2">
        <v>41282</v>
      </c>
      <c r="O1950" s="2">
        <v>43229</v>
      </c>
      <c r="P1950" t="s">
        <v>24</v>
      </c>
      <c r="Q1950" t="s">
        <v>56</v>
      </c>
      <c r="R1950" s="5" t="str">
        <f t="shared" si="91"/>
        <v>0.17</v>
      </c>
      <c r="S1950" s="6" t="str">
        <f t="shared" si="92"/>
        <v/>
      </c>
      <c r="T1950">
        <f>ROUND(INT(表1[[#This Row],[合同结束日期]]-表1[[#This Row],[合同起始日期]])/365,1)</f>
        <v>5.3</v>
      </c>
    </row>
    <row r="1951" spans="1:20">
      <c r="A1951" s="1">
        <v>42461</v>
      </c>
      <c r="B1951" t="s">
        <v>185</v>
      </c>
      <c r="C1951">
        <f t="shared" si="90"/>
        <v>0</v>
      </c>
      <c r="D1951" t="s">
        <v>449</v>
      </c>
      <c r="E1951" s="4">
        <v>392331.24</v>
      </c>
      <c r="F1951" s="4">
        <v>55711.036080000013</v>
      </c>
      <c r="G1951" s="3">
        <v>0.14200000000000004</v>
      </c>
      <c r="H1951" s="7">
        <v>2286.3125874125876</v>
      </c>
      <c r="I1951" s="4">
        <v>324.65638741258749</v>
      </c>
      <c r="J1951">
        <v>171.6</v>
      </c>
      <c r="K1951" t="s">
        <v>60</v>
      </c>
      <c r="L1951" t="s">
        <v>116</v>
      </c>
      <c r="M1951" t="s">
        <v>145</v>
      </c>
      <c r="N1951" s="2">
        <v>42183</v>
      </c>
      <c r="O1951" s="2">
        <v>43278</v>
      </c>
      <c r="P1951" t="s">
        <v>24</v>
      </c>
      <c r="Q1951" t="s">
        <v>65</v>
      </c>
      <c r="R1951" s="5" t="str">
        <f t="shared" si="91"/>
        <v>0.12</v>
      </c>
      <c r="S1951" s="6" t="str">
        <f t="shared" si="92"/>
        <v/>
      </c>
      <c r="T1951">
        <f>ROUND(INT(表1[[#This Row],[合同结束日期]]-表1[[#This Row],[合同起始日期]])/365,1)</f>
        <v>3</v>
      </c>
    </row>
    <row r="1952" spans="1:20">
      <c r="A1952" s="1">
        <v>42461</v>
      </c>
      <c r="B1952" t="s">
        <v>185</v>
      </c>
      <c r="C1952">
        <f t="shared" si="90"/>
        <v>0</v>
      </c>
      <c r="D1952" t="s">
        <v>219</v>
      </c>
      <c r="E1952" s="4">
        <v>460718.39999999997</v>
      </c>
      <c r="F1952" s="4">
        <v>100114.10831999998</v>
      </c>
      <c r="G1952" s="3">
        <v>0.21729999999999999</v>
      </c>
      <c r="H1952" s="7">
        <v>4464.3255813953483</v>
      </c>
      <c r="I1952" s="4">
        <v>970.09794883720917</v>
      </c>
      <c r="J1952">
        <v>103.2</v>
      </c>
      <c r="K1952" t="s">
        <v>60</v>
      </c>
      <c r="L1952" t="s">
        <v>61</v>
      </c>
      <c r="M1952" t="s">
        <v>58</v>
      </c>
      <c r="N1952" s="2">
        <v>42153</v>
      </c>
      <c r="O1952" s="2">
        <v>42883</v>
      </c>
      <c r="P1952" t="s">
        <v>24</v>
      </c>
      <c r="Q1952" t="s">
        <v>170</v>
      </c>
      <c r="R1952" s="5" t="str">
        <f t="shared" si="91"/>
        <v>0.2</v>
      </c>
      <c r="S1952" s="6" t="str">
        <f t="shared" si="92"/>
        <v/>
      </c>
      <c r="T1952">
        <f>ROUND(INT(表1[[#This Row],[合同结束日期]]-表1[[#This Row],[合同起始日期]])/365,1)</f>
        <v>2</v>
      </c>
    </row>
    <row r="1953" spans="1:20">
      <c r="A1953" s="1">
        <v>42461</v>
      </c>
      <c r="B1953" t="s">
        <v>185</v>
      </c>
      <c r="C1953">
        <f t="shared" si="90"/>
        <v>0</v>
      </c>
      <c r="D1953" t="s">
        <v>252</v>
      </c>
      <c r="E1953" s="4">
        <v>163137.60000000001</v>
      </c>
      <c r="F1953" s="4">
        <v>21648.359519999998</v>
      </c>
      <c r="G1953" s="3">
        <v>0.13269999999999998</v>
      </c>
      <c r="H1953" s="7">
        <v>1580.7906976744187</v>
      </c>
      <c r="I1953" s="4">
        <v>209.77092558139532</v>
      </c>
      <c r="J1953">
        <v>103.2</v>
      </c>
      <c r="K1953" t="s">
        <v>44</v>
      </c>
      <c r="L1953" t="s">
        <v>46</v>
      </c>
      <c r="M1953" t="s">
        <v>45</v>
      </c>
      <c r="N1953" s="2">
        <v>42149</v>
      </c>
      <c r="O1953" s="2">
        <v>42914</v>
      </c>
      <c r="P1953" t="s">
        <v>24</v>
      </c>
      <c r="Q1953" t="s">
        <v>19</v>
      </c>
      <c r="R1953" s="5" t="str">
        <f t="shared" si="91"/>
        <v>0.1</v>
      </c>
      <c r="S1953" s="6" t="str">
        <f t="shared" si="92"/>
        <v/>
      </c>
      <c r="T1953">
        <f>ROUND(INT(表1[[#This Row],[合同结束日期]]-表1[[#This Row],[合同起始日期]])/365,1)</f>
        <v>2.1</v>
      </c>
    </row>
    <row r="1954" spans="1:20">
      <c r="A1954" s="1">
        <v>42461</v>
      </c>
      <c r="B1954" t="s">
        <v>185</v>
      </c>
      <c r="C1954">
        <f t="shared" si="90"/>
        <v>0</v>
      </c>
      <c r="D1954" t="s">
        <v>281</v>
      </c>
      <c r="E1954" s="4">
        <v>75061.56</v>
      </c>
      <c r="F1954" s="4">
        <v>36434.881223999997</v>
      </c>
      <c r="G1954" s="3">
        <v>0.4854</v>
      </c>
      <c r="H1954" s="7">
        <v>679.90543478260872</v>
      </c>
      <c r="I1954" s="4">
        <v>330.02609804347827</v>
      </c>
      <c r="J1954">
        <v>110.39999999999999</v>
      </c>
      <c r="K1954" t="s">
        <v>60</v>
      </c>
      <c r="L1954" t="s">
        <v>116</v>
      </c>
      <c r="M1954" t="s">
        <v>145</v>
      </c>
      <c r="N1954" s="2">
        <v>42174</v>
      </c>
      <c r="O1954" s="2">
        <v>42615</v>
      </c>
      <c r="P1954" t="s">
        <v>24</v>
      </c>
      <c r="Q1954" t="s">
        <v>25</v>
      </c>
      <c r="R1954" s="5" t="str">
        <f t="shared" si="91"/>
        <v>0.15</v>
      </c>
      <c r="S1954" s="6" t="str">
        <f t="shared" si="92"/>
        <v/>
      </c>
      <c r="T1954">
        <f>ROUND(INT(表1[[#This Row],[合同结束日期]]-表1[[#This Row],[合同起始日期]])/365,1)</f>
        <v>1.2</v>
      </c>
    </row>
    <row r="1955" spans="1:20">
      <c r="A1955" s="1">
        <v>42461</v>
      </c>
      <c r="B1955" t="s">
        <v>185</v>
      </c>
      <c r="C1955">
        <f t="shared" si="90"/>
        <v>0</v>
      </c>
      <c r="D1955" t="s">
        <v>450</v>
      </c>
      <c r="E1955" s="4">
        <v>210810</v>
      </c>
      <c r="F1955" s="4">
        <v>39316.065000000002</v>
      </c>
      <c r="G1955" s="3">
        <v>0.1865</v>
      </c>
      <c r="H1955" s="7">
        <v>1973.8764044943821</v>
      </c>
      <c r="I1955" s="4">
        <v>368.12794943820228</v>
      </c>
      <c r="J1955">
        <v>106.8</v>
      </c>
      <c r="K1955" t="s">
        <v>60</v>
      </c>
      <c r="L1955" t="s">
        <v>61</v>
      </c>
      <c r="M1955" t="s">
        <v>58</v>
      </c>
      <c r="N1955" s="2">
        <v>42181</v>
      </c>
      <c r="O1955" s="2">
        <v>42911</v>
      </c>
      <c r="P1955" t="s">
        <v>24</v>
      </c>
      <c r="Q1955" t="s">
        <v>59</v>
      </c>
      <c r="R1955" s="5" t="str">
        <f t="shared" si="91"/>
        <v>0.16</v>
      </c>
      <c r="S1955" s="6" t="str">
        <f t="shared" si="92"/>
        <v/>
      </c>
      <c r="T1955">
        <f>ROUND(INT(表1[[#This Row],[合同结束日期]]-表1[[#This Row],[合同起始日期]])/365,1)</f>
        <v>2</v>
      </c>
    </row>
    <row r="1956" spans="1:20">
      <c r="A1956" s="1">
        <v>42461</v>
      </c>
      <c r="B1956" t="s">
        <v>185</v>
      </c>
      <c r="C1956">
        <f t="shared" si="90"/>
        <v>0</v>
      </c>
      <c r="D1956" t="s">
        <v>253</v>
      </c>
      <c r="E1956" s="4">
        <v>103515.48000000001</v>
      </c>
      <c r="F1956" s="4">
        <v>38404.24308</v>
      </c>
      <c r="G1956" s="3">
        <v>0.37099999999999994</v>
      </c>
      <c r="H1956" s="7">
        <v>673.92890625000007</v>
      </c>
      <c r="I1956" s="4">
        <v>250.02762421875002</v>
      </c>
      <c r="J1956">
        <v>153.6</v>
      </c>
      <c r="K1956" t="s">
        <v>60</v>
      </c>
      <c r="L1956" t="s">
        <v>116</v>
      </c>
      <c r="M1956" t="s">
        <v>145</v>
      </c>
      <c r="N1956" s="2">
        <v>41456</v>
      </c>
      <c r="O1956" s="2">
        <v>42597</v>
      </c>
      <c r="P1956" t="s">
        <v>18</v>
      </c>
      <c r="Q1956" t="s">
        <v>25</v>
      </c>
      <c r="R1956" s="5" t="str">
        <f t="shared" si="91"/>
        <v>0.15</v>
      </c>
      <c r="S1956" s="6" t="str">
        <f t="shared" si="92"/>
        <v/>
      </c>
      <c r="T1956">
        <f>ROUND(INT(表1[[#This Row],[合同结束日期]]-表1[[#This Row],[合同起始日期]])/365,1)</f>
        <v>3.1</v>
      </c>
    </row>
    <row r="1957" spans="1:20">
      <c r="A1957" s="1">
        <v>42461</v>
      </c>
      <c r="B1957" t="s">
        <v>185</v>
      </c>
      <c r="C1957">
        <f t="shared" si="90"/>
        <v>0</v>
      </c>
      <c r="D1957" t="s">
        <v>361</v>
      </c>
      <c r="E1957" s="4">
        <v>57325.2</v>
      </c>
      <c r="F1957" s="4">
        <v>18000.112799999999</v>
      </c>
      <c r="G1957" s="3">
        <v>0.314</v>
      </c>
      <c r="H1957" s="7">
        <v>1592.3666666666666</v>
      </c>
      <c r="I1957" s="4">
        <v>500.00313333333332</v>
      </c>
      <c r="J1957">
        <v>36</v>
      </c>
      <c r="K1957" t="s">
        <v>76</v>
      </c>
      <c r="L1957" t="s">
        <v>276</v>
      </c>
      <c r="M1957" t="s">
        <v>276</v>
      </c>
      <c r="N1957" s="2">
        <v>41943</v>
      </c>
      <c r="O1957" s="2">
        <v>42673</v>
      </c>
      <c r="P1957" t="s">
        <v>24</v>
      </c>
      <c r="Q1957" t="s">
        <v>59</v>
      </c>
      <c r="R1957" s="5" t="str">
        <f t="shared" si="91"/>
        <v>0.16</v>
      </c>
      <c r="S1957" s="6" t="str">
        <f t="shared" si="92"/>
        <v/>
      </c>
      <c r="T1957">
        <f>ROUND(INT(表1[[#This Row],[合同结束日期]]-表1[[#This Row],[合同起始日期]])/365,1)</f>
        <v>2</v>
      </c>
    </row>
    <row r="1958" spans="1:20">
      <c r="A1958" s="1">
        <v>42461</v>
      </c>
      <c r="B1958" t="s">
        <v>185</v>
      </c>
      <c r="C1958">
        <f t="shared" si="90"/>
        <v>0</v>
      </c>
      <c r="D1958" t="s">
        <v>363</v>
      </c>
      <c r="E1958" s="4">
        <v>42968.28</v>
      </c>
      <c r="F1958" s="4">
        <v>17281.842216000001</v>
      </c>
      <c r="G1958" s="3">
        <v>0.40220000000000006</v>
      </c>
      <c r="H1958" s="7">
        <v>1193.5633333333333</v>
      </c>
      <c r="I1958" s="4">
        <v>480.05117266666667</v>
      </c>
      <c r="J1958">
        <v>36</v>
      </c>
      <c r="K1958" t="s">
        <v>76</v>
      </c>
      <c r="L1958" t="s">
        <v>276</v>
      </c>
      <c r="M1958" t="s">
        <v>276</v>
      </c>
      <c r="N1958" s="2">
        <v>41942</v>
      </c>
      <c r="O1958" s="2">
        <v>42672</v>
      </c>
      <c r="P1958" t="s">
        <v>24</v>
      </c>
      <c r="Q1958" t="s">
        <v>59</v>
      </c>
      <c r="R1958" s="5" t="str">
        <f t="shared" si="91"/>
        <v>0.16</v>
      </c>
      <c r="S1958" s="6" t="str">
        <f t="shared" si="92"/>
        <v/>
      </c>
      <c r="T1958">
        <f>ROUND(INT(表1[[#This Row],[合同结束日期]]-表1[[#This Row],[合同起始日期]])/365,1)</f>
        <v>2</v>
      </c>
    </row>
    <row r="1959" spans="1:20">
      <c r="A1959" s="1">
        <v>42461</v>
      </c>
      <c r="B1959" t="s">
        <v>185</v>
      </c>
      <c r="C1959">
        <f t="shared" si="90"/>
        <v>0</v>
      </c>
      <c r="D1959" t="s">
        <v>451</v>
      </c>
      <c r="E1959" s="4">
        <v>1041999.72</v>
      </c>
      <c r="F1959" s="4">
        <v>43347.188351999997</v>
      </c>
      <c r="G1959" s="3">
        <v>4.1599999999999998E-2</v>
      </c>
      <c r="H1959" s="7">
        <v>9140.3484210526312</v>
      </c>
      <c r="I1959" s="4">
        <v>380.23849431578947</v>
      </c>
      <c r="J1959">
        <v>114</v>
      </c>
      <c r="K1959" t="s">
        <v>66</v>
      </c>
      <c r="L1959" t="s">
        <v>66</v>
      </c>
      <c r="M1959" t="s">
        <v>66</v>
      </c>
      <c r="N1959" s="2">
        <v>42156</v>
      </c>
      <c r="O1959" s="2">
        <v>43251</v>
      </c>
      <c r="P1959" t="s">
        <v>24</v>
      </c>
      <c r="Q1959" t="s">
        <v>410</v>
      </c>
      <c r="R1959" s="5" t="str">
        <f t="shared" si="91"/>
        <v>0.1</v>
      </c>
      <c r="S1959" s="6" t="str">
        <f t="shared" si="92"/>
        <v>0.</v>
      </c>
      <c r="T1959">
        <f>ROUND(INT(表1[[#This Row],[合同结束日期]]-表1[[#This Row],[合同起始日期]])/365,1)</f>
        <v>3</v>
      </c>
    </row>
    <row r="1960" spans="1:20">
      <c r="A1960" s="1">
        <v>42461</v>
      </c>
      <c r="B1960" t="s">
        <v>185</v>
      </c>
      <c r="C1960">
        <f t="shared" si="90"/>
        <v>0</v>
      </c>
      <c r="D1960" t="s">
        <v>194</v>
      </c>
      <c r="E1960" s="4">
        <v>512137.19999999995</v>
      </c>
      <c r="F1960" s="4">
        <v>57615.435000000005</v>
      </c>
      <c r="G1960" s="3">
        <v>0.11250000000000002</v>
      </c>
      <c r="H1960" s="7">
        <v>3556.5083333333332</v>
      </c>
      <c r="I1960" s="4">
        <v>400.10718750000001</v>
      </c>
      <c r="J1960">
        <v>144</v>
      </c>
      <c r="K1960" t="s">
        <v>66</v>
      </c>
      <c r="L1960" t="s">
        <v>66</v>
      </c>
      <c r="M1960" t="s">
        <v>66</v>
      </c>
      <c r="N1960" s="2">
        <v>42134</v>
      </c>
      <c r="O1960" s="2">
        <v>42499</v>
      </c>
      <c r="P1960" t="s">
        <v>24</v>
      </c>
      <c r="Q1960" t="s">
        <v>410</v>
      </c>
      <c r="R1960" s="5" t="str">
        <f t="shared" si="91"/>
        <v>0.1</v>
      </c>
      <c r="S1960" s="6" t="str">
        <f t="shared" si="92"/>
        <v>0.</v>
      </c>
      <c r="T1960">
        <f>ROUND(INT(表1[[#This Row],[合同结束日期]]-表1[[#This Row],[合同起始日期]])/365,1)</f>
        <v>1</v>
      </c>
    </row>
    <row r="1961" spans="1:20">
      <c r="A1961" s="1">
        <v>42461</v>
      </c>
      <c r="B1961" t="s">
        <v>185</v>
      </c>
      <c r="C1961">
        <f t="shared" si="90"/>
        <v>0</v>
      </c>
      <c r="D1961" t="s">
        <v>307</v>
      </c>
      <c r="E1961" s="4">
        <v>243111.59999999998</v>
      </c>
      <c r="F1961" s="4">
        <v>21126.398039999996</v>
      </c>
      <c r="G1961" s="3">
        <v>8.6899999999999991E-2</v>
      </c>
      <c r="H1961" s="7">
        <v>4604.3863636363631</v>
      </c>
      <c r="I1961" s="4">
        <v>400.12117499999994</v>
      </c>
      <c r="J1961">
        <v>52.8</v>
      </c>
      <c r="K1961" t="s">
        <v>66</v>
      </c>
      <c r="L1961" t="s">
        <v>66</v>
      </c>
      <c r="M1961" t="s">
        <v>66</v>
      </c>
      <c r="N1961" s="2">
        <v>42139</v>
      </c>
      <c r="O1961" s="2">
        <v>42869</v>
      </c>
      <c r="P1961" t="s">
        <v>24</v>
      </c>
      <c r="Q1961" t="s">
        <v>410</v>
      </c>
      <c r="R1961" s="5" t="str">
        <f t="shared" si="91"/>
        <v>0.1</v>
      </c>
      <c r="S1961" s="6" t="str">
        <f t="shared" si="92"/>
        <v>0.</v>
      </c>
      <c r="T1961">
        <f>ROUND(INT(表1[[#This Row],[合同结束日期]]-表1[[#This Row],[合同起始日期]])/365,1)</f>
        <v>2</v>
      </c>
    </row>
    <row r="1962" spans="1:20">
      <c r="A1962" s="1">
        <v>42461</v>
      </c>
      <c r="B1962" t="s">
        <v>185</v>
      </c>
      <c r="C1962">
        <f t="shared" si="90"/>
        <v>0</v>
      </c>
      <c r="D1962" t="s">
        <v>196</v>
      </c>
      <c r="E1962" s="4">
        <v>405702.04799999995</v>
      </c>
      <c r="F1962" s="4">
        <v>65845.442390399985</v>
      </c>
      <c r="G1962" s="3">
        <v>0.16229999999999997</v>
      </c>
      <c r="H1962" s="7">
        <v>2347.8127777777777</v>
      </c>
      <c r="I1962" s="4">
        <v>381.05001383333331</v>
      </c>
      <c r="J1962">
        <v>172.79999999999998</v>
      </c>
      <c r="K1962" t="s">
        <v>60</v>
      </c>
      <c r="L1962" t="s">
        <v>61</v>
      </c>
      <c r="M1962" t="s">
        <v>197</v>
      </c>
      <c r="N1962" s="2">
        <v>42134</v>
      </c>
      <c r="O1962" s="2">
        <v>42864</v>
      </c>
      <c r="P1962" t="s">
        <v>24</v>
      </c>
      <c r="Q1962" t="s">
        <v>83</v>
      </c>
      <c r="R1962" s="5" t="str">
        <f t="shared" si="91"/>
        <v>0.14</v>
      </c>
      <c r="S1962" s="6" t="str">
        <f t="shared" si="92"/>
        <v/>
      </c>
      <c r="T1962">
        <f>ROUND(INT(表1[[#This Row],[合同结束日期]]-表1[[#This Row],[合同起始日期]])/365,1)</f>
        <v>2</v>
      </c>
    </row>
    <row r="1963" spans="1:20">
      <c r="A1963" s="1">
        <v>42461</v>
      </c>
      <c r="B1963" t="s">
        <v>185</v>
      </c>
      <c r="C1963">
        <f t="shared" ref="C1963:C2026" si="93">IF($B1963="负一层",-1,IF($B1963="负一夹层",0,IF($B1963="一层",1,IF($B1963="二层",2,IF($B1963="三层",3,IF($B1963="四层",4))))))</f>
        <v>0</v>
      </c>
      <c r="D1963" t="s">
        <v>198</v>
      </c>
      <c r="E1963" s="4">
        <v>44311.199999999997</v>
      </c>
      <c r="F1963" s="4">
        <v>26400.612959999999</v>
      </c>
      <c r="G1963" s="3">
        <v>0.5958</v>
      </c>
      <c r="H1963" s="7">
        <v>671.38181818181818</v>
      </c>
      <c r="I1963" s="4">
        <v>400.00928727272725</v>
      </c>
      <c r="J1963">
        <v>66</v>
      </c>
      <c r="K1963" t="s">
        <v>66</v>
      </c>
      <c r="L1963" t="s">
        <v>66</v>
      </c>
      <c r="M1963" t="s">
        <v>66</v>
      </c>
      <c r="N1963" s="2">
        <v>41283</v>
      </c>
      <c r="O1963" s="2">
        <v>42499</v>
      </c>
      <c r="P1963" t="s">
        <v>24</v>
      </c>
      <c r="Q1963" t="s">
        <v>25</v>
      </c>
      <c r="R1963" s="5" t="str">
        <f t="shared" ref="R1963:R2026" si="94">IF(ISERROR(FIND(",",$Q1963)),$Q1963,LEFT($Q1963,FIND(",",$Q1963)-1))</f>
        <v>0.15</v>
      </c>
      <c r="S1963" s="6" t="str">
        <f t="shared" si="92"/>
        <v/>
      </c>
      <c r="T1963">
        <f>ROUND(INT(表1[[#This Row],[合同结束日期]]-表1[[#This Row],[合同起始日期]])/365,1)</f>
        <v>3.3</v>
      </c>
    </row>
    <row r="1964" spans="1:20">
      <c r="A1964" s="1">
        <v>42461</v>
      </c>
      <c r="B1964" t="s">
        <v>185</v>
      </c>
      <c r="C1964">
        <f t="shared" si="93"/>
        <v>0</v>
      </c>
      <c r="D1964" t="s">
        <v>199</v>
      </c>
      <c r="E1964" s="4">
        <v>306579.24</v>
      </c>
      <c r="F1964" s="4">
        <v>20080.94022</v>
      </c>
      <c r="G1964" s="3">
        <v>6.5500000000000003E-2</v>
      </c>
      <c r="H1964" s="7">
        <v>4731.1611111111115</v>
      </c>
      <c r="I1964" s="4">
        <v>309.89105277777782</v>
      </c>
      <c r="J1964">
        <v>64.8</v>
      </c>
      <c r="K1964" t="s">
        <v>44</v>
      </c>
      <c r="L1964" t="s">
        <v>46</v>
      </c>
      <c r="M1964" t="s">
        <v>187</v>
      </c>
      <c r="N1964" s="2">
        <v>41332</v>
      </c>
      <c r="O1964" s="2">
        <v>42499</v>
      </c>
      <c r="P1964" t="s">
        <v>14</v>
      </c>
      <c r="Q1964" t="s">
        <v>37</v>
      </c>
      <c r="R1964" s="5" t="str">
        <f t="shared" si="94"/>
        <v>0.</v>
      </c>
      <c r="S1964" s="6" t="str">
        <f t="shared" ref="S1964:S2027" si="95">IF(ISERROR(FIND(",",$Q1964)),"",RIGHT($Q1964,LEN($Q1964)-FIND(",",$Q1964)))</f>
        <v/>
      </c>
      <c r="T1964">
        <f>ROUND(INT(表1[[#This Row],[合同结束日期]]-表1[[#This Row],[合同起始日期]])/365,1)</f>
        <v>3.2</v>
      </c>
    </row>
    <row r="1965" spans="1:20">
      <c r="A1965" s="1">
        <v>42461</v>
      </c>
      <c r="B1965" t="s">
        <v>185</v>
      </c>
      <c r="C1965">
        <f t="shared" si="93"/>
        <v>0</v>
      </c>
      <c r="D1965" t="s">
        <v>200</v>
      </c>
      <c r="E1965" s="4">
        <v>120405.696</v>
      </c>
      <c r="F1965" s="4">
        <v>21793.430976</v>
      </c>
      <c r="G1965" s="3">
        <v>0.18099999999999999</v>
      </c>
      <c r="H1965" s="7">
        <v>2508.4519999999998</v>
      </c>
      <c r="I1965" s="4">
        <v>454.02981199999999</v>
      </c>
      <c r="J1965">
        <v>48</v>
      </c>
      <c r="K1965" t="s">
        <v>44</v>
      </c>
      <c r="L1965" t="s">
        <v>46</v>
      </c>
      <c r="M1965" t="s">
        <v>187</v>
      </c>
      <c r="N1965" s="2">
        <v>41281</v>
      </c>
      <c r="O1965" s="2">
        <v>42864</v>
      </c>
      <c r="P1965" t="s">
        <v>24</v>
      </c>
      <c r="Q1965" t="s">
        <v>59</v>
      </c>
      <c r="R1965" s="5" t="str">
        <f t="shared" si="94"/>
        <v>0.16</v>
      </c>
      <c r="S1965" s="6" t="str">
        <f t="shared" si="95"/>
        <v/>
      </c>
      <c r="T1965">
        <f>ROUND(INT(表1[[#This Row],[合同结束日期]]-表1[[#This Row],[合同起始日期]])/365,1)</f>
        <v>4.3</v>
      </c>
    </row>
    <row r="1966" spans="1:20">
      <c r="A1966" s="1">
        <v>42461</v>
      </c>
      <c r="B1966" t="s">
        <v>185</v>
      </c>
      <c r="C1966">
        <f t="shared" si="93"/>
        <v>0</v>
      </c>
      <c r="D1966" t="s">
        <v>201</v>
      </c>
      <c r="E1966" s="4">
        <v>310838.39999999997</v>
      </c>
      <c r="F1966" s="4">
        <v>68620.224000000002</v>
      </c>
      <c r="G1966" s="3">
        <v>0.2207585163223077</v>
      </c>
      <c r="H1966" s="7">
        <v>1715.4437086092714</v>
      </c>
      <c r="I1966" s="4">
        <v>378.69880794701993</v>
      </c>
      <c r="J1966">
        <v>181.2</v>
      </c>
      <c r="K1966" t="s">
        <v>44</v>
      </c>
      <c r="L1966" t="s">
        <v>72</v>
      </c>
      <c r="M1966" t="s">
        <v>71</v>
      </c>
      <c r="N1966" s="2">
        <v>41329</v>
      </c>
      <c r="O1966" s="2">
        <v>43229</v>
      </c>
      <c r="P1966" t="s">
        <v>24</v>
      </c>
      <c r="Q1966">
        <v>0.11</v>
      </c>
      <c r="R1966" s="5">
        <f t="shared" si="94"/>
        <v>0.11</v>
      </c>
      <c r="S1966" s="6" t="str">
        <f t="shared" si="95"/>
        <v/>
      </c>
      <c r="T1966">
        <f>ROUND(INT(表1[[#This Row],[合同结束日期]]-表1[[#This Row],[合同起始日期]])/365,1)</f>
        <v>5.2</v>
      </c>
    </row>
    <row r="1967" spans="1:20">
      <c r="A1967" s="1">
        <v>42461</v>
      </c>
      <c r="B1967" t="s">
        <v>185</v>
      </c>
      <c r="C1967">
        <f t="shared" si="93"/>
        <v>0</v>
      </c>
      <c r="D1967" t="s">
        <v>202</v>
      </c>
      <c r="E1967" s="4">
        <v>210099.54</v>
      </c>
      <c r="F1967" s="4">
        <v>30233.323806</v>
      </c>
      <c r="G1967" s="3">
        <v>0.1439</v>
      </c>
      <c r="H1967" s="7">
        <v>2365.985810810811</v>
      </c>
      <c r="I1967" s="4">
        <v>340.4653581756757</v>
      </c>
      <c r="J1967">
        <v>88.8</v>
      </c>
      <c r="K1967" t="s">
        <v>44</v>
      </c>
      <c r="L1967" t="s">
        <v>46</v>
      </c>
      <c r="M1967" t="s">
        <v>45</v>
      </c>
      <c r="N1967" s="2">
        <v>41335</v>
      </c>
      <c r="O1967" s="2">
        <v>43229</v>
      </c>
      <c r="P1967" t="s">
        <v>24</v>
      </c>
      <c r="Q1967" t="s">
        <v>65</v>
      </c>
      <c r="R1967" s="5" t="str">
        <f t="shared" si="94"/>
        <v>0.12</v>
      </c>
      <c r="S1967" s="6" t="str">
        <f t="shared" si="95"/>
        <v/>
      </c>
      <c r="T1967">
        <f>ROUND(INT(表1[[#This Row],[合同结束日期]]-表1[[#This Row],[合同起始日期]])/365,1)</f>
        <v>5.2</v>
      </c>
    </row>
    <row r="1968" spans="1:20">
      <c r="A1968" s="1">
        <v>42461</v>
      </c>
      <c r="B1968" t="s">
        <v>185</v>
      </c>
      <c r="C1968">
        <f t="shared" si="93"/>
        <v>0</v>
      </c>
      <c r="D1968" t="s">
        <v>203</v>
      </c>
      <c r="E1968" s="4">
        <v>160809.60000000001</v>
      </c>
      <c r="F1968" s="4">
        <v>25536.564479999997</v>
      </c>
      <c r="G1968" s="3">
        <v>0.15879999999999997</v>
      </c>
      <c r="H1968" s="7">
        <v>2913.217391304348</v>
      </c>
      <c r="I1968" s="4">
        <v>462.61892173913043</v>
      </c>
      <c r="J1968">
        <v>55.199999999999996</v>
      </c>
      <c r="K1968" t="s">
        <v>44</v>
      </c>
      <c r="L1968" t="s">
        <v>46</v>
      </c>
      <c r="M1968" t="s">
        <v>187</v>
      </c>
      <c r="N1968" s="2">
        <v>41304</v>
      </c>
      <c r="O1968" s="2">
        <v>42499</v>
      </c>
      <c r="P1968" t="s">
        <v>24</v>
      </c>
      <c r="Q1968" t="s">
        <v>83</v>
      </c>
      <c r="R1968" s="5" t="str">
        <f t="shared" si="94"/>
        <v>0.14</v>
      </c>
      <c r="S1968" s="6" t="str">
        <f t="shared" si="95"/>
        <v/>
      </c>
      <c r="T1968">
        <f>ROUND(INT(表1[[#This Row],[合同结束日期]]-表1[[#This Row],[合同起始日期]])/365,1)</f>
        <v>3.3</v>
      </c>
    </row>
    <row r="1969" spans="1:20">
      <c r="A1969" s="1">
        <v>42461</v>
      </c>
      <c r="B1969" t="s">
        <v>185</v>
      </c>
      <c r="C1969">
        <f t="shared" si="93"/>
        <v>0</v>
      </c>
      <c r="D1969" t="s">
        <v>370</v>
      </c>
      <c r="E1969" s="4">
        <v>350920.8</v>
      </c>
      <c r="F1969" s="4">
        <v>58884.510239999996</v>
      </c>
      <c r="G1969" s="3">
        <v>0.1678</v>
      </c>
      <c r="H1969" s="7">
        <v>655.68161434977583</v>
      </c>
      <c r="I1969" s="4">
        <v>110.02337488789239</v>
      </c>
      <c r="J1969">
        <v>535.19999999999993</v>
      </c>
      <c r="K1969" t="s">
        <v>151</v>
      </c>
      <c r="L1969" t="s">
        <v>154</v>
      </c>
      <c r="M1969" t="s">
        <v>371</v>
      </c>
      <c r="N1969" s="2">
        <v>41946</v>
      </c>
      <c r="O1969" s="2">
        <v>43771</v>
      </c>
      <c r="P1969" t="s">
        <v>14</v>
      </c>
      <c r="Q1969">
        <v>0</v>
      </c>
      <c r="R1969" s="5">
        <f t="shared" si="94"/>
        <v>0</v>
      </c>
      <c r="S1969" s="6" t="str">
        <f t="shared" si="95"/>
        <v/>
      </c>
      <c r="T1969">
        <f>ROUND(INT(表1[[#This Row],[合同结束日期]]-表1[[#This Row],[合同起始日期]])/365,1)</f>
        <v>5</v>
      </c>
    </row>
    <row r="1970" spans="1:20">
      <c r="A1970" s="1">
        <v>42461</v>
      </c>
      <c r="B1970" t="s">
        <v>185</v>
      </c>
      <c r="C1970">
        <f t="shared" si="93"/>
        <v>0</v>
      </c>
      <c r="D1970" t="s">
        <v>484</v>
      </c>
      <c r="E1970" s="4">
        <v>755758.79999999993</v>
      </c>
      <c r="F1970" s="4">
        <v>85929.775560000009</v>
      </c>
      <c r="G1970" s="3">
        <v>0.11370000000000002</v>
      </c>
      <c r="H1970" s="7">
        <v>1759.2150837988827</v>
      </c>
      <c r="I1970" s="4">
        <v>200.02275502793299</v>
      </c>
      <c r="J1970">
        <v>429.59999999999997</v>
      </c>
      <c r="K1970" t="s">
        <v>44</v>
      </c>
      <c r="L1970" t="s">
        <v>72</v>
      </c>
      <c r="M1970" t="s">
        <v>71</v>
      </c>
      <c r="N1970" s="2">
        <v>42272</v>
      </c>
      <c r="O1970" s="2">
        <v>44098</v>
      </c>
      <c r="P1970" t="s">
        <v>24</v>
      </c>
      <c r="Q1970" t="s">
        <v>78</v>
      </c>
      <c r="R1970" s="5" t="str">
        <f t="shared" si="94"/>
        <v>0.07</v>
      </c>
      <c r="S1970" s="6" t="str">
        <f t="shared" si="95"/>
        <v/>
      </c>
      <c r="T1970">
        <f>ROUND(INT(表1[[#This Row],[合同结束日期]]-表1[[#This Row],[合同起始日期]])/365,1)</f>
        <v>5</v>
      </c>
    </row>
    <row r="1971" spans="1:20">
      <c r="A1971" s="1">
        <v>42461</v>
      </c>
      <c r="B1971" t="s">
        <v>185</v>
      </c>
      <c r="C1971">
        <f t="shared" si="93"/>
        <v>0</v>
      </c>
      <c r="D1971" t="s">
        <v>206</v>
      </c>
      <c r="E1971" s="4">
        <v>533802</v>
      </c>
      <c r="F1971" s="4">
        <v>79269.596999999994</v>
      </c>
      <c r="G1971" s="3">
        <v>0.14849999999999999</v>
      </c>
      <c r="H1971" s="7">
        <v>942.44703389830511</v>
      </c>
      <c r="I1971" s="4">
        <v>139.95338453389829</v>
      </c>
      <c r="J1971">
        <v>566.4</v>
      </c>
      <c r="K1971" t="s">
        <v>44</v>
      </c>
      <c r="L1971" t="s">
        <v>72</v>
      </c>
      <c r="M1971" t="s">
        <v>71</v>
      </c>
      <c r="N1971" s="2">
        <v>41334</v>
      </c>
      <c r="O1971" s="2">
        <v>43249</v>
      </c>
      <c r="P1971" t="s">
        <v>24</v>
      </c>
      <c r="Q1971" t="s">
        <v>123</v>
      </c>
      <c r="R1971" s="5" t="str">
        <f t="shared" si="94"/>
        <v>0.09</v>
      </c>
      <c r="S1971" s="6" t="str">
        <f t="shared" si="95"/>
        <v/>
      </c>
      <c r="T1971">
        <f>ROUND(INT(表1[[#This Row],[合同结束日期]]-表1[[#This Row],[合同起始日期]])/365,1)</f>
        <v>5.2</v>
      </c>
    </row>
    <row r="1972" spans="1:20">
      <c r="A1972" s="1">
        <v>42461</v>
      </c>
      <c r="B1972" t="s">
        <v>185</v>
      </c>
      <c r="C1972">
        <f t="shared" si="93"/>
        <v>0</v>
      </c>
      <c r="D1972" t="s">
        <v>207</v>
      </c>
      <c r="E1972" s="4">
        <v>1069650.6599999999</v>
      </c>
      <c r="F1972" s="4">
        <v>58937.751365999997</v>
      </c>
      <c r="G1972" s="3">
        <v>5.5100000000000003E-2</v>
      </c>
      <c r="H1972" s="7">
        <v>2451.5279152915291</v>
      </c>
      <c r="I1972" s="4">
        <v>135.07918813256325</v>
      </c>
      <c r="J1972">
        <v>436.32</v>
      </c>
      <c r="K1972" t="s">
        <v>44</v>
      </c>
      <c r="L1972" t="s">
        <v>72</v>
      </c>
      <c r="M1972" t="s">
        <v>126</v>
      </c>
      <c r="N1972" s="2">
        <v>41379</v>
      </c>
      <c r="O1972" s="2">
        <v>46947</v>
      </c>
      <c r="P1972" t="s">
        <v>18</v>
      </c>
      <c r="Q1972" t="s">
        <v>37</v>
      </c>
      <c r="R1972" s="5" t="str">
        <f t="shared" si="94"/>
        <v>0.</v>
      </c>
      <c r="S1972" s="6" t="str">
        <f t="shared" si="95"/>
        <v/>
      </c>
      <c r="T1972">
        <f>ROUND(INT(表1[[#This Row],[合同结束日期]]-表1[[#This Row],[合同起始日期]])/365,1)</f>
        <v>15.3</v>
      </c>
    </row>
    <row r="1973" spans="1:20">
      <c r="A1973" s="1">
        <v>42461</v>
      </c>
      <c r="B1973" t="s">
        <v>185</v>
      </c>
      <c r="C1973">
        <f t="shared" si="93"/>
        <v>0</v>
      </c>
      <c r="D1973" t="s">
        <v>231</v>
      </c>
      <c r="E1973" s="4">
        <v>1015333.2</v>
      </c>
      <c r="F1973" s="4">
        <v>115951.05144</v>
      </c>
      <c r="G1973" s="3">
        <v>0.1142</v>
      </c>
      <c r="H1973" s="7">
        <v>1226.2478260869564</v>
      </c>
      <c r="I1973" s="4">
        <v>140.03750173913042</v>
      </c>
      <c r="J1973">
        <v>828</v>
      </c>
      <c r="K1973" t="s">
        <v>44</v>
      </c>
      <c r="L1973" t="s">
        <v>72</v>
      </c>
      <c r="M1973" t="s">
        <v>71</v>
      </c>
      <c r="N1973" s="2">
        <v>41351</v>
      </c>
      <c r="O1973" s="2">
        <v>45122</v>
      </c>
      <c r="P1973" t="s">
        <v>18</v>
      </c>
      <c r="Q1973" t="s">
        <v>42</v>
      </c>
      <c r="R1973" s="5" t="str">
        <f t="shared" si="94"/>
        <v>0.08</v>
      </c>
      <c r="S1973" s="6" t="str">
        <f t="shared" si="95"/>
        <v/>
      </c>
      <c r="T1973">
        <f>ROUND(INT(表1[[#This Row],[合同结束日期]]-表1[[#This Row],[合同起始日期]])/365,1)</f>
        <v>10.3</v>
      </c>
    </row>
    <row r="1974" spans="1:20">
      <c r="A1974" s="1">
        <v>42461</v>
      </c>
      <c r="B1974" t="s">
        <v>185</v>
      </c>
      <c r="C1974">
        <f t="shared" si="93"/>
        <v>0</v>
      </c>
      <c r="D1974" t="s">
        <v>452</v>
      </c>
      <c r="E1974" s="4">
        <v>128009.16</v>
      </c>
      <c r="F1974" s="4">
        <v>25742.642076</v>
      </c>
      <c r="G1974" s="3">
        <v>0.2011</v>
      </c>
      <c r="H1974" s="7">
        <v>1641.1430769230769</v>
      </c>
      <c r="I1974" s="4">
        <v>330.03387276923075</v>
      </c>
      <c r="J1974">
        <v>78</v>
      </c>
      <c r="K1974" t="s">
        <v>11</v>
      </c>
      <c r="L1974" t="s">
        <v>12</v>
      </c>
      <c r="M1974" t="s">
        <v>10</v>
      </c>
      <c r="N1974" s="2">
        <v>42160</v>
      </c>
      <c r="O1974" s="2">
        <v>42890</v>
      </c>
      <c r="P1974" t="s">
        <v>24</v>
      </c>
      <c r="Q1974" t="s">
        <v>59</v>
      </c>
      <c r="R1974" s="5" t="str">
        <f t="shared" si="94"/>
        <v>0.16</v>
      </c>
      <c r="S1974" s="6" t="str">
        <f t="shared" si="95"/>
        <v/>
      </c>
      <c r="T1974">
        <f>ROUND(INT(表1[[#This Row],[合同结束日期]]-表1[[#This Row],[合同起始日期]])/365,1)</f>
        <v>2</v>
      </c>
    </row>
    <row r="1975" spans="1:20">
      <c r="A1975" s="1">
        <v>42461</v>
      </c>
      <c r="B1975" t="s">
        <v>185</v>
      </c>
      <c r="C1975">
        <f t="shared" si="93"/>
        <v>0</v>
      </c>
      <c r="D1975" t="s">
        <v>342</v>
      </c>
      <c r="E1975" s="4">
        <v>79063.259999999995</v>
      </c>
      <c r="F1975" s="4">
        <v>15045.738378000002</v>
      </c>
      <c r="G1975" s="3">
        <v>0.19030000000000002</v>
      </c>
      <c r="H1975" s="7">
        <v>1996.5469696969694</v>
      </c>
      <c r="I1975" s="4">
        <v>379.94288833333337</v>
      </c>
      <c r="J1975">
        <v>39.6</v>
      </c>
      <c r="K1975" t="s">
        <v>44</v>
      </c>
      <c r="L1975" t="s">
        <v>46</v>
      </c>
      <c r="M1975" t="s">
        <v>187</v>
      </c>
      <c r="N1975" s="2">
        <v>41810</v>
      </c>
      <c r="O1975" s="2">
        <v>42540</v>
      </c>
      <c r="P1975" t="s">
        <v>24</v>
      </c>
      <c r="Q1975" t="s">
        <v>65</v>
      </c>
      <c r="R1975" s="5" t="str">
        <f t="shared" si="94"/>
        <v>0.12</v>
      </c>
      <c r="S1975" s="6" t="str">
        <f t="shared" si="95"/>
        <v/>
      </c>
      <c r="T1975">
        <f>ROUND(INT(表1[[#This Row],[合同结束日期]]-表1[[#This Row],[合同起始日期]])/365,1)</f>
        <v>2</v>
      </c>
    </row>
    <row r="1976" spans="1:20">
      <c r="A1976" s="1">
        <v>42461</v>
      </c>
      <c r="B1976" t="s">
        <v>185</v>
      </c>
      <c r="C1976">
        <f t="shared" si="93"/>
        <v>0</v>
      </c>
      <c r="D1976" t="s">
        <v>468</v>
      </c>
      <c r="E1976" s="4">
        <v>29331.359999999997</v>
      </c>
      <c r="F1976" s="4">
        <v>27721.068336</v>
      </c>
      <c r="G1976" s="3">
        <v>0.94510000000000016</v>
      </c>
      <c r="H1976" s="7">
        <v>581.97142857142853</v>
      </c>
      <c r="I1976" s="4">
        <v>550.0211971428572</v>
      </c>
      <c r="J1976">
        <v>50.4</v>
      </c>
      <c r="K1976" t="s">
        <v>44</v>
      </c>
      <c r="L1976" t="s">
        <v>46</v>
      </c>
      <c r="M1976" t="s">
        <v>187</v>
      </c>
      <c r="N1976" s="2">
        <v>42290</v>
      </c>
      <c r="O1976" s="2">
        <v>42655</v>
      </c>
      <c r="P1976" t="s">
        <v>24</v>
      </c>
      <c r="Q1976" t="s">
        <v>28</v>
      </c>
      <c r="R1976" s="5" t="str">
        <f t="shared" si="94"/>
        <v>0.13</v>
      </c>
      <c r="S1976" s="6" t="str">
        <f t="shared" si="95"/>
        <v/>
      </c>
      <c r="T1976">
        <f>ROUND(INT(表1[[#This Row],[合同结束日期]]-表1[[#This Row],[合同起始日期]])/365,1)</f>
        <v>1</v>
      </c>
    </row>
    <row r="1977" spans="1:20">
      <c r="A1977" s="1">
        <v>42461</v>
      </c>
      <c r="B1977" t="s">
        <v>185</v>
      </c>
      <c r="C1977">
        <f t="shared" si="93"/>
        <v>0</v>
      </c>
      <c r="D1977" t="s">
        <v>213</v>
      </c>
      <c r="E1977" s="4">
        <v>398888.90399999998</v>
      </c>
      <c r="F1977" s="4">
        <v>80974.447511999999</v>
      </c>
      <c r="G1977" s="3">
        <v>0.20300000000000001</v>
      </c>
      <c r="H1977" s="7">
        <v>1379.2266710924857</v>
      </c>
      <c r="I1977" s="4">
        <v>279.98301423177463</v>
      </c>
      <c r="J1977">
        <v>289.21199999999999</v>
      </c>
      <c r="K1977" t="s">
        <v>60</v>
      </c>
      <c r="L1977" t="s">
        <v>61</v>
      </c>
      <c r="M1977" t="s">
        <v>214</v>
      </c>
      <c r="N1977" s="2">
        <v>41263</v>
      </c>
      <c r="O1977" s="2">
        <v>42499</v>
      </c>
      <c r="P1977" t="s">
        <v>24</v>
      </c>
      <c r="Q1977" t="s">
        <v>25</v>
      </c>
      <c r="R1977" s="5" t="str">
        <f t="shared" si="94"/>
        <v>0.15</v>
      </c>
      <c r="S1977" s="6" t="str">
        <f t="shared" si="95"/>
        <v/>
      </c>
      <c r="T1977">
        <f>ROUND(INT(表1[[#This Row],[合同结束日期]]-表1[[#This Row],[合同起始日期]])/365,1)</f>
        <v>3.4</v>
      </c>
    </row>
    <row r="1978" spans="1:20">
      <c r="A1978" s="1">
        <v>42461</v>
      </c>
      <c r="B1978" t="s">
        <v>185</v>
      </c>
      <c r="C1978">
        <f t="shared" si="93"/>
        <v>0</v>
      </c>
      <c r="D1978" t="s">
        <v>215</v>
      </c>
      <c r="E1978" s="4">
        <v>952902</v>
      </c>
      <c r="F1978" s="4">
        <v>75374.548200000005</v>
      </c>
      <c r="G1978" s="3">
        <v>7.9100000000000004E-2</v>
      </c>
      <c r="H1978" s="7">
        <v>5057.8662420382161</v>
      </c>
      <c r="I1978" s="4">
        <v>400.07721974522292</v>
      </c>
      <c r="J1978">
        <v>188.4</v>
      </c>
      <c r="K1978" t="s">
        <v>66</v>
      </c>
      <c r="L1978" t="s">
        <v>66</v>
      </c>
      <c r="M1978" t="s">
        <v>66</v>
      </c>
      <c r="N1978" s="2">
        <v>41284</v>
      </c>
      <c r="O1978" s="2">
        <v>42499</v>
      </c>
      <c r="P1978" t="s">
        <v>24</v>
      </c>
      <c r="Q1978" t="s">
        <v>410</v>
      </c>
      <c r="R1978" s="5" t="str">
        <f t="shared" si="94"/>
        <v>0.1</v>
      </c>
      <c r="S1978" s="6" t="str">
        <f t="shared" si="95"/>
        <v>0.</v>
      </c>
      <c r="T1978">
        <f>ROUND(INT(表1[[#This Row],[合同结束日期]]-表1[[#This Row],[合同起始日期]])/365,1)</f>
        <v>3.3</v>
      </c>
    </row>
    <row r="1979" spans="1:20">
      <c r="A1979" s="1">
        <v>42461</v>
      </c>
      <c r="B1979" t="s">
        <v>185</v>
      </c>
      <c r="C1979">
        <f t="shared" si="93"/>
        <v>0</v>
      </c>
      <c r="D1979" t="s">
        <v>216</v>
      </c>
      <c r="E1979" s="4">
        <v>1004142</v>
      </c>
      <c r="F1979" s="4">
        <v>76816.862999999998</v>
      </c>
      <c r="G1979" s="3">
        <v>7.6499999999999999E-2</v>
      </c>
      <c r="H1979" s="7">
        <v>5229.90625</v>
      </c>
      <c r="I1979" s="4">
        <v>400.08782812499999</v>
      </c>
      <c r="J1979">
        <v>192</v>
      </c>
      <c r="K1979" t="s">
        <v>66</v>
      </c>
      <c r="L1979" t="s">
        <v>66</v>
      </c>
      <c r="M1979" t="s">
        <v>66</v>
      </c>
      <c r="N1979" s="2">
        <v>41279</v>
      </c>
      <c r="O1979" s="2">
        <v>42499</v>
      </c>
      <c r="P1979" t="s">
        <v>24</v>
      </c>
      <c r="Q1979" t="s">
        <v>195</v>
      </c>
      <c r="R1979" s="5" t="str">
        <f t="shared" si="94"/>
        <v>0.09</v>
      </c>
      <c r="S1979" s="6" t="str">
        <f t="shared" si="95"/>
        <v>0.</v>
      </c>
      <c r="T1979">
        <f>ROUND(INT(表1[[#This Row],[合同结束日期]]-表1[[#This Row],[合同起始日期]])/365,1)</f>
        <v>3.3</v>
      </c>
    </row>
    <row r="1980" spans="1:20">
      <c r="A1980" s="1">
        <v>42461</v>
      </c>
      <c r="B1980" t="s">
        <v>185</v>
      </c>
      <c r="C1980">
        <f t="shared" si="93"/>
        <v>0</v>
      </c>
      <c r="D1980" t="s">
        <v>269</v>
      </c>
      <c r="E1980" s="4">
        <v>1392713.8919999998</v>
      </c>
      <c r="F1980" s="4">
        <v>103060.828008</v>
      </c>
      <c r="G1980" s="3">
        <v>7.400000000000001E-2</v>
      </c>
      <c r="H1980" s="7">
        <v>3696.1621337579609</v>
      </c>
      <c r="I1980" s="4">
        <v>273.51599789808915</v>
      </c>
      <c r="J1980">
        <v>376.8</v>
      </c>
      <c r="K1980" t="s">
        <v>60</v>
      </c>
      <c r="L1980" t="s">
        <v>61</v>
      </c>
      <c r="M1980" t="s">
        <v>234</v>
      </c>
      <c r="N1980" s="2">
        <v>41291</v>
      </c>
      <c r="O1980" s="2">
        <v>44407</v>
      </c>
      <c r="P1980" t="s">
        <v>39</v>
      </c>
      <c r="Q1980" t="s">
        <v>78</v>
      </c>
      <c r="R1980" s="5" t="str">
        <f t="shared" si="94"/>
        <v>0.07</v>
      </c>
      <c r="S1980" s="6" t="str">
        <f t="shared" si="95"/>
        <v/>
      </c>
      <c r="T1980">
        <f>ROUND(INT(表1[[#This Row],[合同结束日期]]-表1[[#This Row],[合同起始日期]])/365,1)</f>
        <v>8.5</v>
      </c>
    </row>
    <row r="1981" spans="1:20">
      <c r="A1981" s="1">
        <v>42461</v>
      </c>
      <c r="B1981" t="s">
        <v>185</v>
      </c>
      <c r="C1981">
        <f t="shared" si="93"/>
        <v>0</v>
      </c>
      <c r="D1981" t="s">
        <v>217</v>
      </c>
      <c r="E1981" s="4">
        <v>184212</v>
      </c>
      <c r="F1981" s="4">
        <v>32163.415199999999</v>
      </c>
      <c r="G1981" s="3">
        <v>0.17460000000000001</v>
      </c>
      <c r="H1981" s="7">
        <v>2291.1940298507466</v>
      </c>
      <c r="I1981" s="4">
        <v>400.04247761194034</v>
      </c>
      <c r="J1981">
        <v>80.399999999999991</v>
      </c>
      <c r="K1981" t="s">
        <v>76</v>
      </c>
      <c r="L1981" t="s">
        <v>75</v>
      </c>
      <c r="M1981" t="s">
        <v>75</v>
      </c>
      <c r="N1981" s="2">
        <v>41284</v>
      </c>
      <c r="O1981" s="2">
        <v>42864</v>
      </c>
      <c r="P1981" t="s">
        <v>14</v>
      </c>
      <c r="Q1981">
        <v>0</v>
      </c>
      <c r="R1981" s="5">
        <f t="shared" si="94"/>
        <v>0</v>
      </c>
      <c r="S1981" s="6" t="str">
        <f t="shared" si="95"/>
        <v/>
      </c>
      <c r="T1981">
        <f>ROUND(INT(表1[[#This Row],[合同结束日期]]-表1[[#This Row],[合同起始日期]])/365,1)</f>
        <v>4.3</v>
      </c>
    </row>
    <row r="1982" spans="1:20">
      <c r="A1982" s="1">
        <v>42461</v>
      </c>
      <c r="B1982" t="s">
        <v>185</v>
      </c>
      <c r="C1982">
        <f t="shared" si="93"/>
        <v>0</v>
      </c>
      <c r="D1982" t="s">
        <v>218</v>
      </c>
      <c r="E1982" s="4">
        <v>131788.79999999999</v>
      </c>
      <c r="F1982" s="4">
        <v>30416.855039999999</v>
      </c>
      <c r="G1982" s="3">
        <v>0.23080000000000001</v>
      </c>
      <c r="H1982" s="7">
        <v>1689.6</v>
      </c>
      <c r="I1982" s="4">
        <v>389.95967999999999</v>
      </c>
      <c r="J1982">
        <v>78</v>
      </c>
      <c r="K1982" t="s">
        <v>76</v>
      </c>
      <c r="L1982" t="s">
        <v>75</v>
      </c>
      <c r="M1982" t="s">
        <v>75</v>
      </c>
      <c r="N1982" s="2">
        <v>41287</v>
      </c>
      <c r="O1982" s="2">
        <v>42499</v>
      </c>
      <c r="P1982" t="s">
        <v>14</v>
      </c>
      <c r="Q1982" t="s">
        <v>37</v>
      </c>
      <c r="R1982" s="5" t="str">
        <f t="shared" si="94"/>
        <v>0.</v>
      </c>
      <c r="S1982" s="6" t="str">
        <f t="shared" si="95"/>
        <v/>
      </c>
      <c r="T1982">
        <f>ROUND(INT(表1[[#This Row],[合同结束日期]]-表1[[#This Row],[合同起始日期]])/365,1)</f>
        <v>3.3</v>
      </c>
    </row>
    <row r="1983" spans="1:20">
      <c r="A1983" s="1">
        <v>42461</v>
      </c>
      <c r="B1983" t="s">
        <v>185</v>
      </c>
      <c r="C1983">
        <f t="shared" si="93"/>
        <v>0</v>
      </c>
      <c r="D1983" t="s">
        <v>454</v>
      </c>
      <c r="E1983" s="4">
        <v>432988.68</v>
      </c>
      <c r="F1983" s="4">
        <v>54729.769152000001</v>
      </c>
      <c r="G1983" s="3">
        <v>0.12640000000000001</v>
      </c>
      <c r="H1983" s="7">
        <v>3221.641964285714</v>
      </c>
      <c r="I1983" s="4">
        <v>407.21554428571426</v>
      </c>
      <c r="J1983">
        <v>134.4</v>
      </c>
      <c r="K1983" t="s">
        <v>11</v>
      </c>
      <c r="L1983" t="s">
        <v>13</v>
      </c>
      <c r="M1983" t="s">
        <v>13</v>
      </c>
      <c r="N1983" s="2">
        <v>42184</v>
      </c>
      <c r="O1983" s="2">
        <v>43279</v>
      </c>
      <c r="P1983" t="s">
        <v>24</v>
      </c>
      <c r="Q1983" t="s">
        <v>399</v>
      </c>
      <c r="R1983" s="5" t="str">
        <f t="shared" si="94"/>
        <v>0.11</v>
      </c>
      <c r="S1983" s="6" t="str">
        <f t="shared" si="95"/>
        <v>0.12</v>
      </c>
      <c r="T1983">
        <f>ROUND(INT(表1[[#This Row],[合同结束日期]]-表1[[#This Row],[合同起始日期]])/365,1)</f>
        <v>3</v>
      </c>
    </row>
    <row r="1984" spans="1:20">
      <c r="A1984" s="1">
        <v>42461</v>
      </c>
      <c r="B1984" t="s">
        <v>185</v>
      </c>
      <c r="C1984">
        <f t="shared" si="93"/>
        <v>0</v>
      </c>
      <c r="D1984" t="s">
        <v>220</v>
      </c>
      <c r="E1984" s="4">
        <v>524435.60399999993</v>
      </c>
      <c r="F1984" s="4">
        <v>51656.90699399999</v>
      </c>
      <c r="G1984" s="3">
        <v>9.849999999999999E-2</v>
      </c>
      <c r="H1984" s="7">
        <v>3034.928263888889</v>
      </c>
      <c r="I1984" s="4">
        <v>298.94043399305554</v>
      </c>
      <c r="J1984">
        <v>172.79999999999998</v>
      </c>
      <c r="K1984" t="s">
        <v>44</v>
      </c>
      <c r="L1984" t="s">
        <v>46</v>
      </c>
      <c r="M1984" t="s">
        <v>45</v>
      </c>
      <c r="N1984" s="2">
        <v>41333</v>
      </c>
      <c r="O1984" s="2">
        <v>44325</v>
      </c>
      <c r="P1984" t="s">
        <v>24</v>
      </c>
      <c r="Q1984" t="s">
        <v>42</v>
      </c>
      <c r="R1984" s="5" t="str">
        <f t="shared" si="94"/>
        <v>0.08</v>
      </c>
      <c r="S1984" s="6" t="str">
        <f t="shared" si="95"/>
        <v/>
      </c>
      <c r="T1984">
        <f>ROUND(INT(表1[[#This Row],[合同结束日期]]-表1[[#This Row],[合同起始日期]])/365,1)</f>
        <v>8.1999999999999993</v>
      </c>
    </row>
    <row r="1985" spans="1:20">
      <c r="A1985" s="1">
        <v>42461</v>
      </c>
      <c r="B1985" t="s">
        <v>185</v>
      </c>
      <c r="C1985">
        <f t="shared" si="93"/>
        <v>0</v>
      </c>
      <c r="D1985" t="s">
        <v>221</v>
      </c>
      <c r="E1985" s="4">
        <v>777085.79999999993</v>
      </c>
      <c r="F1985" s="4">
        <v>104207.20577999999</v>
      </c>
      <c r="G1985" s="3">
        <v>0.1341</v>
      </c>
      <c r="H1985" s="7">
        <v>5307.9631147540977</v>
      </c>
      <c r="I1985" s="4">
        <v>711.79785368852447</v>
      </c>
      <c r="J1985">
        <v>146.4</v>
      </c>
      <c r="K1985" t="s">
        <v>44</v>
      </c>
      <c r="L1985" t="s">
        <v>72</v>
      </c>
      <c r="M1985" t="s">
        <v>126</v>
      </c>
      <c r="N1985" s="2">
        <v>41333</v>
      </c>
      <c r="O1985" s="2">
        <v>42499</v>
      </c>
      <c r="P1985" t="s">
        <v>24</v>
      </c>
      <c r="Q1985" t="s">
        <v>65</v>
      </c>
      <c r="R1985" s="5" t="str">
        <f t="shared" si="94"/>
        <v>0.12</v>
      </c>
      <c r="S1985" s="6" t="str">
        <f t="shared" si="95"/>
        <v/>
      </c>
      <c r="T1985">
        <f>ROUND(INT(表1[[#This Row],[合同结束日期]]-表1[[#This Row],[合同起始日期]])/365,1)</f>
        <v>3.2</v>
      </c>
    </row>
    <row r="1986" spans="1:20">
      <c r="A1986" s="1">
        <v>42461</v>
      </c>
      <c r="B1986" t="s">
        <v>185</v>
      </c>
      <c r="C1986">
        <f t="shared" si="93"/>
        <v>0</v>
      </c>
      <c r="D1986" t="s">
        <v>222</v>
      </c>
      <c r="E1986" s="4">
        <v>456746.75999999995</v>
      </c>
      <c r="F1986" s="4">
        <v>56362.550184</v>
      </c>
      <c r="G1986" s="3">
        <v>0.12340000000000001</v>
      </c>
      <c r="H1986" s="7">
        <v>2279.1754491017959</v>
      </c>
      <c r="I1986" s="4">
        <v>281.25025041916166</v>
      </c>
      <c r="J1986">
        <v>200.4</v>
      </c>
      <c r="K1986" t="s">
        <v>44</v>
      </c>
      <c r="L1986" t="s">
        <v>72</v>
      </c>
      <c r="M1986" t="s">
        <v>126</v>
      </c>
      <c r="N1986" s="2">
        <v>41263</v>
      </c>
      <c r="O1986" s="2">
        <v>43229</v>
      </c>
      <c r="P1986" t="s">
        <v>24</v>
      </c>
      <c r="Q1986" t="s">
        <v>19</v>
      </c>
      <c r="R1986" s="5" t="str">
        <f t="shared" si="94"/>
        <v>0.1</v>
      </c>
      <c r="S1986" s="6" t="str">
        <f t="shared" si="95"/>
        <v/>
      </c>
      <c r="T1986">
        <f>ROUND(INT(表1[[#This Row],[合同结束日期]]-表1[[#This Row],[合同起始日期]])/365,1)</f>
        <v>5.4</v>
      </c>
    </row>
    <row r="1987" spans="1:20">
      <c r="A1987" s="1">
        <v>42461</v>
      </c>
      <c r="B1987" t="s">
        <v>185</v>
      </c>
      <c r="C1987">
        <f t="shared" si="93"/>
        <v>0</v>
      </c>
      <c r="D1987" t="s">
        <v>223</v>
      </c>
      <c r="E1987" s="4">
        <v>531633</v>
      </c>
      <c r="F1987" s="4">
        <v>55502.485199999996</v>
      </c>
      <c r="G1987" s="3">
        <v>0.10439999999999999</v>
      </c>
      <c r="H1987" s="7">
        <v>2193.2054455445545</v>
      </c>
      <c r="I1987" s="4">
        <v>228.97064851485149</v>
      </c>
      <c r="J1987">
        <v>242.39999999999998</v>
      </c>
      <c r="K1987" t="s">
        <v>44</v>
      </c>
      <c r="L1987" t="s">
        <v>72</v>
      </c>
      <c r="M1987" t="s">
        <v>126</v>
      </c>
      <c r="N1987" s="2">
        <v>41331</v>
      </c>
      <c r="O1987" s="2">
        <v>44325</v>
      </c>
      <c r="P1987" t="s">
        <v>24</v>
      </c>
      <c r="Q1987" t="s">
        <v>42</v>
      </c>
      <c r="R1987" s="5" t="str">
        <f t="shared" si="94"/>
        <v>0.08</v>
      </c>
      <c r="S1987" s="6" t="str">
        <f t="shared" si="95"/>
        <v/>
      </c>
      <c r="T1987">
        <f>ROUND(INT(表1[[#This Row],[合同结束日期]]-表1[[#This Row],[合同起始日期]])/365,1)</f>
        <v>8.1999999999999993</v>
      </c>
    </row>
    <row r="1988" spans="1:20">
      <c r="A1988" s="1">
        <v>42461</v>
      </c>
      <c r="B1988" t="s">
        <v>185</v>
      </c>
      <c r="C1988">
        <f t="shared" si="93"/>
        <v>0</v>
      </c>
      <c r="D1988" t="s">
        <v>232</v>
      </c>
      <c r="E1988" s="4">
        <v>394200</v>
      </c>
      <c r="F1988" s="4">
        <v>50221.08</v>
      </c>
      <c r="G1988" s="3">
        <v>0.12740000000000001</v>
      </c>
      <c r="H1988" s="7">
        <v>1059.9509550851833</v>
      </c>
      <c r="I1988" s="4">
        <v>135.03775167785236</v>
      </c>
      <c r="J1988">
        <v>371.904</v>
      </c>
      <c r="K1988" t="s">
        <v>44</v>
      </c>
      <c r="L1988" t="s">
        <v>72</v>
      </c>
      <c r="M1988" t="s">
        <v>126</v>
      </c>
      <c r="N1988" s="2">
        <v>41337</v>
      </c>
      <c r="O1988" s="2">
        <v>46917</v>
      </c>
      <c r="P1988" t="s">
        <v>24</v>
      </c>
      <c r="Q1988">
        <v>0.08</v>
      </c>
      <c r="R1988" s="5">
        <f t="shared" si="94"/>
        <v>0.08</v>
      </c>
      <c r="S1988" s="6" t="str">
        <f t="shared" si="95"/>
        <v/>
      </c>
      <c r="T1988">
        <f>ROUND(INT(表1[[#This Row],[合同结束日期]]-表1[[#This Row],[合同起始日期]])/365,1)</f>
        <v>15.3</v>
      </c>
    </row>
    <row r="1989" spans="1:20">
      <c r="A1989" s="1">
        <v>42461</v>
      </c>
      <c r="B1989" t="s">
        <v>185</v>
      </c>
      <c r="C1989">
        <f t="shared" si="93"/>
        <v>0</v>
      </c>
      <c r="D1989" t="s">
        <v>274</v>
      </c>
      <c r="E1989" s="4">
        <v>68398.8</v>
      </c>
      <c r="F1989" s="4">
        <v>33836.886359999997</v>
      </c>
      <c r="G1989" s="3">
        <v>0.49469999999999992</v>
      </c>
      <c r="H1989" s="7">
        <v>606.372340425532</v>
      </c>
      <c r="I1989" s="4">
        <v>299.97239680851061</v>
      </c>
      <c r="J1989">
        <v>112.8</v>
      </c>
      <c r="K1989" t="s">
        <v>66</v>
      </c>
      <c r="L1989" t="s">
        <v>66</v>
      </c>
      <c r="M1989" t="s">
        <v>66</v>
      </c>
      <c r="N1989" s="2">
        <v>41520</v>
      </c>
      <c r="O1989" s="2">
        <v>42660</v>
      </c>
      <c r="P1989" t="s">
        <v>24</v>
      </c>
      <c r="Q1989">
        <v>0</v>
      </c>
      <c r="R1989" s="5">
        <f t="shared" si="94"/>
        <v>0</v>
      </c>
      <c r="S1989" s="6" t="str">
        <f t="shared" si="95"/>
        <v/>
      </c>
      <c r="T1989">
        <f>ROUND(INT(表1[[#This Row],[合同结束日期]]-表1[[#This Row],[合同起始日期]])/365,1)</f>
        <v>3.1</v>
      </c>
    </row>
    <row r="1990" spans="1:20">
      <c r="A1990" s="1">
        <v>42461</v>
      </c>
      <c r="B1990" t="s">
        <v>185</v>
      </c>
      <c r="C1990">
        <f t="shared" si="93"/>
        <v>0</v>
      </c>
      <c r="D1990" t="s">
        <v>254</v>
      </c>
      <c r="E1990" s="4">
        <v>273825.37199999997</v>
      </c>
      <c r="F1990" s="4">
        <v>36719.982385199997</v>
      </c>
      <c r="G1990" s="3">
        <v>0.1341</v>
      </c>
      <c r="H1990" s="7">
        <v>2417.2437499999996</v>
      </c>
      <c r="I1990" s="4">
        <v>324.15238687499999</v>
      </c>
      <c r="J1990">
        <v>113.28</v>
      </c>
      <c r="K1990" t="s">
        <v>44</v>
      </c>
      <c r="L1990" t="s">
        <v>46</v>
      </c>
      <c r="M1990" t="s">
        <v>45</v>
      </c>
      <c r="N1990" s="2">
        <v>41443</v>
      </c>
      <c r="O1990" s="2">
        <v>43298</v>
      </c>
      <c r="P1990" t="s">
        <v>24</v>
      </c>
      <c r="Q1990" t="s">
        <v>48</v>
      </c>
      <c r="R1990" s="5" t="str">
        <f t="shared" si="94"/>
        <v>0.11</v>
      </c>
      <c r="S1990" s="6" t="str">
        <f t="shared" si="95"/>
        <v/>
      </c>
      <c r="T1990">
        <f>ROUND(INT(表1[[#This Row],[合同结束日期]]-表1[[#This Row],[合同起始日期]])/365,1)</f>
        <v>5.0999999999999996</v>
      </c>
    </row>
    <row r="1991" spans="1:20">
      <c r="A1991" s="1">
        <v>42461</v>
      </c>
      <c r="B1991" t="s">
        <v>185</v>
      </c>
      <c r="C1991">
        <f t="shared" si="93"/>
        <v>0</v>
      </c>
      <c r="D1991" t="s">
        <v>486</v>
      </c>
      <c r="E1991" s="4">
        <v>39069.599999999999</v>
      </c>
      <c r="F1991" s="4">
        <v>13439.942399999998</v>
      </c>
      <c r="G1991" s="3">
        <v>0.34399999999999997</v>
      </c>
      <c r="H1991" s="7">
        <v>1017.4375</v>
      </c>
      <c r="I1991" s="4">
        <v>349.99849999999998</v>
      </c>
      <c r="J1991">
        <v>38.4</v>
      </c>
      <c r="K1991" t="s">
        <v>44</v>
      </c>
      <c r="L1991" t="s">
        <v>46</v>
      </c>
      <c r="M1991" t="s">
        <v>187</v>
      </c>
      <c r="N1991" s="2">
        <v>42370</v>
      </c>
      <c r="O1991" s="2">
        <v>42735</v>
      </c>
      <c r="P1991" t="s">
        <v>24</v>
      </c>
      <c r="Q1991" t="s">
        <v>83</v>
      </c>
      <c r="R1991" s="5" t="str">
        <f t="shared" si="94"/>
        <v>0.14</v>
      </c>
      <c r="S1991" s="6" t="str">
        <f t="shared" si="95"/>
        <v/>
      </c>
      <c r="T1991">
        <f>ROUND(INT(表1[[#This Row],[合同结束日期]]-表1[[#This Row],[合同起始日期]])/365,1)</f>
        <v>1</v>
      </c>
    </row>
    <row r="1992" spans="1:20">
      <c r="A1992" s="1">
        <v>42461</v>
      </c>
      <c r="B1992" t="s">
        <v>185</v>
      </c>
      <c r="C1992">
        <f t="shared" si="93"/>
        <v>0</v>
      </c>
      <c r="D1992" t="s">
        <v>255</v>
      </c>
      <c r="E1992" s="4">
        <v>55525.2</v>
      </c>
      <c r="F1992" s="4">
        <v>13870.194960000001</v>
      </c>
      <c r="G1992" s="3">
        <v>0.24980000000000002</v>
      </c>
      <c r="H1992" s="7">
        <v>1360.9117647058824</v>
      </c>
      <c r="I1992" s="4">
        <v>339.95575882352944</v>
      </c>
      <c r="J1992">
        <v>40.799999999999997</v>
      </c>
      <c r="K1992" t="s">
        <v>44</v>
      </c>
      <c r="L1992" t="s">
        <v>46</v>
      </c>
      <c r="M1992" t="s">
        <v>187</v>
      </c>
      <c r="N1992" s="2">
        <v>41456</v>
      </c>
      <c r="O1992" s="2">
        <v>42556</v>
      </c>
      <c r="P1992" t="s">
        <v>24</v>
      </c>
      <c r="Q1992" t="s">
        <v>25</v>
      </c>
      <c r="R1992" s="5" t="str">
        <f t="shared" si="94"/>
        <v>0.15</v>
      </c>
      <c r="S1992" s="6" t="str">
        <f t="shared" si="95"/>
        <v/>
      </c>
      <c r="T1992">
        <f>ROUND(INT(表1[[#This Row],[合同结束日期]]-表1[[#This Row],[合同起始日期]])/365,1)</f>
        <v>3</v>
      </c>
    </row>
    <row r="1993" spans="1:20">
      <c r="A1993" s="1">
        <v>42461</v>
      </c>
      <c r="B1993" t="s">
        <v>185</v>
      </c>
      <c r="C1993">
        <f t="shared" si="93"/>
        <v>0</v>
      </c>
      <c r="D1993" t="s">
        <v>273</v>
      </c>
      <c r="E1993" s="4">
        <v>216889.19999999998</v>
      </c>
      <c r="F1993" s="4">
        <v>22079.320559999996</v>
      </c>
      <c r="G1993" s="3">
        <v>0.10179999999999999</v>
      </c>
      <c r="H1993" s="7">
        <v>2582.0142857142855</v>
      </c>
      <c r="I1993" s="4">
        <v>262.84905428571426</v>
      </c>
      <c r="J1993">
        <v>84</v>
      </c>
      <c r="K1993" t="s">
        <v>44</v>
      </c>
      <c r="L1993" t="s">
        <v>46</v>
      </c>
      <c r="M1993" t="s">
        <v>187</v>
      </c>
      <c r="N1993" s="2">
        <v>41502</v>
      </c>
      <c r="O1993" s="2">
        <v>42597</v>
      </c>
      <c r="P1993" t="s">
        <v>18</v>
      </c>
      <c r="Q1993" t="s">
        <v>19</v>
      </c>
      <c r="R1993" s="5" t="str">
        <f t="shared" si="94"/>
        <v>0.1</v>
      </c>
      <c r="S1993" s="6" t="str">
        <f t="shared" si="95"/>
        <v/>
      </c>
      <c r="T1993">
        <f>ROUND(INT(表1[[#This Row],[合同结束日期]]-表1[[#This Row],[合同起始日期]])/365,1)</f>
        <v>3</v>
      </c>
    </row>
    <row r="1994" spans="1:20">
      <c r="A1994" s="1">
        <v>42461</v>
      </c>
      <c r="B1994" t="s">
        <v>185</v>
      </c>
      <c r="C1994">
        <f t="shared" si="93"/>
        <v>0</v>
      </c>
      <c r="D1994" t="s">
        <v>382</v>
      </c>
      <c r="E1994" s="4">
        <v>47185.2</v>
      </c>
      <c r="F1994" s="4">
        <v>4322.1643199999999</v>
      </c>
      <c r="G1994" s="3">
        <v>9.1600000000000001E-2</v>
      </c>
      <c r="H1994" s="7">
        <v>3276.75</v>
      </c>
      <c r="I1994" s="4">
        <v>300.15030000000002</v>
      </c>
      <c r="J1994">
        <v>14.399999999999999</v>
      </c>
      <c r="K1994" t="s">
        <v>60</v>
      </c>
      <c r="L1994" t="s">
        <v>107</v>
      </c>
      <c r="M1994" t="s">
        <v>212</v>
      </c>
      <c r="N1994" s="2">
        <v>42113</v>
      </c>
      <c r="O1994" s="2">
        <v>42478</v>
      </c>
      <c r="P1994" t="s">
        <v>24</v>
      </c>
      <c r="Q1994" t="s">
        <v>28</v>
      </c>
      <c r="R1994" s="5" t="str">
        <f t="shared" si="94"/>
        <v>0.13</v>
      </c>
      <c r="S1994" s="6" t="str">
        <f t="shared" si="95"/>
        <v/>
      </c>
      <c r="T1994">
        <f>ROUND(INT(表1[[#This Row],[合同结束日期]]-表1[[#This Row],[合同起始日期]])/365,1)</f>
        <v>1</v>
      </c>
    </row>
    <row r="1995" spans="1:20">
      <c r="A1995" s="1">
        <v>42461</v>
      </c>
      <c r="B1995" t="s">
        <v>185</v>
      </c>
      <c r="C1995">
        <f t="shared" si="93"/>
        <v>0</v>
      </c>
      <c r="D1995" t="s">
        <v>343</v>
      </c>
      <c r="E1995" s="4">
        <v>43363.199999999997</v>
      </c>
      <c r="F1995" s="4">
        <v>6361.3814400000001</v>
      </c>
      <c r="G1995" s="3">
        <v>0.14670000000000002</v>
      </c>
      <c r="H1995" s="7">
        <v>1901.894736842105</v>
      </c>
      <c r="I1995" s="4">
        <v>279.00795789473682</v>
      </c>
      <c r="J1995">
        <v>22.8</v>
      </c>
      <c r="K1995" t="s">
        <v>76</v>
      </c>
      <c r="L1995" t="s">
        <v>276</v>
      </c>
      <c r="M1995" t="s">
        <v>276</v>
      </c>
      <c r="N1995" s="2">
        <v>41876</v>
      </c>
      <c r="O1995" s="2">
        <v>42606</v>
      </c>
      <c r="P1995" t="s">
        <v>24</v>
      </c>
      <c r="Q1995" t="s">
        <v>59</v>
      </c>
      <c r="R1995" s="5" t="str">
        <f t="shared" si="94"/>
        <v>0.16</v>
      </c>
      <c r="S1995" s="6" t="str">
        <f t="shared" si="95"/>
        <v/>
      </c>
      <c r="T1995">
        <f>ROUND(INT(表1[[#This Row],[合同结束日期]]-表1[[#This Row],[合同起始日期]])/365,1)</f>
        <v>2</v>
      </c>
    </row>
    <row r="1996" spans="1:20">
      <c r="A1996" s="1">
        <v>42461</v>
      </c>
      <c r="B1996" t="s">
        <v>185</v>
      </c>
      <c r="C1996">
        <f t="shared" si="93"/>
        <v>0</v>
      </c>
      <c r="D1996" t="s">
        <v>369</v>
      </c>
      <c r="E1996" s="4">
        <v>40798.799999999996</v>
      </c>
      <c r="F1996" s="4">
        <v>7560.01764</v>
      </c>
      <c r="G1996" s="3">
        <v>0.18530000000000002</v>
      </c>
      <c r="H1996" s="7">
        <v>2833.25</v>
      </c>
      <c r="I1996" s="4">
        <v>525.00122500000009</v>
      </c>
      <c r="J1996">
        <v>14.399999999999999</v>
      </c>
      <c r="K1996" t="s">
        <v>76</v>
      </c>
      <c r="L1996" t="s">
        <v>276</v>
      </c>
      <c r="M1996" t="s">
        <v>276</v>
      </c>
      <c r="N1996" s="2">
        <v>42030</v>
      </c>
      <c r="O1996" s="2">
        <v>42394</v>
      </c>
      <c r="P1996" t="s">
        <v>24</v>
      </c>
      <c r="Q1996" t="s">
        <v>25</v>
      </c>
      <c r="R1996" s="5" t="str">
        <f t="shared" si="94"/>
        <v>0.15</v>
      </c>
      <c r="S1996" s="6" t="str">
        <f t="shared" si="95"/>
        <v/>
      </c>
      <c r="T1996">
        <f>ROUND(INT(表1[[#This Row],[合同结束日期]]-表1[[#This Row],[合同起始日期]])/365,1)</f>
        <v>1</v>
      </c>
    </row>
    <row r="1997" spans="1:20">
      <c r="A1997" s="1">
        <v>42461</v>
      </c>
      <c r="B1997" t="s">
        <v>185</v>
      </c>
      <c r="C1997">
        <f t="shared" si="93"/>
        <v>0</v>
      </c>
      <c r="D1997" t="s">
        <v>349</v>
      </c>
      <c r="E1997" s="4">
        <v>16820.399999999998</v>
      </c>
      <c r="F1997" s="4">
        <v>7560.7697999999991</v>
      </c>
      <c r="G1997" s="3">
        <v>0.44950000000000001</v>
      </c>
      <c r="H1997" s="7">
        <v>1168.0833333333333</v>
      </c>
      <c r="I1997" s="4">
        <v>525.05345833333331</v>
      </c>
      <c r="J1997">
        <v>14.399999999999999</v>
      </c>
      <c r="K1997" t="s">
        <v>76</v>
      </c>
      <c r="L1997" t="s">
        <v>276</v>
      </c>
      <c r="M1997" t="s">
        <v>276</v>
      </c>
      <c r="N1997" s="2">
        <v>41907</v>
      </c>
      <c r="O1997" s="2">
        <v>42637</v>
      </c>
      <c r="P1997" t="s">
        <v>24</v>
      </c>
      <c r="Q1997" t="s">
        <v>59</v>
      </c>
      <c r="R1997" s="5" t="str">
        <f t="shared" si="94"/>
        <v>0.16</v>
      </c>
      <c r="S1997" s="6" t="str">
        <f t="shared" si="95"/>
        <v/>
      </c>
      <c r="T1997">
        <f>ROUND(INT(表1[[#This Row],[合同结束日期]]-表1[[#This Row],[合同起始日期]])/365,1)</f>
        <v>2</v>
      </c>
    </row>
    <row r="1998" spans="1:20">
      <c r="A1998" s="1">
        <v>42461</v>
      </c>
      <c r="B1998" t="s">
        <v>185</v>
      </c>
      <c r="C1998">
        <f t="shared" si="93"/>
        <v>0</v>
      </c>
      <c r="D1998" t="s">
        <v>284</v>
      </c>
      <c r="E1998" s="4">
        <v>34100.400000000001</v>
      </c>
      <c r="F1998" s="4">
        <v>6959.8916399999998</v>
      </c>
      <c r="G1998" s="3">
        <v>0.20409999999999998</v>
      </c>
      <c r="H1998" s="7">
        <v>1894.4666666666667</v>
      </c>
      <c r="I1998" s="4">
        <v>386.66064666666665</v>
      </c>
      <c r="J1998">
        <v>18</v>
      </c>
      <c r="K1998" t="s">
        <v>76</v>
      </c>
      <c r="L1998" t="s">
        <v>276</v>
      </c>
      <c r="M1998" t="s">
        <v>276</v>
      </c>
      <c r="N1998" s="2">
        <v>41516</v>
      </c>
      <c r="O1998" s="2">
        <v>42611</v>
      </c>
      <c r="P1998" t="s">
        <v>24</v>
      </c>
      <c r="Q1998">
        <v>0</v>
      </c>
      <c r="R1998" s="5">
        <f t="shared" si="94"/>
        <v>0</v>
      </c>
      <c r="S1998" s="6" t="str">
        <f t="shared" si="95"/>
        <v/>
      </c>
      <c r="T1998">
        <f>ROUND(INT(表1[[#This Row],[合同结束日期]]-表1[[#This Row],[合同起始日期]])/365,1)</f>
        <v>3</v>
      </c>
    </row>
    <row r="1999" spans="1:20">
      <c r="A1999" s="1">
        <v>42461</v>
      </c>
      <c r="B1999" t="s">
        <v>185</v>
      </c>
      <c r="C1999">
        <f t="shared" si="93"/>
        <v>0</v>
      </c>
      <c r="D1999" t="s">
        <v>365</v>
      </c>
      <c r="E1999" s="4">
        <v>80398.8</v>
      </c>
      <c r="F1999" s="4">
        <v>13748.194800000001</v>
      </c>
      <c r="G1999" s="3">
        <v>0.17100000000000001</v>
      </c>
      <c r="H1999" s="7">
        <v>5583.2500000000009</v>
      </c>
      <c r="I1999" s="4">
        <v>954.73575000000017</v>
      </c>
      <c r="J1999">
        <v>14.399999999999999</v>
      </c>
      <c r="K1999" t="s">
        <v>11</v>
      </c>
      <c r="L1999" t="s">
        <v>12</v>
      </c>
      <c r="M1999" t="s">
        <v>53</v>
      </c>
      <c r="N1999" s="2">
        <v>41996</v>
      </c>
      <c r="O1999" s="2">
        <v>42726</v>
      </c>
      <c r="P1999" t="s">
        <v>24</v>
      </c>
      <c r="Q1999" t="s">
        <v>59</v>
      </c>
      <c r="R1999" s="5" t="str">
        <f t="shared" si="94"/>
        <v>0.16</v>
      </c>
      <c r="S1999" s="6" t="str">
        <f t="shared" si="95"/>
        <v/>
      </c>
      <c r="T1999">
        <f>ROUND(INT(表1[[#This Row],[合同结束日期]]-表1[[#This Row],[合同起始日期]])/365,1)</f>
        <v>2</v>
      </c>
    </row>
    <row r="2000" spans="1:20">
      <c r="A2000" s="1">
        <v>42461</v>
      </c>
      <c r="B2000" t="s">
        <v>185</v>
      </c>
      <c r="C2000">
        <f t="shared" si="93"/>
        <v>0</v>
      </c>
      <c r="D2000" t="s">
        <v>350</v>
      </c>
      <c r="E2000" s="4">
        <v>20384.399999999998</v>
      </c>
      <c r="F2000" s="4">
        <v>7560.5739599999997</v>
      </c>
      <c r="G2000" s="3">
        <v>0.37090000000000001</v>
      </c>
      <c r="H2000" s="7">
        <v>1415.5833333333333</v>
      </c>
      <c r="I2000" s="4">
        <v>525.03985833333331</v>
      </c>
      <c r="J2000">
        <v>14.399999999999999</v>
      </c>
      <c r="K2000" t="s">
        <v>76</v>
      </c>
      <c r="L2000" t="s">
        <v>276</v>
      </c>
      <c r="M2000" t="s">
        <v>276</v>
      </c>
      <c r="N2000" s="2">
        <v>41888</v>
      </c>
      <c r="O2000" s="2">
        <v>42618</v>
      </c>
      <c r="P2000" t="s">
        <v>24</v>
      </c>
      <c r="Q2000" t="s">
        <v>59</v>
      </c>
      <c r="R2000" s="5" t="str">
        <f t="shared" si="94"/>
        <v>0.16</v>
      </c>
      <c r="S2000" s="6" t="str">
        <f t="shared" si="95"/>
        <v/>
      </c>
      <c r="T2000">
        <f>ROUND(INT(表1[[#This Row],[合同结束日期]]-表1[[#This Row],[合同起始日期]])/365,1)</f>
        <v>2</v>
      </c>
    </row>
    <row r="2001" spans="1:20">
      <c r="A2001" s="1">
        <v>42461</v>
      </c>
      <c r="B2001" t="s">
        <v>185</v>
      </c>
      <c r="C2001">
        <f t="shared" si="93"/>
        <v>0</v>
      </c>
      <c r="D2001" t="s">
        <v>456</v>
      </c>
      <c r="E2001" s="4">
        <v>37339.199999999997</v>
      </c>
      <c r="F2001" s="4">
        <v>9599.9083200000005</v>
      </c>
      <c r="G2001" s="3">
        <v>0.25710000000000005</v>
      </c>
      <c r="H2001" s="7">
        <v>2074.3999999999996</v>
      </c>
      <c r="I2001" s="4">
        <v>533.32824000000005</v>
      </c>
      <c r="J2001">
        <v>18</v>
      </c>
      <c r="K2001" t="s">
        <v>76</v>
      </c>
      <c r="L2001" t="s">
        <v>276</v>
      </c>
      <c r="M2001" t="s">
        <v>276</v>
      </c>
      <c r="N2001" s="2">
        <v>42181</v>
      </c>
      <c r="O2001" s="2">
        <v>42546</v>
      </c>
      <c r="P2001" t="s">
        <v>24</v>
      </c>
      <c r="Q2001" t="s">
        <v>59</v>
      </c>
      <c r="R2001" s="5" t="str">
        <f t="shared" si="94"/>
        <v>0.16</v>
      </c>
      <c r="S2001" s="6" t="str">
        <f t="shared" si="95"/>
        <v/>
      </c>
      <c r="T2001">
        <f>ROUND(INT(表1[[#This Row],[合同结束日期]]-表1[[#This Row],[合同起始日期]])/365,1)</f>
        <v>1</v>
      </c>
    </row>
    <row r="2002" spans="1:20">
      <c r="A2002" s="1">
        <v>42461</v>
      </c>
      <c r="B2002" t="s">
        <v>185</v>
      </c>
      <c r="C2002">
        <f t="shared" si="93"/>
        <v>0</v>
      </c>
      <c r="D2002" t="s">
        <v>457</v>
      </c>
      <c r="E2002" s="4">
        <v>135675.84</v>
      </c>
      <c r="F2002" s="4">
        <v>17271.534432</v>
      </c>
      <c r="G2002" s="3">
        <v>0.1273</v>
      </c>
      <c r="H2002" s="7">
        <v>9421.9333333333343</v>
      </c>
      <c r="I2002" s="4">
        <v>1199.4121133333335</v>
      </c>
      <c r="J2002">
        <v>14.399999999999999</v>
      </c>
      <c r="K2002" t="s">
        <v>44</v>
      </c>
      <c r="L2002" t="s">
        <v>46</v>
      </c>
      <c r="M2002" t="s">
        <v>187</v>
      </c>
      <c r="N2002" s="2">
        <v>42205</v>
      </c>
      <c r="O2002" s="2">
        <v>42570</v>
      </c>
      <c r="P2002" t="s">
        <v>24</v>
      </c>
      <c r="Q2002" t="s">
        <v>65</v>
      </c>
      <c r="R2002" s="5" t="str">
        <f t="shared" si="94"/>
        <v>0.12</v>
      </c>
      <c r="S2002" s="6" t="str">
        <f t="shared" si="95"/>
        <v/>
      </c>
      <c r="T2002">
        <f>ROUND(INT(表1[[#This Row],[合同结束日期]]-表1[[#This Row],[合同起始日期]])/365,1)</f>
        <v>1</v>
      </c>
    </row>
    <row r="2003" spans="1:20">
      <c r="A2003" s="1">
        <v>42461</v>
      </c>
      <c r="B2003" t="s">
        <v>185</v>
      </c>
      <c r="C2003">
        <f t="shared" si="93"/>
        <v>0</v>
      </c>
      <c r="D2003" t="s">
        <v>314</v>
      </c>
      <c r="E2003" s="4">
        <v>42784.2</v>
      </c>
      <c r="F2003" s="4">
        <v>7559.9681399999999</v>
      </c>
      <c r="G2003" s="3">
        <v>0.17670000000000002</v>
      </c>
      <c r="H2003" s="7">
        <v>2376.8999999999996</v>
      </c>
      <c r="I2003" s="4">
        <v>419.99822999999998</v>
      </c>
      <c r="J2003">
        <v>18</v>
      </c>
      <c r="K2003" t="s">
        <v>76</v>
      </c>
      <c r="L2003" t="s">
        <v>276</v>
      </c>
      <c r="M2003" t="s">
        <v>276</v>
      </c>
      <c r="N2003" s="2">
        <v>41727</v>
      </c>
      <c r="O2003" s="2">
        <v>42822</v>
      </c>
      <c r="P2003" t="s">
        <v>24</v>
      </c>
      <c r="Q2003" t="s">
        <v>48</v>
      </c>
      <c r="R2003" s="5" t="str">
        <f t="shared" si="94"/>
        <v>0.11</v>
      </c>
      <c r="S2003" s="6" t="str">
        <f t="shared" si="95"/>
        <v/>
      </c>
      <c r="T2003">
        <f>ROUND(INT(表1[[#This Row],[合同结束日期]]-表1[[#This Row],[合同起始日期]])/365,1)</f>
        <v>3</v>
      </c>
    </row>
    <row r="2004" spans="1:20">
      <c r="A2004" s="1">
        <v>42461</v>
      </c>
      <c r="B2004" t="s">
        <v>185</v>
      </c>
      <c r="C2004">
        <f t="shared" si="93"/>
        <v>0</v>
      </c>
      <c r="D2004" t="s">
        <v>287</v>
      </c>
      <c r="E2004" s="4">
        <v>24930</v>
      </c>
      <c r="F2004" s="4">
        <v>7199.7839999999997</v>
      </c>
      <c r="G2004" s="3">
        <v>0.2888</v>
      </c>
      <c r="H2004" s="7">
        <v>1385</v>
      </c>
      <c r="I2004" s="4">
        <v>399.988</v>
      </c>
      <c r="J2004">
        <v>18</v>
      </c>
      <c r="K2004" t="s">
        <v>11</v>
      </c>
      <c r="L2004" t="s">
        <v>12</v>
      </c>
      <c r="M2004" t="s">
        <v>288</v>
      </c>
      <c r="N2004" s="2">
        <v>41522</v>
      </c>
      <c r="O2004" s="2">
        <v>42617</v>
      </c>
      <c r="P2004" t="s">
        <v>24</v>
      </c>
      <c r="Q2004" t="s">
        <v>59</v>
      </c>
      <c r="R2004" s="5" t="str">
        <f t="shared" si="94"/>
        <v>0.16</v>
      </c>
      <c r="S2004" s="6" t="str">
        <f t="shared" si="95"/>
        <v/>
      </c>
      <c r="T2004">
        <f>ROUND(INT(表1[[#This Row],[合同结束日期]]-表1[[#This Row],[合同起始日期]])/365,1)</f>
        <v>3</v>
      </c>
    </row>
    <row r="2005" spans="1:20">
      <c r="A2005" s="1">
        <v>42461</v>
      </c>
      <c r="B2005" t="s">
        <v>185</v>
      </c>
      <c r="C2005">
        <f t="shared" si="93"/>
        <v>0</v>
      </c>
      <c r="D2005" t="s">
        <v>473</v>
      </c>
      <c r="E2005" s="4">
        <v>72829.38</v>
      </c>
      <c r="F2005" s="4">
        <v>12191.638212000002</v>
      </c>
      <c r="G2005" s="3">
        <v>0.16740000000000002</v>
      </c>
      <c r="H2005" s="7">
        <v>1839.1257575757577</v>
      </c>
      <c r="I2005" s="4">
        <v>307.86965181818186</v>
      </c>
      <c r="J2005">
        <v>39.6</v>
      </c>
      <c r="K2005" t="s">
        <v>44</v>
      </c>
      <c r="L2005" t="s">
        <v>46</v>
      </c>
      <c r="M2005" t="s">
        <v>187</v>
      </c>
      <c r="N2005" s="2">
        <v>42273</v>
      </c>
      <c r="O2005" s="2">
        <v>43003</v>
      </c>
      <c r="P2005" t="s">
        <v>24</v>
      </c>
      <c r="Q2005" t="s">
        <v>83</v>
      </c>
      <c r="R2005" s="5" t="str">
        <f t="shared" si="94"/>
        <v>0.14</v>
      </c>
      <c r="S2005" s="6" t="str">
        <f t="shared" si="95"/>
        <v/>
      </c>
      <c r="T2005">
        <f>ROUND(INT(表1[[#This Row],[合同结束日期]]-表1[[#This Row],[合同起始日期]])/365,1)</f>
        <v>2</v>
      </c>
    </row>
    <row r="2006" spans="1:20">
      <c r="A2006" s="1">
        <v>42461</v>
      </c>
      <c r="B2006" t="s">
        <v>185</v>
      </c>
      <c r="C2006">
        <f t="shared" si="93"/>
        <v>0</v>
      </c>
      <c r="D2006" t="s">
        <v>344</v>
      </c>
      <c r="E2006" s="4">
        <v>44676</v>
      </c>
      <c r="F2006" s="4">
        <v>7335.7992000000004</v>
      </c>
      <c r="G2006" s="3">
        <v>0.16420000000000001</v>
      </c>
      <c r="H2006" s="7">
        <v>4653.75</v>
      </c>
      <c r="I2006" s="4">
        <v>764.14575000000002</v>
      </c>
      <c r="J2006">
        <v>9.6</v>
      </c>
      <c r="K2006" t="s">
        <v>44</v>
      </c>
      <c r="L2006" t="s">
        <v>46</v>
      </c>
      <c r="M2006" t="s">
        <v>187</v>
      </c>
      <c r="N2006" s="2">
        <v>41864</v>
      </c>
      <c r="O2006" s="2">
        <v>42594</v>
      </c>
      <c r="P2006" t="s">
        <v>24</v>
      </c>
      <c r="Q2006" t="s">
        <v>25</v>
      </c>
      <c r="R2006" s="5" t="str">
        <f t="shared" si="94"/>
        <v>0.15</v>
      </c>
      <c r="S2006" s="6" t="str">
        <f t="shared" si="95"/>
        <v/>
      </c>
      <c r="T2006">
        <f>ROUND(INT(表1[[#This Row],[合同结束日期]]-表1[[#This Row],[合同起始日期]])/365,1)</f>
        <v>2</v>
      </c>
    </row>
    <row r="2007" spans="1:20">
      <c r="A2007" s="1">
        <v>42461</v>
      </c>
      <c r="B2007" t="s">
        <v>185</v>
      </c>
      <c r="C2007">
        <f t="shared" si="93"/>
        <v>0</v>
      </c>
      <c r="D2007" t="s">
        <v>458</v>
      </c>
      <c r="E2007" s="4">
        <v>40754.400000000001</v>
      </c>
      <c r="F2007" s="4">
        <v>8399.4818400000004</v>
      </c>
      <c r="G2007" s="3">
        <v>0.20610000000000001</v>
      </c>
      <c r="H2007" s="7">
        <v>2264.1333333333332</v>
      </c>
      <c r="I2007" s="4">
        <v>466.63788</v>
      </c>
      <c r="J2007">
        <v>18</v>
      </c>
      <c r="K2007" t="s">
        <v>76</v>
      </c>
      <c r="L2007" t="s">
        <v>276</v>
      </c>
      <c r="M2007" t="s">
        <v>276</v>
      </c>
      <c r="N2007" s="2">
        <v>42195</v>
      </c>
      <c r="O2007" s="2">
        <v>42560</v>
      </c>
      <c r="P2007" t="s">
        <v>24</v>
      </c>
      <c r="Q2007" t="s">
        <v>59</v>
      </c>
      <c r="R2007" s="5" t="str">
        <f t="shared" si="94"/>
        <v>0.16</v>
      </c>
      <c r="S2007" s="6" t="str">
        <f t="shared" si="95"/>
        <v/>
      </c>
      <c r="T2007">
        <f>ROUND(INT(表1[[#This Row],[合同结束日期]]-表1[[#This Row],[合同起始日期]])/365,1)</f>
        <v>1</v>
      </c>
    </row>
    <row r="2008" spans="1:20">
      <c r="A2008" s="1">
        <v>42461</v>
      </c>
      <c r="B2008" t="s">
        <v>185</v>
      </c>
      <c r="C2008">
        <f t="shared" si="93"/>
        <v>0</v>
      </c>
      <c r="D2008" t="s">
        <v>474</v>
      </c>
      <c r="E2008" s="4">
        <v>70425.599999999991</v>
      </c>
      <c r="F2008" s="4">
        <v>11162.616</v>
      </c>
      <c r="G2008" s="3">
        <v>0.15850224918211561</v>
      </c>
      <c r="H2008" s="7">
        <v>4191.9999999999991</v>
      </c>
      <c r="I2008" s="4">
        <v>664.44142857142856</v>
      </c>
      <c r="J2008">
        <v>16.8</v>
      </c>
      <c r="K2008" t="s">
        <v>44</v>
      </c>
      <c r="L2008" t="s">
        <v>46</v>
      </c>
      <c r="M2008" t="s">
        <v>187</v>
      </c>
      <c r="N2008" s="2">
        <v>42267</v>
      </c>
      <c r="O2008" s="2">
        <v>42632</v>
      </c>
      <c r="P2008" t="s">
        <v>24</v>
      </c>
      <c r="Q2008" t="s">
        <v>83</v>
      </c>
      <c r="R2008" s="5" t="str">
        <f t="shared" si="94"/>
        <v>0.14</v>
      </c>
      <c r="S2008" s="6" t="str">
        <f t="shared" si="95"/>
        <v/>
      </c>
      <c r="T2008">
        <f>ROUND(INT(表1[[#This Row],[合同结束日期]]-表1[[#This Row],[合同起始日期]])/365,1)</f>
        <v>1</v>
      </c>
    </row>
    <row r="2009" spans="1:20">
      <c r="A2009" s="1">
        <v>42491</v>
      </c>
      <c r="B2009" t="s">
        <v>185</v>
      </c>
      <c r="C2009">
        <f t="shared" si="93"/>
        <v>0</v>
      </c>
      <c r="D2009" t="s">
        <v>186</v>
      </c>
      <c r="E2009" s="4">
        <v>336547.32</v>
      </c>
      <c r="F2009" s="4">
        <v>59770.804032000007</v>
      </c>
      <c r="G2009" s="3">
        <v>0.17760000000000001</v>
      </c>
      <c r="H2009" s="7">
        <v>11218.244000000001</v>
      </c>
      <c r="I2009" s="4">
        <v>1992.3601344000003</v>
      </c>
      <c r="J2009">
        <v>30</v>
      </c>
      <c r="K2009" t="s">
        <v>44</v>
      </c>
      <c r="L2009" t="s">
        <v>46</v>
      </c>
      <c r="M2009" t="s">
        <v>187</v>
      </c>
      <c r="N2009" s="2">
        <v>41327</v>
      </c>
      <c r="O2009" s="2">
        <v>42864</v>
      </c>
      <c r="P2009" t="s">
        <v>24</v>
      </c>
      <c r="Q2009" t="s">
        <v>405</v>
      </c>
      <c r="R2009" s="5" t="str">
        <f t="shared" si="94"/>
        <v>0.16</v>
      </c>
      <c r="S2009" s="6" t="str">
        <f t="shared" si="95"/>
        <v>0.17</v>
      </c>
      <c r="T2009">
        <f>ROUND(INT(表1[[#This Row],[合同结束日期]]-表1[[#This Row],[合同起始日期]])/365,1)</f>
        <v>4.2</v>
      </c>
    </row>
    <row r="2010" spans="1:20">
      <c r="A2010" s="1">
        <v>42491</v>
      </c>
      <c r="B2010" t="s">
        <v>185</v>
      </c>
      <c r="C2010">
        <f t="shared" si="93"/>
        <v>0</v>
      </c>
      <c r="D2010" t="s">
        <v>188</v>
      </c>
      <c r="E2010" s="4">
        <v>19735.2</v>
      </c>
      <c r="F2010" s="4">
        <v>4087.1599200000001</v>
      </c>
      <c r="G2010" s="3">
        <v>0.20710000000000001</v>
      </c>
      <c r="H2010" s="7">
        <v>322.47058823529414</v>
      </c>
      <c r="I2010" s="4">
        <v>66.783658823529422</v>
      </c>
      <c r="J2010">
        <v>61.199999999999996</v>
      </c>
      <c r="K2010" t="s">
        <v>44</v>
      </c>
      <c r="L2010" t="s">
        <v>46</v>
      </c>
      <c r="M2010" t="s">
        <v>187</v>
      </c>
      <c r="N2010" s="2">
        <v>41337</v>
      </c>
      <c r="O2010" s="2">
        <v>42499</v>
      </c>
      <c r="P2010" t="s">
        <v>24</v>
      </c>
      <c r="Q2010" t="s">
        <v>28</v>
      </c>
      <c r="R2010" s="5" t="str">
        <f t="shared" si="94"/>
        <v>0.13</v>
      </c>
      <c r="S2010" s="6" t="str">
        <f t="shared" si="95"/>
        <v/>
      </c>
      <c r="T2010">
        <f>ROUND(INT(表1[[#This Row],[合同结束日期]]-表1[[#This Row],[合同起始日期]])/365,1)</f>
        <v>3.2</v>
      </c>
    </row>
    <row r="2011" spans="1:20">
      <c r="A2011" s="1">
        <v>42491</v>
      </c>
      <c r="B2011" t="s">
        <v>185</v>
      </c>
      <c r="C2011">
        <f t="shared" si="93"/>
        <v>0</v>
      </c>
      <c r="D2011" t="s">
        <v>189</v>
      </c>
      <c r="E2011" s="4">
        <v>8538</v>
      </c>
      <c r="F2011" s="4">
        <v>6772.3416000000016</v>
      </c>
      <c r="G2011" s="3">
        <v>0.79320000000000024</v>
      </c>
      <c r="H2011" s="7">
        <v>98.819444444444457</v>
      </c>
      <c r="I2011" s="4">
        <v>78.383583333333362</v>
      </c>
      <c r="J2011">
        <v>86.399999999999991</v>
      </c>
      <c r="K2011" t="s">
        <v>44</v>
      </c>
      <c r="L2011" t="s">
        <v>46</v>
      </c>
      <c r="M2011" t="s">
        <v>187</v>
      </c>
      <c r="N2011" s="2">
        <v>41298</v>
      </c>
      <c r="O2011" s="2">
        <v>42499</v>
      </c>
      <c r="P2011" t="s">
        <v>24</v>
      </c>
      <c r="Q2011" t="s">
        <v>83</v>
      </c>
      <c r="R2011" s="5" t="str">
        <f t="shared" si="94"/>
        <v>0.14</v>
      </c>
      <c r="S2011" s="6" t="str">
        <f t="shared" si="95"/>
        <v/>
      </c>
      <c r="T2011">
        <f>ROUND(INT(表1[[#This Row],[合同结束日期]]-表1[[#This Row],[合同起始日期]])/365,1)</f>
        <v>3.3</v>
      </c>
    </row>
    <row r="2012" spans="1:20">
      <c r="A2012" s="1">
        <v>42491</v>
      </c>
      <c r="B2012" t="s">
        <v>185</v>
      </c>
      <c r="C2012">
        <f t="shared" si="93"/>
        <v>0</v>
      </c>
      <c r="D2012" t="s">
        <v>190</v>
      </c>
      <c r="E2012" s="4">
        <v>100829.4</v>
      </c>
      <c r="F2012" s="4">
        <v>31468.855739999995</v>
      </c>
      <c r="G2012" s="3">
        <v>0.31209999999999999</v>
      </c>
      <c r="H2012" s="7">
        <v>1167.0069444444446</v>
      </c>
      <c r="I2012" s="4">
        <v>364.22286736111107</v>
      </c>
      <c r="J2012">
        <v>86.399999999999991</v>
      </c>
      <c r="K2012" t="s">
        <v>44</v>
      </c>
      <c r="L2012" t="s">
        <v>46</v>
      </c>
      <c r="M2012" t="s">
        <v>45</v>
      </c>
      <c r="N2012" s="2">
        <v>41282</v>
      </c>
      <c r="O2012" s="2">
        <v>43229</v>
      </c>
      <c r="P2012" t="s">
        <v>24</v>
      </c>
      <c r="Q2012" t="s">
        <v>397</v>
      </c>
      <c r="R2012" s="5" t="str">
        <f t="shared" si="94"/>
        <v>0.17</v>
      </c>
      <c r="S2012" s="6" t="str">
        <f t="shared" si="95"/>
        <v>0.17</v>
      </c>
      <c r="T2012">
        <f>ROUND(INT(表1[[#This Row],[合同结束日期]]-表1[[#This Row],[合同起始日期]])/365,1)</f>
        <v>5.3</v>
      </c>
    </row>
    <row r="2013" spans="1:20">
      <c r="A2013" s="1">
        <v>42491</v>
      </c>
      <c r="B2013" t="s">
        <v>185</v>
      </c>
      <c r="C2013">
        <f t="shared" si="93"/>
        <v>0</v>
      </c>
      <c r="D2013" t="s">
        <v>449</v>
      </c>
      <c r="E2013" s="4">
        <v>525718.19999999995</v>
      </c>
      <c r="F2013" s="4">
        <v>72496.539780000006</v>
      </c>
      <c r="G2013" s="3">
        <v>0.13790000000000002</v>
      </c>
      <c r="H2013" s="7">
        <v>3063.6258741258739</v>
      </c>
      <c r="I2013" s="4">
        <v>422.47400804195809</v>
      </c>
      <c r="J2013">
        <v>171.6</v>
      </c>
      <c r="K2013" t="s">
        <v>60</v>
      </c>
      <c r="L2013" t="s">
        <v>116</v>
      </c>
      <c r="M2013" t="s">
        <v>145</v>
      </c>
      <c r="N2013" s="2">
        <v>42183</v>
      </c>
      <c r="O2013" s="2">
        <v>43278</v>
      </c>
      <c r="P2013" t="s">
        <v>24</v>
      </c>
      <c r="Q2013" t="s">
        <v>65</v>
      </c>
      <c r="R2013" s="5" t="str">
        <f t="shared" si="94"/>
        <v>0.12</v>
      </c>
      <c r="S2013" s="6" t="str">
        <f t="shared" si="95"/>
        <v/>
      </c>
      <c r="T2013">
        <f>ROUND(INT(表1[[#This Row],[合同结束日期]]-表1[[#This Row],[合同起始日期]])/365,1)</f>
        <v>3</v>
      </c>
    </row>
    <row r="2014" spans="1:20">
      <c r="A2014" s="1">
        <v>42491</v>
      </c>
      <c r="B2014" t="s">
        <v>185</v>
      </c>
      <c r="C2014">
        <f t="shared" si="93"/>
        <v>0</v>
      </c>
      <c r="D2014" t="s">
        <v>219</v>
      </c>
      <c r="E2014" s="4">
        <v>566560.79999999993</v>
      </c>
      <c r="F2014" s="4">
        <v>122320.47672000001</v>
      </c>
      <c r="G2014" s="3">
        <v>0.21590000000000004</v>
      </c>
      <c r="H2014" s="7">
        <v>5489.9302325581384</v>
      </c>
      <c r="I2014" s="4">
        <v>1185.2759372093024</v>
      </c>
      <c r="J2014">
        <v>103.2</v>
      </c>
      <c r="K2014" t="s">
        <v>60</v>
      </c>
      <c r="L2014" t="s">
        <v>61</v>
      </c>
      <c r="M2014" t="s">
        <v>58</v>
      </c>
      <c r="N2014" s="2">
        <v>42153</v>
      </c>
      <c r="O2014" s="2">
        <v>42883</v>
      </c>
      <c r="P2014" t="s">
        <v>24</v>
      </c>
      <c r="Q2014" t="s">
        <v>170</v>
      </c>
      <c r="R2014" s="5" t="str">
        <f t="shared" si="94"/>
        <v>0.2</v>
      </c>
      <c r="S2014" s="6" t="str">
        <f t="shared" si="95"/>
        <v/>
      </c>
      <c r="T2014">
        <f>ROUND(INT(表1[[#This Row],[合同结束日期]]-表1[[#This Row],[合同起始日期]])/365,1)</f>
        <v>2</v>
      </c>
    </row>
    <row r="2015" spans="1:20">
      <c r="A2015" s="1">
        <v>42491</v>
      </c>
      <c r="B2015" t="s">
        <v>185</v>
      </c>
      <c r="C2015">
        <f t="shared" si="93"/>
        <v>0</v>
      </c>
      <c r="D2015" t="s">
        <v>252</v>
      </c>
      <c r="E2015" s="4">
        <v>152216.4</v>
      </c>
      <c r="F2015" s="4">
        <v>20503.549080000004</v>
      </c>
      <c r="G2015" s="3">
        <v>0.13470000000000004</v>
      </c>
      <c r="H2015" s="7">
        <v>1474.9651162790697</v>
      </c>
      <c r="I2015" s="4">
        <v>198.67780116279073</v>
      </c>
      <c r="J2015">
        <v>103.2</v>
      </c>
      <c r="K2015" t="s">
        <v>44</v>
      </c>
      <c r="L2015" t="s">
        <v>46</v>
      </c>
      <c r="M2015" t="s">
        <v>45</v>
      </c>
      <c r="N2015" s="2">
        <v>42149</v>
      </c>
      <c r="O2015" s="2">
        <v>42914</v>
      </c>
      <c r="P2015" t="s">
        <v>24</v>
      </c>
      <c r="Q2015" t="s">
        <v>19</v>
      </c>
      <c r="R2015" s="5" t="str">
        <f t="shared" si="94"/>
        <v>0.1</v>
      </c>
      <c r="S2015" s="6" t="str">
        <f t="shared" si="95"/>
        <v/>
      </c>
      <c r="T2015">
        <f>ROUND(INT(表1[[#This Row],[合同结束日期]]-表1[[#This Row],[合同起始日期]])/365,1)</f>
        <v>2.1</v>
      </c>
    </row>
    <row r="2016" spans="1:20">
      <c r="A2016" s="1">
        <v>42491</v>
      </c>
      <c r="B2016" t="s">
        <v>185</v>
      </c>
      <c r="C2016">
        <f t="shared" si="93"/>
        <v>0</v>
      </c>
      <c r="D2016" t="s">
        <v>281</v>
      </c>
      <c r="E2016" s="4">
        <v>99848.76</v>
      </c>
      <c r="F2016" s="4">
        <v>36434.812524000001</v>
      </c>
      <c r="G2016" s="3">
        <v>0.3649</v>
      </c>
      <c r="H2016" s="7">
        <v>904.42717391304348</v>
      </c>
      <c r="I2016" s="4">
        <v>330.0254757608696</v>
      </c>
      <c r="J2016">
        <v>110.39999999999999</v>
      </c>
      <c r="K2016" t="s">
        <v>60</v>
      </c>
      <c r="L2016" t="s">
        <v>116</v>
      </c>
      <c r="M2016" t="s">
        <v>145</v>
      </c>
      <c r="N2016" s="2">
        <v>42174</v>
      </c>
      <c r="O2016" s="2">
        <v>42615</v>
      </c>
      <c r="P2016" t="s">
        <v>24</v>
      </c>
      <c r="Q2016" t="s">
        <v>25</v>
      </c>
      <c r="R2016" s="5" t="str">
        <f t="shared" si="94"/>
        <v>0.15</v>
      </c>
      <c r="S2016" s="6" t="str">
        <f t="shared" si="95"/>
        <v/>
      </c>
      <c r="T2016">
        <f>ROUND(INT(表1[[#This Row],[合同结束日期]]-表1[[#This Row],[合同起始日期]])/365,1)</f>
        <v>1.2</v>
      </c>
    </row>
    <row r="2017" spans="1:20">
      <c r="A2017" s="1">
        <v>42491</v>
      </c>
      <c r="B2017" t="s">
        <v>185</v>
      </c>
      <c r="C2017">
        <f t="shared" si="93"/>
        <v>0</v>
      </c>
      <c r="D2017" t="s">
        <v>450</v>
      </c>
      <c r="E2017" s="4">
        <v>263517.59999999998</v>
      </c>
      <c r="F2017" s="4">
        <v>48171.017280000007</v>
      </c>
      <c r="G2017" s="3">
        <v>0.18280000000000005</v>
      </c>
      <c r="H2017" s="7">
        <v>2467.393258426966</v>
      </c>
      <c r="I2017" s="4">
        <v>451.03948764044952</v>
      </c>
      <c r="J2017">
        <v>106.8</v>
      </c>
      <c r="K2017" t="s">
        <v>60</v>
      </c>
      <c r="L2017" t="s">
        <v>61</v>
      </c>
      <c r="M2017" t="s">
        <v>58</v>
      </c>
      <c r="N2017" s="2">
        <v>42181</v>
      </c>
      <c r="O2017" s="2">
        <v>42911</v>
      </c>
      <c r="P2017" t="s">
        <v>24</v>
      </c>
      <c r="Q2017" t="s">
        <v>59</v>
      </c>
      <c r="R2017" s="5" t="str">
        <f t="shared" si="94"/>
        <v>0.16</v>
      </c>
      <c r="S2017" s="6" t="str">
        <f t="shared" si="95"/>
        <v/>
      </c>
      <c r="T2017">
        <f>ROUND(INT(表1[[#This Row],[合同结束日期]]-表1[[#This Row],[合同起始日期]])/365,1)</f>
        <v>2</v>
      </c>
    </row>
    <row r="2018" spans="1:20">
      <c r="A2018" s="1">
        <v>42491</v>
      </c>
      <c r="B2018" t="s">
        <v>185</v>
      </c>
      <c r="C2018">
        <f t="shared" si="93"/>
        <v>0</v>
      </c>
      <c r="D2018" t="s">
        <v>253</v>
      </c>
      <c r="E2018" s="4">
        <v>101142.81600000001</v>
      </c>
      <c r="F2018" s="4">
        <v>38403.927235199997</v>
      </c>
      <c r="G2018" s="3">
        <v>0.37969999999999993</v>
      </c>
      <c r="H2018" s="7">
        <v>658.48187500000006</v>
      </c>
      <c r="I2018" s="4">
        <v>250.0255679375</v>
      </c>
      <c r="J2018">
        <v>153.6</v>
      </c>
      <c r="K2018" t="s">
        <v>60</v>
      </c>
      <c r="L2018" t="s">
        <v>116</v>
      </c>
      <c r="M2018" t="s">
        <v>145</v>
      </c>
      <c r="N2018" s="2">
        <v>41456</v>
      </c>
      <c r="O2018" s="2">
        <v>42597</v>
      </c>
      <c r="P2018" t="s">
        <v>18</v>
      </c>
      <c r="Q2018" t="s">
        <v>25</v>
      </c>
      <c r="R2018" s="5" t="str">
        <f t="shared" si="94"/>
        <v>0.15</v>
      </c>
      <c r="S2018" s="6" t="str">
        <f t="shared" si="95"/>
        <v/>
      </c>
      <c r="T2018">
        <f>ROUND(INT(表1[[#This Row],[合同结束日期]]-表1[[#This Row],[合同起始日期]])/365,1)</f>
        <v>3.1</v>
      </c>
    </row>
    <row r="2019" spans="1:20">
      <c r="A2019" s="1">
        <v>42491</v>
      </c>
      <c r="B2019" t="s">
        <v>185</v>
      </c>
      <c r="C2019">
        <f t="shared" si="93"/>
        <v>0</v>
      </c>
      <c r="D2019" t="s">
        <v>361</v>
      </c>
      <c r="E2019" s="4">
        <v>66006</v>
      </c>
      <c r="F2019" s="4">
        <v>17999.836199999998</v>
      </c>
      <c r="G2019" s="3">
        <v>0.27269999999999994</v>
      </c>
      <c r="H2019" s="7">
        <v>1833.5</v>
      </c>
      <c r="I2019" s="4">
        <v>499.99544999999995</v>
      </c>
      <c r="J2019">
        <v>36</v>
      </c>
      <c r="K2019" t="s">
        <v>76</v>
      </c>
      <c r="L2019" t="s">
        <v>276</v>
      </c>
      <c r="M2019" t="s">
        <v>276</v>
      </c>
      <c r="N2019" s="2">
        <v>41943</v>
      </c>
      <c r="O2019" s="2">
        <v>42673</v>
      </c>
      <c r="P2019" t="s">
        <v>24</v>
      </c>
      <c r="Q2019" t="s">
        <v>59</v>
      </c>
      <c r="R2019" s="5" t="str">
        <f t="shared" si="94"/>
        <v>0.16</v>
      </c>
      <c r="S2019" s="6" t="str">
        <f t="shared" si="95"/>
        <v/>
      </c>
      <c r="T2019">
        <f>ROUND(INT(表1[[#This Row],[合同结束日期]]-表1[[#This Row],[合同起始日期]])/365,1)</f>
        <v>2</v>
      </c>
    </row>
    <row r="2020" spans="1:20">
      <c r="A2020" s="1">
        <v>42491</v>
      </c>
      <c r="B2020" t="s">
        <v>185</v>
      </c>
      <c r="C2020">
        <f t="shared" si="93"/>
        <v>0</v>
      </c>
      <c r="D2020" t="s">
        <v>363</v>
      </c>
      <c r="E2020" s="4">
        <v>47834.879999999997</v>
      </c>
      <c r="F2020" s="4">
        <v>17277.958655999999</v>
      </c>
      <c r="G2020" s="3">
        <v>0.36120000000000002</v>
      </c>
      <c r="H2020" s="7">
        <v>1328.7466666666667</v>
      </c>
      <c r="I2020" s="4">
        <v>479.94329599999998</v>
      </c>
      <c r="J2020">
        <v>36</v>
      </c>
      <c r="K2020" t="s">
        <v>76</v>
      </c>
      <c r="L2020" t="s">
        <v>276</v>
      </c>
      <c r="M2020" t="s">
        <v>276</v>
      </c>
      <c r="N2020" s="2">
        <v>41942</v>
      </c>
      <c r="O2020" s="2">
        <v>42672</v>
      </c>
      <c r="P2020" t="s">
        <v>24</v>
      </c>
      <c r="Q2020" t="s">
        <v>59</v>
      </c>
      <c r="R2020" s="5" t="str">
        <f t="shared" si="94"/>
        <v>0.16</v>
      </c>
      <c r="S2020" s="6" t="str">
        <f t="shared" si="95"/>
        <v/>
      </c>
      <c r="T2020">
        <f>ROUND(INT(表1[[#This Row],[合同结束日期]]-表1[[#This Row],[合同起始日期]])/365,1)</f>
        <v>2</v>
      </c>
    </row>
    <row r="2021" spans="1:20">
      <c r="A2021" s="1">
        <v>42491</v>
      </c>
      <c r="B2021" t="s">
        <v>185</v>
      </c>
      <c r="C2021">
        <f t="shared" si="93"/>
        <v>0</v>
      </c>
      <c r="D2021" t="s">
        <v>451</v>
      </c>
      <c r="E2021" s="4">
        <v>1387222.9200000002</v>
      </c>
      <c r="F2021" s="4">
        <v>43281.355104000002</v>
      </c>
      <c r="G2021" s="3">
        <v>3.1199999999999999E-2</v>
      </c>
      <c r="H2021" s="7">
        <v>12168.622105263159</v>
      </c>
      <c r="I2021" s="4">
        <v>379.66100968421057</v>
      </c>
      <c r="J2021">
        <v>114</v>
      </c>
      <c r="K2021" t="s">
        <v>66</v>
      </c>
      <c r="L2021" t="s">
        <v>66</v>
      </c>
      <c r="M2021" t="s">
        <v>66</v>
      </c>
      <c r="N2021" s="2">
        <v>42156</v>
      </c>
      <c r="O2021" s="2">
        <v>43251</v>
      </c>
      <c r="P2021" t="s">
        <v>24</v>
      </c>
      <c r="Q2021" t="s">
        <v>410</v>
      </c>
      <c r="R2021" s="5" t="str">
        <f t="shared" si="94"/>
        <v>0.1</v>
      </c>
      <c r="S2021" s="6" t="str">
        <f t="shared" si="95"/>
        <v>0.</v>
      </c>
      <c r="T2021">
        <f>ROUND(INT(表1[[#This Row],[合同结束日期]]-表1[[#This Row],[合同起始日期]])/365,1)</f>
        <v>3</v>
      </c>
    </row>
    <row r="2022" spans="1:20">
      <c r="A2022" s="1">
        <v>42491</v>
      </c>
      <c r="B2022" t="s">
        <v>185</v>
      </c>
      <c r="C2022">
        <f t="shared" si="93"/>
        <v>0</v>
      </c>
      <c r="D2022" t="s">
        <v>194</v>
      </c>
      <c r="E2022" s="4">
        <v>809197.2</v>
      </c>
      <c r="F2022" s="4">
        <v>60689.789999999994</v>
      </c>
      <c r="G2022" s="3">
        <v>7.4999999999999997E-2</v>
      </c>
      <c r="H2022" s="7">
        <v>5619.4249999999993</v>
      </c>
      <c r="I2022" s="4">
        <v>421.45687499999997</v>
      </c>
      <c r="J2022">
        <v>144</v>
      </c>
      <c r="K2022" t="s">
        <v>66</v>
      </c>
      <c r="L2022" t="s">
        <v>66</v>
      </c>
      <c r="M2022" t="s">
        <v>66</v>
      </c>
      <c r="N2022" s="2">
        <v>42134</v>
      </c>
      <c r="O2022" s="2">
        <v>42864</v>
      </c>
      <c r="P2022" t="s">
        <v>24</v>
      </c>
      <c r="Q2022" t="s">
        <v>502</v>
      </c>
      <c r="R2022" s="5" t="str">
        <f t="shared" si="94"/>
        <v>0.1</v>
      </c>
      <c r="S2022" s="6" t="str">
        <f t="shared" si="95"/>
        <v>0.,0.1,0.</v>
      </c>
      <c r="T2022">
        <f>ROUND(INT(表1[[#This Row],[合同结束日期]]-表1[[#This Row],[合同起始日期]])/365,1)</f>
        <v>2</v>
      </c>
    </row>
    <row r="2023" spans="1:20">
      <c r="A2023" s="1">
        <v>42491</v>
      </c>
      <c r="B2023" t="s">
        <v>185</v>
      </c>
      <c r="C2023">
        <f t="shared" si="93"/>
        <v>0</v>
      </c>
      <c r="D2023" t="s">
        <v>307</v>
      </c>
      <c r="E2023" s="4">
        <v>309048</v>
      </c>
      <c r="F2023" s="4">
        <v>21107.9784</v>
      </c>
      <c r="G2023" s="3">
        <v>6.83E-2</v>
      </c>
      <c r="H2023" s="7">
        <v>5853.1818181818189</v>
      </c>
      <c r="I2023" s="4">
        <v>399.77231818181821</v>
      </c>
      <c r="J2023">
        <v>52.8</v>
      </c>
      <c r="K2023" t="s">
        <v>66</v>
      </c>
      <c r="L2023" t="s">
        <v>66</v>
      </c>
      <c r="M2023" t="s">
        <v>66</v>
      </c>
      <c r="N2023" s="2">
        <v>42139</v>
      </c>
      <c r="O2023" s="2">
        <v>42869</v>
      </c>
      <c r="P2023" t="s">
        <v>24</v>
      </c>
      <c r="Q2023" t="s">
        <v>410</v>
      </c>
      <c r="R2023" s="5" t="str">
        <f t="shared" si="94"/>
        <v>0.1</v>
      </c>
      <c r="S2023" s="6" t="str">
        <f t="shared" si="95"/>
        <v>0.</v>
      </c>
      <c r="T2023">
        <f>ROUND(INT(表1[[#This Row],[合同结束日期]]-表1[[#This Row],[合同起始日期]])/365,1)</f>
        <v>2</v>
      </c>
    </row>
    <row r="2024" spans="1:20">
      <c r="A2024" s="1">
        <v>42491</v>
      </c>
      <c r="B2024" t="s">
        <v>185</v>
      </c>
      <c r="C2024">
        <f t="shared" si="93"/>
        <v>0</v>
      </c>
      <c r="D2024" t="s">
        <v>196</v>
      </c>
      <c r="E2024" s="4">
        <v>516185.00399999996</v>
      </c>
      <c r="F2024" s="4">
        <v>84705.959156399986</v>
      </c>
      <c r="G2024" s="3">
        <v>0.1641</v>
      </c>
      <c r="H2024" s="7">
        <v>2987.1817361111111</v>
      </c>
      <c r="I2024" s="4">
        <v>490.19652289583331</v>
      </c>
      <c r="J2024">
        <v>172.79999999999998</v>
      </c>
      <c r="K2024" t="s">
        <v>60</v>
      </c>
      <c r="L2024" t="s">
        <v>61</v>
      </c>
      <c r="M2024" t="s">
        <v>197</v>
      </c>
      <c r="N2024" s="2">
        <v>42134</v>
      </c>
      <c r="O2024" s="2">
        <v>42864</v>
      </c>
      <c r="P2024" t="s">
        <v>24</v>
      </c>
      <c r="Q2024" t="s">
        <v>411</v>
      </c>
      <c r="R2024" s="5" t="str">
        <f t="shared" si="94"/>
        <v>0.14</v>
      </c>
      <c r="S2024" s="6" t="str">
        <f t="shared" si="95"/>
        <v>0.15</v>
      </c>
      <c r="T2024">
        <f>ROUND(INT(表1[[#This Row],[合同结束日期]]-表1[[#This Row],[合同起始日期]])/365,1)</f>
        <v>2</v>
      </c>
    </row>
    <row r="2025" spans="1:20">
      <c r="A2025" s="1">
        <v>42491</v>
      </c>
      <c r="B2025" t="s">
        <v>185</v>
      </c>
      <c r="C2025">
        <f t="shared" si="93"/>
        <v>0</v>
      </c>
      <c r="D2025" t="s">
        <v>198</v>
      </c>
      <c r="E2025" s="4">
        <v>47523.6</v>
      </c>
      <c r="F2025" s="4">
        <v>29821.058999999997</v>
      </c>
      <c r="G2025" s="3">
        <v>0.62749999999999995</v>
      </c>
      <c r="H2025" s="7">
        <v>720.0545454545454</v>
      </c>
      <c r="I2025" s="4">
        <v>451.83422727272722</v>
      </c>
      <c r="J2025">
        <v>66</v>
      </c>
      <c r="K2025" t="s">
        <v>66</v>
      </c>
      <c r="L2025" t="s">
        <v>66</v>
      </c>
      <c r="M2025" t="s">
        <v>66</v>
      </c>
      <c r="N2025" s="2">
        <v>41283</v>
      </c>
      <c r="O2025" s="2">
        <v>42499</v>
      </c>
      <c r="P2025" t="s">
        <v>24</v>
      </c>
      <c r="Q2025" t="s">
        <v>25</v>
      </c>
      <c r="R2025" s="5" t="str">
        <f t="shared" si="94"/>
        <v>0.15</v>
      </c>
      <c r="S2025" s="6" t="str">
        <f t="shared" si="95"/>
        <v/>
      </c>
      <c r="T2025">
        <f>ROUND(INT(表1[[#This Row],[合同结束日期]]-表1[[#This Row],[合同起始日期]])/365,1)</f>
        <v>3.3</v>
      </c>
    </row>
    <row r="2026" spans="1:20">
      <c r="A2026" s="1">
        <v>42491</v>
      </c>
      <c r="B2026" t="s">
        <v>185</v>
      </c>
      <c r="C2026">
        <f t="shared" si="93"/>
        <v>0</v>
      </c>
      <c r="D2026" t="s">
        <v>199</v>
      </c>
      <c r="E2026" s="4">
        <v>314402.27999999997</v>
      </c>
      <c r="F2026" s="4">
        <v>22857.045756</v>
      </c>
      <c r="G2026" s="3">
        <v>7.2700000000000001E-2</v>
      </c>
      <c r="H2026" s="7">
        <v>4851.8870370370369</v>
      </c>
      <c r="I2026" s="4">
        <v>352.7321875925926</v>
      </c>
      <c r="J2026">
        <v>64.8</v>
      </c>
      <c r="K2026" t="s">
        <v>44</v>
      </c>
      <c r="L2026" t="s">
        <v>46</v>
      </c>
      <c r="M2026" t="s">
        <v>187</v>
      </c>
      <c r="N2026" s="2">
        <v>41332</v>
      </c>
      <c r="O2026" s="2">
        <v>42864</v>
      </c>
      <c r="P2026" t="s">
        <v>14</v>
      </c>
      <c r="Q2026" t="s">
        <v>15</v>
      </c>
      <c r="R2026" s="5" t="str">
        <f t="shared" si="94"/>
        <v>0.</v>
      </c>
      <c r="S2026" s="6" t="str">
        <f t="shared" si="95"/>
        <v>0.</v>
      </c>
      <c r="T2026">
        <f>ROUND(INT(表1[[#This Row],[合同结束日期]]-表1[[#This Row],[合同起始日期]])/365,1)</f>
        <v>4.2</v>
      </c>
    </row>
    <row r="2027" spans="1:20">
      <c r="A2027" s="1">
        <v>42491</v>
      </c>
      <c r="B2027" t="s">
        <v>185</v>
      </c>
      <c r="C2027">
        <f t="shared" ref="C2027:C2090" si="96">IF($B2027="负一层",-1,IF($B2027="负一夹层",0,IF($B2027="一层",1,IF($B2027="二层",2,IF($B2027="三层",3,IF($B2027="四层",4))))))</f>
        <v>0</v>
      </c>
      <c r="D2027" t="s">
        <v>200</v>
      </c>
      <c r="E2027" s="4">
        <v>121405.5</v>
      </c>
      <c r="F2027" s="4">
        <v>22265.768700000001</v>
      </c>
      <c r="G2027" s="3">
        <v>0.18340000000000001</v>
      </c>
      <c r="H2027" s="7">
        <v>2529.28125</v>
      </c>
      <c r="I2027" s="4">
        <v>463.87018125000003</v>
      </c>
      <c r="J2027">
        <v>48</v>
      </c>
      <c r="K2027" t="s">
        <v>44</v>
      </c>
      <c r="L2027" t="s">
        <v>46</v>
      </c>
      <c r="M2027" t="s">
        <v>187</v>
      </c>
      <c r="N2027" s="2">
        <v>41281</v>
      </c>
      <c r="O2027" s="2">
        <v>42864</v>
      </c>
      <c r="P2027" t="s">
        <v>24</v>
      </c>
      <c r="Q2027" t="s">
        <v>373</v>
      </c>
      <c r="R2027" s="5" t="str">
        <f t="shared" ref="R2027:R2090" si="97">IF(ISERROR(FIND(",",$Q2027)),$Q2027,LEFT($Q2027,FIND(",",$Q2027)-1))</f>
        <v>0.16</v>
      </c>
      <c r="S2027" s="6" t="str">
        <f t="shared" si="95"/>
        <v>0.16</v>
      </c>
      <c r="T2027">
        <f>ROUND(INT(表1[[#This Row],[合同结束日期]]-表1[[#This Row],[合同起始日期]])/365,1)</f>
        <v>4.3</v>
      </c>
    </row>
    <row r="2028" spans="1:20">
      <c r="A2028" s="1">
        <v>42491</v>
      </c>
      <c r="B2028" t="s">
        <v>185</v>
      </c>
      <c r="C2028">
        <f t="shared" si="96"/>
        <v>0</v>
      </c>
      <c r="D2028" t="s">
        <v>201</v>
      </c>
      <c r="E2028" s="4">
        <v>298905.59999999998</v>
      </c>
      <c r="F2028" s="4">
        <v>38319.697919999999</v>
      </c>
      <c r="G2028" s="3">
        <v>0.12820000000000001</v>
      </c>
      <c r="H2028" s="7">
        <v>1649.5894039735099</v>
      </c>
      <c r="I2028" s="4">
        <v>211.47736158940398</v>
      </c>
      <c r="J2028">
        <v>181.2</v>
      </c>
      <c r="K2028" t="s">
        <v>44</v>
      </c>
      <c r="L2028" t="s">
        <v>72</v>
      </c>
      <c r="M2028" t="s">
        <v>71</v>
      </c>
      <c r="N2028" s="2">
        <v>41329</v>
      </c>
      <c r="O2028" s="2">
        <v>43229</v>
      </c>
      <c r="P2028" t="s">
        <v>24</v>
      </c>
      <c r="Q2028" t="s">
        <v>495</v>
      </c>
      <c r="R2028" s="5" t="str">
        <f t="shared" si="97"/>
        <v>0.11</v>
      </c>
      <c r="S2028" s="6" t="str">
        <f t="shared" ref="S2028:S2091" si="98">IF(ISERROR(FIND(",",$Q2028)),"",RIGHT($Q2028,LEN($Q2028)-FIND(",",$Q2028)))</f>
        <v>0.11</v>
      </c>
      <c r="T2028">
        <f>ROUND(INT(表1[[#This Row],[合同结束日期]]-表1[[#This Row],[合同起始日期]])/365,1)</f>
        <v>5.2</v>
      </c>
    </row>
    <row r="2029" spans="1:20">
      <c r="A2029" s="1">
        <v>42491</v>
      </c>
      <c r="B2029" t="s">
        <v>185</v>
      </c>
      <c r="C2029">
        <f t="shared" si="96"/>
        <v>0</v>
      </c>
      <c r="D2029" t="s">
        <v>202</v>
      </c>
      <c r="E2029" s="4">
        <v>195685.44</v>
      </c>
      <c r="F2029" s="4">
        <v>29235.404736000004</v>
      </c>
      <c r="G2029" s="3">
        <v>0.14940000000000003</v>
      </c>
      <c r="H2029" s="7">
        <v>2203.6648648648647</v>
      </c>
      <c r="I2029" s="4">
        <v>329.22753081081089</v>
      </c>
      <c r="J2029">
        <v>88.8</v>
      </c>
      <c r="K2029" t="s">
        <v>44</v>
      </c>
      <c r="L2029" t="s">
        <v>46</v>
      </c>
      <c r="M2029" t="s">
        <v>45</v>
      </c>
      <c r="N2029" s="2">
        <v>41335</v>
      </c>
      <c r="O2029" s="2">
        <v>43229</v>
      </c>
      <c r="P2029" t="s">
        <v>24</v>
      </c>
      <c r="Q2029" t="s">
        <v>392</v>
      </c>
      <c r="R2029" s="5" t="str">
        <f t="shared" si="97"/>
        <v>0.12</v>
      </c>
      <c r="S2029" s="6" t="str">
        <f t="shared" si="98"/>
        <v>0.13</v>
      </c>
      <c r="T2029">
        <f>ROUND(INT(表1[[#This Row],[合同结束日期]]-表1[[#This Row],[合同起始日期]])/365,1)</f>
        <v>5.2</v>
      </c>
    </row>
    <row r="2030" spans="1:20">
      <c r="A2030" s="1">
        <v>42491</v>
      </c>
      <c r="B2030" t="s">
        <v>185</v>
      </c>
      <c r="C2030">
        <f t="shared" si="96"/>
        <v>0</v>
      </c>
      <c r="D2030" t="s">
        <v>203</v>
      </c>
      <c r="E2030" s="4">
        <v>196306.8</v>
      </c>
      <c r="F2030" s="4">
        <v>32135.423160000002</v>
      </c>
      <c r="G2030" s="3">
        <v>0.16370000000000001</v>
      </c>
      <c r="H2030" s="7">
        <v>3556.282608695652</v>
      </c>
      <c r="I2030" s="4">
        <v>582.16346304347837</v>
      </c>
      <c r="J2030">
        <v>55.199999999999996</v>
      </c>
      <c r="K2030" t="s">
        <v>44</v>
      </c>
      <c r="L2030" t="s">
        <v>46</v>
      </c>
      <c r="M2030" t="s">
        <v>187</v>
      </c>
      <c r="N2030" s="2">
        <v>41304</v>
      </c>
      <c r="O2030" s="2">
        <v>42864</v>
      </c>
      <c r="P2030" t="s">
        <v>24</v>
      </c>
      <c r="Q2030" t="s">
        <v>411</v>
      </c>
      <c r="R2030" s="5" t="str">
        <f t="shared" si="97"/>
        <v>0.14</v>
      </c>
      <c r="S2030" s="6" t="str">
        <f t="shared" si="98"/>
        <v>0.15</v>
      </c>
      <c r="T2030">
        <f>ROUND(INT(表1[[#This Row],[合同结束日期]]-表1[[#This Row],[合同起始日期]])/365,1)</f>
        <v>4.3</v>
      </c>
    </row>
    <row r="2031" spans="1:20">
      <c r="A2031" s="1">
        <v>42491</v>
      </c>
      <c r="B2031" t="s">
        <v>185</v>
      </c>
      <c r="C2031">
        <f t="shared" si="96"/>
        <v>0</v>
      </c>
      <c r="D2031" t="s">
        <v>370</v>
      </c>
      <c r="E2031" s="4">
        <v>360718.8</v>
      </c>
      <c r="F2031" s="4">
        <v>58869.30816</v>
      </c>
      <c r="G2031" s="3">
        <v>0.16320000000000001</v>
      </c>
      <c r="H2031" s="7">
        <v>673.98878923766824</v>
      </c>
      <c r="I2031" s="4">
        <v>109.99497040358746</v>
      </c>
      <c r="J2031">
        <v>535.19999999999993</v>
      </c>
      <c r="K2031" t="s">
        <v>151</v>
      </c>
      <c r="L2031" t="s">
        <v>154</v>
      </c>
      <c r="M2031" t="s">
        <v>371</v>
      </c>
      <c r="N2031" s="2">
        <v>41946</v>
      </c>
      <c r="O2031" s="2">
        <v>43771</v>
      </c>
      <c r="P2031" t="s">
        <v>14</v>
      </c>
      <c r="Q2031">
        <v>0</v>
      </c>
      <c r="R2031" s="5">
        <f t="shared" si="97"/>
        <v>0</v>
      </c>
      <c r="S2031" s="6" t="str">
        <f t="shared" si="98"/>
        <v/>
      </c>
      <c r="T2031">
        <f>ROUND(INT(表1[[#This Row],[合同结束日期]]-表1[[#This Row],[合同起始日期]])/365,1)</f>
        <v>5</v>
      </c>
    </row>
    <row r="2032" spans="1:20">
      <c r="A2032" s="1">
        <v>42491</v>
      </c>
      <c r="B2032" t="s">
        <v>185</v>
      </c>
      <c r="C2032">
        <f t="shared" si="96"/>
        <v>0</v>
      </c>
      <c r="D2032" t="s">
        <v>484</v>
      </c>
      <c r="E2032" s="4">
        <v>756993.6</v>
      </c>
      <c r="F2032" s="4">
        <v>85918.773599999986</v>
      </c>
      <c r="G2032" s="3">
        <v>0.11349999999999999</v>
      </c>
      <c r="H2032" s="7">
        <v>1762.0893854748604</v>
      </c>
      <c r="I2032" s="4">
        <v>199.99714525139663</v>
      </c>
      <c r="J2032">
        <v>429.59999999999997</v>
      </c>
      <c r="K2032" t="s">
        <v>44</v>
      </c>
      <c r="L2032" t="s">
        <v>72</v>
      </c>
      <c r="M2032" t="s">
        <v>71</v>
      </c>
      <c r="N2032" s="2">
        <v>42272</v>
      </c>
      <c r="O2032" s="2">
        <v>44098</v>
      </c>
      <c r="P2032" t="s">
        <v>24</v>
      </c>
      <c r="Q2032" t="s">
        <v>78</v>
      </c>
      <c r="R2032" s="5" t="str">
        <f t="shared" si="97"/>
        <v>0.07</v>
      </c>
      <c r="S2032" s="6" t="str">
        <f t="shared" si="98"/>
        <v/>
      </c>
      <c r="T2032">
        <f>ROUND(INT(表1[[#This Row],[合同结束日期]]-表1[[#This Row],[合同起始日期]])/365,1)</f>
        <v>5</v>
      </c>
    </row>
    <row r="2033" spans="1:20">
      <c r="A2033" s="1">
        <v>42491</v>
      </c>
      <c r="B2033" t="s">
        <v>185</v>
      </c>
      <c r="C2033">
        <f t="shared" si="96"/>
        <v>0</v>
      </c>
      <c r="D2033" t="s">
        <v>206</v>
      </c>
      <c r="E2033" s="4">
        <v>543697.19999999995</v>
      </c>
      <c r="F2033" s="4">
        <v>79271.051760000017</v>
      </c>
      <c r="G2033" s="3">
        <v>0.14580000000000004</v>
      </c>
      <c r="H2033" s="7">
        <v>959.91737288135585</v>
      </c>
      <c r="I2033" s="4">
        <v>139.95595296610173</v>
      </c>
      <c r="J2033">
        <v>566.4</v>
      </c>
      <c r="K2033" t="s">
        <v>44</v>
      </c>
      <c r="L2033" t="s">
        <v>72</v>
      </c>
      <c r="M2033" t="s">
        <v>71</v>
      </c>
      <c r="N2033" s="2">
        <v>41334</v>
      </c>
      <c r="O2033" s="2">
        <v>43249</v>
      </c>
      <c r="P2033" t="s">
        <v>24</v>
      </c>
      <c r="Q2033" t="s">
        <v>499</v>
      </c>
      <c r="R2033" s="5" t="str">
        <f t="shared" si="97"/>
        <v>0.09</v>
      </c>
      <c r="S2033" s="6" t="str">
        <f t="shared" si="98"/>
        <v>0.09</v>
      </c>
      <c r="T2033">
        <f>ROUND(INT(表1[[#This Row],[合同结束日期]]-表1[[#This Row],[合同起始日期]])/365,1)</f>
        <v>5.2</v>
      </c>
    </row>
    <row r="2034" spans="1:20">
      <c r="A2034" s="1">
        <v>42491</v>
      </c>
      <c r="B2034" t="s">
        <v>185</v>
      </c>
      <c r="C2034">
        <f t="shared" si="96"/>
        <v>0</v>
      </c>
      <c r="D2034" t="s">
        <v>207</v>
      </c>
      <c r="E2034" s="4">
        <v>1158172.2239999999</v>
      </c>
      <c r="F2034" s="4">
        <v>58950.966201599993</v>
      </c>
      <c r="G2034" s="3">
        <v>5.0899999999999994E-2</v>
      </c>
      <c r="H2034" s="7">
        <v>2654.4101210121012</v>
      </c>
      <c r="I2034" s="4">
        <v>135.10947515951594</v>
      </c>
      <c r="J2034">
        <v>436.32</v>
      </c>
      <c r="K2034" t="s">
        <v>44</v>
      </c>
      <c r="L2034" t="s">
        <v>72</v>
      </c>
      <c r="M2034" t="s">
        <v>126</v>
      </c>
      <c r="N2034" s="2">
        <v>41379</v>
      </c>
      <c r="O2034" s="2">
        <v>46947</v>
      </c>
      <c r="P2034" t="s">
        <v>18</v>
      </c>
      <c r="Q2034" t="s">
        <v>37</v>
      </c>
      <c r="R2034" s="5" t="str">
        <f t="shared" si="97"/>
        <v>0.</v>
      </c>
      <c r="S2034" s="6" t="str">
        <f t="shared" si="98"/>
        <v/>
      </c>
      <c r="T2034">
        <f>ROUND(INT(表1[[#This Row],[合同结束日期]]-表1[[#This Row],[合同起始日期]])/365,1)</f>
        <v>15.3</v>
      </c>
    </row>
    <row r="2035" spans="1:20">
      <c r="A2035" s="1">
        <v>42491</v>
      </c>
      <c r="B2035" t="s">
        <v>185</v>
      </c>
      <c r="C2035">
        <f t="shared" si="96"/>
        <v>0</v>
      </c>
      <c r="D2035" t="s">
        <v>231</v>
      </c>
      <c r="E2035" s="4">
        <v>1160960.3999999999</v>
      </c>
      <c r="F2035" s="4">
        <v>115863.84792</v>
      </c>
      <c r="G2035" s="3">
        <v>9.9800000000000014E-2</v>
      </c>
      <c r="H2035" s="7">
        <v>1402.1260869565217</v>
      </c>
      <c r="I2035" s="4">
        <v>139.93218347826087</v>
      </c>
      <c r="J2035">
        <v>828</v>
      </c>
      <c r="K2035" t="s">
        <v>44</v>
      </c>
      <c r="L2035" t="s">
        <v>72</v>
      </c>
      <c r="M2035" t="s">
        <v>71</v>
      </c>
      <c r="N2035" s="2">
        <v>41351</v>
      </c>
      <c r="O2035" s="2">
        <v>45122</v>
      </c>
      <c r="P2035" t="s">
        <v>18</v>
      </c>
      <c r="Q2035" t="s">
        <v>42</v>
      </c>
      <c r="R2035" s="5" t="str">
        <f t="shared" si="97"/>
        <v>0.08</v>
      </c>
      <c r="S2035" s="6" t="str">
        <f t="shared" si="98"/>
        <v/>
      </c>
      <c r="T2035">
        <f>ROUND(INT(表1[[#This Row],[合同结束日期]]-表1[[#This Row],[合同起始日期]])/365,1)</f>
        <v>10.3</v>
      </c>
    </row>
    <row r="2036" spans="1:20">
      <c r="A2036" s="1">
        <v>42491</v>
      </c>
      <c r="B2036" t="s">
        <v>185</v>
      </c>
      <c r="C2036">
        <f t="shared" si="96"/>
        <v>0</v>
      </c>
      <c r="D2036" t="s">
        <v>452</v>
      </c>
      <c r="E2036" s="4">
        <v>114241.32</v>
      </c>
      <c r="F2036" s="4">
        <v>25738.569396000003</v>
      </c>
      <c r="G2036" s="3">
        <v>0.2253</v>
      </c>
      <c r="H2036" s="7">
        <v>1464.6323076923077</v>
      </c>
      <c r="I2036" s="4">
        <v>329.98165892307696</v>
      </c>
      <c r="J2036">
        <v>78</v>
      </c>
      <c r="K2036" t="s">
        <v>11</v>
      </c>
      <c r="L2036" t="s">
        <v>12</v>
      </c>
      <c r="M2036" t="s">
        <v>10</v>
      </c>
      <c r="N2036" s="2">
        <v>42160</v>
      </c>
      <c r="O2036" s="2">
        <v>42890</v>
      </c>
      <c r="P2036" t="s">
        <v>24</v>
      </c>
      <c r="Q2036" t="s">
        <v>59</v>
      </c>
      <c r="R2036" s="5" t="str">
        <f t="shared" si="97"/>
        <v>0.16</v>
      </c>
      <c r="S2036" s="6" t="str">
        <f t="shared" si="98"/>
        <v/>
      </c>
      <c r="T2036">
        <f>ROUND(INT(表1[[#This Row],[合同结束日期]]-表1[[#This Row],[合同起始日期]])/365,1)</f>
        <v>2</v>
      </c>
    </row>
    <row r="2037" spans="1:20">
      <c r="A2037" s="1">
        <v>42491</v>
      </c>
      <c r="B2037" t="s">
        <v>185</v>
      </c>
      <c r="C2037">
        <f t="shared" si="96"/>
        <v>0</v>
      </c>
      <c r="D2037" t="s">
        <v>342</v>
      </c>
      <c r="E2037" s="4">
        <v>103006.08</v>
      </c>
      <c r="F2037" s="4">
        <v>15049.188288000003</v>
      </c>
      <c r="G2037" s="3">
        <v>0.14610000000000004</v>
      </c>
      <c r="H2037" s="7">
        <v>2601.1636363636362</v>
      </c>
      <c r="I2037" s="4">
        <v>380.03000727272735</v>
      </c>
      <c r="J2037">
        <v>39.6</v>
      </c>
      <c r="K2037" t="s">
        <v>44</v>
      </c>
      <c r="L2037" t="s">
        <v>46</v>
      </c>
      <c r="M2037" t="s">
        <v>187</v>
      </c>
      <c r="N2037" s="2">
        <v>41810</v>
      </c>
      <c r="O2037" s="2">
        <v>42905</v>
      </c>
      <c r="P2037" t="s">
        <v>24</v>
      </c>
      <c r="Q2037" t="s">
        <v>65</v>
      </c>
      <c r="R2037" s="5" t="str">
        <f t="shared" si="97"/>
        <v>0.12</v>
      </c>
      <c r="S2037" s="6" t="str">
        <f t="shared" si="98"/>
        <v/>
      </c>
      <c r="T2037">
        <f>ROUND(INT(表1[[#This Row],[合同结束日期]]-表1[[#This Row],[合同起始日期]])/365,1)</f>
        <v>3</v>
      </c>
    </row>
    <row r="2038" spans="1:20">
      <c r="A2038" s="1">
        <v>42491</v>
      </c>
      <c r="B2038" t="s">
        <v>185</v>
      </c>
      <c r="C2038">
        <f t="shared" si="96"/>
        <v>0</v>
      </c>
      <c r="D2038" t="s">
        <v>468</v>
      </c>
      <c r="E2038" s="4">
        <v>17473.2</v>
      </c>
      <c r="F2038" s="4">
        <v>27719.484480000003</v>
      </c>
      <c r="G2038" s="3">
        <v>1.5864</v>
      </c>
      <c r="H2038" s="7">
        <v>346.6904761904762</v>
      </c>
      <c r="I2038" s="4">
        <v>549.98977142857154</v>
      </c>
      <c r="J2038">
        <v>50.4</v>
      </c>
      <c r="K2038" t="s">
        <v>44</v>
      </c>
      <c r="L2038" t="s">
        <v>46</v>
      </c>
      <c r="M2038" t="s">
        <v>187</v>
      </c>
      <c r="N2038" s="2">
        <v>42290</v>
      </c>
      <c r="O2038" s="2">
        <v>42655</v>
      </c>
      <c r="P2038" t="s">
        <v>24</v>
      </c>
      <c r="Q2038" t="s">
        <v>28</v>
      </c>
      <c r="R2038" s="5" t="str">
        <f t="shared" si="97"/>
        <v>0.13</v>
      </c>
      <c r="S2038" s="6" t="str">
        <f t="shared" si="98"/>
        <v/>
      </c>
      <c r="T2038">
        <f>ROUND(INT(表1[[#This Row],[合同结束日期]]-表1[[#This Row],[合同起始日期]])/365,1)</f>
        <v>1</v>
      </c>
    </row>
    <row r="2039" spans="1:20">
      <c r="A2039" s="1">
        <v>42491</v>
      </c>
      <c r="B2039" t="s">
        <v>185</v>
      </c>
      <c r="C2039">
        <f t="shared" si="96"/>
        <v>0</v>
      </c>
      <c r="D2039" t="s">
        <v>213</v>
      </c>
      <c r="E2039" s="4">
        <v>484927.38</v>
      </c>
      <c r="F2039" s="4">
        <v>27107.440542</v>
      </c>
      <c r="G2039" s="3">
        <v>5.5899999999999998E-2</v>
      </c>
      <c r="H2039" s="7">
        <v>1676.7194307290156</v>
      </c>
      <c r="I2039" s="4">
        <v>93.72861617775196</v>
      </c>
      <c r="J2039">
        <v>289.21199999999999</v>
      </c>
      <c r="K2039" t="s">
        <v>60</v>
      </c>
      <c r="L2039" t="s">
        <v>61</v>
      </c>
      <c r="M2039" t="s">
        <v>214</v>
      </c>
      <c r="N2039" s="2">
        <v>41263</v>
      </c>
      <c r="O2039" s="2">
        <v>42499</v>
      </c>
      <c r="P2039" t="s">
        <v>24</v>
      </c>
      <c r="Q2039" t="s">
        <v>25</v>
      </c>
      <c r="R2039" s="5" t="str">
        <f t="shared" si="97"/>
        <v>0.15</v>
      </c>
      <c r="S2039" s="6" t="str">
        <f t="shared" si="98"/>
        <v/>
      </c>
      <c r="T2039">
        <f>ROUND(INT(表1[[#This Row],[合同结束日期]]-表1[[#This Row],[合同起始日期]])/365,1)</f>
        <v>3.4</v>
      </c>
    </row>
    <row r="2040" spans="1:20">
      <c r="A2040" s="1">
        <v>42491</v>
      </c>
      <c r="B2040" t="s">
        <v>185</v>
      </c>
      <c r="C2040">
        <f t="shared" si="96"/>
        <v>0</v>
      </c>
      <c r="D2040" t="s">
        <v>215</v>
      </c>
      <c r="E2040" s="4">
        <v>1261341.5999999999</v>
      </c>
      <c r="F2040" s="4">
        <v>77320.240080000003</v>
      </c>
      <c r="G2040" s="3">
        <v>6.1300000000000007E-2</v>
      </c>
      <c r="H2040" s="7">
        <v>6695.0191082802539</v>
      </c>
      <c r="I2040" s="4">
        <v>410.4046713375796</v>
      </c>
      <c r="J2040">
        <v>188.4</v>
      </c>
      <c r="K2040" t="s">
        <v>66</v>
      </c>
      <c r="L2040" t="s">
        <v>66</v>
      </c>
      <c r="M2040" t="s">
        <v>66</v>
      </c>
      <c r="N2040" s="2">
        <v>41284</v>
      </c>
      <c r="O2040" s="2">
        <v>42864</v>
      </c>
      <c r="P2040" t="s">
        <v>24</v>
      </c>
      <c r="Q2040" t="s">
        <v>502</v>
      </c>
      <c r="R2040" s="5" t="str">
        <f t="shared" si="97"/>
        <v>0.1</v>
      </c>
      <c r="S2040" s="6" t="str">
        <f t="shared" si="98"/>
        <v>0.,0.1,0.</v>
      </c>
      <c r="T2040">
        <f>ROUND(INT(表1[[#This Row],[合同结束日期]]-表1[[#This Row],[合同起始日期]])/365,1)</f>
        <v>4.3</v>
      </c>
    </row>
    <row r="2041" spans="1:20">
      <c r="A2041" s="1">
        <v>42491</v>
      </c>
      <c r="B2041" t="s">
        <v>185</v>
      </c>
      <c r="C2041">
        <f t="shared" si="96"/>
        <v>0</v>
      </c>
      <c r="D2041" t="s">
        <v>216</v>
      </c>
      <c r="E2041" s="4">
        <v>1283755.2</v>
      </c>
      <c r="F2041" s="4">
        <v>22337.340479999995</v>
      </c>
      <c r="G2041" s="3">
        <v>1.7399999999999995E-2</v>
      </c>
      <c r="H2041" s="7">
        <v>6686.2249999999995</v>
      </c>
      <c r="I2041" s="4">
        <v>116.34031499999998</v>
      </c>
      <c r="J2041">
        <v>192</v>
      </c>
      <c r="K2041" t="s">
        <v>66</v>
      </c>
      <c r="L2041" t="s">
        <v>66</v>
      </c>
      <c r="M2041" t="s">
        <v>66</v>
      </c>
      <c r="N2041" s="2">
        <v>41279</v>
      </c>
      <c r="O2041" s="2">
        <v>42499</v>
      </c>
      <c r="P2041" t="s">
        <v>24</v>
      </c>
      <c r="Q2041" t="s">
        <v>195</v>
      </c>
      <c r="R2041" s="5" t="str">
        <f t="shared" si="97"/>
        <v>0.09</v>
      </c>
      <c r="S2041" s="6" t="str">
        <f t="shared" si="98"/>
        <v>0.</v>
      </c>
      <c r="T2041">
        <f>ROUND(INT(表1[[#This Row],[合同结束日期]]-表1[[#This Row],[合同起始日期]])/365,1)</f>
        <v>3.3</v>
      </c>
    </row>
    <row r="2042" spans="1:20">
      <c r="A2042" s="1">
        <v>42491</v>
      </c>
      <c r="B2042" t="s">
        <v>185</v>
      </c>
      <c r="C2042">
        <f t="shared" si="96"/>
        <v>0</v>
      </c>
      <c r="D2042" t="s">
        <v>269</v>
      </c>
      <c r="E2042" s="4">
        <v>1548805.956</v>
      </c>
      <c r="F2042" s="4">
        <v>108726.1781112</v>
      </c>
      <c r="G2042" s="3">
        <v>7.0199999999999999E-2</v>
      </c>
      <c r="H2042" s="7">
        <v>4110.4192038216561</v>
      </c>
      <c r="I2042" s="4">
        <v>288.55142810828028</v>
      </c>
      <c r="J2042">
        <v>376.8</v>
      </c>
      <c r="K2042" t="s">
        <v>60</v>
      </c>
      <c r="L2042" t="s">
        <v>61</v>
      </c>
      <c r="M2042" t="s">
        <v>234</v>
      </c>
      <c r="N2042" s="2">
        <v>41291</v>
      </c>
      <c r="O2042" s="2">
        <v>44407</v>
      </c>
      <c r="P2042" t="s">
        <v>39</v>
      </c>
      <c r="Q2042" t="s">
        <v>78</v>
      </c>
      <c r="R2042" s="5" t="str">
        <f t="shared" si="97"/>
        <v>0.07</v>
      </c>
      <c r="S2042" s="6" t="str">
        <f t="shared" si="98"/>
        <v/>
      </c>
      <c r="T2042">
        <f>ROUND(INT(表1[[#This Row],[合同结束日期]]-表1[[#This Row],[合同起始日期]])/365,1)</f>
        <v>8.5</v>
      </c>
    </row>
    <row r="2043" spans="1:20">
      <c r="A2043" s="1">
        <v>42491</v>
      </c>
      <c r="B2043" t="s">
        <v>185</v>
      </c>
      <c r="C2043">
        <f t="shared" si="96"/>
        <v>0</v>
      </c>
      <c r="D2043" t="s">
        <v>217</v>
      </c>
      <c r="E2043" s="4">
        <v>223808.4</v>
      </c>
      <c r="F2043" s="4">
        <v>35003.633759999997</v>
      </c>
      <c r="G2043" s="3">
        <v>0.15639999999999998</v>
      </c>
      <c r="H2043" s="7">
        <v>2783.6865671641795</v>
      </c>
      <c r="I2043" s="4">
        <v>435.36857910447765</v>
      </c>
      <c r="J2043">
        <v>80.399999999999991</v>
      </c>
      <c r="K2043" t="s">
        <v>76</v>
      </c>
      <c r="L2043" t="s">
        <v>75</v>
      </c>
      <c r="M2043" t="s">
        <v>75</v>
      </c>
      <c r="N2043" s="2">
        <v>41284</v>
      </c>
      <c r="O2043" s="2">
        <v>42864</v>
      </c>
      <c r="P2043" t="s">
        <v>14</v>
      </c>
      <c r="Q2043">
        <v>0</v>
      </c>
      <c r="R2043" s="5">
        <f t="shared" si="97"/>
        <v>0</v>
      </c>
      <c r="S2043" s="6" t="str">
        <f t="shared" si="98"/>
        <v/>
      </c>
      <c r="T2043">
        <f>ROUND(INT(表1[[#This Row],[合同结束日期]]-表1[[#This Row],[合同起始日期]])/365,1)</f>
        <v>4.3</v>
      </c>
    </row>
    <row r="2044" spans="1:20">
      <c r="A2044" s="1">
        <v>42491</v>
      </c>
      <c r="B2044" t="s">
        <v>185</v>
      </c>
      <c r="C2044">
        <f t="shared" si="96"/>
        <v>0</v>
      </c>
      <c r="D2044" t="s">
        <v>218</v>
      </c>
      <c r="E2044" s="4">
        <v>208334.87999999998</v>
      </c>
      <c r="F2044" s="4">
        <v>32083.571519999998</v>
      </c>
      <c r="G2044" s="3">
        <v>0.154</v>
      </c>
      <c r="H2044" s="7">
        <v>2670.9599999999996</v>
      </c>
      <c r="I2044" s="4">
        <v>411.32783999999998</v>
      </c>
      <c r="J2044">
        <v>78</v>
      </c>
      <c r="K2044" t="s">
        <v>76</v>
      </c>
      <c r="L2044" t="s">
        <v>75</v>
      </c>
      <c r="M2044" t="s">
        <v>75</v>
      </c>
      <c r="N2044" s="2">
        <v>41287</v>
      </c>
      <c r="O2044" s="2">
        <v>42864</v>
      </c>
      <c r="P2044" t="s">
        <v>14</v>
      </c>
      <c r="Q2044" t="s">
        <v>37</v>
      </c>
      <c r="R2044" s="5" t="str">
        <f t="shared" si="97"/>
        <v>0.</v>
      </c>
      <c r="S2044" s="6" t="str">
        <f t="shared" si="98"/>
        <v/>
      </c>
      <c r="T2044">
        <f>ROUND(INT(表1[[#This Row],[合同结束日期]]-表1[[#This Row],[合同起始日期]])/365,1)</f>
        <v>4.3</v>
      </c>
    </row>
    <row r="2045" spans="1:20">
      <c r="A2045" s="1">
        <v>42491</v>
      </c>
      <c r="B2045" t="s">
        <v>185</v>
      </c>
      <c r="C2045">
        <f t="shared" si="96"/>
        <v>0</v>
      </c>
      <c r="D2045" t="s">
        <v>454</v>
      </c>
      <c r="E2045" s="4">
        <v>581491.32000000007</v>
      </c>
      <c r="F2045" s="4">
        <v>71872.327151999998</v>
      </c>
      <c r="G2045" s="3">
        <v>0.12359999999999999</v>
      </c>
      <c r="H2045" s="7">
        <v>4326.5723214285717</v>
      </c>
      <c r="I2045" s="4">
        <v>534.76433892857142</v>
      </c>
      <c r="J2045">
        <v>134.4</v>
      </c>
      <c r="K2045" t="s">
        <v>11</v>
      </c>
      <c r="L2045" t="s">
        <v>13</v>
      </c>
      <c r="M2045" t="s">
        <v>13</v>
      </c>
      <c r="N2045" s="2">
        <v>42184</v>
      </c>
      <c r="O2045" s="2">
        <v>43279</v>
      </c>
      <c r="P2045" t="s">
        <v>24</v>
      </c>
      <c r="Q2045" t="s">
        <v>399</v>
      </c>
      <c r="R2045" s="5" t="str">
        <f t="shared" si="97"/>
        <v>0.11</v>
      </c>
      <c r="S2045" s="6" t="str">
        <f t="shared" si="98"/>
        <v>0.12</v>
      </c>
      <c r="T2045">
        <f>ROUND(INT(表1[[#This Row],[合同结束日期]]-表1[[#This Row],[合同起始日期]])/365,1)</f>
        <v>3</v>
      </c>
    </row>
    <row r="2046" spans="1:20">
      <c r="A2046" s="1">
        <v>42491</v>
      </c>
      <c r="B2046" t="s">
        <v>185</v>
      </c>
      <c r="C2046">
        <f t="shared" si="96"/>
        <v>0</v>
      </c>
      <c r="D2046" t="s">
        <v>220</v>
      </c>
      <c r="E2046" s="4">
        <v>587089.35600000003</v>
      </c>
      <c r="F2046" s="4">
        <v>59648.278569599992</v>
      </c>
      <c r="G2046" s="3">
        <v>0.10159999999999998</v>
      </c>
      <c r="H2046" s="7">
        <v>3397.5078472222226</v>
      </c>
      <c r="I2046" s="4">
        <v>345.18679727777777</v>
      </c>
      <c r="J2046">
        <v>172.79999999999998</v>
      </c>
      <c r="K2046" t="s">
        <v>44</v>
      </c>
      <c r="L2046" t="s">
        <v>46</v>
      </c>
      <c r="M2046" t="s">
        <v>45</v>
      </c>
      <c r="N2046" s="2">
        <v>41333</v>
      </c>
      <c r="O2046" s="2">
        <v>44325</v>
      </c>
      <c r="P2046" t="s">
        <v>24</v>
      </c>
      <c r="Q2046" t="s">
        <v>408</v>
      </c>
      <c r="R2046" s="5" t="str">
        <f t="shared" si="97"/>
        <v>0.08</v>
      </c>
      <c r="S2046" s="6" t="str">
        <f t="shared" si="98"/>
        <v>0.09</v>
      </c>
      <c r="T2046">
        <f>ROUND(INT(表1[[#This Row],[合同结束日期]]-表1[[#This Row],[合同起始日期]])/365,1)</f>
        <v>8.1999999999999993</v>
      </c>
    </row>
    <row r="2047" spans="1:20">
      <c r="A2047" s="1">
        <v>42491</v>
      </c>
      <c r="B2047" t="s">
        <v>185</v>
      </c>
      <c r="C2047">
        <f t="shared" si="96"/>
        <v>0</v>
      </c>
      <c r="D2047" t="s">
        <v>221</v>
      </c>
      <c r="E2047" s="4">
        <v>793026.24000000011</v>
      </c>
      <c r="F2047" s="4">
        <v>111420.18672000001</v>
      </c>
      <c r="G2047" s="3">
        <v>0.14049999999999999</v>
      </c>
      <c r="H2047" s="7">
        <v>5416.8459016393444</v>
      </c>
      <c r="I2047" s="4">
        <v>761.06684918032795</v>
      </c>
      <c r="J2047">
        <v>146.4</v>
      </c>
      <c r="K2047" t="s">
        <v>44</v>
      </c>
      <c r="L2047" t="s">
        <v>72</v>
      </c>
      <c r="M2047" t="s">
        <v>126</v>
      </c>
      <c r="N2047" s="2">
        <v>41333</v>
      </c>
      <c r="O2047" s="2">
        <v>43229</v>
      </c>
      <c r="P2047" t="s">
        <v>24</v>
      </c>
      <c r="Q2047" t="s">
        <v>392</v>
      </c>
      <c r="R2047" s="5" t="str">
        <f t="shared" si="97"/>
        <v>0.12</v>
      </c>
      <c r="S2047" s="6" t="str">
        <f t="shared" si="98"/>
        <v>0.13</v>
      </c>
      <c r="T2047">
        <f>ROUND(INT(表1[[#This Row],[合同结束日期]]-表1[[#This Row],[合同起始日期]])/365,1)</f>
        <v>5.2</v>
      </c>
    </row>
    <row r="2048" spans="1:20">
      <c r="A2048" s="1">
        <v>42491</v>
      </c>
      <c r="B2048" t="s">
        <v>185</v>
      </c>
      <c r="C2048">
        <f t="shared" si="96"/>
        <v>0</v>
      </c>
      <c r="D2048" t="s">
        <v>222</v>
      </c>
      <c r="E2048" s="4">
        <v>484211.04</v>
      </c>
      <c r="F2048" s="4">
        <v>58444.272528000001</v>
      </c>
      <c r="G2048" s="3">
        <v>0.1207</v>
      </c>
      <c r="H2048" s="7">
        <v>2416.2227544910179</v>
      </c>
      <c r="I2048" s="4">
        <v>291.63808646706588</v>
      </c>
      <c r="J2048">
        <v>200.4</v>
      </c>
      <c r="K2048" t="s">
        <v>44</v>
      </c>
      <c r="L2048" t="s">
        <v>72</v>
      </c>
      <c r="M2048" t="s">
        <v>126</v>
      </c>
      <c r="N2048" s="2">
        <v>41263</v>
      </c>
      <c r="O2048" s="2">
        <v>43229</v>
      </c>
      <c r="P2048" t="s">
        <v>24</v>
      </c>
      <c r="Q2048" t="s">
        <v>435</v>
      </c>
      <c r="R2048" s="5" t="str">
        <f t="shared" si="97"/>
        <v>0.1</v>
      </c>
      <c r="S2048" s="6" t="str">
        <f t="shared" si="98"/>
        <v>0.1</v>
      </c>
      <c r="T2048">
        <f>ROUND(INT(表1[[#This Row],[合同结束日期]]-表1[[#This Row],[合同起始日期]])/365,1)</f>
        <v>5.4</v>
      </c>
    </row>
    <row r="2049" spans="1:20">
      <c r="A2049" s="1">
        <v>42491</v>
      </c>
      <c r="B2049" t="s">
        <v>185</v>
      </c>
      <c r="C2049">
        <f t="shared" si="96"/>
        <v>0</v>
      </c>
      <c r="D2049" t="s">
        <v>223</v>
      </c>
      <c r="E2049" s="4">
        <v>536608.55999999994</v>
      </c>
      <c r="F2049" s="4">
        <v>58543.993896</v>
      </c>
      <c r="G2049" s="3">
        <v>0.10910000000000002</v>
      </c>
      <c r="H2049" s="7">
        <v>2213.731683168317</v>
      </c>
      <c r="I2049" s="4">
        <v>241.5181266336634</v>
      </c>
      <c r="J2049">
        <v>242.39999999999998</v>
      </c>
      <c r="K2049" t="s">
        <v>44</v>
      </c>
      <c r="L2049" t="s">
        <v>72</v>
      </c>
      <c r="M2049" t="s">
        <v>126</v>
      </c>
      <c r="N2049" s="2">
        <v>41331</v>
      </c>
      <c r="O2049" s="2">
        <v>44325</v>
      </c>
      <c r="P2049" t="s">
        <v>24</v>
      </c>
      <c r="Q2049" t="s">
        <v>408</v>
      </c>
      <c r="R2049" s="5" t="str">
        <f t="shared" si="97"/>
        <v>0.08</v>
      </c>
      <c r="S2049" s="6" t="str">
        <f t="shared" si="98"/>
        <v>0.09</v>
      </c>
      <c r="T2049">
        <f>ROUND(INT(表1[[#This Row],[合同结束日期]]-表1[[#This Row],[合同起始日期]])/365,1)</f>
        <v>8.1999999999999993</v>
      </c>
    </row>
    <row r="2050" spans="1:20">
      <c r="A2050" s="1">
        <v>42491</v>
      </c>
      <c r="B2050" t="s">
        <v>185</v>
      </c>
      <c r="C2050">
        <f t="shared" si="96"/>
        <v>0</v>
      </c>
      <c r="D2050" t="s">
        <v>232</v>
      </c>
      <c r="E2050" s="4">
        <v>407340</v>
      </c>
      <c r="F2050" s="4">
        <v>50225.022000000004</v>
      </c>
      <c r="G2050" s="3">
        <v>0.12330000000000001</v>
      </c>
      <c r="H2050" s="7">
        <v>1095.2826535880226</v>
      </c>
      <c r="I2050" s="4">
        <v>135.04835118740323</v>
      </c>
      <c r="J2050">
        <v>371.904</v>
      </c>
      <c r="K2050" t="s">
        <v>44</v>
      </c>
      <c r="L2050" t="s">
        <v>72</v>
      </c>
      <c r="M2050" t="s">
        <v>126</v>
      </c>
      <c r="N2050" s="2">
        <v>41337</v>
      </c>
      <c r="O2050" s="2">
        <v>46917</v>
      </c>
      <c r="P2050" t="s">
        <v>24</v>
      </c>
      <c r="Q2050">
        <v>0.08</v>
      </c>
      <c r="R2050" s="5">
        <f t="shared" si="97"/>
        <v>0.08</v>
      </c>
      <c r="S2050" s="6" t="str">
        <f t="shared" si="98"/>
        <v/>
      </c>
      <c r="T2050">
        <f>ROUND(INT(表1[[#This Row],[合同结束日期]]-表1[[#This Row],[合同起始日期]])/365,1)</f>
        <v>15.3</v>
      </c>
    </row>
    <row r="2051" spans="1:20">
      <c r="A2051" s="1">
        <v>42491</v>
      </c>
      <c r="B2051" t="s">
        <v>185</v>
      </c>
      <c r="C2051">
        <f t="shared" si="96"/>
        <v>0</v>
      </c>
      <c r="D2051" t="s">
        <v>274</v>
      </c>
      <c r="E2051" s="4">
        <v>83601.599999999991</v>
      </c>
      <c r="F2051" s="4">
        <v>33841.927680000001</v>
      </c>
      <c r="G2051" s="3">
        <v>0.40480000000000005</v>
      </c>
      <c r="H2051" s="7">
        <v>741.14893617021266</v>
      </c>
      <c r="I2051" s="4">
        <v>300.01708936170212</v>
      </c>
      <c r="J2051">
        <v>112.8</v>
      </c>
      <c r="K2051" t="s">
        <v>66</v>
      </c>
      <c r="L2051" t="s">
        <v>66</v>
      </c>
      <c r="M2051" t="s">
        <v>66</v>
      </c>
      <c r="N2051" s="2">
        <v>41520</v>
      </c>
      <c r="O2051" s="2">
        <v>42660</v>
      </c>
      <c r="P2051" t="s">
        <v>24</v>
      </c>
      <c r="Q2051">
        <v>0</v>
      </c>
      <c r="R2051" s="5">
        <f t="shared" si="97"/>
        <v>0</v>
      </c>
      <c r="S2051" s="6" t="str">
        <f t="shared" si="98"/>
        <v/>
      </c>
      <c r="T2051">
        <f>ROUND(INT(表1[[#This Row],[合同结束日期]]-表1[[#This Row],[合同起始日期]])/365,1)</f>
        <v>3.1</v>
      </c>
    </row>
    <row r="2052" spans="1:20">
      <c r="A2052" s="1">
        <v>42491</v>
      </c>
      <c r="B2052" t="s">
        <v>185</v>
      </c>
      <c r="C2052">
        <f t="shared" si="96"/>
        <v>0</v>
      </c>
      <c r="D2052" t="s">
        <v>254</v>
      </c>
      <c r="E2052" s="4">
        <v>277764.52799999999</v>
      </c>
      <c r="F2052" s="4">
        <v>36220.4944512</v>
      </c>
      <c r="G2052" s="3">
        <v>0.13040000000000002</v>
      </c>
      <c r="H2052" s="7">
        <v>2452.0173728813556</v>
      </c>
      <c r="I2052" s="4">
        <v>319.74306542372881</v>
      </c>
      <c r="J2052">
        <v>113.28</v>
      </c>
      <c r="K2052" t="s">
        <v>44</v>
      </c>
      <c r="L2052" t="s">
        <v>46</v>
      </c>
      <c r="M2052" t="s">
        <v>45</v>
      </c>
      <c r="N2052" s="2">
        <v>41443</v>
      </c>
      <c r="O2052" s="2">
        <v>43298</v>
      </c>
      <c r="P2052" t="s">
        <v>24</v>
      </c>
      <c r="Q2052" t="s">
        <v>48</v>
      </c>
      <c r="R2052" s="5" t="str">
        <f t="shared" si="97"/>
        <v>0.11</v>
      </c>
      <c r="S2052" s="6" t="str">
        <f t="shared" si="98"/>
        <v/>
      </c>
      <c r="T2052">
        <f>ROUND(INT(表1[[#This Row],[合同结束日期]]-表1[[#This Row],[合同起始日期]])/365,1)</f>
        <v>5.0999999999999996</v>
      </c>
    </row>
    <row r="2053" spans="1:20">
      <c r="A2053" s="1">
        <v>42491</v>
      </c>
      <c r="B2053" t="s">
        <v>185</v>
      </c>
      <c r="C2053">
        <f t="shared" si="96"/>
        <v>0</v>
      </c>
      <c r="D2053" t="s">
        <v>486</v>
      </c>
      <c r="E2053" s="4">
        <v>46120.799999999996</v>
      </c>
      <c r="F2053" s="4">
        <v>13439.601119999998</v>
      </c>
      <c r="G2053" s="3">
        <v>0.29139999999999999</v>
      </c>
      <c r="H2053" s="7">
        <v>1201.0625</v>
      </c>
      <c r="I2053" s="4">
        <v>349.98961249999996</v>
      </c>
      <c r="J2053">
        <v>38.4</v>
      </c>
      <c r="K2053" t="s">
        <v>44</v>
      </c>
      <c r="L2053" t="s">
        <v>46</v>
      </c>
      <c r="M2053" t="s">
        <v>187</v>
      </c>
      <c r="N2053" s="2">
        <v>42370</v>
      </c>
      <c r="O2053" s="2">
        <v>42735</v>
      </c>
      <c r="P2053" t="s">
        <v>24</v>
      </c>
      <c r="Q2053" t="s">
        <v>83</v>
      </c>
      <c r="R2053" s="5" t="str">
        <f t="shared" si="97"/>
        <v>0.14</v>
      </c>
      <c r="S2053" s="6" t="str">
        <f t="shared" si="98"/>
        <v/>
      </c>
      <c r="T2053">
        <f>ROUND(INT(表1[[#This Row],[合同结束日期]]-表1[[#This Row],[合同起始日期]])/365,1)</f>
        <v>1</v>
      </c>
    </row>
    <row r="2054" spans="1:20">
      <c r="A2054" s="1">
        <v>42491</v>
      </c>
      <c r="B2054" t="s">
        <v>185</v>
      </c>
      <c r="C2054">
        <f t="shared" si="96"/>
        <v>0</v>
      </c>
      <c r="D2054" t="s">
        <v>503</v>
      </c>
      <c r="E2054" s="4">
        <v>122810.4</v>
      </c>
      <c r="F2054" s="4">
        <v>16665.371280000003</v>
      </c>
      <c r="G2054" s="3">
        <v>0.13570000000000004</v>
      </c>
      <c r="H2054" s="7">
        <v>3198.1875</v>
      </c>
      <c r="I2054" s="4">
        <v>433.99404375000012</v>
      </c>
      <c r="J2054">
        <v>38.4</v>
      </c>
      <c r="K2054" t="s">
        <v>44</v>
      </c>
      <c r="L2054" t="s">
        <v>46</v>
      </c>
      <c r="M2054" t="s">
        <v>187</v>
      </c>
      <c r="N2054" s="2">
        <v>42480</v>
      </c>
      <c r="O2054" s="2">
        <v>43209</v>
      </c>
      <c r="P2054" t="s">
        <v>14</v>
      </c>
      <c r="Q2054" t="s">
        <v>444</v>
      </c>
      <c r="R2054" s="5" t="str">
        <f t="shared" si="97"/>
        <v>0.</v>
      </c>
      <c r="S2054" s="6" t="str">
        <f t="shared" si="98"/>
        <v>0.14</v>
      </c>
      <c r="T2054">
        <f>ROUND(INT(表1[[#This Row],[合同结束日期]]-表1[[#This Row],[合同起始日期]])/365,1)</f>
        <v>2</v>
      </c>
    </row>
    <row r="2055" spans="1:20">
      <c r="A2055" s="1">
        <v>42491</v>
      </c>
      <c r="B2055" t="s">
        <v>185</v>
      </c>
      <c r="C2055">
        <f t="shared" si="96"/>
        <v>0</v>
      </c>
      <c r="D2055" t="s">
        <v>255</v>
      </c>
      <c r="E2055" s="4">
        <v>54666</v>
      </c>
      <c r="F2055" s="4">
        <v>13874.230799999998</v>
      </c>
      <c r="G2055" s="3">
        <v>0.25379999999999997</v>
      </c>
      <c r="H2055" s="7">
        <v>1339.8529411764707</v>
      </c>
      <c r="I2055" s="4">
        <v>340.05467647058822</v>
      </c>
      <c r="J2055">
        <v>40.799999999999997</v>
      </c>
      <c r="K2055" t="s">
        <v>44</v>
      </c>
      <c r="L2055" t="s">
        <v>46</v>
      </c>
      <c r="M2055" t="s">
        <v>187</v>
      </c>
      <c r="N2055" s="2">
        <v>41456</v>
      </c>
      <c r="O2055" s="2">
        <v>42556</v>
      </c>
      <c r="P2055" t="s">
        <v>24</v>
      </c>
      <c r="Q2055" t="s">
        <v>25</v>
      </c>
      <c r="R2055" s="5" t="str">
        <f t="shared" si="97"/>
        <v>0.15</v>
      </c>
      <c r="S2055" s="6" t="str">
        <f t="shared" si="98"/>
        <v/>
      </c>
      <c r="T2055">
        <f>ROUND(INT(表1[[#This Row],[合同结束日期]]-表1[[#This Row],[合同起始日期]])/365,1)</f>
        <v>3</v>
      </c>
    </row>
    <row r="2056" spans="1:20">
      <c r="A2056" s="1">
        <v>42491</v>
      </c>
      <c r="B2056" t="s">
        <v>185</v>
      </c>
      <c r="C2056">
        <f t="shared" si="96"/>
        <v>0</v>
      </c>
      <c r="D2056" t="s">
        <v>273</v>
      </c>
      <c r="E2056" s="4">
        <v>222579.6</v>
      </c>
      <c r="F2056" s="4">
        <v>22680.861239999995</v>
      </c>
      <c r="G2056" s="3">
        <v>0.10189999999999998</v>
      </c>
      <c r="H2056" s="7">
        <v>2649.7571428571428</v>
      </c>
      <c r="I2056" s="4">
        <v>270.0102528571428</v>
      </c>
      <c r="J2056">
        <v>84</v>
      </c>
      <c r="K2056" t="s">
        <v>44</v>
      </c>
      <c r="L2056" t="s">
        <v>46</v>
      </c>
      <c r="M2056" t="s">
        <v>187</v>
      </c>
      <c r="N2056" s="2">
        <v>41502</v>
      </c>
      <c r="O2056" s="2">
        <v>42597</v>
      </c>
      <c r="P2056" t="s">
        <v>18</v>
      </c>
      <c r="Q2056" t="s">
        <v>19</v>
      </c>
      <c r="R2056" s="5" t="str">
        <f t="shared" si="97"/>
        <v>0.1</v>
      </c>
      <c r="S2056" s="6" t="str">
        <f t="shared" si="98"/>
        <v/>
      </c>
      <c r="T2056">
        <f>ROUND(INT(表1[[#This Row],[合同结束日期]]-表1[[#This Row],[合同起始日期]])/365,1)</f>
        <v>3</v>
      </c>
    </row>
    <row r="2057" spans="1:20">
      <c r="A2057" s="1">
        <v>42491</v>
      </c>
      <c r="B2057" t="s">
        <v>185</v>
      </c>
      <c r="C2057">
        <f t="shared" si="96"/>
        <v>0</v>
      </c>
      <c r="D2057" t="s">
        <v>382</v>
      </c>
      <c r="E2057" s="4">
        <v>65222.399999999994</v>
      </c>
      <c r="F2057" s="4">
        <v>10226.872319999999</v>
      </c>
      <c r="G2057" s="3">
        <v>0.15679999999999999</v>
      </c>
      <c r="H2057" s="7">
        <v>4529.333333333333</v>
      </c>
      <c r="I2057" s="4">
        <v>710.19946666666669</v>
      </c>
      <c r="J2057">
        <v>14.399999999999999</v>
      </c>
      <c r="K2057" t="s">
        <v>60</v>
      </c>
      <c r="L2057" t="s">
        <v>107</v>
      </c>
      <c r="M2057" t="s">
        <v>212</v>
      </c>
      <c r="N2057" s="2">
        <v>42113</v>
      </c>
      <c r="O2057" s="2">
        <v>42478</v>
      </c>
      <c r="P2057" t="s">
        <v>24</v>
      </c>
      <c r="Q2057" t="s">
        <v>28</v>
      </c>
      <c r="R2057" s="5" t="str">
        <f t="shared" si="97"/>
        <v>0.13</v>
      </c>
      <c r="S2057" s="6" t="str">
        <f t="shared" si="98"/>
        <v/>
      </c>
      <c r="T2057">
        <f>ROUND(INT(表1[[#This Row],[合同结束日期]]-表1[[#This Row],[合同起始日期]])/365,1)</f>
        <v>1</v>
      </c>
    </row>
    <row r="2058" spans="1:20">
      <c r="A2058" s="1">
        <v>42491</v>
      </c>
      <c r="B2058" t="s">
        <v>185</v>
      </c>
      <c r="C2058">
        <f t="shared" si="96"/>
        <v>0</v>
      </c>
      <c r="D2058" t="s">
        <v>343</v>
      </c>
      <c r="E2058" s="4">
        <v>43971.6</v>
      </c>
      <c r="F2058" s="4">
        <v>7699.4271599999993</v>
      </c>
      <c r="G2058" s="3">
        <v>0.17509999999999998</v>
      </c>
      <c r="H2058" s="7">
        <v>1928.578947368421</v>
      </c>
      <c r="I2058" s="4">
        <v>337.69417368421051</v>
      </c>
      <c r="J2058">
        <v>22.8</v>
      </c>
      <c r="K2058" t="s">
        <v>76</v>
      </c>
      <c r="L2058" t="s">
        <v>276</v>
      </c>
      <c r="M2058" t="s">
        <v>276</v>
      </c>
      <c r="N2058" s="2">
        <v>41876</v>
      </c>
      <c r="O2058" s="2">
        <v>42606</v>
      </c>
      <c r="P2058" t="s">
        <v>24</v>
      </c>
      <c r="Q2058" t="s">
        <v>59</v>
      </c>
      <c r="R2058" s="5" t="str">
        <f t="shared" si="97"/>
        <v>0.16</v>
      </c>
      <c r="S2058" s="6" t="str">
        <f t="shared" si="98"/>
        <v/>
      </c>
      <c r="T2058">
        <f>ROUND(INT(表1[[#This Row],[合同结束日期]]-表1[[#This Row],[合同起始日期]])/365,1)</f>
        <v>2</v>
      </c>
    </row>
    <row r="2059" spans="1:20">
      <c r="A2059" s="1">
        <v>42491</v>
      </c>
      <c r="B2059" t="s">
        <v>185</v>
      </c>
      <c r="C2059">
        <f t="shared" si="96"/>
        <v>0</v>
      </c>
      <c r="D2059" t="s">
        <v>369</v>
      </c>
      <c r="E2059" s="4">
        <v>42360</v>
      </c>
      <c r="F2059" s="4">
        <v>7561.2600000000011</v>
      </c>
      <c r="G2059" s="3">
        <v>0.17850000000000002</v>
      </c>
      <c r="H2059" s="7">
        <v>2941.666666666667</v>
      </c>
      <c r="I2059" s="4">
        <v>525.08750000000009</v>
      </c>
      <c r="J2059">
        <v>14.399999999999999</v>
      </c>
      <c r="K2059" t="s">
        <v>76</v>
      </c>
      <c r="L2059" t="s">
        <v>276</v>
      </c>
      <c r="M2059" t="s">
        <v>276</v>
      </c>
      <c r="N2059" s="2">
        <v>42030</v>
      </c>
      <c r="O2059" s="2">
        <v>42760</v>
      </c>
      <c r="P2059" t="s">
        <v>24</v>
      </c>
      <c r="Q2059" t="s">
        <v>25</v>
      </c>
      <c r="R2059" s="5" t="str">
        <f t="shared" si="97"/>
        <v>0.15</v>
      </c>
      <c r="S2059" s="6" t="str">
        <f t="shared" si="98"/>
        <v/>
      </c>
      <c r="T2059">
        <f>ROUND(INT(表1[[#This Row],[合同结束日期]]-表1[[#This Row],[合同起始日期]])/365,1)</f>
        <v>2</v>
      </c>
    </row>
    <row r="2060" spans="1:20">
      <c r="A2060" s="1">
        <v>42491</v>
      </c>
      <c r="B2060" t="s">
        <v>185</v>
      </c>
      <c r="C2060">
        <f t="shared" si="96"/>
        <v>0</v>
      </c>
      <c r="D2060" t="s">
        <v>349</v>
      </c>
      <c r="E2060" s="4">
        <v>44450.400000000001</v>
      </c>
      <c r="F2060" s="4">
        <v>7721.0344800000003</v>
      </c>
      <c r="G2060" s="3">
        <v>0.17369999999999999</v>
      </c>
      <c r="H2060" s="7">
        <v>3086.8333333333339</v>
      </c>
      <c r="I2060" s="4">
        <v>536.18295000000012</v>
      </c>
      <c r="J2060">
        <v>14.399999999999999</v>
      </c>
      <c r="K2060" t="s">
        <v>76</v>
      </c>
      <c r="L2060" t="s">
        <v>276</v>
      </c>
      <c r="M2060" t="s">
        <v>276</v>
      </c>
      <c r="N2060" s="2">
        <v>41907</v>
      </c>
      <c r="O2060" s="2">
        <v>42637</v>
      </c>
      <c r="P2060" t="s">
        <v>24</v>
      </c>
      <c r="Q2060" t="s">
        <v>59</v>
      </c>
      <c r="R2060" s="5" t="str">
        <f t="shared" si="97"/>
        <v>0.16</v>
      </c>
      <c r="S2060" s="6" t="str">
        <f t="shared" si="98"/>
        <v/>
      </c>
      <c r="T2060">
        <f>ROUND(INT(表1[[#This Row],[合同结束日期]]-表1[[#This Row],[合同起始日期]])/365,1)</f>
        <v>2</v>
      </c>
    </row>
    <row r="2061" spans="1:20">
      <c r="A2061" s="1">
        <v>42491</v>
      </c>
      <c r="B2061" t="s">
        <v>185</v>
      </c>
      <c r="C2061">
        <f t="shared" si="96"/>
        <v>0</v>
      </c>
      <c r="D2061" t="s">
        <v>284</v>
      </c>
      <c r="E2061" s="4">
        <v>38324.400000000001</v>
      </c>
      <c r="F2061" s="4">
        <v>6959.7110400000001</v>
      </c>
      <c r="G2061" s="3">
        <v>0.18159999999999998</v>
      </c>
      <c r="H2061" s="7">
        <v>2129.1333333333332</v>
      </c>
      <c r="I2061" s="4">
        <v>386.65061333333335</v>
      </c>
      <c r="J2061">
        <v>18</v>
      </c>
      <c r="K2061" t="s">
        <v>76</v>
      </c>
      <c r="L2061" t="s">
        <v>276</v>
      </c>
      <c r="M2061" t="s">
        <v>276</v>
      </c>
      <c r="N2061" s="2">
        <v>41516</v>
      </c>
      <c r="O2061" s="2">
        <v>42611</v>
      </c>
      <c r="P2061" t="s">
        <v>24</v>
      </c>
      <c r="Q2061">
        <v>0</v>
      </c>
      <c r="R2061" s="5">
        <f t="shared" si="97"/>
        <v>0</v>
      </c>
      <c r="S2061" s="6" t="str">
        <f t="shared" si="98"/>
        <v/>
      </c>
      <c r="T2061">
        <f>ROUND(INT(表1[[#This Row],[合同结束日期]]-表1[[#This Row],[合同起始日期]])/365,1)</f>
        <v>3</v>
      </c>
    </row>
    <row r="2062" spans="1:20">
      <c r="A2062" s="1">
        <v>42491</v>
      </c>
      <c r="B2062" t="s">
        <v>185</v>
      </c>
      <c r="C2062">
        <f t="shared" si="96"/>
        <v>0</v>
      </c>
      <c r="D2062" t="s">
        <v>365</v>
      </c>
      <c r="E2062" s="4">
        <v>137025.60000000001</v>
      </c>
      <c r="F2062" s="4">
        <v>23266.94688</v>
      </c>
      <c r="G2062" s="3">
        <v>0.16979999999999998</v>
      </c>
      <c r="H2062" s="7">
        <v>9515.6666666666679</v>
      </c>
      <c r="I2062" s="4">
        <v>1615.7602000000002</v>
      </c>
      <c r="J2062">
        <v>14.399999999999999</v>
      </c>
      <c r="K2062" t="s">
        <v>11</v>
      </c>
      <c r="L2062" t="s">
        <v>12</v>
      </c>
      <c r="M2062" t="s">
        <v>53</v>
      </c>
      <c r="N2062" s="2">
        <v>41996</v>
      </c>
      <c r="O2062" s="2">
        <v>42726</v>
      </c>
      <c r="P2062" t="s">
        <v>24</v>
      </c>
      <c r="Q2062" t="s">
        <v>59</v>
      </c>
      <c r="R2062" s="5" t="str">
        <f t="shared" si="97"/>
        <v>0.16</v>
      </c>
      <c r="S2062" s="6" t="str">
        <f t="shared" si="98"/>
        <v/>
      </c>
      <c r="T2062">
        <f>ROUND(INT(表1[[#This Row],[合同结束日期]]-表1[[#This Row],[合同起始日期]])/365,1)</f>
        <v>2</v>
      </c>
    </row>
    <row r="2063" spans="1:20">
      <c r="A2063" s="1">
        <v>42491</v>
      </c>
      <c r="B2063" t="s">
        <v>185</v>
      </c>
      <c r="C2063">
        <f t="shared" si="96"/>
        <v>0</v>
      </c>
      <c r="D2063" t="s">
        <v>350</v>
      </c>
      <c r="E2063" s="4">
        <v>23918.399999999998</v>
      </c>
      <c r="F2063" s="4">
        <v>7560.6062399999992</v>
      </c>
      <c r="G2063" s="3">
        <v>0.31609999999999999</v>
      </c>
      <c r="H2063" s="7">
        <v>1661</v>
      </c>
      <c r="I2063" s="4">
        <v>525.0421</v>
      </c>
      <c r="J2063">
        <v>14.399999999999999</v>
      </c>
      <c r="K2063" t="s">
        <v>76</v>
      </c>
      <c r="L2063" t="s">
        <v>276</v>
      </c>
      <c r="M2063" t="s">
        <v>276</v>
      </c>
      <c r="N2063" s="2">
        <v>41888</v>
      </c>
      <c r="O2063" s="2">
        <v>42618</v>
      </c>
      <c r="P2063" t="s">
        <v>24</v>
      </c>
      <c r="Q2063" t="s">
        <v>59</v>
      </c>
      <c r="R2063" s="5" t="str">
        <f t="shared" si="97"/>
        <v>0.16</v>
      </c>
      <c r="S2063" s="6" t="str">
        <f t="shared" si="98"/>
        <v/>
      </c>
      <c r="T2063">
        <f>ROUND(INT(表1[[#This Row],[合同结束日期]]-表1[[#This Row],[合同起始日期]])/365,1)</f>
        <v>2</v>
      </c>
    </row>
    <row r="2064" spans="1:20">
      <c r="A2064" s="1">
        <v>42491</v>
      </c>
      <c r="B2064" t="s">
        <v>185</v>
      </c>
      <c r="C2064">
        <f t="shared" si="96"/>
        <v>0</v>
      </c>
      <c r="D2064" t="s">
        <v>456</v>
      </c>
      <c r="E2064" s="4">
        <v>70922.399999999994</v>
      </c>
      <c r="F2064" s="4">
        <v>12063.900240000003</v>
      </c>
      <c r="G2064" s="3">
        <v>0.17010000000000006</v>
      </c>
      <c r="H2064" s="7">
        <v>3940.1333333333332</v>
      </c>
      <c r="I2064" s="4">
        <v>670.21668000000011</v>
      </c>
      <c r="J2064">
        <v>18</v>
      </c>
      <c r="K2064" t="s">
        <v>76</v>
      </c>
      <c r="L2064" t="s">
        <v>276</v>
      </c>
      <c r="M2064" t="s">
        <v>276</v>
      </c>
      <c r="N2064" s="2">
        <v>42181</v>
      </c>
      <c r="O2064" s="2">
        <v>42546</v>
      </c>
      <c r="P2064" t="s">
        <v>24</v>
      </c>
      <c r="Q2064" t="s">
        <v>59</v>
      </c>
      <c r="R2064" s="5" t="str">
        <f t="shared" si="97"/>
        <v>0.16</v>
      </c>
      <c r="S2064" s="6" t="str">
        <f t="shared" si="98"/>
        <v/>
      </c>
      <c r="T2064">
        <f>ROUND(INT(表1[[#This Row],[合同结束日期]]-表1[[#This Row],[合同起始日期]])/365,1)</f>
        <v>1</v>
      </c>
    </row>
    <row r="2065" spans="1:20">
      <c r="A2065" s="1">
        <v>42491</v>
      </c>
      <c r="B2065" t="s">
        <v>185</v>
      </c>
      <c r="C2065">
        <f t="shared" si="96"/>
        <v>0</v>
      </c>
      <c r="D2065" t="s">
        <v>457</v>
      </c>
      <c r="E2065" s="4">
        <v>152360.4</v>
      </c>
      <c r="F2065" s="4">
        <v>19380.242879999998</v>
      </c>
      <c r="G2065" s="3">
        <v>0.12719999999999998</v>
      </c>
      <c r="H2065" s="7">
        <v>10580.583333333334</v>
      </c>
      <c r="I2065" s="4">
        <v>1345.8502000000001</v>
      </c>
      <c r="J2065">
        <v>14.399999999999999</v>
      </c>
      <c r="K2065" t="s">
        <v>44</v>
      </c>
      <c r="L2065" t="s">
        <v>46</v>
      </c>
      <c r="M2065" t="s">
        <v>187</v>
      </c>
      <c r="N2065" s="2">
        <v>42205</v>
      </c>
      <c r="O2065" s="2">
        <v>42570</v>
      </c>
      <c r="P2065" t="s">
        <v>24</v>
      </c>
      <c r="Q2065" t="s">
        <v>65</v>
      </c>
      <c r="R2065" s="5" t="str">
        <f t="shared" si="97"/>
        <v>0.12</v>
      </c>
      <c r="S2065" s="6" t="str">
        <f t="shared" si="98"/>
        <v/>
      </c>
      <c r="T2065">
        <f>ROUND(INT(表1[[#This Row],[合同结束日期]]-表1[[#This Row],[合同起始日期]])/365,1)</f>
        <v>1</v>
      </c>
    </row>
    <row r="2066" spans="1:20">
      <c r="A2066" s="1">
        <v>42491</v>
      </c>
      <c r="B2066" t="s">
        <v>185</v>
      </c>
      <c r="C2066">
        <f t="shared" si="96"/>
        <v>0</v>
      </c>
      <c r="D2066" t="s">
        <v>314</v>
      </c>
      <c r="E2066" s="4">
        <v>47152.799999999996</v>
      </c>
      <c r="F2066" s="4">
        <v>7558.5938399999995</v>
      </c>
      <c r="G2066" s="3">
        <v>0.1603</v>
      </c>
      <c r="H2066" s="7">
        <v>2619.6</v>
      </c>
      <c r="I2066" s="4">
        <v>419.92187999999999</v>
      </c>
      <c r="J2066">
        <v>18</v>
      </c>
      <c r="K2066" t="s">
        <v>76</v>
      </c>
      <c r="L2066" t="s">
        <v>276</v>
      </c>
      <c r="M2066" t="s">
        <v>276</v>
      </c>
      <c r="N2066" s="2">
        <v>41727</v>
      </c>
      <c r="O2066" s="2">
        <v>42822</v>
      </c>
      <c r="P2066" t="s">
        <v>24</v>
      </c>
      <c r="Q2066" t="s">
        <v>48</v>
      </c>
      <c r="R2066" s="5" t="str">
        <f t="shared" si="97"/>
        <v>0.11</v>
      </c>
      <c r="S2066" s="6" t="str">
        <f t="shared" si="98"/>
        <v/>
      </c>
      <c r="T2066">
        <f>ROUND(INT(表1[[#This Row],[合同结束日期]]-表1[[#This Row],[合同起始日期]])/365,1)</f>
        <v>3</v>
      </c>
    </row>
    <row r="2067" spans="1:20">
      <c r="A2067" s="1">
        <v>42491</v>
      </c>
      <c r="B2067" t="s">
        <v>185</v>
      </c>
      <c r="C2067">
        <f t="shared" si="96"/>
        <v>0</v>
      </c>
      <c r="D2067" t="s">
        <v>287</v>
      </c>
      <c r="E2067" s="4">
        <v>38685.599999999999</v>
      </c>
      <c r="F2067" s="4">
        <v>7199.3901599999999</v>
      </c>
      <c r="G2067" s="3">
        <v>0.18610000000000002</v>
      </c>
      <c r="H2067" s="7">
        <v>2149.1999999999998</v>
      </c>
      <c r="I2067" s="4">
        <v>399.96611999999999</v>
      </c>
      <c r="J2067">
        <v>18</v>
      </c>
      <c r="K2067" t="s">
        <v>11</v>
      </c>
      <c r="L2067" t="s">
        <v>12</v>
      </c>
      <c r="M2067" t="s">
        <v>288</v>
      </c>
      <c r="N2067" s="2">
        <v>41522</v>
      </c>
      <c r="O2067" s="2">
        <v>42617</v>
      </c>
      <c r="P2067" t="s">
        <v>24</v>
      </c>
      <c r="Q2067" t="s">
        <v>59</v>
      </c>
      <c r="R2067" s="5" t="str">
        <f t="shared" si="97"/>
        <v>0.16</v>
      </c>
      <c r="S2067" s="6" t="str">
        <f t="shared" si="98"/>
        <v/>
      </c>
      <c r="T2067">
        <f>ROUND(INT(表1[[#This Row],[合同结束日期]]-表1[[#This Row],[合同起始日期]])/365,1)</f>
        <v>3</v>
      </c>
    </row>
    <row r="2068" spans="1:20">
      <c r="A2068" s="1">
        <v>42491</v>
      </c>
      <c r="B2068" t="s">
        <v>185</v>
      </c>
      <c r="C2068">
        <f t="shared" si="96"/>
        <v>0</v>
      </c>
      <c r="D2068" t="s">
        <v>473</v>
      </c>
      <c r="E2068" s="4">
        <v>80564.207999999999</v>
      </c>
      <c r="F2068" s="4">
        <v>13325.320003199997</v>
      </c>
      <c r="G2068" s="3">
        <v>0.16539999999999996</v>
      </c>
      <c r="H2068" s="7">
        <v>2034.4496969696968</v>
      </c>
      <c r="I2068" s="4">
        <v>336.49797987878776</v>
      </c>
      <c r="J2068">
        <v>39.6</v>
      </c>
      <c r="K2068" t="s">
        <v>44</v>
      </c>
      <c r="L2068" t="s">
        <v>46</v>
      </c>
      <c r="M2068" t="s">
        <v>187</v>
      </c>
      <c r="N2068" s="2">
        <v>42273</v>
      </c>
      <c r="O2068" s="2">
        <v>43003</v>
      </c>
      <c r="P2068" t="s">
        <v>24</v>
      </c>
      <c r="Q2068" t="s">
        <v>83</v>
      </c>
      <c r="R2068" s="5" t="str">
        <f t="shared" si="97"/>
        <v>0.14</v>
      </c>
      <c r="S2068" s="6" t="str">
        <f t="shared" si="98"/>
        <v/>
      </c>
      <c r="T2068">
        <f>ROUND(INT(表1[[#This Row],[合同结束日期]]-表1[[#This Row],[合同起始日期]])/365,1)</f>
        <v>2</v>
      </c>
    </row>
    <row r="2069" spans="1:20">
      <c r="A2069" s="1">
        <v>42491</v>
      </c>
      <c r="B2069" t="s">
        <v>185</v>
      </c>
      <c r="C2069">
        <f t="shared" si="96"/>
        <v>0</v>
      </c>
      <c r="D2069" t="s">
        <v>344</v>
      </c>
      <c r="E2069" s="4">
        <v>60169.2</v>
      </c>
      <c r="F2069" s="4">
        <v>9777.4950000000008</v>
      </c>
      <c r="G2069" s="3">
        <v>0.16250000000000003</v>
      </c>
      <c r="H2069" s="7">
        <v>6267.625</v>
      </c>
      <c r="I2069" s="4">
        <v>1018.4890625000002</v>
      </c>
      <c r="J2069">
        <v>9.6</v>
      </c>
      <c r="K2069" t="s">
        <v>44</v>
      </c>
      <c r="L2069" t="s">
        <v>46</v>
      </c>
      <c r="M2069" t="s">
        <v>187</v>
      </c>
      <c r="N2069" s="2">
        <v>41864</v>
      </c>
      <c r="O2069" s="2">
        <v>42594</v>
      </c>
      <c r="P2069" t="s">
        <v>24</v>
      </c>
      <c r="Q2069" t="s">
        <v>25</v>
      </c>
      <c r="R2069" s="5" t="str">
        <f t="shared" si="97"/>
        <v>0.15</v>
      </c>
      <c r="S2069" s="6" t="str">
        <f t="shared" si="98"/>
        <v/>
      </c>
      <c r="T2069">
        <f>ROUND(INT(表1[[#This Row],[合同结束日期]]-表1[[#This Row],[合同起始日期]])/365,1)</f>
        <v>2</v>
      </c>
    </row>
    <row r="2070" spans="1:20">
      <c r="A2070" s="1">
        <v>42491</v>
      </c>
      <c r="B2070" t="s">
        <v>185</v>
      </c>
      <c r="C2070">
        <f t="shared" si="96"/>
        <v>0</v>
      </c>
      <c r="D2070" t="s">
        <v>458</v>
      </c>
      <c r="E2070" s="4">
        <v>48348</v>
      </c>
      <c r="F2070" s="4">
        <v>8398.0475999999999</v>
      </c>
      <c r="G2070" s="3">
        <v>0.17369999999999999</v>
      </c>
      <c r="H2070" s="7">
        <v>2686</v>
      </c>
      <c r="I2070" s="4">
        <v>466.5582</v>
      </c>
      <c r="J2070">
        <v>18</v>
      </c>
      <c r="K2070" t="s">
        <v>76</v>
      </c>
      <c r="L2070" t="s">
        <v>276</v>
      </c>
      <c r="M2070" t="s">
        <v>276</v>
      </c>
      <c r="N2070" s="2">
        <v>42195</v>
      </c>
      <c r="O2070" s="2">
        <v>42560</v>
      </c>
      <c r="P2070" t="s">
        <v>24</v>
      </c>
      <c r="Q2070" t="s">
        <v>59</v>
      </c>
      <c r="R2070" s="5" t="str">
        <f t="shared" si="97"/>
        <v>0.16</v>
      </c>
      <c r="S2070" s="6" t="str">
        <f t="shared" si="98"/>
        <v/>
      </c>
      <c r="T2070">
        <f>ROUND(INT(表1[[#This Row],[合同结束日期]]-表1[[#This Row],[合同起始日期]])/365,1)</f>
        <v>1</v>
      </c>
    </row>
    <row r="2071" spans="1:20">
      <c r="A2071" s="1">
        <v>42491</v>
      </c>
      <c r="B2071" t="s">
        <v>185</v>
      </c>
      <c r="C2071">
        <f t="shared" si="96"/>
        <v>0</v>
      </c>
      <c r="D2071" t="s">
        <v>474</v>
      </c>
      <c r="E2071" s="4">
        <v>75157.2</v>
      </c>
      <c r="F2071" s="4">
        <v>11858.159999999998</v>
      </c>
      <c r="G2071" s="3">
        <v>0.15777809710846064</v>
      </c>
      <c r="H2071" s="7">
        <v>4473.6428571428569</v>
      </c>
      <c r="I2071" s="4">
        <v>705.84285714285704</v>
      </c>
      <c r="J2071">
        <v>16.8</v>
      </c>
      <c r="K2071" t="s">
        <v>44</v>
      </c>
      <c r="L2071" t="s">
        <v>46</v>
      </c>
      <c r="M2071" t="s">
        <v>187</v>
      </c>
      <c r="N2071" s="2">
        <v>42267</v>
      </c>
      <c r="O2071" s="2">
        <v>42632</v>
      </c>
      <c r="P2071" t="s">
        <v>24</v>
      </c>
      <c r="Q2071" t="s">
        <v>83</v>
      </c>
      <c r="R2071" s="5" t="str">
        <f t="shared" si="97"/>
        <v>0.14</v>
      </c>
      <c r="S2071" s="6" t="str">
        <f t="shared" si="98"/>
        <v/>
      </c>
      <c r="T2071">
        <f>ROUND(INT(表1[[#This Row],[合同结束日期]]-表1[[#This Row],[合同起始日期]])/365,1)</f>
        <v>1</v>
      </c>
    </row>
    <row r="2072" spans="1:20">
      <c r="A2072" s="1">
        <v>42522</v>
      </c>
      <c r="B2072" t="s">
        <v>185</v>
      </c>
      <c r="C2072">
        <f t="shared" si="96"/>
        <v>0</v>
      </c>
      <c r="D2072" t="s">
        <v>217</v>
      </c>
      <c r="E2072" s="4">
        <v>217245.6</v>
      </c>
      <c r="F2072" s="4">
        <v>38039.704559999998</v>
      </c>
      <c r="G2072" s="3">
        <v>0.17509999999999998</v>
      </c>
      <c r="H2072" s="7">
        <v>2702.0597014925379</v>
      </c>
      <c r="I2072" s="4">
        <v>473.13065373134333</v>
      </c>
      <c r="J2072">
        <v>80.399999999999991</v>
      </c>
      <c r="K2072" t="s">
        <v>76</v>
      </c>
      <c r="L2072" t="s">
        <v>75</v>
      </c>
      <c r="M2072" t="s">
        <v>75</v>
      </c>
      <c r="N2072" s="2">
        <v>41284</v>
      </c>
      <c r="O2072" s="2">
        <v>42864</v>
      </c>
      <c r="P2072" t="s">
        <v>14</v>
      </c>
      <c r="Q2072">
        <v>0</v>
      </c>
      <c r="R2072" s="5">
        <f t="shared" si="97"/>
        <v>0</v>
      </c>
      <c r="S2072" s="6" t="str">
        <f t="shared" si="98"/>
        <v/>
      </c>
      <c r="T2072">
        <f>ROUND(INT(表1[[#This Row],[合同结束日期]]-表1[[#This Row],[合同起始日期]])/365,1)</f>
        <v>4.3</v>
      </c>
    </row>
    <row r="2073" spans="1:20">
      <c r="A2073" s="1">
        <v>42522</v>
      </c>
      <c r="B2073" t="s">
        <v>185</v>
      </c>
      <c r="C2073">
        <f t="shared" si="96"/>
        <v>0</v>
      </c>
      <c r="D2073" t="s">
        <v>218</v>
      </c>
      <c r="E2073" s="4">
        <v>227072.4</v>
      </c>
      <c r="F2073" s="4">
        <v>34446.88308</v>
      </c>
      <c r="G2073" s="3">
        <v>0.1517</v>
      </c>
      <c r="H2073" s="7">
        <v>2911.1846153846154</v>
      </c>
      <c r="I2073" s="4">
        <v>441.62670615384616</v>
      </c>
      <c r="J2073">
        <v>78</v>
      </c>
      <c r="K2073" t="s">
        <v>76</v>
      </c>
      <c r="L2073" t="s">
        <v>75</v>
      </c>
      <c r="M2073" t="s">
        <v>75</v>
      </c>
      <c r="N2073" s="2">
        <v>41287</v>
      </c>
      <c r="O2073" s="2">
        <v>42864</v>
      </c>
      <c r="P2073" t="s">
        <v>14</v>
      </c>
      <c r="Q2073">
        <v>0</v>
      </c>
      <c r="R2073" s="5">
        <f t="shared" si="97"/>
        <v>0</v>
      </c>
      <c r="S2073" s="6" t="str">
        <f t="shared" si="98"/>
        <v/>
      </c>
      <c r="T2073">
        <f>ROUND(INT(表1[[#This Row],[合同结束日期]]-表1[[#This Row],[合同起始日期]])/365,1)</f>
        <v>4.3</v>
      </c>
    </row>
    <row r="2074" spans="1:20">
      <c r="A2074" s="1">
        <v>42522</v>
      </c>
      <c r="B2074" t="s">
        <v>185</v>
      </c>
      <c r="C2074">
        <f t="shared" si="96"/>
        <v>0</v>
      </c>
      <c r="D2074" t="s">
        <v>215</v>
      </c>
      <c r="E2074" s="4">
        <v>698972.4</v>
      </c>
      <c r="F2074" s="4">
        <v>82199.154239999989</v>
      </c>
      <c r="G2074" s="3">
        <v>0.11759999999999998</v>
      </c>
      <c r="H2074" s="7">
        <v>3710.0445859872611</v>
      </c>
      <c r="I2074" s="4">
        <v>436.30124331210186</v>
      </c>
      <c r="J2074">
        <v>188.4</v>
      </c>
      <c r="K2074" t="s">
        <v>66</v>
      </c>
      <c r="L2074" t="s">
        <v>66</v>
      </c>
      <c r="M2074" t="s">
        <v>66</v>
      </c>
      <c r="N2074" s="2">
        <v>41284</v>
      </c>
      <c r="O2074" s="2">
        <v>42864</v>
      </c>
      <c r="P2074" t="s">
        <v>24</v>
      </c>
      <c r="Q2074" t="s">
        <v>410</v>
      </c>
      <c r="R2074" s="5" t="str">
        <f t="shared" si="97"/>
        <v>0.1</v>
      </c>
      <c r="S2074" s="6" t="str">
        <f t="shared" si="98"/>
        <v>0.</v>
      </c>
      <c r="T2074">
        <f>ROUND(INT(表1[[#This Row],[合同结束日期]]-表1[[#This Row],[合同起始日期]])/365,1)</f>
        <v>4.3</v>
      </c>
    </row>
    <row r="2075" spans="1:20">
      <c r="A2075" s="1">
        <v>42522</v>
      </c>
      <c r="B2075" t="s">
        <v>185</v>
      </c>
      <c r="C2075">
        <f t="shared" si="96"/>
        <v>0</v>
      </c>
      <c r="D2075" t="s">
        <v>200</v>
      </c>
      <c r="E2075" s="4">
        <v>121481.652</v>
      </c>
      <c r="F2075" s="4">
        <v>22947.884062800003</v>
      </c>
      <c r="G2075" s="3">
        <v>0.18890000000000001</v>
      </c>
      <c r="H2075" s="7">
        <v>2530.8677499999999</v>
      </c>
      <c r="I2075" s="4">
        <v>478.08091797500009</v>
      </c>
      <c r="J2075">
        <v>48</v>
      </c>
      <c r="K2075" t="s">
        <v>44</v>
      </c>
      <c r="L2075" t="s">
        <v>46</v>
      </c>
      <c r="M2075" t="s">
        <v>187</v>
      </c>
      <c r="N2075" s="2">
        <v>41281</v>
      </c>
      <c r="O2075" s="2">
        <v>42864</v>
      </c>
      <c r="P2075" t="s">
        <v>24</v>
      </c>
      <c r="Q2075">
        <v>0.16</v>
      </c>
      <c r="R2075" s="5">
        <f t="shared" si="97"/>
        <v>0.16</v>
      </c>
      <c r="S2075" s="6" t="str">
        <f t="shared" si="98"/>
        <v/>
      </c>
      <c r="T2075">
        <f>ROUND(INT(表1[[#This Row],[合同结束日期]]-表1[[#This Row],[合同起始日期]])/365,1)</f>
        <v>4.3</v>
      </c>
    </row>
    <row r="2076" spans="1:20">
      <c r="A2076" s="1">
        <v>42522</v>
      </c>
      <c r="B2076" t="s">
        <v>185</v>
      </c>
      <c r="C2076">
        <f t="shared" si="96"/>
        <v>0</v>
      </c>
      <c r="D2076" t="s">
        <v>216</v>
      </c>
      <c r="E2076" s="4">
        <v>925527.6</v>
      </c>
      <c r="F2076" s="4">
        <v>0</v>
      </c>
      <c r="G2076" s="3">
        <v>0</v>
      </c>
      <c r="H2076" s="7">
        <v>4820.4562500000002</v>
      </c>
      <c r="I2076" s="4">
        <v>0</v>
      </c>
      <c r="J2076">
        <v>192</v>
      </c>
      <c r="K2076" t="s">
        <v>66</v>
      </c>
      <c r="L2076" t="s">
        <v>66</v>
      </c>
      <c r="M2076" t="s">
        <v>66</v>
      </c>
      <c r="N2076" s="2">
        <v>41279</v>
      </c>
      <c r="O2076" s="2">
        <v>42499</v>
      </c>
      <c r="P2076" t="s">
        <v>24</v>
      </c>
      <c r="Q2076" t="s">
        <v>195</v>
      </c>
      <c r="R2076" s="5" t="str">
        <f t="shared" si="97"/>
        <v>0.09</v>
      </c>
      <c r="S2076" s="6" t="str">
        <f t="shared" si="98"/>
        <v>0.</v>
      </c>
      <c r="T2076">
        <f>ROUND(INT(表1[[#This Row],[合同结束日期]]-表1[[#This Row],[合同起始日期]])/365,1)</f>
        <v>3.3</v>
      </c>
    </row>
    <row r="2077" spans="1:20">
      <c r="A2077" s="1">
        <v>42522</v>
      </c>
      <c r="B2077" t="s">
        <v>185</v>
      </c>
      <c r="C2077">
        <f t="shared" si="96"/>
        <v>0</v>
      </c>
      <c r="D2077" t="s">
        <v>203</v>
      </c>
      <c r="E2077" s="4">
        <v>189249.6</v>
      </c>
      <c r="F2077" s="4">
        <v>32740.180800000002</v>
      </c>
      <c r="G2077" s="3">
        <v>0.17300000000000001</v>
      </c>
      <c r="H2077" s="7">
        <v>3428.434782608696</v>
      </c>
      <c r="I2077" s="4">
        <v>593.11921739130446</v>
      </c>
      <c r="J2077">
        <v>55.199999999999996</v>
      </c>
      <c r="K2077" t="s">
        <v>44</v>
      </c>
      <c r="L2077" t="s">
        <v>46</v>
      </c>
      <c r="M2077" t="s">
        <v>187</v>
      </c>
      <c r="N2077" s="2">
        <v>41304</v>
      </c>
      <c r="O2077" s="2">
        <v>42864</v>
      </c>
      <c r="P2077" t="s">
        <v>24</v>
      </c>
      <c r="Q2077">
        <v>0.15</v>
      </c>
      <c r="R2077" s="5">
        <f t="shared" si="97"/>
        <v>0.15</v>
      </c>
      <c r="S2077" s="6" t="str">
        <f t="shared" si="98"/>
        <v/>
      </c>
      <c r="T2077">
        <f>ROUND(INT(表1[[#This Row],[合同结束日期]]-表1[[#This Row],[合同起始日期]])/365,1)</f>
        <v>4.3</v>
      </c>
    </row>
    <row r="2078" spans="1:20">
      <c r="A2078" s="1">
        <v>42522</v>
      </c>
      <c r="B2078" t="s">
        <v>185</v>
      </c>
      <c r="C2078">
        <f t="shared" si="96"/>
        <v>0</v>
      </c>
      <c r="D2078" t="s">
        <v>199</v>
      </c>
      <c r="E2078" s="4">
        <v>300179.64</v>
      </c>
      <c r="F2078" s="4">
        <v>25215.089760000003</v>
      </c>
      <c r="G2078" s="3">
        <v>8.4000000000000005E-2</v>
      </c>
      <c r="H2078" s="7">
        <v>4632.4018518518524</v>
      </c>
      <c r="I2078" s="4">
        <v>389.12175555555564</v>
      </c>
      <c r="J2078">
        <v>64.8</v>
      </c>
      <c r="K2078" t="s">
        <v>44</v>
      </c>
      <c r="L2078" t="s">
        <v>46</v>
      </c>
      <c r="M2078" t="s">
        <v>187</v>
      </c>
      <c r="N2078" s="2">
        <v>41332</v>
      </c>
      <c r="O2078" s="2">
        <v>42864</v>
      </c>
      <c r="P2078" t="s">
        <v>14</v>
      </c>
      <c r="Q2078">
        <v>0</v>
      </c>
      <c r="R2078" s="5">
        <f t="shared" si="97"/>
        <v>0</v>
      </c>
      <c r="S2078" s="6" t="str">
        <f t="shared" si="98"/>
        <v/>
      </c>
      <c r="T2078">
        <f>ROUND(INT(表1[[#This Row],[合同结束日期]]-表1[[#This Row],[合同起始日期]])/365,1)</f>
        <v>4.2</v>
      </c>
    </row>
    <row r="2079" spans="1:20">
      <c r="A2079" s="1">
        <v>42522</v>
      </c>
      <c r="B2079" t="s">
        <v>185</v>
      </c>
      <c r="C2079">
        <f t="shared" si="96"/>
        <v>0</v>
      </c>
      <c r="D2079" t="s">
        <v>222</v>
      </c>
      <c r="E2079" s="4">
        <v>486525.27599999995</v>
      </c>
      <c r="F2079" s="4">
        <v>58674.948285599989</v>
      </c>
      <c r="G2079" s="3">
        <v>0.12059999999999998</v>
      </c>
      <c r="H2079" s="7">
        <v>2427.770838323353</v>
      </c>
      <c r="I2079" s="4">
        <v>292.78916310179636</v>
      </c>
      <c r="J2079">
        <v>200.4</v>
      </c>
      <c r="K2079" t="s">
        <v>44</v>
      </c>
      <c r="L2079" t="s">
        <v>72</v>
      </c>
      <c r="M2079" t="s">
        <v>126</v>
      </c>
      <c r="N2079" s="2">
        <v>41263</v>
      </c>
      <c r="O2079" s="2">
        <v>43229</v>
      </c>
      <c r="P2079" t="s">
        <v>24</v>
      </c>
      <c r="Q2079">
        <v>0.1</v>
      </c>
      <c r="R2079" s="5">
        <f t="shared" si="97"/>
        <v>0.1</v>
      </c>
      <c r="S2079" s="6" t="str">
        <f t="shared" si="98"/>
        <v/>
      </c>
      <c r="T2079">
        <f>ROUND(INT(表1[[#This Row],[合同结束日期]]-表1[[#This Row],[合同起始日期]])/365,1)</f>
        <v>5.4</v>
      </c>
    </row>
    <row r="2080" spans="1:20">
      <c r="A2080" s="1">
        <v>42522</v>
      </c>
      <c r="B2080" t="s">
        <v>185</v>
      </c>
      <c r="C2080">
        <f t="shared" si="96"/>
        <v>0</v>
      </c>
      <c r="D2080" t="s">
        <v>186</v>
      </c>
      <c r="E2080" s="4">
        <v>373724.52</v>
      </c>
      <c r="F2080" s="4">
        <v>68316.842256000018</v>
      </c>
      <c r="G2080" s="3">
        <v>0.18280000000000005</v>
      </c>
      <c r="H2080" s="7">
        <v>12457.484</v>
      </c>
      <c r="I2080" s="4">
        <v>2277.2280752000006</v>
      </c>
      <c r="J2080">
        <v>30</v>
      </c>
      <c r="K2080" t="s">
        <v>44</v>
      </c>
      <c r="L2080" t="s">
        <v>46</v>
      </c>
      <c r="M2080" t="s">
        <v>187</v>
      </c>
      <c r="N2080" s="2">
        <v>41327</v>
      </c>
      <c r="O2080" s="2">
        <v>42864</v>
      </c>
      <c r="P2080" t="s">
        <v>24</v>
      </c>
      <c r="Q2080">
        <v>0.17</v>
      </c>
      <c r="R2080" s="5">
        <f t="shared" si="97"/>
        <v>0.17</v>
      </c>
      <c r="S2080" s="6" t="str">
        <f t="shared" si="98"/>
        <v/>
      </c>
      <c r="T2080">
        <f>ROUND(INT(表1[[#This Row],[合同结束日期]]-表1[[#This Row],[合同起始日期]])/365,1)</f>
        <v>4.2</v>
      </c>
    </row>
    <row r="2081" spans="1:20">
      <c r="A2081" s="1">
        <v>42522</v>
      </c>
      <c r="B2081" t="s">
        <v>185</v>
      </c>
      <c r="C2081">
        <f t="shared" si="96"/>
        <v>0</v>
      </c>
      <c r="D2081" t="s">
        <v>198</v>
      </c>
      <c r="E2081" s="4">
        <v>52396.799999999996</v>
      </c>
      <c r="F2081" s="4">
        <v>31218.013439999999</v>
      </c>
      <c r="G2081" s="3">
        <v>0.5958</v>
      </c>
      <c r="H2081" s="7">
        <v>793.89090909090908</v>
      </c>
      <c r="I2081" s="4">
        <v>473.00020363636361</v>
      </c>
      <c r="J2081">
        <v>66</v>
      </c>
      <c r="K2081" t="s">
        <v>66</v>
      </c>
      <c r="L2081" t="s">
        <v>66</v>
      </c>
      <c r="M2081" t="s">
        <v>66</v>
      </c>
      <c r="N2081" s="2">
        <v>41283</v>
      </c>
      <c r="O2081" s="2">
        <v>42864</v>
      </c>
      <c r="P2081" t="s">
        <v>24</v>
      </c>
      <c r="Q2081">
        <v>0.15</v>
      </c>
      <c r="R2081" s="5">
        <f t="shared" si="97"/>
        <v>0.15</v>
      </c>
      <c r="S2081" s="6" t="str">
        <f t="shared" si="98"/>
        <v/>
      </c>
      <c r="T2081">
        <f>ROUND(INT(表1[[#This Row],[合同结束日期]]-表1[[#This Row],[合同起始日期]])/365,1)</f>
        <v>4.3</v>
      </c>
    </row>
    <row r="2082" spans="1:20">
      <c r="A2082" s="1">
        <v>42522</v>
      </c>
      <c r="B2082" t="s">
        <v>185</v>
      </c>
      <c r="C2082">
        <f t="shared" si="96"/>
        <v>0</v>
      </c>
      <c r="D2082" t="s">
        <v>202</v>
      </c>
      <c r="E2082" s="4">
        <v>200244.204</v>
      </c>
      <c r="F2082" s="4">
        <v>30477.167848800003</v>
      </c>
      <c r="G2082" s="3">
        <v>0.15220000000000003</v>
      </c>
      <c r="H2082" s="7">
        <v>2255.0022972972974</v>
      </c>
      <c r="I2082" s="4">
        <v>343.21134964864871</v>
      </c>
      <c r="J2082">
        <v>88.8</v>
      </c>
      <c r="K2082" t="s">
        <v>44</v>
      </c>
      <c r="L2082" t="s">
        <v>46</v>
      </c>
      <c r="M2082" t="s">
        <v>45</v>
      </c>
      <c r="N2082" s="2">
        <v>41335</v>
      </c>
      <c r="O2082" s="2">
        <v>43229</v>
      </c>
      <c r="P2082" t="s">
        <v>24</v>
      </c>
      <c r="Q2082">
        <v>0.13</v>
      </c>
      <c r="R2082" s="5">
        <f t="shared" si="97"/>
        <v>0.13</v>
      </c>
      <c r="S2082" s="6" t="str">
        <f t="shared" si="98"/>
        <v/>
      </c>
      <c r="T2082">
        <f>ROUND(INT(表1[[#This Row],[合同结束日期]]-表1[[#This Row],[合同起始日期]])/365,1)</f>
        <v>5.2</v>
      </c>
    </row>
    <row r="2083" spans="1:20">
      <c r="A2083" s="1">
        <v>42522</v>
      </c>
      <c r="B2083" t="s">
        <v>185</v>
      </c>
      <c r="C2083">
        <f t="shared" si="96"/>
        <v>0</v>
      </c>
      <c r="D2083" t="s">
        <v>221</v>
      </c>
      <c r="E2083" s="4">
        <v>792811.68</v>
      </c>
      <c r="F2083" s="4">
        <v>115988.34878400002</v>
      </c>
      <c r="G2083" s="3">
        <v>0.14630000000000001</v>
      </c>
      <c r="H2083" s="7">
        <v>5415.3803278688529</v>
      </c>
      <c r="I2083" s="4">
        <v>792.27014196721325</v>
      </c>
      <c r="J2083">
        <v>146.4</v>
      </c>
      <c r="K2083" t="s">
        <v>44</v>
      </c>
      <c r="L2083" t="s">
        <v>72</v>
      </c>
      <c r="M2083" t="s">
        <v>126</v>
      </c>
      <c r="N2083" s="2">
        <v>41333</v>
      </c>
      <c r="O2083" s="2">
        <v>43229</v>
      </c>
      <c r="P2083" t="s">
        <v>24</v>
      </c>
      <c r="Q2083">
        <v>0.13</v>
      </c>
      <c r="R2083" s="5">
        <f t="shared" si="97"/>
        <v>0.13</v>
      </c>
      <c r="S2083" s="6" t="str">
        <f t="shared" si="98"/>
        <v/>
      </c>
      <c r="T2083">
        <f>ROUND(INT(表1[[#This Row],[合同结束日期]]-表1[[#This Row],[合同起始日期]])/365,1)</f>
        <v>5.2</v>
      </c>
    </row>
    <row r="2084" spans="1:20">
      <c r="A2084" s="1">
        <v>42522</v>
      </c>
      <c r="B2084" t="s">
        <v>185</v>
      </c>
      <c r="C2084">
        <f t="shared" si="96"/>
        <v>0</v>
      </c>
      <c r="D2084" t="s">
        <v>201</v>
      </c>
      <c r="E2084" s="4">
        <v>334117.2</v>
      </c>
      <c r="F2084" s="4">
        <v>42199.002359999999</v>
      </c>
      <c r="G2084" s="3">
        <v>0.1263</v>
      </c>
      <c r="H2084" s="7">
        <v>1843.9139072847684</v>
      </c>
      <c r="I2084" s="4">
        <v>232.88632649006624</v>
      </c>
      <c r="J2084">
        <v>181.2</v>
      </c>
      <c r="K2084" t="s">
        <v>44</v>
      </c>
      <c r="L2084" t="s">
        <v>72</v>
      </c>
      <c r="M2084" t="s">
        <v>71</v>
      </c>
      <c r="N2084" s="2">
        <v>41329</v>
      </c>
      <c r="O2084" s="2">
        <v>43229</v>
      </c>
      <c r="P2084" t="s">
        <v>24</v>
      </c>
      <c r="Q2084">
        <v>0.11</v>
      </c>
      <c r="R2084" s="5">
        <f t="shared" si="97"/>
        <v>0.11</v>
      </c>
      <c r="S2084" s="6" t="str">
        <f t="shared" si="98"/>
        <v/>
      </c>
      <c r="T2084">
        <f>ROUND(INT(表1[[#This Row],[合同结束日期]]-表1[[#This Row],[合同起始日期]])/365,1)</f>
        <v>5.2</v>
      </c>
    </row>
    <row r="2085" spans="1:20">
      <c r="A2085" s="1">
        <v>42522</v>
      </c>
      <c r="B2085" t="s">
        <v>185</v>
      </c>
      <c r="C2085">
        <f t="shared" si="96"/>
        <v>0</v>
      </c>
      <c r="D2085" t="s">
        <v>206</v>
      </c>
      <c r="E2085" s="4">
        <v>497008.8</v>
      </c>
      <c r="F2085" s="4">
        <v>79272.903599999991</v>
      </c>
      <c r="G2085" s="3">
        <v>0.15949999999999998</v>
      </c>
      <c r="H2085" s="7">
        <v>877.48728813559319</v>
      </c>
      <c r="I2085" s="4">
        <v>139.95922245762711</v>
      </c>
      <c r="J2085">
        <v>566.4</v>
      </c>
      <c r="K2085" t="s">
        <v>44</v>
      </c>
      <c r="L2085" t="s">
        <v>72</v>
      </c>
      <c r="M2085" t="s">
        <v>71</v>
      </c>
      <c r="N2085" s="2">
        <v>41334</v>
      </c>
      <c r="O2085" s="2">
        <v>43249</v>
      </c>
      <c r="P2085" t="s">
        <v>24</v>
      </c>
      <c r="Q2085">
        <v>0.09</v>
      </c>
      <c r="R2085" s="5">
        <f t="shared" si="97"/>
        <v>0.09</v>
      </c>
      <c r="S2085" s="6" t="str">
        <f t="shared" si="98"/>
        <v/>
      </c>
      <c r="T2085">
        <f>ROUND(INT(表1[[#This Row],[合同结束日期]]-表1[[#This Row],[合同起始日期]])/365,1)</f>
        <v>5.2</v>
      </c>
    </row>
    <row r="2086" spans="1:20">
      <c r="A2086" s="1">
        <v>42522</v>
      </c>
      <c r="B2086" t="s">
        <v>185</v>
      </c>
      <c r="C2086">
        <f t="shared" si="96"/>
        <v>0</v>
      </c>
      <c r="D2086" t="s">
        <v>223</v>
      </c>
      <c r="E2086" s="4">
        <v>536015.76</v>
      </c>
      <c r="F2086" s="4">
        <v>60355.374575999987</v>
      </c>
      <c r="G2086" s="3">
        <v>0.11259999999999998</v>
      </c>
      <c r="H2086" s="7">
        <v>2211.2861386138616</v>
      </c>
      <c r="I2086" s="4">
        <v>248.99081920792077</v>
      </c>
      <c r="J2086">
        <v>242.39999999999998</v>
      </c>
      <c r="K2086" t="s">
        <v>44</v>
      </c>
      <c r="L2086" t="s">
        <v>72</v>
      </c>
      <c r="M2086" t="s">
        <v>126</v>
      </c>
      <c r="N2086" s="2">
        <v>41331</v>
      </c>
      <c r="O2086" s="2">
        <v>44325</v>
      </c>
      <c r="P2086" t="s">
        <v>24</v>
      </c>
      <c r="Q2086">
        <v>0.09</v>
      </c>
      <c r="R2086" s="5">
        <f t="shared" si="97"/>
        <v>0.09</v>
      </c>
      <c r="S2086" s="6" t="str">
        <f t="shared" si="98"/>
        <v/>
      </c>
      <c r="T2086">
        <f>ROUND(INT(表1[[#This Row],[合同结束日期]]-表1[[#This Row],[合同起始日期]])/365,1)</f>
        <v>8.1999999999999993</v>
      </c>
    </row>
    <row r="2087" spans="1:20">
      <c r="A2087" s="1">
        <v>42522</v>
      </c>
      <c r="B2087" t="s">
        <v>185</v>
      </c>
      <c r="C2087">
        <f t="shared" si="96"/>
        <v>0</v>
      </c>
      <c r="D2087" t="s">
        <v>231</v>
      </c>
      <c r="E2087" s="4">
        <v>1093687.2</v>
      </c>
      <c r="F2087" s="4">
        <v>115930.84319999999</v>
      </c>
      <c r="G2087" s="3">
        <v>0.106</v>
      </c>
      <c r="H2087" s="7">
        <v>1320.8782608695651</v>
      </c>
      <c r="I2087" s="4">
        <v>140.01309565217389</v>
      </c>
      <c r="J2087">
        <v>828</v>
      </c>
      <c r="K2087" t="s">
        <v>44</v>
      </c>
      <c r="L2087" t="s">
        <v>72</v>
      </c>
      <c r="M2087" t="s">
        <v>71</v>
      </c>
      <c r="N2087" s="2">
        <v>41351</v>
      </c>
      <c r="O2087" s="2">
        <v>45122</v>
      </c>
      <c r="P2087" t="s">
        <v>18</v>
      </c>
      <c r="Q2087">
        <v>0.08</v>
      </c>
      <c r="R2087" s="5">
        <f t="shared" si="97"/>
        <v>0.08</v>
      </c>
      <c r="S2087" s="6" t="str">
        <f t="shared" si="98"/>
        <v/>
      </c>
      <c r="T2087">
        <f>ROUND(INT(表1[[#This Row],[合同结束日期]]-表1[[#This Row],[合同起始日期]])/365,1)</f>
        <v>10.3</v>
      </c>
    </row>
    <row r="2088" spans="1:20">
      <c r="A2088" s="1">
        <v>42522</v>
      </c>
      <c r="B2088" t="s">
        <v>185</v>
      </c>
      <c r="C2088">
        <f t="shared" si="96"/>
        <v>0</v>
      </c>
      <c r="D2088" t="s">
        <v>213</v>
      </c>
      <c r="E2088" s="4">
        <v>54194.16</v>
      </c>
      <c r="F2088" s="4">
        <v>0</v>
      </c>
      <c r="G2088" s="3">
        <v>0</v>
      </c>
      <c r="H2088" s="7">
        <v>187.38558566034607</v>
      </c>
      <c r="I2088" s="4">
        <v>0</v>
      </c>
      <c r="J2088">
        <v>289.21199999999999</v>
      </c>
      <c r="K2088" t="s">
        <v>60</v>
      </c>
      <c r="L2088" t="s">
        <v>61</v>
      </c>
      <c r="M2088" t="s">
        <v>214</v>
      </c>
      <c r="N2088" s="2">
        <v>41263</v>
      </c>
      <c r="O2088" s="2">
        <v>42499</v>
      </c>
      <c r="P2088" t="s">
        <v>24</v>
      </c>
      <c r="Q2088" t="s">
        <v>25</v>
      </c>
      <c r="R2088" s="5" t="str">
        <f t="shared" si="97"/>
        <v>0.15</v>
      </c>
      <c r="S2088" s="6" t="str">
        <f t="shared" si="98"/>
        <v/>
      </c>
      <c r="T2088">
        <f>ROUND(INT(表1[[#This Row],[合同结束日期]]-表1[[#This Row],[合同起始日期]])/365,1)</f>
        <v>3.4</v>
      </c>
    </row>
    <row r="2089" spans="1:20">
      <c r="A2089" s="1">
        <v>42522</v>
      </c>
      <c r="B2089" t="s">
        <v>185</v>
      </c>
      <c r="C2089">
        <f t="shared" si="96"/>
        <v>0</v>
      </c>
      <c r="D2089" t="s">
        <v>220</v>
      </c>
      <c r="E2089" s="4">
        <v>581508.42000000004</v>
      </c>
      <c r="F2089" s="4">
        <v>61000.233258</v>
      </c>
      <c r="G2089" s="3">
        <v>0.10489999999999999</v>
      </c>
      <c r="H2089" s="7">
        <v>3365.2107638888897</v>
      </c>
      <c r="I2089" s="4">
        <v>353.01060913194448</v>
      </c>
      <c r="J2089">
        <v>172.79999999999998</v>
      </c>
      <c r="K2089" t="s">
        <v>44</v>
      </c>
      <c r="L2089" t="s">
        <v>46</v>
      </c>
      <c r="M2089" t="s">
        <v>45</v>
      </c>
      <c r="N2089" s="2">
        <v>41333</v>
      </c>
      <c r="O2089" s="2">
        <v>44325</v>
      </c>
      <c r="P2089" t="s">
        <v>24</v>
      </c>
      <c r="Q2089">
        <v>0.09</v>
      </c>
      <c r="R2089" s="5">
        <f t="shared" si="97"/>
        <v>0.09</v>
      </c>
      <c r="S2089" s="6" t="str">
        <f t="shared" si="98"/>
        <v/>
      </c>
      <c r="T2089">
        <f>ROUND(INT(表1[[#This Row],[合同结束日期]]-表1[[#This Row],[合同起始日期]])/365,1)</f>
        <v>8.1999999999999993</v>
      </c>
    </row>
    <row r="2090" spans="1:20">
      <c r="A2090" s="1">
        <v>42522</v>
      </c>
      <c r="B2090" t="s">
        <v>185</v>
      </c>
      <c r="C2090">
        <f t="shared" si="96"/>
        <v>0</v>
      </c>
      <c r="D2090" t="s">
        <v>232</v>
      </c>
      <c r="E2090" s="4">
        <v>394200</v>
      </c>
      <c r="F2090" s="4">
        <v>51246</v>
      </c>
      <c r="G2090" s="3">
        <v>0.13</v>
      </c>
      <c r="H2090" s="7">
        <v>1059.9509550851833</v>
      </c>
      <c r="I2090" s="4">
        <v>137.79362416107384</v>
      </c>
      <c r="J2090">
        <v>371.904</v>
      </c>
      <c r="K2090" t="s">
        <v>44</v>
      </c>
      <c r="L2090" t="s">
        <v>72</v>
      </c>
      <c r="M2090" t="s">
        <v>126</v>
      </c>
      <c r="N2090" s="2">
        <v>41337</v>
      </c>
      <c r="O2090" s="2">
        <v>46917</v>
      </c>
      <c r="P2090" t="s">
        <v>24</v>
      </c>
      <c r="Q2090">
        <v>0.08</v>
      </c>
      <c r="R2090" s="5">
        <f t="shared" si="97"/>
        <v>0.08</v>
      </c>
      <c r="S2090" s="6" t="str">
        <f t="shared" si="98"/>
        <v/>
      </c>
      <c r="T2090">
        <f>ROUND(INT(表1[[#This Row],[合同结束日期]]-表1[[#This Row],[合同起始日期]])/365,1)</f>
        <v>15.3</v>
      </c>
    </row>
    <row r="2091" spans="1:20">
      <c r="A2091" s="1">
        <v>42522</v>
      </c>
      <c r="B2091" t="s">
        <v>185</v>
      </c>
      <c r="C2091">
        <f t="shared" ref="C2091:C2154" si="99">IF($B2091="负一层",-1,IF($B2091="负一夹层",0,IF($B2091="一层",1,IF($B2091="二层",2,IF($B2091="三层",3,IF($B2091="四层",4))))))</f>
        <v>0</v>
      </c>
      <c r="D2091" t="s">
        <v>207</v>
      </c>
      <c r="E2091" s="4">
        <v>1130671.3319999999</v>
      </c>
      <c r="F2091" s="4">
        <v>61056.251928000005</v>
      </c>
      <c r="G2091" s="3">
        <v>5.4000000000000006E-2</v>
      </c>
      <c r="H2091" s="7">
        <v>2591.3809405940592</v>
      </c>
      <c r="I2091" s="4">
        <v>139.93457079207923</v>
      </c>
      <c r="J2091">
        <v>436.32</v>
      </c>
      <c r="K2091" t="s">
        <v>44</v>
      </c>
      <c r="L2091" t="s">
        <v>72</v>
      </c>
      <c r="M2091" t="s">
        <v>126</v>
      </c>
      <c r="N2091" s="2">
        <v>41379</v>
      </c>
      <c r="O2091" s="2">
        <v>46947</v>
      </c>
      <c r="P2091" t="s">
        <v>18</v>
      </c>
      <c r="Q2091">
        <v>0</v>
      </c>
      <c r="R2091" s="5">
        <f t="shared" ref="R2091:R2154" si="100">IF(ISERROR(FIND(",",$Q2091)),$Q2091,LEFT($Q2091,FIND(",",$Q2091)-1))</f>
        <v>0</v>
      </c>
      <c r="S2091" s="6" t="str">
        <f t="shared" si="98"/>
        <v/>
      </c>
      <c r="T2091">
        <f>ROUND(INT(表1[[#This Row],[合同结束日期]]-表1[[#This Row],[合同起始日期]])/365,1)</f>
        <v>15.3</v>
      </c>
    </row>
    <row r="2092" spans="1:20">
      <c r="A2092" s="1">
        <v>42522</v>
      </c>
      <c r="B2092" t="s">
        <v>185</v>
      </c>
      <c r="C2092">
        <f t="shared" si="99"/>
        <v>0</v>
      </c>
      <c r="D2092" t="s">
        <v>253</v>
      </c>
      <c r="E2092" s="4">
        <v>110367.52800000001</v>
      </c>
      <c r="F2092" s="4">
        <v>40394.515247999996</v>
      </c>
      <c r="G2092" s="3">
        <v>0.36599999999999994</v>
      </c>
      <c r="H2092" s="7">
        <v>718.53859375000002</v>
      </c>
      <c r="I2092" s="4">
        <v>262.98512531249997</v>
      </c>
      <c r="J2092">
        <v>153.6</v>
      </c>
      <c r="K2092" t="s">
        <v>60</v>
      </c>
      <c r="L2092" t="s">
        <v>116</v>
      </c>
      <c r="M2092" t="s">
        <v>145</v>
      </c>
      <c r="N2092" s="2">
        <v>41456</v>
      </c>
      <c r="O2092" s="2">
        <v>42597</v>
      </c>
      <c r="P2092" t="s">
        <v>18</v>
      </c>
      <c r="Q2092">
        <v>0.15</v>
      </c>
      <c r="R2092" s="5">
        <f t="shared" si="100"/>
        <v>0.15</v>
      </c>
      <c r="S2092" s="6" t="str">
        <f t="shared" ref="S2092:S2155" si="101">IF(ISERROR(FIND(",",$Q2092)),"",RIGHT($Q2092,LEN($Q2092)-FIND(",",$Q2092)))</f>
        <v/>
      </c>
      <c r="T2092">
        <f>ROUND(INT(表1[[#This Row],[合同结束日期]]-表1[[#This Row],[合同起始日期]])/365,1)</f>
        <v>3.1</v>
      </c>
    </row>
    <row r="2093" spans="1:20">
      <c r="A2093" s="1">
        <v>42522</v>
      </c>
      <c r="B2093" t="s">
        <v>185</v>
      </c>
      <c r="C2093">
        <f t="shared" si="99"/>
        <v>0</v>
      </c>
      <c r="D2093" t="s">
        <v>254</v>
      </c>
      <c r="E2093" s="4">
        <v>270775.86</v>
      </c>
      <c r="F2093" s="4">
        <v>35444.560074000001</v>
      </c>
      <c r="G2093" s="3">
        <v>0.13090000000000002</v>
      </c>
      <c r="H2093" s="7">
        <v>2390.3236228813557</v>
      </c>
      <c r="I2093" s="4">
        <v>312.89336223516949</v>
      </c>
      <c r="J2093">
        <v>113.28</v>
      </c>
      <c r="K2093" t="s">
        <v>44</v>
      </c>
      <c r="L2093" t="s">
        <v>46</v>
      </c>
      <c r="M2093" t="s">
        <v>45</v>
      </c>
      <c r="N2093" s="2">
        <v>41443</v>
      </c>
      <c r="O2093" s="2">
        <v>43298</v>
      </c>
      <c r="P2093" t="s">
        <v>24</v>
      </c>
      <c r="Q2093">
        <v>0.11</v>
      </c>
      <c r="R2093" s="5">
        <f t="shared" si="100"/>
        <v>0.11</v>
      </c>
      <c r="S2093" s="6" t="str">
        <f t="shared" si="101"/>
        <v/>
      </c>
      <c r="T2093">
        <f>ROUND(INT(表1[[#This Row],[合同结束日期]]-表1[[#This Row],[合同起始日期]])/365,1)</f>
        <v>5.0999999999999996</v>
      </c>
    </row>
    <row r="2094" spans="1:20">
      <c r="A2094" s="1">
        <v>42522</v>
      </c>
      <c r="B2094" t="s">
        <v>185</v>
      </c>
      <c r="C2094">
        <f t="shared" si="99"/>
        <v>0</v>
      </c>
      <c r="D2094" t="s">
        <v>255</v>
      </c>
      <c r="E2094" s="4">
        <v>62904</v>
      </c>
      <c r="F2094" s="4">
        <v>14587.437599999999</v>
      </c>
      <c r="G2094" s="3">
        <v>0.2319</v>
      </c>
      <c r="H2094" s="7">
        <v>1541.7647058823532</v>
      </c>
      <c r="I2094" s="4">
        <v>357.53523529411763</v>
      </c>
      <c r="J2094">
        <v>40.799999999999997</v>
      </c>
      <c r="K2094" t="s">
        <v>44</v>
      </c>
      <c r="L2094" t="s">
        <v>46</v>
      </c>
      <c r="M2094" t="s">
        <v>187</v>
      </c>
      <c r="N2094" s="2">
        <v>41456</v>
      </c>
      <c r="O2094" s="2">
        <v>42556</v>
      </c>
      <c r="P2094" t="s">
        <v>24</v>
      </c>
      <c r="Q2094">
        <v>0.15</v>
      </c>
      <c r="R2094" s="5">
        <f t="shared" si="100"/>
        <v>0.15</v>
      </c>
      <c r="S2094" s="6" t="str">
        <f t="shared" si="101"/>
        <v/>
      </c>
      <c r="T2094">
        <f>ROUND(INT(表1[[#This Row],[合同结束日期]]-表1[[#This Row],[合同起始日期]])/365,1)</f>
        <v>3</v>
      </c>
    </row>
    <row r="2095" spans="1:20">
      <c r="A2095" s="1">
        <v>42522</v>
      </c>
      <c r="B2095" t="s">
        <v>185</v>
      </c>
      <c r="C2095">
        <f t="shared" si="99"/>
        <v>0</v>
      </c>
      <c r="D2095" t="s">
        <v>269</v>
      </c>
      <c r="E2095" s="4">
        <v>1331778.696</v>
      </c>
      <c r="F2095" s="4">
        <v>94556.287416000021</v>
      </c>
      <c r="G2095" s="3">
        <v>7.1000000000000021E-2</v>
      </c>
      <c r="H2095" s="7">
        <v>3534.4445222929935</v>
      </c>
      <c r="I2095" s="4">
        <v>250.94556108280258</v>
      </c>
      <c r="J2095">
        <v>376.8</v>
      </c>
      <c r="K2095" t="s">
        <v>60</v>
      </c>
      <c r="L2095" t="s">
        <v>61</v>
      </c>
      <c r="M2095" t="s">
        <v>234</v>
      </c>
      <c r="N2095" s="2">
        <v>41291</v>
      </c>
      <c r="O2095" s="2">
        <v>44407</v>
      </c>
      <c r="P2095" t="s">
        <v>39</v>
      </c>
      <c r="Q2095">
        <v>7.0000000000000007E-2</v>
      </c>
      <c r="R2095" s="5">
        <f t="shared" si="100"/>
        <v>7.0000000000000007E-2</v>
      </c>
      <c r="S2095" s="6" t="str">
        <f t="shared" si="101"/>
        <v/>
      </c>
      <c r="T2095">
        <f>ROUND(INT(表1[[#This Row],[合同结束日期]]-表1[[#This Row],[合同起始日期]])/365,1)</f>
        <v>8.5</v>
      </c>
    </row>
    <row r="2096" spans="1:20">
      <c r="A2096" s="1">
        <v>42522</v>
      </c>
      <c r="B2096" t="s">
        <v>185</v>
      </c>
      <c r="C2096">
        <f t="shared" si="99"/>
        <v>0</v>
      </c>
      <c r="D2096" t="s">
        <v>284</v>
      </c>
      <c r="E2096" s="4">
        <v>33982.799999999996</v>
      </c>
      <c r="F2096" s="4">
        <v>7313.0985600000004</v>
      </c>
      <c r="G2096" s="3">
        <v>0.21520000000000003</v>
      </c>
      <c r="H2096" s="7">
        <v>1887.9333333333332</v>
      </c>
      <c r="I2096" s="4">
        <v>406.28325333333333</v>
      </c>
      <c r="J2096">
        <v>18</v>
      </c>
      <c r="K2096" t="s">
        <v>76</v>
      </c>
      <c r="L2096" t="s">
        <v>276</v>
      </c>
      <c r="M2096" t="s">
        <v>276</v>
      </c>
      <c r="N2096" s="2">
        <v>41516</v>
      </c>
      <c r="O2096" s="2">
        <v>42611</v>
      </c>
      <c r="P2096" t="s">
        <v>24</v>
      </c>
      <c r="Q2096">
        <v>0</v>
      </c>
      <c r="R2096" s="5">
        <f t="shared" si="100"/>
        <v>0</v>
      </c>
      <c r="S2096" s="6" t="str">
        <f t="shared" si="101"/>
        <v/>
      </c>
      <c r="T2096">
        <f>ROUND(INT(表1[[#This Row],[合同结束日期]]-表1[[#This Row],[合同起始日期]])/365,1)</f>
        <v>3</v>
      </c>
    </row>
    <row r="2097" spans="1:20">
      <c r="A2097" s="1">
        <v>42522</v>
      </c>
      <c r="B2097" t="s">
        <v>185</v>
      </c>
      <c r="C2097">
        <f t="shared" si="99"/>
        <v>0</v>
      </c>
      <c r="D2097" t="s">
        <v>287</v>
      </c>
      <c r="E2097" s="4">
        <v>34800</v>
      </c>
      <c r="F2097" s="4">
        <v>7565.52</v>
      </c>
      <c r="G2097" s="3">
        <v>0.21740000000000001</v>
      </c>
      <c r="H2097" s="7">
        <v>1933.3333333333333</v>
      </c>
      <c r="I2097" s="4">
        <v>420.30666666666667</v>
      </c>
      <c r="J2097">
        <v>18</v>
      </c>
      <c r="K2097" t="s">
        <v>11</v>
      </c>
      <c r="L2097" t="s">
        <v>12</v>
      </c>
      <c r="M2097" t="s">
        <v>288</v>
      </c>
      <c r="N2097" s="2">
        <v>41522</v>
      </c>
      <c r="O2097" s="2">
        <v>42617</v>
      </c>
      <c r="P2097" t="s">
        <v>24</v>
      </c>
      <c r="Q2097">
        <v>0.16</v>
      </c>
      <c r="R2097" s="5">
        <f t="shared" si="100"/>
        <v>0.16</v>
      </c>
      <c r="S2097" s="6" t="str">
        <f t="shared" si="101"/>
        <v/>
      </c>
      <c r="T2097">
        <f>ROUND(INT(表1[[#This Row],[合同结束日期]]-表1[[#This Row],[合同起始日期]])/365,1)</f>
        <v>3</v>
      </c>
    </row>
    <row r="2098" spans="1:20">
      <c r="A2098" s="1">
        <v>42522</v>
      </c>
      <c r="B2098" t="s">
        <v>185</v>
      </c>
      <c r="C2098">
        <f t="shared" si="99"/>
        <v>0</v>
      </c>
      <c r="D2098" t="s">
        <v>273</v>
      </c>
      <c r="E2098" s="4">
        <v>228330</v>
      </c>
      <c r="F2098" s="4">
        <v>24020.315999999999</v>
      </c>
      <c r="G2098" s="3">
        <v>0.1052</v>
      </c>
      <c r="H2098" s="7">
        <v>2718.2142857142858</v>
      </c>
      <c r="I2098" s="4">
        <v>285.95614285714282</v>
      </c>
      <c r="J2098">
        <v>84</v>
      </c>
      <c r="K2098" t="s">
        <v>44</v>
      </c>
      <c r="L2098" t="s">
        <v>46</v>
      </c>
      <c r="M2098" t="s">
        <v>187</v>
      </c>
      <c r="N2098" s="2">
        <v>41502</v>
      </c>
      <c r="O2098" s="2">
        <v>42597</v>
      </c>
      <c r="P2098" t="s">
        <v>18</v>
      </c>
      <c r="Q2098">
        <v>0.1</v>
      </c>
      <c r="R2098" s="5">
        <f t="shared" si="100"/>
        <v>0.1</v>
      </c>
      <c r="S2098" s="6" t="str">
        <f t="shared" si="101"/>
        <v/>
      </c>
      <c r="T2098">
        <f>ROUND(INT(表1[[#This Row],[合同结束日期]]-表1[[#This Row],[合同起始日期]])/365,1)</f>
        <v>3</v>
      </c>
    </row>
    <row r="2099" spans="1:20">
      <c r="A2099" s="1">
        <v>42522</v>
      </c>
      <c r="B2099" t="s">
        <v>185</v>
      </c>
      <c r="C2099">
        <f t="shared" si="99"/>
        <v>0</v>
      </c>
      <c r="D2099" t="s">
        <v>274</v>
      </c>
      <c r="E2099" s="4">
        <v>78958.8</v>
      </c>
      <c r="F2099" s="4">
        <v>35586.731159999996</v>
      </c>
      <c r="G2099" s="3">
        <v>0.45069999999999993</v>
      </c>
      <c r="H2099" s="7">
        <v>699.98936170212767</v>
      </c>
      <c r="I2099" s="4">
        <v>315.48520531914892</v>
      </c>
      <c r="J2099">
        <v>112.8</v>
      </c>
      <c r="K2099" t="s">
        <v>66</v>
      </c>
      <c r="L2099" t="s">
        <v>66</v>
      </c>
      <c r="M2099" t="s">
        <v>66</v>
      </c>
      <c r="N2099" s="2">
        <v>41520</v>
      </c>
      <c r="O2099" s="2">
        <v>42660</v>
      </c>
      <c r="P2099" t="s">
        <v>24</v>
      </c>
      <c r="Q2099">
        <v>0</v>
      </c>
      <c r="R2099" s="5">
        <f t="shared" si="100"/>
        <v>0</v>
      </c>
      <c r="S2099" s="6" t="str">
        <f t="shared" si="101"/>
        <v/>
      </c>
      <c r="T2099">
        <f>ROUND(INT(表1[[#This Row],[合同结束日期]]-表1[[#This Row],[合同起始日期]])/365,1)</f>
        <v>3.1</v>
      </c>
    </row>
    <row r="2100" spans="1:20">
      <c r="A2100" s="1">
        <v>42522</v>
      </c>
      <c r="B2100" t="s">
        <v>185</v>
      </c>
      <c r="C2100">
        <f t="shared" si="99"/>
        <v>0</v>
      </c>
      <c r="D2100" t="s">
        <v>314</v>
      </c>
      <c r="E2100" s="4">
        <v>49169.88</v>
      </c>
      <c r="F2100" s="4">
        <v>7945.8526080000001</v>
      </c>
      <c r="G2100" s="3">
        <v>0.16160000000000002</v>
      </c>
      <c r="H2100" s="7">
        <v>2731.66</v>
      </c>
      <c r="I2100" s="4">
        <v>441.43625600000001</v>
      </c>
      <c r="J2100">
        <v>18</v>
      </c>
      <c r="K2100" t="s">
        <v>76</v>
      </c>
      <c r="L2100" t="s">
        <v>276</v>
      </c>
      <c r="M2100" t="s">
        <v>276</v>
      </c>
      <c r="N2100" s="2">
        <v>41727</v>
      </c>
      <c r="O2100" s="2">
        <v>42822</v>
      </c>
      <c r="P2100" t="s">
        <v>24</v>
      </c>
      <c r="Q2100">
        <v>0.11</v>
      </c>
      <c r="R2100" s="5">
        <f t="shared" si="100"/>
        <v>0.11</v>
      </c>
      <c r="S2100" s="6" t="str">
        <f t="shared" si="101"/>
        <v/>
      </c>
      <c r="T2100">
        <f>ROUND(INT(表1[[#This Row],[合同结束日期]]-表1[[#This Row],[合同起始日期]])/365,1)</f>
        <v>3</v>
      </c>
    </row>
    <row r="2101" spans="1:20">
      <c r="A2101" s="1">
        <v>42522</v>
      </c>
      <c r="B2101" t="s">
        <v>185</v>
      </c>
      <c r="C2101">
        <f t="shared" si="99"/>
        <v>0</v>
      </c>
      <c r="D2101" t="s">
        <v>342</v>
      </c>
      <c r="E2101" s="4">
        <v>99486.12000000001</v>
      </c>
      <c r="F2101" s="4">
        <v>16683.822324000001</v>
      </c>
      <c r="G2101" s="3">
        <v>0.16769999999999999</v>
      </c>
      <c r="H2101" s="7">
        <v>2512.2757575757578</v>
      </c>
      <c r="I2101" s="4">
        <v>421.30864454545457</v>
      </c>
      <c r="J2101">
        <v>39.6</v>
      </c>
      <c r="K2101" t="s">
        <v>44</v>
      </c>
      <c r="L2101" t="s">
        <v>46</v>
      </c>
      <c r="M2101" t="s">
        <v>187</v>
      </c>
      <c r="N2101" s="2">
        <v>41810</v>
      </c>
      <c r="O2101" s="2">
        <v>42905</v>
      </c>
      <c r="P2101" t="s">
        <v>24</v>
      </c>
      <c r="Q2101" t="s">
        <v>392</v>
      </c>
      <c r="R2101" s="5" t="str">
        <f t="shared" si="100"/>
        <v>0.12</v>
      </c>
      <c r="S2101" s="6" t="str">
        <f t="shared" si="101"/>
        <v>0.13</v>
      </c>
      <c r="T2101">
        <f>ROUND(INT(表1[[#This Row],[合同结束日期]]-表1[[#This Row],[合同起始日期]])/365,1)</f>
        <v>3</v>
      </c>
    </row>
    <row r="2102" spans="1:20">
      <c r="A2102" s="1">
        <v>42522</v>
      </c>
      <c r="B2102" t="s">
        <v>185</v>
      </c>
      <c r="C2102">
        <f t="shared" si="99"/>
        <v>0</v>
      </c>
      <c r="D2102" t="s">
        <v>344</v>
      </c>
      <c r="E2102" s="4">
        <v>51078</v>
      </c>
      <c r="F2102" s="4">
        <v>8683.26</v>
      </c>
      <c r="G2102" s="3">
        <v>0.17</v>
      </c>
      <c r="H2102" s="7">
        <v>5320.625</v>
      </c>
      <c r="I2102" s="4">
        <v>904.50625000000002</v>
      </c>
      <c r="J2102">
        <v>9.6</v>
      </c>
      <c r="K2102" t="s">
        <v>44</v>
      </c>
      <c r="L2102" t="s">
        <v>46</v>
      </c>
      <c r="M2102" t="s">
        <v>187</v>
      </c>
      <c r="N2102" s="2">
        <v>41864</v>
      </c>
      <c r="O2102" s="2">
        <v>42594</v>
      </c>
      <c r="P2102" t="s">
        <v>24</v>
      </c>
      <c r="Q2102">
        <v>0.15</v>
      </c>
      <c r="R2102" s="5">
        <f t="shared" si="100"/>
        <v>0.15</v>
      </c>
      <c r="S2102" s="6" t="str">
        <f t="shared" si="101"/>
        <v/>
      </c>
      <c r="T2102">
        <f>ROUND(INT(表1[[#This Row],[合同结束日期]]-表1[[#This Row],[合同起始日期]])/365,1)</f>
        <v>2</v>
      </c>
    </row>
    <row r="2103" spans="1:20">
      <c r="A2103" s="1">
        <v>42522</v>
      </c>
      <c r="B2103" t="s">
        <v>185</v>
      </c>
      <c r="C2103">
        <f t="shared" si="99"/>
        <v>0</v>
      </c>
      <c r="D2103" t="s">
        <v>343</v>
      </c>
      <c r="E2103" s="4">
        <v>45355.199999999997</v>
      </c>
      <c r="F2103" s="4">
        <v>8254.6463999999996</v>
      </c>
      <c r="G2103" s="3">
        <v>0.182</v>
      </c>
      <c r="H2103" s="7">
        <v>1989.2631578947367</v>
      </c>
      <c r="I2103" s="4">
        <v>362.04589473684206</v>
      </c>
      <c r="J2103">
        <v>22.8</v>
      </c>
      <c r="K2103" t="s">
        <v>76</v>
      </c>
      <c r="L2103" t="s">
        <v>276</v>
      </c>
      <c r="M2103" t="s">
        <v>276</v>
      </c>
      <c r="N2103" s="2">
        <v>41876</v>
      </c>
      <c r="O2103" s="2">
        <v>42971</v>
      </c>
      <c r="P2103" t="s">
        <v>24</v>
      </c>
      <c r="Q2103">
        <v>0.16</v>
      </c>
      <c r="R2103" s="5">
        <f t="shared" si="100"/>
        <v>0.16</v>
      </c>
      <c r="S2103" s="6" t="str">
        <f t="shared" si="101"/>
        <v/>
      </c>
      <c r="T2103">
        <f>ROUND(INT(表1[[#This Row],[合同结束日期]]-表1[[#This Row],[合同起始日期]])/365,1)</f>
        <v>3</v>
      </c>
    </row>
    <row r="2104" spans="1:20">
      <c r="A2104" s="1">
        <v>42522</v>
      </c>
      <c r="B2104" t="s">
        <v>185</v>
      </c>
      <c r="C2104">
        <f t="shared" si="99"/>
        <v>0</v>
      </c>
      <c r="D2104" t="s">
        <v>349</v>
      </c>
      <c r="E2104" s="4">
        <v>17587.2</v>
      </c>
      <c r="F2104" s="4">
        <v>7944.1382400000002</v>
      </c>
      <c r="G2104" s="3">
        <v>0.45169999999999999</v>
      </c>
      <c r="H2104" s="7">
        <v>1221.3333333333335</v>
      </c>
      <c r="I2104" s="4">
        <v>551.67626666666672</v>
      </c>
      <c r="J2104">
        <v>14.399999999999999</v>
      </c>
      <c r="K2104" t="s">
        <v>76</v>
      </c>
      <c r="L2104" t="s">
        <v>276</v>
      </c>
      <c r="M2104" t="s">
        <v>276</v>
      </c>
      <c r="N2104" s="2">
        <v>41907</v>
      </c>
      <c r="O2104" s="2">
        <v>42637</v>
      </c>
      <c r="P2104" t="s">
        <v>24</v>
      </c>
      <c r="Q2104">
        <v>0.16</v>
      </c>
      <c r="R2104" s="5">
        <f t="shared" si="100"/>
        <v>0.16</v>
      </c>
      <c r="S2104" s="6" t="str">
        <f t="shared" si="101"/>
        <v/>
      </c>
      <c r="T2104">
        <f>ROUND(INT(表1[[#This Row],[合同结束日期]]-表1[[#This Row],[合同起始日期]])/365,1)</f>
        <v>2</v>
      </c>
    </row>
    <row r="2105" spans="1:20">
      <c r="A2105" s="1">
        <v>42522</v>
      </c>
      <c r="B2105" t="s">
        <v>185</v>
      </c>
      <c r="C2105">
        <f t="shared" si="99"/>
        <v>0</v>
      </c>
      <c r="D2105" t="s">
        <v>350</v>
      </c>
      <c r="E2105" s="4">
        <v>33990</v>
      </c>
      <c r="F2105" s="4">
        <v>7943.4630000000006</v>
      </c>
      <c r="G2105" s="3">
        <v>0.23370000000000002</v>
      </c>
      <c r="H2105" s="7">
        <v>2360.416666666667</v>
      </c>
      <c r="I2105" s="4">
        <v>551.6293750000001</v>
      </c>
      <c r="J2105">
        <v>14.399999999999999</v>
      </c>
      <c r="K2105" t="s">
        <v>76</v>
      </c>
      <c r="L2105" t="s">
        <v>276</v>
      </c>
      <c r="M2105" t="s">
        <v>276</v>
      </c>
      <c r="N2105" s="2">
        <v>41888</v>
      </c>
      <c r="O2105" s="2">
        <v>42618</v>
      </c>
      <c r="P2105" t="s">
        <v>24</v>
      </c>
      <c r="Q2105">
        <v>0.16</v>
      </c>
      <c r="R2105" s="5">
        <f t="shared" si="100"/>
        <v>0.16</v>
      </c>
      <c r="S2105" s="6" t="str">
        <f t="shared" si="101"/>
        <v/>
      </c>
      <c r="T2105">
        <f>ROUND(INT(表1[[#This Row],[合同结束日期]]-表1[[#This Row],[合同起始日期]])/365,1)</f>
        <v>2</v>
      </c>
    </row>
    <row r="2106" spans="1:20">
      <c r="A2106" s="1">
        <v>42522</v>
      </c>
      <c r="B2106" t="s">
        <v>185</v>
      </c>
      <c r="C2106">
        <f t="shared" si="99"/>
        <v>0</v>
      </c>
      <c r="D2106" t="s">
        <v>370</v>
      </c>
      <c r="E2106" s="4">
        <v>389350.2</v>
      </c>
      <c r="F2106" s="4">
        <v>61984.55184</v>
      </c>
      <c r="G2106" s="3">
        <v>0.15920000000000001</v>
      </c>
      <c r="H2106" s="7">
        <v>727.48542600896872</v>
      </c>
      <c r="I2106" s="4">
        <v>115.81567982062782</v>
      </c>
      <c r="J2106">
        <v>535.19999999999993</v>
      </c>
      <c r="K2106" t="s">
        <v>151</v>
      </c>
      <c r="L2106" t="s">
        <v>154</v>
      </c>
      <c r="M2106" t="s">
        <v>371</v>
      </c>
      <c r="N2106" s="2">
        <v>41946</v>
      </c>
      <c r="O2106" s="2">
        <v>43771</v>
      </c>
      <c r="P2106" t="s">
        <v>14</v>
      </c>
      <c r="Q2106">
        <v>0</v>
      </c>
      <c r="R2106" s="5">
        <f t="shared" si="100"/>
        <v>0</v>
      </c>
      <c r="S2106" s="6" t="str">
        <f t="shared" si="101"/>
        <v/>
      </c>
      <c r="T2106">
        <f>ROUND(INT(表1[[#This Row],[合同结束日期]]-表1[[#This Row],[合同起始日期]])/365,1)</f>
        <v>5</v>
      </c>
    </row>
    <row r="2107" spans="1:20">
      <c r="A2107" s="1">
        <v>42522</v>
      </c>
      <c r="B2107" t="s">
        <v>185</v>
      </c>
      <c r="C2107">
        <f t="shared" si="99"/>
        <v>0</v>
      </c>
      <c r="D2107" t="s">
        <v>361</v>
      </c>
      <c r="E2107" s="4">
        <v>45230.400000000001</v>
      </c>
      <c r="F2107" s="4">
        <v>18919.876319999999</v>
      </c>
      <c r="G2107" s="3">
        <v>0.41829999999999995</v>
      </c>
      <c r="H2107" s="7">
        <v>1256.4000000000001</v>
      </c>
      <c r="I2107" s="4">
        <v>525.55211999999995</v>
      </c>
      <c r="J2107">
        <v>36</v>
      </c>
      <c r="K2107" t="s">
        <v>76</v>
      </c>
      <c r="L2107" t="s">
        <v>276</v>
      </c>
      <c r="M2107" t="s">
        <v>276</v>
      </c>
      <c r="N2107" s="2">
        <v>41943</v>
      </c>
      <c r="O2107" s="2">
        <v>42673</v>
      </c>
      <c r="P2107" t="s">
        <v>24</v>
      </c>
      <c r="Q2107">
        <v>0.16</v>
      </c>
      <c r="R2107" s="5">
        <f t="shared" si="100"/>
        <v>0.16</v>
      </c>
      <c r="S2107" s="6" t="str">
        <f t="shared" si="101"/>
        <v/>
      </c>
      <c r="T2107">
        <f>ROUND(INT(表1[[#This Row],[合同结束日期]]-表1[[#This Row],[合同起始日期]])/365,1)</f>
        <v>2</v>
      </c>
    </row>
    <row r="2108" spans="1:20">
      <c r="A2108" s="1">
        <v>42522</v>
      </c>
      <c r="B2108" t="s">
        <v>185</v>
      </c>
      <c r="C2108">
        <f t="shared" si="99"/>
        <v>0</v>
      </c>
      <c r="D2108" t="s">
        <v>365</v>
      </c>
      <c r="E2108" s="4">
        <v>102567.59999999999</v>
      </c>
      <c r="F2108" s="4">
        <v>17867.27592</v>
      </c>
      <c r="G2108" s="3">
        <v>0.17420000000000002</v>
      </c>
      <c r="H2108" s="7">
        <v>7122.75</v>
      </c>
      <c r="I2108" s="4">
        <v>1240.7830500000002</v>
      </c>
      <c r="J2108">
        <v>14.399999999999999</v>
      </c>
      <c r="K2108" t="s">
        <v>11</v>
      </c>
      <c r="L2108" t="s">
        <v>12</v>
      </c>
      <c r="M2108" t="s">
        <v>53</v>
      </c>
      <c r="N2108" s="2">
        <v>41996</v>
      </c>
      <c r="O2108" s="2">
        <v>42726</v>
      </c>
      <c r="P2108" t="s">
        <v>24</v>
      </c>
      <c r="Q2108">
        <v>0.16</v>
      </c>
      <c r="R2108" s="5">
        <f t="shared" si="100"/>
        <v>0.16</v>
      </c>
      <c r="S2108" s="6" t="str">
        <f t="shared" si="101"/>
        <v/>
      </c>
      <c r="T2108">
        <f>ROUND(INT(表1[[#This Row],[合同结束日期]]-表1[[#This Row],[合同起始日期]])/365,1)</f>
        <v>2</v>
      </c>
    </row>
    <row r="2109" spans="1:20">
      <c r="A2109" s="1">
        <v>42522</v>
      </c>
      <c r="B2109" t="s">
        <v>185</v>
      </c>
      <c r="C2109">
        <f t="shared" si="99"/>
        <v>0</v>
      </c>
      <c r="D2109" t="s">
        <v>369</v>
      </c>
      <c r="E2109" s="4">
        <v>46348.799999999996</v>
      </c>
      <c r="F2109" s="4">
        <v>7944.1843199999994</v>
      </c>
      <c r="G2109" s="3">
        <v>0.1714</v>
      </c>
      <c r="H2109" s="7">
        <v>3218.6666666666665</v>
      </c>
      <c r="I2109" s="4">
        <v>551.67946666666671</v>
      </c>
      <c r="J2109">
        <v>14.399999999999999</v>
      </c>
      <c r="K2109" t="s">
        <v>76</v>
      </c>
      <c r="L2109" t="s">
        <v>276</v>
      </c>
      <c r="M2109" t="s">
        <v>276</v>
      </c>
      <c r="N2109" s="2">
        <v>42030</v>
      </c>
      <c r="O2109" s="2">
        <v>42760</v>
      </c>
      <c r="P2109" t="s">
        <v>24</v>
      </c>
      <c r="Q2109">
        <v>0.15</v>
      </c>
      <c r="R2109" s="5">
        <f t="shared" si="100"/>
        <v>0.15</v>
      </c>
      <c r="S2109" s="6" t="str">
        <f t="shared" si="101"/>
        <v/>
      </c>
      <c r="T2109">
        <f>ROUND(INT(表1[[#This Row],[合同结束日期]]-表1[[#This Row],[合同起始日期]])/365,1)</f>
        <v>2</v>
      </c>
    </row>
    <row r="2110" spans="1:20">
      <c r="A2110" s="1">
        <v>42522</v>
      </c>
      <c r="B2110" t="s">
        <v>185</v>
      </c>
      <c r="C2110">
        <f t="shared" si="99"/>
        <v>0</v>
      </c>
      <c r="D2110" t="s">
        <v>382</v>
      </c>
      <c r="E2110" s="4">
        <v>41829.599999999999</v>
      </c>
      <c r="F2110" s="4">
        <v>7943.4410399999997</v>
      </c>
      <c r="G2110" s="3">
        <v>0.18990000000000001</v>
      </c>
      <c r="H2110" s="7">
        <v>2904.8333333333335</v>
      </c>
      <c r="I2110" s="4">
        <v>551.62785000000008</v>
      </c>
      <c r="J2110">
        <v>14.399999999999999</v>
      </c>
      <c r="K2110" t="s">
        <v>60</v>
      </c>
      <c r="L2110" t="s">
        <v>107</v>
      </c>
      <c r="M2110" t="s">
        <v>212</v>
      </c>
      <c r="N2110" s="2">
        <v>42113</v>
      </c>
      <c r="O2110" s="2">
        <v>42843</v>
      </c>
      <c r="P2110" t="s">
        <v>24</v>
      </c>
      <c r="Q2110">
        <v>0.14000000000000001</v>
      </c>
      <c r="R2110" s="5">
        <f t="shared" si="100"/>
        <v>0.14000000000000001</v>
      </c>
      <c r="S2110" s="6" t="str">
        <f t="shared" si="101"/>
        <v/>
      </c>
      <c r="T2110">
        <f>ROUND(INT(表1[[#This Row],[合同结束日期]]-表1[[#This Row],[合同起始日期]])/365,1)</f>
        <v>2</v>
      </c>
    </row>
    <row r="2111" spans="1:20">
      <c r="A2111" s="1">
        <v>42522</v>
      </c>
      <c r="B2111" t="s">
        <v>185</v>
      </c>
      <c r="C2111">
        <f t="shared" si="99"/>
        <v>0</v>
      </c>
      <c r="D2111" t="s">
        <v>194</v>
      </c>
      <c r="E2111" s="4">
        <v>487623.6</v>
      </c>
      <c r="F2111" s="4">
        <v>65097.750599999999</v>
      </c>
      <c r="G2111" s="3">
        <v>0.13350000000000001</v>
      </c>
      <c r="H2111" s="7">
        <v>3386.2749999999996</v>
      </c>
      <c r="I2111" s="4">
        <v>452.06771249999997</v>
      </c>
      <c r="J2111">
        <v>144</v>
      </c>
      <c r="K2111" t="s">
        <v>66</v>
      </c>
      <c r="L2111" t="s">
        <v>66</v>
      </c>
      <c r="M2111" t="s">
        <v>66</v>
      </c>
      <c r="N2111" s="2">
        <v>42134</v>
      </c>
      <c r="O2111" s="2">
        <v>42864</v>
      </c>
      <c r="P2111" t="s">
        <v>24</v>
      </c>
      <c r="Q2111" t="s">
        <v>410</v>
      </c>
      <c r="R2111" s="5" t="str">
        <f t="shared" si="100"/>
        <v>0.1</v>
      </c>
      <c r="S2111" s="6" t="str">
        <f t="shared" si="101"/>
        <v>0.</v>
      </c>
      <c r="T2111">
        <f>ROUND(INT(表1[[#This Row],[合同结束日期]]-表1[[#This Row],[合同起始日期]])/365,1)</f>
        <v>2</v>
      </c>
    </row>
    <row r="2112" spans="1:20">
      <c r="A2112" s="1">
        <v>42522</v>
      </c>
      <c r="B2112" t="s">
        <v>185</v>
      </c>
      <c r="C2112">
        <f t="shared" si="99"/>
        <v>0</v>
      </c>
      <c r="D2112" t="s">
        <v>196</v>
      </c>
      <c r="E2112" s="4">
        <v>630583.26</v>
      </c>
      <c r="F2112" s="4">
        <v>108460.32072</v>
      </c>
      <c r="G2112" s="3">
        <v>0.17200000000000001</v>
      </c>
      <c r="H2112" s="7">
        <v>3649.2086805555559</v>
      </c>
      <c r="I2112" s="4">
        <v>627.6638930555556</v>
      </c>
      <c r="J2112">
        <v>172.79999999999998</v>
      </c>
      <c r="K2112" t="s">
        <v>60</v>
      </c>
      <c r="L2112" t="s">
        <v>61</v>
      </c>
      <c r="M2112" t="s">
        <v>197</v>
      </c>
      <c r="N2112" s="2">
        <v>42134</v>
      </c>
      <c r="O2112" s="2">
        <v>42864</v>
      </c>
      <c r="P2112" t="s">
        <v>24</v>
      </c>
      <c r="Q2112">
        <v>0.15</v>
      </c>
      <c r="R2112" s="5">
        <f t="shared" si="100"/>
        <v>0.15</v>
      </c>
      <c r="S2112" s="6" t="str">
        <f t="shared" si="101"/>
        <v/>
      </c>
      <c r="T2112">
        <f>ROUND(INT(表1[[#This Row],[合同结束日期]]-表1[[#This Row],[合同起始日期]])/365,1)</f>
        <v>2</v>
      </c>
    </row>
    <row r="2113" spans="1:20">
      <c r="A2113" s="1">
        <v>42522</v>
      </c>
      <c r="B2113" t="s">
        <v>185</v>
      </c>
      <c r="C2113">
        <f t="shared" si="99"/>
        <v>0</v>
      </c>
      <c r="D2113" t="s">
        <v>307</v>
      </c>
      <c r="E2113" s="4">
        <v>136294.79999999999</v>
      </c>
      <c r="F2113" s="4">
        <v>23197.374959999997</v>
      </c>
      <c r="G2113" s="3">
        <v>0.17019999999999999</v>
      </c>
      <c r="H2113" s="7">
        <v>2581.340909090909</v>
      </c>
      <c r="I2113" s="4">
        <v>439.34422272727272</v>
      </c>
      <c r="J2113">
        <v>52.8</v>
      </c>
      <c r="K2113" t="s">
        <v>66</v>
      </c>
      <c r="L2113" t="s">
        <v>66</v>
      </c>
      <c r="M2113" t="s">
        <v>66</v>
      </c>
      <c r="N2113" s="2">
        <v>42139</v>
      </c>
      <c r="O2113" s="2">
        <v>42869</v>
      </c>
      <c r="P2113" t="s">
        <v>24</v>
      </c>
      <c r="Q2113" t="s">
        <v>507</v>
      </c>
      <c r="R2113" s="5" t="str">
        <f t="shared" si="100"/>
        <v>0.1</v>
      </c>
      <c r="S2113" s="6" t="str">
        <f t="shared" si="101"/>
        <v>0.1,0.,0.</v>
      </c>
      <c r="T2113">
        <f>ROUND(INT(表1[[#This Row],[合同结束日期]]-表1[[#This Row],[合同起始日期]])/365,1)</f>
        <v>2</v>
      </c>
    </row>
    <row r="2114" spans="1:20">
      <c r="A2114" s="1">
        <v>42522</v>
      </c>
      <c r="B2114" t="s">
        <v>185</v>
      </c>
      <c r="C2114">
        <f t="shared" si="99"/>
        <v>0</v>
      </c>
      <c r="D2114" t="s">
        <v>252</v>
      </c>
      <c r="E2114" s="4">
        <v>160510.32</v>
      </c>
      <c r="F2114" s="4">
        <v>22326.985511999999</v>
      </c>
      <c r="G2114" s="3">
        <v>0.1391</v>
      </c>
      <c r="H2114" s="7">
        <v>1555.332558139535</v>
      </c>
      <c r="I2114" s="4">
        <v>216.34675883720928</v>
      </c>
      <c r="J2114">
        <v>103.2</v>
      </c>
      <c r="K2114" t="s">
        <v>44</v>
      </c>
      <c r="L2114" t="s">
        <v>46</v>
      </c>
      <c r="M2114" t="s">
        <v>45</v>
      </c>
      <c r="N2114" s="2">
        <v>42149</v>
      </c>
      <c r="O2114" s="2">
        <v>42914</v>
      </c>
      <c r="P2114" t="s">
        <v>24</v>
      </c>
      <c r="Q2114" t="s">
        <v>435</v>
      </c>
      <c r="R2114" s="5" t="str">
        <f t="shared" si="100"/>
        <v>0.1</v>
      </c>
      <c r="S2114" s="6" t="str">
        <f t="shared" si="101"/>
        <v>0.1</v>
      </c>
      <c r="T2114">
        <f>ROUND(INT(表1[[#This Row],[合同结束日期]]-表1[[#This Row],[合同起始日期]])/365,1)</f>
        <v>2.1</v>
      </c>
    </row>
    <row r="2115" spans="1:20">
      <c r="A2115" s="1">
        <v>42522</v>
      </c>
      <c r="B2115" t="s">
        <v>185</v>
      </c>
      <c r="C2115">
        <f t="shared" si="99"/>
        <v>0</v>
      </c>
      <c r="D2115" t="s">
        <v>451</v>
      </c>
      <c r="E2115" s="4">
        <v>1013361.8400000001</v>
      </c>
      <c r="F2115" s="4">
        <v>46310.636088000007</v>
      </c>
      <c r="G2115" s="3">
        <v>4.5700000000000005E-2</v>
      </c>
      <c r="H2115" s="7">
        <v>8889.1389473684212</v>
      </c>
      <c r="I2115" s="4">
        <v>406.23364989473691</v>
      </c>
      <c r="J2115">
        <v>114</v>
      </c>
      <c r="K2115" t="s">
        <v>66</v>
      </c>
      <c r="L2115" t="s">
        <v>66</v>
      </c>
      <c r="M2115" t="s">
        <v>66</v>
      </c>
      <c r="N2115" s="2">
        <v>42156</v>
      </c>
      <c r="O2115" s="2">
        <v>43251</v>
      </c>
      <c r="P2115" t="s">
        <v>24</v>
      </c>
      <c r="Q2115" t="s">
        <v>507</v>
      </c>
      <c r="R2115" s="5" t="str">
        <f t="shared" si="100"/>
        <v>0.1</v>
      </c>
      <c r="S2115" s="6" t="str">
        <f t="shared" si="101"/>
        <v>0.1,0.,0.</v>
      </c>
      <c r="T2115">
        <f>ROUND(INT(表1[[#This Row],[合同结束日期]]-表1[[#This Row],[合同起始日期]])/365,1)</f>
        <v>3</v>
      </c>
    </row>
    <row r="2116" spans="1:20">
      <c r="A2116" s="1">
        <v>42522</v>
      </c>
      <c r="B2116" t="s">
        <v>185</v>
      </c>
      <c r="C2116">
        <f t="shared" si="99"/>
        <v>0</v>
      </c>
      <c r="D2116" t="s">
        <v>219</v>
      </c>
      <c r="E2116" s="4">
        <v>522165.6</v>
      </c>
      <c r="F2116" s="4">
        <v>115137.5148</v>
      </c>
      <c r="G2116" s="3">
        <v>0.22050000000000003</v>
      </c>
      <c r="H2116" s="7">
        <v>5059.7441860465115</v>
      </c>
      <c r="I2116" s="4">
        <v>1115.6735930232558</v>
      </c>
      <c r="J2116">
        <v>103.2</v>
      </c>
      <c r="K2116" t="s">
        <v>60</v>
      </c>
      <c r="L2116" t="s">
        <v>61</v>
      </c>
      <c r="M2116" t="s">
        <v>58</v>
      </c>
      <c r="N2116" s="2">
        <v>42153</v>
      </c>
      <c r="O2116" s="2">
        <v>42883</v>
      </c>
      <c r="P2116" t="s">
        <v>24</v>
      </c>
      <c r="Q2116" t="s">
        <v>406</v>
      </c>
      <c r="R2116" s="5" t="str">
        <f t="shared" si="100"/>
        <v>0.2</v>
      </c>
      <c r="S2116" s="6" t="str">
        <f t="shared" si="101"/>
        <v>0.2</v>
      </c>
      <c r="T2116">
        <f>ROUND(INT(表1[[#This Row],[合同结束日期]]-表1[[#This Row],[合同起始日期]])/365,1)</f>
        <v>2</v>
      </c>
    </row>
    <row r="2117" spans="1:20">
      <c r="A2117" s="1">
        <v>42522</v>
      </c>
      <c r="B2117" t="s">
        <v>185</v>
      </c>
      <c r="C2117">
        <f t="shared" si="99"/>
        <v>0</v>
      </c>
      <c r="D2117" t="s">
        <v>452</v>
      </c>
      <c r="E2117" s="4">
        <v>77631.599999999991</v>
      </c>
      <c r="F2117" s="4">
        <v>27396.191640000001</v>
      </c>
      <c r="G2117" s="3">
        <v>0.35290000000000005</v>
      </c>
      <c r="H2117" s="7">
        <v>995.27692307692291</v>
      </c>
      <c r="I2117" s="4">
        <v>351.23322615384615</v>
      </c>
      <c r="J2117">
        <v>78</v>
      </c>
      <c r="K2117" t="s">
        <v>11</v>
      </c>
      <c r="L2117" t="s">
        <v>12</v>
      </c>
      <c r="M2117" t="s">
        <v>10</v>
      </c>
      <c r="N2117" s="2">
        <v>42160</v>
      </c>
      <c r="O2117" s="2">
        <v>42890</v>
      </c>
      <c r="P2117" t="s">
        <v>24</v>
      </c>
      <c r="Q2117" t="s">
        <v>373</v>
      </c>
      <c r="R2117" s="5" t="str">
        <f t="shared" si="100"/>
        <v>0.16</v>
      </c>
      <c r="S2117" s="6" t="str">
        <f t="shared" si="101"/>
        <v>0.16</v>
      </c>
      <c r="T2117">
        <f>ROUND(INT(表1[[#This Row],[合同结束日期]]-表1[[#This Row],[合同起始日期]])/365,1)</f>
        <v>2</v>
      </c>
    </row>
    <row r="2118" spans="1:20">
      <c r="A2118" s="1">
        <v>42522</v>
      </c>
      <c r="B2118" t="s">
        <v>185</v>
      </c>
      <c r="C2118">
        <f t="shared" si="99"/>
        <v>0</v>
      </c>
      <c r="D2118" t="s">
        <v>450</v>
      </c>
      <c r="E2118" s="4">
        <v>233656.8</v>
      </c>
      <c r="F2118" s="4">
        <v>44908.836959999993</v>
      </c>
      <c r="G2118" s="3">
        <v>0.19219999999999998</v>
      </c>
      <c r="H2118" s="7">
        <v>2187.7977528089887</v>
      </c>
      <c r="I2118" s="4">
        <v>420.49472808988759</v>
      </c>
      <c r="J2118">
        <v>106.8</v>
      </c>
      <c r="K2118" t="s">
        <v>60</v>
      </c>
      <c r="L2118" t="s">
        <v>61</v>
      </c>
      <c r="M2118" t="s">
        <v>58</v>
      </c>
      <c r="N2118" s="2">
        <v>42181</v>
      </c>
      <c r="O2118" s="2">
        <v>42911</v>
      </c>
      <c r="P2118" t="s">
        <v>24</v>
      </c>
      <c r="Q2118">
        <v>0.16</v>
      </c>
      <c r="R2118" s="5">
        <f t="shared" si="100"/>
        <v>0.16</v>
      </c>
      <c r="S2118" s="6" t="str">
        <f t="shared" si="101"/>
        <v/>
      </c>
      <c r="T2118">
        <f>ROUND(INT(表1[[#This Row],[合同结束日期]]-表1[[#This Row],[合同起始日期]])/365,1)</f>
        <v>2</v>
      </c>
    </row>
    <row r="2119" spans="1:20">
      <c r="A2119" s="1">
        <v>42522</v>
      </c>
      <c r="B2119" t="s">
        <v>185</v>
      </c>
      <c r="C2119">
        <f t="shared" si="99"/>
        <v>0</v>
      </c>
      <c r="D2119" t="s">
        <v>281</v>
      </c>
      <c r="E2119" s="4">
        <v>91198.32</v>
      </c>
      <c r="F2119" s="4">
        <v>38312.414231999996</v>
      </c>
      <c r="G2119" s="3">
        <v>0.42009999999999992</v>
      </c>
      <c r="H2119" s="7">
        <v>826.07173913043493</v>
      </c>
      <c r="I2119" s="4">
        <v>347.03273760869564</v>
      </c>
      <c r="J2119">
        <v>110.39999999999999</v>
      </c>
      <c r="K2119" t="s">
        <v>60</v>
      </c>
      <c r="L2119" t="s">
        <v>116</v>
      </c>
      <c r="M2119" t="s">
        <v>145</v>
      </c>
      <c r="N2119" s="2">
        <v>42174</v>
      </c>
      <c r="O2119" s="2">
        <v>42615</v>
      </c>
      <c r="P2119" t="s">
        <v>24</v>
      </c>
      <c r="Q2119">
        <v>0.15</v>
      </c>
      <c r="R2119" s="5">
        <f t="shared" si="100"/>
        <v>0.15</v>
      </c>
      <c r="S2119" s="6" t="str">
        <f t="shared" si="101"/>
        <v/>
      </c>
      <c r="T2119">
        <f>ROUND(INT(表1[[#This Row],[合同结束日期]]-表1[[#This Row],[合同起始日期]])/365,1)</f>
        <v>1.2</v>
      </c>
    </row>
    <row r="2120" spans="1:20">
      <c r="A2120" s="1">
        <v>42522</v>
      </c>
      <c r="B2120" t="s">
        <v>185</v>
      </c>
      <c r="C2120">
        <f t="shared" si="99"/>
        <v>0</v>
      </c>
      <c r="D2120" t="s">
        <v>458</v>
      </c>
      <c r="E2120" s="4">
        <v>36573.599999999999</v>
      </c>
      <c r="F2120" s="4">
        <v>8825.2096799999981</v>
      </c>
      <c r="G2120" s="3">
        <v>0.24129999999999996</v>
      </c>
      <c r="H2120" s="7">
        <v>2031.8666666666666</v>
      </c>
      <c r="I2120" s="4">
        <v>490.28942666666654</v>
      </c>
      <c r="J2120">
        <v>18</v>
      </c>
      <c r="K2120" t="s">
        <v>76</v>
      </c>
      <c r="L2120" t="s">
        <v>276</v>
      </c>
      <c r="M2120" t="s">
        <v>276</v>
      </c>
      <c r="N2120" s="2">
        <v>42195</v>
      </c>
      <c r="O2120" s="2">
        <v>42560</v>
      </c>
      <c r="P2120" t="s">
        <v>24</v>
      </c>
      <c r="Q2120">
        <v>0.16</v>
      </c>
      <c r="R2120" s="5">
        <f t="shared" si="100"/>
        <v>0.16</v>
      </c>
      <c r="S2120" s="6" t="str">
        <f t="shared" si="101"/>
        <v/>
      </c>
      <c r="T2120">
        <f>ROUND(INT(表1[[#This Row],[合同结束日期]]-表1[[#This Row],[合同起始日期]])/365,1)</f>
        <v>1</v>
      </c>
    </row>
    <row r="2121" spans="1:20">
      <c r="A2121" s="1">
        <v>42522</v>
      </c>
      <c r="B2121" t="s">
        <v>185</v>
      </c>
      <c r="C2121">
        <f t="shared" si="99"/>
        <v>0</v>
      </c>
      <c r="D2121" t="s">
        <v>456</v>
      </c>
      <c r="E2121" s="4">
        <v>49460.4</v>
      </c>
      <c r="F2121" s="4">
        <v>8403.3219600000011</v>
      </c>
      <c r="G2121" s="3">
        <v>0.16990000000000002</v>
      </c>
      <c r="H2121" s="7">
        <v>2747.8</v>
      </c>
      <c r="I2121" s="4">
        <v>466.85122000000007</v>
      </c>
      <c r="J2121">
        <v>18</v>
      </c>
      <c r="K2121" t="s">
        <v>76</v>
      </c>
      <c r="L2121" t="s">
        <v>276</v>
      </c>
      <c r="M2121" t="s">
        <v>276</v>
      </c>
      <c r="N2121" s="2">
        <v>42181</v>
      </c>
      <c r="O2121" s="2">
        <v>42546</v>
      </c>
      <c r="P2121" t="s">
        <v>24</v>
      </c>
      <c r="Q2121">
        <v>0.16</v>
      </c>
      <c r="R2121" s="5">
        <f t="shared" si="100"/>
        <v>0.16</v>
      </c>
      <c r="S2121" s="6" t="str">
        <f t="shared" si="101"/>
        <v/>
      </c>
      <c r="T2121">
        <f>ROUND(INT(表1[[#This Row],[合同结束日期]]-表1[[#This Row],[合同起始日期]])/365,1)</f>
        <v>1</v>
      </c>
    </row>
    <row r="2122" spans="1:20">
      <c r="A2122" s="1">
        <v>42522</v>
      </c>
      <c r="B2122" t="s">
        <v>185</v>
      </c>
      <c r="C2122">
        <f t="shared" si="99"/>
        <v>0</v>
      </c>
      <c r="D2122" t="s">
        <v>457</v>
      </c>
      <c r="E2122" s="4">
        <v>170150.39999999999</v>
      </c>
      <c r="F2122" s="4">
        <v>22068.506880000004</v>
      </c>
      <c r="G2122" s="3">
        <v>0.12970000000000004</v>
      </c>
      <c r="H2122" s="7">
        <v>11816</v>
      </c>
      <c r="I2122" s="4">
        <v>1532.5352000000005</v>
      </c>
      <c r="J2122">
        <v>14.399999999999999</v>
      </c>
      <c r="K2122" t="s">
        <v>44</v>
      </c>
      <c r="L2122" t="s">
        <v>46</v>
      </c>
      <c r="M2122" t="s">
        <v>187</v>
      </c>
      <c r="N2122" s="2">
        <v>42205</v>
      </c>
      <c r="O2122" s="2">
        <v>42570</v>
      </c>
      <c r="P2122" t="s">
        <v>24</v>
      </c>
      <c r="Q2122">
        <v>0.12</v>
      </c>
      <c r="R2122" s="5">
        <f t="shared" si="100"/>
        <v>0.12</v>
      </c>
      <c r="S2122" s="6" t="str">
        <f t="shared" si="101"/>
        <v/>
      </c>
      <c r="T2122">
        <f>ROUND(INT(表1[[#This Row],[合同结束日期]]-表1[[#This Row],[合同起始日期]])/365,1)</f>
        <v>1</v>
      </c>
    </row>
    <row r="2123" spans="1:20">
      <c r="A2123" s="1">
        <v>42522</v>
      </c>
      <c r="B2123" t="s">
        <v>185</v>
      </c>
      <c r="C2123">
        <f t="shared" si="99"/>
        <v>0</v>
      </c>
      <c r="D2123" t="s">
        <v>454</v>
      </c>
      <c r="E2123" s="4">
        <v>569611.55999999994</v>
      </c>
      <c r="F2123" s="4">
        <v>72910.279680000007</v>
      </c>
      <c r="G2123" s="3">
        <v>0.12800000000000003</v>
      </c>
      <c r="H2123" s="7">
        <v>4238.1812499999996</v>
      </c>
      <c r="I2123" s="4">
        <v>542.48720000000003</v>
      </c>
      <c r="J2123">
        <v>134.4</v>
      </c>
      <c r="K2123" t="s">
        <v>11</v>
      </c>
      <c r="L2123" t="s">
        <v>13</v>
      </c>
      <c r="M2123" t="s">
        <v>13</v>
      </c>
      <c r="N2123" s="2">
        <v>42184</v>
      </c>
      <c r="O2123" s="2">
        <v>43279</v>
      </c>
      <c r="P2123" t="s">
        <v>24</v>
      </c>
      <c r="Q2123" t="s">
        <v>399</v>
      </c>
      <c r="R2123" s="5" t="str">
        <f t="shared" si="100"/>
        <v>0.11</v>
      </c>
      <c r="S2123" s="6" t="str">
        <f t="shared" si="101"/>
        <v>0.12</v>
      </c>
      <c r="T2123">
        <f>ROUND(INT(表1[[#This Row],[合同结束日期]]-表1[[#This Row],[合同起始日期]])/365,1)</f>
        <v>3</v>
      </c>
    </row>
    <row r="2124" spans="1:20">
      <c r="A2124" s="1">
        <v>42522</v>
      </c>
      <c r="B2124" t="s">
        <v>185</v>
      </c>
      <c r="C2124">
        <f t="shared" si="99"/>
        <v>0</v>
      </c>
      <c r="D2124" t="s">
        <v>449</v>
      </c>
      <c r="E2124" s="4">
        <v>458310.36</v>
      </c>
      <c r="F2124" s="4">
        <v>66821.650487999999</v>
      </c>
      <c r="G2124" s="3">
        <v>0.14580000000000001</v>
      </c>
      <c r="H2124" s="7">
        <v>2670.8062937062937</v>
      </c>
      <c r="I2124" s="4">
        <v>389.4035576223776</v>
      </c>
      <c r="J2124">
        <v>171.6</v>
      </c>
      <c r="K2124" t="s">
        <v>60</v>
      </c>
      <c r="L2124" t="s">
        <v>116</v>
      </c>
      <c r="M2124" t="s">
        <v>145</v>
      </c>
      <c r="N2124" s="2">
        <v>42183</v>
      </c>
      <c r="O2124" s="2">
        <v>43278</v>
      </c>
      <c r="P2124" t="s">
        <v>24</v>
      </c>
      <c r="Q2124">
        <v>0.12</v>
      </c>
      <c r="R2124" s="5">
        <f t="shared" si="100"/>
        <v>0.12</v>
      </c>
      <c r="S2124" s="6" t="str">
        <f t="shared" si="101"/>
        <v/>
      </c>
      <c r="T2124">
        <f>ROUND(INT(表1[[#This Row],[合同结束日期]]-表1[[#This Row],[合同起始日期]])/365,1)</f>
        <v>3</v>
      </c>
    </row>
    <row r="2125" spans="1:20">
      <c r="A2125" s="1">
        <v>42522</v>
      </c>
      <c r="B2125" t="s">
        <v>185</v>
      </c>
      <c r="C2125">
        <f t="shared" si="99"/>
        <v>0</v>
      </c>
      <c r="D2125" t="s">
        <v>473</v>
      </c>
      <c r="E2125" s="4">
        <v>68016.767999999996</v>
      </c>
      <c r="F2125" s="4">
        <v>12494.6802816</v>
      </c>
      <c r="G2125" s="3">
        <v>0.1837</v>
      </c>
      <c r="H2125" s="7">
        <v>1717.5951515151514</v>
      </c>
      <c r="I2125" s="4">
        <v>315.52222933333331</v>
      </c>
      <c r="J2125">
        <v>39.6</v>
      </c>
      <c r="K2125" t="s">
        <v>44</v>
      </c>
      <c r="L2125" t="s">
        <v>46</v>
      </c>
      <c r="M2125" t="s">
        <v>187</v>
      </c>
      <c r="N2125" s="2">
        <v>42273</v>
      </c>
      <c r="O2125" s="2">
        <v>43003</v>
      </c>
      <c r="P2125" t="s">
        <v>24</v>
      </c>
      <c r="Q2125">
        <v>0.14000000000000001</v>
      </c>
      <c r="R2125" s="5">
        <f t="shared" si="100"/>
        <v>0.14000000000000001</v>
      </c>
      <c r="S2125" s="6" t="str">
        <f t="shared" si="101"/>
        <v/>
      </c>
      <c r="T2125">
        <f>ROUND(INT(表1[[#This Row],[合同结束日期]]-表1[[#This Row],[合同起始日期]])/365,1)</f>
        <v>2</v>
      </c>
    </row>
    <row r="2126" spans="1:20">
      <c r="A2126" s="1">
        <v>42522</v>
      </c>
      <c r="B2126" t="s">
        <v>185</v>
      </c>
      <c r="C2126">
        <f t="shared" si="99"/>
        <v>0</v>
      </c>
      <c r="D2126" t="s">
        <v>484</v>
      </c>
      <c r="E2126" s="4">
        <v>716832</v>
      </c>
      <c r="F2126" s="4">
        <v>90464.198400000008</v>
      </c>
      <c r="G2126" s="3">
        <v>0.12620000000000001</v>
      </c>
      <c r="H2126" s="7">
        <v>1668.6033519553073</v>
      </c>
      <c r="I2126" s="4">
        <v>210.57774301675983</v>
      </c>
      <c r="J2126">
        <v>429.59999999999997</v>
      </c>
      <c r="K2126" t="s">
        <v>44</v>
      </c>
      <c r="L2126" t="s">
        <v>72</v>
      </c>
      <c r="M2126" t="s">
        <v>71</v>
      </c>
      <c r="N2126" s="2">
        <v>42272</v>
      </c>
      <c r="O2126" s="2">
        <v>44098</v>
      </c>
      <c r="P2126" t="s">
        <v>24</v>
      </c>
      <c r="Q2126">
        <v>7.0000000000000007E-2</v>
      </c>
      <c r="R2126" s="5">
        <f t="shared" si="100"/>
        <v>7.0000000000000007E-2</v>
      </c>
      <c r="S2126" s="6" t="str">
        <f t="shared" si="101"/>
        <v/>
      </c>
      <c r="T2126">
        <f>ROUND(INT(表1[[#This Row],[合同结束日期]]-表1[[#This Row],[合同起始日期]])/365,1)</f>
        <v>5</v>
      </c>
    </row>
    <row r="2127" spans="1:20">
      <c r="A2127" s="1">
        <v>42522</v>
      </c>
      <c r="B2127" t="s">
        <v>185</v>
      </c>
      <c r="C2127">
        <f t="shared" si="99"/>
        <v>0</v>
      </c>
      <c r="D2127" t="s">
        <v>486</v>
      </c>
      <c r="E2127" s="4">
        <v>45118.560000000005</v>
      </c>
      <c r="F2127" s="4">
        <v>14131.132992000001</v>
      </c>
      <c r="G2127" s="3">
        <v>0.31319999999999998</v>
      </c>
      <c r="H2127" s="7">
        <v>1174.9625000000001</v>
      </c>
      <c r="I2127" s="4">
        <v>367.99825500000003</v>
      </c>
      <c r="J2127">
        <v>38.4</v>
      </c>
      <c r="K2127" t="s">
        <v>44</v>
      </c>
      <c r="L2127" t="s">
        <v>46</v>
      </c>
      <c r="M2127" t="s">
        <v>187</v>
      </c>
      <c r="N2127" s="2">
        <v>42370</v>
      </c>
      <c r="O2127" s="2">
        <v>42735</v>
      </c>
      <c r="P2127" t="s">
        <v>24</v>
      </c>
      <c r="Q2127">
        <v>0.14000000000000001</v>
      </c>
      <c r="R2127" s="5">
        <f t="shared" si="100"/>
        <v>0.14000000000000001</v>
      </c>
      <c r="S2127" s="6" t="str">
        <f t="shared" si="101"/>
        <v/>
      </c>
      <c r="T2127">
        <f>ROUND(INT(表1[[#This Row],[合同结束日期]]-表1[[#This Row],[合同起始日期]])/365,1)</f>
        <v>1</v>
      </c>
    </row>
    <row r="2128" spans="1:20">
      <c r="A2128" s="1">
        <v>42522</v>
      </c>
      <c r="B2128" t="s">
        <v>185</v>
      </c>
      <c r="C2128">
        <f t="shared" si="99"/>
        <v>0</v>
      </c>
      <c r="D2128" t="s">
        <v>503</v>
      </c>
      <c r="E2128" s="4">
        <v>100202.4</v>
      </c>
      <c r="F2128" s="4">
        <v>16092.505439999997</v>
      </c>
      <c r="G2128" s="3">
        <v>0.16059999999999999</v>
      </c>
      <c r="H2128" s="7">
        <v>2609.4375</v>
      </c>
      <c r="I2128" s="4">
        <v>419.07566249999996</v>
      </c>
      <c r="J2128">
        <v>38.4</v>
      </c>
      <c r="K2128" t="s">
        <v>44</v>
      </c>
      <c r="L2128" t="s">
        <v>46</v>
      </c>
      <c r="M2128" t="s">
        <v>187</v>
      </c>
      <c r="N2128" s="2">
        <v>42480</v>
      </c>
      <c r="O2128" s="2">
        <v>43209</v>
      </c>
      <c r="P2128" t="s">
        <v>24</v>
      </c>
      <c r="Q2128">
        <v>0.14000000000000001</v>
      </c>
      <c r="R2128" s="5">
        <f t="shared" si="100"/>
        <v>0.14000000000000001</v>
      </c>
      <c r="S2128" s="6" t="str">
        <f t="shared" si="101"/>
        <v/>
      </c>
      <c r="T2128">
        <f>ROUND(INT(表1[[#This Row],[合同结束日期]]-表1[[#This Row],[合同起始日期]])/365,1)</f>
        <v>2</v>
      </c>
    </row>
    <row r="2129" spans="1:20">
      <c r="A2129" s="1">
        <v>42522</v>
      </c>
      <c r="B2129" t="s">
        <v>185</v>
      </c>
      <c r="C2129">
        <f t="shared" si="99"/>
        <v>0</v>
      </c>
      <c r="D2129" t="s">
        <v>509</v>
      </c>
      <c r="E2129" s="4">
        <v>35702.400000000001</v>
      </c>
      <c r="F2129" s="4">
        <v>8825.6332799999982</v>
      </c>
      <c r="G2129" s="3">
        <v>0.24719999999999995</v>
      </c>
      <c r="H2129" s="7">
        <v>2479.3333333333335</v>
      </c>
      <c r="I2129" s="4">
        <v>612.89119999999991</v>
      </c>
      <c r="J2129">
        <v>14.399999999999999</v>
      </c>
      <c r="K2129" t="s">
        <v>60</v>
      </c>
      <c r="L2129" t="s">
        <v>61</v>
      </c>
      <c r="M2129" t="s">
        <v>58</v>
      </c>
      <c r="N2129" s="2">
        <v>42522</v>
      </c>
      <c r="O2129" s="2">
        <v>42886</v>
      </c>
      <c r="P2129" t="s">
        <v>24</v>
      </c>
      <c r="Q2129">
        <v>0.16</v>
      </c>
      <c r="R2129" s="5">
        <f t="shared" si="100"/>
        <v>0.16</v>
      </c>
      <c r="S2129" s="6" t="str">
        <f t="shared" si="101"/>
        <v/>
      </c>
      <c r="T2129">
        <f>ROUND(INT(表1[[#This Row],[合同结束日期]]-表1[[#This Row],[合同起始日期]])/365,1)</f>
        <v>1</v>
      </c>
    </row>
    <row r="2130" spans="1:20">
      <c r="A2130" s="1">
        <v>42522</v>
      </c>
      <c r="B2130" t="s">
        <v>185</v>
      </c>
      <c r="C2130">
        <f t="shared" si="99"/>
        <v>0</v>
      </c>
      <c r="D2130" t="s">
        <v>510</v>
      </c>
      <c r="E2130" s="4">
        <v>681963.6</v>
      </c>
      <c r="F2130" s="4">
        <v>76175.33412</v>
      </c>
      <c r="G2130" s="3">
        <v>0.11170000000000001</v>
      </c>
      <c r="H2130" s="7">
        <v>7893.0972222222226</v>
      </c>
      <c r="I2130" s="4">
        <v>881.65895972222233</v>
      </c>
      <c r="J2130">
        <v>86.399999999999991</v>
      </c>
      <c r="K2130" t="s">
        <v>44</v>
      </c>
      <c r="L2130" t="s">
        <v>72</v>
      </c>
      <c r="M2130" t="s">
        <v>126</v>
      </c>
      <c r="N2130" s="2">
        <v>42500</v>
      </c>
      <c r="O2130" s="2">
        <v>43229</v>
      </c>
      <c r="P2130" t="s">
        <v>24</v>
      </c>
      <c r="Q2130">
        <v>0.1</v>
      </c>
      <c r="R2130" s="5">
        <f t="shared" si="100"/>
        <v>0.1</v>
      </c>
      <c r="S2130" s="6" t="str">
        <f t="shared" si="101"/>
        <v/>
      </c>
      <c r="T2130">
        <f>ROUND(INT(表1[[#This Row],[合同结束日期]]-表1[[#This Row],[合同起始日期]])/365,1)</f>
        <v>2</v>
      </c>
    </row>
    <row r="2131" spans="1:20">
      <c r="A2131" s="1">
        <v>42522</v>
      </c>
      <c r="B2131" t="s">
        <v>185</v>
      </c>
      <c r="C2131">
        <f t="shared" si="99"/>
        <v>0</v>
      </c>
      <c r="D2131" t="s">
        <v>190</v>
      </c>
      <c r="E2131" s="4">
        <v>108757.8</v>
      </c>
      <c r="F2131" s="4">
        <v>31963.917419999998</v>
      </c>
      <c r="G2131" s="3">
        <v>0.29389999999999999</v>
      </c>
      <c r="H2131" s="7">
        <v>1258.7708333333335</v>
      </c>
      <c r="I2131" s="4">
        <v>369.95274791666668</v>
      </c>
      <c r="J2131">
        <v>86.399999999999991</v>
      </c>
      <c r="K2131" t="s">
        <v>44</v>
      </c>
      <c r="L2131" t="s">
        <v>46</v>
      </c>
      <c r="M2131" t="s">
        <v>45</v>
      </c>
      <c r="N2131" s="2">
        <v>41282</v>
      </c>
      <c r="O2131" s="2">
        <v>43229</v>
      </c>
      <c r="P2131" t="s">
        <v>24</v>
      </c>
      <c r="Q2131">
        <v>0.17</v>
      </c>
      <c r="R2131" s="5">
        <f t="shared" si="100"/>
        <v>0.17</v>
      </c>
      <c r="S2131" s="6" t="str">
        <f t="shared" si="101"/>
        <v/>
      </c>
      <c r="T2131">
        <f>ROUND(INT(表1[[#This Row],[合同结束日期]]-表1[[#This Row],[合同起始日期]])/365,1)</f>
        <v>5.3</v>
      </c>
    </row>
    <row r="2132" spans="1:20">
      <c r="A2132" s="1">
        <v>42522</v>
      </c>
      <c r="B2132" t="s">
        <v>185</v>
      </c>
      <c r="C2132">
        <f t="shared" si="99"/>
        <v>0</v>
      </c>
      <c r="D2132" t="s">
        <v>474</v>
      </c>
      <c r="E2132" s="4">
        <v>62281.2</v>
      </c>
      <c r="F2132" s="4">
        <v>10918.932000000001</v>
      </c>
      <c r="G2132" s="3">
        <v>0.17531666056530704</v>
      </c>
      <c r="H2132" s="7">
        <v>3707.2142857142853</v>
      </c>
      <c r="I2132" s="4">
        <v>649.93642857142856</v>
      </c>
      <c r="J2132">
        <v>16.8</v>
      </c>
      <c r="K2132" t="s">
        <v>44</v>
      </c>
      <c r="L2132" t="s">
        <v>46</v>
      </c>
      <c r="M2132" t="s">
        <v>187</v>
      </c>
      <c r="N2132" s="2">
        <v>42267</v>
      </c>
      <c r="O2132" s="2">
        <v>42632</v>
      </c>
      <c r="P2132" t="s">
        <v>24</v>
      </c>
      <c r="Q2132">
        <v>0.14000000000000001</v>
      </c>
      <c r="R2132" s="5">
        <f t="shared" si="100"/>
        <v>0.14000000000000001</v>
      </c>
      <c r="S2132" s="6" t="str">
        <f t="shared" si="101"/>
        <v/>
      </c>
      <c r="T2132">
        <f>ROUND(INT(表1[[#This Row],[合同结束日期]]-表1[[#This Row],[合同起始日期]])/365,1)</f>
        <v>1</v>
      </c>
    </row>
    <row r="2133" spans="1:20">
      <c r="A2133" s="1">
        <v>42552</v>
      </c>
      <c r="B2133" t="s">
        <v>185</v>
      </c>
      <c r="C2133">
        <f t="shared" si="99"/>
        <v>0</v>
      </c>
      <c r="D2133" t="s">
        <v>217</v>
      </c>
      <c r="E2133" s="4">
        <v>212817.6</v>
      </c>
      <c r="F2133" s="4">
        <v>38030.505119999994</v>
      </c>
      <c r="G2133" s="3">
        <v>0.17869999999999997</v>
      </c>
      <c r="H2133" s="7">
        <v>2646.9850746268662</v>
      </c>
      <c r="I2133" s="4">
        <v>473.01623283582086</v>
      </c>
      <c r="J2133">
        <v>80.399999999999991</v>
      </c>
      <c r="K2133" t="s">
        <v>76</v>
      </c>
      <c r="L2133" t="s">
        <v>75</v>
      </c>
      <c r="M2133" t="s">
        <v>75</v>
      </c>
      <c r="N2133" s="2">
        <v>41284</v>
      </c>
      <c r="O2133" s="2">
        <v>42864</v>
      </c>
      <c r="P2133" t="s">
        <v>14</v>
      </c>
      <c r="Q2133">
        <v>0</v>
      </c>
      <c r="R2133" s="5">
        <f t="shared" si="100"/>
        <v>0</v>
      </c>
      <c r="S2133" s="6" t="str">
        <f t="shared" si="101"/>
        <v/>
      </c>
      <c r="T2133">
        <f>ROUND(INT(表1[[#This Row],[合同结束日期]]-表1[[#This Row],[合同起始日期]])/365,1)</f>
        <v>4.3</v>
      </c>
    </row>
    <row r="2134" spans="1:20">
      <c r="A2134" s="1">
        <v>42552</v>
      </c>
      <c r="B2134" t="s">
        <v>185</v>
      </c>
      <c r="C2134">
        <f t="shared" si="99"/>
        <v>0</v>
      </c>
      <c r="D2134" t="s">
        <v>218</v>
      </c>
      <c r="E2134" s="4">
        <v>297149.85599999997</v>
      </c>
      <c r="F2134" s="4">
        <v>34439.668310400004</v>
      </c>
      <c r="G2134" s="3">
        <v>0.11590000000000003</v>
      </c>
      <c r="H2134" s="7">
        <v>3809.6135384615382</v>
      </c>
      <c r="I2134" s="4">
        <v>441.53420910769233</v>
      </c>
      <c r="J2134">
        <v>78</v>
      </c>
      <c r="K2134" t="s">
        <v>76</v>
      </c>
      <c r="L2134" t="s">
        <v>75</v>
      </c>
      <c r="M2134" t="s">
        <v>75</v>
      </c>
      <c r="N2134" s="2">
        <v>41287</v>
      </c>
      <c r="O2134" s="2">
        <v>42864</v>
      </c>
      <c r="P2134" t="s">
        <v>14</v>
      </c>
      <c r="Q2134">
        <v>0</v>
      </c>
      <c r="R2134" s="5">
        <f t="shared" si="100"/>
        <v>0</v>
      </c>
      <c r="S2134" s="6" t="str">
        <f t="shared" si="101"/>
        <v/>
      </c>
      <c r="T2134">
        <f>ROUND(INT(表1[[#This Row],[合同结束日期]]-表1[[#This Row],[合同起始日期]])/365,1)</f>
        <v>4.3</v>
      </c>
    </row>
    <row r="2135" spans="1:20">
      <c r="A2135" s="1">
        <v>42552</v>
      </c>
      <c r="B2135" t="s">
        <v>185</v>
      </c>
      <c r="C2135">
        <f t="shared" si="99"/>
        <v>0</v>
      </c>
      <c r="D2135" t="s">
        <v>215</v>
      </c>
      <c r="E2135" s="4">
        <v>952782</v>
      </c>
      <c r="F2135" s="4">
        <v>82225.08660000001</v>
      </c>
      <c r="G2135" s="3">
        <v>8.6300000000000016E-2</v>
      </c>
      <c r="H2135" s="7">
        <v>5057.2292993630572</v>
      </c>
      <c r="I2135" s="4">
        <v>436.43888853503188</v>
      </c>
      <c r="J2135">
        <v>188.4</v>
      </c>
      <c r="K2135" t="s">
        <v>66</v>
      </c>
      <c r="L2135" t="s">
        <v>66</v>
      </c>
      <c r="M2135" t="s">
        <v>66</v>
      </c>
      <c r="N2135" s="2">
        <v>41284</v>
      </c>
      <c r="O2135" s="2">
        <v>42864</v>
      </c>
      <c r="P2135" t="s">
        <v>24</v>
      </c>
      <c r="Q2135" t="s">
        <v>410</v>
      </c>
      <c r="R2135" s="5" t="str">
        <f t="shared" si="100"/>
        <v>0.1</v>
      </c>
      <c r="S2135" s="6" t="str">
        <f t="shared" si="101"/>
        <v>0.</v>
      </c>
      <c r="T2135">
        <f>ROUND(INT(表1[[#This Row],[合同结束日期]]-表1[[#This Row],[合同起始日期]])/365,1)</f>
        <v>4.3</v>
      </c>
    </row>
    <row r="2136" spans="1:20">
      <c r="A2136" s="1">
        <v>42552</v>
      </c>
      <c r="B2136" t="s">
        <v>185</v>
      </c>
      <c r="C2136">
        <f t="shared" si="99"/>
        <v>0</v>
      </c>
      <c r="D2136" t="s">
        <v>200</v>
      </c>
      <c r="E2136" s="4">
        <v>135854.92799999999</v>
      </c>
      <c r="F2136" s="4">
        <v>25364.115057600004</v>
      </c>
      <c r="G2136" s="3">
        <v>0.18670000000000006</v>
      </c>
      <c r="H2136" s="7">
        <v>2830.3109999999997</v>
      </c>
      <c r="I2136" s="4">
        <v>528.41906370000004</v>
      </c>
      <c r="J2136">
        <v>48</v>
      </c>
      <c r="K2136" t="s">
        <v>44</v>
      </c>
      <c r="L2136" t="s">
        <v>46</v>
      </c>
      <c r="M2136" t="s">
        <v>187</v>
      </c>
      <c r="N2136" s="2">
        <v>41281</v>
      </c>
      <c r="O2136" s="2">
        <v>42864</v>
      </c>
      <c r="P2136" t="s">
        <v>24</v>
      </c>
      <c r="Q2136" t="s">
        <v>59</v>
      </c>
      <c r="R2136" s="5" t="str">
        <f t="shared" si="100"/>
        <v>0.16</v>
      </c>
      <c r="S2136" s="6" t="str">
        <f t="shared" si="101"/>
        <v/>
      </c>
      <c r="T2136">
        <f>ROUND(INT(表1[[#This Row],[合同结束日期]]-表1[[#This Row],[合同起始日期]])/365,1)</f>
        <v>4.3</v>
      </c>
    </row>
    <row r="2137" spans="1:20">
      <c r="A2137" s="1">
        <v>42552</v>
      </c>
      <c r="B2137" t="s">
        <v>185</v>
      </c>
      <c r="C2137">
        <f t="shared" si="99"/>
        <v>0</v>
      </c>
      <c r="D2137" t="s">
        <v>216</v>
      </c>
      <c r="E2137" s="4">
        <v>756045.6</v>
      </c>
      <c r="F2137" s="4">
        <v>86794.034879999992</v>
      </c>
      <c r="G2137" s="3">
        <v>0.1148</v>
      </c>
      <c r="H2137" s="7">
        <v>3937.7374999999997</v>
      </c>
      <c r="I2137" s="4">
        <v>452.05226499999998</v>
      </c>
      <c r="J2137">
        <v>192</v>
      </c>
      <c r="K2137" t="s">
        <v>66</v>
      </c>
      <c r="L2137" t="s">
        <v>66</v>
      </c>
      <c r="M2137" t="s">
        <v>66</v>
      </c>
      <c r="N2137" s="2">
        <v>41279</v>
      </c>
      <c r="O2137" s="2">
        <v>42499</v>
      </c>
      <c r="P2137" t="s">
        <v>24</v>
      </c>
      <c r="Q2137" t="s">
        <v>195</v>
      </c>
      <c r="R2137" s="5" t="str">
        <f t="shared" si="100"/>
        <v>0.09</v>
      </c>
      <c r="S2137" s="6" t="str">
        <f t="shared" si="101"/>
        <v>0.</v>
      </c>
      <c r="T2137">
        <f>ROUND(INT(表1[[#This Row],[合同结束日期]]-表1[[#This Row],[合同起始日期]])/365,1)</f>
        <v>3.3</v>
      </c>
    </row>
    <row r="2138" spans="1:20">
      <c r="A2138" s="1">
        <v>42552</v>
      </c>
      <c r="B2138" t="s">
        <v>185</v>
      </c>
      <c r="C2138">
        <f t="shared" si="99"/>
        <v>0</v>
      </c>
      <c r="D2138" t="s">
        <v>203</v>
      </c>
      <c r="E2138" s="4">
        <v>140684.4</v>
      </c>
      <c r="F2138" s="4">
        <v>25084.02852</v>
      </c>
      <c r="G2138" s="3">
        <v>0.17830000000000001</v>
      </c>
      <c r="H2138" s="7">
        <v>2548.630434782609</v>
      </c>
      <c r="I2138" s="4">
        <v>454.42080652173917</v>
      </c>
      <c r="J2138">
        <v>55.199999999999996</v>
      </c>
      <c r="K2138" t="s">
        <v>44</v>
      </c>
      <c r="L2138" t="s">
        <v>46</v>
      </c>
      <c r="M2138" t="s">
        <v>187</v>
      </c>
      <c r="N2138" s="2">
        <v>41304</v>
      </c>
      <c r="O2138" s="2">
        <v>42864</v>
      </c>
      <c r="P2138" t="s">
        <v>24</v>
      </c>
      <c r="Q2138" t="s">
        <v>25</v>
      </c>
      <c r="R2138" s="5" t="str">
        <f t="shared" si="100"/>
        <v>0.15</v>
      </c>
      <c r="S2138" s="6" t="str">
        <f t="shared" si="101"/>
        <v/>
      </c>
      <c r="T2138">
        <f>ROUND(INT(表1[[#This Row],[合同结束日期]]-表1[[#This Row],[合同起始日期]])/365,1)</f>
        <v>4.3</v>
      </c>
    </row>
    <row r="2139" spans="1:20">
      <c r="A2139" s="1">
        <v>42552</v>
      </c>
      <c r="B2139" t="s">
        <v>185</v>
      </c>
      <c r="C2139">
        <f t="shared" si="99"/>
        <v>0</v>
      </c>
      <c r="D2139" t="s">
        <v>199</v>
      </c>
      <c r="E2139" s="4">
        <v>336261.72</v>
      </c>
      <c r="F2139" s="4">
        <v>25219.628999999997</v>
      </c>
      <c r="G2139" s="3">
        <v>7.4999999999999997E-2</v>
      </c>
      <c r="H2139" s="7">
        <v>5189.2240740740735</v>
      </c>
      <c r="I2139" s="4">
        <v>389.1918055555555</v>
      </c>
      <c r="J2139">
        <v>64.8</v>
      </c>
      <c r="K2139" t="s">
        <v>44</v>
      </c>
      <c r="L2139" t="s">
        <v>46</v>
      </c>
      <c r="M2139" t="s">
        <v>187</v>
      </c>
      <c r="N2139" s="2">
        <v>41332</v>
      </c>
      <c r="O2139" s="2">
        <v>42864</v>
      </c>
      <c r="P2139" t="s">
        <v>14</v>
      </c>
      <c r="Q2139" t="s">
        <v>37</v>
      </c>
      <c r="R2139" s="5" t="str">
        <f t="shared" si="100"/>
        <v>0.</v>
      </c>
      <c r="S2139" s="6" t="str">
        <f t="shared" si="101"/>
        <v/>
      </c>
      <c r="T2139">
        <f>ROUND(INT(表1[[#This Row],[合同结束日期]]-表1[[#This Row],[合同起始日期]])/365,1)</f>
        <v>4.2</v>
      </c>
    </row>
    <row r="2140" spans="1:20">
      <c r="A2140" s="1">
        <v>42552</v>
      </c>
      <c r="B2140" t="s">
        <v>185</v>
      </c>
      <c r="C2140">
        <f t="shared" si="99"/>
        <v>0</v>
      </c>
      <c r="D2140" t="s">
        <v>222</v>
      </c>
      <c r="E2140" s="4">
        <v>599737.32000000007</v>
      </c>
      <c r="F2140" s="4">
        <v>69989.345244000011</v>
      </c>
      <c r="G2140" s="3">
        <v>0.11670000000000001</v>
      </c>
      <c r="H2140" s="7">
        <v>2992.7011976047907</v>
      </c>
      <c r="I2140" s="4">
        <v>349.24822976047909</v>
      </c>
      <c r="J2140">
        <v>200.4</v>
      </c>
      <c r="K2140" t="s">
        <v>44</v>
      </c>
      <c r="L2140" t="s">
        <v>72</v>
      </c>
      <c r="M2140" t="s">
        <v>126</v>
      </c>
      <c r="N2140" s="2">
        <v>41263</v>
      </c>
      <c r="O2140" s="2">
        <v>43229</v>
      </c>
      <c r="P2140" t="s">
        <v>24</v>
      </c>
      <c r="Q2140" t="s">
        <v>19</v>
      </c>
      <c r="R2140" s="5" t="str">
        <f t="shared" si="100"/>
        <v>0.1</v>
      </c>
      <c r="S2140" s="6" t="str">
        <f t="shared" si="101"/>
        <v/>
      </c>
      <c r="T2140">
        <f>ROUND(INT(表1[[#This Row],[合同结束日期]]-表1[[#This Row],[合同起始日期]])/365,1)</f>
        <v>5.4</v>
      </c>
    </row>
    <row r="2141" spans="1:20">
      <c r="A2141" s="1">
        <v>42552</v>
      </c>
      <c r="B2141" t="s">
        <v>185</v>
      </c>
      <c r="C2141">
        <f t="shared" si="99"/>
        <v>0</v>
      </c>
      <c r="D2141" t="s">
        <v>186</v>
      </c>
      <c r="E2141" s="4">
        <v>479495.39999999997</v>
      </c>
      <c r="F2141" s="4">
        <v>87172.263719999988</v>
      </c>
      <c r="G2141" s="3">
        <v>0.18179999999999999</v>
      </c>
      <c r="H2141" s="7">
        <v>15983.179999999998</v>
      </c>
      <c r="I2141" s="4">
        <v>2905.7421239999994</v>
      </c>
      <c r="J2141">
        <v>30</v>
      </c>
      <c r="K2141" t="s">
        <v>44</v>
      </c>
      <c r="L2141" t="s">
        <v>46</v>
      </c>
      <c r="M2141" t="s">
        <v>187</v>
      </c>
      <c r="N2141" s="2">
        <v>41327</v>
      </c>
      <c r="O2141" s="2">
        <v>42864</v>
      </c>
      <c r="P2141" t="s">
        <v>24</v>
      </c>
      <c r="Q2141" t="s">
        <v>56</v>
      </c>
      <c r="R2141" s="5" t="str">
        <f t="shared" si="100"/>
        <v>0.17</v>
      </c>
      <c r="S2141" s="6" t="str">
        <f t="shared" si="101"/>
        <v/>
      </c>
      <c r="T2141">
        <f>ROUND(INT(表1[[#This Row],[合同结束日期]]-表1[[#This Row],[合同起始日期]])/365,1)</f>
        <v>4.2</v>
      </c>
    </row>
    <row r="2142" spans="1:20">
      <c r="A2142" s="1">
        <v>42552</v>
      </c>
      <c r="B2142" t="s">
        <v>185</v>
      </c>
      <c r="C2142">
        <f t="shared" si="99"/>
        <v>0</v>
      </c>
      <c r="D2142" t="s">
        <v>198</v>
      </c>
      <c r="E2142" s="4">
        <v>21908.399999999998</v>
      </c>
      <c r="F2142" s="4">
        <v>31217.279159999998</v>
      </c>
      <c r="G2142" s="3">
        <v>1.4249000000000001</v>
      </c>
      <c r="H2142" s="7">
        <v>331.94545454545454</v>
      </c>
      <c r="I2142" s="4">
        <v>472.98907818181817</v>
      </c>
      <c r="J2142">
        <v>66</v>
      </c>
      <c r="K2142" t="s">
        <v>66</v>
      </c>
      <c r="L2142" t="s">
        <v>66</v>
      </c>
      <c r="M2142" t="s">
        <v>66</v>
      </c>
      <c r="N2142" s="2">
        <v>41283</v>
      </c>
      <c r="O2142" s="2">
        <v>42864</v>
      </c>
      <c r="P2142" t="s">
        <v>24</v>
      </c>
      <c r="Q2142" t="s">
        <v>25</v>
      </c>
      <c r="R2142" s="5" t="str">
        <f t="shared" si="100"/>
        <v>0.15</v>
      </c>
      <c r="S2142" s="6" t="str">
        <f t="shared" si="101"/>
        <v/>
      </c>
      <c r="T2142">
        <f>ROUND(INT(表1[[#This Row],[合同结束日期]]-表1[[#This Row],[合同起始日期]])/365,1)</f>
        <v>4.3</v>
      </c>
    </row>
    <row r="2143" spans="1:20">
      <c r="A2143" s="1">
        <v>42552</v>
      </c>
      <c r="B2143" t="s">
        <v>185</v>
      </c>
      <c r="C2143">
        <f t="shared" si="99"/>
        <v>0</v>
      </c>
      <c r="D2143" t="s">
        <v>202</v>
      </c>
      <c r="E2143" s="4">
        <v>199003.28400000001</v>
      </c>
      <c r="F2143" s="4">
        <v>30308.200153199996</v>
      </c>
      <c r="G2143" s="3">
        <v>0.15229999999999996</v>
      </c>
      <c r="H2143" s="7">
        <v>2241.0279729729732</v>
      </c>
      <c r="I2143" s="4">
        <v>341.30856028378372</v>
      </c>
      <c r="J2143">
        <v>88.8</v>
      </c>
      <c r="K2143" t="s">
        <v>44</v>
      </c>
      <c r="L2143" t="s">
        <v>46</v>
      </c>
      <c r="M2143" t="s">
        <v>45</v>
      </c>
      <c r="N2143" s="2">
        <v>41335</v>
      </c>
      <c r="O2143" s="2">
        <v>43229</v>
      </c>
      <c r="P2143" t="s">
        <v>24</v>
      </c>
      <c r="Q2143" t="s">
        <v>28</v>
      </c>
      <c r="R2143" s="5" t="str">
        <f t="shared" si="100"/>
        <v>0.13</v>
      </c>
      <c r="S2143" s="6" t="str">
        <f t="shared" si="101"/>
        <v/>
      </c>
      <c r="T2143">
        <f>ROUND(INT(表1[[#This Row],[合同结束日期]]-表1[[#This Row],[合同起始日期]])/365,1)</f>
        <v>5.2</v>
      </c>
    </row>
    <row r="2144" spans="1:20">
      <c r="A2144" s="1">
        <v>42552</v>
      </c>
      <c r="B2144" t="s">
        <v>185</v>
      </c>
      <c r="C2144">
        <f t="shared" si="99"/>
        <v>0</v>
      </c>
      <c r="D2144" t="s">
        <v>221</v>
      </c>
      <c r="E2144" s="4">
        <v>870018</v>
      </c>
      <c r="F2144" s="4">
        <v>126500.61719999999</v>
      </c>
      <c r="G2144" s="3">
        <v>0.1454</v>
      </c>
      <c r="H2144" s="7">
        <v>5942.7459016393441</v>
      </c>
      <c r="I2144" s="4">
        <v>864.07525409836057</v>
      </c>
      <c r="J2144">
        <v>146.4</v>
      </c>
      <c r="K2144" t="s">
        <v>44</v>
      </c>
      <c r="L2144" t="s">
        <v>72</v>
      </c>
      <c r="M2144" t="s">
        <v>126</v>
      </c>
      <c r="N2144" s="2">
        <v>41333</v>
      </c>
      <c r="O2144" s="2">
        <v>43229</v>
      </c>
      <c r="P2144" t="s">
        <v>24</v>
      </c>
      <c r="Q2144" t="s">
        <v>28</v>
      </c>
      <c r="R2144" s="5" t="str">
        <f t="shared" si="100"/>
        <v>0.13</v>
      </c>
      <c r="S2144" s="6" t="str">
        <f t="shared" si="101"/>
        <v/>
      </c>
      <c r="T2144">
        <f>ROUND(INT(表1[[#This Row],[合同结束日期]]-表1[[#This Row],[合同起始日期]])/365,1)</f>
        <v>5.2</v>
      </c>
    </row>
    <row r="2145" spans="1:20">
      <c r="A2145" s="1">
        <v>42552</v>
      </c>
      <c r="B2145" t="s">
        <v>185</v>
      </c>
      <c r="C2145">
        <f t="shared" si="99"/>
        <v>0</v>
      </c>
      <c r="D2145" t="s">
        <v>201</v>
      </c>
      <c r="E2145" s="4">
        <v>375571.20000000001</v>
      </c>
      <c r="F2145" s="4">
        <v>46758.614399999999</v>
      </c>
      <c r="G2145" s="3">
        <v>0.12449999999999999</v>
      </c>
      <c r="H2145" s="7">
        <v>2072.6887417218545</v>
      </c>
      <c r="I2145" s="4">
        <v>258.04974834437087</v>
      </c>
      <c r="J2145">
        <v>181.2</v>
      </c>
      <c r="K2145" t="s">
        <v>44</v>
      </c>
      <c r="L2145" t="s">
        <v>72</v>
      </c>
      <c r="M2145" t="s">
        <v>71</v>
      </c>
      <c r="N2145" s="2">
        <v>41329</v>
      </c>
      <c r="O2145" s="2">
        <v>43229</v>
      </c>
      <c r="P2145" t="s">
        <v>24</v>
      </c>
      <c r="Q2145" t="s">
        <v>48</v>
      </c>
      <c r="R2145" s="5" t="str">
        <f t="shared" si="100"/>
        <v>0.11</v>
      </c>
      <c r="S2145" s="6" t="str">
        <f t="shared" si="101"/>
        <v/>
      </c>
      <c r="T2145">
        <f>ROUND(INT(表1[[#This Row],[合同结束日期]]-表1[[#This Row],[合同起始日期]])/365,1)</f>
        <v>5.2</v>
      </c>
    </row>
    <row r="2146" spans="1:20">
      <c r="A2146" s="1">
        <v>42552</v>
      </c>
      <c r="B2146" t="s">
        <v>185</v>
      </c>
      <c r="C2146">
        <f t="shared" si="99"/>
        <v>0</v>
      </c>
      <c r="D2146" t="s">
        <v>206</v>
      </c>
      <c r="E2146" s="4">
        <v>528822</v>
      </c>
      <c r="F2146" s="4">
        <v>79270.41780000001</v>
      </c>
      <c r="G2146" s="3">
        <v>0.14990000000000001</v>
      </c>
      <c r="H2146" s="7">
        <v>933.65466101694915</v>
      </c>
      <c r="I2146" s="4">
        <v>139.95483368644071</v>
      </c>
      <c r="J2146">
        <v>566.4</v>
      </c>
      <c r="K2146" t="s">
        <v>44</v>
      </c>
      <c r="L2146" t="s">
        <v>72</v>
      </c>
      <c r="M2146" t="s">
        <v>71</v>
      </c>
      <c r="N2146" s="2">
        <v>41334</v>
      </c>
      <c r="O2146" s="2">
        <v>43249</v>
      </c>
      <c r="P2146" t="s">
        <v>24</v>
      </c>
      <c r="Q2146" t="s">
        <v>123</v>
      </c>
      <c r="R2146" s="5" t="str">
        <f t="shared" si="100"/>
        <v>0.09</v>
      </c>
      <c r="S2146" s="6" t="str">
        <f t="shared" si="101"/>
        <v/>
      </c>
      <c r="T2146">
        <f>ROUND(INT(表1[[#This Row],[合同结束日期]]-表1[[#This Row],[合同起始日期]])/365,1)</f>
        <v>5.2</v>
      </c>
    </row>
    <row r="2147" spans="1:20">
      <c r="A2147" s="1">
        <v>42552</v>
      </c>
      <c r="B2147" t="s">
        <v>185</v>
      </c>
      <c r="C2147">
        <f t="shared" si="99"/>
        <v>0</v>
      </c>
      <c r="D2147" t="s">
        <v>223</v>
      </c>
      <c r="E2147" s="4">
        <v>625839</v>
      </c>
      <c r="F2147" s="4">
        <v>68466.786599999992</v>
      </c>
      <c r="G2147" s="3">
        <v>0.10939999999999998</v>
      </c>
      <c r="H2147" s="7">
        <v>2581.8440594059407</v>
      </c>
      <c r="I2147" s="4">
        <v>282.45374009900991</v>
      </c>
      <c r="J2147">
        <v>242.39999999999998</v>
      </c>
      <c r="K2147" t="s">
        <v>44</v>
      </c>
      <c r="L2147" t="s">
        <v>72</v>
      </c>
      <c r="M2147" t="s">
        <v>126</v>
      </c>
      <c r="N2147" s="2">
        <v>41331</v>
      </c>
      <c r="O2147" s="2">
        <v>44325</v>
      </c>
      <c r="P2147" t="s">
        <v>24</v>
      </c>
      <c r="Q2147" t="s">
        <v>123</v>
      </c>
      <c r="R2147" s="5" t="str">
        <f t="shared" si="100"/>
        <v>0.09</v>
      </c>
      <c r="S2147" s="6" t="str">
        <f t="shared" si="101"/>
        <v/>
      </c>
      <c r="T2147">
        <f>ROUND(INT(表1[[#This Row],[合同结束日期]]-表1[[#This Row],[合同起始日期]])/365,1)</f>
        <v>8.1999999999999993</v>
      </c>
    </row>
    <row r="2148" spans="1:20">
      <c r="A2148" s="1">
        <v>42552</v>
      </c>
      <c r="B2148" t="s">
        <v>185</v>
      </c>
      <c r="C2148">
        <f t="shared" si="99"/>
        <v>0</v>
      </c>
      <c r="D2148" t="s">
        <v>231</v>
      </c>
      <c r="E2148" s="4">
        <v>1216239.5999999999</v>
      </c>
      <c r="F2148" s="4">
        <v>115907.63387999999</v>
      </c>
      <c r="G2148" s="3">
        <v>9.530000000000001E-2</v>
      </c>
      <c r="H2148" s="7">
        <v>1468.8884057971013</v>
      </c>
      <c r="I2148" s="4">
        <v>139.98506507246375</v>
      </c>
      <c r="J2148">
        <v>828</v>
      </c>
      <c r="K2148" t="s">
        <v>44</v>
      </c>
      <c r="L2148" t="s">
        <v>72</v>
      </c>
      <c r="M2148" t="s">
        <v>71</v>
      </c>
      <c r="N2148" s="2">
        <v>41351</v>
      </c>
      <c r="O2148" s="2">
        <v>45122</v>
      </c>
      <c r="P2148" t="s">
        <v>18</v>
      </c>
      <c r="Q2148" t="s">
        <v>391</v>
      </c>
      <c r="R2148" s="5" t="str">
        <f t="shared" si="100"/>
        <v>0.08</v>
      </c>
      <c r="S2148" s="6" t="str">
        <f t="shared" si="101"/>
        <v>0.08</v>
      </c>
      <c r="T2148">
        <f>ROUND(INT(表1[[#This Row],[合同结束日期]]-表1[[#This Row],[合同起始日期]])/365,1)</f>
        <v>10.3</v>
      </c>
    </row>
    <row r="2149" spans="1:20">
      <c r="A2149" s="1">
        <v>42552</v>
      </c>
      <c r="B2149" t="s">
        <v>185</v>
      </c>
      <c r="C2149">
        <f t="shared" si="99"/>
        <v>0</v>
      </c>
      <c r="D2149" t="s">
        <v>220</v>
      </c>
      <c r="E2149" s="4">
        <v>653319.52800000005</v>
      </c>
      <c r="F2149" s="4">
        <v>67422.575289600005</v>
      </c>
      <c r="G2149" s="3">
        <v>0.1032</v>
      </c>
      <c r="H2149" s="7">
        <v>3780.7843055555563</v>
      </c>
      <c r="I2149" s="4">
        <v>390.17694033333339</v>
      </c>
      <c r="J2149">
        <v>172.79999999999998</v>
      </c>
      <c r="K2149" t="s">
        <v>44</v>
      </c>
      <c r="L2149" t="s">
        <v>46</v>
      </c>
      <c r="M2149" t="s">
        <v>45</v>
      </c>
      <c r="N2149" s="2">
        <v>41333</v>
      </c>
      <c r="O2149" s="2">
        <v>44325</v>
      </c>
      <c r="P2149" t="s">
        <v>24</v>
      </c>
      <c r="Q2149" t="s">
        <v>123</v>
      </c>
      <c r="R2149" s="5" t="str">
        <f t="shared" si="100"/>
        <v>0.09</v>
      </c>
      <c r="S2149" s="6" t="str">
        <f t="shared" si="101"/>
        <v/>
      </c>
      <c r="T2149">
        <f>ROUND(INT(表1[[#This Row],[合同结束日期]]-表1[[#This Row],[合同起始日期]])/365,1)</f>
        <v>8.1999999999999993</v>
      </c>
    </row>
    <row r="2150" spans="1:20">
      <c r="A2150" s="1">
        <v>42552</v>
      </c>
      <c r="B2150" t="s">
        <v>185</v>
      </c>
      <c r="C2150">
        <f t="shared" si="99"/>
        <v>0</v>
      </c>
      <c r="D2150" t="s">
        <v>232</v>
      </c>
      <c r="E2150" s="4">
        <v>804000</v>
      </c>
      <c r="F2150" s="4">
        <v>66180</v>
      </c>
      <c r="G2150" s="3">
        <v>8.2313432835820891E-2</v>
      </c>
      <c r="H2150" s="7">
        <v>2161.8482188951989</v>
      </c>
      <c r="I2150" s="4">
        <v>177.94914816726899</v>
      </c>
      <c r="J2150">
        <v>371.904</v>
      </c>
      <c r="K2150" t="s">
        <v>44</v>
      </c>
      <c r="L2150" t="s">
        <v>72</v>
      </c>
      <c r="M2150" t="s">
        <v>126</v>
      </c>
      <c r="N2150" s="2">
        <v>41337</v>
      </c>
      <c r="O2150" s="2">
        <v>46917</v>
      </c>
      <c r="P2150" t="s">
        <v>24</v>
      </c>
      <c r="Q2150">
        <v>0.08</v>
      </c>
      <c r="R2150" s="5">
        <f t="shared" si="100"/>
        <v>0.08</v>
      </c>
      <c r="S2150" s="6" t="str">
        <f t="shared" si="101"/>
        <v/>
      </c>
      <c r="T2150">
        <f>ROUND(INT(表1[[#This Row],[合同结束日期]]-表1[[#This Row],[合同起始日期]])/365,1)</f>
        <v>15.3</v>
      </c>
    </row>
    <row r="2151" spans="1:20">
      <c r="A2151" s="1">
        <v>42552</v>
      </c>
      <c r="B2151" t="s">
        <v>185</v>
      </c>
      <c r="C2151">
        <f t="shared" si="99"/>
        <v>0</v>
      </c>
      <c r="D2151" t="s">
        <v>207</v>
      </c>
      <c r="E2151" s="4">
        <v>1352482.6559999997</v>
      </c>
      <c r="F2151" s="4">
        <v>61132.216051199997</v>
      </c>
      <c r="G2151" s="3">
        <v>4.5200000000000004E-2</v>
      </c>
      <c r="H2151" s="7">
        <v>3099.7493949394934</v>
      </c>
      <c r="I2151" s="4">
        <v>140.10867265126512</v>
      </c>
      <c r="J2151">
        <v>436.32</v>
      </c>
      <c r="K2151" t="s">
        <v>44</v>
      </c>
      <c r="L2151" t="s">
        <v>72</v>
      </c>
      <c r="M2151" t="s">
        <v>126</v>
      </c>
      <c r="N2151" s="2">
        <v>41379</v>
      </c>
      <c r="O2151" s="2">
        <v>46947</v>
      </c>
      <c r="P2151" t="s">
        <v>18</v>
      </c>
      <c r="Q2151" t="s">
        <v>37</v>
      </c>
      <c r="R2151" s="5" t="str">
        <f t="shared" si="100"/>
        <v>0.</v>
      </c>
      <c r="S2151" s="6" t="str">
        <f t="shared" si="101"/>
        <v/>
      </c>
      <c r="T2151">
        <f>ROUND(INT(表1[[#This Row],[合同结束日期]]-表1[[#This Row],[合同起始日期]])/365,1)</f>
        <v>15.3</v>
      </c>
    </row>
    <row r="2152" spans="1:20">
      <c r="A2152" s="1">
        <v>42552</v>
      </c>
      <c r="B2152" t="s">
        <v>185</v>
      </c>
      <c r="C2152">
        <f t="shared" si="99"/>
        <v>0</v>
      </c>
      <c r="D2152" t="s">
        <v>253</v>
      </c>
      <c r="E2152" s="4">
        <v>107101.584</v>
      </c>
      <c r="F2152" s="4">
        <v>40398.7174848</v>
      </c>
      <c r="G2152" s="3">
        <v>0.37719999999999998</v>
      </c>
      <c r="H2152" s="7">
        <v>697.27593750000005</v>
      </c>
      <c r="I2152" s="4">
        <v>263.01248362500002</v>
      </c>
      <c r="J2152">
        <v>153.6</v>
      </c>
      <c r="K2152" t="s">
        <v>60</v>
      </c>
      <c r="L2152" t="s">
        <v>116</v>
      </c>
      <c r="M2152" t="s">
        <v>145</v>
      </c>
      <c r="N2152" s="2">
        <v>41456</v>
      </c>
      <c r="O2152" s="2">
        <v>42597</v>
      </c>
      <c r="P2152" t="s">
        <v>18</v>
      </c>
      <c r="Q2152" t="s">
        <v>25</v>
      </c>
      <c r="R2152" s="5" t="str">
        <f t="shared" si="100"/>
        <v>0.15</v>
      </c>
      <c r="S2152" s="6" t="str">
        <f t="shared" si="101"/>
        <v/>
      </c>
      <c r="T2152">
        <f>ROUND(INT(表1[[#This Row],[合同结束日期]]-表1[[#This Row],[合同起始日期]])/365,1)</f>
        <v>3.1</v>
      </c>
    </row>
    <row r="2153" spans="1:20">
      <c r="A2153" s="1">
        <v>42552</v>
      </c>
      <c r="B2153" t="s">
        <v>185</v>
      </c>
      <c r="C2153">
        <f t="shared" si="99"/>
        <v>0</v>
      </c>
      <c r="D2153" t="s">
        <v>254</v>
      </c>
      <c r="E2153" s="4">
        <v>386834.56800000003</v>
      </c>
      <c r="F2153" s="4">
        <v>48199.587172799998</v>
      </c>
      <c r="G2153" s="3">
        <v>0.12459999999999999</v>
      </c>
      <c r="H2153" s="7">
        <v>3414.8531779661021</v>
      </c>
      <c r="I2153" s="4">
        <v>425.49070597457626</v>
      </c>
      <c r="J2153">
        <v>113.28</v>
      </c>
      <c r="K2153" t="s">
        <v>44</v>
      </c>
      <c r="L2153" t="s">
        <v>46</v>
      </c>
      <c r="M2153" t="s">
        <v>45</v>
      </c>
      <c r="N2153" s="2">
        <v>41443</v>
      </c>
      <c r="O2153" s="2">
        <v>43298</v>
      </c>
      <c r="P2153" t="s">
        <v>24</v>
      </c>
      <c r="Q2153" t="s">
        <v>495</v>
      </c>
      <c r="R2153" s="5" t="str">
        <f t="shared" si="100"/>
        <v>0.11</v>
      </c>
      <c r="S2153" s="6" t="str">
        <f t="shared" si="101"/>
        <v>0.11</v>
      </c>
      <c r="T2153">
        <f>ROUND(INT(表1[[#This Row],[合同结束日期]]-表1[[#This Row],[合同起始日期]])/365,1)</f>
        <v>5.0999999999999996</v>
      </c>
    </row>
    <row r="2154" spans="1:20">
      <c r="A2154" s="1">
        <v>42552</v>
      </c>
      <c r="B2154" t="s">
        <v>185</v>
      </c>
      <c r="C2154">
        <f t="shared" si="99"/>
        <v>0</v>
      </c>
      <c r="D2154" t="s">
        <v>255</v>
      </c>
      <c r="E2154" s="4">
        <v>84111.599999999991</v>
      </c>
      <c r="F2154" s="4">
        <v>2388.7694399999996</v>
      </c>
      <c r="G2154" s="3">
        <v>2.8399999999999998E-2</v>
      </c>
      <c r="H2154" s="7">
        <v>2061.5588235294117</v>
      </c>
      <c r="I2154" s="4">
        <v>58.54827058823529</v>
      </c>
      <c r="J2154">
        <v>40.799999999999997</v>
      </c>
      <c r="K2154" t="s">
        <v>44</v>
      </c>
      <c r="L2154" t="s">
        <v>46</v>
      </c>
      <c r="M2154" t="s">
        <v>187</v>
      </c>
      <c r="N2154" s="2">
        <v>41456</v>
      </c>
      <c r="O2154" s="2">
        <v>42556</v>
      </c>
      <c r="P2154" t="s">
        <v>24</v>
      </c>
      <c r="Q2154" t="s">
        <v>25</v>
      </c>
      <c r="R2154" s="5" t="str">
        <f t="shared" si="100"/>
        <v>0.15</v>
      </c>
      <c r="S2154" s="6" t="str">
        <f t="shared" si="101"/>
        <v/>
      </c>
      <c r="T2154">
        <f>ROUND(INT(表1[[#This Row],[合同结束日期]]-表1[[#This Row],[合同起始日期]])/365,1)</f>
        <v>3</v>
      </c>
    </row>
    <row r="2155" spans="1:20">
      <c r="A2155" s="1">
        <v>42552</v>
      </c>
      <c r="B2155" t="s">
        <v>185</v>
      </c>
      <c r="C2155">
        <f t="shared" ref="C2155:C2215" si="102">IF($B2155="负一层",-1,IF($B2155="负一夹层",0,IF($B2155="一层",1,IF($B2155="二层",2,IF($B2155="三层",3,IF($B2155="四层",4))))))</f>
        <v>0</v>
      </c>
      <c r="D2155" t="s">
        <v>269</v>
      </c>
      <c r="E2155" s="4">
        <v>1421320.236</v>
      </c>
      <c r="F2155" s="4">
        <v>100487.34068519999</v>
      </c>
      <c r="G2155" s="3">
        <v>7.0699999999999985E-2</v>
      </c>
      <c r="H2155" s="7">
        <v>3772.081305732484</v>
      </c>
      <c r="I2155" s="4">
        <v>266.68614831528657</v>
      </c>
      <c r="J2155">
        <v>376.8</v>
      </c>
      <c r="K2155" t="s">
        <v>60</v>
      </c>
      <c r="L2155" t="s">
        <v>61</v>
      </c>
      <c r="M2155" t="s">
        <v>234</v>
      </c>
      <c r="N2155" s="2">
        <v>41291</v>
      </c>
      <c r="O2155" s="2">
        <v>44407</v>
      </c>
      <c r="P2155" t="s">
        <v>39</v>
      </c>
      <c r="Q2155" t="s">
        <v>395</v>
      </c>
      <c r="R2155" s="5" t="str">
        <f t="shared" ref="R2155:R2215" si="103">IF(ISERROR(FIND(",",$Q2155)),$Q2155,LEFT($Q2155,FIND(",",$Q2155)-1))</f>
        <v>0.07</v>
      </c>
      <c r="S2155" s="6" t="str">
        <f t="shared" si="101"/>
        <v>0.07</v>
      </c>
      <c r="T2155">
        <f>ROUND(INT(表1[[#This Row],[合同结束日期]]-表1[[#This Row],[合同起始日期]])/365,1)</f>
        <v>8.5</v>
      </c>
    </row>
    <row r="2156" spans="1:20">
      <c r="A2156" s="1">
        <v>42552</v>
      </c>
      <c r="B2156" t="s">
        <v>185</v>
      </c>
      <c r="C2156">
        <f t="shared" si="102"/>
        <v>0</v>
      </c>
      <c r="D2156" t="s">
        <v>287</v>
      </c>
      <c r="E2156" s="4">
        <v>30206.399999999998</v>
      </c>
      <c r="F2156" s="4">
        <v>7566.7031999999999</v>
      </c>
      <c r="G2156" s="3">
        <v>0.2505</v>
      </c>
      <c r="H2156" s="7">
        <v>1678.1333333333332</v>
      </c>
      <c r="I2156" s="4">
        <v>420.37239999999997</v>
      </c>
      <c r="J2156">
        <v>18</v>
      </c>
      <c r="K2156" t="s">
        <v>11</v>
      </c>
      <c r="L2156" t="s">
        <v>12</v>
      </c>
      <c r="M2156" t="s">
        <v>288</v>
      </c>
      <c r="N2156" s="2">
        <v>41522</v>
      </c>
      <c r="O2156" s="2">
        <v>42617</v>
      </c>
      <c r="P2156" t="s">
        <v>24</v>
      </c>
      <c r="Q2156" t="s">
        <v>59</v>
      </c>
      <c r="R2156" s="5" t="str">
        <f t="shared" si="103"/>
        <v>0.16</v>
      </c>
      <c r="S2156" s="6" t="str">
        <f t="shared" ref="S2156:S2216" si="104">IF(ISERROR(FIND(",",$Q2156)),"",RIGHT($Q2156,LEN($Q2156)-FIND(",",$Q2156)))</f>
        <v/>
      </c>
      <c r="T2156">
        <f>ROUND(INT(表1[[#This Row],[合同结束日期]]-表1[[#This Row],[合同起始日期]])/365,1)</f>
        <v>3</v>
      </c>
    </row>
    <row r="2157" spans="1:20">
      <c r="A2157" s="1">
        <v>42552</v>
      </c>
      <c r="B2157" t="s">
        <v>185</v>
      </c>
      <c r="C2157">
        <f t="shared" si="102"/>
        <v>0</v>
      </c>
      <c r="D2157" t="s">
        <v>273</v>
      </c>
      <c r="E2157" s="4">
        <v>273886.8</v>
      </c>
      <c r="F2157" s="4">
        <v>28812.891359999998</v>
      </c>
      <c r="G2157" s="3">
        <v>0.1052</v>
      </c>
      <c r="H2157" s="7">
        <v>3260.5571428571429</v>
      </c>
      <c r="I2157" s="4">
        <v>343.01061142857139</v>
      </c>
      <c r="J2157">
        <v>84</v>
      </c>
      <c r="K2157" t="s">
        <v>44</v>
      </c>
      <c r="L2157" t="s">
        <v>46</v>
      </c>
      <c r="M2157" t="s">
        <v>187</v>
      </c>
      <c r="N2157" s="2">
        <v>41502</v>
      </c>
      <c r="O2157" s="2">
        <v>42597</v>
      </c>
      <c r="P2157" t="s">
        <v>18</v>
      </c>
      <c r="Q2157" t="s">
        <v>19</v>
      </c>
      <c r="R2157" s="5" t="str">
        <f t="shared" si="103"/>
        <v>0.1</v>
      </c>
      <c r="S2157" s="6" t="str">
        <f t="shared" si="104"/>
        <v/>
      </c>
      <c r="T2157">
        <f>ROUND(INT(表1[[#This Row],[合同结束日期]]-表1[[#This Row],[合同起始日期]])/365,1)</f>
        <v>3</v>
      </c>
    </row>
    <row r="2158" spans="1:20">
      <c r="A2158" s="1">
        <v>42552</v>
      </c>
      <c r="B2158" t="s">
        <v>185</v>
      </c>
      <c r="C2158">
        <f t="shared" si="102"/>
        <v>0</v>
      </c>
      <c r="D2158" t="s">
        <v>274</v>
      </c>
      <c r="E2158" s="4">
        <v>141826.79999999999</v>
      </c>
      <c r="F2158" s="4">
        <v>35584.344120000002</v>
      </c>
      <c r="G2158" s="3">
        <v>0.25090000000000001</v>
      </c>
      <c r="H2158" s="7">
        <v>1257.3297872340424</v>
      </c>
      <c r="I2158" s="4">
        <v>315.46404361702128</v>
      </c>
      <c r="J2158">
        <v>112.8</v>
      </c>
      <c r="K2158" t="s">
        <v>66</v>
      </c>
      <c r="L2158" t="s">
        <v>66</v>
      </c>
      <c r="M2158" t="s">
        <v>66</v>
      </c>
      <c r="N2158" s="2">
        <v>41520</v>
      </c>
      <c r="O2158" s="2">
        <v>42660</v>
      </c>
      <c r="P2158" t="s">
        <v>24</v>
      </c>
      <c r="Q2158">
        <v>0</v>
      </c>
      <c r="R2158" s="5">
        <f t="shared" si="103"/>
        <v>0</v>
      </c>
      <c r="S2158" s="6" t="str">
        <f t="shared" si="104"/>
        <v/>
      </c>
      <c r="T2158">
        <f>ROUND(INT(表1[[#This Row],[合同结束日期]]-表1[[#This Row],[合同起始日期]])/365,1)</f>
        <v>3.1</v>
      </c>
    </row>
    <row r="2159" spans="1:20">
      <c r="A2159" s="1">
        <v>42552</v>
      </c>
      <c r="B2159" t="s">
        <v>185</v>
      </c>
      <c r="C2159">
        <f t="shared" si="102"/>
        <v>0</v>
      </c>
      <c r="D2159" t="s">
        <v>314</v>
      </c>
      <c r="E2159" s="4">
        <v>66218.16</v>
      </c>
      <c r="F2159" s="4">
        <v>8283.8918159999994</v>
      </c>
      <c r="G2159" s="3">
        <v>0.12509999999999999</v>
      </c>
      <c r="H2159" s="7">
        <v>3678.7866666666669</v>
      </c>
      <c r="I2159" s="4">
        <v>460.21621199999998</v>
      </c>
      <c r="J2159">
        <v>18</v>
      </c>
      <c r="K2159" t="s">
        <v>76</v>
      </c>
      <c r="L2159" t="s">
        <v>276</v>
      </c>
      <c r="M2159" t="s">
        <v>276</v>
      </c>
      <c r="N2159" s="2">
        <v>41727</v>
      </c>
      <c r="O2159" s="2">
        <v>42822</v>
      </c>
      <c r="P2159" t="s">
        <v>24</v>
      </c>
      <c r="Q2159" t="s">
        <v>48</v>
      </c>
      <c r="R2159" s="5" t="str">
        <f t="shared" si="103"/>
        <v>0.11</v>
      </c>
      <c r="S2159" s="6" t="str">
        <f t="shared" si="104"/>
        <v/>
      </c>
      <c r="T2159">
        <f>ROUND(INT(表1[[#This Row],[合同结束日期]]-表1[[#This Row],[合同起始日期]])/365,1)</f>
        <v>3</v>
      </c>
    </row>
    <row r="2160" spans="1:20">
      <c r="A2160" s="1">
        <v>42552</v>
      </c>
      <c r="B2160" t="s">
        <v>185</v>
      </c>
      <c r="C2160">
        <f t="shared" si="102"/>
        <v>0</v>
      </c>
      <c r="D2160" t="s">
        <v>342</v>
      </c>
      <c r="E2160" s="4">
        <v>79911.06</v>
      </c>
      <c r="F2160" s="4">
        <v>16653.464904</v>
      </c>
      <c r="G2160" s="3">
        <v>0.2084</v>
      </c>
      <c r="H2160" s="7">
        <v>2017.9560606060604</v>
      </c>
      <c r="I2160" s="4">
        <v>420.54204303030303</v>
      </c>
      <c r="J2160">
        <v>39.6</v>
      </c>
      <c r="K2160" t="s">
        <v>44</v>
      </c>
      <c r="L2160" t="s">
        <v>46</v>
      </c>
      <c r="M2160" t="s">
        <v>187</v>
      </c>
      <c r="N2160" s="2">
        <v>41810</v>
      </c>
      <c r="O2160" s="2">
        <v>42905</v>
      </c>
      <c r="P2160" t="s">
        <v>24</v>
      </c>
      <c r="Q2160" t="s">
        <v>28</v>
      </c>
      <c r="R2160" s="5" t="str">
        <f t="shared" si="103"/>
        <v>0.13</v>
      </c>
      <c r="S2160" s="6" t="str">
        <f t="shared" si="104"/>
        <v/>
      </c>
      <c r="T2160">
        <f>ROUND(INT(表1[[#This Row],[合同结束日期]]-表1[[#This Row],[合同起始日期]])/365,1)</f>
        <v>3</v>
      </c>
    </row>
    <row r="2161" spans="1:20">
      <c r="A2161" s="1">
        <v>42552</v>
      </c>
      <c r="B2161" t="s">
        <v>185</v>
      </c>
      <c r="C2161">
        <f t="shared" si="102"/>
        <v>0</v>
      </c>
      <c r="D2161" t="s">
        <v>344</v>
      </c>
      <c r="E2161" s="4">
        <v>44130</v>
      </c>
      <c r="F2161" s="4">
        <v>7585.947000000001</v>
      </c>
      <c r="G2161" s="3">
        <v>0.17190000000000003</v>
      </c>
      <c r="H2161" s="7">
        <v>4596.875</v>
      </c>
      <c r="I2161" s="4">
        <v>790.20281250000016</v>
      </c>
      <c r="J2161">
        <v>9.6</v>
      </c>
      <c r="K2161" t="s">
        <v>44</v>
      </c>
      <c r="L2161" t="s">
        <v>46</v>
      </c>
      <c r="M2161" t="s">
        <v>187</v>
      </c>
      <c r="N2161" s="2">
        <v>41864</v>
      </c>
      <c r="O2161" s="2">
        <v>42594</v>
      </c>
      <c r="P2161" t="s">
        <v>24</v>
      </c>
      <c r="Q2161" t="s">
        <v>25</v>
      </c>
      <c r="R2161" s="5" t="str">
        <f t="shared" si="103"/>
        <v>0.15</v>
      </c>
      <c r="S2161" s="6" t="str">
        <f t="shared" si="104"/>
        <v/>
      </c>
      <c r="T2161">
        <f>ROUND(INT(表1[[#This Row],[合同结束日期]]-表1[[#This Row],[合同起始日期]])/365,1)</f>
        <v>2</v>
      </c>
    </row>
    <row r="2162" spans="1:20">
      <c r="A2162" s="1">
        <v>42552</v>
      </c>
      <c r="B2162" t="s">
        <v>185</v>
      </c>
      <c r="C2162">
        <f t="shared" si="102"/>
        <v>0</v>
      </c>
      <c r="D2162" t="s">
        <v>343</v>
      </c>
      <c r="E2162" s="4">
        <v>37790.400000000001</v>
      </c>
      <c r="F2162" s="4">
        <v>6983.6659199999995</v>
      </c>
      <c r="G2162" s="3">
        <v>0.18479999999999999</v>
      </c>
      <c r="H2162" s="7">
        <v>1657.4736842105262</v>
      </c>
      <c r="I2162" s="4">
        <v>306.30113684210522</v>
      </c>
      <c r="J2162">
        <v>22.8</v>
      </c>
      <c r="K2162" t="s">
        <v>76</v>
      </c>
      <c r="L2162" t="s">
        <v>276</v>
      </c>
      <c r="M2162" t="s">
        <v>276</v>
      </c>
      <c r="N2162" s="2">
        <v>41876</v>
      </c>
      <c r="O2162" s="2">
        <v>42971</v>
      </c>
      <c r="P2162" t="s">
        <v>24</v>
      </c>
      <c r="Q2162" t="s">
        <v>59</v>
      </c>
      <c r="R2162" s="5" t="str">
        <f t="shared" si="103"/>
        <v>0.16</v>
      </c>
      <c r="S2162" s="6" t="str">
        <f t="shared" si="104"/>
        <v/>
      </c>
      <c r="T2162">
        <f>ROUND(INT(表1[[#This Row],[合同结束日期]]-表1[[#This Row],[合同起始日期]])/365,1)</f>
        <v>3</v>
      </c>
    </row>
    <row r="2163" spans="1:20">
      <c r="A2163" s="1">
        <v>42552</v>
      </c>
      <c r="B2163" t="s">
        <v>185</v>
      </c>
      <c r="C2163">
        <f t="shared" si="102"/>
        <v>0</v>
      </c>
      <c r="D2163" t="s">
        <v>349</v>
      </c>
      <c r="E2163" s="4">
        <v>17852.399999999998</v>
      </c>
      <c r="F2163" s="4">
        <v>7944.3180000000002</v>
      </c>
      <c r="G2163" s="3">
        <v>0.44500000000000006</v>
      </c>
      <c r="H2163" s="7">
        <v>1239.75</v>
      </c>
      <c r="I2163" s="4">
        <v>551.68875000000003</v>
      </c>
      <c r="J2163">
        <v>14.399999999999999</v>
      </c>
      <c r="K2163" t="s">
        <v>76</v>
      </c>
      <c r="L2163" t="s">
        <v>276</v>
      </c>
      <c r="M2163" t="s">
        <v>276</v>
      </c>
      <c r="N2163" s="2">
        <v>41907</v>
      </c>
      <c r="O2163" s="2">
        <v>42637</v>
      </c>
      <c r="P2163" t="s">
        <v>24</v>
      </c>
      <c r="Q2163" t="s">
        <v>59</v>
      </c>
      <c r="R2163" s="5" t="str">
        <f t="shared" si="103"/>
        <v>0.16</v>
      </c>
      <c r="S2163" s="6" t="str">
        <f t="shared" si="104"/>
        <v/>
      </c>
      <c r="T2163">
        <f>ROUND(INT(表1[[#This Row],[合同结束日期]]-表1[[#This Row],[合同起始日期]])/365,1)</f>
        <v>2</v>
      </c>
    </row>
    <row r="2164" spans="1:20">
      <c r="A2164" s="1">
        <v>42552</v>
      </c>
      <c r="B2164" t="s">
        <v>185</v>
      </c>
      <c r="C2164">
        <f t="shared" si="102"/>
        <v>0</v>
      </c>
      <c r="D2164" t="s">
        <v>350</v>
      </c>
      <c r="E2164" s="4">
        <v>45582</v>
      </c>
      <c r="F2164" s="4">
        <v>8295.9239999999991</v>
      </c>
      <c r="G2164" s="3">
        <v>0.18199999999999997</v>
      </c>
      <c r="H2164" s="7">
        <v>3165.416666666667</v>
      </c>
      <c r="I2164" s="4">
        <v>576.10583333333329</v>
      </c>
      <c r="J2164">
        <v>14.399999999999999</v>
      </c>
      <c r="K2164" t="s">
        <v>76</v>
      </c>
      <c r="L2164" t="s">
        <v>276</v>
      </c>
      <c r="M2164" t="s">
        <v>276</v>
      </c>
      <c r="N2164" s="2">
        <v>41888</v>
      </c>
      <c r="O2164" s="2">
        <v>42618</v>
      </c>
      <c r="P2164" t="s">
        <v>24</v>
      </c>
      <c r="Q2164" t="s">
        <v>59</v>
      </c>
      <c r="R2164" s="5" t="str">
        <f t="shared" si="103"/>
        <v>0.16</v>
      </c>
      <c r="S2164" s="6" t="str">
        <f t="shared" si="104"/>
        <v/>
      </c>
      <c r="T2164">
        <f>ROUND(INT(表1[[#This Row],[合同结束日期]]-表1[[#This Row],[合同起始日期]])/365,1)</f>
        <v>2</v>
      </c>
    </row>
    <row r="2165" spans="1:20">
      <c r="A2165" s="1">
        <v>42552</v>
      </c>
      <c r="B2165" t="s">
        <v>185</v>
      </c>
      <c r="C2165">
        <f t="shared" si="102"/>
        <v>0</v>
      </c>
      <c r="D2165" t="s">
        <v>370</v>
      </c>
      <c r="E2165" s="4">
        <v>270194.39999999997</v>
      </c>
      <c r="F2165" s="4">
        <v>61982.595360000007</v>
      </c>
      <c r="G2165" s="3">
        <v>0.22940000000000005</v>
      </c>
      <c r="H2165" s="7">
        <v>504.84753363228697</v>
      </c>
      <c r="I2165" s="4">
        <v>115.81202421524667</v>
      </c>
      <c r="J2165">
        <v>535.19999999999993</v>
      </c>
      <c r="K2165" t="s">
        <v>151</v>
      </c>
      <c r="L2165" t="s">
        <v>154</v>
      </c>
      <c r="M2165" t="s">
        <v>371</v>
      </c>
      <c r="N2165" s="2">
        <v>41946</v>
      </c>
      <c r="O2165" s="2">
        <v>43771</v>
      </c>
      <c r="P2165" t="s">
        <v>14</v>
      </c>
      <c r="Q2165">
        <v>0</v>
      </c>
      <c r="R2165" s="5">
        <f t="shared" si="103"/>
        <v>0</v>
      </c>
      <c r="S2165" s="6" t="str">
        <f t="shared" si="104"/>
        <v/>
      </c>
      <c r="T2165">
        <f>ROUND(INT(表1[[#This Row],[合同结束日期]]-表1[[#This Row],[合同起始日期]])/365,1)</f>
        <v>5</v>
      </c>
    </row>
    <row r="2166" spans="1:20">
      <c r="A2166" s="1">
        <v>42552</v>
      </c>
      <c r="B2166" t="s">
        <v>185</v>
      </c>
      <c r="C2166">
        <f t="shared" si="102"/>
        <v>0</v>
      </c>
      <c r="D2166" t="s">
        <v>361</v>
      </c>
      <c r="E2166" s="4">
        <v>29701.199999999997</v>
      </c>
      <c r="F2166" s="4">
        <v>18916.69428</v>
      </c>
      <c r="G2166" s="3">
        <v>0.63690000000000002</v>
      </c>
      <c r="H2166" s="7">
        <v>825.0333333333333</v>
      </c>
      <c r="I2166" s="4">
        <v>525.46372999999994</v>
      </c>
      <c r="J2166">
        <v>36</v>
      </c>
      <c r="K2166" t="s">
        <v>76</v>
      </c>
      <c r="L2166" t="s">
        <v>276</v>
      </c>
      <c r="M2166" t="s">
        <v>276</v>
      </c>
      <c r="N2166" s="2">
        <v>41943</v>
      </c>
      <c r="O2166" s="2">
        <v>42673</v>
      </c>
      <c r="P2166" t="s">
        <v>24</v>
      </c>
      <c r="Q2166" t="s">
        <v>59</v>
      </c>
      <c r="R2166" s="5" t="str">
        <f t="shared" si="103"/>
        <v>0.16</v>
      </c>
      <c r="S2166" s="6" t="str">
        <f t="shared" si="104"/>
        <v/>
      </c>
      <c r="T2166">
        <f>ROUND(INT(表1[[#This Row],[合同结束日期]]-表1[[#This Row],[合同起始日期]])/365,1)</f>
        <v>2</v>
      </c>
    </row>
    <row r="2167" spans="1:20">
      <c r="A2167" s="1">
        <v>42552</v>
      </c>
      <c r="B2167" t="s">
        <v>185</v>
      </c>
      <c r="C2167">
        <f t="shared" si="102"/>
        <v>0</v>
      </c>
      <c r="D2167" t="s">
        <v>365</v>
      </c>
      <c r="E2167" s="4">
        <v>72688.800000000003</v>
      </c>
      <c r="F2167" s="4">
        <v>12844.11096</v>
      </c>
      <c r="G2167" s="3">
        <v>0.1767</v>
      </c>
      <c r="H2167" s="7">
        <v>5047.8333333333339</v>
      </c>
      <c r="I2167" s="4">
        <v>891.95215000000007</v>
      </c>
      <c r="J2167">
        <v>14.399999999999999</v>
      </c>
      <c r="K2167" t="s">
        <v>11</v>
      </c>
      <c r="L2167" t="s">
        <v>12</v>
      </c>
      <c r="M2167" t="s">
        <v>53</v>
      </c>
      <c r="N2167" s="2">
        <v>41996</v>
      </c>
      <c r="O2167" s="2">
        <v>42726</v>
      </c>
      <c r="P2167" t="s">
        <v>24</v>
      </c>
      <c r="Q2167" t="s">
        <v>59</v>
      </c>
      <c r="R2167" s="5" t="str">
        <f t="shared" si="103"/>
        <v>0.16</v>
      </c>
      <c r="S2167" s="6" t="str">
        <f t="shared" si="104"/>
        <v/>
      </c>
      <c r="T2167">
        <f>ROUND(INT(表1[[#This Row],[合同结束日期]]-表1[[#This Row],[合同起始日期]])/365,1)</f>
        <v>2</v>
      </c>
    </row>
    <row r="2168" spans="1:20">
      <c r="A2168" s="1">
        <v>42552</v>
      </c>
      <c r="B2168" t="s">
        <v>185</v>
      </c>
      <c r="C2168">
        <f t="shared" si="102"/>
        <v>0</v>
      </c>
      <c r="D2168" t="s">
        <v>369</v>
      </c>
      <c r="E2168" s="4">
        <v>48014.400000000001</v>
      </c>
      <c r="F2168" s="4">
        <v>8196.0580799999989</v>
      </c>
      <c r="G2168" s="3">
        <v>0.17069999999999996</v>
      </c>
      <c r="H2168" s="7">
        <v>3334.3333333333339</v>
      </c>
      <c r="I2168" s="4">
        <v>569.17070000000001</v>
      </c>
      <c r="J2168">
        <v>14.399999999999999</v>
      </c>
      <c r="K2168" t="s">
        <v>76</v>
      </c>
      <c r="L2168" t="s">
        <v>276</v>
      </c>
      <c r="M2168" t="s">
        <v>276</v>
      </c>
      <c r="N2168" s="2">
        <v>42030</v>
      </c>
      <c r="O2168" s="2">
        <v>42760</v>
      </c>
      <c r="P2168" t="s">
        <v>24</v>
      </c>
      <c r="Q2168" t="s">
        <v>25</v>
      </c>
      <c r="R2168" s="5" t="str">
        <f t="shared" si="103"/>
        <v>0.15</v>
      </c>
      <c r="S2168" s="6" t="str">
        <f t="shared" si="104"/>
        <v/>
      </c>
      <c r="T2168">
        <f>ROUND(INT(表1[[#This Row],[合同结束日期]]-表1[[#This Row],[合同起始日期]])/365,1)</f>
        <v>2</v>
      </c>
    </row>
    <row r="2169" spans="1:20">
      <c r="A2169" s="1">
        <v>42552</v>
      </c>
      <c r="B2169" t="s">
        <v>185</v>
      </c>
      <c r="C2169">
        <f t="shared" si="102"/>
        <v>0</v>
      </c>
      <c r="D2169" t="s">
        <v>382</v>
      </c>
      <c r="E2169" s="4">
        <v>42157.2</v>
      </c>
      <c r="F2169" s="4">
        <v>7942.4164799999999</v>
      </c>
      <c r="G2169" s="3">
        <v>0.18840000000000001</v>
      </c>
      <c r="H2169" s="7">
        <v>2927.5833333333335</v>
      </c>
      <c r="I2169" s="4">
        <v>551.55670000000009</v>
      </c>
      <c r="J2169">
        <v>14.399999999999999</v>
      </c>
      <c r="K2169" t="s">
        <v>60</v>
      </c>
      <c r="L2169" t="s">
        <v>107</v>
      </c>
      <c r="M2169" t="s">
        <v>212</v>
      </c>
      <c r="N2169" s="2">
        <v>42113</v>
      </c>
      <c r="O2169" s="2">
        <v>42843</v>
      </c>
      <c r="P2169" t="s">
        <v>24</v>
      </c>
      <c r="Q2169" t="s">
        <v>83</v>
      </c>
      <c r="R2169" s="5" t="str">
        <f t="shared" si="103"/>
        <v>0.14</v>
      </c>
      <c r="S2169" s="6" t="str">
        <f t="shared" si="104"/>
        <v/>
      </c>
      <c r="T2169">
        <f>ROUND(INT(表1[[#This Row],[合同结束日期]]-表1[[#This Row],[合同起始日期]])/365,1)</f>
        <v>2</v>
      </c>
    </row>
    <row r="2170" spans="1:20">
      <c r="A2170" s="1">
        <v>42552</v>
      </c>
      <c r="B2170" t="s">
        <v>185</v>
      </c>
      <c r="C2170">
        <f t="shared" si="102"/>
        <v>0</v>
      </c>
      <c r="D2170" t="s">
        <v>194</v>
      </c>
      <c r="E2170" s="4">
        <v>571773.6</v>
      </c>
      <c r="F2170" s="4">
        <v>65067.835680000004</v>
      </c>
      <c r="G2170" s="3">
        <v>0.11380000000000001</v>
      </c>
      <c r="H2170" s="7">
        <v>3970.6499999999996</v>
      </c>
      <c r="I2170" s="4">
        <v>451.85997000000003</v>
      </c>
      <c r="J2170">
        <v>144</v>
      </c>
      <c r="K2170" t="s">
        <v>66</v>
      </c>
      <c r="L2170" t="s">
        <v>66</v>
      </c>
      <c r="M2170" t="s">
        <v>66</v>
      </c>
      <c r="N2170" s="2">
        <v>42134</v>
      </c>
      <c r="O2170" s="2">
        <v>42864</v>
      </c>
      <c r="P2170" t="s">
        <v>24</v>
      </c>
      <c r="Q2170" t="s">
        <v>410</v>
      </c>
      <c r="R2170" s="5" t="str">
        <f t="shared" si="103"/>
        <v>0.1</v>
      </c>
      <c r="S2170" s="6" t="str">
        <f t="shared" si="104"/>
        <v>0.</v>
      </c>
      <c r="T2170">
        <f>ROUND(INT(表1[[#This Row],[合同结束日期]]-表1[[#This Row],[合同起始日期]])/365,1)</f>
        <v>2</v>
      </c>
    </row>
    <row r="2171" spans="1:20">
      <c r="A2171" s="1">
        <v>42552</v>
      </c>
      <c r="B2171" t="s">
        <v>185</v>
      </c>
      <c r="C2171">
        <f t="shared" si="102"/>
        <v>0</v>
      </c>
      <c r="D2171" t="s">
        <v>196</v>
      </c>
      <c r="E2171" s="4">
        <v>557019.32400000002</v>
      </c>
      <c r="F2171" s="4">
        <v>96865.660443599991</v>
      </c>
      <c r="G2171" s="3">
        <v>0.17389999999999997</v>
      </c>
      <c r="H2171" s="7">
        <v>3223.4914583333339</v>
      </c>
      <c r="I2171" s="4">
        <v>560.56516460416663</v>
      </c>
      <c r="J2171">
        <v>172.79999999999998</v>
      </c>
      <c r="K2171" t="s">
        <v>60</v>
      </c>
      <c r="L2171" t="s">
        <v>61</v>
      </c>
      <c r="M2171" t="s">
        <v>197</v>
      </c>
      <c r="N2171" s="2">
        <v>42134</v>
      </c>
      <c r="O2171" s="2">
        <v>42864</v>
      </c>
      <c r="P2171" t="s">
        <v>24</v>
      </c>
      <c r="Q2171" t="s">
        <v>25</v>
      </c>
      <c r="R2171" s="5" t="str">
        <f t="shared" si="103"/>
        <v>0.15</v>
      </c>
      <c r="S2171" s="6" t="str">
        <f t="shared" si="104"/>
        <v/>
      </c>
      <c r="T2171">
        <f>ROUND(INT(表1[[#This Row],[合同结束日期]]-表1[[#This Row],[合同起始日期]])/365,1)</f>
        <v>2</v>
      </c>
    </row>
    <row r="2172" spans="1:20">
      <c r="A2172" s="1">
        <v>42552</v>
      </c>
      <c r="B2172" t="s">
        <v>185</v>
      </c>
      <c r="C2172">
        <f t="shared" si="102"/>
        <v>0</v>
      </c>
      <c r="D2172" t="s">
        <v>307</v>
      </c>
      <c r="E2172" s="4">
        <v>95025.599999999991</v>
      </c>
      <c r="F2172" s="4">
        <v>23309.77968</v>
      </c>
      <c r="G2172" s="3">
        <v>0.24530000000000002</v>
      </c>
      <c r="H2172" s="7">
        <v>1799.7272727272727</v>
      </c>
      <c r="I2172" s="4">
        <v>441.47310000000004</v>
      </c>
      <c r="J2172">
        <v>52.8</v>
      </c>
      <c r="K2172" t="s">
        <v>66</v>
      </c>
      <c r="L2172" t="s">
        <v>66</v>
      </c>
      <c r="M2172" t="s">
        <v>66</v>
      </c>
      <c r="N2172" s="2">
        <v>42139</v>
      </c>
      <c r="O2172" s="2">
        <v>42869</v>
      </c>
      <c r="P2172" t="s">
        <v>24</v>
      </c>
      <c r="Q2172" t="s">
        <v>410</v>
      </c>
      <c r="R2172" s="5" t="str">
        <f t="shared" si="103"/>
        <v>0.1</v>
      </c>
      <c r="S2172" s="6" t="str">
        <f t="shared" si="104"/>
        <v>0.</v>
      </c>
      <c r="T2172">
        <f>ROUND(INT(表1[[#This Row],[合同结束日期]]-表1[[#This Row],[合同起始日期]])/365,1)</f>
        <v>2</v>
      </c>
    </row>
    <row r="2173" spans="1:20">
      <c r="A2173" s="1">
        <v>42552</v>
      </c>
      <c r="B2173" t="s">
        <v>185</v>
      </c>
      <c r="C2173">
        <f t="shared" si="102"/>
        <v>0</v>
      </c>
      <c r="D2173" t="s">
        <v>252</v>
      </c>
      <c r="E2173" s="4">
        <v>198907.68</v>
      </c>
      <c r="F2173" s="4">
        <v>26355.267600000003</v>
      </c>
      <c r="G2173" s="3">
        <v>0.13250000000000001</v>
      </c>
      <c r="H2173" s="7">
        <v>1927.3999999999999</v>
      </c>
      <c r="I2173" s="4">
        <v>255.38050000000001</v>
      </c>
      <c r="J2173">
        <v>103.2</v>
      </c>
      <c r="K2173" t="s">
        <v>44</v>
      </c>
      <c r="L2173" t="s">
        <v>46</v>
      </c>
      <c r="M2173" t="s">
        <v>45</v>
      </c>
      <c r="N2173" s="2">
        <v>42149</v>
      </c>
      <c r="O2173" s="2">
        <v>42914</v>
      </c>
      <c r="P2173" t="s">
        <v>24</v>
      </c>
      <c r="Q2173" t="s">
        <v>19</v>
      </c>
      <c r="R2173" s="5" t="str">
        <f t="shared" si="103"/>
        <v>0.1</v>
      </c>
      <c r="S2173" s="6" t="str">
        <f t="shared" si="104"/>
        <v/>
      </c>
      <c r="T2173">
        <f>ROUND(INT(表1[[#This Row],[合同结束日期]]-表1[[#This Row],[合同起始日期]])/365,1)</f>
        <v>2.1</v>
      </c>
    </row>
    <row r="2174" spans="1:20">
      <c r="A2174" s="1">
        <v>42552</v>
      </c>
      <c r="B2174" t="s">
        <v>185</v>
      </c>
      <c r="C2174">
        <f t="shared" si="102"/>
        <v>0</v>
      </c>
      <c r="D2174" t="s">
        <v>451</v>
      </c>
      <c r="E2174" s="4">
        <v>898682.4</v>
      </c>
      <c r="F2174" s="4">
        <v>47899.771919999999</v>
      </c>
      <c r="G2174" s="3">
        <v>5.33E-2</v>
      </c>
      <c r="H2174" s="7">
        <v>7883.1789473684212</v>
      </c>
      <c r="I2174" s="4">
        <v>420.17343789473682</v>
      </c>
      <c r="J2174">
        <v>114</v>
      </c>
      <c r="K2174" t="s">
        <v>66</v>
      </c>
      <c r="L2174" t="s">
        <v>66</v>
      </c>
      <c r="M2174" t="s">
        <v>66</v>
      </c>
      <c r="N2174" s="2">
        <v>42156</v>
      </c>
      <c r="O2174" s="2">
        <v>43251</v>
      </c>
      <c r="P2174" t="s">
        <v>24</v>
      </c>
      <c r="Q2174" t="s">
        <v>410</v>
      </c>
      <c r="R2174" s="5" t="str">
        <f t="shared" si="103"/>
        <v>0.1</v>
      </c>
      <c r="S2174" s="6" t="str">
        <f t="shared" si="104"/>
        <v>0.</v>
      </c>
      <c r="T2174">
        <f>ROUND(INT(表1[[#This Row],[合同结束日期]]-表1[[#This Row],[合同起始日期]])/365,1)</f>
        <v>3</v>
      </c>
    </row>
    <row r="2175" spans="1:20">
      <c r="A2175" s="1">
        <v>42552</v>
      </c>
      <c r="B2175" t="s">
        <v>185</v>
      </c>
      <c r="C2175">
        <f t="shared" si="102"/>
        <v>0</v>
      </c>
      <c r="D2175" t="s">
        <v>219</v>
      </c>
      <c r="E2175" s="4">
        <v>807603.6</v>
      </c>
      <c r="F2175" s="4">
        <v>175088.46048000001</v>
      </c>
      <c r="G2175" s="3">
        <v>0.21680000000000002</v>
      </c>
      <c r="H2175" s="7">
        <v>7825.6162790697672</v>
      </c>
      <c r="I2175" s="4">
        <v>1696.5936093023256</v>
      </c>
      <c r="J2175">
        <v>103.2</v>
      </c>
      <c r="K2175" t="s">
        <v>60</v>
      </c>
      <c r="L2175" t="s">
        <v>61</v>
      </c>
      <c r="M2175" t="s">
        <v>58</v>
      </c>
      <c r="N2175" s="2">
        <v>42153</v>
      </c>
      <c r="O2175" s="2">
        <v>42883</v>
      </c>
      <c r="P2175" t="s">
        <v>24</v>
      </c>
      <c r="Q2175" t="s">
        <v>170</v>
      </c>
      <c r="R2175" s="5" t="str">
        <f t="shared" si="103"/>
        <v>0.2</v>
      </c>
      <c r="S2175" s="6" t="str">
        <f t="shared" si="104"/>
        <v/>
      </c>
      <c r="T2175">
        <f>ROUND(INT(表1[[#This Row],[合同结束日期]]-表1[[#This Row],[合同起始日期]])/365,1)</f>
        <v>2</v>
      </c>
    </row>
    <row r="2176" spans="1:20">
      <c r="A2176" s="1">
        <v>42552</v>
      </c>
      <c r="B2176" t="s">
        <v>185</v>
      </c>
      <c r="C2176">
        <f t="shared" si="102"/>
        <v>0</v>
      </c>
      <c r="D2176" t="s">
        <v>452</v>
      </c>
      <c r="E2176" s="4">
        <v>98033.52</v>
      </c>
      <c r="F2176" s="4">
        <v>28704.214656000004</v>
      </c>
      <c r="G2176" s="3">
        <v>0.2928</v>
      </c>
      <c r="H2176" s="7">
        <v>1256.8400000000001</v>
      </c>
      <c r="I2176" s="4">
        <v>368.00275200000004</v>
      </c>
      <c r="J2176">
        <v>78</v>
      </c>
      <c r="K2176" t="s">
        <v>11</v>
      </c>
      <c r="L2176" t="s">
        <v>12</v>
      </c>
      <c r="M2176" t="s">
        <v>10</v>
      </c>
      <c r="N2176" s="2">
        <v>42160</v>
      </c>
      <c r="O2176" s="2">
        <v>42890</v>
      </c>
      <c r="P2176" t="s">
        <v>24</v>
      </c>
      <c r="Q2176" t="s">
        <v>59</v>
      </c>
      <c r="R2176" s="5" t="str">
        <f t="shared" si="103"/>
        <v>0.16</v>
      </c>
      <c r="S2176" s="6" t="str">
        <f t="shared" si="104"/>
        <v/>
      </c>
      <c r="T2176">
        <f>ROUND(INT(表1[[#This Row],[合同结束日期]]-表1[[#This Row],[合同起始日期]])/365,1)</f>
        <v>2</v>
      </c>
    </row>
    <row r="2177" spans="1:20">
      <c r="A2177" s="1">
        <v>42552</v>
      </c>
      <c r="B2177" t="s">
        <v>185</v>
      </c>
      <c r="C2177">
        <f t="shared" si="102"/>
        <v>0</v>
      </c>
      <c r="D2177" t="s">
        <v>450</v>
      </c>
      <c r="E2177" s="4">
        <v>302726.39999999997</v>
      </c>
      <c r="F2177" s="4">
        <v>56519.018879999996</v>
      </c>
      <c r="G2177" s="3">
        <v>0.1867</v>
      </c>
      <c r="H2177" s="7">
        <v>2834.5168539325841</v>
      </c>
      <c r="I2177" s="4">
        <v>529.20429662921345</v>
      </c>
      <c r="J2177">
        <v>106.8</v>
      </c>
      <c r="K2177" t="s">
        <v>60</v>
      </c>
      <c r="L2177" t="s">
        <v>61</v>
      </c>
      <c r="M2177" t="s">
        <v>58</v>
      </c>
      <c r="N2177" s="2">
        <v>42181</v>
      </c>
      <c r="O2177" s="2">
        <v>42911</v>
      </c>
      <c r="P2177" t="s">
        <v>24</v>
      </c>
      <c r="Q2177" t="s">
        <v>373</v>
      </c>
      <c r="R2177" s="5" t="str">
        <f t="shared" si="103"/>
        <v>0.16</v>
      </c>
      <c r="S2177" s="6" t="str">
        <f t="shared" si="104"/>
        <v>0.16</v>
      </c>
      <c r="T2177">
        <f>ROUND(INT(表1[[#This Row],[合同结束日期]]-表1[[#This Row],[合同起始日期]])/365,1)</f>
        <v>2</v>
      </c>
    </row>
    <row r="2178" spans="1:20">
      <c r="A2178" s="1">
        <v>42552</v>
      </c>
      <c r="B2178" t="s">
        <v>185</v>
      </c>
      <c r="C2178">
        <f t="shared" si="102"/>
        <v>0</v>
      </c>
      <c r="D2178" t="s">
        <v>281</v>
      </c>
      <c r="E2178" s="4">
        <v>180663.12</v>
      </c>
      <c r="F2178" s="4">
        <v>38300.581440000002</v>
      </c>
      <c r="G2178" s="3">
        <v>0.21200000000000002</v>
      </c>
      <c r="H2178" s="7">
        <v>1636.4413043478262</v>
      </c>
      <c r="I2178" s="4">
        <v>346.92555652173917</v>
      </c>
      <c r="J2178">
        <v>110.39999999999999</v>
      </c>
      <c r="K2178" t="s">
        <v>60</v>
      </c>
      <c r="L2178" t="s">
        <v>116</v>
      </c>
      <c r="M2178" t="s">
        <v>145</v>
      </c>
      <c r="N2178" s="2">
        <v>42174</v>
      </c>
      <c r="O2178" s="2">
        <v>42615</v>
      </c>
      <c r="P2178" t="s">
        <v>24</v>
      </c>
      <c r="Q2178" t="s">
        <v>25</v>
      </c>
      <c r="R2178" s="5" t="str">
        <f t="shared" si="103"/>
        <v>0.15</v>
      </c>
      <c r="S2178" s="6" t="str">
        <f t="shared" si="104"/>
        <v/>
      </c>
      <c r="T2178">
        <f>ROUND(INT(表1[[#This Row],[合同结束日期]]-表1[[#This Row],[合同起始日期]])/365,1)</f>
        <v>1.2</v>
      </c>
    </row>
    <row r="2179" spans="1:20">
      <c r="A2179" s="1">
        <v>42552</v>
      </c>
      <c r="B2179" t="s">
        <v>185</v>
      </c>
      <c r="C2179">
        <f t="shared" si="102"/>
        <v>0</v>
      </c>
      <c r="D2179" t="s">
        <v>458</v>
      </c>
      <c r="E2179" s="4">
        <v>36688.799999999996</v>
      </c>
      <c r="F2179" s="4">
        <v>9003.4315200000001</v>
      </c>
      <c r="G2179" s="3">
        <v>0.24540000000000003</v>
      </c>
      <c r="H2179" s="7">
        <v>2038.2666666666664</v>
      </c>
      <c r="I2179" s="4">
        <v>500.19064000000003</v>
      </c>
      <c r="J2179">
        <v>18</v>
      </c>
      <c r="K2179" t="s">
        <v>76</v>
      </c>
      <c r="L2179" t="s">
        <v>276</v>
      </c>
      <c r="M2179" t="s">
        <v>276</v>
      </c>
      <c r="N2179" s="2">
        <v>42195</v>
      </c>
      <c r="O2179" s="2">
        <v>42560</v>
      </c>
      <c r="P2179" t="s">
        <v>24</v>
      </c>
      <c r="Q2179" t="s">
        <v>59</v>
      </c>
      <c r="R2179" s="5" t="str">
        <f t="shared" si="103"/>
        <v>0.16</v>
      </c>
      <c r="S2179" s="6" t="str">
        <f t="shared" si="104"/>
        <v/>
      </c>
      <c r="T2179">
        <f>ROUND(INT(表1[[#This Row],[合同结束日期]]-表1[[#This Row],[合同起始日期]])/365,1)</f>
        <v>1</v>
      </c>
    </row>
    <row r="2180" spans="1:20">
      <c r="A2180" s="1">
        <v>42552</v>
      </c>
      <c r="B2180" t="s">
        <v>185</v>
      </c>
      <c r="C2180">
        <f t="shared" si="102"/>
        <v>0</v>
      </c>
      <c r="D2180" t="s">
        <v>456</v>
      </c>
      <c r="E2180" s="4">
        <v>49473.599999999999</v>
      </c>
      <c r="F2180" s="4">
        <v>10211.35104</v>
      </c>
      <c r="G2180" s="3">
        <v>0.2064</v>
      </c>
      <c r="H2180" s="7">
        <v>2748.5333333333333</v>
      </c>
      <c r="I2180" s="4">
        <v>567.29728</v>
      </c>
      <c r="J2180">
        <v>18</v>
      </c>
      <c r="K2180" t="s">
        <v>76</v>
      </c>
      <c r="L2180" t="s">
        <v>276</v>
      </c>
      <c r="M2180" t="s">
        <v>276</v>
      </c>
      <c r="N2180" s="2">
        <v>42181</v>
      </c>
      <c r="O2180" s="2">
        <v>42546</v>
      </c>
      <c r="P2180" t="s">
        <v>24</v>
      </c>
      <c r="Q2180">
        <v>0.16</v>
      </c>
      <c r="R2180" s="5">
        <f t="shared" si="103"/>
        <v>0.16</v>
      </c>
      <c r="S2180" s="6" t="str">
        <f t="shared" si="104"/>
        <v/>
      </c>
      <c r="T2180">
        <f>ROUND(INT(表1[[#This Row],[合同结束日期]]-表1[[#This Row],[合同起始日期]])/365,1)</f>
        <v>1</v>
      </c>
    </row>
    <row r="2181" spans="1:20">
      <c r="A2181" s="1">
        <v>42552</v>
      </c>
      <c r="B2181" t="s">
        <v>185</v>
      </c>
      <c r="C2181">
        <f t="shared" si="102"/>
        <v>0</v>
      </c>
      <c r="D2181" t="s">
        <v>457</v>
      </c>
      <c r="E2181" s="4">
        <v>168843.6</v>
      </c>
      <c r="F2181" s="4">
        <v>13710.100320000001</v>
      </c>
      <c r="G2181" s="3">
        <v>8.1200000000000008E-2</v>
      </c>
      <c r="H2181" s="7">
        <v>11725.250000000002</v>
      </c>
      <c r="I2181" s="4">
        <v>952.09030000000018</v>
      </c>
      <c r="J2181">
        <v>14.399999999999999</v>
      </c>
      <c r="K2181" t="s">
        <v>44</v>
      </c>
      <c r="L2181" t="s">
        <v>46</v>
      </c>
      <c r="M2181" t="s">
        <v>187</v>
      </c>
      <c r="N2181" s="2">
        <v>42205</v>
      </c>
      <c r="O2181" s="2">
        <v>42570</v>
      </c>
      <c r="P2181" t="s">
        <v>24</v>
      </c>
      <c r="Q2181" t="s">
        <v>65</v>
      </c>
      <c r="R2181" s="5" t="str">
        <f t="shared" si="103"/>
        <v>0.12</v>
      </c>
      <c r="S2181" s="6" t="str">
        <f t="shared" si="104"/>
        <v/>
      </c>
      <c r="T2181">
        <f>ROUND(INT(表1[[#This Row],[合同结束日期]]-表1[[#This Row],[合同起始日期]])/365,1)</f>
        <v>1</v>
      </c>
    </row>
    <row r="2182" spans="1:20">
      <c r="A2182" s="1">
        <v>42552</v>
      </c>
      <c r="B2182" t="s">
        <v>185</v>
      </c>
      <c r="C2182">
        <f t="shared" si="102"/>
        <v>0</v>
      </c>
      <c r="D2182" t="s">
        <v>454</v>
      </c>
      <c r="E2182" s="4">
        <v>510861.6</v>
      </c>
      <c r="F2182" s="4">
        <v>68302.195919999998</v>
      </c>
      <c r="G2182" s="3">
        <v>0.13370000000000001</v>
      </c>
      <c r="H2182" s="7">
        <v>3801.0535714285711</v>
      </c>
      <c r="I2182" s="4">
        <v>508.20086249999997</v>
      </c>
      <c r="J2182">
        <v>134.4</v>
      </c>
      <c r="K2182" t="s">
        <v>11</v>
      </c>
      <c r="L2182" t="s">
        <v>13</v>
      </c>
      <c r="M2182" t="s">
        <v>13</v>
      </c>
      <c r="N2182" s="2">
        <v>42184</v>
      </c>
      <c r="O2182" s="2">
        <v>43279</v>
      </c>
      <c r="P2182" t="s">
        <v>24</v>
      </c>
      <c r="Q2182" t="s">
        <v>518</v>
      </c>
      <c r="R2182" s="5" t="str">
        <f t="shared" si="103"/>
        <v>0.11</v>
      </c>
      <c r="S2182" s="6" t="str">
        <f t="shared" si="104"/>
        <v>0.12,0.12</v>
      </c>
      <c r="T2182">
        <f>ROUND(INT(表1[[#This Row],[合同结束日期]]-表1[[#This Row],[合同起始日期]])/365,1)</f>
        <v>3</v>
      </c>
    </row>
    <row r="2183" spans="1:20">
      <c r="A2183" s="1">
        <v>42552</v>
      </c>
      <c r="B2183" t="s">
        <v>185</v>
      </c>
      <c r="C2183">
        <f t="shared" si="102"/>
        <v>0</v>
      </c>
      <c r="D2183" t="s">
        <v>449</v>
      </c>
      <c r="E2183" s="4">
        <v>488136</v>
      </c>
      <c r="F2183" s="4">
        <v>70584.465599999996</v>
      </c>
      <c r="G2183" s="3">
        <v>0.14459999999999998</v>
      </c>
      <c r="H2183" s="7">
        <v>2844.6153846153848</v>
      </c>
      <c r="I2183" s="4">
        <v>411.33138461538459</v>
      </c>
      <c r="J2183">
        <v>171.6</v>
      </c>
      <c r="K2183" t="s">
        <v>60</v>
      </c>
      <c r="L2183" t="s">
        <v>116</v>
      </c>
      <c r="M2183" t="s">
        <v>145</v>
      </c>
      <c r="N2183" s="2">
        <v>42183</v>
      </c>
      <c r="O2183" s="2">
        <v>43278</v>
      </c>
      <c r="P2183" t="s">
        <v>24</v>
      </c>
      <c r="Q2183" t="s">
        <v>394</v>
      </c>
      <c r="R2183" s="5" t="str">
        <f t="shared" si="103"/>
        <v>0.12</v>
      </c>
      <c r="S2183" s="6" t="str">
        <f t="shared" si="104"/>
        <v>0.12</v>
      </c>
      <c r="T2183">
        <f>ROUND(INT(表1[[#This Row],[合同结束日期]]-表1[[#This Row],[合同起始日期]])/365,1)</f>
        <v>3</v>
      </c>
    </row>
    <row r="2184" spans="1:20">
      <c r="A2184" s="1">
        <v>42552</v>
      </c>
      <c r="B2184" t="s">
        <v>185</v>
      </c>
      <c r="C2184">
        <f t="shared" si="102"/>
        <v>0</v>
      </c>
      <c r="D2184" t="s">
        <v>473</v>
      </c>
      <c r="E2184" s="4">
        <v>51451.403999999995</v>
      </c>
      <c r="F2184" s="4">
        <v>12492.400891200001</v>
      </c>
      <c r="G2184" s="3">
        <v>0.24280000000000004</v>
      </c>
      <c r="H2184" s="7">
        <v>1299.2778787878785</v>
      </c>
      <c r="I2184" s="4">
        <v>315.46466896969696</v>
      </c>
      <c r="J2184">
        <v>39.6</v>
      </c>
      <c r="K2184" t="s">
        <v>44</v>
      </c>
      <c r="L2184" t="s">
        <v>46</v>
      </c>
      <c r="M2184" t="s">
        <v>187</v>
      </c>
      <c r="N2184" s="2">
        <v>42273</v>
      </c>
      <c r="O2184" s="2">
        <v>43003</v>
      </c>
      <c r="P2184" t="s">
        <v>24</v>
      </c>
      <c r="Q2184" t="s">
        <v>83</v>
      </c>
      <c r="R2184" s="5" t="str">
        <f t="shared" si="103"/>
        <v>0.14</v>
      </c>
      <c r="S2184" s="6" t="str">
        <f t="shared" si="104"/>
        <v/>
      </c>
      <c r="T2184">
        <f>ROUND(INT(表1[[#This Row],[合同结束日期]]-表1[[#This Row],[合同起始日期]])/365,1)</f>
        <v>2</v>
      </c>
    </row>
    <row r="2185" spans="1:20">
      <c r="A2185" s="1">
        <v>42552</v>
      </c>
      <c r="B2185" t="s">
        <v>185</v>
      </c>
      <c r="C2185">
        <f t="shared" si="102"/>
        <v>0</v>
      </c>
      <c r="D2185" t="s">
        <v>484</v>
      </c>
      <c r="E2185" s="4">
        <v>687489.6</v>
      </c>
      <c r="F2185" s="4">
        <v>90404.882400000002</v>
      </c>
      <c r="G2185" s="3">
        <v>0.13150000000000001</v>
      </c>
      <c r="H2185" s="7">
        <v>1600.3016759776538</v>
      </c>
      <c r="I2185" s="4">
        <v>210.43967039106147</v>
      </c>
      <c r="J2185">
        <v>429.59999999999997</v>
      </c>
      <c r="K2185" t="s">
        <v>44</v>
      </c>
      <c r="L2185" t="s">
        <v>72</v>
      </c>
      <c r="M2185" t="s">
        <v>71</v>
      </c>
      <c r="N2185" s="2">
        <v>42272</v>
      </c>
      <c r="O2185" s="2">
        <v>44098</v>
      </c>
      <c r="P2185" t="s">
        <v>24</v>
      </c>
      <c r="Q2185" t="s">
        <v>78</v>
      </c>
      <c r="R2185" s="5" t="str">
        <f t="shared" si="103"/>
        <v>0.07</v>
      </c>
      <c r="S2185" s="6" t="str">
        <f t="shared" si="104"/>
        <v/>
      </c>
      <c r="T2185">
        <f>ROUND(INT(表1[[#This Row],[合同结束日期]]-表1[[#This Row],[合同起始日期]])/365,1)</f>
        <v>5</v>
      </c>
    </row>
    <row r="2186" spans="1:20">
      <c r="A2186" s="1">
        <v>42552</v>
      </c>
      <c r="B2186" t="s">
        <v>185</v>
      </c>
      <c r="C2186">
        <f t="shared" si="102"/>
        <v>0</v>
      </c>
      <c r="D2186" t="s">
        <v>486</v>
      </c>
      <c r="E2186" s="4">
        <v>69046.8</v>
      </c>
      <c r="F2186" s="4">
        <v>14133.87996</v>
      </c>
      <c r="G2186" s="3">
        <v>0.20469999999999999</v>
      </c>
      <c r="H2186" s="7">
        <v>1798.0937500000002</v>
      </c>
      <c r="I2186" s="4">
        <v>368.069790625</v>
      </c>
      <c r="J2186">
        <v>38.4</v>
      </c>
      <c r="K2186" t="s">
        <v>44</v>
      </c>
      <c r="L2186" t="s">
        <v>46</v>
      </c>
      <c r="M2186" t="s">
        <v>187</v>
      </c>
      <c r="N2186" s="2">
        <v>42370</v>
      </c>
      <c r="O2186" s="2">
        <v>42735</v>
      </c>
      <c r="P2186" t="s">
        <v>24</v>
      </c>
      <c r="Q2186" t="s">
        <v>83</v>
      </c>
      <c r="R2186" s="5" t="str">
        <f t="shared" si="103"/>
        <v>0.14</v>
      </c>
      <c r="S2186" s="6" t="str">
        <f t="shared" si="104"/>
        <v/>
      </c>
      <c r="T2186">
        <f>ROUND(INT(表1[[#This Row],[合同结束日期]]-表1[[#This Row],[合同起始日期]])/365,1)</f>
        <v>1</v>
      </c>
    </row>
    <row r="2187" spans="1:20">
      <c r="A2187" s="1">
        <v>42552</v>
      </c>
      <c r="B2187" t="s">
        <v>185</v>
      </c>
      <c r="C2187">
        <f t="shared" si="102"/>
        <v>0</v>
      </c>
      <c r="D2187" t="s">
        <v>503</v>
      </c>
      <c r="E2187" s="4">
        <v>134385.60000000001</v>
      </c>
      <c r="F2187" s="4">
        <v>21783.905760000001</v>
      </c>
      <c r="G2187" s="3">
        <v>0.16209999999999999</v>
      </c>
      <c r="H2187" s="7">
        <v>3499.6250000000005</v>
      </c>
      <c r="I2187" s="4">
        <v>567.28921250000008</v>
      </c>
      <c r="J2187">
        <v>38.4</v>
      </c>
      <c r="K2187" t="s">
        <v>44</v>
      </c>
      <c r="L2187" t="s">
        <v>46</v>
      </c>
      <c r="M2187" t="s">
        <v>187</v>
      </c>
      <c r="N2187" s="2">
        <v>42480</v>
      </c>
      <c r="O2187" s="2">
        <v>43209</v>
      </c>
      <c r="P2187" t="s">
        <v>24</v>
      </c>
      <c r="Q2187" t="s">
        <v>83</v>
      </c>
      <c r="R2187" s="5" t="str">
        <f t="shared" si="103"/>
        <v>0.14</v>
      </c>
      <c r="S2187" s="6" t="str">
        <f t="shared" si="104"/>
        <v/>
      </c>
      <c r="T2187">
        <f>ROUND(INT(表1[[#This Row],[合同结束日期]]-表1[[#This Row],[合同起始日期]])/365,1)</f>
        <v>2</v>
      </c>
    </row>
    <row r="2188" spans="1:20">
      <c r="A2188" s="1">
        <v>42552</v>
      </c>
      <c r="B2188" t="s">
        <v>185</v>
      </c>
      <c r="C2188">
        <f t="shared" si="102"/>
        <v>0</v>
      </c>
      <c r="D2188" t="s">
        <v>509</v>
      </c>
      <c r="E2188" s="4">
        <v>59750.399999999994</v>
      </c>
      <c r="F2188" s="4">
        <v>10671.421439999998</v>
      </c>
      <c r="G2188" s="3">
        <v>0.17859999999999998</v>
      </c>
      <c r="H2188" s="7">
        <v>4149.333333333333</v>
      </c>
      <c r="I2188" s="4">
        <v>741.0709333333333</v>
      </c>
      <c r="J2188">
        <v>14.399999999999999</v>
      </c>
      <c r="K2188" t="s">
        <v>60</v>
      </c>
      <c r="L2188" t="s">
        <v>61</v>
      </c>
      <c r="M2188" t="s">
        <v>58</v>
      </c>
      <c r="N2188" s="2">
        <v>42522</v>
      </c>
      <c r="O2188" s="2">
        <v>42886</v>
      </c>
      <c r="P2188" t="s">
        <v>24</v>
      </c>
      <c r="Q2188" t="s">
        <v>59</v>
      </c>
      <c r="R2188" s="5" t="str">
        <f t="shared" si="103"/>
        <v>0.16</v>
      </c>
      <c r="S2188" s="6" t="str">
        <f t="shared" si="104"/>
        <v/>
      </c>
      <c r="T2188">
        <f>ROUND(INT(表1[[#This Row],[合同结束日期]]-表1[[#This Row],[合同起始日期]])/365,1)</f>
        <v>1</v>
      </c>
    </row>
    <row r="2189" spans="1:20">
      <c r="A2189" s="1">
        <v>42552</v>
      </c>
      <c r="B2189" t="s">
        <v>185</v>
      </c>
      <c r="C2189">
        <f t="shared" si="102"/>
        <v>0</v>
      </c>
      <c r="D2189" t="s">
        <v>510</v>
      </c>
      <c r="E2189" s="4">
        <v>501750</v>
      </c>
      <c r="F2189" s="4">
        <v>57249.674999999996</v>
      </c>
      <c r="G2189" s="3">
        <v>0.11409999999999999</v>
      </c>
      <c r="H2189" s="7">
        <v>5807.291666666667</v>
      </c>
      <c r="I2189" s="4">
        <v>662.61197916666663</v>
      </c>
      <c r="J2189">
        <v>86.399999999999991</v>
      </c>
      <c r="K2189" t="s">
        <v>44</v>
      </c>
      <c r="L2189" t="s">
        <v>72</v>
      </c>
      <c r="M2189" t="s">
        <v>126</v>
      </c>
      <c r="N2189" s="2">
        <v>42500</v>
      </c>
      <c r="O2189" s="2">
        <v>43229</v>
      </c>
      <c r="P2189" t="s">
        <v>24</v>
      </c>
      <c r="Q2189" t="s">
        <v>19</v>
      </c>
      <c r="R2189" s="5" t="str">
        <f t="shared" si="103"/>
        <v>0.1</v>
      </c>
      <c r="S2189" s="6" t="str">
        <f t="shared" si="104"/>
        <v/>
      </c>
      <c r="T2189">
        <f>ROUND(INT(表1[[#This Row],[合同结束日期]]-表1[[#This Row],[合同起始日期]])/365,1)</f>
        <v>2</v>
      </c>
    </row>
    <row r="2190" spans="1:20">
      <c r="A2190" s="1">
        <v>42552</v>
      </c>
      <c r="B2190" t="s">
        <v>185</v>
      </c>
      <c r="C2190">
        <f t="shared" si="102"/>
        <v>0</v>
      </c>
      <c r="D2190" t="s">
        <v>519</v>
      </c>
      <c r="E2190" s="4">
        <v>90279.695999999996</v>
      </c>
      <c r="F2190" s="4">
        <v>29584.656379200002</v>
      </c>
      <c r="G2190" s="3">
        <v>0.32770000000000005</v>
      </c>
      <c r="H2190" s="7">
        <v>1791.2638095238094</v>
      </c>
      <c r="I2190" s="4">
        <v>586.99715038095246</v>
      </c>
      <c r="J2190">
        <v>50.4</v>
      </c>
      <c r="K2190" t="s">
        <v>76</v>
      </c>
      <c r="L2190" t="s">
        <v>75</v>
      </c>
      <c r="M2190" t="s">
        <v>75</v>
      </c>
      <c r="N2190" s="2">
        <v>42524</v>
      </c>
      <c r="O2190" s="2">
        <v>43253</v>
      </c>
      <c r="P2190" t="s">
        <v>24</v>
      </c>
      <c r="Q2190" t="s">
        <v>364</v>
      </c>
      <c r="R2190" s="5" t="str">
        <f t="shared" si="103"/>
        <v>0.14</v>
      </c>
      <c r="S2190" s="6" t="str">
        <f t="shared" si="104"/>
        <v>0.14</v>
      </c>
      <c r="T2190">
        <f>ROUND(INT(表1[[#This Row],[合同结束日期]]-表1[[#This Row],[合同起始日期]])/365,1)</f>
        <v>2</v>
      </c>
    </row>
    <row r="2191" spans="1:20">
      <c r="A2191" s="1">
        <v>42552</v>
      </c>
      <c r="B2191" t="s">
        <v>185</v>
      </c>
      <c r="C2191">
        <f t="shared" si="102"/>
        <v>0</v>
      </c>
      <c r="D2191" t="s">
        <v>523</v>
      </c>
      <c r="E2191" s="4">
        <v>162563.136</v>
      </c>
      <c r="F2191" s="4">
        <v>25798.7696832</v>
      </c>
      <c r="G2191" s="3">
        <v>0.15870000000000001</v>
      </c>
      <c r="H2191" s="7">
        <v>4515.6426666666666</v>
      </c>
      <c r="I2191" s="4">
        <v>716.6324912</v>
      </c>
      <c r="J2191">
        <v>36</v>
      </c>
      <c r="K2191" t="s">
        <v>76</v>
      </c>
      <c r="L2191" t="s">
        <v>276</v>
      </c>
      <c r="M2191" t="s">
        <v>276</v>
      </c>
      <c r="N2191" s="2">
        <v>42521</v>
      </c>
      <c r="O2191" s="2">
        <v>43250</v>
      </c>
      <c r="P2191" t="s">
        <v>24</v>
      </c>
      <c r="Q2191" t="s">
        <v>83</v>
      </c>
      <c r="R2191" s="5" t="str">
        <f t="shared" si="103"/>
        <v>0.14</v>
      </c>
      <c r="S2191" s="6" t="str">
        <f t="shared" si="104"/>
        <v/>
      </c>
      <c r="T2191">
        <f>ROUND(INT(表1[[#This Row],[合同结束日期]]-表1[[#This Row],[合同起始日期]])/365,1)</f>
        <v>2</v>
      </c>
    </row>
    <row r="2192" spans="1:20">
      <c r="A2192" s="1">
        <v>42552</v>
      </c>
      <c r="B2192" t="s">
        <v>185</v>
      </c>
      <c r="C2192">
        <f t="shared" si="102"/>
        <v>0</v>
      </c>
      <c r="D2192" t="s">
        <v>190</v>
      </c>
      <c r="E2192" s="4">
        <v>135304.19999999998</v>
      </c>
      <c r="F2192" s="4">
        <v>31972.382459999993</v>
      </c>
      <c r="G2192" s="3">
        <v>0.23629999999999998</v>
      </c>
      <c r="H2192" s="7">
        <v>1566.0208333333333</v>
      </c>
      <c r="I2192" s="4">
        <v>370.05072291666664</v>
      </c>
      <c r="J2192">
        <v>86.399999999999991</v>
      </c>
      <c r="K2192" t="s">
        <v>44</v>
      </c>
      <c r="L2192" t="s">
        <v>46</v>
      </c>
      <c r="M2192" t="s">
        <v>45</v>
      </c>
      <c r="N2192" s="2">
        <v>41282</v>
      </c>
      <c r="O2192" s="2">
        <v>43229</v>
      </c>
      <c r="P2192" t="s">
        <v>24</v>
      </c>
      <c r="Q2192" t="s">
        <v>56</v>
      </c>
      <c r="R2192" s="5" t="str">
        <f t="shared" si="103"/>
        <v>0.17</v>
      </c>
      <c r="S2192" s="6" t="str">
        <f t="shared" si="104"/>
        <v/>
      </c>
      <c r="T2192">
        <f>ROUND(INT(表1[[#This Row],[合同结束日期]]-表1[[#This Row],[合同起始日期]])/365,1)</f>
        <v>5.3</v>
      </c>
    </row>
    <row r="2193" spans="1:20">
      <c r="A2193" s="1">
        <v>42552</v>
      </c>
      <c r="B2193" t="s">
        <v>185</v>
      </c>
      <c r="C2193">
        <f t="shared" si="102"/>
        <v>0</v>
      </c>
      <c r="D2193" t="s">
        <v>474</v>
      </c>
      <c r="E2193" s="4">
        <v>64796.399999999994</v>
      </c>
      <c r="F2193" s="4">
        <v>11483.064</v>
      </c>
      <c r="G2193" s="3">
        <v>0.17721762320128898</v>
      </c>
      <c r="H2193" s="7">
        <v>3856.9285714285711</v>
      </c>
      <c r="I2193" s="4">
        <v>683.51571428571424</v>
      </c>
      <c r="J2193">
        <v>16.8</v>
      </c>
      <c r="K2193" t="s">
        <v>44</v>
      </c>
      <c r="L2193" t="s">
        <v>46</v>
      </c>
      <c r="M2193" t="s">
        <v>187</v>
      </c>
      <c r="N2193" s="2">
        <v>42267</v>
      </c>
      <c r="O2193" s="2">
        <v>42632</v>
      </c>
      <c r="P2193" t="s">
        <v>24</v>
      </c>
      <c r="Q2193" t="s">
        <v>83</v>
      </c>
      <c r="R2193" s="5" t="str">
        <f t="shared" si="103"/>
        <v>0.14</v>
      </c>
      <c r="S2193" s="6" t="str">
        <f t="shared" si="104"/>
        <v/>
      </c>
      <c r="T2193">
        <f>ROUND(INT(表1[[#This Row],[合同结束日期]]-表1[[#This Row],[合同起始日期]])/365,1)</f>
        <v>1</v>
      </c>
    </row>
    <row r="2194" spans="1:20">
      <c r="A2194" s="1">
        <v>42583</v>
      </c>
      <c r="B2194" t="s">
        <v>185</v>
      </c>
      <c r="C2194">
        <f t="shared" si="102"/>
        <v>0</v>
      </c>
      <c r="D2194" t="s">
        <v>217</v>
      </c>
      <c r="E2194" s="4">
        <v>248092.79999999999</v>
      </c>
      <c r="F2194" s="4">
        <v>38032.626239999998</v>
      </c>
      <c r="G2194" s="3">
        <v>0.15329999999999999</v>
      </c>
      <c r="H2194" s="7">
        <v>3085.7313432835822</v>
      </c>
      <c r="I2194" s="4">
        <v>473.04261492537313</v>
      </c>
      <c r="J2194">
        <v>80.399999999999991</v>
      </c>
      <c r="K2194" t="s">
        <v>76</v>
      </c>
      <c r="L2194" t="s">
        <v>75</v>
      </c>
      <c r="M2194" t="s">
        <v>75</v>
      </c>
      <c r="N2194" s="2">
        <v>41284</v>
      </c>
      <c r="O2194" s="2">
        <v>42864</v>
      </c>
      <c r="P2194" t="s">
        <v>14</v>
      </c>
      <c r="Q2194">
        <v>0</v>
      </c>
      <c r="R2194" s="5">
        <f t="shared" si="103"/>
        <v>0</v>
      </c>
      <c r="S2194" s="6" t="str">
        <f t="shared" si="104"/>
        <v/>
      </c>
      <c r="T2194">
        <f>ROUND(INT(表1[[#This Row],[合同结束日期]]-表1[[#This Row],[合同起始日期]])/365,1)</f>
        <v>4.3</v>
      </c>
    </row>
    <row r="2195" spans="1:20">
      <c r="A2195" s="1">
        <v>42583</v>
      </c>
      <c r="B2195" t="s">
        <v>185</v>
      </c>
      <c r="C2195">
        <f t="shared" si="102"/>
        <v>0</v>
      </c>
      <c r="D2195" t="s">
        <v>218</v>
      </c>
      <c r="E2195" s="4">
        <v>217221.6</v>
      </c>
      <c r="F2195" s="4">
        <v>34429.623599999999</v>
      </c>
      <c r="G2195" s="3">
        <v>0.1585</v>
      </c>
      <c r="H2195" s="7">
        <v>2784.8923076923079</v>
      </c>
      <c r="I2195" s="4">
        <v>441.40543076923075</v>
      </c>
      <c r="J2195">
        <v>78</v>
      </c>
      <c r="K2195" t="s">
        <v>76</v>
      </c>
      <c r="L2195" t="s">
        <v>75</v>
      </c>
      <c r="M2195" t="s">
        <v>75</v>
      </c>
      <c r="N2195" s="2">
        <v>41287</v>
      </c>
      <c r="O2195" s="2">
        <v>42864</v>
      </c>
      <c r="P2195" t="s">
        <v>14</v>
      </c>
      <c r="Q2195">
        <v>0</v>
      </c>
      <c r="R2195" s="5">
        <f t="shared" si="103"/>
        <v>0</v>
      </c>
      <c r="S2195" s="6" t="str">
        <f t="shared" si="104"/>
        <v/>
      </c>
      <c r="T2195">
        <f>ROUND(INT(表1[[#This Row],[合同结束日期]]-表1[[#This Row],[合同起始日期]])/365,1)</f>
        <v>4.3</v>
      </c>
    </row>
    <row r="2196" spans="1:20">
      <c r="A2196" s="1">
        <v>42583</v>
      </c>
      <c r="B2196" t="s">
        <v>185</v>
      </c>
      <c r="C2196">
        <f t="shared" si="102"/>
        <v>0</v>
      </c>
      <c r="D2196" t="s">
        <v>215</v>
      </c>
      <c r="E2196" s="4">
        <v>1234818</v>
      </c>
      <c r="F2196" s="4">
        <v>82238.878800000006</v>
      </c>
      <c r="G2196" s="3">
        <v>6.6600000000000006E-2</v>
      </c>
      <c r="H2196" s="7">
        <v>6554.2356687898091</v>
      </c>
      <c r="I2196" s="4">
        <v>436.51209554140127</v>
      </c>
      <c r="J2196">
        <v>188.4</v>
      </c>
      <c r="K2196" t="s">
        <v>66</v>
      </c>
      <c r="L2196" t="s">
        <v>66</v>
      </c>
      <c r="M2196" t="s">
        <v>66</v>
      </c>
      <c r="N2196" s="2">
        <v>41284</v>
      </c>
      <c r="O2196" s="2">
        <v>42864</v>
      </c>
      <c r="P2196" t="s">
        <v>24</v>
      </c>
      <c r="Q2196" t="s">
        <v>410</v>
      </c>
      <c r="R2196" s="5" t="str">
        <f t="shared" si="103"/>
        <v>0.1</v>
      </c>
      <c r="S2196" s="6" t="str">
        <f t="shared" si="104"/>
        <v>0.</v>
      </c>
      <c r="T2196">
        <f>ROUND(INT(表1[[#This Row],[合同结束日期]]-表1[[#This Row],[合同起始日期]])/365,1)</f>
        <v>4.3</v>
      </c>
    </row>
    <row r="2197" spans="1:20">
      <c r="A2197" s="1">
        <v>42583</v>
      </c>
      <c r="B2197" t="s">
        <v>185</v>
      </c>
      <c r="C2197">
        <f t="shared" si="102"/>
        <v>0</v>
      </c>
      <c r="D2197" t="s">
        <v>200</v>
      </c>
      <c r="E2197" s="4">
        <v>128279.02799999999</v>
      </c>
      <c r="F2197" s="4">
        <v>24090.801458400001</v>
      </c>
      <c r="G2197" s="3">
        <v>0.18780000000000002</v>
      </c>
      <c r="H2197" s="7">
        <v>2672.47975</v>
      </c>
      <c r="I2197" s="4">
        <v>501.89169705</v>
      </c>
      <c r="J2197">
        <v>48</v>
      </c>
      <c r="K2197" t="s">
        <v>44</v>
      </c>
      <c r="L2197" t="s">
        <v>46</v>
      </c>
      <c r="M2197" t="s">
        <v>187</v>
      </c>
      <c r="N2197" s="2">
        <v>41281</v>
      </c>
      <c r="O2197" s="2">
        <v>42864</v>
      </c>
      <c r="P2197" t="s">
        <v>24</v>
      </c>
      <c r="Q2197" t="s">
        <v>59</v>
      </c>
      <c r="R2197" s="5" t="str">
        <f t="shared" si="103"/>
        <v>0.16</v>
      </c>
      <c r="S2197" s="6" t="str">
        <f t="shared" si="104"/>
        <v/>
      </c>
      <c r="T2197">
        <f>ROUND(INT(表1[[#This Row],[合同结束日期]]-表1[[#This Row],[合同起始日期]])/365,1)</f>
        <v>4.3</v>
      </c>
    </row>
    <row r="2198" spans="1:20">
      <c r="A2198" s="1">
        <v>42583</v>
      </c>
      <c r="B2198" t="s">
        <v>185</v>
      </c>
      <c r="C2198">
        <f t="shared" si="102"/>
        <v>0</v>
      </c>
      <c r="D2198" t="s">
        <v>216</v>
      </c>
      <c r="E2198" s="4">
        <v>1058628</v>
      </c>
      <c r="F2198" s="4">
        <v>86807.495999999985</v>
      </c>
      <c r="G2198" s="3">
        <v>8.199999999999999E-2</v>
      </c>
      <c r="H2198" s="7">
        <v>5513.6875</v>
      </c>
      <c r="I2198" s="4">
        <v>452.12237499999992</v>
      </c>
      <c r="J2198">
        <v>192</v>
      </c>
      <c r="K2198" t="s">
        <v>66</v>
      </c>
      <c r="L2198" t="s">
        <v>66</v>
      </c>
      <c r="M2198" t="s">
        <v>66</v>
      </c>
      <c r="N2198" s="2">
        <v>41279</v>
      </c>
      <c r="O2198" s="2">
        <v>42864</v>
      </c>
      <c r="P2198" t="s">
        <v>24</v>
      </c>
      <c r="Q2198" t="s">
        <v>195</v>
      </c>
      <c r="R2198" s="5" t="str">
        <f t="shared" si="103"/>
        <v>0.09</v>
      </c>
      <c r="S2198" s="6" t="str">
        <f t="shared" si="104"/>
        <v>0.</v>
      </c>
      <c r="T2198">
        <f>ROUND(INT(表1[[#This Row],[合同结束日期]]-表1[[#This Row],[合同起始日期]])/365,1)</f>
        <v>4.3</v>
      </c>
    </row>
    <row r="2199" spans="1:20">
      <c r="A2199" s="1">
        <v>42583</v>
      </c>
      <c r="B2199" t="s">
        <v>185</v>
      </c>
      <c r="C2199">
        <f t="shared" si="102"/>
        <v>0</v>
      </c>
      <c r="D2199" t="s">
        <v>203</v>
      </c>
      <c r="E2199" s="4">
        <v>125484</v>
      </c>
      <c r="F2199" s="4">
        <v>22687.5072</v>
      </c>
      <c r="G2199" s="3">
        <v>0.18079999999999999</v>
      </c>
      <c r="H2199" s="7">
        <v>2273.2608695652175</v>
      </c>
      <c r="I2199" s="4">
        <v>411.00556521739134</v>
      </c>
      <c r="J2199">
        <v>55.199999999999996</v>
      </c>
      <c r="K2199" t="s">
        <v>44</v>
      </c>
      <c r="L2199" t="s">
        <v>46</v>
      </c>
      <c r="M2199" t="s">
        <v>187</v>
      </c>
      <c r="N2199" s="2">
        <v>41304</v>
      </c>
      <c r="O2199" s="2">
        <v>42864</v>
      </c>
      <c r="P2199" t="s">
        <v>24</v>
      </c>
      <c r="Q2199" t="s">
        <v>25</v>
      </c>
      <c r="R2199" s="5" t="str">
        <f t="shared" si="103"/>
        <v>0.15</v>
      </c>
      <c r="S2199" s="6" t="str">
        <f t="shared" si="104"/>
        <v/>
      </c>
      <c r="T2199">
        <f>ROUND(INT(表1[[#This Row],[合同结束日期]]-表1[[#This Row],[合同起始日期]])/365,1)</f>
        <v>4.3</v>
      </c>
    </row>
    <row r="2200" spans="1:20">
      <c r="A2200" s="1">
        <v>42583</v>
      </c>
      <c r="B2200" t="s">
        <v>185</v>
      </c>
      <c r="C2200">
        <f t="shared" si="102"/>
        <v>0</v>
      </c>
      <c r="D2200" t="s">
        <v>199</v>
      </c>
      <c r="E2200" s="4">
        <v>302585.64</v>
      </c>
      <c r="F2200" s="4">
        <v>25205.383812000004</v>
      </c>
      <c r="G2200" s="3">
        <v>8.3300000000000013E-2</v>
      </c>
      <c r="H2200" s="7">
        <v>4669.5314814814819</v>
      </c>
      <c r="I2200" s="4">
        <v>388.97197240740746</v>
      </c>
      <c r="J2200">
        <v>64.8</v>
      </c>
      <c r="K2200" t="s">
        <v>44</v>
      </c>
      <c r="L2200" t="s">
        <v>46</v>
      </c>
      <c r="M2200" t="s">
        <v>187</v>
      </c>
      <c r="N2200" s="2">
        <v>41332</v>
      </c>
      <c r="O2200" s="2">
        <v>42864</v>
      </c>
      <c r="P2200" t="s">
        <v>14</v>
      </c>
      <c r="Q2200" t="s">
        <v>37</v>
      </c>
      <c r="R2200" s="5" t="str">
        <f t="shared" si="103"/>
        <v>0.</v>
      </c>
      <c r="S2200" s="6" t="str">
        <f t="shared" si="104"/>
        <v/>
      </c>
      <c r="T2200">
        <f>ROUND(INT(表1[[#This Row],[合同结束日期]]-表1[[#This Row],[合同起始日期]])/365,1)</f>
        <v>4.2</v>
      </c>
    </row>
    <row r="2201" spans="1:20">
      <c r="A2201" s="1">
        <v>42583</v>
      </c>
      <c r="B2201" t="s">
        <v>185</v>
      </c>
      <c r="C2201">
        <f t="shared" si="102"/>
        <v>0</v>
      </c>
      <c r="D2201" t="s">
        <v>222</v>
      </c>
      <c r="E2201" s="4">
        <v>584963.28</v>
      </c>
      <c r="F2201" s="4">
        <v>68499.200088000012</v>
      </c>
      <c r="G2201" s="3">
        <v>0.11710000000000001</v>
      </c>
      <c r="H2201" s="7">
        <v>2918.9784431137723</v>
      </c>
      <c r="I2201" s="4">
        <v>341.81237568862281</v>
      </c>
      <c r="J2201">
        <v>200.4</v>
      </c>
      <c r="K2201" t="s">
        <v>44</v>
      </c>
      <c r="L2201" t="s">
        <v>72</v>
      </c>
      <c r="M2201" t="s">
        <v>126</v>
      </c>
      <c r="N2201" s="2">
        <v>41263</v>
      </c>
      <c r="O2201" s="2">
        <v>43229</v>
      </c>
      <c r="P2201" t="s">
        <v>24</v>
      </c>
      <c r="Q2201" t="s">
        <v>19</v>
      </c>
      <c r="R2201" s="5" t="str">
        <f t="shared" si="103"/>
        <v>0.1</v>
      </c>
      <c r="S2201" s="6" t="str">
        <f t="shared" si="104"/>
        <v/>
      </c>
      <c r="T2201">
        <f>ROUND(INT(表1[[#This Row],[合同结束日期]]-表1[[#This Row],[合同起始日期]])/365,1)</f>
        <v>5.4</v>
      </c>
    </row>
    <row r="2202" spans="1:20">
      <c r="A2202" s="1">
        <v>42583</v>
      </c>
      <c r="B2202" t="s">
        <v>185</v>
      </c>
      <c r="C2202">
        <f t="shared" si="102"/>
        <v>0</v>
      </c>
      <c r="D2202" t="s">
        <v>186</v>
      </c>
      <c r="E2202" s="4">
        <v>447797.39999999997</v>
      </c>
      <c r="F2202" s="4">
        <v>81543.906540000011</v>
      </c>
      <c r="G2202" s="3">
        <v>0.18210000000000004</v>
      </c>
      <c r="H2202" s="7">
        <v>14926.579999999998</v>
      </c>
      <c r="I2202" s="4">
        <v>2718.1302180000002</v>
      </c>
      <c r="J2202">
        <v>30</v>
      </c>
      <c r="K2202" t="s">
        <v>44</v>
      </c>
      <c r="L2202" t="s">
        <v>46</v>
      </c>
      <c r="M2202" t="s">
        <v>187</v>
      </c>
      <c r="N2202" s="2">
        <v>41327</v>
      </c>
      <c r="O2202" s="2">
        <v>42864</v>
      </c>
      <c r="P2202" t="s">
        <v>24</v>
      </c>
      <c r="Q2202" t="s">
        <v>56</v>
      </c>
      <c r="R2202" s="5" t="str">
        <f t="shared" si="103"/>
        <v>0.17</v>
      </c>
      <c r="S2202" s="6" t="str">
        <f t="shared" si="104"/>
        <v/>
      </c>
      <c r="T2202">
        <f>ROUND(INT(表1[[#This Row],[合同结束日期]]-表1[[#This Row],[合同起始日期]])/365,1)</f>
        <v>4.2</v>
      </c>
    </row>
    <row r="2203" spans="1:20">
      <c r="A2203" s="1">
        <v>42583</v>
      </c>
      <c r="B2203" t="s">
        <v>185</v>
      </c>
      <c r="C2203">
        <f t="shared" si="102"/>
        <v>0</v>
      </c>
      <c r="D2203" t="s">
        <v>198</v>
      </c>
      <c r="E2203" s="4">
        <v>53230.799999999996</v>
      </c>
      <c r="F2203" s="4">
        <v>31219.8642</v>
      </c>
      <c r="G2203" s="3">
        <v>0.58650000000000002</v>
      </c>
      <c r="H2203" s="7">
        <v>806.5272727272727</v>
      </c>
      <c r="I2203" s="4">
        <v>473.02824545454547</v>
      </c>
      <c r="J2203">
        <v>66</v>
      </c>
      <c r="K2203" t="s">
        <v>66</v>
      </c>
      <c r="L2203" t="s">
        <v>66</v>
      </c>
      <c r="M2203" t="s">
        <v>66</v>
      </c>
      <c r="N2203" s="2">
        <v>41283</v>
      </c>
      <c r="O2203" s="2">
        <v>42864</v>
      </c>
      <c r="P2203" t="s">
        <v>24</v>
      </c>
      <c r="Q2203" t="s">
        <v>25</v>
      </c>
      <c r="R2203" s="5" t="str">
        <f t="shared" si="103"/>
        <v>0.15</v>
      </c>
      <c r="S2203" s="6" t="str">
        <f t="shared" si="104"/>
        <v/>
      </c>
      <c r="T2203">
        <f>ROUND(INT(表1[[#This Row],[合同结束日期]]-表1[[#This Row],[合同起始日期]])/365,1)</f>
        <v>4.3</v>
      </c>
    </row>
    <row r="2204" spans="1:20">
      <c r="A2204" s="1">
        <v>42583</v>
      </c>
      <c r="B2204" t="s">
        <v>185</v>
      </c>
      <c r="C2204">
        <f t="shared" si="102"/>
        <v>0</v>
      </c>
      <c r="D2204" t="s">
        <v>202</v>
      </c>
      <c r="E2204" s="4">
        <v>141103.128</v>
      </c>
      <c r="F2204" s="4">
        <v>22788.155171999995</v>
      </c>
      <c r="G2204" s="3">
        <v>0.16149999999999998</v>
      </c>
      <c r="H2204" s="7">
        <v>1588.9991891891891</v>
      </c>
      <c r="I2204" s="4">
        <v>256.62336905405402</v>
      </c>
      <c r="J2204">
        <v>88.8</v>
      </c>
      <c r="K2204" t="s">
        <v>44</v>
      </c>
      <c r="L2204" t="s">
        <v>46</v>
      </c>
      <c r="M2204" t="s">
        <v>45</v>
      </c>
      <c r="N2204" s="2">
        <v>41335</v>
      </c>
      <c r="O2204" s="2">
        <v>43229</v>
      </c>
      <c r="P2204" t="s">
        <v>24</v>
      </c>
      <c r="Q2204" t="s">
        <v>28</v>
      </c>
      <c r="R2204" s="5" t="str">
        <f t="shared" si="103"/>
        <v>0.13</v>
      </c>
      <c r="S2204" s="6" t="str">
        <f t="shared" si="104"/>
        <v/>
      </c>
      <c r="T2204">
        <f>ROUND(INT(表1[[#This Row],[合同结束日期]]-表1[[#This Row],[合同起始日期]])/365,1)</f>
        <v>5.2</v>
      </c>
    </row>
    <row r="2205" spans="1:20">
      <c r="A2205" s="1">
        <v>42583</v>
      </c>
      <c r="B2205" t="s">
        <v>185</v>
      </c>
      <c r="C2205">
        <f t="shared" si="102"/>
        <v>0</v>
      </c>
      <c r="D2205" t="s">
        <v>221</v>
      </c>
      <c r="E2205" s="4">
        <v>886851</v>
      </c>
      <c r="F2205" s="4">
        <v>128770.76519999998</v>
      </c>
      <c r="G2205" s="3">
        <v>0.14519999999999997</v>
      </c>
      <c r="H2205" s="7">
        <v>6057.7254098360654</v>
      </c>
      <c r="I2205" s="4">
        <v>879.58172950819653</v>
      </c>
      <c r="J2205">
        <v>146.4</v>
      </c>
      <c r="K2205" t="s">
        <v>44</v>
      </c>
      <c r="L2205" t="s">
        <v>72</v>
      </c>
      <c r="M2205" t="s">
        <v>126</v>
      </c>
      <c r="N2205" s="2">
        <v>41333</v>
      </c>
      <c r="O2205" s="2">
        <v>43229</v>
      </c>
      <c r="P2205" t="s">
        <v>24</v>
      </c>
      <c r="Q2205" t="s">
        <v>28</v>
      </c>
      <c r="R2205" s="5" t="str">
        <f t="shared" si="103"/>
        <v>0.13</v>
      </c>
      <c r="S2205" s="6" t="str">
        <f t="shared" si="104"/>
        <v/>
      </c>
      <c r="T2205">
        <f>ROUND(INT(表1[[#This Row],[合同结束日期]]-表1[[#This Row],[合同起始日期]])/365,1)</f>
        <v>5.2</v>
      </c>
    </row>
    <row r="2206" spans="1:20">
      <c r="A2206" s="1">
        <v>42583</v>
      </c>
      <c r="B2206" t="s">
        <v>185</v>
      </c>
      <c r="C2206">
        <f t="shared" si="102"/>
        <v>0</v>
      </c>
      <c r="D2206" t="s">
        <v>201</v>
      </c>
      <c r="E2206" s="4">
        <v>357427.20000000001</v>
      </c>
      <c r="F2206" s="4">
        <v>44749.885439999998</v>
      </c>
      <c r="G2206" s="3">
        <v>0.12519999999999998</v>
      </c>
      <c r="H2206" s="7">
        <v>1972.5562913907286</v>
      </c>
      <c r="I2206" s="4">
        <v>246.9640476821192</v>
      </c>
      <c r="J2206">
        <v>181.2</v>
      </c>
      <c r="K2206" t="s">
        <v>44</v>
      </c>
      <c r="L2206" t="s">
        <v>72</v>
      </c>
      <c r="M2206" t="s">
        <v>71</v>
      </c>
      <c r="N2206" s="2">
        <v>41329</v>
      </c>
      <c r="O2206" s="2">
        <v>43229</v>
      </c>
      <c r="P2206" t="s">
        <v>24</v>
      </c>
      <c r="Q2206" t="s">
        <v>48</v>
      </c>
      <c r="R2206" s="5" t="str">
        <f t="shared" si="103"/>
        <v>0.11</v>
      </c>
      <c r="S2206" s="6" t="str">
        <f t="shared" si="104"/>
        <v/>
      </c>
      <c r="T2206">
        <f>ROUND(INT(表1[[#This Row],[合同结束日期]]-表1[[#This Row],[合同起始日期]])/365,1)</f>
        <v>5.2</v>
      </c>
    </row>
    <row r="2207" spans="1:20">
      <c r="A2207" s="1">
        <v>42583</v>
      </c>
      <c r="B2207" t="s">
        <v>185</v>
      </c>
      <c r="C2207">
        <f t="shared" si="102"/>
        <v>0</v>
      </c>
      <c r="D2207" t="s">
        <v>206</v>
      </c>
      <c r="E2207" s="4">
        <v>484464</v>
      </c>
      <c r="F2207" s="4">
        <v>79306.756800000003</v>
      </c>
      <c r="G2207" s="3">
        <v>0.16370000000000001</v>
      </c>
      <c r="H2207" s="7">
        <v>855.33898305084745</v>
      </c>
      <c r="I2207" s="4">
        <v>140.01899152542373</v>
      </c>
      <c r="J2207">
        <v>566.4</v>
      </c>
      <c r="K2207" t="s">
        <v>44</v>
      </c>
      <c r="L2207" t="s">
        <v>72</v>
      </c>
      <c r="M2207" t="s">
        <v>71</v>
      </c>
      <c r="N2207" s="2">
        <v>41334</v>
      </c>
      <c r="O2207" s="2">
        <v>43249</v>
      </c>
      <c r="P2207" t="s">
        <v>24</v>
      </c>
      <c r="Q2207" t="s">
        <v>123</v>
      </c>
      <c r="R2207" s="5" t="str">
        <f t="shared" si="103"/>
        <v>0.09</v>
      </c>
      <c r="S2207" s="6" t="str">
        <f t="shared" si="104"/>
        <v/>
      </c>
      <c r="T2207">
        <f>ROUND(INT(表1[[#This Row],[合同结束日期]]-表1[[#This Row],[合同起始日期]])/365,1)</f>
        <v>5.2</v>
      </c>
    </row>
    <row r="2208" spans="1:20">
      <c r="A2208" s="1">
        <v>42583</v>
      </c>
      <c r="B2208" t="s">
        <v>185</v>
      </c>
      <c r="C2208">
        <f t="shared" si="102"/>
        <v>0</v>
      </c>
      <c r="D2208" t="s">
        <v>223</v>
      </c>
      <c r="E2208" s="4">
        <v>568421.04</v>
      </c>
      <c r="F2208" s="4">
        <v>63265.261752000006</v>
      </c>
      <c r="G2208" s="3">
        <v>0.1113</v>
      </c>
      <c r="H2208" s="7">
        <v>2344.9712871287134</v>
      </c>
      <c r="I2208" s="4">
        <v>260.9953042574258</v>
      </c>
      <c r="J2208">
        <v>242.39999999999998</v>
      </c>
      <c r="K2208" t="s">
        <v>44</v>
      </c>
      <c r="L2208" t="s">
        <v>72</v>
      </c>
      <c r="M2208" t="s">
        <v>126</v>
      </c>
      <c r="N2208" s="2">
        <v>41331</v>
      </c>
      <c r="O2208" s="2">
        <v>44325</v>
      </c>
      <c r="P2208" t="s">
        <v>24</v>
      </c>
      <c r="Q2208" t="s">
        <v>123</v>
      </c>
      <c r="R2208" s="5" t="str">
        <f t="shared" si="103"/>
        <v>0.09</v>
      </c>
      <c r="S2208" s="6" t="str">
        <f t="shared" si="104"/>
        <v/>
      </c>
      <c r="T2208">
        <f>ROUND(INT(表1[[#This Row],[合同结束日期]]-表1[[#This Row],[合同起始日期]])/365,1)</f>
        <v>8.1999999999999993</v>
      </c>
    </row>
    <row r="2209" spans="1:20">
      <c r="A2209" s="1">
        <v>42583</v>
      </c>
      <c r="B2209" t="s">
        <v>185</v>
      </c>
      <c r="C2209">
        <f t="shared" si="102"/>
        <v>0</v>
      </c>
      <c r="D2209" t="s">
        <v>231</v>
      </c>
      <c r="E2209" s="4">
        <v>1012744.7999999999</v>
      </c>
      <c r="F2209" s="4">
        <v>115959.27960000001</v>
      </c>
      <c r="G2209" s="3">
        <v>0.11450000000000002</v>
      </c>
      <c r="H2209" s="7">
        <v>1223.1217391304347</v>
      </c>
      <c r="I2209" s="4">
        <v>140.04743913043478</v>
      </c>
      <c r="J2209">
        <v>828</v>
      </c>
      <c r="K2209" t="s">
        <v>44</v>
      </c>
      <c r="L2209" t="s">
        <v>72</v>
      </c>
      <c r="M2209" t="s">
        <v>71</v>
      </c>
      <c r="N2209" s="2">
        <v>41351</v>
      </c>
      <c r="O2209" s="2">
        <v>45122</v>
      </c>
      <c r="P2209" t="s">
        <v>18</v>
      </c>
      <c r="Q2209" t="s">
        <v>42</v>
      </c>
      <c r="R2209" s="5" t="str">
        <f t="shared" si="103"/>
        <v>0.08</v>
      </c>
      <c r="S2209" s="6" t="str">
        <f t="shared" si="104"/>
        <v/>
      </c>
      <c r="T2209">
        <f>ROUND(INT(表1[[#This Row],[合同结束日期]]-表1[[#This Row],[合同起始日期]])/365,1)</f>
        <v>10.3</v>
      </c>
    </row>
    <row r="2210" spans="1:20">
      <c r="A2210" s="1">
        <v>42583</v>
      </c>
      <c r="B2210" t="s">
        <v>185</v>
      </c>
      <c r="C2210">
        <f t="shared" si="102"/>
        <v>0</v>
      </c>
      <c r="D2210" t="s">
        <v>220</v>
      </c>
      <c r="E2210" s="4">
        <v>536074.22400000005</v>
      </c>
      <c r="F2210" s="4">
        <v>56877.4751664</v>
      </c>
      <c r="G2210" s="3">
        <v>0.10609999999999999</v>
      </c>
      <c r="H2210" s="7">
        <v>3102.2813888888895</v>
      </c>
      <c r="I2210" s="4">
        <v>329.15205536111114</v>
      </c>
      <c r="J2210">
        <v>172.79999999999998</v>
      </c>
      <c r="K2210" t="s">
        <v>44</v>
      </c>
      <c r="L2210" t="s">
        <v>46</v>
      </c>
      <c r="M2210" t="s">
        <v>45</v>
      </c>
      <c r="N2210" s="2">
        <v>41333</v>
      </c>
      <c r="O2210" s="2">
        <v>44325</v>
      </c>
      <c r="P2210" t="s">
        <v>24</v>
      </c>
      <c r="Q2210" t="s">
        <v>123</v>
      </c>
      <c r="R2210" s="5" t="str">
        <f t="shared" si="103"/>
        <v>0.09</v>
      </c>
      <c r="S2210" s="6" t="str">
        <f t="shared" si="104"/>
        <v/>
      </c>
      <c r="T2210">
        <f>ROUND(INT(表1[[#This Row],[合同结束日期]]-表1[[#This Row],[合同起始日期]])/365,1)</f>
        <v>8.1999999999999993</v>
      </c>
    </row>
    <row r="2211" spans="1:20">
      <c r="A2211" s="1">
        <v>42583</v>
      </c>
      <c r="B2211" t="s">
        <v>185</v>
      </c>
      <c r="C2211">
        <f t="shared" si="102"/>
        <v>0</v>
      </c>
      <c r="D2211" t="s">
        <v>232</v>
      </c>
      <c r="E2211" s="4">
        <v>696000</v>
      </c>
      <c r="F2211" s="4">
        <v>57540</v>
      </c>
      <c r="G2211" s="3">
        <v>8.2672413793103444E-2</v>
      </c>
      <c r="H2211" s="7">
        <v>1871.4506969540528</v>
      </c>
      <c r="I2211" s="4">
        <v>154.71734641197727</v>
      </c>
      <c r="J2211">
        <v>371.904</v>
      </c>
      <c r="K2211" t="s">
        <v>44</v>
      </c>
      <c r="L2211" t="s">
        <v>72</v>
      </c>
      <c r="M2211" t="s">
        <v>126</v>
      </c>
      <c r="N2211" s="2">
        <v>41337</v>
      </c>
      <c r="O2211" s="2">
        <v>46917</v>
      </c>
      <c r="P2211" t="s">
        <v>24</v>
      </c>
      <c r="Q2211">
        <v>0.08</v>
      </c>
      <c r="R2211" s="5">
        <f t="shared" si="103"/>
        <v>0.08</v>
      </c>
      <c r="S2211" s="6" t="str">
        <f t="shared" si="104"/>
        <v/>
      </c>
      <c r="T2211">
        <f>ROUND(INT(表1[[#This Row],[合同结束日期]]-表1[[#This Row],[合同起始日期]])/365,1)</f>
        <v>15.3</v>
      </c>
    </row>
    <row r="2212" spans="1:20">
      <c r="A2212" s="1">
        <v>42583</v>
      </c>
      <c r="B2212" t="s">
        <v>185</v>
      </c>
      <c r="C2212">
        <f t="shared" si="102"/>
        <v>0</v>
      </c>
      <c r="D2212" t="s">
        <v>207</v>
      </c>
      <c r="E2212" s="4">
        <v>1116690.888</v>
      </c>
      <c r="F2212" s="4">
        <v>61082.991573599989</v>
      </c>
      <c r="G2212" s="3">
        <v>5.4699999999999992E-2</v>
      </c>
      <c r="H2212" s="7">
        <v>2559.3392189218921</v>
      </c>
      <c r="I2212" s="4">
        <v>139.99585527502748</v>
      </c>
      <c r="J2212">
        <v>436.32</v>
      </c>
      <c r="K2212" t="s">
        <v>44</v>
      </c>
      <c r="L2212" t="s">
        <v>72</v>
      </c>
      <c r="M2212" t="s">
        <v>126</v>
      </c>
      <c r="N2212" s="2">
        <v>41379</v>
      </c>
      <c r="O2212" s="2">
        <v>46947</v>
      </c>
      <c r="P2212" t="s">
        <v>18</v>
      </c>
      <c r="Q2212" t="s">
        <v>37</v>
      </c>
      <c r="R2212" s="5" t="str">
        <f t="shared" si="103"/>
        <v>0.</v>
      </c>
      <c r="S2212" s="6" t="str">
        <f t="shared" si="104"/>
        <v/>
      </c>
      <c r="T2212">
        <f>ROUND(INT(表1[[#This Row],[合同结束日期]]-表1[[#This Row],[合同起始日期]])/365,1)</f>
        <v>15.3</v>
      </c>
    </row>
    <row r="2213" spans="1:20">
      <c r="A2213" s="1">
        <v>42583</v>
      </c>
      <c r="B2213" t="s">
        <v>185</v>
      </c>
      <c r="C2213">
        <f t="shared" si="102"/>
        <v>0</v>
      </c>
      <c r="D2213" t="s">
        <v>253</v>
      </c>
      <c r="E2213" s="4">
        <v>119945.568</v>
      </c>
      <c r="F2213" s="4">
        <v>44559.778511999997</v>
      </c>
      <c r="G2213" s="3">
        <v>0.3715</v>
      </c>
      <c r="H2213" s="7">
        <v>780.895625</v>
      </c>
      <c r="I2213" s="4">
        <v>290.10272468749997</v>
      </c>
      <c r="J2213">
        <v>153.6</v>
      </c>
      <c r="K2213" t="s">
        <v>60</v>
      </c>
      <c r="L2213" t="s">
        <v>116</v>
      </c>
      <c r="M2213" t="s">
        <v>145</v>
      </c>
      <c r="N2213" s="2">
        <v>41456</v>
      </c>
      <c r="O2213" s="2">
        <v>42597</v>
      </c>
      <c r="P2213" t="s">
        <v>18</v>
      </c>
      <c r="Q2213" t="s">
        <v>25</v>
      </c>
      <c r="R2213" s="5" t="str">
        <f t="shared" si="103"/>
        <v>0.15</v>
      </c>
      <c r="S2213" s="6" t="str">
        <f t="shared" si="104"/>
        <v/>
      </c>
      <c r="T2213">
        <f>ROUND(INT(表1[[#This Row],[合同结束日期]]-表1[[#This Row],[合同起始日期]])/365,1)</f>
        <v>3.1</v>
      </c>
    </row>
    <row r="2214" spans="1:20">
      <c r="A2214" s="1">
        <v>42583</v>
      </c>
      <c r="B2214" t="s">
        <v>185</v>
      </c>
      <c r="C2214">
        <f t="shared" si="102"/>
        <v>0</v>
      </c>
      <c r="D2214" t="s">
        <v>254</v>
      </c>
      <c r="E2214" s="4">
        <v>300833.96399999998</v>
      </c>
      <c r="F2214" s="4">
        <v>38747.4145632</v>
      </c>
      <c r="G2214" s="3">
        <v>0.1288</v>
      </c>
      <c r="H2214" s="7">
        <v>2655.6670550847457</v>
      </c>
      <c r="I2214" s="4">
        <v>342.04991669491523</v>
      </c>
      <c r="J2214">
        <v>113.28</v>
      </c>
      <c r="K2214" t="s">
        <v>44</v>
      </c>
      <c r="L2214" t="s">
        <v>46</v>
      </c>
      <c r="M2214" t="s">
        <v>45</v>
      </c>
      <c r="N2214" s="2">
        <v>41443</v>
      </c>
      <c r="O2214" s="2">
        <v>43298</v>
      </c>
      <c r="P2214" t="s">
        <v>24</v>
      </c>
      <c r="Q2214" t="s">
        <v>48</v>
      </c>
      <c r="R2214" s="5" t="str">
        <f t="shared" si="103"/>
        <v>0.11</v>
      </c>
      <c r="S2214" s="6" t="str">
        <f t="shared" si="104"/>
        <v/>
      </c>
      <c r="T2214">
        <f>ROUND(INT(表1[[#This Row],[合同结束日期]]-表1[[#This Row],[合同起始日期]])/365,1)</f>
        <v>5.0999999999999996</v>
      </c>
    </row>
    <row r="2215" spans="1:20">
      <c r="A2215" s="1">
        <v>42583</v>
      </c>
      <c r="B2215" t="s">
        <v>185</v>
      </c>
      <c r="C2215">
        <f t="shared" si="102"/>
        <v>0</v>
      </c>
      <c r="D2215" t="s">
        <v>255</v>
      </c>
      <c r="E2215" s="4">
        <v>44935.199999999997</v>
      </c>
      <c r="F2215" s="4">
        <v>0</v>
      </c>
      <c r="G2215" s="3">
        <v>0</v>
      </c>
      <c r="H2215" s="7">
        <v>1101.3529411764705</v>
      </c>
      <c r="I2215" s="4">
        <v>0</v>
      </c>
      <c r="J2215">
        <v>40.799999999999997</v>
      </c>
      <c r="K2215" t="s">
        <v>44</v>
      </c>
      <c r="L2215" t="s">
        <v>46</v>
      </c>
      <c r="M2215" t="s">
        <v>187</v>
      </c>
      <c r="N2215" s="2">
        <v>41456</v>
      </c>
      <c r="O2215" s="2">
        <v>42556</v>
      </c>
      <c r="P2215" t="s">
        <v>24</v>
      </c>
      <c r="Q2215" t="s">
        <v>25</v>
      </c>
      <c r="R2215" s="5" t="str">
        <f t="shared" si="103"/>
        <v>0.15</v>
      </c>
      <c r="S2215" s="6" t="str">
        <f t="shared" si="104"/>
        <v/>
      </c>
      <c r="T2215">
        <f>ROUND(INT(表1[[#This Row],[合同结束日期]]-表1[[#This Row],[合同起始日期]])/365,1)</f>
        <v>3</v>
      </c>
    </row>
    <row r="2216" spans="1:20">
      <c r="A2216" s="1">
        <v>42583</v>
      </c>
      <c r="B2216" t="s">
        <v>185</v>
      </c>
      <c r="C2216">
        <f t="shared" ref="C2216:C2279" si="105">IF($B2216="负一层",-1,IF($B2216="负一夹层",0,IF($B2216="一层",1,IF($B2216="二层",2,IF($B2216="三层",3,IF($B2216="四层",4))))))</f>
        <v>0</v>
      </c>
      <c r="D2216" t="s">
        <v>269</v>
      </c>
      <c r="E2216" s="4">
        <v>1449771.8039999998</v>
      </c>
      <c r="F2216" s="4">
        <v>102208.91218199999</v>
      </c>
      <c r="G2216" s="3">
        <v>7.0500000000000007E-2</v>
      </c>
      <c r="H2216" s="7">
        <v>3847.5897133757953</v>
      </c>
      <c r="I2216" s="4">
        <v>271.25507479299358</v>
      </c>
      <c r="J2216">
        <v>376.8</v>
      </c>
      <c r="K2216" t="s">
        <v>60</v>
      </c>
      <c r="L2216" t="s">
        <v>61</v>
      </c>
      <c r="M2216" t="s">
        <v>234</v>
      </c>
      <c r="N2216" s="2">
        <v>41291</v>
      </c>
      <c r="O2216" s="2">
        <v>44407</v>
      </c>
      <c r="P2216" t="s">
        <v>39</v>
      </c>
      <c r="Q2216" t="s">
        <v>78</v>
      </c>
      <c r="R2216" s="5" t="str">
        <f t="shared" ref="R2216:R2279" si="106">IF(ISERROR(FIND(",",$Q2216)),$Q2216,LEFT($Q2216,FIND(",",$Q2216)-1))</f>
        <v>0.07</v>
      </c>
      <c r="S2216" s="6" t="str">
        <f t="shared" si="104"/>
        <v/>
      </c>
      <c r="T2216">
        <f>ROUND(INT(表1[[#This Row],[合同结束日期]]-表1[[#This Row],[合同起始日期]])/365,1)</f>
        <v>8.5</v>
      </c>
    </row>
    <row r="2217" spans="1:20">
      <c r="A2217" s="1">
        <v>42583</v>
      </c>
      <c r="B2217" t="s">
        <v>185</v>
      </c>
      <c r="C2217">
        <f t="shared" si="105"/>
        <v>0</v>
      </c>
      <c r="D2217" t="s">
        <v>287</v>
      </c>
      <c r="E2217" s="4">
        <v>32125.199999999997</v>
      </c>
      <c r="F2217" s="4">
        <v>7565.4846000000007</v>
      </c>
      <c r="G2217" s="3">
        <v>0.23550000000000004</v>
      </c>
      <c r="H2217" s="7">
        <v>1784.7333333333331</v>
      </c>
      <c r="I2217" s="4">
        <v>420.30470000000003</v>
      </c>
      <c r="J2217">
        <v>18</v>
      </c>
      <c r="K2217" t="s">
        <v>11</v>
      </c>
      <c r="L2217" t="s">
        <v>12</v>
      </c>
      <c r="M2217" t="s">
        <v>288</v>
      </c>
      <c r="N2217" s="2">
        <v>41522</v>
      </c>
      <c r="O2217" s="2">
        <v>42617</v>
      </c>
      <c r="P2217" t="s">
        <v>24</v>
      </c>
      <c r="Q2217" t="s">
        <v>59</v>
      </c>
      <c r="R2217" s="5" t="str">
        <f t="shared" si="106"/>
        <v>0.16</v>
      </c>
      <c r="S2217" s="6" t="str">
        <f t="shared" ref="S2217:S2280" si="107">IF(ISERROR(FIND(",",$Q2217)),"",RIGHT($Q2217,LEN($Q2217)-FIND(",",$Q2217)))</f>
        <v/>
      </c>
      <c r="T2217">
        <f>ROUND(INT(表1[[#This Row],[合同结束日期]]-表1[[#This Row],[合同起始日期]])/365,1)</f>
        <v>3</v>
      </c>
    </row>
    <row r="2218" spans="1:20">
      <c r="A2218" s="1">
        <v>42583</v>
      </c>
      <c r="B2218" t="s">
        <v>185</v>
      </c>
      <c r="C2218">
        <f t="shared" si="105"/>
        <v>0</v>
      </c>
      <c r="D2218" t="s">
        <v>273</v>
      </c>
      <c r="E2218" s="4">
        <v>214400.4</v>
      </c>
      <c r="F2218" s="4">
        <v>11641.941719999999</v>
      </c>
      <c r="G2218" s="3">
        <v>5.4299999999999994E-2</v>
      </c>
      <c r="H2218" s="7">
        <v>2552.3857142857141</v>
      </c>
      <c r="I2218" s="4">
        <v>138.59454428571428</v>
      </c>
      <c r="J2218">
        <v>84</v>
      </c>
      <c r="K2218" t="s">
        <v>44</v>
      </c>
      <c r="L2218" t="s">
        <v>46</v>
      </c>
      <c r="M2218" t="s">
        <v>187</v>
      </c>
      <c r="N2218" s="2">
        <v>41502</v>
      </c>
      <c r="O2218" s="2">
        <v>42597</v>
      </c>
      <c r="P2218" t="s">
        <v>18</v>
      </c>
      <c r="Q2218" t="s">
        <v>19</v>
      </c>
      <c r="R2218" s="5" t="str">
        <f t="shared" si="106"/>
        <v>0.1</v>
      </c>
      <c r="S2218" s="6" t="str">
        <f t="shared" si="107"/>
        <v/>
      </c>
      <c r="T2218">
        <f>ROUND(INT(表1[[#This Row],[合同结束日期]]-表1[[#This Row],[合同起始日期]])/365,1)</f>
        <v>3</v>
      </c>
    </row>
    <row r="2219" spans="1:20">
      <c r="A2219" s="1">
        <v>42583</v>
      </c>
      <c r="B2219" t="s">
        <v>185</v>
      </c>
      <c r="C2219">
        <f t="shared" si="105"/>
        <v>0</v>
      </c>
      <c r="D2219" t="s">
        <v>274</v>
      </c>
      <c r="E2219" s="4">
        <v>154261.19999999998</v>
      </c>
      <c r="F2219" s="4">
        <v>35588.058839999998</v>
      </c>
      <c r="G2219" s="3">
        <v>0.23070000000000002</v>
      </c>
      <c r="H2219" s="7">
        <v>1367.563829787234</v>
      </c>
      <c r="I2219" s="4">
        <v>315.49697553191487</v>
      </c>
      <c r="J2219">
        <v>112.8</v>
      </c>
      <c r="K2219" t="s">
        <v>66</v>
      </c>
      <c r="L2219" t="s">
        <v>66</v>
      </c>
      <c r="M2219" t="s">
        <v>66</v>
      </c>
      <c r="N2219" s="2">
        <v>41520</v>
      </c>
      <c r="O2219" s="2">
        <v>42660</v>
      </c>
      <c r="P2219" t="s">
        <v>24</v>
      </c>
      <c r="Q2219">
        <v>0</v>
      </c>
      <c r="R2219" s="5">
        <f t="shared" si="106"/>
        <v>0</v>
      </c>
      <c r="S2219" s="6" t="str">
        <f t="shared" si="107"/>
        <v/>
      </c>
      <c r="T2219">
        <f>ROUND(INT(表1[[#This Row],[合同结束日期]]-表1[[#This Row],[合同起始日期]])/365,1)</f>
        <v>3.1</v>
      </c>
    </row>
    <row r="2220" spans="1:20">
      <c r="A2220" s="1">
        <v>42583</v>
      </c>
      <c r="B2220" t="s">
        <v>185</v>
      </c>
      <c r="C2220">
        <f t="shared" si="105"/>
        <v>0</v>
      </c>
      <c r="D2220" t="s">
        <v>314</v>
      </c>
      <c r="E2220" s="4">
        <v>60663.6</v>
      </c>
      <c r="F2220" s="4">
        <v>7946.9315999999999</v>
      </c>
      <c r="G2220" s="3">
        <v>0.13100000000000001</v>
      </c>
      <c r="H2220" s="7">
        <v>3370.2</v>
      </c>
      <c r="I2220" s="4">
        <v>441.49619999999999</v>
      </c>
      <c r="J2220">
        <v>18</v>
      </c>
      <c r="K2220" t="s">
        <v>76</v>
      </c>
      <c r="L2220" t="s">
        <v>276</v>
      </c>
      <c r="M2220" t="s">
        <v>276</v>
      </c>
      <c r="N2220" s="2">
        <v>41727</v>
      </c>
      <c r="O2220" s="2">
        <v>42822</v>
      </c>
      <c r="P2220" t="s">
        <v>24</v>
      </c>
      <c r="Q2220" t="s">
        <v>48</v>
      </c>
      <c r="R2220" s="5" t="str">
        <f t="shared" si="106"/>
        <v>0.11</v>
      </c>
      <c r="S2220" s="6" t="str">
        <f t="shared" si="107"/>
        <v/>
      </c>
      <c r="T2220">
        <f>ROUND(INT(表1[[#This Row],[合同结束日期]]-表1[[#This Row],[合同起始日期]])/365,1)</f>
        <v>3</v>
      </c>
    </row>
    <row r="2221" spans="1:20">
      <c r="A2221" s="1">
        <v>42583</v>
      </c>
      <c r="B2221" t="s">
        <v>185</v>
      </c>
      <c r="C2221">
        <f t="shared" si="105"/>
        <v>0</v>
      </c>
      <c r="D2221" t="s">
        <v>342</v>
      </c>
      <c r="E2221" s="4">
        <v>68034</v>
      </c>
      <c r="F2221" s="4">
        <v>16654.7232</v>
      </c>
      <c r="G2221" s="3">
        <v>0.24480000000000002</v>
      </c>
      <c r="H2221" s="7">
        <v>1718.030303030303</v>
      </c>
      <c r="I2221" s="4">
        <v>420.57381818181818</v>
      </c>
      <c r="J2221">
        <v>39.6</v>
      </c>
      <c r="K2221" t="s">
        <v>44</v>
      </c>
      <c r="L2221" t="s">
        <v>46</v>
      </c>
      <c r="M2221" t="s">
        <v>187</v>
      </c>
      <c r="N2221" s="2">
        <v>41810</v>
      </c>
      <c r="O2221" s="2">
        <v>42905</v>
      </c>
      <c r="P2221" t="s">
        <v>24</v>
      </c>
      <c r="Q2221" t="s">
        <v>28</v>
      </c>
      <c r="R2221" s="5" t="str">
        <f t="shared" si="106"/>
        <v>0.13</v>
      </c>
      <c r="S2221" s="6" t="str">
        <f t="shared" si="107"/>
        <v/>
      </c>
      <c r="T2221">
        <f>ROUND(INT(表1[[#This Row],[合同结束日期]]-表1[[#This Row],[合同起始日期]])/365,1)</f>
        <v>3</v>
      </c>
    </row>
    <row r="2222" spans="1:20">
      <c r="A2222" s="1">
        <v>42583</v>
      </c>
      <c r="B2222" t="s">
        <v>185</v>
      </c>
      <c r="C2222">
        <f t="shared" si="105"/>
        <v>0</v>
      </c>
      <c r="D2222" t="s">
        <v>344</v>
      </c>
      <c r="E2222" s="4">
        <v>44718</v>
      </c>
      <c r="F2222" s="4">
        <v>7794.3474000000006</v>
      </c>
      <c r="G2222" s="3">
        <v>0.17430000000000001</v>
      </c>
      <c r="H2222" s="7">
        <v>4658.125</v>
      </c>
      <c r="I2222" s="4">
        <v>811.9111875000001</v>
      </c>
      <c r="J2222">
        <v>9.6</v>
      </c>
      <c r="K2222" t="s">
        <v>44</v>
      </c>
      <c r="L2222" t="s">
        <v>46</v>
      </c>
      <c r="M2222" t="s">
        <v>187</v>
      </c>
      <c r="N2222" s="2">
        <v>41864</v>
      </c>
      <c r="O2222" s="2">
        <v>42959</v>
      </c>
      <c r="P2222" t="s">
        <v>24</v>
      </c>
      <c r="Q2222" t="s">
        <v>385</v>
      </c>
      <c r="R2222" s="5" t="str">
        <f t="shared" si="106"/>
        <v>0.15</v>
      </c>
      <c r="S2222" s="6" t="str">
        <f t="shared" si="107"/>
        <v>0.16</v>
      </c>
      <c r="T2222">
        <f>ROUND(INT(表1[[#This Row],[合同结束日期]]-表1[[#This Row],[合同起始日期]])/365,1)</f>
        <v>3</v>
      </c>
    </row>
    <row r="2223" spans="1:20">
      <c r="A2223" s="1">
        <v>42583</v>
      </c>
      <c r="B2223" t="s">
        <v>185</v>
      </c>
      <c r="C2223">
        <f t="shared" si="105"/>
        <v>0</v>
      </c>
      <c r="D2223" t="s">
        <v>343</v>
      </c>
      <c r="E2223" s="4">
        <v>34267.199999999997</v>
      </c>
      <c r="F2223" s="4">
        <v>7014.4958399999996</v>
      </c>
      <c r="G2223" s="3">
        <v>0.20469999999999999</v>
      </c>
      <c r="H2223" s="7">
        <v>1502.9473684210525</v>
      </c>
      <c r="I2223" s="4">
        <v>307.65332631578946</v>
      </c>
      <c r="J2223">
        <v>22.8</v>
      </c>
      <c r="K2223" t="s">
        <v>76</v>
      </c>
      <c r="L2223" t="s">
        <v>276</v>
      </c>
      <c r="M2223" t="s">
        <v>276</v>
      </c>
      <c r="N2223" s="2">
        <v>41876</v>
      </c>
      <c r="O2223" s="2">
        <v>42971</v>
      </c>
      <c r="P2223" t="s">
        <v>24</v>
      </c>
      <c r="Q2223" t="s">
        <v>373</v>
      </c>
      <c r="R2223" s="5" t="str">
        <f t="shared" si="106"/>
        <v>0.16</v>
      </c>
      <c r="S2223" s="6" t="str">
        <f t="shared" si="107"/>
        <v>0.16</v>
      </c>
      <c r="T2223">
        <f>ROUND(INT(表1[[#This Row],[合同结束日期]]-表1[[#This Row],[合同起始日期]])/365,1)</f>
        <v>3</v>
      </c>
    </row>
    <row r="2224" spans="1:20">
      <c r="A2224" s="1">
        <v>42583</v>
      </c>
      <c r="B2224" t="s">
        <v>185</v>
      </c>
      <c r="C2224">
        <f t="shared" si="105"/>
        <v>0</v>
      </c>
      <c r="D2224" t="s">
        <v>349</v>
      </c>
      <c r="E2224" s="4">
        <v>21393.599999999999</v>
      </c>
      <c r="F2224" s="4">
        <v>7943.4436799999994</v>
      </c>
      <c r="G2224" s="3">
        <v>0.37130000000000002</v>
      </c>
      <c r="H2224" s="7">
        <v>1485.6666666666667</v>
      </c>
      <c r="I2224" s="4">
        <v>551.62803333333329</v>
      </c>
      <c r="J2224">
        <v>14.399999999999999</v>
      </c>
      <c r="K2224" t="s">
        <v>76</v>
      </c>
      <c r="L2224" t="s">
        <v>276</v>
      </c>
      <c r="M2224" t="s">
        <v>276</v>
      </c>
      <c r="N2224" s="2">
        <v>41907</v>
      </c>
      <c r="O2224" s="2">
        <v>42637</v>
      </c>
      <c r="P2224" t="s">
        <v>24</v>
      </c>
      <c r="Q2224" t="s">
        <v>59</v>
      </c>
      <c r="R2224" s="5" t="str">
        <f t="shared" si="106"/>
        <v>0.16</v>
      </c>
      <c r="S2224" s="6" t="str">
        <f t="shared" si="107"/>
        <v/>
      </c>
      <c r="T2224">
        <f>ROUND(INT(表1[[#This Row],[合同结束日期]]-表1[[#This Row],[合同起始日期]])/365,1)</f>
        <v>2</v>
      </c>
    </row>
    <row r="2225" spans="1:20">
      <c r="A2225" s="1">
        <v>42583</v>
      </c>
      <c r="B2225" t="s">
        <v>185</v>
      </c>
      <c r="C2225">
        <f t="shared" si="105"/>
        <v>0</v>
      </c>
      <c r="D2225" t="s">
        <v>350</v>
      </c>
      <c r="E2225" s="4">
        <v>46122</v>
      </c>
      <c r="F2225" s="4">
        <v>8384.9795999999988</v>
      </c>
      <c r="G2225" s="3">
        <v>0.18179999999999996</v>
      </c>
      <c r="H2225" s="7">
        <v>3202.916666666667</v>
      </c>
      <c r="I2225" s="4">
        <v>582.29025000000001</v>
      </c>
      <c r="J2225">
        <v>14.399999999999999</v>
      </c>
      <c r="K2225" t="s">
        <v>76</v>
      </c>
      <c r="L2225" t="s">
        <v>276</v>
      </c>
      <c r="M2225" t="s">
        <v>276</v>
      </c>
      <c r="N2225" s="2">
        <v>41888</v>
      </c>
      <c r="O2225" s="2">
        <v>42618</v>
      </c>
      <c r="P2225" t="s">
        <v>24</v>
      </c>
      <c r="Q2225" t="s">
        <v>59</v>
      </c>
      <c r="R2225" s="5" t="str">
        <f t="shared" si="106"/>
        <v>0.16</v>
      </c>
      <c r="S2225" s="6" t="str">
        <f t="shared" si="107"/>
        <v/>
      </c>
      <c r="T2225">
        <f>ROUND(INT(表1[[#This Row],[合同结束日期]]-表1[[#This Row],[合同起始日期]])/365,1)</f>
        <v>2</v>
      </c>
    </row>
    <row r="2226" spans="1:20">
      <c r="A2226" s="1">
        <v>42583</v>
      </c>
      <c r="B2226" t="s">
        <v>185</v>
      </c>
      <c r="C2226">
        <f t="shared" si="105"/>
        <v>0</v>
      </c>
      <c r="D2226" t="s">
        <v>370</v>
      </c>
      <c r="E2226" s="4">
        <v>179976.6</v>
      </c>
      <c r="F2226" s="4">
        <v>61983.941039999991</v>
      </c>
      <c r="G2226" s="3">
        <v>0.34439999999999993</v>
      </c>
      <c r="H2226" s="7">
        <v>336.27914798206285</v>
      </c>
      <c r="I2226" s="4">
        <v>115.81453856502242</v>
      </c>
      <c r="J2226">
        <v>535.19999999999993</v>
      </c>
      <c r="K2226" t="s">
        <v>151</v>
      </c>
      <c r="L2226" t="s">
        <v>154</v>
      </c>
      <c r="M2226" t="s">
        <v>371</v>
      </c>
      <c r="N2226" s="2">
        <v>41946</v>
      </c>
      <c r="O2226" s="2">
        <v>43771</v>
      </c>
      <c r="P2226" t="s">
        <v>14</v>
      </c>
      <c r="Q2226">
        <v>0</v>
      </c>
      <c r="R2226" s="5">
        <f t="shared" si="106"/>
        <v>0</v>
      </c>
      <c r="S2226" s="6" t="str">
        <f t="shared" si="107"/>
        <v/>
      </c>
      <c r="T2226">
        <f>ROUND(INT(表1[[#This Row],[合同结束日期]]-表1[[#This Row],[合同起始日期]])/365,1)</f>
        <v>5</v>
      </c>
    </row>
    <row r="2227" spans="1:20">
      <c r="A2227" s="1">
        <v>42583</v>
      </c>
      <c r="B2227" t="s">
        <v>185</v>
      </c>
      <c r="C2227">
        <f t="shared" si="105"/>
        <v>0</v>
      </c>
      <c r="D2227" t="s">
        <v>361</v>
      </c>
      <c r="E2227" s="4">
        <v>41869.199999999997</v>
      </c>
      <c r="F2227" s="4">
        <v>18916.504559999998</v>
      </c>
      <c r="G2227" s="3">
        <v>0.45179999999999998</v>
      </c>
      <c r="H2227" s="7">
        <v>1163.0333333333333</v>
      </c>
      <c r="I2227" s="4">
        <v>525.45845999999995</v>
      </c>
      <c r="J2227">
        <v>36</v>
      </c>
      <c r="K2227" t="s">
        <v>76</v>
      </c>
      <c r="L2227" t="s">
        <v>276</v>
      </c>
      <c r="M2227" t="s">
        <v>276</v>
      </c>
      <c r="N2227" s="2">
        <v>41943</v>
      </c>
      <c r="O2227" s="2">
        <v>42673</v>
      </c>
      <c r="P2227" t="s">
        <v>24</v>
      </c>
      <c r="Q2227" t="s">
        <v>59</v>
      </c>
      <c r="R2227" s="5" t="str">
        <f t="shared" si="106"/>
        <v>0.16</v>
      </c>
      <c r="S2227" s="6" t="str">
        <f t="shared" si="107"/>
        <v/>
      </c>
      <c r="T2227">
        <f>ROUND(INT(表1[[#This Row],[合同结束日期]]-表1[[#This Row],[合同起始日期]])/365,1)</f>
        <v>2</v>
      </c>
    </row>
    <row r="2228" spans="1:20">
      <c r="A2228" s="1">
        <v>42583</v>
      </c>
      <c r="B2228" t="s">
        <v>185</v>
      </c>
      <c r="C2228">
        <f t="shared" si="105"/>
        <v>0</v>
      </c>
      <c r="D2228" t="s">
        <v>365</v>
      </c>
      <c r="E2228" s="4">
        <v>61612.319999999992</v>
      </c>
      <c r="F2228" s="4">
        <v>10985.476655999999</v>
      </c>
      <c r="G2228" s="3">
        <v>0.17830000000000001</v>
      </c>
      <c r="H2228" s="7">
        <v>4278.6333333333332</v>
      </c>
      <c r="I2228" s="4">
        <v>762.88032333333331</v>
      </c>
      <c r="J2228">
        <v>14.399999999999999</v>
      </c>
      <c r="K2228" t="s">
        <v>11</v>
      </c>
      <c r="L2228" t="s">
        <v>12</v>
      </c>
      <c r="M2228" t="s">
        <v>53</v>
      </c>
      <c r="N2228" s="2">
        <v>41996</v>
      </c>
      <c r="O2228" s="2">
        <v>42726</v>
      </c>
      <c r="P2228" t="s">
        <v>24</v>
      </c>
      <c r="Q2228" t="s">
        <v>59</v>
      </c>
      <c r="R2228" s="5" t="str">
        <f t="shared" si="106"/>
        <v>0.16</v>
      </c>
      <c r="S2228" s="6" t="str">
        <f t="shared" si="107"/>
        <v/>
      </c>
      <c r="T2228">
        <f>ROUND(INT(表1[[#This Row],[合同结束日期]]-表1[[#This Row],[合同起始日期]])/365,1)</f>
        <v>2</v>
      </c>
    </row>
    <row r="2229" spans="1:20">
      <c r="A2229" s="1">
        <v>42583</v>
      </c>
      <c r="B2229" t="s">
        <v>185</v>
      </c>
      <c r="C2229">
        <f t="shared" si="105"/>
        <v>0</v>
      </c>
      <c r="D2229" t="s">
        <v>369</v>
      </c>
      <c r="E2229" s="4">
        <v>44454</v>
      </c>
      <c r="F2229" s="4">
        <v>7943.9297999999999</v>
      </c>
      <c r="G2229" s="3">
        <v>0.1787</v>
      </c>
      <c r="H2229" s="7">
        <v>3087.0833333333335</v>
      </c>
      <c r="I2229" s="4">
        <v>551.66179166666666</v>
      </c>
      <c r="J2229">
        <v>14.399999999999999</v>
      </c>
      <c r="K2229" t="s">
        <v>76</v>
      </c>
      <c r="L2229" t="s">
        <v>276</v>
      </c>
      <c r="M2229" t="s">
        <v>276</v>
      </c>
      <c r="N2229" s="2">
        <v>42030</v>
      </c>
      <c r="O2229" s="2">
        <v>42760</v>
      </c>
      <c r="P2229" t="s">
        <v>24</v>
      </c>
      <c r="Q2229" t="s">
        <v>25</v>
      </c>
      <c r="R2229" s="5" t="str">
        <f t="shared" si="106"/>
        <v>0.15</v>
      </c>
      <c r="S2229" s="6" t="str">
        <f t="shared" si="107"/>
        <v/>
      </c>
      <c r="T2229">
        <f>ROUND(INT(表1[[#This Row],[合同结束日期]]-表1[[#This Row],[合同起始日期]])/365,1)</f>
        <v>2</v>
      </c>
    </row>
    <row r="2230" spans="1:20">
      <c r="A2230" s="1">
        <v>42583</v>
      </c>
      <c r="B2230" t="s">
        <v>185</v>
      </c>
      <c r="C2230">
        <f t="shared" si="105"/>
        <v>0</v>
      </c>
      <c r="D2230" t="s">
        <v>382</v>
      </c>
      <c r="E2230" s="4">
        <v>60524.399999999994</v>
      </c>
      <c r="F2230" s="4">
        <v>9532.5930000000008</v>
      </c>
      <c r="G2230" s="3">
        <v>0.15750000000000003</v>
      </c>
      <c r="H2230" s="7">
        <v>4203.083333333333</v>
      </c>
      <c r="I2230" s="4">
        <v>661.98562500000014</v>
      </c>
      <c r="J2230">
        <v>14.399999999999999</v>
      </c>
      <c r="K2230" t="s">
        <v>60</v>
      </c>
      <c r="L2230" t="s">
        <v>107</v>
      </c>
      <c r="M2230" t="s">
        <v>212</v>
      </c>
      <c r="N2230" s="2">
        <v>42113</v>
      </c>
      <c r="O2230" s="2">
        <v>42843</v>
      </c>
      <c r="P2230" t="s">
        <v>24</v>
      </c>
      <c r="Q2230" t="s">
        <v>83</v>
      </c>
      <c r="R2230" s="5" t="str">
        <f t="shared" si="106"/>
        <v>0.14</v>
      </c>
      <c r="S2230" s="6" t="str">
        <f t="shared" si="107"/>
        <v/>
      </c>
      <c r="T2230">
        <f>ROUND(INT(表1[[#This Row],[合同结束日期]]-表1[[#This Row],[合同起始日期]])/365,1)</f>
        <v>2</v>
      </c>
    </row>
    <row r="2231" spans="1:20">
      <c r="A2231" s="1">
        <v>42583</v>
      </c>
      <c r="B2231" t="s">
        <v>185</v>
      </c>
      <c r="C2231">
        <f t="shared" si="105"/>
        <v>0</v>
      </c>
      <c r="D2231" t="s">
        <v>194</v>
      </c>
      <c r="E2231" s="4">
        <v>586203.6</v>
      </c>
      <c r="F2231" s="4">
        <v>65068.599599999994</v>
      </c>
      <c r="G2231" s="3">
        <v>0.11099999999999999</v>
      </c>
      <c r="H2231" s="7">
        <v>4070.8583333333331</v>
      </c>
      <c r="I2231" s="4">
        <v>451.86527499999994</v>
      </c>
      <c r="J2231">
        <v>144</v>
      </c>
      <c r="K2231" t="s">
        <v>66</v>
      </c>
      <c r="L2231" t="s">
        <v>66</v>
      </c>
      <c r="M2231" t="s">
        <v>66</v>
      </c>
      <c r="N2231" s="2">
        <v>42134</v>
      </c>
      <c r="O2231" s="2">
        <v>42864</v>
      </c>
      <c r="P2231" t="s">
        <v>24</v>
      </c>
      <c r="Q2231" t="s">
        <v>410</v>
      </c>
      <c r="R2231" s="5" t="str">
        <f t="shared" si="106"/>
        <v>0.1</v>
      </c>
      <c r="S2231" s="6" t="str">
        <f t="shared" si="107"/>
        <v>0.</v>
      </c>
      <c r="T2231">
        <f>ROUND(INT(表1[[#This Row],[合同结束日期]]-表1[[#This Row],[合同起始日期]])/365,1)</f>
        <v>2</v>
      </c>
    </row>
    <row r="2232" spans="1:20">
      <c r="A2232" s="1">
        <v>42583</v>
      </c>
      <c r="B2232" t="s">
        <v>185</v>
      </c>
      <c r="C2232">
        <f t="shared" si="105"/>
        <v>0</v>
      </c>
      <c r="D2232" t="s">
        <v>196</v>
      </c>
      <c r="E2232" s="4">
        <v>440599.908</v>
      </c>
      <c r="F2232" s="4">
        <v>78558.963596400004</v>
      </c>
      <c r="G2232" s="3">
        <v>0.17830000000000001</v>
      </c>
      <c r="H2232" s="7">
        <v>2549.7679861111114</v>
      </c>
      <c r="I2232" s="4">
        <v>454.62363192361119</v>
      </c>
      <c r="J2232">
        <v>172.79999999999998</v>
      </c>
      <c r="K2232" t="s">
        <v>60</v>
      </c>
      <c r="L2232" t="s">
        <v>61</v>
      </c>
      <c r="M2232" t="s">
        <v>197</v>
      </c>
      <c r="N2232" s="2">
        <v>42134</v>
      </c>
      <c r="O2232" s="2">
        <v>42864</v>
      </c>
      <c r="P2232" t="s">
        <v>24</v>
      </c>
      <c r="Q2232" t="s">
        <v>25</v>
      </c>
      <c r="R2232" s="5" t="str">
        <f t="shared" si="106"/>
        <v>0.15</v>
      </c>
      <c r="S2232" s="6" t="str">
        <f t="shared" si="107"/>
        <v/>
      </c>
      <c r="T2232">
        <f>ROUND(INT(表1[[#This Row],[合同结束日期]]-表1[[#This Row],[合同起始日期]])/365,1)</f>
        <v>2</v>
      </c>
    </row>
    <row r="2233" spans="1:20">
      <c r="A2233" s="1">
        <v>42583</v>
      </c>
      <c r="B2233" t="s">
        <v>185</v>
      </c>
      <c r="C2233">
        <f t="shared" si="105"/>
        <v>0</v>
      </c>
      <c r="D2233" t="s">
        <v>307</v>
      </c>
      <c r="E2233" s="4">
        <v>104548.8</v>
      </c>
      <c r="F2233" s="4">
        <v>23314.382400000002</v>
      </c>
      <c r="G2233" s="3">
        <v>0.223</v>
      </c>
      <c r="H2233" s="7">
        <v>1980.0909090909092</v>
      </c>
      <c r="I2233" s="4">
        <v>441.56027272727277</v>
      </c>
      <c r="J2233">
        <v>52.8</v>
      </c>
      <c r="K2233" t="s">
        <v>66</v>
      </c>
      <c r="L2233" t="s">
        <v>66</v>
      </c>
      <c r="M2233" t="s">
        <v>66</v>
      </c>
      <c r="N2233" s="2">
        <v>42139</v>
      </c>
      <c r="O2233" s="2">
        <v>42869</v>
      </c>
      <c r="P2233" t="s">
        <v>24</v>
      </c>
      <c r="Q2233" t="s">
        <v>410</v>
      </c>
      <c r="R2233" s="5" t="str">
        <f t="shared" si="106"/>
        <v>0.1</v>
      </c>
      <c r="S2233" s="6" t="str">
        <f t="shared" si="107"/>
        <v>0.</v>
      </c>
      <c r="T2233">
        <f>ROUND(INT(表1[[#This Row],[合同结束日期]]-表1[[#This Row],[合同起始日期]])/365,1)</f>
        <v>2</v>
      </c>
    </row>
    <row r="2234" spans="1:20">
      <c r="A2234" s="1">
        <v>42583</v>
      </c>
      <c r="B2234" t="s">
        <v>185</v>
      </c>
      <c r="C2234">
        <f t="shared" si="105"/>
        <v>0</v>
      </c>
      <c r="D2234" t="s">
        <v>252</v>
      </c>
      <c r="E2234" s="4">
        <v>156543.6</v>
      </c>
      <c r="F2234" s="4">
        <v>21900.449639999999</v>
      </c>
      <c r="G2234" s="3">
        <v>0.1399</v>
      </c>
      <c r="H2234" s="7">
        <v>1516.8953488372092</v>
      </c>
      <c r="I2234" s="4">
        <v>212.21365930232557</v>
      </c>
      <c r="J2234">
        <v>103.2</v>
      </c>
      <c r="K2234" t="s">
        <v>44</v>
      </c>
      <c r="L2234" t="s">
        <v>46</v>
      </c>
      <c r="M2234" t="s">
        <v>45</v>
      </c>
      <c r="N2234" s="2">
        <v>42149</v>
      </c>
      <c r="O2234" s="2">
        <v>42914</v>
      </c>
      <c r="P2234" t="s">
        <v>24</v>
      </c>
      <c r="Q2234" t="s">
        <v>19</v>
      </c>
      <c r="R2234" s="5" t="str">
        <f t="shared" si="106"/>
        <v>0.1</v>
      </c>
      <c r="S2234" s="6" t="str">
        <f t="shared" si="107"/>
        <v/>
      </c>
      <c r="T2234">
        <f>ROUND(INT(表1[[#This Row],[合同结束日期]]-表1[[#This Row],[合同起始日期]])/365,1)</f>
        <v>2.1</v>
      </c>
    </row>
    <row r="2235" spans="1:20">
      <c r="A2235" s="1">
        <v>42583</v>
      </c>
      <c r="B2235" t="s">
        <v>185</v>
      </c>
      <c r="C2235">
        <f t="shared" si="105"/>
        <v>0</v>
      </c>
      <c r="D2235" t="s">
        <v>451</v>
      </c>
      <c r="E2235" s="4">
        <v>1291291.44</v>
      </c>
      <c r="F2235" s="4">
        <v>47906.912424000002</v>
      </c>
      <c r="G2235" s="3">
        <v>3.7100000000000001E-2</v>
      </c>
      <c r="H2235" s="7">
        <v>11327.117894736841</v>
      </c>
      <c r="I2235" s="4">
        <v>420.23607389473688</v>
      </c>
      <c r="J2235">
        <v>114</v>
      </c>
      <c r="K2235" t="s">
        <v>66</v>
      </c>
      <c r="L2235" t="s">
        <v>66</v>
      </c>
      <c r="M2235" t="s">
        <v>66</v>
      </c>
      <c r="N2235" s="2">
        <v>42156</v>
      </c>
      <c r="O2235" s="2">
        <v>43251</v>
      </c>
      <c r="P2235" t="s">
        <v>24</v>
      </c>
      <c r="Q2235" t="s">
        <v>410</v>
      </c>
      <c r="R2235" s="5" t="str">
        <f t="shared" si="106"/>
        <v>0.1</v>
      </c>
      <c r="S2235" s="6" t="str">
        <f t="shared" si="107"/>
        <v>0.</v>
      </c>
      <c r="T2235">
        <f>ROUND(INT(表1[[#This Row],[合同结束日期]]-表1[[#This Row],[合同起始日期]])/365,1)</f>
        <v>3</v>
      </c>
    </row>
    <row r="2236" spans="1:20">
      <c r="A2236" s="1">
        <v>42583</v>
      </c>
      <c r="B2236" t="s">
        <v>185</v>
      </c>
      <c r="C2236">
        <f t="shared" si="105"/>
        <v>0</v>
      </c>
      <c r="D2236" t="s">
        <v>219</v>
      </c>
      <c r="E2236" s="4">
        <v>736498.79999999993</v>
      </c>
      <c r="F2236" s="4">
        <v>160114.83911999999</v>
      </c>
      <c r="G2236" s="3">
        <v>0.21740000000000001</v>
      </c>
      <c r="H2236" s="7">
        <v>7136.6162790697663</v>
      </c>
      <c r="I2236" s="4">
        <v>1551.5003790697674</v>
      </c>
      <c r="J2236">
        <v>103.2</v>
      </c>
      <c r="K2236" t="s">
        <v>60</v>
      </c>
      <c r="L2236" t="s">
        <v>61</v>
      </c>
      <c r="M2236" t="s">
        <v>58</v>
      </c>
      <c r="N2236" s="2">
        <v>42153</v>
      </c>
      <c r="O2236" s="2">
        <v>42883</v>
      </c>
      <c r="P2236" t="s">
        <v>24</v>
      </c>
      <c r="Q2236" t="s">
        <v>170</v>
      </c>
      <c r="R2236" s="5" t="str">
        <f t="shared" si="106"/>
        <v>0.2</v>
      </c>
      <c r="S2236" s="6" t="str">
        <f t="shared" si="107"/>
        <v/>
      </c>
      <c r="T2236">
        <f>ROUND(INT(表1[[#This Row],[合同结束日期]]-表1[[#This Row],[合同起始日期]])/365,1)</f>
        <v>2</v>
      </c>
    </row>
    <row r="2237" spans="1:20">
      <c r="A2237" s="1">
        <v>42583</v>
      </c>
      <c r="B2237" t="s">
        <v>185</v>
      </c>
      <c r="C2237">
        <f t="shared" si="105"/>
        <v>0</v>
      </c>
      <c r="D2237" t="s">
        <v>452</v>
      </c>
      <c r="E2237" s="4">
        <v>98945.64</v>
      </c>
      <c r="F2237" s="4">
        <v>28704.130164000002</v>
      </c>
      <c r="G2237" s="3">
        <v>0.29010000000000002</v>
      </c>
      <c r="H2237" s="7">
        <v>1268.5338461538461</v>
      </c>
      <c r="I2237" s="4">
        <v>368.00166876923078</v>
      </c>
      <c r="J2237">
        <v>78</v>
      </c>
      <c r="K2237" t="s">
        <v>11</v>
      </c>
      <c r="L2237" t="s">
        <v>12</v>
      </c>
      <c r="M2237" t="s">
        <v>10</v>
      </c>
      <c r="N2237" s="2">
        <v>42160</v>
      </c>
      <c r="O2237" s="2">
        <v>42890</v>
      </c>
      <c r="P2237" t="s">
        <v>24</v>
      </c>
      <c r="Q2237" t="s">
        <v>59</v>
      </c>
      <c r="R2237" s="5" t="str">
        <f t="shared" si="106"/>
        <v>0.16</v>
      </c>
      <c r="S2237" s="6" t="str">
        <f t="shared" si="107"/>
        <v/>
      </c>
      <c r="T2237">
        <f>ROUND(INT(表1[[#This Row],[合同结束日期]]-表1[[#This Row],[合同起始日期]])/365,1)</f>
        <v>2</v>
      </c>
    </row>
    <row r="2238" spans="1:20">
      <c r="A2238" s="1">
        <v>42583</v>
      </c>
      <c r="B2238" t="s">
        <v>185</v>
      </c>
      <c r="C2238">
        <f t="shared" si="105"/>
        <v>0</v>
      </c>
      <c r="D2238" t="s">
        <v>450</v>
      </c>
      <c r="E2238" s="4">
        <v>290068.8</v>
      </c>
      <c r="F2238" s="4">
        <v>54387.9</v>
      </c>
      <c r="G2238" s="3">
        <v>0.1875</v>
      </c>
      <c r="H2238" s="7">
        <v>2716</v>
      </c>
      <c r="I2238" s="4">
        <v>509.25</v>
      </c>
      <c r="J2238">
        <v>106.8</v>
      </c>
      <c r="K2238" t="s">
        <v>60</v>
      </c>
      <c r="L2238" t="s">
        <v>61</v>
      </c>
      <c r="M2238" t="s">
        <v>58</v>
      </c>
      <c r="N2238" s="2">
        <v>42181</v>
      </c>
      <c r="O2238" s="2">
        <v>42911</v>
      </c>
      <c r="P2238" t="s">
        <v>24</v>
      </c>
      <c r="Q2238" t="s">
        <v>59</v>
      </c>
      <c r="R2238" s="5" t="str">
        <f t="shared" si="106"/>
        <v>0.16</v>
      </c>
      <c r="S2238" s="6" t="str">
        <f t="shared" si="107"/>
        <v/>
      </c>
      <c r="T2238">
        <f>ROUND(INT(表1[[#This Row],[合同结束日期]]-表1[[#This Row],[合同起始日期]])/365,1)</f>
        <v>2</v>
      </c>
    </row>
    <row r="2239" spans="1:20">
      <c r="A2239" s="1">
        <v>42583</v>
      </c>
      <c r="B2239" t="s">
        <v>185</v>
      </c>
      <c r="C2239">
        <f t="shared" si="105"/>
        <v>0</v>
      </c>
      <c r="D2239" t="s">
        <v>281</v>
      </c>
      <c r="E2239" s="4">
        <v>129395.63999999998</v>
      </c>
      <c r="F2239" s="4">
        <v>38314.049003999993</v>
      </c>
      <c r="G2239" s="3">
        <v>0.29609999999999997</v>
      </c>
      <c r="H2239" s="7">
        <v>1172.0619565217391</v>
      </c>
      <c r="I2239" s="4">
        <v>347.04754532608695</v>
      </c>
      <c r="J2239">
        <v>110.39999999999999</v>
      </c>
      <c r="K2239" t="s">
        <v>60</v>
      </c>
      <c r="L2239" t="s">
        <v>116</v>
      </c>
      <c r="M2239" t="s">
        <v>145</v>
      </c>
      <c r="N2239" s="2">
        <v>42174</v>
      </c>
      <c r="O2239" s="2">
        <v>42615</v>
      </c>
      <c r="P2239" t="s">
        <v>24</v>
      </c>
      <c r="Q2239" t="s">
        <v>25</v>
      </c>
      <c r="R2239" s="5" t="str">
        <f t="shared" si="106"/>
        <v>0.15</v>
      </c>
      <c r="S2239" s="6" t="str">
        <f t="shared" si="107"/>
        <v/>
      </c>
      <c r="T2239">
        <f>ROUND(INT(表1[[#This Row],[合同结束日期]]-表1[[#This Row],[合同起始日期]])/365,1)</f>
        <v>1.2</v>
      </c>
    </row>
    <row r="2240" spans="1:20">
      <c r="A2240" s="1">
        <v>42583</v>
      </c>
      <c r="B2240" t="s">
        <v>185</v>
      </c>
      <c r="C2240">
        <f t="shared" si="105"/>
        <v>0</v>
      </c>
      <c r="D2240" t="s">
        <v>458</v>
      </c>
      <c r="E2240" s="4">
        <v>37922.400000000001</v>
      </c>
      <c r="F2240" s="4">
        <v>9078.6225599999998</v>
      </c>
      <c r="G2240" s="3">
        <v>0.23939999999999997</v>
      </c>
      <c r="H2240" s="7">
        <v>2106.8000000000002</v>
      </c>
      <c r="I2240" s="4">
        <v>504.36791999999997</v>
      </c>
      <c r="J2240">
        <v>18</v>
      </c>
      <c r="K2240" t="s">
        <v>76</v>
      </c>
      <c r="L2240" t="s">
        <v>276</v>
      </c>
      <c r="M2240" t="s">
        <v>276</v>
      </c>
      <c r="N2240" s="2">
        <v>42195</v>
      </c>
      <c r="O2240" s="2">
        <v>42925</v>
      </c>
      <c r="P2240" t="s">
        <v>24</v>
      </c>
      <c r="Q2240" t="s">
        <v>59</v>
      </c>
      <c r="R2240" s="5" t="str">
        <f t="shared" si="106"/>
        <v>0.16</v>
      </c>
      <c r="S2240" s="6" t="str">
        <f t="shared" si="107"/>
        <v/>
      </c>
      <c r="T2240">
        <f>ROUND(INT(表1[[#This Row],[合同结束日期]]-表1[[#This Row],[合同起始日期]])/365,1)</f>
        <v>2</v>
      </c>
    </row>
    <row r="2241" spans="1:20">
      <c r="A2241" s="1">
        <v>42583</v>
      </c>
      <c r="B2241" t="s">
        <v>185</v>
      </c>
      <c r="C2241">
        <f t="shared" si="105"/>
        <v>0</v>
      </c>
      <c r="D2241" t="s">
        <v>456</v>
      </c>
      <c r="E2241" s="4">
        <v>71775.599999999991</v>
      </c>
      <c r="F2241" s="4">
        <v>12697.103639999999</v>
      </c>
      <c r="G2241" s="3">
        <v>0.1769</v>
      </c>
      <c r="H2241" s="7">
        <v>3987.5333333333328</v>
      </c>
      <c r="I2241" s="4">
        <v>705.39464666666663</v>
      </c>
      <c r="J2241">
        <v>18</v>
      </c>
      <c r="K2241" t="s">
        <v>76</v>
      </c>
      <c r="L2241" t="s">
        <v>276</v>
      </c>
      <c r="M2241" t="s">
        <v>276</v>
      </c>
      <c r="N2241" s="2">
        <v>42181</v>
      </c>
      <c r="O2241" s="2">
        <v>42911</v>
      </c>
      <c r="P2241" t="s">
        <v>24</v>
      </c>
      <c r="Q2241" t="s">
        <v>59</v>
      </c>
      <c r="R2241" s="5" t="str">
        <f t="shared" si="106"/>
        <v>0.16</v>
      </c>
      <c r="S2241" s="6" t="str">
        <f t="shared" si="107"/>
        <v/>
      </c>
      <c r="T2241">
        <f>ROUND(INT(表1[[#This Row],[合同结束日期]]-表1[[#This Row],[合同起始日期]])/365,1)</f>
        <v>2</v>
      </c>
    </row>
    <row r="2242" spans="1:20">
      <c r="A2242" s="1">
        <v>42583</v>
      </c>
      <c r="B2242" t="s">
        <v>185</v>
      </c>
      <c r="C2242">
        <f t="shared" si="105"/>
        <v>0</v>
      </c>
      <c r="D2242" t="s">
        <v>457</v>
      </c>
      <c r="E2242" s="4">
        <v>176854.8</v>
      </c>
      <c r="F2242" s="4">
        <v>24777.357480000002</v>
      </c>
      <c r="G2242" s="3">
        <v>0.14010000000000003</v>
      </c>
      <c r="H2242" s="7">
        <v>12281.583333333334</v>
      </c>
      <c r="I2242" s="4">
        <v>1720.6498250000004</v>
      </c>
      <c r="J2242">
        <v>14.399999999999999</v>
      </c>
      <c r="K2242" t="s">
        <v>44</v>
      </c>
      <c r="L2242" t="s">
        <v>46</v>
      </c>
      <c r="M2242" t="s">
        <v>187</v>
      </c>
      <c r="N2242" s="2">
        <v>42205</v>
      </c>
      <c r="O2242" s="2">
        <v>42570</v>
      </c>
      <c r="P2242" t="s">
        <v>24</v>
      </c>
      <c r="Q2242" t="s">
        <v>65</v>
      </c>
      <c r="R2242" s="5" t="str">
        <f t="shared" si="106"/>
        <v>0.12</v>
      </c>
      <c r="S2242" s="6" t="str">
        <f t="shared" si="107"/>
        <v/>
      </c>
      <c r="T2242">
        <f>ROUND(INT(表1[[#This Row],[合同结束日期]]-表1[[#This Row],[合同起始日期]])/365,1)</f>
        <v>1</v>
      </c>
    </row>
    <row r="2243" spans="1:20">
      <c r="A2243" s="1">
        <v>42583</v>
      </c>
      <c r="B2243" t="s">
        <v>185</v>
      </c>
      <c r="C2243">
        <f t="shared" si="105"/>
        <v>0</v>
      </c>
      <c r="D2243" t="s">
        <v>454</v>
      </c>
      <c r="E2243" s="4">
        <v>414093.84</v>
      </c>
      <c r="F2243" s="4">
        <v>59298.237887999996</v>
      </c>
      <c r="G2243" s="3">
        <v>0.14319999999999999</v>
      </c>
      <c r="H2243" s="7">
        <v>3081.0553571428572</v>
      </c>
      <c r="I2243" s="4">
        <v>441.20712714285708</v>
      </c>
      <c r="J2243">
        <v>134.4</v>
      </c>
      <c r="K2243" t="s">
        <v>11</v>
      </c>
      <c r="L2243" t="s">
        <v>13</v>
      </c>
      <c r="M2243" t="s">
        <v>13</v>
      </c>
      <c r="N2243" s="2">
        <v>42184</v>
      </c>
      <c r="O2243" s="2">
        <v>43279</v>
      </c>
      <c r="P2243" t="s">
        <v>24</v>
      </c>
      <c r="Q2243" t="s">
        <v>65</v>
      </c>
      <c r="R2243" s="5" t="str">
        <f t="shared" si="106"/>
        <v>0.12</v>
      </c>
      <c r="S2243" s="6" t="str">
        <f t="shared" si="107"/>
        <v/>
      </c>
      <c r="T2243">
        <f>ROUND(INT(表1[[#This Row],[合同结束日期]]-表1[[#This Row],[合同起始日期]])/365,1)</f>
        <v>3</v>
      </c>
    </row>
    <row r="2244" spans="1:20">
      <c r="A2244" s="1">
        <v>42583</v>
      </c>
      <c r="B2244" t="s">
        <v>185</v>
      </c>
      <c r="C2244">
        <f t="shared" si="105"/>
        <v>0</v>
      </c>
      <c r="D2244" t="s">
        <v>449</v>
      </c>
      <c r="E2244" s="4">
        <v>457256.39999999997</v>
      </c>
      <c r="F2244" s="4">
        <v>66713.708759999994</v>
      </c>
      <c r="G2244" s="3">
        <v>0.1459</v>
      </c>
      <c r="H2244" s="7">
        <v>2664.6643356643353</v>
      </c>
      <c r="I2244" s="4">
        <v>388.77452657342656</v>
      </c>
      <c r="J2244">
        <v>171.6</v>
      </c>
      <c r="K2244" t="s">
        <v>60</v>
      </c>
      <c r="L2244" t="s">
        <v>116</v>
      </c>
      <c r="M2244" t="s">
        <v>145</v>
      </c>
      <c r="N2244" s="2">
        <v>42183</v>
      </c>
      <c r="O2244" s="2">
        <v>43278</v>
      </c>
      <c r="P2244" t="s">
        <v>24</v>
      </c>
      <c r="Q2244" t="s">
        <v>65</v>
      </c>
      <c r="R2244" s="5" t="str">
        <f t="shared" si="106"/>
        <v>0.12</v>
      </c>
      <c r="S2244" s="6" t="str">
        <f t="shared" si="107"/>
        <v/>
      </c>
      <c r="T2244">
        <f>ROUND(INT(表1[[#This Row],[合同结束日期]]-表1[[#This Row],[合同起始日期]])/365,1)</f>
        <v>3</v>
      </c>
    </row>
    <row r="2245" spans="1:20">
      <c r="A2245" s="1">
        <v>42583</v>
      </c>
      <c r="B2245" t="s">
        <v>185</v>
      </c>
      <c r="C2245">
        <f t="shared" si="105"/>
        <v>0</v>
      </c>
      <c r="D2245" t="s">
        <v>473</v>
      </c>
      <c r="E2245" s="4">
        <v>39789.599999999999</v>
      </c>
      <c r="F2245" s="4">
        <v>12493.934399999998</v>
      </c>
      <c r="G2245" s="3">
        <v>0.31399999999999995</v>
      </c>
      <c r="H2245" s="7">
        <v>1004.7878787878788</v>
      </c>
      <c r="I2245" s="4">
        <v>315.5033939393939</v>
      </c>
      <c r="J2245">
        <v>39.6</v>
      </c>
      <c r="K2245" t="s">
        <v>44</v>
      </c>
      <c r="L2245" t="s">
        <v>46</v>
      </c>
      <c r="M2245" t="s">
        <v>187</v>
      </c>
      <c r="N2245" s="2">
        <v>42273</v>
      </c>
      <c r="O2245" s="2">
        <v>43003</v>
      </c>
      <c r="P2245" t="s">
        <v>24</v>
      </c>
      <c r="Q2245" t="s">
        <v>83</v>
      </c>
      <c r="R2245" s="5" t="str">
        <f t="shared" si="106"/>
        <v>0.14</v>
      </c>
      <c r="S2245" s="6" t="str">
        <f t="shared" si="107"/>
        <v/>
      </c>
      <c r="T2245">
        <f>ROUND(INT(表1[[#This Row],[合同结束日期]]-表1[[#This Row],[合同起始日期]])/365,1)</f>
        <v>2</v>
      </c>
    </row>
    <row r="2246" spans="1:20">
      <c r="A2246" s="1">
        <v>42583</v>
      </c>
      <c r="B2246" t="s">
        <v>185</v>
      </c>
      <c r="C2246">
        <f t="shared" si="105"/>
        <v>0</v>
      </c>
      <c r="D2246" t="s">
        <v>484</v>
      </c>
      <c r="E2246" s="4">
        <v>644220</v>
      </c>
      <c r="F2246" s="4">
        <v>90448.487999999998</v>
      </c>
      <c r="G2246" s="3">
        <v>0.1404</v>
      </c>
      <c r="H2246" s="7">
        <v>1499.5810055865923</v>
      </c>
      <c r="I2246" s="4">
        <v>210.54117318435755</v>
      </c>
      <c r="J2246">
        <v>429.59999999999997</v>
      </c>
      <c r="K2246" t="s">
        <v>44</v>
      </c>
      <c r="L2246" t="s">
        <v>72</v>
      </c>
      <c r="M2246" t="s">
        <v>71</v>
      </c>
      <c r="N2246" s="2">
        <v>42272</v>
      </c>
      <c r="O2246" s="2">
        <v>44098</v>
      </c>
      <c r="P2246" t="s">
        <v>24</v>
      </c>
      <c r="Q2246" t="s">
        <v>78</v>
      </c>
      <c r="R2246" s="5" t="str">
        <f t="shared" si="106"/>
        <v>0.07</v>
      </c>
      <c r="S2246" s="6" t="str">
        <f t="shared" si="107"/>
        <v/>
      </c>
      <c r="T2246">
        <f>ROUND(INT(表1[[#This Row],[合同结束日期]]-表1[[#This Row],[合同起始日期]])/365,1)</f>
        <v>5</v>
      </c>
    </row>
    <row r="2247" spans="1:20">
      <c r="A2247" s="1">
        <v>42583</v>
      </c>
      <c r="B2247" t="s">
        <v>185</v>
      </c>
      <c r="C2247">
        <f t="shared" si="105"/>
        <v>0</v>
      </c>
      <c r="D2247" t="s">
        <v>486</v>
      </c>
      <c r="E2247" s="4">
        <v>53739.6</v>
      </c>
      <c r="F2247" s="4">
        <v>14133.514799999999</v>
      </c>
      <c r="G2247" s="3">
        <v>0.26300000000000001</v>
      </c>
      <c r="H2247" s="7">
        <v>1399.46875</v>
      </c>
      <c r="I2247" s="4">
        <v>368.06028125</v>
      </c>
      <c r="J2247">
        <v>38.4</v>
      </c>
      <c r="K2247" t="s">
        <v>44</v>
      </c>
      <c r="L2247" t="s">
        <v>46</v>
      </c>
      <c r="M2247" t="s">
        <v>187</v>
      </c>
      <c r="N2247" s="2">
        <v>42370</v>
      </c>
      <c r="O2247" s="2">
        <v>42735</v>
      </c>
      <c r="P2247" t="s">
        <v>24</v>
      </c>
      <c r="Q2247" t="s">
        <v>83</v>
      </c>
      <c r="R2247" s="5" t="str">
        <f t="shared" si="106"/>
        <v>0.14</v>
      </c>
      <c r="S2247" s="6" t="str">
        <f t="shared" si="107"/>
        <v/>
      </c>
      <c r="T2247">
        <f>ROUND(INT(表1[[#This Row],[合同结束日期]]-表1[[#This Row],[合同起始日期]])/365,1)</f>
        <v>1</v>
      </c>
    </row>
    <row r="2248" spans="1:20">
      <c r="A2248" s="1">
        <v>42583</v>
      </c>
      <c r="B2248" t="s">
        <v>185</v>
      </c>
      <c r="C2248">
        <f t="shared" si="105"/>
        <v>0</v>
      </c>
      <c r="D2248" t="s">
        <v>503</v>
      </c>
      <c r="E2248" s="4">
        <v>118922.4</v>
      </c>
      <c r="F2248" s="4">
        <v>19515.165839999998</v>
      </c>
      <c r="G2248" s="3">
        <v>0.1641</v>
      </c>
      <c r="H2248" s="7">
        <v>3096.9375</v>
      </c>
      <c r="I2248" s="4">
        <v>508.20744374999998</v>
      </c>
      <c r="J2248">
        <v>38.4</v>
      </c>
      <c r="K2248" t="s">
        <v>44</v>
      </c>
      <c r="L2248" t="s">
        <v>46</v>
      </c>
      <c r="M2248" t="s">
        <v>187</v>
      </c>
      <c r="N2248" s="2">
        <v>42480</v>
      </c>
      <c r="O2248" s="2">
        <v>43209</v>
      </c>
      <c r="P2248" t="s">
        <v>24</v>
      </c>
      <c r="Q2248" t="s">
        <v>83</v>
      </c>
      <c r="R2248" s="5" t="str">
        <f t="shared" si="106"/>
        <v>0.14</v>
      </c>
      <c r="S2248" s="6" t="str">
        <f t="shared" si="107"/>
        <v/>
      </c>
      <c r="T2248">
        <f>ROUND(INT(表1[[#This Row],[合同结束日期]]-表1[[#This Row],[合同起始日期]])/365,1)</f>
        <v>2</v>
      </c>
    </row>
    <row r="2249" spans="1:20">
      <c r="A2249" s="1">
        <v>42583</v>
      </c>
      <c r="B2249" t="s">
        <v>185</v>
      </c>
      <c r="C2249">
        <f t="shared" si="105"/>
        <v>0</v>
      </c>
      <c r="D2249" t="s">
        <v>509</v>
      </c>
      <c r="E2249" s="4">
        <v>47960.4</v>
      </c>
      <c r="F2249" s="4">
        <v>8824.713600000001</v>
      </c>
      <c r="G2249" s="3">
        <v>0.18400000000000002</v>
      </c>
      <c r="H2249" s="7">
        <v>3330.5833333333339</v>
      </c>
      <c r="I2249" s="4">
        <v>612.82733333333351</v>
      </c>
      <c r="J2249">
        <v>14.399999999999999</v>
      </c>
      <c r="K2249" t="s">
        <v>60</v>
      </c>
      <c r="L2249" t="s">
        <v>61</v>
      </c>
      <c r="M2249" t="s">
        <v>58</v>
      </c>
      <c r="N2249" s="2">
        <v>42522</v>
      </c>
      <c r="O2249" s="2">
        <v>42886</v>
      </c>
      <c r="P2249" t="s">
        <v>24</v>
      </c>
      <c r="Q2249" t="s">
        <v>59</v>
      </c>
      <c r="R2249" s="5" t="str">
        <f t="shared" si="106"/>
        <v>0.16</v>
      </c>
      <c r="S2249" s="6" t="str">
        <f t="shared" si="107"/>
        <v/>
      </c>
      <c r="T2249">
        <f>ROUND(INT(表1[[#This Row],[合同结束日期]]-表1[[#This Row],[合同起始日期]])/365,1)</f>
        <v>1</v>
      </c>
    </row>
    <row r="2250" spans="1:20">
      <c r="A2250" s="1">
        <v>42583</v>
      </c>
      <c r="B2250" t="s">
        <v>185</v>
      </c>
      <c r="C2250">
        <f t="shared" si="105"/>
        <v>0</v>
      </c>
      <c r="D2250" t="s">
        <v>510</v>
      </c>
      <c r="E2250" s="4">
        <v>457210.8</v>
      </c>
      <c r="F2250" s="4">
        <v>52579.242000000006</v>
      </c>
      <c r="G2250" s="3">
        <v>0.11500000000000002</v>
      </c>
      <c r="H2250" s="7">
        <v>5291.791666666667</v>
      </c>
      <c r="I2250" s="4">
        <v>608.55604166666683</v>
      </c>
      <c r="J2250">
        <v>86.399999999999991</v>
      </c>
      <c r="K2250" t="s">
        <v>44</v>
      </c>
      <c r="L2250" t="s">
        <v>72</v>
      </c>
      <c r="M2250" t="s">
        <v>126</v>
      </c>
      <c r="N2250" s="2">
        <v>42500</v>
      </c>
      <c r="O2250" s="2">
        <v>43229</v>
      </c>
      <c r="P2250" t="s">
        <v>24</v>
      </c>
      <c r="Q2250" t="s">
        <v>19</v>
      </c>
      <c r="R2250" s="5" t="str">
        <f t="shared" si="106"/>
        <v>0.1</v>
      </c>
      <c r="S2250" s="6" t="str">
        <f t="shared" si="107"/>
        <v/>
      </c>
      <c r="T2250">
        <f>ROUND(INT(表1[[#This Row],[合同结束日期]]-表1[[#This Row],[合同起始日期]])/365,1)</f>
        <v>2</v>
      </c>
    </row>
    <row r="2251" spans="1:20">
      <c r="A2251" s="1">
        <v>42583</v>
      </c>
      <c r="B2251" t="s">
        <v>185</v>
      </c>
      <c r="C2251">
        <f t="shared" si="105"/>
        <v>0</v>
      </c>
      <c r="D2251" t="s">
        <v>519</v>
      </c>
      <c r="E2251" s="4">
        <v>82733.279999999984</v>
      </c>
      <c r="F2251" s="4">
        <v>29130.387887999997</v>
      </c>
      <c r="G2251" s="3">
        <v>0.35210000000000002</v>
      </c>
      <c r="H2251" s="7">
        <v>1641.5333333333331</v>
      </c>
      <c r="I2251" s="4">
        <v>577.98388666666665</v>
      </c>
      <c r="J2251">
        <v>50.4</v>
      </c>
      <c r="K2251" t="s">
        <v>76</v>
      </c>
      <c r="L2251" t="s">
        <v>75</v>
      </c>
      <c r="M2251" t="s">
        <v>75</v>
      </c>
      <c r="N2251" s="2">
        <v>42524</v>
      </c>
      <c r="O2251" s="2">
        <v>43253</v>
      </c>
      <c r="P2251" t="s">
        <v>24</v>
      </c>
      <c r="Q2251" t="s">
        <v>83</v>
      </c>
      <c r="R2251" s="5" t="str">
        <f t="shared" si="106"/>
        <v>0.14</v>
      </c>
      <c r="S2251" s="6" t="str">
        <f t="shared" si="107"/>
        <v/>
      </c>
      <c r="T2251">
        <f>ROUND(INT(表1[[#This Row],[合同结束日期]]-表1[[#This Row],[合同起始日期]])/365,1)</f>
        <v>2</v>
      </c>
    </row>
    <row r="2252" spans="1:20">
      <c r="A2252" s="1">
        <v>42583</v>
      </c>
      <c r="B2252" t="s">
        <v>185</v>
      </c>
      <c r="C2252">
        <f t="shared" si="105"/>
        <v>0</v>
      </c>
      <c r="D2252" t="s">
        <v>523</v>
      </c>
      <c r="E2252" s="4">
        <v>173755.15199999997</v>
      </c>
      <c r="F2252" s="4">
        <v>27453.314016</v>
      </c>
      <c r="G2252" s="3">
        <v>0.15800000000000003</v>
      </c>
      <c r="H2252" s="7">
        <v>4826.5319999999992</v>
      </c>
      <c r="I2252" s="4">
        <v>762.59205599999996</v>
      </c>
      <c r="J2252">
        <v>36</v>
      </c>
      <c r="K2252" t="s">
        <v>76</v>
      </c>
      <c r="L2252" t="s">
        <v>276</v>
      </c>
      <c r="M2252" t="s">
        <v>276</v>
      </c>
      <c r="N2252" s="2">
        <v>42521</v>
      </c>
      <c r="O2252" s="2">
        <v>43250</v>
      </c>
      <c r="P2252" t="s">
        <v>24</v>
      </c>
      <c r="Q2252" t="s">
        <v>83</v>
      </c>
      <c r="R2252" s="5" t="str">
        <f t="shared" si="106"/>
        <v>0.14</v>
      </c>
      <c r="S2252" s="6" t="str">
        <f t="shared" si="107"/>
        <v/>
      </c>
      <c r="T2252">
        <f>ROUND(INT(表1[[#This Row],[合同结束日期]]-表1[[#This Row],[合同起始日期]])/365,1)</f>
        <v>2</v>
      </c>
    </row>
    <row r="2253" spans="1:20">
      <c r="A2253" s="1">
        <v>42583</v>
      </c>
      <c r="B2253" t="s">
        <v>185</v>
      </c>
      <c r="C2253">
        <f t="shared" si="105"/>
        <v>0</v>
      </c>
      <c r="D2253" t="s">
        <v>527</v>
      </c>
      <c r="E2253" s="4">
        <v>128968.79999999999</v>
      </c>
      <c r="F2253" s="4">
        <v>20609.214239999998</v>
      </c>
      <c r="G2253" s="3">
        <v>0.1598</v>
      </c>
      <c r="H2253" s="7">
        <v>4133.6153846153848</v>
      </c>
      <c r="I2253" s="4">
        <v>660.55173846153843</v>
      </c>
      <c r="J2253">
        <v>31.2</v>
      </c>
      <c r="K2253" t="s">
        <v>44</v>
      </c>
      <c r="L2253" t="s">
        <v>46</v>
      </c>
      <c r="M2253" t="s">
        <v>187</v>
      </c>
      <c r="N2253" s="2">
        <v>42533</v>
      </c>
      <c r="O2253" s="2">
        <v>43262</v>
      </c>
      <c r="P2253" t="s">
        <v>24</v>
      </c>
      <c r="Q2253" t="s">
        <v>83</v>
      </c>
      <c r="R2253" s="5" t="str">
        <f t="shared" si="106"/>
        <v>0.14</v>
      </c>
      <c r="S2253" s="6" t="str">
        <f t="shared" si="107"/>
        <v/>
      </c>
      <c r="T2253">
        <f>ROUND(INT(表1[[#This Row],[合同结束日期]]-表1[[#This Row],[合同起始日期]])/365,1)</f>
        <v>2</v>
      </c>
    </row>
    <row r="2254" spans="1:20">
      <c r="A2254" s="1">
        <v>42583</v>
      </c>
      <c r="B2254" t="s">
        <v>185</v>
      </c>
      <c r="C2254">
        <f t="shared" si="105"/>
        <v>0</v>
      </c>
      <c r="D2254" t="s">
        <v>529</v>
      </c>
      <c r="E2254" s="4">
        <v>59101.2</v>
      </c>
      <c r="F2254" s="4">
        <v>9456.1919999999991</v>
      </c>
      <c r="G2254" s="3">
        <v>0.16</v>
      </c>
      <c r="H2254" s="7">
        <v>4104.25</v>
      </c>
      <c r="I2254" s="4">
        <v>656.68</v>
      </c>
      <c r="J2254">
        <v>14.399999999999999</v>
      </c>
      <c r="K2254" t="s">
        <v>66</v>
      </c>
      <c r="L2254" t="s">
        <v>66</v>
      </c>
      <c r="M2254" t="s">
        <v>66</v>
      </c>
      <c r="N2254" s="2">
        <v>42566</v>
      </c>
      <c r="O2254" s="2">
        <v>42930</v>
      </c>
      <c r="P2254" t="s">
        <v>24</v>
      </c>
      <c r="Q2254" t="s">
        <v>37</v>
      </c>
      <c r="R2254" s="5" t="str">
        <f t="shared" si="106"/>
        <v>0.</v>
      </c>
      <c r="S2254" s="6" t="str">
        <f t="shared" si="107"/>
        <v/>
      </c>
      <c r="T2254">
        <f>ROUND(INT(表1[[#This Row],[合同结束日期]]-表1[[#This Row],[合同起始日期]])/365,1)</f>
        <v>1</v>
      </c>
    </row>
    <row r="2255" spans="1:20">
      <c r="A2255" s="1">
        <v>42583</v>
      </c>
      <c r="B2255" t="s">
        <v>185</v>
      </c>
      <c r="C2255">
        <f t="shared" si="105"/>
        <v>0</v>
      </c>
      <c r="D2255" t="s">
        <v>534</v>
      </c>
      <c r="E2255" s="4">
        <v>81663.599999999991</v>
      </c>
      <c r="F2255" s="4">
        <v>8354.1862799999999</v>
      </c>
      <c r="G2255" s="3">
        <v>0.10230000000000002</v>
      </c>
      <c r="H2255" s="7">
        <v>4860.9285714285706</v>
      </c>
      <c r="I2255" s="4">
        <v>497.27299285714281</v>
      </c>
      <c r="J2255">
        <v>16.8</v>
      </c>
      <c r="K2255" t="s">
        <v>66</v>
      </c>
      <c r="L2255" t="s">
        <v>66</v>
      </c>
      <c r="M2255" t="s">
        <v>66</v>
      </c>
      <c r="N2255" s="2">
        <v>42583</v>
      </c>
      <c r="O2255" s="2">
        <v>42947</v>
      </c>
      <c r="P2255" t="s">
        <v>24</v>
      </c>
      <c r="Q2255" t="s">
        <v>123</v>
      </c>
      <c r="R2255" s="5" t="str">
        <f t="shared" si="106"/>
        <v>0.09</v>
      </c>
      <c r="S2255" s="6" t="str">
        <f t="shared" si="107"/>
        <v/>
      </c>
      <c r="T2255">
        <f>ROUND(INT(表1[[#This Row],[合同结束日期]]-表1[[#This Row],[合同起始日期]])/365,1)</f>
        <v>1</v>
      </c>
    </row>
    <row r="2256" spans="1:20">
      <c r="A2256" s="1">
        <v>42583</v>
      </c>
      <c r="B2256" t="s">
        <v>185</v>
      </c>
      <c r="C2256">
        <f t="shared" si="105"/>
        <v>0</v>
      </c>
      <c r="D2256" t="s">
        <v>536</v>
      </c>
      <c r="E2256" s="4">
        <v>73476</v>
      </c>
      <c r="F2256" s="4">
        <v>30683.577599999997</v>
      </c>
      <c r="G2256" s="3">
        <v>0.41759999999999997</v>
      </c>
      <c r="H2256" s="7">
        <v>956.71875</v>
      </c>
      <c r="I2256" s="4">
        <v>399.52574999999996</v>
      </c>
      <c r="J2256">
        <v>76.8</v>
      </c>
      <c r="K2256" t="s">
        <v>60</v>
      </c>
      <c r="L2256" t="s">
        <v>61</v>
      </c>
      <c r="M2256" t="s">
        <v>58</v>
      </c>
      <c r="N2256" s="2">
        <v>42543</v>
      </c>
      <c r="O2256" s="2">
        <v>43272</v>
      </c>
      <c r="P2256" t="s">
        <v>24</v>
      </c>
      <c r="Q2256" t="s">
        <v>59</v>
      </c>
      <c r="R2256" s="5" t="str">
        <f t="shared" si="106"/>
        <v>0.16</v>
      </c>
      <c r="S2256" s="6" t="str">
        <f t="shared" si="107"/>
        <v/>
      </c>
      <c r="T2256">
        <f>ROUND(INT(表1[[#This Row],[合同结束日期]]-表1[[#This Row],[合同起始日期]])/365,1)</f>
        <v>2</v>
      </c>
    </row>
    <row r="2257" spans="1:20">
      <c r="A2257" s="1">
        <v>42583</v>
      </c>
      <c r="B2257" t="s">
        <v>185</v>
      </c>
      <c r="C2257">
        <f t="shared" si="105"/>
        <v>0</v>
      </c>
      <c r="D2257" t="s">
        <v>537</v>
      </c>
      <c r="E2257" s="4">
        <v>124624.62</v>
      </c>
      <c r="F2257" s="4">
        <v>25149.248316000001</v>
      </c>
      <c r="G2257" s="3">
        <v>0.20180000000000001</v>
      </c>
      <c r="H2257" s="7">
        <v>4154.1539999999995</v>
      </c>
      <c r="I2257" s="4">
        <v>838.30827720000002</v>
      </c>
      <c r="J2257">
        <v>30</v>
      </c>
      <c r="K2257" t="s">
        <v>44</v>
      </c>
      <c r="L2257" t="s">
        <v>46</v>
      </c>
      <c r="M2257" t="s">
        <v>187</v>
      </c>
      <c r="N2257" s="2">
        <v>42533</v>
      </c>
      <c r="O2257" s="2">
        <v>43262</v>
      </c>
      <c r="P2257" t="s">
        <v>24</v>
      </c>
      <c r="Q2257" t="s">
        <v>30</v>
      </c>
      <c r="R2257" s="5" t="str">
        <f t="shared" si="106"/>
        <v>0.18</v>
      </c>
      <c r="S2257" s="6" t="str">
        <f t="shared" si="107"/>
        <v/>
      </c>
      <c r="T2257">
        <f>ROUND(INT(表1[[#This Row],[合同结束日期]]-表1[[#This Row],[合同起始日期]])/365,1)</f>
        <v>2</v>
      </c>
    </row>
    <row r="2258" spans="1:20">
      <c r="A2258" s="1">
        <v>42583</v>
      </c>
      <c r="B2258" t="s">
        <v>185</v>
      </c>
      <c r="C2258">
        <f t="shared" si="105"/>
        <v>0</v>
      </c>
      <c r="D2258" t="s">
        <v>190</v>
      </c>
      <c r="E2258" s="4">
        <v>114842.4</v>
      </c>
      <c r="F2258" s="4">
        <v>31972.124159999999</v>
      </c>
      <c r="G2258" s="3">
        <v>0.27840000000000004</v>
      </c>
      <c r="H2258" s="7">
        <v>1329.1944444444446</v>
      </c>
      <c r="I2258" s="4">
        <v>370.04773333333338</v>
      </c>
      <c r="J2258">
        <v>86.399999999999991</v>
      </c>
      <c r="K2258" t="s">
        <v>44</v>
      </c>
      <c r="L2258" t="s">
        <v>46</v>
      </c>
      <c r="M2258" t="s">
        <v>45</v>
      </c>
      <c r="N2258" s="2">
        <v>41282</v>
      </c>
      <c r="O2258" s="2">
        <v>43229</v>
      </c>
      <c r="P2258" t="s">
        <v>24</v>
      </c>
      <c r="Q2258" t="s">
        <v>56</v>
      </c>
      <c r="R2258" s="5" t="str">
        <f t="shared" si="106"/>
        <v>0.17</v>
      </c>
      <c r="S2258" s="6" t="str">
        <f t="shared" si="107"/>
        <v/>
      </c>
      <c r="T2258">
        <f>ROUND(INT(表1[[#This Row],[合同结束日期]]-表1[[#This Row],[合同起始日期]])/365,1)</f>
        <v>5.3</v>
      </c>
    </row>
    <row r="2259" spans="1:20">
      <c r="A2259" s="1">
        <v>42583</v>
      </c>
      <c r="B2259" t="s">
        <v>185</v>
      </c>
      <c r="C2259">
        <f t="shared" si="105"/>
        <v>0</v>
      </c>
      <c r="D2259" t="s">
        <v>474</v>
      </c>
      <c r="E2259" s="4">
        <v>54994.799999999996</v>
      </c>
      <c r="F2259" s="4">
        <v>10777.632</v>
      </c>
      <c r="G2259" s="3">
        <v>0.1959754740448188</v>
      </c>
      <c r="H2259" s="7">
        <v>3273.4999999999995</v>
      </c>
      <c r="I2259" s="4">
        <v>641.52571428571423</v>
      </c>
      <c r="J2259">
        <v>16.8</v>
      </c>
      <c r="K2259" t="s">
        <v>44</v>
      </c>
      <c r="L2259" t="s">
        <v>46</v>
      </c>
      <c r="M2259" t="s">
        <v>187</v>
      </c>
      <c r="N2259" s="2">
        <v>42267</v>
      </c>
      <c r="O2259" s="2">
        <v>42632</v>
      </c>
      <c r="P2259" t="s">
        <v>24</v>
      </c>
      <c r="Q2259" t="s">
        <v>83</v>
      </c>
      <c r="R2259" s="5" t="str">
        <f t="shared" si="106"/>
        <v>0.14</v>
      </c>
      <c r="S2259" s="6" t="str">
        <f t="shared" si="107"/>
        <v/>
      </c>
      <c r="T2259">
        <f>ROUND(INT(表1[[#This Row],[合同结束日期]]-表1[[#This Row],[合同起始日期]])/365,1)</f>
        <v>1</v>
      </c>
    </row>
    <row r="2260" spans="1:20">
      <c r="A2260" s="1">
        <v>42583</v>
      </c>
      <c r="B2260" t="s">
        <v>185</v>
      </c>
      <c r="C2260">
        <f t="shared" si="105"/>
        <v>0</v>
      </c>
      <c r="D2260" t="s">
        <v>213</v>
      </c>
      <c r="E2260" s="4">
        <v>421441.44</v>
      </c>
      <c r="F2260" s="4">
        <v>105793.13003999997</v>
      </c>
      <c r="G2260" s="3">
        <v>0.25102688060291362</v>
      </c>
      <c r="H2260" s="7">
        <v>1984.1875706214689</v>
      </c>
      <c r="I2260" s="4">
        <v>498.08441638418066</v>
      </c>
      <c r="J2260">
        <v>212.4</v>
      </c>
      <c r="K2260" t="s">
        <v>60</v>
      </c>
      <c r="L2260" t="s">
        <v>61</v>
      </c>
      <c r="M2260" t="s">
        <v>214</v>
      </c>
      <c r="N2260" s="2">
        <v>42543</v>
      </c>
      <c r="O2260" s="2">
        <v>43272</v>
      </c>
      <c r="P2260" t="s">
        <v>24</v>
      </c>
      <c r="Q2260" t="s">
        <v>59</v>
      </c>
      <c r="R2260" s="5" t="str">
        <f t="shared" si="106"/>
        <v>0.16</v>
      </c>
      <c r="S2260" s="6" t="str">
        <f t="shared" si="107"/>
        <v/>
      </c>
      <c r="T2260">
        <f>ROUND(INT(表1[[#This Row],[合同结束日期]]-表1[[#This Row],[合同起始日期]])/365,1)</f>
        <v>2</v>
      </c>
    </row>
    <row r="2261" spans="1:20">
      <c r="A2261" s="1">
        <v>42614</v>
      </c>
      <c r="B2261" t="s">
        <v>185</v>
      </c>
      <c r="C2261">
        <f t="shared" si="105"/>
        <v>0</v>
      </c>
      <c r="D2261" t="s">
        <v>217</v>
      </c>
      <c r="E2261" s="4">
        <v>189490.8</v>
      </c>
      <c r="F2261" s="4">
        <v>38030.80356</v>
      </c>
      <c r="G2261" s="3">
        <v>0.20070000000000002</v>
      </c>
      <c r="H2261" s="7">
        <v>2356.8507462686566</v>
      </c>
      <c r="I2261" s="4">
        <v>473.01994477611947</v>
      </c>
      <c r="J2261">
        <v>80.399999999999991</v>
      </c>
      <c r="K2261" t="s">
        <v>76</v>
      </c>
      <c r="L2261" t="s">
        <v>75</v>
      </c>
      <c r="M2261" t="s">
        <v>75</v>
      </c>
      <c r="N2261" s="2">
        <v>41284</v>
      </c>
      <c r="O2261" s="2">
        <v>42864</v>
      </c>
      <c r="P2261" t="s">
        <v>14</v>
      </c>
      <c r="Q2261">
        <v>0</v>
      </c>
      <c r="R2261" s="5">
        <f t="shared" si="106"/>
        <v>0</v>
      </c>
      <c r="S2261" s="6" t="str">
        <f t="shared" si="107"/>
        <v/>
      </c>
      <c r="T2261">
        <f>ROUND(INT(表1[[#This Row],[合同结束日期]]-表1[[#This Row],[合同起始日期]])/365,1)</f>
        <v>4.3</v>
      </c>
    </row>
    <row r="2262" spans="1:20">
      <c r="A2262" s="1">
        <v>42614</v>
      </c>
      <c r="B2262" t="s">
        <v>185</v>
      </c>
      <c r="C2262">
        <f t="shared" si="105"/>
        <v>0</v>
      </c>
      <c r="D2262" t="s">
        <v>218</v>
      </c>
      <c r="E2262" s="4">
        <v>191672.16</v>
      </c>
      <c r="F2262" s="4">
        <v>34443.487152000002</v>
      </c>
      <c r="G2262" s="3">
        <v>0.1797</v>
      </c>
      <c r="H2262" s="7">
        <v>2457.3353846153846</v>
      </c>
      <c r="I2262" s="4">
        <v>441.58316861538464</v>
      </c>
      <c r="J2262">
        <v>78</v>
      </c>
      <c r="K2262" t="s">
        <v>76</v>
      </c>
      <c r="L2262" t="s">
        <v>75</v>
      </c>
      <c r="M2262" t="s">
        <v>75</v>
      </c>
      <c r="N2262" s="2">
        <v>41287</v>
      </c>
      <c r="O2262" s="2">
        <v>42864</v>
      </c>
      <c r="P2262" t="s">
        <v>14</v>
      </c>
      <c r="Q2262">
        <v>0</v>
      </c>
      <c r="R2262" s="5">
        <f t="shared" si="106"/>
        <v>0</v>
      </c>
      <c r="S2262" s="6" t="str">
        <f t="shared" si="107"/>
        <v/>
      </c>
      <c r="T2262">
        <f>ROUND(INT(表1[[#This Row],[合同结束日期]]-表1[[#This Row],[合同起始日期]])/365,1)</f>
        <v>4.3</v>
      </c>
    </row>
    <row r="2263" spans="1:20">
      <c r="A2263" s="1">
        <v>42614</v>
      </c>
      <c r="B2263" t="s">
        <v>185</v>
      </c>
      <c r="C2263">
        <f t="shared" si="105"/>
        <v>0</v>
      </c>
      <c r="D2263" t="s">
        <v>215</v>
      </c>
      <c r="E2263" s="4">
        <v>759070.79999999993</v>
      </c>
      <c r="F2263" s="4">
        <v>82207.367639999997</v>
      </c>
      <c r="G2263" s="3">
        <v>0.10830000000000001</v>
      </c>
      <c r="H2263" s="7">
        <v>4029.0382165605092</v>
      </c>
      <c r="I2263" s="4">
        <v>436.34483885350318</v>
      </c>
      <c r="J2263">
        <v>188.4</v>
      </c>
      <c r="K2263" t="s">
        <v>66</v>
      </c>
      <c r="L2263" t="s">
        <v>66</v>
      </c>
      <c r="M2263" t="s">
        <v>66</v>
      </c>
      <c r="N2263" s="2">
        <v>41284</v>
      </c>
      <c r="O2263" s="2">
        <v>42864</v>
      </c>
      <c r="P2263" t="s">
        <v>24</v>
      </c>
      <c r="Q2263" t="s">
        <v>410</v>
      </c>
      <c r="R2263" s="5" t="str">
        <f t="shared" si="106"/>
        <v>0.1</v>
      </c>
      <c r="S2263" s="6" t="str">
        <f t="shared" si="107"/>
        <v>0.</v>
      </c>
      <c r="T2263">
        <f>ROUND(INT(表1[[#This Row],[合同结束日期]]-表1[[#This Row],[合同起始日期]])/365,1)</f>
        <v>4.3</v>
      </c>
    </row>
    <row r="2264" spans="1:20">
      <c r="A2264" s="1">
        <v>42614</v>
      </c>
      <c r="B2264" t="s">
        <v>185</v>
      </c>
      <c r="C2264">
        <f t="shared" si="105"/>
        <v>0</v>
      </c>
      <c r="D2264" t="s">
        <v>200</v>
      </c>
      <c r="E2264" s="4">
        <v>96260.375999999989</v>
      </c>
      <c r="F2264" s="4">
        <v>22707.822698399996</v>
      </c>
      <c r="G2264" s="3">
        <v>0.23589999999999997</v>
      </c>
      <c r="H2264" s="7">
        <v>2005.4244999999999</v>
      </c>
      <c r="I2264" s="4">
        <v>473.07963954999991</v>
      </c>
      <c r="J2264">
        <v>48</v>
      </c>
      <c r="K2264" t="s">
        <v>44</v>
      </c>
      <c r="L2264" t="s">
        <v>46</v>
      </c>
      <c r="M2264" t="s">
        <v>187</v>
      </c>
      <c r="N2264" s="2">
        <v>41281</v>
      </c>
      <c r="O2264" s="2">
        <v>42864</v>
      </c>
      <c r="P2264" t="s">
        <v>24</v>
      </c>
      <c r="Q2264" t="s">
        <v>59</v>
      </c>
      <c r="R2264" s="5" t="str">
        <f t="shared" si="106"/>
        <v>0.16</v>
      </c>
      <c r="S2264" s="6" t="str">
        <f t="shared" si="107"/>
        <v/>
      </c>
      <c r="T2264">
        <f>ROUND(INT(表1[[#This Row],[合同结束日期]]-表1[[#This Row],[合同起始日期]])/365,1)</f>
        <v>4.3</v>
      </c>
    </row>
    <row r="2265" spans="1:20">
      <c r="A2265" s="1">
        <v>42614</v>
      </c>
      <c r="B2265" t="s">
        <v>185</v>
      </c>
      <c r="C2265">
        <f t="shared" si="105"/>
        <v>0</v>
      </c>
      <c r="D2265" t="s">
        <v>216</v>
      </c>
      <c r="E2265" s="4">
        <v>1142829.5999999999</v>
      </c>
      <c r="F2265" s="4">
        <v>86740.766639999987</v>
      </c>
      <c r="G2265" s="3">
        <v>7.5899999999999995E-2</v>
      </c>
      <c r="H2265" s="7">
        <v>5952.2374999999993</v>
      </c>
      <c r="I2265" s="4">
        <v>451.77482624999993</v>
      </c>
      <c r="J2265">
        <v>192</v>
      </c>
      <c r="K2265" t="s">
        <v>66</v>
      </c>
      <c r="L2265" t="s">
        <v>66</v>
      </c>
      <c r="M2265" t="s">
        <v>66</v>
      </c>
      <c r="N2265" s="2">
        <v>41279</v>
      </c>
      <c r="O2265" s="2">
        <v>42864</v>
      </c>
      <c r="P2265" t="s">
        <v>24</v>
      </c>
      <c r="Q2265" t="s">
        <v>195</v>
      </c>
      <c r="R2265" s="5" t="str">
        <f t="shared" si="106"/>
        <v>0.09</v>
      </c>
      <c r="S2265" s="6" t="str">
        <f t="shared" si="107"/>
        <v>0.</v>
      </c>
      <c r="T2265">
        <f>ROUND(INT(表1[[#This Row],[合同结束日期]]-表1[[#This Row],[合同起始日期]])/365,1)</f>
        <v>4.3</v>
      </c>
    </row>
    <row r="2266" spans="1:20">
      <c r="A2266" s="1">
        <v>42614</v>
      </c>
      <c r="B2266" t="s">
        <v>185</v>
      </c>
      <c r="C2266">
        <f t="shared" si="105"/>
        <v>0</v>
      </c>
      <c r="D2266" t="s">
        <v>203</v>
      </c>
      <c r="E2266" s="4">
        <v>138392.4</v>
      </c>
      <c r="F2266" s="4">
        <v>24716.882639999996</v>
      </c>
      <c r="G2266" s="3">
        <v>0.17859999999999998</v>
      </c>
      <c r="H2266" s="7">
        <v>2507.108695652174</v>
      </c>
      <c r="I2266" s="4">
        <v>447.76961304347822</v>
      </c>
      <c r="J2266">
        <v>55.199999999999996</v>
      </c>
      <c r="K2266" t="s">
        <v>44</v>
      </c>
      <c r="L2266" t="s">
        <v>46</v>
      </c>
      <c r="M2266" t="s">
        <v>187</v>
      </c>
      <c r="N2266" s="2">
        <v>41304</v>
      </c>
      <c r="O2266" s="2">
        <v>42864</v>
      </c>
      <c r="P2266" t="s">
        <v>24</v>
      </c>
      <c r="Q2266" t="s">
        <v>25</v>
      </c>
      <c r="R2266" s="5" t="str">
        <f t="shared" si="106"/>
        <v>0.15</v>
      </c>
      <c r="S2266" s="6" t="str">
        <f t="shared" si="107"/>
        <v/>
      </c>
      <c r="T2266">
        <f>ROUND(INT(表1[[#This Row],[合同结束日期]]-表1[[#This Row],[合同起始日期]])/365,1)</f>
        <v>4.3</v>
      </c>
    </row>
    <row r="2267" spans="1:20">
      <c r="A2267" s="1">
        <v>42614</v>
      </c>
      <c r="B2267" t="s">
        <v>185</v>
      </c>
      <c r="C2267">
        <f t="shared" si="105"/>
        <v>0</v>
      </c>
      <c r="D2267" t="s">
        <v>199</v>
      </c>
      <c r="E2267" s="4">
        <v>298529.27999999997</v>
      </c>
      <c r="F2267" s="4">
        <v>25195.871231999994</v>
      </c>
      <c r="G2267" s="3">
        <v>8.4399999999999989E-2</v>
      </c>
      <c r="H2267" s="7">
        <v>4606.9333333333334</v>
      </c>
      <c r="I2267" s="4">
        <v>388.82517333333328</v>
      </c>
      <c r="J2267">
        <v>64.8</v>
      </c>
      <c r="K2267" t="s">
        <v>44</v>
      </c>
      <c r="L2267" t="s">
        <v>46</v>
      </c>
      <c r="M2267" t="s">
        <v>187</v>
      </c>
      <c r="N2267" s="2">
        <v>41332</v>
      </c>
      <c r="O2267" s="2">
        <v>42864</v>
      </c>
      <c r="P2267" t="s">
        <v>14</v>
      </c>
      <c r="Q2267" t="s">
        <v>37</v>
      </c>
      <c r="R2267" s="5" t="str">
        <f t="shared" si="106"/>
        <v>0.</v>
      </c>
      <c r="S2267" s="6" t="str">
        <f t="shared" si="107"/>
        <v/>
      </c>
      <c r="T2267">
        <f>ROUND(INT(表1[[#This Row],[合同结束日期]]-表1[[#This Row],[合同起始日期]])/365,1)</f>
        <v>4.2</v>
      </c>
    </row>
    <row r="2268" spans="1:20">
      <c r="A2268" s="1">
        <v>42614</v>
      </c>
      <c r="B2268" t="s">
        <v>185</v>
      </c>
      <c r="C2268">
        <f t="shared" si="105"/>
        <v>0</v>
      </c>
      <c r="D2268" t="s">
        <v>222</v>
      </c>
      <c r="E2268" s="4">
        <v>508176</v>
      </c>
      <c r="F2268" s="4">
        <v>60828.667199999996</v>
      </c>
      <c r="G2268" s="3">
        <v>0.11969999999999999</v>
      </c>
      <c r="H2268" s="7">
        <v>2535.8083832335328</v>
      </c>
      <c r="I2268" s="4">
        <v>303.53626347305385</v>
      </c>
      <c r="J2268">
        <v>200.4</v>
      </c>
      <c r="K2268" t="s">
        <v>44</v>
      </c>
      <c r="L2268" t="s">
        <v>72</v>
      </c>
      <c r="M2268" t="s">
        <v>126</v>
      </c>
      <c r="N2268" s="2">
        <v>41263</v>
      </c>
      <c r="O2268" s="2">
        <v>43229</v>
      </c>
      <c r="P2268" t="s">
        <v>24</v>
      </c>
      <c r="Q2268" t="s">
        <v>19</v>
      </c>
      <c r="R2268" s="5" t="str">
        <f t="shared" si="106"/>
        <v>0.1</v>
      </c>
      <c r="S2268" s="6" t="str">
        <f t="shared" si="107"/>
        <v/>
      </c>
      <c r="T2268">
        <f>ROUND(INT(表1[[#This Row],[合同结束日期]]-表1[[#This Row],[合同起始日期]])/365,1)</f>
        <v>5.4</v>
      </c>
    </row>
    <row r="2269" spans="1:20">
      <c r="A2269" s="1">
        <v>42614</v>
      </c>
      <c r="B2269" t="s">
        <v>185</v>
      </c>
      <c r="C2269">
        <f t="shared" si="105"/>
        <v>0</v>
      </c>
      <c r="D2269" t="s">
        <v>186</v>
      </c>
      <c r="E2269" s="4">
        <v>382144.2</v>
      </c>
      <c r="F2269" s="4">
        <v>69817.745339999994</v>
      </c>
      <c r="G2269" s="3">
        <v>0.18269999999999997</v>
      </c>
      <c r="H2269" s="7">
        <v>12738.140000000001</v>
      </c>
      <c r="I2269" s="4">
        <v>2327.2581779999996</v>
      </c>
      <c r="J2269">
        <v>30</v>
      </c>
      <c r="K2269" t="s">
        <v>44</v>
      </c>
      <c r="L2269" t="s">
        <v>46</v>
      </c>
      <c r="M2269" t="s">
        <v>187</v>
      </c>
      <c r="N2269" s="2">
        <v>41327</v>
      </c>
      <c r="O2269" s="2">
        <v>42864</v>
      </c>
      <c r="P2269" t="s">
        <v>24</v>
      </c>
      <c r="Q2269" t="s">
        <v>56</v>
      </c>
      <c r="R2269" s="5" t="str">
        <f t="shared" si="106"/>
        <v>0.17</v>
      </c>
      <c r="S2269" s="6" t="str">
        <f t="shared" si="107"/>
        <v/>
      </c>
      <c r="T2269">
        <f>ROUND(INT(表1[[#This Row],[合同结束日期]]-表1[[#This Row],[合同起始日期]])/365,1)</f>
        <v>4.2</v>
      </c>
    </row>
    <row r="2270" spans="1:20">
      <c r="A2270" s="1">
        <v>42614</v>
      </c>
      <c r="B2270" t="s">
        <v>185</v>
      </c>
      <c r="C2270">
        <f t="shared" si="105"/>
        <v>0</v>
      </c>
      <c r="D2270" t="s">
        <v>198</v>
      </c>
      <c r="E2270" s="4">
        <v>16425.599999999999</v>
      </c>
      <c r="F2270" s="4">
        <v>31218.495360000001</v>
      </c>
      <c r="G2270" s="3">
        <v>1.9006000000000003</v>
      </c>
      <c r="H2270" s="7">
        <v>248.87272727272725</v>
      </c>
      <c r="I2270" s="4">
        <v>473.00750545454548</v>
      </c>
      <c r="J2270">
        <v>66</v>
      </c>
      <c r="K2270" t="s">
        <v>66</v>
      </c>
      <c r="L2270" t="s">
        <v>66</v>
      </c>
      <c r="M2270" t="s">
        <v>66</v>
      </c>
      <c r="N2270" s="2">
        <v>41283</v>
      </c>
      <c r="O2270" s="2">
        <v>42864</v>
      </c>
      <c r="P2270" t="s">
        <v>24</v>
      </c>
      <c r="Q2270" t="s">
        <v>25</v>
      </c>
      <c r="R2270" s="5" t="str">
        <f t="shared" si="106"/>
        <v>0.15</v>
      </c>
      <c r="S2270" s="6" t="str">
        <f t="shared" si="107"/>
        <v/>
      </c>
      <c r="T2270">
        <f>ROUND(INT(表1[[#This Row],[合同结束日期]]-表1[[#This Row],[合同起始日期]])/365,1)</f>
        <v>4.3</v>
      </c>
    </row>
    <row r="2271" spans="1:20">
      <c r="A2271" s="1">
        <v>42614</v>
      </c>
      <c r="B2271" t="s">
        <v>185</v>
      </c>
      <c r="C2271">
        <f t="shared" si="105"/>
        <v>0</v>
      </c>
      <c r="D2271" t="s">
        <v>202</v>
      </c>
      <c r="E2271" s="4">
        <v>107228.73599999999</v>
      </c>
      <c r="F2271" s="4">
        <v>18379.005350399999</v>
      </c>
      <c r="G2271" s="3">
        <v>0.1714</v>
      </c>
      <c r="H2271" s="7">
        <v>1207.5308108108106</v>
      </c>
      <c r="I2271" s="4">
        <v>206.97078097297296</v>
      </c>
      <c r="J2271">
        <v>88.8</v>
      </c>
      <c r="K2271" t="s">
        <v>44</v>
      </c>
      <c r="L2271" t="s">
        <v>46</v>
      </c>
      <c r="M2271" t="s">
        <v>45</v>
      </c>
      <c r="N2271" s="2">
        <v>41335</v>
      </c>
      <c r="O2271" s="2">
        <v>43229</v>
      </c>
      <c r="P2271" t="s">
        <v>24</v>
      </c>
      <c r="Q2271" t="s">
        <v>28</v>
      </c>
      <c r="R2271" s="5" t="str">
        <f t="shared" si="106"/>
        <v>0.13</v>
      </c>
      <c r="S2271" s="6" t="str">
        <f t="shared" si="107"/>
        <v/>
      </c>
      <c r="T2271">
        <f>ROUND(INT(表1[[#This Row],[合同结束日期]]-表1[[#This Row],[合同起始日期]])/365,1)</f>
        <v>5.2</v>
      </c>
    </row>
    <row r="2272" spans="1:20">
      <c r="A2272" s="1">
        <v>42614</v>
      </c>
      <c r="B2272" t="s">
        <v>185</v>
      </c>
      <c r="C2272">
        <f t="shared" si="105"/>
        <v>0</v>
      </c>
      <c r="D2272" t="s">
        <v>221</v>
      </c>
      <c r="E2272" s="4">
        <v>796930.86</v>
      </c>
      <c r="F2272" s="4">
        <v>116511.29173200001</v>
      </c>
      <c r="G2272" s="3">
        <v>0.14620000000000002</v>
      </c>
      <c r="H2272" s="7">
        <v>5443.5168032786878</v>
      </c>
      <c r="I2272" s="4">
        <v>795.84215663934435</v>
      </c>
      <c r="J2272">
        <v>146.4</v>
      </c>
      <c r="K2272" t="s">
        <v>44</v>
      </c>
      <c r="L2272" t="s">
        <v>72</v>
      </c>
      <c r="M2272" t="s">
        <v>126</v>
      </c>
      <c r="N2272" s="2">
        <v>41333</v>
      </c>
      <c r="O2272" s="2">
        <v>43229</v>
      </c>
      <c r="P2272" t="s">
        <v>24</v>
      </c>
      <c r="Q2272" t="s">
        <v>28</v>
      </c>
      <c r="R2272" s="5" t="str">
        <f t="shared" si="106"/>
        <v>0.13</v>
      </c>
      <c r="S2272" s="6" t="str">
        <f t="shared" si="107"/>
        <v/>
      </c>
      <c r="T2272">
        <f>ROUND(INT(表1[[#This Row],[合同结束日期]]-表1[[#This Row],[合同起始日期]])/365,1)</f>
        <v>5.2</v>
      </c>
    </row>
    <row r="2273" spans="1:20">
      <c r="A2273" s="1">
        <v>42614</v>
      </c>
      <c r="B2273" t="s">
        <v>185</v>
      </c>
      <c r="C2273">
        <f t="shared" si="105"/>
        <v>0</v>
      </c>
      <c r="D2273" t="s">
        <v>201</v>
      </c>
      <c r="E2273" s="4">
        <v>320305.2</v>
      </c>
      <c r="F2273" s="4">
        <v>40678.760399999992</v>
      </c>
      <c r="G2273" s="3">
        <v>0.12699999999999997</v>
      </c>
      <c r="H2273" s="7">
        <v>1767.6887417218545</v>
      </c>
      <c r="I2273" s="4">
        <v>224.49647019867547</v>
      </c>
      <c r="J2273">
        <v>181.2</v>
      </c>
      <c r="K2273" t="s">
        <v>44</v>
      </c>
      <c r="L2273" t="s">
        <v>72</v>
      </c>
      <c r="M2273" t="s">
        <v>71</v>
      </c>
      <c r="N2273" s="2">
        <v>41329</v>
      </c>
      <c r="O2273" s="2">
        <v>43229</v>
      </c>
      <c r="P2273" t="s">
        <v>24</v>
      </c>
      <c r="Q2273" t="s">
        <v>48</v>
      </c>
      <c r="R2273" s="5" t="str">
        <f t="shared" si="106"/>
        <v>0.11</v>
      </c>
      <c r="S2273" s="6" t="str">
        <f t="shared" si="107"/>
        <v/>
      </c>
      <c r="T2273">
        <f>ROUND(INT(表1[[#This Row],[合同结束日期]]-表1[[#This Row],[合同起始日期]])/365,1)</f>
        <v>5.2</v>
      </c>
    </row>
    <row r="2274" spans="1:20">
      <c r="A2274" s="1">
        <v>42614</v>
      </c>
      <c r="B2274" t="s">
        <v>185</v>
      </c>
      <c r="C2274">
        <f t="shared" si="105"/>
        <v>0</v>
      </c>
      <c r="D2274" t="s">
        <v>206</v>
      </c>
      <c r="E2274" s="4">
        <v>436251.6</v>
      </c>
      <c r="F2274" s="4">
        <v>79310.54088</v>
      </c>
      <c r="G2274" s="3">
        <v>0.18180000000000002</v>
      </c>
      <c r="H2274" s="7">
        <v>770.21822033898309</v>
      </c>
      <c r="I2274" s="4">
        <v>140.02567245762714</v>
      </c>
      <c r="J2274">
        <v>566.4</v>
      </c>
      <c r="K2274" t="s">
        <v>44</v>
      </c>
      <c r="L2274" t="s">
        <v>72</v>
      </c>
      <c r="M2274" t="s">
        <v>71</v>
      </c>
      <c r="N2274" s="2">
        <v>41334</v>
      </c>
      <c r="O2274" s="2">
        <v>43249</v>
      </c>
      <c r="P2274" t="s">
        <v>24</v>
      </c>
      <c r="Q2274" t="s">
        <v>123</v>
      </c>
      <c r="R2274" s="5" t="str">
        <f t="shared" si="106"/>
        <v>0.09</v>
      </c>
      <c r="S2274" s="6" t="str">
        <f t="shared" si="107"/>
        <v/>
      </c>
      <c r="T2274">
        <f>ROUND(INT(表1[[#This Row],[合同结束日期]]-表1[[#This Row],[合同起始日期]])/365,1)</f>
        <v>5.2</v>
      </c>
    </row>
    <row r="2275" spans="1:20">
      <c r="A2275" s="1">
        <v>42614</v>
      </c>
      <c r="B2275" t="s">
        <v>185</v>
      </c>
      <c r="C2275">
        <f t="shared" si="105"/>
        <v>0</v>
      </c>
      <c r="D2275" t="s">
        <v>223</v>
      </c>
      <c r="E2275" s="4">
        <v>505035.24</v>
      </c>
      <c r="F2275" s="4">
        <v>57574.017360000005</v>
      </c>
      <c r="G2275" s="3">
        <v>0.11400000000000002</v>
      </c>
      <c r="H2275" s="7">
        <v>2083.4787128712874</v>
      </c>
      <c r="I2275" s="4">
        <v>237.51657326732678</v>
      </c>
      <c r="J2275">
        <v>242.39999999999998</v>
      </c>
      <c r="K2275" t="s">
        <v>44</v>
      </c>
      <c r="L2275" t="s">
        <v>72</v>
      </c>
      <c r="M2275" t="s">
        <v>126</v>
      </c>
      <c r="N2275" s="2">
        <v>41331</v>
      </c>
      <c r="O2275" s="2">
        <v>44325</v>
      </c>
      <c r="P2275" t="s">
        <v>24</v>
      </c>
      <c r="Q2275" t="s">
        <v>123</v>
      </c>
      <c r="R2275" s="5" t="str">
        <f t="shared" si="106"/>
        <v>0.09</v>
      </c>
      <c r="S2275" s="6" t="str">
        <f t="shared" si="107"/>
        <v/>
      </c>
      <c r="T2275">
        <f>ROUND(INT(表1[[#This Row],[合同结束日期]]-表1[[#This Row],[合同起始日期]])/365,1)</f>
        <v>8.1999999999999993</v>
      </c>
    </row>
    <row r="2276" spans="1:20">
      <c r="A2276" s="1">
        <v>42614</v>
      </c>
      <c r="B2276" t="s">
        <v>185</v>
      </c>
      <c r="C2276">
        <f t="shared" si="105"/>
        <v>0</v>
      </c>
      <c r="D2276" t="s">
        <v>231</v>
      </c>
      <c r="E2276" s="4">
        <v>831852</v>
      </c>
      <c r="F2276" s="4">
        <v>115960.1688</v>
      </c>
      <c r="G2276" s="3">
        <v>0.1394</v>
      </c>
      <c r="H2276" s="7">
        <v>1004.6521739130435</v>
      </c>
      <c r="I2276" s="4">
        <v>140.04851304347827</v>
      </c>
      <c r="J2276">
        <v>828</v>
      </c>
      <c r="K2276" t="s">
        <v>44</v>
      </c>
      <c r="L2276" t="s">
        <v>72</v>
      </c>
      <c r="M2276" t="s">
        <v>71</v>
      </c>
      <c r="N2276" s="2">
        <v>41351</v>
      </c>
      <c r="O2276" s="2">
        <v>45122</v>
      </c>
      <c r="P2276" t="s">
        <v>18</v>
      </c>
      <c r="Q2276" t="s">
        <v>42</v>
      </c>
      <c r="R2276" s="5" t="str">
        <f t="shared" si="106"/>
        <v>0.08</v>
      </c>
      <c r="S2276" s="6" t="str">
        <f t="shared" si="107"/>
        <v/>
      </c>
      <c r="T2276">
        <f>ROUND(INT(表1[[#This Row],[合同结束日期]]-表1[[#This Row],[合同起始日期]])/365,1)</f>
        <v>10.3</v>
      </c>
    </row>
    <row r="2277" spans="1:20">
      <c r="A2277" s="1">
        <v>42614</v>
      </c>
      <c r="B2277" t="s">
        <v>185</v>
      </c>
      <c r="C2277">
        <f t="shared" si="105"/>
        <v>0</v>
      </c>
      <c r="D2277" t="s">
        <v>220</v>
      </c>
      <c r="E2277" s="4">
        <v>405921.984</v>
      </c>
      <c r="F2277" s="4">
        <v>45179.116819199997</v>
      </c>
      <c r="G2277" s="3">
        <v>0.1113</v>
      </c>
      <c r="H2277" s="7">
        <v>2349.0855555555559</v>
      </c>
      <c r="I2277" s="4">
        <v>261.45322233333331</v>
      </c>
      <c r="J2277">
        <v>172.79999999999998</v>
      </c>
      <c r="K2277" t="s">
        <v>44</v>
      </c>
      <c r="L2277" t="s">
        <v>46</v>
      </c>
      <c r="M2277" t="s">
        <v>45</v>
      </c>
      <c r="N2277" s="2">
        <v>41333</v>
      </c>
      <c r="O2277" s="2">
        <v>44325</v>
      </c>
      <c r="P2277" t="s">
        <v>24</v>
      </c>
      <c r="Q2277" t="s">
        <v>123</v>
      </c>
      <c r="R2277" s="5" t="str">
        <f t="shared" si="106"/>
        <v>0.09</v>
      </c>
      <c r="S2277" s="6" t="str">
        <f t="shared" si="107"/>
        <v/>
      </c>
      <c r="T2277">
        <f>ROUND(INT(表1[[#This Row],[合同结束日期]]-表1[[#This Row],[合同起始日期]])/365,1)</f>
        <v>8.1999999999999993</v>
      </c>
    </row>
    <row r="2278" spans="1:20">
      <c r="A2278" s="1">
        <v>42614</v>
      </c>
      <c r="B2278" t="s">
        <v>185</v>
      </c>
      <c r="C2278">
        <f t="shared" si="105"/>
        <v>0</v>
      </c>
      <c r="D2278" t="s">
        <v>232</v>
      </c>
      <c r="E2278" s="4">
        <v>648000</v>
      </c>
      <c r="F2278" s="4">
        <v>53700</v>
      </c>
      <c r="G2278" s="3">
        <v>8.2870370370370372E-2</v>
      </c>
      <c r="H2278" s="7">
        <v>1742.3851316468767</v>
      </c>
      <c r="I2278" s="4">
        <v>144.3921011874032</v>
      </c>
      <c r="J2278">
        <v>371.904</v>
      </c>
      <c r="K2278" t="s">
        <v>44</v>
      </c>
      <c r="L2278" t="s">
        <v>72</v>
      </c>
      <c r="M2278" t="s">
        <v>126</v>
      </c>
      <c r="N2278" s="2">
        <v>41337</v>
      </c>
      <c r="O2278" s="2">
        <v>46917</v>
      </c>
      <c r="P2278" t="s">
        <v>24</v>
      </c>
      <c r="Q2278">
        <v>0.08</v>
      </c>
      <c r="R2278" s="5">
        <f t="shared" si="106"/>
        <v>0.08</v>
      </c>
      <c r="S2278" s="6" t="str">
        <f t="shared" si="107"/>
        <v/>
      </c>
      <c r="T2278">
        <f>ROUND(INT(表1[[#This Row],[合同结束日期]]-表1[[#This Row],[合同起始日期]])/365,1)</f>
        <v>15.3</v>
      </c>
    </row>
    <row r="2279" spans="1:20">
      <c r="A2279" s="1">
        <v>42614</v>
      </c>
      <c r="B2279" t="s">
        <v>185</v>
      </c>
      <c r="C2279">
        <f t="shared" si="105"/>
        <v>0</v>
      </c>
      <c r="D2279" t="s">
        <v>207</v>
      </c>
      <c r="E2279" s="4">
        <v>862956.19200000004</v>
      </c>
      <c r="F2279" s="4">
        <v>61097.298393600002</v>
      </c>
      <c r="G2279" s="3">
        <v>7.0800000000000002E-2</v>
      </c>
      <c r="H2279" s="7">
        <v>1977.8057205720572</v>
      </c>
      <c r="I2279" s="4">
        <v>140.02864501650166</v>
      </c>
      <c r="J2279">
        <v>436.32</v>
      </c>
      <c r="K2279" t="s">
        <v>44</v>
      </c>
      <c r="L2279" t="s">
        <v>72</v>
      </c>
      <c r="M2279" t="s">
        <v>126</v>
      </c>
      <c r="N2279" s="2">
        <v>41379</v>
      </c>
      <c r="O2279" s="2">
        <v>46947</v>
      </c>
      <c r="P2279" t="s">
        <v>18</v>
      </c>
      <c r="Q2279" t="s">
        <v>37</v>
      </c>
      <c r="R2279" s="5" t="str">
        <f t="shared" si="106"/>
        <v>0.</v>
      </c>
      <c r="S2279" s="6" t="str">
        <f t="shared" si="107"/>
        <v/>
      </c>
      <c r="T2279">
        <f>ROUND(INT(表1[[#This Row],[合同结束日期]]-表1[[#This Row],[合同起始日期]])/365,1)</f>
        <v>15.3</v>
      </c>
    </row>
    <row r="2280" spans="1:20">
      <c r="A2280" s="1">
        <v>42614</v>
      </c>
      <c r="B2280" t="s">
        <v>185</v>
      </c>
      <c r="C2280">
        <f t="shared" ref="C2280:C2343" si="108">IF($B2280="负一层",-1,IF($B2280="负一夹层",0,IF($B2280="一层",1,IF($B2280="二层",2,IF($B2280="三层",3,IF($B2280="四层",4))))))</f>
        <v>0</v>
      </c>
      <c r="D2280" t="s">
        <v>253</v>
      </c>
      <c r="E2280" s="4">
        <v>103777.656</v>
      </c>
      <c r="F2280" s="4">
        <v>48464.165352000004</v>
      </c>
      <c r="G2280" s="3">
        <v>0.46700000000000003</v>
      </c>
      <c r="H2280" s="7">
        <v>675.63578125000004</v>
      </c>
      <c r="I2280" s="4">
        <v>315.52190984375005</v>
      </c>
      <c r="J2280">
        <v>153.6</v>
      </c>
      <c r="K2280" t="s">
        <v>60</v>
      </c>
      <c r="L2280" t="s">
        <v>116</v>
      </c>
      <c r="M2280" t="s">
        <v>145</v>
      </c>
      <c r="N2280" s="2">
        <v>41456</v>
      </c>
      <c r="O2280" s="2">
        <v>42962</v>
      </c>
      <c r="P2280" t="s">
        <v>18</v>
      </c>
      <c r="Q2280" t="s">
        <v>25</v>
      </c>
      <c r="R2280" s="5" t="str">
        <f t="shared" ref="R2280:R2343" si="109">IF(ISERROR(FIND(",",$Q2280)),$Q2280,LEFT($Q2280,FIND(",",$Q2280)-1))</f>
        <v>0.15</v>
      </c>
      <c r="S2280" s="6" t="str">
        <f t="shared" si="107"/>
        <v/>
      </c>
      <c r="T2280">
        <f>ROUND(INT(表1[[#This Row],[合同结束日期]]-表1[[#This Row],[合同起始日期]])/365,1)</f>
        <v>4.0999999999999996</v>
      </c>
    </row>
    <row r="2281" spans="1:20">
      <c r="A2281" s="1">
        <v>42614</v>
      </c>
      <c r="B2281" t="s">
        <v>185</v>
      </c>
      <c r="C2281">
        <f t="shared" si="108"/>
        <v>0</v>
      </c>
      <c r="D2281" t="s">
        <v>254</v>
      </c>
      <c r="E2281" s="4">
        <v>187833.864</v>
      </c>
      <c r="F2281" s="4">
        <v>26334.307732799996</v>
      </c>
      <c r="G2281" s="3">
        <v>0.14019999999999999</v>
      </c>
      <c r="H2281" s="7">
        <v>1658.1379237288136</v>
      </c>
      <c r="I2281" s="4">
        <v>232.47093690677963</v>
      </c>
      <c r="J2281">
        <v>113.28</v>
      </c>
      <c r="K2281" t="s">
        <v>44</v>
      </c>
      <c r="L2281" t="s">
        <v>46</v>
      </c>
      <c r="M2281" t="s">
        <v>45</v>
      </c>
      <c r="N2281" s="2">
        <v>41443</v>
      </c>
      <c r="O2281" s="2">
        <v>43298</v>
      </c>
      <c r="P2281" t="s">
        <v>24</v>
      </c>
      <c r="Q2281" t="s">
        <v>48</v>
      </c>
      <c r="R2281" s="5" t="str">
        <f t="shared" si="109"/>
        <v>0.11</v>
      </c>
      <c r="S2281" s="6" t="str">
        <f t="shared" ref="S2281:S2344" si="110">IF(ISERROR(FIND(",",$Q2281)),"",RIGHT($Q2281,LEN($Q2281)-FIND(",",$Q2281)))</f>
        <v/>
      </c>
      <c r="T2281">
        <f>ROUND(INT(表1[[#This Row],[合同结束日期]]-表1[[#This Row],[合同起始日期]])/365,1)</f>
        <v>5.0999999999999996</v>
      </c>
    </row>
    <row r="2282" spans="1:20">
      <c r="A2282" s="1">
        <v>42614</v>
      </c>
      <c r="B2282" t="s">
        <v>185</v>
      </c>
      <c r="C2282">
        <f t="shared" si="108"/>
        <v>0</v>
      </c>
      <c r="D2282" t="s">
        <v>269</v>
      </c>
      <c r="E2282" s="4">
        <v>1526638.1279999998</v>
      </c>
      <c r="F2282" s="4">
        <v>107322.6603984</v>
      </c>
      <c r="G2282" s="3">
        <v>7.0300000000000001E-2</v>
      </c>
      <c r="H2282" s="7">
        <v>4051.5873885350311</v>
      </c>
      <c r="I2282" s="4">
        <v>284.82659341401273</v>
      </c>
      <c r="J2282">
        <v>376.8</v>
      </c>
      <c r="K2282" t="s">
        <v>60</v>
      </c>
      <c r="L2282" t="s">
        <v>61</v>
      </c>
      <c r="M2282" t="s">
        <v>234</v>
      </c>
      <c r="N2282" s="2">
        <v>41291</v>
      </c>
      <c r="O2282" s="2">
        <v>44407</v>
      </c>
      <c r="P2282" t="s">
        <v>39</v>
      </c>
      <c r="Q2282" t="s">
        <v>78</v>
      </c>
      <c r="R2282" s="5" t="str">
        <f t="shared" si="109"/>
        <v>0.07</v>
      </c>
      <c r="S2282" s="6" t="str">
        <f t="shared" si="110"/>
        <v/>
      </c>
      <c r="T2282">
        <f>ROUND(INT(表1[[#This Row],[合同结束日期]]-表1[[#This Row],[合同起始日期]])/365,1)</f>
        <v>8.5</v>
      </c>
    </row>
    <row r="2283" spans="1:20">
      <c r="A2283" s="1">
        <v>42614</v>
      </c>
      <c r="B2283" t="s">
        <v>185</v>
      </c>
      <c r="C2283">
        <f t="shared" si="108"/>
        <v>0</v>
      </c>
      <c r="D2283" t="s">
        <v>287</v>
      </c>
      <c r="E2283" s="4">
        <v>28753.200000000001</v>
      </c>
      <c r="F2283" s="4">
        <v>1009.23732</v>
      </c>
      <c r="G2283" s="3">
        <v>3.5099999999999999E-2</v>
      </c>
      <c r="H2283" s="7">
        <v>1597.4</v>
      </c>
      <c r="I2283" s="4">
        <v>56.068739999999998</v>
      </c>
      <c r="J2283">
        <v>18</v>
      </c>
      <c r="K2283" t="s">
        <v>11</v>
      </c>
      <c r="L2283" t="s">
        <v>12</v>
      </c>
      <c r="M2283" t="s">
        <v>288</v>
      </c>
      <c r="N2283" s="2">
        <v>41522</v>
      </c>
      <c r="O2283" s="2">
        <v>42617</v>
      </c>
      <c r="P2283" t="s">
        <v>24</v>
      </c>
      <c r="Q2283" t="s">
        <v>59</v>
      </c>
      <c r="R2283" s="5" t="str">
        <f t="shared" si="109"/>
        <v>0.16</v>
      </c>
      <c r="S2283" s="6" t="str">
        <f t="shared" si="110"/>
        <v/>
      </c>
      <c r="T2283">
        <f>ROUND(INT(表1[[#This Row],[合同结束日期]]-表1[[#This Row],[合同起始日期]])/365,1)</f>
        <v>3</v>
      </c>
    </row>
    <row r="2284" spans="1:20">
      <c r="A2284" s="1">
        <v>42614</v>
      </c>
      <c r="B2284" t="s">
        <v>185</v>
      </c>
      <c r="C2284">
        <f t="shared" si="108"/>
        <v>0</v>
      </c>
      <c r="D2284" t="s">
        <v>273</v>
      </c>
      <c r="E2284" s="4">
        <v>144752.4</v>
      </c>
      <c r="F2284" s="4">
        <v>14504.190479999999</v>
      </c>
      <c r="G2284" s="3">
        <v>0.1002</v>
      </c>
      <c r="H2284" s="7">
        <v>1723.242857142857</v>
      </c>
      <c r="I2284" s="4">
        <v>172.66893428571427</v>
      </c>
      <c r="J2284">
        <v>84</v>
      </c>
      <c r="K2284" t="s">
        <v>44</v>
      </c>
      <c r="L2284" t="s">
        <v>46</v>
      </c>
      <c r="M2284" t="s">
        <v>187</v>
      </c>
      <c r="N2284" s="2">
        <v>41502</v>
      </c>
      <c r="O2284" s="2">
        <v>42597</v>
      </c>
      <c r="P2284" t="s">
        <v>18</v>
      </c>
      <c r="Q2284" t="s">
        <v>19</v>
      </c>
      <c r="R2284" s="5" t="str">
        <f t="shared" si="109"/>
        <v>0.1</v>
      </c>
      <c r="S2284" s="6" t="str">
        <f t="shared" si="110"/>
        <v/>
      </c>
      <c r="T2284">
        <f>ROUND(INT(表1[[#This Row],[合同结束日期]]-表1[[#This Row],[合同起始日期]])/365,1)</f>
        <v>3</v>
      </c>
    </row>
    <row r="2285" spans="1:20">
      <c r="A2285" s="1">
        <v>42614</v>
      </c>
      <c r="B2285" t="s">
        <v>185</v>
      </c>
      <c r="C2285">
        <f t="shared" si="108"/>
        <v>0</v>
      </c>
      <c r="D2285" t="s">
        <v>274</v>
      </c>
      <c r="E2285" s="4">
        <v>172994.4</v>
      </c>
      <c r="F2285" s="4">
        <v>35584.948080000002</v>
      </c>
      <c r="G2285" s="3">
        <v>0.20570000000000002</v>
      </c>
      <c r="H2285" s="7">
        <v>1533.6382978723404</v>
      </c>
      <c r="I2285" s="4">
        <v>315.46939787234044</v>
      </c>
      <c r="J2285">
        <v>112.8</v>
      </c>
      <c r="K2285" t="s">
        <v>66</v>
      </c>
      <c r="L2285" t="s">
        <v>66</v>
      </c>
      <c r="M2285" t="s">
        <v>66</v>
      </c>
      <c r="N2285" s="2">
        <v>41520</v>
      </c>
      <c r="O2285" s="2">
        <v>42660</v>
      </c>
      <c r="P2285" t="s">
        <v>24</v>
      </c>
      <c r="Q2285">
        <v>0</v>
      </c>
      <c r="R2285" s="5">
        <f t="shared" si="109"/>
        <v>0</v>
      </c>
      <c r="S2285" s="6" t="str">
        <f t="shared" si="110"/>
        <v/>
      </c>
      <c r="T2285">
        <f>ROUND(INT(表1[[#This Row],[合同结束日期]]-表1[[#This Row],[合同起始日期]])/365,1)</f>
        <v>3.1</v>
      </c>
    </row>
    <row r="2286" spans="1:20">
      <c r="A2286" s="1">
        <v>42614</v>
      </c>
      <c r="B2286" t="s">
        <v>185</v>
      </c>
      <c r="C2286">
        <f t="shared" si="108"/>
        <v>0</v>
      </c>
      <c r="D2286" t="s">
        <v>342</v>
      </c>
      <c r="E2286" s="4">
        <v>72023.399999999994</v>
      </c>
      <c r="F2286" s="4">
        <v>16651.810079999999</v>
      </c>
      <c r="G2286" s="3">
        <v>0.23120000000000002</v>
      </c>
      <c r="H2286" s="7">
        <v>1818.772727272727</v>
      </c>
      <c r="I2286" s="4">
        <v>420.50025454545454</v>
      </c>
      <c r="J2286">
        <v>39.6</v>
      </c>
      <c r="K2286" t="s">
        <v>44</v>
      </c>
      <c r="L2286" t="s">
        <v>46</v>
      </c>
      <c r="M2286" t="s">
        <v>187</v>
      </c>
      <c r="N2286" s="2">
        <v>41810</v>
      </c>
      <c r="O2286" s="2">
        <v>42905</v>
      </c>
      <c r="P2286" t="s">
        <v>24</v>
      </c>
      <c r="Q2286" t="s">
        <v>28</v>
      </c>
      <c r="R2286" s="5" t="str">
        <f t="shared" si="109"/>
        <v>0.13</v>
      </c>
      <c r="S2286" s="6" t="str">
        <f t="shared" si="110"/>
        <v/>
      </c>
      <c r="T2286">
        <f>ROUND(INT(表1[[#This Row],[合同结束日期]]-表1[[#This Row],[合同起始日期]])/365,1)</f>
        <v>3</v>
      </c>
    </row>
    <row r="2287" spans="1:20">
      <c r="A2287" s="1">
        <v>42614</v>
      </c>
      <c r="B2287" t="s">
        <v>185</v>
      </c>
      <c r="C2287">
        <f t="shared" si="108"/>
        <v>0</v>
      </c>
      <c r="D2287" t="s">
        <v>344</v>
      </c>
      <c r="E2287" s="4">
        <v>42087.6</v>
      </c>
      <c r="F2287" s="4">
        <v>7567.350480000001</v>
      </c>
      <c r="G2287" s="3">
        <v>0.17980000000000004</v>
      </c>
      <c r="H2287" s="7">
        <v>4384.125</v>
      </c>
      <c r="I2287" s="4">
        <v>788.2656750000001</v>
      </c>
      <c r="J2287">
        <v>9.6</v>
      </c>
      <c r="K2287" t="s">
        <v>44</v>
      </c>
      <c r="L2287" t="s">
        <v>46</v>
      </c>
      <c r="M2287" t="s">
        <v>187</v>
      </c>
      <c r="N2287" s="2">
        <v>41864</v>
      </c>
      <c r="O2287" s="2">
        <v>42959</v>
      </c>
      <c r="P2287" t="s">
        <v>24</v>
      </c>
      <c r="Q2287" t="s">
        <v>25</v>
      </c>
      <c r="R2287" s="5" t="str">
        <f t="shared" si="109"/>
        <v>0.15</v>
      </c>
      <c r="S2287" s="6" t="str">
        <f t="shared" si="110"/>
        <v/>
      </c>
      <c r="T2287">
        <f>ROUND(INT(表1[[#This Row],[合同结束日期]]-表1[[#This Row],[合同起始日期]])/365,1)</f>
        <v>3</v>
      </c>
    </row>
    <row r="2288" spans="1:20">
      <c r="A2288" s="1">
        <v>42614</v>
      </c>
      <c r="B2288" t="s">
        <v>185</v>
      </c>
      <c r="C2288">
        <f t="shared" si="108"/>
        <v>0</v>
      </c>
      <c r="D2288" t="s">
        <v>343</v>
      </c>
      <c r="E2288" s="4">
        <v>33362.400000000001</v>
      </c>
      <c r="F2288" s="4">
        <v>7943.5874399999993</v>
      </c>
      <c r="G2288" s="3">
        <v>0.23809999999999998</v>
      </c>
      <c r="H2288" s="7">
        <v>1463.2631578947369</v>
      </c>
      <c r="I2288" s="4">
        <v>348.4029578947368</v>
      </c>
      <c r="J2288">
        <v>22.8</v>
      </c>
      <c r="K2288" t="s">
        <v>76</v>
      </c>
      <c r="L2288" t="s">
        <v>276</v>
      </c>
      <c r="M2288" t="s">
        <v>276</v>
      </c>
      <c r="N2288" s="2">
        <v>41876</v>
      </c>
      <c r="O2288" s="2">
        <v>42971</v>
      </c>
      <c r="P2288" t="s">
        <v>24</v>
      </c>
      <c r="Q2288" t="s">
        <v>59</v>
      </c>
      <c r="R2288" s="5" t="str">
        <f t="shared" si="109"/>
        <v>0.16</v>
      </c>
      <c r="S2288" s="6" t="str">
        <f t="shared" si="110"/>
        <v/>
      </c>
      <c r="T2288">
        <f>ROUND(INT(表1[[#This Row],[合同结束日期]]-表1[[#This Row],[合同起始日期]])/365,1)</f>
        <v>3</v>
      </c>
    </row>
    <row r="2289" spans="1:20">
      <c r="A2289" s="1">
        <v>42614</v>
      </c>
      <c r="B2289" t="s">
        <v>185</v>
      </c>
      <c r="C2289">
        <f t="shared" si="108"/>
        <v>0</v>
      </c>
      <c r="D2289" t="s">
        <v>349</v>
      </c>
      <c r="E2289" s="4">
        <v>24955.200000000001</v>
      </c>
      <c r="F2289" s="4">
        <v>7943.2401600000003</v>
      </c>
      <c r="G2289" s="3">
        <v>0.31830000000000003</v>
      </c>
      <c r="H2289" s="7">
        <v>1733.0000000000002</v>
      </c>
      <c r="I2289" s="4">
        <v>551.61390000000006</v>
      </c>
      <c r="J2289">
        <v>14.399999999999999</v>
      </c>
      <c r="K2289" t="s">
        <v>76</v>
      </c>
      <c r="L2289" t="s">
        <v>276</v>
      </c>
      <c r="M2289" t="s">
        <v>276</v>
      </c>
      <c r="N2289" s="2">
        <v>41907</v>
      </c>
      <c r="O2289" s="2">
        <v>42637</v>
      </c>
      <c r="P2289" t="s">
        <v>24</v>
      </c>
      <c r="Q2289" t="s">
        <v>59</v>
      </c>
      <c r="R2289" s="5" t="str">
        <f t="shared" si="109"/>
        <v>0.16</v>
      </c>
      <c r="S2289" s="6" t="str">
        <f t="shared" si="110"/>
        <v/>
      </c>
      <c r="T2289">
        <f>ROUND(INT(表1[[#This Row],[合同结束日期]]-表1[[#This Row],[合同起始日期]])/365,1)</f>
        <v>2</v>
      </c>
    </row>
    <row r="2290" spans="1:20">
      <c r="A2290" s="1">
        <v>42614</v>
      </c>
      <c r="B2290" t="s">
        <v>185</v>
      </c>
      <c r="C2290">
        <f t="shared" si="108"/>
        <v>0</v>
      </c>
      <c r="D2290" t="s">
        <v>350</v>
      </c>
      <c r="E2290" s="4">
        <v>44906.400000000001</v>
      </c>
      <c r="F2290" s="4">
        <v>8954.3361600000007</v>
      </c>
      <c r="G2290" s="3">
        <v>0.19940000000000002</v>
      </c>
      <c r="H2290" s="7">
        <v>3118.5000000000005</v>
      </c>
      <c r="I2290" s="4">
        <v>621.82890000000009</v>
      </c>
      <c r="J2290">
        <v>14.399999999999999</v>
      </c>
      <c r="K2290" t="s">
        <v>76</v>
      </c>
      <c r="L2290" t="s">
        <v>276</v>
      </c>
      <c r="M2290" t="s">
        <v>276</v>
      </c>
      <c r="N2290" s="2">
        <v>41888</v>
      </c>
      <c r="O2290" s="2">
        <v>42618</v>
      </c>
      <c r="P2290" t="s">
        <v>24</v>
      </c>
      <c r="Q2290" t="s">
        <v>59</v>
      </c>
      <c r="R2290" s="5" t="str">
        <f t="shared" si="109"/>
        <v>0.16</v>
      </c>
      <c r="S2290" s="6" t="str">
        <f t="shared" si="110"/>
        <v/>
      </c>
      <c r="T2290">
        <f>ROUND(INT(表1[[#This Row],[合同结束日期]]-表1[[#This Row],[合同起始日期]])/365,1)</f>
        <v>2</v>
      </c>
    </row>
    <row r="2291" spans="1:20">
      <c r="A2291" s="1">
        <v>42614</v>
      </c>
      <c r="B2291" t="s">
        <v>185</v>
      </c>
      <c r="C2291">
        <f t="shared" si="108"/>
        <v>0</v>
      </c>
      <c r="D2291" t="s">
        <v>370</v>
      </c>
      <c r="E2291" s="4">
        <v>388732.2</v>
      </c>
      <c r="F2291" s="4">
        <v>61963.912679999987</v>
      </c>
      <c r="G2291" s="3">
        <v>0.15939999999999996</v>
      </c>
      <c r="H2291" s="7">
        <v>726.33071748878933</v>
      </c>
      <c r="I2291" s="4">
        <v>115.77711636771299</v>
      </c>
      <c r="J2291">
        <v>535.19999999999993</v>
      </c>
      <c r="K2291" t="s">
        <v>151</v>
      </c>
      <c r="L2291" t="s">
        <v>154</v>
      </c>
      <c r="M2291" t="s">
        <v>371</v>
      </c>
      <c r="N2291" s="2">
        <v>41946</v>
      </c>
      <c r="O2291" s="2">
        <v>43771</v>
      </c>
      <c r="P2291" t="s">
        <v>14</v>
      </c>
      <c r="Q2291">
        <v>0</v>
      </c>
      <c r="R2291" s="5">
        <f t="shared" si="109"/>
        <v>0</v>
      </c>
      <c r="S2291" s="6" t="str">
        <f t="shared" si="110"/>
        <v/>
      </c>
      <c r="T2291">
        <f>ROUND(INT(表1[[#This Row],[合同结束日期]]-表1[[#This Row],[合同起始日期]])/365,1)</f>
        <v>5</v>
      </c>
    </row>
    <row r="2292" spans="1:20">
      <c r="A2292" s="1">
        <v>42614</v>
      </c>
      <c r="B2292" t="s">
        <v>185</v>
      </c>
      <c r="C2292">
        <f t="shared" si="108"/>
        <v>0</v>
      </c>
      <c r="D2292" t="s">
        <v>361</v>
      </c>
      <c r="E2292" s="4">
        <v>9144</v>
      </c>
      <c r="F2292" s="4">
        <v>18918.0216</v>
      </c>
      <c r="G2292" s="3">
        <v>2.0689000000000002</v>
      </c>
      <c r="H2292" s="7">
        <v>254</v>
      </c>
      <c r="I2292" s="4">
        <v>525.50059999999996</v>
      </c>
      <c r="J2292">
        <v>36</v>
      </c>
      <c r="K2292" t="s">
        <v>76</v>
      </c>
      <c r="L2292" t="s">
        <v>276</v>
      </c>
      <c r="M2292" t="s">
        <v>276</v>
      </c>
      <c r="N2292" s="2">
        <v>41943</v>
      </c>
      <c r="O2292" s="2">
        <v>42673</v>
      </c>
      <c r="P2292" t="s">
        <v>24</v>
      </c>
      <c r="Q2292" t="s">
        <v>59</v>
      </c>
      <c r="R2292" s="5" t="str">
        <f t="shared" si="109"/>
        <v>0.16</v>
      </c>
      <c r="S2292" s="6" t="str">
        <f t="shared" si="110"/>
        <v/>
      </c>
      <c r="T2292">
        <f>ROUND(INT(表1[[#This Row],[合同结束日期]]-表1[[#This Row],[合同起始日期]])/365,1)</f>
        <v>2</v>
      </c>
    </row>
    <row r="2293" spans="1:20">
      <c r="A2293" s="1">
        <v>42614</v>
      </c>
      <c r="B2293" t="s">
        <v>185</v>
      </c>
      <c r="C2293">
        <f t="shared" si="108"/>
        <v>0</v>
      </c>
      <c r="D2293" t="s">
        <v>365</v>
      </c>
      <c r="E2293" s="4">
        <v>69506.399999999994</v>
      </c>
      <c r="F2293" s="4">
        <v>12316.534079999999</v>
      </c>
      <c r="G2293" s="3">
        <v>0.1772</v>
      </c>
      <c r="H2293" s="7">
        <v>4826.833333333333</v>
      </c>
      <c r="I2293" s="4">
        <v>855.31486666666672</v>
      </c>
      <c r="J2293">
        <v>14.399999999999999</v>
      </c>
      <c r="K2293" t="s">
        <v>11</v>
      </c>
      <c r="L2293" t="s">
        <v>12</v>
      </c>
      <c r="M2293" t="s">
        <v>53</v>
      </c>
      <c r="N2293" s="2">
        <v>41996</v>
      </c>
      <c r="O2293" s="2">
        <v>42726</v>
      </c>
      <c r="P2293" t="s">
        <v>24</v>
      </c>
      <c r="Q2293" t="s">
        <v>59</v>
      </c>
      <c r="R2293" s="5" t="str">
        <f t="shared" si="109"/>
        <v>0.16</v>
      </c>
      <c r="S2293" s="6" t="str">
        <f t="shared" si="110"/>
        <v/>
      </c>
      <c r="T2293">
        <f>ROUND(INT(表1[[#This Row],[合同结束日期]]-表1[[#This Row],[合同起始日期]])/365,1)</f>
        <v>2</v>
      </c>
    </row>
    <row r="2294" spans="1:20">
      <c r="A2294" s="1">
        <v>42614</v>
      </c>
      <c r="B2294" t="s">
        <v>185</v>
      </c>
      <c r="C2294">
        <f t="shared" si="108"/>
        <v>0</v>
      </c>
      <c r="D2294" t="s">
        <v>369</v>
      </c>
      <c r="E2294" s="4">
        <v>50265.599999999999</v>
      </c>
      <c r="F2294" s="4">
        <v>8555.2051199999987</v>
      </c>
      <c r="G2294" s="3">
        <v>0.17019999999999999</v>
      </c>
      <c r="H2294" s="7">
        <v>3490.666666666667</v>
      </c>
      <c r="I2294" s="4">
        <v>594.11146666666662</v>
      </c>
      <c r="J2294">
        <v>14.399999999999999</v>
      </c>
      <c r="K2294" t="s">
        <v>76</v>
      </c>
      <c r="L2294" t="s">
        <v>276</v>
      </c>
      <c r="M2294" t="s">
        <v>276</v>
      </c>
      <c r="N2294" s="2">
        <v>42030</v>
      </c>
      <c r="O2294" s="2">
        <v>42760</v>
      </c>
      <c r="P2294" t="s">
        <v>24</v>
      </c>
      <c r="Q2294" t="s">
        <v>25</v>
      </c>
      <c r="R2294" s="5" t="str">
        <f t="shared" si="109"/>
        <v>0.15</v>
      </c>
      <c r="S2294" s="6" t="str">
        <f t="shared" si="110"/>
        <v/>
      </c>
      <c r="T2294">
        <f>ROUND(INT(表1[[#This Row],[合同结束日期]]-表1[[#This Row],[合同起始日期]])/365,1)</f>
        <v>2</v>
      </c>
    </row>
    <row r="2295" spans="1:20">
      <c r="A2295" s="1">
        <v>42614</v>
      </c>
      <c r="B2295" t="s">
        <v>185</v>
      </c>
      <c r="C2295">
        <f t="shared" si="108"/>
        <v>0</v>
      </c>
      <c r="D2295" t="s">
        <v>382</v>
      </c>
      <c r="E2295" s="4">
        <v>43658.400000000001</v>
      </c>
      <c r="F2295" s="4">
        <v>7945.8287999999993</v>
      </c>
      <c r="G2295" s="3">
        <v>0.18199999999999997</v>
      </c>
      <c r="H2295" s="7">
        <v>3031.8333333333339</v>
      </c>
      <c r="I2295" s="4">
        <v>551.7936666666667</v>
      </c>
      <c r="J2295">
        <v>14.399999999999999</v>
      </c>
      <c r="K2295" t="s">
        <v>60</v>
      </c>
      <c r="L2295" t="s">
        <v>107</v>
      </c>
      <c r="M2295" t="s">
        <v>212</v>
      </c>
      <c r="N2295" s="2">
        <v>42113</v>
      </c>
      <c r="O2295" s="2">
        <v>42843</v>
      </c>
      <c r="P2295" t="s">
        <v>24</v>
      </c>
      <c r="Q2295" t="s">
        <v>83</v>
      </c>
      <c r="R2295" s="5" t="str">
        <f t="shared" si="109"/>
        <v>0.14</v>
      </c>
      <c r="S2295" s="6" t="str">
        <f t="shared" si="110"/>
        <v/>
      </c>
      <c r="T2295">
        <f>ROUND(INT(表1[[#This Row],[合同结束日期]]-表1[[#This Row],[合同起始日期]])/365,1)</f>
        <v>2</v>
      </c>
    </row>
    <row r="2296" spans="1:20">
      <c r="A2296" s="1">
        <v>42614</v>
      </c>
      <c r="B2296" t="s">
        <v>185</v>
      </c>
      <c r="C2296">
        <f t="shared" si="108"/>
        <v>0</v>
      </c>
      <c r="D2296" t="s">
        <v>194</v>
      </c>
      <c r="E2296" s="4">
        <v>547699.19999999995</v>
      </c>
      <c r="F2296" s="4">
        <v>65066.664960000002</v>
      </c>
      <c r="G2296" s="3">
        <v>0.11880000000000002</v>
      </c>
      <c r="H2296" s="7">
        <v>3803.4666666666662</v>
      </c>
      <c r="I2296" s="4">
        <v>451.85184000000004</v>
      </c>
      <c r="J2296">
        <v>144</v>
      </c>
      <c r="K2296" t="s">
        <v>66</v>
      </c>
      <c r="L2296" t="s">
        <v>66</v>
      </c>
      <c r="M2296" t="s">
        <v>66</v>
      </c>
      <c r="N2296" s="2">
        <v>42134</v>
      </c>
      <c r="O2296" s="2">
        <v>42864</v>
      </c>
      <c r="P2296" t="s">
        <v>24</v>
      </c>
      <c r="Q2296" t="s">
        <v>410</v>
      </c>
      <c r="R2296" s="5" t="str">
        <f t="shared" si="109"/>
        <v>0.1</v>
      </c>
      <c r="S2296" s="6" t="str">
        <f t="shared" si="110"/>
        <v>0.</v>
      </c>
      <c r="T2296">
        <f>ROUND(INT(表1[[#This Row],[合同结束日期]]-表1[[#This Row],[合同起始日期]])/365,1)</f>
        <v>2</v>
      </c>
    </row>
    <row r="2297" spans="1:20">
      <c r="A2297" s="1">
        <v>42614</v>
      </c>
      <c r="B2297" t="s">
        <v>185</v>
      </c>
      <c r="C2297">
        <f t="shared" si="108"/>
        <v>0</v>
      </c>
      <c r="D2297" t="s">
        <v>196</v>
      </c>
      <c r="E2297" s="4">
        <v>359767.34399999998</v>
      </c>
      <c r="F2297" s="4">
        <v>65837.423951999997</v>
      </c>
      <c r="G2297" s="3">
        <v>0.183</v>
      </c>
      <c r="H2297" s="7">
        <v>2081.9869444444444</v>
      </c>
      <c r="I2297" s="4">
        <v>381.00361083333337</v>
      </c>
      <c r="J2297">
        <v>172.79999999999998</v>
      </c>
      <c r="K2297" t="s">
        <v>60</v>
      </c>
      <c r="L2297" t="s">
        <v>61</v>
      </c>
      <c r="M2297" t="s">
        <v>197</v>
      </c>
      <c r="N2297" s="2">
        <v>42134</v>
      </c>
      <c r="O2297" s="2">
        <v>42864</v>
      </c>
      <c r="P2297" t="s">
        <v>24</v>
      </c>
      <c r="Q2297" t="s">
        <v>25</v>
      </c>
      <c r="R2297" s="5" t="str">
        <f t="shared" si="109"/>
        <v>0.15</v>
      </c>
      <c r="S2297" s="6" t="str">
        <f t="shared" si="110"/>
        <v/>
      </c>
      <c r="T2297">
        <f>ROUND(INT(表1[[#This Row],[合同结束日期]]-表1[[#This Row],[合同起始日期]])/365,1)</f>
        <v>2</v>
      </c>
    </row>
    <row r="2298" spans="1:20">
      <c r="A2298" s="1">
        <v>42614</v>
      </c>
      <c r="B2298" t="s">
        <v>185</v>
      </c>
      <c r="C2298">
        <f t="shared" si="108"/>
        <v>0</v>
      </c>
      <c r="D2298" t="s">
        <v>307</v>
      </c>
      <c r="E2298" s="4">
        <v>59211.6</v>
      </c>
      <c r="F2298" s="4">
        <v>23311.606920000002</v>
      </c>
      <c r="G2298" s="3">
        <v>0.39370000000000005</v>
      </c>
      <c r="H2298" s="7">
        <v>1121.4318181818182</v>
      </c>
      <c r="I2298" s="4">
        <v>441.50770681818187</v>
      </c>
      <c r="J2298">
        <v>52.8</v>
      </c>
      <c r="K2298" t="s">
        <v>66</v>
      </c>
      <c r="L2298" t="s">
        <v>66</v>
      </c>
      <c r="M2298" t="s">
        <v>66</v>
      </c>
      <c r="N2298" s="2">
        <v>42139</v>
      </c>
      <c r="O2298" s="2">
        <v>42869</v>
      </c>
      <c r="P2298" t="s">
        <v>24</v>
      </c>
      <c r="Q2298" t="s">
        <v>410</v>
      </c>
      <c r="R2298" s="5" t="str">
        <f t="shared" si="109"/>
        <v>0.1</v>
      </c>
      <c r="S2298" s="6" t="str">
        <f t="shared" si="110"/>
        <v>0.</v>
      </c>
      <c r="T2298">
        <f>ROUND(INT(表1[[#This Row],[合同结束日期]]-表1[[#This Row],[合同起始日期]])/365,1)</f>
        <v>2</v>
      </c>
    </row>
    <row r="2299" spans="1:20">
      <c r="A2299" s="1">
        <v>42614</v>
      </c>
      <c r="B2299" t="s">
        <v>185</v>
      </c>
      <c r="C2299">
        <f t="shared" si="108"/>
        <v>0</v>
      </c>
      <c r="D2299" t="s">
        <v>252</v>
      </c>
      <c r="E2299" s="4">
        <v>114744</v>
      </c>
      <c r="F2299" s="4">
        <v>20103.148799999999</v>
      </c>
      <c r="G2299" s="3">
        <v>0.17519999999999999</v>
      </c>
      <c r="H2299" s="7">
        <v>1111.8604651162791</v>
      </c>
      <c r="I2299" s="4">
        <v>194.79795348837209</v>
      </c>
      <c r="J2299">
        <v>103.2</v>
      </c>
      <c r="K2299" t="s">
        <v>44</v>
      </c>
      <c r="L2299" t="s">
        <v>46</v>
      </c>
      <c r="M2299" t="s">
        <v>45</v>
      </c>
      <c r="N2299" s="2">
        <v>42149</v>
      </c>
      <c r="O2299" s="2">
        <v>42914</v>
      </c>
      <c r="P2299" t="s">
        <v>24</v>
      </c>
      <c r="Q2299" t="s">
        <v>19</v>
      </c>
      <c r="R2299" s="5" t="str">
        <f t="shared" si="109"/>
        <v>0.1</v>
      </c>
      <c r="S2299" s="6" t="str">
        <f t="shared" si="110"/>
        <v/>
      </c>
      <c r="T2299">
        <f>ROUND(INT(表1[[#This Row],[合同结束日期]]-表1[[#This Row],[合同起始日期]])/365,1)</f>
        <v>2.1</v>
      </c>
    </row>
    <row r="2300" spans="1:20">
      <c r="A2300" s="1">
        <v>42614</v>
      </c>
      <c r="B2300" t="s">
        <v>185</v>
      </c>
      <c r="C2300">
        <f t="shared" si="108"/>
        <v>0</v>
      </c>
      <c r="D2300" t="s">
        <v>451</v>
      </c>
      <c r="E2300" s="4">
        <v>965555.88</v>
      </c>
      <c r="F2300" s="4">
        <v>47891.571648000005</v>
      </c>
      <c r="G2300" s="3">
        <v>4.9600000000000005E-2</v>
      </c>
      <c r="H2300" s="7">
        <v>8469.7884210526317</v>
      </c>
      <c r="I2300" s="4">
        <v>420.10150568421057</v>
      </c>
      <c r="J2300">
        <v>114</v>
      </c>
      <c r="K2300" t="s">
        <v>66</v>
      </c>
      <c r="L2300" t="s">
        <v>66</v>
      </c>
      <c r="M2300" t="s">
        <v>66</v>
      </c>
      <c r="N2300" s="2">
        <v>42156</v>
      </c>
      <c r="O2300" s="2">
        <v>43251</v>
      </c>
      <c r="P2300" t="s">
        <v>24</v>
      </c>
      <c r="Q2300" t="s">
        <v>410</v>
      </c>
      <c r="R2300" s="5" t="str">
        <f t="shared" si="109"/>
        <v>0.1</v>
      </c>
      <c r="S2300" s="6" t="str">
        <f t="shared" si="110"/>
        <v>0.</v>
      </c>
      <c r="T2300">
        <f>ROUND(INT(表1[[#This Row],[合同结束日期]]-表1[[#This Row],[合同起始日期]])/365,1)</f>
        <v>3</v>
      </c>
    </row>
    <row r="2301" spans="1:20">
      <c r="A2301" s="1">
        <v>42614</v>
      </c>
      <c r="B2301" t="s">
        <v>185</v>
      </c>
      <c r="C2301">
        <f t="shared" si="108"/>
        <v>0</v>
      </c>
      <c r="D2301" t="s">
        <v>219</v>
      </c>
      <c r="E2301" s="4">
        <v>487368</v>
      </c>
      <c r="F2301" s="4">
        <v>107805.80160000001</v>
      </c>
      <c r="G2301" s="3">
        <v>0.22120000000000001</v>
      </c>
      <c r="H2301" s="7">
        <v>4722.5581395348836</v>
      </c>
      <c r="I2301" s="4">
        <v>1044.6298604651163</v>
      </c>
      <c r="J2301">
        <v>103.2</v>
      </c>
      <c r="K2301" t="s">
        <v>60</v>
      </c>
      <c r="L2301" t="s">
        <v>61</v>
      </c>
      <c r="M2301" t="s">
        <v>58</v>
      </c>
      <c r="N2301" s="2">
        <v>42153</v>
      </c>
      <c r="O2301" s="2">
        <v>42883</v>
      </c>
      <c r="P2301" t="s">
        <v>24</v>
      </c>
      <c r="Q2301" t="s">
        <v>170</v>
      </c>
      <c r="R2301" s="5" t="str">
        <f t="shared" si="109"/>
        <v>0.2</v>
      </c>
      <c r="S2301" s="6" t="str">
        <f t="shared" si="110"/>
        <v/>
      </c>
      <c r="T2301">
        <f>ROUND(INT(表1[[#This Row],[合同结束日期]]-表1[[#This Row],[合同起始日期]])/365,1)</f>
        <v>2</v>
      </c>
    </row>
    <row r="2302" spans="1:20">
      <c r="A2302" s="1">
        <v>42614</v>
      </c>
      <c r="B2302" t="s">
        <v>185</v>
      </c>
      <c r="C2302">
        <f t="shared" si="108"/>
        <v>0</v>
      </c>
      <c r="D2302" t="s">
        <v>452</v>
      </c>
      <c r="E2302" s="4">
        <v>166922.75999999998</v>
      </c>
      <c r="F2302" s="4">
        <v>32182.708127999998</v>
      </c>
      <c r="G2302" s="3">
        <v>0.19280000000000003</v>
      </c>
      <c r="H2302" s="7">
        <v>2140.0353846153844</v>
      </c>
      <c r="I2302" s="4">
        <v>412.59882215384613</v>
      </c>
      <c r="J2302">
        <v>78</v>
      </c>
      <c r="K2302" t="s">
        <v>11</v>
      </c>
      <c r="L2302" t="s">
        <v>12</v>
      </c>
      <c r="M2302" t="s">
        <v>10</v>
      </c>
      <c r="N2302" s="2">
        <v>42160</v>
      </c>
      <c r="O2302" s="2">
        <v>42890</v>
      </c>
      <c r="P2302" t="s">
        <v>24</v>
      </c>
      <c r="Q2302" t="s">
        <v>59</v>
      </c>
      <c r="R2302" s="5" t="str">
        <f t="shared" si="109"/>
        <v>0.16</v>
      </c>
      <c r="S2302" s="6" t="str">
        <f t="shared" si="110"/>
        <v/>
      </c>
      <c r="T2302">
        <f>ROUND(INT(表1[[#This Row],[合同结束日期]]-表1[[#This Row],[合同起始日期]])/365,1)</f>
        <v>2</v>
      </c>
    </row>
    <row r="2303" spans="1:20">
      <c r="A2303" s="1">
        <v>42614</v>
      </c>
      <c r="B2303" t="s">
        <v>185</v>
      </c>
      <c r="C2303">
        <f t="shared" si="108"/>
        <v>0</v>
      </c>
      <c r="D2303" t="s">
        <v>450</v>
      </c>
      <c r="E2303" s="4">
        <v>187136.4</v>
      </c>
      <c r="F2303" s="4">
        <v>38175.825600000004</v>
      </c>
      <c r="G2303" s="3">
        <v>0.20400000000000001</v>
      </c>
      <c r="H2303" s="7">
        <v>1752.2134831460673</v>
      </c>
      <c r="I2303" s="4">
        <v>357.45155056179777</v>
      </c>
      <c r="J2303">
        <v>106.8</v>
      </c>
      <c r="K2303" t="s">
        <v>60</v>
      </c>
      <c r="L2303" t="s">
        <v>61</v>
      </c>
      <c r="M2303" t="s">
        <v>58</v>
      </c>
      <c r="N2303" s="2">
        <v>42181</v>
      </c>
      <c r="O2303" s="2">
        <v>42911</v>
      </c>
      <c r="P2303" t="s">
        <v>24</v>
      </c>
      <c r="Q2303" t="s">
        <v>59</v>
      </c>
      <c r="R2303" s="5" t="str">
        <f t="shared" si="109"/>
        <v>0.16</v>
      </c>
      <c r="S2303" s="6" t="str">
        <f t="shared" si="110"/>
        <v/>
      </c>
      <c r="T2303">
        <f>ROUND(INT(表1[[#This Row],[合同结束日期]]-表1[[#This Row],[合同起始日期]])/365,1)</f>
        <v>2</v>
      </c>
    </row>
    <row r="2304" spans="1:20">
      <c r="A2304" s="1">
        <v>42614</v>
      </c>
      <c r="B2304" t="s">
        <v>185</v>
      </c>
      <c r="C2304">
        <f t="shared" si="108"/>
        <v>0</v>
      </c>
      <c r="D2304" t="s">
        <v>281</v>
      </c>
      <c r="E2304" s="4">
        <v>40777.199999999997</v>
      </c>
      <c r="F2304" s="4">
        <v>2552.6527199999996</v>
      </c>
      <c r="G2304" s="3">
        <v>6.2599999999999989E-2</v>
      </c>
      <c r="H2304" s="7">
        <v>369.35869565217394</v>
      </c>
      <c r="I2304" s="4">
        <v>23.121854347826083</v>
      </c>
      <c r="J2304">
        <v>110.39999999999999</v>
      </c>
      <c r="K2304" t="s">
        <v>60</v>
      </c>
      <c r="L2304" t="s">
        <v>116</v>
      </c>
      <c r="M2304" t="s">
        <v>145</v>
      </c>
      <c r="N2304" s="2">
        <v>42174</v>
      </c>
      <c r="O2304" s="2">
        <v>42615</v>
      </c>
      <c r="P2304" t="s">
        <v>24</v>
      </c>
      <c r="Q2304" t="s">
        <v>25</v>
      </c>
      <c r="R2304" s="5" t="str">
        <f t="shared" si="109"/>
        <v>0.15</v>
      </c>
      <c r="S2304" s="6" t="str">
        <f t="shared" si="110"/>
        <v/>
      </c>
      <c r="T2304">
        <f>ROUND(INT(表1[[#This Row],[合同结束日期]]-表1[[#This Row],[合同起始日期]])/365,1)</f>
        <v>1.2</v>
      </c>
    </row>
    <row r="2305" spans="1:20">
      <c r="A2305" s="1">
        <v>42614</v>
      </c>
      <c r="B2305" t="s">
        <v>185</v>
      </c>
      <c r="C2305">
        <f t="shared" si="108"/>
        <v>0</v>
      </c>
      <c r="D2305" t="s">
        <v>458</v>
      </c>
      <c r="E2305" s="4">
        <v>40867.199999999997</v>
      </c>
      <c r="F2305" s="4">
        <v>9076.6051200000002</v>
      </c>
      <c r="G2305" s="3">
        <v>0.22210000000000002</v>
      </c>
      <c r="H2305" s="7">
        <v>2270.3999999999996</v>
      </c>
      <c r="I2305" s="4">
        <v>504.25584000000003</v>
      </c>
      <c r="J2305">
        <v>18</v>
      </c>
      <c r="K2305" t="s">
        <v>76</v>
      </c>
      <c r="L2305" t="s">
        <v>276</v>
      </c>
      <c r="M2305" t="s">
        <v>276</v>
      </c>
      <c r="N2305" s="2">
        <v>42195</v>
      </c>
      <c r="O2305" s="2">
        <v>42925</v>
      </c>
      <c r="P2305" t="s">
        <v>24</v>
      </c>
      <c r="Q2305" t="s">
        <v>59</v>
      </c>
      <c r="R2305" s="5" t="str">
        <f t="shared" si="109"/>
        <v>0.16</v>
      </c>
      <c r="S2305" s="6" t="str">
        <f t="shared" si="110"/>
        <v/>
      </c>
      <c r="T2305">
        <f>ROUND(INT(表1[[#This Row],[合同结束日期]]-表1[[#This Row],[合同起始日期]])/365,1)</f>
        <v>2</v>
      </c>
    </row>
    <row r="2306" spans="1:20">
      <c r="A2306" s="1">
        <v>42614</v>
      </c>
      <c r="B2306" t="s">
        <v>185</v>
      </c>
      <c r="C2306">
        <f t="shared" si="108"/>
        <v>0</v>
      </c>
      <c r="D2306" t="s">
        <v>456</v>
      </c>
      <c r="E2306" s="4">
        <v>91378.8</v>
      </c>
      <c r="F2306" s="4">
        <v>15991.289999999997</v>
      </c>
      <c r="G2306" s="3">
        <v>0.17499999999999996</v>
      </c>
      <c r="H2306" s="7">
        <v>5076.6000000000004</v>
      </c>
      <c r="I2306" s="4">
        <v>888.40499999999986</v>
      </c>
      <c r="J2306">
        <v>18</v>
      </c>
      <c r="K2306" t="s">
        <v>76</v>
      </c>
      <c r="L2306" t="s">
        <v>276</v>
      </c>
      <c r="M2306" t="s">
        <v>276</v>
      </c>
      <c r="N2306" s="2">
        <v>42181</v>
      </c>
      <c r="O2306" s="2">
        <v>42911</v>
      </c>
      <c r="P2306" t="s">
        <v>24</v>
      </c>
      <c r="Q2306" t="s">
        <v>59</v>
      </c>
      <c r="R2306" s="5" t="str">
        <f t="shared" si="109"/>
        <v>0.16</v>
      </c>
      <c r="S2306" s="6" t="str">
        <f t="shared" si="110"/>
        <v/>
      </c>
      <c r="T2306">
        <f>ROUND(INT(表1[[#This Row],[合同结束日期]]-表1[[#This Row],[合同起始日期]])/365,1)</f>
        <v>2</v>
      </c>
    </row>
    <row r="2307" spans="1:20">
      <c r="A2307" s="1">
        <v>42614</v>
      </c>
      <c r="B2307" t="s">
        <v>185</v>
      </c>
      <c r="C2307">
        <f t="shared" si="108"/>
        <v>0</v>
      </c>
      <c r="D2307" t="s">
        <v>457</v>
      </c>
      <c r="E2307" s="4">
        <v>167066.4</v>
      </c>
      <c r="F2307" s="4">
        <v>23439.415919999999</v>
      </c>
      <c r="G2307" s="3">
        <v>0.14030000000000001</v>
      </c>
      <c r="H2307" s="7">
        <v>11601.833333333334</v>
      </c>
      <c r="I2307" s="4">
        <v>1627.7372166666669</v>
      </c>
      <c r="J2307">
        <v>14.399999999999999</v>
      </c>
      <c r="K2307" t="s">
        <v>44</v>
      </c>
      <c r="L2307" t="s">
        <v>46</v>
      </c>
      <c r="M2307" t="s">
        <v>187</v>
      </c>
      <c r="N2307" s="2">
        <v>42205</v>
      </c>
      <c r="O2307" s="2">
        <v>42935</v>
      </c>
      <c r="P2307" t="s">
        <v>24</v>
      </c>
      <c r="Q2307" t="s">
        <v>28</v>
      </c>
      <c r="R2307" s="5" t="str">
        <f t="shared" si="109"/>
        <v>0.13</v>
      </c>
      <c r="S2307" s="6" t="str">
        <f t="shared" si="110"/>
        <v/>
      </c>
      <c r="T2307">
        <f>ROUND(INT(表1[[#This Row],[合同结束日期]]-表1[[#This Row],[合同起始日期]])/365,1)</f>
        <v>2</v>
      </c>
    </row>
    <row r="2308" spans="1:20">
      <c r="A2308" s="1">
        <v>42614</v>
      </c>
      <c r="B2308" t="s">
        <v>185</v>
      </c>
      <c r="C2308">
        <f t="shared" si="108"/>
        <v>0</v>
      </c>
      <c r="D2308" t="s">
        <v>454</v>
      </c>
      <c r="E2308" s="4">
        <v>446036.52</v>
      </c>
      <c r="F2308" s="4">
        <v>63337.185840000006</v>
      </c>
      <c r="G2308" s="3">
        <v>0.14200000000000002</v>
      </c>
      <c r="H2308" s="7">
        <v>3318.7241071428571</v>
      </c>
      <c r="I2308" s="4">
        <v>471.25882321428571</v>
      </c>
      <c r="J2308">
        <v>134.4</v>
      </c>
      <c r="K2308" t="s">
        <v>11</v>
      </c>
      <c r="L2308" t="s">
        <v>13</v>
      </c>
      <c r="M2308" t="s">
        <v>13</v>
      </c>
      <c r="N2308" s="2">
        <v>42184</v>
      </c>
      <c r="O2308" s="2">
        <v>43279</v>
      </c>
      <c r="P2308" t="s">
        <v>24</v>
      </c>
      <c r="Q2308" t="s">
        <v>65</v>
      </c>
      <c r="R2308" s="5" t="str">
        <f t="shared" si="109"/>
        <v>0.12</v>
      </c>
      <c r="S2308" s="6" t="str">
        <f t="shared" si="110"/>
        <v/>
      </c>
      <c r="T2308">
        <f>ROUND(INT(表1[[#This Row],[合同结束日期]]-表1[[#This Row],[合同起始日期]])/365,1)</f>
        <v>3</v>
      </c>
    </row>
    <row r="2309" spans="1:20">
      <c r="A2309" s="1">
        <v>42614</v>
      </c>
      <c r="B2309" t="s">
        <v>185</v>
      </c>
      <c r="C2309">
        <f t="shared" si="108"/>
        <v>0</v>
      </c>
      <c r="D2309" t="s">
        <v>449</v>
      </c>
      <c r="E2309" s="4">
        <v>608921.52</v>
      </c>
      <c r="F2309" s="4">
        <v>85797.042168</v>
      </c>
      <c r="G2309" s="3">
        <v>0.1409</v>
      </c>
      <c r="H2309" s="7">
        <v>3548.4937062937065</v>
      </c>
      <c r="I2309" s="4">
        <v>499.98276321678321</v>
      </c>
      <c r="J2309">
        <v>171.6</v>
      </c>
      <c r="K2309" t="s">
        <v>60</v>
      </c>
      <c r="L2309" t="s">
        <v>116</v>
      </c>
      <c r="M2309" t="s">
        <v>145</v>
      </c>
      <c r="N2309" s="2">
        <v>42183</v>
      </c>
      <c r="O2309" s="2">
        <v>43278</v>
      </c>
      <c r="P2309" t="s">
        <v>24</v>
      </c>
      <c r="Q2309" t="s">
        <v>65</v>
      </c>
      <c r="R2309" s="5" t="str">
        <f t="shared" si="109"/>
        <v>0.12</v>
      </c>
      <c r="S2309" s="6" t="str">
        <f t="shared" si="110"/>
        <v/>
      </c>
      <c r="T2309">
        <f>ROUND(INT(表1[[#This Row],[合同结束日期]]-表1[[#This Row],[合同起始日期]])/365,1)</f>
        <v>3</v>
      </c>
    </row>
    <row r="2310" spans="1:20">
      <c r="A2310" s="1">
        <v>42614</v>
      </c>
      <c r="B2310" t="s">
        <v>185</v>
      </c>
      <c r="C2310">
        <f t="shared" si="108"/>
        <v>0</v>
      </c>
      <c r="D2310" t="s">
        <v>473</v>
      </c>
      <c r="E2310" s="4">
        <v>129531.59999999999</v>
      </c>
      <c r="F2310" s="4">
        <v>21139.557120000001</v>
      </c>
      <c r="G2310" s="3">
        <v>0.16320000000000001</v>
      </c>
      <c r="H2310" s="7">
        <v>3270.9999999999995</v>
      </c>
      <c r="I2310" s="4">
        <v>533.82720000000006</v>
      </c>
      <c r="J2310">
        <v>39.6</v>
      </c>
      <c r="K2310" t="s">
        <v>44</v>
      </c>
      <c r="L2310" t="s">
        <v>46</v>
      </c>
      <c r="M2310" t="s">
        <v>187</v>
      </c>
      <c r="N2310" s="2">
        <v>42273</v>
      </c>
      <c r="O2310" s="2">
        <v>43003</v>
      </c>
      <c r="P2310" t="s">
        <v>24</v>
      </c>
      <c r="Q2310" t="s">
        <v>364</v>
      </c>
      <c r="R2310" s="5" t="str">
        <f t="shared" si="109"/>
        <v>0.14</v>
      </c>
      <c r="S2310" s="6" t="str">
        <f t="shared" si="110"/>
        <v>0.14</v>
      </c>
      <c r="T2310">
        <f>ROUND(INT(表1[[#This Row],[合同结束日期]]-表1[[#This Row],[合同起始日期]])/365,1)</f>
        <v>2</v>
      </c>
    </row>
    <row r="2311" spans="1:20">
      <c r="A2311" s="1">
        <v>42614</v>
      </c>
      <c r="B2311" t="s">
        <v>185</v>
      </c>
      <c r="C2311">
        <f t="shared" si="108"/>
        <v>0</v>
      </c>
      <c r="D2311" t="s">
        <v>484</v>
      </c>
      <c r="E2311" s="4">
        <v>626834.4</v>
      </c>
      <c r="F2311" s="4">
        <v>90890.987999999983</v>
      </c>
      <c r="G2311" s="3">
        <v>0.14499999999999996</v>
      </c>
      <c r="H2311" s="7">
        <v>1459.1117318435756</v>
      </c>
      <c r="I2311" s="4">
        <v>211.57120111731842</v>
      </c>
      <c r="J2311">
        <v>429.59999999999997</v>
      </c>
      <c r="K2311" t="s">
        <v>44</v>
      </c>
      <c r="L2311" t="s">
        <v>72</v>
      </c>
      <c r="M2311" t="s">
        <v>71</v>
      </c>
      <c r="N2311" s="2">
        <v>42272</v>
      </c>
      <c r="O2311" s="2">
        <v>44098</v>
      </c>
      <c r="P2311" t="s">
        <v>24</v>
      </c>
      <c r="Q2311" t="s">
        <v>395</v>
      </c>
      <c r="R2311" s="5" t="str">
        <f t="shared" si="109"/>
        <v>0.07</v>
      </c>
      <c r="S2311" s="6" t="str">
        <f t="shared" si="110"/>
        <v>0.07</v>
      </c>
      <c r="T2311">
        <f>ROUND(INT(表1[[#This Row],[合同结束日期]]-表1[[#This Row],[合同起始日期]])/365,1)</f>
        <v>5</v>
      </c>
    </row>
    <row r="2312" spans="1:20">
      <c r="A2312" s="1">
        <v>42614</v>
      </c>
      <c r="B2312" t="s">
        <v>185</v>
      </c>
      <c r="C2312">
        <f t="shared" si="108"/>
        <v>0</v>
      </c>
      <c r="D2312" t="s">
        <v>486</v>
      </c>
      <c r="E2312" s="4">
        <v>40172.400000000001</v>
      </c>
      <c r="F2312" s="4">
        <v>14132.650319999999</v>
      </c>
      <c r="G2312" s="3">
        <v>0.35179999999999995</v>
      </c>
      <c r="H2312" s="7">
        <v>1046.15625</v>
      </c>
      <c r="I2312" s="4">
        <v>368.03776875</v>
      </c>
      <c r="J2312">
        <v>38.4</v>
      </c>
      <c r="K2312" t="s">
        <v>44</v>
      </c>
      <c r="L2312" t="s">
        <v>46</v>
      </c>
      <c r="M2312" t="s">
        <v>187</v>
      </c>
      <c r="N2312" s="2">
        <v>42370</v>
      </c>
      <c r="O2312" s="2">
        <v>42735</v>
      </c>
      <c r="P2312" t="s">
        <v>24</v>
      </c>
      <c r="Q2312" t="s">
        <v>83</v>
      </c>
      <c r="R2312" s="5" t="str">
        <f t="shared" si="109"/>
        <v>0.14</v>
      </c>
      <c r="S2312" s="6" t="str">
        <f t="shared" si="110"/>
        <v/>
      </c>
      <c r="T2312">
        <f>ROUND(INT(表1[[#This Row],[合同结束日期]]-表1[[#This Row],[合同起始日期]])/365,1)</f>
        <v>1</v>
      </c>
    </row>
    <row r="2313" spans="1:20">
      <c r="A2313" s="1">
        <v>42614</v>
      </c>
      <c r="B2313" t="s">
        <v>185</v>
      </c>
      <c r="C2313">
        <f t="shared" si="108"/>
        <v>0</v>
      </c>
      <c r="D2313" t="s">
        <v>503</v>
      </c>
      <c r="E2313" s="4">
        <v>116438.39999999999</v>
      </c>
      <c r="F2313" s="4">
        <v>19154.116799999996</v>
      </c>
      <c r="G2313" s="3">
        <v>0.16449999999999998</v>
      </c>
      <c r="H2313" s="7">
        <v>3032.25</v>
      </c>
      <c r="I2313" s="4">
        <v>498.80512499999992</v>
      </c>
      <c r="J2313">
        <v>38.4</v>
      </c>
      <c r="K2313" t="s">
        <v>44</v>
      </c>
      <c r="L2313" t="s">
        <v>46</v>
      </c>
      <c r="M2313" t="s">
        <v>187</v>
      </c>
      <c r="N2313" s="2">
        <v>42480</v>
      </c>
      <c r="O2313" s="2">
        <v>43209</v>
      </c>
      <c r="P2313" t="s">
        <v>24</v>
      </c>
      <c r="Q2313" t="s">
        <v>83</v>
      </c>
      <c r="R2313" s="5" t="str">
        <f t="shared" si="109"/>
        <v>0.14</v>
      </c>
      <c r="S2313" s="6" t="str">
        <f t="shared" si="110"/>
        <v/>
      </c>
      <c r="T2313">
        <f>ROUND(INT(表1[[#This Row],[合同结束日期]]-表1[[#This Row],[合同起始日期]])/365,1)</f>
        <v>2</v>
      </c>
    </row>
    <row r="2314" spans="1:20">
      <c r="A2314" s="1">
        <v>42614</v>
      </c>
      <c r="B2314" t="s">
        <v>185</v>
      </c>
      <c r="C2314">
        <f t="shared" si="108"/>
        <v>0</v>
      </c>
      <c r="D2314" t="s">
        <v>509</v>
      </c>
      <c r="E2314" s="4">
        <v>47520</v>
      </c>
      <c r="F2314" s="4">
        <v>8824.4639999999999</v>
      </c>
      <c r="G2314" s="3">
        <v>0.1857</v>
      </c>
      <c r="H2314" s="7">
        <v>3300.0000000000005</v>
      </c>
      <c r="I2314" s="4">
        <v>612.81000000000006</v>
      </c>
      <c r="J2314">
        <v>14.399999999999999</v>
      </c>
      <c r="K2314" t="s">
        <v>60</v>
      </c>
      <c r="L2314" t="s">
        <v>61</v>
      </c>
      <c r="M2314" t="s">
        <v>58</v>
      </c>
      <c r="N2314" s="2">
        <v>42522</v>
      </c>
      <c r="O2314" s="2">
        <v>42886</v>
      </c>
      <c r="P2314" t="s">
        <v>24</v>
      </c>
      <c r="Q2314" t="s">
        <v>59</v>
      </c>
      <c r="R2314" s="5" t="str">
        <f t="shared" si="109"/>
        <v>0.16</v>
      </c>
      <c r="S2314" s="6" t="str">
        <f t="shared" si="110"/>
        <v/>
      </c>
      <c r="T2314">
        <f>ROUND(INT(表1[[#This Row],[合同结束日期]]-表1[[#This Row],[合同起始日期]])/365,1)</f>
        <v>1</v>
      </c>
    </row>
    <row r="2315" spans="1:20">
      <c r="A2315" s="1">
        <v>42614</v>
      </c>
      <c r="B2315" t="s">
        <v>185</v>
      </c>
      <c r="C2315">
        <f t="shared" si="108"/>
        <v>0</v>
      </c>
      <c r="D2315" t="s">
        <v>510</v>
      </c>
      <c r="E2315" s="4">
        <v>379866</v>
      </c>
      <c r="F2315" s="4">
        <v>44482.308600000004</v>
      </c>
      <c r="G2315" s="3">
        <v>0.11710000000000001</v>
      </c>
      <c r="H2315" s="7">
        <v>4396.5972222222226</v>
      </c>
      <c r="I2315" s="4">
        <v>514.84153472222226</v>
      </c>
      <c r="J2315">
        <v>86.399999999999991</v>
      </c>
      <c r="K2315" t="s">
        <v>44</v>
      </c>
      <c r="L2315" t="s">
        <v>72</v>
      </c>
      <c r="M2315" t="s">
        <v>126</v>
      </c>
      <c r="N2315" s="2">
        <v>42500</v>
      </c>
      <c r="O2315" s="2">
        <v>43229</v>
      </c>
      <c r="P2315" t="s">
        <v>24</v>
      </c>
      <c r="Q2315" t="s">
        <v>19</v>
      </c>
      <c r="R2315" s="5" t="str">
        <f t="shared" si="109"/>
        <v>0.1</v>
      </c>
      <c r="S2315" s="6" t="str">
        <f t="shared" si="110"/>
        <v/>
      </c>
      <c r="T2315">
        <f>ROUND(INT(表1[[#This Row],[合同结束日期]]-表1[[#This Row],[合同起始日期]])/365,1)</f>
        <v>2</v>
      </c>
    </row>
    <row r="2316" spans="1:20">
      <c r="A2316" s="1">
        <v>42614</v>
      </c>
      <c r="B2316" t="s">
        <v>185</v>
      </c>
      <c r="C2316">
        <f t="shared" si="108"/>
        <v>0</v>
      </c>
      <c r="D2316" t="s">
        <v>519</v>
      </c>
      <c r="E2316" s="4">
        <v>64459.26</v>
      </c>
      <c r="F2316" s="4">
        <v>29129.139594</v>
      </c>
      <c r="G2316" s="3">
        <v>0.45189999999999997</v>
      </c>
      <c r="H2316" s="7">
        <v>1278.9535714285714</v>
      </c>
      <c r="I2316" s="4">
        <v>577.95911892857146</v>
      </c>
      <c r="J2316">
        <v>50.4</v>
      </c>
      <c r="K2316" t="s">
        <v>76</v>
      </c>
      <c r="L2316" t="s">
        <v>75</v>
      </c>
      <c r="M2316" t="s">
        <v>75</v>
      </c>
      <c r="N2316" s="2">
        <v>42524</v>
      </c>
      <c r="O2316" s="2">
        <v>43253</v>
      </c>
      <c r="P2316" t="s">
        <v>24</v>
      </c>
      <c r="Q2316" t="s">
        <v>83</v>
      </c>
      <c r="R2316" s="5" t="str">
        <f t="shared" si="109"/>
        <v>0.14</v>
      </c>
      <c r="S2316" s="6" t="str">
        <f t="shared" si="110"/>
        <v/>
      </c>
      <c r="T2316">
        <f>ROUND(INT(表1[[#This Row],[合同结束日期]]-表1[[#This Row],[合同起始日期]])/365,1)</f>
        <v>2</v>
      </c>
    </row>
    <row r="2317" spans="1:20">
      <c r="A2317" s="1">
        <v>42614</v>
      </c>
      <c r="B2317" t="s">
        <v>185</v>
      </c>
      <c r="C2317">
        <f t="shared" si="108"/>
        <v>0</v>
      </c>
      <c r="D2317" t="s">
        <v>523</v>
      </c>
      <c r="E2317" s="4">
        <v>149949.984</v>
      </c>
      <c r="F2317" s="4">
        <v>23947.012444800002</v>
      </c>
      <c r="G2317" s="3">
        <v>0.15970000000000001</v>
      </c>
      <c r="H2317" s="7">
        <v>4165.2773333333334</v>
      </c>
      <c r="I2317" s="4">
        <v>665.19479013333341</v>
      </c>
      <c r="J2317">
        <v>36</v>
      </c>
      <c r="K2317" t="s">
        <v>76</v>
      </c>
      <c r="L2317" t="s">
        <v>276</v>
      </c>
      <c r="M2317" t="s">
        <v>276</v>
      </c>
      <c r="N2317" s="2">
        <v>42521</v>
      </c>
      <c r="O2317" s="2">
        <v>43250</v>
      </c>
      <c r="P2317" t="s">
        <v>24</v>
      </c>
      <c r="Q2317" t="s">
        <v>83</v>
      </c>
      <c r="R2317" s="5" t="str">
        <f t="shared" si="109"/>
        <v>0.14</v>
      </c>
      <c r="S2317" s="6" t="str">
        <f t="shared" si="110"/>
        <v/>
      </c>
      <c r="T2317">
        <f>ROUND(INT(表1[[#This Row],[合同结束日期]]-表1[[#This Row],[合同起始日期]])/365,1)</f>
        <v>2</v>
      </c>
    </row>
    <row r="2318" spans="1:20">
      <c r="A2318" s="1">
        <v>42614</v>
      </c>
      <c r="B2318" t="s">
        <v>185</v>
      </c>
      <c r="C2318">
        <f t="shared" si="108"/>
        <v>0</v>
      </c>
      <c r="D2318" t="s">
        <v>527</v>
      </c>
      <c r="E2318" s="4">
        <v>98515.199999999997</v>
      </c>
      <c r="F2318" s="4">
        <v>16136.78976</v>
      </c>
      <c r="G2318" s="3">
        <v>0.1638</v>
      </c>
      <c r="H2318" s="7">
        <v>3157.5384615384614</v>
      </c>
      <c r="I2318" s="4">
        <v>517.20479999999998</v>
      </c>
      <c r="J2318">
        <v>31.2</v>
      </c>
      <c r="K2318" t="s">
        <v>44</v>
      </c>
      <c r="L2318" t="s">
        <v>46</v>
      </c>
      <c r="M2318" t="s">
        <v>187</v>
      </c>
      <c r="N2318" s="2">
        <v>42533</v>
      </c>
      <c r="O2318" s="2">
        <v>43262</v>
      </c>
      <c r="P2318" t="s">
        <v>24</v>
      </c>
      <c r="Q2318" t="s">
        <v>83</v>
      </c>
      <c r="R2318" s="5" t="str">
        <f t="shared" si="109"/>
        <v>0.14</v>
      </c>
      <c r="S2318" s="6" t="str">
        <f t="shared" si="110"/>
        <v/>
      </c>
      <c r="T2318">
        <f>ROUND(INT(表1[[#This Row],[合同结束日期]]-表1[[#This Row],[合同起始日期]])/365,1)</f>
        <v>2</v>
      </c>
    </row>
    <row r="2319" spans="1:20">
      <c r="A2319" s="1">
        <v>42614</v>
      </c>
      <c r="B2319" t="s">
        <v>185</v>
      </c>
      <c r="C2319">
        <f t="shared" si="108"/>
        <v>0</v>
      </c>
      <c r="D2319" t="s">
        <v>529</v>
      </c>
      <c r="E2319" s="4">
        <v>56524.799999999996</v>
      </c>
      <c r="F2319" s="4">
        <v>9456.5990399999991</v>
      </c>
      <c r="G2319" s="3">
        <v>0.1673</v>
      </c>
      <c r="H2319" s="7">
        <v>3925.3333333333335</v>
      </c>
      <c r="I2319" s="4">
        <v>656.70826666666665</v>
      </c>
      <c r="J2319">
        <v>14.399999999999999</v>
      </c>
      <c r="K2319" t="s">
        <v>66</v>
      </c>
      <c r="L2319" t="s">
        <v>66</v>
      </c>
      <c r="M2319" t="s">
        <v>66</v>
      </c>
      <c r="N2319" s="2">
        <v>42566</v>
      </c>
      <c r="O2319" s="2">
        <v>42930</v>
      </c>
      <c r="P2319" t="s">
        <v>24</v>
      </c>
      <c r="Q2319" t="s">
        <v>37</v>
      </c>
      <c r="R2319" s="5" t="str">
        <f t="shared" si="109"/>
        <v>0.</v>
      </c>
      <c r="S2319" s="6" t="str">
        <f t="shared" si="110"/>
        <v/>
      </c>
      <c r="T2319">
        <f>ROUND(INT(表1[[#This Row],[合同结束日期]]-表1[[#This Row],[合同起始日期]])/365,1)</f>
        <v>1</v>
      </c>
    </row>
    <row r="2320" spans="1:20">
      <c r="A2320" s="1">
        <v>42614</v>
      </c>
      <c r="B2320" t="s">
        <v>185</v>
      </c>
      <c r="C2320">
        <f t="shared" si="108"/>
        <v>0</v>
      </c>
      <c r="D2320" t="s">
        <v>534</v>
      </c>
      <c r="E2320" s="4">
        <v>8791.1999999999989</v>
      </c>
      <c r="F2320" s="4">
        <v>7943.7283199999993</v>
      </c>
      <c r="G2320" s="3">
        <v>0.90360000000000007</v>
      </c>
      <c r="H2320" s="7">
        <v>523.28571428571422</v>
      </c>
      <c r="I2320" s="4">
        <v>472.84097142857138</v>
      </c>
      <c r="J2320">
        <v>16.8</v>
      </c>
      <c r="K2320" t="s">
        <v>66</v>
      </c>
      <c r="L2320" t="s">
        <v>66</v>
      </c>
      <c r="M2320" t="s">
        <v>66</v>
      </c>
      <c r="N2320" s="2">
        <v>42583</v>
      </c>
      <c r="O2320" s="2">
        <v>42947</v>
      </c>
      <c r="P2320" t="s">
        <v>24</v>
      </c>
      <c r="Q2320" t="s">
        <v>123</v>
      </c>
      <c r="R2320" s="5" t="str">
        <f t="shared" si="109"/>
        <v>0.09</v>
      </c>
      <c r="S2320" s="6" t="str">
        <f t="shared" si="110"/>
        <v/>
      </c>
      <c r="T2320">
        <f>ROUND(INT(表1[[#This Row],[合同结束日期]]-表1[[#This Row],[合同起始日期]])/365,1)</f>
        <v>1</v>
      </c>
    </row>
    <row r="2321" spans="1:20">
      <c r="A2321" s="1">
        <v>42614</v>
      </c>
      <c r="B2321" t="s">
        <v>185</v>
      </c>
      <c r="C2321">
        <f t="shared" si="108"/>
        <v>0</v>
      </c>
      <c r="D2321" t="s">
        <v>213</v>
      </c>
      <c r="E2321" s="4">
        <v>413765.62799999997</v>
      </c>
      <c r="F2321" s="4">
        <v>80767.05058559998</v>
      </c>
      <c r="G2321" s="3">
        <v>0.19519999999999996</v>
      </c>
      <c r="H2321" s="7">
        <v>1948.0490960451975</v>
      </c>
      <c r="I2321" s="4">
        <v>380.25918354802252</v>
      </c>
      <c r="J2321">
        <v>212.4</v>
      </c>
      <c r="K2321" t="s">
        <v>60</v>
      </c>
      <c r="L2321" t="s">
        <v>61</v>
      </c>
      <c r="M2321" t="s">
        <v>214</v>
      </c>
      <c r="N2321" s="2">
        <v>42543</v>
      </c>
      <c r="O2321" s="2">
        <v>43272</v>
      </c>
      <c r="P2321" t="s">
        <v>24</v>
      </c>
      <c r="Q2321" t="s">
        <v>59</v>
      </c>
      <c r="R2321" s="5" t="str">
        <f t="shared" si="109"/>
        <v>0.16</v>
      </c>
      <c r="S2321" s="6" t="str">
        <f t="shared" si="110"/>
        <v/>
      </c>
      <c r="T2321">
        <f>ROUND(INT(表1[[#This Row],[合同结束日期]]-表1[[#This Row],[合同起始日期]])/365,1)</f>
        <v>2</v>
      </c>
    </row>
    <row r="2322" spans="1:20">
      <c r="A2322" s="1">
        <v>42614</v>
      </c>
      <c r="B2322" t="s">
        <v>185</v>
      </c>
      <c r="C2322">
        <f t="shared" si="108"/>
        <v>0</v>
      </c>
      <c r="D2322" t="s">
        <v>536</v>
      </c>
      <c r="E2322" s="4">
        <v>129094.79999999999</v>
      </c>
      <c r="F2322" s="4">
        <v>30685.833959999996</v>
      </c>
      <c r="G2322" s="3">
        <v>0.23769999999999999</v>
      </c>
      <c r="H2322" s="7">
        <v>1680.921875</v>
      </c>
      <c r="I2322" s="4">
        <v>399.55512968749997</v>
      </c>
      <c r="J2322">
        <v>76.8</v>
      </c>
      <c r="K2322" t="s">
        <v>60</v>
      </c>
      <c r="L2322" t="s">
        <v>61</v>
      </c>
      <c r="M2322" t="s">
        <v>58</v>
      </c>
      <c r="N2322" s="2">
        <v>42543</v>
      </c>
      <c r="O2322" s="2">
        <v>43272</v>
      </c>
      <c r="P2322" t="s">
        <v>24</v>
      </c>
      <c r="Q2322" t="s">
        <v>59</v>
      </c>
      <c r="R2322" s="5" t="str">
        <f t="shared" si="109"/>
        <v>0.16</v>
      </c>
      <c r="S2322" s="6" t="str">
        <f t="shared" si="110"/>
        <v/>
      </c>
      <c r="T2322">
        <f>ROUND(INT(表1[[#This Row],[合同结束日期]]-表1[[#This Row],[合同起始日期]])/365,1)</f>
        <v>2</v>
      </c>
    </row>
    <row r="2323" spans="1:20">
      <c r="A2323" s="1">
        <v>42614</v>
      </c>
      <c r="B2323" t="s">
        <v>185</v>
      </c>
      <c r="C2323">
        <f t="shared" si="108"/>
        <v>0</v>
      </c>
      <c r="D2323" t="s">
        <v>537</v>
      </c>
      <c r="E2323" s="4">
        <v>117477.12000000001</v>
      </c>
      <c r="F2323" s="4">
        <v>23789.116800000003</v>
      </c>
      <c r="G2323" s="3">
        <v>0.20250000000000001</v>
      </c>
      <c r="H2323" s="7">
        <v>3915.9040000000005</v>
      </c>
      <c r="I2323" s="4">
        <v>792.97056000000009</v>
      </c>
      <c r="J2323">
        <v>30</v>
      </c>
      <c r="K2323" t="s">
        <v>44</v>
      </c>
      <c r="L2323" t="s">
        <v>46</v>
      </c>
      <c r="M2323" t="s">
        <v>187</v>
      </c>
      <c r="N2323" s="2">
        <v>42533</v>
      </c>
      <c r="O2323" s="2">
        <v>43262</v>
      </c>
      <c r="P2323" t="s">
        <v>24</v>
      </c>
      <c r="Q2323" t="s">
        <v>30</v>
      </c>
      <c r="R2323" s="5" t="str">
        <f t="shared" si="109"/>
        <v>0.18</v>
      </c>
      <c r="S2323" s="6" t="str">
        <f t="shared" si="110"/>
        <v/>
      </c>
      <c r="T2323">
        <f>ROUND(INT(表1[[#This Row],[合同结束日期]]-表1[[#This Row],[合同起始日期]])/365,1)</f>
        <v>2</v>
      </c>
    </row>
    <row r="2324" spans="1:20">
      <c r="A2324" s="1">
        <v>42614</v>
      </c>
      <c r="B2324" t="s">
        <v>185</v>
      </c>
      <c r="C2324">
        <f t="shared" si="108"/>
        <v>0</v>
      </c>
      <c r="D2324" t="s">
        <v>190</v>
      </c>
      <c r="E2324" s="4">
        <v>85657.2</v>
      </c>
      <c r="F2324" s="4">
        <v>31967.267039999995</v>
      </c>
      <c r="G2324" s="3">
        <v>0.37319999999999998</v>
      </c>
      <c r="H2324" s="7">
        <v>991.40277777777783</v>
      </c>
      <c r="I2324" s="4">
        <v>369.99151666666666</v>
      </c>
      <c r="J2324">
        <v>86.399999999999991</v>
      </c>
      <c r="K2324" t="s">
        <v>44</v>
      </c>
      <c r="L2324" t="s">
        <v>46</v>
      </c>
      <c r="M2324" t="s">
        <v>45</v>
      </c>
      <c r="N2324" s="2">
        <v>41282</v>
      </c>
      <c r="O2324" s="2">
        <v>43229</v>
      </c>
      <c r="P2324" t="s">
        <v>24</v>
      </c>
      <c r="Q2324" t="s">
        <v>56</v>
      </c>
      <c r="R2324" s="5" t="str">
        <f t="shared" si="109"/>
        <v>0.17</v>
      </c>
      <c r="S2324" s="6" t="str">
        <f t="shared" si="110"/>
        <v/>
      </c>
      <c r="T2324">
        <f>ROUND(INT(表1[[#This Row],[合同结束日期]]-表1[[#This Row],[合同起始日期]])/365,1)</f>
        <v>5.3</v>
      </c>
    </row>
    <row r="2325" spans="1:20">
      <c r="A2325" s="1">
        <v>42614</v>
      </c>
      <c r="B2325" t="s">
        <v>185</v>
      </c>
      <c r="C2325">
        <f t="shared" si="108"/>
        <v>0</v>
      </c>
      <c r="D2325" t="s">
        <v>474</v>
      </c>
      <c r="E2325" s="4">
        <v>49310.400000000001</v>
      </c>
      <c r="F2325" s="4">
        <v>10560.227999999997</v>
      </c>
      <c r="G2325" s="3">
        <v>0.21415823031246953</v>
      </c>
      <c r="H2325" s="7">
        <v>2935.1428571428569</v>
      </c>
      <c r="I2325" s="4">
        <v>628.58499999999981</v>
      </c>
      <c r="J2325">
        <v>16.8</v>
      </c>
      <c r="K2325" t="s">
        <v>44</v>
      </c>
      <c r="L2325" t="s">
        <v>46</v>
      </c>
      <c r="M2325" t="s">
        <v>187</v>
      </c>
      <c r="N2325" s="2">
        <v>42267</v>
      </c>
      <c r="O2325" s="2">
        <v>42632</v>
      </c>
      <c r="P2325" t="s">
        <v>24</v>
      </c>
      <c r="Q2325" t="s">
        <v>83</v>
      </c>
      <c r="R2325" s="5" t="str">
        <f t="shared" si="109"/>
        <v>0.14</v>
      </c>
      <c r="S2325" s="6" t="str">
        <f t="shared" si="110"/>
        <v/>
      </c>
      <c r="T2325">
        <f>ROUND(INT(表1[[#This Row],[合同结束日期]]-表1[[#This Row],[合同起始日期]])/365,1)</f>
        <v>1</v>
      </c>
    </row>
    <row r="2326" spans="1:20">
      <c r="A2326" s="1">
        <v>42644</v>
      </c>
      <c r="B2326" t="s">
        <v>185</v>
      </c>
      <c r="C2326">
        <f t="shared" si="108"/>
        <v>0</v>
      </c>
      <c r="D2326" t="s">
        <v>269</v>
      </c>
      <c r="E2326" s="4">
        <v>1668158.94</v>
      </c>
      <c r="F2326" s="4">
        <v>116437.494012</v>
      </c>
      <c r="G2326" s="3">
        <v>6.9800000000000001E-2</v>
      </c>
      <c r="H2326" s="7">
        <v>4427.1734076433122</v>
      </c>
      <c r="I2326" s="4">
        <v>309.01670385350315</v>
      </c>
      <c r="J2326">
        <v>376.8</v>
      </c>
      <c r="K2326" t="s">
        <v>60</v>
      </c>
      <c r="L2326" t="s">
        <v>61</v>
      </c>
      <c r="M2326" t="s">
        <v>234</v>
      </c>
      <c r="N2326" s="2">
        <v>41291</v>
      </c>
      <c r="O2326" s="2">
        <v>44407</v>
      </c>
      <c r="P2326" t="s">
        <v>39</v>
      </c>
      <c r="Q2326" t="s">
        <v>78</v>
      </c>
      <c r="R2326" s="5" t="str">
        <f t="shared" si="109"/>
        <v>0.07</v>
      </c>
      <c r="S2326" s="6" t="str">
        <f t="shared" si="110"/>
        <v/>
      </c>
      <c r="T2326">
        <f>ROUND(INT(表1[[#This Row],[合同结束日期]]-表1[[#This Row],[合同起始日期]])/365,1)</f>
        <v>8.5</v>
      </c>
    </row>
    <row r="2327" spans="1:20">
      <c r="A2327" s="1">
        <v>42644</v>
      </c>
      <c r="B2327" t="s">
        <v>185</v>
      </c>
      <c r="C2327">
        <f t="shared" si="108"/>
        <v>0</v>
      </c>
      <c r="D2327" t="s">
        <v>216</v>
      </c>
      <c r="E2327" s="4">
        <v>1062300</v>
      </c>
      <c r="F2327" s="4">
        <v>86789.909999999989</v>
      </c>
      <c r="G2327" s="3">
        <v>8.1699999999999995E-2</v>
      </c>
      <c r="H2327" s="7">
        <v>5532.8125</v>
      </c>
      <c r="I2327" s="4">
        <v>452.03078124999996</v>
      </c>
      <c r="J2327">
        <v>192</v>
      </c>
      <c r="K2327" t="s">
        <v>66</v>
      </c>
      <c r="L2327" t="s">
        <v>66</v>
      </c>
      <c r="M2327" t="s">
        <v>66</v>
      </c>
      <c r="N2327" s="2">
        <v>41279</v>
      </c>
      <c r="O2327" s="2">
        <v>42864</v>
      </c>
      <c r="P2327" t="s">
        <v>24</v>
      </c>
      <c r="Q2327" t="s">
        <v>195</v>
      </c>
      <c r="R2327" s="5" t="str">
        <f t="shared" si="109"/>
        <v>0.09</v>
      </c>
      <c r="S2327" s="6" t="str">
        <f t="shared" si="110"/>
        <v>0.</v>
      </c>
      <c r="T2327">
        <f>ROUND(INT(表1[[#This Row],[合同结束日期]]-表1[[#This Row],[合同起始日期]])/365,1)</f>
        <v>4.3</v>
      </c>
    </row>
    <row r="2328" spans="1:20">
      <c r="A2328" s="1">
        <v>42644</v>
      </c>
      <c r="B2328" t="s">
        <v>185</v>
      </c>
      <c r="C2328">
        <f t="shared" si="108"/>
        <v>0</v>
      </c>
      <c r="D2328" t="s">
        <v>186</v>
      </c>
      <c r="E2328" s="4">
        <v>408820.92000000004</v>
      </c>
      <c r="F2328" s="4">
        <v>74568.935808000009</v>
      </c>
      <c r="G2328" s="3">
        <v>0.18240000000000001</v>
      </c>
      <c r="H2328" s="7">
        <v>13627.364000000001</v>
      </c>
      <c r="I2328" s="4">
        <v>2485.6311936000002</v>
      </c>
      <c r="J2328">
        <v>30</v>
      </c>
      <c r="K2328" t="s">
        <v>44</v>
      </c>
      <c r="L2328" t="s">
        <v>46</v>
      </c>
      <c r="M2328" t="s">
        <v>187</v>
      </c>
      <c r="N2328" s="2">
        <v>41327</v>
      </c>
      <c r="O2328" s="2">
        <v>42864</v>
      </c>
      <c r="P2328" t="s">
        <v>24</v>
      </c>
      <c r="Q2328" t="s">
        <v>56</v>
      </c>
      <c r="R2328" s="5" t="str">
        <f t="shared" si="109"/>
        <v>0.17</v>
      </c>
      <c r="S2328" s="6" t="str">
        <f t="shared" si="110"/>
        <v/>
      </c>
      <c r="T2328">
        <f>ROUND(INT(表1[[#This Row],[合同结束日期]]-表1[[#This Row],[合同起始日期]])/365,1)</f>
        <v>4.2</v>
      </c>
    </row>
    <row r="2329" spans="1:20">
      <c r="A2329" s="1">
        <v>42644</v>
      </c>
      <c r="B2329" t="s">
        <v>185</v>
      </c>
      <c r="C2329">
        <f t="shared" si="108"/>
        <v>0</v>
      </c>
      <c r="D2329" t="s">
        <v>484</v>
      </c>
      <c r="E2329" s="4">
        <v>661861.19999999995</v>
      </c>
      <c r="F2329" s="4">
        <v>92660.568000000014</v>
      </c>
      <c r="G2329" s="3">
        <v>0.14000000000000004</v>
      </c>
      <c r="H2329" s="7">
        <v>1540.6452513966481</v>
      </c>
      <c r="I2329" s="4">
        <v>215.69033519553076</v>
      </c>
      <c r="J2329">
        <v>429.59999999999997</v>
      </c>
      <c r="K2329" t="s">
        <v>44</v>
      </c>
      <c r="L2329" t="s">
        <v>72</v>
      </c>
      <c r="M2329" t="s">
        <v>71</v>
      </c>
      <c r="N2329" s="2">
        <v>42272</v>
      </c>
      <c r="O2329" s="2">
        <v>44098</v>
      </c>
      <c r="P2329" t="s">
        <v>24</v>
      </c>
      <c r="Q2329" t="s">
        <v>78</v>
      </c>
      <c r="R2329" s="5" t="str">
        <f t="shared" si="109"/>
        <v>0.07</v>
      </c>
      <c r="S2329" s="6" t="str">
        <f t="shared" si="110"/>
        <v/>
      </c>
      <c r="T2329">
        <f>ROUND(INT(表1[[#This Row],[合同结束日期]]-表1[[#This Row],[合同起始日期]])/365,1)</f>
        <v>5</v>
      </c>
    </row>
    <row r="2330" spans="1:20">
      <c r="A2330" s="1">
        <v>42644</v>
      </c>
      <c r="B2330" t="s">
        <v>185</v>
      </c>
      <c r="C2330">
        <f t="shared" si="108"/>
        <v>0</v>
      </c>
      <c r="D2330" t="s">
        <v>451</v>
      </c>
      <c r="E2330" s="4">
        <v>1227780.3600000001</v>
      </c>
      <c r="F2330" s="4">
        <v>47883.43404</v>
      </c>
      <c r="G2330" s="3">
        <v>3.9E-2</v>
      </c>
      <c r="H2330" s="7">
        <v>10770.003157894738</v>
      </c>
      <c r="I2330" s="4">
        <v>420.03012315789476</v>
      </c>
      <c r="J2330">
        <v>114</v>
      </c>
      <c r="K2330" t="s">
        <v>66</v>
      </c>
      <c r="L2330" t="s">
        <v>66</v>
      </c>
      <c r="M2330" t="s">
        <v>66</v>
      </c>
      <c r="N2330" s="2">
        <v>42156</v>
      </c>
      <c r="O2330" s="2">
        <v>43251</v>
      </c>
      <c r="P2330" t="s">
        <v>24</v>
      </c>
      <c r="Q2330" t="s">
        <v>410</v>
      </c>
      <c r="R2330" s="5" t="str">
        <f t="shared" si="109"/>
        <v>0.1</v>
      </c>
      <c r="S2330" s="6" t="str">
        <f t="shared" si="110"/>
        <v>0.</v>
      </c>
      <c r="T2330">
        <f>ROUND(INT(表1[[#This Row],[合同结束日期]]-表1[[#This Row],[合同起始日期]])/365,1)</f>
        <v>3</v>
      </c>
    </row>
    <row r="2331" spans="1:20">
      <c r="A2331" s="1">
        <v>42644</v>
      </c>
      <c r="B2331" t="s">
        <v>185</v>
      </c>
      <c r="C2331">
        <f t="shared" si="108"/>
        <v>0</v>
      </c>
      <c r="D2331" t="s">
        <v>219</v>
      </c>
      <c r="E2331" s="4">
        <v>537002.4</v>
      </c>
      <c r="F2331" s="4">
        <v>118247.92848</v>
      </c>
      <c r="G2331" s="3">
        <v>0.22020000000000001</v>
      </c>
      <c r="H2331" s="7">
        <v>5203.5116279069771</v>
      </c>
      <c r="I2331" s="4">
        <v>1145.8132604651162</v>
      </c>
      <c r="J2331">
        <v>103.2</v>
      </c>
      <c r="K2331" t="s">
        <v>60</v>
      </c>
      <c r="L2331" t="s">
        <v>61</v>
      </c>
      <c r="M2331" t="s">
        <v>58</v>
      </c>
      <c r="N2331" s="2">
        <v>42153</v>
      </c>
      <c r="O2331" s="2">
        <v>42883</v>
      </c>
      <c r="P2331" t="s">
        <v>24</v>
      </c>
      <c r="Q2331" t="s">
        <v>170</v>
      </c>
      <c r="R2331" s="5" t="str">
        <f t="shared" si="109"/>
        <v>0.2</v>
      </c>
      <c r="S2331" s="6" t="str">
        <f t="shared" si="110"/>
        <v/>
      </c>
      <c r="T2331">
        <f>ROUND(INT(表1[[#This Row],[合同结束日期]]-表1[[#This Row],[合同起始日期]])/365,1)</f>
        <v>2</v>
      </c>
    </row>
    <row r="2332" spans="1:20">
      <c r="A2332" s="1">
        <v>42644</v>
      </c>
      <c r="B2332" t="s">
        <v>185</v>
      </c>
      <c r="C2332">
        <f t="shared" si="108"/>
        <v>0</v>
      </c>
      <c r="D2332" t="s">
        <v>536</v>
      </c>
      <c r="E2332" s="4">
        <v>144097.19999999998</v>
      </c>
      <c r="F2332" s="4">
        <v>30678.293879999997</v>
      </c>
      <c r="G2332" s="3">
        <v>0.21290000000000001</v>
      </c>
      <c r="H2332" s="7">
        <v>1876.2656249999998</v>
      </c>
      <c r="I2332" s="4">
        <v>399.45695156249997</v>
      </c>
      <c r="J2332">
        <v>76.8</v>
      </c>
      <c r="K2332" t="s">
        <v>60</v>
      </c>
      <c r="L2332" t="s">
        <v>61</v>
      </c>
      <c r="M2332" t="s">
        <v>58</v>
      </c>
      <c r="N2332" s="2">
        <v>42543</v>
      </c>
      <c r="O2332" s="2">
        <v>43272</v>
      </c>
      <c r="P2332" t="s">
        <v>24</v>
      </c>
      <c r="Q2332" t="s">
        <v>59</v>
      </c>
      <c r="R2332" s="5" t="str">
        <f t="shared" si="109"/>
        <v>0.16</v>
      </c>
      <c r="S2332" s="6" t="str">
        <f t="shared" si="110"/>
        <v/>
      </c>
      <c r="T2332">
        <f>ROUND(INT(表1[[#This Row],[合同结束日期]]-表1[[#This Row],[合同起始日期]])/365,1)</f>
        <v>2</v>
      </c>
    </row>
    <row r="2333" spans="1:20">
      <c r="A2333" s="1">
        <v>42644</v>
      </c>
      <c r="B2333" t="s">
        <v>185</v>
      </c>
      <c r="C2333">
        <f t="shared" si="108"/>
        <v>0</v>
      </c>
      <c r="D2333" t="s">
        <v>63</v>
      </c>
      <c r="E2333" s="4">
        <v>135507.6</v>
      </c>
      <c r="F2333" s="4">
        <v>20773.31508</v>
      </c>
      <c r="G2333" s="3">
        <v>0.15329999999999999</v>
      </c>
      <c r="H2333" s="7">
        <v>3764.1000000000004</v>
      </c>
      <c r="I2333" s="4">
        <v>577.03652999999997</v>
      </c>
      <c r="J2333">
        <v>36</v>
      </c>
      <c r="K2333" t="s">
        <v>66</v>
      </c>
      <c r="L2333" t="s">
        <v>64</v>
      </c>
      <c r="M2333" t="s">
        <v>64</v>
      </c>
      <c r="N2333" s="2">
        <v>42624</v>
      </c>
      <c r="O2333" s="2">
        <v>43718</v>
      </c>
      <c r="P2333" t="s">
        <v>24</v>
      </c>
      <c r="Q2333" t="s">
        <v>455</v>
      </c>
      <c r="R2333" s="5" t="str">
        <f t="shared" si="109"/>
        <v>0.13</v>
      </c>
      <c r="S2333" s="6" t="str">
        <f t="shared" si="110"/>
        <v>0.13</v>
      </c>
      <c r="T2333">
        <f>ROUND(INT(表1[[#This Row],[合同结束日期]]-表1[[#This Row],[合同起始日期]])/365,1)</f>
        <v>3</v>
      </c>
    </row>
    <row r="2334" spans="1:20">
      <c r="A2334" s="1">
        <v>42644</v>
      </c>
      <c r="B2334" t="s">
        <v>185</v>
      </c>
      <c r="C2334">
        <f t="shared" si="108"/>
        <v>0</v>
      </c>
      <c r="D2334" t="s">
        <v>450</v>
      </c>
      <c r="E2334" s="4">
        <v>152866.79999999999</v>
      </c>
      <c r="F2334" s="4">
        <v>38186.126639999995</v>
      </c>
      <c r="G2334" s="3">
        <v>0.24979999999999999</v>
      </c>
      <c r="H2334" s="7">
        <v>1431.3370786516853</v>
      </c>
      <c r="I2334" s="4">
        <v>357.54800224719099</v>
      </c>
      <c r="J2334">
        <v>106.8</v>
      </c>
      <c r="K2334" t="s">
        <v>60</v>
      </c>
      <c r="L2334" t="s">
        <v>61</v>
      </c>
      <c r="M2334" t="s">
        <v>58</v>
      </c>
      <c r="N2334" s="2">
        <v>42181</v>
      </c>
      <c r="O2334" s="2">
        <v>42911</v>
      </c>
      <c r="P2334" t="s">
        <v>24</v>
      </c>
      <c r="Q2334" t="s">
        <v>59</v>
      </c>
      <c r="R2334" s="5" t="str">
        <f t="shared" si="109"/>
        <v>0.16</v>
      </c>
      <c r="S2334" s="6" t="str">
        <f t="shared" si="110"/>
        <v/>
      </c>
      <c r="T2334">
        <f>ROUND(INT(表1[[#This Row],[合同结束日期]]-表1[[#This Row],[合同起始日期]])/365,1)</f>
        <v>2</v>
      </c>
    </row>
    <row r="2335" spans="1:20">
      <c r="A2335" s="1">
        <v>42644</v>
      </c>
      <c r="B2335" t="s">
        <v>185</v>
      </c>
      <c r="C2335">
        <f t="shared" si="108"/>
        <v>0</v>
      </c>
      <c r="D2335" t="s">
        <v>254</v>
      </c>
      <c r="E2335" s="4">
        <v>259803.97199999998</v>
      </c>
      <c r="F2335" s="4">
        <v>34242.163509599995</v>
      </c>
      <c r="G2335" s="3">
        <v>0.1318</v>
      </c>
      <c r="H2335" s="7">
        <v>2293.4672669491524</v>
      </c>
      <c r="I2335" s="4">
        <v>302.27898578389824</v>
      </c>
      <c r="J2335">
        <v>113.28</v>
      </c>
      <c r="K2335" t="s">
        <v>44</v>
      </c>
      <c r="L2335" t="s">
        <v>46</v>
      </c>
      <c r="M2335" t="s">
        <v>45</v>
      </c>
      <c r="N2335" s="2">
        <v>41443</v>
      </c>
      <c r="O2335" s="2">
        <v>43298</v>
      </c>
      <c r="P2335" t="s">
        <v>24</v>
      </c>
      <c r="Q2335" t="s">
        <v>48</v>
      </c>
      <c r="R2335" s="5" t="str">
        <f t="shared" si="109"/>
        <v>0.11</v>
      </c>
      <c r="S2335" s="6" t="str">
        <f t="shared" si="110"/>
        <v/>
      </c>
      <c r="T2335">
        <f>ROUND(INT(表1[[#This Row],[合同结束日期]]-表1[[#This Row],[合同起始日期]])/365,1)</f>
        <v>5.0999999999999996</v>
      </c>
    </row>
    <row r="2336" spans="1:20">
      <c r="A2336" s="1">
        <v>42644</v>
      </c>
      <c r="B2336" t="s">
        <v>185</v>
      </c>
      <c r="C2336">
        <f t="shared" si="108"/>
        <v>0</v>
      </c>
      <c r="D2336" t="s">
        <v>527</v>
      </c>
      <c r="E2336" s="4">
        <v>86008.8</v>
      </c>
      <c r="F2336" s="4">
        <v>14759.11008</v>
      </c>
      <c r="G2336" s="3">
        <v>0.1716</v>
      </c>
      <c r="H2336" s="7">
        <v>2756.6923076923076</v>
      </c>
      <c r="I2336" s="4">
        <v>473.04840000000002</v>
      </c>
      <c r="J2336">
        <v>31.2</v>
      </c>
      <c r="K2336" t="s">
        <v>44</v>
      </c>
      <c r="L2336" t="s">
        <v>46</v>
      </c>
      <c r="M2336" t="s">
        <v>187</v>
      </c>
      <c r="N2336" s="2">
        <v>42533</v>
      </c>
      <c r="O2336" s="2">
        <v>43262</v>
      </c>
      <c r="P2336" t="s">
        <v>24</v>
      </c>
      <c r="Q2336" t="s">
        <v>83</v>
      </c>
      <c r="R2336" s="5" t="str">
        <f t="shared" si="109"/>
        <v>0.14</v>
      </c>
      <c r="S2336" s="6" t="str">
        <f t="shared" si="110"/>
        <v/>
      </c>
      <c r="T2336">
        <f>ROUND(INT(表1[[#This Row],[合同结束日期]]-表1[[#This Row],[合同起始日期]])/365,1)</f>
        <v>2</v>
      </c>
    </row>
    <row r="2337" spans="1:20">
      <c r="A2337" s="1">
        <v>42644</v>
      </c>
      <c r="B2337" t="s">
        <v>185</v>
      </c>
      <c r="C2337">
        <f t="shared" si="108"/>
        <v>0</v>
      </c>
      <c r="D2337" t="s">
        <v>523</v>
      </c>
      <c r="E2337" s="4">
        <v>145833.12</v>
      </c>
      <c r="F2337" s="4">
        <v>23347.882512</v>
      </c>
      <c r="G2337" s="3">
        <v>0.16009999999999999</v>
      </c>
      <c r="H2337" s="7">
        <v>4050.92</v>
      </c>
      <c r="I2337" s="4">
        <v>648.55229199999997</v>
      </c>
      <c r="J2337">
        <v>36</v>
      </c>
      <c r="K2337" t="s">
        <v>76</v>
      </c>
      <c r="L2337" t="s">
        <v>276</v>
      </c>
      <c r="M2337" t="s">
        <v>276</v>
      </c>
      <c r="N2337" s="2">
        <v>42521</v>
      </c>
      <c r="O2337" s="2">
        <v>43250</v>
      </c>
      <c r="P2337" t="s">
        <v>24</v>
      </c>
      <c r="Q2337" t="s">
        <v>83</v>
      </c>
      <c r="R2337" s="5" t="str">
        <f t="shared" si="109"/>
        <v>0.14</v>
      </c>
      <c r="S2337" s="6" t="str">
        <f t="shared" si="110"/>
        <v/>
      </c>
      <c r="T2337">
        <f>ROUND(INT(表1[[#This Row],[合同结束日期]]-表1[[#This Row],[合同起始日期]])/365,1)</f>
        <v>2</v>
      </c>
    </row>
    <row r="2338" spans="1:20">
      <c r="A2338" s="1">
        <v>42644</v>
      </c>
      <c r="B2338" t="s">
        <v>185</v>
      </c>
      <c r="C2338">
        <f t="shared" si="108"/>
        <v>0</v>
      </c>
      <c r="D2338" t="s">
        <v>194</v>
      </c>
      <c r="E2338" s="4">
        <v>589357.19999999995</v>
      </c>
      <c r="F2338" s="4">
        <v>65065.034880000007</v>
      </c>
      <c r="G2338" s="3">
        <v>0.11040000000000003</v>
      </c>
      <c r="H2338" s="7">
        <v>4092.7583333333332</v>
      </c>
      <c r="I2338" s="4">
        <v>451.84052000000003</v>
      </c>
      <c r="J2338">
        <v>144</v>
      </c>
      <c r="K2338" t="s">
        <v>66</v>
      </c>
      <c r="L2338" t="s">
        <v>66</v>
      </c>
      <c r="M2338" t="s">
        <v>66</v>
      </c>
      <c r="N2338" s="2">
        <v>42134</v>
      </c>
      <c r="O2338" s="2">
        <v>42864</v>
      </c>
      <c r="P2338" t="s">
        <v>24</v>
      </c>
      <c r="Q2338" t="s">
        <v>410</v>
      </c>
      <c r="R2338" s="5" t="str">
        <f t="shared" si="109"/>
        <v>0.1</v>
      </c>
      <c r="S2338" s="6" t="str">
        <f t="shared" si="110"/>
        <v>0.</v>
      </c>
      <c r="T2338">
        <f>ROUND(INT(表1[[#This Row],[合同结束日期]]-表1[[#This Row],[合同起始日期]])/365,1)</f>
        <v>2</v>
      </c>
    </row>
    <row r="2339" spans="1:20">
      <c r="A2339" s="1">
        <v>42644</v>
      </c>
      <c r="B2339" t="s">
        <v>185</v>
      </c>
      <c r="C2339">
        <f t="shared" si="108"/>
        <v>0</v>
      </c>
      <c r="D2339" t="s">
        <v>218</v>
      </c>
      <c r="E2339" s="4">
        <v>193160.4</v>
      </c>
      <c r="F2339" s="4">
        <v>34440.499320000003</v>
      </c>
      <c r="G2339" s="3">
        <v>0.17830000000000001</v>
      </c>
      <c r="H2339" s="7">
        <v>2476.4153846153845</v>
      </c>
      <c r="I2339" s="4">
        <v>441.54486307692309</v>
      </c>
      <c r="J2339">
        <v>78</v>
      </c>
      <c r="K2339" t="s">
        <v>76</v>
      </c>
      <c r="L2339" t="s">
        <v>75</v>
      </c>
      <c r="M2339" t="s">
        <v>75</v>
      </c>
      <c r="N2339" s="2">
        <v>41287</v>
      </c>
      <c r="O2339" s="2">
        <v>42864</v>
      </c>
      <c r="P2339" t="s">
        <v>14</v>
      </c>
      <c r="Q2339">
        <v>0</v>
      </c>
      <c r="R2339" s="5">
        <f t="shared" si="109"/>
        <v>0</v>
      </c>
      <c r="S2339" s="6" t="str">
        <f t="shared" si="110"/>
        <v/>
      </c>
      <c r="T2339">
        <f>ROUND(INT(表1[[#This Row],[合同结束日期]]-表1[[#This Row],[合同起始日期]])/365,1)</f>
        <v>4.3</v>
      </c>
    </row>
    <row r="2340" spans="1:20">
      <c r="A2340" s="1">
        <v>42644</v>
      </c>
      <c r="B2340" t="s">
        <v>185</v>
      </c>
      <c r="C2340">
        <f t="shared" si="108"/>
        <v>0</v>
      </c>
      <c r="D2340" t="s">
        <v>213</v>
      </c>
      <c r="E2340" s="4">
        <v>403290.55200000003</v>
      </c>
      <c r="F2340" s="4">
        <v>80375.807013600002</v>
      </c>
      <c r="G2340" s="3">
        <v>0.1993</v>
      </c>
      <c r="H2340" s="7">
        <v>1898.7314124293787</v>
      </c>
      <c r="I2340" s="4">
        <v>378.41717049717516</v>
      </c>
      <c r="J2340">
        <v>212.4</v>
      </c>
      <c r="K2340" t="s">
        <v>60</v>
      </c>
      <c r="L2340" t="s">
        <v>61</v>
      </c>
      <c r="M2340" t="s">
        <v>214</v>
      </c>
      <c r="N2340" s="2">
        <v>42543</v>
      </c>
      <c r="O2340" s="2">
        <v>43272</v>
      </c>
      <c r="P2340" t="s">
        <v>24</v>
      </c>
      <c r="Q2340" t="s">
        <v>59</v>
      </c>
      <c r="R2340" s="5" t="str">
        <f t="shared" si="109"/>
        <v>0.16</v>
      </c>
      <c r="S2340" s="6" t="str">
        <f t="shared" si="110"/>
        <v/>
      </c>
      <c r="T2340">
        <f>ROUND(INT(表1[[#This Row],[合同结束日期]]-表1[[#This Row],[合同起始日期]])/365,1)</f>
        <v>2</v>
      </c>
    </row>
    <row r="2341" spans="1:20">
      <c r="A2341" s="1">
        <v>42644</v>
      </c>
      <c r="B2341" t="s">
        <v>185</v>
      </c>
      <c r="C2341">
        <f t="shared" si="108"/>
        <v>0</v>
      </c>
      <c r="D2341" t="s">
        <v>544</v>
      </c>
      <c r="E2341" s="4">
        <v>123863.22</v>
      </c>
      <c r="F2341" s="4">
        <v>31213.531439999999</v>
      </c>
      <c r="G2341" s="3">
        <v>0.252</v>
      </c>
      <c r="H2341" s="7">
        <v>1876.7154545454546</v>
      </c>
      <c r="I2341" s="4">
        <v>472.93229454545451</v>
      </c>
      <c r="J2341">
        <v>66</v>
      </c>
      <c r="K2341" t="s">
        <v>44</v>
      </c>
      <c r="L2341" t="s">
        <v>46</v>
      </c>
      <c r="M2341" t="s">
        <v>187</v>
      </c>
      <c r="N2341" s="2">
        <v>41283</v>
      </c>
      <c r="O2341" s="2">
        <v>42864</v>
      </c>
      <c r="P2341" t="s">
        <v>24</v>
      </c>
      <c r="Q2341" t="s">
        <v>25</v>
      </c>
      <c r="R2341" s="5" t="str">
        <f t="shared" si="109"/>
        <v>0.15</v>
      </c>
      <c r="S2341" s="6" t="str">
        <f t="shared" si="110"/>
        <v/>
      </c>
      <c r="T2341">
        <f>ROUND(INT(表1[[#This Row],[合同结束日期]]-表1[[#This Row],[合同起始日期]])/365,1)</f>
        <v>4.3</v>
      </c>
    </row>
    <row r="2342" spans="1:20">
      <c r="A2342" s="1">
        <v>42644</v>
      </c>
      <c r="B2342" t="s">
        <v>185</v>
      </c>
      <c r="C2342">
        <f t="shared" si="108"/>
        <v>0</v>
      </c>
      <c r="D2342" t="s">
        <v>454</v>
      </c>
      <c r="E2342" s="4">
        <v>534612.36</v>
      </c>
      <c r="F2342" s="4">
        <v>74471.501747999995</v>
      </c>
      <c r="G2342" s="3">
        <v>0.13930000000000001</v>
      </c>
      <c r="H2342" s="7">
        <v>3977.7705357142854</v>
      </c>
      <c r="I2342" s="4">
        <v>554.10343562499997</v>
      </c>
      <c r="J2342">
        <v>134.4</v>
      </c>
      <c r="K2342" t="s">
        <v>11</v>
      </c>
      <c r="L2342" t="s">
        <v>13</v>
      </c>
      <c r="M2342" t="s">
        <v>13</v>
      </c>
      <c r="N2342" s="2">
        <v>42184</v>
      </c>
      <c r="O2342" s="2">
        <v>43279</v>
      </c>
      <c r="P2342" t="s">
        <v>24</v>
      </c>
      <c r="Q2342" t="s">
        <v>65</v>
      </c>
      <c r="R2342" s="5" t="str">
        <f t="shared" si="109"/>
        <v>0.12</v>
      </c>
      <c r="S2342" s="6" t="str">
        <f t="shared" si="110"/>
        <v/>
      </c>
      <c r="T2342">
        <f>ROUND(INT(表1[[#This Row],[合同结束日期]]-表1[[#This Row],[合同起始日期]])/365,1)</f>
        <v>3</v>
      </c>
    </row>
    <row r="2343" spans="1:20">
      <c r="A2343" s="1">
        <v>42644</v>
      </c>
      <c r="B2343" t="s">
        <v>185</v>
      </c>
      <c r="C2343">
        <f t="shared" si="108"/>
        <v>0</v>
      </c>
      <c r="D2343" t="s">
        <v>252</v>
      </c>
      <c r="E2343" s="4">
        <v>170504.4</v>
      </c>
      <c r="F2343" s="4">
        <v>23376.15324</v>
      </c>
      <c r="G2343" s="3">
        <v>0.1371</v>
      </c>
      <c r="H2343" s="7">
        <v>1652.174418604651</v>
      </c>
      <c r="I2343" s="4">
        <v>226.51311279069768</v>
      </c>
      <c r="J2343">
        <v>103.2</v>
      </c>
      <c r="K2343" t="s">
        <v>44</v>
      </c>
      <c r="L2343" t="s">
        <v>46</v>
      </c>
      <c r="M2343" t="s">
        <v>45</v>
      </c>
      <c r="N2343" s="2">
        <v>42149</v>
      </c>
      <c r="O2343" s="2">
        <v>42914</v>
      </c>
      <c r="P2343" t="s">
        <v>24</v>
      </c>
      <c r="Q2343" t="s">
        <v>19</v>
      </c>
      <c r="R2343" s="5" t="str">
        <f t="shared" si="109"/>
        <v>0.1</v>
      </c>
      <c r="S2343" s="6" t="str">
        <f t="shared" si="110"/>
        <v/>
      </c>
      <c r="T2343">
        <f>ROUND(INT(表1[[#This Row],[合同结束日期]]-表1[[#This Row],[合同起始日期]])/365,1)</f>
        <v>2.1</v>
      </c>
    </row>
    <row r="2344" spans="1:20">
      <c r="A2344" s="1">
        <v>42644</v>
      </c>
      <c r="B2344" t="s">
        <v>185</v>
      </c>
      <c r="C2344">
        <f t="shared" ref="C2344:C2404" si="111">IF($B2344="负一层",-1,IF($B2344="负一夹层",0,IF($B2344="一层",1,IF($B2344="二层",2,IF($B2344="三层",3,IF($B2344="四层",4))))))</f>
        <v>0</v>
      </c>
      <c r="D2344" t="s">
        <v>232</v>
      </c>
      <c r="E2344" s="4">
        <v>684000</v>
      </c>
      <c r="F2344" s="4">
        <v>56579.160959999994</v>
      </c>
      <c r="G2344" s="3">
        <v>8.2718071578947353E-2</v>
      </c>
      <c r="H2344" s="7">
        <v>1839.1843056272587</v>
      </c>
      <c r="I2344" s="4">
        <v>152.13377903975217</v>
      </c>
      <c r="J2344">
        <v>371.904</v>
      </c>
      <c r="K2344" t="s">
        <v>44</v>
      </c>
      <c r="L2344" t="s">
        <v>72</v>
      </c>
      <c r="M2344" t="s">
        <v>126</v>
      </c>
      <c r="N2344" s="2">
        <v>41337</v>
      </c>
      <c r="O2344" s="2">
        <v>46917</v>
      </c>
      <c r="P2344" t="s">
        <v>24</v>
      </c>
      <c r="Q2344">
        <v>0.08</v>
      </c>
      <c r="R2344" s="5">
        <f t="shared" ref="R2344:R2404" si="112">IF(ISERROR(FIND(",",$Q2344)),$Q2344,LEFT($Q2344,FIND(",",$Q2344)-1))</f>
        <v>0.08</v>
      </c>
      <c r="S2344" s="6" t="str">
        <f t="shared" si="110"/>
        <v/>
      </c>
      <c r="T2344">
        <f>ROUND(INT(表1[[#This Row],[合同结束日期]]-表1[[#This Row],[合同起始日期]])/365,1)</f>
        <v>15.3</v>
      </c>
    </row>
    <row r="2345" spans="1:20">
      <c r="A2345" s="1">
        <v>42644</v>
      </c>
      <c r="B2345" t="s">
        <v>185</v>
      </c>
      <c r="C2345">
        <f t="shared" si="111"/>
        <v>0</v>
      </c>
      <c r="D2345" t="s">
        <v>223</v>
      </c>
      <c r="E2345" s="4">
        <v>583703.28</v>
      </c>
      <c r="F2345" s="4">
        <v>64674.323424000002</v>
      </c>
      <c r="G2345" s="3">
        <v>0.1108</v>
      </c>
      <c r="H2345" s="7">
        <v>2408.0168316831687</v>
      </c>
      <c r="I2345" s="4">
        <v>266.80826495049507</v>
      </c>
      <c r="J2345">
        <v>242.39999999999998</v>
      </c>
      <c r="K2345" t="s">
        <v>44</v>
      </c>
      <c r="L2345" t="s">
        <v>72</v>
      </c>
      <c r="M2345" t="s">
        <v>126</v>
      </c>
      <c r="N2345" s="2">
        <v>41331</v>
      </c>
      <c r="O2345" s="2">
        <v>44325</v>
      </c>
      <c r="P2345" t="s">
        <v>24</v>
      </c>
      <c r="Q2345" t="s">
        <v>123</v>
      </c>
      <c r="R2345" s="5" t="str">
        <f t="shared" si="112"/>
        <v>0.09</v>
      </c>
      <c r="S2345" s="6" t="str">
        <f t="shared" ref="S2345:S2405" si="113">IF(ISERROR(FIND(",",$Q2345)),"",RIGHT($Q2345,LEN($Q2345)-FIND(",",$Q2345)))</f>
        <v/>
      </c>
      <c r="T2345">
        <f>ROUND(INT(表1[[#This Row],[合同结束日期]]-表1[[#This Row],[合同起始日期]])/365,1)</f>
        <v>8.1999999999999993</v>
      </c>
    </row>
    <row r="2346" spans="1:20">
      <c r="A2346" s="1">
        <v>42644</v>
      </c>
      <c r="B2346" t="s">
        <v>185</v>
      </c>
      <c r="C2346">
        <f t="shared" si="111"/>
        <v>0</v>
      </c>
      <c r="D2346" t="s">
        <v>253</v>
      </c>
      <c r="E2346" s="4">
        <v>114957.336</v>
      </c>
      <c r="F2346" s="4">
        <v>48466.012857599999</v>
      </c>
      <c r="G2346" s="3">
        <v>0.42160000000000003</v>
      </c>
      <c r="H2346" s="7">
        <v>748.42015624999999</v>
      </c>
      <c r="I2346" s="4">
        <v>315.53393787499999</v>
      </c>
      <c r="J2346">
        <v>153.6</v>
      </c>
      <c r="K2346" t="s">
        <v>60</v>
      </c>
      <c r="L2346" t="s">
        <v>116</v>
      </c>
      <c r="M2346" t="s">
        <v>145</v>
      </c>
      <c r="N2346" s="2">
        <v>41456</v>
      </c>
      <c r="O2346" s="2">
        <v>42962</v>
      </c>
      <c r="P2346" t="s">
        <v>18</v>
      </c>
      <c r="Q2346" t="s">
        <v>25</v>
      </c>
      <c r="R2346" s="5" t="str">
        <f t="shared" si="112"/>
        <v>0.15</v>
      </c>
      <c r="S2346" s="6" t="str">
        <f t="shared" si="113"/>
        <v/>
      </c>
      <c r="T2346">
        <f>ROUND(INT(表1[[#This Row],[合同结束日期]]-表1[[#This Row],[合同起始日期]])/365,1)</f>
        <v>4.0999999999999996</v>
      </c>
    </row>
    <row r="2347" spans="1:20">
      <c r="A2347" s="1">
        <v>42644</v>
      </c>
      <c r="B2347" t="s">
        <v>185</v>
      </c>
      <c r="C2347">
        <f t="shared" si="111"/>
        <v>0</v>
      </c>
      <c r="D2347" t="s">
        <v>203</v>
      </c>
      <c r="E2347" s="4">
        <v>217964.4</v>
      </c>
      <c r="F2347" s="4">
        <v>37250.115959999996</v>
      </c>
      <c r="G2347" s="3">
        <v>0.1709</v>
      </c>
      <c r="H2347" s="7">
        <v>3948.630434782609</v>
      </c>
      <c r="I2347" s="4">
        <v>674.8209413043478</v>
      </c>
      <c r="J2347">
        <v>55.199999999999996</v>
      </c>
      <c r="K2347" t="s">
        <v>44</v>
      </c>
      <c r="L2347" t="s">
        <v>46</v>
      </c>
      <c r="M2347" t="s">
        <v>187</v>
      </c>
      <c r="N2347" s="2">
        <v>41304</v>
      </c>
      <c r="O2347" s="2">
        <v>42864</v>
      </c>
      <c r="P2347" t="s">
        <v>24</v>
      </c>
      <c r="Q2347" t="s">
        <v>25</v>
      </c>
      <c r="R2347" s="5" t="str">
        <f t="shared" si="112"/>
        <v>0.15</v>
      </c>
      <c r="S2347" s="6" t="str">
        <f t="shared" si="113"/>
        <v/>
      </c>
      <c r="T2347">
        <f>ROUND(INT(表1[[#This Row],[合同结束日期]]-表1[[#This Row],[合同起始日期]])/365,1)</f>
        <v>4.3</v>
      </c>
    </row>
    <row r="2348" spans="1:20">
      <c r="A2348" s="1">
        <v>42644</v>
      </c>
      <c r="B2348" t="s">
        <v>185</v>
      </c>
      <c r="C2348">
        <f t="shared" si="111"/>
        <v>0</v>
      </c>
      <c r="D2348" t="s">
        <v>510</v>
      </c>
      <c r="E2348" s="4">
        <v>394618.8</v>
      </c>
      <c r="F2348" s="4">
        <v>46012.552079999994</v>
      </c>
      <c r="G2348" s="3">
        <v>0.11659999999999998</v>
      </c>
      <c r="H2348" s="7">
        <v>4567.3472222222226</v>
      </c>
      <c r="I2348" s="4">
        <v>532.55268611111114</v>
      </c>
      <c r="J2348">
        <v>86.399999999999991</v>
      </c>
      <c r="K2348" t="s">
        <v>44</v>
      </c>
      <c r="L2348" t="s">
        <v>72</v>
      </c>
      <c r="M2348" t="s">
        <v>126</v>
      </c>
      <c r="N2348" s="2">
        <v>42500</v>
      </c>
      <c r="O2348" s="2">
        <v>43229</v>
      </c>
      <c r="P2348" t="s">
        <v>24</v>
      </c>
      <c r="Q2348" t="s">
        <v>19</v>
      </c>
      <c r="R2348" s="5" t="str">
        <f t="shared" si="112"/>
        <v>0.1</v>
      </c>
      <c r="S2348" s="6" t="str">
        <f t="shared" si="113"/>
        <v/>
      </c>
      <c r="T2348">
        <f>ROUND(INT(表1[[#This Row],[合同结束日期]]-表1[[#This Row],[合同起始日期]])/365,1)</f>
        <v>2</v>
      </c>
    </row>
    <row r="2349" spans="1:20">
      <c r="A2349" s="1">
        <v>42644</v>
      </c>
      <c r="B2349" t="s">
        <v>185</v>
      </c>
      <c r="C2349">
        <f t="shared" si="111"/>
        <v>0</v>
      </c>
      <c r="D2349" t="s">
        <v>222</v>
      </c>
      <c r="E2349" s="4">
        <v>543085.07999999996</v>
      </c>
      <c r="F2349" s="4">
        <v>64355.581979999995</v>
      </c>
      <c r="G2349" s="3">
        <v>0.11849999999999999</v>
      </c>
      <c r="H2349" s="7">
        <v>2710.0053892215565</v>
      </c>
      <c r="I2349" s="4">
        <v>321.13563862275447</v>
      </c>
      <c r="J2349">
        <v>200.4</v>
      </c>
      <c r="K2349" t="s">
        <v>44</v>
      </c>
      <c r="L2349" t="s">
        <v>72</v>
      </c>
      <c r="M2349" t="s">
        <v>126</v>
      </c>
      <c r="N2349" s="2">
        <v>41263</v>
      </c>
      <c r="O2349" s="2">
        <v>43229</v>
      </c>
      <c r="P2349" t="s">
        <v>24</v>
      </c>
      <c r="Q2349" t="s">
        <v>19</v>
      </c>
      <c r="R2349" s="5" t="str">
        <f t="shared" si="112"/>
        <v>0.1</v>
      </c>
      <c r="S2349" s="6" t="str">
        <f t="shared" si="113"/>
        <v/>
      </c>
      <c r="T2349">
        <f>ROUND(INT(表1[[#This Row],[合同结束日期]]-表1[[#This Row],[合同起始日期]])/365,1)</f>
        <v>5.4</v>
      </c>
    </row>
    <row r="2350" spans="1:20">
      <c r="A2350" s="1">
        <v>42644</v>
      </c>
      <c r="B2350" t="s">
        <v>185</v>
      </c>
      <c r="C2350">
        <f t="shared" si="111"/>
        <v>0</v>
      </c>
      <c r="D2350" t="s">
        <v>231</v>
      </c>
      <c r="E2350" s="4">
        <v>1034546.3999999999</v>
      </c>
      <c r="F2350" s="4">
        <v>115869.19680000002</v>
      </c>
      <c r="G2350" s="3">
        <v>0.11200000000000003</v>
      </c>
      <c r="H2350" s="7">
        <v>1249.4521739130435</v>
      </c>
      <c r="I2350" s="4">
        <v>139.9386434782609</v>
      </c>
      <c r="J2350">
        <v>828</v>
      </c>
      <c r="K2350" t="s">
        <v>44</v>
      </c>
      <c r="L2350" t="s">
        <v>72</v>
      </c>
      <c r="M2350" t="s">
        <v>71</v>
      </c>
      <c r="N2350" s="2">
        <v>41351</v>
      </c>
      <c r="O2350" s="2">
        <v>45122</v>
      </c>
      <c r="P2350" t="s">
        <v>18</v>
      </c>
      <c r="Q2350" t="s">
        <v>42</v>
      </c>
      <c r="R2350" s="5" t="str">
        <f t="shared" si="112"/>
        <v>0.08</v>
      </c>
      <c r="S2350" s="6" t="str">
        <f t="shared" si="113"/>
        <v/>
      </c>
      <c r="T2350">
        <f>ROUND(INT(表1[[#This Row],[合同结束日期]]-表1[[#This Row],[合同起始日期]])/365,1)</f>
        <v>10.3</v>
      </c>
    </row>
    <row r="2351" spans="1:20">
      <c r="A2351" s="1">
        <v>42644</v>
      </c>
      <c r="B2351" t="s">
        <v>185</v>
      </c>
      <c r="C2351">
        <f t="shared" si="111"/>
        <v>0</v>
      </c>
      <c r="D2351" t="s">
        <v>201</v>
      </c>
      <c r="E2351" s="4">
        <v>356484</v>
      </c>
      <c r="F2351" s="4">
        <v>44631.796800000004</v>
      </c>
      <c r="G2351" s="3">
        <v>0.12520000000000001</v>
      </c>
      <c r="H2351" s="7">
        <v>1967.3509933774835</v>
      </c>
      <c r="I2351" s="4">
        <v>246.31234437086096</v>
      </c>
      <c r="J2351">
        <v>181.2</v>
      </c>
      <c r="K2351" t="s">
        <v>44</v>
      </c>
      <c r="L2351" t="s">
        <v>72</v>
      </c>
      <c r="M2351" t="s">
        <v>71</v>
      </c>
      <c r="N2351" s="2">
        <v>41329</v>
      </c>
      <c r="O2351" s="2">
        <v>43229</v>
      </c>
      <c r="P2351" t="s">
        <v>24</v>
      </c>
      <c r="Q2351" t="s">
        <v>48</v>
      </c>
      <c r="R2351" s="5" t="str">
        <f t="shared" si="112"/>
        <v>0.11</v>
      </c>
      <c r="S2351" s="6" t="str">
        <f t="shared" si="113"/>
        <v/>
      </c>
      <c r="T2351">
        <f>ROUND(INT(表1[[#This Row],[合同结束日期]]-表1[[#This Row],[合同起始日期]])/365,1)</f>
        <v>5.2</v>
      </c>
    </row>
    <row r="2352" spans="1:20">
      <c r="A2352" s="1">
        <v>42644</v>
      </c>
      <c r="B2352" t="s">
        <v>185</v>
      </c>
      <c r="C2352">
        <f t="shared" si="111"/>
        <v>0</v>
      </c>
      <c r="D2352" t="s">
        <v>200</v>
      </c>
      <c r="E2352" s="4">
        <v>129739.56</v>
      </c>
      <c r="F2352" s="4">
        <v>24339.141456000001</v>
      </c>
      <c r="G2352" s="3">
        <v>0.18760000000000002</v>
      </c>
      <c r="H2352" s="7">
        <v>2702.9074999999998</v>
      </c>
      <c r="I2352" s="4">
        <v>507.06544700000001</v>
      </c>
      <c r="J2352">
        <v>48</v>
      </c>
      <c r="K2352" t="s">
        <v>44</v>
      </c>
      <c r="L2352" t="s">
        <v>46</v>
      </c>
      <c r="M2352" t="s">
        <v>187</v>
      </c>
      <c r="N2352" s="2">
        <v>41281</v>
      </c>
      <c r="O2352" s="2">
        <v>42864</v>
      </c>
      <c r="P2352" t="s">
        <v>24</v>
      </c>
      <c r="Q2352" t="s">
        <v>59</v>
      </c>
      <c r="R2352" s="5" t="str">
        <f t="shared" si="112"/>
        <v>0.16</v>
      </c>
      <c r="S2352" s="6" t="str">
        <f t="shared" si="113"/>
        <v/>
      </c>
      <c r="T2352">
        <f>ROUND(INT(表1[[#This Row],[合同结束日期]]-表1[[#This Row],[合同起始日期]])/365,1)</f>
        <v>4.3</v>
      </c>
    </row>
    <row r="2353" spans="1:20">
      <c r="A2353" s="1">
        <v>42644</v>
      </c>
      <c r="B2353" t="s">
        <v>185</v>
      </c>
      <c r="C2353">
        <f t="shared" si="111"/>
        <v>0</v>
      </c>
      <c r="D2353" t="s">
        <v>449</v>
      </c>
      <c r="E2353" s="4">
        <v>758960.88</v>
      </c>
      <c r="F2353" s="4">
        <v>104736.60144000001</v>
      </c>
      <c r="G2353" s="3">
        <v>0.13800000000000001</v>
      </c>
      <c r="H2353" s="7">
        <v>4422.8489510489517</v>
      </c>
      <c r="I2353" s="4">
        <v>610.35315524475538</v>
      </c>
      <c r="J2353">
        <v>171.6</v>
      </c>
      <c r="K2353" t="s">
        <v>60</v>
      </c>
      <c r="L2353" t="s">
        <v>116</v>
      </c>
      <c r="M2353" t="s">
        <v>145</v>
      </c>
      <c r="N2353" s="2">
        <v>42183</v>
      </c>
      <c r="O2353" s="2">
        <v>43278</v>
      </c>
      <c r="P2353" t="s">
        <v>24</v>
      </c>
      <c r="Q2353" t="s">
        <v>65</v>
      </c>
      <c r="R2353" s="5" t="str">
        <f t="shared" si="112"/>
        <v>0.12</v>
      </c>
      <c r="S2353" s="6" t="str">
        <f t="shared" si="113"/>
        <v/>
      </c>
      <c r="T2353">
        <f>ROUND(INT(表1[[#This Row],[合同结束日期]]-表1[[#This Row],[合同起始日期]])/365,1)</f>
        <v>3</v>
      </c>
    </row>
    <row r="2354" spans="1:20">
      <c r="A2354" s="1">
        <v>42644</v>
      </c>
      <c r="B2354" t="s">
        <v>185</v>
      </c>
      <c r="C2354">
        <f t="shared" si="111"/>
        <v>0</v>
      </c>
      <c r="D2354" t="s">
        <v>307</v>
      </c>
      <c r="E2354" s="4">
        <v>27936</v>
      </c>
      <c r="F2354" s="4">
        <v>23312.592000000001</v>
      </c>
      <c r="G2354" s="3">
        <v>0.83450000000000002</v>
      </c>
      <c r="H2354" s="7">
        <v>529.09090909090912</v>
      </c>
      <c r="I2354" s="4">
        <v>441.52636363636367</v>
      </c>
      <c r="J2354">
        <v>52.8</v>
      </c>
      <c r="K2354" t="s">
        <v>66</v>
      </c>
      <c r="L2354" t="s">
        <v>66</v>
      </c>
      <c r="M2354" t="s">
        <v>66</v>
      </c>
      <c r="N2354" s="2">
        <v>42139</v>
      </c>
      <c r="O2354" s="2">
        <v>42869</v>
      </c>
      <c r="P2354" t="s">
        <v>24</v>
      </c>
      <c r="Q2354" t="s">
        <v>410</v>
      </c>
      <c r="R2354" s="5" t="str">
        <f t="shared" si="112"/>
        <v>0.1</v>
      </c>
      <c r="S2354" s="6" t="str">
        <f t="shared" si="113"/>
        <v>0.</v>
      </c>
      <c r="T2354">
        <f>ROUND(INT(表1[[#This Row],[合同结束日期]]-表1[[#This Row],[合同起始日期]])/365,1)</f>
        <v>2</v>
      </c>
    </row>
    <row r="2355" spans="1:20">
      <c r="A2355" s="1">
        <v>42644</v>
      </c>
      <c r="B2355" t="s">
        <v>185</v>
      </c>
      <c r="C2355">
        <f t="shared" si="111"/>
        <v>0</v>
      </c>
      <c r="D2355" t="s">
        <v>206</v>
      </c>
      <c r="E2355" s="4">
        <v>515417.69999999995</v>
      </c>
      <c r="F2355" s="4">
        <v>79271.242260000014</v>
      </c>
      <c r="G2355" s="3">
        <v>0.15380000000000005</v>
      </c>
      <c r="H2355" s="7">
        <v>909.98887711864404</v>
      </c>
      <c r="I2355" s="4">
        <v>139.95628930084749</v>
      </c>
      <c r="J2355">
        <v>566.4</v>
      </c>
      <c r="K2355" t="s">
        <v>44</v>
      </c>
      <c r="L2355" t="s">
        <v>72</v>
      </c>
      <c r="M2355" t="s">
        <v>71</v>
      </c>
      <c r="N2355" s="2">
        <v>41334</v>
      </c>
      <c r="O2355" s="2">
        <v>43249</v>
      </c>
      <c r="P2355" t="s">
        <v>24</v>
      </c>
      <c r="Q2355" t="s">
        <v>123</v>
      </c>
      <c r="R2355" s="5" t="str">
        <f t="shared" si="112"/>
        <v>0.09</v>
      </c>
      <c r="S2355" s="6" t="str">
        <f t="shared" si="113"/>
        <v/>
      </c>
      <c r="T2355">
        <f>ROUND(INT(表1[[#This Row],[合同结束日期]]-表1[[#This Row],[合同起始日期]])/365,1)</f>
        <v>5.2</v>
      </c>
    </row>
    <row r="2356" spans="1:20">
      <c r="A2356" s="1">
        <v>42644</v>
      </c>
      <c r="B2356" t="s">
        <v>185</v>
      </c>
      <c r="C2356">
        <f t="shared" si="111"/>
        <v>0</v>
      </c>
      <c r="D2356" t="s">
        <v>217</v>
      </c>
      <c r="E2356" s="4">
        <v>193024.8</v>
      </c>
      <c r="F2356" s="4">
        <v>38025.885599999994</v>
      </c>
      <c r="G2356" s="3">
        <v>0.19699999999999998</v>
      </c>
      <c r="H2356" s="7">
        <v>2400.8059701492539</v>
      </c>
      <c r="I2356" s="4">
        <v>472.95877611940296</v>
      </c>
      <c r="J2356">
        <v>80.399999999999991</v>
      </c>
      <c r="K2356" t="s">
        <v>76</v>
      </c>
      <c r="L2356" t="s">
        <v>75</v>
      </c>
      <c r="M2356" t="s">
        <v>75</v>
      </c>
      <c r="N2356" s="2">
        <v>41284</v>
      </c>
      <c r="O2356" s="2">
        <v>42864</v>
      </c>
      <c r="P2356" t="s">
        <v>14</v>
      </c>
      <c r="Q2356">
        <v>0</v>
      </c>
      <c r="R2356" s="5">
        <f t="shared" si="112"/>
        <v>0</v>
      </c>
      <c r="S2356" s="6" t="str">
        <f t="shared" si="113"/>
        <v/>
      </c>
      <c r="T2356">
        <f>ROUND(INT(表1[[#This Row],[合同结束日期]]-表1[[#This Row],[合同起始日期]])/365,1)</f>
        <v>4.3</v>
      </c>
    </row>
    <row r="2357" spans="1:20">
      <c r="A2357" s="1">
        <v>42644</v>
      </c>
      <c r="B2357" t="s">
        <v>185</v>
      </c>
      <c r="C2357">
        <f t="shared" si="111"/>
        <v>0</v>
      </c>
      <c r="D2357" t="s">
        <v>486</v>
      </c>
      <c r="E2357" s="4">
        <v>51999.6</v>
      </c>
      <c r="F2357" s="4">
        <v>14133.491279999998</v>
      </c>
      <c r="G2357" s="3">
        <v>0.27179999999999999</v>
      </c>
      <c r="H2357" s="7">
        <v>1354.15625</v>
      </c>
      <c r="I2357" s="4">
        <v>368.05966874999996</v>
      </c>
      <c r="J2357">
        <v>38.4</v>
      </c>
      <c r="K2357" t="s">
        <v>44</v>
      </c>
      <c r="L2357" t="s">
        <v>46</v>
      </c>
      <c r="M2357" t="s">
        <v>187</v>
      </c>
      <c r="N2357" s="2">
        <v>42370</v>
      </c>
      <c r="O2357" s="2">
        <v>42735</v>
      </c>
      <c r="P2357" t="s">
        <v>24</v>
      </c>
      <c r="Q2357" t="s">
        <v>83</v>
      </c>
      <c r="R2357" s="5" t="str">
        <f t="shared" si="112"/>
        <v>0.14</v>
      </c>
      <c r="S2357" s="6" t="str">
        <f t="shared" si="113"/>
        <v/>
      </c>
      <c r="T2357">
        <f>ROUND(INT(表1[[#This Row],[合同结束日期]]-表1[[#This Row],[合同起始日期]])/365,1)</f>
        <v>1</v>
      </c>
    </row>
    <row r="2358" spans="1:20">
      <c r="A2358" s="1">
        <v>42644</v>
      </c>
      <c r="B2358" t="s">
        <v>185</v>
      </c>
      <c r="C2358">
        <f t="shared" si="111"/>
        <v>0</v>
      </c>
      <c r="D2358" t="s">
        <v>199</v>
      </c>
      <c r="E2358" s="4">
        <v>345668.88</v>
      </c>
      <c r="F2358" s="4">
        <v>25199.261352000005</v>
      </c>
      <c r="G2358" s="3">
        <v>7.290000000000002E-2</v>
      </c>
      <c r="H2358" s="7">
        <v>5334.3962962962969</v>
      </c>
      <c r="I2358" s="4">
        <v>388.87749000000008</v>
      </c>
      <c r="J2358">
        <v>64.8</v>
      </c>
      <c r="K2358" t="s">
        <v>44</v>
      </c>
      <c r="L2358" t="s">
        <v>46</v>
      </c>
      <c r="M2358" t="s">
        <v>187</v>
      </c>
      <c r="N2358" s="2">
        <v>41332</v>
      </c>
      <c r="O2358" s="2">
        <v>42864</v>
      </c>
      <c r="P2358" t="s">
        <v>14</v>
      </c>
      <c r="Q2358" t="s">
        <v>37</v>
      </c>
      <c r="R2358" s="5" t="str">
        <f t="shared" si="112"/>
        <v>0.</v>
      </c>
      <c r="S2358" s="6" t="str">
        <f t="shared" si="113"/>
        <v/>
      </c>
      <c r="T2358">
        <f>ROUND(INT(表1[[#This Row],[合同结束日期]]-表1[[#This Row],[合同起始日期]])/365,1)</f>
        <v>4.2</v>
      </c>
    </row>
    <row r="2359" spans="1:20">
      <c r="A2359" s="1">
        <v>42644</v>
      </c>
      <c r="B2359" t="s">
        <v>185</v>
      </c>
      <c r="C2359">
        <f t="shared" si="111"/>
        <v>0</v>
      </c>
      <c r="D2359" t="s">
        <v>215</v>
      </c>
      <c r="E2359" s="4">
        <v>1292552.3999999999</v>
      </c>
      <c r="F2359" s="4">
        <v>82206.332639999993</v>
      </c>
      <c r="G2359" s="3">
        <v>6.3600000000000004E-2</v>
      </c>
      <c r="H2359" s="7">
        <v>6860.6815286624196</v>
      </c>
      <c r="I2359" s="4">
        <v>436.33934522292986</v>
      </c>
      <c r="J2359">
        <v>188.4</v>
      </c>
      <c r="K2359" t="s">
        <v>66</v>
      </c>
      <c r="L2359" t="s">
        <v>66</v>
      </c>
      <c r="M2359" t="s">
        <v>66</v>
      </c>
      <c r="N2359" s="2">
        <v>41284</v>
      </c>
      <c r="O2359" s="2">
        <v>42864</v>
      </c>
      <c r="P2359" t="s">
        <v>24</v>
      </c>
      <c r="Q2359" t="s">
        <v>410</v>
      </c>
      <c r="R2359" s="5" t="str">
        <f t="shared" si="112"/>
        <v>0.1</v>
      </c>
      <c r="S2359" s="6" t="str">
        <f t="shared" si="113"/>
        <v>0.</v>
      </c>
      <c r="T2359">
        <f>ROUND(INT(表1[[#This Row],[合同结束日期]]-表1[[#This Row],[合同起始日期]])/365,1)</f>
        <v>4.3</v>
      </c>
    </row>
    <row r="2360" spans="1:20">
      <c r="A2360" s="1">
        <v>42644</v>
      </c>
      <c r="B2360" t="s">
        <v>185</v>
      </c>
      <c r="C2360">
        <f t="shared" si="111"/>
        <v>0</v>
      </c>
      <c r="D2360" t="s">
        <v>221</v>
      </c>
      <c r="E2360" s="4">
        <v>826680.99599999993</v>
      </c>
      <c r="F2360" s="4">
        <v>120612.75731639998</v>
      </c>
      <c r="G2360" s="3">
        <v>0.14589999999999997</v>
      </c>
      <c r="H2360" s="7">
        <v>5646.728114754098</v>
      </c>
      <c r="I2360" s="4">
        <v>823.85763194262279</v>
      </c>
      <c r="J2360">
        <v>146.4</v>
      </c>
      <c r="K2360" t="s">
        <v>44</v>
      </c>
      <c r="L2360" t="s">
        <v>72</v>
      </c>
      <c r="M2360" t="s">
        <v>126</v>
      </c>
      <c r="N2360" s="2">
        <v>41333</v>
      </c>
      <c r="O2360" s="2">
        <v>43229</v>
      </c>
      <c r="P2360" t="s">
        <v>24</v>
      </c>
      <c r="Q2360" t="s">
        <v>28</v>
      </c>
      <c r="R2360" s="5" t="str">
        <f t="shared" si="112"/>
        <v>0.13</v>
      </c>
      <c r="S2360" s="6" t="str">
        <f t="shared" si="113"/>
        <v/>
      </c>
      <c r="T2360">
        <f>ROUND(INT(表1[[#This Row],[合同结束日期]]-表1[[#This Row],[合同起始日期]])/365,1)</f>
        <v>5.2</v>
      </c>
    </row>
    <row r="2361" spans="1:20">
      <c r="A2361" s="1">
        <v>42644</v>
      </c>
      <c r="B2361" t="s">
        <v>185</v>
      </c>
      <c r="C2361">
        <f t="shared" si="111"/>
        <v>0</v>
      </c>
      <c r="D2361" t="s">
        <v>220</v>
      </c>
      <c r="E2361" s="4">
        <v>548376.29999999993</v>
      </c>
      <c r="F2361" s="4">
        <v>58018.21254</v>
      </c>
      <c r="G2361" s="3">
        <v>0.10580000000000002</v>
      </c>
      <c r="H2361" s="7">
        <v>3173.473958333333</v>
      </c>
      <c r="I2361" s="4">
        <v>335.75354479166668</v>
      </c>
      <c r="J2361">
        <v>172.79999999999998</v>
      </c>
      <c r="K2361" t="s">
        <v>44</v>
      </c>
      <c r="L2361" t="s">
        <v>46</v>
      </c>
      <c r="M2361" t="s">
        <v>45</v>
      </c>
      <c r="N2361" s="2">
        <v>41333</v>
      </c>
      <c r="O2361" s="2">
        <v>44325</v>
      </c>
      <c r="P2361" t="s">
        <v>24</v>
      </c>
      <c r="Q2361" t="s">
        <v>123</v>
      </c>
      <c r="R2361" s="5" t="str">
        <f t="shared" si="112"/>
        <v>0.09</v>
      </c>
      <c r="S2361" s="6" t="str">
        <f t="shared" si="113"/>
        <v/>
      </c>
      <c r="T2361">
        <f>ROUND(INT(表1[[#This Row],[合同结束日期]]-表1[[#This Row],[合同起始日期]])/365,1)</f>
        <v>8.1999999999999993</v>
      </c>
    </row>
    <row r="2362" spans="1:20">
      <c r="A2362" s="1">
        <v>42644</v>
      </c>
      <c r="B2362" t="s">
        <v>185</v>
      </c>
      <c r="C2362">
        <f t="shared" si="111"/>
        <v>0</v>
      </c>
      <c r="D2362" t="s">
        <v>537</v>
      </c>
      <c r="E2362" s="4">
        <v>139664.72399999999</v>
      </c>
      <c r="F2362" s="4">
        <v>27988.810689599999</v>
      </c>
      <c r="G2362" s="3">
        <v>0.20040000000000002</v>
      </c>
      <c r="H2362" s="7">
        <v>4655.4907999999996</v>
      </c>
      <c r="I2362" s="4">
        <v>932.96035631999996</v>
      </c>
      <c r="J2362">
        <v>30</v>
      </c>
      <c r="K2362" t="s">
        <v>44</v>
      </c>
      <c r="L2362" t="s">
        <v>46</v>
      </c>
      <c r="M2362" t="s">
        <v>187</v>
      </c>
      <c r="N2362" s="2">
        <v>42533</v>
      </c>
      <c r="O2362" s="2">
        <v>43262</v>
      </c>
      <c r="P2362" t="s">
        <v>24</v>
      </c>
      <c r="Q2362" t="s">
        <v>30</v>
      </c>
      <c r="R2362" s="5" t="str">
        <f t="shared" si="112"/>
        <v>0.18</v>
      </c>
      <c r="S2362" s="6" t="str">
        <f t="shared" si="113"/>
        <v/>
      </c>
      <c r="T2362">
        <f>ROUND(INT(表1[[#This Row],[合同结束日期]]-表1[[#This Row],[合同起始日期]])/365,1)</f>
        <v>2</v>
      </c>
    </row>
    <row r="2363" spans="1:20">
      <c r="A2363" s="1">
        <v>42644</v>
      </c>
      <c r="B2363" t="s">
        <v>185</v>
      </c>
      <c r="C2363">
        <f t="shared" si="111"/>
        <v>0</v>
      </c>
      <c r="D2363" t="s">
        <v>274</v>
      </c>
      <c r="E2363" s="4">
        <v>140144.4</v>
      </c>
      <c r="F2363" s="4">
        <v>19522.11492</v>
      </c>
      <c r="G2363" s="3">
        <v>0.13930000000000001</v>
      </c>
      <c r="H2363" s="7">
        <v>1242.4148936170213</v>
      </c>
      <c r="I2363" s="4">
        <v>173.06839468085107</v>
      </c>
      <c r="J2363">
        <v>112.8</v>
      </c>
      <c r="K2363" t="s">
        <v>66</v>
      </c>
      <c r="L2363" t="s">
        <v>66</v>
      </c>
      <c r="M2363" t="s">
        <v>66</v>
      </c>
      <c r="N2363" s="2">
        <v>41520</v>
      </c>
      <c r="O2363" s="2">
        <v>42660</v>
      </c>
      <c r="P2363" t="s">
        <v>24</v>
      </c>
      <c r="Q2363">
        <v>0</v>
      </c>
      <c r="R2363" s="5">
        <f t="shared" si="112"/>
        <v>0</v>
      </c>
      <c r="S2363" s="6" t="str">
        <f t="shared" si="113"/>
        <v/>
      </c>
      <c r="T2363">
        <f>ROUND(INT(表1[[#This Row],[合同结束日期]]-表1[[#This Row],[合同起始日期]])/365,1)</f>
        <v>3.1</v>
      </c>
    </row>
    <row r="2364" spans="1:20">
      <c r="A2364" s="1">
        <v>42644</v>
      </c>
      <c r="B2364" t="s">
        <v>185</v>
      </c>
      <c r="C2364">
        <f t="shared" si="111"/>
        <v>0</v>
      </c>
      <c r="D2364" t="s">
        <v>370</v>
      </c>
      <c r="E2364" s="4">
        <v>280812</v>
      </c>
      <c r="F2364" s="4">
        <v>61975.208400000003</v>
      </c>
      <c r="G2364" s="3">
        <v>0.22070000000000001</v>
      </c>
      <c r="H2364" s="7">
        <v>524.68609865470853</v>
      </c>
      <c r="I2364" s="4">
        <v>115.79822197309419</v>
      </c>
      <c r="J2364">
        <v>535.19999999999993</v>
      </c>
      <c r="K2364" t="s">
        <v>151</v>
      </c>
      <c r="L2364" t="s">
        <v>154</v>
      </c>
      <c r="M2364" t="s">
        <v>371</v>
      </c>
      <c r="N2364" s="2">
        <v>41946</v>
      </c>
      <c r="O2364" s="2">
        <v>43771</v>
      </c>
      <c r="P2364" t="s">
        <v>14</v>
      </c>
      <c r="Q2364">
        <v>0</v>
      </c>
      <c r="R2364" s="5">
        <f t="shared" si="112"/>
        <v>0</v>
      </c>
      <c r="S2364" s="6" t="str">
        <f t="shared" si="113"/>
        <v/>
      </c>
      <c r="T2364">
        <f>ROUND(INT(表1[[#This Row],[合同结束日期]]-表1[[#This Row],[合同起始日期]])/365,1)</f>
        <v>5</v>
      </c>
    </row>
    <row r="2365" spans="1:20">
      <c r="A2365" s="1">
        <v>42644</v>
      </c>
      <c r="B2365" t="s">
        <v>185</v>
      </c>
      <c r="C2365">
        <f t="shared" si="111"/>
        <v>0</v>
      </c>
      <c r="D2365" t="s">
        <v>452</v>
      </c>
      <c r="E2365" s="4">
        <v>226606.44</v>
      </c>
      <c r="F2365" s="4">
        <v>42194.119128000006</v>
      </c>
      <c r="G2365" s="3">
        <v>0.18620000000000003</v>
      </c>
      <c r="H2365" s="7">
        <v>2905.2107692307691</v>
      </c>
      <c r="I2365" s="4">
        <v>540.95024523076927</v>
      </c>
      <c r="J2365">
        <v>78</v>
      </c>
      <c r="K2365" t="s">
        <v>11</v>
      </c>
      <c r="L2365" t="s">
        <v>12</v>
      </c>
      <c r="M2365" t="s">
        <v>10</v>
      </c>
      <c r="N2365" s="2">
        <v>42160</v>
      </c>
      <c r="O2365" s="2">
        <v>42890</v>
      </c>
      <c r="P2365" t="s">
        <v>24</v>
      </c>
      <c r="Q2365" t="s">
        <v>59</v>
      </c>
      <c r="R2365" s="5" t="str">
        <f t="shared" si="112"/>
        <v>0.16</v>
      </c>
      <c r="S2365" s="6" t="str">
        <f t="shared" si="113"/>
        <v/>
      </c>
      <c r="T2365">
        <f>ROUND(INT(表1[[#This Row],[合同结束日期]]-表1[[#This Row],[合同起始日期]])/365,1)</f>
        <v>2</v>
      </c>
    </row>
    <row r="2366" spans="1:20">
      <c r="A2366" s="1">
        <v>42644</v>
      </c>
      <c r="B2366" t="s">
        <v>185</v>
      </c>
      <c r="C2366">
        <f t="shared" si="111"/>
        <v>0</v>
      </c>
      <c r="D2366" t="s">
        <v>196</v>
      </c>
      <c r="E2366" s="4">
        <v>391477.53600000002</v>
      </c>
      <c r="F2366" s="4">
        <v>70818.286262400012</v>
      </c>
      <c r="G2366" s="3">
        <v>0.18090000000000003</v>
      </c>
      <c r="H2366" s="7">
        <v>2265.4950000000003</v>
      </c>
      <c r="I2366" s="4">
        <v>409.82804550000009</v>
      </c>
      <c r="J2366">
        <v>172.79999999999998</v>
      </c>
      <c r="K2366" t="s">
        <v>60</v>
      </c>
      <c r="L2366" t="s">
        <v>61</v>
      </c>
      <c r="M2366" t="s">
        <v>197</v>
      </c>
      <c r="N2366" s="2">
        <v>42134</v>
      </c>
      <c r="O2366" s="2">
        <v>42864</v>
      </c>
      <c r="P2366" t="s">
        <v>24</v>
      </c>
      <c r="Q2366" t="s">
        <v>25</v>
      </c>
      <c r="R2366" s="5" t="str">
        <f t="shared" si="112"/>
        <v>0.15</v>
      </c>
      <c r="S2366" s="6" t="str">
        <f t="shared" si="113"/>
        <v/>
      </c>
      <c r="T2366">
        <f>ROUND(INT(表1[[#This Row],[合同结束日期]]-表1[[#This Row],[合同起始日期]])/365,1)</f>
        <v>2</v>
      </c>
    </row>
    <row r="2367" spans="1:20">
      <c r="A2367" s="1">
        <v>42644</v>
      </c>
      <c r="B2367" t="s">
        <v>185</v>
      </c>
      <c r="C2367">
        <f t="shared" si="111"/>
        <v>0</v>
      </c>
      <c r="D2367" t="s">
        <v>207</v>
      </c>
      <c r="E2367" s="4">
        <v>1158202.92</v>
      </c>
      <c r="F2367" s="4">
        <v>61037.293883999999</v>
      </c>
      <c r="G2367" s="3">
        <v>5.2700000000000004E-2</v>
      </c>
      <c r="H2367" s="7">
        <v>2654.4804730473047</v>
      </c>
      <c r="I2367" s="4">
        <v>139.89112092959297</v>
      </c>
      <c r="J2367">
        <v>436.32</v>
      </c>
      <c r="K2367" t="s">
        <v>44</v>
      </c>
      <c r="L2367" t="s">
        <v>72</v>
      </c>
      <c r="M2367" t="s">
        <v>126</v>
      </c>
      <c r="N2367" s="2">
        <v>41379</v>
      </c>
      <c r="O2367" s="2">
        <v>46947</v>
      </c>
      <c r="P2367" t="s">
        <v>18</v>
      </c>
      <c r="Q2367" t="s">
        <v>37</v>
      </c>
      <c r="R2367" s="5" t="str">
        <f t="shared" si="112"/>
        <v>0.</v>
      </c>
      <c r="S2367" s="6" t="str">
        <f t="shared" si="113"/>
        <v/>
      </c>
      <c r="T2367">
        <f>ROUND(INT(表1[[#This Row],[合同结束日期]]-表1[[#This Row],[合同起始日期]])/365,1)</f>
        <v>15.3</v>
      </c>
    </row>
    <row r="2368" spans="1:20">
      <c r="A2368" s="1">
        <v>42644</v>
      </c>
      <c r="B2368" t="s">
        <v>185</v>
      </c>
      <c r="C2368">
        <f t="shared" si="111"/>
        <v>0</v>
      </c>
      <c r="D2368" t="s">
        <v>202</v>
      </c>
      <c r="E2368" s="4">
        <v>136012.46400000001</v>
      </c>
      <c r="F2368" s="4">
        <v>22115.626646400004</v>
      </c>
      <c r="G2368" s="3">
        <v>0.16260000000000002</v>
      </c>
      <c r="H2368" s="7">
        <v>1531.6718918918921</v>
      </c>
      <c r="I2368" s="4">
        <v>249.04984962162166</v>
      </c>
      <c r="J2368">
        <v>88.8</v>
      </c>
      <c r="K2368" t="s">
        <v>44</v>
      </c>
      <c r="L2368" t="s">
        <v>46</v>
      </c>
      <c r="M2368" t="s">
        <v>45</v>
      </c>
      <c r="N2368" s="2">
        <v>41335</v>
      </c>
      <c r="O2368" s="2">
        <v>43229</v>
      </c>
      <c r="P2368" t="s">
        <v>24</v>
      </c>
      <c r="Q2368" t="s">
        <v>28</v>
      </c>
      <c r="R2368" s="5" t="str">
        <f t="shared" si="112"/>
        <v>0.13</v>
      </c>
      <c r="S2368" s="6" t="str">
        <f t="shared" si="113"/>
        <v/>
      </c>
      <c r="T2368">
        <f>ROUND(INT(表1[[#This Row],[合同结束日期]]-表1[[#This Row],[合同起始日期]])/365,1)</f>
        <v>5.2</v>
      </c>
    </row>
    <row r="2369" spans="1:20">
      <c r="A2369" s="1">
        <v>42644</v>
      </c>
      <c r="B2369" t="s">
        <v>185</v>
      </c>
      <c r="C2369">
        <f t="shared" si="111"/>
        <v>0</v>
      </c>
      <c r="D2369" t="s">
        <v>503</v>
      </c>
      <c r="E2369" s="4">
        <v>154366.79999999999</v>
      </c>
      <c r="F2369" s="4">
        <v>24729.561360000003</v>
      </c>
      <c r="G2369" s="3">
        <v>0.16020000000000004</v>
      </c>
      <c r="H2369" s="7">
        <v>4019.96875</v>
      </c>
      <c r="I2369" s="4">
        <v>643.99899375000007</v>
      </c>
      <c r="J2369">
        <v>38.4</v>
      </c>
      <c r="K2369" t="s">
        <v>44</v>
      </c>
      <c r="L2369" t="s">
        <v>46</v>
      </c>
      <c r="M2369" t="s">
        <v>187</v>
      </c>
      <c r="N2369" s="2">
        <v>42480</v>
      </c>
      <c r="O2369" s="2">
        <v>43209</v>
      </c>
      <c r="P2369" t="s">
        <v>24</v>
      </c>
      <c r="Q2369" t="s">
        <v>83</v>
      </c>
      <c r="R2369" s="5" t="str">
        <f t="shared" si="112"/>
        <v>0.14</v>
      </c>
      <c r="S2369" s="6" t="str">
        <f t="shared" si="113"/>
        <v/>
      </c>
      <c r="T2369">
        <f>ROUND(INT(表1[[#This Row],[合同结束日期]]-表1[[#This Row],[合同起始日期]])/365,1)</f>
        <v>2</v>
      </c>
    </row>
    <row r="2370" spans="1:20">
      <c r="A2370" s="1">
        <v>42644</v>
      </c>
      <c r="B2370" t="s">
        <v>185</v>
      </c>
      <c r="C2370">
        <f t="shared" si="111"/>
        <v>0</v>
      </c>
      <c r="D2370" t="s">
        <v>519</v>
      </c>
      <c r="E2370" s="4">
        <v>60630.911999999997</v>
      </c>
      <c r="F2370" s="4">
        <v>29133.153216000002</v>
      </c>
      <c r="G2370" s="3">
        <v>0.48050000000000009</v>
      </c>
      <c r="H2370" s="7">
        <v>1202.9942857142858</v>
      </c>
      <c r="I2370" s="4">
        <v>578.03875428571439</v>
      </c>
      <c r="J2370">
        <v>50.4</v>
      </c>
      <c r="K2370" t="s">
        <v>76</v>
      </c>
      <c r="L2370" t="s">
        <v>75</v>
      </c>
      <c r="M2370" t="s">
        <v>75</v>
      </c>
      <c r="N2370" s="2">
        <v>42524</v>
      </c>
      <c r="O2370" s="2">
        <v>43253</v>
      </c>
      <c r="P2370" t="s">
        <v>24</v>
      </c>
      <c r="Q2370" t="s">
        <v>83</v>
      </c>
      <c r="R2370" s="5" t="str">
        <f t="shared" si="112"/>
        <v>0.14</v>
      </c>
      <c r="S2370" s="6" t="str">
        <f t="shared" si="113"/>
        <v/>
      </c>
      <c r="T2370">
        <f>ROUND(INT(表1[[#This Row],[合同结束日期]]-表1[[#This Row],[合同起始日期]])/365,1)</f>
        <v>2</v>
      </c>
    </row>
    <row r="2371" spans="1:20">
      <c r="A2371" s="1">
        <v>42644</v>
      </c>
      <c r="B2371" t="s">
        <v>185</v>
      </c>
      <c r="C2371">
        <f t="shared" si="111"/>
        <v>0</v>
      </c>
      <c r="D2371" t="s">
        <v>342</v>
      </c>
      <c r="E2371" s="4">
        <v>109365.06</v>
      </c>
      <c r="F2371" s="4">
        <v>17028.139842</v>
      </c>
      <c r="G2371" s="3">
        <v>0.15570000000000001</v>
      </c>
      <c r="H2371" s="7">
        <v>2761.7439393939394</v>
      </c>
      <c r="I2371" s="4">
        <v>430.00353136363634</v>
      </c>
      <c r="J2371">
        <v>39.6</v>
      </c>
      <c r="K2371" t="s">
        <v>44</v>
      </c>
      <c r="L2371" t="s">
        <v>46</v>
      </c>
      <c r="M2371" t="s">
        <v>187</v>
      </c>
      <c r="N2371" s="2">
        <v>41810</v>
      </c>
      <c r="O2371" s="2">
        <v>42905</v>
      </c>
      <c r="P2371" t="s">
        <v>24</v>
      </c>
      <c r="Q2371" t="s">
        <v>28</v>
      </c>
      <c r="R2371" s="5" t="str">
        <f t="shared" si="112"/>
        <v>0.13</v>
      </c>
      <c r="S2371" s="6" t="str">
        <f t="shared" si="113"/>
        <v/>
      </c>
      <c r="T2371">
        <f>ROUND(INT(表1[[#This Row],[合同结束日期]]-表1[[#This Row],[合同起始日期]])/365,1)</f>
        <v>3</v>
      </c>
    </row>
    <row r="2372" spans="1:20">
      <c r="A2372" s="1">
        <v>42644</v>
      </c>
      <c r="B2372" t="s">
        <v>185</v>
      </c>
      <c r="C2372">
        <f t="shared" si="111"/>
        <v>0</v>
      </c>
      <c r="D2372" t="s">
        <v>458</v>
      </c>
      <c r="E2372" s="4">
        <v>38295.599999999999</v>
      </c>
      <c r="F2372" s="4">
        <v>9079.8867599999994</v>
      </c>
      <c r="G2372" s="3">
        <v>0.23710000000000001</v>
      </c>
      <c r="H2372" s="7">
        <v>2127.5333333333333</v>
      </c>
      <c r="I2372" s="4">
        <v>504.43815333333328</v>
      </c>
      <c r="J2372">
        <v>18</v>
      </c>
      <c r="K2372" t="s">
        <v>76</v>
      </c>
      <c r="L2372" t="s">
        <v>276</v>
      </c>
      <c r="M2372" t="s">
        <v>276</v>
      </c>
      <c r="N2372" s="2">
        <v>42195</v>
      </c>
      <c r="O2372" s="2">
        <v>42925</v>
      </c>
      <c r="P2372" t="s">
        <v>24</v>
      </c>
      <c r="Q2372" t="s">
        <v>59</v>
      </c>
      <c r="R2372" s="5" t="str">
        <f t="shared" si="112"/>
        <v>0.16</v>
      </c>
      <c r="S2372" s="6" t="str">
        <f t="shared" si="113"/>
        <v/>
      </c>
      <c r="T2372">
        <f>ROUND(INT(表1[[#This Row],[合同结束日期]]-表1[[#This Row],[合同起始日期]])/365,1)</f>
        <v>2</v>
      </c>
    </row>
    <row r="2373" spans="1:20">
      <c r="A2373" s="1">
        <v>42644</v>
      </c>
      <c r="B2373" t="s">
        <v>185</v>
      </c>
      <c r="C2373">
        <f t="shared" si="111"/>
        <v>0</v>
      </c>
      <c r="D2373" t="s">
        <v>273</v>
      </c>
      <c r="E2373" s="4">
        <v>161256</v>
      </c>
      <c r="F2373" s="4">
        <v>16157.851199999999</v>
      </c>
      <c r="G2373" s="3">
        <v>0.1002</v>
      </c>
      <c r="H2373" s="7">
        <v>1919.7142857142858</v>
      </c>
      <c r="I2373" s="4">
        <v>192.35537142857143</v>
      </c>
      <c r="J2373">
        <v>84</v>
      </c>
      <c r="K2373" t="s">
        <v>44</v>
      </c>
      <c r="L2373" t="s">
        <v>46</v>
      </c>
      <c r="M2373" t="s">
        <v>187</v>
      </c>
      <c r="N2373" s="2">
        <v>41502</v>
      </c>
      <c r="O2373" s="2">
        <v>42650</v>
      </c>
      <c r="P2373" t="s">
        <v>18</v>
      </c>
      <c r="Q2373" t="s">
        <v>19</v>
      </c>
      <c r="R2373" s="5" t="str">
        <f t="shared" si="112"/>
        <v>0.1</v>
      </c>
      <c r="S2373" s="6" t="str">
        <f t="shared" si="113"/>
        <v/>
      </c>
      <c r="T2373">
        <f>ROUND(INT(表1[[#This Row],[合同结束日期]]-表1[[#This Row],[合同起始日期]])/365,1)</f>
        <v>3.1</v>
      </c>
    </row>
    <row r="2374" spans="1:20">
      <c r="A2374" s="1">
        <v>42644</v>
      </c>
      <c r="B2374" t="s">
        <v>185</v>
      </c>
      <c r="C2374">
        <f t="shared" si="111"/>
        <v>0</v>
      </c>
      <c r="D2374" t="s">
        <v>350</v>
      </c>
      <c r="E2374" s="4">
        <v>45924</v>
      </c>
      <c r="F2374" s="4">
        <v>8348.9831999999988</v>
      </c>
      <c r="G2374" s="3">
        <v>0.18179999999999996</v>
      </c>
      <c r="H2374" s="7">
        <v>3189.166666666667</v>
      </c>
      <c r="I2374" s="4">
        <v>579.79049999999995</v>
      </c>
      <c r="J2374">
        <v>14.399999999999999</v>
      </c>
      <c r="K2374" t="s">
        <v>76</v>
      </c>
      <c r="L2374" t="s">
        <v>276</v>
      </c>
      <c r="M2374" t="s">
        <v>276</v>
      </c>
      <c r="N2374" s="2">
        <v>41888</v>
      </c>
      <c r="O2374" s="2">
        <v>42704</v>
      </c>
      <c r="P2374" t="s">
        <v>24</v>
      </c>
      <c r="Q2374" t="s">
        <v>59</v>
      </c>
      <c r="R2374" s="5" t="str">
        <f t="shared" si="112"/>
        <v>0.16</v>
      </c>
      <c r="S2374" s="6" t="str">
        <f t="shared" si="113"/>
        <v/>
      </c>
      <c r="T2374">
        <f>ROUND(INT(表1[[#This Row],[合同结束日期]]-表1[[#This Row],[合同起始日期]])/365,1)</f>
        <v>2.2000000000000002</v>
      </c>
    </row>
    <row r="2375" spans="1:20">
      <c r="A2375" s="1">
        <v>42644</v>
      </c>
      <c r="B2375" t="s">
        <v>185</v>
      </c>
      <c r="C2375">
        <f t="shared" si="111"/>
        <v>0</v>
      </c>
      <c r="D2375" t="s">
        <v>456</v>
      </c>
      <c r="E2375" s="4">
        <v>102150</v>
      </c>
      <c r="F2375" s="4">
        <v>17794.530000000002</v>
      </c>
      <c r="G2375" s="3">
        <v>0.17420000000000002</v>
      </c>
      <c r="H2375" s="7">
        <v>5675</v>
      </c>
      <c r="I2375" s="4">
        <v>988.58500000000015</v>
      </c>
      <c r="J2375">
        <v>18</v>
      </c>
      <c r="K2375" t="s">
        <v>76</v>
      </c>
      <c r="L2375" t="s">
        <v>276</v>
      </c>
      <c r="M2375" t="s">
        <v>276</v>
      </c>
      <c r="N2375" s="2">
        <v>42181</v>
      </c>
      <c r="O2375" s="2">
        <v>42911</v>
      </c>
      <c r="P2375" t="s">
        <v>24</v>
      </c>
      <c r="Q2375" t="s">
        <v>59</v>
      </c>
      <c r="R2375" s="5" t="str">
        <f t="shared" si="112"/>
        <v>0.16</v>
      </c>
      <c r="S2375" s="6" t="str">
        <f t="shared" si="113"/>
        <v/>
      </c>
      <c r="T2375">
        <f>ROUND(INT(表1[[#This Row],[合同结束日期]]-表1[[#This Row],[合同起始日期]])/365,1)</f>
        <v>2</v>
      </c>
    </row>
    <row r="2376" spans="1:20">
      <c r="A2376" s="1">
        <v>42644</v>
      </c>
      <c r="B2376" t="s">
        <v>185</v>
      </c>
      <c r="C2376">
        <f t="shared" si="111"/>
        <v>0</v>
      </c>
      <c r="D2376" t="s">
        <v>344</v>
      </c>
      <c r="E2376" s="4">
        <v>48028.799999999996</v>
      </c>
      <c r="F2376" s="4">
        <v>8198.5161599999992</v>
      </c>
      <c r="G2376" s="3">
        <v>0.17069999999999999</v>
      </c>
      <c r="H2376" s="7">
        <v>5003</v>
      </c>
      <c r="I2376" s="4">
        <v>854.01209999999992</v>
      </c>
      <c r="J2376">
        <v>9.6</v>
      </c>
      <c r="K2376" t="s">
        <v>44</v>
      </c>
      <c r="L2376" t="s">
        <v>46</v>
      </c>
      <c r="M2376" t="s">
        <v>187</v>
      </c>
      <c r="N2376" s="2">
        <v>41864</v>
      </c>
      <c r="O2376" s="2">
        <v>42959</v>
      </c>
      <c r="P2376" t="s">
        <v>24</v>
      </c>
      <c r="Q2376" t="s">
        <v>25</v>
      </c>
      <c r="R2376" s="5" t="str">
        <f t="shared" si="112"/>
        <v>0.15</v>
      </c>
      <c r="S2376" s="6" t="str">
        <f t="shared" si="113"/>
        <v/>
      </c>
      <c r="T2376">
        <f>ROUND(INT(表1[[#This Row],[合同结束日期]]-表1[[#This Row],[合同起始日期]])/365,1)</f>
        <v>3</v>
      </c>
    </row>
    <row r="2377" spans="1:20">
      <c r="A2377" s="1">
        <v>42644</v>
      </c>
      <c r="B2377" t="s">
        <v>185</v>
      </c>
      <c r="C2377">
        <f t="shared" si="111"/>
        <v>0</v>
      </c>
      <c r="D2377" t="s">
        <v>382</v>
      </c>
      <c r="E2377" s="4">
        <v>45160.799999999996</v>
      </c>
      <c r="F2377" s="4">
        <v>7943.7847199999997</v>
      </c>
      <c r="G2377" s="3">
        <v>0.1759</v>
      </c>
      <c r="H2377" s="7">
        <v>3136.1666666666665</v>
      </c>
      <c r="I2377" s="4">
        <v>551.65171666666674</v>
      </c>
      <c r="J2377">
        <v>14.399999999999999</v>
      </c>
      <c r="K2377" t="s">
        <v>60</v>
      </c>
      <c r="L2377" t="s">
        <v>107</v>
      </c>
      <c r="M2377" t="s">
        <v>212</v>
      </c>
      <c r="N2377" s="2">
        <v>42113</v>
      </c>
      <c r="O2377" s="2">
        <v>42843</v>
      </c>
      <c r="P2377" t="s">
        <v>24</v>
      </c>
      <c r="Q2377" t="s">
        <v>83</v>
      </c>
      <c r="R2377" s="5" t="str">
        <f t="shared" si="112"/>
        <v>0.14</v>
      </c>
      <c r="S2377" s="6" t="str">
        <f t="shared" si="113"/>
        <v/>
      </c>
      <c r="T2377">
        <f>ROUND(INT(表1[[#This Row],[合同结束日期]]-表1[[#This Row],[合同起始日期]])/365,1)</f>
        <v>2</v>
      </c>
    </row>
    <row r="2378" spans="1:20">
      <c r="A2378" s="1">
        <v>42644</v>
      </c>
      <c r="B2378" t="s">
        <v>185</v>
      </c>
      <c r="C2378">
        <f t="shared" si="111"/>
        <v>0</v>
      </c>
      <c r="D2378" t="s">
        <v>473</v>
      </c>
      <c r="E2378" s="4">
        <v>136426.79999999999</v>
      </c>
      <c r="F2378" s="4">
        <v>22155.712319999999</v>
      </c>
      <c r="G2378" s="3">
        <v>0.16240000000000002</v>
      </c>
      <c r="H2378" s="7">
        <v>3445.1212121212116</v>
      </c>
      <c r="I2378" s="4">
        <v>559.48768484848483</v>
      </c>
      <c r="J2378">
        <v>39.6</v>
      </c>
      <c r="K2378" t="s">
        <v>44</v>
      </c>
      <c r="L2378" t="s">
        <v>46</v>
      </c>
      <c r="M2378" t="s">
        <v>187</v>
      </c>
      <c r="N2378" s="2">
        <v>42273</v>
      </c>
      <c r="O2378" s="2">
        <v>43003</v>
      </c>
      <c r="P2378" t="s">
        <v>24</v>
      </c>
      <c r="Q2378" t="s">
        <v>83</v>
      </c>
      <c r="R2378" s="5" t="str">
        <f t="shared" si="112"/>
        <v>0.14</v>
      </c>
      <c r="S2378" s="6" t="str">
        <f t="shared" si="113"/>
        <v/>
      </c>
      <c r="T2378">
        <f>ROUND(INT(表1[[#This Row],[合同结束日期]]-表1[[#This Row],[合同起始日期]])/365,1)</f>
        <v>2</v>
      </c>
    </row>
    <row r="2379" spans="1:20">
      <c r="A2379" s="1">
        <v>42644</v>
      </c>
      <c r="B2379" t="s">
        <v>185</v>
      </c>
      <c r="C2379">
        <f t="shared" si="111"/>
        <v>0</v>
      </c>
      <c r="D2379" t="s">
        <v>509</v>
      </c>
      <c r="E2379" s="4">
        <v>52981.2</v>
      </c>
      <c r="F2379" s="4">
        <v>9536.6159999999982</v>
      </c>
      <c r="G2379" s="3">
        <v>0.17999999999999997</v>
      </c>
      <c r="H2379" s="7">
        <v>3679.25</v>
      </c>
      <c r="I2379" s="4">
        <v>662.26499999999999</v>
      </c>
      <c r="J2379">
        <v>14.399999999999999</v>
      </c>
      <c r="K2379" t="s">
        <v>60</v>
      </c>
      <c r="L2379" t="s">
        <v>61</v>
      </c>
      <c r="M2379" t="s">
        <v>58</v>
      </c>
      <c r="N2379" s="2">
        <v>42522</v>
      </c>
      <c r="O2379" s="2">
        <v>42886</v>
      </c>
      <c r="P2379" t="s">
        <v>24</v>
      </c>
      <c r="Q2379" t="s">
        <v>59</v>
      </c>
      <c r="R2379" s="5" t="str">
        <f t="shared" si="112"/>
        <v>0.16</v>
      </c>
      <c r="S2379" s="6" t="str">
        <f t="shared" si="113"/>
        <v/>
      </c>
      <c r="T2379">
        <f>ROUND(INT(表1[[#This Row],[合同结束日期]]-表1[[#This Row],[合同起始日期]])/365,1)</f>
        <v>1</v>
      </c>
    </row>
    <row r="2380" spans="1:20">
      <c r="A2380" s="1">
        <v>42644</v>
      </c>
      <c r="B2380" t="s">
        <v>185</v>
      </c>
      <c r="C2380">
        <f t="shared" si="111"/>
        <v>0</v>
      </c>
      <c r="D2380" t="s">
        <v>365</v>
      </c>
      <c r="E2380" s="4">
        <v>57699.6</v>
      </c>
      <c r="F2380" s="4">
        <v>10328.228400000002</v>
      </c>
      <c r="G2380" s="3">
        <v>0.17900000000000005</v>
      </c>
      <c r="H2380" s="7">
        <v>4006.916666666667</v>
      </c>
      <c r="I2380" s="4">
        <v>717.23808333333352</v>
      </c>
      <c r="J2380">
        <v>14.399999999999999</v>
      </c>
      <c r="K2380" t="s">
        <v>11</v>
      </c>
      <c r="L2380" t="s">
        <v>12</v>
      </c>
      <c r="M2380" t="s">
        <v>53</v>
      </c>
      <c r="N2380" s="2">
        <v>41996</v>
      </c>
      <c r="O2380" s="2">
        <v>42726</v>
      </c>
      <c r="P2380" t="s">
        <v>24</v>
      </c>
      <c r="Q2380" t="s">
        <v>59</v>
      </c>
      <c r="R2380" s="5" t="str">
        <f t="shared" si="112"/>
        <v>0.16</v>
      </c>
      <c r="S2380" s="6" t="str">
        <f t="shared" si="113"/>
        <v/>
      </c>
      <c r="T2380">
        <f>ROUND(INT(表1[[#This Row],[合同结束日期]]-表1[[#This Row],[合同起始日期]])/365,1)</f>
        <v>2</v>
      </c>
    </row>
    <row r="2381" spans="1:20">
      <c r="A2381" s="1">
        <v>42644</v>
      </c>
      <c r="B2381" t="s">
        <v>185</v>
      </c>
      <c r="C2381">
        <f t="shared" si="111"/>
        <v>0</v>
      </c>
      <c r="D2381" t="s">
        <v>369</v>
      </c>
      <c r="E2381" s="4">
        <v>47200.799999999996</v>
      </c>
      <c r="F2381" s="4">
        <v>8071.3368</v>
      </c>
      <c r="G2381" s="3">
        <v>0.17100000000000001</v>
      </c>
      <c r="H2381" s="7">
        <v>3277.8333333333335</v>
      </c>
      <c r="I2381" s="4">
        <v>560.5095</v>
      </c>
      <c r="J2381">
        <v>14.399999999999999</v>
      </c>
      <c r="K2381" t="s">
        <v>76</v>
      </c>
      <c r="L2381" t="s">
        <v>276</v>
      </c>
      <c r="M2381" t="s">
        <v>276</v>
      </c>
      <c r="N2381" s="2">
        <v>42030</v>
      </c>
      <c r="O2381" s="2">
        <v>42760</v>
      </c>
      <c r="P2381" t="s">
        <v>24</v>
      </c>
      <c r="Q2381" t="s">
        <v>25</v>
      </c>
      <c r="R2381" s="5" t="str">
        <f t="shared" si="112"/>
        <v>0.15</v>
      </c>
      <c r="S2381" s="6" t="str">
        <f t="shared" si="113"/>
        <v/>
      </c>
      <c r="T2381">
        <f>ROUND(INT(表1[[#This Row],[合同结束日期]]-表1[[#This Row],[合同起始日期]])/365,1)</f>
        <v>2</v>
      </c>
    </row>
    <row r="2382" spans="1:20">
      <c r="A2382" s="1">
        <v>42644</v>
      </c>
      <c r="B2382" t="s">
        <v>185</v>
      </c>
      <c r="C2382">
        <f t="shared" si="111"/>
        <v>0</v>
      </c>
      <c r="D2382" t="s">
        <v>457</v>
      </c>
      <c r="E2382" s="4">
        <v>180080.4</v>
      </c>
      <c r="F2382" s="4">
        <v>25211.256000000001</v>
      </c>
      <c r="G2382" s="3">
        <v>0.14000000000000001</v>
      </c>
      <c r="H2382" s="7">
        <v>12505.583333333334</v>
      </c>
      <c r="I2382" s="4">
        <v>1750.781666666667</v>
      </c>
      <c r="J2382">
        <v>14.399999999999999</v>
      </c>
      <c r="K2382" t="s">
        <v>44</v>
      </c>
      <c r="L2382" t="s">
        <v>46</v>
      </c>
      <c r="M2382" t="s">
        <v>187</v>
      </c>
      <c r="N2382" s="2">
        <v>42205</v>
      </c>
      <c r="O2382" s="2">
        <v>42935</v>
      </c>
      <c r="P2382" t="s">
        <v>24</v>
      </c>
      <c r="Q2382" t="s">
        <v>28</v>
      </c>
      <c r="R2382" s="5" t="str">
        <f t="shared" si="112"/>
        <v>0.13</v>
      </c>
      <c r="S2382" s="6" t="str">
        <f t="shared" si="113"/>
        <v/>
      </c>
      <c r="T2382">
        <f>ROUND(INT(表1[[#This Row],[合同结束日期]]-表1[[#This Row],[合同起始日期]])/365,1)</f>
        <v>2</v>
      </c>
    </row>
    <row r="2383" spans="1:20">
      <c r="A2383" s="1">
        <v>42644</v>
      </c>
      <c r="B2383" t="s">
        <v>185</v>
      </c>
      <c r="C2383">
        <f t="shared" si="111"/>
        <v>0</v>
      </c>
      <c r="D2383" t="s">
        <v>287</v>
      </c>
      <c r="E2383" s="4">
        <v>22578</v>
      </c>
      <c r="F2383" s="4">
        <v>7942.9403999999995</v>
      </c>
      <c r="G2383" s="3">
        <v>0.3518</v>
      </c>
      <c r="H2383" s="7">
        <v>1254.3333333333333</v>
      </c>
      <c r="I2383" s="4">
        <v>441.27446666666663</v>
      </c>
      <c r="J2383">
        <v>18</v>
      </c>
      <c r="K2383" t="s">
        <v>11</v>
      </c>
      <c r="L2383" t="s">
        <v>12</v>
      </c>
      <c r="M2383" t="s">
        <v>288</v>
      </c>
      <c r="N2383" s="2">
        <v>41522</v>
      </c>
      <c r="O2383" s="2">
        <v>42617</v>
      </c>
      <c r="P2383" t="s">
        <v>24</v>
      </c>
      <c r="Q2383" t="s">
        <v>59</v>
      </c>
      <c r="R2383" s="5" t="str">
        <f t="shared" si="112"/>
        <v>0.16</v>
      </c>
      <c r="S2383" s="6" t="str">
        <f t="shared" si="113"/>
        <v/>
      </c>
      <c r="T2383">
        <f>ROUND(INT(表1[[#This Row],[合同结束日期]]-表1[[#This Row],[合同起始日期]])/365,1)</f>
        <v>3</v>
      </c>
    </row>
    <row r="2384" spans="1:20">
      <c r="A2384" s="1">
        <v>42644</v>
      </c>
      <c r="B2384" t="s">
        <v>185</v>
      </c>
      <c r="C2384">
        <f t="shared" si="111"/>
        <v>0</v>
      </c>
      <c r="D2384" t="s">
        <v>343</v>
      </c>
      <c r="E2384" s="4">
        <v>40408.799999999996</v>
      </c>
      <c r="F2384" s="4">
        <v>7944.3700799999997</v>
      </c>
      <c r="G2384" s="3">
        <v>0.19660000000000002</v>
      </c>
      <c r="H2384" s="7">
        <v>1772.3157894736839</v>
      </c>
      <c r="I2384" s="4">
        <v>348.43728421052629</v>
      </c>
      <c r="J2384">
        <v>22.8</v>
      </c>
      <c r="K2384" t="s">
        <v>76</v>
      </c>
      <c r="L2384" t="s">
        <v>276</v>
      </c>
      <c r="M2384" t="s">
        <v>276</v>
      </c>
      <c r="N2384" s="2">
        <v>41876</v>
      </c>
      <c r="O2384" s="2">
        <v>42971</v>
      </c>
      <c r="P2384" t="s">
        <v>24</v>
      </c>
      <c r="Q2384" t="s">
        <v>59</v>
      </c>
      <c r="R2384" s="5" t="str">
        <f t="shared" si="112"/>
        <v>0.16</v>
      </c>
      <c r="S2384" s="6" t="str">
        <f t="shared" si="113"/>
        <v/>
      </c>
      <c r="T2384">
        <f>ROUND(INT(表1[[#This Row],[合同结束日期]]-表1[[#This Row],[合同起始日期]])/365,1)</f>
        <v>3</v>
      </c>
    </row>
    <row r="2385" spans="1:20">
      <c r="A2385" s="1">
        <v>42644</v>
      </c>
      <c r="B2385" t="s">
        <v>185</v>
      </c>
      <c r="C2385">
        <f t="shared" si="111"/>
        <v>0</v>
      </c>
      <c r="D2385" t="s">
        <v>529</v>
      </c>
      <c r="E2385" s="4">
        <v>58944</v>
      </c>
      <c r="F2385" s="4">
        <v>9454.6175999999978</v>
      </c>
      <c r="G2385" s="3">
        <v>0.16039999999999996</v>
      </c>
      <c r="H2385" s="7">
        <v>4093.3333333333339</v>
      </c>
      <c r="I2385" s="4">
        <v>656.57066666666663</v>
      </c>
      <c r="J2385">
        <v>14.399999999999999</v>
      </c>
      <c r="K2385" t="s">
        <v>66</v>
      </c>
      <c r="L2385" t="s">
        <v>66</v>
      </c>
      <c r="M2385" t="s">
        <v>66</v>
      </c>
      <c r="N2385" s="2">
        <v>42566</v>
      </c>
      <c r="O2385" s="2">
        <v>42930</v>
      </c>
      <c r="P2385" t="s">
        <v>24</v>
      </c>
      <c r="Q2385" t="s">
        <v>37</v>
      </c>
      <c r="R2385" s="5" t="str">
        <f t="shared" si="112"/>
        <v>0.</v>
      </c>
      <c r="S2385" s="6" t="str">
        <f t="shared" si="113"/>
        <v/>
      </c>
      <c r="T2385">
        <f>ROUND(INT(表1[[#This Row],[合同结束日期]]-表1[[#This Row],[合同起始日期]])/365,1)</f>
        <v>1</v>
      </c>
    </row>
    <row r="2386" spans="1:20">
      <c r="A2386" s="1">
        <v>42644</v>
      </c>
      <c r="B2386" t="s">
        <v>185</v>
      </c>
      <c r="C2386">
        <f t="shared" si="111"/>
        <v>0</v>
      </c>
      <c r="D2386" t="s">
        <v>349</v>
      </c>
      <c r="E2386" s="4">
        <v>10823.279999999999</v>
      </c>
      <c r="F2386" s="4">
        <v>3843.3467279999991</v>
      </c>
      <c r="G2386" s="3">
        <v>0.35509999999999997</v>
      </c>
      <c r="H2386" s="7">
        <v>751.61666666666667</v>
      </c>
      <c r="I2386" s="4">
        <v>266.89907833333331</v>
      </c>
      <c r="J2386">
        <v>14.399999999999999</v>
      </c>
      <c r="K2386" t="s">
        <v>76</v>
      </c>
      <c r="L2386" t="s">
        <v>276</v>
      </c>
      <c r="M2386" t="s">
        <v>276</v>
      </c>
      <c r="N2386" s="2">
        <v>41907</v>
      </c>
      <c r="O2386" s="2">
        <v>42658</v>
      </c>
      <c r="P2386" t="s">
        <v>24</v>
      </c>
      <c r="Q2386" t="s">
        <v>59</v>
      </c>
      <c r="R2386" s="5" t="str">
        <f t="shared" si="112"/>
        <v>0.16</v>
      </c>
      <c r="S2386" s="6" t="str">
        <f t="shared" si="113"/>
        <v/>
      </c>
      <c r="T2386">
        <f>ROUND(INT(表1[[#This Row],[合同结束日期]]-表1[[#This Row],[合同起始日期]])/365,1)</f>
        <v>2.1</v>
      </c>
    </row>
    <row r="2387" spans="1:20">
      <c r="A2387" s="1">
        <v>42644</v>
      </c>
      <c r="B2387" t="s">
        <v>185</v>
      </c>
      <c r="C2387">
        <f t="shared" si="111"/>
        <v>0</v>
      </c>
      <c r="D2387" t="s">
        <v>534</v>
      </c>
      <c r="E2387" s="4">
        <v>80312.399999999994</v>
      </c>
      <c r="F2387" s="4">
        <v>8223.9897600000004</v>
      </c>
      <c r="G2387" s="3">
        <v>0.10240000000000002</v>
      </c>
      <c r="H2387" s="7">
        <v>4780.4999999999991</v>
      </c>
      <c r="I2387" s="4">
        <v>489.52319999999997</v>
      </c>
      <c r="J2387">
        <v>16.8</v>
      </c>
      <c r="K2387" t="s">
        <v>66</v>
      </c>
      <c r="L2387" t="s">
        <v>66</v>
      </c>
      <c r="M2387" t="s">
        <v>66</v>
      </c>
      <c r="N2387" s="2">
        <v>42583</v>
      </c>
      <c r="O2387" s="2">
        <v>42947</v>
      </c>
      <c r="P2387" t="s">
        <v>24</v>
      </c>
      <c r="Q2387" t="s">
        <v>123</v>
      </c>
      <c r="R2387" s="5" t="str">
        <f t="shared" si="112"/>
        <v>0.09</v>
      </c>
      <c r="S2387" s="6" t="str">
        <f t="shared" si="113"/>
        <v/>
      </c>
      <c r="T2387">
        <f>ROUND(INT(表1[[#This Row],[合同结束日期]]-表1[[#This Row],[合同起始日期]])/365,1)</f>
        <v>1</v>
      </c>
    </row>
    <row r="2388" spans="1:20">
      <c r="A2388" s="1">
        <v>42644</v>
      </c>
      <c r="B2388" t="s">
        <v>185</v>
      </c>
      <c r="C2388">
        <f t="shared" si="111"/>
        <v>0</v>
      </c>
      <c r="D2388" t="s">
        <v>190</v>
      </c>
      <c r="E2388" s="4">
        <v>107466.23999999999</v>
      </c>
      <c r="F2388" s="4">
        <v>31971.206399999995</v>
      </c>
      <c r="G2388" s="3">
        <v>0.29749999999999999</v>
      </c>
      <c r="H2388" s="7">
        <v>1243.8222222222223</v>
      </c>
      <c r="I2388" s="4">
        <v>370.03711111111107</v>
      </c>
      <c r="J2388">
        <v>86.399999999999991</v>
      </c>
      <c r="K2388" t="s">
        <v>44</v>
      </c>
      <c r="L2388" t="s">
        <v>46</v>
      </c>
      <c r="M2388" t="s">
        <v>45</v>
      </c>
      <c r="N2388" s="2">
        <v>41282</v>
      </c>
      <c r="O2388" s="2">
        <v>43229</v>
      </c>
      <c r="P2388" t="s">
        <v>24</v>
      </c>
      <c r="Q2388" t="s">
        <v>56</v>
      </c>
      <c r="R2388" s="5" t="str">
        <f t="shared" si="112"/>
        <v>0.17</v>
      </c>
      <c r="S2388" s="6" t="str">
        <f t="shared" si="113"/>
        <v/>
      </c>
      <c r="T2388">
        <f>ROUND(INT(表1[[#This Row],[合同结束日期]]-表1[[#This Row],[合同起始日期]])/365,1)</f>
        <v>5.3</v>
      </c>
    </row>
    <row r="2389" spans="1:20">
      <c r="A2389" s="1">
        <v>42644</v>
      </c>
      <c r="B2389" t="s">
        <v>185</v>
      </c>
      <c r="C2389">
        <f t="shared" si="111"/>
        <v>0</v>
      </c>
      <c r="D2389" t="s">
        <v>474</v>
      </c>
      <c r="E2389" s="4">
        <v>68107.199999999997</v>
      </c>
      <c r="F2389" s="4">
        <v>11801.159999999998</v>
      </c>
      <c r="G2389" s="3">
        <v>0.17327331031080412</v>
      </c>
      <c r="H2389" s="7">
        <v>4053.9999999999995</v>
      </c>
      <c r="I2389" s="4">
        <v>702.44999999999982</v>
      </c>
      <c r="J2389">
        <v>16.8</v>
      </c>
      <c r="K2389" t="s">
        <v>44</v>
      </c>
      <c r="L2389" t="s">
        <v>46</v>
      </c>
      <c r="M2389" t="s">
        <v>187</v>
      </c>
      <c r="N2389" s="2">
        <v>42267</v>
      </c>
      <c r="O2389" s="2">
        <v>42997</v>
      </c>
      <c r="P2389" t="s">
        <v>24</v>
      </c>
      <c r="Q2389" t="s">
        <v>83</v>
      </c>
      <c r="R2389" s="5" t="str">
        <f t="shared" si="112"/>
        <v>0.14</v>
      </c>
      <c r="S2389" s="6" t="str">
        <f t="shared" si="113"/>
        <v/>
      </c>
      <c r="T2389">
        <f>ROUND(INT(表1[[#This Row],[合同结束日期]]-表1[[#This Row],[合同起始日期]])/365,1)</f>
        <v>2</v>
      </c>
    </row>
    <row r="2390" spans="1:20">
      <c r="A2390" s="1">
        <v>42675</v>
      </c>
      <c r="B2390" t="s">
        <v>185</v>
      </c>
      <c r="C2390">
        <f t="shared" si="111"/>
        <v>0</v>
      </c>
      <c r="D2390" t="s">
        <v>217</v>
      </c>
      <c r="E2390" s="4">
        <v>178424.4</v>
      </c>
      <c r="F2390" s="4">
        <v>38022.239639999993</v>
      </c>
      <c r="G2390" s="3">
        <v>0.21309999999999996</v>
      </c>
      <c r="H2390" s="7">
        <v>2219.2089552238808</v>
      </c>
      <c r="I2390" s="4">
        <v>472.91342835820893</v>
      </c>
      <c r="J2390">
        <v>80.399999999999991</v>
      </c>
      <c r="K2390" t="s">
        <v>76</v>
      </c>
      <c r="L2390" t="s">
        <v>75</v>
      </c>
      <c r="M2390" t="s">
        <v>75</v>
      </c>
      <c r="N2390" s="2">
        <v>41284</v>
      </c>
      <c r="O2390" s="2">
        <v>42864</v>
      </c>
      <c r="P2390" t="s">
        <v>14</v>
      </c>
      <c r="Q2390">
        <v>0</v>
      </c>
      <c r="R2390" s="5">
        <f t="shared" si="112"/>
        <v>0</v>
      </c>
      <c r="S2390" s="6" t="str">
        <f t="shared" si="113"/>
        <v/>
      </c>
      <c r="T2390">
        <f>ROUND(INT(表1[[#This Row],[合同结束日期]]-表1[[#This Row],[合同起始日期]])/365,1)</f>
        <v>4.3</v>
      </c>
    </row>
    <row r="2391" spans="1:20">
      <c r="A2391" s="1">
        <v>42675</v>
      </c>
      <c r="B2391" t="s">
        <v>185</v>
      </c>
      <c r="C2391">
        <f t="shared" si="111"/>
        <v>0</v>
      </c>
      <c r="D2391" t="s">
        <v>218</v>
      </c>
      <c r="E2391" s="4">
        <v>194370</v>
      </c>
      <c r="F2391" s="4">
        <v>34442.364000000001</v>
      </c>
      <c r="G2391" s="3">
        <v>0.1772</v>
      </c>
      <c r="H2391" s="7">
        <v>2491.9230769230771</v>
      </c>
      <c r="I2391" s="4">
        <v>441.56876923076925</v>
      </c>
      <c r="J2391">
        <v>78</v>
      </c>
      <c r="K2391" t="s">
        <v>76</v>
      </c>
      <c r="L2391" t="s">
        <v>75</v>
      </c>
      <c r="M2391" t="s">
        <v>75</v>
      </c>
      <c r="N2391" s="2">
        <v>41287</v>
      </c>
      <c r="O2391" s="2">
        <v>42864</v>
      </c>
      <c r="P2391" t="s">
        <v>14</v>
      </c>
      <c r="Q2391">
        <v>0</v>
      </c>
      <c r="R2391" s="5">
        <f t="shared" si="112"/>
        <v>0</v>
      </c>
      <c r="S2391" s="6" t="str">
        <f t="shared" si="113"/>
        <v/>
      </c>
      <c r="T2391">
        <f>ROUND(INT(表1[[#This Row],[合同结束日期]]-表1[[#This Row],[合同起始日期]])/365,1)</f>
        <v>4.3</v>
      </c>
    </row>
    <row r="2392" spans="1:20">
      <c r="A2392" s="1">
        <v>42675</v>
      </c>
      <c r="B2392" t="s">
        <v>185</v>
      </c>
      <c r="C2392">
        <f t="shared" si="111"/>
        <v>0</v>
      </c>
      <c r="D2392" t="s">
        <v>215</v>
      </c>
      <c r="E2392" s="4">
        <v>837550.79999999993</v>
      </c>
      <c r="F2392" s="4">
        <v>82163.733479999995</v>
      </c>
      <c r="G2392" s="3">
        <v>9.8100000000000007E-2</v>
      </c>
      <c r="H2392" s="7">
        <v>4445.5987261146493</v>
      </c>
      <c r="I2392" s="4">
        <v>436.11323503184707</v>
      </c>
      <c r="J2392">
        <v>188.4</v>
      </c>
      <c r="K2392" t="s">
        <v>66</v>
      </c>
      <c r="L2392" t="s">
        <v>66</v>
      </c>
      <c r="M2392" t="s">
        <v>66</v>
      </c>
      <c r="N2392" s="2">
        <v>41284</v>
      </c>
      <c r="O2392" s="2">
        <v>42864</v>
      </c>
      <c r="P2392" t="s">
        <v>24</v>
      </c>
      <c r="Q2392" t="s">
        <v>410</v>
      </c>
      <c r="R2392" s="5" t="str">
        <f t="shared" si="112"/>
        <v>0.1</v>
      </c>
      <c r="S2392" s="6" t="str">
        <f t="shared" si="113"/>
        <v>0.</v>
      </c>
      <c r="T2392">
        <f>ROUND(INT(表1[[#This Row],[合同结束日期]]-表1[[#This Row],[合同起始日期]])/365,1)</f>
        <v>4.3</v>
      </c>
    </row>
    <row r="2393" spans="1:20">
      <c r="A2393" s="1">
        <v>42675</v>
      </c>
      <c r="B2393" t="s">
        <v>185</v>
      </c>
      <c r="C2393">
        <f t="shared" si="111"/>
        <v>0</v>
      </c>
      <c r="D2393" t="s">
        <v>200</v>
      </c>
      <c r="E2393" s="4">
        <v>105526.788</v>
      </c>
      <c r="F2393" s="4">
        <v>22698.812098800001</v>
      </c>
      <c r="G2393" s="3">
        <v>0.21510000000000001</v>
      </c>
      <c r="H2393" s="7">
        <v>2198.4747499999999</v>
      </c>
      <c r="I2393" s="4">
        <v>472.89191872500004</v>
      </c>
      <c r="J2393">
        <v>48</v>
      </c>
      <c r="K2393" t="s">
        <v>44</v>
      </c>
      <c r="L2393" t="s">
        <v>46</v>
      </c>
      <c r="M2393" t="s">
        <v>187</v>
      </c>
      <c r="N2393" s="2">
        <v>41281</v>
      </c>
      <c r="O2393" s="2">
        <v>42864</v>
      </c>
      <c r="P2393" t="s">
        <v>24</v>
      </c>
      <c r="Q2393" t="s">
        <v>59</v>
      </c>
      <c r="R2393" s="5" t="str">
        <f t="shared" si="112"/>
        <v>0.16</v>
      </c>
      <c r="S2393" s="6" t="str">
        <f t="shared" si="113"/>
        <v/>
      </c>
      <c r="T2393">
        <f>ROUND(INT(表1[[#This Row],[合同结束日期]]-表1[[#This Row],[合同起始日期]])/365,1)</f>
        <v>4.3</v>
      </c>
    </row>
    <row r="2394" spans="1:20">
      <c r="A2394" s="1">
        <v>42675</v>
      </c>
      <c r="B2394" t="s">
        <v>185</v>
      </c>
      <c r="C2394">
        <f t="shared" si="111"/>
        <v>0</v>
      </c>
      <c r="D2394" t="s">
        <v>216</v>
      </c>
      <c r="E2394" s="4">
        <v>870121.2</v>
      </c>
      <c r="F2394" s="4">
        <v>86751.083640000012</v>
      </c>
      <c r="G2394" s="3">
        <v>9.9700000000000025E-2</v>
      </c>
      <c r="H2394" s="7">
        <v>4531.8812499999995</v>
      </c>
      <c r="I2394" s="4">
        <v>451.82856062500008</v>
      </c>
      <c r="J2394">
        <v>192</v>
      </c>
      <c r="K2394" t="s">
        <v>66</v>
      </c>
      <c r="L2394" t="s">
        <v>66</v>
      </c>
      <c r="M2394" t="s">
        <v>66</v>
      </c>
      <c r="N2394" s="2">
        <v>41279</v>
      </c>
      <c r="O2394" s="2">
        <v>42864</v>
      </c>
      <c r="P2394" t="s">
        <v>24</v>
      </c>
      <c r="Q2394" t="s">
        <v>195</v>
      </c>
      <c r="R2394" s="5" t="str">
        <f t="shared" si="112"/>
        <v>0.09</v>
      </c>
      <c r="S2394" s="6" t="str">
        <f t="shared" si="113"/>
        <v>0.</v>
      </c>
      <c r="T2394">
        <f>ROUND(INT(表1[[#This Row],[合同结束日期]]-表1[[#This Row],[合同起始日期]])/365,1)</f>
        <v>4.3</v>
      </c>
    </row>
    <row r="2395" spans="1:20">
      <c r="A2395" s="1">
        <v>42675</v>
      </c>
      <c r="B2395" t="s">
        <v>185</v>
      </c>
      <c r="C2395">
        <f t="shared" si="111"/>
        <v>0</v>
      </c>
      <c r="D2395" t="s">
        <v>203</v>
      </c>
      <c r="E2395" s="4">
        <v>189781.19999999998</v>
      </c>
      <c r="F2395" s="4">
        <v>32813.169479999997</v>
      </c>
      <c r="G2395" s="3">
        <v>0.1729</v>
      </c>
      <c r="H2395" s="7">
        <v>3438.0652173913045</v>
      </c>
      <c r="I2395" s="4">
        <v>594.44147608695653</v>
      </c>
      <c r="J2395">
        <v>55.199999999999996</v>
      </c>
      <c r="K2395" t="s">
        <v>44</v>
      </c>
      <c r="L2395" t="s">
        <v>46</v>
      </c>
      <c r="M2395" t="s">
        <v>187</v>
      </c>
      <c r="N2395" s="2">
        <v>41304</v>
      </c>
      <c r="O2395" s="2">
        <v>42864</v>
      </c>
      <c r="P2395" t="s">
        <v>24</v>
      </c>
      <c r="Q2395" t="s">
        <v>25</v>
      </c>
      <c r="R2395" s="5" t="str">
        <f t="shared" si="112"/>
        <v>0.15</v>
      </c>
      <c r="S2395" s="6" t="str">
        <f t="shared" si="113"/>
        <v/>
      </c>
      <c r="T2395">
        <f>ROUND(INT(表1[[#This Row],[合同结束日期]]-表1[[#This Row],[合同起始日期]])/365,1)</f>
        <v>4.3</v>
      </c>
    </row>
    <row r="2396" spans="1:20">
      <c r="A2396" s="1">
        <v>42675</v>
      </c>
      <c r="B2396" t="s">
        <v>185</v>
      </c>
      <c r="C2396">
        <f t="shared" si="111"/>
        <v>0</v>
      </c>
      <c r="D2396" t="s">
        <v>199</v>
      </c>
      <c r="E2396" s="4">
        <v>284265.59999999998</v>
      </c>
      <c r="F2396" s="4">
        <v>25214.358720000004</v>
      </c>
      <c r="G2396" s="3">
        <v>8.8700000000000015E-2</v>
      </c>
      <c r="H2396" s="7">
        <v>4386.8148148148148</v>
      </c>
      <c r="I2396" s="4">
        <v>389.11047407407415</v>
      </c>
      <c r="J2396">
        <v>64.8</v>
      </c>
      <c r="K2396" t="s">
        <v>44</v>
      </c>
      <c r="L2396" t="s">
        <v>46</v>
      </c>
      <c r="M2396" t="s">
        <v>187</v>
      </c>
      <c r="N2396" s="2">
        <v>41332</v>
      </c>
      <c r="O2396" s="2">
        <v>42864</v>
      </c>
      <c r="P2396" t="s">
        <v>14</v>
      </c>
      <c r="Q2396" t="s">
        <v>37</v>
      </c>
      <c r="R2396" s="5" t="str">
        <f t="shared" si="112"/>
        <v>0.</v>
      </c>
      <c r="S2396" s="6" t="str">
        <f t="shared" si="113"/>
        <v/>
      </c>
      <c r="T2396">
        <f>ROUND(INT(表1[[#This Row],[合同结束日期]]-表1[[#This Row],[合同起始日期]])/365,1)</f>
        <v>4.2</v>
      </c>
    </row>
    <row r="2397" spans="1:20">
      <c r="A2397" s="1">
        <v>42675</v>
      </c>
      <c r="B2397" t="s">
        <v>185</v>
      </c>
      <c r="C2397">
        <f t="shared" si="111"/>
        <v>0</v>
      </c>
      <c r="D2397" t="s">
        <v>222</v>
      </c>
      <c r="E2397" s="4">
        <v>471404.39999999997</v>
      </c>
      <c r="F2397" s="4">
        <v>57181.353719999999</v>
      </c>
      <c r="G2397" s="3">
        <v>0.12130000000000001</v>
      </c>
      <c r="H2397" s="7">
        <v>2352.3173652694609</v>
      </c>
      <c r="I2397" s="4">
        <v>285.33609640718561</v>
      </c>
      <c r="J2397">
        <v>200.4</v>
      </c>
      <c r="K2397" t="s">
        <v>44</v>
      </c>
      <c r="L2397" t="s">
        <v>72</v>
      </c>
      <c r="M2397" t="s">
        <v>126</v>
      </c>
      <c r="N2397" s="2">
        <v>41263</v>
      </c>
      <c r="O2397" s="2">
        <v>43229</v>
      </c>
      <c r="P2397" t="s">
        <v>24</v>
      </c>
      <c r="Q2397" t="s">
        <v>19</v>
      </c>
      <c r="R2397" s="5" t="str">
        <f t="shared" si="112"/>
        <v>0.1</v>
      </c>
      <c r="S2397" s="6" t="str">
        <f t="shared" si="113"/>
        <v/>
      </c>
      <c r="T2397">
        <f>ROUND(INT(表1[[#This Row],[合同结束日期]]-表1[[#This Row],[合同起始日期]])/365,1)</f>
        <v>5.4</v>
      </c>
    </row>
    <row r="2398" spans="1:20">
      <c r="A2398" s="1">
        <v>42675</v>
      </c>
      <c r="B2398" t="s">
        <v>185</v>
      </c>
      <c r="C2398">
        <f t="shared" si="111"/>
        <v>0</v>
      </c>
      <c r="D2398" t="s">
        <v>186</v>
      </c>
      <c r="E2398" s="4">
        <v>363912.24</v>
      </c>
      <c r="F2398" s="4">
        <v>66559.548695999983</v>
      </c>
      <c r="G2398" s="3">
        <v>0.18289999999999995</v>
      </c>
      <c r="H2398" s="7">
        <v>12130.407999999999</v>
      </c>
      <c r="I2398" s="4">
        <v>2218.6516231999994</v>
      </c>
      <c r="J2398">
        <v>30</v>
      </c>
      <c r="K2398" t="s">
        <v>44</v>
      </c>
      <c r="L2398" t="s">
        <v>46</v>
      </c>
      <c r="M2398" t="s">
        <v>187</v>
      </c>
      <c r="N2398" s="2">
        <v>41327</v>
      </c>
      <c r="O2398" s="2">
        <v>42864</v>
      </c>
      <c r="P2398" t="s">
        <v>24</v>
      </c>
      <c r="Q2398" t="s">
        <v>56</v>
      </c>
      <c r="R2398" s="5" t="str">
        <f t="shared" si="112"/>
        <v>0.17</v>
      </c>
      <c r="S2398" s="6" t="str">
        <f t="shared" si="113"/>
        <v/>
      </c>
      <c r="T2398">
        <f>ROUND(INT(表1[[#This Row],[合同结束日期]]-表1[[#This Row],[合同起始日期]])/365,1)</f>
        <v>4.2</v>
      </c>
    </row>
    <row r="2399" spans="1:20">
      <c r="A2399" s="1">
        <v>42675</v>
      </c>
      <c r="B2399" t="s">
        <v>185</v>
      </c>
      <c r="C2399">
        <f t="shared" si="111"/>
        <v>0</v>
      </c>
      <c r="D2399" t="s">
        <v>544</v>
      </c>
      <c r="E2399" s="4">
        <v>143123.4</v>
      </c>
      <c r="F2399" s="4">
        <v>31215.213539999997</v>
      </c>
      <c r="G2399" s="3">
        <v>0.21809999999999999</v>
      </c>
      <c r="H2399" s="7">
        <v>2168.5363636363636</v>
      </c>
      <c r="I2399" s="4">
        <v>472.95778090909084</v>
      </c>
      <c r="J2399">
        <v>66</v>
      </c>
      <c r="K2399" t="s">
        <v>44</v>
      </c>
      <c r="L2399" t="s">
        <v>46</v>
      </c>
      <c r="M2399" t="s">
        <v>187</v>
      </c>
      <c r="N2399" s="2">
        <v>41283</v>
      </c>
      <c r="O2399" s="2">
        <v>42864</v>
      </c>
      <c r="P2399" t="s">
        <v>24</v>
      </c>
      <c r="Q2399" t="s">
        <v>25</v>
      </c>
      <c r="R2399" s="5" t="str">
        <f t="shared" si="112"/>
        <v>0.15</v>
      </c>
      <c r="S2399" s="6" t="str">
        <f t="shared" si="113"/>
        <v/>
      </c>
      <c r="T2399">
        <f>ROUND(INT(表1[[#This Row],[合同结束日期]]-表1[[#This Row],[合同起始日期]])/365,1)</f>
        <v>4.3</v>
      </c>
    </row>
    <row r="2400" spans="1:20">
      <c r="A2400" s="1">
        <v>42675</v>
      </c>
      <c r="B2400" t="s">
        <v>185</v>
      </c>
      <c r="C2400">
        <f t="shared" si="111"/>
        <v>0</v>
      </c>
      <c r="D2400" t="s">
        <v>202</v>
      </c>
      <c r="E2400" s="4">
        <v>116507.952</v>
      </c>
      <c r="F2400" s="4">
        <v>19584.986731199999</v>
      </c>
      <c r="G2400" s="3">
        <v>0.16809999999999997</v>
      </c>
      <c r="H2400" s="7">
        <v>1312.0264864864866</v>
      </c>
      <c r="I2400" s="4">
        <v>220.55165237837838</v>
      </c>
      <c r="J2400">
        <v>88.8</v>
      </c>
      <c r="K2400" t="s">
        <v>44</v>
      </c>
      <c r="L2400" t="s">
        <v>46</v>
      </c>
      <c r="M2400" t="s">
        <v>45</v>
      </c>
      <c r="N2400" s="2">
        <v>41335</v>
      </c>
      <c r="O2400" s="2">
        <v>43229</v>
      </c>
      <c r="P2400" t="s">
        <v>24</v>
      </c>
      <c r="Q2400" t="s">
        <v>28</v>
      </c>
      <c r="R2400" s="5" t="str">
        <f t="shared" si="112"/>
        <v>0.13</v>
      </c>
      <c r="S2400" s="6" t="str">
        <f t="shared" si="113"/>
        <v/>
      </c>
      <c r="T2400">
        <f>ROUND(INT(表1[[#This Row],[合同结束日期]]-表1[[#This Row],[合同起始日期]])/365,1)</f>
        <v>5.2</v>
      </c>
    </row>
    <row r="2401" spans="1:20">
      <c r="A2401" s="1">
        <v>42675</v>
      </c>
      <c r="B2401" t="s">
        <v>185</v>
      </c>
      <c r="C2401">
        <f t="shared" si="111"/>
        <v>0</v>
      </c>
      <c r="D2401" t="s">
        <v>221</v>
      </c>
      <c r="E2401" s="4">
        <v>766959.68400000001</v>
      </c>
      <c r="F2401" s="4">
        <v>112436.28967440002</v>
      </c>
      <c r="G2401" s="3">
        <v>0.14660000000000001</v>
      </c>
      <c r="H2401" s="7">
        <v>5238.7956557377047</v>
      </c>
      <c r="I2401" s="4">
        <v>768.00744313114762</v>
      </c>
      <c r="J2401">
        <v>146.4</v>
      </c>
      <c r="K2401" t="s">
        <v>44</v>
      </c>
      <c r="L2401" t="s">
        <v>72</v>
      </c>
      <c r="M2401" t="s">
        <v>126</v>
      </c>
      <c r="N2401" s="2">
        <v>41333</v>
      </c>
      <c r="O2401" s="2">
        <v>43229</v>
      </c>
      <c r="P2401" t="s">
        <v>24</v>
      </c>
      <c r="Q2401" t="s">
        <v>28</v>
      </c>
      <c r="R2401" s="5" t="str">
        <f t="shared" si="112"/>
        <v>0.13</v>
      </c>
      <c r="S2401" s="6" t="str">
        <f t="shared" si="113"/>
        <v/>
      </c>
      <c r="T2401">
        <f>ROUND(INT(表1[[#This Row],[合同结束日期]]-表1[[#This Row],[合同起始日期]])/365,1)</f>
        <v>5.2</v>
      </c>
    </row>
    <row r="2402" spans="1:20">
      <c r="A2402" s="1">
        <v>42675</v>
      </c>
      <c r="B2402" t="s">
        <v>185</v>
      </c>
      <c r="C2402">
        <f t="shared" si="111"/>
        <v>0</v>
      </c>
      <c r="D2402" t="s">
        <v>201</v>
      </c>
      <c r="E2402" s="4">
        <v>297688.8</v>
      </c>
      <c r="F2402" s="4">
        <v>38193.473039999997</v>
      </c>
      <c r="G2402" s="3">
        <v>0.1283</v>
      </c>
      <c r="H2402" s="7">
        <v>1642.8741721854306</v>
      </c>
      <c r="I2402" s="4">
        <v>210.78075629139073</v>
      </c>
      <c r="J2402">
        <v>181.2</v>
      </c>
      <c r="K2402" t="s">
        <v>44</v>
      </c>
      <c r="L2402" t="s">
        <v>72</v>
      </c>
      <c r="M2402" t="s">
        <v>71</v>
      </c>
      <c r="N2402" s="2">
        <v>41329</v>
      </c>
      <c r="O2402" s="2">
        <v>43229</v>
      </c>
      <c r="P2402" t="s">
        <v>24</v>
      </c>
      <c r="Q2402" t="s">
        <v>48</v>
      </c>
      <c r="R2402" s="5" t="str">
        <f t="shared" si="112"/>
        <v>0.11</v>
      </c>
      <c r="S2402" s="6" t="str">
        <f t="shared" si="113"/>
        <v/>
      </c>
      <c r="T2402">
        <f>ROUND(INT(表1[[#This Row],[合同结束日期]]-表1[[#This Row],[合同起始日期]])/365,1)</f>
        <v>5.2</v>
      </c>
    </row>
    <row r="2403" spans="1:20">
      <c r="A2403" s="1">
        <v>42675</v>
      </c>
      <c r="B2403" t="s">
        <v>185</v>
      </c>
      <c r="C2403">
        <f t="shared" si="111"/>
        <v>0</v>
      </c>
      <c r="D2403" t="s">
        <v>206</v>
      </c>
      <c r="E2403" s="4">
        <v>431622</v>
      </c>
      <c r="F2403" s="4">
        <v>79288.9614</v>
      </c>
      <c r="G2403" s="3">
        <v>0.1837</v>
      </c>
      <c r="H2403" s="7">
        <v>762.04449152542372</v>
      </c>
      <c r="I2403" s="4">
        <v>139.98757309322033</v>
      </c>
      <c r="J2403">
        <v>566.4</v>
      </c>
      <c r="K2403" t="s">
        <v>44</v>
      </c>
      <c r="L2403" t="s">
        <v>72</v>
      </c>
      <c r="M2403" t="s">
        <v>71</v>
      </c>
      <c r="N2403" s="2">
        <v>41334</v>
      </c>
      <c r="O2403" s="2">
        <v>43249</v>
      </c>
      <c r="P2403" t="s">
        <v>24</v>
      </c>
      <c r="Q2403" t="s">
        <v>123</v>
      </c>
      <c r="R2403" s="5" t="str">
        <f t="shared" si="112"/>
        <v>0.09</v>
      </c>
      <c r="S2403" s="6" t="str">
        <f t="shared" si="113"/>
        <v/>
      </c>
      <c r="T2403">
        <f>ROUND(INT(表1[[#This Row],[合同结束日期]]-表1[[#This Row],[合同起始日期]])/365,1)</f>
        <v>5.2</v>
      </c>
    </row>
    <row r="2404" spans="1:20">
      <c r="A2404" s="1">
        <v>42675</v>
      </c>
      <c r="B2404" t="s">
        <v>185</v>
      </c>
      <c r="C2404">
        <f t="shared" si="111"/>
        <v>0</v>
      </c>
      <c r="D2404" t="s">
        <v>223</v>
      </c>
      <c r="E2404" s="4">
        <v>530035.43999999994</v>
      </c>
      <c r="F2404" s="4">
        <v>59841.001176000005</v>
      </c>
      <c r="G2404" s="3">
        <v>0.11290000000000003</v>
      </c>
      <c r="H2404" s="7">
        <v>2186.6148514851484</v>
      </c>
      <c r="I2404" s="4">
        <v>246.86881673267331</v>
      </c>
      <c r="J2404">
        <v>242.39999999999998</v>
      </c>
      <c r="K2404" t="s">
        <v>44</v>
      </c>
      <c r="L2404" t="s">
        <v>72</v>
      </c>
      <c r="M2404" t="s">
        <v>126</v>
      </c>
      <c r="N2404" s="2">
        <v>41331</v>
      </c>
      <c r="O2404" s="2">
        <v>44325</v>
      </c>
      <c r="P2404" t="s">
        <v>24</v>
      </c>
      <c r="Q2404" t="s">
        <v>123</v>
      </c>
      <c r="R2404" s="5" t="str">
        <f t="shared" si="112"/>
        <v>0.09</v>
      </c>
      <c r="S2404" s="6" t="str">
        <f t="shared" si="113"/>
        <v/>
      </c>
      <c r="T2404">
        <f>ROUND(INT(表1[[#This Row],[合同结束日期]]-表1[[#This Row],[合同起始日期]])/365,1)</f>
        <v>8.1999999999999993</v>
      </c>
    </row>
    <row r="2405" spans="1:20">
      <c r="A2405" s="1">
        <v>42675</v>
      </c>
      <c r="B2405" t="s">
        <v>185</v>
      </c>
      <c r="C2405">
        <f t="shared" ref="C2405:C2468" si="114">IF($B2405="负一层",-1,IF($B2405="负一夹层",0,IF($B2405="一层",1,IF($B2405="二层",2,IF($B2405="三层",3,IF($B2405="四层",4))))))</f>
        <v>0</v>
      </c>
      <c r="D2405" t="s">
        <v>231</v>
      </c>
      <c r="E2405" s="4">
        <v>893292</v>
      </c>
      <c r="F2405" s="4">
        <v>115949.30160000001</v>
      </c>
      <c r="G2405" s="3">
        <v>0.1298</v>
      </c>
      <c r="H2405" s="7">
        <v>1078.855072463768</v>
      </c>
      <c r="I2405" s="4">
        <v>140.03538840579711</v>
      </c>
      <c r="J2405">
        <v>828</v>
      </c>
      <c r="K2405" t="s">
        <v>44</v>
      </c>
      <c r="L2405" t="s">
        <v>72</v>
      </c>
      <c r="M2405" t="s">
        <v>71</v>
      </c>
      <c r="N2405" s="2">
        <v>41351</v>
      </c>
      <c r="O2405" s="2">
        <v>45122</v>
      </c>
      <c r="P2405" t="s">
        <v>18</v>
      </c>
      <c r="Q2405" t="s">
        <v>42</v>
      </c>
      <c r="R2405" s="5" t="str">
        <f t="shared" ref="R2405:R2468" si="115">IF(ISERROR(FIND(",",$Q2405)),$Q2405,LEFT($Q2405,FIND(",",$Q2405)-1))</f>
        <v>0.08</v>
      </c>
      <c r="S2405" s="6" t="str">
        <f t="shared" si="113"/>
        <v/>
      </c>
      <c r="T2405">
        <f>ROUND(INT(表1[[#This Row],[合同结束日期]]-表1[[#This Row],[合同起始日期]])/365,1)</f>
        <v>10.3</v>
      </c>
    </row>
    <row r="2406" spans="1:20">
      <c r="A2406" s="1">
        <v>42675</v>
      </c>
      <c r="B2406" t="s">
        <v>185</v>
      </c>
      <c r="C2406">
        <f t="shared" si="114"/>
        <v>0</v>
      </c>
      <c r="D2406" t="s">
        <v>220</v>
      </c>
      <c r="E2406" s="4">
        <v>428460.64799999999</v>
      </c>
      <c r="F2406" s="4">
        <v>47216.363409599995</v>
      </c>
      <c r="G2406" s="3">
        <v>0.11019999999999999</v>
      </c>
      <c r="H2406" s="7">
        <v>2479.517638888889</v>
      </c>
      <c r="I2406" s="4">
        <v>273.24284380555554</v>
      </c>
      <c r="J2406">
        <v>172.79999999999998</v>
      </c>
      <c r="K2406" t="s">
        <v>44</v>
      </c>
      <c r="L2406" t="s">
        <v>46</v>
      </c>
      <c r="M2406" t="s">
        <v>45</v>
      </c>
      <c r="N2406" s="2">
        <v>41333</v>
      </c>
      <c r="O2406" s="2">
        <v>44325</v>
      </c>
      <c r="P2406" t="s">
        <v>24</v>
      </c>
      <c r="Q2406" t="s">
        <v>123</v>
      </c>
      <c r="R2406" s="5" t="str">
        <f t="shared" si="115"/>
        <v>0.09</v>
      </c>
      <c r="S2406" s="6" t="str">
        <f t="shared" ref="S2406:S2469" si="116">IF(ISERROR(FIND(",",$Q2406)),"",RIGHT($Q2406,LEN($Q2406)-FIND(",",$Q2406)))</f>
        <v/>
      </c>
      <c r="T2406">
        <f>ROUND(INT(表1[[#This Row],[合同结束日期]]-表1[[#This Row],[合同起始日期]])/365,1)</f>
        <v>8.1999999999999993</v>
      </c>
    </row>
    <row r="2407" spans="1:20">
      <c r="A2407" s="1">
        <v>42675</v>
      </c>
      <c r="B2407" t="s">
        <v>185</v>
      </c>
      <c r="C2407">
        <f t="shared" si="114"/>
        <v>0</v>
      </c>
      <c r="D2407" t="s">
        <v>232</v>
      </c>
      <c r="E2407" s="4">
        <v>708000</v>
      </c>
      <c r="F2407" s="4">
        <v>58499.160959999994</v>
      </c>
      <c r="G2407" s="3">
        <v>8.2625933559322032E-2</v>
      </c>
      <c r="H2407" s="7">
        <v>1903.7170882808466</v>
      </c>
      <c r="I2407" s="4">
        <v>157.29640165203921</v>
      </c>
      <c r="J2407">
        <v>371.904</v>
      </c>
      <c r="K2407" t="s">
        <v>44</v>
      </c>
      <c r="L2407" t="s">
        <v>72</v>
      </c>
      <c r="M2407" t="s">
        <v>126</v>
      </c>
      <c r="N2407" s="2">
        <v>41337</v>
      </c>
      <c r="O2407" s="2">
        <v>46917</v>
      </c>
      <c r="P2407" t="s">
        <v>24</v>
      </c>
      <c r="Q2407">
        <v>0.08</v>
      </c>
      <c r="R2407" s="5">
        <f t="shared" si="115"/>
        <v>0.08</v>
      </c>
      <c r="S2407" s="6" t="str">
        <f t="shared" si="116"/>
        <v/>
      </c>
      <c r="T2407">
        <f>ROUND(INT(表1[[#This Row],[合同结束日期]]-表1[[#This Row],[合同起始日期]])/365,1)</f>
        <v>15.3</v>
      </c>
    </row>
    <row r="2408" spans="1:20">
      <c r="A2408" s="1">
        <v>42675</v>
      </c>
      <c r="B2408" t="s">
        <v>185</v>
      </c>
      <c r="C2408">
        <f t="shared" si="114"/>
        <v>0</v>
      </c>
      <c r="D2408" t="s">
        <v>207</v>
      </c>
      <c r="E2408" s="4">
        <v>957157.05599999998</v>
      </c>
      <c r="F2408" s="4">
        <v>61066.620172799994</v>
      </c>
      <c r="G2408" s="3">
        <v>6.3799999999999996E-2</v>
      </c>
      <c r="H2408" s="7">
        <v>2193.7042904290429</v>
      </c>
      <c r="I2408" s="4">
        <v>139.95833372937292</v>
      </c>
      <c r="J2408">
        <v>436.32</v>
      </c>
      <c r="K2408" t="s">
        <v>44</v>
      </c>
      <c r="L2408" t="s">
        <v>72</v>
      </c>
      <c r="M2408" t="s">
        <v>126</v>
      </c>
      <c r="N2408" s="2">
        <v>41379</v>
      </c>
      <c r="O2408" s="2">
        <v>46947</v>
      </c>
      <c r="P2408" t="s">
        <v>18</v>
      </c>
      <c r="Q2408" t="s">
        <v>37</v>
      </c>
      <c r="R2408" s="5" t="str">
        <f t="shared" si="115"/>
        <v>0.</v>
      </c>
      <c r="S2408" s="6" t="str">
        <f t="shared" si="116"/>
        <v/>
      </c>
      <c r="T2408">
        <f>ROUND(INT(表1[[#This Row],[合同结束日期]]-表1[[#This Row],[合同起始日期]])/365,1)</f>
        <v>15.3</v>
      </c>
    </row>
    <row r="2409" spans="1:20">
      <c r="A2409" s="1">
        <v>42675</v>
      </c>
      <c r="B2409" t="s">
        <v>185</v>
      </c>
      <c r="C2409">
        <f t="shared" si="114"/>
        <v>0</v>
      </c>
      <c r="D2409" t="s">
        <v>253</v>
      </c>
      <c r="E2409" s="4">
        <v>105576.14399999999</v>
      </c>
      <c r="F2409" s="4">
        <v>48459.450095999993</v>
      </c>
      <c r="G2409" s="3">
        <v>0.45900000000000002</v>
      </c>
      <c r="H2409" s="7">
        <v>687.34468749999996</v>
      </c>
      <c r="I2409" s="4">
        <v>315.49121156249998</v>
      </c>
      <c r="J2409">
        <v>153.6</v>
      </c>
      <c r="K2409" t="s">
        <v>60</v>
      </c>
      <c r="L2409" t="s">
        <v>116</v>
      </c>
      <c r="M2409" t="s">
        <v>145</v>
      </c>
      <c r="N2409" s="2">
        <v>41456</v>
      </c>
      <c r="O2409" s="2">
        <v>42962</v>
      </c>
      <c r="P2409" t="s">
        <v>18</v>
      </c>
      <c r="Q2409" t="s">
        <v>25</v>
      </c>
      <c r="R2409" s="5" t="str">
        <f t="shared" si="115"/>
        <v>0.15</v>
      </c>
      <c r="S2409" s="6" t="str">
        <f t="shared" si="116"/>
        <v/>
      </c>
      <c r="T2409">
        <f>ROUND(INT(表1[[#This Row],[合同结束日期]]-表1[[#This Row],[合同起始日期]])/365,1)</f>
        <v>4.0999999999999996</v>
      </c>
    </row>
    <row r="2410" spans="1:20">
      <c r="A2410" s="1">
        <v>42675</v>
      </c>
      <c r="B2410" t="s">
        <v>185</v>
      </c>
      <c r="C2410">
        <f t="shared" si="114"/>
        <v>0</v>
      </c>
      <c r="D2410" t="s">
        <v>254</v>
      </c>
      <c r="E2410" s="4">
        <v>243488.35199999998</v>
      </c>
      <c r="F2410" s="4">
        <v>32456.9973216</v>
      </c>
      <c r="G2410" s="3">
        <v>0.1333</v>
      </c>
      <c r="H2410" s="7">
        <v>2149.4381355932201</v>
      </c>
      <c r="I2410" s="4">
        <v>286.52010347457627</v>
      </c>
      <c r="J2410">
        <v>113.28</v>
      </c>
      <c r="K2410" t="s">
        <v>44</v>
      </c>
      <c r="L2410" t="s">
        <v>46</v>
      </c>
      <c r="M2410" t="s">
        <v>45</v>
      </c>
      <c r="N2410" s="2">
        <v>41443</v>
      </c>
      <c r="O2410" s="2">
        <v>43298</v>
      </c>
      <c r="P2410" t="s">
        <v>24</v>
      </c>
      <c r="Q2410" t="s">
        <v>48</v>
      </c>
      <c r="R2410" s="5" t="str">
        <f t="shared" si="115"/>
        <v>0.11</v>
      </c>
      <c r="S2410" s="6" t="str">
        <f t="shared" si="116"/>
        <v/>
      </c>
      <c r="T2410">
        <f>ROUND(INT(表1[[#This Row],[合同结束日期]]-表1[[#This Row],[合同起始日期]])/365,1)</f>
        <v>5.0999999999999996</v>
      </c>
    </row>
    <row r="2411" spans="1:20">
      <c r="A2411" s="1">
        <v>42675</v>
      </c>
      <c r="B2411" t="s">
        <v>185</v>
      </c>
      <c r="C2411">
        <f t="shared" si="114"/>
        <v>0</v>
      </c>
      <c r="D2411" t="s">
        <v>269</v>
      </c>
      <c r="E2411" s="4">
        <v>1584405.7679999999</v>
      </c>
      <c r="F2411" s="4">
        <v>111066.84433679997</v>
      </c>
      <c r="G2411" s="3">
        <v>7.0099999999999982E-2</v>
      </c>
      <c r="H2411" s="7">
        <v>4204.8985350318471</v>
      </c>
      <c r="I2411" s="4">
        <v>294.76338730573241</v>
      </c>
      <c r="J2411">
        <v>376.8</v>
      </c>
      <c r="K2411" t="s">
        <v>60</v>
      </c>
      <c r="L2411" t="s">
        <v>61</v>
      </c>
      <c r="M2411" t="s">
        <v>234</v>
      </c>
      <c r="N2411" s="2">
        <v>41291</v>
      </c>
      <c r="O2411" s="2">
        <v>44407</v>
      </c>
      <c r="P2411" t="s">
        <v>39</v>
      </c>
      <c r="Q2411" t="s">
        <v>78</v>
      </c>
      <c r="R2411" s="5" t="str">
        <f t="shared" si="115"/>
        <v>0.07</v>
      </c>
      <c r="S2411" s="6" t="str">
        <f t="shared" si="116"/>
        <v/>
      </c>
      <c r="T2411">
        <f>ROUND(INT(表1[[#This Row],[合同结束日期]]-表1[[#This Row],[合同起始日期]])/365,1)</f>
        <v>8.5</v>
      </c>
    </row>
    <row r="2412" spans="1:20">
      <c r="A2412" s="1">
        <v>42675</v>
      </c>
      <c r="B2412" t="s">
        <v>185</v>
      </c>
      <c r="C2412">
        <f t="shared" si="114"/>
        <v>0</v>
      </c>
      <c r="D2412" t="s">
        <v>287</v>
      </c>
      <c r="E2412" s="4">
        <v>23664</v>
      </c>
      <c r="F2412" s="4">
        <v>7944.0047999999997</v>
      </c>
      <c r="G2412" s="3">
        <v>0.3357</v>
      </c>
      <c r="H2412" s="7">
        <v>1314.6666666666667</v>
      </c>
      <c r="I2412" s="4">
        <v>441.33359999999999</v>
      </c>
      <c r="J2412">
        <v>18</v>
      </c>
      <c r="K2412" t="s">
        <v>11</v>
      </c>
      <c r="L2412" t="s">
        <v>12</v>
      </c>
      <c r="M2412" t="s">
        <v>288</v>
      </c>
      <c r="N2412" s="2">
        <v>41522</v>
      </c>
      <c r="O2412" s="2">
        <v>42982</v>
      </c>
      <c r="P2412" t="s">
        <v>24</v>
      </c>
      <c r="Q2412" t="s">
        <v>59</v>
      </c>
      <c r="R2412" s="5" t="str">
        <f t="shared" si="115"/>
        <v>0.16</v>
      </c>
      <c r="S2412" s="6" t="str">
        <f t="shared" si="116"/>
        <v/>
      </c>
      <c r="T2412">
        <f>ROUND(INT(表1[[#This Row],[合同结束日期]]-表1[[#This Row],[合同起始日期]])/365,1)</f>
        <v>4</v>
      </c>
    </row>
    <row r="2413" spans="1:20">
      <c r="A2413" s="1">
        <v>42675</v>
      </c>
      <c r="B2413" t="s">
        <v>185</v>
      </c>
      <c r="C2413">
        <f t="shared" si="114"/>
        <v>0</v>
      </c>
      <c r="D2413" t="s">
        <v>274</v>
      </c>
      <c r="E2413" s="4">
        <v>119932.79999999999</v>
      </c>
      <c r="F2413" s="4">
        <v>35584.061760000004</v>
      </c>
      <c r="G2413" s="3">
        <v>0.29670000000000007</v>
      </c>
      <c r="H2413" s="7">
        <v>1063.2340425531913</v>
      </c>
      <c r="I2413" s="4">
        <v>315.46154042553195</v>
      </c>
      <c r="J2413">
        <v>112.8</v>
      </c>
      <c r="K2413" t="s">
        <v>66</v>
      </c>
      <c r="L2413" t="s">
        <v>66</v>
      </c>
      <c r="M2413" t="s">
        <v>66</v>
      </c>
      <c r="N2413" s="2">
        <v>41520</v>
      </c>
      <c r="O2413" s="2">
        <v>42660</v>
      </c>
      <c r="P2413" t="s">
        <v>24</v>
      </c>
      <c r="Q2413">
        <v>0</v>
      </c>
      <c r="R2413" s="5">
        <f t="shared" si="115"/>
        <v>0</v>
      </c>
      <c r="S2413" s="6" t="str">
        <f t="shared" si="116"/>
        <v/>
      </c>
      <c r="T2413">
        <f>ROUND(INT(表1[[#This Row],[合同结束日期]]-表1[[#This Row],[合同起始日期]])/365,1)</f>
        <v>3.1</v>
      </c>
    </row>
    <row r="2414" spans="1:20">
      <c r="A2414" s="1">
        <v>42675</v>
      </c>
      <c r="B2414" t="s">
        <v>185</v>
      </c>
      <c r="C2414">
        <f t="shared" si="114"/>
        <v>0</v>
      </c>
      <c r="D2414" t="s">
        <v>342</v>
      </c>
      <c r="E2414" s="4">
        <v>71258.22</v>
      </c>
      <c r="F2414" s="4">
        <v>16653.046014</v>
      </c>
      <c r="G2414" s="3">
        <v>0.23369999999999999</v>
      </c>
      <c r="H2414" s="7">
        <v>1799.45</v>
      </c>
      <c r="I2414" s="4">
        <v>420.53146499999997</v>
      </c>
      <c r="J2414">
        <v>39.6</v>
      </c>
      <c r="K2414" t="s">
        <v>44</v>
      </c>
      <c r="L2414" t="s">
        <v>46</v>
      </c>
      <c r="M2414" t="s">
        <v>187</v>
      </c>
      <c r="N2414" s="2">
        <v>41810</v>
      </c>
      <c r="O2414" s="2">
        <v>42905</v>
      </c>
      <c r="P2414" t="s">
        <v>24</v>
      </c>
      <c r="Q2414" t="s">
        <v>28</v>
      </c>
      <c r="R2414" s="5" t="str">
        <f t="shared" si="115"/>
        <v>0.13</v>
      </c>
      <c r="S2414" s="6" t="str">
        <f t="shared" si="116"/>
        <v/>
      </c>
      <c r="T2414">
        <f>ROUND(INT(表1[[#This Row],[合同结束日期]]-表1[[#This Row],[合同起始日期]])/365,1)</f>
        <v>3</v>
      </c>
    </row>
    <row r="2415" spans="1:20">
      <c r="A2415" s="1">
        <v>42675</v>
      </c>
      <c r="B2415" t="s">
        <v>185</v>
      </c>
      <c r="C2415">
        <f t="shared" si="114"/>
        <v>0</v>
      </c>
      <c r="D2415" t="s">
        <v>344</v>
      </c>
      <c r="E2415" s="4">
        <v>54102</v>
      </c>
      <c r="F2415" s="4">
        <v>9159.4686000000002</v>
      </c>
      <c r="G2415" s="3">
        <v>0.16930000000000001</v>
      </c>
      <c r="H2415" s="7">
        <v>5635.625</v>
      </c>
      <c r="I2415" s="4">
        <v>954.11131250000005</v>
      </c>
      <c r="J2415">
        <v>9.6</v>
      </c>
      <c r="K2415" t="s">
        <v>44</v>
      </c>
      <c r="L2415" t="s">
        <v>46</v>
      </c>
      <c r="M2415" t="s">
        <v>187</v>
      </c>
      <c r="N2415" s="2">
        <v>41864</v>
      </c>
      <c r="O2415" s="2">
        <v>42959</v>
      </c>
      <c r="P2415" t="s">
        <v>24</v>
      </c>
      <c r="Q2415" t="s">
        <v>25</v>
      </c>
      <c r="R2415" s="5" t="str">
        <f t="shared" si="115"/>
        <v>0.15</v>
      </c>
      <c r="S2415" s="6" t="str">
        <f t="shared" si="116"/>
        <v/>
      </c>
      <c r="T2415">
        <f>ROUND(INT(表1[[#This Row],[合同结束日期]]-表1[[#This Row],[合同起始日期]])/365,1)</f>
        <v>3</v>
      </c>
    </row>
    <row r="2416" spans="1:20">
      <c r="A2416" s="1">
        <v>42675</v>
      </c>
      <c r="B2416" t="s">
        <v>185</v>
      </c>
      <c r="C2416">
        <f t="shared" si="114"/>
        <v>0</v>
      </c>
      <c r="D2416" t="s">
        <v>343</v>
      </c>
      <c r="E2416" s="4">
        <v>41511.599999999999</v>
      </c>
      <c r="F2416" s="4">
        <v>7945.3202400000009</v>
      </c>
      <c r="G2416" s="3">
        <v>0.19140000000000004</v>
      </c>
      <c r="H2416" s="7">
        <v>1820.6842105263156</v>
      </c>
      <c r="I2416" s="4">
        <v>348.47895789473688</v>
      </c>
      <c r="J2416">
        <v>22.8</v>
      </c>
      <c r="K2416" t="s">
        <v>76</v>
      </c>
      <c r="L2416" t="s">
        <v>276</v>
      </c>
      <c r="M2416" t="s">
        <v>276</v>
      </c>
      <c r="N2416" s="2">
        <v>41876</v>
      </c>
      <c r="O2416" s="2">
        <v>42971</v>
      </c>
      <c r="P2416" t="s">
        <v>24</v>
      </c>
      <c r="Q2416" t="s">
        <v>59</v>
      </c>
      <c r="R2416" s="5" t="str">
        <f t="shared" si="115"/>
        <v>0.16</v>
      </c>
      <c r="S2416" s="6" t="str">
        <f t="shared" si="116"/>
        <v/>
      </c>
      <c r="T2416">
        <f>ROUND(INT(表1[[#This Row],[合同结束日期]]-表1[[#This Row],[合同起始日期]])/365,1)</f>
        <v>3</v>
      </c>
    </row>
    <row r="2417" spans="1:20">
      <c r="A2417" s="1">
        <v>42675</v>
      </c>
      <c r="B2417" t="s">
        <v>185</v>
      </c>
      <c r="C2417">
        <f t="shared" si="114"/>
        <v>0</v>
      </c>
      <c r="D2417" t="s">
        <v>350</v>
      </c>
      <c r="E2417" s="4">
        <v>51262.799999999996</v>
      </c>
      <c r="F2417" s="4">
        <v>9247.8091199999999</v>
      </c>
      <c r="G2417" s="3">
        <v>0.1804</v>
      </c>
      <c r="H2417" s="7">
        <v>3559.9166666666665</v>
      </c>
      <c r="I2417" s="4">
        <v>642.2089666666667</v>
      </c>
      <c r="J2417">
        <v>14.399999999999999</v>
      </c>
      <c r="K2417" t="s">
        <v>76</v>
      </c>
      <c r="L2417" t="s">
        <v>276</v>
      </c>
      <c r="M2417" t="s">
        <v>276</v>
      </c>
      <c r="N2417" s="2">
        <v>41888</v>
      </c>
      <c r="O2417" s="2">
        <v>42704</v>
      </c>
      <c r="P2417" t="s">
        <v>24</v>
      </c>
      <c r="Q2417" t="s">
        <v>59</v>
      </c>
      <c r="R2417" s="5" t="str">
        <f t="shared" si="115"/>
        <v>0.16</v>
      </c>
      <c r="S2417" s="6" t="str">
        <f t="shared" si="116"/>
        <v/>
      </c>
      <c r="T2417">
        <f>ROUND(INT(表1[[#This Row],[合同结束日期]]-表1[[#This Row],[合同起始日期]])/365,1)</f>
        <v>2.2000000000000002</v>
      </c>
    </row>
    <row r="2418" spans="1:20">
      <c r="A2418" s="1">
        <v>42675</v>
      </c>
      <c r="B2418" t="s">
        <v>185</v>
      </c>
      <c r="C2418">
        <f t="shared" si="114"/>
        <v>0</v>
      </c>
      <c r="D2418" t="s">
        <v>370</v>
      </c>
      <c r="E2418" s="4">
        <v>312623.39999999997</v>
      </c>
      <c r="F2418" s="4">
        <v>61961.957880000002</v>
      </c>
      <c r="G2418" s="3">
        <v>0.19820000000000002</v>
      </c>
      <c r="H2418" s="7">
        <v>584.12443946188341</v>
      </c>
      <c r="I2418" s="4">
        <v>115.77346390134531</v>
      </c>
      <c r="J2418">
        <v>535.19999999999993</v>
      </c>
      <c r="K2418" t="s">
        <v>151</v>
      </c>
      <c r="L2418" t="s">
        <v>154</v>
      </c>
      <c r="M2418" t="s">
        <v>371</v>
      </c>
      <c r="N2418" s="2">
        <v>41946</v>
      </c>
      <c r="O2418" s="2">
        <v>43771</v>
      </c>
      <c r="P2418" t="s">
        <v>14</v>
      </c>
      <c r="Q2418">
        <v>0</v>
      </c>
      <c r="R2418" s="5">
        <f t="shared" si="115"/>
        <v>0</v>
      </c>
      <c r="S2418" s="6" t="str">
        <f t="shared" si="116"/>
        <v/>
      </c>
      <c r="T2418">
        <f>ROUND(INT(表1[[#This Row],[合同结束日期]]-表1[[#This Row],[合同起始日期]])/365,1)</f>
        <v>5</v>
      </c>
    </row>
    <row r="2419" spans="1:20">
      <c r="A2419" s="1">
        <v>42675</v>
      </c>
      <c r="B2419" t="s">
        <v>185</v>
      </c>
      <c r="C2419">
        <f t="shared" si="114"/>
        <v>0</v>
      </c>
      <c r="D2419" t="s">
        <v>365</v>
      </c>
      <c r="E2419" s="4">
        <v>60679.199999999997</v>
      </c>
      <c r="F2419" s="4">
        <v>10831.237200000001</v>
      </c>
      <c r="G2419" s="3">
        <v>0.17850000000000002</v>
      </c>
      <c r="H2419" s="7">
        <v>4213.8333333333339</v>
      </c>
      <c r="I2419" s="4">
        <v>752.16925000000015</v>
      </c>
      <c r="J2419">
        <v>14.399999999999999</v>
      </c>
      <c r="K2419" t="s">
        <v>11</v>
      </c>
      <c r="L2419" t="s">
        <v>12</v>
      </c>
      <c r="M2419" t="s">
        <v>53</v>
      </c>
      <c r="N2419" s="2">
        <v>41996</v>
      </c>
      <c r="O2419" s="2">
        <v>42726</v>
      </c>
      <c r="P2419" t="s">
        <v>24</v>
      </c>
      <c r="Q2419" t="s">
        <v>59</v>
      </c>
      <c r="R2419" s="5" t="str">
        <f t="shared" si="115"/>
        <v>0.16</v>
      </c>
      <c r="S2419" s="6" t="str">
        <f t="shared" si="116"/>
        <v/>
      </c>
      <c r="T2419">
        <f>ROUND(INT(表1[[#This Row],[合同结束日期]]-表1[[#This Row],[合同起始日期]])/365,1)</f>
        <v>2</v>
      </c>
    </row>
    <row r="2420" spans="1:20">
      <c r="A2420" s="1">
        <v>42675</v>
      </c>
      <c r="B2420" t="s">
        <v>185</v>
      </c>
      <c r="C2420">
        <f t="shared" si="114"/>
        <v>0</v>
      </c>
      <c r="D2420" t="s">
        <v>369</v>
      </c>
      <c r="E2420" s="4">
        <v>48524.4</v>
      </c>
      <c r="F2420" s="4">
        <v>8278.262639999999</v>
      </c>
      <c r="G2420" s="3">
        <v>0.17059999999999997</v>
      </c>
      <c r="H2420" s="7">
        <v>3369.7500000000005</v>
      </c>
      <c r="I2420" s="4">
        <v>574.87934999999993</v>
      </c>
      <c r="J2420">
        <v>14.399999999999999</v>
      </c>
      <c r="K2420" t="s">
        <v>76</v>
      </c>
      <c r="L2420" t="s">
        <v>276</v>
      </c>
      <c r="M2420" t="s">
        <v>276</v>
      </c>
      <c r="N2420" s="2">
        <v>42030</v>
      </c>
      <c r="O2420" s="2">
        <v>42760</v>
      </c>
      <c r="P2420" t="s">
        <v>24</v>
      </c>
      <c r="Q2420" t="s">
        <v>25</v>
      </c>
      <c r="R2420" s="5" t="str">
        <f t="shared" si="115"/>
        <v>0.15</v>
      </c>
      <c r="S2420" s="6" t="str">
        <f t="shared" si="116"/>
        <v/>
      </c>
      <c r="T2420">
        <f>ROUND(INT(表1[[#This Row],[合同结束日期]]-表1[[#This Row],[合同起始日期]])/365,1)</f>
        <v>2</v>
      </c>
    </row>
    <row r="2421" spans="1:20">
      <c r="A2421" s="1">
        <v>42675</v>
      </c>
      <c r="B2421" t="s">
        <v>185</v>
      </c>
      <c r="C2421">
        <f t="shared" si="114"/>
        <v>0</v>
      </c>
      <c r="D2421" t="s">
        <v>382</v>
      </c>
      <c r="E2421" s="4">
        <v>44431.799999999996</v>
      </c>
      <c r="F2421" s="4">
        <v>7944.4058399999985</v>
      </c>
      <c r="G2421" s="3">
        <v>0.17879999999999999</v>
      </c>
      <c r="H2421" s="7">
        <v>3085.5416666666665</v>
      </c>
      <c r="I2421" s="4">
        <v>551.69484999999997</v>
      </c>
      <c r="J2421">
        <v>14.399999999999999</v>
      </c>
      <c r="K2421" t="s">
        <v>60</v>
      </c>
      <c r="L2421" t="s">
        <v>107</v>
      </c>
      <c r="M2421" t="s">
        <v>212</v>
      </c>
      <c r="N2421" s="2">
        <v>42113</v>
      </c>
      <c r="O2421" s="2">
        <v>42843</v>
      </c>
      <c r="P2421" t="s">
        <v>24</v>
      </c>
      <c r="Q2421" t="s">
        <v>83</v>
      </c>
      <c r="R2421" s="5" t="str">
        <f t="shared" si="115"/>
        <v>0.14</v>
      </c>
      <c r="S2421" s="6" t="str">
        <f t="shared" si="116"/>
        <v/>
      </c>
      <c r="T2421">
        <f>ROUND(INT(表1[[#This Row],[合同结束日期]]-表1[[#This Row],[合同起始日期]])/365,1)</f>
        <v>2</v>
      </c>
    </row>
    <row r="2422" spans="1:20">
      <c r="A2422" s="1">
        <v>42675</v>
      </c>
      <c r="B2422" t="s">
        <v>185</v>
      </c>
      <c r="C2422">
        <f t="shared" si="114"/>
        <v>0</v>
      </c>
      <c r="D2422" t="s">
        <v>194</v>
      </c>
      <c r="E2422" s="4">
        <v>456501.6</v>
      </c>
      <c r="F2422" s="4">
        <v>65097.12816</v>
      </c>
      <c r="G2422" s="3">
        <v>0.1426</v>
      </c>
      <c r="H2422" s="7">
        <v>3170.1499999999996</v>
      </c>
      <c r="I2422" s="4">
        <v>452.06339000000003</v>
      </c>
      <c r="J2422">
        <v>144</v>
      </c>
      <c r="K2422" t="s">
        <v>66</v>
      </c>
      <c r="L2422" t="s">
        <v>66</v>
      </c>
      <c r="M2422" t="s">
        <v>66</v>
      </c>
      <c r="N2422" s="2">
        <v>42134</v>
      </c>
      <c r="O2422" s="2">
        <v>42864</v>
      </c>
      <c r="P2422" t="s">
        <v>24</v>
      </c>
      <c r="Q2422" t="s">
        <v>410</v>
      </c>
      <c r="R2422" s="5" t="str">
        <f t="shared" si="115"/>
        <v>0.1</v>
      </c>
      <c r="S2422" s="6" t="str">
        <f t="shared" si="116"/>
        <v>0.</v>
      </c>
      <c r="T2422">
        <f>ROUND(INT(表1[[#This Row],[合同结束日期]]-表1[[#This Row],[合同起始日期]])/365,1)</f>
        <v>2</v>
      </c>
    </row>
    <row r="2423" spans="1:20">
      <c r="A2423" s="1">
        <v>42675</v>
      </c>
      <c r="B2423" t="s">
        <v>185</v>
      </c>
      <c r="C2423">
        <f t="shared" si="114"/>
        <v>0</v>
      </c>
      <c r="D2423" t="s">
        <v>196</v>
      </c>
      <c r="E2423" s="4">
        <v>347720.31599999999</v>
      </c>
      <c r="F2423" s="4">
        <v>63910.994080799988</v>
      </c>
      <c r="G2423" s="3">
        <v>0.18379999999999996</v>
      </c>
      <c r="H2423" s="7">
        <v>2012.2703472222224</v>
      </c>
      <c r="I2423" s="4">
        <v>369.85528981944441</v>
      </c>
      <c r="J2423">
        <v>172.79999999999998</v>
      </c>
      <c r="K2423" t="s">
        <v>60</v>
      </c>
      <c r="L2423" t="s">
        <v>61</v>
      </c>
      <c r="M2423" t="s">
        <v>197</v>
      </c>
      <c r="N2423" s="2">
        <v>42134</v>
      </c>
      <c r="O2423" s="2">
        <v>42864</v>
      </c>
      <c r="P2423" t="s">
        <v>24</v>
      </c>
      <c r="Q2423" t="s">
        <v>25</v>
      </c>
      <c r="R2423" s="5" t="str">
        <f t="shared" si="115"/>
        <v>0.15</v>
      </c>
      <c r="S2423" s="6" t="str">
        <f t="shared" si="116"/>
        <v/>
      </c>
      <c r="T2423">
        <f>ROUND(INT(表1[[#This Row],[合同结束日期]]-表1[[#This Row],[合同起始日期]])/365,1)</f>
        <v>2</v>
      </c>
    </row>
    <row r="2424" spans="1:20">
      <c r="A2424" s="1">
        <v>42675</v>
      </c>
      <c r="B2424" t="s">
        <v>185</v>
      </c>
      <c r="C2424">
        <f t="shared" si="114"/>
        <v>0</v>
      </c>
      <c r="D2424" t="s">
        <v>307</v>
      </c>
      <c r="E2424" s="4">
        <v>29872.799999999999</v>
      </c>
      <c r="F2424" s="4">
        <v>23309.74584</v>
      </c>
      <c r="G2424" s="3">
        <v>0.78029999999999999</v>
      </c>
      <c r="H2424" s="7">
        <v>565.77272727272725</v>
      </c>
      <c r="I2424" s="4">
        <v>441.47245909090913</v>
      </c>
      <c r="J2424">
        <v>52.8</v>
      </c>
      <c r="K2424" t="s">
        <v>66</v>
      </c>
      <c r="L2424" t="s">
        <v>66</v>
      </c>
      <c r="M2424" t="s">
        <v>66</v>
      </c>
      <c r="N2424" s="2">
        <v>42139</v>
      </c>
      <c r="O2424" s="2">
        <v>42869</v>
      </c>
      <c r="P2424" t="s">
        <v>24</v>
      </c>
      <c r="Q2424" t="s">
        <v>410</v>
      </c>
      <c r="R2424" s="5" t="str">
        <f t="shared" si="115"/>
        <v>0.1</v>
      </c>
      <c r="S2424" s="6" t="str">
        <f t="shared" si="116"/>
        <v>0.</v>
      </c>
      <c r="T2424">
        <f>ROUND(INT(表1[[#This Row],[合同结束日期]]-表1[[#This Row],[合同起始日期]])/365,1)</f>
        <v>2</v>
      </c>
    </row>
    <row r="2425" spans="1:20">
      <c r="A2425" s="1">
        <v>42675</v>
      </c>
      <c r="B2425" t="s">
        <v>185</v>
      </c>
      <c r="C2425">
        <f t="shared" si="114"/>
        <v>0</v>
      </c>
      <c r="D2425" t="s">
        <v>252</v>
      </c>
      <c r="E2425" s="4">
        <v>157404</v>
      </c>
      <c r="F2425" s="4">
        <v>21989.338800000005</v>
      </c>
      <c r="G2425" s="3">
        <v>0.13970000000000002</v>
      </c>
      <c r="H2425" s="7">
        <v>1525.2325581395348</v>
      </c>
      <c r="I2425" s="4">
        <v>213.07498837209306</v>
      </c>
      <c r="J2425">
        <v>103.2</v>
      </c>
      <c r="K2425" t="s">
        <v>44</v>
      </c>
      <c r="L2425" t="s">
        <v>46</v>
      </c>
      <c r="M2425" t="s">
        <v>45</v>
      </c>
      <c r="N2425" s="2">
        <v>42149</v>
      </c>
      <c r="O2425" s="2">
        <v>42914</v>
      </c>
      <c r="P2425" t="s">
        <v>24</v>
      </c>
      <c r="Q2425" t="s">
        <v>19</v>
      </c>
      <c r="R2425" s="5" t="str">
        <f t="shared" si="115"/>
        <v>0.1</v>
      </c>
      <c r="S2425" s="6" t="str">
        <f t="shared" si="116"/>
        <v/>
      </c>
      <c r="T2425">
        <f>ROUND(INT(表1[[#This Row],[合同结束日期]]-表1[[#This Row],[合同起始日期]])/365,1)</f>
        <v>2.1</v>
      </c>
    </row>
    <row r="2426" spans="1:20">
      <c r="A2426" s="1">
        <v>42675</v>
      </c>
      <c r="B2426" t="s">
        <v>185</v>
      </c>
      <c r="C2426">
        <f t="shared" si="114"/>
        <v>0</v>
      </c>
      <c r="D2426" t="s">
        <v>451</v>
      </c>
      <c r="E2426" s="4">
        <v>1053715.68</v>
      </c>
      <c r="F2426" s="4">
        <v>47944.063439999998</v>
      </c>
      <c r="G2426" s="3">
        <v>4.5499999999999999E-2</v>
      </c>
      <c r="H2426" s="7">
        <v>9243.119999999999</v>
      </c>
      <c r="I2426" s="4">
        <v>420.56196</v>
      </c>
      <c r="J2426">
        <v>114</v>
      </c>
      <c r="K2426" t="s">
        <v>66</v>
      </c>
      <c r="L2426" t="s">
        <v>66</v>
      </c>
      <c r="M2426" t="s">
        <v>66</v>
      </c>
      <c r="N2426" s="2">
        <v>42156</v>
      </c>
      <c r="O2426" s="2">
        <v>43251</v>
      </c>
      <c r="P2426" t="s">
        <v>24</v>
      </c>
      <c r="Q2426" t="s">
        <v>410</v>
      </c>
      <c r="R2426" s="5" t="str">
        <f t="shared" si="115"/>
        <v>0.1</v>
      </c>
      <c r="S2426" s="6" t="str">
        <f t="shared" si="116"/>
        <v>0.</v>
      </c>
      <c r="T2426">
        <f>ROUND(INT(表1[[#This Row],[合同结束日期]]-表1[[#This Row],[合同起始日期]])/365,1)</f>
        <v>3</v>
      </c>
    </row>
    <row r="2427" spans="1:20">
      <c r="A2427" s="1">
        <v>42675</v>
      </c>
      <c r="B2427" t="s">
        <v>185</v>
      </c>
      <c r="C2427">
        <f t="shared" si="114"/>
        <v>0</v>
      </c>
      <c r="D2427" t="s">
        <v>219</v>
      </c>
      <c r="E2427" s="4">
        <v>516072</v>
      </c>
      <c r="F2427" s="4">
        <v>113845.48319999999</v>
      </c>
      <c r="G2427" s="3">
        <v>0.22059999999999996</v>
      </c>
      <c r="H2427" s="7">
        <v>5000.6976744186049</v>
      </c>
      <c r="I2427" s="4">
        <v>1103.1539069767441</v>
      </c>
      <c r="J2427">
        <v>103.2</v>
      </c>
      <c r="K2427" t="s">
        <v>60</v>
      </c>
      <c r="L2427" t="s">
        <v>61</v>
      </c>
      <c r="M2427" t="s">
        <v>58</v>
      </c>
      <c r="N2427" s="2">
        <v>42153</v>
      </c>
      <c r="O2427" s="2">
        <v>42883</v>
      </c>
      <c r="P2427" t="s">
        <v>24</v>
      </c>
      <c r="Q2427" t="s">
        <v>170</v>
      </c>
      <c r="R2427" s="5" t="str">
        <f t="shared" si="115"/>
        <v>0.2</v>
      </c>
      <c r="S2427" s="6" t="str">
        <f t="shared" si="116"/>
        <v/>
      </c>
      <c r="T2427">
        <f>ROUND(INT(表1[[#This Row],[合同结束日期]]-表1[[#This Row],[合同起始日期]])/365,1)</f>
        <v>2</v>
      </c>
    </row>
    <row r="2428" spans="1:20">
      <c r="A2428" s="1">
        <v>42675</v>
      </c>
      <c r="B2428" t="s">
        <v>185</v>
      </c>
      <c r="C2428">
        <f t="shared" si="114"/>
        <v>0</v>
      </c>
      <c r="D2428" t="s">
        <v>452</v>
      </c>
      <c r="E2428" s="4">
        <v>254992.91999999998</v>
      </c>
      <c r="F2428" s="4">
        <v>46969.695864000008</v>
      </c>
      <c r="G2428" s="3">
        <v>0.18420000000000006</v>
      </c>
      <c r="H2428" s="7">
        <v>3269.14</v>
      </c>
      <c r="I2428" s="4">
        <v>602.17558800000006</v>
      </c>
      <c r="J2428">
        <v>78</v>
      </c>
      <c r="K2428" t="s">
        <v>11</v>
      </c>
      <c r="L2428" t="s">
        <v>12</v>
      </c>
      <c r="M2428" t="s">
        <v>10</v>
      </c>
      <c r="N2428" s="2">
        <v>42160</v>
      </c>
      <c r="O2428" s="2">
        <v>42890</v>
      </c>
      <c r="P2428" t="s">
        <v>24</v>
      </c>
      <c r="Q2428" t="s">
        <v>59</v>
      </c>
      <c r="R2428" s="5" t="str">
        <f t="shared" si="115"/>
        <v>0.16</v>
      </c>
      <c r="S2428" s="6" t="str">
        <f t="shared" si="116"/>
        <v/>
      </c>
      <c r="T2428">
        <f>ROUND(INT(表1[[#This Row],[合同结束日期]]-表1[[#This Row],[合同起始日期]])/365,1)</f>
        <v>2</v>
      </c>
    </row>
    <row r="2429" spans="1:20">
      <c r="A2429" s="1">
        <v>42675</v>
      </c>
      <c r="B2429" t="s">
        <v>185</v>
      </c>
      <c r="C2429">
        <f t="shared" si="114"/>
        <v>0</v>
      </c>
      <c r="D2429" t="s">
        <v>450</v>
      </c>
      <c r="E2429" s="4">
        <v>186330</v>
      </c>
      <c r="F2429" s="4">
        <v>38179.017</v>
      </c>
      <c r="G2429" s="3">
        <v>0.2049</v>
      </c>
      <c r="H2429" s="7">
        <v>1744.6629213483147</v>
      </c>
      <c r="I2429" s="4">
        <v>357.48143258426967</v>
      </c>
      <c r="J2429">
        <v>106.8</v>
      </c>
      <c r="K2429" t="s">
        <v>60</v>
      </c>
      <c r="L2429" t="s">
        <v>61</v>
      </c>
      <c r="M2429" t="s">
        <v>58</v>
      </c>
      <c r="N2429" s="2">
        <v>42181</v>
      </c>
      <c r="O2429" s="2">
        <v>42911</v>
      </c>
      <c r="P2429" t="s">
        <v>24</v>
      </c>
      <c r="Q2429" t="s">
        <v>59</v>
      </c>
      <c r="R2429" s="5" t="str">
        <f t="shared" si="115"/>
        <v>0.16</v>
      </c>
      <c r="S2429" s="6" t="str">
        <f t="shared" si="116"/>
        <v/>
      </c>
      <c r="T2429">
        <f>ROUND(INT(表1[[#This Row],[合同结束日期]]-表1[[#This Row],[合同起始日期]])/365,1)</f>
        <v>2</v>
      </c>
    </row>
    <row r="2430" spans="1:20">
      <c r="A2430" s="1">
        <v>42675</v>
      </c>
      <c r="B2430" t="s">
        <v>185</v>
      </c>
      <c r="C2430">
        <f t="shared" si="114"/>
        <v>0</v>
      </c>
      <c r="D2430" t="s">
        <v>458</v>
      </c>
      <c r="E2430" s="4">
        <v>47312.76</v>
      </c>
      <c r="F2430" s="4">
        <v>9079.3186440000009</v>
      </c>
      <c r="G2430" s="3">
        <v>0.19190000000000002</v>
      </c>
      <c r="H2430" s="7">
        <v>2628.4866666666667</v>
      </c>
      <c r="I2430" s="4">
        <v>504.40659133333338</v>
      </c>
      <c r="J2430">
        <v>18</v>
      </c>
      <c r="K2430" t="s">
        <v>76</v>
      </c>
      <c r="L2430" t="s">
        <v>276</v>
      </c>
      <c r="M2430" t="s">
        <v>276</v>
      </c>
      <c r="N2430" s="2">
        <v>42195</v>
      </c>
      <c r="O2430" s="2">
        <v>42925</v>
      </c>
      <c r="P2430" t="s">
        <v>24</v>
      </c>
      <c r="Q2430" t="s">
        <v>59</v>
      </c>
      <c r="R2430" s="5" t="str">
        <f t="shared" si="115"/>
        <v>0.16</v>
      </c>
      <c r="S2430" s="6" t="str">
        <f t="shared" si="116"/>
        <v/>
      </c>
      <c r="T2430">
        <f>ROUND(INT(表1[[#This Row],[合同结束日期]]-表1[[#This Row],[合同起始日期]])/365,1)</f>
        <v>2</v>
      </c>
    </row>
    <row r="2431" spans="1:20">
      <c r="A2431" s="1">
        <v>42675</v>
      </c>
      <c r="B2431" t="s">
        <v>185</v>
      </c>
      <c r="C2431">
        <f t="shared" si="114"/>
        <v>0</v>
      </c>
      <c r="D2431" t="s">
        <v>456</v>
      </c>
      <c r="E2431" s="4">
        <v>85186.8</v>
      </c>
      <c r="F2431" s="4">
        <v>14950.2834</v>
      </c>
      <c r="G2431" s="3">
        <v>0.17549999999999999</v>
      </c>
      <c r="H2431" s="7">
        <v>4732.6000000000004</v>
      </c>
      <c r="I2431" s="4">
        <v>830.57130000000006</v>
      </c>
      <c r="J2431">
        <v>18</v>
      </c>
      <c r="K2431" t="s">
        <v>76</v>
      </c>
      <c r="L2431" t="s">
        <v>276</v>
      </c>
      <c r="M2431" t="s">
        <v>276</v>
      </c>
      <c r="N2431" s="2">
        <v>42181</v>
      </c>
      <c r="O2431" s="2">
        <v>42911</v>
      </c>
      <c r="P2431" t="s">
        <v>24</v>
      </c>
      <c r="Q2431" t="s">
        <v>59</v>
      </c>
      <c r="R2431" s="5" t="str">
        <f t="shared" si="115"/>
        <v>0.16</v>
      </c>
      <c r="S2431" s="6" t="str">
        <f t="shared" si="116"/>
        <v/>
      </c>
      <c r="T2431">
        <f>ROUND(INT(表1[[#This Row],[合同结束日期]]-表1[[#This Row],[合同起始日期]])/365,1)</f>
        <v>2</v>
      </c>
    </row>
    <row r="2432" spans="1:20">
      <c r="A2432" s="1">
        <v>42675</v>
      </c>
      <c r="B2432" t="s">
        <v>185</v>
      </c>
      <c r="C2432">
        <f t="shared" si="114"/>
        <v>0</v>
      </c>
      <c r="D2432" t="s">
        <v>457</v>
      </c>
      <c r="E2432" s="4">
        <v>156642.72</v>
      </c>
      <c r="F2432" s="4">
        <v>22023.966432000001</v>
      </c>
      <c r="G2432" s="3">
        <v>0.1406</v>
      </c>
      <c r="H2432" s="7">
        <v>10877.966666666667</v>
      </c>
      <c r="I2432" s="4">
        <v>1529.4421133333335</v>
      </c>
      <c r="J2432">
        <v>14.399999999999999</v>
      </c>
      <c r="K2432" t="s">
        <v>44</v>
      </c>
      <c r="L2432" t="s">
        <v>46</v>
      </c>
      <c r="M2432" t="s">
        <v>187</v>
      </c>
      <c r="N2432" s="2">
        <v>42205</v>
      </c>
      <c r="O2432" s="2">
        <v>42935</v>
      </c>
      <c r="P2432" t="s">
        <v>24</v>
      </c>
      <c r="Q2432" t="s">
        <v>28</v>
      </c>
      <c r="R2432" s="5" t="str">
        <f t="shared" si="115"/>
        <v>0.13</v>
      </c>
      <c r="S2432" s="6" t="str">
        <f t="shared" si="116"/>
        <v/>
      </c>
      <c r="T2432">
        <f>ROUND(INT(表1[[#This Row],[合同结束日期]]-表1[[#This Row],[合同起始日期]])/365,1)</f>
        <v>2</v>
      </c>
    </row>
    <row r="2433" spans="1:20">
      <c r="A2433" s="1">
        <v>42675</v>
      </c>
      <c r="B2433" t="s">
        <v>185</v>
      </c>
      <c r="C2433">
        <f t="shared" si="114"/>
        <v>0</v>
      </c>
      <c r="D2433" t="s">
        <v>454</v>
      </c>
      <c r="E2433" s="4">
        <v>538364.28</v>
      </c>
      <c r="F2433" s="4">
        <v>74940.307775999987</v>
      </c>
      <c r="G2433" s="3">
        <v>0.13919999999999996</v>
      </c>
      <c r="H2433" s="7">
        <v>4005.6866071428572</v>
      </c>
      <c r="I2433" s="4">
        <v>557.59157571428557</v>
      </c>
      <c r="J2433">
        <v>134.4</v>
      </c>
      <c r="K2433" t="s">
        <v>11</v>
      </c>
      <c r="L2433" t="s">
        <v>13</v>
      </c>
      <c r="M2433" t="s">
        <v>13</v>
      </c>
      <c r="N2433" s="2">
        <v>42184</v>
      </c>
      <c r="O2433" s="2">
        <v>43279</v>
      </c>
      <c r="P2433" t="s">
        <v>24</v>
      </c>
      <c r="Q2433" t="s">
        <v>65</v>
      </c>
      <c r="R2433" s="5" t="str">
        <f t="shared" si="115"/>
        <v>0.12</v>
      </c>
      <c r="S2433" s="6" t="str">
        <f t="shared" si="116"/>
        <v/>
      </c>
      <c r="T2433">
        <f>ROUND(INT(表1[[#This Row],[合同结束日期]]-表1[[#This Row],[合同起始日期]])/365,1)</f>
        <v>3</v>
      </c>
    </row>
    <row r="2434" spans="1:20">
      <c r="A2434" s="1">
        <v>42675</v>
      </c>
      <c r="B2434" t="s">
        <v>185</v>
      </c>
      <c r="C2434">
        <f t="shared" si="114"/>
        <v>0</v>
      </c>
      <c r="D2434" t="s">
        <v>449</v>
      </c>
      <c r="E2434" s="4">
        <v>545559.84</v>
      </c>
      <c r="F2434" s="4">
        <v>77851.389167999994</v>
      </c>
      <c r="G2434" s="3">
        <v>0.14269999999999999</v>
      </c>
      <c r="H2434" s="7">
        <v>3179.253146853147</v>
      </c>
      <c r="I2434" s="4">
        <v>453.67942405594403</v>
      </c>
      <c r="J2434">
        <v>171.6</v>
      </c>
      <c r="K2434" t="s">
        <v>60</v>
      </c>
      <c r="L2434" t="s">
        <v>116</v>
      </c>
      <c r="M2434" t="s">
        <v>145</v>
      </c>
      <c r="N2434" s="2">
        <v>42183</v>
      </c>
      <c r="O2434" s="2">
        <v>43278</v>
      </c>
      <c r="P2434" t="s">
        <v>24</v>
      </c>
      <c r="Q2434" t="s">
        <v>65</v>
      </c>
      <c r="R2434" s="5" t="str">
        <f t="shared" si="115"/>
        <v>0.12</v>
      </c>
      <c r="S2434" s="6" t="str">
        <f t="shared" si="116"/>
        <v/>
      </c>
      <c r="T2434">
        <f>ROUND(INT(表1[[#This Row],[合同结束日期]]-表1[[#This Row],[合同起始日期]])/365,1)</f>
        <v>3</v>
      </c>
    </row>
    <row r="2435" spans="1:20">
      <c r="A2435" s="1">
        <v>42675</v>
      </c>
      <c r="B2435" t="s">
        <v>185</v>
      </c>
      <c r="C2435">
        <f t="shared" si="114"/>
        <v>0</v>
      </c>
      <c r="D2435" t="s">
        <v>473</v>
      </c>
      <c r="E2435" s="4">
        <v>137620.44</v>
      </c>
      <c r="F2435" s="4">
        <v>22335.797411999996</v>
      </c>
      <c r="G2435" s="3">
        <v>0.16229999999999997</v>
      </c>
      <c r="H2435" s="7">
        <v>3475.2636363636361</v>
      </c>
      <c r="I2435" s="4">
        <v>564.03528818181803</v>
      </c>
      <c r="J2435">
        <v>39.6</v>
      </c>
      <c r="K2435" t="s">
        <v>44</v>
      </c>
      <c r="L2435" t="s">
        <v>46</v>
      </c>
      <c r="M2435" t="s">
        <v>187</v>
      </c>
      <c r="N2435" s="2">
        <v>42273</v>
      </c>
      <c r="O2435" s="2">
        <v>43003</v>
      </c>
      <c r="P2435" t="s">
        <v>24</v>
      </c>
      <c r="Q2435" t="s">
        <v>83</v>
      </c>
      <c r="R2435" s="5" t="str">
        <f t="shared" si="115"/>
        <v>0.14</v>
      </c>
      <c r="S2435" s="6" t="str">
        <f t="shared" si="116"/>
        <v/>
      </c>
      <c r="T2435">
        <f>ROUND(INT(表1[[#This Row],[合同结束日期]]-表1[[#This Row],[合同起始日期]])/365,1)</f>
        <v>2</v>
      </c>
    </row>
    <row r="2436" spans="1:20">
      <c r="A2436" s="1">
        <v>42675</v>
      </c>
      <c r="B2436" t="s">
        <v>185</v>
      </c>
      <c r="C2436">
        <f t="shared" si="114"/>
        <v>0</v>
      </c>
      <c r="D2436" t="s">
        <v>484</v>
      </c>
      <c r="E2436" s="4">
        <v>726319.2</v>
      </c>
      <c r="F2436" s="4">
        <v>92678.329919999989</v>
      </c>
      <c r="G2436" s="3">
        <v>0.12759999999999999</v>
      </c>
      <c r="H2436" s="7">
        <v>1690.6871508379888</v>
      </c>
      <c r="I2436" s="4">
        <v>215.73168044692736</v>
      </c>
      <c r="J2436">
        <v>429.59999999999997</v>
      </c>
      <c r="K2436" t="s">
        <v>44</v>
      </c>
      <c r="L2436" t="s">
        <v>72</v>
      </c>
      <c r="M2436" t="s">
        <v>71</v>
      </c>
      <c r="N2436" s="2">
        <v>42272</v>
      </c>
      <c r="O2436" s="2">
        <v>44098</v>
      </c>
      <c r="P2436" t="s">
        <v>24</v>
      </c>
      <c r="Q2436" t="s">
        <v>78</v>
      </c>
      <c r="R2436" s="5" t="str">
        <f t="shared" si="115"/>
        <v>0.07</v>
      </c>
      <c r="S2436" s="6" t="str">
        <f t="shared" si="116"/>
        <v/>
      </c>
      <c r="T2436">
        <f>ROUND(INT(表1[[#This Row],[合同结束日期]]-表1[[#This Row],[合同起始日期]])/365,1)</f>
        <v>5</v>
      </c>
    </row>
    <row r="2437" spans="1:20">
      <c r="A2437" s="1">
        <v>42675</v>
      </c>
      <c r="B2437" t="s">
        <v>185</v>
      </c>
      <c r="C2437">
        <f t="shared" si="114"/>
        <v>0</v>
      </c>
      <c r="D2437" t="s">
        <v>486</v>
      </c>
      <c r="E2437" s="4">
        <v>40107.599999999999</v>
      </c>
      <c r="F2437" s="4">
        <v>14129.907480000002</v>
      </c>
      <c r="G2437" s="3">
        <v>0.35230000000000006</v>
      </c>
      <c r="H2437" s="7">
        <v>1044.46875</v>
      </c>
      <c r="I2437" s="4">
        <v>367.96634062500004</v>
      </c>
      <c r="J2437">
        <v>38.4</v>
      </c>
      <c r="K2437" t="s">
        <v>44</v>
      </c>
      <c r="L2437" t="s">
        <v>46</v>
      </c>
      <c r="M2437" t="s">
        <v>187</v>
      </c>
      <c r="N2437" s="2">
        <v>42370</v>
      </c>
      <c r="O2437" s="2">
        <v>42735</v>
      </c>
      <c r="P2437" t="s">
        <v>24</v>
      </c>
      <c r="Q2437" t="s">
        <v>83</v>
      </c>
      <c r="R2437" s="5" t="str">
        <f t="shared" si="115"/>
        <v>0.14</v>
      </c>
      <c r="S2437" s="6" t="str">
        <f t="shared" si="116"/>
        <v/>
      </c>
      <c r="T2437">
        <f>ROUND(INT(表1[[#This Row],[合同结束日期]]-表1[[#This Row],[合同起始日期]])/365,1)</f>
        <v>1</v>
      </c>
    </row>
    <row r="2438" spans="1:20">
      <c r="A2438" s="1">
        <v>42675</v>
      </c>
      <c r="B2438" t="s">
        <v>185</v>
      </c>
      <c r="C2438">
        <f t="shared" si="114"/>
        <v>0</v>
      </c>
      <c r="D2438" t="s">
        <v>503</v>
      </c>
      <c r="E2438" s="4">
        <v>129582</v>
      </c>
      <c r="F2438" s="4">
        <v>21082.991399999995</v>
      </c>
      <c r="G2438" s="3">
        <v>0.16269999999999996</v>
      </c>
      <c r="H2438" s="7">
        <v>3374.53125</v>
      </c>
      <c r="I2438" s="4">
        <v>549.03623437499994</v>
      </c>
      <c r="J2438">
        <v>38.4</v>
      </c>
      <c r="K2438" t="s">
        <v>44</v>
      </c>
      <c r="L2438" t="s">
        <v>46</v>
      </c>
      <c r="M2438" t="s">
        <v>187</v>
      </c>
      <c r="N2438" s="2">
        <v>42480</v>
      </c>
      <c r="O2438" s="2">
        <v>43209</v>
      </c>
      <c r="P2438" t="s">
        <v>24</v>
      </c>
      <c r="Q2438" t="s">
        <v>83</v>
      </c>
      <c r="R2438" s="5" t="str">
        <f t="shared" si="115"/>
        <v>0.14</v>
      </c>
      <c r="S2438" s="6" t="str">
        <f t="shared" si="116"/>
        <v/>
      </c>
      <c r="T2438">
        <f>ROUND(INT(表1[[#This Row],[合同结束日期]]-表1[[#This Row],[合同起始日期]])/365,1)</f>
        <v>2</v>
      </c>
    </row>
    <row r="2439" spans="1:20">
      <c r="A2439" s="1">
        <v>42675</v>
      </c>
      <c r="B2439" t="s">
        <v>185</v>
      </c>
      <c r="C2439">
        <f t="shared" si="114"/>
        <v>0</v>
      </c>
      <c r="D2439" t="s">
        <v>509</v>
      </c>
      <c r="E2439" s="4">
        <v>46754.400000000001</v>
      </c>
      <c r="F2439" s="4">
        <v>8827.2307199999996</v>
      </c>
      <c r="G2439" s="3">
        <v>0.1888</v>
      </c>
      <c r="H2439" s="7">
        <v>3246.8333333333339</v>
      </c>
      <c r="I2439" s="4">
        <v>613.0021333333334</v>
      </c>
      <c r="J2439">
        <v>14.399999999999999</v>
      </c>
      <c r="K2439" t="s">
        <v>60</v>
      </c>
      <c r="L2439" t="s">
        <v>61</v>
      </c>
      <c r="M2439" t="s">
        <v>58</v>
      </c>
      <c r="N2439" s="2">
        <v>42522</v>
      </c>
      <c r="O2439" s="2">
        <v>42886</v>
      </c>
      <c r="P2439" t="s">
        <v>24</v>
      </c>
      <c r="Q2439" t="s">
        <v>59</v>
      </c>
      <c r="R2439" s="5" t="str">
        <f t="shared" si="115"/>
        <v>0.16</v>
      </c>
      <c r="S2439" s="6" t="str">
        <f t="shared" si="116"/>
        <v/>
      </c>
      <c r="T2439">
        <f>ROUND(INT(表1[[#This Row],[合同结束日期]]-表1[[#This Row],[合同起始日期]])/365,1)</f>
        <v>1</v>
      </c>
    </row>
    <row r="2440" spans="1:20">
      <c r="A2440" s="1">
        <v>42675</v>
      </c>
      <c r="B2440" t="s">
        <v>185</v>
      </c>
      <c r="C2440">
        <f t="shared" si="114"/>
        <v>0</v>
      </c>
      <c r="D2440" t="s">
        <v>510</v>
      </c>
      <c r="E2440" s="4">
        <v>384273.6</v>
      </c>
      <c r="F2440" s="4">
        <v>44921.583839999992</v>
      </c>
      <c r="G2440" s="3">
        <v>0.11689999999999999</v>
      </c>
      <c r="H2440" s="7">
        <v>4447.6111111111113</v>
      </c>
      <c r="I2440" s="4">
        <v>519.92573888888887</v>
      </c>
      <c r="J2440">
        <v>86.399999999999991</v>
      </c>
      <c r="K2440" t="s">
        <v>44</v>
      </c>
      <c r="L2440" t="s">
        <v>72</v>
      </c>
      <c r="M2440" t="s">
        <v>126</v>
      </c>
      <c r="N2440" s="2">
        <v>42500</v>
      </c>
      <c r="O2440" s="2">
        <v>43229</v>
      </c>
      <c r="P2440" t="s">
        <v>24</v>
      </c>
      <c r="Q2440" t="s">
        <v>19</v>
      </c>
      <c r="R2440" s="5" t="str">
        <f t="shared" si="115"/>
        <v>0.1</v>
      </c>
      <c r="S2440" s="6" t="str">
        <f t="shared" si="116"/>
        <v/>
      </c>
      <c r="T2440">
        <f>ROUND(INT(表1[[#This Row],[合同结束日期]]-表1[[#This Row],[合同起始日期]])/365,1)</f>
        <v>2</v>
      </c>
    </row>
    <row r="2441" spans="1:20">
      <c r="A2441" s="1">
        <v>42675</v>
      </c>
      <c r="B2441" t="s">
        <v>185</v>
      </c>
      <c r="C2441">
        <f t="shared" si="114"/>
        <v>0</v>
      </c>
      <c r="D2441" t="s">
        <v>519</v>
      </c>
      <c r="E2441" s="4">
        <v>52264.2</v>
      </c>
      <c r="F2441" s="4">
        <v>29132.06508</v>
      </c>
      <c r="G2441" s="3">
        <v>0.55740000000000001</v>
      </c>
      <c r="H2441" s="7">
        <v>1036.9880952380952</v>
      </c>
      <c r="I2441" s="4">
        <v>578.01716428571433</v>
      </c>
      <c r="J2441">
        <v>50.4</v>
      </c>
      <c r="K2441" t="s">
        <v>76</v>
      </c>
      <c r="L2441" t="s">
        <v>75</v>
      </c>
      <c r="M2441" t="s">
        <v>75</v>
      </c>
      <c r="N2441" s="2">
        <v>42524</v>
      </c>
      <c r="O2441" s="2">
        <v>43253</v>
      </c>
      <c r="P2441" t="s">
        <v>24</v>
      </c>
      <c r="Q2441" t="s">
        <v>83</v>
      </c>
      <c r="R2441" s="5" t="str">
        <f t="shared" si="115"/>
        <v>0.14</v>
      </c>
      <c r="S2441" s="6" t="str">
        <f t="shared" si="116"/>
        <v/>
      </c>
      <c r="T2441">
        <f>ROUND(INT(表1[[#This Row],[合同结束日期]]-表1[[#This Row],[合同起始日期]])/365,1)</f>
        <v>2</v>
      </c>
    </row>
    <row r="2442" spans="1:20">
      <c r="A2442" s="1">
        <v>42675</v>
      </c>
      <c r="B2442" t="s">
        <v>185</v>
      </c>
      <c r="C2442">
        <f t="shared" si="114"/>
        <v>0</v>
      </c>
      <c r="D2442" t="s">
        <v>523</v>
      </c>
      <c r="E2442" s="4">
        <v>130326.84</v>
      </c>
      <c r="F2442" s="4">
        <v>21060.817343999996</v>
      </c>
      <c r="G2442" s="3">
        <v>0.16159999999999997</v>
      </c>
      <c r="H2442" s="7">
        <v>3620.19</v>
      </c>
      <c r="I2442" s="4">
        <v>585.02270399999986</v>
      </c>
      <c r="J2442">
        <v>36</v>
      </c>
      <c r="K2442" t="s">
        <v>76</v>
      </c>
      <c r="L2442" t="s">
        <v>276</v>
      </c>
      <c r="M2442" t="s">
        <v>276</v>
      </c>
      <c r="N2442" s="2">
        <v>42521</v>
      </c>
      <c r="O2442" s="2">
        <v>43250</v>
      </c>
      <c r="P2442" t="s">
        <v>24</v>
      </c>
      <c r="Q2442" t="s">
        <v>83</v>
      </c>
      <c r="R2442" s="5" t="str">
        <f t="shared" si="115"/>
        <v>0.14</v>
      </c>
      <c r="S2442" s="6" t="str">
        <f t="shared" si="116"/>
        <v/>
      </c>
      <c r="T2442">
        <f>ROUND(INT(表1[[#This Row],[合同结束日期]]-表1[[#This Row],[合同起始日期]])/365,1)</f>
        <v>2</v>
      </c>
    </row>
    <row r="2443" spans="1:20">
      <c r="A2443" s="1">
        <v>42675</v>
      </c>
      <c r="B2443" t="s">
        <v>185</v>
      </c>
      <c r="C2443">
        <f t="shared" si="114"/>
        <v>0</v>
      </c>
      <c r="D2443" t="s">
        <v>527</v>
      </c>
      <c r="E2443" s="4">
        <v>84784.8</v>
      </c>
      <c r="F2443" s="4">
        <v>14761.033679999999</v>
      </c>
      <c r="G2443" s="3">
        <v>0.17409999999999998</v>
      </c>
      <c r="H2443" s="7">
        <v>2717.4615384615386</v>
      </c>
      <c r="I2443" s="4">
        <v>473.11005384615379</v>
      </c>
      <c r="J2443">
        <v>31.2</v>
      </c>
      <c r="K2443" t="s">
        <v>44</v>
      </c>
      <c r="L2443" t="s">
        <v>46</v>
      </c>
      <c r="M2443" t="s">
        <v>187</v>
      </c>
      <c r="N2443" s="2">
        <v>42533</v>
      </c>
      <c r="O2443" s="2">
        <v>43262</v>
      </c>
      <c r="P2443" t="s">
        <v>24</v>
      </c>
      <c r="Q2443" t="s">
        <v>83</v>
      </c>
      <c r="R2443" s="5" t="str">
        <f t="shared" si="115"/>
        <v>0.14</v>
      </c>
      <c r="S2443" s="6" t="str">
        <f t="shared" si="116"/>
        <v/>
      </c>
      <c r="T2443">
        <f>ROUND(INT(表1[[#This Row],[合同结束日期]]-表1[[#This Row],[合同起始日期]])/365,1)</f>
        <v>2</v>
      </c>
    </row>
    <row r="2444" spans="1:20">
      <c r="A2444" s="1">
        <v>42675</v>
      </c>
      <c r="B2444" t="s">
        <v>185</v>
      </c>
      <c r="C2444">
        <f t="shared" si="114"/>
        <v>0</v>
      </c>
      <c r="D2444" t="s">
        <v>529</v>
      </c>
      <c r="E2444" s="4">
        <v>160191.6</v>
      </c>
      <c r="F2444" s="4">
        <v>9451.3044000000009</v>
      </c>
      <c r="G2444" s="3">
        <v>5.9000000000000004E-2</v>
      </c>
      <c r="H2444" s="7">
        <v>11124.416666666668</v>
      </c>
      <c r="I2444" s="4">
        <v>656.34058333333348</v>
      </c>
      <c r="J2444">
        <v>14.399999999999999</v>
      </c>
      <c r="K2444" t="s">
        <v>66</v>
      </c>
      <c r="L2444" t="s">
        <v>66</v>
      </c>
      <c r="M2444" t="s">
        <v>66</v>
      </c>
      <c r="N2444" s="2">
        <v>42566</v>
      </c>
      <c r="O2444" s="2">
        <v>42930</v>
      </c>
      <c r="P2444" t="s">
        <v>24</v>
      </c>
      <c r="Q2444" t="s">
        <v>37</v>
      </c>
      <c r="R2444" s="5" t="str">
        <f t="shared" si="115"/>
        <v>0.</v>
      </c>
      <c r="S2444" s="6" t="str">
        <f t="shared" si="116"/>
        <v/>
      </c>
      <c r="T2444">
        <f>ROUND(INT(表1[[#This Row],[合同结束日期]]-表1[[#This Row],[合同起始日期]])/365,1)</f>
        <v>1</v>
      </c>
    </row>
    <row r="2445" spans="1:20">
      <c r="A2445" s="1">
        <v>42675</v>
      </c>
      <c r="B2445" t="s">
        <v>185</v>
      </c>
      <c r="C2445">
        <f t="shared" si="114"/>
        <v>0</v>
      </c>
      <c r="D2445" t="s">
        <v>534</v>
      </c>
      <c r="E2445" s="4">
        <v>81829.2</v>
      </c>
      <c r="F2445" s="4">
        <v>8371.12716</v>
      </c>
      <c r="G2445" s="3">
        <v>0.1023</v>
      </c>
      <c r="H2445" s="7">
        <v>4870.7857142857138</v>
      </c>
      <c r="I2445" s="4">
        <v>498.28137857142855</v>
      </c>
      <c r="J2445">
        <v>16.8</v>
      </c>
      <c r="K2445" t="s">
        <v>66</v>
      </c>
      <c r="L2445" t="s">
        <v>66</v>
      </c>
      <c r="M2445" t="s">
        <v>66</v>
      </c>
      <c r="N2445" s="2">
        <v>42583</v>
      </c>
      <c r="O2445" s="2">
        <v>42947</v>
      </c>
      <c r="P2445" t="s">
        <v>24</v>
      </c>
      <c r="Q2445" t="s">
        <v>123</v>
      </c>
      <c r="R2445" s="5" t="str">
        <f t="shared" si="115"/>
        <v>0.09</v>
      </c>
      <c r="S2445" s="6" t="str">
        <f t="shared" si="116"/>
        <v/>
      </c>
      <c r="T2445">
        <f>ROUND(INT(表1[[#This Row],[合同结束日期]]-表1[[#This Row],[合同起始日期]])/365,1)</f>
        <v>1</v>
      </c>
    </row>
    <row r="2446" spans="1:20">
      <c r="A2446" s="1">
        <v>42675</v>
      </c>
      <c r="B2446" t="s">
        <v>185</v>
      </c>
      <c r="C2446">
        <f t="shared" si="114"/>
        <v>0</v>
      </c>
      <c r="D2446" t="s">
        <v>213</v>
      </c>
      <c r="E2446" s="4">
        <v>337285.40399999998</v>
      </c>
      <c r="F2446" s="4">
        <v>80408.840313599998</v>
      </c>
      <c r="G2446" s="3">
        <v>0.2384</v>
      </c>
      <c r="H2446" s="7">
        <v>1587.9727118644066</v>
      </c>
      <c r="I2446" s="4">
        <v>378.57269450847457</v>
      </c>
      <c r="J2446">
        <v>212.4</v>
      </c>
      <c r="K2446" t="s">
        <v>60</v>
      </c>
      <c r="L2446" t="s">
        <v>61</v>
      </c>
      <c r="M2446" t="s">
        <v>214</v>
      </c>
      <c r="N2446" s="2">
        <v>42543</v>
      </c>
      <c r="O2446" s="2">
        <v>43272</v>
      </c>
      <c r="P2446" t="s">
        <v>24</v>
      </c>
      <c r="Q2446" t="s">
        <v>59</v>
      </c>
      <c r="R2446" s="5" t="str">
        <f t="shared" si="115"/>
        <v>0.16</v>
      </c>
      <c r="S2446" s="6" t="str">
        <f t="shared" si="116"/>
        <v/>
      </c>
      <c r="T2446">
        <f>ROUND(INT(表1[[#This Row],[合同结束日期]]-表1[[#This Row],[合同起始日期]])/365,1)</f>
        <v>2</v>
      </c>
    </row>
    <row r="2447" spans="1:20">
      <c r="A2447" s="1">
        <v>42675</v>
      </c>
      <c r="B2447" t="s">
        <v>185</v>
      </c>
      <c r="C2447">
        <f t="shared" si="114"/>
        <v>0</v>
      </c>
      <c r="D2447" t="s">
        <v>536</v>
      </c>
      <c r="E2447" s="4">
        <v>98179.199999999997</v>
      </c>
      <c r="F2447" s="4">
        <v>30681</v>
      </c>
      <c r="G2447" s="3">
        <v>0.3125</v>
      </c>
      <c r="H2447" s="7">
        <v>1278.375</v>
      </c>
      <c r="I2447" s="4">
        <v>399.4921875</v>
      </c>
      <c r="J2447">
        <v>76.8</v>
      </c>
      <c r="K2447" t="s">
        <v>60</v>
      </c>
      <c r="L2447" t="s">
        <v>61</v>
      </c>
      <c r="M2447" t="s">
        <v>58</v>
      </c>
      <c r="N2447" s="2">
        <v>42543</v>
      </c>
      <c r="O2447" s="2">
        <v>43272</v>
      </c>
      <c r="P2447" t="s">
        <v>24</v>
      </c>
      <c r="Q2447" t="s">
        <v>59</v>
      </c>
      <c r="R2447" s="5" t="str">
        <f t="shared" si="115"/>
        <v>0.16</v>
      </c>
      <c r="S2447" s="6" t="str">
        <f t="shared" si="116"/>
        <v/>
      </c>
      <c r="T2447">
        <f>ROUND(INT(表1[[#This Row],[合同结束日期]]-表1[[#This Row],[合同起始日期]])/365,1)</f>
        <v>2</v>
      </c>
    </row>
    <row r="2448" spans="1:20">
      <c r="A2448" s="1">
        <v>42675</v>
      </c>
      <c r="B2448" t="s">
        <v>185</v>
      </c>
      <c r="C2448">
        <f t="shared" si="114"/>
        <v>0</v>
      </c>
      <c r="D2448" t="s">
        <v>537</v>
      </c>
      <c r="E2448" s="4">
        <v>111170.016</v>
      </c>
      <c r="F2448" s="4">
        <v>22600.864252800002</v>
      </c>
      <c r="G2448" s="3">
        <v>0.20330000000000001</v>
      </c>
      <c r="H2448" s="7">
        <v>3705.6672000000003</v>
      </c>
      <c r="I2448" s="4">
        <v>753.3621417600001</v>
      </c>
      <c r="J2448">
        <v>30</v>
      </c>
      <c r="K2448" t="s">
        <v>44</v>
      </c>
      <c r="L2448" t="s">
        <v>46</v>
      </c>
      <c r="M2448" t="s">
        <v>187</v>
      </c>
      <c r="N2448" s="2">
        <v>42533</v>
      </c>
      <c r="O2448" s="2">
        <v>43262</v>
      </c>
      <c r="P2448" t="s">
        <v>24</v>
      </c>
      <c r="Q2448" t="s">
        <v>30</v>
      </c>
      <c r="R2448" s="5" t="str">
        <f t="shared" si="115"/>
        <v>0.18</v>
      </c>
      <c r="S2448" s="6" t="str">
        <f t="shared" si="116"/>
        <v/>
      </c>
      <c r="T2448">
        <f>ROUND(INT(表1[[#This Row],[合同结束日期]]-表1[[#This Row],[合同起始日期]])/365,1)</f>
        <v>2</v>
      </c>
    </row>
    <row r="2449" spans="1:20">
      <c r="A2449" s="1">
        <v>42675</v>
      </c>
      <c r="B2449" t="s">
        <v>185</v>
      </c>
      <c r="C2449">
        <f t="shared" si="114"/>
        <v>0</v>
      </c>
      <c r="D2449" t="s">
        <v>63</v>
      </c>
      <c r="E2449" s="4">
        <v>67700.399999999994</v>
      </c>
      <c r="F2449" s="4">
        <v>18915.491760000001</v>
      </c>
      <c r="G2449" s="3">
        <v>0.27940000000000004</v>
      </c>
      <c r="H2449" s="7">
        <v>1880.5666666666666</v>
      </c>
      <c r="I2449" s="4">
        <v>525.4303266666667</v>
      </c>
      <c r="J2449">
        <v>36</v>
      </c>
      <c r="K2449" t="s">
        <v>66</v>
      </c>
      <c r="L2449" t="s">
        <v>64</v>
      </c>
      <c r="M2449" t="s">
        <v>64</v>
      </c>
      <c r="N2449" s="2">
        <v>42624</v>
      </c>
      <c r="O2449" s="2">
        <v>43718</v>
      </c>
      <c r="P2449" t="s">
        <v>24</v>
      </c>
      <c r="Q2449" t="s">
        <v>28</v>
      </c>
      <c r="R2449" s="5" t="str">
        <f t="shared" si="115"/>
        <v>0.13</v>
      </c>
      <c r="S2449" s="6" t="str">
        <f t="shared" si="116"/>
        <v/>
      </c>
      <c r="T2449">
        <f>ROUND(INT(表1[[#This Row],[合同结束日期]]-表1[[#This Row],[合同起始日期]])/365,1)</f>
        <v>3</v>
      </c>
    </row>
    <row r="2450" spans="1:20">
      <c r="A2450" s="1">
        <v>42675</v>
      </c>
      <c r="B2450" t="s">
        <v>185</v>
      </c>
      <c r="C2450">
        <f t="shared" si="114"/>
        <v>0</v>
      </c>
      <c r="D2450" t="s">
        <v>547</v>
      </c>
      <c r="E2450" s="4">
        <v>155951.51999999999</v>
      </c>
      <c r="F2450" s="4">
        <v>49639.368816000002</v>
      </c>
      <c r="G2450" s="3">
        <v>0.31830000000000003</v>
      </c>
      <c r="H2450" s="7">
        <v>1412.604347826087</v>
      </c>
      <c r="I2450" s="4">
        <v>449.63196391304353</v>
      </c>
      <c r="J2450">
        <v>110.39999999999999</v>
      </c>
      <c r="K2450" t="s">
        <v>60</v>
      </c>
      <c r="L2450" t="s">
        <v>61</v>
      </c>
      <c r="M2450" t="s">
        <v>234</v>
      </c>
      <c r="N2450" s="2">
        <v>42627</v>
      </c>
      <c r="O2450" s="2">
        <v>43356</v>
      </c>
      <c r="P2450" t="s">
        <v>24</v>
      </c>
      <c r="Q2450" t="s">
        <v>373</v>
      </c>
      <c r="R2450" s="5" t="str">
        <f t="shared" si="115"/>
        <v>0.16</v>
      </c>
      <c r="S2450" s="6" t="str">
        <f t="shared" si="116"/>
        <v>0.16</v>
      </c>
      <c r="T2450">
        <f>ROUND(INT(表1[[#This Row],[合同结束日期]]-表1[[#This Row],[合同起始日期]])/365,1)</f>
        <v>2</v>
      </c>
    </row>
    <row r="2451" spans="1:20">
      <c r="A2451" s="1">
        <v>42675</v>
      </c>
      <c r="B2451" t="s">
        <v>185</v>
      </c>
      <c r="C2451">
        <f t="shared" si="114"/>
        <v>0</v>
      </c>
      <c r="D2451" t="s">
        <v>545</v>
      </c>
      <c r="E2451" s="4">
        <v>117291.59999999999</v>
      </c>
      <c r="F2451" s="4">
        <v>20631.592439999997</v>
      </c>
      <c r="G2451" s="3">
        <v>0.17589999999999997</v>
      </c>
      <c r="H2451" s="7">
        <v>2874.794117647059</v>
      </c>
      <c r="I2451" s="4">
        <v>505.67628529411758</v>
      </c>
      <c r="J2451">
        <v>40.799999999999997</v>
      </c>
      <c r="K2451" t="s">
        <v>44</v>
      </c>
      <c r="L2451" t="s">
        <v>46</v>
      </c>
      <c r="M2451" t="s">
        <v>187</v>
      </c>
      <c r="N2451" s="2">
        <v>42614</v>
      </c>
      <c r="O2451" s="2">
        <v>43343</v>
      </c>
      <c r="P2451" t="s">
        <v>24</v>
      </c>
      <c r="Q2451" t="s">
        <v>25</v>
      </c>
      <c r="R2451" s="5" t="str">
        <f t="shared" si="115"/>
        <v>0.15</v>
      </c>
      <c r="S2451" s="6" t="str">
        <f t="shared" si="116"/>
        <v/>
      </c>
      <c r="T2451">
        <f>ROUND(INT(表1[[#This Row],[合同结束日期]]-表1[[#This Row],[合同起始日期]])/365,1)</f>
        <v>2</v>
      </c>
    </row>
    <row r="2452" spans="1:20">
      <c r="A2452" s="1">
        <v>42675</v>
      </c>
      <c r="B2452" t="s">
        <v>185</v>
      </c>
      <c r="C2452">
        <f t="shared" si="114"/>
        <v>0</v>
      </c>
      <c r="D2452" t="s">
        <v>480</v>
      </c>
      <c r="E2452" s="4">
        <v>73605.599999999991</v>
      </c>
      <c r="F2452" s="4">
        <v>12365.740800000001</v>
      </c>
      <c r="G2452" s="3">
        <v>0.16800000000000004</v>
      </c>
      <c r="H2452" s="7">
        <v>5111.5</v>
      </c>
      <c r="I2452" s="4">
        <v>858.7320000000002</v>
      </c>
      <c r="J2452">
        <v>14.399999999999999</v>
      </c>
      <c r="K2452" t="s">
        <v>60</v>
      </c>
      <c r="L2452" t="s">
        <v>61</v>
      </c>
      <c r="M2452" t="s">
        <v>58</v>
      </c>
      <c r="N2452" s="2">
        <v>42659</v>
      </c>
      <c r="O2452" s="2">
        <v>43023</v>
      </c>
      <c r="P2452" t="s">
        <v>24</v>
      </c>
      <c r="Q2452" t="s">
        <v>59</v>
      </c>
      <c r="R2452" s="5" t="str">
        <f t="shared" si="115"/>
        <v>0.16</v>
      </c>
      <c r="S2452" s="6" t="str">
        <f t="shared" si="116"/>
        <v/>
      </c>
      <c r="T2452">
        <f>ROUND(INT(表1[[#This Row],[合同结束日期]]-表1[[#This Row],[合同起始日期]])/365,1)</f>
        <v>1</v>
      </c>
    </row>
    <row r="2453" spans="1:20">
      <c r="A2453" s="1">
        <v>42675</v>
      </c>
      <c r="B2453" t="s">
        <v>185</v>
      </c>
      <c r="C2453">
        <f t="shared" si="114"/>
        <v>0</v>
      </c>
      <c r="D2453" t="s">
        <v>314</v>
      </c>
      <c r="E2453" s="4">
        <v>67831.199999999997</v>
      </c>
      <c r="F2453" s="4">
        <v>9204.6938399999999</v>
      </c>
      <c r="G2453" s="3">
        <v>0.13570000000000002</v>
      </c>
      <c r="H2453" s="7">
        <v>2457.6521739130435</v>
      </c>
      <c r="I2453" s="4">
        <v>333.5034</v>
      </c>
      <c r="J2453">
        <v>27.599999999999998</v>
      </c>
      <c r="K2453" t="s">
        <v>76</v>
      </c>
      <c r="L2453" t="s">
        <v>276</v>
      </c>
      <c r="M2453" t="s">
        <v>276</v>
      </c>
      <c r="N2453" s="2">
        <v>42602</v>
      </c>
      <c r="O2453" s="2">
        <v>42822</v>
      </c>
      <c r="P2453" t="s">
        <v>24</v>
      </c>
      <c r="Q2453" t="s">
        <v>48</v>
      </c>
      <c r="R2453" s="5" t="str">
        <f t="shared" si="115"/>
        <v>0.11</v>
      </c>
      <c r="S2453" s="6" t="str">
        <f t="shared" si="116"/>
        <v/>
      </c>
      <c r="T2453">
        <f>ROUND(INT(表1[[#This Row],[合同结束日期]]-表1[[#This Row],[合同起始日期]])/365,1)</f>
        <v>0.6</v>
      </c>
    </row>
    <row r="2454" spans="1:20">
      <c r="A2454" s="1">
        <v>42675</v>
      </c>
      <c r="B2454" t="s">
        <v>185</v>
      </c>
      <c r="C2454">
        <f t="shared" si="114"/>
        <v>0</v>
      </c>
      <c r="D2454" t="s">
        <v>190</v>
      </c>
      <c r="E2454" s="4">
        <v>79960.800000000003</v>
      </c>
      <c r="F2454" s="4">
        <v>31968.327840000002</v>
      </c>
      <c r="G2454" s="3">
        <v>0.39979999999999999</v>
      </c>
      <c r="H2454" s="7">
        <v>925.4722222222224</v>
      </c>
      <c r="I2454" s="4">
        <v>370.00379444444451</v>
      </c>
      <c r="J2454">
        <v>86.399999999999991</v>
      </c>
      <c r="K2454" t="s">
        <v>44</v>
      </c>
      <c r="L2454" t="s">
        <v>46</v>
      </c>
      <c r="M2454" t="s">
        <v>45</v>
      </c>
      <c r="N2454" s="2">
        <v>41282</v>
      </c>
      <c r="O2454" s="2">
        <v>43229</v>
      </c>
      <c r="P2454" t="s">
        <v>24</v>
      </c>
      <c r="Q2454" t="s">
        <v>56</v>
      </c>
      <c r="R2454" s="5" t="str">
        <f t="shared" si="115"/>
        <v>0.17</v>
      </c>
      <c r="S2454" s="6" t="str">
        <f t="shared" si="116"/>
        <v/>
      </c>
      <c r="T2454">
        <f>ROUND(INT(表1[[#This Row],[合同结束日期]]-表1[[#This Row],[合同起始日期]])/365,1)</f>
        <v>5.3</v>
      </c>
    </row>
    <row r="2455" spans="1:20">
      <c r="A2455" s="1">
        <v>42675</v>
      </c>
      <c r="B2455" t="s">
        <v>185</v>
      </c>
      <c r="C2455">
        <f t="shared" si="114"/>
        <v>0</v>
      </c>
      <c r="D2455" t="s">
        <v>474</v>
      </c>
      <c r="E2455" s="4">
        <v>55855.199999999997</v>
      </c>
      <c r="F2455" s="4">
        <v>11401.62</v>
      </c>
      <c r="G2455" s="3">
        <v>0.20412817427920768</v>
      </c>
      <c r="H2455" s="7">
        <v>3324.7142857142853</v>
      </c>
      <c r="I2455" s="4">
        <v>678.6678571428572</v>
      </c>
      <c r="J2455">
        <v>16.8</v>
      </c>
      <c r="K2455" t="s">
        <v>44</v>
      </c>
      <c r="L2455" t="s">
        <v>46</v>
      </c>
      <c r="M2455" t="s">
        <v>187</v>
      </c>
      <c r="N2455" s="2">
        <v>42267</v>
      </c>
      <c r="O2455" s="2">
        <v>42997</v>
      </c>
      <c r="P2455" t="s">
        <v>24</v>
      </c>
      <c r="Q2455" t="s">
        <v>83</v>
      </c>
      <c r="R2455" s="5" t="str">
        <f t="shared" si="115"/>
        <v>0.14</v>
      </c>
      <c r="S2455" s="6" t="str">
        <f t="shared" si="116"/>
        <v/>
      </c>
      <c r="T2455">
        <f>ROUND(INT(表1[[#This Row],[合同结束日期]]-表1[[#This Row],[合同起始日期]])/365,1)</f>
        <v>2</v>
      </c>
    </row>
    <row r="2456" spans="1:20">
      <c r="A2456" s="1">
        <v>42705</v>
      </c>
      <c r="B2456" t="s">
        <v>185</v>
      </c>
      <c r="C2456">
        <f t="shared" si="114"/>
        <v>0</v>
      </c>
      <c r="D2456" t="s">
        <v>314</v>
      </c>
      <c r="E2456" s="4">
        <v>62774.399999999994</v>
      </c>
      <c r="F2456" s="4">
        <v>9202.7270399999998</v>
      </c>
      <c r="G2456" s="3">
        <v>0.14660000000000001</v>
      </c>
      <c r="H2456" s="7">
        <v>2274.4347826086955</v>
      </c>
      <c r="I2456" s="4">
        <v>333.43213913043479</v>
      </c>
      <c r="J2456">
        <v>27.599999999999998</v>
      </c>
      <c r="K2456" t="s">
        <v>76</v>
      </c>
      <c r="L2456" t="s">
        <v>276</v>
      </c>
      <c r="M2456" t="s">
        <v>276</v>
      </c>
      <c r="N2456" s="2">
        <v>42602</v>
      </c>
      <c r="O2456" s="2">
        <v>42822</v>
      </c>
      <c r="P2456" t="s">
        <v>24</v>
      </c>
      <c r="Q2456" t="s">
        <v>48</v>
      </c>
      <c r="R2456" s="5" t="str">
        <f t="shared" si="115"/>
        <v>0.11</v>
      </c>
      <c r="S2456" s="6" t="str">
        <f t="shared" si="116"/>
        <v/>
      </c>
      <c r="T2456">
        <f>ROUND(INT(表1[[#This Row],[合同结束日期]]-表1[[#This Row],[合同起始日期]])/365,1)</f>
        <v>0.6</v>
      </c>
    </row>
    <row r="2457" spans="1:20">
      <c r="A2457" s="1">
        <v>42705</v>
      </c>
      <c r="B2457" t="s">
        <v>185</v>
      </c>
      <c r="C2457">
        <f t="shared" si="114"/>
        <v>0</v>
      </c>
      <c r="D2457" t="s">
        <v>200</v>
      </c>
      <c r="E2457" s="4">
        <v>156002.052</v>
      </c>
      <c r="F2457" s="4">
        <v>28751.178183599997</v>
      </c>
      <c r="G2457" s="3">
        <v>0.18429999999999999</v>
      </c>
      <c r="H2457" s="7">
        <v>3250.0427500000001</v>
      </c>
      <c r="I2457" s="4">
        <v>598.98287882499994</v>
      </c>
      <c r="J2457">
        <v>48</v>
      </c>
      <c r="K2457" t="s">
        <v>44</v>
      </c>
      <c r="L2457" t="s">
        <v>46</v>
      </c>
      <c r="M2457" t="s">
        <v>187</v>
      </c>
      <c r="N2457" s="2">
        <v>41281</v>
      </c>
      <c r="O2457" s="2">
        <v>42864</v>
      </c>
      <c r="P2457" t="s">
        <v>24</v>
      </c>
      <c r="Q2457" t="s">
        <v>59</v>
      </c>
      <c r="R2457" s="5" t="str">
        <f t="shared" si="115"/>
        <v>0.16</v>
      </c>
      <c r="S2457" s="6" t="str">
        <f t="shared" si="116"/>
        <v/>
      </c>
      <c r="T2457">
        <f>ROUND(INT(表1[[#This Row],[合同结束日期]]-表1[[#This Row],[合同起始日期]])/365,1)</f>
        <v>4.3</v>
      </c>
    </row>
    <row r="2458" spans="1:20">
      <c r="A2458" s="1">
        <v>42705</v>
      </c>
      <c r="B2458" t="s">
        <v>185</v>
      </c>
      <c r="C2458">
        <f t="shared" si="114"/>
        <v>0</v>
      </c>
      <c r="D2458" t="s">
        <v>223</v>
      </c>
      <c r="E2458" s="4">
        <v>596308.43999999994</v>
      </c>
      <c r="F2458" s="4">
        <v>65772.820932000002</v>
      </c>
      <c r="G2458" s="3">
        <v>0.11030000000000001</v>
      </c>
      <c r="H2458" s="7">
        <v>2460.018316831683</v>
      </c>
      <c r="I2458" s="4">
        <v>271.34002034653469</v>
      </c>
      <c r="J2458">
        <v>242.39999999999998</v>
      </c>
      <c r="K2458" t="s">
        <v>44</v>
      </c>
      <c r="L2458" t="s">
        <v>72</v>
      </c>
      <c r="M2458" t="s">
        <v>126</v>
      </c>
      <c r="N2458" s="2">
        <v>41331</v>
      </c>
      <c r="O2458" s="2">
        <v>44325</v>
      </c>
      <c r="P2458" t="s">
        <v>24</v>
      </c>
      <c r="Q2458" t="s">
        <v>123</v>
      </c>
      <c r="R2458" s="5" t="str">
        <f t="shared" si="115"/>
        <v>0.09</v>
      </c>
      <c r="S2458" s="6" t="str">
        <f t="shared" si="116"/>
        <v/>
      </c>
      <c r="T2458">
        <f>ROUND(INT(表1[[#This Row],[合同结束日期]]-表1[[#This Row],[合同起始日期]])/365,1)</f>
        <v>8.1999999999999993</v>
      </c>
    </row>
    <row r="2459" spans="1:20">
      <c r="A2459" s="1">
        <v>42705</v>
      </c>
      <c r="B2459" t="s">
        <v>185</v>
      </c>
      <c r="C2459">
        <f t="shared" si="114"/>
        <v>0</v>
      </c>
      <c r="D2459" t="s">
        <v>536</v>
      </c>
      <c r="E2459" s="4">
        <v>115095.59999999999</v>
      </c>
      <c r="F2459" s="4">
        <v>30684.486959999998</v>
      </c>
      <c r="G2459" s="3">
        <v>0.2666</v>
      </c>
      <c r="H2459" s="7">
        <v>1498.640625</v>
      </c>
      <c r="I2459" s="4">
        <v>399.53759062500001</v>
      </c>
      <c r="J2459">
        <v>76.8</v>
      </c>
      <c r="K2459" t="s">
        <v>60</v>
      </c>
      <c r="L2459" t="s">
        <v>61</v>
      </c>
      <c r="M2459" t="s">
        <v>58</v>
      </c>
      <c r="N2459" s="2">
        <v>42543</v>
      </c>
      <c r="O2459" s="2">
        <v>43272</v>
      </c>
      <c r="P2459" t="s">
        <v>24</v>
      </c>
      <c r="Q2459" t="s">
        <v>59</v>
      </c>
      <c r="R2459" s="5" t="str">
        <f t="shared" si="115"/>
        <v>0.16</v>
      </c>
      <c r="S2459" s="6" t="str">
        <f t="shared" si="116"/>
        <v/>
      </c>
      <c r="T2459">
        <f>ROUND(INT(表1[[#This Row],[合同结束日期]]-表1[[#This Row],[合同起始日期]])/365,1)</f>
        <v>2</v>
      </c>
    </row>
    <row r="2460" spans="1:20">
      <c r="A2460" s="1">
        <v>42705</v>
      </c>
      <c r="B2460" t="s">
        <v>185</v>
      </c>
      <c r="C2460">
        <f t="shared" si="114"/>
        <v>0</v>
      </c>
      <c r="D2460" t="s">
        <v>219</v>
      </c>
      <c r="E2460" s="4">
        <v>380529.6</v>
      </c>
      <c r="F2460" s="4">
        <v>85390.842239999998</v>
      </c>
      <c r="G2460" s="3">
        <v>0.22440000000000002</v>
      </c>
      <c r="H2460" s="7">
        <v>3687.3023255813951</v>
      </c>
      <c r="I2460" s="4">
        <v>827.43064186046513</v>
      </c>
      <c r="J2460">
        <v>103.2</v>
      </c>
      <c r="K2460" t="s">
        <v>60</v>
      </c>
      <c r="L2460" t="s">
        <v>61</v>
      </c>
      <c r="M2460" t="s">
        <v>58</v>
      </c>
      <c r="N2460" s="2">
        <v>42153</v>
      </c>
      <c r="O2460" s="2">
        <v>42883</v>
      </c>
      <c r="P2460" t="s">
        <v>24</v>
      </c>
      <c r="Q2460" t="s">
        <v>170</v>
      </c>
      <c r="R2460" s="5" t="str">
        <f t="shared" si="115"/>
        <v>0.2</v>
      </c>
      <c r="S2460" s="6" t="str">
        <f t="shared" si="116"/>
        <v/>
      </c>
      <c r="T2460">
        <f>ROUND(INT(表1[[#This Row],[合同结束日期]]-表1[[#This Row],[合同起始日期]])/365,1)</f>
        <v>2</v>
      </c>
    </row>
    <row r="2461" spans="1:20">
      <c r="A2461" s="1">
        <v>42705</v>
      </c>
      <c r="B2461" t="s">
        <v>185</v>
      </c>
      <c r="C2461">
        <f t="shared" si="114"/>
        <v>0</v>
      </c>
      <c r="D2461" t="s">
        <v>343</v>
      </c>
      <c r="E2461" s="4">
        <v>37473.599999999999</v>
      </c>
      <c r="F2461" s="4">
        <v>7944.4031999999997</v>
      </c>
      <c r="G2461" s="3">
        <v>0.21199999999999999</v>
      </c>
      <c r="H2461" s="7">
        <v>1643.578947368421</v>
      </c>
      <c r="I2461" s="4">
        <v>348.43873684210524</v>
      </c>
      <c r="J2461">
        <v>22.8</v>
      </c>
      <c r="K2461" t="s">
        <v>76</v>
      </c>
      <c r="L2461" t="s">
        <v>276</v>
      </c>
      <c r="M2461" t="s">
        <v>276</v>
      </c>
      <c r="N2461" s="2">
        <v>41876</v>
      </c>
      <c r="O2461" s="2">
        <v>42971</v>
      </c>
      <c r="P2461" t="s">
        <v>24</v>
      </c>
      <c r="Q2461" t="s">
        <v>59</v>
      </c>
      <c r="R2461" s="5" t="str">
        <f t="shared" si="115"/>
        <v>0.16</v>
      </c>
      <c r="S2461" s="6" t="str">
        <f t="shared" si="116"/>
        <v/>
      </c>
      <c r="T2461">
        <f>ROUND(INT(表1[[#This Row],[合同结束日期]]-表1[[#This Row],[合同起始日期]])/365,1)</f>
        <v>3</v>
      </c>
    </row>
    <row r="2462" spans="1:20">
      <c r="A2462" s="1">
        <v>42705</v>
      </c>
      <c r="B2462" t="s">
        <v>185</v>
      </c>
      <c r="C2462">
        <f t="shared" si="114"/>
        <v>0</v>
      </c>
      <c r="D2462" t="s">
        <v>220</v>
      </c>
      <c r="E2462" s="4">
        <v>521242.68</v>
      </c>
      <c r="F2462" s="4">
        <v>55564.469688000005</v>
      </c>
      <c r="G2462" s="3">
        <v>0.10660000000000001</v>
      </c>
      <c r="H2462" s="7">
        <v>3016.4506944444447</v>
      </c>
      <c r="I2462" s="4">
        <v>321.55364402777786</v>
      </c>
      <c r="J2462">
        <v>172.79999999999998</v>
      </c>
      <c r="K2462" t="s">
        <v>44</v>
      </c>
      <c r="L2462" t="s">
        <v>46</v>
      </c>
      <c r="M2462" t="s">
        <v>45</v>
      </c>
      <c r="N2462" s="2">
        <v>41333</v>
      </c>
      <c r="O2462" s="2">
        <v>44325</v>
      </c>
      <c r="P2462" t="s">
        <v>24</v>
      </c>
      <c r="Q2462" t="s">
        <v>123</v>
      </c>
      <c r="R2462" s="5" t="str">
        <f t="shared" si="115"/>
        <v>0.09</v>
      </c>
      <c r="S2462" s="6" t="str">
        <f t="shared" si="116"/>
        <v/>
      </c>
      <c r="T2462">
        <f>ROUND(INT(表1[[#This Row],[合同结束日期]]-表1[[#This Row],[合同起始日期]])/365,1)</f>
        <v>8.1999999999999993</v>
      </c>
    </row>
    <row r="2463" spans="1:20">
      <c r="A2463" s="1">
        <v>42705</v>
      </c>
      <c r="B2463" t="s">
        <v>185</v>
      </c>
      <c r="C2463">
        <f t="shared" si="114"/>
        <v>0</v>
      </c>
      <c r="D2463" t="s">
        <v>342</v>
      </c>
      <c r="E2463" s="4">
        <v>93479.16</v>
      </c>
      <c r="F2463" s="4">
        <v>16648.638395999998</v>
      </c>
      <c r="G2463" s="3">
        <v>0.17809999999999998</v>
      </c>
      <c r="H2463" s="7">
        <v>2360.5848484848484</v>
      </c>
      <c r="I2463" s="4">
        <v>420.42016151515145</v>
      </c>
      <c r="J2463">
        <v>39.6</v>
      </c>
      <c r="K2463" t="s">
        <v>44</v>
      </c>
      <c r="L2463" t="s">
        <v>46</v>
      </c>
      <c r="M2463" t="s">
        <v>187</v>
      </c>
      <c r="N2463" s="2">
        <v>41810</v>
      </c>
      <c r="O2463" s="2">
        <v>42905</v>
      </c>
      <c r="P2463" t="s">
        <v>24</v>
      </c>
      <c r="Q2463" t="s">
        <v>28</v>
      </c>
      <c r="R2463" s="5" t="str">
        <f t="shared" si="115"/>
        <v>0.13</v>
      </c>
      <c r="S2463" s="6" t="str">
        <f t="shared" si="116"/>
        <v/>
      </c>
      <c r="T2463">
        <f>ROUND(INT(表1[[#This Row],[合同结束日期]]-表1[[#This Row],[合同起始日期]])/365,1)</f>
        <v>3</v>
      </c>
    </row>
    <row r="2464" spans="1:20">
      <c r="A2464" s="1">
        <v>42705</v>
      </c>
      <c r="B2464" t="s">
        <v>185</v>
      </c>
      <c r="C2464">
        <f t="shared" si="114"/>
        <v>0</v>
      </c>
      <c r="D2464" t="s">
        <v>63</v>
      </c>
      <c r="E2464" s="4">
        <v>130555.2</v>
      </c>
      <c r="F2464" s="4">
        <v>19726.890719999996</v>
      </c>
      <c r="G2464" s="3">
        <v>0.15109999999999998</v>
      </c>
      <c r="H2464" s="7">
        <v>3626.5333333333333</v>
      </c>
      <c r="I2464" s="4">
        <v>547.96918666666659</v>
      </c>
      <c r="J2464">
        <v>36</v>
      </c>
      <c r="K2464" t="s">
        <v>66</v>
      </c>
      <c r="L2464" t="s">
        <v>64</v>
      </c>
      <c r="M2464" t="s">
        <v>64</v>
      </c>
      <c r="N2464" s="2">
        <v>42624</v>
      </c>
      <c r="O2464" s="2">
        <v>43718</v>
      </c>
      <c r="P2464" t="s">
        <v>24</v>
      </c>
      <c r="Q2464" t="s">
        <v>28</v>
      </c>
      <c r="R2464" s="5" t="str">
        <f t="shared" si="115"/>
        <v>0.13</v>
      </c>
      <c r="S2464" s="6" t="str">
        <f t="shared" si="116"/>
        <v/>
      </c>
      <c r="T2464">
        <f>ROUND(INT(表1[[#This Row],[合同结束日期]]-表1[[#This Row],[合同起始日期]])/365,1)</f>
        <v>3</v>
      </c>
    </row>
    <row r="2465" spans="1:20">
      <c r="A2465" s="1">
        <v>42705</v>
      </c>
      <c r="B2465" t="s">
        <v>185</v>
      </c>
      <c r="C2465">
        <f t="shared" si="114"/>
        <v>0</v>
      </c>
      <c r="D2465" t="s">
        <v>186</v>
      </c>
      <c r="E2465" s="4">
        <v>384764.52</v>
      </c>
      <c r="F2465" s="4">
        <v>70258.001352000007</v>
      </c>
      <c r="G2465" s="3">
        <v>0.18260000000000001</v>
      </c>
      <c r="H2465" s="7">
        <v>12825.484</v>
      </c>
      <c r="I2465" s="4">
        <v>2341.9333784</v>
      </c>
      <c r="J2465">
        <v>30</v>
      </c>
      <c r="K2465" t="s">
        <v>44</v>
      </c>
      <c r="L2465" t="s">
        <v>46</v>
      </c>
      <c r="M2465" t="s">
        <v>187</v>
      </c>
      <c r="N2465" s="2">
        <v>41327</v>
      </c>
      <c r="O2465" s="2">
        <v>42864</v>
      </c>
      <c r="P2465" t="s">
        <v>24</v>
      </c>
      <c r="Q2465" t="s">
        <v>56</v>
      </c>
      <c r="R2465" s="5" t="str">
        <f t="shared" si="115"/>
        <v>0.17</v>
      </c>
      <c r="S2465" s="6" t="str">
        <f t="shared" si="116"/>
        <v/>
      </c>
      <c r="T2465">
        <f>ROUND(INT(表1[[#This Row],[合同结束日期]]-表1[[#This Row],[合同起始日期]])/365,1)</f>
        <v>4.2</v>
      </c>
    </row>
    <row r="2466" spans="1:20">
      <c r="A2466" s="1">
        <v>42705</v>
      </c>
      <c r="B2466" t="s">
        <v>185</v>
      </c>
      <c r="C2466">
        <f t="shared" si="114"/>
        <v>0</v>
      </c>
      <c r="D2466" t="s">
        <v>202</v>
      </c>
      <c r="E2466" s="4">
        <v>125496.204</v>
      </c>
      <c r="F2466" s="4">
        <v>20757.072141599998</v>
      </c>
      <c r="G2466" s="3">
        <v>0.16539999999999999</v>
      </c>
      <c r="H2466" s="7">
        <v>1413.2455405405406</v>
      </c>
      <c r="I2466" s="4">
        <v>233.75081240540538</v>
      </c>
      <c r="J2466">
        <v>88.8</v>
      </c>
      <c r="K2466" t="s">
        <v>44</v>
      </c>
      <c r="L2466" t="s">
        <v>46</v>
      </c>
      <c r="M2466" t="s">
        <v>45</v>
      </c>
      <c r="N2466" s="2">
        <v>41335</v>
      </c>
      <c r="O2466" s="2">
        <v>43229</v>
      </c>
      <c r="P2466" t="s">
        <v>24</v>
      </c>
      <c r="Q2466" t="s">
        <v>28</v>
      </c>
      <c r="R2466" s="5" t="str">
        <f t="shared" si="115"/>
        <v>0.13</v>
      </c>
      <c r="S2466" s="6" t="str">
        <f t="shared" si="116"/>
        <v/>
      </c>
      <c r="T2466">
        <f>ROUND(INT(表1[[#This Row],[合同结束日期]]-表1[[#This Row],[合同起始日期]])/365,1)</f>
        <v>5.2</v>
      </c>
    </row>
    <row r="2467" spans="1:20">
      <c r="A2467" s="1">
        <v>42705</v>
      </c>
      <c r="B2467" t="s">
        <v>185</v>
      </c>
      <c r="C2467">
        <f t="shared" si="114"/>
        <v>0</v>
      </c>
      <c r="D2467" t="s">
        <v>382</v>
      </c>
      <c r="E2467" s="4">
        <v>55449.599999999999</v>
      </c>
      <c r="F2467" s="4">
        <v>8788.7615999999998</v>
      </c>
      <c r="G2467" s="3">
        <v>0.1585</v>
      </c>
      <c r="H2467" s="7">
        <v>3850.666666666667</v>
      </c>
      <c r="I2467" s="4">
        <v>610.33066666666673</v>
      </c>
      <c r="J2467">
        <v>14.399999999999999</v>
      </c>
      <c r="K2467" t="s">
        <v>60</v>
      </c>
      <c r="L2467" t="s">
        <v>107</v>
      </c>
      <c r="M2467" t="s">
        <v>212</v>
      </c>
      <c r="N2467" s="2">
        <v>42113</v>
      </c>
      <c r="O2467" s="2">
        <v>42843</v>
      </c>
      <c r="P2467" t="s">
        <v>24</v>
      </c>
      <c r="Q2467" t="s">
        <v>83</v>
      </c>
      <c r="R2467" s="5" t="str">
        <f t="shared" si="115"/>
        <v>0.14</v>
      </c>
      <c r="S2467" s="6" t="str">
        <f t="shared" si="116"/>
        <v/>
      </c>
      <c r="T2467">
        <f>ROUND(INT(表1[[#This Row],[合同结束日期]]-表1[[#This Row],[合同起始日期]])/365,1)</f>
        <v>2</v>
      </c>
    </row>
    <row r="2468" spans="1:20">
      <c r="A2468" s="1">
        <v>42705</v>
      </c>
      <c r="B2468" t="s">
        <v>185</v>
      </c>
      <c r="C2468">
        <f t="shared" si="114"/>
        <v>0</v>
      </c>
      <c r="D2468" t="s">
        <v>458</v>
      </c>
      <c r="E2468" s="4">
        <v>34075.199999999997</v>
      </c>
      <c r="F2468" s="4">
        <v>9077.63328</v>
      </c>
      <c r="G2468" s="3">
        <v>0.26640000000000003</v>
      </c>
      <c r="H2468" s="7">
        <v>1893.0666666666666</v>
      </c>
      <c r="I2468" s="4">
        <v>504.31295999999998</v>
      </c>
      <c r="J2468">
        <v>18</v>
      </c>
      <c r="K2468" t="s">
        <v>76</v>
      </c>
      <c r="L2468" t="s">
        <v>276</v>
      </c>
      <c r="M2468" t="s">
        <v>276</v>
      </c>
      <c r="N2468" s="2">
        <v>42195</v>
      </c>
      <c r="O2468" s="2">
        <v>42925</v>
      </c>
      <c r="P2468" t="s">
        <v>24</v>
      </c>
      <c r="Q2468" t="s">
        <v>59</v>
      </c>
      <c r="R2468" s="5" t="str">
        <f t="shared" si="115"/>
        <v>0.16</v>
      </c>
      <c r="S2468" s="6" t="str">
        <f t="shared" si="116"/>
        <v/>
      </c>
      <c r="T2468">
        <f>ROUND(INT(表1[[#This Row],[合同结束日期]]-表1[[#This Row],[合同起始日期]])/365,1)</f>
        <v>2</v>
      </c>
    </row>
    <row r="2469" spans="1:20">
      <c r="A2469" s="1">
        <v>42705</v>
      </c>
      <c r="B2469" t="s">
        <v>185</v>
      </c>
      <c r="C2469">
        <f t="shared" ref="C2469:C2532" si="117">IF($B2469="负一层",-1,IF($B2469="负一夹层",0,IF($B2469="一层",1,IF($B2469="二层",2,IF($B2469="三层",3,IF($B2469="四层",4))))))</f>
        <v>0</v>
      </c>
      <c r="D2469" t="s">
        <v>454</v>
      </c>
      <c r="E2469" s="4">
        <v>542106.79200000002</v>
      </c>
      <c r="F2469" s="4">
        <v>75407.05476720001</v>
      </c>
      <c r="G2469" s="3">
        <v>0.1391</v>
      </c>
      <c r="H2469" s="7">
        <v>4033.5326785714287</v>
      </c>
      <c r="I2469" s="4">
        <v>561.06439558928582</v>
      </c>
      <c r="J2469">
        <v>134.4</v>
      </c>
      <c r="K2469" t="s">
        <v>11</v>
      </c>
      <c r="L2469" t="s">
        <v>13</v>
      </c>
      <c r="M2469" t="s">
        <v>13</v>
      </c>
      <c r="N2469" s="2">
        <v>42184</v>
      </c>
      <c r="O2469" s="2">
        <v>43279</v>
      </c>
      <c r="P2469" t="s">
        <v>24</v>
      </c>
      <c r="Q2469" t="s">
        <v>65</v>
      </c>
      <c r="R2469" s="5" t="str">
        <f t="shared" ref="R2469:R2532" si="118">IF(ISERROR(FIND(",",$Q2469)),$Q2469,LEFT($Q2469,FIND(",",$Q2469)-1))</f>
        <v>0.12</v>
      </c>
      <c r="S2469" s="6" t="str">
        <f t="shared" si="116"/>
        <v/>
      </c>
      <c r="T2469">
        <f>ROUND(INT(表1[[#This Row],[合同结束日期]]-表1[[#This Row],[合同起始日期]])/365,1)</f>
        <v>3</v>
      </c>
    </row>
    <row r="2470" spans="1:20">
      <c r="A2470" s="1">
        <v>42705</v>
      </c>
      <c r="B2470" t="s">
        <v>185</v>
      </c>
      <c r="C2470">
        <f t="shared" si="117"/>
        <v>0</v>
      </c>
      <c r="D2470" t="s">
        <v>254</v>
      </c>
      <c r="E2470" s="4">
        <v>262180.92</v>
      </c>
      <c r="F2470" s="4">
        <v>34503.009071999993</v>
      </c>
      <c r="G2470" s="3">
        <v>0.13159999999999999</v>
      </c>
      <c r="H2470" s="7">
        <v>2314.4502118644068</v>
      </c>
      <c r="I2470" s="4">
        <v>304.58164788135588</v>
      </c>
      <c r="J2470">
        <v>113.28</v>
      </c>
      <c r="K2470" t="s">
        <v>44</v>
      </c>
      <c r="L2470" t="s">
        <v>46</v>
      </c>
      <c r="M2470" t="s">
        <v>45</v>
      </c>
      <c r="N2470" s="2">
        <v>41443</v>
      </c>
      <c r="O2470" s="2">
        <v>43298</v>
      </c>
      <c r="P2470" t="s">
        <v>24</v>
      </c>
      <c r="Q2470" t="s">
        <v>48</v>
      </c>
      <c r="R2470" s="5" t="str">
        <f t="shared" si="118"/>
        <v>0.11</v>
      </c>
      <c r="S2470" s="6" t="str">
        <f t="shared" ref="S2470:S2533" si="119">IF(ISERROR(FIND(",",$Q2470)),"",RIGHT($Q2470,LEN($Q2470)-FIND(",",$Q2470)))</f>
        <v/>
      </c>
      <c r="T2470">
        <f>ROUND(INT(表1[[#This Row],[合同结束日期]]-表1[[#This Row],[合同起始日期]])/365,1)</f>
        <v>5.0999999999999996</v>
      </c>
    </row>
    <row r="2471" spans="1:20">
      <c r="A2471" s="1">
        <v>42705</v>
      </c>
      <c r="B2471" t="s">
        <v>185</v>
      </c>
      <c r="C2471">
        <f t="shared" si="117"/>
        <v>0</v>
      </c>
      <c r="D2471" t="s">
        <v>232</v>
      </c>
      <c r="E2471" s="4">
        <v>804000</v>
      </c>
      <c r="F2471" s="4">
        <v>66179.160959999994</v>
      </c>
      <c r="G2471" s="3">
        <v>8.2312389253731341E-2</v>
      </c>
      <c r="H2471" s="7">
        <v>2161.8482188951989</v>
      </c>
      <c r="I2471" s="4">
        <v>177.94689210118739</v>
      </c>
      <c r="J2471">
        <v>371.904</v>
      </c>
      <c r="K2471" t="s">
        <v>44</v>
      </c>
      <c r="L2471" t="s">
        <v>72</v>
      </c>
      <c r="M2471" t="s">
        <v>126</v>
      </c>
      <c r="N2471" s="2">
        <v>41337</v>
      </c>
      <c r="O2471" s="2">
        <v>46917</v>
      </c>
      <c r="P2471" t="s">
        <v>24</v>
      </c>
      <c r="Q2471">
        <v>0.08</v>
      </c>
      <c r="R2471" s="5">
        <f t="shared" si="118"/>
        <v>0.08</v>
      </c>
      <c r="S2471" s="6" t="str">
        <f t="shared" si="119"/>
        <v/>
      </c>
      <c r="T2471">
        <f>ROUND(INT(表1[[#This Row],[合同结束日期]]-表1[[#This Row],[合同起始日期]])/365,1)</f>
        <v>15.3</v>
      </c>
    </row>
    <row r="2472" spans="1:20">
      <c r="A2472" s="1">
        <v>42705</v>
      </c>
      <c r="B2472" t="s">
        <v>185</v>
      </c>
      <c r="C2472">
        <f t="shared" si="117"/>
        <v>0</v>
      </c>
      <c r="D2472" t="s">
        <v>215</v>
      </c>
      <c r="E2472" s="4">
        <v>1479006</v>
      </c>
      <c r="F2472" s="4">
        <v>82232.733600000007</v>
      </c>
      <c r="G2472" s="3">
        <v>5.5600000000000004E-2</v>
      </c>
      <c r="H2472" s="7">
        <v>7850.3503184713372</v>
      </c>
      <c r="I2472" s="4">
        <v>436.47947770700637</v>
      </c>
      <c r="J2472">
        <v>188.4</v>
      </c>
      <c r="K2472" t="s">
        <v>66</v>
      </c>
      <c r="L2472" t="s">
        <v>66</v>
      </c>
      <c r="M2472" t="s">
        <v>66</v>
      </c>
      <c r="N2472" s="2">
        <v>41284</v>
      </c>
      <c r="O2472" s="2">
        <v>42864</v>
      </c>
      <c r="P2472" t="s">
        <v>24</v>
      </c>
      <c r="Q2472" t="s">
        <v>410</v>
      </c>
      <c r="R2472" s="5" t="str">
        <f t="shared" si="118"/>
        <v>0.1</v>
      </c>
      <c r="S2472" s="6" t="str">
        <f t="shared" si="119"/>
        <v>0.</v>
      </c>
      <c r="T2472">
        <f>ROUND(INT(表1[[#This Row],[合同结束日期]]-表1[[#This Row],[合同起始日期]])/365,1)</f>
        <v>4.3</v>
      </c>
    </row>
    <row r="2473" spans="1:20">
      <c r="A2473" s="1">
        <v>42705</v>
      </c>
      <c r="B2473" t="s">
        <v>185</v>
      </c>
      <c r="C2473">
        <f t="shared" si="117"/>
        <v>0</v>
      </c>
      <c r="D2473" t="s">
        <v>450</v>
      </c>
      <c r="E2473" s="4">
        <v>211327.19999999998</v>
      </c>
      <c r="F2473" s="4">
        <v>41166.538559999994</v>
      </c>
      <c r="G2473" s="3">
        <v>0.19479999999999997</v>
      </c>
      <c r="H2473" s="7">
        <v>1978.7191011235955</v>
      </c>
      <c r="I2473" s="4">
        <v>385.45448089887634</v>
      </c>
      <c r="J2473">
        <v>106.8</v>
      </c>
      <c r="K2473" t="s">
        <v>60</v>
      </c>
      <c r="L2473" t="s">
        <v>61</v>
      </c>
      <c r="M2473" t="s">
        <v>58</v>
      </c>
      <c r="N2473" s="2">
        <v>42181</v>
      </c>
      <c r="O2473" s="2">
        <v>42911</v>
      </c>
      <c r="P2473" t="s">
        <v>24</v>
      </c>
      <c r="Q2473" t="s">
        <v>59</v>
      </c>
      <c r="R2473" s="5" t="str">
        <f t="shared" si="118"/>
        <v>0.16</v>
      </c>
      <c r="S2473" s="6" t="str">
        <f t="shared" si="119"/>
        <v/>
      </c>
      <c r="T2473">
        <f>ROUND(INT(表1[[#This Row],[合同结束日期]]-表1[[#This Row],[合同起始日期]])/365,1)</f>
        <v>2</v>
      </c>
    </row>
    <row r="2474" spans="1:20">
      <c r="A2474" s="1">
        <v>42705</v>
      </c>
      <c r="B2474" t="s">
        <v>185</v>
      </c>
      <c r="C2474">
        <f t="shared" si="117"/>
        <v>0</v>
      </c>
      <c r="D2474" t="s">
        <v>473</v>
      </c>
      <c r="E2474" s="4">
        <v>136521.35999999999</v>
      </c>
      <c r="F2474" s="4">
        <v>22171.068864000004</v>
      </c>
      <c r="G2474" s="3">
        <v>0.16240000000000004</v>
      </c>
      <c r="H2474" s="7">
        <v>3447.5090909090904</v>
      </c>
      <c r="I2474" s="4">
        <v>559.87547636363649</v>
      </c>
      <c r="J2474">
        <v>39.6</v>
      </c>
      <c r="K2474" t="s">
        <v>44</v>
      </c>
      <c r="L2474" t="s">
        <v>46</v>
      </c>
      <c r="M2474" t="s">
        <v>187</v>
      </c>
      <c r="N2474" s="2">
        <v>42273</v>
      </c>
      <c r="O2474" s="2">
        <v>43003</v>
      </c>
      <c r="P2474" t="s">
        <v>24</v>
      </c>
      <c r="Q2474" t="s">
        <v>83</v>
      </c>
      <c r="R2474" s="5" t="str">
        <f t="shared" si="118"/>
        <v>0.14</v>
      </c>
      <c r="S2474" s="6" t="str">
        <f t="shared" si="119"/>
        <v/>
      </c>
      <c r="T2474">
        <f>ROUND(INT(表1[[#This Row],[合同结束日期]]-表1[[#This Row],[合同起始日期]])/365,1)</f>
        <v>2</v>
      </c>
    </row>
    <row r="2475" spans="1:20">
      <c r="A2475" s="1">
        <v>42705</v>
      </c>
      <c r="B2475" t="s">
        <v>185</v>
      </c>
      <c r="C2475">
        <f t="shared" si="117"/>
        <v>0</v>
      </c>
      <c r="D2475" t="s">
        <v>307</v>
      </c>
      <c r="E2475" s="4">
        <v>39362.400000000001</v>
      </c>
      <c r="F2475" s="4">
        <v>23310.413279999997</v>
      </c>
      <c r="G2475" s="3">
        <v>0.59219999999999995</v>
      </c>
      <c r="H2475" s="7">
        <v>745.50000000000011</v>
      </c>
      <c r="I2475" s="4">
        <v>441.48509999999999</v>
      </c>
      <c r="J2475">
        <v>52.8</v>
      </c>
      <c r="K2475" t="s">
        <v>66</v>
      </c>
      <c r="L2475" t="s">
        <v>66</v>
      </c>
      <c r="M2475" t="s">
        <v>66</v>
      </c>
      <c r="N2475" s="2">
        <v>42139</v>
      </c>
      <c r="O2475" s="2">
        <v>42869</v>
      </c>
      <c r="P2475" t="s">
        <v>24</v>
      </c>
      <c r="Q2475" t="s">
        <v>410</v>
      </c>
      <c r="R2475" s="5" t="str">
        <f t="shared" si="118"/>
        <v>0.1</v>
      </c>
      <c r="S2475" s="6" t="str">
        <f t="shared" si="119"/>
        <v>0.</v>
      </c>
      <c r="T2475">
        <f>ROUND(INT(表1[[#This Row],[合同结束日期]]-表1[[#This Row],[合同起始日期]])/365,1)</f>
        <v>2</v>
      </c>
    </row>
    <row r="2476" spans="1:20">
      <c r="A2476" s="1">
        <v>42705</v>
      </c>
      <c r="B2476" t="s">
        <v>185</v>
      </c>
      <c r="C2476">
        <f t="shared" si="117"/>
        <v>0</v>
      </c>
      <c r="D2476" t="s">
        <v>480</v>
      </c>
      <c r="E2476" s="4">
        <v>67506</v>
      </c>
      <c r="F2476" s="4">
        <v>11341.008</v>
      </c>
      <c r="G2476" s="3">
        <v>0.16800000000000001</v>
      </c>
      <c r="H2476" s="7">
        <v>4687.916666666667</v>
      </c>
      <c r="I2476" s="4">
        <v>787.57</v>
      </c>
      <c r="J2476">
        <v>14.399999999999999</v>
      </c>
      <c r="K2476" t="s">
        <v>60</v>
      </c>
      <c r="L2476" t="s">
        <v>61</v>
      </c>
      <c r="M2476" t="s">
        <v>58</v>
      </c>
      <c r="N2476" s="2">
        <v>42659</v>
      </c>
      <c r="O2476" s="2">
        <v>43023</v>
      </c>
      <c r="P2476" t="s">
        <v>24</v>
      </c>
      <c r="Q2476" t="s">
        <v>59</v>
      </c>
      <c r="R2476" s="5" t="str">
        <f t="shared" si="118"/>
        <v>0.16</v>
      </c>
      <c r="S2476" s="6" t="str">
        <f t="shared" si="119"/>
        <v/>
      </c>
      <c r="T2476">
        <f>ROUND(INT(表1[[#This Row],[合同结束日期]]-表1[[#This Row],[合同起始日期]])/365,1)</f>
        <v>1</v>
      </c>
    </row>
    <row r="2477" spans="1:20">
      <c r="A2477" s="1">
        <v>42705</v>
      </c>
      <c r="B2477" t="s">
        <v>185</v>
      </c>
      <c r="C2477">
        <f t="shared" si="117"/>
        <v>0</v>
      </c>
      <c r="D2477" t="s">
        <v>519</v>
      </c>
      <c r="E2477" s="4">
        <v>68269.932000000001</v>
      </c>
      <c r="F2477" s="4">
        <v>29130.7799844</v>
      </c>
      <c r="G2477" s="3">
        <v>0.42670000000000002</v>
      </c>
      <c r="H2477" s="7">
        <v>1354.5621428571428</v>
      </c>
      <c r="I2477" s="4">
        <v>577.99166635714289</v>
      </c>
      <c r="J2477">
        <v>50.4</v>
      </c>
      <c r="K2477" t="s">
        <v>76</v>
      </c>
      <c r="L2477" t="s">
        <v>75</v>
      </c>
      <c r="M2477" t="s">
        <v>75</v>
      </c>
      <c r="N2477" s="2">
        <v>42524</v>
      </c>
      <c r="O2477" s="2">
        <v>43253</v>
      </c>
      <c r="P2477" t="s">
        <v>24</v>
      </c>
      <c r="Q2477" t="s">
        <v>83</v>
      </c>
      <c r="R2477" s="5" t="str">
        <f t="shared" si="118"/>
        <v>0.14</v>
      </c>
      <c r="S2477" s="6" t="str">
        <f t="shared" si="119"/>
        <v/>
      </c>
      <c r="T2477">
        <f>ROUND(INT(表1[[#This Row],[合同结束日期]]-表1[[#This Row],[合同起始日期]])/365,1)</f>
        <v>2</v>
      </c>
    </row>
    <row r="2478" spans="1:20">
      <c r="A2478" s="1">
        <v>42705</v>
      </c>
      <c r="B2478" t="s">
        <v>185</v>
      </c>
      <c r="C2478">
        <f t="shared" si="117"/>
        <v>0</v>
      </c>
      <c r="D2478" t="s">
        <v>369</v>
      </c>
      <c r="E2478" s="4">
        <v>54847.199999999997</v>
      </c>
      <c r="F2478" s="4">
        <v>9274.6615199999997</v>
      </c>
      <c r="G2478" s="3">
        <v>0.1691</v>
      </c>
      <c r="H2478" s="7">
        <v>3808.8333333333335</v>
      </c>
      <c r="I2478" s="4">
        <v>644.07371666666666</v>
      </c>
      <c r="J2478">
        <v>14.399999999999999</v>
      </c>
      <c r="K2478" t="s">
        <v>76</v>
      </c>
      <c r="L2478" t="s">
        <v>276</v>
      </c>
      <c r="M2478" t="s">
        <v>276</v>
      </c>
      <c r="N2478" s="2">
        <v>42030</v>
      </c>
      <c r="O2478" s="2">
        <v>42760</v>
      </c>
      <c r="P2478" t="s">
        <v>24</v>
      </c>
      <c r="Q2478" t="s">
        <v>25</v>
      </c>
      <c r="R2478" s="5" t="str">
        <f t="shared" si="118"/>
        <v>0.15</v>
      </c>
      <c r="S2478" s="6" t="str">
        <f t="shared" si="119"/>
        <v/>
      </c>
      <c r="T2478">
        <f>ROUND(INT(表1[[#This Row],[合同结束日期]]-表1[[#This Row],[合同起始日期]])/365,1)</f>
        <v>2</v>
      </c>
    </row>
    <row r="2479" spans="1:20">
      <c r="A2479" s="1">
        <v>42705</v>
      </c>
      <c r="B2479" t="s">
        <v>185</v>
      </c>
      <c r="C2479">
        <f t="shared" si="117"/>
        <v>0</v>
      </c>
      <c r="D2479" t="s">
        <v>207</v>
      </c>
      <c r="E2479" s="4">
        <v>1122433.3199999998</v>
      </c>
      <c r="F2479" s="4">
        <v>61060.372608000005</v>
      </c>
      <c r="G2479" s="3">
        <v>5.4400000000000011E-2</v>
      </c>
      <c r="H2479" s="7">
        <v>2572.5002750275025</v>
      </c>
      <c r="I2479" s="4">
        <v>139.94401496149615</v>
      </c>
      <c r="J2479">
        <v>436.32</v>
      </c>
      <c r="K2479" t="s">
        <v>44</v>
      </c>
      <c r="L2479" t="s">
        <v>72</v>
      </c>
      <c r="M2479" t="s">
        <v>126</v>
      </c>
      <c r="N2479" s="2">
        <v>41379</v>
      </c>
      <c r="O2479" s="2">
        <v>46947</v>
      </c>
      <c r="P2479" t="s">
        <v>18</v>
      </c>
      <c r="Q2479" t="s">
        <v>37</v>
      </c>
      <c r="R2479" s="5" t="str">
        <f t="shared" si="118"/>
        <v>0.</v>
      </c>
      <c r="S2479" s="6" t="str">
        <f t="shared" si="119"/>
        <v/>
      </c>
      <c r="T2479">
        <f>ROUND(INT(表1[[#This Row],[合同结束日期]]-表1[[#This Row],[合同起始日期]])/365,1)</f>
        <v>15.3</v>
      </c>
    </row>
    <row r="2480" spans="1:20">
      <c r="A2480" s="1">
        <v>42705</v>
      </c>
      <c r="B2480" t="s">
        <v>185</v>
      </c>
      <c r="C2480">
        <f t="shared" si="117"/>
        <v>0</v>
      </c>
      <c r="D2480" t="s">
        <v>365</v>
      </c>
      <c r="E2480" s="4">
        <v>73148.399999999994</v>
      </c>
      <c r="F2480" s="4">
        <v>8382.8066400000007</v>
      </c>
      <c r="G2480" s="3">
        <v>0.11460000000000002</v>
      </c>
      <c r="H2480" s="7">
        <v>5079.75</v>
      </c>
      <c r="I2480" s="4">
        <v>582.13935000000015</v>
      </c>
      <c r="J2480">
        <v>14.399999999999999</v>
      </c>
      <c r="K2480" t="s">
        <v>11</v>
      </c>
      <c r="L2480" t="s">
        <v>12</v>
      </c>
      <c r="M2480" t="s">
        <v>53</v>
      </c>
      <c r="N2480" s="2">
        <v>41996</v>
      </c>
      <c r="O2480" s="2">
        <v>42726</v>
      </c>
      <c r="P2480" t="s">
        <v>24</v>
      </c>
      <c r="Q2480" t="s">
        <v>59</v>
      </c>
      <c r="R2480" s="5" t="str">
        <f t="shared" si="118"/>
        <v>0.16</v>
      </c>
      <c r="S2480" s="6" t="str">
        <f t="shared" si="119"/>
        <v/>
      </c>
      <c r="T2480">
        <f>ROUND(INT(表1[[#This Row],[合同结束日期]]-表1[[#This Row],[合同起始日期]])/365,1)</f>
        <v>2</v>
      </c>
    </row>
    <row r="2481" spans="1:20">
      <c r="A2481" s="1">
        <v>42705</v>
      </c>
      <c r="B2481" t="s">
        <v>185</v>
      </c>
      <c r="C2481">
        <f t="shared" si="117"/>
        <v>0</v>
      </c>
      <c r="D2481" t="s">
        <v>350</v>
      </c>
      <c r="E2481" s="4">
        <v>60010.799999999996</v>
      </c>
      <c r="F2481" s="4">
        <v>0</v>
      </c>
      <c r="G2481" s="3">
        <v>0</v>
      </c>
      <c r="H2481" s="7">
        <v>4167.416666666667</v>
      </c>
      <c r="I2481" s="4">
        <v>0</v>
      </c>
      <c r="J2481">
        <v>14.399999999999999</v>
      </c>
      <c r="K2481" t="s">
        <v>76</v>
      </c>
      <c r="L2481" t="s">
        <v>276</v>
      </c>
      <c r="M2481" t="s">
        <v>276</v>
      </c>
      <c r="N2481" s="2">
        <v>41888</v>
      </c>
      <c r="O2481" s="2">
        <v>42704</v>
      </c>
      <c r="P2481" t="s">
        <v>24</v>
      </c>
      <c r="Q2481" t="s">
        <v>59</v>
      </c>
      <c r="R2481" s="5" t="str">
        <f t="shared" si="118"/>
        <v>0.16</v>
      </c>
      <c r="S2481" s="6" t="str">
        <f t="shared" si="119"/>
        <v/>
      </c>
      <c r="T2481">
        <f>ROUND(INT(表1[[#This Row],[合同结束日期]]-表1[[#This Row],[合同起始日期]])/365,1)</f>
        <v>2.2000000000000002</v>
      </c>
    </row>
    <row r="2482" spans="1:20">
      <c r="A2482" s="1">
        <v>42705</v>
      </c>
      <c r="B2482" t="s">
        <v>185</v>
      </c>
      <c r="C2482">
        <f t="shared" si="117"/>
        <v>0</v>
      </c>
      <c r="D2482" t="s">
        <v>222</v>
      </c>
      <c r="E2482" s="4">
        <v>506371.44</v>
      </c>
      <c r="F2482" s="4">
        <v>60663.298512000001</v>
      </c>
      <c r="G2482" s="3">
        <v>0.1198</v>
      </c>
      <c r="H2482" s="7">
        <v>2526.8035928143713</v>
      </c>
      <c r="I2482" s="4">
        <v>302.71107041916167</v>
      </c>
      <c r="J2482">
        <v>200.4</v>
      </c>
      <c r="K2482" t="s">
        <v>44</v>
      </c>
      <c r="L2482" t="s">
        <v>72</v>
      </c>
      <c r="M2482" t="s">
        <v>126</v>
      </c>
      <c r="N2482" s="2">
        <v>41263</v>
      </c>
      <c r="O2482" s="2">
        <v>43229</v>
      </c>
      <c r="P2482" t="s">
        <v>24</v>
      </c>
      <c r="Q2482" t="s">
        <v>19</v>
      </c>
      <c r="R2482" s="5" t="str">
        <f t="shared" si="118"/>
        <v>0.1</v>
      </c>
      <c r="S2482" s="6" t="str">
        <f t="shared" si="119"/>
        <v/>
      </c>
      <c r="T2482">
        <f>ROUND(INT(表1[[#This Row],[合同结束日期]]-表1[[#This Row],[合同起始日期]])/365,1)</f>
        <v>5.4</v>
      </c>
    </row>
    <row r="2483" spans="1:20">
      <c r="A2483" s="1">
        <v>42705</v>
      </c>
      <c r="B2483" t="s">
        <v>185</v>
      </c>
      <c r="C2483">
        <f t="shared" si="117"/>
        <v>0</v>
      </c>
      <c r="D2483" t="s">
        <v>510</v>
      </c>
      <c r="E2483" s="4">
        <v>417114</v>
      </c>
      <c r="F2483" s="4">
        <v>48385.223999999995</v>
      </c>
      <c r="G2483" s="3">
        <v>0.11599999999999999</v>
      </c>
      <c r="H2483" s="7">
        <v>4827.7083333333339</v>
      </c>
      <c r="I2483" s="4">
        <v>560.01416666666671</v>
      </c>
      <c r="J2483">
        <v>86.399999999999991</v>
      </c>
      <c r="K2483" t="s">
        <v>44</v>
      </c>
      <c r="L2483" t="s">
        <v>72</v>
      </c>
      <c r="M2483" t="s">
        <v>126</v>
      </c>
      <c r="N2483" s="2">
        <v>42500</v>
      </c>
      <c r="O2483" s="2">
        <v>43229</v>
      </c>
      <c r="P2483" t="s">
        <v>24</v>
      </c>
      <c r="Q2483" t="s">
        <v>19</v>
      </c>
      <c r="R2483" s="5" t="str">
        <f t="shared" si="118"/>
        <v>0.1</v>
      </c>
      <c r="S2483" s="6" t="str">
        <f t="shared" si="119"/>
        <v/>
      </c>
      <c r="T2483">
        <f>ROUND(INT(表1[[#This Row],[合同结束日期]]-表1[[#This Row],[合同起始日期]])/365,1)</f>
        <v>2</v>
      </c>
    </row>
    <row r="2484" spans="1:20">
      <c r="A2484" s="1">
        <v>42705</v>
      </c>
      <c r="B2484" t="s">
        <v>185</v>
      </c>
      <c r="C2484">
        <f t="shared" si="117"/>
        <v>0</v>
      </c>
      <c r="D2484" t="s">
        <v>269</v>
      </c>
      <c r="E2484" s="4">
        <v>1664519.7479999999</v>
      </c>
      <c r="F2484" s="4">
        <v>116183.4784104</v>
      </c>
      <c r="G2484" s="3">
        <v>6.9800000000000001E-2</v>
      </c>
      <c r="H2484" s="7">
        <v>4417.5152547770695</v>
      </c>
      <c r="I2484" s="4">
        <v>308.34256478343946</v>
      </c>
      <c r="J2484">
        <v>376.8</v>
      </c>
      <c r="K2484" t="s">
        <v>60</v>
      </c>
      <c r="L2484" t="s">
        <v>61</v>
      </c>
      <c r="M2484" t="s">
        <v>234</v>
      </c>
      <c r="N2484" s="2">
        <v>41291</v>
      </c>
      <c r="O2484" s="2">
        <v>44407</v>
      </c>
      <c r="P2484" t="s">
        <v>39</v>
      </c>
      <c r="Q2484" t="s">
        <v>78</v>
      </c>
      <c r="R2484" s="5" t="str">
        <f t="shared" si="118"/>
        <v>0.07</v>
      </c>
      <c r="S2484" s="6" t="str">
        <f t="shared" si="119"/>
        <v/>
      </c>
      <c r="T2484">
        <f>ROUND(INT(表1[[#This Row],[合同结束日期]]-表1[[#This Row],[合同起始日期]])/365,1)</f>
        <v>8.5</v>
      </c>
    </row>
    <row r="2485" spans="1:20">
      <c r="A2485" s="1">
        <v>42705</v>
      </c>
      <c r="B2485" t="s">
        <v>185</v>
      </c>
      <c r="C2485">
        <f t="shared" si="117"/>
        <v>0</v>
      </c>
      <c r="D2485" t="s">
        <v>221</v>
      </c>
      <c r="E2485" s="4">
        <v>836439.31200000003</v>
      </c>
      <c r="F2485" s="4">
        <v>121952.85168960001</v>
      </c>
      <c r="G2485" s="3">
        <v>0.14580000000000001</v>
      </c>
      <c r="H2485" s="7">
        <v>5713.383278688525</v>
      </c>
      <c r="I2485" s="4">
        <v>833.01128203278688</v>
      </c>
      <c r="J2485">
        <v>146.4</v>
      </c>
      <c r="K2485" t="s">
        <v>44</v>
      </c>
      <c r="L2485" t="s">
        <v>72</v>
      </c>
      <c r="M2485" t="s">
        <v>126</v>
      </c>
      <c r="N2485" s="2">
        <v>41333</v>
      </c>
      <c r="O2485" s="2">
        <v>43229</v>
      </c>
      <c r="P2485" t="s">
        <v>24</v>
      </c>
      <c r="Q2485" t="s">
        <v>28</v>
      </c>
      <c r="R2485" s="5" t="str">
        <f t="shared" si="118"/>
        <v>0.13</v>
      </c>
      <c r="S2485" s="6" t="str">
        <f t="shared" si="119"/>
        <v/>
      </c>
      <c r="T2485">
        <f>ROUND(INT(表1[[#This Row],[合同结束日期]]-表1[[#This Row],[合同起始日期]])/365,1)</f>
        <v>5.2</v>
      </c>
    </row>
    <row r="2486" spans="1:20">
      <c r="A2486" s="1">
        <v>42705</v>
      </c>
      <c r="B2486" t="s">
        <v>185</v>
      </c>
      <c r="C2486">
        <f t="shared" si="117"/>
        <v>0</v>
      </c>
      <c r="D2486" t="s">
        <v>452</v>
      </c>
      <c r="E2486" s="4">
        <v>229721.64</v>
      </c>
      <c r="F2486" s="4">
        <v>42728.225040000012</v>
      </c>
      <c r="G2486" s="3">
        <v>0.18600000000000005</v>
      </c>
      <c r="H2486" s="7">
        <v>2945.1492307692311</v>
      </c>
      <c r="I2486" s="4">
        <v>547.79775692307703</v>
      </c>
      <c r="J2486">
        <v>78</v>
      </c>
      <c r="K2486" t="s">
        <v>11</v>
      </c>
      <c r="L2486" t="s">
        <v>12</v>
      </c>
      <c r="M2486" t="s">
        <v>10</v>
      </c>
      <c r="N2486" s="2">
        <v>42160</v>
      </c>
      <c r="O2486" s="2">
        <v>42890</v>
      </c>
      <c r="P2486" t="s">
        <v>24</v>
      </c>
      <c r="Q2486" t="s">
        <v>59</v>
      </c>
      <c r="R2486" s="5" t="str">
        <f t="shared" si="118"/>
        <v>0.16</v>
      </c>
      <c r="S2486" s="6" t="str">
        <f t="shared" si="119"/>
        <v/>
      </c>
      <c r="T2486">
        <f>ROUND(INT(表1[[#This Row],[合同结束日期]]-表1[[#This Row],[合同起始日期]])/365,1)</f>
        <v>2</v>
      </c>
    </row>
    <row r="2487" spans="1:20">
      <c r="A2487" s="1">
        <v>42705</v>
      </c>
      <c r="B2487" t="s">
        <v>185</v>
      </c>
      <c r="C2487">
        <f t="shared" si="117"/>
        <v>0</v>
      </c>
      <c r="D2487" t="s">
        <v>537</v>
      </c>
      <c r="E2487" s="4">
        <v>110616.204</v>
      </c>
      <c r="F2487" s="4">
        <v>22499.335893599997</v>
      </c>
      <c r="G2487" s="3">
        <v>0.20339999999999997</v>
      </c>
      <c r="H2487" s="7">
        <v>3687.2067999999999</v>
      </c>
      <c r="I2487" s="4">
        <v>749.97786311999994</v>
      </c>
      <c r="J2487">
        <v>30</v>
      </c>
      <c r="K2487" t="s">
        <v>44</v>
      </c>
      <c r="L2487" t="s">
        <v>46</v>
      </c>
      <c r="M2487" t="s">
        <v>187</v>
      </c>
      <c r="N2487" s="2">
        <v>42533</v>
      </c>
      <c r="O2487" s="2">
        <v>43262</v>
      </c>
      <c r="P2487" t="s">
        <v>24</v>
      </c>
      <c r="Q2487" t="s">
        <v>30</v>
      </c>
      <c r="R2487" s="5" t="str">
        <f t="shared" si="118"/>
        <v>0.18</v>
      </c>
      <c r="S2487" s="6" t="str">
        <f t="shared" si="119"/>
        <v/>
      </c>
      <c r="T2487">
        <f>ROUND(INT(表1[[#This Row],[合同结束日期]]-表1[[#This Row],[合同起始日期]])/365,1)</f>
        <v>2</v>
      </c>
    </row>
    <row r="2488" spans="1:20">
      <c r="A2488" s="1">
        <v>42705</v>
      </c>
      <c r="B2488" t="s">
        <v>185</v>
      </c>
      <c r="C2488">
        <f t="shared" si="117"/>
        <v>0</v>
      </c>
      <c r="D2488" t="s">
        <v>217</v>
      </c>
      <c r="E2488" s="4">
        <v>213726</v>
      </c>
      <c r="F2488" s="4">
        <v>38021.8554</v>
      </c>
      <c r="G2488" s="3">
        <v>0.1779</v>
      </c>
      <c r="H2488" s="7">
        <v>2658.2835820895525</v>
      </c>
      <c r="I2488" s="4">
        <v>472.90864925373143</v>
      </c>
      <c r="J2488">
        <v>80.399999999999991</v>
      </c>
      <c r="K2488" t="s">
        <v>76</v>
      </c>
      <c r="L2488" t="s">
        <v>75</v>
      </c>
      <c r="M2488" t="s">
        <v>75</v>
      </c>
      <c r="N2488" s="2">
        <v>41284</v>
      </c>
      <c r="O2488" s="2">
        <v>42864</v>
      </c>
      <c r="P2488" t="s">
        <v>14</v>
      </c>
      <c r="Q2488">
        <v>0</v>
      </c>
      <c r="R2488" s="5">
        <f t="shared" si="118"/>
        <v>0</v>
      </c>
      <c r="S2488" s="6" t="str">
        <f t="shared" si="119"/>
        <v/>
      </c>
      <c r="T2488">
        <f>ROUND(INT(表1[[#This Row],[合同结束日期]]-表1[[#This Row],[合同起始日期]])/365,1)</f>
        <v>4.3</v>
      </c>
    </row>
    <row r="2489" spans="1:20">
      <c r="A2489" s="1">
        <v>42705</v>
      </c>
      <c r="B2489" t="s">
        <v>185</v>
      </c>
      <c r="C2489">
        <f t="shared" si="117"/>
        <v>0</v>
      </c>
      <c r="D2489" t="s">
        <v>218</v>
      </c>
      <c r="E2489" s="4">
        <v>201417.348</v>
      </c>
      <c r="F2489" s="4">
        <v>34442.366507999999</v>
      </c>
      <c r="G2489" s="3">
        <v>0.17099999999999999</v>
      </c>
      <c r="H2489" s="7">
        <v>2582.2736923076923</v>
      </c>
      <c r="I2489" s="4">
        <v>441.56880138461537</v>
      </c>
      <c r="J2489">
        <v>78</v>
      </c>
      <c r="K2489" t="s">
        <v>76</v>
      </c>
      <c r="L2489" t="s">
        <v>75</v>
      </c>
      <c r="M2489" t="s">
        <v>75</v>
      </c>
      <c r="N2489" s="2">
        <v>41287</v>
      </c>
      <c r="O2489" s="2">
        <v>42864</v>
      </c>
      <c r="P2489" t="s">
        <v>14</v>
      </c>
      <c r="Q2489">
        <v>0</v>
      </c>
      <c r="R2489" s="5">
        <f t="shared" si="118"/>
        <v>0</v>
      </c>
      <c r="S2489" s="6" t="str">
        <f t="shared" si="119"/>
        <v/>
      </c>
      <c r="T2489">
        <f>ROUND(INT(表1[[#This Row],[合同结束日期]]-表1[[#This Row],[合同起始日期]])/365,1)</f>
        <v>4.3</v>
      </c>
    </row>
    <row r="2490" spans="1:20">
      <c r="A2490" s="1">
        <v>42705</v>
      </c>
      <c r="B2490" t="s">
        <v>185</v>
      </c>
      <c r="C2490">
        <f t="shared" si="117"/>
        <v>0</v>
      </c>
      <c r="D2490" t="s">
        <v>196</v>
      </c>
      <c r="E2490" s="4">
        <v>484119.78</v>
      </c>
      <c r="F2490" s="4">
        <v>85398.729192000013</v>
      </c>
      <c r="G2490" s="3">
        <v>0.17640000000000003</v>
      </c>
      <c r="H2490" s="7">
        <v>2801.6190972222225</v>
      </c>
      <c r="I2490" s="4">
        <v>494.20560875000012</v>
      </c>
      <c r="J2490">
        <v>172.79999999999998</v>
      </c>
      <c r="K2490" t="s">
        <v>60</v>
      </c>
      <c r="L2490" t="s">
        <v>61</v>
      </c>
      <c r="M2490" t="s">
        <v>197</v>
      </c>
      <c r="N2490" s="2">
        <v>42134</v>
      </c>
      <c r="O2490" s="2">
        <v>42864</v>
      </c>
      <c r="P2490" t="s">
        <v>24</v>
      </c>
      <c r="Q2490" t="s">
        <v>25</v>
      </c>
      <c r="R2490" s="5" t="str">
        <f t="shared" si="118"/>
        <v>0.15</v>
      </c>
      <c r="S2490" s="6" t="str">
        <f t="shared" si="119"/>
        <v/>
      </c>
      <c r="T2490">
        <f>ROUND(INT(表1[[#This Row],[合同结束日期]]-表1[[#This Row],[合同起始日期]])/365,1)</f>
        <v>2</v>
      </c>
    </row>
    <row r="2491" spans="1:20">
      <c r="A2491" s="1">
        <v>42705</v>
      </c>
      <c r="B2491" t="s">
        <v>185</v>
      </c>
      <c r="C2491">
        <f t="shared" si="117"/>
        <v>0</v>
      </c>
      <c r="D2491" t="s">
        <v>544</v>
      </c>
      <c r="E2491" s="4">
        <v>133776</v>
      </c>
      <c r="F2491" s="4">
        <v>31223.3184</v>
      </c>
      <c r="G2491" s="3">
        <v>0.2334</v>
      </c>
      <c r="H2491" s="7">
        <v>2026.909090909091</v>
      </c>
      <c r="I2491" s="4">
        <v>473.08058181818183</v>
      </c>
      <c r="J2491">
        <v>66</v>
      </c>
      <c r="K2491" t="s">
        <v>44</v>
      </c>
      <c r="L2491" t="s">
        <v>46</v>
      </c>
      <c r="M2491" t="s">
        <v>187</v>
      </c>
      <c r="N2491" s="2">
        <v>41283</v>
      </c>
      <c r="O2491" s="2">
        <v>42864</v>
      </c>
      <c r="P2491" t="s">
        <v>24</v>
      </c>
      <c r="Q2491" t="s">
        <v>25</v>
      </c>
      <c r="R2491" s="5" t="str">
        <f t="shared" si="118"/>
        <v>0.15</v>
      </c>
      <c r="S2491" s="6" t="str">
        <f t="shared" si="119"/>
        <v/>
      </c>
      <c r="T2491">
        <f>ROUND(INT(表1[[#This Row],[合同结束日期]]-表1[[#This Row],[合同起始日期]])/365,1)</f>
        <v>4.3</v>
      </c>
    </row>
    <row r="2492" spans="1:20">
      <c r="A2492" s="1">
        <v>42705</v>
      </c>
      <c r="B2492" t="s">
        <v>185</v>
      </c>
      <c r="C2492">
        <f t="shared" si="117"/>
        <v>0</v>
      </c>
      <c r="D2492" t="s">
        <v>529</v>
      </c>
      <c r="E2492" s="4">
        <v>212248.8</v>
      </c>
      <c r="F2492" s="4">
        <v>9466.2964799999991</v>
      </c>
      <c r="G2492" s="3">
        <v>4.4600000000000001E-2</v>
      </c>
      <c r="H2492" s="7">
        <v>14739.5</v>
      </c>
      <c r="I2492" s="4">
        <v>657.38170000000002</v>
      </c>
      <c r="J2492">
        <v>14.399999999999999</v>
      </c>
      <c r="K2492" t="s">
        <v>66</v>
      </c>
      <c r="L2492" t="s">
        <v>66</v>
      </c>
      <c r="M2492" t="s">
        <v>66</v>
      </c>
      <c r="N2492" s="2">
        <v>42566</v>
      </c>
      <c r="O2492" s="2">
        <v>42930</v>
      </c>
      <c r="P2492" t="s">
        <v>24</v>
      </c>
      <c r="Q2492" t="s">
        <v>37</v>
      </c>
      <c r="R2492" s="5" t="str">
        <f t="shared" si="118"/>
        <v>0.</v>
      </c>
      <c r="S2492" s="6" t="str">
        <f t="shared" si="119"/>
        <v/>
      </c>
      <c r="T2492">
        <f>ROUND(INT(表1[[#This Row],[合同结束日期]]-表1[[#This Row],[合同起始日期]])/365,1)</f>
        <v>1</v>
      </c>
    </row>
    <row r="2493" spans="1:20">
      <c r="A2493" s="1">
        <v>42705</v>
      </c>
      <c r="B2493" t="s">
        <v>185</v>
      </c>
      <c r="C2493">
        <f t="shared" si="117"/>
        <v>0</v>
      </c>
      <c r="D2493" t="s">
        <v>523</v>
      </c>
      <c r="E2493" s="4">
        <v>147590.16</v>
      </c>
      <c r="F2493" s="4">
        <v>23599.666584000002</v>
      </c>
      <c r="G2493" s="3">
        <v>0.15990000000000001</v>
      </c>
      <c r="H2493" s="7">
        <v>4099.7266666666665</v>
      </c>
      <c r="I2493" s="4">
        <v>655.5462940000001</v>
      </c>
      <c r="J2493">
        <v>36</v>
      </c>
      <c r="K2493" t="s">
        <v>76</v>
      </c>
      <c r="L2493" t="s">
        <v>276</v>
      </c>
      <c r="M2493" t="s">
        <v>276</v>
      </c>
      <c r="N2493" s="2">
        <v>42521</v>
      </c>
      <c r="O2493" s="2">
        <v>43250</v>
      </c>
      <c r="P2493" t="s">
        <v>24</v>
      </c>
      <c r="Q2493" t="s">
        <v>83</v>
      </c>
      <c r="R2493" s="5" t="str">
        <f t="shared" si="118"/>
        <v>0.14</v>
      </c>
      <c r="S2493" s="6" t="str">
        <f t="shared" si="119"/>
        <v/>
      </c>
      <c r="T2493">
        <f>ROUND(INT(表1[[#This Row],[合同结束日期]]-表1[[#This Row],[合同起始日期]])/365,1)</f>
        <v>2</v>
      </c>
    </row>
    <row r="2494" spans="1:20">
      <c r="A2494" s="1">
        <v>42705</v>
      </c>
      <c r="B2494" t="s">
        <v>185</v>
      </c>
      <c r="C2494">
        <f t="shared" si="117"/>
        <v>0</v>
      </c>
      <c r="D2494" t="s">
        <v>534</v>
      </c>
      <c r="E2494" s="4">
        <v>57172.799999999996</v>
      </c>
      <c r="F2494" s="4">
        <v>7941.301919999999</v>
      </c>
      <c r="G2494" s="3">
        <v>0.1389</v>
      </c>
      <c r="H2494" s="7">
        <v>3403.1428571428569</v>
      </c>
      <c r="I2494" s="4">
        <v>472.69654285714279</v>
      </c>
      <c r="J2494">
        <v>16.8</v>
      </c>
      <c r="K2494" t="s">
        <v>66</v>
      </c>
      <c r="L2494" t="s">
        <v>66</v>
      </c>
      <c r="M2494" t="s">
        <v>66</v>
      </c>
      <c r="N2494" s="2">
        <v>42583</v>
      </c>
      <c r="O2494" s="2">
        <v>42947</v>
      </c>
      <c r="P2494" t="s">
        <v>24</v>
      </c>
      <c r="Q2494" t="s">
        <v>123</v>
      </c>
      <c r="R2494" s="5" t="str">
        <f t="shared" si="118"/>
        <v>0.09</v>
      </c>
      <c r="S2494" s="6" t="str">
        <f t="shared" si="119"/>
        <v/>
      </c>
      <c r="T2494">
        <f>ROUND(INT(表1[[#This Row],[合同结束日期]]-表1[[#This Row],[合同起始日期]])/365,1)</f>
        <v>1</v>
      </c>
    </row>
    <row r="2495" spans="1:20">
      <c r="A2495" s="1">
        <v>42705</v>
      </c>
      <c r="B2495" t="s">
        <v>185</v>
      </c>
      <c r="C2495">
        <f t="shared" si="117"/>
        <v>0</v>
      </c>
      <c r="D2495" t="s">
        <v>199</v>
      </c>
      <c r="E2495" s="4">
        <v>306586.28399999999</v>
      </c>
      <c r="F2495" s="4">
        <v>25201.392544800005</v>
      </c>
      <c r="G2495" s="3">
        <v>8.2200000000000023E-2</v>
      </c>
      <c r="H2495" s="7">
        <v>4731.2698148148147</v>
      </c>
      <c r="I2495" s="4">
        <v>388.91037877777785</v>
      </c>
      <c r="J2495">
        <v>64.8</v>
      </c>
      <c r="K2495" t="s">
        <v>44</v>
      </c>
      <c r="L2495" t="s">
        <v>46</v>
      </c>
      <c r="M2495" t="s">
        <v>187</v>
      </c>
      <c r="N2495" s="2">
        <v>41332</v>
      </c>
      <c r="O2495" s="2">
        <v>42864</v>
      </c>
      <c r="P2495" t="s">
        <v>14</v>
      </c>
      <c r="Q2495" t="s">
        <v>37</v>
      </c>
      <c r="R2495" s="5" t="str">
        <f t="shared" si="118"/>
        <v>0.</v>
      </c>
      <c r="S2495" s="6" t="str">
        <f t="shared" si="119"/>
        <v/>
      </c>
      <c r="T2495">
        <f>ROUND(INT(表1[[#This Row],[合同结束日期]]-表1[[#This Row],[合同起始日期]])/365,1)</f>
        <v>4.2</v>
      </c>
    </row>
    <row r="2496" spans="1:20">
      <c r="A2496" s="1">
        <v>42705</v>
      </c>
      <c r="B2496" t="s">
        <v>185</v>
      </c>
      <c r="C2496">
        <f t="shared" si="117"/>
        <v>0</v>
      </c>
      <c r="D2496" t="s">
        <v>503</v>
      </c>
      <c r="E2496" s="4">
        <v>146142</v>
      </c>
      <c r="F2496" s="4">
        <v>23514.247800000001</v>
      </c>
      <c r="G2496" s="3">
        <v>0.16090000000000002</v>
      </c>
      <c r="H2496" s="7">
        <v>3805.78125</v>
      </c>
      <c r="I2496" s="4">
        <v>612.35020312500001</v>
      </c>
      <c r="J2496">
        <v>38.4</v>
      </c>
      <c r="K2496" t="s">
        <v>44</v>
      </c>
      <c r="L2496" t="s">
        <v>46</v>
      </c>
      <c r="M2496" t="s">
        <v>187</v>
      </c>
      <c r="N2496" s="2">
        <v>42480</v>
      </c>
      <c r="O2496" s="2">
        <v>43209</v>
      </c>
      <c r="P2496" t="s">
        <v>24</v>
      </c>
      <c r="Q2496" t="s">
        <v>83</v>
      </c>
      <c r="R2496" s="5" t="str">
        <f t="shared" si="118"/>
        <v>0.14</v>
      </c>
      <c r="S2496" s="6" t="str">
        <f t="shared" si="119"/>
        <v/>
      </c>
      <c r="T2496">
        <f>ROUND(INT(表1[[#This Row],[合同结束日期]]-表1[[#This Row],[合同起始日期]])/365,1)</f>
        <v>2</v>
      </c>
    </row>
    <row r="2497" spans="1:20">
      <c r="A2497" s="1">
        <v>42705</v>
      </c>
      <c r="B2497" t="s">
        <v>185</v>
      </c>
      <c r="C2497">
        <f t="shared" si="117"/>
        <v>0</v>
      </c>
      <c r="D2497" t="s">
        <v>287</v>
      </c>
      <c r="E2497" s="4">
        <v>39110.400000000001</v>
      </c>
      <c r="F2497" s="4">
        <v>7943.3222399999986</v>
      </c>
      <c r="G2497" s="3">
        <v>0.20309999999999995</v>
      </c>
      <c r="H2497" s="7">
        <v>2172.8000000000002</v>
      </c>
      <c r="I2497" s="4">
        <v>441.29567999999995</v>
      </c>
      <c r="J2497">
        <v>18</v>
      </c>
      <c r="K2497" t="s">
        <v>11</v>
      </c>
      <c r="L2497" t="s">
        <v>12</v>
      </c>
      <c r="M2497" t="s">
        <v>288</v>
      </c>
      <c r="N2497" s="2">
        <v>41522</v>
      </c>
      <c r="O2497" s="2">
        <v>42982</v>
      </c>
      <c r="P2497" t="s">
        <v>24</v>
      </c>
      <c r="Q2497" t="s">
        <v>59</v>
      </c>
      <c r="R2497" s="5" t="str">
        <f t="shared" si="118"/>
        <v>0.16</v>
      </c>
      <c r="S2497" s="6" t="str">
        <f t="shared" si="119"/>
        <v/>
      </c>
      <c r="T2497">
        <f>ROUND(INT(表1[[#This Row],[合同结束日期]]-表1[[#This Row],[合同起始日期]])/365,1)</f>
        <v>4</v>
      </c>
    </row>
    <row r="2498" spans="1:20">
      <c r="A2498" s="1">
        <v>42705</v>
      </c>
      <c r="B2498" t="s">
        <v>185</v>
      </c>
      <c r="C2498">
        <f t="shared" si="117"/>
        <v>0</v>
      </c>
      <c r="D2498" t="s">
        <v>484</v>
      </c>
      <c r="E2498" s="4">
        <v>854628</v>
      </c>
      <c r="F2498" s="4">
        <v>92727.138000000006</v>
      </c>
      <c r="G2498" s="3">
        <v>0.10850000000000001</v>
      </c>
      <c r="H2498" s="7">
        <v>1989.3575418994415</v>
      </c>
      <c r="I2498" s="4">
        <v>215.84529329608941</v>
      </c>
      <c r="J2498">
        <v>429.59999999999997</v>
      </c>
      <c r="K2498" t="s">
        <v>44</v>
      </c>
      <c r="L2498" t="s">
        <v>72</v>
      </c>
      <c r="M2498" t="s">
        <v>71</v>
      </c>
      <c r="N2498" s="2">
        <v>42272</v>
      </c>
      <c r="O2498" s="2">
        <v>44098</v>
      </c>
      <c r="P2498" t="s">
        <v>24</v>
      </c>
      <c r="Q2498" t="s">
        <v>78</v>
      </c>
      <c r="R2498" s="5" t="str">
        <f t="shared" si="118"/>
        <v>0.07</v>
      </c>
      <c r="S2498" s="6" t="str">
        <f t="shared" si="119"/>
        <v/>
      </c>
      <c r="T2498">
        <f>ROUND(INT(表1[[#This Row],[合同结束日期]]-表1[[#This Row],[合同起始日期]])/365,1)</f>
        <v>5</v>
      </c>
    </row>
    <row r="2499" spans="1:20">
      <c r="A2499" s="1">
        <v>42705</v>
      </c>
      <c r="B2499" t="s">
        <v>185</v>
      </c>
      <c r="C2499">
        <f t="shared" si="117"/>
        <v>0</v>
      </c>
      <c r="D2499" t="s">
        <v>213</v>
      </c>
      <c r="E2499" s="4">
        <v>489904.68</v>
      </c>
      <c r="F2499" s="4">
        <v>93571.793879999997</v>
      </c>
      <c r="G2499" s="3">
        <v>0.191</v>
      </c>
      <c r="H2499" s="7">
        <v>2306.5192090395481</v>
      </c>
      <c r="I2499" s="4">
        <v>440.54516892655363</v>
      </c>
      <c r="J2499">
        <v>212.4</v>
      </c>
      <c r="K2499" t="s">
        <v>60</v>
      </c>
      <c r="L2499" t="s">
        <v>61</v>
      </c>
      <c r="M2499" t="s">
        <v>214</v>
      </c>
      <c r="N2499" s="2">
        <v>42543</v>
      </c>
      <c r="O2499" s="2">
        <v>43272</v>
      </c>
      <c r="P2499" t="s">
        <v>24</v>
      </c>
      <c r="Q2499" t="s">
        <v>59</v>
      </c>
      <c r="R2499" s="5" t="str">
        <f t="shared" si="118"/>
        <v>0.16</v>
      </c>
      <c r="S2499" s="6" t="str">
        <f t="shared" si="119"/>
        <v/>
      </c>
      <c r="T2499">
        <f>ROUND(INT(表1[[#This Row],[合同结束日期]]-表1[[#This Row],[合同起始日期]])/365,1)</f>
        <v>2</v>
      </c>
    </row>
    <row r="2500" spans="1:20">
      <c r="A2500" s="1">
        <v>42705</v>
      </c>
      <c r="B2500" t="s">
        <v>185</v>
      </c>
      <c r="C2500">
        <f t="shared" si="117"/>
        <v>0</v>
      </c>
      <c r="D2500" t="s">
        <v>449</v>
      </c>
      <c r="E2500" s="4">
        <v>454276.56</v>
      </c>
      <c r="F2500" s="4">
        <v>66324.377759999988</v>
      </c>
      <c r="G2500" s="3">
        <v>0.14599999999999996</v>
      </c>
      <c r="H2500" s="7">
        <v>2647.2993006993006</v>
      </c>
      <c r="I2500" s="4">
        <v>386.50569790209784</v>
      </c>
      <c r="J2500">
        <v>171.6</v>
      </c>
      <c r="K2500" t="s">
        <v>60</v>
      </c>
      <c r="L2500" t="s">
        <v>116</v>
      </c>
      <c r="M2500" t="s">
        <v>145</v>
      </c>
      <c r="N2500" s="2">
        <v>42183</v>
      </c>
      <c r="O2500" s="2">
        <v>43278</v>
      </c>
      <c r="P2500" t="s">
        <v>24</v>
      </c>
      <c r="Q2500" t="s">
        <v>65</v>
      </c>
      <c r="R2500" s="5" t="str">
        <f t="shared" si="118"/>
        <v>0.12</v>
      </c>
      <c r="S2500" s="6" t="str">
        <f t="shared" si="119"/>
        <v/>
      </c>
      <c r="T2500">
        <f>ROUND(INT(表1[[#This Row],[合同结束日期]]-表1[[#This Row],[合同起始日期]])/365,1)</f>
        <v>3</v>
      </c>
    </row>
    <row r="2501" spans="1:20">
      <c r="A2501" s="1">
        <v>42705</v>
      </c>
      <c r="B2501" t="s">
        <v>185</v>
      </c>
      <c r="C2501">
        <f t="shared" si="117"/>
        <v>0</v>
      </c>
      <c r="D2501" t="s">
        <v>545</v>
      </c>
      <c r="E2501" s="4">
        <v>132142.79999999999</v>
      </c>
      <c r="F2501" s="4">
        <v>22979.63292</v>
      </c>
      <c r="G2501" s="3">
        <v>0.17390000000000003</v>
      </c>
      <c r="H2501" s="7">
        <v>3238.7941176470586</v>
      </c>
      <c r="I2501" s="4">
        <v>563.22629705882355</v>
      </c>
      <c r="J2501">
        <v>40.799999999999997</v>
      </c>
      <c r="K2501" t="s">
        <v>44</v>
      </c>
      <c r="L2501" t="s">
        <v>46</v>
      </c>
      <c r="M2501" t="s">
        <v>187</v>
      </c>
      <c r="N2501" s="2">
        <v>42614</v>
      </c>
      <c r="O2501" s="2">
        <v>43343</v>
      </c>
      <c r="P2501" t="s">
        <v>24</v>
      </c>
      <c r="Q2501" t="s">
        <v>25</v>
      </c>
      <c r="R2501" s="5" t="str">
        <f t="shared" si="118"/>
        <v>0.15</v>
      </c>
      <c r="S2501" s="6" t="str">
        <f t="shared" si="119"/>
        <v/>
      </c>
      <c r="T2501">
        <f>ROUND(INT(表1[[#This Row],[合同结束日期]]-表1[[#This Row],[合同起始日期]])/365,1)</f>
        <v>2</v>
      </c>
    </row>
    <row r="2502" spans="1:20">
      <c r="A2502" s="1">
        <v>42705</v>
      </c>
      <c r="B2502" t="s">
        <v>185</v>
      </c>
      <c r="C2502">
        <f t="shared" si="117"/>
        <v>0</v>
      </c>
      <c r="D2502" t="s">
        <v>231</v>
      </c>
      <c r="E2502" s="4">
        <v>949424.39999999991</v>
      </c>
      <c r="F2502" s="4">
        <v>115924.71924000001</v>
      </c>
      <c r="G2502" s="3">
        <v>0.12210000000000001</v>
      </c>
      <c r="H2502" s="7">
        <v>1146.6478260869565</v>
      </c>
      <c r="I2502" s="4">
        <v>140.00569956521741</v>
      </c>
      <c r="J2502">
        <v>828</v>
      </c>
      <c r="K2502" t="s">
        <v>44</v>
      </c>
      <c r="L2502" t="s">
        <v>72</v>
      </c>
      <c r="M2502" t="s">
        <v>71</v>
      </c>
      <c r="N2502" s="2">
        <v>41351</v>
      </c>
      <c r="O2502" s="2">
        <v>45122</v>
      </c>
      <c r="P2502" t="s">
        <v>18</v>
      </c>
      <c r="Q2502" t="s">
        <v>42</v>
      </c>
      <c r="R2502" s="5" t="str">
        <f t="shared" si="118"/>
        <v>0.08</v>
      </c>
      <c r="S2502" s="6" t="str">
        <f t="shared" si="119"/>
        <v/>
      </c>
      <c r="T2502">
        <f>ROUND(INT(表1[[#This Row],[合同结束日期]]-表1[[#This Row],[合同起始日期]])/365,1)</f>
        <v>10.3</v>
      </c>
    </row>
    <row r="2503" spans="1:20">
      <c r="A2503" s="1">
        <v>42705</v>
      </c>
      <c r="B2503" t="s">
        <v>185</v>
      </c>
      <c r="C2503">
        <f t="shared" si="117"/>
        <v>0</v>
      </c>
      <c r="D2503" t="s">
        <v>344</v>
      </c>
      <c r="E2503" s="4">
        <v>59397.599999999999</v>
      </c>
      <c r="F2503" s="4">
        <v>9990.6763200000005</v>
      </c>
      <c r="G2503" s="3">
        <v>0.16820000000000002</v>
      </c>
      <c r="H2503" s="7">
        <v>6187.25</v>
      </c>
      <c r="I2503" s="4">
        <v>1040.6954500000002</v>
      </c>
      <c r="J2503">
        <v>9.6</v>
      </c>
      <c r="K2503" t="s">
        <v>44</v>
      </c>
      <c r="L2503" t="s">
        <v>46</v>
      </c>
      <c r="M2503" t="s">
        <v>187</v>
      </c>
      <c r="N2503" s="2">
        <v>41864</v>
      </c>
      <c r="O2503" s="2">
        <v>42959</v>
      </c>
      <c r="P2503" t="s">
        <v>24</v>
      </c>
      <c r="Q2503" t="s">
        <v>25</v>
      </c>
      <c r="R2503" s="5" t="str">
        <f t="shared" si="118"/>
        <v>0.15</v>
      </c>
      <c r="S2503" s="6" t="str">
        <f t="shared" si="119"/>
        <v/>
      </c>
      <c r="T2503">
        <f>ROUND(INT(表1[[#This Row],[合同结束日期]]-表1[[#This Row],[合同起始日期]])/365,1)</f>
        <v>3</v>
      </c>
    </row>
    <row r="2504" spans="1:20">
      <c r="A2504" s="1">
        <v>42705</v>
      </c>
      <c r="B2504" t="s">
        <v>185</v>
      </c>
      <c r="C2504">
        <f t="shared" si="117"/>
        <v>0</v>
      </c>
      <c r="D2504" t="s">
        <v>252</v>
      </c>
      <c r="E2504" s="4">
        <v>165891.6</v>
      </c>
      <c r="F2504" s="4">
        <v>22893.040800000002</v>
      </c>
      <c r="G2504" s="3">
        <v>0.13800000000000001</v>
      </c>
      <c r="H2504" s="7">
        <v>1607.4767441860465</v>
      </c>
      <c r="I2504" s="4">
        <v>221.83179069767445</v>
      </c>
      <c r="J2504">
        <v>103.2</v>
      </c>
      <c r="K2504" t="s">
        <v>44</v>
      </c>
      <c r="L2504" t="s">
        <v>46</v>
      </c>
      <c r="M2504" t="s">
        <v>45</v>
      </c>
      <c r="N2504" s="2">
        <v>42149</v>
      </c>
      <c r="O2504" s="2">
        <v>42914</v>
      </c>
      <c r="P2504" t="s">
        <v>24</v>
      </c>
      <c r="Q2504" t="s">
        <v>19</v>
      </c>
      <c r="R2504" s="5" t="str">
        <f t="shared" si="118"/>
        <v>0.1</v>
      </c>
      <c r="S2504" s="6" t="str">
        <f t="shared" si="119"/>
        <v/>
      </c>
      <c r="T2504">
        <f>ROUND(INT(表1[[#This Row],[合同结束日期]]-表1[[#This Row],[合同起始日期]])/365,1)</f>
        <v>2.1</v>
      </c>
    </row>
    <row r="2505" spans="1:20">
      <c r="A2505" s="1">
        <v>42705</v>
      </c>
      <c r="B2505" t="s">
        <v>185</v>
      </c>
      <c r="C2505">
        <f t="shared" si="117"/>
        <v>0</v>
      </c>
      <c r="D2505" t="s">
        <v>206</v>
      </c>
      <c r="E2505" s="4">
        <v>553028.4</v>
      </c>
      <c r="F2505" s="4">
        <v>79304.272559999998</v>
      </c>
      <c r="G2505" s="3">
        <v>0.1434</v>
      </c>
      <c r="H2505" s="7">
        <v>976.39194915254245</v>
      </c>
      <c r="I2505" s="4">
        <v>140.01460550847457</v>
      </c>
      <c r="J2505">
        <v>566.4</v>
      </c>
      <c r="K2505" t="s">
        <v>44</v>
      </c>
      <c r="L2505" t="s">
        <v>72</v>
      </c>
      <c r="M2505" t="s">
        <v>71</v>
      </c>
      <c r="N2505" s="2">
        <v>41334</v>
      </c>
      <c r="O2505" s="2">
        <v>43249</v>
      </c>
      <c r="P2505" t="s">
        <v>24</v>
      </c>
      <c r="Q2505" t="s">
        <v>123</v>
      </c>
      <c r="R2505" s="5" t="str">
        <f t="shared" si="118"/>
        <v>0.09</v>
      </c>
      <c r="S2505" s="6" t="str">
        <f t="shared" si="119"/>
        <v/>
      </c>
      <c r="T2505">
        <f>ROUND(INT(表1[[#This Row],[合同结束日期]]-表1[[#This Row],[合同起始日期]])/365,1)</f>
        <v>5.2</v>
      </c>
    </row>
    <row r="2506" spans="1:20">
      <c r="A2506" s="1">
        <v>42705</v>
      </c>
      <c r="B2506" t="s">
        <v>185</v>
      </c>
      <c r="C2506">
        <f t="shared" si="117"/>
        <v>0</v>
      </c>
      <c r="D2506" t="s">
        <v>253</v>
      </c>
      <c r="E2506" s="4">
        <v>121674.31200000001</v>
      </c>
      <c r="F2506" s="4">
        <v>48462.8784696</v>
      </c>
      <c r="G2506" s="3">
        <v>0.39829999999999999</v>
      </c>
      <c r="H2506" s="7">
        <v>792.15046875000007</v>
      </c>
      <c r="I2506" s="4">
        <v>315.51353170312501</v>
      </c>
      <c r="J2506">
        <v>153.6</v>
      </c>
      <c r="K2506" t="s">
        <v>60</v>
      </c>
      <c r="L2506" t="s">
        <v>116</v>
      </c>
      <c r="M2506" t="s">
        <v>145</v>
      </c>
      <c r="N2506" s="2">
        <v>41456</v>
      </c>
      <c r="O2506" s="2">
        <v>42962</v>
      </c>
      <c r="P2506" t="s">
        <v>18</v>
      </c>
      <c r="Q2506" t="s">
        <v>25</v>
      </c>
      <c r="R2506" s="5" t="str">
        <f t="shared" si="118"/>
        <v>0.15</v>
      </c>
      <c r="S2506" s="6" t="str">
        <f t="shared" si="119"/>
        <v/>
      </c>
      <c r="T2506">
        <f>ROUND(INT(表1[[#This Row],[合同结束日期]]-表1[[#This Row],[合同起始日期]])/365,1)</f>
        <v>4.0999999999999996</v>
      </c>
    </row>
    <row r="2507" spans="1:20">
      <c r="A2507" s="1">
        <v>42705</v>
      </c>
      <c r="B2507" t="s">
        <v>185</v>
      </c>
      <c r="C2507">
        <f t="shared" si="117"/>
        <v>0</v>
      </c>
      <c r="D2507" t="s">
        <v>370</v>
      </c>
      <c r="E2507" s="4">
        <v>324488.39999999997</v>
      </c>
      <c r="F2507" s="4">
        <v>69602.761799999993</v>
      </c>
      <c r="G2507" s="3">
        <v>0.2145</v>
      </c>
      <c r="H2507" s="7">
        <v>606.29372197309419</v>
      </c>
      <c r="I2507" s="4">
        <v>130.05000336322871</v>
      </c>
      <c r="J2507">
        <v>535.19999999999993</v>
      </c>
      <c r="K2507" t="s">
        <v>151</v>
      </c>
      <c r="L2507" t="s">
        <v>154</v>
      </c>
      <c r="M2507" t="s">
        <v>371</v>
      </c>
      <c r="N2507" s="2">
        <v>41946</v>
      </c>
      <c r="O2507" s="2">
        <v>43771</v>
      </c>
      <c r="P2507" t="s">
        <v>14</v>
      </c>
      <c r="Q2507">
        <v>0</v>
      </c>
      <c r="R2507" s="5">
        <f t="shared" si="118"/>
        <v>0</v>
      </c>
      <c r="S2507" s="6" t="str">
        <f t="shared" si="119"/>
        <v/>
      </c>
      <c r="T2507">
        <f>ROUND(INT(表1[[#This Row],[合同结束日期]]-表1[[#This Row],[合同起始日期]])/365,1)</f>
        <v>5</v>
      </c>
    </row>
    <row r="2508" spans="1:20">
      <c r="A2508" s="1">
        <v>42705</v>
      </c>
      <c r="B2508" t="s">
        <v>185</v>
      </c>
      <c r="C2508">
        <f t="shared" si="117"/>
        <v>0</v>
      </c>
      <c r="D2508" t="s">
        <v>203</v>
      </c>
      <c r="E2508" s="4">
        <v>232093.19999999998</v>
      </c>
      <c r="F2508" s="4">
        <v>39479.053320000006</v>
      </c>
      <c r="G2508" s="3">
        <v>0.17010000000000003</v>
      </c>
      <c r="H2508" s="7">
        <v>4204.586956521739</v>
      </c>
      <c r="I2508" s="4">
        <v>715.20024130434797</v>
      </c>
      <c r="J2508">
        <v>55.199999999999996</v>
      </c>
      <c r="K2508" t="s">
        <v>44</v>
      </c>
      <c r="L2508" t="s">
        <v>46</v>
      </c>
      <c r="M2508" t="s">
        <v>187</v>
      </c>
      <c r="N2508" s="2">
        <v>41304</v>
      </c>
      <c r="O2508" s="2">
        <v>42864</v>
      </c>
      <c r="P2508" t="s">
        <v>24</v>
      </c>
      <c r="Q2508" t="s">
        <v>25</v>
      </c>
      <c r="R2508" s="5" t="str">
        <f t="shared" si="118"/>
        <v>0.15</v>
      </c>
      <c r="S2508" s="6" t="str">
        <f t="shared" si="119"/>
        <v/>
      </c>
      <c r="T2508">
        <f>ROUND(INT(表1[[#This Row],[合同结束日期]]-表1[[#This Row],[合同起始日期]])/365,1)</f>
        <v>4.3</v>
      </c>
    </row>
    <row r="2509" spans="1:20">
      <c r="A2509" s="1">
        <v>42705</v>
      </c>
      <c r="B2509" t="s">
        <v>185</v>
      </c>
      <c r="C2509">
        <f t="shared" si="117"/>
        <v>0</v>
      </c>
      <c r="D2509" t="s">
        <v>509</v>
      </c>
      <c r="E2509" s="4">
        <v>48686.400000000001</v>
      </c>
      <c r="F2509" s="4">
        <v>8826.8443200000002</v>
      </c>
      <c r="G2509" s="3">
        <v>0.18129999999999999</v>
      </c>
      <c r="H2509" s="7">
        <v>3381.0000000000005</v>
      </c>
      <c r="I2509" s="4">
        <v>612.97530000000006</v>
      </c>
      <c r="J2509">
        <v>14.399999999999999</v>
      </c>
      <c r="K2509" t="s">
        <v>60</v>
      </c>
      <c r="L2509" t="s">
        <v>61</v>
      </c>
      <c r="M2509" t="s">
        <v>58</v>
      </c>
      <c r="N2509" s="2">
        <v>42522</v>
      </c>
      <c r="O2509" s="2">
        <v>42886</v>
      </c>
      <c r="P2509" t="s">
        <v>24</v>
      </c>
      <c r="Q2509" t="s">
        <v>59</v>
      </c>
      <c r="R2509" s="5" t="str">
        <f t="shared" si="118"/>
        <v>0.16</v>
      </c>
      <c r="S2509" s="6" t="str">
        <f t="shared" si="119"/>
        <v/>
      </c>
      <c r="T2509">
        <f>ROUND(INT(表1[[#This Row],[合同结束日期]]-表1[[#This Row],[合同起始日期]])/365,1)</f>
        <v>1</v>
      </c>
    </row>
    <row r="2510" spans="1:20">
      <c r="A2510" s="1">
        <v>42705</v>
      </c>
      <c r="B2510" t="s">
        <v>185</v>
      </c>
      <c r="C2510">
        <f t="shared" si="117"/>
        <v>0</v>
      </c>
      <c r="D2510" t="s">
        <v>527</v>
      </c>
      <c r="E2510" s="4">
        <v>99639.599999999991</v>
      </c>
      <c r="F2510" s="4">
        <v>16301.038559999999</v>
      </c>
      <c r="G2510" s="3">
        <v>0.1636</v>
      </c>
      <c r="H2510" s="7">
        <v>3193.5769230769229</v>
      </c>
      <c r="I2510" s="4">
        <v>522.46918461538462</v>
      </c>
      <c r="J2510">
        <v>31.2</v>
      </c>
      <c r="K2510" t="s">
        <v>44</v>
      </c>
      <c r="L2510" t="s">
        <v>46</v>
      </c>
      <c r="M2510" t="s">
        <v>187</v>
      </c>
      <c r="N2510" s="2">
        <v>42533</v>
      </c>
      <c r="O2510" s="2">
        <v>43262</v>
      </c>
      <c r="P2510" t="s">
        <v>24</v>
      </c>
      <c r="Q2510" t="s">
        <v>83</v>
      </c>
      <c r="R2510" s="5" t="str">
        <f t="shared" si="118"/>
        <v>0.14</v>
      </c>
      <c r="S2510" s="6" t="str">
        <f t="shared" si="119"/>
        <v/>
      </c>
      <c r="T2510">
        <f>ROUND(INT(表1[[#This Row],[合同结束日期]]-表1[[#This Row],[合同起始日期]])/365,1)</f>
        <v>2</v>
      </c>
    </row>
    <row r="2511" spans="1:20">
      <c r="A2511" s="1">
        <v>42705</v>
      </c>
      <c r="B2511" t="s">
        <v>185</v>
      </c>
      <c r="C2511">
        <f t="shared" si="117"/>
        <v>0</v>
      </c>
      <c r="D2511" t="s">
        <v>486</v>
      </c>
      <c r="E2511" s="4">
        <v>45830.400000000001</v>
      </c>
      <c r="F2511" s="4">
        <v>14129.51232</v>
      </c>
      <c r="G2511" s="3">
        <v>0.30829999999999996</v>
      </c>
      <c r="H2511" s="7">
        <v>1193.5</v>
      </c>
      <c r="I2511" s="4">
        <v>367.95605</v>
      </c>
      <c r="J2511">
        <v>38.4</v>
      </c>
      <c r="K2511" t="s">
        <v>44</v>
      </c>
      <c r="L2511" t="s">
        <v>46</v>
      </c>
      <c r="M2511" t="s">
        <v>187</v>
      </c>
      <c r="N2511" s="2">
        <v>42370</v>
      </c>
      <c r="O2511" s="2">
        <v>42735</v>
      </c>
      <c r="P2511" t="s">
        <v>24</v>
      </c>
      <c r="Q2511" t="s">
        <v>83</v>
      </c>
      <c r="R2511" s="5" t="str">
        <f t="shared" si="118"/>
        <v>0.14</v>
      </c>
      <c r="S2511" s="6" t="str">
        <f t="shared" si="119"/>
        <v/>
      </c>
      <c r="T2511">
        <f>ROUND(INT(表1[[#This Row],[合同结束日期]]-表1[[#This Row],[合同起始日期]])/365,1)</f>
        <v>1</v>
      </c>
    </row>
    <row r="2512" spans="1:20">
      <c r="A2512" s="1">
        <v>42705</v>
      </c>
      <c r="B2512" t="s">
        <v>185</v>
      </c>
      <c r="C2512">
        <f t="shared" si="117"/>
        <v>0</v>
      </c>
      <c r="D2512" t="s">
        <v>456</v>
      </c>
      <c r="E2512" s="4">
        <v>89382</v>
      </c>
      <c r="F2512" s="4">
        <v>15650.788199999999</v>
      </c>
      <c r="G2512" s="3">
        <v>0.17509999999999998</v>
      </c>
      <c r="H2512" s="7">
        <v>4965.666666666667</v>
      </c>
      <c r="I2512" s="4">
        <v>869.48823333333326</v>
      </c>
      <c r="J2512">
        <v>18</v>
      </c>
      <c r="K2512" t="s">
        <v>76</v>
      </c>
      <c r="L2512" t="s">
        <v>276</v>
      </c>
      <c r="M2512" t="s">
        <v>276</v>
      </c>
      <c r="N2512" s="2">
        <v>42181</v>
      </c>
      <c r="O2512" s="2">
        <v>42911</v>
      </c>
      <c r="P2512" t="s">
        <v>24</v>
      </c>
      <c r="Q2512" t="s">
        <v>59</v>
      </c>
      <c r="R2512" s="5" t="str">
        <f t="shared" si="118"/>
        <v>0.16</v>
      </c>
      <c r="S2512" s="6" t="str">
        <f t="shared" si="119"/>
        <v/>
      </c>
      <c r="T2512">
        <f>ROUND(INT(表1[[#This Row],[合同结束日期]]-表1[[#This Row],[合同起始日期]])/365,1)</f>
        <v>2</v>
      </c>
    </row>
    <row r="2513" spans="1:20">
      <c r="A2513" s="1">
        <v>42705</v>
      </c>
      <c r="B2513" t="s">
        <v>185</v>
      </c>
      <c r="C2513">
        <f t="shared" si="117"/>
        <v>0</v>
      </c>
      <c r="D2513" t="s">
        <v>274</v>
      </c>
      <c r="E2513" s="4">
        <v>92902.8</v>
      </c>
      <c r="F2513" s="4">
        <v>35591.062679999995</v>
      </c>
      <c r="G2513" s="3">
        <v>0.38309999999999994</v>
      </c>
      <c r="H2513" s="7">
        <v>823.60638297872345</v>
      </c>
      <c r="I2513" s="4">
        <v>315.52360531914888</v>
      </c>
      <c r="J2513">
        <v>112.8</v>
      </c>
      <c r="K2513" t="s">
        <v>66</v>
      </c>
      <c r="L2513" t="s">
        <v>66</v>
      </c>
      <c r="M2513" t="s">
        <v>66</v>
      </c>
      <c r="N2513" s="2">
        <v>41520</v>
      </c>
      <c r="O2513" s="2">
        <v>42735</v>
      </c>
      <c r="P2513" t="s">
        <v>24</v>
      </c>
      <c r="Q2513" t="s">
        <v>195</v>
      </c>
      <c r="R2513" s="5" t="str">
        <f t="shared" si="118"/>
        <v>0.09</v>
      </c>
      <c r="S2513" s="6" t="str">
        <f t="shared" si="119"/>
        <v>0.</v>
      </c>
      <c r="T2513">
        <f>ROUND(INT(表1[[#This Row],[合同结束日期]]-表1[[#This Row],[合同起始日期]])/365,1)</f>
        <v>3.3</v>
      </c>
    </row>
    <row r="2514" spans="1:20">
      <c r="A2514" s="1">
        <v>42705</v>
      </c>
      <c r="B2514" t="s">
        <v>185</v>
      </c>
      <c r="C2514">
        <f t="shared" si="117"/>
        <v>0</v>
      </c>
      <c r="D2514" t="s">
        <v>547</v>
      </c>
      <c r="E2514" s="4">
        <v>142510.32</v>
      </c>
      <c r="F2514" s="4">
        <v>49907.114064000001</v>
      </c>
      <c r="G2514" s="3">
        <v>0.35020000000000001</v>
      </c>
      <c r="H2514" s="7">
        <v>1290.8543478260872</v>
      </c>
      <c r="I2514" s="4">
        <v>452.05719260869569</v>
      </c>
      <c r="J2514">
        <v>110.39999999999999</v>
      </c>
      <c r="K2514" t="s">
        <v>60</v>
      </c>
      <c r="L2514" t="s">
        <v>61</v>
      </c>
      <c r="M2514" t="s">
        <v>234</v>
      </c>
      <c r="N2514" s="2">
        <v>42627</v>
      </c>
      <c r="O2514" s="2">
        <v>43356</v>
      </c>
      <c r="P2514" t="s">
        <v>24</v>
      </c>
      <c r="Q2514" t="s">
        <v>59</v>
      </c>
      <c r="R2514" s="5" t="str">
        <f t="shared" si="118"/>
        <v>0.16</v>
      </c>
      <c r="S2514" s="6" t="str">
        <f t="shared" si="119"/>
        <v/>
      </c>
      <c r="T2514">
        <f>ROUND(INT(表1[[#This Row],[合同结束日期]]-表1[[#This Row],[合同起始日期]])/365,1)</f>
        <v>2</v>
      </c>
    </row>
    <row r="2515" spans="1:20">
      <c r="A2515" s="1">
        <v>42705</v>
      </c>
      <c r="B2515" t="s">
        <v>185</v>
      </c>
      <c r="C2515">
        <f t="shared" si="117"/>
        <v>0</v>
      </c>
      <c r="D2515" t="s">
        <v>201</v>
      </c>
      <c r="E2515" s="4">
        <v>300511.2</v>
      </c>
      <c r="F2515" s="4">
        <v>38495.48472</v>
      </c>
      <c r="G2515" s="3">
        <v>0.12809999999999999</v>
      </c>
      <c r="H2515" s="7">
        <v>1658.4503311258279</v>
      </c>
      <c r="I2515" s="4">
        <v>212.44748741721855</v>
      </c>
      <c r="J2515">
        <v>181.2</v>
      </c>
      <c r="K2515" t="s">
        <v>44</v>
      </c>
      <c r="L2515" t="s">
        <v>72</v>
      </c>
      <c r="M2515" t="s">
        <v>71</v>
      </c>
      <c r="N2515" s="2">
        <v>41329</v>
      </c>
      <c r="O2515" s="2">
        <v>43229</v>
      </c>
      <c r="P2515" t="s">
        <v>24</v>
      </c>
      <c r="Q2515" t="s">
        <v>48</v>
      </c>
      <c r="R2515" s="5" t="str">
        <f t="shared" si="118"/>
        <v>0.11</v>
      </c>
      <c r="S2515" s="6" t="str">
        <f t="shared" si="119"/>
        <v/>
      </c>
      <c r="T2515">
        <f>ROUND(INT(表1[[#This Row],[合同结束日期]]-表1[[#This Row],[合同起始日期]])/365,1)</f>
        <v>5.2</v>
      </c>
    </row>
    <row r="2516" spans="1:20">
      <c r="A2516" s="1">
        <v>42705</v>
      </c>
      <c r="B2516" t="s">
        <v>185</v>
      </c>
      <c r="C2516">
        <f t="shared" si="117"/>
        <v>0</v>
      </c>
      <c r="D2516" t="s">
        <v>216</v>
      </c>
      <c r="E2516" s="4">
        <v>1302380.3999999999</v>
      </c>
      <c r="F2516" s="4">
        <v>86738.534639999998</v>
      </c>
      <c r="G2516" s="3">
        <v>6.6600000000000006E-2</v>
      </c>
      <c r="H2516" s="7">
        <v>6783.2312499999998</v>
      </c>
      <c r="I2516" s="4">
        <v>451.76320125000001</v>
      </c>
      <c r="J2516">
        <v>192</v>
      </c>
      <c r="K2516" t="s">
        <v>66</v>
      </c>
      <c r="L2516" t="s">
        <v>66</v>
      </c>
      <c r="M2516" t="s">
        <v>66</v>
      </c>
      <c r="N2516" s="2">
        <v>41279</v>
      </c>
      <c r="O2516" s="2">
        <v>42864</v>
      </c>
      <c r="P2516" t="s">
        <v>24</v>
      </c>
      <c r="Q2516" t="s">
        <v>195</v>
      </c>
      <c r="R2516" s="5" t="str">
        <f t="shared" si="118"/>
        <v>0.09</v>
      </c>
      <c r="S2516" s="6" t="str">
        <f t="shared" si="119"/>
        <v>0.</v>
      </c>
      <c r="T2516">
        <f>ROUND(INT(表1[[#This Row],[合同结束日期]]-表1[[#This Row],[合同起始日期]])/365,1)</f>
        <v>4.3</v>
      </c>
    </row>
    <row r="2517" spans="1:20">
      <c r="A2517" s="1">
        <v>42705</v>
      </c>
      <c r="B2517" t="s">
        <v>185</v>
      </c>
      <c r="C2517">
        <f t="shared" si="117"/>
        <v>0</v>
      </c>
      <c r="D2517" t="s">
        <v>451</v>
      </c>
      <c r="E2517" s="4">
        <v>1567932.12</v>
      </c>
      <c r="F2517" s="4">
        <v>47978.722872000006</v>
      </c>
      <c r="G2517" s="3">
        <v>3.0600000000000002E-2</v>
      </c>
      <c r="H2517" s="7">
        <v>13753.79052631579</v>
      </c>
      <c r="I2517" s="4">
        <v>420.86599010526322</v>
      </c>
      <c r="J2517">
        <v>114</v>
      </c>
      <c r="K2517" t="s">
        <v>66</v>
      </c>
      <c r="L2517" t="s">
        <v>66</v>
      </c>
      <c r="M2517" t="s">
        <v>66</v>
      </c>
      <c r="N2517" s="2">
        <v>42156</v>
      </c>
      <c r="O2517" s="2">
        <v>43251</v>
      </c>
      <c r="P2517" t="s">
        <v>24</v>
      </c>
      <c r="Q2517" t="s">
        <v>410</v>
      </c>
      <c r="R2517" s="5" t="str">
        <f t="shared" si="118"/>
        <v>0.1</v>
      </c>
      <c r="S2517" s="6" t="str">
        <f t="shared" si="119"/>
        <v>0.</v>
      </c>
      <c r="T2517">
        <f>ROUND(INT(表1[[#This Row],[合同结束日期]]-表1[[#This Row],[合同起始日期]])/365,1)</f>
        <v>3</v>
      </c>
    </row>
    <row r="2518" spans="1:20">
      <c r="A2518" s="1">
        <v>42705</v>
      </c>
      <c r="B2518" t="s">
        <v>185</v>
      </c>
      <c r="C2518">
        <f t="shared" si="117"/>
        <v>0</v>
      </c>
      <c r="D2518" t="s">
        <v>194</v>
      </c>
      <c r="E2518" s="4">
        <v>808375.2</v>
      </c>
      <c r="F2518" s="4">
        <v>65074.203600000001</v>
      </c>
      <c r="G2518" s="3">
        <v>8.0500000000000002E-2</v>
      </c>
      <c r="H2518" s="7">
        <v>5613.7166666666662</v>
      </c>
      <c r="I2518" s="4">
        <v>451.90419166666669</v>
      </c>
      <c r="J2518">
        <v>144</v>
      </c>
      <c r="K2518" t="s">
        <v>66</v>
      </c>
      <c r="L2518" t="s">
        <v>66</v>
      </c>
      <c r="M2518" t="s">
        <v>66</v>
      </c>
      <c r="N2518" s="2">
        <v>42134</v>
      </c>
      <c r="O2518" s="2">
        <v>42864</v>
      </c>
      <c r="P2518" t="s">
        <v>24</v>
      </c>
      <c r="Q2518" t="s">
        <v>410</v>
      </c>
      <c r="R2518" s="5" t="str">
        <f t="shared" si="118"/>
        <v>0.1</v>
      </c>
      <c r="S2518" s="6" t="str">
        <f t="shared" si="119"/>
        <v>0.</v>
      </c>
      <c r="T2518">
        <f>ROUND(INT(表1[[#This Row],[合同结束日期]]-表1[[#This Row],[合同起始日期]])/365,1)</f>
        <v>2</v>
      </c>
    </row>
    <row r="2519" spans="1:20">
      <c r="A2519" s="1">
        <v>42705</v>
      </c>
      <c r="B2519" t="s">
        <v>185</v>
      </c>
      <c r="C2519">
        <f t="shared" si="117"/>
        <v>0</v>
      </c>
      <c r="D2519" t="s">
        <v>457</v>
      </c>
      <c r="E2519" s="4">
        <v>191842.08</v>
      </c>
      <c r="F2519" s="4">
        <v>26819.522784000001</v>
      </c>
      <c r="G2519" s="3">
        <v>0.13980000000000001</v>
      </c>
      <c r="H2519" s="7">
        <v>13322.366666666667</v>
      </c>
      <c r="I2519" s="4">
        <v>1862.4668600000002</v>
      </c>
      <c r="J2519">
        <v>14.399999999999999</v>
      </c>
      <c r="K2519" t="s">
        <v>44</v>
      </c>
      <c r="L2519" t="s">
        <v>46</v>
      </c>
      <c r="M2519" t="s">
        <v>187</v>
      </c>
      <c r="N2519" s="2">
        <v>42205</v>
      </c>
      <c r="O2519" s="2">
        <v>42935</v>
      </c>
      <c r="P2519" t="s">
        <v>24</v>
      </c>
      <c r="Q2519" t="s">
        <v>28</v>
      </c>
      <c r="R2519" s="5" t="str">
        <f t="shared" si="118"/>
        <v>0.13</v>
      </c>
      <c r="S2519" s="6" t="str">
        <f t="shared" si="119"/>
        <v/>
      </c>
      <c r="T2519">
        <f>ROUND(INT(表1[[#This Row],[合同结束日期]]-表1[[#This Row],[合同起始日期]])/365,1)</f>
        <v>2</v>
      </c>
    </row>
    <row r="2520" spans="1:20">
      <c r="A2520" s="1">
        <v>42705</v>
      </c>
      <c r="B2520" t="s">
        <v>185</v>
      </c>
      <c r="C2520">
        <f t="shared" si="117"/>
        <v>0</v>
      </c>
      <c r="D2520" t="s">
        <v>190</v>
      </c>
      <c r="E2520" s="4">
        <v>98460</v>
      </c>
      <c r="F2520" s="4">
        <v>31969.961999999996</v>
      </c>
      <c r="G2520" s="3">
        <v>0.32469999999999993</v>
      </c>
      <c r="H2520" s="7">
        <v>1139.5833333333335</v>
      </c>
      <c r="I2520" s="4">
        <v>370.0227083333333</v>
      </c>
      <c r="J2520">
        <v>86.399999999999991</v>
      </c>
      <c r="K2520" t="s">
        <v>44</v>
      </c>
      <c r="L2520" t="s">
        <v>46</v>
      </c>
      <c r="M2520" t="s">
        <v>45</v>
      </c>
      <c r="N2520" s="2">
        <v>41282</v>
      </c>
      <c r="O2520" s="2">
        <v>43229</v>
      </c>
      <c r="P2520" t="s">
        <v>24</v>
      </c>
      <c r="Q2520" t="s">
        <v>56</v>
      </c>
      <c r="R2520" s="5" t="str">
        <f t="shared" si="118"/>
        <v>0.17</v>
      </c>
      <c r="S2520" s="6" t="str">
        <f t="shared" si="119"/>
        <v/>
      </c>
      <c r="T2520">
        <f>ROUND(INT(表1[[#This Row],[合同结束日期]]-表1[[#This Row],[合同起始日期]])/365,1)</f>
        <v>5.3</v>
      </c>
    </row>
    <row r="2521" spans="1:20">
      <c r="A2521" s="1">
        <v>42705</v>
      </c>
      <c r="B2521" t="s">
        <v>185</v>
      </c>
      <c r="C2521">
        <f t="shared" si="117"/>
        <v>0</v>
      </c>
      <c r="D2521" t="s">
        <v>474</v>
      </c>
      <c r="E2521" s="4">
        <v>59031.6</v>
      </c>
      <c r="F2521" s="4">
        <v>11700.444000000001</v>
      </c>
      <c r="G2521" s="3">
        <v>0.19820645213749927</v>
      </c>
      <c r="H2521" s="7">
        <v>3513.7857142857142</v>
      </c>
      <c r="I2521" s="4">
        <v>696.45500000000004</v>
      </c>
      <c r="J2521">
        <v>16.8</v>
      </c>
      <c r="K2521" t="s">
        <v>44</v>
      </c>
      <c r="L2521" t="s">
        <v>46</v>
      </c>
      <c r="M2521" t="s">
        <v>187</v>
      </c>
      <c r="N2521" s="2">
        <v>42267</v>
      </c>
      <c r="O2521" s="2">
        <v>42997</v>
      </c>
      <c r="P2521" t="s">
        <v>24</v>
      </c>
      <c r="Q2521" t="s">
        <v>83</v>
      </c>
      <c r="R2521" s="5" t="str">
        <f t="shared" si="118"/>
        <v>0.14</v>
      </c>
      <c r="S2521" s="6" t="str">
        <f t="shared" si="119"/>
        <v/>
      </c>
      <c r="T2521">
        <f>ROUND(INT(表1[[#This Row],[合同结束日期]]-表1[[#This Row],[合同起始日期]])/365,1)</f>
        <v>2</v>
      </c>
    </row>
    <row r="2522" spans="1:20">
      <c r="A2522" s="1">
        <v>41640</v>
      </c>
      <c r="B2522" t="s">
        <v>7</v>
      </c>
      <c r="C2522">
        <f t="shared" si="117"/>
        <v>1</v>
      </c>
      <c r="D2522" t="s">
        <v>235</v>
      </c>
      <c r="E2522" s="4">
        <v>775869</v>
      </c>
      <c r="F2522" s="4">
        <v>38793.449999999997</v>
      </c>
      <c r="G2522" s="3">
        <v>4.9999999999999996E-2</v>
      </c>
      <c r="H2522" s="7">
        <v>2074.2941931344244</v>
      </c>
      <c r="I2522" s="4">
        <v>103.71470965672121</v>
      </c>
      <c r="J2522">
        <v>374.03999999999996</v>
      </c>
      <c r="K2522" t="s">
        <v>11</v>
      </c>
      <c r="L2522" t="s">
        <v>92</v>
      </c>
      <c r="M2522" t="s">
        <v>92</v>
      </c>
      <c r="N2522" s="2">
        <v>41384</v>
      </c>
      <c r="O2522" s="2">
        <v>43299</v>
      </c>
      <c r="P2522" t="s">
        <v>568</v>
      </c>
      <c r="Q2522" t="s">
        <v>590</v>
      </c>
      <c r="R2522" s="5" t="str">
        <f t="shared" si="118"/>
        <v>0.12</v>
      </c>
      <c r="S2522" s="6" t="str">
        <f t="shared" si="119"/>
        <v>0.05</v>
      </c>
      <c r="T2522">
        <f>ROUND(INT(表1[[#This Row],[合同结束日期]]-表1[[#This Row],[合同起始日期]])/365,1)</f>
        <v>5.2</v>
      </c>
    </row>
    <row r="2523" spans="1:20">
      <c r="A2523" s="1">
        <v>41640</v>
      </c>
      <c r="B2523" t="s">
        <v>7</v>
      </c>
      <c r="C2523">
        <f t="shared" si="117"/>
        <v>1</v>
      </c>
      <c r="D2523" t="s">
        <v>237</v>
      </c>
      <c r="E2523" s="4">
        <v>266936.39999999997</v>
      </c>
      <c r="F2523" s="4">
        <v>34701.731999999996</v>
      </c>
      <c r="G2523" s="3">
        <v>0.13</v>
      </c>
      <c r="H2523" s="7">
        <v>741.4899999999999</v>
      </c>
      <c r="I2523" s="4">
        <v>96.393699999999995</v>
      </c>
      <c r="J2523">
        <v>360</v>
      </c>
      <c r="K2523" t="s">
        <v>11</v>
      </c>
      <c r="L2523" t="s">
        <v>23</v>
      </c>
      <c r="M2523" t="s">
        <v>23</v>
      </c>
      <c r="N2523" s="2">
        <v>41384</v>
      </c>
      <c r="O2523" s="2">
        <v>43299</v>
      </c>
      <c r="P2523" t="s">
        <v>18</v>
      </c>
      <c r="Q2523" t="s">
        <v>236</v>
      </c>
      <c r="R2523" s="5" t="str">
        <f t="shared" si="118"/>
        <v>0.12</v>
      </c>
      <c r="S2523" s="6" t="str">
        <f t="shared" si="119"/>
        <v>0.05</v>
      </c>
      <c r="T2523">
        <f>ROUND(INT(表1[[#This Row],[合同结束日期]]-表1[[#This Row],[合同起始日期]])/365,1)</f>
        <v>5.2</v>
      </c>
    </row>
    <row r="2524" spans="1:20">
      <c r="A2524" s="1">
        <v>41640</v>
      </c>
      <c r="B2524" t="s">
        <v>7</v>
      </c>
      <c r="C2524">
        <f t="shared" si="117"/>
        <v>1</v>
      </c>
      <c r="D2524" t="s">
        <v>238</v>
      </c>
      <c r="E2524" s="4">
        <v>594217.91999999969</v>
      </c>
      <c r="F2524" s="4">
        <v>35653.075199999999</v>
      </c>
      <c r="G2524" s="3">
        <v>6.0000000000000032E-2</v>
      </c>
      <c r="H2524" s="7">
        <v>1584.5811199999991</v>
      </c>
      <c r="I2524" s="4">
        <v>95.0748672</v>
      </c>
      <c r="J2524">
        <v>375</v>
      </c>
      <c r="K2524" t="s">
        <v>11</v>
      </c>
      <c r="L2524" t="s">
        <v>92</v>
      </c>
      <c r="M2524" t="s">
        <v>92</v>
      </c>
      <c r="N2524" s="2">
        <v>41384</v>
      </c>
      <c r="O2524" s="2">
        <v>43299</v>
      </c>
      <c r="P2524" t="s">
        <v>569</v>
      </c>
      <c r="Q2524" t="s">
        <v>236</v>
      </c>
      <c r="R2524" s="5" t="str">
        <f t="shared" si="118"/>
        <v>0.12</v>
      </c>
      <c r="S2524" s="6" t="str">
        <f t="shared" si="119"/>
        <v>0.05</v>
      </c>
      <c r="T2524">
        <f>ROUND(INT(表1[[#This Row],[合同结束日期]]-表1[[#This Row],[合同起始日期]])/365,1)</f>
        <v>5.2</v>
      </c>
    </row>
    <row r="2525" spans="1:20">
      <c r="A2525" s="1">
        <v>41640</v>
      </c>
      <c r="B2525" t="s">
        <v>7</v>
      </c>
      <c r="C2525">
        <f t="shared" si="117"/>
        <v>1</v>
      </c>
      <c r="D2525" t="s">
        <v>239</v>
      </c>
      <c r="E2525" s="4">
        <v>448161.36</v>
      </c>
      <c r="F2525" s="4">
        <v>35852.908799999997</v>
      </c>
      <c r="G2525" s="3">
        <v>0.08</v>
      </c>
      <c r="H2525" s="7">
        <v>1233.381109643329</v>
      </c>
      <c r="I2525" s="4">
        <v>98.67048877146631</v>
      </c>
      <c r="J2525">
        <v>363.36</v>
      </c>
      <c r="K2525" t="s">
        <v>11</v>
      </c>
      <c r="L2525" t="s">
        <v>23</v>
      </c>
      <c r="M2525" t="s">
        <v>23</v>
      </c>
      <c r="N2525" s="2">
        <v>41384</v>
      </c>
      <c r="O2525" s="2">
        <v>43299</v>
      </c>
      <c r="P2525" t="s">
        <v>18</v>
      </c>
      <c r="Q2525" t="s">
        <v>236</v>
      </c>
      <c r="R2525" s="5" t="str">
        <f t="shared" si="118"/>
        <v>0.12</v>
      </c>
      <c r="S2525" s="6" t="str">
        <f t="shared" si="119"/>
        <v>0.05</v>
      </c>
      <c r="T2525">
        <f>ROUND(INT(表1[[#This Row],[合同结束日期]]-表1[[#This Row],[合同起始日期]])/365,1)</f>
        <v>5.2</v>
      </c>
    </row>
    <row r="2526" spans="1:20">
      <c r="A2526" s="1">
        <v>41640</v>
      </c>
      <c r="B2526" t="s">
        <v>7</v>
      </c>
      <c r="C2526">
        <f t="shared" si="117"/>
        <v>1</v>
      </c>
      <c r="D2526" t="s">
        <v>16</v>
      </c>
      <c r="E2526" s="4">
        <v>848543.32799999986</v>
      </c>
      <c r="F2526" s="4">
        <v>50912.599679999999</v>
      </c>
      <c r="G2526" s="3">
        <v>6.0000000000000012E-2</v>
      </c>
      <c r="H2526" s="7">
        <v>1219.1714482758618</v>
      </c>
      <c r="I2526" s="4">
        <v>73.150286896551719</v>
      </c>
      <c r="J2526">
        <v>696</v>
      </c>
      <c r="K2526" t="s">
        <v>20</v>
      </c>
      <c r="L2526" t="s">
        <v>21</v>
      </c>
      <c r="M2526" t="s">
        <v>576</v>
      </c>
      <c r="N2526" s="2">
        <v>41246</v>
      </c>
      <c r="O2526" s="2">
        <v>43229</v>
      </c>
      <c r="P2526" t="s">
        <v>18</v>
      </c>
      <c r="Q2526" t="s">
        <v>19</v>
      </c>
      <c r="R2526" s="5" t="str">
        <f t="shared" si="118"/>
        <v>0.1</v>
      </c>
      <c r="S2526" s="6" t="str">
        <f t="shared" si="119"/>
        <v/>
      </c>
      <c r="T2526">
        <f>ROUND(INT(表1[[#This Row],[合同结束日期]]-表1[[#This Row],[合同起始日期]])/365,1)</f>
        <v>5.4</v>
      </c>
    </row>
    <row r="2527" spans="1:20">
      <c r="A2527" s="1">
        <v>41640</v>
      </c>
      <c r="B2527" t="s">
        <v>7</v>
      </c>
      <c r="C2527">
        <f t="shared" si="117"/>
        <v>1</v>
      </c>
      <c r="D2527" t="s">
        <v>22</v>
      </c>
      <c r="E2527" s="4">
        <v>1036951.5599999998</v>
      </c>
      <c r="F2527" s="4">
        <v>155542.734</v>
      </c>
      <c r="G2527" s="3">
        <v>0.15000000000000002</v>
      </c>
      <c r="H2527" s="7">
        <v>1540.3320855614973</v>
      </c>
      <c r="I2527" s="4">
        <v>231.04981283422461</v>
      </c>
      <c r="J2527">
        <v>673.19999999999993</v>
      </c>
      <c r="K2527" t="s">
        <v>11</v>
      </c>
      <c r="L2527" t="s">
        <v>23</v>
      </c>
      <c r="M2527" t="s">
        <v>23</v>
      </c>
      <c r="N2527" s="2">
        <v>41258</v>
      </c>
      <c r="O2527" s="2">
        <v>43229</v>
      </c>
      <c r="P2527" t="s">
        <v>570</v>
      </c>
      <c r="Q2527" t="s">
        <v>25</v>
      </c>
      <c r="R2527" s="5" t="str">
        <f t="shared" si="118"/>
        <v>0.15</v>
      </c>
      <c r="S2527" s="6" t="str">
        <f t="shared" si="119"/>
        <v/>
      </c>
      <c r="T2527">
        <f>ROUND(INT(表1[[#This Row],[合同结束日期]]-表1[[#This Row],[合同起始日期]])/365,1)</f>
        <v>5.4</v>
      </c>
    </row>
    <row r="2528" spans="1:20">
      <c r="A2528" s="1">
        <v>41640</v>
      </c>
      <c r="B2528" t="s">
        <v>7</v>
      </c>
      <c r="C2528">
        <f t="shared" si="117"/>
        <v>1</v>
      </c>
      <c r="D2528" t="s">
        <v>26</v>
      </c>
      <c r="E2528" s="4">
        <v>392108.39999999997</v>
      </c>
      <c r="F2528" s="4">
        <v>50974.092000000004</v>
      </c>
      <c r="G2528" s="3">
        <v>0.13000000000000003</v>
      </c>
      <c r="H2528" s="7">
        <v>2456.8195488721803</v>
      </c>
      <c r="I2528" s="4">
        <v>319.38654135338351</v>
      </c>
      <c r="J2528">
        <v>159.6</v>
      </c>
      <c r="K2528" t="s">
        <v>11</v>
      </c>
      <c r="L2528" t="s">
        <v>13</v>
      </c>
      <c r="M2528" t="s">
        <v>27</v>
      </c>
      <c r="N2528" s="2">
        <v>41339</v>
      </c>
      <c r="O2528" s="2">
        <v>42864</v>
      </c>
      <c r="P2528" t="s">
        <v>24</v>
      </c>
      <c r="Q2528" t="s">
        <v>28</v>
      </c>
      <c r="R2528" s="5" t="str">
        <f t="shared" si="118"/>
        <v>0.13</v>
      </c>
      <c r="S2528" s="6" t="str">
        <f t="shared" si="119"/>
        <v/>
      </c>
      <c r="T2528">
        <f>ROUND(INT(表1[[#This Row],[合同结束日期]]-表1[[#This Row],[合同起始日期]])/365,1)</f>
        <v>4.2</v>
      </c>
    </row>
    <row r="2529" spans="1:20">
      <c r="A2529" s="1">
        <v>41640</v>
      </c>
      <c r="B2529" t="s">
        <v>7</v>
      </c>
      <c r="C2529">
        <f t="shared" si="117"/>
        <v>1</v>
      </c>
      <c r="D2529" t="s">
        <v>29</v>
      </c>
      <c r="E2529" s="4">
        <v>178060.79999999999</v>
      </c>
      <c r="F2529" s="4">
        <v>37392.767999999996</v>
      </c>
      <c r="G2529" s="3">
        <v>0.21</v>
      </c>
      <c r="H2529" s="7">
        <v>951.17948717948718</v>
      </c>
      <c r="I2529" s="4">
        <v>199.74769230769229</v>
      </c>
      <c r="J2529">
        <v>187.2</v>
      </c>
      <c r="K2529" t="s">
        <v>11</v>
      </c>
      <c r="L2529" t="s">
        <v>23</v>
      </c>
      <c r="M2529" t="s">
        <v>23</v>
      </c>
      <c r="N2529" s="2">
        <v>41288</v>
      </c>
      <c r="O2529" s="2">
        <v>42499</v>
      </c>
      <c r="P2529" t="s">
        <v>24</v>
      </c>
      <c r="Q2529" t="s">
        <v>30</v>
      </c>
      <c r="R2529" s="5" t="str">
        <f t="shared" si="118"/>
        <v>0.18</v>
      </c>
      <c r="S2529" s="6" t="str">
        <f t="shared" si="119"/>
        <v/>
      </c>
      <c r="T2529">
        <f>ROUND(INT(表1[[#This Row],[合同结束日期]]-表1[[#This Row],[合同起始日期]])/365,1)</f>
        <v>3.3</v>
      </c>
    </row>
    <row r="2530" spans="1:20">
      <c r="A2530" s="1">
        <v>41640</v>
      </c>
      <c r="B2530" t="s">
        <v>7</v>
      </c>
      <c r="C2530">
        <f t="shared" si="117"/>
        <v>1</v>
      </c>
      <c r="D2530" t="s">
        <v>256</v>
      </c>
      <c r="E2530" s="4">
        <v>173386.92000000004</v>
      </c>
      <c r="F2530" s="4">
        <v>17338.692000000003</v>
      </c>
      <c r="G2530" s="3">
        <v>9.9999999999999992E-2</v>
      </c>
      <c r="H2530" s="7">
        <v>2448.9677966101704</v>
      </c>
      <c r="I2530" s="4">
        <v>244.89677966101701</v>
      </c>
      <c r="J2530">
        <v>70.8</v>
      </c>
      <c r="K2530" t="s">
        <v>11</v>
      </c>
      <c r="L2530" t="s">
        <v>12</v>
      </c>
      <c r="M2530" t="s">
        <v>53</v>
      </c>
      <c r="N2530" s="2">
        <v>41473</v>
      </c>
      <c r="O2530" s="2">
        <v>42222</v>
      </c>
      <c r="P2530" t="s">
        <v>24</v>
      </c>
      <c r="Q2530" t="s">
        <v>19</v>
      </c>
      <c r="R2530" s="5" t="str">
        <f t="shared" si="118"/>
        <v>0.1</v>
      </c>
      <c r="S2530" s="6" t="str">
        <f t="shared" si="119"/>
        <v/>
      </c>
      <c r="T2530">
        <f>ROUND(INT(表1[[#This Row],[合同结束日期]]-表1[[#This Row],[合同起始日期]])/365,1)</f>
        <v>2.1</v>
      </c>
    </row>
    <row r="2531" spans="1:20">
      <c r="A2531" s="1">
        <v>41640</v>
      </c>
      <c r="B2531" t="s">
        <v>7</v>
      </c>
      <c r="C2531">
        <f t="shared" si="117"/>
        <v>1</v>
      </c>
      <c r="D2531" t="s">
        <v>31</v>
      </c>
      <c r="E2531" s="4">
        <v>223496.4</v>
      </c>
      <c r="F2531" s="4">
        <v>29054.531999999999</v>
      </c>
      <c r="G2531" s="3">
        <v>0.13</v>
      </c>
      <c r="H2531" s="7">
        <v>1619.5391304347825</v>
      </c>
      <c r="I2531" s="4">
        <v>210.54008695652175</v>
      </c>
      <c r="J2531">
        <v>138</v>
      </c>
      <c r="K2531" t="s">
        <v>11</v>
      </c>
      <c r="L2531" t="s">
        <v>13</v>
      </c>
      <c r="M2531" t="s">
        <v>13</v>
      </c>
      <c r="N2531" s="2">
        <v>41334</v>
      </c>
      <c r="O2531" s="2">
        <v>42499</v>
      </c>
      <c r="P2531" t="s">
        <v>24</v>
      </c>
      <c r="Q2531" t="s">
        <v>32</v>
      </c>
      <c r="R2531" s="5" t="str">
        <f t="shared" si="118"/>
        <v>0.13</v>
      </c>
      <c r="S2531" s="6" t="str">
        <f t="shared" si="119"/>
        <v>0.07</v>
      </c>
      <c r="T2531">
        <f>ROUND(INT(表1[[#This Row],[合同结束日期]]-表1[[#This Row],[合同起始日期]])/365,1)</f>
        <v>3.2</v>
      </c>
    </row>
    <row r="2532" spans="1:20">
      <c r="A2532" s="1">
        <v>41640</v>
      </c>
      <c r="B2532" t="s">
        <v>7</v>
      </c>
      <c r="C2532">
        <f t="shared" si="117"/>
        <v>1</v>
      </c>
      <c r="D2532" t="s">
        <v>33</v>
      </c>
      <c r="E2532" s="4">
        <v>156069.6</v>
      </c>
      <c r="F2532" s="4">
        <v>9364.1759999999995</v>
      </c>
      <c r="G2532" s="3">
        <v>0.06</v>
      </c>
      <c r="H2532" s="7">
        <v>2408.4814814814818</v>
      </c>
      <c r="I2532" s="4">
        <v>144.50888888888889</v>
      </c>
      <c r="J2532">
        <v>64.8</v>
      </c>
      <c r="K2532" t="s">
        <v>11</v>
      </c>
      <c r="L2532" t="s">
        <v>13</v>
      </c>
      <c r="M2532" t="s">
        <v>34</v>
      </c>
      <c r="N2532" s="2">
        <v>41353</v>
      </c>
      <c r="O2532" s="2">
        <v>43229</v>
      </c>
      <c r="P2532" t="s">
        <v>24</v>
      </c>
      <c r="Q2532" t="s">
        <v>35</v>
      </c>
      <c r="R2532" s="5" t="str">
        <f t="shared" si="118"/>
        <v>0.06</v>
      </c>
      <c r="S2532" s="6" t="str">
        <f t="shared" si="119"/>
        <v/>
      </c>
      <c r="T2532">
        <f>ROUND(INT(表1[[#This Row],[合同结束日期]]-表1[[#This Row],[合同起始日期]])/365,1)</f>
        <v>5.0999999999999996</v>
      </c>
    </row>
    <row r="2533" spans="1:20">
      <c r="A2533" s="1">
        <v>41640</v>
      </c>
      <c r="B2533" t="s">
        <v>7</v>
      </c>
      <c r="C2533">
        <f t="shared" ref="C2533:C2595" si="120">IF($B2533="负一层",-1,IF($B2533="负一夹层",0,IF($B2533="一层",1,IF($B2533="二层",2,IF($B2533="三层",3,IF($B2533="四层",4))))))</f>
        <v>1</v>
      </c>
      <c r="D2533" t="s">
        <v>36</v>
      </c>
      <c r="E2533" s="4">
        <v>538635.6</v>
      </c>
      <c r="F2533" s="4">
        <v>32318.135999999999</v>
      </c>
      <c r="G2533" s="3">
        <v>0.06</v>
      </c>
      <c r="H2533" s="7">
        <v>2535.9491525423728</v>
      </c>
      <c r="I2533" s="4">
        <v>152.15694915254235</v>
      </c>
      <c r="J2533">
        <v>212.4</v>
      </c>
      <c r="K2533" t="s">
        <v>11</v>
      </c>
      <c r="L2533" t="s">
        <v>13</v>
      </c>
      <c r="M2533" t="s">
        <v>13</v>
      </c>
      <c r="N2533" s="2">
        <v>41353</v>
      </c>
      <c r="O2533" s="2">
        <v>43229</v>
      </c>
      <c r="P2533" t="s">
        <v>24</v>
      </c>
      <c r="Q2533" t="s">
        <v>37</v>
      </c>
      <c r="R2533" s="5" t="str">
        <f t="shared" ref="R2533:R2595" si="121">IF(ISERROR(FIND(",",$Q2533)),$Q2533,LEFT($Q2533,FIND(",",$Q2533)-1))</f>
        <v>0.</v>
      </c>
      <c r="S2533" s="6" t="str">
        <f t="shared" si="119"/>
        <v/>
      </c>
      <c r="T2533">
        <f>ROUND(INT(表1[[#This Row],[合同结束日期]]-表1[[#This Row],[合同起始日期]])/365,1)</f>
        <v>5.0999999999999996</v>
      </c>
    </row>
    <row r="2534" spans="1:20">
      <c r="A2534" s="1">
        <v>41640</v>
      </c>
      <c r="B2534" t="s">
        <v>7</v>
      </c>
      <c r="C2534">
        <f t="shared" si="120"/>
        <v>1</v>
      </c>
      <c r="D2534" t="s">
        <v>38</v>
      </c>
      <c r="E2534" s="4">
        <v>582180.6</v>
      </c>
      <c r="F2534" s="4">
        <v>58218.060000000005</v>
      </c>
      <c r="G2534" s="3">
        <v>0.10000000000000002</v>
      </c>
      <c r="H2534" s="7">
        <v>3109.9391025641025</v>
      </c>
      <c r="I2534" s="4">
        <v>310.99391025641029</v>
      </c>
      <c r="J2534">
        <v>187.2</v>
      </c>
      <c r="K2534" t="s">
        <v>11</v>
      </c>
      <c r="L2534" t="s">
        <v>13</v>
      </c>
      <c r="M2534" t="s">
        <v>13</v>
      </c>
      <c r="N2534" s="2">
        <v>41323</v>
      </c>
      <c r="O2534" s="2">
        <v>42499</v>
      </c>
      <c r="P2534" t="s">
        <v>571</v>
      </c>
      <c r="Q2534" t="s">
        <v>19</v>
      </c>
      <c r="R2534" s="5" t="str">
        <f t="shared" si="121"/>
        <v>0.1</v>
      </c>
      <c r="S2534" s="6" t="str">
        <f t="shared" ref="S2534:S2596" si="122">IF(ISERROR(FIND(",",$Q2534)),"",RIGHT($Q2534,LEN($Q2534)-FIND(",",$Q2534)))</f>
        <v/>
      </c>
      <c r="T2534">
        <f>ROUND(INT(表1[[#This Row],[合同结束日期]]-表1[[#This Row],[合同起始日期]])/365,1)</f>
        <v>3.2</v>
      </c>
    </row>
    <row r="2535" spans="1:20">
      <c r="A2535" s="1">
        <v>41640</v>
      </c>
      <c r="B2535" t="s">
        <v>7</v>
      </c>
      <c r="C2535">
        <f t="shared" si="120"/>
        <v>1</v>
      </c>
      <c r="D2535" t="s">
        <v>40</v>
      </c>
      <c r="E2535" s="4">
        <v>1493208.2039999999</v>
      </c>
      <c r="F2535" s="4">
        <v>119456.65631999999</v>
      </c>
      <c r="G2535" s="3">
        <v>0.08</v>
      </c>
      <c r="H2535" s="7">
        <v>1583.9360616089612</v>
      </c>
      <c r="I2535" s="4">
        <v>126.7148849287169</v>
      </c>
      <c r="J2535">
        <v>942.72</v>
      </c>
      <c r="K2535" t="s">
        <v>41</v>
      </c>
      <c r="L2535" t="s">
        <v>40</v>
      </c>
      <c r="M2535" t="s">
        <v>41</v>
      </c>
      <c r="N2535" s="2">
        <v>41294</v>
      </c>
      <c r="O2535" s="2">
        <v>43229</v>
      </c>
      <c r="P2535" t="s">
        <v>39</v>
      </c>
      <c r="Q2535" t="s">
        <v>42</v>
      </c>
      <c r="R2535" s="5" t="str">
        <f t="shared" si="121"/>
        <v>0.08</v>
      </c>
      <c r="S2535" s="6" t="str">
        <f t="shared" si="122"/>
        <v/>
      </c>
      <c r="T2535">
        <f>ROUND(INT(表1[[#This Row],[合同结束日期]]-表1[[#This Row],[合同起始日期]])/365,1)</f>
        <v>5.3</v>
      </c>
    </row>
    <row r="2536" spans="1:20">
      <c r="A2536" s="1">
        <v>41640</v>
      </c>
      <c r="B2536" t="s">
        <v>7</v>
      </c>
      <c r="C2536">
        <f t="shared" si="120"/>
        <v>1</v>
      </c>
      <c r="D2536" t="s">
        <v>224</v>
      </c>
      <c r="E2536" s="4">
        <v>130459.2</v>
      </c>
      <c r="F2536" s="4">
        <v>33919.392</v>
      </c>
      <c r="G2536" s="3">
        <v>0.26</v>
      </c>
      <c r="H2536" s="7">
        <v>525.19806763285033</v>
      </c>
      <c r="I2536" s="4">
        <v>136.55149758454107</v>
      </c>
      <c r="J2536">
        <v>248.39999999999998</v>
      </c>
      <c r="K2536" t="s">
        <v>11</v>
      </c>
      <c r="L2536" t="s">
        <v>12</v>
      </c>
      <c r="M2536" t="s">
        <v>10</v>
      </c>
      <c r="N2536" s="2">
        <v>41284</v>
      </c>
      <c r="O2536" s="2">
        <v>43594</v>
      </c>
      <c r="P2536" t="s">
        <v>24</v>
      </c>
      <c r="Q2536" t="s">
        <v>37</v>
      </c>
      <c r="R2536" s="5" t="str">
        <f t="shared" si="121"/>
        <v>0.</v>
      </c>
      <c r="S2536" s="6" t="str">
        <f t="shared" si="122"/>
        <v/>
      </c>
      <c r="T2536">
        <f>ROUND(INT(表1[[#This Row],[合同结束日期]]-表1[[#This Row],[合同起始日期]])/365,1)</f>
        <v>6.3</v>
      </c>
    </row>
    <row r="2537" spans="1:20">
      <c r="A2537" s="1">
        <v>41640</v>
      </c>
      <c r="B2537" t="s">
        <v>7</v>
      </c>
      <c r="C2537">
        <f t="shared" si="120"/>
        <v>1</v>
      </c>
      <c r="D2537" t="s">
        <v>43</v>
      </c>
      <c r="E2537" s="4">
        <v>855631.22400000005</v>
      </c>
      <c r="F2537" s="4">
        <v>68450.497920000009</v>
      </c>
      <c r="G2537" s="3">
        <v>0.08</v>
      </c>
      <c r="H2537" s="7">
        <v>3270.7615596330279</v>
      </c>
      <c r="I2537" s="4">
        <v>261.66092477064228</v>
      </c>
      <c r="J2537">
        <v>261.59999999999997</v>
      </c>
      <c r="K2537" t="s">
        <v>44</v>
      </c>
      <c r="L2537" t="s">
        <v>46</v>
      </c>
      <c r="M2537" t="s">
        <v>45</v>
      </c>
      <c r="N2537" s="2">
        <v>41288</v>
      </c>
      <c r="O2537" s="2">
        <v>45059</v>
      </c>
      <c r="P2537" t="s">
        <v>24</v>
      </c>
      <c r="Q2537" t="s">
        <v>42</v>
      </c>
      <c r="R2537" s="5" t="str">
        <f t="shared" si="121"/>
        <v>0.08</v>
      </c>
      <c r="S2537" s="6" t="str">
        <f t="shared" si="122"/>
        <v/>
      </c>
      <c r="T2537">
        <f>ROUND(INT(表1[[#This Row],[合同结束日期]]-表1[[#This Row],[合同起始日期]])/365,1)</f>
        <v>10.3</v>
      </c>
    </row>
    <row r="2538" spans="1:20">
      <c r="A2538" s="1">
        <v>41640</v>
      </c>
      <c r="B2538" t="s">
        <v>7</v>
      </c>
      <c r="C2538">
        <f t="shared" si="120"/>
        <v>1</v>
      </c>
      <c r="D2538" t="s">
        <v>257</v>
      </c>
      <c r="E2538" s="4">
        <v>642552.45599999954</v>
      </c>
      <c r="F2538" s="4">
        <v>0</v>
      </c>
      <c r="G2538" s="3">
        <v>0</v>
      </c>
      <c r="H2538" s="7">
        <v>1049.9223137254894</v>
      </c>
      <c r="I2538" s="4">
        <v>0</v>
      </c>
      <c r="J2538">
        <v>612</v>
      </c>
      <c r="K2538" t="s">
        <v>41</v>
      </c>
      <c r="L2538" t="s">
        <v>258</v>
      </c>
      <c r="M2538" t="s">
        <v>41</v>
      </c>
      <c r="N2538" s="2">
        <v>41442</v>
      </c>
      <c r="O2538" s="2">
        <v>47285</v>
      </c>
      <c r="P2538" t="s">
        <v>39</v>
      </c>
      <c r="Q2538" t="s">
        <v>37</v>
      </c>
      <c r="R2538" s="5" t="str">
        <f t="shared" si="121"/>
        <v>0.</v>
      </c>
      <c r="S2538" s="6" t="str">
        <f t="shared" si="122"/>
        <v/>
      </c>
      <c r="T2538">
        <f>ROUND(INT(表1[[#This Row],[合同结束日期]]-表1[[#This Row],[合同起始日期]])/365,1)</f>
        <v>16</v>
      </c>
    </row>
    <row r="2539" spans="1:20">
      <c r="A2539" s="1">
        <v>41640</v>
      </c>
      <c r="B2539" t="s">
        <v>7</v>
      </c>
      <c r="C2539">
        <f t="shared" si="120"/>
        <v>1</v>
      </c>
      <c r="D2539" t="s">
        <v>259</v>
      </c>
      <c r="E2539" s="4">
        <v>429428.72400000022</v>
      </c>
      <c r="F2539" s="4">
        <v>0</v>
      </c>
      <c r="G2539" s="3">
        <v>0</v>
      </c>
      <c r="H2539" s="7">
        <v>901.40370277078136</v>
      </c>
      <c r="I2539" s="4">
        <v>0</v>
      </c>
      <c r="J2539">
        <v>476.4</v>
      </c>
      <c r="K2539" t="s">
        <v>41</v>
      </c>
      <c r="L2539" t="s">
        <v>258</v>
      </c>
      <c r="M2539" t="s">
        <v>41</v>
      </c>
      <c r="N2539" s="2">
        <v>41442</v>
      </c>
      <c r="O2539" s="2">
        <v>47285</v>
      </c>
      <c r="P2539" t="s">
        <v>39</v>
      </c>
      <c r="Q2539" t="s">
        <v>37</v>
      </c>
      <c r="R2539" s="5" t="str">
        <f t="shared" si="121"/>
        <v>0.</v>
      </c>
      <c r="S2539" s="6" t="str">
        <f t="shared" si="122"/>
        <v/>
      </c>
      <c r="T2539">
        <f>ROUND(INT(表1[[#This Row],[合同结束日期]]-表1[[#This Row],[合同起始日期]])/365,1)</f>
        <v>16</v>
      </c>
    </row>
    <row r="2540" spans="1:20">
      <c r="A2540" s="1">
        <v>41640</v>
      </c>
      <c r="B2540" t="s">
        <v>7</v>
      </c>
      <c r="C2540">
        <f t="shared" si="120"/>
        <v>1</v>
      </c>
      <c r="D2540" t="s">
        <v>260</v>
      </c>
      <c r="E2540" s="4">
        <v>499459.07999999996</v>
      </c>
      <c r="F2540" s="4">
        <v>0</v>
      </c>
      <c r="G2540" s="3">
        <v>0</v>
      </c>
      <c r="H2540" s="7">
        <v>1748.8063025210085</v>
      </c>
      <c r="I2540" s="4">
        <v>0</v>
      </c>
      <c r="J2540">
        <v>285.59999999999997</v>
      </c>
      <c r="K2540" t="s">
        <v>41</v>
      </c>
      <c r="L2540" t="s">
        <v>258</v>
      </c>
      <c r="M2540" t="s">
        <v>41</v>
      </c>
      <c r="N2540" s="2">
        <v>41442</v>
      </c>
      <c r="O2540" s="2">
        <v>47285</v>
      </c>
      <c r="P2540" t="s">
        <v>39</v>
      </c>
      <c r="Q2540" t="s">
        <v>37</v>
      </c>
      <c r="R2540" s="5" t="str">
        <f t="shared" si="121"/>
        <v>0.</v>
      </c>
      <c r="S2540" s="6" t="str">
        <f t="shared" si="122"/>
        <v/>
      </c>
      <c r="T2540">
        <f>ROUND(INT(表1[[#This Row],[合同结束日期]]-表1[[#This Row],[合同起始日期]])/365,1)</f>
        <v>16</v>
      </c>
    </row>
    <row r="2541" spans="1:20">
      <c r="A2541" s="1">
        <v>41640</v>
      </c>
      <c r="B2541" t="s">
        <v>7</v>
      </c>
      <c r="C2541">
        <f t="shared" si="120"/>
        <v>1</v>
      </c>
      <c r="D2541" t="s">
        <v>261</v>
      </c>
      <c r="E2541" s="4">
        <v>2805392.82</v>
      </c>
      <c r="F2541" s="4">
        <v>224431.42560000002</v>
      </c>
      <c r="G2541" s="3">
        <v>8.0000000000000016E-2</v>
      </c>
      <c r="H2541" s="7">
        <v>2256.5901061776058</v>
      </c>
      <c r="I2541" s="4">
        <v>180.52720849420851</v>
      </c>
      <c r="J2541">
        <v>1243.2</v>
      </c>
      <c r="K2541" t="s">
        <v>41</v>
      </c>
      <c r="L2541" t="s">
        <v>261</v>
      </c>
      <c r="M2541" t="s">
        <v>41</v>
      </c>
      <c r="N2541" s="2">
        <v>41281</v>
      </c>
      <c r="O2541" s="2">
        <v>45168</v>
      </c>
      <c r="P2541" t="s">
        <v>39</v>
      </c>
      <c r="Q2541" t="s">
        <v>42</v>
      </c>
      <c r="R2541" s="5" t="str">
        <f t="shared" si="121"/>
        <v>0.08</v>
      </c>
      <c r="S2541" s="6" t="str">
        <f t="shared" si="122"/>
        <v/>
      </c>
      <c r="T2541">
        <f>ROUND(INT(表1[[#This Row],[合同结束日期]]-表1[[#This Row],[合同起始日期]])/365,1)</f>
        <v>10.6</v>
      </c>
    </row>
    <row r="2542" spans="1:20">
      <c r="A2542" s="1">
        <v>41640</v>
      </c>
      <c r="B2542" t="s">
        <v>7</v>
      </c>
      <c r="C2542">
        <f t="shared" si="120"/>
        <v>1</v>
      </c>
      <c r="D2542" t="s">
        <v>262</v>
      </c>
      <c r="E2542" s="4">
        <v>1030955.8199999996</v>
      </c>
      <c r="F2542" s="4">
        <v>0</v>
      </c>
      <c r="G2542" s="3">
        <v>0</v>
      </c>
      <c r="H2542" s="7">
        <v>1488.9598786828417</v>
      </c>
      <c r="I2542" s="4">
        <v>0</v>
      </c>
      <c r="J2542">
        <v>692.4</v>
      </c>
      <c r="K2542" t="s">
        <v>41</v>
      </c>
      <c r="L2542" t="s">
        <v>258</v>
      </c>
      <c r="M2542" t="s">
        <v>41</v>
      </c>
      <c r="N2542" s="2">
        <v>41442</v>
      </c>
      <c r="O2542" s="2">
        <v>47285</v>
      </c>
      <c r="P2542" t="s">
        <v>39</v>
      </c>
      <c r="Q2542" t="s">
        <v>37</v>
      </c>
      <c r="R2542" s="5" t="str">
        <f t="shared" si="121"/>
        <v>0.</v>
      </c>
      <c r="S2542" s="6" t="str">
        <f t="shared" si="122"/>
        <v/>
      </c>
      <c r="T2542">
        <f>ROUND(INT(表1[[#This Row],[合同结束日期]]-表1[[#This Row],[合同起始日期]])/365,1)</f>
        <v>16</v>
      </c>
    </row>
    <row r="2543" spans="1:20">
      <c r="A2543" s="1">
        <v>41640</v>
      </c>
      <c r="B2543" t="s">
        <v>7</v>
      </c>
      <c r="C2543">
        <f t="shared" si="120"/>
        <v>1</v>
      </c>
      <c r="D2543" t="s">
        <v>47</v>
      </c>
      <c r="E2543" s="4">
        <v>265255.2</v>
      </c>
      <c r="F2543" s="4">
        <v>29178.072</v>
      </c>
      <c r="G2543" s="3">
        <v>0.11</v>
      </c>
      <c r="H2543" s="7">
        <v>2278.8247422680415</v>
      </c>
      <c r="I2543" s="4">
        <v>250.67072164948456</v>
      </c>
      <c r="J2543">
        <v>116.39999999999999</v>
      </c>
      <c r="K2543" t="s">
        <v>11</v>
      </c>
      <c r="L2543" t="s">
        <v>23</v>
      </c>
      <c r="M2543" t="s">
        <v>23</v>
      </c>
      <c r="N2543" s="2">
        <v>41384</v>
      </c>
      <c r="O2543" s="2">
        <v>42509</v>
      </c>
      <c r="P2543" t="s">
        <v>24</v>
      </c>
      <c r="Q2543" t="s">
        <v>48</v>
      </c>
      <c r="R2543" s="5" t="str">
        <f t="shared" si="121"/>
        <v>0.11</v>
      </c>
      <c r="S2543" s="6" t="str">
        <f t="shared" si="122"/>
        <v/>
      </c>
      <c r="T2543">
        <f>ROUND(INT(表1[[#This Row],[合同结束日期]]-表1[[#This Row],[合同起始日期]])/365,1)</f>
        <v>3.1</v>
      </c>
    </row>
    <row r="2544" spans="1:20">
      <c r="A2544" s="1">
        <v>41640</v>
      </c>
      <c r="B2544" t="s">
        <v>7</v>
      </c>
      <c r="C2544">
        <f t="shared" si="120"/>
        <v>1</v>
      </c>
      <c r="D2544" t="s">
        <v>263</v>
      </c>
      <c r="E2544" s="4">
        <v>233754.9</v>
      </c>
      <c r="F2544" s="4">
        <v>23375.49</v>
      </c>
      <c r="G2544" s="3">
        <v>0.1</v>
      </c>
      <c r="H2544" s="7">
        <v>3607.3287037037039</v>
      </c>
      <c r="I2544" s="4">
        <v>360.73287037037039</v>
      </c>
      <c r="J2544">
        <v>64.8</v>
      </c>
      <c r="K2544" t="s">
        <v>11</v>
      </c>
      <c r="L2544" t="s">
        <v>12</v>
      </c>
      <c r="M2544" t="s">
        <v>53</v>
      </c>
      <c r="N2544" s="2">
        <v>41449</v>
      </c>
      <c r="O2544" s="2">
        <v>42198</v>
      </c>
      <c r="P2544" t="s">
        <v>24</v>
      </c>
      <c r="Q2544" t="s">
        <v>19</v>
      </c>
      <c r="R2544" s="5" t="str">
        <f t="shared" si="121"/>
        <v>0.1</v>
      </c>
      <c r="S2544" s="6" t="str">
        <f t="shared" si="122"/>
        <v/>
      </c>
      <c r="T2544">
        <f>ROUND(INT(表1[[#This Row],[合同结束日期]]-表1[[#This Row],[合同起始日期]])/365,1)</f>
        <v>2.1</v>
      </c>
    </row>
    <row r="2545" spans="1:20">
      <c r="A2545" s="1">
        <v>41640</v>
      </c>
      <c r="B2545" t="s">
        <v>7</v>
      </c>
      <c r="C2545">
        <f t="shared" si="120"/>
        <v>1</v>
      </c>
      <c r="D2545" t="s">
        <v>264</v>
      </c>
      <c r="E2545" s="4">
        <v>184243.55999999997</v>
      </c>
      <c r="F2545" s="4">
        <v>23951.662800000006</v>
      </c>
      <c r="G2545" s="3">
        <v>0.13000000000000006</v>
      </c>
      <c r="H2545" s="7">
        <v>3266.7297872340423</v>
      </c>
      <c r="I2545" s="4">
        <v>424.67487234042562</v>
      </c>
      <c r="J2545">
        <v>56.4</v>
      </c>
      <c r="K2545" t="s">
        <v>11</v>
      </c>
      <c r="L2545" t="s">
        <v>12</v>
      </c>
      <c r="M2545" t="s">
        <v>53</v>
      </c>
      <c r="N2545" s="2">
        <v>41449</v>
      </c>
      <c r="O2545" s="2">
        <v>42198</v>
      </c>
      <c r="P2545" t="s">
        <v>39</v>
      </c>
      <c r="Q2545" t="s">
        <v>28</v>
      </c>
      <c r="R2545" s="5" t="str">
        <f t="shared" si="121"/>
        <v>0.13</v>
      </c>
      <c r="S2545" s="6" t="str">
        <f t="shared" si="122"/>
        <v/>
      </c>
      <c r="T2545">
        <f>ROUND(INT(表1[[#This Row],[合同结束日期]]-表1[[#This Row],[合同起始日期]])/365,1)</f>
        <v>2.1</v>
      </c>
    </row>
    <row r="2546" spans="1:20">
      <c r="A2546" s="1">
        <v>41640</v>
      </c>
      <c r="B2546" t="s">
        <v>7</v>
      </c>
      <c r="C2546">
        <f t="shared" si="120"/>
        <v>1</v>
      </c>
      <c r="D2546" t="s">
        <v>265</v>
      </c>
      <c r="E2546" s="4">
        <v>514593.97199999989</v>
      </c>
      <c r="F2546" s="4">
        <v>0</v>
      </c>
      <c r="G2546" s="3">
        <v>0</v>
      </c>
      <c r="H2546" s="7">
        <v>959.3474496644294</v>
      </c>
      <c r="I2546" s="4">
        <v>0</v>
      </c>
      <c r="J2546">
        <v>536.4</v>
      </c>
      <c r="K2546" t="s">
        <v>41</v>
      </c>
      <c r="L2546" t="s">
        <v>258</v>
      </c>
      <c r="M2546" t="s">
        <v>41</v>
      </c>
      <c r="N2546" s="2">
        <v>41442</v>
      </c>
      <c r="O2546" s="2">
        <v>47285</v>
      </c>
      <c r="P2546" t="s">
        <v>39</v>
      </c>
      <c r="Q2546" t="s">
        <v>37</v>
      </c>
      <c r="R2546" s="5" t="str">
        <f t="shared" si="121"/>
        <v>0.</v>
      </c>
      <c r="S2546" s="6" t="str">
        <f t="shared" si="122"/>
        <v/>
      </c>
      <c r="T2546">
        <f>ROUND(INT(表1[[#This Row],[合同结束日期]]-表1[[#This Row],[合同起始日期]])/365,1)</f>
        <v>16</v>
      </c>
    </row>
    <row r="2547" spans="1:20">
      <c r="A2547" s="1">
        <v>41640</v>
      </c>
      <c r="B2547" t="s">
        <v>7</v>
      </c>
      <c r="C2547">
        <f t="shared" si="120"/>
        <v>1</v>
      </c>
      <c r="D2547" t="s">
        <v>49</v>
      </c>
      <c r="E2547" s="4">
        <v>333595.2</v>
      </c>
      <c r="F2547" s="4">
        <v>43367.376000000004</v>
      </c>
      <c r="G2547" s="3">
        <v>0.13</v>
      </c>
      <c r="H2547" s="7">
        <v>2808.0404040404042</v>
      </c>
      <c r="I2547" s="4">
        <v>365.04525252525258</v>
      </c>
      <c r="J2547">
        <v>118.8</v>
      </c>
      <c r="K2547" t="s">
        <v>11</v>
      </c>
      <c r="L2547" t="s">
        <v>51</v>
      </c>
      <c r="M2547" t="s">
        <v>50</v>
      </c>
      <c r="N2547" s="2">
        <v>41332</v>
      </c>
      <c r="O2547" s="2">
        <v>42133</v>
      </c>
      <c r="P2547" t="s">
        <v>24</v>
      </c>
      <c r="Q2547" t="s">
        <v>28</v>
      </c>
      <c r="R2547" s="5" t="str">
        <f t="shared" si="121"/>
        <v>0.13</v>
      </c>
      <c r="S2547" s="6" t="str">
        <f t="shared" si="122"/>
        <v/>
      </c>
      <c r="T2547">
        <f>ROUND(INT(表1[[#This Row],[合同结束日期]]-表1[[#This Row],[合同起始日期]])/365,1)</f>
        <v>2.2000000000000002</v>
      </c>
    </row>
    <row r="2548" spans="1:20">
      <c r="A2548" s="1">
        <v>41640</v>
      </c>
      <c r="B2548" t="s">
        <v>7</v>
      </c>
      <c r="C2548">
        <f t="shared" si="120"/>
        <v>1</v>
      </c>
      <c r="D2548" t="s">
        <v>52</v>
      </c>
      <c r="E2548" s="4">
        <v>362531.60399999999</v>
      </c>
      <c r="F2548" s="4">
        <v>36253.160400000001</v>
      </c>
      <c r="G2548" s="3">
        <v>0.1</v>
      </c>
      <c r="H2548" s="7">
        <v>7746.4017948717956</v>
      </c>
      <c r="I2548" s="4">
        <v>774.64017948717958</v>
      </c>
      <c r="J2548">
        <v>46.8</v>
      </c>
      <c r="K2548" t="s">
        <v>11</v>
      </c>
      <c r="L2548" t="s">
        <v>12</v>
      </c>
      <c r="M2548" t="s">
        <v>53</v>
      </c>
      <c r="N2548" s="2">
        <v>41294</v>
      </c>
      <c r="O2548" s="2">
        <v>42864</v>
      </c>
      <c r="P2548" t="s">
        <v>24</v>
      </c>
      <c r="Q2548" t="s">
        <v>19</v>
      </c>
      <c r="R2548" s="5" t="str">
        <f t="shared" si="121"/>
        <v>0.1</v>
      </c>
      <c r="S2548" s="6" t="str">
        <f t="shared" si="122"/>
        <v/>
      </c>
      <c r="T2548">
        <f>ROUND(INT(表1[[#This Row],[合同结束日期]]-表1[[#This Row],[合同起始日期]])/365,1)</f>
        <v>4.3</v>
      </c>
    </row>
    <row r="2549" spans="1:20">
      <c r="A2549" s="1">
        <v>41640</v>
      </c>
      <c r="B2549" t="s">
        <v>7</v>
      </c>
      <c r="C2549">
        <f t="shared" si="120"/>
        <v>1</v>
      </c>
      <c r="D2549" t="s">
        <v>54</v>
      </c>
      <c r="E2549" s="4">
        <v>261457.55999999997</v>
      </c>
      <c r="F2549" s="4">
        <v>26145.756000000005</v>
      </c>
      <c r="G2549" s="3">
        <v>0.10000000000000003</v>
      </c>
      <c r="H2549" s="7">
        <v>5733.7184210526311</v>
      </c>
      <c r="I2549" s="4">
        <v>573.37184210526323</v>
      </c>
      <c r="J2549">
        <v>45.6</v>
      </c>
      <c r="K2549" t="s">
        <v>11</v>
      </c>
      <c r="L2549" t="s">
        <v>12</v>
      </c>
      <c r="M2549" t="s">
        <v>53</v>
      </c>
      <c r="N2549" s="2">
        <v>41294</v>
      </c>
      <c r="O2549" s="2">
        <v>42864</v>
      </c>
      <c r="P2549" t="s">
        <v>24</v>
      </c>
      <c r="Q2549" t="s">
        <v>19</v>
      </c>
      <c r="R2549" s="5" t="str">
        <f t="shared" si="121"/>
        <v>0.1</v>
      </c>
      <c r="S2549" s="6" t="str">
        <f t="shared" si="122"/>
        <v/>
      </c>
      <c r="T2549">
        <f>ROUND(INT(表1[[#This Row],[合同结束日期]]-表1[[#This Row],[合同起始日期]])/365,1)</f>
        <v>4.3</v>
      </c>
    </row>
    <row r="2550" spans="1:20">
      <c r="A2550" s="1">
        <v>41640</v>
      </c>
      <c r="B2550" t="s">
        <v>7</v>
      </c>
      <c r="C2550">
        <f t="shared" si="120"/>
        <v>1</v>
      </c>
      <c r="D2550" t="s">
        <v>266</v>
      </c>
      <c r="E2550" s="4">
        <v>187435.30799999999</v>
      </c>
      <c r="F2550" s="4">
        <v>0</v>
      </c>
      <c r="G2550" s="3">
        <v>0</v>
      </c>
      <c r="H2550" s="7">
        <v>441.23189265536718</v>
      </c>
      <c r="I2550" s="4">
        <v>0</v>
      </c>
      <c r="J2550">
        <v>424.8</v>
      </c>
      <c r="K2550" t="s">
        <v>41</v>
      </c>
      <c r="L2550" t="s">
        <v>258</v>
      </c>
      <c r="M2550" t="s">
        <v>41</v>
      </c>
      <c r="N2550" s="2">
        <v>41442</v>
      </c>
      <c r="O2550" s="2">
        <v>47285</v>
      </c>
      <c r="P2550" t="s">
        <v>39</v>
      </c>
      <c r="Q2550" t="s">
        <v>37</v>
      </c>
      <c r="R2550" s="5" t="str">
        <f t="shared" si="121"/>
        <v>0.</v>
      </c>
      <c r="S2550" s="6" t="str">
        <f t="shared" si="122"/>
        <v/>
      </c>
      <c r="T2550">
        <f>ROUND(INT(表1[[#This Row],[合同结束日期]]-表1[[#This Row],[合同起始日期]])/365,1)</f>
        <v>16</v>
      </c>
    </row>
    <row r="2551" spans="1:20">
      <c r="A2551" s="1">
        <v>41640</v>
      </c>
      <c r="B2551" t="s">
        <v>7</v>
      </c>
      <c r="C2551">
        <f t="shared" si="120"/>
        <v>1</v>
      </c>
      <c r="D2551" t="s">
        <v>55</v>
      </c>
      <c r="E2551" s="4">
        <v>358697.28</v>
      </c>
      <c r="F2551" s="4">
        <v>60978.537600000011</v>
      </c>
      <c r="G2551" s="3">
        <v>0.17</v>
      </c>
      <c r="H2551" s="7">
        <v>1879.9647798742142</v>
      </c>
      <c r="I2551" s="4">
        <v>319.59401257861646</v>
      </c>
      <c r="J2551">
        <v>190.79999999999998</v>
      </c>
      <c r="K2551" t="s">
        <v>11</v>
      </c>
      <c r="L2551" t="s">
        <v>23</v>
      </c>
      <c r="M2551" t="s">
        <v>23</v>
      </c>
      <c r="N2551" s="2">
        <v>41343</v>
      </c>
      <c r="O2551" s="2">
        <v>42499</v>
      </c>
      <c r="P2551" t="s">
        <v>39</v>
      </c>
      <c r="Q2551" t="s">
        <v>56</v>
      </c>
      <c r="R2551" s="5" t="str">
        <f t="shared" si="121"/>
        <v>0.17</v>
      </c>
      <c r="S2551" s="6" t="str">
        <f t="shared" si="122"/>
        <v/>
      </c>
      <c r="T2551">
        <f>ROUND(INT(表1[[#This Row],[合同结束日期]]-表1[[#This Row],[合同起始日期]])/365,1)</f>
        <v>3.2</v>
      </c>
    </row>
    <row r="2552" spans="1:20">
      <c r="A2552" s="1">
        <v>41640</v>
      </c>
      <c r="B2552" t="s">
        <v>7</v>
      </c>
      <c r="C2552">
        <f t="shared" si="120"/>
        <v>1</v>
      </c>
      <c r="D2552" t="s">
        <v>57</v>
      </c>
      <c r="E2552" s="4">
        <v>63598.799999999996</v>
      </c>
      <c r="F2552" s="4">
        <v>44519.16</v>
      </c>
      <c r="G2552" s="3">
        <v>0.70000000000000007</v>
      </c>
      <c r="H2552" s="7">
        <v>638.54216867469881</v>
      </c>
      <c r="I2552" s="4">
        <v>446.97951807228924</v>
      </c>
      <c r="J2552">
        <v>99.6</v>
      </c>
      <c r="K2552" t="s">
        <v>60</v>
      </c>
      <c r="L2552" t="s">
        <v>61</v>
      </c>
      <c r="M2552" t="s">
        <v>58</v>
      </c>
      <c r="N2552" s="2">
        <v>41290</v>
      </c>
      <c r="O2552" s="2">
        <v>42499</v>
      </c>
      <c r="P2552" t="s">
        <v>24</v>
      </c>
      <c r="Q2552" t="s">
        <v>59</v>
      </c>
      <c r="R2552" s="5" t="str">
        <f t="shared" si="121"/>
        <v>0.16</v>
      </c>
      <c r="S2552" s="6" t="str">
        <f t="shared" si="122"/>
        <v/>
      </c>
      <c r="T2552">
        <f>ROUND(INT(表1[[#This Row],[合同结束日期]]-表1[[#This Row],[合同起始日期]])/365,1)</f>
        <v>3.3</v>
      </c>
    </row>
    <row r="2553" spans="1:20">
      <c r="A2553" s="1">
        <v>41640</v>
      </c>
      <c r="B2553" t="s">
        <v>7</v>
      </c>
      <c r="C2553">
        <f t="shared" si="120"/>
        <v>1</v>
      </c>
      <c r="D2553" t="s">
        <v>62</v>
      </c>
      <c r="E2553" s="4">
        <v>89514</v>
      </c>
      <c r="F2553" s="4">
        <v>23273.64</v>
      </c>
      <c r="G2553" s="3">
        <v>0.26</v>
      </c>
      <c r="H2553" s="7">
        <v>838.14606741573039</v>
      </c>
      <c r="I2553" s="4">
        <v>217.91797752808989</v>
      </c>
      <c r="J2553">
        <v>106.8</v>
      </c>
      <c r="K2553" t="s">
        <v>60</v>
      </c>
      <c r="L2553" t="s">
        <v>61</v>
      </c>
      <c r="M2553" t="s">
        <v>58</v>
      </c>
      <c r="N2553" s="2">
        <v>41347</v>
      </c>
      <c r="O2553" s="2">
        <v>42499</v>
      </c>
      <c r="P2553" t="s">
        <v>24</v>
      </c>
      <c r="Q2553" t="s">
        <v>59</v>
      </c>
      <c r="R2553" s="5" t="str">
        <f t="shared" si="121"/>
        <v>0.16</v>
      </c>
      <c r="S2553" s="6" t="str">
        <f t="shared" si="122"/>
        <v/>
      </c>
      <c r="T2553">
        <f>ROUND(INT(表1[[#This Row],[合同结束日期]]-表1[[#This Row],[合同起始日期]])/365,1)</f>
        <v>3.2</v>
      </c>
    </row>
    <row r="2554" spans="1:20">
      <c r="A2554" s="1">
        <v>41640</v>
      </c>
      <c r="B2554" t="s">
        <v>7</v>
      </c>
      <c r="C2554">
        <f t="shared" si="120"/>
        <v>1</v>
      </c>
      <c r="D2554" t="s">
        <v>63</v>
      </c>
      <c r="E2554" s="4">
        <v>284820</v>
      </c>
      <c r="F2554" s="4">
        <v>34178.400000000001</v>
      </c>
      <c r="G2554" s="3">
        <v>0.12000000000000001</v>
      </c>
      <c r="H2554" s="7">
        <v>2552.1505376344089</v>
      </c>
      <c r="I2554" s="4">
        <v>306.25806451612908</v>
      </c>
      <c r="J2554">
        <v>111.6</v>
      </c>
      <c r="K2554" t="s">
        <v>66</v>
      </c>
      <c r="L2554" t="s">
        <v>64</v>
      </c>
      <c r="M2554" t="s">
        <v>64</v>
      </c>
      <c r="N2554" s="2">
        <v>41347</v>
      </c>
      <c r="O2554" s="2">
        <v>42499</v>
      </c>
      <c r="P2554" t="s">
        <v>24</v>
      </c>
      <c r="Q2554" t="s">
        <v>65</v>
      </c>
      <c r="R2554" s="5" t="str">
        <f t="shared" si="121"/>
        <v>0.12</v>
      </c>
      <c r="S2554" s="6" t="str">
        <f t="shared" si="122"/>
        <v/>
      </c>
      <c r="T2554">
        <f>ROUND(INT(表1[[#This Row],[合同结束日期]]-表1[[#This Row],[合同起始日期]])/365,1)</f>
        <v>3.2</v>
      </c>
    </row>
    <row r="2555" spans="1:20">
      <c r="A2555" s="1">
        <v>41640</v>
      </c>
      <c r="B2555" t="s">
        <v>7</v>
      </c>
      <c r="C2555">
        <f t="shared" si="120"/>
        <v>1</v>
      </c>
      <c r="D2555" t="s">
        <v>67</v>
      </c>
      <c r="E2555" s="4">
        <v>171252</v>
      </c>
      <c r="F2555" s="4">
        <v>37675.440000000002</v>
      </c>
      <c r="G2555" s="3">
        <v>0.22</v>
      </c>
      <c r="H2555" s="7">
        <v>536.5037593984963</v>
      </c>
      <c r="I2555" s="4">
        <v>118.03082706766918</v>
      </c>
      <c r="J2555">
        <v>319.2</v>
      </c>
      <c r="K2555" t="s">
        <v>11</v>
      </c>
      <c r="L2555" t="s">
        <v>23</v>
      </c>
      <c r="M2555" t="s">
        <v>23</v>
      </c>
      <c r="N2555" s="2">
        <v>41374</v>
      </c>
      <c r="O2555" s="2">
        <v>42499</v>
      </c>
      <c r="P2555" t="s">
        <v>24</v>
      </c>
      <c r="Q2555" t="s">
        <v>35</v>
      </c>
      <c r="R2555" s="5" t="str">
        <f t="shared" si="121"/>
        <v>0.06</v>
      </c>
      <c r="S2555" s="6" t="str">
        <f t="shared" si="122"/>
        <v/>
      </c>
      <c r="T2555">
        <f>ROUND(INT(表1[[#This Row],[合同结束日期]]-表1[[#This Row],[合同起始日期]])/365,1)</f>
        <v>3.1</v>
      </c>
    </row>
    <row r="2556" spans="1:20">
      <c r="A2556" s="1">
        <v>41640</v>
      </c>
      <c r="B2556" t="s">
        <v>7</v>
      </c>
      <c r="C2556">
        <f t="shared" si="120"/>
        <v>1</v>
      </c>
      <c r="D2556" t="s">
        <v>68</v>
      </c>
      <c r="E2556" s="4">
        <v>400153.2</v>
      </c>
      <c r="F2556" s="4">
        <v>68026.043999999994</v>
      </c>
      <c r="G2556" s="3">
        <v>0.16999999999999998</v>
      </c>
      <c r="H2556" s="7">
        <v>893.99731903485269</v>
      </c>
      <c r="I2556" s="4">
        <v>151.97954423592492</v>
      </c>
      <c r="J2556">
        <v>447.59999999999997</v>
      </c>
      <c r="K2556" t="s">
        <v>11</v>
      </c>
      <c r="L2556" t="s">
        <v>13</v>
      </c>
      <c r="M2556" t="s">
        <v>13</v>
      </c>
      <c r="N2556" s="2">
        <v>41302</v>
      </c>
      <c r="O2556" s="2">
        <v>43594</v>
      </c>
      <c r="P2556" t="s">
        <v>24</v>
      </c>
      <c r="Q2556" t="s">
        <v>65</v>
      </c>
      <c r="R2556" s="5" t="str">
        <f t="shared" si="121"/>
        <v>0.12</v>
      </c>
      <c r="S2556" s="6" t="str">
        <f t="shared" si="122"/>
        <v/>
      </c>
      <c r="T2556">
        <f>ROUND(INT(表1[[#This Row],[合同结束日期]]-表1[[#This Row],[合同起始日期]])/365,1)</f>
        <v>6.3</v>
      </c>
    </row>
    <row r="2557" spans="1:20">
      <c r="A2557" s="1">
        <v>41640</v>
      </c>
      <c r="B2557" t="s">
        <v>7</v>
      </c>
      <c r="C2557">
        <f t="shared" si="120"/>
        <v>1</v>
      </c>
      <c r="D2557" t="s">
        <v>240</v>
      </c>
      <c r="E2557" s="4">
        <v>93942.599999999991</v>
      </c>
      <c r="F2557" s="4">
        <v>5636.5559999999996</v>
      </c>
      <c r="G2557" s="3">
        <v>0.06</v>
      </c>
      <c r="H2557" s="7">
        <v>6523.791666666667</v>
      </c>
      <c r="I2557" s="4">
        <v>391.42750000000001</v>
      </c>
      <c r="J2557">
        <v>14.399999999999999</v>
      </c>
      <c r="K2557" t="s">
        <v>66</v>
      </c>
      <c r="L2557" t="s">
        <v>64</v>
      </c>
      <c r="M2557" t="s">
        <v>64</v>
      </c>
      <c r="N2557" s="2">
        <v>41481</v>
      </c>
      <c r="O2557" s="2">
        <v>41845</v>
      </c>
      <c r="P2557" t="s">
        <v>14</v>
      </c>
      <c r="Q2557" t="s">
        <v>37</v>
      </c>
      <c r="R2557" s="5" t="str">
        <f t="shared" si="121"/>
        <v>0.</v>
      </c>
      <c r="S2557" s="6" t="str">
        <f t="shared" si="122"/>
        <v/>
      </c>
      <c r="T2557">
        <f>ROUND(INT(表1[[#This Row],[合同结束日期]]-表1[[#This Row],[合同起始日期]])/365,1)</f>
        <v>1</v>
      </c>
    </row>
    <row r="2558" spans="1:20">
      <c r="A2558" s="1">
        <v>41640</v>
      </c>
      <c r="B2558" t="s">
        <v>7</v>
      </c>
      <c r="C2558">
        <f t="shared" si="120"/>
        <v>1</v>
      </c>
      <c r="D2558" t="s">
        <v>292</v>
      </c>
      <c r="E2558" s="4">
        <v>3131208.0839999984</v>
      </c>
      <c r="F2558" s="4">
        <v>0</v>
      </c>
      <c r="G2558" s="3">
        <v>0</v>
      </c>
      <c r="H2558" s="7">
        <v>1258.7265171249392</v>
      </c>
      <c r="I2558" s="4">
        <v>0</v>
      </c>
      <c r="J2558">
        <v>2487.6</v>
      </c>
      <c r="K2558" t="s">
        <v>41</v>
      </c>
      <c r="L2558" t="s">
        <v>292</v>
      </c>
      <c r="M2558" t="s">
        <v>41</v>
      </c>
      <c r="N2558" s="2">
        <v>41442</v>
      </c>
      <c r="O2558" s="2">
        <v>47285</v>
      </c>
      <c r="P2558" t="s">
        <v>39</v>
      </c>
      <c r="Q2558" t="s">
        <v>37</v>
      </c>
      <c r="R2558" s="5" t="str">
        <f t="shared" si="121"/>
        <v>0.</v>
      </c>
      <c r="S2558" s="6" t="str">
        <f t="shared" si="122"/>
        <v/>
      </c>
      <c r="T2558">
        <f>ROUND(INT(表1[[#This Row],[合同结束日期]]-表1[[#This Row],[合同起始日期]])/365,1)</f>
        <v>16</v>
      </c>
    </row>
    <row r="2559" spans="1:20">
      <c r="A2559" s="1">
        <v>41671</v>
      </c>
      <c r="B2559" t="s">
        <v>7</v>
      </c>
      <c r="C2559">
        <f t="shared" si="120"/>
        <v>1</v>
      </c>
      <c r="D2559" t="s">
        <v>235</v>
      </c>
      <c r="E2559" s="4">
        <v>171265.19999999998</v>
      </c>
      <c r="F2559" s="4">
        <v>56106.479519999993</v>
      </c>
      <c r="G2559" s="3">
        <v>0.3276</v>
      </c>
      <c r="H2559" s="7">
        <v>457.87937119024701</v>
      </c>
      <c r="I2559" s="4">
        <v>150.00128200192492</v>
      </c>
      <c r="J2559">
        <v>374.03999999999996</v>
      </c>
      <c r="K2559" t="s">
        <v>11</v>
      </c>
      <c r="L2559" t="s">
        <v>92</v>
      </c>
      <c r="M2559" t="s">
        <v>92</v>
      </c>
      <c r="N2559" s="2">
        <v>41384</v>
      </c>
      <c r="O2559" s="2">
        <v>43299</v>
      </c>
      <c r="P2559" t="s">
        <v>18</v>
      </c>
      <c r="Q2559" t="s">
        <v>236</v>
      </c>
      <c r="R2559" s="5" t="str">
        <f t="shared" si="121"/>
        <v>0.12</v>
      </c>
      <c r="S2559" s="6" t="str">
        <f t="shared" si="122"/>
        <v>0.05</v>
      </c>
      <c r="T2559">
        <f>ROUND(INT(表1[[#This Row],[合同结束日期]]-表1[[#This Row],[合同起始日期]])/365,1)</f>
        <v>5.2</v>
      </c>
    </row>
    <row r="2560" spans="1:20">
      <c r="A2560" s="1">
        <v>41671</v>
      </c>
      <c r="B2560" t="s">
        <v>7</v>
      </c>
      <c r="C2560">
        <f t="shared" si="120"/>
        <v>1</v>
      </c>
      <c r="D2560" t="s">
        <v>237</v>
      </c>
      <c r="E2560" s="4">
        <v>100971.36</v>
      </c>
      <c r="F2560" s="4">
        <v>53999.483328000009</v>
      </c>
      <c r="G2560" s="3">
        <v>0.53480000000000005</v>
      </c>
      <c r="H2560" s="7">
        <v>280.476</v>
      </c>
      <c r="I2560" s="4">
        <v>149.99856480000003</v>
      </c>
      <c r="J2560">
        <v>360</v>
      </c>
      <c r="K2560" t="s">
        <v>11</v>
      </c>
      <c r="L2560" t="s">
        <v>23</v>
      </c>
      <c r="M2560" t="s">
        <v>23</v>
      </c>
      <c r="N2560" s="2">
        <v>41384</v>
      </c>
      <c r="O2560" s="2">
        <v>43299</v>
      </c>
      <c r="P2560" t="s">
        <v>18</v>
      </c>
      <c r="Q2560" t="s">
        <v>236</v>
      </c>
      <c r="R2560" s="5" t="str">
        <f t="shared" si="121"/>
        <v>0.12</v>
      </c>
      <c r="S2560" s="6" t="str">
        <f t="shared" si="122"/>
        <v>0.05</v>
      </c>
      <c r="T2560">
        <f>ROUND(INT(表1[[#This Row],[合同结束日期]]-表1[[#This Row],[合同起始日期]])/365,1)</f>
        <v>5.2</v>
      </c>
    </row>
    <row r="2561" spans="1:20">
      <c r="A2561" s="1">
        <v>41671</v>
      </c>
      <c r="B2561" t="s">
        <v>7</v>
      </c>
      <c r="C2561">
        <f t="shared" si="120"/>
        <v>1</v>
      </c>
      <c r="D2561" t="s">
        <v>238</v>
      </c>
      <c r="E2561" s="4">
        <v>98771.640000000014</v>
      </c>
      <c r="F2561" s="4">
        <v>56250.448979999994</v>
      </c>
      <c r="G2561" s="3">
        <v>0.5694999999999999</v>
      </c>
      <c r="H2561" s="7">
        <v>263.39104000000003</v>
      </c>
      <c r="I2561" s="4">
        <v>150.00119727999999</v>
      </c>
      <c r="J2561">
        <v>375</v>
      </c>
      <c r="K2561" t="s">
        <v>11</v>
      </c>
      <c r="L2561" t="s">
        <v>92</v>
      </c>
      <c r="M2561" t="s">
        <v>92</v>
      </c>
      <c r="N2561" s="2">
        <v>41384</v>
      </c>
      <c r="O2561" s="2">
        <v>43299</v>
      </c>
      <c r="P2561" t="s">
        <v>18</v>
      </c>
      <c r="Q2561" t="s">
        <v>236</v>
      </c>
      <c r="R2561" s="5" t="str">
        <f t="shared" si="121"/>
        <v>0.12</v>
      </c>
      <c r="S2561" s="6" t="str">
        <f t="shared" si="122"/>
        <v>0.05</v>
      </c>
      <c r="T2561">
        <f>ROUND(INT(表1[[#This Row],[合同结束日期]]-表1[[#This Row],[合同起始日期]])/365,1)</f>
        <v>5.2</v>
      </c>
    </row>
    <row r="2562" spans="1:20">
      <c r="A2562" s="1">
        <v>41671</v>
      </c>
      <c r="B2562" t="s">
        <v>7</v>
      </c>
      <c r="C2562">
        <f t="shared" si="120"/>
        <v>1</v>
      </c>
      <c r="D2562" t="s">
        <v>239</v>
      </c>
      <c r="E2562" s="4">
        <v>162122.88000000003</v>
      </c>
      <c r="F2562" s="4">
        <v>54505.712255999999</v>
      </c>
      <c r="G2562" s="3">
        <v>0.33619999999999994</v>
      </c>
      <c r="H2562" s="7">
        <v>446.17701453104365</v>
      </c>
      <c r="I2562" s="4">
        <v>150.00471228533684</v>
      </c>
      <c r="J2562">
        <v>363.36</v>
      </c>
      <c r="K2562" t="s">
        <v>11</v>
      </c>
      <c r="L2562" t="s">
        <v>23</v>
      </c>
      <c r="M2562" t="s">
        <v>23</v>
      </c>
      <c r="N2562" s="2">
        <v>41384</v>
      </c>
      <c r="O2562" s="2">
        <v>43299</v>
      </c>
      <c r="P2562" t="s">
        <v>18</v>
      </c>
      <c r="Q2562" t="s">
        <v>236</v>
      </c>
      <c r="R2562" s="5" t="str">
        <f t="shared" si="121"/>
        <v>0.12</v>
      </c>
      <c r="S2562" s="6" t="str">
        <f t="shared" si="122"/>
        <v>0.05</v>
      </c>
      <c r="T2562">
        <f>ROUND(INT(表1[[#This Row],[合同结束日期]]-表1[[#This Row],[合同起始日期]])/365,1)</f>
        <v>5.2</v>
      </c>
    </row>
    <row r="2563" spans="1:20">
      <c r="A2563" s="1">
        <v>41671</v>
      </c>
      <c r="B2563" t="s">
        <v>7</v>
      </c>
      <c r="C2563">
        <f t="shared" si="120"/>
        <v>1</v>
      </c>
      <c r="D2563" t="s">
        <v>16</v>
      </c>
      <c r="E2563" s="4">
        <v>446475.36000000004</v>
      </c>
      <c r="F2563" s="4">
        <v>83535.539856000003</v>
      </c>
      <c r="G2563" s="3">
        <v>0.18709999999999999</v>
      </c>
      <c r="H2563" s="7">
        <v>641.48758620689659</v>
      </c>
      <c r="I2563" s="4">
        <v>120.02232737931035</v>
      </c>
      <c r="J2563">
        <v>696</v>
      </c>
      <c r="K2563" t="s">
        <v>20</v>
      </c>
      <c r="L2563" t="s">
        <v>21</v>
      </c>
      <c r="M2563" t="s">
        <v>17</v>
      </c>
      <c r="N2563" s="2">
        <v>41246</v>
      </c>
      <c r="O2563" s="2">
        <v>43229</v>
      </c>
      <c r="P2563" t="s">
        <v>18</v>
      </c>
      <c r="Q2563" t="s">
        <v>19</v>
      </c>
      <c r="R2563" s="5" t="str">
        <f t="shared" si="121"/>
        <v>0.1</v>
      </c>
      <c r="S2563" s="6" t="str">
        <f t="shared" si="122"/>
        <v/>
      </c>
      <c r="T2563">
        <f>ROUND(INT(表1[[#This Row],[合同结束日期]]-表1[[#This Row],[合同起始日期]])/365,1)</f>
        <v>5.4</v>
      </c>
    </row>
    <row r="2564" spans="1:20">
      <c r="A2564" s="1">
        <v>41671</v>
      </c>
      <c r="B2564" t="s">
        <v>7</v>
      </c>
      <c r="C2564">
        <f t="shared" si="120"/>
        <v>1</v>
      </c>
      <c r="D2564" t="s">
        <v>22</v>
      </c>
      <c r="E2564" s="4">
        <v>375975.17999999993</v>
      </c>
      <c r="F2564" s="4">
        <v>168286.49056800001</v>
      </c>
      <c r="G2564" s="3">
        <v>0.44760000000000011</v>
      </c>
      <c r="H2564" s="7">
        <v>558.48957219251338</v>
      </c>
      <c r="I2564" s="4">
        <v>249.97993251336902</v>
      </c>
      <c r="J2564">
        <v>673.19999999999993</v>
      </c>
      <c r="K2564" t="s">
        <v>11</v>
      </c>
      <c r="L2564" t="s">
        <v>23</v>
      </c>
      <c r="M2564" t="s">
        <v>23</v>
      </c>
      <c r="N2564" s="2">
        <v>41258</v>
      </c>
      <c r="O2564" s="2">
        <v>43229</v>
      </c>
      <c r="P2564" t="s">
        <v>24</v>
      </c>
      <c r="Q2564" t="s">
        <v>25</v>
      </c>
      <c r="R2564" s="5" t="str">
        <f t="shared" si="121"/>
        <v>0.15</v>
      </c>
      <c r="S2564" s="6" t="str">
        <f t="shared" si="122"/>
        <v/>
      </c>
      <c r="T2564">
        <f>ROUND(INT(表1[[#This Row],[合同结束日期]]-表1[[#This Row],[合同起始日期]])/365,1)</f>
        <v>5.4</v>
      </c>
    </row>
    <row r="2565" spans="1:20">
      <c r="A2565" s="1">
        <v>41671</v>
      </c>
      <c r="B2565" t="s">
        <v>7</v>
      </c>
      <c r="C2565">
        <f t="shared" si="120"/>
        <v>1</v>
      </c>
      <c r="D2565" t="s">
        <v>26</v>
      </c>
      <c r="E2565" s="4">
        <v>108705.59999999999</v>
      </c>
      <c r="F2565" s="4">
        <v>39894.955200000004</v>
      </c>
      <c r="G2565" s="3">
        <v>0.36700000000000005</v>
      </c>
      <c r="H2565" s="7">
        <v>681.11278195488717</v>
      </c>
      <c r="I2565" s="4">
        <v>249.96839097744365</v>
      </c>
      <c r="J2565">
        <v>159.6</v>
      </c>
      <c r="K2565" t="s">
        <v>11</v>
      </c>
      <c r="L2565" t="s">
        <v>13</v>
      </c>
      <c r="M2565" t="s">
        <v>27</v>
      </c>
      <c r="N2565" s="2">
        <v>41339</v>
      </c>
      <c r="O2565" s="2">
        <v>42864</v>
      </c>
      <c r="P2565" t="s">
        <v>24</v>
      </c>
      <c r="Q2565" t="s">
        <v>28</v>
      </c>
      <c r="R2565" s="5" t="str">
        <f t="shared" si="121"/>
        <v>0.13</v>
      </c>
      <c r="S2565" s="6" t="str">
        <f t="shared" si="122"/>
        <v/>
      </c>
      <c r="T2565">
        <f>ROUND(INT(表1[[#This Row],[合同结束日期]]-表1[[#This Row],[合同起始日期]])/365,1)</f>
        <v>4.2</v>
      </c>
    </row>
    <row r="2566" spans="1:20">
      <c r="A2566" s="1">
        <v>41671</v>
      </c>
      <c r="B2566" t="s">
        <v>7</v>
      </c>
      <c r="C2566">
        <f t="shared" si="120"/>
        <v>1</v>
      </c>
      <c r="D2566" t="s">
        <v>29</v>
      </c>
      <c r="E2566" s="4">
        <v>101313.59999999999</v>
      </c>
      <c r="F2566" s="4">
        <v>46796.751839999997</v>
      </c>
      <c r="G2566" s="3">
        <v>0.46190000000000003</v>
      </c>
      <c r="H2566" s="7">
        <v>541.20512820512818</v>
      </c>
      <c r="I2566" s="4">
        <v>249.98264871794871</v>
      </c>
      <c r="J2566">
        <v>187.2</v>
      </c>
      <c r="K2566" t="s">
        <v>11</v>
      </c>
      <c r="L2566" t="s">
        <v>23</v>
      </c>
      <c r="M2566" t="s">
        <v>23</v>
      </c>
      <c r="N2566" s="2">
        <v>41288</v>
      </c>
      <c r="O2566" s="2">
        <v>42499</v>
      </c>
      <c r="P2566" t="s">
        <v>24</v>
      </c>
      <c r="Q2566" t="s">
        <v>30</v>
      </c>
      <c r="R2566" s="5" t="str">
        <f t="shared" si="121"/>
        <v>0.18</v>
      </c>
      <c r="S2566" s="6" t="str">
        <f t="shared" si="122"/>
        <v/>
      </c>
      <c r="T2566">
        <f>ROUND(INT(表1[[#This Row],[合同结束日期]]-表1[[#This Row],[合同起始日期]])/365,1)</f>
        <v>3.3</v>
      </c>
    </row>
    <row r="2567" spans="1:20">
      <c r="A2567" s="1">
        <v>41671</v>
      </c>
      <c r="B2567" t="s">
        <v>7</v>
      </c>
      <c r="C2567">
        <f t="shared" si="120"/>
        <v>1</v>
      </c>
      <c r="D2567" t="s">
        <v>256</v>
      </c>
      <c r="E2567" s="4">
        <v>88590.720000000001</v>
      </c>
      <c r="F2567" s="4">
        <v>19826.603136000002</v>
      </c>
      <c r="G2567" s="3">
        <v>0.22380000000000003</v>
      </c>
      <c r="H2567" s="7">
        <v>1251.2813559322035</v>
      </c>
      <c r="I2567" s="4">
        <v>280.03676745762715</v>
      </c>
      <c r="J2567">
        <v>70.8</v>
      </c>
      <c r="K2567" t="s">
        <v>11</v>
      </c>
      <c r="L2567" t="s">
        <v>12</v>
      </c>
      <c r="M2567" t="s">
        <v>53</v>
      </c>
      <c r="N2567" s="2">
        <v>41473</v>
      </c>
      <c r="O2567" s="2">
        <v>42222</v>
      </c>
      <c r="P2567" t="s">
        <v>24</v>
      </c>
      <c r="Q2567" t="s">
        <v>19</v>
      </c>
      <c r="R2567" s="5" t="str">
        <f t="shared" si="121"/>
        <v>0.1</v>
      </c>
      <c r="S2567" s="6" t="str">
        <f t="shared" si="122"/>
        <v/>
      </c>
      <c r="T2567">
        <f>ROUND(INT(表1[[#This Row],[合同结束日期]]-表1[[#This Row],[合同起始日期]])/365,1)</f>
        <v>2.1</v>
      </c>
    </row>
    <row r="2568" spans="1:20">
      <c r="A2568" s="1">
        <v>41671</v>
      </c>
      <c r="B2568" t="s">
        <v>7</v>
      </c>
      <c r="C2568">
        <f t="shared" si="120"/>
        <v>1</v>
      </c>
      <c r="D2568" t="s">
        <v>31</v>
      </c>
      <c r="E2568" s="4">
        <v>67618.8</v>
      </c>
      <c r="F2568" s="4">
        <v>35878.535280000004</v>
      </c>
      <c r="G2568" s="3">
        <v>0.53060000000000007</v>
      </c>
      <c r="H2568" s="7">
        <v>489.99130434782609</v>
      </c>
      <c r="I2568" s="4">
        <v>259.98938608695653</v>
      </c>
      <c r="J2568">
        <v>138</v>
      </c>
      <c r="K2568" t="s">
        <v>11</v>
      </c>
      <c r="L2568" t="s">
        <v>13</v>
      </c>
      <c r="M2568" t="s">
        <v>13</v>
      </c>
      <c r="N2568" s="2">
        <v>41334</v>
      </c>
      <c r="O2568" s="2">
        <v>42499</v>
      </c>
      <c r="P2568" t="s">
        <v>24</v>
      </c>
      <c r="Q2568" t="s">
        <v>32</v>
      </c>
      <c r="R2568" s="5" t="str">
        <f t="shared" si="121"/>
        <v>0.13</v>
      </c>
      <c r="S2568" s="6" t="str">
        <f t="shared" si="122"/>
        <v>0.07</v>
      </c>
      <c r="T2568">
        <f>ROUND(INT(表1[[#This Row],[合同结束日期]]-表1[[#This Row],[合同起始日期]])/365,1)</f>
        <v>3.2</v>
      </c>
    </row>
    <row r="2569" spans="1:20">
      <c r="A2569" s="1">
        <v>41671</v>
      </c>
      <c r="B2569" t="s">
        <v>7</v>
      </c>
      <c r="C2569">
        <f t="shared" si="120"/>
        <v>1</v>
      </c>
      <c r="D2569" t="s">
        <v>33</v>
      </c>
      <c r="E2569" s="4">
        <v>112466.4</v>
      </c>
      <c r="F2569" s="4">
        <v>12956.129279999999</v>
      </c>
      <c r="G2569" s="3">
        <v>0.1152</v>
      </c>
      <c r="H2569" s="7">
        <v>1735.5925925925926</v>
      </c>
      <c r="I2569" s="4">
        <v>199.94026666666667</v>
      </c>
      <c r="J2569">
        <v>64.8</v>
      </c>
      <c r="K2569" t="s">
        <v>11</v>
      </c>
      <c r="L2569" t="s">
        <v>13</v>
      </c>
      <c r="M2569" t="s">
        <v>34</v>
      </c>
      <c r="N2569" s="2">
        <v>41353</v>
      </c>
      <c r="O2569" s="2">
        <v>43229</v>
      </c>
      <c r="P2569" t="s">
        <v>24</v>
      </c>
      <c r="Q2569" t="s">
        <v>35</v>
      </c>
      <c r="R2569" s="5" t="str">
        <f t="shared" si="121"/>
        <v>0.06</v>
      </c>
      <c r="S2569" s="6" t="str">
        <f t="shared" si="122"/>
        <v/>
      </c>
      <c r="T2569">
        <f>ROUND(INT(表1[[#This Row],[合同结束日期]]-表1[[#This Row],[合同起始日期]])/365,1)</f>
        <v>5.0999999999999996</v>
      </c>
    </row>
    <row r="2570" spans="1:20">
      <c r="A2570" s="1">
        <v>41671</v>
      </c>
      <c r="B2570" t="s">
        <v>7</v>
      </c>
      <c r="C2570">
        <f t="shared" si="120"/>
        <v>1</v>
      </c>
      <c r="D2570" t="s">
        <v>36</v>
      </c>
      <c r="E2570" s="4">
        <v>207117.6</v>
      </c>
      <c r="F2570" s="4">
        <v>42479.819760000006</v>
      </c>
      <c r="G2570" s="3">
        <v>0.20510000000000003</v>
      </c>
      <c r="H2570" s="7">
        <v>975.12994350282486</v>
      </c>
      <c r="I2570" s="4">
        <v>199.9991514124294</v>
      </c>
      <c r="J2570">
        <v>212.4</v>
      </c>
      <c r="K2570" t="s">
        <v>11</v>
      </c>
      <c r="L2570" t="s">
        <v>13</v>
      </c>
      <c r="M2570" t="s">
        <v>13</v>
      </c>
      <c r="N2570" s="2">
        <v>41353</v>
      </c>
      <c r="O2570" s="2">
        <v>43229</v>
      </c>
      <c r="P2570" t="s">
        <v>24</v>
      </c>
      <c r="Q2570" t="s">
        <v>37</v>
      </c>
      <c r="R2570" s="5" t="str">
        <f t="shared" si="121"/>
        <v>0.</v>
      </c>
      <c r="S2570" s="6" t="str">
        <f t="shared" si="122"/>
        <v/>
      </c>
      <c r="T2570">
        <f>ROUND(INT(表1[[#This Row],[合同结束日期]]-表1[[#This Row],[合同起始日期]])/365,1)</f>
        <v>5.0999999999999996</v>
      </c>
    </row>
    <row r="2571" spans="1:20">
      <c r="A2571" s="1">
        <v>41671</v>
      </c>
      <c r="B2571" t="s">
        <v>7</v>
      </c>
      <c r="C2571">
        <f t="shared" si="120"/>
        <v>1</v>
      </c>
      <c r="D2571" t="s">
        <v>38</v>
      </c>
      <c r="E2571" s="4">
        <v>250734</v>
      </c>
      <c r="F2571" s="4">
        <v>25073.399999999998</v>
      </c>
      <c r="G2571" s="3">
        <v>9.9999999999999992E-2</v>
      </c>
      <c r="H2571" s="7">
        <v>1339.3910256410256</v>
      </c>
      <c r="I2571" s="4">
        <v>133.93910256410257</v>
      </c>
      <c r="J2571">
        <v>187.2</v>
      </c>
      <c r="K2571" t="s">
        <v>11</v>
      </c>
      <c r="L2571" t="s">
        <v>13</v>
      </c>
      <c r="M2571" t="s">
        <v>13</v>
      </c>
      <c r="N2571" s="2">
        <v>41323</v>
      </c>
      <c r="O2571" s="2">
        <v>42499</v>
      </c>
      <c r="P2571" t="s">
        <v>39</v>
      </c>
      <c r="Q2571" t="s">
        <v>19</v>
      </c>
      <c r="R2571" s="5" t="str">
        <f t="shared" si="121"/>
        <v>0.1</v>
      </c>
      <c r="S2571" s="6" t="str">
        <f t="shared" si="122"/>
        <v/>
      </c>
      <c r="T2571">
        <f>ROUND(INT(表1[[#This Row],[合同结束日期]]-表1[[#This Row],[合同起始日期]])/365,1)</f>
        <v>3.2</v>
      </c>
    </row>
    <row r="2572" spans="1:20">
      <c r="A2572" s="1">
        <v>41671</v>
      </c>
      <c r="B2572" t="s">
        <v>7</v>
      </c>
      <c r="C2572">
        <f t="shared" si="120"/>
        <v>1</v>
      </c>
      <c r="D2572" t="s">
        <v>40</v>
      </c>
      <c r="E2572" s="4">
        <v>1103775.3840000001</v>
      </c>
      <c r="F2572" s="4">
        <v>88302.03072000001</v>
      </c>
      <c r="G2572" s="3">
        <v>0.08</v>
      </c>
      <c r="H2572" s="7">
        <v>1170.8411659877802</v>
      </c>
      <c r="I2572" s="4">
        <v>93.667293279022417</v>
      </c>
      <c r="J2572">
        <v>942.72</v>
      </c>
      <c r="K2572" t="s">
        <v>41</v>
      </c>
      <c r="L2572" t="s">
        <v>40</v>
      </c>
      <c r="M2572" t="s">
        <v>41</v>
      </c>
      <c r="N2572" s="2">
        <v>41294</v>
      </c>
      <c r="O2572" s="2">
        <v>43229</v>
      </c>
      <c r="P2572" t="s">
        <v>39</v>
      </c>
      <c r="Q2572" t="s">
        <v>42</v>
      </c>
      <c r="R2572" s="5" t="str">
        <f t="shared" si="121"/>
        <v>0.08</v>
      </c>
      <c r="S2572" s="6" t="str">
        <f t="shared" si="122"/>
        <v/>
      </c>
      <c r="T2572">
        <f>ROUND(INT(表1[[#This Row],[合同结束日期]]-表1[[#This Row],[合同起始日期]])/365,1)</f>
        <v>5.3</v>
      </c>
    </row>
    <row r="2573" spans="1:20">
      <c r="A2573" s="1">
        <v>41671</v>
      </c>
      <c r="B2573" t="s">
        <v>7</v>
      </c>
      <c r="C2573">
        <f t="shared" si="120"/>
        <v>1</v>
      </c>
      <c r="D2573" t="s">
        <v>224</v>
      </c>
      <c r="E2573" s="4">
        <v>248600.4</v>
      </c>
      <c r="F2573" s="4">
        <v>53399.365919999997</v>
      </c>
      <c r="G2573" s="3">
        <v>0.21479999999999999</v>
      </c>
      <c r="H2573" s="7">
        <v>1000.8067632850242</v>
      </c>
      <c r="I2573" s="4">
        <v>214.97329275362318</v>
      </c>
      <c r="J2573">
        <v>248.39999999999998</v>
      </c>
      <c r="K2573" t="s">
        <v>11</v>
      </c>
      <c r="L2573" t="s">
        <v>12</v>
      </c>
      <c r="M2573" t="s">
        <v>10</v>
      </c>
      <c r="N2573" s="2">
        <v>41284</v>
      </c>
      <c r="O2573" s="2">
        <v>43594</v>
      </c>
      <c r="P2573" t="s">
        <v>24</v>
      </c>
      <c r="Q2573" t="s">
        <v>37</v>
      </c>
      <c r="R2573" s="5" t="str">
        <f t="shared" si="121"/>
        <v>0.</v>
      </c>
      <c r="S2573" s="6" t="str">
        <f t="shared" si="122"/>
        <v/>
      </c>
      <c r="T2573">
        <f>ROUND(INT(表1[[#This Row],[合同结束日期]]-表1[[#This Row],[合同起始日期]])/365,1)</f>
        <v>6.3</v>
      </c>
    </row>
    <row r="2574" spans="1:20">
      <c r="A2574" s="1">
        <v>41671</v>
      </c>
      <c r="B2574" t="s">
        <v>7</v>
      </c>
      <c r="C2574">
        <f t="shared" si="120"/>
        <v>1</v>
      </c>
      <c r="D2574" t="s">
        <v>43</v>
      </c>
      <c r="E2574" s="4">
        <v>792105.804</v>
      </c>
      <c r="F2574" s="4">
        <v>63368.464320000006</v>
      </c>
      <c r="G2574" s="3">
        <v>0.08</v>
      </c>
      <c r="H2574" s="7">
        <v>3027.9273853211012</v>
      </c>
      <c r="I2574" s="4">
        <v>242.23419082568813</v>
      </c>
      <c r="J2574">
        <v>261.59999999999997</v>
      </c>
      <c r="K2574" t="s">
        <v>44</v>
      </c>
      <c r="L2574" t="s">
        <v>46</v>
      </c>
      <c r="M2574" t="s">
        <v>45</v>
      </c>
      <c r="N2574" s="2">
        <v>41288</v>
      </c>
      <c r="O2574" s="2">
        <v>45059</v>
      </c>
      <c r="P2574" t="s">
        <v>24</v>
      </c>
      <c r="Q2574" t="s">
        <v>42</v>
      </c>
      <c r="R2574" s="5" t="str">
        <f t="shared" si="121"/>
        <v>0.08</v>
      </c>
      <c r="S2574" s="6" t="str">
        <f t="shared" si="122"/>
        <v/>
      </c>
      <c r="T2574">
        <f>ROUND(INT(表1[[#This Row],[合同结束日期]]-表1[[#This Row],[合同起始日期]])/365,1)</f>
        <v>10.3</v>
      </c>
    </row>
    <row r="2575" spans="1:20">
      <c r="A2575" s="1">
        <v>41671</v>
      </c>
      <c r="B2575" t="s">
        <v>7</v>
      </c>
      <c r="C2575">
        <f t="shared" si="120"/>
        <v>1</v>
      </c>
      <c r="D2575" t="s">
        <v>257</v>
      </c>
      <c r="E2575" s="4">
        <v>358829.01599999983</v>
      </c>
      <c r="F2575" s="4">
        <v>0</v>
      </c>
      <c r="G2575" s="3">
        <v>0</v>
      </c>
      <c r="H2575" s="7">
        <v>586.3219215686272</v>
      </c>
      <c r="I2575" s="4">
        <v>0</v>
      </c>
      <c r="J2575">
        <v>612</v>
      </c>
      <c r="K2575" t="s">
        <v>41</v>
      </c>
      <c r="L2575" t="s">
        <v>258</v>
      </c>
      <c r="M2575" t="s">
        <v>41</v>
      </c>
      <c r="N2575" s="2">
        <v>41442</v>
      </c>
      <c r="O2575" s="2">
        <v>47285</v>
      </c>
      <c r="P2575" t="s">
        <v>39</v>
      </c>
      <c r="Q2575" t="s">
        <v>37</v>
      </c>
      <c r="R2575" s="5" t="str">
        <f t="shared" si="121"/>
        <v>0.</v>
      </c>
      <c r="S2575" s="6" t="str">
        <f t="shared" si="122"/>
        <v/>
      </c>
      <c r="T2575">
        <f>ROUND(INT(表1[[#This Row],[合同结束日期]]-表1[[#This Row],[合同起始日期]])/365,1)</f>
        <v>16</v>
      </c>
    </row>
    <row r="2576" spans="1:20">
      <c r="A2576" s="1">
        <v>41671</v>
      </c>
      <c r="B2576" t="s">
        <v>7</v>
      </c>
      <c r="C2576">
        <f t="shared" si="120"/>
        <v>1</v>
      </c>
      <c r="D2576" t="s">
        <v>259</v>
      </c>
      <c r="E2576" s="4">
        <v>354304.95600000006</v>
      </c>
      <c r="F2576" s="4">
        <v>0</v>
      </c>
      <c r="G2576" s="3">
        <v>0</v>
      </c>
      <c r="H2576" s="7">
        <v>743.71317380352662</v>
      </c>
      <c r="I2576" s="4">
        <v>0</v>
      </c>
      <c r="J2576">
        <v>476.4</v>
      </c>
      <c r="K2576" t="s">
        <v>41</v>
      </c>
      <c r="L2576" t="s">
        <v>258</v>
      </c>
      <c r="M2576" t="s">
        <v>41</v>
      </c>
      <c r="N2576" s="2">
        <v>41442</v>
      </c>
      <c r="O2576" s="2">
        <v>47285</v>
      </c>
      <c r="P2576" t="s">
        <v>39</v>
      </c>
      <c r="Q2576" t="s">
        <v>37</v>
      </c>
      <c r="R2576" s="5" t="str">
        <f t="shared" si="121"/>
        <v>0.</v>
      </c>
      <c r="S2576" s="6" t="str">
        <f t="shared" si="122"/>
        <v/>
      </c>
      <c r="T2576">
        <f>ROUND(INT(表1[[#This Row],[合同结束日期]]-表1[[#This Row],[合同起始日期]])/365,1)</f>
        <v>16</v>
      </c>
    </row>
    <row r="2577" spans="1:20">
      <c r="A2577" s="1">
        <v>41671</v>
      </c>
      <c r="B2577" t="s">
        <v>7</v>
      </c>
      <c r="C2577">
        <f t="shared" si="120"/>
        <v>1</v>
      </c>
      <c r="D2577" t="s">
        <v>260</v>
      </c>
      <c r="E2577" s="4">
        <v>412060.26000000007</v>
      </c>
      <c r="F2577" s="4">
        <v>0</v>
      </c>
      <c r="G2577" s="3">
        <v>0</v>
      </c>
      <c r="H2577" s="7">
        <v>1442.7880252100845</v>
      </c>
      <c r="I2577" s="4">
        <v>0</v>
      </c>
      <c r="J2577">
        <v>285.59999999999997</v>
      </c>
      <c r="K2577" t="s">
        <v>41</v>
      </c>
      <c r="L2577" t="s">
        <v>258</v>
      </c>
      <c r="M2577" t="s">
        <v>41</v>
      </c>
      <c r="N2577" s="2">
        <v>41442</v>
      </c>
      <c r="O2577" s="2">
        <v>47285</v>
      </c>
      <c r="P2577" t="s">
        <v>39</v>
      </c>
      <c r="Q2577" t="s">
        <v>37</v>
      </c>
      <c r="R2577" s="5" t="str">
        <f t="shared" si="121"/>
        <v>0.</v>
      </c>
      <c r="S2577" s="6" t="str">
        <f t="shared" si="122"/>
        <v/>
      </c>
      <c r="T2577">
        <f>ROUND(INT(表1[[#This Row],[合同结束日期]]-表1[[#This Row],[合同起始日期]])/365,1)</f>
        <v>16</v>
      </c>
    </row>
    <row r="2578" spans="1:20">
      <c r="A2578" s="1">
        <v>41671</v>
      </c>
      <c r="B2578" t="s">
        <v>7</v>
      </c>
      <c r="C2578">
        <f t="shared" si="120"/>
        <v>1</v>
      </c>
      <c r="D2578" t="s">
        <v>261</v>
      </c>
      <c r="E2578" s="4">
        <v>1618237.9319999998</v>
      </c>
      <c r="F2578" s="4">
        <v>154379.8987128</v>
      </c>
      <c r="G2578" s="3">
        <v>9.5400000000000013E-2</v>
      </c>
      <c r="H2578" s="7">
        <v>1301.6714382239379</v>
      </c>
      <c r="I2578" s="4">
        <v>124.1794552065637</v>
      </c>
      <c r="J2578">
        <v>1243.2</v>
      </c>
      <c r="K2578" t="s">
        <v>41</v>
      </c>
      <c r="L2578" t="s">
        <v>261</v>
      </c>
      <c r="M2578" t="s">
        <v>41</v>
      </c>
      <c r="N2578" s="2">
        <v>41281</v>
      </c>
      <c r="O2578" s="2">
        <v>45168</v>
      </c>
      <c r="P2578" t="s">
        <v>39</v>
      </c>
      <c r="Q2578" t="s">
        <v>42</v>
      </c>
      <c r="R2578" s="5" t="str">
        <f t="shared" si="121"/>
        <v>0.08</v>
      </c>
      <c r="S2578" s="6" t="str">
        <f t="shared" si="122"/>
        <v/>
      </c>
      <c r="T2578">
        <f>ROUND(INT(表1[[#This Row],[合同结束日期]]-表1[[#This Row],[合同起始日期]])/365,1)</f>
        <v>10.6</v>
      </c>
    </row>
    <row r="2579" spans="1:20">
      <c r="A2579" s="1">
        <v>41671</v>
      </c>
      <c r="B2579" t="s">
        <v>7</v>
      </c>
      <c r="C2579">
        <f t="shared" si="120"/>
        <v>1</v>
      </c>
      <c r="D2579" t="s">
        <v>262</v>
      </c>
      <c r="E2579" s="4">
        <v>561486.43200000026</v>
      </c>
      <c r="F2579" s="4">
        <v>0</v>
      </c>
      <c r="G2579" s="3">
        <v>0</v>
      </c>
      <c r="H2579" s="7">
        <v>810.92783362218415</v>
      </c>
      <c r="I2579" s="4">
        <v>0</v>
      </c>
      <c r="J2579">
        <v>692.4</v>
      </c>
      <c r="K2579" t="s">
        <v>41</v>
      </c>
      <c r="L2579" t="s">
        <v>258</v>
      </c>
      <c r="M2579" t="s">
        <v>41</v>
      </c>
      <c r="N2579" s="2">
        <v>41442</v>
      </c>
      <c r="O2579" s="2">
        <v>47285</v>
      </c>
      <c r="P2579" t="s">
        <v>39</v>
      </c>
      <c r="Q2579" t="s">
        <v>37</v>
      </c>
      <c r="R2579" s="5" t="str">
        <f t="shared" si="121"/>
        <v>0.</v>
      </c>
      <c r="S2579" s="6" t="str">
        <f t="shared" si="122"/>
        <v/>
      </c>
      <c r="T2579">
        <f>ROUND(INT(表1[[#This Row],[合同结束日期]]-表1[[#This Row],[合同起始日期]])/365,1)</f>
        <v>16</v>
      </c>
    </row>
    <row r="2580" spans="1:20">
      <c r="A2580" s="1">
        <v>41671</v>
      </c>
      <c r="B2580" t="s">
        <v>7</v>
      </c>
      <c r="C2580">
        <f t="shared" si="120"/>
        <v>1</v>
      </c>
      <c r="D2580" t="s">
        <v>47</v>
      </c>
      <c r="E2580" s="4">
        <v>129860.4</v>
      </c>
      <c r="F2580" s="4">
        <v>32594.9604</v>
      </c>
      <c r="G2580" s="3">
        <v>0.251</v>
      </c>
      <c r="H2580" s="7">
        <v>1115.6391752577319</v>
      </c>
      <c r="I2580" s="4">
        <v>280.02543298969073</v>
      </c>
      <c r="J2580">
        <v>116.39999999999999</v>
      </c>
      <c r="K2580" t="s">
        <v>11</v>
      </c>
      <c r="L2580" t="s">
        <v>23</v>
      </c>
      <c r="M2580" t="s">
        <v>23</v>
      </c>
      <c r="N2580" s="2">
        <v>41384</v>
      </c>
      <c r="O2580" s="2">
        <v>42509</v>
      </c>
      <c r="P2580" t="s">
        <v>24</v>
      </c>
      <c r="Q2580" t="s">
        <v>48</v>
      </c>
      <c r="R2580" s="5" t="str">
        <f t="shared" si="121"/>
        <v>0.11</v>
      </c>
      <c r="S2580" s="6" t="str">
        <f t="shared" si="122"/>
        <v/>
      </c>
      <c r="T2580">
        <f>ROUND(INT(表1[[#This Row],[合同结束日期]]-表1[[#This Row],[合同起始日期]])/365,1)</f>
        <v>3.1</v>
      </c>
    </row>
    <row r="2581" spans="1:20">
      <c r="A2581" s="1">
        <v>41671</v>
      </c>
      <c r="B2581" t="s">
        <v>7</v>
      </c>
      <c r="C2581">
        <f t="shared" si="120"/>
        <v>1</v>
      </c>
      <c r="D2581" t="s">
        <v>263</v>
      </c>
      <c r="E2581" s="4">
        <v>126349.07999999999</v>
      </c>
      <c r="F2581" s="4">
        <v>18143.727888000001</v>
      </c>
      <c r="G2581" s="3">
        <v>0.14360000000000003</v>
      </c>
      <c r="H2581" s="7">
        <v>1949.8314814814814</v>
      </c>
      <c r="I2581" s="4">
        <v>279.99580074074078</v>
      </c>
      <c r="J2581">
        <v>64.8</v>
      </c>
      <c r="K2581" t="s">
        <v>11</v>
      </c>
      <c r="L2581" t="s">
        <v>12</v>
      </c>
      <c r="M2581" t="s">
        <v>53</v>
      </c>
      <c r="N2581" s="2">
        <v>41449</v>
      </c>
      <c r="O2581" s="2">
        <v>42198</v>
      </c>
      <c r="P2581" t="s">
        <v>24</v>
      </c>
      <c r="Q2581" t="s">
        <v>19</v>
      </c>
      <c r="R2581" s="5" t="str">
        <f t="shared" si="121"/>
        <v>0.1</v>
      </c>
      <c r="S2581" s="6" t="str">
        <f t="shared" si="122"/>
        <v/>
      </c>
      <c r="T2581">
        <f>ROUND(INT(表1[[#This Row],[合同结束日期]]-表1[[#This Row],[合同起始日期]])/365,1)</f>
        <v>2.1</v>
      </c>
    </row>
    <row r="2582" spans="1:20">
      <c r="A2582" s="1">
        <v>41671</v>
      </c>
      <c r="B2582" t="s">
        <v>7</v>
      </c>
      <c r="C2582">
        <f t="shared" si="120"/>
        <v>1</v>
      </c>
      <c r="D2582" t="s">
        <v>264</v>
      </c>
      <c r="E2582" s="4">
        <v>92993.280000000013</v>
      </c>
      <c r="F2582" s="4">
        <v>14906.822784000002</v>
      </c>
      <c r="G2582" s="3">
        <v>0.1603</v>
      </c>
      <c r="H2582" s="7">
        <v>1648.8170212765961</v>
      </c>
      <c r="I2582" s="4">
        <v>264.30536851063835</v>
      </c>
      <c r="J2582">
        <v>56.4</v>
      </c>
      <c r="K2582" t="s">
        <v>11</v>
      </c>
      <c r="L2582" t="s">
        <v>12</v>
      </c>
      <c r="M2582" t="s">
        <v>53</v>
      </c>
      <c r="N2582" s="2">
        <v>41449</v>
      </c>
      <c r="O2582" s="2">
        <v>42198</v>
      </c>
      <c r="P2582" t="s">
        <v>39</v>
      </c>
      <c r="Q2582" t="s">
        <v>28</v>
      </c>
      <c r="R2582" s="5" t="str">
        <f t="shared" si="121"/>
        <v>0.13</v>
      </c>
      <c r="S2582" s="6" t="str">
        <f t="shared" si="122"/>
        <v/>
      </c>
      <c r="T2582">
        <f>ROUND(INT(表1[[#This Row],[合同结束日期]]-表1[[#This Row],[合同起始日期]])/365,1)</f>
        <v>2.1</v>
      </c>
    </row>
    <row r="2583" spans="1:20">
      <c r="A2583" s="1">
        <v>41671</v>
      </c>
      <c r="B2583" t="s">
        <v>7</v>
      </c>
      <c r="C2583">
        <f t="shared" si="120"/>
        <v>1</v>
      </c>
      <c r="D2583" t="s">
        <v>265</v>
      </c>
      <c r="E2583" s="4">
        <v>403218.70799999981</v>
      </c>
      <c r="F2583" s="4">
        <v>0</v>
      </c>
      <c r="G2583" s="3">
        <v>0</v>
      </c>
      <c r="H2583" s="7">
        <v>751.7127293064874</v>
      </c>
      <c r="I2583" s="4">
        <v>0</v>
      </c>
      <c r="J2583">
        <v>536.4</v>
      </c>
      <c r="K2583" t="s">
        <v>41</v>
      </c>
      <c r="L2583" t="s">
        <v>258</v>
      </c>
      <c r="M2583" t="s">
        <v>41</v>
      </c>
      <c r="N2583" s="2">
        <v>41442</v>
      </c>
      <c r="O2583" s="2">
        <v>47285</v>
      </c>
      <c r="P2583" t="s">
        <v>39</v>
      </c>
      <c r="Q2583" t="s">
        <v>37</v>
      </c>
      <c r="R2583" s="5" t="str">
        <f t="shared" si="121"/>
        <v>0.</v>
      </c>
      <c r="S2583" s="6" t="str">
        <f t="shared" si="122"/>
        <v/>
      </c>
      <c r="T2583">
        <f>ROUND(INT(表1[[#This Row],[合同结束日期]]-表1[[#This Row],[合同起始日期]])/365,1)</f>
        <v>16</v>
      </c>
    </row>
    <row r="2584" spans="1:20">
      <c r="A2584" s="1">
        <v>41671</v>
      </c>
      <c r="B2584" t="s">
        <v>7</v>
      </c>
      <c r="C2584">
        <f t="shared" si="120"/>
        <v>1</v>
      </c>
      <c r="D2584" t="s">
        <v>49</v>
      </c>
      <c r="E2584" s="4">
        <v>211048.8</v>
      </c>
      <c r="F2584" s="4">
        <v>33366.815280000003</v>
      </c>
      <c r="G2584" s="3">
        <v>0.15810000000000002</v>
      </c>
      <c r="H2584" s="7">
        <v>1776.5050505050503</v>
      </c>
      <c r="I2584" s="4">
        <v>280.86544848484851</v>
      </c>
      <c r="J2584">
        <v>118.8</v>
      </c>
      <c r="K2584" t="s">
        <v>11</v>
      </c>
      <c r="L2584" t="s">
        <v>51</v>
      </c>
      <c r="M2584" t="s">
        <v>50</v>
      </c>
      <c r="N2584" s="2">
        <v>41332</v>
      </c>
      <c r="O2584" s="2">
        <v>42133</v>
      </c>
      <c r="P2584" t="s">
        <v>24</v>
      </c>
      <c r="Q2584" t="s">
        <v>28</v>
      </c>
      <c r="R2584" s="5" t="str">
        <f t="shared" si="121"/>
        <v>0.13</v>
      </c>
      <c r="S2584" s="6" t="str">
        <f t="shared" si="122"/>
        <v/>
      </c>
      <c r="T2584">
        <f>ROUND(INT(表1[[#This Row],[合同结束日期]]-表1[[#This Row],[合同起始日期]])/365,1)</f>
        <v>2.2000000000000002</v>
      </c>
    </row>
    <row r="2585" spans="1:20">
      <c r="A2585" s="1">
        <v>41671</v>
      </c>
      <c r="B2585" t="s">
        <v>7</v>
      </c>
      <c r="C2585">
        <f t="shared" si="120"/>
        <v>1</v>
      </c>
      <c r="D2585" t="s">
        <v>52</v>
      </c>
      <c r="E2585" s="4">
        <v>168071.75999999995</v>
      </c>
      <c r="F2585" s="4">
        <v>19143.373464</v>
      </c>
      <c r="G2585" s="3">
        <v>0.11390000000000003</v>
      </c>
      <c r="H2585" s="7">
        <v>3591.2769230769222</v>
      </c>
      <c r="I2585" s="4">
        <v>409.04644153846158</v>
      </c>
      <c r="J2585">
        <v>46.8</v>
      </c>
      <c r="K2585" t="s">
        <v>11</v>
      </c>
      <c r="L2585" t="s">
        <v>12</v>
      </c>
      <c r="M2585" t="s">
        <v>53</v>
      </c>
      <c r="N2585" s="2">
        <v>41294</v>
      </c>
      <c r="O2585" s="2">
        <v>42864</v>
      </c>
      <c r="P2585" t="s">
        <v>24</v>
      </c>
      <c r="Q2585" t="s">
        <v>19</v>
      </c>
      <c r="R2585" s="5" t="str">
        <f t="shared" si="121"/>
        <v>0.1</v>
      </c>
      <c r="S2585" s="6" t="str">
        <f t="shared" si="122"/>
        <v/>
      </c>
      <c r="T2585">
        <f>ROUND(INT(表1[[#This Row],[合同结束日期]]-表1[[#This Row],[合同起始日期]])/365,1)</f>
        <v>4.3</v>
      </c>
    </row>
    <row r="2586" spans="1:20">
      <c r="A2586" s="1">
        <v>41671</v>
      </c>
      <c r="B2586" t="s">
        <v>7</v>
      </c>
      <c r="C2586">
        <f t="shared" si="120"/>
        <v>1</v>
      </c>
      <c r="D2586" t="s">
        <v>54</v>
      </c>
      <c r="E2586" s="4">
        <v>97348.799999999974</v>
      </c>
      <c r="F2586" s="4">
        <v>12012.841920000001</v>
      </c>
      <c r="G2586" s="3">
        <v>0.12340000000000004</v>
      </c>
      <c r="H2586" s="7">
        <v>2134.8421052631575</v>
      </c>
      <c r="I2586" s="4">
        <v>263.43951578947372</v>
      </c>
      <c r="J2586">
        <v>45.6</v>
      </c>
      <c r="K2586" t="s">
        <v>11</v>
      </c>
      <c r="L2586" t="s">
        <v>12</v>
      </c>
      <c r="M2586" t="s">
        <v>53</v>
      </c>
      <c r="N2586" s="2">
        <v>41294</v>
      </c>
      <c r="O2586" s="2">
        <v>42864</v>
      </c>
      <c r="P2586" t="s">
        <v>24</v>
      </c>
      <c r="Q2586" t="s">
        <v>19</v>
      </c>
      <c r="R2586" s="5" t="str">
        <f t="shared" si="121"/>
        <v>0.1</v>
      </c>
      <c r="S2586" s="6" t="str">
        <f t="shared" si="122"/>
        <v/>
      </c>
      <c r="T2586">
        <f>ROUND(INT(表1[[#This Row],[合同结束日期]]-表1[[#This Row],[合同起始日期]])/365,1)</f>
        <v>4.3</v>
      </c>
    </row>
    <row r="2587" spans="1:20">
      <c r="A2587" s="1">
        <v>41671</v>
      </c>
      <c r="B2587" t="s">
        <v>7</v>
      </c>
      <c r="C2587">
        <f t="shared" si="120"/>
        <v>1</v>
      </c>
      <c r="D2587" t="s">
        <v>266</v>
      </c>
      <c r="E2587" s="4">
        <v>209988.144</v>
      </c>
      <c r="F2587" s="4">
        <v>0</v>
      </c>
      <c r="G2587" s="3">
        <v>0</v>
      </c>
      <c r="H2587" s="7">
        <v>494.32237288135593</v>
      </c>
      <c r="I2587" s="4">
        <v>0</v>
      </c>
      <c r="J2587">
        <v>424.8</v>
      </c>
      <c r="K2587" t="s">
        <v>41</v>
      </c>
      <c r="L2587" t="s">
        <v>258</v>
      </c>
      <c r="M2587" t="s">
        <v>41</v>
      </c>
      <c r="N2587" s="2">
        <v>41442</v>
      </c>
      <c r="O2587" s="2">
        <v>47285</v>
      </c>
      <c r="P2587" t="s">
        <v>39</v>
      </c>
      <c r="Q2587" t="s">
        <v>37</v>
      </c>
      <c r="R2587" s="5" t="str">
        <f t="shared" si="121"/>
        <v>0.</v>
      </c>
      <c r="S2587" s="6" t="str">
        <f t="shared" si="122"/>
        <v/>
      </c>
      <c r="T2587">
        <f>ROUND(INT(表1[[#This Row],[合同结束日期]]-表1[[#This Row],[合同起始日期]])/365,1)</f>
        <v>16</v>
      </c>
    </row>
    <row r="2588" spans="1:20">
      <c r="A2588" s="1">
        <v>41671</v>
      </c>
      <c r="B2588" t="s">
        <v>7</v>
      </c>
      <c r="C2588">
        <f t="shared" si="120"/>
        <v>1</v>
      </c>
      <c r="D2588" t="s">
        <v>55</v>
      </c>
      <c r="E2588" s="4">
        <v>176672.04</v>
      </c>
      <c r="F2588" s="4">
        <v>39574.536960000005</v>
      </c>
      <c r="G2588" s="3">
        <v>0.224</v>
      </c>
      <c r="H2588" s="7">
        <v>925.95408805031457</v>
      </c>
      <c r="I2588" s="4">
        <v>207.41371572327049</v>
      </c>
      <c r="J2588">
        <v>190.79999999999998</v>
      </c>
      <c r="K2588" t="s">
        <v>11</v>
      </c>
      <c r="L2588" t="s">
        <v>23</v>
      </c>
      <c r="M2588" t="s">
        <v>23</v>
      </c>
      <c r="N2588" s="2">
        <v>41343</v>
      </c>
      <c r="O2588" s="2">
        <v>42499</v>
      </c>
      <c r="P2588" t="s">
        <v>39</v>
      </c>
      <c r="Q2588" t="s">
        <v>56</v>
      </c>
      <c r="R2588" s="5" t="str">
        <f t="shared" si="121"/>
        <v>0.17</v>
      </c>
      <c r="S2588" s="6" t="str">
        <f t="shared" si="122"/>
        <v/>
      </c>
      <c r="T2588">
        <f>ROUND(INT(表1[[#This Row],[合同结束日期]]-表1[[#This Row],[合同起始日期]])/365,1)</f>
        <v>3.2</v>
      </c>
    </row>
    <row r="2589" spans="1:20">
      <c r="A2589" s="1">
        <v>41671</v>
      </c>
      <c r="B2589" t="s">
        <v>7</v>
      </c>
      <c r="C2589">
        <f t="shared" si="120"/>
        <v>1</v>
      </c>
      <c r="D2589" t="s">
        <v>57</v>
      </c>
      <c r="E2589" s="4">
        <v>70514.399999999994</v>
      </c>
      <c r="F2589" s="4">
        <v>49797.269280000008</v>
      </c>
      <c r="G2589" s="3">
        <v>0.70620000000000016</v>
      </c>
      <c r="H2589" s="7">
        <v>707.97590361445782</v>
      </c>
      <c r="I2589" s="4">
        <v>499.97258313253025</v>
      </c>
      <c r="J2589">
        <v>99.6</v>
      </c>
      <c r="K2589" t="s">
        <v>60</v>
      </c>
      <c r="L2589" t="s">
        <v>61</v>
      </c>
      <c r="M2589" t="s">
        <v>58</v>
      </c>
      <c r="N2589" s="2">
        <v>41290</v>
      </c>
      <c r="O2589" s="2">
        <v>42499</v>
      </c>
      <c r="P2589" t="s">
        <v>24</v>
      </c>
      <c r="Q2589" t="s">
        <v>59</v>
      </c>
      <c r="R2589" s="5" t="str">
        <f t="shared" si="121"/>
        <v>0.16</v>
      </c>
      <c r="S2589" s="6" t="str">
        <f t="shared" si="122"/>
        <v/>
      </c>
      <c r="T2589">
        <f>ROUND(INT(表1[[#This Row],[合同结束日期]]-表1[[#This Row],[合同起始日期]])/365,1)</f>
        <v>3.3</v>
      </c>
    </row>
    <row r="2590" spans="1:20">
      <c r="A2590" s="1">
        <v>41671</v>
      </c>
      <c r="B2590" t="s">
        <v>7</v>
      </c>
      <c r="C2590">
        <f t="shared" si="120"/>
        <v>1</v>
      </c>
      <c r="D2590" t="s">
        <v>62</v>
      </c>
      <c r="E2590" s="4">
        <v>109110</v>
      </c>
      <c r="F2590" s="4">
        <v>28837.772999999997</v>
      </c>
      <c r="G2590" s="3">
        <v>0.26429999999999998</v>
      </c>
      <c r="H2590" s="7">
        <v>1021.6292134831461</v>
      </c>
      <c r="I2590" s="4">
        <v>270.01660112359548</v>
      </c>
      <c r="J2590">
        <v>106.8</v>
      </c>
      <c r="K2590" t="s">
        <v>60</v>
      </c>
      <c r="L2590" t="s">
        <v>61</v>
      </c>
      <c r="M2590" t="s">
        <v>58</v>
      </c>
      <c r="N2590" s="2">
        <v>41347</v>
      </c>
      <c r="O2590" s="2">
        <v>42499</v>
      </c>
      <c r="P2590" t="s">
        <v>24</v>
      </c>
      <c r="Q2590" t="s">
        <v>59</v>
      </c>
      <c r="R2590" s="5" t="str">
        <f t="shared" si="121"/>
        <v>0.16</v>
      </c>
      <c r="S2590" s="6" t="str">
        <f t="shared" si="122"/>
        <v/>
      </c>
      <c r="T2590">
        <f>ROUND(INT(表1[[#This Row],[合同结束日期]]-表1[[#This Row],[合同起始日期]])/365,1)</f>
        <v>3.2</v>
      </c>
    </row>
    <row r="2591" spans="1:20">
      <c r="A2591" s="1">
        <v>41671</v>
      </c>
      <c r="B2591" t="s">
        <v>7</v>
      </c>
      <c r="C2591">
        <f t="shared" si="120"/>
        <v>1</v>
      </c>
      <c r="D2591" t="s">
        <v>63</v>
      </c>
      <c r="E2591" s="4">
        <v>282816</v>
      </c>
      <c r="F2591" s="4">
        <v>39509.395200000006</v>
      </c>
      <c r="G2591" s="3">
        <v>0.13970000000000002</v>
      </c>
      <c r="H2591" s="7">
        <v>2534.1935483870971</v>
      </c>
      <c r="I2591" s="4">
        <v>354.02683870967752</v>
      </c>
      <c r="J2591">
        <v>111.6</v>
      </c>
      <c r="K2591" t="s">
        <v>66</v>
      </c>
      <c r="L2591" t="s">
        <v>64</v>
      </c>
      <c r="M2591" t="s">
        <v>64</v>
      </c>
      <c r="N2591" s="2">
        <v>41347</v>
      </c>
      <c r="O2591" s="2">
        <v>42499</v>
      </c>
      <c r="P2591" t="s">
        <v>24</v>
      </c>
      <c r="Q2591" t="s">
        <v>65</v>
      </c>
      <c r="R2591" s="5" t="str">
        <f t="shared" si="121"/>
        <v>0.12</v>
      </c>
      <c r="S2591" s="6" t="str">
        <f t="shared" si="122"/>
        <v/>
      </c>
      <c r="T2591">
        <f>ROUND(INT(表1[[#This Row],[合同结束日期]]-表1[[#This Row],[合同起始日期]])/365,1)</f>
        <v>3.2</v>
      </c>
    </row>
    <row r="2592" spans="1:20">
      <c r="A2592" s="1">
        <v>41671</v>
      </c>
      <c r="B2592" t="s">
        <v>7</v>
      </c>
      <c r="C2592">
        <f t="shared" si="120"/>
        <v>1</v>
      </c>
      <c r="D2592" t="s">
        <v>67</v>
      </c>
      <c r="E2592" s="4">
        <v>186420</v>
      </c>
      <c r="F2592" s="4">
        <v>54266.861999999994</v>
      </c>
      <c r="G2592" s="3">
        <v>0.29109999999999997</v>
      </c>
      <c r="H2592" s="7">
        <v>584.02255639097746</v>
      </c>
      <c r="I2592" s="4">
        <v>170.00896616541351</v>
      </c>
      <c r="J2592">
        <v>319.2</v>
      </c>
      <c r="K2592" t="s">
        <v>11</v>
      </c>
      <c r="L2592" t="s">
        <v>23</v>
      </c>
      <c r="M2592" t="s">
        <v>23</v>
      </c>
      <c r="N2592" s="2">
        <v>41374</v>
      </c>
      <c r="O2592" s="2">
        <v>42499</v>
      </c>
      <c r="P2592" t="s">
        <v>24</v>
      </c>
      <c r="Q2592" t="s">
        <v>35</v>
      </c>
      <c r="R2592" s="5" t="str">
        <f t="shared" si="121"/>
        <v>0.06</v>
      </c>
      <c r="S2592" s="6" t="str">
        <f t="shared" si="122"/>
        <v/>
      </c>
      <c r="T2592">
        <f>ROUND(INT(表1[[#This Row],[合同结束日期]]-表1[[#This Row],[合同起始日期]])/365,1)</f>
        <v>3.1</v>
      </c>
    </row>
    <row r="2593" spans="1:20">
      <c r="A2593" s="1">
        <v>41671</v>
      </c>
      <c r="B2593" t="s">
        <v>7</v>
      </c>
      <c r="C2593">
        <f t="shared" si="120"/>
        <v>1</v>
      </c>
      <c r="D2593" t="s">
        <v>68</v>
      </c>
      <c r="E2593" s="4">
        <v>225754.8</v>
      </c>
      <c r="F2593" s="4">
        <v>89511.778199999986</v>
      </c>
      <c r="G2593" s="3">
        <v>0.39649999999999996</v>
      </c>
      <c r="H2593" s="7">
        <v>504.36729222520108</v>
      </c>
      <c r="I2593" s="4">
        <v>199.98163136729221</v>
      </c>
      <c r="J2593">
        <v>447.59999999999997</v>
      </c>
      <c r="K2593" t="s">
        <v>11</v>
      </c>
      <c r="L2593" t="s">
        <v>13</v>
      </c>
      <c r="M2593" t="s">
        <v>13</v>
      </c>
      <c r="N2593" s="2">
        <v>41302</v>
      </c>
      <c r="O2593" s="2">
        <v>43594</v>
      </c>
      <c r="P2593" t="s">
        <v>24</v>
      </c>
      <c r="Q2593" t="s">
        <v>65</v>
      </c>
      <c r="R2593" s="5" t="str">
        <f t="shared" si="121"/>
        <v>0.12</v>
      </c>
      <c r="S2593" s="6" t="str">
        <f t="shared" si="122"/>
        <v/>
      </c>
      <c r="T2593">
        <f>ROUND(INT(表1[[#This Row],[合同结束日期]]-表1[[#This Row],[合同起始日期]])/365,1)</f>
        <v>6.3</v>
      </c>
    </row>
    <row r="2594" spans="1:20">
      <c r="A2594" s="1">
        <v>41671</v>
      </c>
      <c r="B2594" t="s">
        <v>7</v>
      </c>
      <c r="C2594">
        <f t="shared" si="120"/>
        <v>1</v>
      </c>
      <c r="D2594" t="s">
        <v>240</v>
      </c>
      <c r="E2594" s="4">
        <v>124163.4</v>
      </c>
      <c r="F2594" s="4">
        <v>5997.0922200000005</v>
      </c>
      <c r="G2594" s="3">
        <v>4.8300000000000003E-2</v>
      </c>
      <c r="H2594" s="7">
        <v>8622.4583333333339</v>
      </c>
      <c r="I2594" s="4">
        <v>416.46473750000007</v>
      </c>
      <c r="J2594">
        <v>14.399999999999999</v>
      </c>
      <c r="K2594" t="s">
        <v>66</v>
      </c>
      <c r="L2594" t="s">
        <v>64</v>
      </c>
      <c r="M2594" t="s">
        <v>64</v>
      </c>
      <c r="N2594" s="2">
        <v>41481</v>
      </c>
      <c r="O2594" s="2">
        <v>41845</v>
      </c>
      <c r="P2594" t="s">
        <v>14</v>
      </c>
      <c r="Q2594" t="s">
        <v>37</v>
      </c>
      <c r="R2594" s="5" t="str">
        <f t="shared" si="121"/>
        <v>0.</v>
      </c>
      <c r="S2594" s="6" t="str">
        <f t="shared" si="122"/>
        <v/>
      </c>
      <c r="T2594">
        <f>ROUND(INT(表1[[#This Row],[合同结束日期]]-表1[[#This Row],[合同起始日期]])/365,1)</f>
        <v>1</v>
      </c>
    </row>
    <row r="2595" spans="1:20">
      <c r="A2595" s="1">
        <v>41671</v>
      </c>
      <c r="B2595" t="s">
        <v>7</v>
      </c>
      <c r="C2595">
        <f t="shared" si="120"/>
        <v>1</v>
      </c>
      <c r="D2595" t="s">
        <v>292</v>
      </c>
      <c r="E2595" s="4">
        <v>2200613.9279999998</v>
      </c>
      <c r="F2595" s="4">
        <v>0</v>
      </c>
      <c r="G2595" s="3">
        <v>0</v>
      </c>
      <c r="H2595" s="7">
        <v>884.63335262904002</v>
      </c>
      <c r="I2595" s="4">
        <v>0</v>
      </c>
      <c r="J2595">
        <v>2487.6</v>
      </c>
      <c r="K2595" t="s">
        <v>41</v>
      </c>
      <c r="L2595" t="s">
        <v>292</v>
      </c>
      <c r="M2595" t="s">
        <v>41</v>
      </c>
      <c r="N2595" s="2">
        <v>41442</v>
      </c>
      <c r="O2595" s="2">
        <v>47285</v>
      </c>
      <c r="P2595" t="s">
        <v>39</v>
      </c>
      <c r="Q2595" t="s">
        <v>37</v>
      </c>
      <c r="R2595" s="5" t="str">
        <f t="shared" si="121"/>
        <v>0.</v>
      </c>
      <c r="S2595" s="6" t="str">
        <f t="shared" si="122"/>
        <v/>
      </c>
      <c r="T2595">
        <f>ROUND(INT(表1[[#This Row],[合同结束日期]]-表1[[#This Row],[合同起始日期]])/365,1)</f>
        <v>16</v>
      </c>
    </row>
    <row r="2596" spans="1:20">
      <c r="A2596" s="1">
        <v>41699</v>
      </c>
      <c r="B2596" t="s">
        <v>7</v>
      </c>
      <c r="C2596">
        <f t="shared" ref="C2596:C2659" si="123">IF($B2596="负一层",-1,IF($B2596="负一夹层",0,IF($B2596="一层",1,IF($B2596="二层",2,IF($B2596="三层",3,IF($B2596="四层",4))))))</f>
        <v>1</v>
      </c>
      <c r="D2596" t="s">
        <v>8</v>
      </c>
      <c r="E2596" s="4">
        <v>5815138.7999999998</v>
      </c>
      <c r="F2596" s="4">
        <v>0</v>
      </c>
      <c r="G2596" s="3">
        <v>0</v>
      </c>
      <c r="H2596" s="7">
        <v>1628.8904201680671</v>
      </c>
      <c r="I2596" s="4">
        <v>0</v>
      </c>
      <c r="J2596">
        <v>3570</v>
      </c>
      <c r="K2596" t="s">
        <v>11</v>
      </c>
      <c r="L2596" t="s">
        <v>12</v>
      </c>
      <c r="M2596" t="s">
        <v>10</v>
      </c>
      <c r="N2596" s="2">
        <v>41365</v>
      </c>
      <c r="O2596" s="2">
        <v>52321</v>
      </c>
      <c r="P2596" t="s">
        <v>14</v>
      </c>
      <c r="Q2596" t="s">
        <v>37</v>
      </c>
      <c r="R2596" s="5" t="str">
        <f t="shared" ref="R2596:R2659" si="124">IF(ISERROR(FIND(",",$Q2596)),$Q2596,LEFT($Q2596,FIND(",",$Q2596)-1))</f>
        <v>0.</v>
      </c>
      <c r="S2596" s="6" t="str">
        <f t="shared" si="122"/>
        <v/>
      </c>
      <c r="T2596">
        <f>ROUND(INT(表1[[#This Row],[合同结束日期]]-表1[[#This Row],[合同起始日期]])/365,1)</f>
        <v>30</v>
      </c>
    </row>
    <row r="2597" spans="1:20">
      <c r="A2597" s="1">
        <v>41699</v>
      </c>
      <c r="B2597" t="s">
        <v>7</v>
      </c>
      <c r="C2597">
        <f t="shared" si="123"/>
        <v>1</v>
      </c>
      <c r="D2597" t="s">
        <v>235</v>
      </c>
      <c r="E2597" s="4">
        <v>298711.8</v>
      </c>
      <c r="F2597" s="4">
        <v>56098.076040000007</v>
      </c>
      <c r="G2597" s="3">
        <v>0.18780000000000002</v>
      </c>
      <c r="H2597" s="7">
        <v>798.60923965351299</v>
      </c>
      <c r="I2597" s="4">
        <v>149.97881520692977</v>
      </c>
      <c r="J2597">
        <v>374.03999999999996</v>
      </c>
      <c r="K2597" t="s">
        <v>11</v>
      </c>
      <c r="L2597" t="s">
        <v>92</v>
      </c>
      <c r="M2597" t="s">
        <v>92</v>
      </c>
      <c r="N2597" s="2">
        <v>41384</v>
      </c>
      <c r="O2597" s="2">
        <v>43299</v>
      </c>
      <c r="P2597" t="s">
        <v>18</v>
      </c>
      <c r="Q2597" t="s">
        <v>236</v>
      </c>
      <c r="R2597" s="5" t="str">
        <f t="shared" si="124"/>
        <v>0.12</v>
      </c>
      <c r="S2597" s="6" t="str">
        <f t="shared" ref="S2597:S2660" si="125">IF(ISERROR(FIND(",",$Q2597)),"",RIGHT($Q2597,LEN($Q2597)-FIND(",",$Q2597)))</f>
        <v>0.05</v>
      </c>
      <c r="T2597">
        <f>ROUND(INT(表1[[#This Row],[合同结束日期]]-表1[[#This Row],[合同起始日期]])/365,1)</f>
        <v>5.2</v>
      </c>
    </row>
    <row r="2598" spans="1:20">
      <c r="A2598" s="1">
        <v>41699</v>
      </c>
      <c r="B2598" t="s">
        <v>7</v>
      </c>
      <c r="C2598">
        <f t="shared" si="123"/>
        <v>1</v>
      </c>
      <c r="D2598" t="s">
        <v>237</v>
      </c>
      <c r="E2598" s="4">
        <v>196435.8</v>
      </c>
      <c r="F2598" s="4">
        <v>54000.201420000005</v>
      </c>
      <c r="G2598" s="3">
        <v>0.27490000000000003</v>
      </c>
      <c r="H2598" s="7">
        <v>545.65499999999997</v>
      </c>
      <c r="I2598" s="4">
        <v>150.00055950000001</v>
      </c>
      <c r="J2598">
        <v>360</v>
      </c>
      <c r="K2598" t="s">
        <v>11</v>
      </c>
      <c r="L2598" t="s">
        <v>23</v>
      </c>
      <c r="M2598" t="s">
        <v>23</v>
      </c>
      <c r="N2598" s="2">
        <v>41384</v>
      </c>
      <c r="O2598" s="2">
        <v>43299</v>
      </c>
      <c r="P2598" t="s">
        <v>18</v>
      </c>
      <c r="Q2598" t="s">
        <v>236</v>
      </c>
      <c r="R2598" s="5" t="str">
        <f t="shared" si="124"/>
        <v>0.12</v>
      </c>
      <c r="S2598" s="6" t="str">
        <f t="shared" si="125"/>
        <v>0.05</v>
      </c>
      <c r="T2598">
        <f>ROUND(INT(表1[[#This Row],[合同结束日期]]-表1[[#This Row],[合同起始日期]])/365,1)</f>
        <v>5.2</v>
      </c>
    </row>
    <row r="2599" spans="1:20">
      <c r="A2599" s="1">
        <v>41699</v>
      </c>
      <c r="B2599" t="s">
        <v>7</v>
      </c>
      <c r="C2599">
        <f t="shared" si="123"/>
        <v>1</v>
      </c>
      <c r="D2599" t="s">
        <v>238</v>
      </c>
      <c r="E2599" s="4">
        <v>181411.19999999998</v>
      </c>
      <c r="F2599" s="4">
        <v>56255.613120000009</v>
      </c>
      <c r="G2599" s="3">
        <v>0.3101000000000001</v>
      </c>
      <c r="H2599" s="7">
        <v>483.76319999999993</v>
      </c>
      <c r="I2599" s="4">
        <v>150.01496832000004</v>
      </c>
      <c r="J2599">
        <v>375</v>
      </c>
      <c r="K2599" t="s">
        <v>11</v>
      </c>
      <c r="L2599" t="s">
        <v>92</v>
      </c>
      <c r="M2599" t="s">
        <v>92</v>
      </c>
      <c r="N2599" s="2">
        <v>41384</v>
      </c>
      <c r="O2599" s="2">
        <v>43299</v>
      </c>
      <c r="P2599" t="s">
        <v>18</v>
      </c>
      <c r="Q2599" t="s">
        <v>236</v>
      </c>
      <c r="R2599" s="5" t="str">
        <f t="shared" si="124"/>
        <v>0.12</v>
      </c>
      <c r="S2599" s="6" t="str">
        <f t="shared" si="125"/>
        <v>0.05</v>
      </c>
      <c r="T2599">
        <f>ROUND(INT(表1[[#This Row],[合同结束日期]]-表1[[#This Row],[合同起始日期]])/365,1)</f>
        <v>5.2</v>
      </c>
    </row>
    <row r="2600" spans="1:20">
      <c r="A2600" s="1">
        <v>41699</v>
      </c>
      <c r="B2600" t="s">
        <v>7</v>
      </c>
      <c r="C2600">
        <f t="shared" si="123"/>
        <v>1</v>
      </c>
      <c r="D2600" t="s">
        <v>239</v>
      </c>
      <c r="E2600" s="4">
        <v>265232.39999999997</v>
      </c>
      <c r="F2600" s="4">
        <v>54505.258200000004</v>
      </c>
      <c r="G2600" s="3">
        <v>0.20550000000000004</v>
      </c>
      <c r="H2600" s="7">
        <v>729.94385733157185</v>
      </c>
      <c r="I2600" s="4">
        <v>150.00346268163804</v>
      </c>
      <c r="J2600">
        <v>363.36</v>
      </c>
      <c r="K2600" t="s">
        <v>11</v>
      </c>
      <c r="L2600" t="s">
        <v>23</v>
      </c>
      <c r="M2600" t="s">
        <v>23</v>
      </c>
      <c r="N2600" s="2">
        <v>41384</v>
      </c>
      <c r="O2600" s="2">
        <v>43299</v>
      </c>
      <c r="P2600" t="s">
        <v>18</v>
      </c>
      <c r="Q2600" t="s">
        <v>236</v>
      </c>
      <c r="R2600" s="5" t="str">
        <f t="shared" si="124"/>
        <v>0.12</v>
      </c>
      <c r="S2600" s="6" t="str">
        <f t="shared" si="125"/>
        <v>0.05</v>
      </c>
      <c r="T2600">
        <f>ROUND(INT(表1[[#This Row],[合同结束日期]]-表1[[#This Row],[合同起始日期]])/365,1)</f>
        <v>5.2</v>
      </c>
    </row>
    <row r="2601" spans="1:20">
      <c r="A2601" s="1">
        <v>41699</v>
      </c>
      <c r="B2601" t="s">
        <v>7</v>
      </c>
      <c r="C2601">
        <f t="shared" si="123"/>
        <v>1</v>
      </c>
      <c r="D2601" t="s">
        <v>16</v>
      </c>
      <c r="E2601" s="4">
        <v>776413.68</v>
      </c>
      <c r="F2601" s="4">
        <v>83542.111967999997</v>
      </c>
      <c r="G2601" s="3">
        <v>0.10759999999999999</v>
      </c>
      <c r="H2601" s="7">
        <v>1115.5368965517241</v>
      </c>
      <c r="I2601" s="4">
        <v>120.03177006896551</v>
      </c>
      <c r="J2601">
        <v>696</v>
      </c>
      <c r="K2601" t="s">
        <v>20</v>
      </c>
      <c r="L2601" t="s">
        <v>21</v>
      </c>
      <c r="M2601" t="s">
        <v>17</v>
      </c>
      <c r="N2601" s="2">
        <v>41246</v>
      </c>
      <c r="O2601" s="2">
        <v>43229</v>
      </c>
      <c r="P2601" t="s">
        <v>18</v>
      </c>
      <c r="Q2601" t="s">
        <v>19</v>
      </c>
      <c r="R2601" s="5" t="str">
        <f t="shared" si="124"/>
        <v>0.1</v>
      </c>
      <c r="S2601" s="6" t="str">
        <f t="shared" si="125"/>
        <v/>
      </c>
      <c r="T2601">
        <f>ROUND(INT(表1[[#This Row],[合同结束日期]]-表1[[#This Row],[合同起始日期]])/365,1)</f>
        <v>5.4</v>
      </c>
    </row>
    <row r="2602" spans="1:20">
      <c r="A2602" s="1">
        <v>41699</v>
      </c>
      <c r="B2602" t="s">
        <v>7</v>
      </c>
      <c r="C2602">
        <f t="shared" si="123"/>
        <v>1</v>
      </c>
      <c r="D2602" t="s">
        <v>22</v>
      </c>
      <c r="E2602" s="4">
        <v>521640</v>
      </c>
      <c r="F2602" s="4">
        <v>168281.06399999998</v>
      </c>
      <c r="G2602" s="3">
        <v>0.32259999999999994</v>
      </c>
      <c r="H2602" s="7">
        <v>774.86631016042793</v>
      </c>
      <c r="I2602" s="4">
        <v>249.97187165775401</v>
      </c>
      <c r="J2602">
        <v>673.19999999999993</v>
      </c>
      <c r="K2602" t="s">
        <v>11</v>
      </c>
      <c r="L2602" t="s">
        <v>23</v>
      </c>
      <c r="M2602" t="s">
        <v>23</v>
      </c>
      <c r="N2602" s="2">
        <v>41258</v>
      </c>
      <c r="O2602" s="2">
        <v>43229</v>
      </c>
      <c r="P2602" t="s">
        <v>24</v>
      </c>
      <c r="Q2602" t="s">
        <v>25</v>
      </c>
      <c r="R2602" s="5" t="str">
        <f t="shared" si="124"/>
        <v>0.15</v>
      </c>
      <c r="S2602" s="6" t="str">
        <f t="shared" si="125"/>
        <v/>
      </c>
      <c r="T2602">
        <f>ROUND(INT(表1[[#This Row],[合同结束日期]]-表1[[#This Row],[合同起始日期]])/365,1)</f>
        <v>5.4</v>
      </c>
    </row>
    <row r="2603" spans="1:20">
      <c r="A2603" s="1">
        <v>41699</v>
      </c>
      <c r="B2603" t="s">
        <v>7</v>
      </c>
      <c r="C2603">
        <f t="shared" si="123"/>
        <v>1</v>
      </c>
      <c r="D2603" t="s">
        <v>26</v>
      </c>
      <c r="E2603" s="4">
        <v>183808.8</v>
      </c>
      <c r="F2603" s="4">
        <v>39904.890480000002</v>
      </c>
      <c r="G2603" s="3">
        <v>0.21710000000000002</v>
      </c>
      <c r="H2603" s="7">
        <v>1151.6842105263158</v>
      </c>
      <c r="I2603" s="4">
        <v>250.03064210526318</v>
      </c>
      <c r="J2603">
        <v>159.6</v>
      </c>
      <c r="K2603" t="s">
        <v>11</v>
      </c>
      <c r="L2603" t="s">
        <v>13</v>
      </c>
      <c r="M2603" t="s">
        <v>27</v>
      </c>
      <c r="N2603" s="2">
        <v>41339</v>
      </c>
      <c r="O2603" s="2">
        <v>42864</v>
      </c>
      <c r="P2603" t="s">
        <v>24</v>
      </c>
      <c r="Q2603" t="s">
        <v>28</v>
      </c>
      <c r="R2603" s="5" t="str">
        <f t="shared" si="124"/>
        <v>0.13</v>
      </c>
      <c r="S2603" s="6" t="str">
        <f t="shared" si="125"/>
        <v/>
      </c>
      <c r="T2603">
        <f>ROUND(INT(表1[[#This Row],[合同结束日期]]-表1[[#This Row],[合同起始日期]])/365,1)</f>
        <v>4.2</v>
      </c>
    </row>
    <row r="2604" spans="1:20">
      <c r="A2604" s="1">
        <v>41699</v>
      </c>
      <c r="B2604" t="s">
        <v>7</v>
      </c>
      <c r="C2604">
        <f t="shared" si="123"/>
        <v>1</v>
      </c>
      <c r="D2604" t="s">
        <v>29</v>
      </c>
      <c r="E2604" s="4">
        <v>84531.599999999991</v>
      </c>
      <c r="F2604" s="4">
        <v>46796.693760000002</v>
      </c>
      <c r="G2604" s="3">
        <v>0.55360000000000009</v>
      </c>
      <c r="H2604" s="7">
        <v>451.55769230769226</v>
      </c>
      <c r="I2604" s="4">
        <v>249.98233846153849</v>
      </c>
      <c r="J2604">
        <v>187.2</v>
      </c>
      <c r="K2604" t="s">
        <v>11</v>
      </c>
      <c r="L2604" t="s">
        <v>23</v>
      </c>
      <c r="M2604" t="s">
        <v>23</v>
      </c>
      <c r="N2604" s="2">
        <v>41288</v>
      </c>
      <c r="O2604" s="2">
        <v>42499</v>
      </c>
      <c r="P2604" t="s">
        <v>24</v>
      </c>
      <c r="Q2604" t="s">
        <v>30</v>
      </c>
      <c r="R2604" s="5" t="str">
        <f t="shared" si="124"/>
        <v>0.18</v>
      </c>
      <c r="S2604" s="6" t="str">
        <f t="shared" si="125"/>
        <v/>
      </c>
      <c r="T2604">
        <f>ROUND(INT(表1[[#This Row],[合同结束日期]]-表1[[#This Row],[合同起始日期]])/365,1)</f>
        <v>3.3</v>
      </c>
    </row>
    <row r="2605" spans="1:20">
      <c r="A2605" s="1">
        <v>41699</v>
      </c>
      <c r="B2605" t="s">
        <v>7</v>
      </c>
      <c r="C2605">
        <f t="shared" si="123"/>
        <v>1</v>
      </c>
      <c r="D2605" t="s">
        <v>256</v>
      </c>
      <c r="E2605" s="4">
        <v>189690.72</v>
      </c>
      <c r="F2605" s="4">
        <v>22516.288464000005</v>
      </c>
      <c r="G2605" s="3">
        <v>0.11870000000000003</v>
      </c>
      <c r="H2605" s="7">
        <v>2679.2474576271188</v>
      </c>
      <c r="I2605" s="4">
        <v>318.02667322033903</v>
      </c>
      <c r="J2605">
        <v>70.8</v>
      </c>
      <c r="K2605" t="s">
        <v>11</v>
      </c>
      <c r="L2605" t="s">
        <v>12</v>
      </c>
      <c r="M2605" t="s">
        <v>53</v>
      </c>
      <c r="N2605" s="2">
        <v>41473</v>
      </c>
      <c r="O2605" s="2">
        <v>42222</v>
      </c>
      <c r="P2605" t="s">
        <v>24</v>
      </c>
      <c r="Q2605" t="s">
        <v>19</v>
      </c>
      <c r="R2605" s="5" t="str">
        <f t="shared" si="124"/>
        <v>0.1</v>
      </c>
      <c r="S2605" s="6" t="str">
        <f t="shared" si="125"/>
        <v/>
      </c>
      <c r="T2605">
        <f>ROUND(INT(表1[[#This Row],[合同结束日期]]-表1[[#This Row],[合同起始日期]])/365,1)</f>
        <v>2.1</v>
      </c>
    </row>
    <row r="2606" spans="1:20">
      <c r="A2606" s="1">
        <v>41699</v>
      </c>
      <c r="B2606" t="s">
        <v>7</v>
      </c>
      <c r="C2606">
        <f t="shared" si="123"/>
        <v>1</v>
      </c>
      <c r="D2606" t="s">
        <v>31</v>
      </c>
      <c r="E2606" s="4">
        <v>127572.07199999999</v>
      </c>
      <c r="F2606" s="4">
        <v>35886.023853599996</v>
      </c>
      <c r="G2606" s="3">
        <v>0.28129999999999999</v>
      </c>
      <c r="H2606" s="7">
        <v>924.43530434782599</v>
      </c>
      <c r="I2606" s="4">
        <v>260.04365111304344</v>
      </c>
      <c r="J2606">
        <v>138</v>
      </c>
      <c r="K2606" t="s">
        <v>11</v>
      </c>
      <c r="L2606" t="s">
        <v>13</v>
      </c>
      <c r="M2606" t="s">
        <v>13</v>
      </c>
      <c r="N2606" s="2">
        <v>41334</v>
      </c>
      <c r="O2606" s="2">
        <v>42499</v>
      </c>
      <c r="P2606" t="s">
        <v>24</v>
      </c>
      <c r="Q2606" t="s">
        <v>32</v>
      </c>
      <c r="R2606" s="5" t="str">
        <f t="shared" si="124"/>
        <v>0.13</v>
      </c>
      <c r="S2606" s="6" t="str">
        <f t="shared" si="125"/>
        <v>0.07</v>
      </c>
      <c r="T2606">
        <f>ROUND(INT(表1[[#This Row],[合同结束日期]]-表1[[#This Row],[合同起始日期]])/365,1)</f>
        <v>3.2</v>
      </c>
    </row>
    <row r="2607" spans="1:20">
      <c r="A2607" s="1">
        <v>41699</v>
      </c>
      <c r="B2607" t="s">
        <v>7</v>
      </c>
      <c r="C2607">
        <f t="shared" si="123"/>
        <v>1</v>
      </c>
      <c r="D2607" t="s">
        <v>33</v>
      </c>
      <c r="E2607" s="4">
        <v>90826.2</v>
      </c>
      <c r="F2607" s="4">
        <v>12960.898739999999</v>
      </c>
      <c r="G2607" s="3">
        <v>0.14269999999999999</v>
      </c>
      <c r="H2607" s="7">
        <v>1401.6388888888889</v>
      </c>
      <c r="I2607" s="4">
        <v>200.01386944444442</v>
      </c>
      <c r="J2607">
        <v>64.8</v>
      </c>
      <c r="K2607" t="s">
        <v>11</v>
      </c>
      <c r="L2607" t="s">
        <v>13</v>
      </c>
      <c r="M2607" t="s">
        <v>34</v>
      </c>
      <c r="N2607" s="2">
        <v>41353</v>
      </c>
      <c r="O2607" s="2">
        <v>43229</v>
      </c>
      <c r="P2607" t="s">
        <v>24</v>
      </c>
      <c r="Q2607" t="s">
        <v>35</v>
      </c>
      <c r="R2607" s="5" t="str">
        <f t="shared" si="124"/>
        <v>0.06</v>
      </c>
      <c r="S2607" s="6" t="str">
        <f t="shared" si="125"/>
        <v/>
      </c>
      <c r="T2607">
        <f>ROUND(INT(表1[[#This Row],[合同结束日期]]-表1[[#This Row],[合同起始日期]])/365,1)</f>
        <v>5.0999999999999996</v>
      </c>
    </row>
    <row r="2608" spans="1:20">
      <c r="A2608" s="1">
        <v>41699</v>
      </c>
      <c r="B2608" t="s">
        <v>7</v>
      </c>
      <c r="C2608">
        <f t="shared" si="123"/>
        <v>1</v>
      </c>
      <c r="D2608" t="s">
        <v>36</v>
      </c>
      <c r="E2608" s="4">
        <v>360104.39999999997</v>
      </c>
      <c r="F2608" s="4">
        <v>42492.319200000005</v>
      </c>
      <c r="G2608" s="3">
        <v>0.11800000000000002</v>
      </c>
      <c r="H2608" s="7">
        <v>1695.4067796610168</v>
      </c>
      <c r="I2608" s="4">
        <v>200.05800000000002</v>
      </c>
      <c r="J2608">
        <v>212.4</v>
      </c>
      <c r="K2608" t="s">
        <v>11</v>
      </c>
      <c r="L2608" t="s">
        <v>13</v>
      </c>
      <c r="M2608" t="s">
        <v>13</v>
      </c>
      <c r="N2608" s="2">
        <v>41353</v>
      </c>
      <c r="O2608" s="2">
        <v>43229</v>
      </c>
      <c r="P2608" t="s">
        <v>24</v>
      </c>
      <c r="Q2608" t="s">
        <v>37</v>
      </c>
      <c r="R2608" s="5" t="str">
        <f t="shared" si="124"/>
        <v>0.</v>
      </c>
      <c r="S2608" s="6" t="str">
        <f t="shared" si="125"/>
        <v/>
      </c>
      <c r="T2608">
        <f>ROUND(INT(表1[[#This Row],[合同结束日期]]-表1[[#This Row],[合同起始日期]])/365,1)</f>
        <v>5.0999999999999996</v>
      </c>
    </row>
    <row r="2609" spans="1:20">
      <c r="A2609" s="1">
        <v>41699</v>
      </c>
      <c r="B2609" t="s">
        <v>7</v>
      </c>
      <c r="C2609">
        <f t="shared" si="123"/>
        <v>1</v>
      </c>
      <c r="D2609" t="s">
        <v>38</v>
      </c>
      <c r="E2609" s="4">
        <v>461958.95999999996</v>
      </c>
      <c r="F2609" s="4">
        <v>46195.896000000001</v>
      </c>
      <c r="G2609" s="3">
        <v>0.1</v>
      </c>
      <c r="H2609" s="7">
        <v>2467.729487179487</v>
      </c>
      <c r="I2609" s="4">
        <v>246.77294871794874</v>
      </c>
      <c r="J2609">
        <v>187.2</v>
      </c>
      <c r="K2609" t="s">
        <v>11</v>
      </c>
      <c r="L2609" t="s">
        <v>13</v>
      </c>
      <c r="M2609" t="s">
        <v>13</v>
      </c>
      <c r="N2609" s="2">
        <v>41323</v>
      </c>
      <c r="O2609" s="2">
        <v>42499</v>
      </c>
      <c r="P2609" t="s">
        <v>39</v>
      </c>
      <c r="Q2609" t="s">
        <v>19</v>
      </c>
      <c r="R2609" s="5" t="str">
        <f t="shared" si="124"/>
        <v>0.1</v>
      </c>
      <c r="S2609" s="6" t="str">
        <f t="shared" si="125"/>
        <v/>
      </c>
      <c r="T2609">
        <f>ROUND(INT(表1[[#This Row],[合同结束日期]]-表1[[#This Row],[合同起始日期]])/365,1)</f>
        <v>3.2</v>
      </c>
    </row>
    <row r="2610" spans="1:20">
      <c r="A2610" s="1">
        <v>41699</v>
      </c>
      <c r="B2610" t="s">
        <v>7</v>
      </c>
      <c r="C2610">
        <f t="shared" si="123"/>
        <v>1</v>
      </c>
      <c r="D2610" t="s">
        <v>40</v>
      </c>
      <c r="E2610" s="4">
        <v>1520398.9799999997</v>
      </c>
      <c r="F2610" s="4">
        <v>121631.9184</v>
      </c>
      <c r="G2610" s="3">
        <v>8.0000000000000016E-2</v>
      </c>
      <c r="H2610" s="7">
        <v>1612.7789587576372</v>
      </c>
      <c r="I2610" s="4">
        <v>129.02231670061099</v>
      </c>
      <c r="J2610">
        <v>942.72</v>
      </c>
      <c r="K2610" t="s">
        <v>41</v>
      </c>
      <c r="L2610" t="s">
        <v>40</v>
      </c>
      <c r="M2610" t="s">
        <v>41</v>
      </c>
      <c r="N2610" s="2">
        <v>41294</v>
      </c>
      <c r="O2610" s="2">
        <v>43229</v>
      </c>
      <c r="P2610" t="s">
        <v>39</v>
      </c>
      <c r="Q2610" t="s">
        <v>42</v>
      </c>
      <c r="R2610" s="5" t="str">
        <f t="shared" si="124"/>
        <v>0.08</v>
      </c>
      <c r="S2610" s="6" t="str">
        <f t="shared" si="125"/>
        <v/>
      </c>
      <c r="T2610">
        <f>ROUND(INT(表1[[#This Row],[合同结束日期]]-表1[[#This Row],[合同起始日期]])/365,1)</f>
        <v>5.3</v>
      </c>
    </row>
    <row r="2611" spans="1:20">
      <c r="A2611" s="1">
        <v>41699</v>
      </c>
      <c r="B2611" t="s">
        <v>7</v>
      </c>
      <c r="C2611">
        <f t="shared" si="123"/>
        <v>1</v>
      </c>
      <c r="D2611" t="s">
        <v>308</v>
      </c>
      <c r="E2611" s="4">
        <v>63027.6</v>
      </c>
      <c r="F2611" s="4">
        <v>0</v>
      </c>
      <c r="G2611" s="3">
        <v>0</v>
      </c>
      <c r="H2611" s="7">
        <v>456.7217391304348</v>
      </c>
      <c r="I2611" s="4">
        <v>0</v>
      </c>
      <c r="J2611">
        <v>138</v>
      </c>
      <c r="K2611" t="s">
        <v>140</v>
      </c>
      <c r="L2611" t="s">
        <v>309</v>
      </c>
      <c r="M2611" t="s">
        <v>309</v>
      </c>
      <c r="N2611" s="2">
        <v>41708</v>
      </c>
      <c r="O2611" s="2">
        <v>42834</v>
      </c>
      <c r="P2611" t="s">
        <v>24</v>
      </c>
      <c r="Q2611">
        <v>0.3</v>
      </c>
      <c r="R2611" s="5">
        <f t="shared" si="124"/>
        <v>0.3</v>
      </c>
      <c r="S2611" s="6" t="str">
        <f t="shared" si="125"/>
        <v/>
      </c>
      <c r="T2611">
        <f>ROUND(INT(表1[[#This Row],[合同结束日期]]-表1[[#This Row],[合同起始日期]])/365,1)</f>
        <v>3.1</v>
      </c>
    </row>
    <row r="2612" spans="1:20">
      <c r="A2612" s="1">
        <v>41699</v>
      </c>
      <c r="B2612" t="s">
        <v>7</v>
      </c>
      <c r="C2612">
        <f t="shared" si="123"/>
        <v>1</v>
      </c>
      <c r="D2612" t="s">
        <v>43</v>
      </c>
      <c r="E2612" s="4">
        <v>915561.28799999994</v>
      </c>
      <c r="F2612" s="4">
        <v>73244.903040000005</v>
      </c>
      <c r="G2612" s="3">
        <v>8.0000000000000016E-2</v>
      </c>
      <c r="H2612" s="7">
        <v>3499.8520183486239</v>
      </c>
      <c r="I2612" s="4">
        <v>279.98816146788994</v>
      </c>
      <c r="J2612">
        <v>261.59999999999997</v>
      </c>
      <c r="K2612" t="s">
        <v>44</v>
      </c>
      <c r="L2612" t="s">
        <v>46</v>
      </c>
      <c r="M2612" t="s">
        <v>45</v>
      </c>
      <c r="N2612" s="2">
        <v>41288</v>
      </c>
      <c r="O2612" s="2">
        <v>45059</v>
      </c>
      <c r="P2612" t="s">
        <v>24</v>
      </c>
      <c r="Q2612" t="s">
        <v>42</v>
      </c>
      <c r="R2612" s="5" t="str">
        <f t="shared" si="124"/>
        <v>0.08</v>
      </c>
      <c r="S2612" s="6" t="str">
        <f t="shared" si="125"/>
        <v/>
      </c>
      <c r="T2612">
        <f>ROUND(INT(表1[[#This Row],[合同结束日期]]-表1[[#This Row],[合同起始日期]])/365,1)</f>
        <v>10.3</v>
      </c>
    </row>
    <row r="2613" spans="1:20">
      <c r="A2613" s="1">
        <v>41699</v>
      </c>
      <c r="B2613" t="s">
        <v>7</v>
      </c>
      <c r="C2613">
        <f t="shared" si="123"/>
        <v>1</v>
      </c>
      <c r="D2613" t="s">
        <v>257</v>
      </c>
      <c r="E2613" s="4">
        <v>476506.64399999997</v>
      </c>
      <c r="F2613" s="4">
        <v>0</v>
      </c>
      <c r="G2613" s="3">
        <v>0</v>
      </c>
      <c r="H2613" s="7">
        <v>778.60562745098036</v>
      </c>
      <c r="I2613" s="4">
        <v>0</v>
      </c>
      <c r="J2613">
        <v>612</v>
      </c>
      <c r="K2613" t="s">
        <v>41</v>
      </c>
      <c r="L2613" t="s">
        <v>258</v>
      </c>
      <c r="M2613" t="s">
        <v>41</v>
      </c>
      <c r="N2613" s="2">
        <v>41442</v>
      </c>
      <c r="O2613" s="2">
        <v>47285</v>
      </c>
      <c r="P2613" t="s">
        <v>39</v>
      </c>
      <c r="Q2613" t="s">
        <v>37</v>
      </c>
      <c r="R2613" s="5" t="str">
        <f t="shared" si="124"/>
        <v>0.</v>
      </c>
      <c r="S2613" s="6" t="str">
        <f t="shared" si="125"/>
        <v/>
      </c>
      <c r="T2613">
        <f>ROUND(INT(表1[[#This Row],[合同结束日期]]-表1[[#This Row],[合同起始日期]])/365,1)</f>
        <v>16</v>
      </c>
    </row>
    <row r="2614" spans="1:20">
      <c r="A2614" s="1">
        <v>41699</v>
      </c>
      <c r="B2614" t="s">
        <v>7</v>
      </c>
      <c r="C2614">
        <f t="shared" si="123"/>
        <v>1</v>
      </c>
      <c r="D2614" t="s">
        <v>259</v>
      </c>
      <c r="E2614" s="4">
        <v>310342.75199999998</v>
      </c>
      <c r="F2614" s="4">
        <v>0</v>
      </c>
      <c r="G2614" s="3">
        <v>0</v>
      </c>
      <c r="H2614" s="7">
        <v>651.43314861460954</v>
      </c>
      <c r="I2614" s="4">
        <v>0</v>
      </c>
      <c r="J2614">
        <v>476.4</v>
      </c>
      <c r="K2614" t="s">
        <v>41</v>
      </c>
      <c r="L2614" t="s">
        <v>258</v>
      </c>
      <c r="M2614" t="s">
        <v>41</v>
      </c>
      <c r="N2614" s="2">
        <v>41442</v>
      </c>
      <c r="O2614" s="2">
        <v>47285</v>
      </c>
      <c r="P2614" t="s">
        <v>39</v>
      </c>
      <c r="Q2614" t="s">
        <v>37</v>
      </c>
      <c r="R2614" s="5" t="str">
        <f t="shared" si="124"/>
        <v>0.</v>
      </c>
      <c r="S2614" s="6" t="str">
        <f t="shared" si="125"/>
        <v/>
      </c>
      <c r="T2614">
        <f>ROUND(INT(表1[[#This Row],[合同结束日期]]-表1[[#This Row],[合同起始日期]])/365,1)</f>
        <v>16</v>
      </c>
    </row>
    <row r="2615" spans="1:20">
      <c r="A2615" s="1">
        <v>41699</v>
      </c>
      <c r="B2615" t="s">
        <v>7</v>
      </c>
      <c r="C2615">
        <f t="shared" si="123"/>
        <v>1</v>
      </c>
      <c r="D2615" t="s">
        <v>260</v>
      </c>
      <c r="E2615" s="4">
        <v>524137.64399999997</v>
      </c>
      <c r="F2615" s="4">
        <v>0</v>
      </c>
      <c r="G2615" s="3">
        <v>0</v>
      </c>
      <c r="H2615" s="7">
        <v>1835.2158403361345</v>
      </c>
      <c r="I2615" s="4">
        <v>0</v>
      </c>
      <c r="J2615">
        <v>285.59999999999997</v>
      </c>
      <c r="K2615" t="s">
        <v>41</v>
      </c>
      <c r="L2615" t="s">
        <v>258</v>
      </c>
      <c r="M2615" t="s">
        <v>41</v>
      </c>
      <c r="N2615" s="2">
        <v>41442</v>
      </c>
      <c r="O2615" s="2">
        <v>47285</v>
      </c>
      <c r="P2615" t="s">
        <v>39</v>
      </c>
      <c r="Q2615" t="s">
        <v>37</v>
      </c>
      <c r="R2615" s="5" t="str">
        <f t="shared" si="124"/>
        <v>0.</v>
      </c>
      <c r="S2615" s="6" t="str">
        <f t="shared" si="125"/>
        <v/>
      </c>
      <c r="T2615">
        <f>ROUND(INT(表1[[#This Row],[合同结束日期]]-表1[[#This Row],[合同起始日期]])/365,1)</f>
        <v>16</v>
      </c>
    </row>
    <row r="2616" spans="1:20">
      <c r="A2616" s="1">
        <v>41699</v>
      </c>
      <c r="B2616" t="s">
        <v>7</v>
      </c>
      <c r="C2616">
        <f t="shared" si="123"/>
        <v>1</v>
      </c>
      <c r="D2616" t="s">
        <v>261</v>
      </c>
      <c r="E2616" s="4">
        <v>2199342.5639999998</v>
      </c>
      <c r="F2616" s="4">
        <v>200799.97609320001</v>
      </c>
      <c r="G2616" s="3">
        <v>9.1300000000000006E-2</v>
      </c>
      <c r="H2616" s="7">
        <v>1769.0979440154438</v>
      </c>
      <c r="I2616" s="4">
        <v>161.51864228861004</v>
      </c>
      <c r="J2616">
        <v>1243.2</v>
      </c>
      <c r="K2616" t="s">
        <v>41</v>
      </c>
      <c r="L2616" t="s">
        <v>261</v>
      </c>
      <c r="M2616" t="s">
        <v>41</v>
      </c>
      <c r="N2616" s="2">
        <v>41281</v>
      </c>
      <c r="O2616" s="2">
        <v>45168</v>
      </c>
      <c r="P2616" t="s">
        <v>39</v>
      </c>
      <c r="Q2616" t="s">
        <v>42</v>
      </c>
      <c r="R2616" s="5" t="str">
        <f t="shared" si="124"/>
        <v>0.08</v>
      </c>
      <c r="S2616" s="6" t="str">
        <f t="shared" si="125"/>
        <v/>
      </c>
      <c r="T2616">
        <f>ROUND(INT(表1[[#This Row],[合同结束日期]]-表1[[#This Row],[合同起始日期]])/365,1)</f>
        <v>10.6</v>
      </c>
    </row>
    <row r="2617" spans="1:20">
      <c r="A2617" s="1">
        <v>41699</v>
      </c>
      <c r="B2617" t="s">
        <v>7</v>
      </c>
      <c r="C2617">
        <f t="shared" si="123"/>
        <v>1</v>
      </c>
      <c r="D2617" t="s">
        <v>262</v>
      </c>
      <c r="E2617" s="4">
        <v>708269.96399999992</v>
      </c>
      <c r="F2617" s="4">
        <v>0</v>
      </c>
      <c r="G2617" s="3">
        <v>0</v>
      </c>
      <c r="H2617" s="7">
        <v>1022.9202253032928</v>
      </c>
      <c r="I2617" s="4">
        <v>0</v>
      </c>
      <c r="J2617">
        <v>692.4</v>
      </c>
      <c r="K2617" t="s">
        <v>41</v>
      </c>
      <c r="L2617" t="s">
        <v>258</v>
      </c>
      <c r="M2617" t="s">
        <v>41</v>
      </c>
      <c r="N2617" s="2">
        <v>41442</v>
      </c>
      <c r="O2617" s="2">
        <v>47285</v>
      </c>
      <c r="P2617" t="s">
        <v>39</v>
      </c>
      <c r="Q2617" t="s">
        <v>37</v>
      </c>
      <c r="R2617" s="5" t="str">
        <f t="shared" si="124"/>
        <v>0.</v>
      </c>
      <c r="S2617" s="6" t="str">
        <f t="shared" si="125"/>
        <v/>
      </c>
      <c r="T2617">
        <f>ROUND(INT(表1[[#This Row],[合同结束日期]]-表1[[#This Row],[合同起始日期]])/365,1)</f>
        <v>16</v>
      </c>
    </row>
    <row r="2618" spans="1:20">
      <c r="A2618" s="1">
        <v>41699</v>
      </c>
      <c r="B2618" t="s">
        <v>7</v>
      </c>
      <c r="C2618">
        <f t="shared" si="123"/>
        <v>1</v>
      </c>
      <c r="D2618" t="s">
        <v>47</v>
      </c>
      <c r="E2618" s="4">
        <v>122000.4</v>
      </c>
      <c r="F2618" s="4">
        <v>32586.306840000001</v>
      </c>
      <c r="G2618" s="3">
        <v>0.2671</v>
      </c>
      <c r="H2618" s="7">
        <v>1048.1134020618556</v>
      </c>
      <c r="I2618" s="4">
        <v>279.95108969072169</v>
      </c>
      <c r="J2618">
        <v>116.39999999999999</v>
      </c>
      <c r="K2618" t="s">
        <v>11</v>
      </c>
      <c r="L2618" t="s">
        <v>23</v>
      </c>
      <c r="M2618" t="s">
        <v>23</v>
      </c>
      <c r="N2618" s="2">
        <v>41384</v>
      </c>
      <c r="O2618" s="2">
        <v>42509</v>
      </c>
      <c r="P2618" t="s">
        <v>24</v>
      </c>
      <c r="Q2618" t="s">
        <v>48</v>
      </c>
      <c r="R2618" s="5" t="str">
        <f t="shared" si="124"/>
        <v>0.11</v>
      </c>
      <c r="S2618" s="6" t="str">
        <f t="shared" si="125"/>
        <v/>
      </c>
      <c r="T2618">
        <f>ROUND(INT(表1[[#This Row],[合同结束日期]]-表1[[#This Row],[合同起始日期]])/365,1)</f>
        <v>3.1</v>
      </c>
    </row>
    <row r="2619" spans="1:20">
      <c r="A2619" s="1">
        <v>41699</v>
      </c>
      <c r="B2619" t="s">
        <v>7</v>
      </c>
      <c r="C2619">
        <f t="shared" si="123"/>
        <v>1</v>
      </c>
      <c r="D2619" t="s">
        <v>263</v>
      </c>
      <c r="E2619" s="4">
        <v>205750.8</v>
      </c>
      <c r="F2619" s="4">
        <v>23805.367559999999</v>
      </c>
      <c r="G2619" s="3">
        <v>0.1157</v>
      </c>
      <c r="H2619" s="7">
        <v>3175.1666666666665</v>
      </c>
      <c r="I2619" s="4">
        <v>367.36678333333333</v>
      </c>
      <c r="J2619">
        <v>64.8</v>
      </c>
      <c r="K2619" t="s">
        <v>11</v>
      </c>
      <c r="L2619" t="s">
        <v>12</v>
      </c>
      <c r="M2619" t="s">
        <v>53</v>
      </c>
      <c r="N2619" s="2">
        <v>41449</v>
      </c>
      <c r="O2619" s="2">
        <v>42198</v>
      </c>
      <c r="P2619" t="s">
        <v>24</v>
      </c>
      <c r="Q2619" t="s">
        <v>19</v>
      </c>
      <c r="R2619" s="5" t="str">
        <f t="shared" si="124"/>
        <v>0.1</v>
      </c>
      <c r="S2619" s="6" t="str">
        <f t="shared" si="125"/>
        <v/>
      </c>
      <c r="T2619">
        <f>ROUND(INT(表1[[#This Row],[合同结束日期]]-表1[[#This Row],[合同起始日期]])/365,1)</f>
        <v>2.1</v>
      </c>
    </row>
    <row r="2620" spans="1:20">
      <c r="A2620" s="1">
        <v>41699</v>
      </c>
      <c r="B2620" t="s">
        <v>7</v>
      </c>
      <c r="C2620">
        <f t="shared" si="123"/>
        <v>1</v>
      </c>
      <c r="D2620" t="s">
        <v>264</v>
      </c>
      <c r="E2620" s="4">
        <v>121716.72</v>
      </c>
      <c r="F2620" s="4">
        <v>18647.001504</v>
      </c>
      <c r="G2620" s="3">
        <v>0.1532</v>
      </c>
      <c r="H2620" s="7">
        <v>2158.0978723404255</v>
      </c>
      <c r="I2620" s="4">
        <v>330.62059404255319</v>
      </c>
      <c r="J2620">
        <v>56.4</v>
      </c>
      <c r="K2620" t="s">
        <v>11</v>
      </c>
      <c r="L2620" t="s">
        <v>12</v>
      </c>
      <c r="M2620" t="s">
        <v>53</v>
      </c>
      <c r="N2620" s="2">
        <v>41449</v>
      </c>
      <c r="O2620" s="2">
        <v>42198</v>
      </c>
      <c r="P2620" t="s">
        <v>39</v>
      </c>
      <c r="Q2620" t="s">
        <v>28</v>
      </c>
      <c r="R2620" s="5" t="str">
        <f t="shared" si="124"/>
        <v>0.13</v>
      </c>
      <c r="S2620" s="6" t="str">
        <f t="shared" si="125"/>
        <v/>
      </c>
      <c r="T2620">
        <f>ROUND(INT(表1[[#This Row],[合同结束日期]]-表1[[#This Row],[合同起始日期]])/365,1)</f>
        <v>2.1</v>
      </c>
    </row>
    <row r="2621" spans="1:20">
      <c r="A2621" s="1">
        <v>41699</v>
      </c>
      <c r="B2621" t="s">
        <v>7</v>
      </c>
      <c r="C2621">
        <f t="shared" si="123"/>
        <v>1</v>
      </c>
      <c r="D2621" t="s">
        <v>265</v>
      </c>
      <c r="E2621" s="4">
        <v>485004.51599999995</v>
      </c>
      <c r="F2621" s="4">
        <v>0</v>
      </c>
      <c r="G2621" s="3">
        <v>0</v>
      </c>
      <c r="H2621" s="7">
        <v>904.18440715883662</v>
      </c>
      <c r="I2621" s="4">
        <v>0</v>
      </c>
      <c r="J2621">
        <v>536.4</v>
      </c>
      <c r="K2621" t="s">
        <v>41</v>
      </c>
      <c r="L2621" t="s">
        <v>258</v>
      </c>
      <c r="M2621" t="s">
        <v>41</v>
      </c>
      <c r="N2621" s="2">
        <v>41442</v>
      </c>
      <c r="O2621" s="2">
        <v>47285</v>
      </c>
      <c r="P2621" t="s">
        <v>39</v>
      </c>
      <c r="Q2621" t="s">
        <v>37</v>
      </c>
      <c r="R2621" s="5" t="str">
        <f t="shared" si="124"/>
        <v>0.</v>
      </c>
      <c r="S2621" s="6" t="str">
        <f t="shared" si="125"/>
        <v/>
      </c>
      <c r="T2621">
        <f>ROUND(INT(表1[[#This Row],[合同结束日期]]-表1[[#This Row],[合同起始日期]])/365,1)</f>
        <v>16</v>
      </c>
    </row>
    <row r="2622" spans="1:20">
      <c r="A2622" s="1">
        <v>41699</v>
      </c>
      <c r="B2622" t="s">
        <v>7</v>
      </c>
      <c r="C2622">
        <f t="shared" si="123"/>
        <v>1</v>
      </c>
      <c r="D2622" t="s">
        <v>49</v>
      </c>
      <c r="E2622" s="4">
        <v>390871.2</v>
      </c>
      <c r="F2622" s="4">
        <v>56754.498239999994</v>
      </c>
      <c r="G2622" s="3">
        <v>0.14519999999999997</v>
      </c>
      <c r="H2622" s="7">
        <v>3290.1616161616162</v>
      </c>
      <c r="I2622" s="4">
        <v>477.73146666666662</v>
      </c>
      <c r="J2622">
        <v>118.8</v>
      </c>
      <c r="K2622" t="s">
        <v>11</v>
      </c>
      <c r="L2622" t="s">
        <v>51</v>
      </c>
      <c r="M2622" t="s">
        <v>50</v>
      </c>
      <c r="N2622" s="2">
        <v>41332</v>
      </c>
      <c r="O2622" s="2">
        <v>42133</v>
      </c>
      <c r="P2622" t="s">
        <v>24</v>
      </c>
      <c r="Q2622" t="s">
        <v>28</v>
      </c>
      <c r="R2622" s="5" t="str">
        <f t="shared" si="124"/>
        <v>0.13</v>
      </c>
      <c r="S2622" s="6" t="str">
        <f t="shared" si="125"/>
        <v/>
      </c>
      <c r="T2622">
        <f>ROUND(INT(表1[[#This Row],[合同结束日期]]-表1[[#This Row],[合同起始日期]])/365,1)</f>
        <v>2.2000000000000002</v>
      </c>
    </row>
    <row r="2623" spans="1:20">
      <c r="A2623" s="1">
        <v>41699</v>
      </c>
      <c r="B2623" t="s">
        <v>7</v>
      </c>
      <c r="C2623">
        <f t="shared" si="123"/>
        <v>1</v>
      </c>
      <c r="D2623" t="s">
        <v>52</v>
      </c>
      <c r="E2623" s="4">
        <v>194144.75999999998</v>
      </c>
      <c r="F2623" s="4">
        <v>21763.627596000002</v>
      </c>
      <c r="G2623" s="3">
        <v>0.11210000000000002</v>
      </c>
      <c r="H2623" s="7">
        <v>4148.3923076923074</v>
      </c>
      <c r="I2623" s="4">
        <v>465.03477769230778</v>
      </c>
      <c r="J2623">
        <v>46.8</v>
      </c>
      <c r="K2623" t="s">
        <v>11</v>
      </c>
      <c r="L2623" t="s">
        <v>12</v>
      </c>
      <c r="M2623" t="s">
        <v>53</v>
      </c>
      <c r="N2623" s="2">
        <v>41294</v>
      </c>
      <c r="O2623" s="2">
        <v>42864</v>
      </c>
      <c r="P2623" t="s">
        <v>24</v>
      </c>
      <c r="Q2623" t="s">
        <v>19</v>
      </c>
      <c r="R2623" s="5" t="str">
        <f t="shared" si="124"/>
        <v>0.1</v>
      </c>
      <c r="S2623" s="6" t="str">
        <f t="shared" si="125"/>
        <v/>
      </c>
      <c r="T2623">
        <f>ROUND(INT(表1[[#This Row],[合同结束日期]]-表1[[#This Row],[合同起始日期]])/365,1)</f>
        <v>4.3</v>
      </c>
    </row>
    <row r="2624" spans="1:20">
      <c r="A2624" s="1">
        <v>41699</v>
      </c>
      <c r="B2624" t="s">
        <v>7</v>
      </c>
      <c r="C2624">
        <f t="shared" si="123"/>
        <v>1</v>
      </c>
      <c r="D2624" t="s">
        <v>54</v>
      </c>
      <c r="E2624" s="4">
        <v>123199.07999999999</v>
      </c>
      <c r="F2624" s="4">
        <v>14599.090980000001</v>
      </c>
      <c r="G2624" s="3">
        <v>0.11850000000000002</v>
      </c>
      <c r="H2624" s="7">
        <v>2701.7342105263156</v>
      </c>
      <c r="I2624" s="4">
        <v>320.1555039473684</v>
      </c>
      <c r="J2624">
        <v>45.6</v>
      </c>
      <c r="K2624" t="s">
        <v>11</v>
      </c>
      <c r="L2624" t="s">
        <v>12</v>
      </c>
      <c r="M2624" t="s">
        <v>53</v>
      </c>
      <c r="N2624" s="2">
        <v>41294</v>
      </c>
      <c r="O2624" s="2">
        <v>42864</v>
      </c>
      <c r="P2624" t="s">
        <v>24</v>
      </c>
      <c r="Q2624" t="s">
        <v>19</v>
      </c>
      <c r="R2624" s="5" t="str">
        <f t="shared" si="124"/>
        <v>0.1</v>
      </c>
      <c r="S2624" s="6" t="str">
        <f t="shared" si="125"/>
        <v/>
      </c>
      <c r="T2624">
        <f>ROUND(INT(表1[[#This Row],[合同结束日期]]-表1[[#This Row],[合同起始日期]])/365,1)</f>
        <v>4.3</v>
      </c>
    </row>
    <row r="2625" spans="1:20">
      <c r="A2625" s="1">
        <v>41699</v>
      </c>
      <c r="B2625" t="s">
        <v>7</v>
      </c>
      <c r="C2625">
        <f t="shared" si="123"/>
        <v>1</v>
      </c>
      <c r="D2625" t="s">
        <v>266</v>
      </c>
      <c r="E2625" s="4">
        <v>197568.576</v>
      </c>
      <c r="F2625" s="4">
        <v>0</v>
      </c>
      <c r="G2625" s="3">
        <v>0</v>
      </c>
      <c r="H2625" s="7">
        <v>465.08610169491527</v>
      </c>
      <c r="I2625" s="4">
        <v>0</v>
      </c>
      <c r="J2625">
        <v>424.8</v>
      </c>
      <c r="K2625" t="s">
        <v>41</v>
      </c>
      <c r="L2625" t="s">
        <v>258</v>
      </c>
      <c r="M2625" t="s">
        <v>41</v>
      </c>
      <c r="N2625" s="2">
        <v>41442</v>
      </c>
      <c r="O2625" s="2">
        <v>47285</v>
      </c>
      <c r="P2625" t="s">
        <v>39</v>
      </c>
      <c r="Q2625" t="s">
        <v>37</v>
      </c>
      <c r="R2625" s="5" t="str">
        <f t="shared" si="124"/>
        <v>0.</v>
      </c>
      <c r="S2625" s="6" t="str">
        <f t="shared" si="125"/>
        <v/>
      </c>
      <c r="T2625">
        <f>ROUND(INT(表1[[#This Row],[合同结束日期]]-表1[[#This Row],[合同起始日期]])/365,1)</f>
        <v>16</v>
      </c>
    </row>
    <row r="2626" spans="1:20">
      <c r="A2626" s="1">
        <v>41699</v>
      </c>
      <c r="B2626" t="s">
        <v>7</v>
      </c>
      <c r="C2626">
        <f t="shared" si="123"/>
        <v>1</v>
      </c>
      <c r="D2626" t="s">
        <v>55</v>
      </c>
      <c r="E2626" s="4">
        <v>126018</v>
      </c>
      <c r="F2626" s="4">
        <v>30962.622599999999</v>
      </c>
      <c r="G2626" s="3">
        <v>0.2457</v>
      </c>
      <c r="H2626" s="7">
        <v>660.47169811320759</v>
      </c>
      <c r="I2626" s="4">
        <v>162.27789622641509</v>
      </c>
      <c r="J2626">
        <v>190.79999999999998</v>
      </c>
      <c r="K2626" t="s">
        <v>11</v>
      </c>
      <c r="L2626" t="s">
        <v>23</v>
      </c>
      <c r="M2626" t="s">
        <v>23</v>
      </c>
      <c r="N2626" s="2">
        <v>41343</v>
      </c>
      <c r="O2626" s="2">
        <v>42499</v>
      </c>
      <c r="P2626" t="s">
        <v>39</v>
      </c>
      <c r="Q2626" t="s">
        <v>56</v>
      </c>
      <c r="R2626" s="5" t="str">
        <f t="shared" si="124"/>
        <v>0.17</v>
      </c>
      <c r="S2626" s="6" t="str">
        <f t="shared" si="125"/>
        <v/>
      </c>
      <c r="T2626">
        <f>ROUND(INT(表1[[#This Row],[合同结束日期]]-表1[[#This Row],[合同起始日期]])/365,1)</f>
        <v>3.2</v>
      </c>
    </row>
    <row r="2627" spans="1:20">
      <c r="A2627" s="1">
        <v>41699</v>
      </c>
      <c r="B2627" t="s">
        <v>7</v>
      </c>
      <c r="C2627">
        <f t="shared" si="123"/>
        <v>1</v>
      </c>
      <c r="D2627" t="s">
        <v>57</v>
      </c>
      <c r="E2627" s="4">
        <v>99882</v>
      </c>
      <c r="F2627" s="4">
        <v>49801.165199999996</v>
      </c>
      <c r="G2627" s="3">
        <v>0.49859999999999993</v>
      </c>
      <c r="H2627" s="7">
        <v>1002.8313253012049</v>
      </c>
      <c r="I2627" s="4">
        <v>500.01169879518073</v>
      </c>
      <c r="J2627">
        <v>99.6</v>
      </c>
      <c r="K2627" t="s">
        <v>60</v>
      </c>
      <c r="L2627" t="s">
        <v>61</v>
      </c>
      <c r="M2627" t="s">
        <v>58</v>
      </c>
      <c r="N2627" s="2">
        <v>41290</v>
      </c>
      <c r="O2627" s="2">
        <v>42499</v>
      </c>
      <c r="P2627" t="s">
        <v>24</v>
      </c>
      <c r="Q2627" t="s">
        <v>59</v>
      </c>
      <c r="R2627" s="5" t="str">
        <f t="shared" si="124"/>
        <v>0.16</v>
      </c>
      <c r="S2627" s="6" t="str">
        <f t="shared" si="125"/>
        <v/>
      </c>
      <c r="T2627">
        <f>ROUND(INT(表1[[#This Row],[合同结束日期]]-表1[[#This Row],[合同起始日期]])/365,1)</f>
        <v>3.3</v>
      </c>
    </row>
    <row r="2628" spans="1:20">
      <c r="A2628" s="1">
        <v>41699</v>
      </c>
      <c r="B2628" t="s">
        <v>7</v>
      </c>
      <c r="C2628">
        <f t="shared" si="123"/>
        <v>1</v>
      </c>
      <c r="D2628" t="s">
        <v>62</v>
      </c>
      <c r="E2628" s="4">
        <v>117733.2</v>
      </c>
      <c r="F2628" s="4">
        <v>28832.860680000002</v>
      </c>
      <c r="G2628" s="3">
        <v>0.24490000000000001</v>
      </c>
      <c r="H2628" s="7">
        <v>1102.370786516854</v>
      </c>
      <c r="I2628" s="4">
        <v>269.97060561797753</v>
      </c>
      <c r="J2628">
        <v>106.8</v>
      </c>
      <c r="K2628" t="s">
        <v>60</v>
      </c>
      <c r="L2628" t="s">
        <v>61</v>
      </c>
      <c r="M2628" t="s">
        <v>58</v>
      </c>
      <c r="N2628" s="2">
        <v>41347</v>
      </c>
      <c r="O2628" s="2">
        <v>42499</v>
      </c>
      <c r="P2628" t="s">
        <v>24</v>
      </c>
      <c r="Q2628" t="s">
        <v>59</v>
      </c>
      <c r="R2628" s="5" t="str">
        <f t="shared" si="124"/>
        <v>0.16</v>
      </c>
      <c r="S2628" s="6" t="str">
        <f t="shared" si="125"/>
        <v/>
      </c>
      <c r="T2628">
        <f>ROUND(INT(表1[[#This Row],[合同结束日期]]-表1[[#This Row],[合同起始日期]])/365,1)</f>
        <v>3.2</v>
      </c>
    </row>
    <row r="2629" spans="1:20">
      <c r="A2629" s="1">
        <v>41699</v>
      </c>
      <c r="B2629" t="s">
        <v>7</v>
      </c>
      <c r="C2629">
        <f t="shared" si="123"/>
        <v>1</v>
      </c>
      <c r="D2629" t="s">
        <v>63</v>
      </c>
      <c r="E2629" s="4">
        <v>175695.6</v>
      </c>
      <c r="F2629" s="4">
        <v>30131.795400000003</v>
      </c>
      <c r="G2629" s="3">
        <v>0.17150000000000001</v>
      </c>
      <c r="H2629" s="7">
        <v>1574.3333333333335</v>
      </c>
      <c r="I2629" s="4">
        <v>269.99816666666669</v>
      </c>
      <c r="J2629">
        <v>111.6</v>
      </c>
      <c r="K2629" t="s">
        <v>66</v>
      </c>
      <c r="L2629" t="s">
        <v>64</v>
      </c>
      <c r="M2629" t="s">
        <v>64</v>
      </c>
      <c r="N2629" s="2">
        <v>41347</v>
      </c>
      <c r="O2629" s="2">
        <v>42499</v>
      </c>
      <c r="P2629" t="s">
        <v>24</v>
      </c>
      <c r="Q2629" t="s">
        <v>65</v>
      </c>
      <c r="R2629" s="5" t="str">
        <f t="shared" si="124"/>
        <v>0.12</v>
      </c>
      <c r="S2629" s="6" t="str">
        <f t="shared" si="125"/>
        <v/>
      </c>
      <c r="T2629">
        <f>ROUND(INT(表1[[#This Row],[合同结束日期]]-表1[[#This Row],[合同起始日期]])/365,1)</f>
        <v>3.2</v>
      </c>
    </row>
    <row r="2630" spans="1:20">
      <c r="A2630" s="1">
        <v>41699</v>
      </c>
      <c r="B2630" t="s">
        <v>7</v>
      </c>
      <c r="C2630">
        <f t="shared" si="123"/>
        <v>1</v>
      </c>
      <c r="D2630" t="s">
        <v>67</v>
      </c>
      <c r="E2630" s="4">
        <v>245850</v>
      </c>
      <c r="F2630" s="4">
        <v>54259.094999999994</v>
      </c>
      <c r="G2630" s="3">
        <v>0.22069999999999998</v>
      </c>
      <c r="H2630" s="7">
        <v>770.20676691729329</v>
      </c>
      <c r="I2630" s="4">
        <v>169.98463345864661</v>
      </c>
      <c r="J2630">
        <v>319.2</v>
      </c>
      <c r="K2630" t="s">
        <v>11</v>
      </c>
      <c r="L2630" t="s">
        <v>23</v>
      </c>
      <c r="M2630" t="s">
        <v>23</v>
      </c>
      <c r="N2630" s="2">
        <v>41374</v>
      </c>
      <c r="O2630" s="2">
        <v>42499</v>
      </c>
      <c r="P2630" t="s">
        <v>24</v>
      </c>
      <c r="Q2630" t="s">
        <v>35</v>
      </c>
      <c r="R2630" s="5" t="str">
        <f t="shared" si="124"/>
        <v>0.06</v>
      </c>
      <c r="S2630" s="6" t="str">
        <f t="shared" si="125"/>
        <v/>
      </c>
      <c r="T2630">
        <f>ROUND(INT(表1[[#This Row],[合同结束日期]]-表1[[#This Row],[合同起始日期]])/365,1)</f>
        <v>3.1</v>
      </c>
    </row>
    <row r="2631" spans="1:20">
      <c r="A2631" s="1">
        <v>41699</v>
      </c>
      <c r="B2631" t="s">
        <v>7</v>
      </c>
      <c r="C2631">
        <f t="shared" si="123"/>
        <v>1</v>
      </c>
      <c r="D2631" t="s">
        <v>68</v>
      </c>
      <c r="E2631" s="4">
        <v>266250</v>
      </c>
      <c r="F2631" s="4">
        <v>89513.25</v>
      </c>
      <c r="G2631" s="3">
        <v>0.3362</v>
      </c>
      <c r="H2631" s="7">
        <v>594.83914209115289</v>
      </c>
      <c r="I2631" s="4">
        <v>199.98491957104559</v>
      </c>
      <c r="J2631">
        <v>447.59999999999997</v>
      </c>
      <c r="K2631" t="s">
        <v>11</v>
      </c>
      <c r="L2631" t="s">
        <v>13</v>
      </c>
      <c r="M2631" t="s">
        <v>13</v>
      </c>
      <c r="N2631" s="2">
        <v>41302</v>
      </c>
      <c r="O2631" s="2">
        <v>43594</v>
      </c>
      <c r="P2631" t="s">
        <v>24</v>
      </c>
      <c r="Q2631" t="s">
        <v>65</v>
      </c>
      <c r="R2631" s="5" t="str">
        <f t="shared" si="124"/>
        <v>0.12</v>
      </c>
      <c r="S2631" s="6" t="str">
        <f t="shared" si="125"/>
        <v/>
      </c>
      <c r="T2631">
        <f>ROUND(INT(表1[[#This Row],[合同结束日期]]-表1[[#This Row],[合同起始日期]])/365,1)</f>
        <v>6.3</v>
      </c>
    </row>
    <row r="2632" spans="1:20">
      <c r="A2632" s="1">
        <v>41699</v>
      </c>
      <c r="B2632" t="s">
        <v>7</v>
      </c>
      <c r="C2632">
        <f t="shared" si="123"/>
        <v>1</v>
      </c>
      <c r="D2632" t="s">
        <v>240</v>
      </c>
      <c r="E2632" s="4">
        <v>98416.8</v>
      </c>
      <c r="F2632" s="4">
        <v>6003.4247999999998</v>
      </c>
      <c r="G2632" s="3">
        <v>6.0999999999999999E-2</v>
      </c>
      <c r="H2632" s="7">
        <v>6834.5000000000009</v>
      </c>
      <c r="I2632" s="4">
        <v>416.90450000000004</v>
      </c>
      <c r="J2632">
        <v>14.399999999999999</v>
      </c>
      <c r="K2632" t="s">
        <v>66</v>
      </c>
      <c r="L2632" t="s">
        <v>64</v>
      </c>
      <c r="M2632" t="s">
        <v>64</v>
      </c>
      <c r="N2632" s="2">
        <v>41481</v>
      </c>
      <c r="O2632" s="2">
        <v>41845</v>
      </c>
      <c r="P2632" t="s">
        <v>14</v>
      </c>
      <c r="Q2632" t="s">
        <v>37</v>
      </c>
      <c r="R2632" s="5" t="str">
        <f t="shared" si="124"/>
        <v>0.</v>
      </c>
      <c r="S2632" s="6" t="str">
        <f t="shared" si="125"/>
        <v/>
      </c>
      <c r="T2632">
        <f>ROUND(INT(表1[[#This Row],[合同结束日期]]-表1[[#This Row],[合同起始日期]])/365,1)</f>
        <v>1</v>
      </c>
    </row>
    <row r="2633" spans="1:20">
      <c r="A2633" s="1">
        <v>41699</v>
      </c>
      <c r="B2633" t="s">
        <v>7</v>
      </c>
      <c r="C2633">
        <f t="shared" si="123"/>
        <v>1</v>
      </c>
      <c r="D2633" t="s">
        <v>292</v>
      </c>
      <c r="E2633" s="4">
        <v>3039784.7039999999</v>
      </c>
      <c r="F2633" s="4">
        <v>0</v>
      </c>
      <c r="G2633" s="3">
        <v>0</v>
      </c>
      <c r="H2633" s="7">
        <v>1221.9748769898697</v>
      </c>
      <c r="I2633" s="4">
        <v>0</v>
      </c>
      <c r="J2633">
        <v>2487.6</v>
      </c>
      <c r="K2633" t="s">
        <v>41</v>
      </c>
      <c r="L2633" t="s">
        <v>292</v>
      </c>
      <c r="M2633" t="s">
        <v>41</v>
      </c>
      <c r="N2633" s="2">
        <v>41442</v>
      </c>
      <c r="O2633" s="2">
        <v>47285</v>
      </c>
      <c r="P2633" t="s">
        <v>39</v>
      </c>
      <c r="Q2633" t="s">
        <v>37</v>
      </c>
      <c r="R2633" s="5" t="str">
        <f t="shared" si="124"/>
        <v>0.</v>
      </c>
      <c r="S2633" s="6" t="str">
        <f t="shared" si="125"/>
        <v/>
      </c>
      <c r="T2633">
        <f>ROUND(INT(表1[[#This Row],[合同结束日期]]-表1[[#This Row],[合同起始日期]])/365,1)</f>
        <v>16</v>
      </c>
    </row>
    <row r="2634" spans="1:20">
      <c r="A2634" s="1">
        <v>41730</v>
      </c>
      <c r="B2634" t="s">
        <v>7</v>
      </c>
      <c r="C2634">
        <f t="shared" si="123"/>
        <v>1</v>
      </c>
      <c r="D2634" t="s">
        <v>8</v>
      </c>
      <c r="E2634" s="4">
        <v>6180510</v>
      </c>
      <c r="F2634" s="4">
        <v>110631.129</v>
      </c>
      <c r="G2634" s="3">
        <v>1.7899999999999999E-2</v>
      </c>
      <c r="H2634" s="7">
        <v>1731.2352941176471</v>
      </c>
      <c r="I2634" s="4">
        <v>30.989111764705882</v>
      </c>
      <c r="J2634">
        <v>3570</v>
      </c>
      <c r="K2634" t="s">
        <v>11</v>
      </c>
      <c r="L2634" t="s">
        <v>12</v>
      </c>
      <c r="M2634" t="s">
        <v>10</v>
      </c>
      <c r="N2634" s="2">
        <v>41365</v>
      </c>
      <c r="O2634" s="2">
        <v>52321</v>
      </c>
      <c r="P2634" t="s">
        <v>14</v>
      </c>
      <c r="Q2634" t="s">
        <v>37</v>
      </c>
      <c r="R2634" s="5" t="str">
        <f t="shared" si="124"/>
        <v>0.</v>
      </c>
      <c r="S2634" s="6" t="str">
        <f t="shared" si="125"/>
        <v/>
      </c>
      <c r="T2634">
        <f>ROUND(INT(表1[[#This Row],[合同结束日期]]-表1[[#This Row],[合同起始日期]])/365,1)</f>
        <v>30</v>
      </c>
    </row>
    <row r="2635" spans="1:20">
      <c r="A2635" s="1">
        <v>41730</v>
      </c>
      <c r="B2635" t="s">
        <v>7</v>
      </c>
      <c r="C2635">
        <f t="shared" si="123"/>
        <v>1</v>
      </c>
      <c r="D2635" t="s">
        <v>235</v>
      </c>
      <c r="E2635" s="4">
        <v>318453.59999999998</v>
      </c>
      <c r="F2635" s="4">
        <v>56111.524320000011</v>
      </c>
      <c r="G2635" s="3">
        <v>0.17620000000000005</v>
      </c>
      <c r="H2635" s="7">
        <v>851.38915623997434</v>
      </c>
      <c r="I2635" s="4">
        <v>150.01476932948353</v>
      </c>
      <c r="J2635">
        <v>374.03999999999996</v>
      </c>
      <c r="K2635" t="s">
        <v>11</v>
      </c>
      <c r="L2635" t="s">
        <v>92</v>
      </c>
      <c r="M2635" t="s">
        <v>92</v>
      </c>
      <c r="N2635" s="2">
        <v>41384</v>
      </c>
      <c r="O2635" s="2">
        <v>43299</v>
      </c>
      <c r="P2635" t="s">
        <v>18</v>
      </c>
      <c r="Q2635" t="s">
        <v>236</v>
      </c>
      <c r="R2635" s="5" t="str">
        <f t="shared" si="124"/>
        <v>0.12</v>
      </c>
      <c r="S2635" s="6" t="str">
        <f t="shared" si="125"/>
        <v>0.05</v>
      </c>
      <c r="T2635">
        <f>ROUND(INT(表1[[#This Row],[合同结束日期]]-表1[[#This Row],[合同起始日期]])/365,1)</f>
        <v>5.2</v>
      </c>
    </row>
    <row r="2636" spans="1:20">
      <c r="A2636" s="1">
        <v>41730</v>
      </c>
      <c r="B2636" t="s">
        <v>7</v>
      </c>
      <c r="C2636">
        <f t="shared" si="123"/>
        <v>1</v>
      </c>
      <c r="D2636" t="s">
        <v>237</v>
      </c>
      <c r="E2636" s="4">
        <v>168003.6</v>
      </c>
      <c r="F2636" s="4">
        <v>53996.357040000003</v>
      </c>
      <c r="G2636" s="3">
        <v>0.32140000000000002</v>
      </c>
      <c r="H2636" s="7">
        <v>466.67666666666668</v>
      </c>
      <c r="I2636" s="4">
        <v>149.98988066666666</v>
      </c>
      <c r="J2636">
        <v>360</v>
      </c>
      <c r="K2636" t="s">
        <v>11</v>
      </c>
      <c r="L2636" t="s">
        <v>23</v>
      </c>
      <c r="M2636" t="s">
        <v>23</v>
      </c>
      <c r="N2636" s="2">
        <v>41384</v>
      </c>
      <c r="O2636" s="2">
        <v>43299</v>
      </c>
      <c r="P2636" t="s">
        <v>18</v>
      </c>
      <c r="Q2636" t="s">
        <v>236</v>
      </c>
      <c r="R2636" s="5" t="str">
        <f t="shared" si="124"/>
        <v>0.12</v>
      </c>
      <c r="S2636" s="6" t="str">
        <f t="shared" si="125"/>
        <v>0.05</v>
      </c>
      <c r="T2636">
        <f>ROUND(INT(表1[[#This Row],[合同结束日期]]-表1[[#This Row],[合同起始日期]])/365,1)</f>
        <v>5.2</v>
      </c>
    </row>
    <row r="2637" spans="1:20">
      <c r="A2637" s="1">
        <v>41730</v>
      </c>
      <c r="B2637" t="s">
        <v>7</v>
      </c>
      <c r="C2637">
        <f t="shared" si="123"/>
        <v>1</v>
      </c>
      <c r="D2637" t="s">
        <v>238</v>
      </c>
      <c r="E2637" s="4">
        <v>164817.60000000001</v>
      </c>
      <c r="F2637" s="4">
        <v>56252.246880000006</v>
      </c>
      <c r="G2637" s="3">
        <v>0.34130000000000005</v>
      </c>
      <c r="H2637" s="7">
        <v>439.5136</v>
      </c>
      <c r="I2637" s="4">
        <v>150.00599168000002</v>
      </c>
      <c r="J2637">
        <v>375</v>
      </c>
      <c r="K2637" t="s">
        <v>11</v>
      </c>
      <c r="L2637" t="s">
        <v>92</v>
      </c>
      <c r="M2637" t="s">
        <v>92</v>
      </c>
      <c r="N2637" s="2">
        <v>41384</v>
      </c>
      <c r="O2637" s="2">
        <v>43299</v>
      </c>
      <c r="P2637" t="s">
        <v>18</v>
      </c>
      <c r="Q2637" t="s">
        <v>236</v>
      </c>
      <c r="R2637" s="5" t="str">
        <f t="shared" si="124"/>
        <v>0.12</v>
      </c>
      <c r="S2637" s="6" t="str">
        <f t="shared" si="125"/>
        <v>0.05</v>
      </c>
      <c r="T2637">
        <f>ROUND(INT(表1[[#This Row],[合同结束日期]]-表1[[#This Row],[合同起始日期]])/365,1)</f>
        <v>5.2</v>
      </c>
    </row>
    <row r="2638" spans="1:20">
      <c r="A2638" s="1">
        <v>41730</v>
      </c>
      <c r="B2638" t="s">
        <v>7</v>
      </c>
      <c r="C2638">
        <f t="shared" si="123"/>
        <v>1</v>
      </c>
      <c r="D2638" t="s">
        <v>239</v>
      </c>
      <c r="E2638" s="4">
        <v>318721.2</v>
      </c>
      <c r="F2638" s="4">
        <v>54501.325199999999</v>
      </c>
      <c r="G2638" s="3">
        <v>0.17099999999999999</v>
      </c>
      <c r="H2638" s="7">
        <v>877.14993394980183</v>
      </c>
      <c r="I2638" s="4">
        <v>149.99263870541611</v>
      </c>
      <c r="J2638">
        <v>363.36</v>
      </c>
      <c r="K2638" t="s">
        <v>11</v>
      </c>
      <c r="L2638" t="s">
        <v>23</v>
      </c>
      <c r="M2638" t="s">
        <v>23</v>
      </c>
      <c r="N2638" s="2">
        <v>41384</v>
      </c>
      <c r="O2638" s="2">
        <v>43299</v>
      </c>
      <c r="P2638" t="s">
        <v>18</v>
      </c>
      <c r="Q2638" t="s">
        <v>236</v>
      </c>
      <c r="R2638" s="5" t="str">
        <f t="shared" si="124"/>
        <v>0.12</v>
      </c>
      <c r="S2638" s="6" t="str">
        <f t="shared" si="125"/>
        <v>0.05</v>
      </c>
      <c r="T2638">
        <f>ROUND(INT(表1[[#This Row],[合同结束日期]]-表1[[#This Row],[合同起始日期]])/365,1)</f>
        <v>5.2</v>
      </c>
    </row>
    <row r="2639" spans="1:20">
      <c r="A2639" s="1">
        <v>41730</v>
      </c>
      <c r="B2639" t="s">
        <v>7</v>
      </c>
      <c r="C2639">
        <f t="shared" si="123"/>
        <v>1</v>
      </c>
      <c r="D2639" t="s">
        <v>16</v>
      </c>
      <c r="E2639" s="4">
        <v>818002.7999999997</v>
      </c>
      <c r="F2639" s="4">
        <v>83518.085880000013</v>
      </c>
      <c r="G2639" s="3">
        <v>0.10210000000000005</v>
      </c>
      <c r="H2639" s="7">
        <v>1175.2913793103444</v>
      </c>
      <c r="I2639" s="4">
        <v>119.99724982758623</v>
      </c>
      <c r="J2639">
        <v>696</v>
      </c>
      <c r="K2639" t="s">
        <v>20</v>
      </c>
      <c r="L2639" t="s">
        <v>21</v>
      </c>
      <c r="M2639" t="s">
        <v>17</v>
      </c>
      <c r="N2639" s="2">
        <v>41246</v>
      </c>
      <c r="O2639" s="2">
        <v>43229</v>
      </c>
      <c r="P2639" t="s">
        <v>18</v>
      </c>
      <c r="Q2639" t="s">
        <v>19</v>
      </c>
      <c r="R2639" s="5" t="str">
        <f t="shared" si="124"/>
        <v>0.1</v>
      </c>
      <c r="S2639" s="6" t="str">
        <f t="shared" si="125"/>
        <v/>
      </c>
      <c r="T2639">
        <f>ROUND(INT(表1[[#This Row],[合同结束日期]]-表1[[#This Row],[合同起始日期]])/365,1)</f>
        <v>5.4</v>
      </c>
    </row>
    <row r="2640" spans="1:20">
      <c r="A2640" s="1">
        <v>41730</v>
      </c>
      <c r="B2640" t="s">
        <v>7</v>
      </c>
      <c r="C2640">
        <f t="shared" si="123"/>
        <v>1</v>
      </c>
      <c r="D2640" t="s">
        <v>22</v>
      </c>
      <c r="E2640" s="4">
        <v>436681.2</v>
      </c>
      <c r="F2640" s="4">
        <v>168296.93448</v>
      </c>
      <c r="G2640" s="3">
        <v>0.38539999999999996</v>
      </c>
      <c r="H2640" s="7">
        <v>648.66488413547245</v>
      </c>
      <c r="I2640" s="4">
        <v>249.99544634581108</v>
      </c>
      <c r="J2640">
        <v>673.19999999999993</v>
      </c>
      <c r="K2640" t="s">
        <v>11</v>
      </c>
      <c r="L2640" t="s">
        <v>23</v>
      </c>
      <c r="M2640" t="s">
        <v>23</v>
      </c>
      <c r="N2640" s="2">
        <v>41258</v>
      </c>
      <c r="O2640" s="2">
        <v>43229</v>
      </c>
      <c r="P2640" t="s">
        <v>24</v>
      </c>
      <c r="Q2640" t="s">
        <v>25</v>
      </c>
      <c r="R2640" s="5" t="str">
        <f t="shared" si="124"/>
        <v>0.15</v>
      </c>
      <c r="S2640" s="6" t="str">
        <f t="shared" si="125"/>
        <v/>
      </c>
      <c r="T2640">
        <f>ROUND(INT(表1[[#This Row],[合同结束日期]]-表1[[#This Row],[合同起始日期]])/365,1)</f>
        <v>5.4</v>
      </c>
    </row>
    <row r="2641" spans="1:20">
      <c r="A2641" s="1">
        <v>41730</v>
      </c>
      <c r="B2641" t="s">
        <v>7</v>
      </c>
      <c r="C2641">
        <f t="shared" si="123"/>
        <v>1</v>
      </c>
      <c r="D2641" t="s">
        <v>26</v>
      </c>
      <c r="E2641" s="4">
        <v>204357.6</v>
      </c>
      <c r="F2641" s="4">
        <v>39890.60351999999</v>
      </c>
      <c r="G2641" s="3">
        <v>0.19519999999999996</v>
      </c>
      <c r="H2641" s="7">
        <v>1280.4360902255639</v>
      </c>
      <c r="I2641" s="4">
        <v>249.94112481203001</v>
      </c>
      <c r="J2641">
        <v>159.6</v>
      </c>
      <c r="K2641" t="s">
        <v>11</v>
      </c>
      <c r="L2641" t="s">
        <v>13</v>
      </c>
      <c r="M2641" t="s">
        <v>27</v>
      </c>
      <c r="N2641" s="2">
        <v>41339</v>
      </c>
      <c r="O2641" s="2">
        <v>42864</v>
      </c>
      <c r="P2641" t="s">
        <v>24</v>
      </c>
      <c r="Q2641" t="s">
        <v>28</v>
      </c>
      <c r="R2641" s="5" t="str">
        <f t="shared" si="124"/>
        <v>0.13</v>
      </c>
      <c r="S2641" s="6" t="str">
        <f t="shared" si="125"/>
        <v/>
      </c>
      <c r="T2641">
        <f>ROUND(INT(表1[[#This Row],[合同结束日期]]-表1[[#This Row],[合同起始日期]])/365,1)</f>
        <v>4.2</v>
      </c>
    </row>
    <row r="2642" spans="1:20">
      <c r="A2642" s="1">
        <v>41730</v>
      </c>
      <c r="B2642" t="s">
        <v>7</v>
      </c>
      <c r="C2642">
        <f t="shared" si="123"/>
        <v>1</v>
      </c>
      <c r="D2642" t="s">
        <v>29</v>
      </c>
      <c r="E2642" s="4">
        <v>65949.599999999991</v>
      </c>
      <c r="F2642" s="4">
        <v>46797.836160000006</v>
      </c>
      <c r="G2642" s="3">
        <v>0.70960000000000023</v>
      </c>
      <c r="H2642" s="7">
        <v>352.29487179487177</v>
      </c>
      <c r="I2642" s="4">
        <v>249.98844102564107</v>
      </c>
      <c r="J2642">
        <v>187.2</v>
      </c>
      <c r="K2642" t="s">
        <v>11</v>
      </c>
      <c r="L2642" t="s">
        <v>23</v>
      </c>
      <c r="M2642" t="s">
        <v>23</v>
      </c>
      <c r="N2642" s="2">
        <v>41288</v>
      </c>
      <c r="O2642" s="2">
        <v>42499</v>
      </c>
      <c r="P2642" t="s">
        <v>24</v>
      </c>
      <c r="Q2642" t="s">
        <v>30</v>
      </c>
      <c r="R2642" s="5" t="str">
        <f t="shared" si="124"/>
        <v>0.18</v>
      </c>
      <c r="S2642" s="6" t="str">
        <f t="shared" si="125"/>
        <v/>
      </c>
      <c r="T2642">
        <f>ROUND(INT(表1[[#This Row],[合同结束日期]]-表1[[#This Row],[合同起始日期]])/365,1)</f>
        <v>3.3</v>
      </c>
    </row>
    <row r="2643" spans="1:20">
      <c r="A2643" s="1">
        <v>41730</v>
      </c>
      <c r="B2643" t="s">
        <v>7</v>
      </c>
      <c r="C2643">
        <f t="shared" si="123"/>
        <v>1</v>
      </c>
      <c r="D2643" t="s">
        <v>256</v>
      </c>
      <c r="E2643" s="4">
        <v>121512.95999999999</v>
      </c>
      <c r="F2643" s="4">
        <v>19818.763776</v>
      </c>
      <c r="G2643" s="3">
        <v>0.16310000000000002</v>
      </c>
      <c r="H2643" s="7">
        <v>1716.2847457627117</v>
      </c>
      <c r="I2643" s="4">
        <v>279.92604203389834</v>
      </c>
      <c r="J2643">
        <v>70.8</v>
      </c>
      <c r="K2643" t="s">
        <v>11</v>
      </c>
      <c r="L2643" t="s">
        <v>12</v>
      </c>
      <c r="M2643" t="s">
        <v>53</v>
      </c>
      <c r="N2643" s="2">
        <v>41473</v>
      </c>
      <c r="O2643" s="2">
        <v>42222</v>
      </c>
      <c r="P2643" t="s">
        <v>24</v>
      </c>
      <c r="Q2643" t="s">
        <v>19</v>
      </c>
      <c r="R2643" s="5" t="str">
        <f t="shared" si="124"/>
        <v>0.1</v>
      </c>
      <c r="S2643" s="6" t="str">
        <f t="shared" si="125"/>
        <v/>
      </c>
      <c r="T2643">
        <f>ROUND(INT(表1[[#This Row],[合同结束日期]]-表1[[#This Row],[合同起始日期]])/365,1)</f>
        <v>2.1</v>
      </c>
    </row>
    <row r="2644" spans="1:20">
      <c r="A2644" s="1">
        <v>41730</v>
      </c>
      <c r="B2644" t="s">
        <v>7</v>
      </c>
      <c r="C2644">
        <f t="shared" si="123"/>
        <v>1</v>
      </c>
      <c r="D2644" t="s">
        <v>31</v>
      </c>
      <c r="E2644" s="4">
        <v>87007.30799999999</v>
      </c>
      <c r="F2644" s="4">
        <v>35881.813819200004</v>
      </c>
      <c r="G2644" s="3">
        <v>0.4124000000000001</v>
      </c>
      <c r="H2644" s="7">
        <v>630.48773913043476</v>
      </c>
      <c r="I2644" s="4">
        <v>260.01314361739134</v>
      </c>
      <c r="J2644">
        <v>138</v>
      </c>
      <c r="K2644" t="s">
        <v>11</v>
      </c>
      <c r="L2644" t="s">
        <v>13</v>
      </c>
      <c r="M2644" t="s">
        <v>13</v>
      </c>
      <c r="N2644" s="2">
        <v>41334</v>
      </c>
      <c r="O2644" s="2">
        <v>42499</v>
      </c>
      <c r="P2644" t="s">
        <v>24</v>
      </c>
      <c r="Q2644" t="s">
        <v>32</v>
      </c>
      <c r="R2644" s="5" t="str">
        <f t="shared" si="124"/>
        <v>0.13</v>
      </c>
      <c r="S2644" s="6" t="str">
        <f t="shared" si="125"/>
        <v>0.07</v>
      </c>
      <c r="T2644">
        <f>ROUND(INT(表1[[#This Row],[合同结束日期]]-表1[[#This Row],[合同起始日期]])/365,1)</f>
        <v>3.2</v>
      </c>
    </row>
    <row r="2645" spans="1:20">
      <c r="A2645" s="1">
        <v>41730</v>
      </c>
      <c r="B2645" t="s">
        <v>7</v>
      </c>
      <c r="C2645">
        <f t="shared" si="123"/>
        <v>1</v>
      </c>
      <c r="D2645" t="s">
        <v>33</v>
      </c>
      <c r="E2645" s="4">
        <v>120227.04</v>
      </c>
      <c r="F2645" s="4">
        <v>12960.474912</v>
      </c>
      <c r="G2645" s="3">
        <v>0.10780000000000001</v>
      </c>
      <c r="H2645" s="7">
        <v>1855.3555555555556</v>
      </c>
      <c r="I2645" s="4">
        <v>200.00732888888891</v>
      </c>
      <c r="J2645">
        <v>64.8</v>
      </c>
      <c r="K2645" t="s">
        <v>11</v>
      </c>
      <c r="L2645" t="s">
        <v>13</v>
      </c>
      <c r="M2645" t="s">
        <v>34</v>
      </c>
      <c r="N2645" s="2">
        <v>41353</v>
      </c>
      <c r="O2645" s="2">
        <v>43229</v>
      </c>
      <c r="P2645" t="s">
        <v>24</v>
      </c>
      <c r="Q2645" t="s">
        <v>35</v>
      </c>
      <c r="R2645" s="5" t="str">
        <f t="shared" si="124"/>
        <v>0.06</v>
      </c>
      <c r="S2645" s="6" t="str">
        <f t="shared" si="125"/>
        <v/>
      </c>
      <c r="T2645">
        <f>ROUND(INT(表1[[#This Row],[合同结束日期]]-表1[[#This Row],[合同起始日期]])/365,1)</f>
        <v>5.0999999999999996</v>
      </c>
    </row>
    <row r="2646" spans="1:20">
      <c r="A2646" s="1">
        <v>41730</v>
      </c>
      <c r="B2646" t="s">
        <v>7</v>
      </c>
      <c r="C2646">
        <f t="shared" si="123"/>
        <v>1</v>
      </c>
      <c r="D2646" t="s">
        <v>36</v>
      </c>
      <c r="E2646" s="4">
        <v>326361.59999999998</v>
      </c>
      <c r="F2646" s="4">
        <v>42492.280319999991</v>
      </c>
      <c r="G2646" s="3">
        <v>0.13019999999999998</v>
      </c>
      <c r="H2646" s="7">
        <v>1536.5423728813557</v>
      </c>
      <c r="I2646" s="4">
        <v>200.05781694915248</v>
      </c>
      <c r="J2646">
        <v>212.4</v>
      </c>
      <c r="K2646" t="s">
        <v>11</v>
      </c>
      <c r="L2646" t="s">
        <v>13</v>
      </c>
      <c r="M2646" t="s">
        <v>13</v>
      </c>
      <c r="N2646" s="2">
        <v>41353</v>
      </c>
      <c r="O2646" s="2">
        <v>43229</v>
      </c>
      <c r="P2646" t="s">
        <v>24</v>
      </c>
      <c r="Q2646" t="s">
        <v>37</v>
      </c>
      <c r="R2646" s="5" t="str">
        <f t="shared" si="124"/>
        <v>0.</v>
      </c>
      <c r="S2646" s="6" t="str">
        <f t="shared" si="125"/>
        <v/>
      </c>
      <c r="T2646">
        <f>ROUND(INT(表1[[#This Row],[合同结束日期]]-表1[[#This Row],[合同起始日期]])/365,1)</f>
        <v>5.0999999999999996</v>
      </c>
    </row>
    <row r="2647" spans="1:20">
      <c r="A2647" s="1">
        <v>41730</v>
      </c>
      <c r="B2647" t="s">
        <v>7</v>
      </c>
      <c r="C2647">
        <f t="shared" si="123"/>
        <v>1</v>
      </c>
      <c r="D2647" t="s">
        <v>38</v>
      </c>
      <c r="E2647" s="4">
        <v>453959.75999999995</v>
      </c>
      <c r="F2647" s="4">
        <v>45395.976000000002</v>
      </c>
      <c r="G2647" s="3">
        <v>0.10000000000000002</v>
      </c>
      <c r="H2647" s="7">
        <v>2424.998717948718</v>
      </c>
      <c r="I2647" s="4">
        <v>242.49987179487184</v>
      </c>
      <c r="J2647">
        <v>187.2</v>
      </c>
      <c r="K2647" t="s">
        <v>11</v>
      </c>
      <c r="L2647" t="s">
        <v>13</v>
      </c>
      <c r="M2647" t="s">
        <v>13</v>
      </c>
      <c r="N2647" s="2">
        <v>41323</v>
      </c>
      <c r="O2647" s="2">
        <v>42499</v>
      </c>
      <c r="P2647" t="s">
        <v>39</v>
      </c>
      <c r="Q2647" t="s">
        <v>19</v>
      </c>
      <c r="R2647" s="5" t="str">
        <f t="shared" si="124"/>
        <v>0.1</v>
      </c>
      <c r="S2647" s="6" t="str">
        <f t="shared" si="125"/>
        <v/>
      </c>
      <c r="T2647">
        <f>ROUND(INT(表1[[#This Row],[合同结束日期]]-表1[[#This Row],[合同起始日期]])/365,1)</f>
        <v>3.2</v>
      </c>
    </row>
    <row r="2648" spans="1:20">
      <c r="A2648" s="1">
        <v>41730</v>
      </c>
      <c r="B2648" t="s">
        <v>7</v>
      </c>
      <c r="C2648">
        <f t="shared" si="123"/>
        <v>1</v>
      </c>
      <c r="D2648" t="s">
        <v>40</v>
      </c>
      <c r="E2648" s="4">
        <v>1502821.5360000001</v>
      </c>
      <c r="F2648" s="4">
        <v>120225.72288</v>
      </c>
      <c r="G2648" s="3">
        <v>0.08</v>
      </c>
      <c r="H2648" s="7">
        <v>1594.1335030549899</v>
      </c>
      <c r="I2648" s="4">
        <v>127.53068024439918</v>
      </c>
      <c r="J2648">
        <v>942.72</v>
      </c>
      <c r="K2648" t="s">
        <v>41</v>
      </c>
      <c r="L2648" t="s">
        <v>40</v>
      </c>
      <c r="M2648" t="s">
        <v>41</v>
      </c>
      <c r="N2648" s="2">
        <v>41294</v>
      </c>
      <c r="O2648" s="2">
        <v>43229</v>
      </c>
      <c r="P2648" t="s">
        <v>39</v>
      </c>
      <c r="Q2648" t="s">
        <v>42</v>
      </c>
      <c r="R2648" s="5" t="str">
        <f t="shared" si="124"/>
        <v>0.08</v>
      </c>
      <c r="S2648" s="6" t="str">
        <f t="shared" si="125"/>
        <v/>
      </c>
      <c r="T2648">
        <f>ROUND(INT(表1[[#This Row],[合同结束日期]]-表1[[#This Row],[合同起始日期]])/365,1)</f>
        <v>5.3</v>
      </c>
    </row>
    <row r="2649" spans="1:20">
      <c r="A2649" s="1">
        <v>41730</v>
      </c>
      <c r="B2649" t="s">
        <v>7</v>
      </c>
      <c r="C2649">
        <f t="shared" si="123"/>
        <v>1</v>
      </c>
      <c r="D2649" t="s">
        <v>308</v>
      </c>
      <c r="E2649" s="4">
        <v>912370.79999999993</v>
      </c>
      <c r="F2649" s="4">
        <v>41421.634320000005</v>
      </c>
      <c r="G2649" s="3">
        <v>4.540000000000001E-2</v>
      </c>
      <c r="H2649" s="7">
        <v>6611.3826086956515</v>
      </c>
      <c r="I2649" s="4">
        <v>300.15677043478263</v>
      </c>
      <c r="J2649">
        <v>138</v>
      </c>
      <c r="K2649" t="s">
        <v>140</v>
      </c>
      <c r="L2649" t="s">
        <v>309</v>
      </c>
      <c r="M2649" t="s">
        <v>309</v>
      </c>
      <c r="N2649" s="2">
        <v>41708</v>
      </c>
      <c r="O2649" s="2">
        <v>42834</v>
      </c>
      <c r="P2649" t="s">
        <v>24</v>
      </c>
      <c r="Q2649" t="s">
        <v>180</v>
      </c>
      <c r="R2649" s="5" t="str">
        <f t="shared" si="124"/>
        <v>0.03</v>
      </c>
      <c r="S2649" s="6" t="str">
        <f t="shared" si="125"/>
        <v/>
      </c>
      <c r="T2649">
        <f>ROUND(INT(表1[[#This Row],[合同结束日期]]-表1[[#This Row],[合同起始日期]])/365,1)</f>
        <v>3.1</v>
      </c>
    </row>
    <row r="2650" spans="1:20">
      <c r="A2650" s="1">
        <v>41730</v>
      </c>
      <c r="B2650" t="s">
        <v>7</v>
      </c>
      <c r="C2650">
        <f t="shared" si="123"/>
        <v>1</v>
      </c>
      <c r="D2650" t="s">
        <v>43</v>
      </c>
      <c r="E2650" s="4">
        <v>896578.40399999998</v>
      </c>
      <c r="F2650" s="4">
        <v>71726.272320000004</v>
      </c>
      <c r="G2650" s="3">
        <v>0.08</v>
      </c>
      <c r="H2650" s="7">
        <v>3427.2874770642206</v>
      </c>
      <c r="I2650" s="4">
        <v>274.18299816513769</v>
      </c>
      <c r="J2650">
        <v>261.59999999999997</v>
      </c>
      <c r="K2650" t="s">
        <v>44</v>
      </c>
      <c r="L2650" t="s">
        <v>46</v>
      </c>
      <c r="M2650" t="s">
        <v>45</v>
      </c>
      <c r="N2650" s="2">
        <v>41288</v>
      </c>
      <c r="O2650" s="2">
        <v>45059</v>
      </c>
      <c r="P2650" t="s">
        <v>24</v>
      </c>
      <c r="Q2650" t="s">
        <v>42</v>
      </c>
      <c r="R2650" s="5" t="str">
        <f t="shared" si="124"/>
        <v>0.08</v>
      </c>
      <c r="S2650" s="6" t="str">
        <f t="shared" si="125"/>
        <v/>
      </c>
      <c r="T2650">
        <f>ROUND(INT(表1[[#This Row],[合同结束日期]]-表1[[#This Row],[合同起始日期]])/365,1)</f>
        <v>10.3</v>
      </c>
    </row>
    <row r="2651" spans="1:20">
      <c r="A2651" s="1">
        <v>41730</v>
      </c>
      <c r="B2651" t="s">
        <v>7</v>
      </c>
      <c r="C2651">
        <f t="shared" si="123"/>
        <v>1</v>
      </c>
      <c r="D2651" t="s">
        <v>257</v>
      </c>
      <c r="E2651" s="4">
        <v>382825.12800000014</v>
      </c>
      <c r="F2651" s="4">
        <v>0</v>
      </c>
      <c r="G2651" s="3">
        <v>0</v>
      </c>
      <c r="H2651" s="7">
        <v>625.53125490196101</v>
      </c>
      <c r="I2651" s="4">
        <v>0</v>
      </c>
      <c r="J2651">
        <v>612</v>
      </c>
      <c r="K2651" t="s">
        <v>41</v>
      </c>
      <c r="L2651" t="s">
        <v>258</v>
      </c>
      <c r="M2651" t="s">
        <v>41</v>
      </c>
      <c r="N2651" s="2">
        <v>41442</v>
      </c>
      <c r="O2651" s="2">
        <v>47285</v>
      </c>
      <c r="P2651" t="s">
        <v>39</v>
      </c>
      <c r="Q2651" t="s">
        <v>37</v>
      </c>
      <c r="R2651" s="5" t="str">
        <f t="shared" si="124"/>
        <v>0.</v>
      </c>
      <c r="S2651" s="6" t="str">
        <f t="shared" si="125"/>
        <v/>
      </c>
      <c r="T2651">
        <f>ROUND(INT(表1[[#This Row],[合同结束日期]]-表1[[#This Row],[合同起始日期]])/365,1)</f>
        <v>16</v>
      </c>
    </row>
    <row r="2652" spans="1:20">
      <c r="A2652" s="1">
        <v>41730</v>
      </c>
      <c r="B2652" t="s">
        <v>7</v>
      </c>
      <c r="C2652">
        <f t="shared" si="123"/>
        <v>1</v>
      </c>
      <c r="D2652" t="s">
        <v>259</v>
      </c>
      <c r="E2652" s="4">
        <v>336527.1</v>
      </c>
      <c r="F2652" s="4">
        <v>0</v>
      </c>
      <c r="G2652" s="3">
        <v>0</v>
      </c>
      <c r="H2652" s="7">
        <v>706.39609571788412</v>
      </c>
      <c r="I2652" s="4">
        <v>0</v>
      </c>
      <c r="J2652">
        <v>476.4</v>
      </c>
      <c r="K2652" t="s">
        <v>41</v>
      </c>
      <c r="L2652" t="s">
        <v>258</v>
      </c>
      <c r="M2652" t="s">
        <v>41</v>
      </c>
      <c r="N2652" s="2">
        <v>41442</v>
      </c>
      <c r="O2652" s="2">
        <v>47285</v>
      </c>
      <c r="P2652" t="s">
        <v>39</v>
      </c>
      <c r="Q2652" t="s">
        <v>37</v>
      </c>
      <c r="R2652" s="5" t="str">
        <f t="shared" si="124"/>
        <v>0.</v>
      </c>
      <c r="S2652" s="6" t="str">
        <f t="shared" si="125"/>
        <v/>
      </c>
      <c r="T2652">
        <f>ROUND(INT(表1[[#This Row],[合同结束日期]]-表1[[#This Row],[合同起始日期]])/365,1)</f>
        <v>16</v>
      </c>
    </row>
    <row r="2653" spans="1:20">
      <c r="A2653" s="1">
        <v>41730</v>
      </c>
      <c r="B2653" t="s">
        <v>7</v>
      </c>
      <c r="C2653">
        <f t="shared" si="123"/>
        <v>1</v>
      </c>
      <c r="D2653" t="s">
        <v>260</v>
      </c>
      <c r="E2653" s="4">
        <v>459677.13599999982</v>
      </c>
      <c r="F2653" s="4">
        <v>0</v>
      </c>
      <c r="G2653" s="3">
        <v>0</v>
      </c>
      <c r="H2653" s="7">
        <v>1609.5137815126045</v>
      </c>
      <c r="I2653" s="4">
        <v>0</v>
      </c>
      <c r="J2653">
        <v>285.59999999999997</v>
      </c>
      <c r="K2653" t="s">
        <v>41</v>
      </c>
      <c r="L2653" t="s">
        <v>258</v>
      </c>
      <c r="M2653" t="s">
        <v>41</v>
      </c>
      <c r="N2653" s="2">
        <v>41442</v>
      </c>
      <c r="O2653" s="2">
        <v>47285</v>
      </c>
      <c r="P2653" t="s">
        <v>39</v>
      </c>
      <c r="Q2653" t="s">
        <v>37</v>
      </c>
      <c r="R2653" s="5" t="str">
        <f t="shared" si="124"/>
        <v>0.</v>
      </c>
      <c r="S2653" s="6" t="str">
        <f t="shared" si="125"/>
        <v/>
      </c>
      <c r="T2653">
        <f>ROUND(INT(表1[[#This Row],[合同结束日期]]-表1[[#This Row],[合同起始日期]])/365,1)</f>
        <v>16</v>
      </c>
    </row>
    <row r="2654" spans="1:20">
      <c r="A2654" s="1">
        <v>41730</v>
      </c>
      <c r="B2654" t="s">
        <v>7</v>
      </c>
      <c r="C2654">
        <f t="shared" si="123"/>
        <v>1</v>
      </c>
      <c r="D2654" t="s">
        <v>261</v>
      </c>
      <c r="E2654" s="4">
        <v>2124979.4759999998</v>
      </c>
      <c r="F2654" s="4">
        <v>194860.61794920001</v>
      </c>
      <c r="G2654" s="3">
        <v>9.1700000000000018E-2</v>
      </c>
      <c r="H2654" s="7">
        <v>1709.282075289575</v>
      </c>
      <c r="I2654" s="4">
        <v>156.74116630405405</v>
      </c>
      <c r="J2654">
        <v>1243.2</v>
      </c>
      <c r="K2654" t="s">
        <v>41</v>
      </c>
      <c r="L2654" t="s">
        <v>261</v>
      </c>
      <c r="M2654" t="s">
        <v>41</v>
      </c>
      <c r="N2654" s="2">
        <v>41281</v>
      </c>
      <c r="O2654" s="2">
        <v>45168</v>
      </c>
      <c r="P2654" t="s">
        <v>39</v>
      </c>
      <c r="Q2654" t="s">
        <v>42</v>
      </c>
      <c r="R2654" s="5" t="str">
        <f t="shared" si="124"/>
        <v>0.08</v>
      </c>
      <c r="S2654" s="6" t="str">
        <f t="shared" si="125"/>
        <v/>
      </c>
      <c r="T2654">
        <f>ROUND(INT(表1[[#This Row],[合同结束日期]]-表1[[#This Row],[合同起始日期]])/365,1)</f>
        <v>10.6</v>
      </c>
    </row>
    <row r="2655" spans="1:20">
      <c r="A2655" s="1">
        <v>41730</v>
      </c>
      <c r="B2655" t="s">
        <v>7</v>
      </c>
      <c r="C2655">
        <f t="shared" si="123"/>
        <v>1</v>
      </c>
      <c r="D2655" t="s">
        <v>262</v>
      </c>
      <c r="E2655" s="4">
        <v>565922.59200000018</v>
      </c>
      <c r="F2655" s="4">
        <v>0</v>
      </c>
      <c r="G2655" s="3">
        <v>0</v>
      </c>
      <c r="H2655" s="7">
        <v>817.33476603119618</v>
      </c>
      <c r="I2655" s="4">
        <v>0</v>
      </c>
      <c r="J2655">
        <v>692.4</v>
      </c>
      <c r="K2655" t="s">
        <v>41</v>
      </c>
      <c r="L2655" t="s">
        <v>258</v>
      </c>
      <c r="M2655" t="s">
        <v>41</v>
      </c>
      <c r="N2655" s="2">
        <v>41442</v>
      </c>
      <c r="O2655" s="2">
        <v>47285</v>
      </c>
      <c r="P2655" t="s">
        <v>39</v>
      </c>
      <c r="Q2655" t="s">
        <v>37</v>
      </c>
      <c r="R2655" s="5" t="str">
        <f t="shared" si="124"/>
        <v>0.</v>
      </c>
      <c r="S2655" s="6" t="str">
        <f t="shared" si="125"/>
        <v/>
      </c>
      <c r="T2655">
        <f>ROUND(INT(表1[[#This Row],[合同结束日期]]-表1[[#This Row],[合同起始日期]])/365,1)</f>
        <v>16</v>
      </c>
    </row>
    <row r="2656" spans="1:20">
      <c r="A2656" s="1">
        <v>41730</v>
      </c>
      <c r="B2656" t="s">
        <v>7</v>
      </c>
      <c r="C2656">
        <f t="shared" si="123"/>
        <v>1</v>
      </c>
      <c r="D2656" t="s">
        <v>47</v>
      </c>
      <c r="E2656" s="4">
        <v>182788.8</v>
      </c>
      <c r="F2656" s="4">
        <v>32591.243040000001</v>
      </c>
      <c r="G2656" s="3">
        <v>0.17830000000000001</v>
      </c>
      <c r="H2656" s="7">
        <v>1570.3505154639176</v>
      </c>
      <c r="I2656" s="4">
        <v>279.99349690721652</v>
      </c>
      <c r="J2656">
        <v>116.39999999999999</v>
      </c>
      <c r="K2656" t="s">
        <v>11</v>
      </c>
      <c r="L2656" t="s">
        <v>23</v>
      </c>
      <c r="M2656" t="s">
        <v>23</v>
      </c>
      <c r="N2656" s="2">
        <v>41384</v>
      </c>
      <c r="O2656" s="2">
        <v>42509</v>
      </c>
      <c r="P2656" t="s">
        <v>24</v>
      </c>
      <c r="Q2656" t="s">
        <v>48</v>
      </c>
      <c r="R2656" s="5" t="str">
        <f t="shared" si="124"/>
        <v>0.11</v>
      </c>
      <c r="S2656" s="6" t="str">
        <f t="shared" si="125"/>
        <v/>
      </c>
      <c r="T2656">
        <f>ROUND(INT(表1[[#This Row],[合同结束日期]]-表1[[#This Row],[合同起始日期]])/365,1)</f>
        <v>3.1</v>
      </c>
    </row>
    <row r="2657" spans="1:20">
      <c r="A2657" s="1">
        <v>41730</v>
      </c>
      <c r="B2657" t="s">
        <v>7</v>
      </c>
      <c r="C2657">
        <f t="shared" si="123"/>
        <v>1</v>
      </c>
      <c r="D2657" t="s">
        <v>263</v>
      </c>
      <c r="E2657" s="4">
        <v>225072.47999999998</v>
      </c>
      <c r="F2657" s="4">
        <v>25748.291711999998</v>
      </c>
      <c r="G2657" s="3">
        <v>0.1144</v>
      </c>
      <c r="H2657" s="7">
        <v>3473.3407407407408</v>
      </c>
      <c r="I2657" s="4">
        <v>397.35018074074071</v>
      </c>
      <c r="J2657">
        <v>64.8</v>
      </c>
      <c r="K2657" t="s">
        <v>11</v>
      </c>
      <c r="L2657" t="s">
        <v>12</v>
      </c>
      <c r="M2657" t="s">
        <v>53</v>
      </c>
      <c r="N2657" s="2">
        <v>41449</v>
      </c>
      <c r="O2657" s="2">
        <v>42198</v>
      </c>
      <c r="P2657" t="s">
        <v>24</v>
      </c>
      <c r="Q2657" t="s">
        <v>19</v>
      </c>
      <c r="R2657" s="5" t="str">
        <f t="shared" si="124"/>
        <v>0.1</v>
      </c>
      <c r="S2657" s="6" t="str">
        <f t="shared" si="125"/>
        <v/>
      </c>
      <c r="T2657">
        <f>ROUND(INT(表1[[#This Row],[合同结束日期]]-表1[[#This Row],[合同起始日期]])/365,1)</f>
        <v>2.1</v>
      </c>
    </row>
    <row r="2658" spans="1:20">
      <c r="A2658" s="1">
        <v>41730</v>
      </c>
      <c r="B2658" t="s">
        <v>7</v>
      </c>
      <c r="C2658">
        <f t="shared" si="123"/>
        <v>1</v>
      </c>
      <c r="D2658" t="s">
        <v>264</v>
      </c>
      <c r="E2658" s="4">
        <v>132077.16</v>
      </c>
      <c r="F2658" s="4">
        <v>19996.482024000001</v>
      </c>
      <c r="G2658" s="3">
        <v>0.15140000000000001</v>
      </c>
      <c r="H2658" s="7">
        <v>2341.7936170212765</v>
      </c>
      <c r="I2658" s="4">
        <v>354.54755361702132</v>
      </c>
      <c r="J2658">
        <v>56.4</v>
      </c>
      <c r="K2658" t="s">
        <v>11</v>
      </c>
      <c r="L2658" t="s">
        <v>12</v>
      </c>
      <c r="M2658" t="s">
        <v>53</v>
      </c>
      <c r="N2658" s="2">
        <v>41449</v>
      </c>
      <c r="O2658" s="2">
        <v>42198</v>
      </c>
      <c r="P2658" t="s">
        <v>39</v>
      </c>
      <c r="Q2658" t="s">
        <v>28</v>
      </c>
      <c r="R2658" s="5" t="str">
        <f t="shared" si="124"/>
        <v>0.13</v>
      </c>
      <c r="S2658" s="6" t="str">
        <f t="shared" si="125"/>
        <v/>
      </c>
      <c r="T2658">
        <f>ROUND(INT(表1[[#This Row],[合同结束日期]]-表1[[#This Row],[合同起始日期]])/365,1)</f>
        <v>2.1</v>
      </c>
    </row>
    <row r="2659" spans="1:20">
      <c r="A2659" s="1">
        <v>41730</v>
      </c>
      <c r="B2659" t="s">
        <v>7</v>
      </c>
      <c r="C2659">
        <f t="shared" si="123"/>
        <v>1</v>
      </c>
      <c r="D2659" t="s">
        <v>265</v>
      </c>
      <c r="E2659" s="4">
        <v>398683.47600000002</v>
      </c>
      <c r="F2659" s="4">
        <v>0</v>
      </c>
      <c r="G2659" s="3">
        <v>0</v>
      </c>
      <c r="H2659" s="7">
        <v>743.25778523489942</v>
      </c>
      <c r="I2659" s="4">
        <v>0</v>
      </c>
      <c r="J2659">
        <v>536.4</v>
      </c>
      <c r="K2659" t="s">
        <v>41</v>
      </c>
      <c r="L2659" t="s">
        <v>258</v>
      </c>
      <c r="M2659" t="s">
        <v>41</v>
      </c>
      <c r="N2659" s="2">
        <v>41442</v>
      </c>
      <c r="O2659" s="2">
        <v>47285</v>
      </c>
      <c r="P2659" t="s">
        <v>39</v>
      </c>
      <c r="Q2659" t="s">
        <v>37</v>
      </c>
      <c r="R2659" s="5" t="str">
        <f t="shared" si="124"/>
        <v>0.</v>
      </c>
      <c r="S2659" s="6" t="str">
        <f t="shared" si="125"/>
        <v/>
      </c>
      <c r="T2659">
        <f>ROUND(INT(表1[[#This Row],[合同结束日期]]-表1[[#This Row],[合同起始日期]])/365,1)</f>
        <v>16</v>
      </c>
    </row>
    <row r="2660" spans="1:20">
      <c r="A2660" s="1">
        <v>41730</v>
      </c>
      <c r="B2660" t="s">
        <v>7</v>
      </c>
      <c r="C2660">
        <f t="shared" ref="C2660:C2720" si="126">IF($B2660="负一层",-1,IF($B2660="负一夹层",0,IF($B2660="一层",1,IF($B2660="二层",2,IF($B2660="三层",3,IF($B2660="四层",4))))))</f>
        <v>1</v>
      </c>
      <c r="D2660" t="s">
        <v>49</v>
      </c>
      <c r="E2660" s="4">
        <v>391915.2</v>
      </c>
      <c r="F2660" s="4">
        <v>56906.087039999991</v>
      </c>
      <c r="G2660" s="3">
        <v>0.14519999999999997</v>
      </c>
      <c r="H2660" s="7">
        <v>3298.9494949494951</v>
      </c>
      <c r="I2660" s="4">
        <v>479.00746666666663</v>
      </c>
      <c r="J2660">
        <v>118.8</v>
      </c>
      <c r="K2660" t="s">
        <v>11</v>
      </c>
      <c r="L2660" t="s">
        <v>51</v>
      </c>
      <c r="M2660" t="s">
        <v>50</v>
      </c>
      <c r="N2660" s="2">
        <v>41332</v>
      </c>
      <c r="O2660" s="2">
        <v>42133</v>
      </c>
      <c r="P2660" t="s">
        <v>24</v>
      </c>
      <c r="Q2660" t="s">
        <v>28</v>
      </c>
      <c r="R2660" s="5" t="str">
        <f t="shared" ref="R2660:R2720" si="127">IF(ISERROR(FIND(",",$Q2660)),$Q2660,LEFT($Q2660,FIND(",",$Q2660)-1))</f>
        <v>0.13</v>
      </c>
      <c r="S2660" s="6" t="str">
        <f t="shared" si="125"/>
        <v/>
      </c>
      <c r="T2660">
        <f>ROUND(INT(表1[[#This Row],[合同结束日期]]-表1[[#This Row],[合同起始日期]])/365,1)</f>
        <v>2.2000000000000002</v>
      </c>
    </row>
    <row r="2661" spans="1:20">
      <c r="A2661" s="1">
        <v>41730</v>
      </c>
      <c r="B2661" t="s">
        <v>7</v>
      </c>
      <c r="C2661">
        <f t="shared" si="126"/>
        <v>1</v>
      </c>
      <c r="D2661" t="s">
        <v>52</v>
      </c>
      <c r="E2661" s="4">
        <v>195132.54000000007</v>
      </c>
      <c r="F2661" s="4">
        <v>21854.844480000003</v>
      </c>
      <c r="G2661" s="3">
        <v>0.11199999999999997</v>
      </c>
      <c r="H2661" s="7">
        <v>4169.4987179487198</v>
      </c>
      <c r="I2661" s="4">
        <v>466.98385641025652</v>
      </c>
      <c r="J2661">
        <v>46.8</v>
      </c>
      <c r="K2661" t="s">
        <v>11</v>
      </c>
      <c r="L2661" t="s">
        <v>12</v>
      </c>
      <c r="M2661" t="s">
        <v>53</v>
      </c>
      <c r="N2661" s="2">
        <v>41294</v>
      </c>
      <c r="O2661" s="2">
        <v>42864</v>
      </c>
      <c r="P2661" t="s">
        <v>24</v>
      </c>
      <c r="Q2661" t="s">
        <v>19</v>
      </c>
      <c r="R2661" s="5" t="str">
        <f t="shared" si="127"/>
        <v>0.1</v>
      </c>
      <c r="S2661" s="6" t="str">
        <f t="shared" ref="S2661:S2721" si="128">IF(ISERROR(FIND(",",$Q2661)),"",RIGHT($Q2661,LEN($Q2661)-FIND(",",$Q2661)))</f>
        <v/>
      </c>
      <c r="T2661">
        <f>ROUND(INT(表1[[#This Row],[合同结束日期]]-表1[[#This Row],[合同起始日期]])/365,1)</f>
        <v>4.3</v>
      </c>
    </row>
    <row r="2662" spans="1:20">
      <c r="A2662" s="1">
        <v>41730</v>
      </c>
      <c r="B2662" t="s">
        <v>7</v>
      </c>
      <c r="C2662">
        <f t="shared" si="126"/>
        <v>1</v>
      </c>
      <c r="D2662" t="s">
        <v>54</v>
      </c>
      <c r="E2662" s="4">
        <v>149855.15999999997</v>
      </c>
      <c r="F2662" s="4">
        <v>17263.314431999999</v>
      </c>
      <c r="G2662" s="3">
        <v>0.11520000000000001</v>
      </c>
      <c r="H2662" s="7">
        <v>3286.2973684210519</v>
      </c>
      <c r="I2662" s="4">
        <v>378.58145684210524</v>
      </c>
      <c r="J2662">
        <v>45.6</v>
      </c>
      <c r="K2662" t="s">
        <v>11</v>
      </c>
      <c r="L2662" t="s">
        <v>12</v>
      </c>
      <c r="M2662" t="s">
        <v>53</v>
      </c>
      <c r="N2662" s="2">
        <v>41294</v>
      </c>
      <c r="O2662" s="2">
        <v>42864</v>
      </c>
      <c r="P2662" t="s">
        <v>24</v>
      </c>
      <c r="Q2662" t="s">
        <v>19</v>
      </c>
      <c r="R2662" s="5" t="str">
        <f t="shared" si="127"/>
        <v>0.1</v>
      </c>
      <c r="S2662" s="6" t="str">
        <f t="shared" si="128"/>
        <v/>
      </c>
      <c r="T2662">
        <f>ROUND(INT(表1[[#This Row],[合同结束日期]]-表1[[#This Row],[合同起始日期]])/365,1)</f>
        <v>4.3</v>
      </c>
    </row>
    <row r="2663" spans="1:20">
      <c r="A2663" s="1">
        <v>41730</v>
      </c>
      <c r="B2663" t="s">
        <v>7</v>
      </c>
      <c r="C2663">
        <f t="shared" si="126"/>
        <v>1</v>
      </c>
      <c r="D2663" t="s">
        <v>266</v>
      </c>
      <c r="E2663" s="4">
        <v>153600.7319999999</v>
      </c>
      <c r="F2663" s="4">
        <v>0</v>
      </c>
      <c r="G2663" s="3">
        <v>0</v>
      </c>
      <c r="H2663" s="7">
        <v>361.58364406779634</v>
      </c>
      <c r="I2663" s="4">
        <v>0</v>
      </c>
      <c r="J2663">
        <v>424.8</v>
      </c>
      <c r="K2663" t="s">
        <v>41</v>
      </c>
      <c r="L2663" t="s">
        <v>258</v>
      </c>
      <c r="M2663" t="s">
        <v>41</v>
      </c>
      <c r="N2663" s="2">
        <v>41442</v>
      </c>
      <c r="O2663" s="2">
        <v>47285</v>
      </c>
      <c r="P2663" t="s">
        <v>39</v>
      </c>
      <c r="Q2663" t="s">
        <v>37</v>
      </c>
      <c r="R2663" s="5" t="str">
        <f t="shared" si="127"/>
        <v>0.</v>
      </c>
      <c r="S2663" s="6" t="str">
        <f t="shared" si="128"/>
        <v/>
      </c>
      <c r="T2663">
        <f>ROUND(INT(表1[[#This Row],[合同结束日期]]-表1[[#This Row],[合同起始日期]])/365,1)</f>
        <v>16</v>
      </c>
    </row>
    <row r="2664" spans="1:20">
      <c r="A2664" s="1">
        <v>41730</v>
      </c>
      <c r="B2664" t="s">
        <v>7</v>
      </c>
      <c r="C2664">
        <f t="shared" si="126"/>
        <v>1</v>
      </c>
      <c r="D2664" t="s">
        <v>55</v>
      </c>
      <c r="E2664" s="4">
        <v>99703.319999999992</v>
      </c>
      <c r="F2664" s="4">
        <v>26491.172124000001</v>
      </c>
      <c r="G2664" s="3">
        <v>0.26570000000000005</v>
      </c>
      <c r="H2664" s="7">
        <v>522.55408805031448</v>
      </c>
      <c r="I2664" s="4">
        <v>138.84262119496856</v>
      </c>
      <c r="J2664">
        <v>190.79999999999998</v>
      </c>
      <c r="K2664" t="s">
        <v>11</v>
      </c>
      <c r="L2664" t="s">
        <v>23</v>
      </c>
      <c r="M2664" t="s">
        <v>23</v>
      </c>
      <c r="N2664" s="2">
        <v>41343</v>
      </c>
      <c r="O2664" s="2">
        <v>42499</v>
      </c>
      <c r="P2664" t="s">
        <v>39</v>
      </c>
      <c r="Q2664" t="s">
        <v>56</v>
      </c>
      <c r="R2664" s="5" t="str">
        <f t="shared" si="127"/>
        <v>0.17</v>
      </c>
      <c r="S2664" s="6" t="str">
        <f t="shared" si="128"/>
        <v/>
      </c>
      <c r="T2664">
        <f>ROUND(INT(表1[[#This Row],[合同结束日期]]-表1[[#This Row],[合同起始日期]])/365,1)</f>
        <v>3.2</v>
      </c>
    </row>
    <row r="2665" spans="1:20">
      <c r="A2665" s="1">
        <v>41730</v>
      </c>
      <c r="B2665" t="s">
        <v>7</v>
      </c>
      <c r="C2665">
        <f t="shared" si="126"/>
        <v>1</v>
      </c>
      <c r="D2665" t="s">
        <v>57</v>
      </c>
      <c r="E2665" s="4">
        <v>128058</v>
      </c>
      <c r="F2665" s="4">
        <v>49801.756200000003</v>
      </c>
      <c r="G2665" s="3">
        <v>0.38890000000000002</v>
      </c>
      <c r="H2665" s="7">
        <v>1285.7228915662652</v>
      </c>
      <c r="I2665" s="4">
        <v>500.01763253012052</v>
      </c>
      <c r="J2665">
        <v>99.6</v>
      </c>
      <c r="K2665" t="s">
        <v>60</v>
      </c>
      <c r="L2665" t="s">
        <v>61</v>
      </c>
      <c r="M2665" t="s">
        <v>58</v>
      </c>
      <c r="N2665" s="2">
        <v>41290</v>
      </c>
      <c r="O2665" s="2">
        <v>42499</v>
      </c>
      <c r="P2665" t="s">
        <v>24</v>
      </c>
      <c r="Q2665" t="s">
        <v>59</v>
      </c>
      <c r="R2665" s="5" t="str">
        <f t="shared" si="127"/>
        <v>0.16</v>
      </c>
      <c r="S2665" s="6" t="str">
        <f t="shared" si="128"/>
        <v/>
      </c>
      <c r="T2665">
        <f>ROUND(INT(表1[[#This Row],[合同结束日期]]-表1[[#This Row],[合同起始日期]])/365,1)</f>
        <v>3.3</v>
      </c>
    </row>
    <row r="2666" spans="1:20">
      <c r="A2666" s="1">
        <v>41730</v>
      </c>
      <c r="B2666" t="s">
        <v>7</v>
      </c>
      <c r="C2666">
        <f t="shared" si="126"/>
        <v>1</v>
      </c>
      <c r="D2666" t="s">
        <v>62</v>
      </c>
      <c r="E2666" s="4">
        <v>86851.199999999997</v>
      </c>
      <c r="F2666" s="4">
        <v>28834.598400000003</v>
      </c>
      <c r="G2666" s="3">
        <v>0.33200000000000002</v>
      </c>
      <c r="H2666" s="7">
        <v>813.21348314606746</v>
      </c>
      <c r="I2666" s="4">
        <v>269.98687640449441</v>
      </c>
      <c r="J2666">
        <v>106.8</v>
      </c>
      <c r="K2666" t="s">
        <v>60</v>
      </c>
      <c r="L2666" t="s">
        <v>61</v>
      </c>
      <c r="M2666" t="s">
        <v>58</v>
      </c>
      <c r="N2666" s="2">
        <v>41347</v>
      </c>
      <c r="O2666" s="2">
        <v>42499</v>
      </c>
      <c r="P2666" t="s">
        <v>24</v>
      </c>
      <c r="Q2666" t="s">
        <v>59</v>
      </c>
      <c r="R2666" s="5" t="str">
        <f t="shared" si="127"/>
        <v>0.16</v>
      </c>
      <c r="S2666" s="6" t="str">
        <f t="shared" si="128"/>
        <v/>
      </c>
      <c r="T2666">
        <f>ROUND(INT(表1[[#This Row],[合同结束日期]]-表1[[#This Row],[合同起始日期]])/365,1)</f>
        <v>3.2</v>
      </c>
    </row>
    <row r="2667" spans="1:20">
      <c r="A2667" s="1">
        <v>41730</v>
      </c>
      <c r="B2667" t="s">
        <v>7</v>
      </c>
      <c r="C2667">
        <f t="shared" si="126"/>
        <v>1</v>
      </c>
      <c r="D2667" t="s">
        <v>63</v>
      </c>
      <c r="E2667" s="4">
        <v>223069.19999999998</v>
      </c>
      <c r="F2667" s="4">
        <v>32345.034</v>
      </c>
      <c r="G2667" s="3">
        <v>0.14500000000000002</v>
      </c>
      <c r="H2667" s="7">
        <v>1998.8279569892472</v>
      </c>
      <c r="I2667" s="4">
        <v>289.83005376344084</v>
      </c>
      <c r="J2667">
        <v>111.6</v>
      </c>
      <c r="K2667" t="s">
        <v>66</v>
      </c>
      <c r="L2667" t="s">
        <v>64</v>
      </c>
      <c r="M2667" t="s">
        <v>64</v>
      </c>
      <c r="N2667" s="2">
        <v>41347</v>
      </c>
      <c r="O2667" s="2">
        <v>42499</v>
      </c>
      <c r="P2667" t="s">
        <v>24</v>
      </c>
      <c r="Q2667" t="s">
        <v>65</v>
      </c>
      <c r="R2667" s="5" t="str">
        <f t="shared" si="127"/>
        <v>0.12</v>
      </c>
      <c r="S2667" s="6" t="str">
        <f t="shared" si="128"/>
        <v/>
      </c>
      <c r="T2667">
        <f>ROUND(INT(表1[[#This Row],[合同结束日期]]-表1[[#This Row],[合同起始日期]])/365,1)</f>
        <v>3.2</v>
      </c>
    </row>
    <row r="2668" spans="1:20">
      <c r="A2668" s="1">
        <v>41730</v>
      </c>
      <c r="B2668" t="s">
        <v>7</v>
      </c>
      <c r="C2668">
        <f t="shared" si="126"/>
        <v>1</v>
      </c>
      <c r="D2668" t="s">
        <v>67</v>
      </c>
      <c r="E2668" s="4">
        <v>219600</v>
      </c>
      <c r="F2668" s="4">
        <v>54263.16</v>
      </c>
      <c r="G2668" s="3">
        <v>0.24710000000000001</v>
      </c>
      <c r="H2668" s="7">
        <v>687.96992481203006</v>
      </c>
      <c r="I2668" s="4">
        <v>169.99736842105264</v>
      </c>
      <c r="J2668">
        <v>319.2</v>
      </c>
      <c r="K2668" t="s">
        <v>11</v>
      </c>
      <c r="L2668" t="s">
        <v>23</v>
      </c>
      <c r="M2668" t="s">
        <v>23</v>
      </c>
      <c r="N2668" s="2">
        <v>41374</v>
      </c>
      <c r="O2668" s="2">
        <v>42499</v>
      </c>
      <c r="P2668" t="s">
        <v>24</v>
      </c>
      <c r="Q2668" t="s">
        <v>35</v>
      </c>
      <c r="R2668" s="5" t="str">
        <f t="shared" si="127"/>
        <v>0.06</v>
      </c>
      <c r="S2668" s="6" t="str">
        <f t="shared" si="128"/>
        <v/>
      </c>
      <c r="T2668">
        <f>ROUND(INT(表1[[#This Row],[合同结束日期]]-表1[[#This Row],[合同起始日期]])/365,1)</f>
        <v>3.1</v>
      </c>
    </row>
    <row r="2669" spans="1:20">
      <c r="A2669" s="1">
        <v>41730</v>
      </c>
      <c r="B2669" t="s">
        <v>7</v>
      </c>
      <c r="C2669">
        <f t="shared" si="126"/>
        <v>1</v>
      </c>
      <c r="D2669" t="s">
        <v>68</v>
      </c>
      <c r="E2669" s="4">
        <v>270978</v>
      </c>
      <c r="F2669" s="4">
        <v>89531.131199999989</v>
      </c>
      <c r="G2669" s="3">
        <v>0.33039999999999997</v>
      </c>
      <c r="H2669" s="7">
        <v>605.40214477211805</v>
      </c>
      <c r="I2669" s="4">
        <v>200.02486863270778</v>
      </c>
      <c r="J2669">
        <v>447.59999999999997</v>
      </c>
      <c r="K2669" t="s">
        <v>11</v>
      </c>
      <c r="L2669" t="s">
        <v>13</v>
      </c>
      <c r="M2669" t="s">
        <v>13</v>
      </c>
      <c r="N2669" s="2">
        <v>41302</v>
      </c>
      <c r="O2669" s="2">
        <v>43594</v>
      </c>
      <c r="P2669" t="s">
        <v>24</v>
      </c>
      <c r="Q2669" t="s">
        <v>65</v>
      </c>
      <c r="R2669" s="5" t="str">
        <f t="shared" si="127"/>
        <v>0.12</v>
      </c>
      <c r="S2669" s="6" t="str">
        <f t="shared" si="128"/>
        <v/>
      </c>
      <c r="T2669">
        <f>ROUND(INT(表1[[#This Row],[合同结束日期]]-表1[[#This Row],[合同起始日期]])/365,1)</f>
        <v>6.3</v>
      </c>
    </row>
    <row r="2670" spans="1:20">
      <c r="A2670" s="1">
        <v>41730</v>
      </c>
      <c r="B2670" t="s">
        <v>7</v>
      </c>
      <c r="C2670">
        <f t="shared" si="126"/>
        <v>1</v>
      </c>
      <c r="D2670" t="s">
        <v>240</v>
      </c>
      <c r="E2670" s="4">
        <v>79536</v>
      </c>
      <c r="F2670" s="4">
        <v>5997.0143999999991</v>
      </c>
      <c r="G2670" s="3">
        <v>7.5399999999999995E-2</v>
      </c>
      <c r="H2670" s="7">
        <v>5523.3333333333339</v>
      </c>
      <c r="I2670" s="4">
        <v>416.45933333333329</v>
      </c>
      <c r="J2670">
        <v>14.399999999999999</v>
      </c>
      <c r="K2670" t="s">
        <v>66</v>
      </c>
      <c r="L2670" t="s">
        <v>64</v>
      </c>
      <c r="M2670" t="s">
        <v>64</v>
      </c>
      <c r="N2670" s="2">
        <v>41481</v>
      </c>
      <c r="O2670" s="2">
        <v>41845</v>
      </c>
      <c r="P2670" t="s">
        <v>14</v>
      </c>
      <c r="Q2670" t="s">
        <v>37</v>
      </c>
      <c r="R2670" s="5" t="str">
        <f t="shared" si="127"/>
        <v>0.</v>
      </c>
      <c r="S2670" s="6" t="str">
        <f t="shared" si="128"/>
        <v/>
      </c>
      <c r="T2670">
        <f>ROUND(INT(表1[[#This Row],[合同结束日期]]-表1[[#This Row],[合同起始日期]])/365,1)</f>
        <v>1</v>
      </c>
    </row>
    <row r="2671" spans="1:20">
      <c r="A2671" s="1">
        <v>41730</v>
      </c>
      <c r="B2671" t="s">
        <v>7</v>
      </c>
      <c r="C2671">
        <f t="shared" si="126"/>
        <v>1</v>
      </c>
      <c r="D2671" t="s">
        <v>292</v>
      </c>
      <c r="E2671" s="4">
        <v>2605159.8600000008</v>
      </c>
      <c r="F2671" s="4">
        <v>0</v>
      </c>
      <c r="G2671" s="3">
        <v>0</v>
      </c>
      <c r="H2671" s="7">
        <v>1047.2583453931504</v>
      </c>
      <c r="I2671" s="4">
        <v>0</v>
      </c>
      <c r="J2671">
        <v>2487.6</v>
      </c>
      <c r="K2671" t="s">
        <v>41</v>
      </c>
      <c r="L2671" t="s">
        <v>292</v>
      </c>
      <c r="M2671" t="s">
        <v>41</v>
      </c>
      <c r="N2671" s="2">
        <v>41442</v>
      </c>
      <c r="O2671" s="2">
        <v>47285</v>
      </c>
      <c r="P2671" t="s">
        <v>39</v>
      </c>
      <c r="Q2671" t="s">
        <v>37</v>
      </c>
      <c r="R2671" s="5" t="str">
        <f t="shared" si="127"/>
        <v>0.</v>
      </c>
      <c r="S2671" s="6" t="str">
        <f t="shared" si="128"/>
        <v/>
      </c>
      <c r="T2671">
        <f>ROUND(INT(表1[[#This Row],[合同结束日期]]-表1[[#This Row],[合同起始日期]])/365,1)</f>
        <v>16</v>
      </c>
    </row>
    <row r="2672" spans="1:20">
      <c r="A2672" s="1">
        <v>41760</v>
      </c>
      <c r="B2672" t="s">
        <v>7</v>
      </c>
      <c r="C2672">
        <f t="shared" si="126"/>
        <v>1</v>
      </c>
      <c r="D2672" t="s">
        <v>8</v>
      </c>
      <c r="E2672" s="4">
        <v>6480769.2000000002</v>
      </c>
      <c r="F2672" s="4">
        <v>276728.84483999998</v>
      </c>
      <c r="G2672" s="3">
        <v>4.2699999999999995E-2</v>
      </c>
      <c r="H2672" s="7">
        <v>1815.341512605042</v>
      </c>
      <c r="I2672" s="4">
        <v>77.515082588235288</v>
      </c>
      <c r="J2672">
        <v>3570</v>
      </c>
      <c r="K2672" t="s">
        <v>11</v>
      </c>
      <c r="L2672" t="s">
        <v>12</v>
      </c>
      <c r="M2672" t="s">
        <v>10</v>
      </c>
      <c r="N2672" s="2">
        <v>41365</v>
      </c>
      <c r="O2672" s="2">
        <v>48646</v>
      </c>
      <c r="P2672" t="s">
        <v>14</v>
      </c>
      <c r="Q2672" t="s">
        <v>9</v>
      </c>
      <c r="R2672" s="5" t="str">
        <f t="shared" si="127"/>
        <v/>
      </c>
      <c r="S2672" s="6" t="str">
        <f t="shared" si="128"/>
        <v/>
      </c>
      <c r="T2672">
        <f>ROUND(INT(表1[[#This Row],[合同结束日期]]-表1[[#This Row],[合同起始日期]])/365,1)</f>
        <v>19.899999999999999</v>
      </c>
    </row>
    <row r="2673" spans="1:20">
      <c r="A2673" s="1">
        <v>41760</v>
      </c>
      <c r="B2673" t="s">
        <v>7</v>
      </c>
      <c r="C2673">
        <f t="shared" si="126"/>
        <v>1</v>
      </c>
      <c r="D2673" t="s">
        <v>235</v>
      </c>
      <c r="E2673" s="4">
        <v>353832.72</v>
      </c>
      <c r="F2673" s="4">
        <v>56117.869392000015</v>
      </c>
      <c r="G2673" s="3">
        <v>0.15860000000000005</v>
      </c>
      <c r="H2673" s="7">
        <v>945.97561758100744</v>
      </c>
      <c r="I2673" s="4">
        <v>150.03173294834784</v>
      </c>
      <c r="J2673">
        <v>374.03999999999996</v>
      </c>
      <c r="K2673" t="s">
        <v>11</v>
      </c>
      <c r="L2673" t="s">
        <v>92</v>
      </c>
      <c r="M2673" t="s">
        <v>92</v>
      </c>
      <c r="N2673" s="2">
        <v>41384</v>
      </c>
      <c r="O2673" s="2">
        <v>43299</v>
      </c>
      <c r="P2673" t="s">
        <v>18</v>
      </c>
      <c r="Q2673" t="s">
        <v>236</v>
      </c>
      <c r="R2673" s="5" t="str">
        <f t="shared" si="127"/>
        <v>0.12</v>
      </c>
      <c r="S2673" s="6" t="str">
        <f t="shared" si="128"/>
        <v>0.05</v>
      </c>
      <c r="T2673">
        <f>ROUND(INT(表1[[#This Row],[合同结束日期]]-表1[[#This Row],[合同起始日期]])/365,1)</f>
        <v>5.2</v>
      </c>
    </row>
    <row r="2674" spans="1:20">
      <c r="A2674" s="1">
        <v>41760</v>
      </c>
      <c r="B2674" t="s">
        <v>7</v>
      </c>
      <c r="C2674">
        <f t="shared" si="126"/>
        <v>1</v>
      </c>
      <c r="D2674" t="s">
        <v>237</v>
      </c>
      <c r="E2674" s="4">
        <v>228938.4</v>
      </c>
      <c r="F2674" s="4">
        <v>54006.56856</v>
      </c>
      <c r="G2674" s="3">
        <v>0.2359</v>
      </c>
      <c r="H2674" s="7">
        <v>635.93999999999994</v>
      </c>
      <c r="I2674" s="4">
        <v>150.018246</v>
      </c>
      <c r="J2674">
        <v>360</v>
      </c>
      <c r="K2674" t="s">
        <v>11</v>
      </c>
      <c r="L2674" t="s">
        <v>23</v>
      </c>
      <c r="M2674" t="s">
        <v>23</v>
      </c>
      <c r="N2674" s="2">
        <v>41384</v>
      </c>
      <c r="O2674" s="2">
        <v>43299</v>
      </c>
      <c r="P2674" t="s">
        <v>18</v>
      </c>
      <c r="Q2674" t="s">
        <v>236</v>
      </c>
      <c r="R2674" s="5" t="str">
        <f t="shared" si="127"/>
        <v>0.12</v>
      </c>
      <c r="S2674" s="6" t="str">
        <f t="shared" si="128"/>
        <v>0.05</v>
      </c>
      <c r="T2674">
        <f>ROUND(INT(表1[[#This Row],[合同结束日期]]-表1[[#This Row],[合同起始日期]])/365,1)</f>
        <v>5.2</v>
      </c>
    </row>
    <row r="2675" spans="1:20">
      <c r="A2675" s="1">
        <v>41760</v>
      </c>
      <c r="B2675" t="s">
        <v>7</v>
      </c>
      <c r="C2675">
        <f t="shared" si="126"/>
        <v>1</v>
      </c>
      <c r="D2675" t="s">
        <v>238</v>
      </c>
      <c r="E2675" s="4">
        <v>216064.8</v>
      </c>
      <c r="F2675" s="4">
        <v>56241.667440000005</v>
      </c>
      <c r="G2675" s="3">
        <v>0.26030000000000003</v>
      </c>
      <c r="H2675" s="7">
        <v>576.17279999999994</v>
      </c>
      <c r="I2675" s="4">
        <v>149.97777984000001</v>
      </c>
      <c r="J2675">
        <v>375</v>
      </c>
      <c r="K2675" t="s">
        <v>11</v>
      </c>
      <c r="L2675" t="s">
        <v>92</v>
      </c>
      <c r="M2675" t="s">
        <v>92</v>
      </c>
      <c r="N2675" s="2">
        <v>41384</v>
      </c>
      <c r="O2675" s="2">
        <v>43299</v>
      </c>
      <c r="P2675" t="s">
        <v>18</v>
      </c>
      <c r="Q2675" t="s">
        <v>236</v>
      </c>
      <c r="R2675" s="5" t="str">
        <f t="shared" si="127"/>
        <v>0.12</v>
      </c>
      <c r="S2675" s="6" t="str">
        <f t="shared" si="128"/>
        <v>0.05</v>
      </c>
      <c r="T2675">
        <f>ROUND(INT(表1[[#This Row],[合同结束日期]]-表1[[#This Row],[合同起始日期]])/365,1)</f>
        <v>5.2</v>
      </c>
    </row>
    <row r="2676" spans="1:20">
      <c r="A2676" s="1">
        <v>41760</v>
      </c>
      <c r="B2676" t="s">
        <v>7</v>
      </c>
      <c r="C2676">
        <f t="shared" si="126"/>
        <v>1</v>
      </c>
      <c r="D2676" t="s">
        <v>239</v>
      </c>
      <c r="E2676" s="4">
        <v>329911.2</v>
      </c>
      <c r="F2676" s="4">
        <v>54501.330239999996</v>
      </c>
      <c r="G2676" s="3">
        <v>0.16519999999999999</v>
      </c>
      <c r="H2676" s="7">
        <v>907.94583883751648</v>
      </c>
      <c r="I2676" s="4">
        <v>149.99265257595772</v>
      </c>
      <c r="J2676">
        <v>363.36</v>
      </c>
      <c r="K2676" t="s">
        <v>11</v>
      </c>
      <c r="L2676" t="s">
        <v>23</v>
      </c>
      <c r="M2676" t="s">
        <v>23</v>
      </c>
      <c r="N2676" s="2">
        <v>41384</v>
      </c>
      <c r="O2676" s="2">
        <v>43299</v>
      </c>
      <c r="P2676" t="s">
        <v>18</v>
      </c>
      <c r="Q2676" t="s">
        <v>236</v>
      </c>
      <c r="R2676" s="5" t="str">
        <f t="shared" si="127"/>
        <v>0.12</v>
      </c>
      <c r="S2676" s="6" t="str">
        <f t="shared" si="128"/>
        <v>0.05</v>
      </c>
      <c r="T2676">
        <f>ROUND(INT(表1[[#This Row],[合同结束日期]]-表1[[#This Row],[合同起始日期]])/365,1)</f>
        <v>5.2</v>
      </c>
    </row>
    <row r="2677" spans="1:20">
      <c r="A2677" s="1">
        <v>41760</v>
      </c>
      <c r="B2677" t="s">
        <v>7</v>
      </c>
      <c r="C2677">
        <f t="shared" si="126"/>
        <v>1</v>
      </c>
      <c r="D2677" t="s">
        <v>16</v>
      </c>
      <c r="E2677" s="4">
        <v>997891.56</v>
      </c>
      <c r="F2677" s="4">
        <v>99789.156000000003</v>
      </c>
      <c r="G2677" s="3">
        <v>9.9999999999999992E-2</v>
      </c>
      <c r="H2677" s="7">
        <v>1433.7522413793104</v>
      </c>
      <c r="I2677" s="4">
        <v>143.37522413793104</v>
      </c>
      <c r="J2677">
        <v>696</v>
      </c>
      <c r="K2677" t="s">
        <v>20</v>
      </c>
      <c r="L2677" t="s">
        <v>21</v>
      </c>
      <c r="M2677" t="s">
        <v>17</v>
      </c>
      <c r="N2677" s="2">
        <v>41246</v>
      </c>
      <c r="O2677" s="2">
        <v>43229</v>
      </c>
      <c r="P2677" t="s">
        <v>18</v>
      </c>
      <c r="Q2677" t="s">
        <v>19</v>
      </c>
      <c r="R2677" s="5" t="str">
        <f t="shared" si="127"/>
        <v>0.1</v>
      </c>
      <c r="S2677" s="6" t="str">
        <f t="shared" si="128"/>
        <v/>
      </c>
      <c r="T2677">
        <f>ROUND(INT(表1[[#This Row],[合同结束日期]]-表1[[#This Row],[合同起始日期]])/365,1)</f>
        <v>5.4</v>
      </c>
    </row>
    <row r="2678" spans="1:20">
      <c r="A2678" s="1">
        <v>41760</v>
      </c>
      <c r="B2678" t="s">
        <v>7</v>
      </c>
      <c r="C2678">
        <f t="shared" si="126"/>
        <v>1</v>
      </c>
      <c r="D2678" t="s">
        <v>22</v>
      </c>
      <c r="E2678" s="4">
        <v>564934.79999999993</v>
      </c>
      <c r="F2678" s="4">
        <v>173096.02271999998</v>
      </c>
      <c r="G2678" s="3">
        <v>0.30640000000000001</v>
      </c>
      <c r="H2678" s="7">
        <v>839.17825311942954</v>
      </c>
      <c r="I2678" s="4">
        <v>257.12421675579321</v>
      </c>
      <c r="J2678">
        <v>673.19999999999993</v>
      </c>
      <c r="K2678" t="s">
        <v>11</v>
      </c>
      <c r="L2678" t="s">
        <v>23</v>
      </c>
      <c r="M2678" t="s">
        <v>23</v>
      </c>
      <c r="N2678" s="2">
        <v>41258</v>
      </c>
      <c r="O2678" s="2">
        <v>43229</v>
      </c>
      <c r="P2678" t="s">
        <v>24</v>
      </c>
      <c r="Q2678" t="s">
        <v>25</v>
      </c>
      <c r="R2678" s="5" t="str">
        <f t="shared" si="127"/>
        <v>0.15</v>
      </c>
      <c r="S2678" s="6" t="str">
        <f t="shared" si="128"/>
        <v/>
      </c>
      <c r="T2678">
        <f>ROUND(INT(表1[[#This Row],[合同结束日期]]-表1[[#This Row],[合同起始日期]])/365,1)</f>
        <v>5.4</v>
      </c>
    </row>
    <row r="2679" spans="1:20">
      <c r="A2679" s="1">
        <v>41760</v>
      </c>
      <c r="B2679" t="s">
        <v>7</v>
      </c>
      <c r="C2679">
        <f t="shared" si="126"/>
        <v>1</v>
      </c>
      <c r="D2679" t="s">
        <v>26</v>
      </c>
      <c r="E2679" s="4">
        <v>248089.19999999998</v>
      </c>
      <c r="F2679" s="4">
        <v>45325.896839999994</v>
      </c>
      <c r="G2679" s="3">
        <v>0.1827</v>
      </c>
      <c r="H2679" s="7">
        <v>1554.4436090225563</v>
      </c>
      <c r="I2679" s="4">
        <v>283.99684736842102</v>
      </c>
      <c r="J2679">
        <v>159.6</v>
      </c>
      <c r="K2679" t="s">
        <v>11</v>
      </c>
      <c r="L2679" t="s">
        <v>13</v>
      </c>
      <c r="M2679" t="s">
        <v>27</v>
      </c>
      <c r="N2679" s="2">
        <v>41339</v>
      </c>
      <c r="O2679" s="2">
        <v>42864</v>
      </c>
      <c r="P2679" t="s">
        <v>24</v>
      </c>
      <c r="Q2679" t="s">
        <v>28</v>
      </c>
      <c r="R2679" s="5" t="str">
        <f t="shared" si="127"/>
        <v>0.13</v>
      </c>
      <c r="S2679" s="6" t="str">
        <f t="shared" si="128"/>
        <v/>
      </c>
      <c r="T2679">
        <f>ROUND(INT(表1[[#This Row],[合同结束日期]]-表1[[#This Row],[合同起始日期]])/365,1)</f>
        <v>4.2</v>
      </c>
    </row>
    <row r="2680" spans="1:20">
      <c r="A2680" s="1">
        <v>41760</v>
      </c>
      <c r="B2680" t="s">
        <v>7</v>
      </c>
      <c r="C2680">
        <f t="shared" si="126"/>
        <v>1</v>
      </c>
      <c r="D2680" t="s">
        <v>29</v>
      </c>
      <c r="E2680" s="4">
        <v>98601.599999999991</v>
      </c>
      <c r="F2680" s="4">
        <v>48127.440960000007</v>
      </c>
      <c r="G2680" s="3">
        <v>0.48810000000000009</v>
      </c>
      <c r="H2680" s="7">
        <v>526.71794871794873</v>
      </c>
      <c r="I2680" s="4">
        <v>257.09103076923083</v>
      </c>
      <c r="J2680">
        <v>187.2</v>
      </c>
      <c r="K2680" t="s">
        <v>11</v>
      </c>
      <c r="L2680" t="s">
        <v>23</v>
      </c>
      <c r="M2680" t="s">
        <v>23</v>
      </c>
      <c r="N2680" s="2">
        <v>41288</v>
      </c>
      <c r="O2680" s="2">
        <v>42499</v>
      </c>
      <c r="P2680" t="s">
        <v>24</v>
      </c>
      <c r="Q2680" t="s">
        <v>30</v>
      </c>
      <c r="R2680" s="5" t="str">
        <f t="shared" si="127"/>
        <v>0.18</v>
      </c>
      <c r="S2680" s="6" t="str">
        <f t="shared" si="128"/>
        <v/>
      </c>
      <c r="T2680">
        <f>ROUND(INT(表1[[#This Row],[合同结束日期]]-表1[[#This Row],[合同起始日期]])/365,1)</f>
        <v>3.3</v>
      </c>
    </row>
    <row r="2681" spans="1:20">
      <c r="A2681" s="1">
        <v>41760</v>
      </c>
      <c r="B2681" t="s">
        <v>7</v>
      </c>
      <c r="C2681">
        <f t="shared" si="126"/>
        <v>1</v>
      </c>
      <c r="D2681" t="s">
        <v>256</v>
      </c>
      <c r="E2681" s="4">
        <v>158943.6</v>
      </c>
      <c r="F2681" s="4">
        <v>19820.266919999998</v>
      </c>
      <c r="G2681" s="3">
        <v>0.12469999999999998</v>
      </c>
      <c r="H2681" s="7">
        <v>2244.9661016949153</v>
      </c>
      <c r="I2681" s="4">
        <v>279.9472728813559</v>
      </c>
      <c r="J2681">
        <v>70.8</v>
      </c>
      <c r="K2681" t="s">
        <v>11</v>
      </c>
      <c r="L2681" t="s">
        <v>12</v>
      </c>
      <c r="M2681" t="s">
        <v>53</v>
      </c>
      <c r="N2681" s="2">
        <v>41473</v>
      </c>
      <c r="O2681" s="2">
        <v>42222</v>
      </c>
      <c r="P2681" t="s">
        <v>24</v>
      </c>
      <c r="Q2681" t="s">
        <v>19</v>
      </c>
      <c r="R2681" s="5" t="str">
        <f t="shared" si="127"/>
        <v>0.1</v>
      </c>
      <c r="S2681" s="6" t="str">
        <f t="shared" si="128"/>
        <v/>
      </c>
      <c r="T2681">
        <f>ROUND(INT(表1[[#This Row],[合同结束日期]]-表1[[#This Row],[合同起始日期]])/365,1)</f>
        <v>2.1</v>
      </c>
    </row>
    <row r="2682" spans="1:20">
      <c r="A2682" s="1">
        <v>41760</v>
      </c>
      <c r="B2682" t="s">
        <v>7</v>
      </c>
      <c r="C2682">
        <f t="shared" si="126"/>
        <v>1</v>
      </c>
      <c r="D2682" t="s">
        <v>31</v>
      </c>
      <c r="E2682" s="4">
        <v>44415.6</v>
      </c>
      <c r="F2682" s="4">
        <v>37153.649400000002</v>
      </c>
      <c r="G2682" s="3">
        <v>0.83650000000000002</v>
      </c>
      <c r="H2682" s="7">
        <v>321.85217391304349</v>
      </c>
      <c r="I2682" s="4">
        <v>269.22934347826089</v>
      </c>
      <c r="J2682">
        <v>138</v>
      </c>
      <c r="K2682" t="s">
        <v>11</v>
      </c>
      <c r="L2682" t="s">
        <v>13</v>
      </c>
      <c r="M2682" t="s">
        <v>13</v>
      </c>
      <c r="N2682" s="2">
        <v>41334</v>
      </c>
      <c r="O2682" s="2">
        <v>42499</v>
      </c>
      <c r="P2682" t="s">
        <v>24</v>
      </c>
      <c r="Q2682" t="s">
        <v>32</v>
      </c>
      <c r="R2682" s="5" t="str">
        <f t="shared" si="127"/>
        <v>0.13</v>
      </c>
      <c r="S2682" s="6" t="str">
        <f t="shared" si="128"/>
        <v>0.07</v>
      </c>
      <c r="T2682">
        <f>ROUND(INT(表1[[#This Row],[合同结束日期]]-表1[[#This Row],[合同起始日期]])/365,1)</f>
        <v>3.2</v>
      </c>
    </row>
    <row r="2683" spans="1:20">
      <c r="A2683" s="1">
        <v>41760</v>
      </c>
      <c r="B2683" t="s">
        <v>7</v>
      </c>
      <c r="C2683">
        <f t="shared" si="126"/>
        <v>1</v>
      </c>
      <c r="D2683" t="s">
        <v>33</v>
      </c>
      <c r="E2683" s="4">
        <v>151531.44</v>
      </c>
      <c r="F2683" s="4">
        <v>12955.938120000001</v>
      </c>
      <c r="G2683" s="3">
        <v>8.5500000000000007E-2</v>
      </c>
      <c r="H2683" s="7">
        <v>2338.4481481481484</v>
      </c>
      <c r="I2683" s="4">
        <v>199.93731666666667</v>
      </c>
      <c r="J2683">
        <v>64.8</v>
      </c>
      <c r="K2683" t="s">
        <v>11</v>
      </c>
      <c r="L2683" t="s">
        <v>13</v>
      </c>
      <c r="M2683" t="s">
        <v>34</v>
      </c>
      <c r="N2683" s="2">
        <v>41353</v>
      </c>
      <c r="O2683" s="2">
        <v>43229</v>
      </c>
      <c r="P2683" t="s">
        <v>24</v>
      </c>
      <c r="Q2683" t="s">
        <v>35</v>
      </c>
      <c r="R2683" s="5" t="str">
        <f t="shared" si="127"/>
        <v>0.06</v>
      </c>
      <c r="S2683" s="6" t="str">
        <f t="shared" si="128"/>
        <v/>
      </c>
      <c r="T2683">
        <f>ROUND(INT(表1[[#This Row],[合同结束日期]]-表1[[#This Row],[合同起始日期]])/365,1)</f>
        <v>5.0999999999999996</v>
      </c>
    </row>
    <row r="2684" spans="1:20">
      <c r="A2684" s="1">
        <v>41760</v>
      </c>
      <c r="B2684" t="s">
        <v>7</v>
      </c>
      <c r="C2684">
        <f t="shared" si="126"/>
        <v>1</v>
      </c>
      <c r="D2684" t="s">
        <v>36</v>
      </c>
      <c r="E2684" s="4">
        <v>444336</v>
      </c>
      <c r="F2684" s="4">
        <v>42478.5216</v>
      </c>
      <c r="G2684" s="3">
        <v>9.5600000000000004E-2</v>
      </c>
      <c r="H2684" s="7">
        <v>2091.9774011299432</v>
      </c>
      <c r="I2684" s="4">
        <v>199.99303954802258</v>
      </c>
      <c r="J2684">
        <v>212.4</v>
      </c>
      <c r="K2684" t="s">
        <v>11</v>
      </c>
      <c r="L2684" t="s">
        <v>13</v>
      </c>
      <c r="M2684" t="s">
        <v>13</v>
      </c>
      <c r="N2684" s="2">
        <v>41353</v>
      </c>
      <c r="O2684" s="2">
        <v>43229</v>
      </c>
      <c r="P2684" t="s">
        <v>24</v>
      </c>
      <c r="Q2684" t="s">
        <v>37</v>
      </c>
      <c r="R2684" s="5" t="str">
        <f t="shared" si="127"/>
        <v>0.</v>
      </c>
      <c r="S2684" s="6" t="str">
        <f t="shared" si="128"/>
        <v/>
      </c>
      <c r="T2684">
        <f>ROUND(INT(表1[[#This Row],[合同结束日期]]-表1[[#This Row],[合同起始日期]])/365,1)</f>
        <v>5.0999999999999996</v>
      </c>
    </row>
    <row r="2685" spans="1:20">
      <c r="A2685" s="1">
        <v>41760</v>
      </c>
      <c r="B2685" t="s">
        <v>7</v>
      </c>
      <c r="C2685">
        <f t="shared" si="126"/>
        <v>1</v>
      </c>
      <c r="D2685" t="s">
        <v>38</v>
      </c>
      <c r="E2685" s="4">
        <v>612735.36</v>
      </c>
      <c r="F2685" s="4">
        <v>61273.535999999993</v>
      </c>
      <c r="G2685" s="3">
        <v>9.9999999999999992E-2</v>
      </c>
      <c r="H2685" s="7">
        <v>3273.1589743589743</v>
      </c>
      <c r="I2685" s="4">
        <v>327.3158974358974</v>
      </c>
      <c r="J2685">
        <v>187.2</v>
      </c>
      <c r="K2685" t="s">
        <v>11</v>
      </c>
      <c r="L2685" t="s">
        <v>13</v>
      </c>
      <c r="M2685" t="s">
        <v>13</v>
      </c>
      <c r="N2685" s="2">
        <v>41323</v>
      </c>
      <c r="O2685" s="2">
        <v>42499</v>
      </c>
      <c r="P2685" t="s">
        <v>39</v>
      </c>
      <c r="Q2685" t="s">
        <v>19</v>
      </c>
      <c r="R2685" s="5" t="str">
        <f t="shared" si="127"/>
        <v>0.1</v>
      </c>
      <c r="S2685" s="6" t="str">
        <f t="shared" si="128"/>
        <v/>
      </c>
      <c r="T2685">
        <f>ROUND(INT(表1[[#This Row],[合同结束日期]]-表1[[#This Row],[合同起始日期]])/365,1)</f>
        <v>3.2</v>
      </c>
    </row>
    <row r="2686" spans="1:20">
      <c r="A2686" s="1">
        <v>41760</v>
      </c>
      <c r="B2686" t="s">
        <v>7</v>
      </c>
      <c r="C2686">
        <f t="shared" si="126"/>
        <v>1</v>
      </c>
      <c r="D2686" t="s">
        <v>40</v>
      </c>
      <c r="E2686" s="4">
        <v>1858871.7960000001</v>
      </c>
      <c r="F2686" s="4">
        <v>148709.74368000001</v>
      </c>
      <c r="G2686" s="3">
        <v>0.08</v>
      </c>
      <c r="H2686" s="7">
        <v>1971.8175025458249</v>
      </c>
      <c r="I2686" s="4">
        <v>157.74540020366601</v>
      </c>
      <c r="J2686">
        <v>942.72</v>
      </c>
      <c r="K2686" t="s">
        <v>41</v>
      </c>
      <c r="L2686" t="s">
        <v>40</v>
      </c>
      <c r="M2686" t="s">
        <v>41</v>
      </c>
      <c r="N2686" s="2">
        <v>41294</v>
      </c>
      <c r="O2686" s="2">
        <v>43229</v>
      </c>
      <c r="P2686" t="s">
        <v>39</v>
      </c>
      <c r="Q2686" t="s">
        <v>42</v>
      </c>
      <c r="R2686" s="5" t="str">
        <f t="shared" si="127"/>
        <v>0.08</v>
      </c>
      <c r="S2686" s="6" t="str">
        <f t="shared" si="128"/>
        <v/>
      </c>
      <c r="T2686">
        <f>ROUND(INT(表1[[#This Row],[合同结束日期]]-表1[[#This Row],[合同起始日期]])/365,1)</f>
        <v>5.3</v>
      </c>
    </row>
    <row r="2687" spans="1:20">
      <c r="A2687" s="1">
        <v>41760</v>
      </c>
      <c r="B2687" t="s">
        <v>7</v>
      </c>
      <c r="C2687">
        <f t="shared" si="126"/>
        <v>1</v>
      </c>
      <c r="D2687" t="s">
        <v>308</v>
      </c>
      <c r="E2687" s="4">
        <v>1235154</v>
      </c>
      <c r="F2687" s="4">
        <v>43971.482400000001</v>
      </c>
      <c r="G2687" s="3">
        <v>3.56E-2</v>
      </c>
      <c r="H2687" s="7">
        <v>8950.391304347826</v>
      </c>
      <c r="I2687" s="4">
        <v>318.6339304347826</v>
      </c>
      <c r="J2687">
        <v>138</v>
      </c>
      <c r="K2687" t="s">
        <v>140</v>
      </c>
      <c r="L2687" t="s">
        <v>309</v>
      </c>
      <c r="M2687" t="s">
        <v>309</v>
      </c>
      <c r="N2687" s="2">
        <v>41708</v>
      </c>
      <c r="O2687" s="2">
        <v>42834</v>
      </c>
      <c r="P2687" t="s">
        <v>24</v>
      </c>
      <c r="Q2687" t="s">
        <v>180</v>
      </c>
      <c r="R2687" s="5" t="str">
        <f t="shared" si="127"/>
        <v>0.03</v>
      </c>
      <c r="S2687" s="6" t="str">
        <f t="shared" si="128"/>
        <v/>
      </c>
      <c r="T2687">
        <f>ROUND(INT(表1[[#This Row],[合同结束日期]]-表1[[#This Row],[合同起始日期]])/365,1)</f>
        <v>3.1</v>
      </c>
    </row>
    <row r="2688" spans="1:20">
      <c r="A2688" s="1">
        <v>41760</v>
      </c>
      <c r="B2688" t="s">
        <v>7</v>
      </c>
      <c r="C2688">
        <f t="shared" si="126"/>
        <v>1</v>
      </c>
      <c r="D2688" t="s">
        <v>43</v>
      </c>
      <c r="E2688" s="4">
        <v>980973.28799999994</v>
      </c>
      <c r="F2688" s="4">
        <v>78477.863039999997</v>
      </c>
      <c r="G2688" s="3">
        <v>0.08</v>
      </c>
      <c r="H2688" s="7">
        <v>3749.8978899082572</v>
      </c>
      <c r="I2688" s="4">
        <v>299.99183119266058</v>
      </c>
      <c r="J2688">
        <v>261.59999999999997</v>
      </c>
      <c r="K2688" t="s">
        <v>44</v>
      </c>
      <c r="L2688" t="s">
        <v>46</v>
      </c>
      <c r="M2688" t="s">
        <v>45</v>
      </c>
      <c r="N2688" s="2">
        <v>41288</v>
      </c>
      <c r="O2688" s="2">
        <v>45059</v>
      </c>
      <c r="P2688" t="s">
        <v>24</v>
      </c>
      <c r="Q2688" t="s">
        <v>42</v>
      </c>
      <c r="R2688" s="5" t="str">
        <f t="shared" si="127"/>
        <v>0.08</v>
      </c>
      <c r="S2688" s="6" t="str">
        <f t="shared" si="128"/>
        <v/>
      </c>
      <c r="T2688">
        <f>ROUND(INT(表1[[#This Row],[合同结束日期]]-表1[[#This Row],[合同起始日期]])/365,1)</f>
        <v>10.3</v>
      </c>
    </row>
    <row r="2689" spans="1:20">
      <c r="A2689" s="1">
        <v>41760</v>
      </c>
      <c r="B2689" t="s">
        <v>7</v>
      </c>
      <c r="C2689">
        <f t="shared" si="126"/>
        <v>1</v>
      </c>
      <c r="D2689" t="s">
        <v>257</v>
      </c>
      <c r="E2689" s="4">
        <v>334491.43199999997</v>
      </c>
      <c r="F2689" s="4">
        <v>0</v>
      </c>
      <c r="G2689" s="3">
        <v>0</v>
      </c>
      <c r="H2689" s="7">
        <v>546.55462745098032</v>
      </c>
      <c r="I2689" s="4">
        <v>0</v>
      </c>
      <c r="J2689">
        <v>612</v>
      </c>
      <c r="K2689" t="s">
        <v>41</v>
      </c>
      <c r="L2689" t="s">
        <v>258</v>
      </c>
      <c r="M2689" t="s">
        <v>41</v>
      </c>
      <c r="N2689" s="2">
        <v>41442</v>
      </c>
      <c r="O2689" s="2">
        <v>47285</v>
      </c>
      <c r="P2689" t="s">
        <v>39</v>
      </c>
      <c r="Q2689" t="s">
        <v>37</v>
      </c>
      <c r="R2689" s="5" t="str">
        <f t="shared" si="127"/>
        <v>0.</v>
      </c>
      <c r="S2689" s="6" t="str">
        <f t="shared" si="128"/>
        <v/>
      </c>
      <c r="T2689">
        <f>ROUND(INT(表1[[#This Row],[合同结束日期]]-表1[[#This Row],[合同起始日期]])/365,1)</f>
        <v>16</v>
      </c>
    </row>
    <row r="2690" spans="1:20">
      <c r="A2690" s="1">
        <v>41760</v>
      </c>
      <c r="B2690" t="s">
        <v>7</v>
      </c>
      <c r="C2690">
        <f t="shared" si="126"/>
        <v>1</v>
      </c>
      <c r="D2690" t="s">
        <v>259</v>
      </c>
      <c r="E2690" s="4">
        <v>368948.37599999999</v>
      </c>
      <c r="F2690" s="4">
        <v>0</v>
      </c>
      <c r="G2690" s="3">
        <v>0</v>
      </c>
      <c r="H2690" s="7">
        <v>774.45083123425695</v>
      </c>
      <c r="I2690" s="4">
        <v>0</v>
      </c>
      <c r="J2690">
        <v>476.4</v>
      </c>
      <c r="K2690" t="s">
        <v>41</v>
      </c>
      <c r="L2690" t="s">
        <v>258</v>
      </c>
      <c r="M2690" t="s">
        <v>41</v>
      </c>
      <c r="N2690" s="2">
        <v>41442</v>
      </c>
      <c r="O2690" s="2">
        <v>47285</v>
      </c>
      <c r="P2690" t="s">
        <v>39</v>
      </c>
      <c r="Q2690" t="s">
        <v>37</v>
      </c>
      <c r="R2690" s="5" t="str">
        <f t="shared" si="127"/>
        <v>0.</v>
      </c>
      <c r="S2690" s="6" t="str">
        <f t="shared" si="128"/>
        <v/>
      </c>
      <c r="T2690">
        <f>ROUND(INT(表1[[#This Row],[合同结束日期]]-表1[[#This Row],[合同起始日期]])/365,1)</f>
        <v>16</v>
      </c>
    </row>
    <row r="2691" spans="1:20">
      <c r="A2691" s="1">
        <v>41760</v>
      </c>
      <c r="B2691" t="s">
        <v>7</v>
      </c>
      <c r="C2691">
        <f t="shared" si="126"/>
        <v>1</v>
      </c>
      <c r="D2691" t="s">
        <v>260</v>
      </c>
      <c r="E2691" s="4">
        <v>583528.12800000003</v>
      </c>
      <c r="F2691" s="4">
        <v>0</v>
      </c>
      <c r="G2691" s="3">
        <v>0</v>
      </c>
      <c r="H2691" s="7">
        <v>2043.1657142857146</v>
      </c>
      <c r="I2691" s="4">
        <v>0</v>
      </c>
      <c r="J2691">
        <v>285.59999999999997</v>
      </c>
      <c r="K2691" t="s">
        <v>41</v>
      </c>
      <c r="L2691" t="s">
        <v>258</v>
      </c>
      <c r="M2691" t="s">
        <v>41</v>
      </c>
      <c r="N2691" s="2">
        <v>41442</v>
      </c>
      <c r="O2691" s="2">
        <v>47285</v>
      </c>
      <c r="P2691" t="s">
        <v>39</v>
      </c>
      <c r="Q2691" t="s">
        <v>37</v>
      </c>
      <c r="R2691" s="5" t="str">
        <f t="shared" si="127"/>
        <v>0.</v>
      </c>
      <c r="S2691" s="6" t="str">
        <f t="shared" si="128"/>
        <v/>
      </c>
      <c r="T2691">
        <f>ROUND(INT(表1[[#This Row],[合同结束日期]]-表1[[#This Row],[合同起始日期]])/365,1)</f>
        <v>16</v>
      </c>
    </row>
    <row r="2692" spans="1:20">
      <c r="A2692" s="1">
        <v>41760</v>
      </c>
      <c r="B2692" t="s">
        <v>7</v>
      </c>
      <c r="C2692">
        <f t="shared" si="126"/>
        <v>1</v>
      </c>
      <c r="D2692" t="s">
        <v>261</v>
      </c>
      <c r="E2692" s="4">
        <v>2380690.2599999998</v>
      </c>
      <c r="F2692" s="4">
        <v>215214.399504</v>
      </c>
      <c r="G2692" s="3">
        <v>9.0400000000000008E-2</v>
      </c>
      <c r="H2692" s="7">
        <v>1914.9696428571426</v>
      </c>
      <c r="I2692" s="4">
        <v>173.11325571428571</v>
      </c>
      <c r="J2692">
        <v>1243.2</v>
      </c>
      <c r="K2692" t="s">
        <v>41</v>
      </c>
      <c r="L2692" t="s">
        <v>261</v>
      </c>
      <c r="M2692" t="s">
        <v>41</v>
      </c>
      <c r="N2692" s="2">
        <v>41281</v>
      </c>
      <c r="O2692" s="2">
        <v>45168</v>
      </c>
      <c r="P2692" t="s">
        <v>39</v>
      </c>
      <c r="Q2692" t="s">
        <v>42</v>
      </c>
      <c r="R2692" s="5" t="str">
        <f t="shared" si="127"/>
        <v>0.08</v>
      </c>
      <c r="S2692" s="6" t="str">
        <f t="shared" si="128"/>
        <v/>
      </c>
      <c r="T2692">
        <f>ROUND(INT(表1[[#This Row],[合同结束日期]]-表1[[#This Row],[合同起始日期]])/365,1)</f>
        <v>10.6</v>
      </c>
    </row>
    <row r="2693" spans="1:20">
      <c r="A2693" s="1">
        <v>41760</v>
      </c>
      <c r="B2693" t="s">
        <v>7</v>
      </c>
      <c r="C2693">
        <f t="shared" si="126"/>
        <v>1</v>
      </c>
      <c r="D2693" t="s">
        <v>262</v>
      </c>
      <c r="E2693" s="4">
        <v>632649.06000000006</v>
      </c>
      <c r="F2693" s="4">
        <v>0</v>
      </c>
      <c r="G2693" s="3">
        <v>0</v>
      </c>
      <c r="H2693" s="7">
        <v>913.7045927209706</v>
      </c>
      <c r="I2693" s="4">
        <v>0</v>
      </c>
      <c r="J2693">
        <v>692.4</v>
      </c>
      <c r="K2693" t="s">
        <v>41</v>
      </c>
      <c r="L2693" t="s">
        <v>258</v>
      </c>
      <c r="M2693" t="s">
        <v>41</v>
      </c>
      <c r="N2693" s="2">
        <v>41442</v>
      </c>
      <c r="O2693" s="2">
        <v>47285</v>
      </c>
      <c r="P2693" t="s">
        <v>39</v>
      </c>
      <c r="Q2693" t="s">
        <v>37</v>
      </c>
      <c r="R2693" s="5" t="str">
        <f t="shared" si="127"/>
        <v>0.</v>
      </c>
      <c r="S2693" s="6" t="str">
        <f t="shared" si="128"/>
        <v/>
      </c>
      <c r="T2693">
        <f>ROUND(INT(表1[[#This Row],[合同结束日期]]-表1[[#This Row],[合同起始日期]])/365,1)</f>
        <v>16</v>
      </c>
    </row>
    <row r="2694" spans="1:20">
      <c r="A2694" s="1">
        <v>41760</v>
      </c>
      <c r="B2694" t="s">
        <v>7</v>
      </c>
      <c r="C2694">
        <f t="shared" si="126"/>
        <v>1</v>
      </c>
      <c r="D2694" t="s">
        <v>47</v>
      </c>
      <c r="E2694" s="4">
        <v>188816.4</v>
      </c>
      <c r="F2694" s="4">
        <v>33269.449679999998</v>
      </c>
      <c r="G2694" s="3">
        <v>0.1762</v>
      </c>
      <c r="H2694" s="7">
        <v>1622.1340206185569</v>
      </c>
      <c r="I2694" s="4">
        <v>285.82001443298969</v>
      </c>
      <c r="J2694">
        <v>116.39999999999999</v>
      </c>
      <c r="K2694" t="s">
        <v>11</v>
      </c>
      <c r="L2694" t="s">
        <v>23</v>
      </c>
      <c r="M2694" t="s">
        <v>23</v>
      </c>
      <c r="N2694" s="2">
        <v>41384</v>
      </c>
      <c r="O2694" s="2">
        <v>42509</v>
      </c>
      <c r="P2694" t="s">
        <v>24</v>
      </c>
      <c r="Q2694" t="s">
        <v>65</v>
      </c>
      <c r="R2694" s="5" t="str">
        <f t="shared" si="127"/>
        <v>0.12</v>
      </c>
      <c r="S2694" s="6" t="str">
        <f t="shared" si="128"/>
        <v/>
      </c>
      <c r="T2694">
        <f>ROUND(INT(表1[[#This Row],[合同结束日期]]-表1[[#This Row],[合同起始日期]])/365,1)</f>
        <v>3.1</v>
      </c>
    </row>
    <row r="2695" spans="1:20">
      <c r="A2695" s="1">
        <v>41760</v>
      </c>
      <c r="B2695" t="s">
        <v>7</v>
      </c>
      <c r="C2695">
        <f t="shared" si="126"/>
        <v>1</v>
      </c>
      <c r="D2695" t="s">
        <v>263</v>
      </c>
      <c r="E2695" s="4">
        <v>237626.52</v>
      </c>
      <c r="F2695" s="4">
        <v>26994.372671999998</v>
      </c>
      <c r="G2695" s="3">
        <v>0.11359999999999999</v>
      </c>
      <c r="H2695" s="7">
        <v>3667.0759259259257</v>
      </c>
      <c r="I2695" s="4">
        <v>416.57982518518514</v>
      </c>
      <c r="J2695">
        <v>64.8</v>
      </c>
      <c r="K2695" t="s">
        <v>11</v>
      </c>
      <c r="L2695" t="s">
        <v>12</v>
      </c>
      <c r="M2695" t="s">
        <v>53</v>
      </c>
      <c r="N2695" s="2">
        <v>41449</v>
      </c>
      <c r="O2695" s="2">
        <v>42198</v>
      </c>
      <c r="P2695" t="s">
        <v>24</v>
      </c>
      <c r="Q2695" t="s">
        <v>19</v>
      </c>
      <c r="R2695" s="5" t="str">
        <f t="shared" si="127"/>
        <v>0.1</v>
      </c>
      <c r="S2695" s="6" t="str">
        <f t="shared" si="128"/>
        <v/>
      </c>
      <c r="T2695">
        <f>ROUND(INT(表1[[#This Row],[合同结束日期]]-表1[[#This Row],[合同起始日期]])/365,1)</f>
        <v>2.1</v>
      </c>
    </row>
    <row r="2696" spans="1:20">
      <c r="A2696" s="1">
        <v>41760</v>
      </c>
      <c r="B2696" t="s">
        <v>7</v>
      </c>
      <c r="C2696">
        <f t="shared" si="126"/>
        <v>1</v>
      </c>
      <c r="D2696" t="s">
        <v>264</v>
      </c>
      <c r="E2696" s="4">
        <v>168326.52</v>
      </c>
      <c r="F2696" s="4">
        <v>24710.333135999997</v>
      </c>
      <c r="G2696" s="3">
        <v>0.14679999999999999</v>
      </c>
      <c r="H2696" s="7">
        <v>2984.5127659574468</v>
      </c>
      <c r="I2696" s="4">
        <v>438.12647404255318</v>
      </c>
      <c r="J2696">
        <v>56.4</v>
      </c>
      <c r="K2696" t="s">
        <v>11</v>
      </c>
      <c r="L2696" t="s">
        <v>12</v>
      </c>
      <c r="M2696" t="s">
        <v>53</v>
      </c>
      <c r="N2696" s="2">
        <v>41449</v>
      </c>
      <c r="O2696" s="2">
        <v>42198</v>
      </c>
      <c r="P2696" t="s">
        <v>39</v>
      </c>
      <c r="Q2696" t="s">
        <v>28</v>
      </c>
      <c r="R2696" s="5" t="str">
        <f t="shared" si="127"/>
        <v>0.13</v>
      </c>
      <c r="S2696" s="6" t="str">
        <f t="shared" si="128"/>
        <v/>
      </c>
      <c r="T2696">
        <f>ROUND(INT(表1[[#This Row],[合同结束日期]]-表1[[#This Row],[合同起始日期]])/365,1)</f>
        <v>2.1</v>
      </c>
    </row>
    <row r="2697" spans="1:20">
      <c r="A2697" s="1">
        <v>41760</v>
      </c>
      <c r="B2697" t="s">
        <v>7</v>
      </c>
      <c r="C2697">
        <f t="shared" si="126"/>
        <v>1</v>
      </c>
      <c r="D2697" t="s">
        <v>265</v>
      </c>
      <c r="E2697" s="4">
        <v>391170.74400000001</v>
      </c>
      <c r="F2697" s="4">
        <v>0</v>
      </c>
      <c r="G2697" s="3">
        <v>0</v>
      </c>
      <c r="H2697" s="7">
        <v>729.25194630872488</v>
      </c>
      <c r="I2697" s="4">
        <v>0</v>
      </c>
      <c r="J2697">
        <v>536.4</v>
      </c>
      <c r="K2697" t="s">
        <v>41</v>
      </c>
      <c r="L2697" t="s">
        <v>258</v>
      </c>
      <c r="M2697" t="s">
        <v>41</v>
      </c>
      <c r="N2697" s="2">
        <v>41442</v>
      </c>
      <c r="O2697" s="2">
        <v>47285</v>
      </c>
      <c r="P2697" t="s">
        <v>39</v>
      </c>
      <c r="Q2697" t="s">
        <v>37</v>
      </c>
      <c r="R2697" s="5" t="str">
        <f t="shared" si="127"/>
        <v>0.</v>
      </c>
      <c r="S2697" s="6" t="str">
        <f t="shared" si="128"/>
        <v/>
      </c>
      <c r="T2697">
        <f>ROUND(INT(表1[[#This Row],[合同结束日期]]-表1[[#This Row],[合同起始日期]])/365,1)</f>
        <v>16</v>
      </c>
    </row>
    <row r="2698" spans="1:20">
      <c r="A2698" s="1">
        <v>41760</v>
      </c>
      <c r="B2698" t="s">
        <v>7</v>
      </c>
      <c r="C2698">
        <f t="shared" si="126"/>
        <v>1</v>
      </c>
      <c r="D2698" t="s">
        <v>49</v>
      </c>
      <c r="E2698" s="4">
        <v>391674</v>
      </c>
      <c r="F2698" s="4">
        <v>56871.064799999993</v>
      </c>
      <c r="G2698" s="3">
        <v>0.14519999999999997</v>
      </c>
      <c r="H2698" s="7">
        <v>3296.9191919191921</v>
      </c>
      <c r="I2698" s="4">
        <v>478.71266666666662</v>
      </c>
      <c r="J2698">
        <v>118.8</v>
      </c>
      <c r="K2698" t="s">
        <v>11</v>
      </c>
      <c r="L2698" t="s">
        <v>51</v>
      </c>
      <c r="M2698" t="s">
        <v>50</v>
      </c>
      <c r="N2698" s="2">
        <v>41332</v>
      </c>
      <c r="O2698" s="2">
        <v>42133</v>
      </c>
      <c r="P2698" t="s">
        <v>24</v>
      </c>
      <c r="Q2698" t="s">
        <v>28</v>
      </c>
      <c r="R2698" s="5" t="str">
        <f t="shared" si="127"/>
        <v>0.13</v>
      </c>
      <c r="S2698" s="6" t="str">
        <f t="shared" si="128"/>
        <v/>
      </c>
      <c r="T2698">
        <f>ROUND(INT(表1[[#This Row],[合同结束日期]]-表1[[#This Row],[合同起始日期]])/365,1)</f>
        <v>2.2000000000000002</v>
      </c>
    </row>
    <row r="2699" spans="1:20">
      <c r="A2699" s="1">
        <v>41760</v>
      </c>
      <c r="B2699" t="s">
        <v>7</v>
      </c>
      <c r="C2699">
        <f t="shared" si="126"/>
        <v>1</v>
      </c>
      <c r="D2699" t="s">
        <v>52</v>
      </c>
      <c r="E2699" s="4">
        <v>311671.8</v>
      </c>
      <c r="F2699" s="4">
        <v>33504.718500000003</v>
      </c>
      <c r="G2699" s="3">
        <v>0.10750000000000001</v>
      </c>
      <c r="H2699" s="7">
        <v>6659.6538461538466</v>
      </c>
      <c r="I2699" s="4">
        <v>715.91278846153853</v>
      </c>
      <c r="J2699">
        <v>46.8</v>
      </c>
      <c r="K2699" t="s">
        <v>11</v>
      </c>
      <c r="L2699" t="s">
        <v>12</v>
      </c>
      <c r="M2699" t="s">
        <v>53</v>
      </c>
      <c r="N2699" s="2">
        <v>41294</v>
      </c>
      <c r="O2699" s="2">
        <v>42864</v>
      </c>
      <c r="P2699" t="s">
        <v>24</v>
      </c>
      <c r="Q2699" t="s">
        <v>19</v>
      </c>
      <c r="R2699" s="5" t="str">
        <f t="shared" si="127"/>
        <v>0.1</v>
      </c>
      <c r="S2699" s="6" t="str">
        <f t="shared" si="128"/>
        <v/>
      </c>
      <c r="T2699">
        <f>ROUND(INT(表1[[#This Row],[合同结束日期]]-表1[[#This Row],[合同起始日期]])/365,1)</f>
        <v>4.3</v>
      </c>
    </row>
    <row r="2700" spans="1:20">
      <c r="A2700" s="1">
        <v>41760</v>
      </c>
      <c r="B2700" t="s">
        <v>7</v>
      </c>
      <c r="C2700">
        <f t="shared" si="126"/>
        <v>1</v>
      </c>
      <c r="D2700" t="s">
        <v>54</v>
      </c>
      <c r="E2700" s="4">
        <v>243544.44</v>
      </c>
      <c r="F2700" s="4">
        <v>26643.761736</v>
      </c>
      <c r="G2700" s="3">
        <v>0.1094</v>
      </c>
      <c r="H2700" s="7">
        <v>5340.886842105263</v>
      </c>
      <c r="I2700" s="4">
        <v>584.29302052631579</v>
      </c>
      <c r="J2700">
        <v>45.6</v>
      </c>
      <c r="K2700" t="s">
        <v>11</v>
      </c>
      <c r="L2700" t="s">
        <v>12</v>
      </c>
      <c r="M2700" t="s">
        <v>53</v>
      </c>
      <c r="N2700" s="2">
        <v>41294</v>
      </c>
      <c r="O2700" s="2">
        <v>42864</v>
      </c>
      <c r="P2700" t="s">
        <v>24</v>
      </c>
      <c r="Q2700" t="s">
        <v>19</v>
      </c>
      <c r="R2700" s="5" t="str">
        <f t="shared" si="127"/>
        <v>0.1</v>
      </c>
      <c r="S2700" s="6" t="str">
        <f t="shared" si="128"/>
        <v/>
      </c>
      <c r="T2700">
        <f>ROUND(INT(表1[[#This Row],[合同结束日期]]-表1[[#This Row],[合同起始日期]])/365,1)</f>
        <v>4.3</v>
      </c>
    </row>
    <row r="2701" spans="1:20">
      <c r="A2701" s="1">
        <v>41760</v>
      </c>
      <c r="B2701" t="s">
        <v>7</v>
      </c>
      <c r="C2701">
        <f t="shared" si="126"/>
        <v>1</v>
      </c>
      <c r="D2701" t="s">
        <v>266</v>
      </c>
      <c r="E2701" s="4">
        <v>133407.408</v>
      </c>
      <c r="F2701" s="4">
        <v>0</v>
      </c>
      <c r="G2701" s="3">
        <v>0</v>
      </c>
      <c r="H2701" s="7">
        <v>314.04757062146894</v>
      </c>
      <c r="I2701" s="4">
        <v>0</v>
      </c>
      <c r="J2701">
        <v>424.8</v>
      </c>
      <c r="K2701" t="s">
        <v>41</v>
      </c>
      <c r="L2701" t="s">
        <v>258</v>
      </c>
      <c r="M2701" t="s">
        <v>41</v>
      </c>
      <c r="N2701" s="2">
        <v>41442</v>
      </c>
      <c r="O2701" s="2">
        <v>47285</v>
      </c>
      <c r="P2701" t="s">
        <v>39</v>
      </c>
      <c r="Q2701" t="s">
        <v>37</v>
      </c>
      <c r="R2701" s="5" t="str">
        <f t="shared" si="127"/>
        <v>0.</v>
      </c>
      <c r="S2701" s="6" t="str">
        <f t="shared" si="128"/>
        <v/>
      </c>
      <c r="T2701">
        <f>ROUND(INT(表1[[#This Row],[合同结束日期]]-表1[[#This Row],[合同起始日期]])/365,1)</f>
        <v>16</v>
      </c>
    </row>
    <row r="2702" spans="1:20">
      <c r="A2702" s="1">
        <v>41760</v>
      </c>
      <c r="B2702" t="s">
        <v>7</v>
      </c>
      <c r="C2702">
        <f t="shared" si="126"/>
        <v>1</v>
      </c>
      <c r="D2702" t="s">
        <v>55</v>
      </c>
      <c r="E2702" s="4">
        <v>178347.24000000002</v>
      </c>
      <c r="F2702" s="4">
        <v>41055.534648000001</v>
      </c>
      <c r="G2702" s="3">
        <v>0.23019999999999999</v>
      </c>
      <c r="H2702" s="7">
        <v>934.73396226415116</v>
      </c>
      <c r="I2702" s="4">
        <v>215.17575811320756</v>
      </c>
      <c r="J2702">
        <v>190.79999999999998</v>
      </c>
      <c r="K2702" t="s">
        <v>11</v>
      </c>
      <c r="L2702" t="s">
        <v>23</v>
      </c>
      <c r="M2702" t="s">
        <v>23</v>
      </c>
      <c r="N2702" s="2">
        <v>41343</v>
      </c>
      <c r="O2702" s="2">
        <v>42499</v>
      </c>
      <c r="P2702" t="s">
        <v>24</v>
      </c>
      <c r="Q2702" t="s">
        <v>56</v>
      </c>
      <c r="R2702" s="5" t="str">
        <f t="shared" si="127"/>
        <v>0.17</v>
      </c>
      <c r="S2702" s="6" t="str">
        <f t="shared" si="128"/>
        <v/>
      </c>
      <c r="T2702">
        <f>ROUND(INT(表1[[#This Row],[合同结束日期]]-表1[[#This Row],[合同起始日期]])/365,1)</f>
        <v>3.2</v>
      </c>
    </row>
    <row r="2703" spans="1:20">
      <c r="A2703" s="1">
        <v>41760</v>
      </c>
      <c r="B2703" t="s">
        <v>7</v>
      </c>
      <c r="C2703">
        <f t="shared" si="126"/>
        <v>1</v>
      </c>
      <c r="D2703" t="s">
        <v>325</v>
      </c>
      <c r="E2703" s="4">
        <v>269790</v>
      </c>
      <c r="F2703" s="4">
        <v>52285.301999999996</v>
      </c>
      <c r="G2703" s="3">
        <v>0.19379999999999997</v>
      </c>
      <c r="H2703" s="7">
        <v>1479.1118421052631</v>
      </c>
      <c r="I2703" s="4">
        <v>286.65187499999996</v>
      </c>
      <c r="J2703">
        <v>182.4</v>
      </c>
      <c r="K2703" t="s">
        <v>11</v>
      </c>
      <c r="L2703" t="s">
        <v>23</v>
      </c>
      <c r="M2703" t="s">
        <v>23</v>
      </c>
      <c r="N2703" s="2">
        <v>41702</v>
      </c>
      <c r="O2703" s="2">
        <v>42432</v>
      </c>
      <c r="P2703" t="s">
        <v>24</v>
      </c>
      <c r="Q2703" t="s">
        <v>59</v>
      </c>
      <c r="R2703" s="5" t="str">
        <f t="shared" si="127"/>
        <v>0.16</v>
      </c>
      <c r="S2703" s="6" t="str">
        <f t="shared" si="128"/>
        <v/>
      </c>
      <c r="T2703">
        <f>ROUND(INT(表1[[#This Row],[合同结束日期]]-表1[[#This Row],[合同起始日期]])/365,1)</f>
        <v>2</v>
      </c>
    </row>
    <row r="2704" spans="1:20">
      <c r="A2704" s="1">
        <v>41760</v>
      </c>
      <c r="B2704" t="s">
        <v>7</v>
      </c>
      <c r="C2704">
        <f t="shared" si="126"/>
        <v>1</v>
      </c>
      <c r="D2704" t="s">
        <v>315</v>
      </c>
      <c r="E2704" s="4">
        <v>173373.6</v>
      </c>
      <c r="F2704" s="4">
        <v>25208.52144</v>
      </c>
      <c r="G2704" s="3">
        <v>0.1454</v>
      </c>
      <c r="H2704" s="7">
        <v>1444.78</v>
      </c>
      <c r="I2704" s="4">
        <v>210.071012</v>
      </c>
      <c r="J2704">
        <v>120</v>
      </c>
      <c r="K2704" t="s">
        <v>11</v>
      </c>
      <c r="L2704" t="s">
        <v>12</v>
      </c>
      <c r="M2704" t="s">
        <v>53</v>
      </c>
      <c r="N2704" s="2">
        <v>41715</v>
      </c>
      <c r="O2704" s="2">
        <v>42810</v>
      </c>
      <c r="P2704" t="s">
        <v>24</v>
      </c>
      <c r="Q2704" t="s">
        <v>19</v>
      </c>
      <c r="R2704" s="5" t="str">
        <f t="shared" si="127"/>
        <v>0.1</v>
      </c>
      <c r="S2704" s="6" t="str">
        <f t="shared" si="128"/>
        <v/>
      </c>
      <c r="T2704">
        <f>ROUND(INT(表1[[#This Row],[合同结束日期]]-表1[[#This Row],[合同起始日期]])/365,1)</f>
        <v>3</v>
      </c>
    </row>
    <row r="2705" spans="1:20">
      <c r="A2705" s="1">
        <v>41760</v>
      </c>
      <c r="B2705" t="s">
        <v>7</v>
      </c>
      <c r="C2705">
        <f t="shared" si="126"/>
        <v>1</v>
      </c>
      <c r="D2705" t="s">
        <v>57</v>
      </c>
      <c r="E2705" s="4">
        <v>118852.79999999999</v>
      </c>
      <c r="F2705" s="4">
        <v>50857.113120000002</v>
      </c>
      <c r="G2705" s="3">
        <v>0.42790000000000006</v>
      </c>
      <c r="H2705" s="7">
        <v>1193.301204819277</v>
      </c>
      <c r="I2705" s="4">
        <v>510.61358554216872</v>
      </c>
      <c r="J2705">
        <v>99.6</v>
      </c>
      <c r="K2705" t="s">
        <v>60</v>
      </c>
      <c r="L2705" t="s">
        <v>61</v>
      </c>
      <c r="M2705" t="s">
        <v>58</v>
      </c>
      <c r="N2705" s="2">
        <v>41290</v>
      </c>
      <c r="O2705" s="2">
        <v>42499</v>
      </c>
      <c r="P2705" t="s">
        <v>24</v>
      </c>
      <c r="Q2705" t="s">
        <v>59</v>
      </c>
      <c r="R2705" s="5" t="str">
        <f t="shared" si="127"/>
        <v>0.16</v>
      </c>
      <c r="S2705" s="6" t="str">
        <f t="shared" si="128"/>
        <v/>
      </c>
      <c r="T2705">
        <f>ROUND(INT(表1[[#This Row],[合同结束日期]]-表1[[#This Row],[合同起始日期]])/365,1)</f>
        <v>3.3</v>
      </c>
    </row>
    <row r="2706" spans="1:20">
      <c r="A2706" s="1">
        <v>41760</v>
      </c>
      <c r="B2706" t="s">
        <v>7</v>
      </c>
      <c r="C2706">
        <f t="shared" si="126"/>
        <v>1</v>
      </c>
      <c r="D2706" t="s">
        <v>62</v>
      </c>
      <c r="E2706" s="4">
        <v>120152.4</v>
      </c>
      <c r="F2706" s="4">
        <v>30350.49624</v>
      </c>
      <c r="G2706" s="3">
        <v>0.25259999999999999</v>
      </c>
      <c r="H2706" s="7">
        <v>1125.0224719101122</v>
      </c>
      <c r="I2706" s="4">
        <v>284.18067640449442</v>
      </c>
      <c r="J2706">
        <v>106.8</v>
      </c>
      <c r="K2706" t="s">
        <v>60</v>
      </c>
      <c r="L2706" t="s">
        <v>61</v>
      </c>
      <c r="M2706" t="s">
        <v>58</v>
      </c>
      <c r="N2706" s="2">
        <v>41347</v>
      </c>
      <c r="O2706" s="2">
        <v>42499</v>
      </c>
      <c r="P2706" t="s">
        <v>24</v>
      </c>
      <c r="Q2706" t="s">
        <v>59</v>
      </c>
      <c r="R2706" s="5" t="str">
        <f t="shared" si="127"/>
        <v>0.16</v>
      </c>
      <c r="S2706" s="6" t="str">
        <f t="shared" si="128"/>
        <v/>
      </c>
      <c r="T2706">
        <f>ROUND(INT(表1[[#This Row],[合同结束日期]]-表1[[#This Row],[合同起始日期]])/365,1)</f>
        <v>3.2</v>
      </c>
    </row>
    <row r="2707" spans="1:20">
      <c r="A2707" s="1">
        <v>41760</v>
      </c>
      <c r="B2707" t="s">
        <v>7</v>
      </c>
      <c r="C2707">
        <f t="shared" si="126"/>
        <v>1</v>
      </c>
      <c r="D2707" t="s">
        <v>63</v>
      </c>
      <c r="E2707" s="4">
        <v>265250.39999999997</v>
      </c>
      <c r="F2707" s="4">
        <v>37400.306399999994</v>
      </c>
      <c r="G2707" s="3">
        <v>0.14099999999999999</v>
      </c>
      <c r="H2707" s="7">
        <v>2376.7956989247309</v>
      </c>
      <c r="I2707" s="4">
        <v>335.12819354838706</v>
      </c>
      <c r="J2707">
        <v>111.6</v>
      </c>
      <c r="K2707" t="s">
        <v>66</v>
      </c>
      <c r="L2707" t="s">
        <v>64</v>
      </c>
      <c r="M2707" t="s">
        <v>64</v>
      </c>
      <c r="N2707" s="2">
        <v>41347</v>
      </c>
      <c r="O2707" s="2">
        <v>42499</v>
      </c>
      <c r="P2707" t="s">
        <v>24</v>
      </c>
      <c r="Q2707" t="s">
        <v>65</v>
      </c>
      <c r="R2707" s="5" t="str">
        <f t="shared" si="127"/>
        <v>0.12</v>
      </c>
      <c r="S2707" s="6" t="str">
        <f t="shared" si="128"/>
        <v/>
      </c>
      <c r="T2707">
        <f>ROUND(INT(表1[[#This Row],[合同结束日期]]-表1[[#This Row],[合同起始日期]])/365,1)</f>
        <v>3.2</v>
      </c>
    </row>
    <row r="2708" spans="1:20">
      <c r="A2708" s="1">
        <v>41760</v>
      </c>
      <c r="B2708" t="s">
        <v>7</v>
      </c>
      <c r="C2708">
        <f t="shared" si="126"/>
        <v>1</v>
      </c>
      <c r="D2708" t="s">
        <v>67</v>
      </c>
      <c r="E2708" s="4">
        <v>209562</v>
      </c>
      <c r="F2708" s="4">
        <v>56518.871399999996</v>
      </c>
      <c r="G2708" s="3">
        <v>0.2697</v>
      </c>
      <c r="H2708" s="7">
        <v>656.52255639097746</v>
      </c>
      <c r="I2708" s="4">
        <v>177.06413345864661</v>
      </c>
      <c r="J2708">
        <v>319.2</v>
      </c>
      <c r="K2708" t="s">
        <v>11</v>
      </c>
      <c r="L2708" t="s">
        <v>23</v>
      </c>
      <c r="M2708" t="s">
        <v>23</v>
      </c>
      <c r="N2708" s="2">
        <v>41374</v>
      </c>
      <c r="O2708" s="2">
        <v>42499</v>
      </c>
      <c r="P2708" t="s">
        <v>24</v>
      </c>
      <c r="Q2708" t="s">
        <v>35</v>
      </c>
      <c r="R2708" s="5" t="str">
        <f t="shared" si="127"/>
        <v>0.06</v>
      </c>
      <c r="S2708" s="6" t="str">
        <f t="shared" si="128"/>
        <v/>
      </c>
      <c r="T2708">
        <f>ROUND(INT(表1[[#This Row],[合同结束日期]]-表1[[#This Row],[合同起始日期]])/365,1)</f>
        <v>3.1</v>
      </c>
    </row>
    <row r="2709" spans="1:20">
      <c r="A2709" s="1">
        <v>41760</v>
      </c>
      <c r="B2709" t="s">
        <v>7</v>
      </c>
      <c r="C2709">
        <f t="shared" si="126"/>
        <v>1</v>
      </c>
      <c r="D2709" t="s">
        <v>68</v>
      </c>
      <c r="E2709" s="4">
        <v>356228.39999999997</v>
      </c>
      <c r="F2709" s="4">
        <v>93331.840799999991</v>
      </c>
      <c r="G2709" s="3">
        <v>0.26200000000000001</v>
      </c>
      <c r="H2709" s="7">
        <v>795.8632707774799</v>
      </c>
      <c r="I2709" s="4">
        <v>208.51617694369972</v>
      </c>
      <c r="J2709">
        <v>447.59999999999997</v>
      </c>
      <c r="K2709" t="s">
        <v>11</v>
      </c>
      <c r="L2709" t="s">
        <v>13</v>
      </c>
      <c r="M2709" t="s">
        <v>13</v>
      </c>
      <c r="N2709" s="2">
        <v>41302</v>
      </c>
      <c r="O2709" s="2">
        <v>43594</v>
      </c>
      <c r="P2709" t="s">
        <v>24</v>
      </c>
      <c r="Q2709" t="s">
        <v>65</v>
      </c>
      <c r="R2709" s="5" t="str">
        <f t="shared" si="127"/>
        <v>0.12</v>
      </c>
      <c r="S2709" s="6" t="str">
        <f t="shared" si="128"/>
        <v/>
      </c>
      <c r="T2709">
        <f>ROUND(INT(表1[[#This Row],[合同结束日期]]-表1[[#This Row],[合同起始日期]])/365,1)</f>
        <v>6.3</v>
      </c>
    </row>
    <row r="2710" spans="1:20">
      <c r="A2710" s="1">
        <v>41760</v>
      </c>
      <c r="B2710" t="s">
        <v>7</v>
      </c>
      <c r="C2710">
        <f t="shared" si="126"/>
        <v>1</v>
      </c>
      <c r="D2710" t="s">
        <v>240</v>
      </c>
      <c r="E2710" s="4">
        <v>111439.2</v>
      </c>
      <c r="F2710" s="4">
        <v>5995.4289600000002</v>
      </c>
      <c r="G2710" s="3">
        <v>5.3800000000000001E-2</v>
      </c>
      <c r="H2710" s="7">
        <v>7738.8333333333339</v>
      </c>
      <c r="I2710" s="4">
        <v>416.34923333333342</v>
      </c>
      <c r="J2710">
        <v>14.399999999999999</v>
      </c>
      <c r="K2710" t="s">
        <v>66</v>
      </c>
      <c r="L2710" t="s">
        <v>64</v>
      </c>
      <c r="M2710" t="s">
        <v>64</v>
      </c>
      <c r="N2710" s="2">
        <v>41481</v>
      </c>
      <c r="O2710" s="2">
        <v>41845</v>
      </c>
      <c r="P2710" t="s">
        <v>14</v>
      </c>
      <c r="Q2710" t="s">
        <v>37</v>
      </c>
      <c r="R2710" s="5" t="str">
        <f t="shared" si="127"/>
        <v>0.</v>
      </c>
      <c r="S2710" s="6" t="str">
        <f t="shared" si="128"/>
        <v/>
      </c>
      <c r="T2710">
        <f>ROUND(INT(表1[[#This Row],[合同结束日期]]-表1[[#This Row],[合同起始日期]])/365,1)</f>
        <v>1</v>
      </c>
    </row>
    <row r="2711" spans="1:20">
      <c r="A2711" s="1">
        <v>41760</v>
      </c>
      <c r="B2711" t="s">
        <v>7</v>
      </c>
      <c r="C2711">
        <f t="shared" si="126"/>
        <v>1</v>
      </c>
      <c r="D2711" t="s">
        <v>292</v>
      </c>
      <c r="E2711" s="4">
        <v>2659129.6319999998</v>
      </c>
      <c r="F2711" s="4">
        <v>0</v>
      </c>
      <c r="G2711" s="3">
        <v>0</v>
      </c>
      <c r="H2711" s="7">
        <v>1068.9538639652676</v>
      </c>
      <c r="I2711" s="4">
        <v>0</v>
      </c>
      <c r="J2711">
        <v>2487.6</v>
      </c>
      <c r="K2711" t="s">
        <v>41</v>
      </c>
      <c r="L2711" t="s">
        <v>292</v>
      </c>
      <c r="M2711" t="s">
        <v>41</v>
      </c>
      <c r="N2711" s="2">
        <v>41442</v>
      </c>
      <c r="O2711" s="2">
        <v>47285</v>
      </c>
      <c r="P2711" t="s">
        <v>39</v>
      </c>
      <c r="Q2711" t="s">
        <v>37</v>
      </c>
      <c r="R2711" s="5" t="str">
        <f t="shared" si="127"/>
        <v>0.</v>
      </c>
      <c r="S2711" s="6" t="str">
        <f t="shared" si="128"/>
        <v/>
      </c>
      <c r="T2711">
        <f>ROUND(INT(表1[[#This Row],[合同结束日期]]-表1[[#This Row],[合同起始日期]])/365,1)</f>
        <v>16</v>
      </c>
    </row>
    <row r="2712" spans="1:20">
      <c r="A2712" s="1">
        <v>41791</v>
      </c>
      <c r="B2712" t="s">
        <v>7</v>
      </c>
      <c r="C2712">
        <f t="shared" si="126"/>
        <v>1</v>
      </c>
      <c r="D2712" t="s">
        <v>8</v>
      </c>
      <c r="E2712" s="4">
        <v>6522363.5999999996</v>
      </c>
      <c r="F2712" s="4">
        <v>286983.99840000004</v>
      </c>
      <c r="G2712" s="3">
        <v>4.4000000000000011E-2</v>
      </c>
      <c r="H2712" s="7">
        <v>1826.9926050420167</v>
      </c>
      <c r="I2712" s="4">
        <v>80.387674621848745</v>
      </c>
      <c r="J2712">
        <v>3570</v>
      </c>
      <c r="K2712" t="s">
        <v>11</v>
      </c>
      <c r="L2712" t="s">
        <v>12</v>
      </c>
      <c r="M2712" t="s">
        <v>10</v>
      </c>
      <c r="N2712" s="2">
        <v>41365</v>
      </c>
      <c r="O2712" s="2">
        <v>48646</v>
      </c>
      <c r="P2712" t="s">
        <v>14</v>
      </c>
      <c r="Q2712" t="s">
        <v>9</v>
      </c>
      <c r="R2712" s="5" t="str">
        <f t="shared" si="127"/>
        <v/>
      </c>
      <c r="S2712" s="6" t="str">
        <f t="shared" si="128"/>
        <v/>
      </c>
      <c r="T2712">
        <f>ROUND(INT(表1[[#This Row],[合同结束日期]]-表1[[#This Row],[合同起始日期]])/365,1)</f>
        <v>19.899999999999999</v>
      </c>
    </row>
    <row r="2713" spans="1:20">
      <c r="A2713" s="1">
        <v>41791</v>
      </c>
      <c r="B2713" t="s">
        <v>7</v>
      </c>
      <c r="C2713">
        <f t="shared" si="126"/>
        <v>1</v>
      </c>
      <c r="D2713" t="s">
        <v>235</v>
      </c>
      <c r="E2713" s="4">
        <v>279464.75999999995</v>
      </c>
      <c r="F2713" s="4">
        <v>56116.523808000005</v>
      </c>
      <c r="G2713" s="3">
        <v>0.20080000000000006</v>
      </c>
      <c r="H2713" s="7">
        <v>747.15206929740134</v>
      </c>
      <c r="I2713" s="4">
        <v>150.02813551491823</v>
      </c>
      <c r="J2713">
        <v>374.03999999999996</v>
      </c>
      <c r="K2713" t="s">
        <v>11</v>
      </c>
      <c r="L2713" t="s">
        <v>92</v>
      </c>
      <c r="M2713" t="s">
        <v>92</v>
      </c>
      <c r="N2713" s="2">
        <v>41384</v>
      </c>
      <c r="O2713" s="2">
        <v>43299</v>
      </c>
      <c r="P2713" t="s">
        <v>18</v>
      </c>
      <c r="Q2713" t="s">
        <v>236</v>
      </c>
      <c r="R2713" s="5" t="str">
        <f t="shared" si="127"/>
        <v>0.12</v>
      </c>
      <c r="S2713" s="6" t="str">
        <f t="shared" si="128"/>
        <v>0.05</v>
      </c>
      <c r="T2713">
        <f>ROUND(INT(表1[[#This Row],[合同结束日期]]-表1[[#This Row],[合同起始日期]])/365,1)</f>
        <v>5.2</v>
      </c>
    </row>
    <row r="2714" spans="1:20">
      <c r="A2714" s="1">
        <v>41791</v>
      </c>
      <c r="B2714" t="s">
        <v>7</v>
      </c>
      <c r="C2714">
        <f t="shared" si="126"/>
        <v>1</v>
      </c>
      <c r="D2714" t="s">
        <v>237</v>
      </c>
      <c r="E2714" s="4">
        <v>178640.15999999997</v>
      </c>
      <c r="F2714" s="4">
        <v>54002.920368000014</v>
      </c>
      <c r="G2714" s="3">
        <v>0.30230000000000012</v>
      </c>
      <c r="H2714" s="7">
        <v>496.22266666666661</v>
      </c>
      <c r="I2714" s="4">
        <v>150.00811213333338</v>
      </c>
      <c r="J2714">
        <v>360</v>
      </c>
      <c r="K2714" t="s">
        <v>11</v>
      </c>
      <c r="L2714" t="s">
        <v>23</v>
      </c>
      <c r="M2714" t="s">
        <v>23</v>
      </c>
      <c r="N2714" s="2">
        <v>41384</v>
      </c>
      <c r="O2714" s="2">
        <v>43299</v>
      </c>
      <c r="P2714" t="s">
        <v>18</v>
      </c>
      <c r="Q2714" t="s">
        <v>236</v>
      </c>
      <c r="R2714" s="5" t="str">
        <f t="shared" si="127"/>
        <v>0.12</v>
      </c>
      <c r="S2714" s="6" t="str">
        <f t="shared" si="128"/>
        <v>0.05</v>
      </c>
      <c r="T2714">
        <f>ROUND(INT(表1[[#This Row],[合同结束日期]]-表1[[#This Row],[合同起始日期]])/365,1)</f>
        <v>5.2</v>
      </c>
    </row>
    <row r="2715" spans="1:20">
      <c r="A2715" s="1">
        <v>41791</v>
      </c>
      <c r="B2715" t="s">
        <v>7</v>
      </c>
      <c r="C2715">
        <f t="shared" si="126"/>
        <v>1</v>
      </c>
      <c r="D2715" t="s">
        <v>238</v>
      </c>
      <c r="E2715" s="4">
        <v>191840.51999999996</v>
      </c>
      <c r="F2715" s="4">
        <v>56247.640464000004</v>
      </c>
      <c r="G2715" s="3">
        <v>0.29320000000000007</v>
      </c>
      <c r="H2715" s="7">
        <v>511.5747199999999</v>
      </c>
      <c r="I2715" s="4">
        <v>149.99370790400002</v>
      </c>
      <c r="J2715">
        <v>375</v>
      </c>
      <c r="K2715" t="s">
        <v>11</v>
      </c>
      <c r="L2715" t="s">
        <v>92</v>
      </c>
      <c r="M2715" t="s">
        <v>92</v>
      </c>
      <c r="N2715" s="2">
        <v>41384</v>
      </c>
      <c r="O2715" s="2">
        <v>43299</v>
      </c>
      <c r="P2715" t="s">
        <v>18</v>
      </c>
      <c r="Q2715" t="s">
        <v>236</v>
      </c>
      <c r="R2715" s="5" t="str">
        <f t="shared" si="127"/>
        <v>0.12</v>
      </c>
      <c r="S2715" s="6" t="str">
        <f t="shared" si="128"/>
        <v>0.05</v>
      </c>
      <c r="T2715">
        <f>ROUND(INT(表1[[#This Row],[合同结束日期]]-表1[[#This Row],[合同起始日期]])/365,1)</f>
        <v>5.2</v>
      </c>
    </row>
    <row r="2716" spans="1:20">
      <c r="A2716" s="1">
        <v>41791</v>
      </c>
      <c r="B2716" t="s">
        <v>7</v>
      </c>
      <c r="C2716">
        <f t="shared" si="126"/>
        <v>1</v>
      </c>
      <c r="D2716" t="s">
        <v>239</v>
      </c>
      <c r="E2716" s="4">
        <v>309662.39999999997</v>
      </c>
      <c r="F2716" s="4">
        <v>54500.582399999999</v>
      </c>
      <c r="G2716" s="3">
        <v>0.17600000000000002</v>
      </c>
      <c r="H2716" s="7">
        <v>852.21928665785981</v>
      </c>
      <c r="I2716" s="4">
        <v>149.99059445178335</v>
      </c>
      <c r="J2716">
        <v>363.36</v>
      </c>
      <c r="K2716" t="s">
        <v>11</v>
      </c>
      <c r="L2716" t="s">
        <v>23</v>
      </c>
      <c r="M2716" t="s">
        <v>23</v>
      </c>
      <c r="N2716" s="2">
        <v>41384</v>
      </c>
      <c r="O2716" s="2">
        <v>43299</v>
      </c>
      <c r="P2716" t="s">
        <v>18</v>
      </c>
      <c r="Q2716" t="s">
        <v>236</v>
      </c>
      <c r="R2716" s="5" t="str">
        <f t="shared" si="127"/>
        <v>0.12</v>
      </c>
      <c r="S2716" s="6" t="str">
        <f t="shared" si="128"/>
        <v>0.05</v>
      </c>
      <c r="T2716">
        <f>ROUND(INT(表1[[#This Row],[合同结束日期]]-表1[[#This Row],[合同起始日期]])/365,1)</f>
        <v>5.2</v>
      </c>
    </row>
    <row r="2717" spans="1:20">
      <c r="A2717" s="1">
        <v>41791</v>
      </c>
      <c r="B2717" t="s">
        <v>7</v>
      </c>
      <c r="C2717">
        <f t="shared" si="126"/>
        <v>1</v>
      </c>
      <c r="D2717" t="s">
        <v>16</v>
      </c>
      <c r="E2717" s="4">
        <v>844071.95999999985</v>
      </c>
      <c r="F2717" s="4">
        <v>87023.819076</v>
      </c>
      <c r="G2717" s="3">
        <v>0.10310000000000002</v>
      </c>
      <c r="H2717" s="7">
        <v>1212.747068965517</v>
      </c>
      <c r="I2717" s="4">
        <v>125.03422281034483</v>
      </c>
      <c r="J2717">
        <v>696</v>
      </c>
      <c r="K2717" t="s">
        <v>20</v>
      </c>
      <c r="L2717" t="s">
        <v>21</v>
      </c>
      <c r="M2717" t="s">
        <v>17</v>
      </c>
      <c r="N2717" s="2">
        <v>41246</v>
      </c>
      <c r="O2717" s="2">
        <v>43229</v>
      </c>
      <c r="P2717" t="s">
        <v>18</v>
      </c>
      <c r="Q2717" t="s">
        <v>19</v>
      </c>
      <c r="R2717" s="5" t="str">
        <f t="shared" si="127"/>
        <v>0.1</v>
      </c>
      <c r="S2717" s="6" t="str">
        <f t="shared" si="128"/>
        <v/>
      </c>
      <c r="T2717">
        <f>ROUND(INT(表1[[#This Row],[合同结束日期]]-表1[[#This Row],[合同起始日期]])/365,1)</f>
        <v>5.4</v>
      </c>
    </row>
    <row r="2718" spans="1:20">
      <c r="A2718" s="1">
        <v>41791</v>
      </c>
      <c r="B2718" t="s">
        <v>7</v>
      </c>
      <c r="C2718">
        <f t="shared" si="126"/>
        <v>1</v>
      </c>
      <c r="D2718" t="s">
        <v>22</v>
      </c>
      <c r="E2718" s="4">
        <v>594454.79999999993</v>
      </c>
      <c r="F2718" s="4">
        <v>175007.49311999997</v>
      </c>
      <c r="G2718" s="3">
        <v>0.2944</v>
      </c>
      <c r="H2718" s="7">
        <v>883.02852049910871</v>
      </c>
      <c r="I2718" s="4">
        <v>259.96359643493759</v>
      </c>
      <c r="J2718">
        <v>673.19999999999993</v>
      </c>
      <c r="K2718" t="s">
        <v>11</v>
      </c>
      <c r="L2718" t="s">
        <v>23</v>
      </c>
      <c r="M2718" t="s">
        <v>23</v>
      </c>
      <c r="N2718" s="2">
        <v>41258</v>
      </c>
      <c r="O2718" s="2">
        <v>43229</v>
      </c>
      <c r="P2718" t="s">
        <v>24</v>
      </c>
      <c r="Q2718" t="s">
        <v>25</v>
      </c>
      <c r="R2718" s="5" t="str">
        <f t="shared" si="127"/>
        <v>0.15</v>
      </c>
      <c r="S2718" s="6" t="str">
        <f t="shared" si="128"/>
        <v/>
      </c>
      <c r="T2718">
        <f>ROUND(INT(表1[[#This Row],[合同结束日期]]-表1[[#This Row],[合同起始日期]])/365,1)</f>
        <v>5.4</v>
      </c>
    </row>
    <row r="2719" spans="1:20">
      <c r="A2719" s="1">
        <v>41791</v>
      </c>
      <c r="B2719" t="s">
        <v>7</v>
      </c>
      <c r="C2719">
        <f t="shared" si="126"/>
        <v>1</v>
      </c>
      <c r="D2719" t="s">
        <v>26</v>
      </c>
      <c r="E2719" s="4">
        <v>249723.59999999998</v>
      </c>
      <c r="F2719" s="4">
        <v>41504.062319999997</v>
      </c>
      <c r="G2719" s="3">
        <v>0.16620000000000001</v>
      </c>
      <c r="H2719" s="7">
        <v>1564.6842105263156</v>
      </c>
      <c r="I2719" s="4">
        <v>260.05051578947365</v>
      </c>
      <c r="J2719">
        <v>159.6</v>
      </c>
      <c r="K2719" t="s">
        <v>11</v>
      </c>
      <c r="L2719" t="s">
        <v>13</v>
      </c>
      <c r="M2719" t="s">
        <v>27</v>
      </c>
      <c r="N2719" s="2">
        <v>41339</v>
      </c>
      <c r="O2719" s="2">
        <v>42864</v>
      </c>
      <c r="P2719" t="s">
        <v>24</v>
      </c>
      <c r="Q2719" t="s">
        <v>28</v>
      </c>
      <c r="R2719" s="5" t="str">
        <f t="shared" si="127"/>
        <v>0.13</v>
      </c>
      <c r="S2719" s="6" t="str">
        <f t="shared" si="128"/>
        <v/>
      </c>
      <c r="T2719">
        <f>ROUND(INT(表1[[#This Row],[合同结束日期]]-表1[[#This Row],[合同起始日期]])/365,1)</f>
        <v>4.2</v>
      </c>
    </row>
    <row r="2720" spans="1:20">
      <c r="A2720" s="1">
        <v>41791</v>
      </c>
      <c r="B2720" t="s">
        <v>7</v>
      </c>
      <c r="C2720">
        <f t="shared" si="126"/>
        <v>1</v>
      </c>
      <c r="D2720" t="s">
        <v>29</v>
      </c>
      <c r="E2720" s="4">
        <v>132412.79999999999</v>
      </c>
      <c r="F2720" s="4">
        <v>48674.945279999993</v>
      </c>
      <c r="G2720" s="3">
        <v>0.36759999999999998</v>
      </c>
      <c r="H2720" s="7">
        <v>707.33333333333326</v>
      </c>
      <c r="I2720" s="4">
        <v>260.01573333333329</v>
      </c>
      <c r="J2720">
        <v>187.2</v>
      </c>
      <c r="K2720" t="s">
        <v>11</v>
      </c>
      <c r="L2720" t="s">
        <v>23</v>
      </c>
      <c r="M2720" t="s">
        <v>23</v>
      </c>
      <c r="N2720" s="2">
        <v>41288</v>
      </c>
      <c r="O2720" s="2">
        <v>42499</v>
      </c>
      <c r="P2720" t="s">
        <v>24</v>
      </c>
      <c r="Q2720" t="s">
        <v>30</v>
      </c>
      <c r="R2720" s="5" t="str">
        <f t="shared" si="127"/>
        <v>0.18</v>
      </c>
      <c r="S2720" s="6" t="str">
        <f t="shared" si="128"/>
        <v/>
      </c>
      <c r="T2720">
        <f>ROUND(INT(表1[[#This Row],[合同结束日期]]-表1[[#This Row],[合同起始日期]])/365,1)</f>
        <v>3.3</v>
      </c>
    </row>
    <row r="2721" spans="1:20">
      <c r="A2721" s="1">
        <v>41791</v>
      </c>
      <c r="B2721" t="s">
        <v>7</v>
      </c>
      <c r="C2721">
        <f t="shared" ref="C2721:C2784" si="129">IF($B2721="负一层",-1,IF($B2721="负一夹层",0,IF($B2721="一层",1,IF($B2721="二层",2,IF($B2721="三层",3,IF($B2721="四层",4))))))</f>
        <v>1</v>
      </c>
      <c r="D2721" t="s">
        <v>256</v>
      </c>
      <c r="E2721" s="4">
        <v>166829.04</v>
      </c>
      <c r="F2721" s="4">
        <v>20219.679648000001</v>
      </c>
      <c r="G2721" s="3">
        <v>0.1212</v>
      </c>
      <c r="H2721" s="7">
        <v>2356.3423728813564</v>
      </c>
      <c r="I2721" s="4">
        <v>285.58869559322039</v>
      </c>
      <c r="J2721">
        <v>70.8</v>
      </c>
      <c r="K2721" t="s">
        <v>11</v>
      </c>
      <c r="L2721" t="s">
        <v>12</v>
      </c>
      <c r="M2721" t="s">
        <v>53</v>
      </c>
      <c r="N2721" s="2">
        <v>41473</v>
      </c>
      <c r="O2721" s="2">
        <v>42222</v>
      </c>
      <c r="P2721" t="s">
        <v>24</v>
      </c>
      <c r="Q2721" t="s">
        <v>19</v>
      </c>
      <c r="R2721" s="5" t="str">
        <f t="shared" ref="R2721:R2784" si="130">IF(ISERROR(FIND(",",$Q2721)),$Q2721,LEFT($Q2721,FIND(",",$Q2721)-1))</f>
        <v>0.1</v>
      </c>
      <c r="S2721" s="6" t="str">
        <f t="shared" si="128"/>
        <v/>
      </c>
      <c r="T2721">
        <f>ROUND(INT(表1[[#This Row],[合同结束日期]]-表1[[#This Row],[合同起始日期]])/365,1)</f>
        <v>2.1</v>
      </c>
    </row>
    <row r="2722" spans="1:20">
      <c r="A2722" s="1">
        <v>41791</v>
      </c>
      <c r="B2722" t="s">
        <v>7</v>
      </c>
      <c r="C2722">
        <f t="shared" si="129"/>
        <v>1</v>
      </c>
      <c r="D2722" t="s">
        <v>31</v>
      </c>
      <c r="E2722" s="4">
        <v>95470.8</v>
      </c>
      <c r="F2722" s="4">
        <v>37672.777679999999</v>
      </c>
      <c r="G2722" s="3">
        <v>0.39460000000000001</v>
      </c>
      <c r="H2722" s="7">
        <v>691.81739130434789</v>
      </c>
      <c r="I2722" s="4">
        <v>272.99114260869567</v>
      </c>
      <c r="J2722">
        <v>138</v>
      </c>
      <c r="K2722" t="s">
        <v>11</v>
      </c>
      <c r="L2722" t="s">
        <v>13</v>
      </c>
      <c r="M2722" t="s">
        <v>13</v>
      </c>
      <c r="N2722" s="2">
        <v>41334</v>
      </c>
      <c r="O2722" s="2">
        <v>42499</v>
      </c>
      <c r="P2722" t="s">
        <v>24</v>
      </c>
      <c r="Q2722" t="s">
        <v>32</v>
      </c>
      <c r="R2722" s="5" t="str">
        <f t="shared" si="130"/>
        <v>0.13</v>
      </c>
      <c r="S2722" s="6" t="str">
        <f t="shared" ref="S2722:S2785" si="131">IF(ISERROR(FIND(",",$Q2722)),"",RIGHT($Q2722,LEN($Q2722)-FIND(",",$Q2722)))</f>
        <v>0.07</v>
      </c>
      <c r="T2722">
        <f>ROUND(INT(表1[[#This Row],[合同结束日期]]-表1[[#This Row],[合同起始日期]])/365,1)</f>
        <v>3.2</v>
      </c>
    </row>
    <row r="2723" spans="1:20">
      <c r="A2723" s="1">
        <v>41791</v>
      </c>
      <c r="B2723" t="s">
        <v>7</v>
      </c>
      <c r="C2723">
        <f t="shared" si="129"/>
        <v>1</v>
      </c>
      <c r="D2723" t="s">
        <v>33</v>
      </c>
      <c r="E2723" s="4">
        <v>180172.79999999999</v>
      </c>
      <c r="F2723" s="4">
        <v>14053.4784</v>
      </c>
      <c r="G2723" s="3">
        <v>7.8E-2</v>
      </c>
      <c r="H2723" s="7">
        <v>2780.4444444444443</v>
      </c>
      <c r="I2723" s="4">
        <v>216.87466666666668</v>
      </c>
      <c r="J2723">
        <v>64.8</v>
      </c>
      <c r="K2723" t="s">
        <v>11</v>
      </c>
      <c r="L2723" t="s">
        <v>13</v>
      </c>
      <c r="M2723" t="s">
        <v>34</v>
      </c>
      <c r="N2723" s="2">
        <v>41353</v>
      </c>
      <c r="O2723" s="2">
        <v>43229</v>
      </c>
      <c r="P2723" t="s">
        <v>24</v>
      </c>
      <c r="Q2723" t="s">
        <v>35</v>
      </c>
      <c r="R2723" s="5" t="str">
        <f t="shared" si="130"/>
        <v>0.06</v>
      </c>
      <c r="S2723" s="6" t="str">
        <f t="shared" si="131"/>
        <v/>
      </c>
      <c r="T2723">
        <f>ROUND(INT(表1[[#This Row],[合同结束日期]]-表1[[#This Row],[合同起始日期]])/365,1)</f>
        <v>5.0999999999999996</v>
      </c>
    </row>
    <row r="2724" spans="1:20">
      <c r="A2724" s="1">
        <v>41791</v>
      </c>
      <c r="B2724" t="s">
        <v>7</v>
      </c>
      <c r="C2724">
        <f t="shared" si="129"/>
        <v>1</v>
      </c>
      <c r="D2724" t="s">
        <v>36</v>
      </c>
      <c r="E2724" s="4">
        <v>380700.4800000001</v>
      </c>
      <c r="F2724" s="4">
        <v>42486.173568000006</v>
      </c>
      <c r="G2724" s="3">
        <v>0.11159999999999999</v>
      </c>
      <c r="H2724" s="7">
        <v>1792.3751412429383</v>
      </c>
      <c r="I2724" s="4">
        <v>200.02906576271189</v>
      </c>
      <c r="J2724">
        <v>212.4</v>
      </c>
      <c r="K2724" t="s">
        <v>11</v>
      </c>
      <c r="L2724" t="s">
        <v>13</v>
      </c>
      <c r="M2724" t="s">
        <v>13</v>
      </c>
      <c r="N2724" s="2">
        <v>41353</v>
      </c>
      <c r="O2724" s="2">
        <v>43229</v>
      </c>
      <c r="P2724" t="s">
        <v>24</v>
      </c>
      <c r="Q2724" t="s">
        <v>37</v>
      </c>
      <c r="R2724" s="5" t="str">
        <f t="shared" si="130"/>
        <v>0.</v>
      </c>
      <c r="S2724" s="6" t="str">
        <f t="shared" si="131"/>
        <v/>
      </c>
      <c r="T2724">
        <f>ROUND(INT(表1[[#This Row],[合同结束日期]]-表1[[#This Row],[合同起始日期]])/365,1)</f>
        <v>5.0999999999999996</v>
      </c>
    </row>
    <row r="2725" spans="1:20">
      <c r="A2725" s="1">
        <v>41791</v>
      </c>
      <c r="B2725" t="s">
        <v>7</v>
      </c>
      <c r="C2725">
        <f t="shared" si="129"/>
        <v>1</v>
      </c>
      <c r="D2725" t="s">
        <v>38</v>
      </c>
      <c r="E2725" s="4">
        <v>640572.6</v>
      </c>
      <c r="F2725" s="4">
        <v>64057.26</v>
      </c>
      <c r="G2725" s="3">
        <v>0.1</v>
      </c>
      <c r="H2725" s="7">
        <v>3421.8621794871797</v>
      </c>
      <c r="I2725" s="4">
        <v>342.18621794871797</v>
      </c>
      <c r="J2725">
        <v>187.2</v>
      </c>
      <c r="K2725" t="s">
        <v>11</v>
      </c>
      <c r="L2725" t="s">
        <v>13</v>
      </c>
      <c r="M2725" t="s">
        <v>13</v>
      </c>
      <c r="N2725" s="2">
        <v>41323</v>
      </c>
      <c r="O2725" s="2">
        <v>42499</v>
      </c>
      <c r="P2725" t="s">
        <v>39</v>
      </c>
      <c r="Q2725" t="s">
        <v>19</v>
      </c>
      <c r="R2725" s="5" t="str">
        <f t="shared" si="130"/>
        <v>0.1</v>
      </c>
      <c r="S2725" s="6" t="str">
        <f t="shared" si="131"/>
        <v/>
      </c>
      <c r="T2725">
        <f>ROUND(INT(表1[[#This Row],[合同结束日期]]-表1[[#This Row],[合同起始日期]])/365,1)</f>
        <v>3.2</v>
      </c>
    </row>
    <row r="2726" spans="1:20">
      <c r="A2726" s="1">
        <v>41791</v>
      </c>
      <c r="B2726" t="s">
        <v>7</v>
      </c>
      <c r="C2726">
        <f t="shared" si="129"/>
        <v>1</v>
      </c>
      <c r="D2726" t="s">
        <v>40</v>
      </c>
      <c r="E2726" s="4">
        <v>1580505.6359999999</v>
      </c>
      <c r="F2726" s="4">
        <v>126440.45088</v>
      </c>
      <c r="G2726" s="3">
        <v>0.08</v>
      </c>
      <c r="H2726" s="7">
        <v>1676.5377163951118</v>
      </c>
      <c r="I2726" s="4">
        <v>134.12301731160895</v>
      </c>
      <c r="J2726">
        <v>942.72</v>
      </c>
      <c r="K2726" t="s">
        <v>41</v>
      </c>
      <c r="L2726" t="s">
        <v>40</v>
      </c>
      <c r="M2726" t="s">
        <v>41</v>
      </c>
      <c r="N2726" s="2">
        <v>41294</v>
      </c>
      <c r="O2726" s="2">
        <v>43229</v>
      </c>
      <c r="P2726" t="s">
        <v>39</v>
      </c>
      <c r="Q2726" t="s">
        <v>42</v>
      </c>
      <c r="R2726" s="5" t="str">
        <f t="shared" si="130"/>
        <v>0.08</v>
      </c>
      <c r="S2726" s="6" t="str">
        <f t="shared" si="131"/>
        <v/>
      </c>
      <c r="T2726">
        <f>ROUND(INT(表1[[#This Row],[合同结束日期]]-表1[[#This Row],[合同起始日期]])/365,1)</f>
        <v>5.3</v>
      </c>
    </row>
    <row r="2727" spans="1:20">
      <c r="A2727" s="1">
        <v>41791</v>
      </c>
      <c r="B2727" t="s">
        <v>7</v>
      </c>
      <c r="C2727">
        <f t="shared" si="129"/>
        <v>1</v>
      </c>
      <c r="D2727" t="s">
        <v>324</v>
      </c>
      <c r="E2727" s="4">
        <v>252156</v>
      </c>
      <c r="F2727" s="4">
        <v>32023.812000000002</v>
      </c>
      <c r="G2727" s="3">
        <v>0.127</v>
      </c>
      <c r="H2727" s="7">
        <v>2284.021739130435</v>
      </c>
      <c r="I2727" s="4">
        <v>290.07076086956528</v>
      </c>
      <c r="J2727">
        <v>110.39999999999999</v>
      </c>
      <c r="K2727" t="s">
        <v>140</v>
      </c>
      <c r="L2727" t="s">
        <v>309</v>
      </c>
      <c r="M2727" t="s">
        <v>309</v>
      </c>
      <c r="N2727" s="2">
        <v>41745</v>
      </c>
      <c r="O2727" s="2">
        <v>42109</v>
      </c>
      <c r="P2727" t="s">
        <v>24</v>
      </c>
      <c r="Q2727" t="s">
        <v>42</v>
      </c>
      <c r="R2727" s="5" t="str">
        <f t="shared" si="130"/>
        <v>0.08</v>
      </c>
      <c r="S2727" s="6" t="str">
        <f t="shared" si="131"/>
        <v/>
      </c>
      <c r="T2727">
        <f>ROUND(INT(表1[[#This Row],[合同结束日期]]-表1[[#This Row],[合同起始日期]])/365,1)</f>
        <v>1</v>
      </c>
    </row>
    <row r="2728" spans="1:20">
      <c r="A2728" s="1">
        <v>41791</v>
      </c>
      <c r="B2728" t="s">
        <v>7</v>
      </c>
      <c r="C2728">
        <f t="shared" si="129"/>
        <v>1</v>
      </c>
      <c r="D2728" t="s">
        <v>308</v>
      </c>
      <c r="E2728" s="4">
        <v>1321622.3999999999</v>
      </c>
      <c r="F2728" s="4">
        <v>46521.108480000003</v>
      </c>
      <c r="G2728" s="3">
        <v>3.5200000000000002E-2</v>
      </c>
      <c r="H2728" s="7">
        <v>9576.9739130434773</v>
      </c>
      <c r="I2728" s="4">
        <v>337.10948173913044</v>
      </c>
      <c r="J2728">
        <v>138</v>
      </c>
      <c r="K2728" t="s">
        <v>140</v>
      </c>
      <c r="L2728" t="s">
        <v>309</v>
      </c>
      <c r="M2728" t="s">
        <v>309</v>
      </c>
      <c r="N2728" s="2">
        <v>41708</v>
      </c>
      <c r="O2728" s="2">
        <v>42834</v>
      </c>
      <c r="P2728" t="s">
        <v>24</v>
      </c>
      <c r="Q2728" t="s">
        <v>180</v>
      </c>
      <c r="R2728" s="5" t="str">
        <f t="shared" si="130"/>
        <v>0.03</v>
      </c>
      <c r="S2728" s="6" t="str">
        <f t="shared" si="131"/>
        <v/>
      </c>
      <c r="T2728">
        <f>ROUND(INT(表1[[#This Row],[合同结束日期]]-表1[[#This Row],[合同起始日期]])/365,1)</f>
        <v>3.1</v>
      </c>
    </row>
    <row r="2729" spans="1:20">
      <c r="A2729" s="1">
        <v>41791</v>
      </c>
      <c r="B2729" t="s">
        <v>7</v>
      </c>
      <c r="C2729">
        <f t="shared" si="129"/>
        <v>1</v>
      </c>
      <c r="D2729" t="s">
        <v>43</v>
      </c>
      <c r="E2729" s="4">
        <v>997923.21600000001</v>
      </c>
      <c r="F2729" s="4">
        <v>79833.857280000011</v>
      </c>
      <c r="G2729" s="3">
        <v>8.0000000000000016E-2</v>
      </c>
      <c r="H2729" s="7">
        <v>3814.6911926605512</v>
      </c>
      <c r="I2729" s="4">
        <v>305.17529541284409</v>
      </c>
      <c r="J2729">
        <v>261.59999999999997</v>
      </c>
      <c r="K2729" t="s">
        <v>44</v>
      </c>
      <c r="L2729" t="s">
        <v>46</v>
      </c>
      <c r="M2729" t="s">
        <v>45</v>
      </c>
      <c r="N2729" s="2">
        <v>41288</v>
      </c>
      <c r="O2729" s="2">
        <v>45059</v>
      </c>
      <c r="P2729" t="s">
        <v>24</v>
      </c>
      <c r="Q2729" t="s">
        <v>42</v>
      </c>
      <c r="R2729" s="5" t="str">
        <f t="shared" si="130"/>
        <v>0.08</v>
      </c>
      <c r="S2729" s="6" t="str">
        <f t="shared" si="131"/>
        <v/>
      </c>
      <c r="T2729">
        <f>ROUND(INT(表1[[#This Row],[合同结束日期]]-表1[[#This Row],[合同起始日期]])/365,1)</f>
        <v>10.3</v>
      </c>
    </row>
    <row r="2730" spans="1:20">
      <c r="A2730" s="1">
        <v>41791</v>
      </c>
      <c r="B2730" t="s">
        <v>7</v>
      </c>
      <c r="C2730">
        <f t="shared" si="129"/>
        <v>1</v>
      </c>
      <c r="D2730" t="s">
        <v>257</v>
      </c>
      <c r="E2730" s="4">
        <v>502799.05200000003</v>
      </c>
      <c r="F2730" s="4">
        <v>20363.361606000002</v>
      </c>
      <c r="G2730" s="3">
        <v>4.0500000000000001E-2</v>
      </c>
      <c r="H2730" s="7">
        <v>821.56707843137258</v>
      </c>
      <c r="I2730" s="4">
        <v>33.273466676470591</v>
      </c>
      <c r="J2730">
        <v>612</v>
      </c>
      <c r="K2730" t="s">
        <v>41</v>
      </c>
      <c r="L2730" t="s">
        <v>258</v>
      </c>
      <c r="M2730" t="s">
        <v>41</v>
      </c>
      <c r="N2730" s="2">
        <v>41442</v>
      </c>
      <c r="O2730" s="2">
        <v>47285</v>
      </c>
      <c r="P2730" t="s">
        <v>39</v>
      </c>
      <c r="Q2730" t="s">
        <v>35</v>
      </c>
      <c r="R2730" s="5" t="str">
        <f t="shared" si="130"/>
        <v>0.06</v>
      </c>
      <c r="S2730" s="6" t="str">
        <f t="shared" si="131"/>
        <v/>
      </c>
      <c r="T2730">
        <f>ROUND(INT(表1[[#This Row],[合同结束日期]]-表1[[#This Row],[合同起始日期]])/365,1)</f>
        <v>16</v>
      </c>
    </row>
    <row r="2731" spans="1:20">
      <c r="A2731" s="1">
        <v>41791</v>
      </c>
      <c r="B2731" t="s">
        <v>7</v>
      </c>
      <c r="C2731">
        <f t="shared" si="129"/>
        <v>1</v>
      </c>
      <c r="D2731" t="s">
        <v>259</v>
      </c>
      <c r="E2731" s="4">
        <v>556134.50400000007</v>
      </c>
      <c r="F2731" s="4">
        <v>20966.270800799994</v>
      </c>
      <c r="G2731" s="3">
        <v>3.7699999999999984E-2</v>
      </c>
      <c r="H2731" s="7">
        <v>1167.368816120907</v>
      </c>
      <c r="I2731" s="4">
        <v>44.009804367758179</v>
      </c>
      <c r="J2731">
        <v>476.4</v>
      </c>
      <c r="K2731" t="s">
        <v>41</v>
      </c>
      <c r="L2731" t="s">
        <v>258</v>
      </c>
      <c r="M2731" t="s">
        <v>41</v>
      </c>
      <c r="N2731" s="2">
        <v>41442</v>
      </c>
      <c r="O2731" s="2">
        <v>47285</v>
      </c>
      <c r="P2731" t="s">
        <v>39</v>
      </c>
      <c r="Q2731" t="s">
        <v>35</v>
      </c>
      <c r="R2731" s="5" t="str">
        <f t="shared" si="130"/>
        <v>0.06</v>
      </c>
      <c r="S2731" s="6" t="str">
        <f t="shared" si="131"/>
        <v/>
      </c>
      <c r="T2731">
        <f>ROUND(INT(表1[[#This Row],[合同结束日期]]-表1[[#This Row],[合同起始日期]])/365,1)</f>
        <v>16</v>
      </c>
    </row>
    <row r="2732" spans="1:20">
      <c r="A2732" s="1">
        <v>41791</v>
      </c>
      <c r="B2732" t="s">
        <v>7</v>
      </c>
      <c r="C2732">
        <f t="shared" si="129"/>
        <v>1</v>
      </c>
      <c r="D2732" t="s">
        <v>260</v>
      </c>
      <c r="E2732" s="4">
        <v>715264.75199999998</v>
      </c>
      <c r="F2732" s="4">
        <v>23389.1573904</v>
      </c>
      <c r="G2732" s="3">
        <v>3.27E-2</v>
      </c>
      <c r="H2732" s="7">
        <v>2504.4284033613449</v>
      </c>
      <c r="I2732" s="4">
        <v>81.89480878991597</v>
      </c>
      <c r="J2732">
        <v>285.59999999999997</v>
      </c>
      <c r="K2732" t="s">
        <v>41</v>
      </c>
      <c r="L2732" t="s">
        <v>258</v>
      </c>
      <c r="M2732" t="s">
        <v>41</v>
      </c>
      <c r="N2732" s="2">
        <v>41442</v>
      </c>
      <c r="O2732" s="2">
        <v>47285</v>
      </c>
      <c r="P2732" t="s">
        <v>39</v>
      </c>
      <c r="Q2732" t="s">
        <v>35</v>
      </c>
      <c r="R2732" s="5" t="str">
        <f t="shared" si="130"/>
        <v>0.06</v>
      </c>
      <c r="S2732" s="6" t="str">
        <f t="shared" si="131"/>
        <v/>
      </c>
      <c r="T2732">
        <f>ROUND(INT(表1[[#This Row],[合同结束日期]]-表1[[#This Row],[合同起始日期]])/365,1)</f>
        <v>16</v>
      </c>
    </row>
    <row r="2733" spans="1:20">
      <c r="A2733" s="1">
        <v>41791</v>
      </c>
      <c r="B2733" t="s">
        <v>7</v>
      </c>
      <c r="C2733">
        <f t="shared" si="129"/>
        <v>1</v>
      </c>
      <c r="D2733" t="s">
        <v>261</v>
      </c>
      <c r="E2733" s="4">
        <v>2149806.156</v>
      </c>
      <c r="F2733" s="4">
        <v>196922.24388960001</v>
      </c>
      <c r="G2733" s="3">
        <v>9.1600000000000001E-2</v>
      </c>
      <c r="H2733" s="7">
        <v>1729.2520559845559</v>
      </c>
      <c r="I2733" s="4">
        <v>158.39948832818533</v>
      </c>
      <c r="J2733">
        <v>1243.2</v>
      </c>
      <c r="K2733" t="s">
        <v>41</v>
      </c>
      <c r="L2733" t="s">
        <v>261</v>
      </c>
      <c r="M2733" t="s">
        <v>41</v>
      </c>
      <c r="N2733" s="2">
        <v>41281</v>
      </c>
      <c r="O2733" s="2">
        <v>45168</v>
      </c>
      <c r="P2733" t="s">
        <v>39</v>
      </c>
      <c r="Q2733" t="s">
        <v>42</v>
      </c>
      <c r="R2733" s="5" t="str">
        <f t="shared" si="130"/>
        <v>0.08</v>
      </c>
      <c r="S2733" s="6" t="str">
        <f t="shared" si="131"/>
        <v/>
      </c>
      <c r="T2733">
        <f>ROUND(INT(表1[[#This Row],[合同结束日期]]-表1[[#This Row],[合同起始日期]])/365,1)</f>
        <v>10.6</v>
      </c>
    </row>
    <row r="2734" spans="1:20">
      <c r="A2734" s="1">
        <v>41791</v>
      </c>
      <c r="B2734" t="s">
        <v>7</v>
      </c>
      <c r="C2734">
        <f t="shared" si="129"/>
        <v>1</v>
      </c>
      <c r="D2734" t="s">
        <v>262</v>
      </c>
      <c r="E2734" s="4">
        <v>745981.96799999988</v>
      </c>
      <c r="F2734" s="4">
        <v>21111.289694400002</v>
      </c>
      <c r="G2734" s="3">
        <v>2.8300000000000009E-2</v>
      </c>
      <c r="H2734" s="7">
        <v>1077.385857885615</v>
      </c>
      <c r="I2734" s="4">
        <v>30.490019778162917</v>
      </c>
      <c r="J2734">
        <v>692.4</v>
      </c>
      <c r="K2734" t="s">
        <v>41</v>
      </c>
      <c r="L2734" t="s">
        <v>258</v>
      </c>
      <c r="M2734" t="s">
        <v>41</v>
      </c>
      <c r="N2734" s="2">
        <v>41442</v>
      </c>
      <c r="O2734" s="2">
        <v>47285</v>
      </c>
      <c r="P2734" t="s">
        <v>39</v>
      </c>
      <c r="Q2734" t="s">
        <v>35</v>
      </c>
      <c r="R2734" s="5" t="str">
        <f t="shared" si="130"/>
        <v>0.06</v>
      </c>
      <c r="S2734" s="6" t="str">
        <f t="shared" si="131"/>
        <v/>
      </c>
      <c r="T2734">
        <f>ROUND(INT(表1[[#This Row],[合同结束日期]]-表1[[#This Row],[合同起始日期]])/365,1)</f>
        <v>16</v>
      </c>
    </row>
    <row r="2735" spans="1:20">
      <c r="A2735" s="1">
        <v>41791</v>
      </c>
      <c r="B2735" t="s">
        <v>7</v>
      </c>
      <c r="C2735">
        <f t="shared" si="129"/>
        <v>1</v>
      </c>
      <c r="D2735" t="s">
        <v>47</v>
      </c>
      <c r="E2735" s="4">
        <v>204410.4</v>
      </c>
      <c r="F2735" s="4">
        <v>34340.947200000002</v>
      </c>
      <c r="G2735" s="3">
        <v>0.16800000000000001</v>
      </c>
      <c r="H2735" s="7">
        <v>1756.1030927835052</v>
      </c>
      <c r="I2735" s="4">
        <v>295.02531958762893</v>
      </c>
      <c r="J2735">
        <v>116.39999999999999</v>
      </c>
      <c r="K2735" t="s">
        <v>11</v>
      </c>
      <c r="L2735" t="s">
        <v>23</v>
      </c>
      <c r="M2735" t="s">
        <v>23</v>
      </c>
      <c r="N2735" s="2">
        <v>41384</v>
      </c>
      <c r="O2735" s="2">
        <v>42509</v>
      </c>
      <c r="P2735" t="s">
        <v>24</v>
      </c>
      <c r="Q2735" t="s">
        <v>65</v>
      </c>
      <c r="R2735" s="5" t="str">
        <f t="shared" si="130"/>
        <v>0.12</v>
      </c>
      <c r="S2735" s="6" t="str">
        <f t="shared" si="131"/>
        <v/>
      </c>
      <c r="T2735">
        <f>ROUND(INT(表1[[#This Row],[合同结束日期]]-表1[[#This Row],[合同起始日期]])/365,1)</f>
        <v>3.1</v>
      </c>
    </row>
    <row r="2736" spans="1:20">
      <c r="A2736" s="1">
        <v>41791</v>
      </c>
      <c r="B2736" t="s">
        <v>7</v>
      </c>
      <c r="C2736">
        <f t="shared" si="129"/>
        <v>1</v>
      </c>
      <c r="D2736" t="s">
        <v>263</v>
      </c>
      <c r="E2736" s="4">
        <v>222801.47999999992</v>
      </c>
      <c r="F2736" s="4">
        <v>25510.76946</v>
      </c>
      <c r="G2736" s="3">
        <v>0.11450000000000003</v>
      </c>
      <c r="H2736" s="7">
        <v>3438.2944444444433</v>
      </c>
      <c r="I2736" s="4">
        <v>393.68471388888889</v>
      </c>
      <c r="J2736">
        <v>64.8</v>
      </c>
      <c r="K2736" t="s">
        <v>11</v>
      </c>
      <c r="L2736" t="s">
        <v>12</v>
      </c>
      <c r="M2736" t="s">
        <v>53</v>
      </c>
      <c r="N2736" s="2">
        <v>41449</v>
      </c>
      <c r="O2736" s="2">
        <v>42198</v>
      </c>
      <c r="P2736" t="s">
        <v>24</v>
      </c>
      <c r="Q2736" t="s">
        <v>19</v>
      </c>
      <c r="R2736" s="5" t="str">
        <f t="shared" si="130"/>
        <v>0.1</v>
      </c>
      <c r="S2736" s="6" t="str">
        <f t="shared" si="131"/>
        <v/>
      </c>
      <c r="T2736">
        <f>ROUND(INT(表1[[#This Row],[合同结束日期]]-表1[[#This Row],[合同起始日期]])/365,1)</f>
        <v>2.1</v>
      </c>
    </row>
    <row r="2737" spans="1:20">
      <c r="A2737" s="1">
        <v>41791</v>
      </c>
      <c r="B2737" t="s">
        <v>7</v>
      </c>
      <c r="C2737">
        <f t="shared" si="129"/>
        <v>1</v>
      </c>
      <c r="D2737" t="s">
        <v>264</v>
      </c>
      <c r="E2737" s="4">
        <v>166351.07999999996</v>
      </c>
      <c r="F2737" s="4">
        <v>24453.608759999999</v>
      </c>
      <c r="G2737" s="3">
        <v>0.14700000000000002</v>
      </c>
      <c r="H2737" s="7">
        <v>2949.4872340425527</v>
      </c>
      <c r="I2737" s="4">
        <v>433.57462340425531</v>
      </c>
      <c r="J2737">
        <v>56.4</v>
      </c>
      <c r="K2737" t="s">
        <v>11</v>
      </c>
      <c r="L2737" t="s">
        <v>12</v>
      </c>
      <c r="M2737" t="s">
        <v>53</v>
      </c>
      <c r="N2737" s="2">
        <v>41449</v>
      </c>
      <c r="O2737" s="2">
        <v>42198</v>
      </c>
      <c r="P2737" t="s">
        <v>39</v>
      </c>
      <c r="Q2737" t="s">
        <v>28</v>
      </c>
      <c r="R2737" s="5" t="str">
        <f t="shared" si="130"/>
        <v>0.13</v>
      </c>
      <c r="S2737" s="6" t="str">
        <f t="shared" si="131"/>
        <v/>
      </c>
      <c r="T2737">
        <f>ROUND(INT(表1[[#This Row],[合同结束日期]]-表1[[#This Row],[合同起始日期]])/365,1)</f>
        <v>2.1</v>
      </c>
    </row>
    <row r="2738" spans="1:20">
      <c r="A2738" s="1">
        <v>41791</v>
      </c>
      <c r="B2738" t="s">
        <v>7</v>
      </c>
      <c r="C2738">
        <f t="shared" si="129"/>
        <v>1</v>
      </c>
      <c r="D2738" t="s">
        <v>265</v>
      </c>
      <c r="E2738" s="4">
        <v>416698.9439999999</v>
      </c>
      <c r="F2738" s="4">
        <v>11709.2403264</v>
      </c>
      <c r="G2738" s="3">
        <v>2.8100000000000007E-2</v>
      </c>
      <c r="H2738" s="7">
        <v>776.84366890380295</v>
      </c>
      <c r="I2738" s="4">
        <v>21.829307096196871</v>
      </c>
      <c r="J2738">
        <v>536.4</v>
      </c>
      <c r="K2738" t="s">
        <v>41</v>
      </c>
      <c r="L2738" t="s">
        <v>258</v>
      </c>
      <c r="M2738" t="s">
        <v>41</v>
      </c>
      <c r="N2738" s="2">
        <v>41442</v>
      </c>
      <c r="O2738" s="2">
        <v>47285</v>
      </c>
      <c r="P2738" t="s">
        <v>39</v>
      </c>
      <c r="Q2738" t="s">
        <v>35</v>
      </c>
      <c r="R2738" s="5" t="str">
        <f t="shared" si="130"/>
        <v>0.06</v>
      </c>
      <c r="S2738" s="6" t="str">
        <f t="shared" si="131"/>
        <v/>
      </c>
      <c r="T2738">
        <f>ROUND(INT(表1[[#This Row],[合同结束日期]]-表1[[#This Row],[合同起始日期]])/365,1)</f>
        <v>16</v>
      </c>
    </row>
    <row r="2739" spans="1:20">
      <c r="A2739" s="1">
        <v>41791</v>
      </c>
      <c r="B2739" t="s">
        <v>7</v>
      </c>
      <c r="C2739">
        <f t="shared" si="129"/>
        <v>1</v>
      </c>
      <c r="D2739" t="s">
        <v>49</v>
      </c>
      <c r="E2739" s="4">
        <v>315052.79999999999</v>
      </c>
      <c r="F2739" s="4">
        <v>46911.361919999996</v>
      </c>
      <c r="G2739" s="3">
        <v>0.1489</v>
      </c>
      <c r="H2739" s="7">
        <v>2651.9595959595958</v>
      </c>
      <c r="I2739" s="4">
        <v>394.8767838383838</v>
      </c>
      <c r="J2739">
        <v>118.8</v>
      </c>
      <c r="K2739" t="s">
        <v>11</v>
      </c>
      <c r="L2739" t="s">
        <v>51</v>
      </c>
      <c r="M2739" t="s">
        <v>50</v>
      </c>
      <c r="N2739" s="2">
        <v>41332</v>
      </c>
      <c r="O2739" s="2">
        <v>42133</v>
      </c>
      <c r="P2739" t="s">
        <v>24</v>
      </c>
      <c r="Q2739" t="s">
        <v>28</v>
      </c>
      <c r="R2739" s="5" t="str">
        <f t="shared" si="130"/>
        <v>0.13</v>
      </c>
      <c r="S2739" s="6" t="str">
        <f t="shared" si="131"/>
        <v/>
      </c>
      <c r="T2739">
        <f>ROUND(INT(表1[[#This Row],[合同结束日期]]-表1[[#This Row],[合同起始日期]])/365,1)</f>
        <v>2.2000000000000002</v>
      </c>
    </row>
    <row r="2740" spans="1:20">
      <c r="A2740" s="1">
        <v>41791</v>
      </c>
      <c r="B2740" t="s">
        <v>7</v>
      </c>
      <c r="C2740">
        <f t="shared" si="129"/>
        <v>1</v>
      </c>
      <c r="D2740" t="s">
        <v>52</v>
      </c>
      <c r="E2740" s="4">
        <v>362955.72000000009</v>
      </c>
      <c r="F2740" s="4">
        <v>38618.488608000007</v>
      </c>
      <c r="G2740" s="3">
        <v>0.10639999999999999</v>
      </c>
      <c r="H2740" s="7">
        <v>7755.4641025641049</v>
      </c>
      <c r="I2740" s="4">
        <v>825.18138051282074</v>
      </c>
      <c r="J2740">
        <v>46.8</v>
      </c>
      <c r="K2740" t="s">
        <v>11</v>
      </c>
      <c r="L2740" t="s">
        <v>12</v>
      </c>
      <c r="M2740" t="s">
        <v>53</v>
      </c>
      <c r="N2740" s="2">
        <v>41294</v>
      </c>
      <c r="O2740" s="2">
        <v>42864</v>
      </c>
      <c r="P2740" t="s">
        <v>24</v>
      </c>
      <c r="Q2740" t="s">
        <v>19</v>
      </c>
      <c r="R2740" s="5" t="str">
        <f t="shared" si="130"/>
        <v>0.1</v>
      </c>
      <c r="S2740" s="6" t="str">
        <f t="shared" si="131"/>
        <v/>
      </c>
      <c r="T2740">
        <f>ROUND(INT(表1[[#This Row],[合同结束日期]]-表1[[#This Row],[合同起始日期]])/365,1)</f>
        <v>4.3</v>
      </c>
    </row>
    <row r="2741" spans="1:20">
      <c r="A2741" s="1">
        <v>41791</v>
      </c>
      <c r="B2741" t="s">
        <v>7</v>
      </c>
      <c r="C2741">
        <f t="shared" si="129"/>
        <v>1</v>
      </c>
      <c r="D2741" t="s">
        <v>54</v>
      </c>
      <c r="E2741" s="4">
        <v>265840.2</v>
      </c>
      <c r="F2741" s="4">
        <v>28870.245719999995</v>
      </c>
      <c r="G2741" s="3">
        <v>0.10859999999999997</v>
      </c>
      <c r="H2741" s="7">
        <v>5829.8289473684208</v>
      </c>
      <c r="I2741" s="4">
        <v>633.11942368421046</v>
      </c>
      <c r="J2741">
        <v>45.6</v>
      </c>
      <c r="K2741" t="s">
        <v>11</v>
      </c>
      <c r="L2741" t="s">
        <v>12</v>
      </c>
      <c r="M2741" t="s">
        <v>53</v>
      </c>
      <c r="N2741" s="2">
        <v>41294</v>
      </c>
      <c r="O2741" s="2">
        <v>42864</v>
      </c>
      <c r="P2741" t="s">
        <v>24</v>
      </c>
      <c r="Q2741" t="s">
        <v>19</v>
      </c>
      <c r="R2741" s="5" t="str">
        <f t="shared" si="130"/>
        <v>0.1</v>
      </c>
      <c r="S2741" s="6" t="str">
        <f t="shared" si="131"/>
        <v/>
      </c>
      <c r="T2741">
        <f>ROUND(INT(表1[[#This Row],[合同结束日期]]-表1[[#This Row],[合同起始日期]])/365,1)</f>
        <v>4.3</v>
      </c>
    </row>
    <row r="2742" spans="1:20">
      <c r="A2742" s="1">
        <v>41791</v>
      </c>
      <c r="B2742" t="s">
        <v>7</v>
      </c>
      <c r="C2742">
        <f t="shared" si="129"/>
        <v>1</v>
      </c>
      <c r="D2742" t="s">
        <v>266</v>
      </c>
      <c r="E2742" s="4">
        <v>136681.09200000006</v>
      </c>
      <c r="F2742" s="4">
        <v>3909.0792311999999</v>
      </c>
      <c r="G2742" s="3">
        <v>2.8599999999999987E-2</v>
      </c>
      <c r="H2742" s="7">
        <v>321.75398305084758</v>
      </c>
      <c r="I2742" s="4">
        <v>9.2021639152542374</v>
      </c>
      <c r="J2742">
        <v>424.8</v>
      </c>
      <c r="K2742" t="s">
        <v>41</v>
      </c>
      <c r="L2742" t="s">
        <v>258</v>
      </c>
      <c r="M2742" t="s">
        <v>41</v>
      </c>
      <c r="N2742" s="2">
        <v>41442</v>
      </c>
      <c r="O2742" s="2">
        <v>47285</v>
      </c>
      <c r="P2742" t="s">
        <v>39</v>
      </c>
      <c r="Q2742" t="s">
        <v>35</v>
      </c>
      <c r="R2742" s="5" t="str">
        <f t="shared" si="130"/>
        <v>0.06</v>
      </c>
      <c r="S2742" s="6" t="str">
        <f t="shared" si="131"/>
        <v/>
      </c>
      <c r="T2742">
        <f>ROUND(INT(表1[[#This Row],[合同结束日期]]-表1[[#This Row],[合同起始日期]])/365,1)</f>
        <v>16</v>
      </c>
    </row>
    <row r="2743" spans="1:20">
      <c r="A2743" s="1">
        <v>41791</v>
      </c>
      <c r="B2743" t="s">
        <v>7</v>
      </c>
      <c r="C2743">
        <f t="shared" si="129"/>
        <v>1</v>
      </c>
      <c r="D2743" t="s">
        <v>55</v>
      </c>
      <c r="E2743" s="4">
        <v>219118.20000000007</v>
      </c>
      <c r="F2743" s="4">
        <v>46781.735699999997</v>
      </c>
      <c r="G2743" s="3">
        <v>0.21349999999999991</v>
      </c>
      <c r="H2743" s="7">
        <v>1148.4182389937112</v>
      </c>
      <c r="I2743" s="4">
        <v>245.18729402515723</v>
      </c>
      <c r="J2743">
        <v>190.79999999999998</v>
      </c>
      <c r="K2743" t="s">
        <v>11</v>
      </c>
      <c r="L2743" t="s">
        <v>23</v>
      </c>
      <c r="M2743" t="s">
        <v>23</v>
      </c>
      <c r="N2743" s="2">
        <v>41343</v>
      </c>
      <c r="O2743" s="2">
        <v>42499</v>
      </c>
      <c r="P2743" t="s">
        <v>24</v>
      </c>
      <c r="Q2743" t="s">
        <v>56</v>
      </c>
      <c r="R2743" s="5" t="str">
        <f t="shared" si="130"/>
        <v>0.17</v>
      </c>
      <c r="S2743" s="6" t="str">
        <f t="shared" si="131"/>
        <v/>
      </c>
      <c r="T2743">
        <f>ROUND(INT(表1[[#This Row],[合同结束日期]]-表1[[#This Row],[合同起始日期]])/365,1)</f>
        <v>3.2</v>
      </c>
    </row>
    <row r="2744" spans="1:20">
      <c r="A2744" s="1">
        <v>41791</v>
      </c>
      <c r="B2744" t="s">
        <v>7</v>
      </c>
      <c r="C2744">
        <f t="shared" si="129"/>
        <v>1</v>
      </c>
      <c r="D2744" t="s">
        <v>325</v>
      </c>
      <c r="E2744" s="4">
        <v>254283.59999999998</v>
      </c>
      <c r="F2744" s="4">
        <v>49814.157239999993</v>
      </c>
      <c r="G2744" s="3">
        <v>0.19589999999999999</v>
      </c>
      <c r="H2744" s="7">
        <v>1394.0986842105262</v>
      </c>
      <c r="I2744" s="4">
        <v>273.10393223684207</v>
      </c>
      <c r="J2744">
        <v>182.4</v>
      </c>
      <c r="K2744" t="s">
        <v>11</v>
      </c>
      <c r="L2744" t="s">
        <v>23</v>
      </c>
      <c r="M2744" t="s">
        <v>23</v>
      </c>
      <c r="N2744" s="2">
        <v>41702</v>
      </c>
      <c r="O2744" s="2">
        <v>42432</v>
      </c>
      <c r="P2744" t="s">
        <v>24</v>
      </c>
      <c r="Q2744" t="s">
        <v>59</v>
      </c>
      <c r="R2744" s="5" t="str">
        <f t="shared" si="130"/>
        <v>0.16</v>
      </c>
      <c r="S2744" s="6" t="str">
        <f t="shared" si="131"/>
        <v/>
      </c>
      <c r="T2744">
        <f>ROUND(INT(表1[[#This Row],[合同结束日期]]-表1[[#This Row],[合同起始日期]])/365,1)</f>
        <v>2</v>
      </c>
    </row>
    <row r="2745" spans="1:20">
      <c r="A2745" s="1">
        <v>41791</v>
      </c>
      <c r="B2745" t="s">
        <v>7</v>
      </c>
      <c r="C2745">
        <f t="shared" si="129"/>
        <v>1</v>
      </c>
      <c r="D2745" t="s">
        <v>315</v>
      </c>
      <c r="E2745" s="4">
        <v>142554</v>
      </c>
      <c r="F2745" s="4">
        <v>25203.547199999997</v>
      </c>
      <c r="G2745" s="3">
        <v>0.17679999999999998</v>
      </c>
      <c r="H2745" s="7">
        <v>1187.95</v>
      </c>
      <c r="I2745" s="4">
        <v>210.02955999999998</v>
      </c>
      <c r="J2745">
        <v>120</v>
      </c>
      <c r="K2745" t="s">
        <v>11</v>
      </c>
      <c r="L2745" t="s">
        <v>12</v>
      </c>
      <c r="M2745" t="s">
        <v>53</v>
      </c>
      <c r="N2745" s="2">
        <v>41715</v>
      </c>
      <c r="O2745" s="2">
        <v>42810</v>
      </c>
      <c r="P2745" t="s">
        <v>24</v>
      </c>
      <c r="Q2745" t="s">
        <v>19</v>
      </c>
      <c r="R2745" s="5" t="str">
        <f t="shared" si="130"/>
        <v>0.1</v>
      </c>
      <c r="S2745" s="6" t="str">
        <f t="shared" si="131"/>
        <v/>
      </c>
      <c r="T2745">
        <f>ROUND(INT(表1[[#This Row],[合同结束日期]]-表1[[#This Row],[合同起始日期]])/365,1)</f>
        <v>3</v>
      </c>
    </row>
    <row r="2746" spans="1:20">
      <c r="A2746" s="1">
        <v>41791</v>
      </c>
      <c r="B2746" t="s">
        <v>7</v>
      </c>
      <c r="C2746">
        <f t="shared" si="129"/>
        <v>1</v>
      </c>
      <c r="D2746" t="s">
        <v>57</v>
      </c>
      <c r="E2746" s="4">
        <v>138826.79999999999</v>
      </c>
      <c r="F2746" s="4">
        <v>51296.502600000007</v>
      </c>
      <c r="G2746" s="3">
        <v>0.36950000000000011</v>
      </c>
      <c r="H2746" s="7">
        <v>1393.8433734939758</v>
      </c>
      <c r="I2746" s="4">
        <v>515.02512650602421</v>
      </c>
      <c r="J2746">
        <v>99.6</v>
      </c>
      <c r="K2746" t="s">
        <v>60</v>
      </c>
      <c r="L2746" t="s">
        <v>61</v>
      </c>
      <c r="M2746" t="s">
        <v>58</v>
      </c>
      <c r="N2746" s="2">
        <v>41290</v>
      </c>
      <c r="O2746" s="2">
        <v>42499</v>
      </c>
      <c r="P2746" t="s">
        <v>24</v>
      </c>
      <c r="Q2746" t="s">
        <v>59</v>
      </c>
      <c r="R2746" s="5" t="str">
        <f t="shared" si="130"/>
        <v>0.16</v>
      </c>
      <c r="S2746" s="6" t="str">
        <f t="shared" si="131"/>
        <v/>
      </c>
      <c r="T2746">
        <f>ROUND(INT(表1[[#This Row],[合同结束日期]]-表1[[#This Row],[合同起始日期]])/365,1)</f>
        <v>3.3</v>
      </c>
    </row>
    <row r="2747" spans="1:20">
      <c r="A2747" s="1">
        <v>41791</v>
      </c>
      <c r="B2747" t="s">
        <v>7</v>
      </c>
      <c r="C2747">
        <f t="shared" si="129"/>
        <v>1</v>
      </c>
      <c r="D2747" t="s">
        <v>62</v>
      </c>
      <c r="E2747" s="4">
        <v>99213.599999999991</v>
      </c>
      <c r="F2747" s="4">
        <v>30974.485920000003</v>
      </c>
      <c r="G2747" s="3">
        <v>0.31220000000000003</v>
      </c>
      <c r="H2747" s="7">
        <v>928.96629213483141</v>
      </c>
      <c r="I2747" s="4">
        <v>290.02327640449442</v>
      </c>
      <c r="J2747">
        <v>106.8</v>
      </c>
      <c r="K2747" t="s">
        <v>60</v>
      </c>
      <c r="L2747" t="s">
        <v>61</v>
      </c>
      <c r="M2747" t="s">
        <v>58</v>
      </c>
      <c r="N2747" s="2">
        <v>41347</v>
      </c>
      <c r="O2747" s="2">
        <v>42499</v>
      </c>
      <c r="P2747" t="s">
        <v>24</v>
      </c>
      <c r="Q2747" t="s">
        <v>59</v>
      </c>
      <c r="R2747" s="5" t="str">
        <f t="shared" si="130"/>
        <v>0.16</v>
      </c>
      <c r="S2747" s="6" t="str">
        <f t="shared" si="131"/>
        <v/>
      </c>
      <c r="T2747">
        <f>ROUND(INT(表1[[#This Row],[合同结束日期]]-表1[[#This Row],[合同起始日期]])/365,1)</f>
        <v>3.2</v>
      </c>
    </row>
    <row r="2748" spans="1:20">
      <c r="A2748" s="1">
        <v>41791</v>
      </c>
      <c r="B2748" t="s">
        <v>7</v>
      </c>
      <c r="C2748">
        <f t="shared" si="129"/>
        <v>1</v>
      </c>
      <c r="D2748" t="s">
        <v>63</v>
      </c>
      <c r="E2748" s="4">
        <v>240464.4</v>
      </c>
      <c r="F2748" s="4">
        <v>34434.502079999998</v>
      </c>
      <c r="G2748" s="3">
        <v>0.14319999999999999</v>
      </c>
      <c r="H2748" s="7">
        <v>2154.6989247311831</v>
      </c>
      <c r="I2748" s="4">
        <v>308.5528860215054</v>
      </c>
      <c r="J2748">
        <v>111.6</v>
      </c>
      <c r="K2748" t="s">
        <v>66</v>
      </c>
      <c r="L2748" t="s">
        <v>64</v>
      </c>
      <c r="M2748" t="s">
        <v>64</v>
      </c>
      <c r="N2748" s="2">
        <v>41347</v>
      </c>
      <c r="O2748" s="2">
        <v>42499</v>
      </c>
      <c r="P2748" t="s">
        <v>24</v>
      </c>
      <c r="Q2748" t="s">
        <v>65</v>
      </c>
      <c r="R2748" s="5" t="str">
        <f t="shared" si="130"/>
        <v>0.12</v>
      </c>
      <c r="S2748" s="6" t="str">
        <f t="shared" si="131"/>
        <v/>
      </c>
      <c r="T2748">
        <f>ROUND(INT(表1[[#This Row],[合同结束日期]]-表1[[#This Row],[合同起始日期]])/365,1)</f>
        <v>3.2</v>
      </c>
    </row>
    <row r="2749" spans="1:20">
      <c r="A2749" s="1">
        <v>41791</v>
      </c>
      <c r="B2749" t="s">
        <v>7</v>
      </c>
      <c r="C2749">
        <f t="shared" si="129"/>
        <v>1</v>
      </c>
      <c r="D2749" t="s">
        <v>67</v>
      </c>
      <c r="E2749" s="4">
        <v>224154</v>
      </c>
      <c r="F2749" s="4">
        <v>57450.670199999986</v>
      </c>
      <c r="G2749" s="3">
        <v>0.25629999999999992</v>
      </c>
      <c r="H2749" s="7">
        <v>702.23684210526324</v>
      </c>
      <c r="I2749" s="4">
        <v>179.98330263157891</v>
      </c>
      <c r="J2749">
        <v>319.2</v>
      </c>
      <c r="K2749" t="s">
        <v>11</v>
      </c>
      <c r="L2749" t="s">
        <v>23</v>
      </c>
      <c r="M2749" t="s">
        <v>23</v>
      </c>
      <c r="N2749" s="2">
        <v>41374</v>
      </c>
      <c r="O2749" s="2">
        <v>42499</v>
      </c>
      <c r="P2749" t="s">
        <v>24</v>
      </c>
      <c r="Q2749" t="s">
        <v>35</v>
      </c>
      <c r="R2749" s="5" t="str">
        <f t="shared" si="130"/>
        <v>0.06</v>
      </c>
      <c r="S2749" s="6" t="str">
        <f t="shared" si="131"/>
        <v/>
      </c>
      <c r="T2749">
        <f>ROUND(INT(表1[[#This Row],[合同结束日期]]-表1[[#This Row],[合同起始日期]])/365,1)</f>
        <v>3.1</v>
      </c>
    </row>
    <row r="2750" spans="1:20">
      <c r="A2750" s="1">
        <v>41791</v>
      </c>
      <c r="B2750" t="s">
        <v>7</v>
      </c>
      <c r="C2750">
        <f t="shared" si="129"/>
        <v>1</v>
      </c>
      <c r="D2750" t="s">
        <v>68</v>
      </c>
      <c r="E2750" s="4">
        <v>359055.6</v>
      </c>
      <c r="F2750" s="4">
        <v>94898.395079999988</v>
      </c>
      <c r="G2750" s="3">
        <v>0.26429999999999998</v>
      </c>
      <c r="H2750" s="7">
        <v>802.17962466487938</v>
      </c>
      <c r="I2750" s="4">
        <v>212.0160747989276</v>
      </c>
      <c r="J2750">
        <v>447.59999999999997</v>
      </c>
      <c r="K2750" t="s">
        <v>11</v>
      </c>
      <c r="L2750" t="s">
        <v>13</v>
      </c>
      <c r="M2750" t="s">
        <v>13</v>
      </c>
      <c r="N2750" s="2">
        <v>41302</v>
      </c>
      <c r="O2750" s="2">
        <v>43594</v>
      </c>
      <c r="P2750" t="s">
        <v>24</v>
      </c>
      <c r="Q2750" t="s">
        <v>65</v>
      </c>
      <c r="R2750" s="5" t="str">
        <f t="shared" si="130"/>
        <v>0.12</v>
      </c>
      <c r="S2750" s="6" t="str">
        <f t="shared" si="131"/>
        <v/>
      </c>
      <c r="T2750">
        <f>ROUND(INT(表1[[#This Row],[合同结束日期]]-表1[[#This Row],[合同起始日期]])/365,1)</f>
        <v>6.3</v>
      </c>
    </row>
    <row r="2751" spans="1:20">
      <c r="A2751" s="1">
        <v>41791</v>
      </c>
      <c r="B2751" t="s">
        <v>7</v>
      </c>
      <c r="C2751">
        <f t="shared" si="129"/>
        <v>1</v>
      </c>
      <c r="D2751" t="s">
        <v>240</v>
      </c>
      <c r="E2751" s="4">
        <v>99372</v>
      </c>
      <c r="F2751" s="4">
        <v>6002.0688</v>
      </c>
      <c r="G2751" s="3">
        <v>6.0400000000000002E-2</v>
      </c>
      <c r="H2751" s="7">
        <v>6900.8333333333339</v>
      </c>
      <c r="I2751" s="4">
        <v>416.8103333333334</v>
      </c>
      <c r="J2751">
        <v>14.399999999999999</v>
      </c>
      <c r="K2751" t="s">
        <v>66</v>
      </c>
      <c r="L2751" t="s">
        <v>64</v>
      </c>
      <c r="M2751" t="s">
        <v>64</v>
      </c>
      <c r="N2751" s="2">
        <v>41481</v>
      </c>
      <c r="O2751" s="2">
        <v>41845</v>
      </c>
      <c r="P2751" t="s">
        <v>14</v>
      </c>
      <c r="Q2751" t="s">
        <v>37</v>
      </c>
      <c r="R2751" s="5" t="str">
        <f t="shared" si="130"/>
        <v>0.</v>
      </c>
      <c r="S2751" s="6" t="str">
        <f t="shared" si="131"/>
        <v/>
      </c>
      <c r="T2751">
        <f>ROUND(INT(表1[[#This Row],[合同结束日期]]-表1[[#This Row],[合同起始日期]])/365,1)</f>
        <v>1</v>
      </c>
    </row>
    <row r="2752" spans="1:20">
      <c r="A2752" s="1">
        <v>41791</v>
      </c>
      <c r="B2752" t="s">
        <v>7</v>
      </c>
      <c r="C2752">
        <f t="shared" si="129"/>
        <v>1</v>
      </c>
      <c r="D2752" t="s">
        <v>292</v>
      </c>
      <c r="E2752" s="4">
        <v>2565381.5280000009</v>
      </c>
      <c r="F2752" s="4">
        <v>63621.461894399989</v>
      </c>
      <c r="G2752" s="3">
        <v>2.4799999999999989E-2</v>
      </c>
      <c r="H2752" s="7">
        <v>1031.2676989869758</v>
      </c>
      <c r="I2752" s="4">
        <v>25.575438934876985</v>
      </c>
      <c r="J2752">
        <v>2487.6</v>
      </c>
      <c r="K2752" t="s">
        <v>41</v>
      </c>
      <c r="L2752" t="s">
        <v>292</v>
      </c>
      <c r="M2752" t="s">
        <v>41</v>
      </c>
      <c r="N2752" s="2">
        <v>41442</v>
      </c>
      <c r="O2752" s="2">
        <v>47285</v>
      </c>
      <c r="P2752" t="s">
        <v>39</v>
      </c>
      <c r="Q2752" t="s">
        <v>208</v>
      </c>
      <c r="R2752" s="5" t="str">
        <f t="shared" si="130"/>
        <v>0.05</v>
      </c>
      <c r="S2752" s="6" t="str">
        <f t="shared" si="131"/>
        <v/>
      </c>
      <c r="T2752">
        <f>ROUND(INT(表1[[#This Row],[合同结束日期]]-表1[[#This Row],[合同起始日期]])/365,1)</f>
        <v>16</v>
      </c>
    </row>
    <row r="2753" spans="1:20">
      <c r="A2753" s="1">
        <v>41821</v>
      </c>
      <c r="B2753" t="s">
        <v>7</v>
      </c>
      <c r="C2753">
        <f t="shared" si="129"/>
        <v>1</v>
      </c>
      <c r="D2753" t="s">
        <v>8</v>
      </c>
      <c r="E2753" s="4">
        <v>7288849.2000000002</v>
      </c>
      <c r="F2753" s="4">
        <v>298842.81719999999</v>
      </c>
      <c r="G2753" s="3">
        <v>4.0999999999999995E-2</v>
      </c>
      <c r="H2753" s="7">
        <v>2041.6944537815127</v>
      </c>
      <c r="I2753" s="4">
        <v>83.709472605042009</v>
      </c>
      <c r="J2753">
        <v>3570</v>
      </c>
      <c r="K2753" t="s">
        <v>11</v>
      </c>
      <c r="L2753" t="s">
        <v>12</v>
      </c>
      <c r="M2753" t="s">
        <v>10</v>
      </c>
      <c r="N2753" s="2">
        <v>41365</v>
      </c>
      <c r="O2753" s="2">
        <v>48646</v>
      </c>
      <c r="P2753" t="s">
        <v>14</v>
      </c>
      <c r="Q2753" t="s">
        <v>9</v>
      </c>
      <c r="R2753" s="5" t="str">
        <f t="shared" si="130"/>
        <v/>
      </c>
      <c r="S2753" s="6" t="str">
        <f t="shared" si="131"/>
        <v/>
      </c>
      <c r="T2753">
        <f>ROUND(INT(表1[[#This Row],[合同结束日期]]-表1[[#This Row],[合同起始日期]])/365,1)</f>
        <v>19.899999999999999</v>
      </c>
    </row>
    <row r="2754" spans="1:20">
      <c r="A2754" s="1">
        <v>41821</v>
      </c>
      <c r="B2754" t="s">
        <v>7</v>
      </c>
      <c r="C2754">
        <f t="shared" si="129"/>
        <v>1</v>
      </c>
      <c r="D2754" t="s">
        <v>235</v>
      </c>
      <c r="E2754" s="4">
        <v>315619.8</v>
      </c>
      <c r="F2754" s="4">
        <v>56117.200440000001</v>
      </c>
      <c r="G2754" s="3">
        <v>0.17780000000000001</v>
      </c>
      <c r="H2754" s="7">
        <v>843.81296118062244</v>
      </c>
      <c r="I2754" s="4">
        <v>150.02994449791467</v>
      </c>
      <c r="J2754">
        <v>374.03999999999996</v>
      </c>
      <c r="K2754" t="s">
        <v>11</v>
      </c>
      <c r="L2754" t="s">
        <v>92</v>
      </c>
      <c r="M2754" t="s">
        <v>92</v>
      </c>
      <c r="N2754" s="2">
        <v>41384</v>
      </c>
      <c r="O2754" s="2">
        <v>43299</v>
      </c>
      <c r="P2754" t="s">
        <v>18</v>
      </c>
      <c r="Q2754" t="s">
        <v>335</v>
      </c>
      <c r="R2754" s="5" t="str">
        <f t="shared" si="130"/>
        <v>0.15</v>
      </c>
      <c r="S2754" s="6" t="str">
        <f t="shared" si="131"/>
        <v>0.05</v>
      </c>
      <c r="T2754">
        <f>ROUND(INT(表1[[#This Row],[合同结束日期]]-表1[[#This Row],[合同起始日期]])/365,1)</f>
        <v>5.2</v>
      </c>
    </row>
    <row r="2755" spans="1:20">
      <c r="A2755" s="1">
        <v>41821</v>
      </c>
      <c r="B2755" t="s">
        <v>7</v>
      </c>
      <c r="C2755">
        <f t="shared" si="129"/>
        <v>1</v>
      </c>
      <c r="D2755" t="s">
        <v>237</v>
      </c>
      <c r="E2755" s="4">
        <v>233083.44000000003</v>
      </c>
      <c r="F2755" s="4">
        <v>54005.433047999999</v>
      </c>
      <c r="G2755" s="3">
        <v>0.23169999999999996</v>
      </c>
      <c r="H2755" s="7">
        <v>647.45400000000006</v>
      </c>
      <c r="I2755" s="4">
        <v>150.01509179999999</v>
      </c>
      <c r="J2755">
        <v>360</v>
      </c>
      <c r="K2755" t="s">
        <v>11</v>
      </c>
      <c r="L2755" t="s">
        <v>23</v>
      </c>
      <c r="M2755" t="s">
        <v>23</v>
      </c>
      <c r="N2755" s="2">
        <v>41384</v>
      </c>
      <c r="O2755" s="2">
        <v>43299</v>
      </c>
      <c r="P2755" t="s">
        <v>18</v>
      </c>
      <c r="Q2755" t="s">
        <v>335</v>
      </c>
      <c r="R2755" s="5" t="str">
        <f t="shared" si="130"/>
        <v>0.15</v>
      </c>
      <c r="S2755" s="6" t="str">
        <f t="shared" si="131"/>
        <v>0.05</v>
      </c>
      <c r="T2755">
        <f>ROUND(INT(表1[[#This Row],[合同结束日期]]-表1[[#This Row],[合同起始日期]])/365,1)</f>
        <v>5.2</v>
      </c>
    </row>
    <row r="2756" spans="1:20">
      <c r="A2756" s="1">
        <v>41821</v>
      </c>
      <c r="B2756" t="s">
        <v>7</v>
      </c>
      <c r="C2756">
        <f t="shared" si="129"/>
        <v>1</v>
      </c>
      <c r="D2756" t="s">
        <v>238</v>
      </c>
      <c r="E2756" s="4">
        <v>197932.19999999998</v>
      </c>
      <c r="F2756" s="4">
        <v>56252.33124</v>
      </c>
      <c r="G2756" s="3">
        <v>0.28420000000000001</v>
      </c>
      <c r="H2756" s="7">
        <v>527.81919999999991</v>
      </c>
      <c r="I2756" s="4">
        <v>150.00621663999999</v>
      </c>
      <c r="J2756">
        <v>375</v>
      </c>
      <c r="K2756" t="s">
        <v>11</v>
      </c>
      <c r="L2756" t="s">
        <v>92</v>
      </c>
      <c r="M2756" t="s">
        <v>92</v>
      </c>
      <c r="N2756" s="2">
        <v>41384</v>
      </c>
      <c r="O2756" s="2">
        <v>43299</v>
      </c>
      <c r="P2756" t="s">
        <v>18</v>
      </c>
      <c r="Q2756" t="s">
        <v>335</v>
      </c>
      <c r="R2756" s="5" t="str">
        <f t="shared" si="130"/>
        <v>0.15</v>
      </c>
      <c r="S2756" s="6" t="str">
        <f t="shared" si="131"/>
        <v>0.05</v>
      </c>
      <c r="T2756">
        <f>ROUND(INT(表1[[#This Row],[合同结束日期]]-表1[[#This Row],[合同起始日期]])/365,1)</f>
        <v>5.2</v>
      </c>
    </row>
    <row r="2757" spans="1:20">
      <c r="A2757" s="1">
        <v>41821</v>
      </c>
      <c r="B2757" t="s">
        <v>7</v>
      </c>
      <c r="C2757">
        <f t="shared" si="129"/>
        <v>1</v>
      </c>
      <c r="D2757" t="s">
        <v>239</v>
      </c>
      <c r="E2757" s="4">
        <v>347606.39999999997</v>
      </c>
      <c r="F2757" s="4">
        <v>54504.683519999991</v>
      </c>
      <c r="G2757" s="3">
        <v>0.15679999999999999</v>
      </c>
      <c r="H2757" s="7">
        <v>956.64464993394972</v>
      </c>
      <c r="I2757" s="4">
        <v>150.00188110964331</v>
      </c>
      <c r="J2757">
        <v>363.36</v>
      </c>
      <c r="K2757" t="s">
        <v>11</v>
      </c>
      <c r="L2757" t="s">
        <v>23</v>
      </c>
      <c r="M2757" t="s">
        <v>23</v>
      </c>
      <c r="N2757" s="2">
        <v>41384</v>
      </c>
      <c r="O2757" s="2">
        <v>43299</v>
      </c>
      <c r="P2757" t="s">
        <v>18</v>
      </c>
      <c r="Q2757" t="s">
        <v>335</v>
      </c>
      <c r="R2757" s="5" t="str">
        <f t="shared" si="130"/>
        <v>0.15</v>
      </c>
      <c r="S2757" s="6" t="str">
        <f t="shared" si="131"/>
        <v>0.05</v>
      </c>
      <c r="T2757">
        <f>ROUND(INT(表1[[#This Row],[合同结束日期]]-表1[[#This Row],[合同起始日期]])/365,1)</f>
        <v>5.2</v>
      </c>
    </row>
    <row r="2758" spans="1:20">
      <c r="A2758" s="1">
        <v>41821</v>
      </c>
      <c r="B2758" t="s">
        <v>7</v>
      </c>
      <c r="C2758">
        <f t="shared" si="129"/>
        <v>1</v>
      </c>
      <c r="D2758" t="s">
        <v>16</v>
      </c>
      <c r="E2758" s="4">
        <v>824801.5199999999</v>
      </c>
      <c r="F2758" s="4">
        <v>87016.560360000003</v>
      </c>
      <c r="G2758" s="3">
        <v>0.10550000000000001</v>
      </c>
      <c r="H2758" s="7">
        <v>1185.0596551724136</v>
      </c>
      <c r="I2758" s="4">
        <v>125.02379362068966</v>
      </c>
      <c r="J2758">
        <v>696</v>
      </c>
      <c r="K2758" t="s">
        <v>20</v>
      </c>
      <c r="L2758" t="s">
        <v>21</v>
      </c>
      <c r="M2758" t="s">
        <v>17</v>
      </c>
      <c r="N2758" s="2">
        <v>41246</v>
      </c>
      <c r="O2758" s="2">
        <v>43229</v>
      </c>
      <c r="P2758" t="s">
        <v>18</v>
      </c>
      <c r="Q2758" t="s">
        <v>19</v>
      </c>
      <c r="R2758" s="5" t="str">
        <f t="shared" si="130"/>
        <v>0.1</v>
      </c>
      <c r="S2758" s="6" t="str">
        <f t="shared" si="131"/>
        <v/>
      </c>
      <c r="T2758">
        <f>ROUND(INT(表1[[#This Row],[合同结束日期]]-表1[[#This Row],[合同起始日期]])/365,1)</f>
        <v>5.4</v>
      </c>
    </row>
    <row r="2759" spans="1:20">
      <c r="A2759" s="1">
        <v>41821</v>
      </c>
      <c r="B2759" t="s">
        <v>7</v>
      </c>
      <c r="C2759">
        <f t="shared" si="129"/>
        <v>1</v>
      </c>
      <c r="D2759" t="s">
        <v>22</v>
      </c>
      <c r="E2759" s="4">
        <v>668824.79999999993</v>
      </c>
      <c r="F2759" s="4">
        <v>175031.45016000004</v>
      </c>
      <c r="G2759" s="3">
        <v>0.2617000000000001</v>
      </c>
      <c r="H2759" s="7">
        <v>993.50089126559715</v>
      </c>
      <c r="I2759" s="4">
        <v>259.99918324420685</v>
      </c>
      <c r="J2759">
        <v>673.19999999999993</v>
      </c>
      <c r="K2759" t="s">
        <v>11</v>
      </c>
      <c r="L2759" t="s">
        <v>23</v>
      </c>
      <c r="M2759" t="s">
        <v>23</v>
      </c>
      <c r="N2759" s="2">
        <v>41258</v>
      </c>
      <c r="O2759" s="2">
        <v>43229</v>
      </c>
      <c r="P2759" t="s">
        <v>24</v>
      </c>
      <c r="Q2759" t="s">
        <v>25</v>
      </c>
      <c r="R2759" s="5" t="str">
        <f t="shared" si="130"/>
        <v>0.15</v>
      </c>
      <c r="S2759" s="6" t="str">
        <f t="shared" si="131"/>
        <v/>
      </c>
      <c r="T2759">
        <f>ROUND(INT(表1[[#This Row],[合同结束日期]]-表1[[#This Row],[合同起始日期]])/365,1)</f>
        <v>5.4</v>
      </c>
    </row>
    <row r="2760" spans="1:20">
      <c r="A2760" s="1">
        <v>41821</v>
      </c>
      <c r="B2760" t="s">
        <v>7</v>
      </c>
      <c r="C2760">
        <f t="shared" si="129"/>
        <v>1</v>
      </c>
      <c r="D2760" t="s">
        <v>26</v>
      </c>
      <c r="E2760" s="4">
        <v>176701.19999999998</v>
      </c>
      <c r="F2760" s="4">
        <v>41489.441760000002</v>
      </c>
      <c r="G2760" s="3">
        <v>0.23480000000000004</v>
      </c>
      <c r="H2760" s="7">
        <v>1107.1503759398495</v>
      </c>
      <c r="I2760" s="4">
        <v>259.95890827067672</v>
      </c>
      <c r="J2760">
        <v>159.6</v>
      </c>
      <c r="K2760" t="s">
        <v>11</v>
      </c>
      <c r="L2760" t="s">
        <v>13</v>
      </c>
      <c r="M2760" t="s">
        <v>27</v>
      </c>
      <c r="N2760" s="2">
        <v>41339</v>
      </c>
      <c r="O2760" s="2">
        <v>42864</v>
      </c>
      <c r="P2760" t="s">
        <v>24</v>
      </c>
      <c r="Q2760" t="s">
        <v>28</v>
      </c>
      <c r="R2760" s="5" t="str">
        <f t="shared" si="130"/>
        <v>0.13</v>
      </c>
      <c r="S2760" s="6" t="str">
        <f t="shared" si="131"/>
        <v/>
      </c>
      <c r="T2760">
        <f>ROUND(INT(表1[[#This Row],[合同结束日期]]-表1[[#This Row],[合同起始日期]])/365,1)</f>
        <v>4.2</v>
      </c>
    </row>
    <row r="2761" spans="1:20">
      <c r="A2761" s="1">
        <v>41821</v>
      </c>
      <c r="B2761" t="s">
        <v>7</v>
      </c>
      <c r="C2761">
        <f t="shared" si="129"/>
        <v>1</v>
      </c>
      <c r="D2761" t="s">
        <v>29</v>
      </c>
      <c r="E2761" s="4">
        <v>148714.79999999999</v>
      </c>
      <c r="F2761" s="4">
        <v>48674.354040000006</v>
      </c>
      <c r="G2761" s="3">
        <v>0.32730000000000009</v>
      </c>
      <c r="H2761" s="7">
        <v>794.41666666666663</v>
      </c>
      <c r="I2761" s="4">
        <v>260.01257500000003</v>
      </c>
      <c r="J2761">
        <v>187.2</v>
      </c>
      <c r="K2761" t="s">
        <v>11</v>
      </c>
      <c r="L2761" t="s">
        <v>23</v>
      </c>
      <c r="M2761" t="s">
        <v>23</v>
      </c>
      <c r="N2761" s="2">
        <v>41288</v>
      </c>
      <c r="O2761" s="2">
        <v>42499</v>
      </c>
      <c r="P2761" t="s">
        <v>24</v>
      </c>
      <c r="Q2761" t="s">
        <v>30</v>
      </c>
      <c r="R2761" s="5" t="str">
        <f t="shared" si="130"/>
        <v>0.18</v>
      </c>
      <c r="S2761" s="6" t="str">
        <f t="shared" si="131"/>
        <v/>
      </c>
      <c r="T2761">
        <f>ROUND(INT(表1[[#This Row],[合同结束日期]]-表1[[#This Row],[合同起始日期]])/365,1)</f>
        <v>3.3</v>
      </c>
    </row>
    <row r="2762" spans="1:20">
      <c r="A2762" s="1">
        <v>41821</v>
      </c>
      <c r="B2762" t="s">
        <v>7</v>
      </c>
      <c r="C2762">
        <f t="shared" si="129"/>
        <v>1</v>
      </c>
      <c r="D2762" t="s">
        <v>256</v>
      </c>
      <c r="E2762" s="4">
        <v>188815.44</v>
      </c>
      <c r="F2762" s="4">
        <v>22412.392728000003</v>
      </c>
      <c r="G2762" s="3">
        <v>0.11870000000000001</v>
      </c>
      <c r="H2762" s="7">
        <v>2666.8847457627121</v>
      </c>
      <c r="I2762" s="4">
        <v>316.55921932203393</v>
      </c>
      <c r="J2762">
        <v>70.8</v>
      </c>
      <c r="K2762" t="s">
        <v>11</v>
      </c>
      <c r="L2762" t="s">
        <v>12</v>
      </c>
      <c r="M2762" t="s">
        <v>53</v>
      </c>
      <c r="N2762" s="2">
        <v>41473</v>
      </c>
      <c r="O2762" s="2">
        <v>42222</v>
      </c>
      <c r="P2762" t="s">
        <v>24</v>
      </c>
      <c r="Q2762" t="s">
        <v>19</v>
      </c>
      <c r="R2762" s="5" t="str">
        <f t="shared" si="130"/>
        <v>0.1</v>
      </c>
      <c r="S2762" s="6" t="str">
        <f t="shared" si="131"/>
        <v/>
      </c>
      <c r="T2762">
        <f>ROUND(INT(表1[[#This Row],[合同结束日期]]-表1[[#This Row],[合同起始日期]])/365,1)</f>
        <v>2.1</v>
      </c>
    </row>
    <row r="2763" spans="1:20">
      <c r="A2763" s="1">
        <v>41821</v>
      </c>
      <c r="B2763" t="s">
        <v>7</v>
      </c>
      <c r="C2763">
        <f t="shared" si="129"/>
        <v>1</v>
      </c>
      <c r="D2763" t="s">
        <v>31</v>
      </c>
      <c r="E2763" s="4">
        <v>74610</v>
      </c>
      <c r="F2763" s="4">
        <v>37670.589</v>
      </c>
      <c r="G2763" s="3">
        <v>0.50490000000000002</v>
      </c>
      <c r="H2763" s="7">
        <v>540.6521739130435</v>
      </c>
      <c r="I2763" s="4">
        <v>272.97528260869564</v>
      </c>
      <c r="J2763">
        <v>138</v>
      </c>
      <c r="K2763" t="s">
        <v>11</v>
      </c>
      <c r="L2763" t="s">
        <v>13</v>
      </c>
      <c r="M2763" t="s">
        <v>13</v>
      </c>
      <c r="N2763" s="2">
        <v>41334</v>
      </c>
      <c r="O2763" s="2">
        <v>42499</v>
      </c>
      <c r="P2763" t="s">
        <v>24</v>
      </c>
      <c r="Q2763" t="s">
        <v>32</v>
      </c>
      <c r="R2763" s="5" t="str">
        <f t="shared" si="130"/>
        <v>0.13</v>
      </c>
      <c r="S2763" s="6" t="str">
        <f t="shared" si="131"/>
        <v>0.07</v>
      </c>
      <c r="T2763">
        <f>ROUND(INT(表1[[#This Row],[合同结束日期]]-表1[[#This Row],[合同起始日期]])/365,1)</f>
        <v>3.2</v>
      </c>
    </row>
    <row r="2764" spans="1:20">
      <c r="A2764" s="1">
        <v>41821</v>
      </c>
      <c r="B2764" t="s">
        <v>7</v>
      </c>
      <c r="C2764">
        <f t="shared" si="129"/>
        <v>1</v>
      </c>
      <c r="D2764" t="s">
        <v>33</v>
      </c>
      <c r="E2764" s="4">
        <v>156175.19999999998</v>
      </c>
      <c r="F2764" s="4">
        <v>12962.5416</v>
      </c>
      <c r="G2764" s="3">
        <v>8.3000000000000018E-2</v>
      </c>
      <c r="H2764" s="7">
        <v>2410.1111111111109</v>
      </c>
      <c r="I2764" s="4">
        <v>200.03922222222224</v>
      </c>
      <c r="J2764">
        <v>64.8</v>
      </c>
      <c r="K2764" t="s">
        <v>11</v>
      </c>
      <c r="L2764" t="s">
        <v>13</v>
      </c>
      <c r="M2764" t="s">
        <v>34</v>
      </c>
      <c r="N2764" s="2">
        <v>41353</v>
      </c>
      <c r="O2764" s="2">
        <v>43229</v>
      </c>
      <c r="P2764" t="s">
        <v>24</v>
      </c>
      <c r="Q2764" t="s">
        <v>35</v>
      </c>
      <c r="R2764" s="5" t="str">
        <f t="shared" si="130"/>
        <v>0.06</v>
      </c>
      <c r="S2764" s="6" t="str">
        <f t="shared" si="131"/>
        <v/>
      </c>
      <c r="T2764">
        <f>ROUND(INT(表1[[#This Row],[合同结束日期]]-表1[[#This Row],[合同起始日期]])/365,1)</f>
        <v>5.0999999999999996</v>
      </c>
    </row>
    <row r="2765" spans="1:20">
      <c r="A2765" s="1">
        <v>41821</v>
      </c>
      <c r="B2765" t="s">
        <v>7</v>
      </c>
      <c r="C2765">
        <f t="shared" si="129"/>
        <v>1</v>
      </c>
      <c r="D2765" t="s">
        <v>36</v>
      </c>
      <c r="E2765" s="4">
        <v>398401.44000000006</v>
      </c>
      <c r="F2765" s="4">
        <v>42469.593504000004</v>
      </c>
      <c r="G2765" s="3">
        <v>0.1066</v>
      </c>
      <c r="H2765" s="7">
        <v>1875.7129943502828</v>
      </c>
      <c r="I2765" s="4">
        <v>199.95100519774013</v>
      </c>
      <c r="J2765">
        <v>212.4</v>
      </c>
      <c r="K2765" t="s">
        <v>11</v>
      </c>
      <c r="L2765" t="s">
        <v>13</v>
      </c>
      <c r="M2765" t="s">
        <v>13</v>
      </c>
      <c r="N2765" s="2">
        <v>41353</v>
      </c>
      <c r="O2765" s="2">
        <v>43229</v>
      </c>
      <c r="P2765" t="s">
        <v>24</v>
      </c>
      <c r="Q2765" t="s">
        <v>37</v>
      </c>
      <c r="R2765" s="5" t="str">
        <f t="shared" si="130"/>
        <v>0.</v>
      </c>
      <c r="S2765" s="6" t="str">
        <f t="shared" si="131"/>
        <v/>
      </c>
      <c r="T2765">
        <f>ROUND(INT(表1[[#This Row],[合同结束日期]]-表1[[#This Row],[合同起始日期]])/365,1)</f>
        <v>5.0999999999999996</v>
      </c>
    </row>
    <row r="2766" spans="1:20">
      <c r="A2766" s="1">
        <v>41821</v>
      </c>
      <c r="B2766" t="s">
        <v>7</v>
      </c>
      <c r="C2766">
        <f t="shared" si="129"/>
        <v>1</v>
      </c>
      <c r="D2766" t="s">
        <v>38</v>
      </c>
      <c r="E2766" s="4">
        <v>391907.39999999991</v>
      </c>
      <c r="F2766" s="4">
        <v>39190.74</v>
      </c>
      <c r="G2766" s="3">
        <v>0.10000000000000002</v>
      </c>
      <c r="H2766" s="7">
        <v>2093.5224358974356</v>
      </c>
      <c r="I2766" s="4">
        <v>209.35224358974358</v>
      </c>
      <c r="J2766">
        <v>187.2</v>
      </c>
      <c r="K2766" t="s">
        <v>11</v>
      </c>
      <c r="L2766" t="s">
        <v>13</v>
      </c>
      <c r="M2766" t="s">
        <v>13</v>
      </c>
      <c r="N2766" s="2">
        <v>41323</v>
      </c>
      <c r="O2766" s="2">
        <v>42499</v>
      </c>
      <c r="P2766" t="s">
        <v>39</v>
      </c>
      <c r="Q2766" t="s">
        <v>19</v>
      </c>
      <c r="R2766" s="5" t="str">
        <f t="shared" si="130"/>
        <v>0.1</v>
      </c>
      <c r="S2766" s="6" t="str">
        <f t="shared" si="131"/>
        <v/>
      </c>
      <c r="T2766">
        <f>ROUND(INT(表1[[#This Row],[合同结束日期]]-表1[[#This Row],[合同起始日期]])/365,1)</f>
        <v>3.2</v>
      </c>
    </row>
    <row r="2767" spans="1:20">
      <c r="A2767" s="1">
        <v>41821</v>
      </c>
      <c r="B2767" t="s">
        <v>7</v>
      </c>
      <c r="C2767">
        <f t="shared" si="129"/>
        <v>1</v>
      </c>
      <c r="D2767" t="s">
        <v>40</v>
      </c>
      <c r="E2767" s="4">
        <v>1487317.9440000001</v>
      </c>
      <c r="F2767" s="4">
        <v>118985.43552</v>
      </c>
      <c r="G2767" s="3">
        <v>7.9999999999999988E-2</v>
      </c>
      <c r="H2767" s="7">
        <v>1577.6879073319756</v>
      </c>
      <c r="I2767" s="4">
        <v>126.21503258655804</v>
      </c>
      <c r="J2767">
        <v>942.72</v>
      </c>
      <c r="K2767" t="s">
        <v>41</v>
      </c>
      <c r="L2767" t="s">
        <v>40</v>
      </c>
      <c r="M2767" t="s">
        <v>41</v>
      </c>
      <c r="N2767" s="2">
        <v>41294</v>
      </c>
      <c r="O2767" s="2">
        <v>43229</v>
      </c>
      <c r="P2767" t="s">
        <v>39</v>
      </c>
      <c r="Q2767" t="s">
        <v>42</v>
      </c>
      <c r="R2767" s="5" t="str">
        <f t="shared" si="130"/>
        <v>0.08</v>
      </c>
      <c r="S2767" s="6" t="str">
        <f t="shared" si="131"/>
        <v/>
      </c>
      <c r="T2767">
        <f>ROUND(INT(表1[[#This Row],[合同结束日期]]-表1[[#This Row],[合同起始日期]])/365,1)</f>
        <v>5.3</v>
      </c>
    </row>
    <row r="2768" spans="1:20">
      <c r="A2768" s="1">
        <v>41821</v>
      </c>
      <c r="B2768" t="s">
        <v>7</v>
      </c>
      <c r="C2768">
        <f t="shared" si="129"/>
        <v>1</v>
      </c>
      <c r="D2768" t="s">
        <v>324</v>
      </c>
      <c r="E2768" s="4">
        <v>254460</v>
      </c>
      <c r="F2768" s="4">
        <v>32011.067999999999</v>
      </c>
      <c r="G2768" s="3">
        <v>0.1258</v>
      </c>
      <c r="H2768" s="7">
        <v>2304.8913043478265</v>
      </c>
      <c r="I2768" s="4">
        <v>289.95532608695652</v>
      </c>
      <c r="J2768">
        <v>110.39999999999999</v>
      </c>
      <c r="K2768" t="s">
        <v>140</v>
      </c>
      <c r="L2768" t="s">
        <v>309</v>
      </c>
      <c r="M2768" t="s">
        <v>309</v>
      </c>
      <c r="N2768" s="2">
        <v>41745</v>
      </c>
      <c r="O2768" s="2">
        <v>42109</v>
      </c>
      <c r="P2768" t="s">
        <v>24</v>
      </c>
      <c r="Q2768" t="s">
        <v>42</v>
      </c>
      <c r="R2768" s="5" t="str">
        <f t="shared" si="130"/>
        <v>0.08</v>
      </c>
      <c r="S2768" s="6" t="str">
        <f t="shared" si="131"/>
        <v/>
      </c>
      <c r="T2768">
        <f>ROUND(INT(表1[[#This Row],[合同结束日期]]-表1[[#This Row],[合同起始日期]])/365,1)</f>
        <v>1</v>
      </c>
    </row>
    <row r="2769" spans="1:20">
      <c r="A2769" s="1">
        <v>41821</v>
      </c>
      <c r="B2769" t="s">
        <v>7</v>
      </c>
      <c r="C2769">
        <f t="shared" si="129"/>
        <v>1</v>
      </c>
      <c r="D2769" t="s">
        <v>308</v>
      </c>
      <c r="E2769" s="4">
        <v>1158581.52</v>
      </c>
      <c r="F2769" s="4">
        <v>41708.934720000005</v>
      </c>
      <c r="G2769" s="3">
        <v>3.6000000000000004E-2</v>
      </c>
      <c r="H2769" s="7">
        <v>8395.518260869565</v>
      </c>
      <c r="I2769" s="4">
        <v>302.2386573913044</v>
      </c>
      <c r="J2769">
        <v>138</v>
      </c>
      <c r="K2769" t="s">
        <v>140</v>
      </c>
      <c r="L2769" t="s">
        <v>309</v>
      </c>
      <c r="M2769" t="s">
        <v>309</v>
      </c>
      <c r="N2769" s="2">
        <v>41708</v>
      </c>
      <c r="O2769" s="2">
        <v>42834</v>
      </c>
      <c r="P2769" t="s">
        <v>24</v>
      </c>
      <c r="Q2769" t="s">
        <v>180</v>
      </c>
      <c r="R2769" s="5" t="str">
        <f t="shared" si="130"/>
        <v>0.03</v>
      </c>
      <c r="S2769" s="6" t="str">
        <f t="shared" si="131"/>
        <v/>
      </c>
      <c r="T2769">
        <f>ROUND(INT(表1[[#This Row],[合同结束日期]]-表1[[#This Row],[合同起始日期]])/365,1)</f>
        <v>3.1</v>
      </c>
    </row>
    <row r="2770" spans="1:20">
      <c r="A2770" s="1">
        <v>41821</v>
      </c>
      <c r="B2770" t="s">
        <v>7</v>
      </c>
      <c r="C2770">
        <f t="shared" si="129"/>
        <v>1</v>
      </c>
      <c r="D2770" t="s">
        <v>43</v>
      </c>
      <c r="E2770" s="4">
        <v>1010676.672</v>
      </c>
      <c r="F2770" s="4">
        <v>80854.133760000012</v>
      </c>
      <c r="G2770" s="3">
        <v>8.0000000000000016E-2</v>
      </c>
      <c r="H2770" s="7">
        <v>3863.4429357798172</v>
      </c>
      <c r="I2770" s="4">
        <v>309.07543486238541</v>
      </c>
      <c r="J2770">
        <v>261.59999999999997</v>
      </c>
      <c r="K2770" t="s">
        <v>44</v>
      </c>
      <c r="L2770" t="s">
        <v>46</v>
      </c>
      <c r="M2770" t="s">
        <v>45</v>
      </c>
      <c r="N2770" s="2">
        <v>41288</v>
      </c>
      <c r="O2770" s="2">
        <v>45059</v>
      </c>
      <c r="P2770" t="s">
        <v>24</v>
      </c>
      <c r="Q2770" t="s">
        <v>42</v>
      </c>
      <c r="R2770" s="5" t="str">
        <f t="shared" si="130"/>
        <v>0.08</v>
      </c>
      <c r="S2770" s="6" t="str">
        <f t="shared" si="131"/>
        <v/>
      </c>
      <c r="T2770">
        <f>ROUND(INT(表1[[#This Row],[合同结束日期]]-表1[[#This Row],[合同起始日期]])/365,1)</f>
        <v>10.3</v>
      </c>
    </row>
    <row r="2771" spans="1:20">
      <c r="A2771" s="1">
        <v>41821</v>
      </c>
      <c r="B2771" t="s">
        <v>7</v>
      </c>
      <c r="C2771">
        <f t="shared" si="129"/>
        <v>1</v>
      </c>
      <c r="D2771" t="s">
        <v>257</v>
      </c>
      <c r="E2771" s="4">
        <v>462555.86399999994</v>
      </c>
      <c r="F2771" s="4">
        <v>25440.572519999998</v>
      </c>
      <c r="G2771" s="3">
        <v>5.5E-2</v>
      </c>
      <c r="H2771" s="7">
        <v>755.81023529411755</v>
      </c>
      <c r="I2771" s="4">
        <v>41.569562941176464</v>
      </c>
      <c r="J2771">
        <v>612</v>
      </c>
      <c r="K2771" t="s">
        <v>41</v>
      </c>
      <c r="L2771" t="s">
        <v>258</v>
      </c>
      <c r="M2771" t="s">
        <v>41</v>
      </c>
      <c r="N2771" s="2">
        <v>41442</v>
      </c>
      <c r="O2771" s="2">
        <v>47285</v>
      </c>
      <c r="P2771" t="s">
        <v>39</v>
      </c>
      <c r="Q2771" t="s">
        <v>35</v>
      </c>
      <c r="R2771" s="5" t="str">
        <f t="shared" si="130"/>
        <v>0.06</v>
      </c>
      <c r="S2771" s="6" t="str">
        <f t="shared" si="131"/>
        <v/>
      </c>
      <c r="T2771">
        <f>ROUND(INT(表1[[#This Row],[合同结束日期]]-表1[[#This Row],[合同起始日期]])/365,1)</f>
        <v>16</v>
      </c>
    </row>
    <row r="2772" spans="1:20">
      <c r="A2772" s="1">
        <v>41821</v>
      </c>
      <c r="B2772" t="s">
        <v>7</v>
      </c>
      <c r="C2772">
        <f t="shared" si="129"/>
        <v>1</v>
      </c>
      <c r="D2772" t="s">
        <v>259</v>
      </c>
      <c r="E2772" s="4">
        <v>466604.01599999971</v>
      </c>
      <c r="F2772" s="4">
        <v>25663.220880000001</v>
      </c>
      <c r="G2772" s="3">
        <v>5.5000000000000035E-2</v>
      </c>
      <c r="H2772" s="7">
        <v>979.43748110831177</v>
      </c>
      <c r="I2772" s="4">
        <v>53.869061460957184</v>
      </c>
      <c r="J2772">
        <v>476.4</v>
      </c>
      <c r="K2772" t="s">
        <v>41</v>
      </c>
      <c r="L2772" t="s">
        <v>258</v>
      </c>
      <c r="M2772" t="s">
        <v>41</v>
      </c>
      <c r="N2772" s="2">
        <v>41442</v>
      </c>
      <c r="O2772" s="2">
        <v>47285</v>
      </c>
      <c r="P2772" t="s">
        <v>39</v>
      </c>
      <c r="Q2772" t="s">
        <v>35</v>
      </c>
      <c r="R2772" s="5" t="str">
        <f t="shared" si="130"/>
        <v>0.06</v>
      </c>
      <c r="S2772" s="6" t="str">
        <f t="shared" si="131"/>
        <v/>
      </c>
      <c r="T2772">
        <f>ROUND(INT(表1[[#This Row],[合同结束日期]]-表1[[#This Row],[合同起始日期]])/365,1)</f>
        <v>16</v>
      </c>
    </row>
    <row r="2773" spans="1:20">
      <c r="A2773" s="1">
        <v>41821</v>
      </c>
      <c r="B2773" t="s">
        <v>7</v>
      </c>
      <c r="C2773">
        <f t="shared" si="129"/>
        <v>1</v>
      </c>
      <c r="D2773" t="s">
        <v>260</v>
      </c>
      <c r="E2773" s="4">
        <v>613516.12799999968</v>
      </c>
      <c r="F2773" s="4">
        <v>33743.387040000001</v>
      </c>
      <c r="G2773" s="3">
        <v>5.5000000000000028E-2</v>
      </c>
      <c r="H2773" s="7">
        <v>2148.1657142857134</v>
      </c>
      <c r="I2773" s="4">
        <v>118.1491142857143</v>
      </c>
      <c r="J2773">
        <v>285.59999999999997</v>
      </c>
      <c r="K2773" t="s">
        <v>41</v>
      </c>
      <c r="L2773" t="s">
        <v>258</v>
      </c>
      <c r="M2773" t="s">
        <v>41</v>
      </c>
      <c r="N2773" s="2">
        <v>41442</v>
      </c>
      <c r="O2773" s="2">
        <v>47285</v>
      </c>
      <c r="P2773" t="s">
        <v>39</v>
      </c>
      <c r="Q2773" t="s">
        <v>35</v>
      </c>
      <c r="R2773" s="5" t="str">
        <f t="shared" si="130"/>
        <v>0.06</v>
      </c>
      <c r="S2773" s="6" t="str">
        <f t="shared" si="131"/>
        <v/>
      </c>
      <c r="T2773">
        <f>ROUND(INT(表1[[#This Row],[合同结束日期]]-表1[[#This Row],[合同起始日期]])/365,1)</f>
        <v>16</v>
      </c>
    </row>
    <row r="2774" spans="1:20">
      <c r="A2774" s="1">
        <v>41821</v>
      </c>
      <c r="B2774" t="s">
        <v>7</v>
      </c>
      <c r="C2774">
        <f t="shared" si="129"/>
        <v>1</v>
      </c>
      <c r="D2774" t="s">
        <v>261</v>
      </c>
      <c r="E2774" s="4">
        <v>1704109.74</v>
      </c>
      <c r="F2774" s="4">
        <v>186088.783608</v>
      </c>
      <c r="G2774" s="3">
        <v>0.10920000000000001</v>
      </c>
      <c r="H2774" s="7">
        <v>1370.7446428571427</v>
      </c>
      <c r="I2774" s="4">
        <v>149.685315</v>
      </c>
      <c r="J2774">
        <v>1243.2</v>
      </c>
      <c r="K2774" t="s">
        <v>41</v>
      </c>
      <c r="L2774" t="s">
        <v>261</v>
      </c>
      <c r="M2774" t="s">
        <v>41</v>
      </c>
      <c r="N2774" s="2">
        <v>41281</v>
      </c>
      <c r="O2774" s="2">
        <v>45168</v>
      </c>
      <c r="P2774" t="s">
        <v>39</v>
      </c>
      <c r="Q2774" t="s">
        <v>42</v>
      </c>
      <c r="R2774" s="5" t="str">
        <f t="shared" si="130"/>
        <v>0.08</v>
      </c>
      <c r="S2774" s="6" t="str">
        <f t="shared" si="131"/>
        <v/>
      </c>
      <c r="T2774">
        <f>ROUND(INT(表1[[#This Row],[合同结束日期]]-表1[[#This Row],[合同起始日期]])/365,1)</f>
        <v>10.6</v>
      </c>
    </row>
    <row r="2775" spans="1:20">
      <c r="A2775" s="1">
        <v>41821</v>
      </c>
      <c r="B2775" t="s">
        <v>7</v>
      </c>
      <c r="C2775">
        <f t="shared" si="129"/>
        <v>1</v>
      </c>
      <c r="D2775" t="s">
        <v>262</v>
      </c>
      <c r="E2775" s="4">
        <v>711574.73999999953</v>
      </c>
      <c r="F2775" s="4">
        <v>39136.610700000005</v>
      </c>
      <c r="G2775" s="3">
        <v>5.5000000000000042E-2</v>
      </c>
      <c r="H2775" s="7">
        <v>1027.6931542460998</v>
      </c>
      <c r="I2775" s="4">
        <v>56.523123483535535</v>
      </c>
      <c r="J2775">
        <v>692.4</v>
      </c>
      <c r="K2775" t="s">
        <v>41</v>
      </c>
      <c r="L2775" t="s">
        <v>258</v>
      </c>
      <c r="M2775" t="s">
        <v>41</v>
      </c>
      <c r="N2775" s="2">
        <v>41442</v>
      </c>
      <c r="O2775" s="2">
        <v>47285</v>
      </c>
      <c r="P2775" t="s">
        <v>39</v>
      </c>
      <c r="Q2775" t="s">
        <v>35</v>
      </c>
      <c r="R2775" s="5" t="str">
        <f t="shared" si="130"/>
        <v>0.06</v>
      </c>
      <c r="S2775" s="6" t="str">
        <f t="shared" si="131"/>
        <v/>
      </c>
      <c r="T2775">
        <f>ROUND(INT(表1[[#This Row],[合同结束日期]]-表1[[#This Row],[合同起始日期]])/365,1)</f>
        <v>16</v>
      </c>
    </row>
    <row r="2776" spans="1:20">
      <c r="A2776" s="1">
        <v>41821</v>
      </c>
      <c r="B2776" t="s">
        <v>7</v>
      </c>
      <c r="C2776">
        <f t="shared" si="129"/>
        <v>1</v>
      </c>
      <c r="D2776" t="s">
        <v>47</v>
      </c>
      <c r="E2776" s="4">
        <v>249124.8</v>
      </c>
      <c r="F2776" s="4">
        <v>35724.496319999998</v>
      </c>
      <c r="G2776" s="3">
        <v>0.1434</v>
      </c>
      <c r="H2776" s="7">
        <v>2140.2474226804125</v>
      </c>
      <c r="I2776" s="4">
        <v>306.91148041237113</v>
      </c>
      <c r="J2776">
        <v>116.39999999999999</v>
      </c>
      <c r="K2776" t="s">
        <v>11</v>
      </c>
      <c r="L2776" t="s">
        <v>23</v>
      </c>
      <c r="M2776" t="s">
        <v>23</v>
      </c>
      <c r="N2776" s="2">
        <v>41384</v>
      </c>
      <c r="O2776" s="2">
        <v>42509</v>
      </c>
      <c r="P2776" t="s">
        <v>24</v>
      </c>
      <c r="Q2776" t="s">
        <v>65</v>
      </c>
      <c r="R2776" s="5" t="str">
        <f t="shared" si="130"/>
        <v>0.12</v>
      </c>
      <c r="S2776" s="6" t="str">
        <f t="shared" si="131"/>
        <v/>
      </c>
      <c r="T2776">
        <f>ROUND(INT(表1[[#This Row],[合同结束日期]]-表1[[#This Row],[合同起始日期]])/365,1)</f>
        <v>3.1</v>
      </c>
    </row>
    <row r="2777" spans="1:20">
      <c r="A2777" s="1">
        <v>41821</v>
      </c>
      <c r="B2777" t="s">
        <v>7</v>
      </c>
      <c r="C2777">
        <f t="shared" si="129"/>
        <v>1</v>
      </c>
      <c r="D2777" t="s">
        <v>263</v>
      </c>
      <c r="E2777" s="4">
        <v>217357.07999999996</v>
      </c>
      <c r="F2777" s="4">
        <v>24974.328491999997</v>
      </c>
      <c r="G2777" s="3">
        <v>0.1149</v>
      </c>
      <c r="H2777" s="7">
        <v>3354.2759259259255</v>
      </c>
      <c r="I2777" s="4">
        <v>385.40630388888889</v>
      </c>
      <c r="J2777">
        <v>64.8</v>
      </c>
      <c r="K2777" t="s">
        <v>11</v>
      </c>
      <c r="L2777" t="s">
        <v>12</v>
      </c>
      <c r="M2777" t="s">
        <v>53</v>
      </c>
      <c r="N2777" s="2">
        <v>41449</v>
      </c>
      <c r="O2777" s="2">
        <v>42198</v>
      </c>
      <c r="P2777" t="s">
        <v>24</v>
      </c>
      <c r="Q2777" t="s">
        <v>19</v>
      </c>
      <c r="R2777" s="5" t="str">
        <f t="shared" si="130"/>
        <v>0.1</v>
      </c>
      <c r="S2777" s="6" t="str">
        <f t="shared" si="131"/>
        <v/>
      </c>
      <c r="T2777">
        <f>ROUND(INT(表1[[#This Row],[合同结束日期]]-表1[[#This Row],[合同起始日期]])/365,1)</f>
        <v>2.1</v>
      </c>
    </row>
    <row r="2778" spans="1:20">
      <c r="A2778" s="1">
        <v>41821</v>
      </c>
      <c r="B2778" t="s">
        <v>7</v>
      </c>
      <c r="C2778">
        <f t="shared" si="129"/>
        <v>1</v>
      </c>
      <c r="D2778" t="s">
        <v>264</v>
      </c>
      <c r="E2778" s="4">
        <v>188560.08</v>
      </c>
      <c r="F2778" s="4">
        <v>27341.211599999995</v>
      </c>
      <c r="G2778" s="3">
        <v>0.14499999999999999</v>
      </c>
      <c r="H2778" s="7">
        <v>3343.263829787234</v>
      </c>
      <c r="I2778" s="4">
        <v>484.77325531914886</v>
      </c>
      <c r="J2778">
        <v>56.4</v>
      </c>
      <c r="K2778" t="s">
        <v>11</v>
      </c>
      <c r="L2778" t="s">
        <v>12</v>
      </c>
      <c r="M2778" t="s">
        <v>53</v>
      </c>
      <c r="N2778" s="2">
        <v>41449</v>
      </c>
      <c r="O2778" s="2">
        <v>42198</v>
      </c>
      <c r="P2778" t="s">
        <v>39</v>
      </c>
      <c r="Q2778" t="s">
        <v>28</v>
      </c>
      <c r="R2778" s="5" t="str">
        <f t="shared" si="130"/>
        <v>0.13</v>
      </c>
      <c r="S2778" s="6" t="str">
        <f t="shared" si="131"/>
        <v/>
      </c>
      <c r="T2778">
        <f>ROUND(INT(表1[[#This Row],[合同结束日期]]-表1[[#This Row],[合同起始日期]])/365,1)</f>
        <v>2.1</v>
      </c>
    </row>
    <row r="2779" spans="1:20">
      <c r="A2779" s="1">
        <v>41821</v>
      </c>
      <c r="B2779" t="s">
        <v>7</v>
      </c>
      <c r="C2779">
        <f t="shared" si="129"/>
        <v>1</v>
      </c>
      <c r="D2779" t="s">
        <v>265</v>
      </c>
      <c r="E2779" s="4">
        <v>404021.66400000005</v>
      </c>
      <c r="F2779" s="4">
        <v>22221.191520000004</v>
      </c>
      <c r="G2779" s="3">
        <v>5.5E-2</v>
      </c>
      <c r="H2779" s="7">
        <v>753.20966442953033</v>
      </c>
      <c r="I2779" s="4">
        <v>41.426531543624172</v>
      </c>
      <c r="J2779">
        <v>536.4</v>
      </c>
      <c r="K2779" t="s">
        <v>41</v>
      </c>
      <c r="L2779" t="s">
        <v>258</v>
      </c>
      <c r="M2779" t="s">
        <v>41</v>
      </c>
      <c r="N2779" s="2">
        <v>41442</v>
      </c>
      <c r="O2779" s="2">
        <v>47285</v>
      </c>
      <c r="P2779" t="s">
        <v>39</v>
      </c>
      <c r="Q2779" t="s">
        <v>35</v>
      </c>
      <c r="R2779" s="5" t="str">
        <f t="shared" si="130"/>
        <v>0.06</v>
      </c>
      <c r="S2779" s="6" t="str">
        <f t="shared" si="131"/>
        <v/>
      </c>
      <c r="T2779">
        <f>ROUND(INT(表1[[#This Row],[合同结束日期]]-表1[[#This Row],[合同起始日期]])/365,1)</f>
        <v>16</v>
      </c>
    </row>
    <row r="2780" spans="1:20">
      <c r="A2780" s="1">
        <v>41821</v>
      </c>
      <c r="B2780" t="s">
        <v>7</v>
      </c>
      <c r="C2780">
        <f t="shared" si="129"/>
        <v>1</v>
      </c>
      <c r="D2780" t="s">
        <v>49</v>
      </c>
      <c r="E2780" s="4">
        <v>324027.59999999998</v>
      </c>
      <c r="F2780" s="4">
        <v>48053.293079999996</v>
      </c>
      <c r="G2780" s="3">
        <v>0.14829999999999999</v>
      </c>
      <c r="H2780" s="7">
        <v>2727.5050505050503</v>
      </c>
      <c r="I2780" s="4">
        <v>404.48899898989896</v>
      </c>
      <c r="J2780">
        <v>118.8</v>
      </c>
      <c r="K2780" t="s">
        <v>11</v>
      </c>
      <c r="L2780" t="s">
        <v>51</v>
      </c>
      <c r="M2780" t="s">
        <v>50</v>
      </c>
      <c r="N2780" s="2">
        <v>41332</v>
      </c>
      <c r="O2780" s="2">
        <v>42133</v>
      </c>
      <c r="P2780" t="s">
        <v>24</v>
      </c>
      <c r="Q2780" t="s">
        <v>28</v>
      </c>
      <c r="R2780" s="5" t="str">
        <f t="shared" si="130"/>
        <v>0.13</v>
      </c>
      <c r="S2780" s="6" t="str">
        <f t="shared" si="131"/>
        <v/>
      </c>
      <c r="T2780">
        <f>ROUND(INT(表1[[#This Row],[合同结束日期]]-表1[[#This Row],[合同起始日期]])/365,1)</f>
        <v>2.2000000000000002</v>
      </c>
    </row>
    <row r="2781" spans="1:20">
      <c r="A2781" s="1">
        <v>41821</v>
      </c>
      <c r="B2781" t="s">
        <v>7</v>
      </c>
      <c r="C2781">
        <f t="shared" si="129"/>
        <v>1</v>
      </c>
      <c r="D2781" t="s">
        <v>52</v>
      </c>
      <c r="E2781" s="4">
        <v>276428.63999999996</v>
      </c>
      <c r="F2781" s="4">
        <v>29992.507439999998</v>
      </c>
      <c r="G2781" s="3">
        <v>0.10850000000000001</v>
      </c>
      <c r="H2781" s="7">
        <v>5906.5948717948713</v>
      </c>
      <c r="I2781" s="4">
        <v>640.86554358974354</v>
      </c>
      <c r="J2781">
        <v>46.8</v>
      </c>
      <c r="K2781" t="s">
        <v>11</v>
      </c>
      <c r="L2781" t="s">
        <v>12</v>
      </c>
      <c r="M2781" t="s">
        <v>53</v>
      </c>
      <c r="N2781" s="2">
        <v>41294</v>
      </c>
      <c r="O2781" s="2">
        <v>42864</v>
      </c>
      <c r="P2781" t="s">
        <v>24</v>
      </c>
      <c r="Q2781" t="s">
        <v>19</v>
      </c>
      <c r="R2781" s="5" t="str">
        <f t="shared" si="130"/>
        <v>0.1</v>
      </c>
      <c r="S2781" s="6" t="str">
        <f t="shared" si="131"/>
        <v/>
      </c>
      <c r="T2781">
        <f>ROUND(INT(表1[[#This Row],[合同结束日期]]-表1[[#This Row],[合同起始日期]])/365,1)</f>
        <v>4.3</v>
      </c>
    </row>
    <row r="2782" spans="1:20">
      <c r="A2782" s="1">
        <v>41821</v>
      </c>
      <c r="B2782" t="s">
        <v>7</v>
      </c>
      <c r="C2782">
        <f t="shared" si="129"/>
        <v>1</v>
      </c>
      <c r="D2782" t="s">
        <v>54</v>
      </c>
      <c r="E2782" s="4">
        <v>197533.92</v>
      </c>
      <c r="F2782" s="4">
        <v>22025.032080000001</v>
      </c>
      <c r="G2782" s="3">
        <v>0.1115</v>
      </c>
      <c r="H2782" s="7">
        <v>4331.8842105263157</v>
      </c>
      <c r="I2782" s="4">
        <v>483.00508947368422</v>
      </c>
      <c r="J2782">
        <v>45.6</v>
      </c>
      <c r="K2782" t="s">
        <v>11</v>
      </c>
      <c r="L2782" t="s">
        <v>12</v>
      </c>
      <c r="M2782" t="s">
        <v>53</v>
      </c>
      <c r="N2782" s="2">
        <v>41294</v>
      </c>
      <c r="O2782" s="2">
        <v>42864</v>
      </c>
      <c r="P2782" t="s">
        <v>24</v>
      </c>
      <c r="Q2782" t="s">
        <v>19</v>
      </c>
      <c r="R2782" s="5" t="str">
        <f t="shared" si="130"/>
        <v>0.1</v>
      </c>
      <c r="S2782" s="6" t="str">
        <f t="shared" si="131"/>
        <v/>
      </c>
      <c r="T2782">
        <f>ROUND(INT(表1[[#This Row],[合同结束日期]]-表1[[#This Row],[合同起始日期]])/365,1)</f>
        <v>4.3</v>
      </c>
    </row>
    <row r="2783" spans="1:20">
      <c r="A2783" s="1">
        <v>41821</v>
      </c>
      <c r="B2783" t="s">
        <v>7</v>
      </c>
      <c r="C2783">
        <f t="shared" si="129"/>
        <v>1</v>
      </c>
      <c r="D2783" t="s">
        <v>266</v>
      </c>
      <c r="E2783" s="4">
        <v>191161.63199999998</v>
      </c>
      <c r="F2783" s="4">
        <v>10513.88976</v>
      </c>
      <c r="G2783" s="3">
        <v>5.5000000000000007E-2</v>
      </c>
      <c r="H2783" s="7">
        <v>450.00384180790957</v>
      </c>
      <c r="I2783" s="4">
        <v>24.750211299435026</v>
      </c>
      <c r="J2783">
        <v>424.8</v>
      </c>
      <c r="K2783" t="s">
        <v>41</v>
      </c>
      <c r="L2783" t="s">
        <v>258</v>
      </c>
      <c r="M2783" t="s">
        <v>41</v>
      </c>
      <c r="N2783" s="2">
        <v>41442</v>
      </c>
      <c r="O2783" s="2">
        <v>47285</v>
      </c>
      <c r="P2783" t="s">
        <v>39</v>
      </c>
      <c r="Q2783" t="s">
        <v>35</v>
      </c>
      <c r="R2783" s="5" t="str">
        <f t="shared" si="130"/>
        <v>0.06</v>
      </c>
      <c r="S2783" s="6" t="str">
        <f t="shared" si="131"/>
        <v/>
      </c>
      <c r="T2783">
        <f>ROUND(INT(表1[[#This Row],[合同结束日期]]-表1[[#This Row],[合同起始日期]])/365,1)</f>
        <v>16</v>
      </c>
    </row>
    <row r="2784" spans="1:20">
      <c r="A2784" s="1">
        <v>41821</v>
      </c>
      <c r="B2784" t="s">
        <v>7</v>
      </c>
      <c r="C2784">
        <f t="shared" si="129"/>
        <v>1</v>
      </c>
      <c r="D2784" t="s">
        <v>55</v>
      </c>
      <c r="E2784" s="4">
        <v>150937.07999999999</v>
      </c>
      <c r="F2784" s="4">
        <v>43877.409156000009</v>
      </c>
      <c r="G2784" s="3">
        <v>0.29070000000000007</v>
      </c>
      <c r="H2784" s="7">
        <v>791.07484276729565</v>
      </c>
      <c r="I2784" s="4">
        <v>229.9654567924529</v>
      </c>
      <c r="J2784">
        <v>190.79999999999998</v>
      </c>
      <c r="K2784" t="s">
        <v>11</v>
      </c>
      <c r="L2784" t="s">
        <v>23</v>
      </c>
      <c r="M2784" t="s">
        <v>23</v>
      </c>
      <c r="N2784" s="2">
        <v>41343</v>
      </c>
      <c r="O2784" s="2">
        <v>42499</v>
      </c>
      <c r="P2784" t="s">
        <v>24</v>
      </c>
      <c r="Q2784" t="s">
        <v>56</v>
      </c>
      <c r="R2784" s="5" t="str">
        <f t="shared" si="130"/>
        <v>0.17</v>
      </c>
      <c r="S2784" s="6" t="str">
        <f t="shared" si="131"/>
        <v/>
      </c>
      <c r="T2784">
        <f>ROUND(INT(表1[[#This Row],[合同结束日期]]-表1[[#This Row],[合同起始日期]])/365,1)</f>
        <v>3.2</v>
      </c>
    </row>
    <row r="2785" spans="1:20">
      <c r="A2785" s="1">
        <v>41821</v>
      </c>
      <c r="B2785" t="s">
        <v>7</v>
      </c>
      <c r="C2785">
        <f t="shared" ref="C2785:C2848" si="132">IF($B2785="负一层",-1,IF($B2785="负一夹层",0,IF($B2785="一层",1,IF($B2785="二层",2,IF($B2785="三层",3,IF($B2785="四层",4))))))</f>
        <v>1</v>
      </c>
      <c r="D2785" t="s">
        <v>325</v>
      </c>
      <c r="E2785" s="4">
        <v>231918</v>
      </c>
      <c r="F2785" s="4">
        <v>49259.383200000004</v>
      </c>
      <c r="G2785" s="3">
        <v>0.21240000000000001</v>
      </c>
      <c r="H2785" s="7">
        <v>1271.4802631578948</v>
      </c>
      <c r="I2785" s="4">
        <v>270.06240789473685</v>
      </c>
      <c r="J2785">
        <v>182.4</v>
      </c>
      <c r="K2785" t="s">
        <v>11</v>
      </c>
      <c r="L2785" t="s">
        <v>23</v>
      </c>
      <c r="M2785" t="s">
        <v>23</v>
      </c>
      <c r="N2785" s="2">
        <v>41702</v>
      </c>
      <c r="O2785" s="2">
        <v>42432</v>
      </c>
      <c r="P2785" t="s">
        <v>24</v>
      </c>
      <c r="Q2785" t="s">
        <v>59</v>
      </c>
      <c r="R2785" s="5" t="str">
        <f t="shared" ref="R2785:R2848" si="133">IF(ISERROR(FIND(",",$Q2785)),$Q2785,LEFT($Q2785,FIND(",",$Q2785)-1))</f>
        <v>0.16</v>
      </c>
      <c r="S2785" s="6" t="str">
        <f t="shared" si="131"/>
        <v/>
      </c>
      <c r="T2785">
        <f>ROUND(INT(表1[[#This Row],[合同结束日期]]-表1[[#This Row],[合同起始日期]])/365,1)</f>
        <v>2</v>
      </c>
    </row>
    <row r="2786" spans="1:20">
      <c r="A2786" s="1">
        <v>41821</v>
      </c>
      <c r="B2786" t="s">
        <v>7</v>
      </c>
      <c r="C2786">
        <f t="shared" si="132"/>
        <v>1</v>
      </c>
      <c r="D2786" t="s">
        <v>315</v>
      </c>
      <c r="E2786" s="4">
        <v>117926.39999999999</v>
      </c>
      <c r="F2786" s="4">
        <v>25200.87168</v>
      </c>
      <c r="G2786" s="3">
        <v>0.2137</v>
      </c>
      <c r="H2786" s="7">
        <v>982.71999999999991</v>
      </c>
      <c r="I2786" s="4">
        <v>210.00726399999999</v>
      </c>
      <c r="J2786">
        <v>120</v>
      </c>
      <c r="K2786" t="s">
        <v>11</v>
      </c>
      <c r="L2786" t="s">
        <v>12</v>
      </c>
      <c r="M2786" t="s">
        <v>53</v>
      </c>
      <c r="N2786" s="2">
        <v>41715</v>
      </c>
      <c r="O2786" s="2">
        <v>42810</v>
      </c>
      <c r="P2786" t="s">
        <v>24</v>
      </c>
      <c r="Q2786" t="s">
        <v>19</v>
      </c>
      <c r="R2786" s="5" t="str">
        <f t="shared" si="133"/>
        <v>0.1</v>
      </c>
      <c r="S2786" s="6" t="str">
        <f t="shared" ref="S2786:S2849" si="134">IF(ISERROR(FIND(",",$Q2786)),"",RIGHT($Q2786,LEN($Q2786)-FIND(",",$Q2786)))</f>
        <v/>
      </c>
      <c r="T2786">
        <f>ROUND(INT(表1[[#This Row],[合同结束日期]]-表1[[#This Row],[合同起始日期]])/365,1)</f>
        <v>3</v>
      </c>
    </row>
    <row r="2787" spans="1:20">
      <c r="A2787" s="1">
        <v>41821</v>
      </c>
      <c r="B2787" t="s">
        <v>7</v>
      </c>
      <c r="C2787">
        <f t="shared" si="132"/>
        <v>1</v>
      </c>
      <c r="D2787" t="s">
        <v>57</v>
      </c>
      <c r="E2787" s="4">
        <v>140983.19999999998</v>
      </c>
      <c r="F2787" s="4">
        <v>51289.688160000005</v>
      </c>
      <c r="G2787" s="3">
        <v>0.36380000000000007</v>
      </c>
      <c r="H2787" s="7">
        <v>1415.4939759036145</v>
      </c>
      <c r="I2787" s="4">
        <v>514.956708433735</v>
      </c>
      <c r="J2787">
        <v>99.6</v>
      </c>
      <c r="K2787" t="s">
        <v>60</v>
      </c>
      <c r="L2787" t="s">
        <v>61</v>
      </c>
      <c r="M2787" t="s">
        <v>58</v>
      </c>
      <c r="N2787" s="2">
        <v>41290</v>
      </c>
      <c r="O2787" s="2">
        <v>42499</v>
      </c>
      <c r="P2787" t="s">
        <v>24</v>
      </c>
      <c r="Q2787" t="s">
        <v>59</v>
      </c>
      <c r="R2787" s="5" t="str">
        <f t="shared" si="133"/>
        <v>0.16</v>
      </c>
      <c r="S2787" s="6" t="str">
        <f t="shared" si="134"/>
        <v/>
      </c>
      <c r="T2787">
        <f>ROUND(INT(表1[[#This Row],[合同结束日期]]-表1[[#This Row],[合同起始日期]])/365,1)</f>
        <v>3.3</v>
      </c>
    </row>
    <row r="2788" spans="1:20">
      <c r="A2788" s="1">
        <v>41821</v>
      </c>
      <c r="B2788" t="s">
        <v>7</v>
      </c>
      <c r="C2788">
        <f t="shared" si="132"/>
        <v>1</v>
      </c>
      <c r="D2788" t="s">
        <v>62</v>
      </c>
      <c r="E2788" s="4">
        <v>146458.79999999999</v>
      </c>
      <c r="F2788" s="4">
        <v>30976.036200000002</v>
      </c>
      <c r="G2788" s="3">
        <v>0.21150000000000002</v>
      </c>
      <c r="H2788" s="7">
        <v>1371.3370786516853</v>
      </c>
      <c r="I2788" s="4">
        <v>290.03779213483148</v>
      </c>
      <c r="J2788">
        <v>106.8</v>
      </c>
      <c r="K2788" t="s">
        <v>60</v>
      </c>
      <c r="L2788" t="s">
        <v>61</v>
      </c>
      <c r="M2788" t="s">
        <v>58</v>
      </c>
      <c r="N2788" s="2">
        <v>41347</v>
      </c>
      <c r="O2788" s="2">
        <v>42499</v>
      </c>
      <c r="P2788" t="s">
        <v>24</v>
      </c>
      <c r="Q2788" t="s">
        <v>59</v>
      </c>
      <c r="R2788" s="5" t="str">
        <f t="shared" si="133"/>
        <v>0.16</v>
      </c>
      <c r="S2788" s="6" t="str">
        <f t="shared" si="134"/>
        <v/>
      </c>
      <c r="T2788">
        <f>ROUND(INT(表1[[#This Row],[合同结束日期]]-表1[[#This Row],[合同起始日期]])/365,1)</f>
        <v>3.2</v>
      </c>
    </row>
    <row r="2789" spans="1:20">
      <c r="A2789" s="1">
        <v>41821</v>
      </c>
      <c r="B2789" t="s">
        <v>7</v>
      </c>
      <c r="C2789">
        <f t="shared" si="132"/>
        <v>1</v>
      </c>
      <c r="D2789" t="s">
        <v>63</v>
      </c>
      <c r="E2789" s="4">
        <v>218215.19999999998</v>
      </c>
      <c r="F2789" s="4">
        <v>32361.314159999994</v>
      </c>
      <c r="G2789" s="3">
        <v>0.14829999999999999</v>
      </c>
      <c r="H2789" s="7">
        <v>1955.3333333333333</v>
      </c>
      <c r="I2789" s="4">
        <v>289.97593333333327</v>
      </c>
      <c r="J2789">
        <v>111.6</v>
      </c>
      <c r="K2789" t="s">
        <v>66</v>
      </c>
      <c r="L2789" t="s">
        <v>64</v>
      </c>
      <c r="M2789" t="s">
        <v>64</v>
      </c>
      <c r="N2789" s="2">
        <v>41347</v>
      </c>
      <c r="O2789" s="2">
        <v>42499</v>
      </c>
      <c r="P2789" t="s">
        <v>24</v>
      </c>
      <c r="Q2789" t="s">
        <v>65</v>
      </c>
      <c r="R2789" s="5" t="str">
        <f t="shared" si="133"/>
        <v>0.12</v>
      </c>
      <c r="S2789" s="6" t="str">
        <f t="shared" si="134"/>
        <v/>
      </c>
      <c r="T2789">
        <f>ROUND(INT(表1[[#This Row],[合同结束日期]]-表1[[#This Row],[合同起始日期]])/365,1)</f>
        <v>3.2</v>
      </c>
    </row>
    <row r="2790" spans="1:20">
      <c r="A2790" s="1">
        <v>41821</v>
      </c>
      <c r="B2790" t="s">
        <v>7</v>
      </c>
      <c r="C2790">
        <f t="shared" si="132"/>
        <v>1</v>
      </c>
      <c r="D2790" t="s">
        <v>67</v>
      </c>
      <c r="E2790" s="4">
        <v>168798</v>
      </c>
      <c r="F2790" s="4">
        <v>57458.839199999995</v>
      </c>
      <c r="G2790" s="3">
        <v>0.34039999999999998</v>
      </c>
      <c r="H2790" s="7">
        <v>528.81578947368428</v>
      </c>
      <c r="I2790" s="4">
        <v>180.00889473684211</v>
      </c>
      <c r="J2790">
        <v>319.2</v>
      </c>
      <c r="K2790" t="s">
        <v>11</v>
      </c>
      <c r="L2790" t="s">
        <v>23</v>
      </c>
      <c r="M2790" t="s">
        <v>23</v>
      </c>
      <c r="N2790" s="2">
        <v>41374</v>
      </c>
      <c r="O2790" s="2">
        <v>42499</v>
      </c>
      <c r="P2790" t="s">
        <v>24</v>
      </c>
      <c r="Q2790" t="s">
        <v>35</v>
      </c>
      <c r="R2790" s="5" t="str">
        <f t="shared" si="133"/>
        <v>0.06</v>
      </c>
      <c r="S2790" s="6" t="str">
        <f t="shared" si="134"/>
        <v/>
      </c>
      <c r="T2790">
        <f>ROUND(INT(表1[[#This Row],[合同结束日期]]-表1[[#This Row],[合同起始日期]])/365,1)</f>
        <v>3.1</v>
      </c>
    </row>
    <row r="2791" spans="1:20">
      <c r="A2791" s="1">
        <v>41821</v>
      </c>
      <c r="B2791" t="s">
        <v>7</v>
      </c>
      <c r="C2791">
        <f t="shared" si="132"/>
        <v>1</v>
      </c>
      <c r="D2791" t="s">
        <v>68</v>
      </c>
      <c r="E2791" s="4">
        <v>302512.2</v>
      </c>
      <c r="F2791" s="4">
        <v>94898.077140000009</v>
      </c>
      <c r="G2791" s="3">
        <v>0.31370000000000003</v>
      </c>
      <c r="H2791" s="7">
        <v>675.85388739946393</v>
      </c>
      <c r="I2791" s="4">
        <v>212.01536447721182</v>
      </c>
      <c r="J2791">
        <v>447.59999999999997</v>
      </c>
      <c r="K2791" t="s">
        <v>11</v>
      </c>
      <c r="L2791" t="s">
        <v>13</v>
      </c>
      <c r="M2791" t="s">
        <v>13</v>
      </c>
      <c r="N2791" s="2">
        <v>41302</v>
      </c>
      <c r="O2791" s="2">
        <v>43594</v>
      </c>
      <c r="P2791" t="s">
        <v>24</v>
      </c>
      <c r="Q2791" t="s">
        <v>65</v>
      </c>
      <c r="R2791" s="5" t="str">
        <f t="shared" si="133"/>
        <v>0.12</v>
      </c>
      <c r="S2791" s="6" t="str">
        <f t="shared" si="134"/>
        <v/>
      </c>
      <c r="T2791">
        <f>ROUND(INT(表1[[#This Row],[合同结束日期]]-表1[[#This Row],[合同起始日期]])/365,1)</f>
        <v>6.3</v>
      </c>
    </row>
    <row r="2792" spans="1:20">
      <c r="A2792" s="1">
        <v>41821</v>
      </c>
      <c r="B2792" t="s">
        <v>7</v>
      </c>
      <c r="C2792">
        <f t="shared" si="132"/>
        <v>1</v>
      </c>
      <c r="D2792" t="s">
        <v>292</v>
      </c>
      <c r="E2792" s="4">
        <v>2634134.8800000013</v>
      </c>
      <c r="F2792" s="4">
        <v>118536.06959999999</v>
      </c>
      <c r="G2792" s="3">
        <v>4.4999999999999971E-2</v>
      </c>
      <c r="H2792" s="7">
        <v>1058.9061263868796</v>
      </c>
      <c r="I2792" s="4">
        <v>47.650775687409549</v>
      </c>
      <c r="J2792">
        <v>2487.6</v>
      </c>
      <c r="K2792" t="s">
        <v>41</v>
      </c>
      <c r="L2792" t="s">
        <v>292</v>
      </c>
      <c r="M2792" t="s">
        <v>41</v>
      </c>
      <c r="N2792" s="2">
        <v>41442</v>
      </c>
      <c r="O2792" s="2">
        <v>47285</v>
      </c>
      <c r="P2792" t="s">
        <v>39</v>
      </c>
      <c r="Q2792" t="s">
        <v>208</v>
      </c>
      <c r="R2792" s="5" t="str">
        <f t="shared" si="133"/>
        <v>0.05</v>
      </c>
      <c r="S2792" s="6" t="str">
        <f t="shared" si="134"/>
        <v/>
      </c>
      <c r="T2792">
        <f>ROUND(INT(表1[[#This Row],[合同结束日期]]-表1[[#This Row],[合同起始日期]])/365,1)</f>
        <v>16</v>
      </c>
    </row>
    <row r="2793" spans="1:20">
      <c r="A2793" s="1">
        <v>41852</v>
      </c>
      <c r="B2793" t="s">
        <v>7</v>
      </c>
      <c r="C2793">
        <f t="shared" si="132"/>
        <v>1</v>
      </c>
      <c r="D2793" t="s">
        <v>8</v>
      </c>
      <c r="E2793" s="4">
        <v>6680845.2000000002</v>
      </c>
      <c r="F2793" s="4">
        <v>298633.78043999994</v>
      </c>
      <c r="G2793" s="3">
        <v>4.469999999999999E-2</v>
      </c>
      <c r="H2793" s="7">
        <v>1871.3852100840336</v>
      </c>
      <c r="I2793" s="4">
        <v>83.650918890756287</v>
      </c>
      <c r="J2793">
        <v>3570</v>
      </c>
      <c r="K2793" t="s">
        <v>11</v>
      </c>
      <c r="L2793" t="s">
        <v>12</v>
      </c>
      <c r="M2793" t="s">
        <v>10</v>
      </c>
      <c r="N2793" s="2">
        <v>41365</v>
      </c>
      <c r="O2793" s="2">
        <v>48646</v>
      </c>
      <c r="P2793" t="s">
        <v>14</v>
      </c>
      <c r="Q2793" t="s">
        <v>9</v>
      </c>
      <c r="R2793" s="5" t="str">
        <f t="shared" si="133"/>
        <v/>
      </c>
      <c r="S2793" s="6" t="str">
        <f t="shared" si="134"/>
        <v/>
      </c>
      <c r="T2793">
        <f>ROUND(INT(表1[[#This Row],[合同结束日期]]-表1[[#This Row],[合同起始日期]])/365,1)</f>
        <v>19.899999999999999</v>
      </c>
    </row>
    <row r="2794" spans="1:20">
      <c r="A2794" s="1">
        <v>41852</v>
      </c>
      <c r="B2794" t="s">
        <v>7</v>
      </c>
      <c r="C2794">
        <f t="shared" si="132"/>
        <v>1</v>
      </c>
      <c r="D2794" t="s">
        <v>235</v>
      </c>
      <c r="E2794" s="4">
        <v>202398.6</v>
      </c>
      <c r="F2794" s="4">
        <v>56104.891920000002</v>
      </c>
      <c r="G2794" s="3">
        <v>0.2772</v>
      </c>
      <c r="H2794" s="7">
        <v>541.1148540263074</v>
      </c>
      <c r="I2794" s="4">
        <v>149.99703753609242</v>
      </c>
      <c r="J2794">
        <v>374.03999999999996</v>
      </c>
      <c r="K2794" t="s">
        <v>11</v>
      </c>
      <c r="L2794" t="s">
        <v>92</v>
      </c>
      <c r="M2794" t="s">
        <v>92</v>
      </c>
      <c r="N2794" s="2">
        <v>41384</v>
      </c>
      <c r="O2794" s="2">
        <v>43299</v>
      </c>
      <c r="P2794" t="s">
        <v>18</v>
      </c>
      <c r="Q2794" t="s">
        <v>335</v>
      </c>
      <c r="R2794" s="5" t="str">
        <f t="shared" si="133"/>
        <v>0.15</v>
      </c>
      <c r="S2794" s="6" t="str">
        <f t="shared" si="134"/>
        <v>0.05</v>
      </c>
      <c r="T2794">
        <f>ROUND(INT(表1[[#This Row],[合同结束日期]]-表1[[#This Row],[合同起始日期]])/365,1)</f>
        <v>5.2</v>
      </c>
    </row>
    <row r="2795" spans="1:20">
      <c r="A2795" s="1">
        <v>41852</v>
      </c>
      <c r="B2795" t="s">
        <v>7</v>
      </c>
      <c r="C2795">
        <f t="shared" si="132"/>
        <v>1</v>
      </c>
      <c r="D2795" t="s">
        <v>237</v>
      </c>
      <c r="E2795" s="4">
        <v>228621</v>
      </c>
      <c r="F2795" s="4">
        <v>54000.280200000001</v>
      </c>
      <c r="G2795" s="3">
        <v>0.23619999999999999</v>
      </c>
      <c r="H2795" s="7">
        <v>635.05833333333328</v>
      </c>
      <c r="I2795" s="4">
        <v>150.00077833333333</v>
      </c>
      <c r="J2795">
        <v>360</v>
      </c>
      <c r="K2795" t="s">
        <v>11</v>
      </c>
      <c r="L2795" t="s">
        <v>23</v>
      </c>
      <c r="M2795" t="s">
        <v>23</v>
      </c>
      <c r="N2795" s="2">
        <v>41384</v>
      </c>
      <c r="O2795" s="2">
        <v>43299</v>
      </c>
      <c r="P2795" t="s">
        <v>18</v>
      </c>
      <c r="Q2795" t="s">
        <v>335</v>
      </c>
      <c r="R2795" s="5" t="str">
        <f t="shared" si="133"/>
        <v>0.15</v>
      </c>
      <c r="S2795" s="6" t="str">
        <f t="shared" si="134"/>
        <v>0.05</v>
      </c>
      <c r="T2795">
        <f>ROUND(INT(表1[[#This Row],[合同结束日期]]-表1[[#This Row],[合同起始日期]])/365,1)</f>
        <v>5.2</v>
      </c>
    </row>
    <row r="2796" spans="1:20">
      <c r="A2796" s="1">
        <v>41852</v>
      </c>
      <c r="B2796" t="s">
        <v>7</v>
      </c>
      <c r="C2796">
        <f t="shared" si="132"/>
        <v>1</v>
      </c>
      <c r="D2796" t="s">
        <v>238</v>
      </c>
      <c r="E2796" s="4">
        <v>143443.19999999998</v>
      </c>
      <c r="F2796" s="4">
        <v>56244.078719999998</v>
      </c>
      <c r="G2796" s="3">
        <v>0.3921</v>
      </c>
      <c r="H2796" s="7">
        <v>382.51519999999994</v>
      </c>
      <c r="I2796" s="4">
        <v>149.98420991999998</v>
      </c>
      <c r="J2796">
        <v>375</v>
      </c>
      <c r="K2796" t="s">
        <v>11</v>
      </c>
      <c r="L2796" t="s">
        <v>92</v>
      </c>
      <c r="M2796" t="s">
        <v>92</v>
      </c>
      <c r="N2796" s="2">
        <v>41384</v>
      </c>
      <c r="O2796" s="2">
        <v>43299</v>
      </c>
      <c r="P2796" t="s">
        <v>18</v>
      </c>
      <c r="Q2796" t="s">
        <v>335</v>
      </c>
      <c r="R2796" s="5" t="str">
        <f t="shared" si="133"/>
        <v>0.15</v>
      </c>
      <c r="S2796" s="6" t="str">
        <f t="shared" si="134"/>
        <v>0.05</v>
      </c>
      <c r="T2796">
        <f>ROUND(INT(表1[[#This Row],[合同结束日期]]-表1[[#This Row],[合同起始日期]])/365,1)</f>
        <v>5.2</v>
      </c>
    </row>
    <row r="2797" spans="1:20">
      <c r="A2797" s="1">
        <v>41852</v>
      </c>
      <c r="B2797" t="s">
        <v>7</v>
      </c>
      <c r="C2797">
        <f t="shared" si="132"/>
        <v>1</v>
      </c>
      <c r="D2797" t="s">
        <v>239</v>
      </c>
      <c r="E2797" s="4">
        <v>246143.87999999998</v>
      </c>
      <c r="F2797" s="4">
        <v>54496.255031999994</v>
      </c>
      <c r="G2797" s="3">
        <v>0.22139999999999999</v>
      </c>
      <c r="H2797" s="7">
        <v>677.41050198150583</v>
      </c>
      <c r="I2797" s="4">
        <v>149.9786851387054</v>
      </c>
      <c r="J2797">
        <v>363.36</v>
      </c>
      <c r="K2797" t="s">
        <v>11</v>
      </c>
      <c r="L2797" t="s">
        <v>23</v>
      </c>
      <c r="M2797" t="s">
        <v>23</v>
      </c>
      <c r="N2797" s="2">
        <v>41384</v>
      </c>
      <c r="O2797" s="2">
        <v>43299</v>
      </c>
      <c r="P2797" t="s">
        <v>18</v>
      </c>
      <c r="Q2797" t="s">
        <v>335</v>
      </c>
      <c r="R2797" s="5" t="str">
        <f t="shared" si="133"/>
        <v>0.15</v>
      </c>
      <c r="S2797" s="6" t="str">
        <f t="shared" si="134"/>
        <v>0.05</v>
      </c>
      <c r="T2797">
        <f>ROUND(INT(表1[[#This Row],[合同结束日期]]-表1[[#This Row],[合同起始日期]])/365,1)</f>
        <v>5.2</v>
      </c>
    </row>
    <row r="2798" spans="1:20">
      <c r="A2798" s="1">
        <v>41852</v>
      </c>
      <c r="B2798" t="s">
        <v>7</v>
      </c>
      <c r="C2798">
        <f t="shared" si="132"/>
        <v>1</v>
      </c>
      <c r="D2798" t="s">
        <v>16</v>
      </c>
      <c r="E2798" s="4">
        <v>822502.55999999994</v>
      </c>
      <c r="F2798" s="4">
        <v>87020.770848</v>
      </c>
      <c r="G2798" s="3">
        <v>0.10580000000000001</v>
      </c>
      <c r="H2798" s="7">
        <v>1181.7565517241378</v>
      </c>
      <c r="I2798" s="4">
        <v>125.02984317241379</v>
      </c>
      <c r="J2798">
        <v>696</v>
      </c>
      <c r="K2798" t="s">
        <v>20</v>
      </c>
      <c r="L2798" t="s">
        <v>21</v>
      </c>
      <c r="M2798" t="s">
        <v>17</v>
      </c>
      <c r="N2798" s="2">
        <v>41246</v>
      </c>
      <c r="O2798" s="2">
        <v>43229</v>
      </c>
      <c r="P2798" t="s">
        <v>18</v>
      </c>
      <c r="Q2798" t="s">
        <v>19</v>
      </c>
      <c r="R2798" s="5" t="str">
        <f t="shared" si="133"/>
        <v>0.1</v>
      </c>
      <c r="S2798" s="6" t="str">
        <f t="shared" si="134"/>
        <v/>
      </c>
      <c r="T2798">
        <f>ROUND(INT(表1[[#This Row],[合同结束日期]]-表1[[#This Row],[合同起始日期]])/365,1)</f>
        <v>5.4</v>
      </c>
    </row>
    <row r="2799" spans="1:20">
      <c r="A2799" s="1">
        <v>41852</v>
      </c>
      <c r="B2799" t="s">
        <v>7</v>
      </c>
      <c r="C2799">
        <f t="shared" si="132"/>
        <v>1</v>
      </c>
      <c r="D2799" t="s">
        <v>22</v>
      </c>
      <c r="E2799" s="4">
        <v>685952.4</v>
      </c>
      <c r="F2799" s="4">
        <v>175055.05247999998</v>
      </c>
      <c r="G2799" s="3">
        <v>0.25519999999999998</v>
      </c>
      <c r="H2799" s="7">
        <v>1018.9429590017827</v>
      </c>
      <c r="I2799" s="4">
        <v>260.03424313725492</v>
      </c>
      <c r="J2799">
        <v>673.19999999999993</v>
      </c>
      <c r="K2799" t="s">
        <v>11</v>
      </c>
      <c r="L2799" t="s">
        <v>23</v>
      </c>
      <c r="M2799" t="s">
        <v>23</v>
      </c>
      <c r="N2799" s="2">
        <v>41258</v>
      </c>
      <c r="O2799" s="2">
        <v>43229</v>
      </c>
      <c r="P2799" t="s">
        <v>24</v>
      </c>
      <c r="Q2799" t="s">
        <v>25</v>
      </c>
      <c r="R2799" s="5" t="str">
        <f t="shared" si="133"/>
        <v>0.15</v>
      </c>
      <c r="S2799" s="6" t="str">
        <f t="shared" si="134"/>
        <v/>
      </c>
      <c r="T2799">
        <f>ROUND(INT(表1[[#This Row],[合同结束日期]]-表1[[#This Row],[合同起始日期]])/365,1)</f>
        <v>5.4</v>
      </c>
    </row>
    <row r="2800" spans="1:20">
      <c r="A2800" s="1">
        <v>41852</v>
      </c>
      <c r="B2800" t="s">
        <v>7</v>
      </c>
      <c r="C2800">
        <f t="shared" si="132"/>
        <v>1</v>
      </c>
      <c r="D2800" t="s">
        <v>26</v>
      </c>
      <c r="E2800" s="4">
        <v>189342</v>
      </c>
      <c r="F2800" s="4">
        <v>41503.7664</v>
      </c>
      <c r="G2800" s="3">
        <v>0.21920000000000001</v>
      </c>
      <c r="H2800" s="7">
        <v>1186.3533834586467</v>
      </c>
      <c r="I2800" s="4">
        <v>260.04866165413534</v>
      </c>
      <c r="J2800">
        <v>159.6</v>
      </c>
      <c r="K2800" t="s">
        <v>11</v>
      </c>
      <c r="L2800" t="s">
        <v>13</v>
      </c>
      <c r="M2800" t="s">
        <v>27</v>
      </c>
      <c r="N2800" s="2">
        <v>41339</v>
      </c>
      <c r="O2800" s="2">
        <v>42864</v>
      </c>
      <c r="P2800" t="s">
        <v>24</v>
      </c>
      <c r="Q2800" t="s">
        <v>28</v>
      </c>
      <c r="R2800" s="5" t="str">
        <f t="shared" si="133"/>
        <v>0.13</v>
      </c>
      <c r="S2800" s="6" t="str">
        <f t="shared" si="134"/>
        <v/>
      </c>
      <c r="T2800">
        <f>ROUND(INT(表1[[#This Row],[合同结束日期]]-表1[[#This Row],[合同起始日期]])/365,1)</f>
        <v>4.2</v>
      </c>
    </row>
    <row r="2801" spans="1:20">
      <c r="A2801" s="1">
        <v>41852</v>
      </c>
      <c r="B2801" t="s">
        <v>7</v>
      </c>
      <c r="C2801">
        <f t="shared" si="132"/>
        <v>1</v>
      </c>
      <c r="D2801" t="s">
        <v>29</v>
      </c>
      <c r="E2801" s="4">
        <v>150578.4</v>
      </c>
      <c r="F2801" s="4">
        <v>48666.938879999994</v>
      </c>
      <c r="G2801" s="3">
        <v>0.32319999999999999</v>
      </c>
      <c r="H2801" s="7">
        <v>804.37179487179492</v>
      </c>
      <c r="I2801" s="4">
        <v>259.97296410256411</v>
      </c>
      <c r="J2801">
        <v>187.2</v>
      </c>
      <c r="K2801" t="s">
        <v>11</v>
      </c>
      <c r="L2801" t="s">
        <v>23</v>
      </c>
      <c r="M2801" t="s">
        <v>23</v>
      </c>
      <c r="N2801" s="2">
        <v>41288</v>
      </c>
      <c r="O2801" s="2">
        <v>42499</v>
      </c>
      <c r="P2801" t="s">
        <v>24</v>
      </c>
      <c r="Q2801" t="s">
        <v>30</v>
      </c>
      <c r="R2801" s="5" t="str">
        <f t="shared" si="133"/>
        <v>0.18</v>
      </c>
      <c r="S2801" s="6" t="str">
        <f t="shared" si="134"/>
        <v/>
      </c>
      <c r="T2801">
        <f>ROUND(INT(表1[[#This Row],[合同结束日期]]-表1[[#This Row],[合同起始日期]])/365,1)</f>
        <v>3.3</v>
      </c>
    </row>
    <row r="2802" spans="1:20">
      <c r="A2802" s="1">
        <v>41852</v>
      </c>
      <c r="B2802" t="s">
        <v>7</v>
      </c>
      <c r="C2802">
        <f t="shared" si="132"/>
        <v>1</v>
      </c>
      <c r="D2802" t="s">
        <v>256</v>
      </c>
      <c r="E2802" s="4">
        <v>171693.12</v>
      </c>
      <c r="F2802" s="4">
        <v>22011.057984000003</v>
      </c>
      <c r="G2802" s="3">
        <v>0.12820000000000001</v>
      </c>
      <c r="H2802" s="7">
        <v>2425.0440677966103</v>
      </c>
      <c r="I2802" s="4">
        <v>310.89064949152549</v>
      </c>
      <c r="J2802">
        <v>70.8</v>
      </c>
      <c r="K2802" t="s">
        <v>11</v>
      </c>
      <c r="L2802" t="s">
        <v>12</v>
      </c>
      <c r="M2802" t="s">
        <v>53</v>
      </c>
      <c r="N2802" s="2">
        <v>41473</v>
      </c>
      <c r="O2802" s="2">
        <v>42222</v>
      </c>
      <c r="P2802" t="s">
        <v>24</v>
      </c>
      <c r="Q2802" t="s">
        <v>19</v>
      </c>
      <c r="R2802" s="5" t="str">
        <f t="shared" si="133"/>
        <v>0.1</v>
      </c>
      <c r="S2802" s="6" t="str">
        <f t="shared" si="134"/>
        <v/>
      </c>
      <c r="T2802">
        <f>ROUND(INT(表1[[#This Row],[合同结束日期]]-表1[[#This Row],[合同起始日期]])/365,1)</f>
        <v>2.1</v>
      </c>
    </row>
    <row r="2803" spans="1:20">
      <c r="A2803" s="1">
        <v>41852</v>
      </c>
      <c r="B2803" t="s">
        <v>7</v>
      </c>
      <c r="C2803">
        <f t="shared" si="132"/>
        <v>1</v>
      </c>
      <c r="D2803" t="s">
        <v>31</v>
      </c>
      <c r="E2803" s="4">
        <v>61908</v>
      </c>
      <c r="F2803" s="4">
        <v>37671.018000000004</v>
      </c>
      <c r="G2803" s="3">
        <v>0.60850000000000004</v>
      </c>
      <c r="H2803" s="7">
        <v>448.60869565217394</v>
      </c>
      <c r="I2803" s="4">
        <v>272.97839130434784</v>
      </c>
      <c r="J2803">
        <v>138</v>
      </c>
      <c r="K2803" t="s">
        <v>11</v>
      </c>
      <c r="L2803" t="s">
        <v>13</v>
      </c>
      <c r="M2803" t="s">
        <v>13</v>
      </c>
      <c r="N2803" s="2">
        <v>41334</v>
      </c>
      <c r="O2803" s="2">
        <v>42499</v>
      </c>
      <c r="P2803" t="s">
        <v>24</v>
      </c>
      <c r="Q2803" t="s">
        <v>32</v>
      </c>
      <c r="R2803" s="5" t="str">
        <f t="shared" si="133"/>
        <v>0.13</v>
      </c>
      <c r="S2803" s="6" t="str">
        <f t="shared" si="134"/>
        <v>0.07</v>
      </c>
      <c r="T2803">
        <f>ROUND(INT(表1[[#This Row],[合同结束日期]]-表1[[#This Row],[合同起始日期]])/365,1)</f>
        <v>3.2</v>
      </c>
    </row>
    <row r="2804" spans="1:20">
      <c r="A2804" s="1">
        <v>41852</v>
      </c>
      <c r="B2804" t="s">
        <v>7</v>
      </c>
      <c r="C2804">
        <f t="shared" si="132"/>
        <v>1</v>
      </c>
      <c r="D2804" t="s">
        <v>33</v>
      </c>
      <c r="E2804" s="4">
        <v>192887.04000000001</v>
      </c>
      <c r="F2804" s="4">
        <v>14813.724671999998</v>
      </c>
      <c r="G2804" s="3">
        <v>7.6799999999999993E-2</v>
      </c>
      <c r="H2804" s="7">
        <v>2976.6518518518519</v>
      </c>
      <c r="I2804" s="4">
        <v>228.60686222222222</v>
      </c>
      <c r="J2804">
        <v>64.8</v>
      </c>
      <c r="K2804" t="s">
        <v>11</v>
      </c>
      <c r="L2804" t="s">
        <v>13</v>
      </c>
      <c r="M2804" t="s">
        <v>34</v>
      </c>
      <c r="N2804" s="2">
        <v>41353</v>
      </c>
      <c r="O2804" s="2">
        <v>43229</v>
      </c>
      <c r="P2804" t="s">
        <v>24</v>
      </c>
      <c r="Q2804" t="s">
        <v>35</v>
      </c>
      <c r="R2804" s="5" t="str">
        <f t="shared" si="133"/>
        <v>0.06</v>
      </c>
      <c r="S2804" s="6" t="str">
        <f t="shared" si="134"/>
        <v/>
      </c>
      <c r="T2804">
        <f>ROUND(INT(表1[[#This Row],[合同结束日期]]-表1[[#This Row],[合同起始日期]])/365,1)</f>
        <v>5.0999999999999996</v>
      </c>
    </row>
    <row r="2805" spans="1:20">
      <c r="A2805" s="1">
        <v>41852</v>
      </c>
      <c r="B2805" t="s">
        <v>7</v>
      </c>
      <c r="C2805">
        <f t="shared" si="132"/>
        <v>1</v>
      </c>
      <c r="D2805" t="s">
        <v>36</v>
      </c>
      <c r="E2805" s="4">
        <v>365554.56</v>
      </c>
      <c r="F2805" s="4">
        <v>42477.439872000003</v>
      </c>
      <c r="G2805" s="3">
        <v>0.11620000000000001</v>
      </c>
      <c r="H2805" s="7">
        <v>1721.0666666666666</v>
      </c>
      <c r="I2805" s="4">
        <v>199.98794666666669</v>
      </c>
      <c r="J2805">
        <v>212.4</v>
      </c>
      <c r="K2805" t="s">
        <v>11</v>
      </c>
      <c r="L2805" t="s">
        <v>13</v>
      </c>
      <c r="M2805" t="s">
        <v>13</v>
      </c>
      <c r="N2805" s="2">
        <v>41353</v>
      </c>
      <c r="O2805" s="2">
        <v>43229</v>
      </c>
      <c r="P2805" t="s">
        <v>24</v>
      </c>
      <c r="Q2805" t="s">
        <v>37</v>
      </c>
      <c r="R2805" s="5" t="str">
        <f t="shared" si="133"/>
        <v>0.</v>
      </c>
      <c r="S2805" s="6" t="str">
        <f t="shared" si="134"/>
        <v/>
      </c>
      <c r="T2805">
        <f>ROUND(INT(表1[[#This Row],[合同结束日期]]-表1[[#This Row],[合同起始日期]])/365,1)</f>
        <v>5.0999999999999996</v>
      </c>
    </row>
    <row r="2806" spans="1:20">
      <c r="A2806" s="1">
        <v>41852</v>
      </c>
      <c r="B2806" t="s">
        <v>7</v>
      </c>
      <c r="C2806">
        <f t="shared" si="132"/>
        <v>1</v>
      </c>
      <c r="D2806" t="s">
        <v>38</v>
      </c>
      <c r="E2806" s="4">
        <v>334629.59999999998</v>
      </c>
      <c r="F2806" s="4">
        <v>33462.959999999999</v>
      </c>
      <c r="G2806" s="3">
        <v>0.1</v>
      </c>
      <c r="H2806" s="7">
        <v>1787.551282051282</v>
      </c>
      <c r="I2806" s="4">
        <v>178.75512820512822</v>
      </c>
      <c r="J2806">
        <v>187.2</v>
      </c>
      <c r="K2806" t="s">
        <v>11</v>
      </c>
      <c r="L2806" t="s">
        <v>13</v>
      </c>
      <c r="M2806" t="s">
        <v>13</v>
      </c>
      <c r="N2806" s="2">
        <v>41323</v>
      </c>
      <c r="O2806" s="2">
        <v>42499</v>
      </c>
      <c r="P2806" t="s">
        <v>39</v>
      </c>
      <c r="Q2806" t="s">
        <v>19</v>
      </c>
      <c r="R2806" s="5" t="str">
        <f t="shared" si="133"/>
        <v>0.1</v>
      </c>
      <c r="S2806" s="6" t="str">
        <f t="shared" si="134"/>
        <v/>
      </c>
      <c r="T2806">
        <f>ROUND(INT(表1[[#This Row],[合同结束日期]]-表1[[#This Row],[合同起始日期]])/365,1)</f>
        <v>3.2</v>
      </c>
    </row>
    <row r="2807" spans="1:20">
      <c r="A2807" s="1">
        <v>41852</v>
      </c>
      <c r="B2807" t="s">
        <v>7</v>
      </c>
      <c r="C2807">
        <f t="shared" si="132"/>
        <v>1</v>
      </c>
      <c r="D2807" t="s">
        <v>40</v>
      </c>
      <c r="E2807" s="4">
        <v>1711117.956</v>
      </c>
      <c r="F2807" s="4">
        <v>136889.43648</v>
      </c>
      <c r="G2807" s="3">
        <v>0.08</v>
      </c>
      <c r="H2807" s="7">
        <v>1815.0860870672097</v>
      </c>
      <c r="I2807" s="4">
        <v>145.20688696537678</v>
      </c>
      <c r="J2807">
        <v>942.72</v>
      </c>
      <c r="K2807" t="s">
        <v>41</v>
      </c>
      <c r="L2807" t="s">
        <v>40</v>
      </c>
      <c r="M2807" t="s">
        <v>41</v>
      </c>
      <c r="N2807" s="2">
        <v>41294</v>
      </c>
      <c r="O2807" s="2">
        <v>43229</v>
      </c>
      <c r="P2807" t="s">
        <v>39</v>
      </c>
      <c r="Q2807" t="s">
        <v>42</v>
      </c>
      <c r="R2807" s="5" t="str">
        <f t="shared" si="133"/>
        <v>0.08</v>
      </c>
      <c r="S2807" s="6" t="str">
        <f t="shared" si="134"/>
        <v/>
      </c>
      <c r="T2807">
        <f>ROUND(INT(表1[[#This Row],[合同结束日期]]-表1[[#This Row],[合同起始日期]])/365,1)</f>
        <v>5.3</v>
      </c>
    </row>
    <row r="2808" spans="1:20">
      <c r="A2808" s="1">
        <v>41852</v>
      </c>
      <c r="B2808" t="s">
        <v>7</v>
      </c>
      <c r="C2808">
        <f t="shared" si="132"/>
        <v>1</v>
      </c>
      <c r="D2808" t="s">
        <v>324</v>
      </c>
      <c r="E2808" s="4">
        <v>284115.59999999998</v>
      </c>
      <c r="F2808" s="4">
        <v>32019.828119999998</v>
      </c>
      <c r="G2808" s="3">
        <v>0.11270000000000001</v>
      </c>
      <c r="H2808" s="7">
        <v>2573.5108695652175</v>
      </c>
      <c r="I2808" s="4">
        <v>290.03467499999999</v>
      </c>
      <c r="J2808">
        <v>110.39999999999999</v>
      </c>
      <c r="K2808" t="s">
        <v>140</v>
      </c>
      <c r="L2808" t="s">
        <v>309</v>
      </c>
      <c r="M2808" t="s">
        <v>309</v>
      </c>
      <c r="N2808" s="2">
        <v>41745</v>
      </c>
      <c r="O2808" s="2">
        <v>42109</v>
      </c>
      <c r="P2808" t="s">
        <v>24</v>
      </c>
      <c r="Q2808" t="s">
        <v>42</v>
      </c>
      <c r="R2808" s="5" t="str">
        <f t="shared" si="133"/>
        <v>0.08</v>
      </c>
      <c r="S2808" s="6" t="str">
        <f t="shared" si="134"/>
        <v/>
      </c>
      <c r="T2808">
        <f>ROUND(INT(表1[[#This Row],[合同结束日期]]-表1[[#This Row],[合同起始日期]])/365,1)</f>
        <v>1</v>
      </c>
    </row>
    <row r="2809" spans="1:20">
      <c r="A2809" s="1">
        <v>41852</v>
      </c>
      <c r="B2809" t="s">
        <v>7</v>
      </c>
      <c r="C2809">
        <f t="shared" si="132"/>
        <v>1</v>
      </c>
      <c r="D2809" t="s">
        <v>308</v>
      </c>
      <c r="E2809" s="4">
        <v>1335210</v>
      </c>
      <c r="F2809" s="4">
        <v>46999.392</v>
      </c>
      <c r="G2809" s="3">
        <v>3.5200000000000002E-2</v>
      </c>
      <c r="H2809" s="7">
        <v>9675.434782608696</v>
      </c>
      <c r="I2809" s="4">
        <v>340.57530434782609</v>
      </c>
      <c r="J2809">
        <v>138</v>
      </c>
      <c r="K2809" t="s">
        <v>140</v>
      </c>
      <c r="L2809" t="s">
        <v>309</v>
      </c>
      <c r="M2809" t="s">
        <v>309</v>
      </c>
      <c r="N2809" s="2">
        <v>41708</v>
      </c>
      <c r="O2809" s="2">
        <v>42834</v>
      </c>
      <c r="P2809" t="s">
        <v>24</v>
      </c>
      <c r="Q2809" t="s">
        <v>180</v>
      </c>
      <c r="R2809" s="5" t="str">
        <f t="shared" si="133"/>
        <v>0.03</v>
      </c>
      <c r="S2809" s="6" t="str">
        <f t="shared" si="134"/>
        <v/>
      </c>
      <c r="T2809">
        <f>ROUND(INT(表1[[#This Row],[合同结束日期]]-表1[[#This Row],[合同起始日期]])/365,1)</f>
        <v>3.1</v>
      </c>
    </row>
    <row r="2810" spans="1:20">
      <c r="A2810" s="1">
        <v>41852</v>
      </c>
      <c r="B2810" t="s">
        <v>7</v>
      </c>
      <c r="C2810">
        <f t="shared" si="132"/>
        <v>1</v>
      </c>
      <c r="D2810" t="s">
        <v>43</v>
      </c>
      <c r="E2810" s="4">
        <v>960343.23600000003</v>
      </c>
      <c r="F2810" s="4">
        <v>76827.458880000006</v>
      </c>
      <c r="G2810" s="3">
        <v>0.08</v>
      </c>
      <c r="H2810" s="7">
        <v>3671.0368348623861</v>
      </c>
      <c r="I2810" s="4">
        <v>293.68294678899088</v>
      </c>
      <c r="J2810">
        <v>261.59999999999997</v>
      </c>
      <c r="K2810" t="s">
        <v>44</v>
      </c>
      <c r="L2810" t="s">
        <v>46</v>
      </c>
      <c r="M2810" t="s">
        <v>45</v>
      </c>
      <c r="N2810" s="2">
        <v>41288</v>
      </c>
      <c r="O2810" s="2">
        <v>45059</v>
      </c>
      <c r="P2810" t="s">
        <v>24</v>
      </c>
      <c r="Q2810" t="s">
        <v>42</v>
      </c>
      <c r="R2810" s="5" t="str">
        <f t="shared" si="133"/>
        <v>0.08</v>
      </c>
      <c r="S2810" s="6" t="str">
        <f t="shared" si="134"/>
        <v/>
      </c>
      <c r="T2810">
        <f>ROUND(INT(表1[[#This Row],[合同结束日期]]-表1[[#This Row],[合同起始日期]])/365,1)</f>
        <v>10.3</v>
      </c>
    </row>
    <row r="2811" spans="1:20">
      <c r="A2811" s="1">
        <v>41852</v>
      </c>
      <c r="B2811" t="s">
        <v>7</v>
      </c>
      <c r="C2811">
        <f t="shared" si="132"/>
        <v>1</v>
      </c>
      <c r="D2811" t="s">
        <v>257</v>
      </c>
      <c r="E2811" s="4">
        <v>376797.49199999974</v>
      </c>
      <c r="F2811" s="4">
        <v>20723.862059999999</v>
      </c>
      <c r="G2811" s="3">
        <v>5.5000000000000035E-2</v>
      </c>
      <c r="H2811" s="7">
        <v>615.68217647058782</v>
      </c>
      <c r="I2811" s="4">
        <v>33.862519705882349</v>
      </c>
      <c r="J2811">
        <v>612</v>
      </c>
      <c r="K2811" t="s">
        <v>41</v>
      </c>
      <c r="L2811" t="s">
        <v>258</v>
      </c>
      <c r="M2811" t="s">
        <v>41</v>
      </c>
      <c r="N2811" s="2">
        <v>41442</v>
      </c>
      <c r="O2811" s="2">
        <v>47285</v>
      </c>
      <c r="P2811" t="s">
        <v>39</v>
      </c>
      <c r="Q2811" t="s">
        <v>35</v>
      </c>
      <c r="R2811" s="5" t="str">
        <f t="shared" si="133"/>
        <v>0.06</v>
      </c>
      <c r="S2811" s="6" t="str">
        <f t="shared" si="134"/>
        <v/>
      </c>
      <c r="T2811">
        <f>ROUND(INT(表1[[#This Row],[合同结束日期]]-表1[[#This Row],[合同起始日期]])/365,1)</f>
        <v>16</v>
      </c>
    </row>
    <row r="2812" spans="1:20">
      <c r="A2812" s="1">
        <v>41852</v>
      </c>
      <c r="B2812" t="s">
        <v>7</v>
      </c>
      <c r="C2812">
        <f t="shared" si="132"/>
        <v>1</v>
      </c>
      <c r="D2812" t="s">
        <v>259</v>
      </c>
      <c r="E2812" s="4">
        <v>518132.01600000041</v>
      </c>
      <c r="F2812" s="4">
        <v>28497.260880000002</v>
      </c>
      <c r="G2812" s="3">
        <v>5.4999999999999959E-2</v>
      </c>
      <c r="H2812" s="7">
        <v>1087.5986901763233</v>
      </c>
      <c r="I2812" s="4">
        <v>59.817927959697741</v>
      </c>
      <c r="J2812">
        <v>476.4</v>
      </c>
      <c r="K2812" t="s">
        <v>41</v>
      </c>
      <c r="L2812" t="s">
        <v>258</v>
      </c>
      <c r="M2812" t="s">
        <v>41</v>
      </c>
      <c r="N2812" s="2">
        <v>41442</v>
      </c>
      <c r="O2812" s="2">
        <v>47285</v>
      </c>
      <c r="P2812" t="s">
        <v>39</v>
      </c>
      <c r="Q2812" t="s">
        <v>35</v>
      </c>
      <c r="R2812" s="5" t="str">
        <f t="shared" si="133"/>
        <v>0.06</v>
      </c>
      <c r="S2812" s="6" t="str">
        <f t="shared" si="134"/>
        <v/>
      </c>
      <c r="T2812">
        <f>ROUND(INT(表1[[#This Row],[合同结束日期]]-表1[[#This Row],[合同起始日期]])/365,1)</f>
        <v>16</v>
      </c>
    </row>
    <row r="2813" spans="1:20">
      <c r="A2813" s="1">
        <v>41852</v>
      </c>
      <c r="B2813" t="s">
        <v>7</v>
      </c>
      <c r="C2813">
        <f t="shared" si="132"/>
        <v>1</v>
      </c>
      <c r="D2813" t="s">
        <v>260</v>
      </c>
      <c r="E2813" s="4">
        <v>535203.37199999974</v>
      </c>
      <c r="F2813" s="4">
        <v>29436.185459999997</v>
      </c>
      <c r="G2813" s="3">
        <v>5.5000000000000021E-2</v>
      </c>
      <c r="H2813" s="7">
        <v>1873.9613865546212</v>
      </c>
      <c r="I2813" s="4">
        <v>103.06787626050421</v>
      </c>
      <c r="J2813">
        <v>285.59999999999997</v>
      </c>
      <c r="K2813" t="s">
        <v>41</v>
      </c>
      <c r="L2813" t="s">
        <v>258</v>
      </c>
      <c r="M2813" t="s">
        <v>41</v>
      </c>
      <c r="N2813" s="2">
        <v>41442</v>
      </c>
      <c r="O2813" s="2">
        <v>47285</v>
      </c>
      <c r="P2813" t="s">
        <v>39</v>
      </c>
      <c r="Q2813" t="s">
        <v>35</v>
      </c>
      <c r="R2813" s="5" t="str">
        <f t="shared" si="133"/>
        <v>0.06</v>
      </c>
      <c r="S2813" s="6" t="str">
        <f t="shared" si="134"/>
        <v/>
      </c>
      <c r="T2813">
        <f>ROUND(INT(表1[[#This Row],[合同结束日期]]-表1[[#This Row],[合同起始日期]])/365,1)</f>
        <v>16</v>
      </c>
    </row>
    <row r="2814" spans="1:20">
      <c r="A2814" s="1">
        <v>41852</v>
      </c>
      <c r="B2814" t="s">
        <v>7</v>
      </c>
      <c r="C2814">
        <f t="shared" si="132"/>
        <v>1</v>
      </c>
      <c r="D2814" t="s">
        <v>261</v>
      </c>
      <c r="E2814" s="4">
        <v>1660157.9519999998</v>
      </c>
      <c r="F2814" s="4">
        <v>157715.00544000001</v>
      </c>
      <c r="G2814" s="3">
        <v>9.5000000000000015E-2</v>
      </c>
      <c r="H2814" s="7">
        <v>1335.3908880308879</v>
      </c>
      <c r="I2814" s="4">
        <v>126.86213436293437</v>
      </c>
      <c r="J2814">
        <v>1243.2</v>
      </c>
      <c r="K2814" t="s">
        <v>41</v>
      </c>
      <c r="L2814" t="s">
        <v>261</v>
      </c>
      <c r="M2814" t="s">
        <v>41</v>
      </c>
      <c r="N2814" s="2">
        <v>41281</v>
      </c>
      <c r="O2814" s="2">
        <v>45168</v>
      </c>
      <c r="P2814" t="s">
        <v>39</v>
      </c>
      <c r="Q2814" t="s">
        <v>42</v>
      </c>
      <c r="R2814" s="5" t="str">
        <f t="shared" si="133"/>
        <v>0.08</v>
      </c>
      <c r="S2814" s="6" t="str">
        <f t="shared" si="134"/>
        <v/>
      </c>
      <c r="T2814">
        <f>ROUND(INT(表1[[#This Row],[合同结束日期]]-表1[[#This Row],[合同起始日期]])/365,1)</f>
        <v>10.6</v>
      </c>
    </row>
    <row r="2815" spans="1:20">
      <c r="A2815" s="1">
        <v>41852</v>
      </c>
      <c r="B2815" t="s">
        <v>7</v>
      </c>
      <c r="C2815">
        <f t="shared" si="132"/>
        <v>1</v>
      </c>
      <c r="D2815" t="s">
        <v>262</v>
      </c>
      <c r="E2815" s="4">
        <v>830707.99199999962</v>
      </c>
      <c r="F2815" s="4">
        <v>45688.939559999999</v>
      </c>
      <c r="G2815" s="3">
        <v>5.5000000000000021E-2</v>
      </c>
      <c r="H2815" s="7">
        <v>1199.7515771230499</v>
      </c>
      <c r="I2815" s="4">
        <v>65.986336741767758</v>
      </c>
      <c r="J2815">
        <v>692.4</v>
      </c>
      <c r="K2815" t="s">
        <v>41</v>
      </c>
      <c r="L2815" t="s">
        <v>258</v>
      </c>
      <c r="M2815" t="s">
        <v>41</v>
      </c>
      <c r="N2815" s="2">
        <v>41442</v>
      </c>
      <c r="O2815" s="2">
        <v>47285</v>
      </c>
      <c r="P2815" t="s">
        <v>39</v>
      </c>
      <c r="Q2815" t="s">
        <v>35</v>
      </c>
      <c r="R2815" s="5" t="str">
        <f t="shared" si="133"/>
        <v>0.06</v>
      </c>
      <c r="S2815" s="6" t="str">
        <f t="shared" si="134"/>
        <v/>
      </c>
      <c r="T2815">
        <f>ROUND(INT(表1[[#This Row],[合同结束日期]]-表1[[#This Row],[合同起始日期]])/365,1)</f>
        <v>16</v>
      </c>
    </row>
    <row r="2816" spans="1:20">
      <c r="A2816" s="1">
        <v>41852</v>
      </c>
      <c r="B2816" t="s">
        <v>7</v>
      </c>
      <c r="C2816">
        <f t="shared" si="132"/>
        <v>1</v>
      </c>
      <c r="D2816" t="s">
        <v>47</v>
      </c>
      <c r="E2816" s="4">
        <v>212484</v>
      </c>
      <c r="F2816" s="4">
        <v>34337.414399999994</v>
      </c>
      <c r="G2816" s="3">
        <v>0.16159999999999997</v>
      </c>
      <c r="H2816" s="7">
        <v>1825.4639175257732</v>
      </c>
      <c r="I2816" s="4">
        <v>294.99496907216491</v>
      </c>
      <c r="J2816">
        <v>116.39999999999999</v>
      </c>
      <c r="K2816" t="s">
        <v>11</v>
      </c>
      <c r="L2816" t="s">
        <v>23</v>
      </c>
      <c r="M2816" t="s">
        <v>23</v>
      </c>
      <c r="N2816" s="2">
        <v>41384</v>
      </c>
      <c r="O2816" s="2">
        <v>42509</v>
      </c>
      <c r="P2816" t="s">
        <v>24</v>
      </c>
      <c r="Q2816" t="s">
        <v>65</v>
      </c>
      <c r="R2816" s="5" t="str">
        <f t="shared" si="133"/>
        <v>0.12</v>
      </c>
      <c r="S2816" s="6" t="str">
        <f t="shared" si="134"/>
        <v/>
      </c>
      <c r="T2816">
        <f>ROUND(INT(表1[[#This Row],[合同结束日期]]-表1[[#This Row],[合同起始日期]])/365,1)</f>
        <v>3.1</v>
      </c>
    </row>
    <row r="2817" spans="1:20">
      <c r="A2817" s="1">
        <v>41852</v>
      </c>
      <c r="B2817" t="s">
        <v>7</v>
      </c>
      <c r="C2817">
        <f t="shared" si="132"/>
        <v>1</v>
      </c>
      <c r="D2817" t="s">
        <v>263</v>
      </c>
      <c r="E2817" s="4">
        <v>289295.03999999992</v>
      </c>
      <c r="F2817" s="4">
        <v>32169.608448000003</v>
      </c>
      <c r="G2817" s="3">
        <v>0.11120000000000003</v>
      </c>
      <c r="H2817" s="7">
        <v>4464.4296296296288</v>
      </c>
      <c r="I2817" s="4">
        <v>496.44457481481487</v>
      </c>
      <c r="J2817">
        <v>64.8</v>
      </c>
      <c r="K2817" t="s">
        <v>11</v>
      </c>
      <c r="L2817" t="s">
        <v>12</v>
      </c>
      <c r="M2817" t="s">
        <v>53</v>
      </c>
      <c r="N2817" s="2">
        <v>41449</v>
      </c>
      <c r="O2817" s="2">
        <v>42198</v>
      </c>
      <c r="P2817" t="s">
        <v>24</v>
      </c>
      <c r="Q2817" t="s">
        <v>19</v>
      </c>
      <c r="R2817" s="5" t="str">
        <f t="shared" si="133"/>
        <v>0.1</v>
      </c>
      <c r="S2817" s="6" t="str">
        <f t="shared" si="134"/>
        <v/>
      </c>
      <c r="T2817">
        <f>ROUND(INT(表1[[#This Row],[合同结束日期]]-表1[[#This Row],[合同起始日期]])/365,1)</f>
        <v>2.1</v>
      </c>
    </row>
    <row r="2818" spans="1:20">
      <c r="A2818" s="1">
        <v>41852</v>
      </c>
      <c r="B2818" t="s">
        <v>7</v>
      </c>
      <c r="C2818">
        <f t="shared" si="132"/>
        <v>1</v>
      </c>
      <c r="D2818" t="s">
        <v>264</v>
      </c>
      <c r="E2818" s="4">
        <v>186740.28</v>
      </c>
      <c r="F2818" s="4">
        <v>27096.014628000001</v>
      </c>
      <c r="G2818" s="3">
        <v>0.14510000000000001</v>
      </c>
      <c r="H2818" s="7">
        <v>3310.9978723404256</v>
      </c>
      <c r="I2818" s="4">
        <v>480.42579127659576</v>
      </c>
      <c r="J2818">
        <v>56.4</v>
      </c>
      <c r="K2818" t="s">
        <v>11</v>
      </c>
      <c r="L2818" t="s">
        <v>12</v>
      </c>
      <c r="M2818" t="s">
        <v>53</v>
      </c>
      <c r="N2818" s="2">
        <v>41449</v>
      </c>
      <c r="O2818" s="2">
        <v>42198</v>
      </c>
      <c r="P2818" t="s">
        <v>39</v>
      </c>
      <c r="Q2818" t="s">
        <v>28</v>
      </c>
      <c r="R2818" s="5" t="str">
        <f t="shared" si="133"/>
        <v>0.13</v>
      </c>
      <c r="S2818" s="6" t="str">
        <f t="shared" si="134"/>
        <v/>
      </c>
      <c r="T2818">
        <f>ROUND(INT(表1[[#This Row],[合同结束日期]]-表1[[#This Row],[合同起始日期]])/365,1)</f>
        <v>2.1</v>
      </c>
    </row>
    <row r="2819" spans="1:20">
      <c r="A2819" s="1">
        <v>41852</v>
      </c>
      <c r="B2819" t="s">
        <v>7</v>
      </c>
      <c r="C2819">
        <f t="shared" si="132"/>
        <v>1</v>
      </c>
      <c r="D2819" t="s">
        <v>265</v>
      </c>
      <c r="E2819" s="4">
        <v>435877.11599999992</v>
      </c>
      <c r="F2819" s="4">
        <v>23973.241379999999</v>
      </c>
      <c r="G2819" s="3">
        <v>5.5000000000000007E-2</v>
      </c>
      <c r="H2819" s="7">
        <v>812.59715883668889</v>
      </c>
      <c r="I2819" s="4">
        <v>44.692843736017899</v>
      </c>
      <c r="J2819">
        <v>536.4</v>
      </c>
      <c r="K2819" t="s">
        <v>41</v>
      </c>
      <c r="L2819" t="s">
        <v>258</v>
      </c>
      <c r="M2819" t="s">
        <v>41</v>
      </c>
      <c r="N2819" s="2">
        <v>41442</v>
      </c>
      <c r="O2819" s="2">
        <v>47285</v>
      </c>
      <c r="P2819" t="s">
        <v>39</v>
      </c>
      <c r="Q2819" t="s">
        <v>35</v>
      </c>
      <c r="R2819" s="5" t="str">
        <f t="shared" si="133"/>
        <v>0.06</v>
      </c>
      <c r="S2819" s="6" t="str">
        <f t="shared" si="134"/>
        <v/>
      </c>
      <c r="T2819">
        <f>ROUND(INT(表1[[#This Row],[合同结束日期]]-表1[[#This Row],[合同起始日期]])/365,1)</f>
        <v>16</v>
      </c>
    </row>
    <row r="2820" spans="1:20">
      <c r="A2820" s="1">
        <v>41852</v>
      </c>
      <c r="B2820" t="s">
        <v>7</v>
      </c>
      <c r="C2820">
        <f t="shared" si="132"/>
        <v>1</v>
      </c>
      <c r="D2820" t="s">
        <v>49</v>
      </c>
      <c r="E2820" s="4">
        <v>433780.8</v>
      </c>
      <c r="F2820" s="4">
        <v>62334.300960000008</v>
      </c>
      <c r="G2820" s="3">
        <v>0.14370000000000002</v>
      </c>
      <c r="H2820" s="7">
        <v>3651.3535353535353</v>
      </c>
      <c r="I2820" s="4">
        <v>524.69950303030316</v>
      </c>
      <c r="J2820">
        <v>118.8</v>
      </c>
      <c r="K2820" t="s">
        <v>11</v>
      </c>
      <c r="L2820" t="s">
        <v>51</v>
      </c>
      <c r="M2820" t="s">
        <v>50</v>
      </c>
      <c r="N2820" s="2">
        <v>41332</v>
      </c>
      <c r="O2820" s="2">
        <v>42133</v>
      </c>
      <c r="P2820" t="s">
        <v>24</v>
      </c>
      <c r="Q2820" t="s">
        <v>28</v>
      </c>
      <c r="R2820" s="5" t="str">
        <f t="shared" si="133"/>
        <v>0.13</v>
      </c>
      <c r="S2820" s="6" t="str">
        <f t="shared" si="134"/>
        <v/>
      </c>
      <c r="T2820">
        <f>ROUND(INT(表1[[#This Row],[合同结束日期]]-表1[[#This Row],[合同起始日期]])/365,1)</f>
        <v>2.2000000000000002</v>
      </c>
    </row>
    <row r="2821" spans="1:20">
      <c r="A2821" s="1">
        <v>41852</v>
      </c>
      <c r="B2821" t="s">
        <v>7</v>
      </c>
      <c r="C2821">
        <f t="shared" si="132"/>
        <v>1</v>
      </c>
      <c r="D2821" t="s">
        <v>52</v>
      </c>
      <c r="E2821" s="4">
        <v>276649.31999999995</v>
      </c>
      <c r="F2821" s="4">
        <v>30016.451219999999</v>
      </c>
      <c r="G2821" s="3">
        <v>0.10850000000000001</v>
      </c>
      <c r="H2821" s="7">
        <v>5911.3102564102555</v>
      </c>
      <c r="I2821" s="4">
        <v>641.37716282051281</v>
      </c>
      <c r="J2821">
        <v>46.8</v>
      </c>
      <c r="K2821" t="s">
        <v>11</v>
      </c>
      <c r="L2821" t="s">
        <v>12</v>
      </c>
      <c r="M2821" t="s">
        <v>53</v>
      </c>
      <c r="N2821" s="2">
        <v>41294</v>
      </c>
      <c r="O2821" s="2">
        <v>42864</v>
      </c>
      <c r="P2821" t="s">
        <v>24</v>
      </c>
      <c r="Q2821" t="s">
        <v>19</v>
      </c>
      <c r="R2821" s="5" t="str">
        <f t="shared" si="133"/>
        <v>0.1</v>
      </c>
      <c r="S2821" s="6" t="str">
        <f t="shared" si="134"/>
        <v/>
      </c>
      <c r="T2821">
        <f>ROUND(INT(表1[[#This Row],[合同结束日期]]-表1[[#This Row],[合同起始日期]])/365,1)</f>
        <v>4.3</v>
      </c>
    </row>
    <row r="2822" spans="1:20">
      <c r="A2822" s="1">
        <v>41852</v>
      </c>
      <c r="B2822" t="s">
        <v>7</v>
      </c>
      <c r="C2822">
        <f t="shared" si="132"/>
        <v>1</v>
      </c>
      <c r="D2822" t="s">
        <v>54</v>
      </c>
      <c r="E2822" s="4">
        <v>211842.36</v>
      </c>
      <c r="F2822" s="4">
        <v>23472.133488000003</v>
      </c>
      <c r="G2822" s="3">
        <v>0.11080000000000002</v>
      </c>
      <c r="H2822" s="7">
        <v>4645.6657894736836</v>
      </c>
      <c r="I2822" s="4">
        <v>514.73976947368431</v>
      </c>
      <c r="J2822">
        <v>45.6</v>
      </c>
      <c r="K2822" t="s">
        <v>11</v>
      </c>
      <c r="L2822" t="s">
        <v>12</v>
      </c>
      <c r="M2822" t="s">
        <v>53</v>
      </c>
      <c r="N2822" s="2">
        <v>41294</v>
      </c>
      <c r="O2822" s="2">
        <v>42864</v>
      </c>
      <c r="P2822" t="s">
        <v>24</v>
      </c>
      <c r="Q2822" t="s">
        <v>19</v>
      </c>
      <c r="R2822" s="5" t="str">
        <f t="shared" si="133"/>
        <v>0.1</v>
      </c>
      <c r="S2822" s="6" t="str">
        <f t="shared" si="134"/>
        <v/>
      </c>
      <c r="T2822">
        <f>ROUND(INT(表1[[#This Row],[合同结束日期]]-表1[[#This Row],[合同起始日期]])/365,1)</f>
        <v>4.3</v>
      </c>
    </row>
    <row r="2823" spans="1:20">
      <c r="A2823" s="1">
        <v>41852</v>
      </c>
      <c r="B2823" t="s">
        <v>7</v>
      </c>
      <c r="C2823">
        <f t="shared" si="132"/>
        <v>1</v>
      </c>
      <c r="D2823" t="s">
        <v>266</v>
      </c>
      <c r="E2823" s="4">
        <v>241649.31600000005</v>
      </c>
      <c r="F2823" s="4">
        <v>13290.712379999999</v>
      </c>
      <c r="G2823" s="3">
        <v>5.4999999999999986E-2</v>
      </c>
      <c r="H2823" s="7">
        <v>568.85432203389837</v>
      </c>
      <c r="I2823" s="4">
        <v>31.286987711864402</v>
      </c>
      <c r="J2823">
        <v>424.8</v>
      </c>
      <c r="K2823" t="s">
        <v>41</v>
      </c>
      <c r="L2823" t="s">
        <v>258</v>
      </c>
      <c r="M2823" t="s">
        <v>41</v>
      </c>
      <c r="N2823" s="2">
        <v>41442</v>
      </c>
      <c r="O2823" s="2">
        <v>47285</v>
      </c>
      <c r="P2823" t="s">
        <v>39</v>
      </c>
      <c r="Q2823" t="s">
        <v>35</v>
      </c>
      <c r="R2823" s="5" t="str">
        <f t="shared" si="133"/>
        <v>0.06</v>
      </c>
      <c r="S2823" s="6" t="str">
        <f t="shared" si="134"/>
        <v/>
      </c>
      <c r="T2823">
        <f>ROUND(INT(表1[[#This Row],[合同结束日期]]-表1[[#This Row],[合同起始日期]])/365,1)</f>
        <v>16</v>
      </c>
    </row>
    <row r="2824" spans="1:20">
      <c r="A2824" s="1">
        <v>41852</v>
      </c>
      <c r="B2824" t="s">
        <v>7</v>
      </c>
      <c r="C2824">
        <f t="shared" si="132"/>
        <v>1</v>
      </c>
      <c r="D2824" t="s">
        <v>55</v>
      </c>
      <c r="E2824" s="4">
        <v>206359.32</v>
      </c>
      <c r="F2824" s="4">
        <v>44614.884983999997</v>
      </c>
      <c r="G2824" s="3">
        <v>0.21619999999999998</v>
      </c>
      <c r="H2824" s="7">
        <v>1081.5477987421384</v>
      </c>
      <c r="I2824" s="4">
        <v>233.83063408805032</v>
      </c>
      <c r="J2824">
        <v>190.79999999999998</v>
      </c>
      <c r="K2824" t="s">
        <v>11</v>
      </c>
      <c r="L2824" t="s">
        <v>23</v>
      </c>
      <c r="M2824" t="s">
        <v>23</v>
      </c>
      <c r="N2824" s="2">
        <v>41343</v>
      </c>
      <c r="O2824" s="2">
        <v>42499</v>
      </c>
      <c r="P2824" t="s">
        <v>24</v>
      </c>
      <c r="Q2824" t="s">
        <v>56</v>
      </c>
      <c r="R2824" s="5" t="str">
        <f t="shared" si="133"/>
        <v>0.17</v>
      </c>
      <c r="S2824" s="6" t="str">
        <f t="shared" si="134"/>
        <v/>
      </c>
      <c r="T2824">
        <f>ROUND(INT(表1[[#This Row],[合同结束日期]]-表1[[#This Row],[合同起始日期]])/365,1)</f>
        <v>3.2</v>
      </c>
    </row>
    <row r="2825" spans="1:20">
      <c r="A2825" s="1">
        <v>41852</v>
      </c>
      <c r="B2825" t="s">
        <v>7</v>
      </c>
      <c r="C2825">
        <f t="shared" si="132"/>
        <v>1</v>
      </c>
      <c r="D2825" t="s">
        <v>325</v>
      </c>
      <c r="E2825" s="4">
        <v>268110</v>
      </c>
      <c r="F2825" s="4">
        <v>52013.340000000004</v>
      </c>
      <c r="G2825" s="3">
        <v>0.19400000000000001</v>
      </c>
      <c r="H2825" s="7">
        <v>1469.9013157894735</v>
      </c>
      <c r="I2825" s="4">
        <v>285.16085526315788</v>
      </c>
      <c r="J2825">
        <v>182.4</v>
      </c>
      <c r="K2825" t="s">
        <v>11</v>
      </c>
      <c r="L2825" t="s">
        <v>23</v>
      </c>
      <c r="M2825" t="s">
        <v>23</v>
      </c>
      <c r="N2825" s="2">
        <v>41702</v>
      </c>
      <c r="O2825" s="2">
        <v>42432</v>
      </c>
      <c r="P2825" t="s">
        <v>24</v>
      </c>
      <c r="Q2825" t="s">
        <v>59</v>
      </c>
      <c r="R2825" s="5" t="str">
        <f t="shared" si="133"/>
        <v>0.16</v>
      </c>
      <c r="S2825" s="6" t="str">
        <f t="shared" si="134"/>
        <v/>
      </c>
      <c r="T2825">
        <f>ROUND(INT(表1[[#This Row],[合同结束日期]]-表1[[#This Row],[合同起始日期]])/365,1)</f>
        <v>2</v>
      </c>
    </row>
    <row r="2826" spans="1:20">
      <c r="A2826" s="1">
        <v>41852</v>
      </c>
      <c r="B2826" t="s">
        <v>7</v>
      </c>
      <c r="C2826">
        <f t="shared" si="132"/>
        <v>1</v>
      </c>
      <c r="D2826" t="s">
        <v>315</v>
      </c>
      <c r="E2826" s="4">
        <v>144056.4</v>
      </c>
      <c r="F2826" s="4">
        <v>25195.464360000005</v>
      </c>
      <c r="G2826" s="3">
        <v>0.17490000000000006</v>
      </c>
      <c r="H2826" s="7">
        <v>1200.47</v>
      </c>
      <c r="I2826" s="4">
        <v>209.96220300000004</v>
      </c>
      <c r="J2826">
        <v>120</v>
      </c>
      <c r="K2826" t="s">
        <v>11</v>
      </c>
      <c r="L2826" t="s">
        <v>12</v>
      </c>
      <c r="M2826" t="s">
        <v>53</v>
      </c>
      <c r="N2826" s="2">
        <v>41715</v>
      </c>
      <c r="O2826" s="2">
        <v>42810</v>
      </c>
      <c r="P2826" t="s">
        <v>24</v>
      </c>
      <c r="Q2826" t="s">
        <v>19</v>
      </c>
      <c r="R2826" s="5" t="str">
        <f t="shared" si="133"/>
        <v>0.1</v>
      </c>
      <c r="S2826" s="6" t="str">
        <f t="shared" si="134"/>
        <v/>
      </c>
      <c r="T2826">
        <f>ROUND(INT(表1[[#This Row],[合同结束日期]]-表1[[#This Row],[合同起始日期]])/365,1)</f>
        <v>3</v>
      </c>
    </row>
    <row r="2827" spans="1:20">
      <c r="A2827" s="1">
        <v>41852</v>
      </c>
      <c r="B2827" t="s">
        <v>7</v>
      </c>
      <c r="C2827">
        <f t="shared" si="132"/>
        <v>1</v>
      </c>
      <c r="D2827" t="s">
        <v>57</v>
      </c>
      <c r="E2827" s="4">
        <v>148786.79999999999</v>
      </c>
      <c r="F2827" s="4">
        <v>51286.809959999999</v>
      </c>
      <c r="G2827" s="3">
        <v>0.34470000000000001</v>
      </c>
      <c r="H2827" s="7">
        <v>1493.8433734939758</v>
      </c>
      <c r="I2827" s="4">
        <v>514.92781084337355</v>
      </c>
      <c r="J2827">
        <v>99.6</v>
      </c>
      <c r="K2827" t="s">
        <v>60</v>
      </c>
      <c r="L2827" t="s">
        <v>61</v>
      </c>
      <c r="M2827" t="s">
        <v>58</v>
      </c>
      <c r="N2827" s="2">
        <v>41290</v>
      </c>
      <c r="O2827" s="2">
        <v>42499</v>
      </c>
      <c r="P2827" t="s">
        <v>24</v>
      </c>
      <c r="Q2827" t="s">
        <v>59</v>
      </c>
      <c r="R2827" s="5" t="str">
        <f t="shared" si="133"/>
        <v>0.16</v>
      </c>
      <c r="S2827" s="6" t="str">
        <f t="shared" si="134"/>
        <v/>
      </c>
      <c r="T2827">
        <f>ROUND(INT(表1[[#This Row],[合同结束日期]]-表1[[#This Row],[合同起始日期]])/365,1)</f>
        <v>3.3</v>
      </c>
    </row>
    <row r="2828" spans="1:20">
      <c r="A2828" s="1">
        <v>41852</v>
      </c>
      <c r="B2828" t="s">
        <v>7</v>
      </c>
      <c r="C2828">
        <f t="shared" si="132"/>
        <v>1</v>
      </c>
      <c r="D2828" t="s">
        <v>62</v>
      </c>
      <c r="E2828" s="4">
        <v>85371.599999999991</v>
      </c>
      <c r="F2828" s="4">
        <v>30972.816480000001</v>
      </c>
      <c r="G2828" s="3">
        <v>0.36280000000000007</v>
      </c>
      <c r="H2828" s="7">
        <v>799.35955056179773</v>
      </c>
      <c r="I2828" s="4">
        <v>290.00764494382025</v>
      </c>
      <c r="J2828">
        <v>106.8</v>
      </c>
      <c r="K2828" t="s">
        <v>60</v>
      </c>
      <c r="L2828" t="s">
        <v>61</v>
      </c>
      <c r="M2828" t="s">
        <v>58</v>
      </c>
      <c r="N2828" s="2">
        <v>41347</v>
      </c>
      <c r="O2828" s="2">
        <v>42499</v>
      </c>
      <c r="P2828" t="s">
        <v>24</v>
      </c>
      <c r="Q2828" t="s">
        <v>59</v>
      </c>
      <c r="R2828" s="5" t="str">
        <f t="shared" si="133"/>
        <v>0.16</v>
      </c>
      <c r="S2828" s="6" t="str">
        <f t="shared" si="134"/>
        <v/>
      </c>
      <c r="T2828">
        <f>ROUND(INT(表1[[#This Row],[合同结束日期]]-表1[[#This Row],[合同起始日期]])/365,1)</f>
        <v>3.2</v>
      </c>
    </row>
    <row r="2829" spans="1:20">
      <c r="A2829" s="1">
        <v>41852</v>
      </c>
      <c r="B2829" t="s">
        <v>7</v>
      </c>
      <c r="C2829">
        <f t="shared" si="132"/>
        <v>1</v>
      </c>
      <c r="D2829" t="s">
        <v>63</v>
      </c>
      <c r="E2829" s="4">
        <v>429939.6</v>
      </c>
      <c r="F2829" s="4">
        <v>57181.966800000002</v>
      </c>
      <c r="G2829" s="3">
        <v>0.13300000000000001</v>
      </c>
      <c r="H2829" s="7">
        <v>3852.505376344086</v>
      </c>
      <c r="I2829" s="4">
        <v>512.38321505376348</v>
      </c>
      <c r="J2829">
        <v>111.6</v>
      </c>
      <c r="K2829" t="s">
        <v>66</v>
      </c>
      <c r="L2829" t="s">
        <v>64</v>
      </c>
      <c r="M2829" t="s">
        <v>64</v>
      </c>
      <c r="N2829" s="2">
        <v>41347</v>
      </c>
      <c r="O2829" s="2">
        <v>42499</v>
      </c>
      <c r="P2829" t="s">
        <v>24</v>
      </c>
      <c r="Q2829" t="s">
        <v>65</v>
      </c>
      <c r="R2829" s="5" t="str">
        <f t="shared" si="133"/>
        <v>0.12</v>
      </c>
      <c r="S2829" s="6" t="str">
        <f t="shared" si="134"/>
        <v/>
      </c>
      <c r="T2829">
        <f>ROUND(INT(表1[[#This Row],[合同结束日期]]-表1[[#This Row],[合同起始日期]])/365,1)</f>
        <v>3.2</v>
      </c>
    </row>
    <row r="2830" spans="1:20">
      <c r="A2830" s="1">
        <v>41852</v>
      </c>
      <c r="B2830" t="s">
        <v>7</v>
      </c>
      <c r="C2830">
        <f t="shared" si="132"/>
        <v>1</v>
      </c>
      <c r="D2830" t="s">
        <v>67</v>
      </c>
      <c r="E2830" s="4">
        <v>265974</v>
      </c>
      <c r="F2830" s="4">
        <v>57450.384000000005</v>
      </c>
      <c r="G2830" s="3">
        <v>0.21600000000000003</v>
      </c>
      <c r="H2830" s="7">
        <v>833.25187969924821</v>
      </c>
      <c r="I2830" s="4">
        <v>179.98240601503761</v>
      </c>
      <c r="J2830">
        <v>319.2</v>
      </c>
      <c r="K2830" t="s">
        <v>11</v>
      </c>
      <c r="L2830" t="s">
        <v>23</v>
      </c>
      <c r="M2830" t="s">
        <v>23</v>
      </c>
      <c r="N2830" s="2">
        <v>41374</v>
      </c>
      <c r="O2830" s="2">
        <v>42499</v>
      </c>
      <c r="P2830" t="s">
        <v>24</v>
      </c>
      <c r="Q2830" t="s">
        <v>35</v>
      </c>
      <c r="R2830" s="5" t="str">
        <f t="shared" si="133"/>
        <v>0.06</v>
      </c>
      <c r="S2830" s="6" t="str">
        <f t="shared" si="134"/>
        <v/>
      </c>
      <c r="T2830">
        <f>ROUND(INT(表1[[#This Row],[合同结束日期]]-表1[[#This Row],[合同起始日期]])/365,1)</f>
        <v>3.1</v>
      </c>
    </row>
    <row r="2831" spans="1:20">
      <c r="A2831" s="1">
        <v>41852</v>
      </c>
      <c r="B2831" t="s">
        <v>7</v>
      </c>
      <c r="C2831">
        <f t="shared" si="132"/>
        <v>1</v>
      </c>
      <c r="D2831" t="s">
        <v>68</v>
      </c>
      <c r="E2831" s="4">
        <v>253486.8</v>
      </c>
      <c r="F2831" s="4">
        <v>94880.109240000005</v>
      </c>
      <c r="G2831" s="3">
        <v>0.37430000000000002</v>
      </c>
      <c r="H2831" s="7">
        <v>566.32439678284186</v>
      </c>
      <c r="I2831" s="4">
        <v>211.97522171581772</v>
      </c>
      <c r="J2831">
        <v>447.59999999999997</v>
      </c>
      <c r="K2831" t="s">
        <v>11</v>
      </c>
      <c r="L2831" t="s">
        <v>13</v>
      </c>
      <c r="M2831" t="s">
        <v>13</v>
      </c>
      <c r="N2831" s="2">
        <v>41302</v>
      </c>
      <c r="O2831" s="2">
        <v>43594</v>
      </c>
      <c r="P2831" t="s">
        <v>24</v>
      </c>
      <c r="Q2831" t="s">
        <v>65</v>
      </c>
      <c r="R2831" s="5" t="str">
        <f t="shared" si="133"/>
        <v>0.12</v>
      </c>
      <c r="S2831" s="6" t="str">
        <f t="shared" si="134"/>
        <v/>
      </c>
      <c r="T2831">
        <f>ROUND(INT(表1[[#This Row],[合同结束日期]]-表1[[#This Row],[合同起始日期]])/365,1)</f>
        <v>6.3</v>
      </c>
    </row>
    <row r="2832" spans="1:20">
      <c r="A2832" s="1">
        <v>41852</v>
      </c>
      <c r="B2832" t="s">
        <v>7</v>
      </c>
      <c r="C2832">
        <f t="shared" si="132"/>
        <v>1</v>
      </c>
      <c r="D2832" t="s">
        <v>240</v>
      </c>
      <c r="E2832" s="4">
        <v>210319.19999999998</v>
      </c>
      <c r="F2832" s="4">
        <v>27951.421680000003</v>
      </c>
      <c r="G2832" s="3">
        <v>0.13290000000000002</v>
      </c>
      <c r="H2832" s="7">
        <v>14605.5</v>
      </c>
      <c r="I2832" s="4">
        <v>1941.0709500000005</v>
      </c>
      <c r="J2832">
        <v>14.399999999999999</v>
      </c>
      <c r="K2832" t="s">
        <v>66</v>
      </c>
      <c r="L2832" t="s">
        <v>64</v>
      </c>
      <c r="M2832" t="s">
        <v>64</v>
      </c>
      <c r="N2832" s="2">
        <v>41481</v>
      </c>
      <c r="O2832" s="2">
        <v>41845</v>
      </c>
      <c r="P2832" t="s">
        <v>14</v>
      </c>
      <c r="Q2832" t="s">
        <v>37</v>
      </c>
      <c r="R2832" s="5" t="str">
        <f t="shared" si="133"/>
        <v>0.</v>
      </c>
      <c r="S2832" s="6" t="str">
        <f t="shared" si="134"/>
        <v/>
      </c>
      <c r="T2832">
        <f>ROUND(INT(表1[[#This Row],[合同结束日期]]-表1[[#This Row],[合同起始日期]])/365,1)</f>
        <v>1</v>
      </c>
    </row>
    <row r="2833" spans="1:20">
      <c r="A2833" s="1">
        <v>41852</v>
      </c>
      <c r="B2833" t="s">
        <v>7</v>
      </c>
      <c r="C2833">
        <f t="shared" si="132"/>
        <v>1</v>
      </c>
      <c r="D2833" t="s">
        <v>292</v>
      </c>
      <c r="E2833" s="4">
        <v>2712236.3640000015</v>
      </c>
      <c r="F2833" s="4">
        <v>122050.63638</v>
      </c>
      <c r="G2833" s="3">
        <v>4.4999999999999978E-2</v>
      </c>
      <c r="H2833" s="7">
        <v>1090.3024457308254</v>
      </c>
      <c r="I2833" s="4">
        <v>49.063610057887118</v>
      </c>
      <c r="J2833">
        <v>2487.6</v>
      </c>
      <c r="K2833" t="s">
        <v>41</v>
      </c>
      <c r="L2833" t="s">
        <v>292</v>
      </c>
      <c r="M2833" t="s">
        <v>41</v>
      </c>
      <c r="N2833" s="2">
        <v>41442</v>
      </c>
      <c r="O2833" s="2">
        <v>47285</v>
      </c>
      <c r="P2833" t="s">
        <v>39</v>
      </c>
      <c r="Q2833" t="s">
        <v>208</v>
      </c>
      <c r="R2833" s="5" t="str">
        <f t="shared" si="133"/>
        <v>0.05</v>
      </c>
      <c r="S2833" s="6" t="str">
        <f t="shared" si="134"/>
        <v/>
      </c>
      <c r="T2833">
        <f>ROUND(INT(表1[[#This Row],[合同结束日期]]-表1[[#This Row],[合同起始日期]])/365,1)</f>
        <v>16</v>
      </c>
    </row>
    <row r="2834" spans="1:20">
      <c r="A2834" s="1">
        <v>41883</v>
      </c>
      <c r="B2834" t="s">
        <v>7</v>
      </c>
      <c r="C2834">
        <f t="shared" si="132"/>
        <v>1</v>
      </c>
      <c r="D2834" t="s">
        <v>8</v>
      </c>
      <c r="E2834" s="4">
        <v>5860189.2000000002</v>
      </c>
      <c r="F2834" s="4">
        <v>298869.64920000004</v>
      </c>
      <c r="G2834" s="3">
        <v>5.1000000000000004E-2</v>
      </c>
      <c r="H2834" s="7">
        <v>1641.5095798319328</v>
      </c>
      <c r="I2834" s="4">
        <v>83.716988571428587</v>
      </c>
      <c r="J2834">
        <v>3570</v>
      </c>
      <c r="K2834" t="s">
        <v>11</v>
      </c>
      <c r="L2834" t="s">
        <v>12</v>
      </c>
      <c r="M2834" t="s">
        <v>10</v>
      </c>
      <c r="N2834" s="2">
        <v>41365</v>
      </c>
      <c r="O2834" s="2">
        <v>48646</v>
      </c>
      <c r="P2834" t="s">
        <v>14</v>
      </c>
      <c r="Q2834" t="s">
        <v>9</v>
      </c>
      <c r="R2834" s="5" t="str">
        <f t="shared" si="133"/>
        <v/>
      </c>
      <c r="S2834" s="6" t="str">
        <f t="shared" si="134"/>
        <v/>
      </c>
      <c r="T2834">
        <f>ROUND(INT(表1[[#This Row],[合同结束日期]]-表1[[#This Row],[合同起始日期]])/365,1)</f>
        <v>19.899999999999999</v>
      </c>
    </row>
    <row r="2835" spans="1:20">
      <c r="A2835" s="1">
        <v>41883</v>
      </c>
      <c r="B2835" t="s">
        <v>7</v>
      </c>
      <c r="C2835">
        <f t="shared" si="132"/>
        <v>1</v>
      </c>
      <c r="D2835" t="s">
        <v>235</v>
      </c>
      <c r="E2835" s="4">
        <v>431546.39999999997</v>
      </c>
      <c r="F2835" s="4">
        <v>56101.031999999999</v>
      </c>
      <c r="G2835" s="3">
        <v>0.13</v>
      </c>
      <c r="H2835" s="7">
        <v>1153.7439846005775</v>
      </c>
      <c r="I2835" s="4">
        <v>149.98671799807508</v>
      </c>
      <c r="J2835">
        <v>374.03999999999996</v>
      </c>
      <c r="K2835" t="s">
        <v>11</v>
      </c>
      <c r="L2835" t="s">
        <v>92</v>
      </c>
      <c r="M2835" t="s">
        <v>92</v>
      </c>
      <c r="N2835" s="2">
        <v>41384</v>
      </c>
      <c r="O2835" s="2">
        <v>43299</v>
      </c>
      <c r="P2835" t="s">
        <v>18</v>
      </c>
      <c r="Q2835" t="s">
        <v>335</v>
      </c>
      <c r="R2835" s="5" t="str">
        <f t="shared" si="133"/>
        <v>0.15</v>
      </c>
      <c r="S2835" s="6" t="str">
        <f t="shared" si="134"/>
        <v>0.05</v>
      </c>
      <c r="T2835">
        <f>ROUND(INT(表1[[#This Row],[合同结束日期]]-表1[[#This Row],[合同起始日期]])/365,1)</f>
        <v>5.2</v>
      </c>
    </row>
    <row r="2836" spans="1:20">
      <c r="A2836" s="1">
        <v>41883</v>
      </c>
      <c r="B2836" t="s">
        <v>7</v>
      </c>
      <c r="C2836">
        <f t="shared" si="132"/>
        <v>1</v>
      </c>
      <c r="D2836" t="s">
        <v>237</v>
      </c>
      <c r="E2836" s="4">
        <v>179361</v>
      </c>
      <c r="F2836" s="4">
        <v>54005.597099999992</v>
      </c>
      <c r="G2836" s="3">
        <v>0.30109999999999998</v>
      </c>
      <c r="H2836" s="7">
        <v>498.22500000000002</v>
      </c>
      <c r="I2836" s="4">
        <v>150.01554749999997</v>
      </c>
      <c r="J2836">
        <v>360</v>
      </c>
      <c r="K2836" t="s">
        <v>11</v>
      </c>
      <c r="L2836" t="s">
        <v>23</v>
      </c>
      <c r="M2836" t="s">
        <v>23</v>
      </c>
      <c r="N2836" s="2">
        <v>41384</v>
      </c>
      <c r="O2836" s="2">
        <v>43299</v>
      </c>
      <c r="P2836" t="s">
        <v>18</v>
      </c>
      <c r="Q2836" t="s">
        <v>335</v>
      </c>
      <c r="R2836" s="5" t="str">
        <f t="shared" si="133"/>
        <v>0.15</v>
      </c>
      <c r="S2836" s="6" t="str">
        <f t="shared" si="134"/>
        <v>0.05</v>
      </c>
      <c r="T2836">
        <f>ROUND(INT(表1[[#This Row],[合同结束日期]]-表1[[#This Row],[合同起始日期]])/365,1)</f>
        <v>5.2</v>
      </c>
    </row>
    <row r="2837" spans="1:20">
      <c r="A2837" s="1">
        <v>41883</v>
      </c>
      <c r="B2837" t="s">
        <v>7</v>
      </c>
      <c r="C2837">
        <f t="shared" si="132"/>
        <v>1</v>
      </c>
      <c r="D2837" t="s">
        <v>238</v>
      </c>
      <c r="E2837" s="4">
        <v>269298.59999999998</v>
      </c>
      <c r="F2837" s="4">
        <v>56256.47754</v>
      </c>
      <c r="G2837" s="3">
        <v>0.20890000000000003</v>
      </c>
      <c r="H2837" s="7">
        <v>718.12959999999998</v>
      </c>
      <c r="I2837" s="4">
        <v>150.01727344</v>
      </c>
      <c r="J2837">
        <v>375</v>
      </c>
      <c r="K2837" t="s">
        <v>11</v>
      </c>
      <c r="L2837" t="s">
        <v>92</v>
      </c>
      <c r="M2837" t="s">
        <v>92</v>
      </c>
      <c r="N2837" s="2">
        <v>41384</v>
      </c>
      <c r="O2837" s="2">
        <v>43299</v>
      </c>
      <c r="P2837" t="s">
        <v>18</v>
      </c>
      <c r="Q2837" t="s">
        <v>335</v>
      </c>
      <c r="R2837" s="5" t="str">
        <f t="shared" si="133"/>
        <v>0.15</v>
      </c>
      <c r="S2837" s="6" t="str">
        <f t="shared" si="134"/>
        <v>0.05</v>
      </c>
      <c r="T2837">
        <f>ROUND(INT(表1[[#This Row],[合同结束日期]]-表1[[#This Row],[合同起始日期]])/365,1)</f>
        <v>5.2</v>
      </c>
    </row>
    <row r="2838" spans="1:20">
      <c r="A2838" s="1">
        <v>41883</v>
      </c>
      <c r="B2838" t="s">
        <v>7</v>
      </c>
      <c r="C2838">
        <f t="shared" si="132"/>
        <v>1</v>
      </c>
      <c r="D2838" t="s">
        <v>239</v>
      </c>
      <c r="E2838" s="4">
        <v>285574.8</v>
      </c>
      <c r="F2838" s="4">
        <v>54516.229319999991</v>
      </c>
      <c r="G2838" s="3">
        <v>0.19089999999999999</v>
      </c>
      <c r="H2838" s="7">
        <v>785.92800528401574</v>
      </c>
      <c r="I2838" s="4">
        <v>150.03365620871858</v>
      </c>
      <c r="J2838">
        <v>363.36</v>
      </c>
      <c r="K2838" t="s">
        <v>11</v>
      </c>
      <c r="L2838" t="s">
        <v>23</v>
      </c>
      <c r="M2838" t="s">
        <v>23</v>
      </c>
      <c r="N2838" s="2">
        <v>41384</v>
      </c>
      <c r="O2838" s="2">
        <v>43299</v>
      </c>
      <c r="P2838" t="s">
        <v>18</v>
      </c>
      <c r="Q2838" t="s">
        <v>335</v>
      </c>
      <c r="R2838" s="5" t="str">
        <f t="shared" si="133"/>
        <v>0.15</v>
      </c>
      <c r="S2838" s="6" t="str">
        <f t="shared" si="134"/>
        <v>0.05</v>
      </c>
      <c r="T2838">
        <f>ROUND(INT(表1[[#This Row],[合同结束日期]]-表1[[#This Row],[合同起始日期]])/365,1)</f>
        <v>5.2</v>
      </c>
    </row>
    <row r="2839" spans="1:20">
      <c r="A2839" s="1">
        <v>41883</v>
      </c>
      <c r="B2839" t="s">
        <v>7</v>
      </c>
      <c r="C2839">
        <f t="shared" si="132"/>
        <v>1</v>
      </c>
      <c r="D2839" t="s">
        <v>16</v>
      </c>
      <c r="E2839" s="4">
        <v>920853.95999999973</v>
      </c>
      <c r="F2839" s="4">
        <v>92085.395999999993</v>
      </c>
      <c r="G2839" s="3">
        <v>0.10000000000000002</v>
      </c>
      <c r="H2839" s="7">
        <v>1323.0660344827581</v>
      </c>
      <c r="I2839" s="4">
        <v>132.30660344827587</v>
      </c>
      <c r="J2839">
        <v>696</v>
      </c>
      <c r="K2839" t="s">
        <v>20</v>
      </c>
      <c r="L2839" t="s">
        <v>21</v>
      </c>
      <c r="M2839" t="s">
        <v>17</v>
      </c>
      <c r="N2839" s="2">
        <v>41246</v>
      </c>
      <c r="O2839" s="2">
        <v>43229</v>
      </c>
      <c r="P2839" t="s">
        <v>18</v>
      </c>
      <c r="Q2839" t="s">
        <v>19</v>
      </c>
      <c r="R2839" s="5" t="str">
        <f t="shared" si="133"/>
        <v>0.1</v>
      </c>
      <c r="S2839" s="6" t="str">
        <f t="shared" si="134"/>
        <v/>
      </c>
      <c r="T2839">
        <f>ROUND(INT(表1[[#This Row],[合同结束日期]]-表1[[#This Row],[合同起始日期]])/365,1)</f>
        <v>5.4</v>
      </c>
    </row>
    <row r="2840" spans="1:20">
      <c r="A2840" s="1">
        <v>41883</v>
      </c>
      <c r="B2840" t="s">
        <v>7</v>
      </c>
      <c r="C2840">
        <f t="shared" si="132"/>
        <v>1</v>
      </c>
      <c r="D2840" t="s">
        <v>22</v>
      </c>
      <c r="E2840" s="4">
        <v>756332.4</v>
      </c>
      <c r="F2840" s="4">
        <v>175015.31735999999</v>
      </c>
      <c r="G2840" s="3">
        <v>0.23139999999999997</v>
      </c>
      <c r="H2840" s="7">
        <v>1123.4884135472373</v>
      </c>
      <c r="I2840" s="4">
        <v>259.97521889483068</v>
      </c>
      <c r="J2840">
        <v>673.19999999999993</v>
      </c>
      <c r="K2840" t="s">
        <v>11</v>
      </c>
      <c r="L2840" t="s">
        <v>23</v>
      </c>
      <c r="M2840" t="s">
        <v>23</v>
      </c>
      <c r="N2840" s="2">
        <v>41258</v>
      </c>
      <c r="O2840" s="2">
        <v>43229</v>
      </c>
      <c r="P2840" t="s">
        <v>24</v>
      </c>
      <c r="Q2840" t="s">
        <v>25</v>
      </c>
      <c r="R2840" s="5" t="str">
        <f t="shared" si="133"/>
        <v>0.15</v>
      </c>
      <c r="S2840" s="6" t="str">
        <f t="shared" si="134"/>
        <v/>
      </c>
      <c r="T2840">
        <f>ROUND(INT(表1[[#This Row],[合同结束日期]]-表1[[#This Row],[合同起始日期]])/365,1)</f>
        <v>5.4</v>
      </c>
    </row>
    <row r="2841" spans="1:20">
      <c r="A2841" s="1">
        <v>41883</v>
      </c>
      <c r="B2841" t="s">
        <v>7</v>
      </c>
      <c r="C2841">
        <f t="shared" si="132"/>
        <v>1</v>
      </c>
      <c r="D2841" t="s">
        <v>26</v>
      </c>
      <c r="E2841" s="4">
        <v>269758.2</v>
      </c>
      <c r="F2841" s="4">
        <v>43053.408719999999</v>
      </c>
      <c r="G2841" s="3">
        <v>0.15959999999999999</v>
      </c>
      <c r="H2841" s="7">
        <v>1690.2142857142858</v>
      </c>
      <c r="I2841" s="4">
        <v>269.75819999999999</v>
      </c>
      <c r="J2841">
        <v>159.6</v>
      </c>
      <c r="K2841" t="s">
        <v>11</v>
      </c>
      <c r="L2841" t="s">
        <v>13</v>
      </c>
      <c r="M2841" t="s">
        <v>27</v>
      </c>
      <c r="N2841" s="2">
        <v>41339</v>
      </c>
      <c r="O2841" s="2">
        <v>42864</v>
      </c>
      <c r="P2841" t="s">
        <v>24</v>
      </c>
      <c r="Q2841" t="s">
        <v>28</v>
      </c>
      <c r="R2841" s="5" t="str">
        <f t="shared" si="133"/>
        <v>0.13</v>
      </c>
      <c r="S2841" s="6" t="str">
        <f t="shared" si="134"/>
        <v/>
      </c>
      <c r="T2841">
        <f>ROUND(INT(表1[[#This Row],[合同结束日期]]-表1[[#This Row],[合同起始日期]])/365,1)</f>
        <v>4.2</v>
      </c>
    </row>
    <row r="2842" spans="1:20">
      <c r="A2842" s="1">
        <v>41883</v>
      </c>
      <c r="B2842" t="s">
        <v>7</v>
      </c>
      <c r="C2842">
        <f t="shared" si="132"/>
        <v>1</v>
      </c>
      <c r="D2842" t="s">
        <v>29</v>
      </c>
      <c r="E2842" s="4">
        <v>185995.19999999998</v>
      </c>
      <c r="F2842" s="4">
        <v>48674.94384</v>
      </c>
      <c r="G2842" s="3">
        <v>0.26170000000000004</v>
      </c>
      <c r="H2842" s="7">
        <v>993.56410256410254</v>
      </c>
      <c r="I2842" s="4">
        <v>260.01572564102565</v>
      </c>
      <c r="J2842">
        <v>187.2</v>
      </c>
      <c r="K2842" t="s">
        <v>11</v>
      </c>
      <c r="L2842" t="s">
        <v>23</v>
      </c>
      <c r="M2842" t="s">
        <v>23</v>
      </c>
      <c r="N2842" s="2">
        <v>41288</v>
      </c>
      <c r="O2842" s="2">
        <v>42499</v>
      </c>
      <c r="P2842" t="s">
        <v>24</v>
      </c>
      <c r="Q2842" t="s">
        <v>30</v>
      </c>
      <c r="R2842" s="5" t="str">
        <f t="shared" si="133"/>
        <v>0.18</v>
      </c>
      <c r="S2842" s="6" t="str">
        <f t="shared" si="134"/>
        <v/>
      </c>
      <c r="T2842">
        <f>ROUND(INT(表1[[#This Row],[合同结束日期]]-表1[[#This Row],[合同起始日期]])/365,1)</f>
        <v>3.3</v>
      </c>
    </row>
    <row r="2843" spans="1:20">
      <c r="A2843" s="1">
        <v>41883</v>
      </c>
      <c r="B2843" t="s">
        <v>7</v>
      </c>
      <c r="C2843">
        <f t="shared" si="132"/>
        <v>1</v>
      </c>
      <c r="D2843" t="s">
        <v>256</v>
      </c>
      <c r="E2843" s="4">
        <v>180376.43999999997</v>
      </c>
      <c r="F2843" s="4">
        <v>21573.022224</v>
      </c>
      <c r="G2843" s="3">
        <v>0.11960000000000003</v>
      </c>
      <c r="H2843" s="7">
        <v>2547.6898305084742</v>
      </c>
      <c r="I2843" s="4">
        <v>304.70370372881359</v>
      </c>
      <c r="J2843">
        <v>70.8</v>
      </c>
      <c r="K2843" t="s">
        <v>11</v>
      </c>
      <c r="L2843" t="s">
        <v>12</v>
      </c>
      <c r="M2843" t="s">
        <v>53</v>
      </c>
      <c r="N2843" s="2">
        <v>41473</v>
      </c>
      <c r="O2843" s="2">
        <v>42222</v>
      </c>
      <c r="P2843" t="s">
        <v>24</v>
      </c>
      <c r="Q2843" t="s">
        <v>19</v>
      </c>
      <c r="R2843" s="5" t="str">
        <f t="shared" si="133"/>
        <v>0.1</v>
      </c>
      <c r="S2843" s="6" t="str">
        <f t="shared" si="134"/>
        <v/>
      </c>
      <c r="T2843">
        <f>ROUND(INT(表1[[#This Row],[合同结束日期]]-表1[[#This Row],[合同起始日期]])/365,1)</f>
        <v>2.1</v>
      </c>
    </row>
    <row r="2844" spans="1:20">
      <c r="A2844" s="1">
        <v>41883</v>
      </c>
      <c r="B2844" t="s">
        <v>7</v>
      </c>
      <c r="C2844">
        <f t="shared" si="132"/>
        <v>1</v>
      </c>
      <c r="D2844" t="s">
        <v>31</v>
      </c>
      <c r="E2844" s="4">
        <v>84337.2</v>
      </c>
      <c r="F2844" s="4">
        <v>37673.427239999997</v>
      </c>
      <c r="G2844" s="3">
        <v>0.44669999999999999</v>
      </c>
      <c r="H2844" s="7">
        <v>611.1391304347826</v>
      </c>
      <c r="I2844" s="4">
        <v>272.99584956521738</v>
      </c>
      <c r="J2844">
        <v>138</v>
      </c>
      <c r="K2844" t="s">
        <v>11</v>
      </c>
      <c r="L2844" t="s">
        <v>13</v>
      </c>
      <c r="M2844" t="s">
        <v>13</v>
      </c>
      <c r="N2844" s="2">
        <v>41334</v>
      </c>
      <c r="O2844" s="2">
        <v>42499</v>
      </c>
      <c r="P2844" t="s">
        <v>24</v>
      </c>
      <c r="Q2844" t="s">
        <v>32</v>
      </c>
      <c r="R2844" s="5" t="str">
        <f t="shared" si="133"/>
        <v>0.13</v>
      </c>
      <c r="S2844" s="6" t="str">
        <f t="shared" si="134"/>
        <v>0.07</v>
      </c>
      <c r="T2844">
        <f>ROUND(INT(表1[[#This Row],[合同结束日期]]-表1[[#This Row],[合同起始日期]])/365,1)</f>
        <v>3.2</v>
      </c>
    </row>
    <row r="2845" spans="1:20">
      <c r="A2845" s="1">
        <v>41883</v>
      </c>
      <c r="B2845" t="s">
        <v>7</v>
      </c>
      <c r="C2845">
        <f t="shared" si="132"/>
        <v>1</v>
      </c>
      <c r="D2845" t="s">
        <v>33</v>
      </c>
      <c r="E2845" s="4">
        <v>168686.4</v>
      </c>
      <c r="F2845" s="4">
        <v>13359.962879999997</v>
      </c>
      <c r="G2845" s="3">
        <v>7.9199999999999993E-2</v>
      </c>
      <c r="H2845" s="7">
        <v>2603.1851851851852</v>
      </c>
      <c r="I2845" s="4">
        <v>206.17226666666664</v>
      </c>
      <c r="J2845">
        <v>64.8</v>
      </c>
      <c r="K2845" t="s">
        <v>11</v>
      </c>
      <c r="L2845" t="s">
        <v>13</v>
      </c>
      <c r="M2845" t="s">
        <v>34</v>
      </c>
      <c r="N2845" s="2">
        <v>41353</v>
      </c>
      <c r="O2845" s="2">
        <v>43229</v>
      </c>
      <c r="P2845" t="s">
        <v>24</v>
      </c>
      <c r="Q2845" t="s">
        <v>35</v>
      </c>
      <c r="R2845" s="5" t="str">
        <f t="shared" si="133"/>
        <v>0.06</v>
      </c>
      <c r="S2845" s="6" t="str">
        <f t="shared" si="134"/>
        <v/>
      </c>
      <c r="T2845">
        <f>ROUND(INT(表1[[#This Row],[合同结束日期]]-表1[[#This Row],[合同起始日期]])/365,1)</f>
        <v>5.0999999999999996</v>
      </c>
    </row>
    <row r="2846" spans="1:20">
      <c r="A2846" s="1">
        <v>41883</v>
      </c>
      <c r="B2846" t="s">
        <v>7</v>
      </c>
      <c r="C2846">
        <f t="shared" si="132"/>
        <v>1</v>
      </c>
      <c r="D2846" t="s">
        <v>36</v>
      </c>
      <c r="E2846" s="4">
        <v>315569.88</v>
      </c>
      <c r="F2846" s="4">
        <v>42475.705848000005</v>
      </c>
      <c r="G2846" s="3">
        <v>0.13460000000000003</v>
      </c>
      <c r="H2846" s="7">
        <v>1485.7338983050847</v>
      </c>
      <c r="I2846" s="4">
        <v>199.97978271186443</v>
      </c>
      <c r="J2846">
        <v>212.4</v>
      </c>
      <c r="K2846" t="s">
        <v>11</v>
      </c>
      <c r="L2846" t="s">
        <v>13</v>
      </c>
      <c r="M2846" t="s">
        <v>13</v>
      </c>
      <c r="N2846" s="2">
        <v>41353</v>
      </c>
      <c r="O2846" s="2">
        <v>43229</v>
      </c>
      <c r="P2846" t="s">
        <v>24</v>
      </c>
      <c r="Q2846" t="s">
        <v>37</v>
      </c>
      <c r="R2846" s="5" t="str">
        <f t="shared" si="133"/>
        <v>0.</v>
      </c>
      <c r="S2846" s="6" t="str">
        <f t="shared" si="134"/>
        <v/>
      </c>
      <c r="T2846">
        <f>ROUND(INT(表1[[#This Row],[合同结束日期]]-表1[[#This Row],[合同起始日期]])/365,1)</f>
        <v>5.0999999999999996</v>
      </c>
    </row>
    <row r="2847" spans="1:20">
      <c r="A2847" s="1">
        <v>41883</v>
      </c>
      <c r="B2847" t="s">
        <v>7</v>
      </c>
      <c r="C2847">
        <f t="shared" si="132"/>
        <v>1</v>
      </c>
      <c r="D2847" t="s">
        <v>38</v>
      </c>
      <c r="E2847" s="4">
        <v>493970.39999999997</v>
      </c>
      <c r="F2847" s="4">
        <v>49397.04</v>
      </c>
      <c r="G2847" s="3">
        <v>0.1</v>
      </c>
      <c r="H2847" s="7">
        <v>2638.7307692307691</v>
      </c>
      <c r="I2847" s="4">
        <v>263.87307692307695</v>
      </c>
      <c r="J2847">
        <v>187.2</v>
      </c>
      <c r="K2847" t="s">
        <v>11</v>
      </c>
      <c r="L2847" t="s">
        <v>13</v>
      </c>
      <c r="M2847" t="s">
        <v>13</v>
      </c>
      <c r="N2847" s="2">
        <v>41323</v>
      </c>
      <c r="O2847" s="2">
        <v>42499</v>
      </c>
      <c r="P2847" t="s">
        <v>39</v>
      </c>
      <c r="Q2847" t="s">
        <v>19</v>
      </c>
      <c r="R2847" s="5" t="str">
        <f t="shared" si="133"/>
        <v>0.1</v>
      </c>
      <c r="S2847" s="6" t="str">
        <f t="shared" si="134"/>
        <v/>
      </c>
      <c r="T2847">
        <f>ROUND(INT(表1[[#This Row],[合同结束日期]]-表1[[#This Row],[合同起始日期]])/365,1)</f>
        <v>3.2</v>
      </c>
    </row>
    <row r="2848" spans="1:20">
      <c r="A2848" s="1">
        <v>41883</v>
      </c>
      <c r="B2848" t="s">
        <v>7</v>
      </c>
      <c r="C2848">
        <f t="shared" si="132"/>
        <v>1</v>
      </c>
      <c r="D2848" t="s">
        <v>40</v>
      </c>
      <c r="E2848" s="4">
        <v>1760225.64</v>
      </c>
      <c r="F2848" s="4">
        <v>140818.05119999999</v>
      </c>
      <c r="G2848" s="3">
        <v>0.08</v>
      </c>
      <c r="H2848" s="7">
        <v>1867.1775712830956</v>
      </c>
      <c r="I2848" s="4">
        <v>149.37420570264763</v>
      </c>
      <c r="J2848">
        <v>942.72</v>
      </c>
      <c r="K2848" t="s">
        <v>41</v>
      </c>
      <c r="L2848" t="s">
        <v>40</v>
      </c>
      <c r="M2848" t="s">
        <v>41</v>
      </c>
      <c r="N2848" s="2">
        <v>41294</v>
      </c>
      <c r="O2848" s="2">
        <v>43229</v>
      </c>
      <c r="P2848" t="s">
        <v>39</v>
      </c>
      <c r="Q2848" t="s">
        <v>42</v>
      </c>
      <c r="R2848" s="5" t="str">
        <f t="shared" si="133"/>
        <v>0.08</v>
      </c>
      <c r="S2848" s="6" t="str">
        <f t="shared" si="134"/>
        <v/>
      </c>
      <c r="T2848">
        <f>ROUND(INT(表1[[#This Row],[合同结束日期]]-表1[[#This Row],[合同起始日期]])/365,1)</f>
        <v>5.3</v>
      </c>
    </row>
    <row r="2849" spans="1:20">
      <c r="A2849" s="1">
        <v>41883</v>
      </c>
      <c r="B2849" t="s">
        <v>7</v>
      </c>
      <c r="C2849">
        <f t="shared" ref="C2849:C2911" si="135">IF($B2849="负一层",-1,IF($B2849="负一夹层",0,IF($B2849="一层",1,IF($B2849="二层",2,IF($B2849="三层",3,IF($B2849="四层",4))))))</f>
        <v>1</v>
      </c>
      <c r="D2849" t="s">
        <v>324</v>
      </c>
      <c r="E2849" s="4">
        <v>238068</v>
      </c>
      <c r="F2849" s="4">
        <v>32020.146000000001</v>
      </c>
      <c r="G2849" s="3">
        <v>0.13450000000000001</v>
      </c>
      <c r="H2849" s="7">
        <v>2156.413043478261</v>
      </c>
      <c r="I2849" s="4">
        <v>290.03755434782613</v>
      </c>
      <c r="J2849">
        <v>110.39999999999999</v>
      </c>
      <c r="K2849" t="s">
        <v>140</v>
      </c>
      <c r="L2849" t="s">
        <v>309</v>
      </c>
      <c r="M2849" t="s">
        <v>309</v>
      </c>
      <c r="N2849" s="2">
        <v>41745</v>
      </c>
      <c r="O2849" s="2">
        <v>42109</v>
      </c>
      <c r="P2849" t="s">
        <v>24</v>
      </c>
      <c r="Q2849" t="s">
        <v>42</v>
      </c>
      <c r="R2849" s="5" t="str">
        <f t="shared" ref="R2849:R2911" si="136">IF(ISERROR(FIND(",",$Q2849)),$Q2849,LEFT($Q2849,FIND(",",$Q2849)-1))</f>
        <v>0.08</v>
      </c>
      <c r="S2849" s="6" t="str">
        <f t="shared" si="134"/>
        <v/>
      </c>
      <c r="T2849">
        <f>ROUND(INT(表1[[#This Row],[合同结束日期]]-表1[[#This Row],[合同起始日期]])/365,1)</f>
        <v>1</v>
      </c>
    </row>
    <row r="2850" spans="1:20">
      <c r="A2850" s="1">
        <v>41883</v>
      </c>
      <c r="B2850" t="s">
        <v>7</v>
      </c>
      <c r="C2850">
        <f t="shared" si="135"/>
        <v>1</v>
      </c>
      <c r="D2850" t="s">
        <v>308</v>
      </c>
      <c r="E2850" s="4">
        <v>1328152.9200000002</v>
      </c>
      <c r="F2850" s="4">
        <v>46750.982784000007</v>
      </c>
      <c r="G2850" s="3">
        <v>3.5200000000000002E-2</v>
      </c>
      <c r="H2850" s="7">
        <v>9624.296521739132</v>
      </c>
      <c r="I2850" s="4">
        <v>338.77523756521742</v>
      </c>
      <c r="J2850">
        <v>138</v>
      </c>
      <c r="K2850" t="s">
        <v>140</v>
      </c>
      <c r="L2850" t="s">
        <v>309</v>
      </c>
      <c r="M2850" t="s">
        <v>309</v>
      </c>
      <c r="N2850" s="2">
        <v>41708</v>
      </c>
      <c r="O2850" s="2">
        <v>42834</v>
      </c>
      <c r="P2850" t="s">
        <v>24</v>
      </c>
      <c r="Q2850" t="s">
        <v>180</v>
      </c>
      <c r="R2850" s="5" t="str">
        <f t="shared" si="136"/>
        <v>0.03</v>
      </c>
      <c r="S2850" s="6" t="str">
        <f t="shared" ref="S2850:S2912" si="137">IF(ISERROR(FIND(",",$Q2850)),"",RIGHT($Q2850,LEN($Q2850)-FIND(",",$Q2850)))</f>
        <v/>
      </c>
      <c r="T2850">
        <f>ROUND(INT(表1[[#This Row],[合同结束日期]]-表1[[#This Row],[合同起始日期]])/365,1)</f>
        <v>3.1</v>
      </c>
    </row>
    <row r="2851" spans="1:20">
      <c r="A2851" s="1">
        <v>41883</v>
      </c>
      <c r="B2851" t="s">
        <v>7</v>
      </c>
      <c r="C2851">
        <f t="shared" si="135"/>
        <v>1</v>
      </c>
      <c r="D2851" t="s">
        <v>43</v>
      </c>
      <c r="E2851" s="4">
        <v>949441.81199999992</v>
      </c>
      <c r="F2851" s="4">
        <v>75955.344960000002</v>
      </c>
      <c r="G2851" s="3">
        <v>8.0000000000000016E-2</v>
      </c>
      <c r="H2851" s="7">
        <v>3629.3647247706422</v>
      </c>
      <c r="I2851" s="4">
        <v>290.34917798165139</v>
      </c>
      <c r="J2851">
        <v>261.59999999999997</v>
      </c>
      <c r="K2851" t="s">
        <v>44</v>
      </c>
      <c r="L2851" t="s">
        <v>46</v>
      </c>
      <c r="M2851" t="s">
        <v>45</v>
      </c>
      <c r="N2851" s="2">
        <v>41288</v>
      </c>
      <c r="O2851" s="2">
        <v>45059</v>
      </c>
      <c r="P2851" t="s">
        <v>24</v>
      </c>
      <c r="Q2851" t="s">
        <v>42</v>
      </c>
      <c r="R2851" s="5" t="str">
        <f t="shared" si="136"/>
        <v>0.08</v>
      </c>
      <c r="S2851" s="6" t="str">
        <f t="shared" si="137"/>
        <v/>
      </c>
      <c r="T2851">
        <f>ROUND(INT(表1[[#This Row],[合同结束日期]]-表1[[#This Row],[合同起始日期]])/365,1)</f>
        <v>10.3</v>
      </c>
    </row>
    <row r="2852" spans="1:20">
      <c r="A2852" s="1">
        <v>41883</v>
      </c>
      <c r="B2852" t="s">
        <v>7</v>
      </c>
      <c r="C2852">
        <f t="shared" si="135"/>
        <v>1</v>
      </c>
      <c r="D2852" t="s">
        <v>257</v>
      </c>
      <c r="E2852" s="4">
        <v>489691.57199999993</v>
      </c>
      <c r="F2852" s="4">
        <v>26933.036459999999</v>
      </c>
      <c r="G2852" s="3">
        <v>5.5000000000000007E-2</v>
      </c>
      <c r="H2852" s="7">
        <v>800.14962745098023</v>
      </c>
      <c r="I2852" s="4">
        <v>44.008229509803918</v>
      </c>
      <c r="J2852">
        <v>612</v>
      </c>
      <c r="K2852" t="s">
        <v>41</v>
      </c>
      <c r="L2852" t="s">
        <v>258</v>
      </c>
      <c r="M2852" t="s">
        <v>41</v>
      </c>
      <c r="N2852" s="2">
        <v>41442</v>
      </c>
      <c r="O2852" s="2">
        <v>47285</v>
      </c>
      <c r="P2852" t="s">
        <v>39</v>
      </c>
      <c r="Q2852" t="s">
        <v>35</v>
      </c>
      <c r="R2852" s="5" t="str">
        <f t="shared" si="136"/>
        <v>0.06</v>
      </c>
      <c r="S2852" s="6" t="str">
        <f t="shared" si="137"/>
        <v/>
      </c>
      <c r="T2852">
        <f>ROUND(INT(表1[[#This Row],[合同结束日期]]-表1[[#This Row],[合同起始日期]])/365,1)</f>
        <v>16</v>
      </c>
    </row>
    <row r="2853" spans="1:20">
      <c r="A2853" s="1">
        <v>41883</v>
      </c>
      <c r="B2853" t="s">
        <v>7</v>
      </c>
      <c r="C2853">
        <f t="shared" si="135"/>
        <v>1</v>
      </c>
      <c r="D2853" t="s">
        <v>259</v>
      </c>
      <c r="E2853" s="4">
        <v>422142.76799999987</v>
      </c>
      <c r="F2853" s="4">
        <v>23217.85224</v>
      </c>
      <c r="G2853" s="3">
        <v>5.5000000000000021E-2</v>
      </c>
      <c r="H2853" s="7">
        <v>886.10992443324915</v>
      </c>
      <c r="I2853" s="4">
        <v>48.73604584382872</v>
      </c>
      <c r="J2853">
        <v>476.4</v>
      </c>
      <c r="K2853" t="s">
        <v>41</v>
      </c>
      <c r="L2853" t="s">
        <v>258</v>
      </c>
      <c r="M2853" t="s">
        <v>41</v>
      </c>
      <c r="N2853" s="2">
        <v>41442</v>
      </c>
      <c r="O2853" s="2">
        <v>47285</v>
      </c>
      <c r="P2853" t="s">
        <v>39</v>
      </c>
      <c r="Q2853" t="s">
        <v>35</v>
      </c>
      <c r="R2853" s="5" t="str">
        <f t="shared" si="136"/>
        <v>0.06</v>
      </c>
      <c r="S2853" s="6" t="str">
        <f t="shared" si="137"/>
        <v/>
      </c>
      <c r="T2853">
        <f>ROUND(INT(表1[[#This Row],[合同结束日期]]-表1[[#This Row],[合同起始日期]])/365,1)</f>
        <v>16</v>
      </c>
    </row>
    <row r="2854" spans="1:20">
      <c r="A2854" s="1">
        <v>41883</v>
      </c>
      <c r="B2854" t="s">
        <v>7</v>
      </c>
      <c r="C2854">
        <f t="shared" si="135"/>
        <v>1</v>
      </c>
      <c r="D2854" t="s">
        <v>260</v>
      </c>
      <c r="E2854" s="4">
        <v>543663.91200000013</v>
      </c>
      <c r="F2854" s="4">
        <v>29901.515159999999</v>
      </c>
      <c r="G2854" s="3">
        <v>5.4999999999999986E-2</v>
      </c>
      <c r="H2854" s="7">
        <v>1903.5851260504207</v>
      </c>
      <c r="I2854" s="4">
        <v>104.69718193277312</v>
      </c>
      <c r="J2854">
        <v>285.59999999999997</v>
      </c>
      <c r="K2854" t="s">
        <v>41</v>
      </c>
      <c r="L2854" t="s">
        <v>258</v>
      </c>
      <c r="M2854" t="s">
        <v>41</v>
      </c>
      <c r="N2854" s="2">
        <v>41442</v>
      </c>
      <c r="O2854" s="2">
        <v>47285</v>
      </c>
      <c r="P2854" t="s">
        <v>39</v>
      </c>
      <c r="Q2854" t="s">
        <v>35</v>
      </c>
      <c r="R2854" s="5" t="str">
        <f t="shared" si="136"/>
        <v>0.06</v>
      </c>
      <c r="S2854" s="6" t="str">
        <f t="shared" si="137"/>
        <v/>
      </c>
      <c r="T2854">
        <f>ROUND(INT(表1[[#This Row],[合同结束日期]]-表1[[#This Row],[合同起始日期]])/365,1)</f>
        <v>16</v>
      </c>
    </row>
    <row r="2855" spans="1:20">
      <c r="A2855" s="1">
        <v>41883</v>
      </c>
      <c r="B2855" t="s">
        <v>7</v>
      </c>
      <c r="C2855">
        <f t="shared" si="135"/>
        <v>1</v>
      </c>
      <c r="D2855" t="s">
        <v>261</v>
      </c>
      <c r="E2855" s="4">
        <v>2184971.2560000001</v>
      </c>
      <c r="F2855" s="4">
        <v>199706.37279840003</v>
      </c>
      <c r="G2855" s="3">
        <v>9.1400000000000009E-2</v>
      </c>
      <c r="H2855" s="7">
        <v>1757.5380115830117</v>
      </c>
      <c r="I2855" s="4">
        <v>160.63897425868728</v>
      </c>
      <c r="J2855">
        <v>1243.2</v>
      </c>
      <c r="K2855" t="s">
        <v>41</v>
      </c>
      <c r="L2855" t="s">
        <v>261</v>
      </c>
      <c r="M2855" t="s">
        <v>41</v>
      </c>
      <c r="N2855" s="2">
        <v>41281</v>
      </c>
      <c r="O2855" s="2">
        <v>45168</v>
      </c>
      <c r="P2855" t="s">
        <v>39</v>
      </c>
      <c r="Q2855" t="s">
        <v>42</v>
      </c>
      <c r="R2855" s="5" t="str">
        <f t="shared" si="136"/>
        <v>0.08</v>
      </c>
      <c r="S2855" s="6" t="str">
        <f t="shared" si="137"/>
        <v/>
      </c>
      <c r="T2855">
        <f>ROUND(INT(表1[[#This Row],[合同结束日期]]-表1[[#This Row],[合同起始日期]])/365,1)</f>
        <v>10.6</v>
      </c>
    </row>
    <row r="2856" spans="1:20">
      <c r="A2856" s="1">
        <v>41883</v>
      </c>
      <c r="B2856" t="s">
        <v>7</v>
      </c>
      <c r="C2856">
        <f t="shared" si="135"/>
        <v>1</v>
      </c>
      <c r="D2856" t="s">
        <v>262</v>
      </c>
      <c r="E2856" s="4">
        <v>893857.00799999968</v>
      </c>
      <c r="F2856" s="4">
        <v>49162.135439999998</v>
      </c>
      <c r="G2856" s="3">
        <v>5.5000000000000014E-2</v>
      </c>
      <c r="H2856" s="7">
        <v>1290.9546620450603</v>
      </c>
      <c r="I2856" s="4">
        <v>71.00250641247834</v>
      </c>
      <c r="J2856">
        <v>692.4</v>
      </c>
      <c r="K2856" t="s">
        <v>41</v>
      </c>
      <c r="L2856" t="s">
        <v>258</v>
      </c>
      <c r="M2856" t="s">
        <v>41</v>
      </c>
      <c r="N2856" s="2">
        <v>41442</v>
      </c>
      <c r="O2856" s="2">
        <v>47285</v>
      </c>
      <c r="P2856" t="s">
        <v>39</v>
      </c>
      <c r="Q2856" t="s">
        <v>35</v>
      </c>
      <c r="R2856" s="5" t="str">
        <f t="shared" si="136"/>
        <v>0.06</v>
      </c>
      <c r="S2856" s="6" t="str">
        <f t="shared" si="137"/>
        <v/>
      </c>
      <c r="T2856">
        <f>ROUND(INT(表1[[#This Row],[合同结束日期]]-表1[[#This Row],[合同起始日期]])/365,1)</f>
        <v>16</v>
      </c>
    </row>
    <row r="2857" spans="1:20">
      <c r="A2857" s="1">
        <v>41883</v>
      </c>
      <c r="B2857" t="s">
        <v>7</v>
      </c>
      <c r="C2857">
        <f t="shared" si="135"/>
        <v>1</v>
      </c>
      <c r="D2857" t="s">
        <v>47</v>
      </c>
      <c r="E2857" s="4">
        <v>185791.19999999998</v>
      </c>
      <c r="F2857" s="4">
        <v>34334.213759999999</v>
      </c>
      <c r="G2857" s="3">
        <v>0.18480000000000002</v>
      </c>
      <c r="H2857" s="7">
        <v>1596.1443298969073</v>
      </c>
      <c r="I2857" s="4">
        <v>294.96747216494845</v>
      </c>
      <c r="J2857">
        <v>116.39999999999999</v>
      </c>
      <c r="K2857" t="s">
        <v>11</v>
      </c>
      <c r="L2857" t="s">
        <v>23</v>
      </c>
      <c r="M2857" t="s">
        <v>23</v>
      </c>
      <c r="N2857" s="2">
        <v>41384</v>
      </c>
      <c r="O2857" s="2">
        <v>42509</v>
      </c>
      <c r="P2857" t="s">
        <v>24</v>
      </c>
      <c r="Q2857" t="s">
        <v>65</v>
      </c>
      <c r="R2857" s="5" t="str">
        <f t="shared" si="136"/>
        <v>0.12</v>
      </c>
      <c r="S2857" s="6" t="str">
        <f t="shared" si="137"/>
        <v/>
      </c>
      <c r="T2857">
        <f>ROUND(INT(表1[[#This Row],[合同结束日期]]-表1[[#This Row],[合同起始日期]])/365,1)</f>
        <v>3.1</v>
      </c>
    </row>
    <row r="2858" spans="1:20">
      <c r="A2858" s="1">
        <v>41883</v>
      </c>
      <c r="B2858" t="s">
        <v>7</v>
      </c>
      <c r="C2858">
        <f t="shared" si="135"/>
        <v>1</v>
      </c>
      <c r="D2858" t="s">
        <v>263</v>
      </c>
      <c r="E2858" s="4">
        <v>233333.4</v>
      </c>
      <c r="F2858" s="4">
        <v>26576.67426</v>
      </c>
      <c r="G2858" s="3">
        <v>0.1139</v>
      </c>
      <c r="H2858" s="7">
        <v>3600.8240740740744</v>
      </c>
      <c r="I2858" s="4">
        <v>410.13386203703703</v>
      </c>
      <c r="J2858">
        <v>64.8</v>
      </c>
      <c r="K2858" t="s">
        <v>11</v>
      </c>
      <c r="L2858" t="s">
        <v>12</v>
      </c>
      <c r="M2858" t="s">
        <v>53</v>
      </c>
      <c r="N2858" s="2">
        <v>41449</v>
      </c>
      <c r="O2858" s="2">
        <v>42198</v>
      </c>
      <c r="P2858" t="s">
        <v>24</v>
      </c>
      <c r="Q2858" t="s">
        <v>19</v>
      </c>
      <c r="R2858" s="5" t="str">
        <f t="shared" si="136"/>
        <v>0.1</v>
      </c>
      <c r="S2858" s="6" t="str">
        <f t="shared" si="137"/>
        <v/>
      </c>
      <c r="T2858">
        <f>ROUND(INT(表1[[#This Row],[合同结束日期]]-表1[[#This Row],[合同起始日期]])/365,1)</f>
        <v>2.1</v>
      </c>
    </row>
    <row r="2859" spans="1:20">
      <c r="A2859" s="1">
        <v>41883</v>
      </c>
      <c r="B2859" t="s">
        <v>7</v>
      </c>
      <c r="C2859">
        <f t="shared" si="135"/>
        <v>1</v>
      </c>
      <c r="D2859" t="s">
        <v>264</v>
      </c>
      <c r="E2859" s="4">
        <v>150157.07999999999</v>
      </c>
      <c r="F2859" s="4">
        <v>22343.373504000007</v>
      </c>
      <c r="G2859" s="3">
        <v>0.14880000000000004</v>
      </c>
      <c r="H2859" s="7">
        <v>2662.3595744680852</v>
      </c>
      <c r="I2859" s="4">
        <v>396.15910468085121</v>
      </c>
      <c r="J2859">
        <v>56.4</v>
      </c>
      <c r="K2859" t="s">
        <v>11</v>
      </c>
      <c r="L2859" t="s">
        <v>12</v>
      </c>
      <c r="M2859" t="s">
        <v>53</v>
      </c>
      <c r="N2859" s="2">
        <v>41449</v>
      </c>
      <c r="O2859" s="2">
        <v>42198</v>
      </c>
      <c r="P2859" t="s">
        <v>39</v>
      </c>
      <c r="Q2859" t="s">
        <v>28</v>
      </c>
      <c r="R2859" s="5" t="str">
        <f t="shared" si="136"/>
        <v>0.13</v>
      </c>
      <c r="S2859" s="6" t="str">
        <f t="shared" si="137"/>
        <v/>
      </c>
      <c r="T2859">
        <f>ROUND(INT(表1[[#This Row],[合同结束日期]]-表1[[#This Row],[合同起始日期]])/365,1)</f>
        <v>2.1</v>
      </c>
    </row>
    <row r="2860" spans="1:20">
      <c r="A2860" s="1">
        <v>41883</v>
      </c>
      <c r="B2860" t="s">
        <v>7</v>
      </c>
      <c r="C2860">
        <f t="shared" si="135"/>
        <v>1</v>
      </c>
      <c r="D2860" t="s">
        <v>265</v>
      </c>
      <c r="E2860" s="4">
        <v>529184.49600000004</v>
      </c>
      <c r="F2860" s="4">
        <v>29105.147280000001</v>
      </c>
      <c r="G2860" s="3">
        <v>5.5E-2</v>
      </c>
      <c r="H2860" s="7">
        <v>986.54827740492181</v>
      </c>
      <c r="I2860" s="4">
        <v>54.260155257270696</v>
      </c>
      <c r="J2860">
        <v>536.4</v>
      </c>
      <c r="K2860" t="s">
        <v>41</v>
      </c>
      <c r="L2860" t="s">
        <v>258</v>
      </c>
      <c r="M2860" t="s">
        <v>41</v>
      </c>
      <c r="N2860" s="2">
        <v>41442</v>
      </c>
      <c r="O2860" s="2">
        <v>47285</v>
      </c>
      <c r="P2860" t="s">
        <v>39</v>
      </c>
      <c r="Q2860" t="s">
        <v>35</v>
      </c>
      <c r="R2860" s="5" t="str">
        <f t="shared" si="136"/>
        <v>0.06</v>
      </c>
      <c r="S2860" s="6" t="str">
        <f t="shared" si="137"/>
        <v/>
      </c>
      <c r="T2860">
        <f>ROUND(INT(表1[[#This Row],[合同结束日期]]-表1[[#This Row],[合同起始日期]])/365,1)</f>
        <v>16</v>
      </c>
    </row>
    <row r="2861" spans="1:20">
      <c r="A2861" s="1">
        <v>41883</v>
      </c>
      <c r="B2861" t="s">
        <v>7</v>
      </c>
      <c r="C2861">
        <f t="shared" si="135"/>
        <v>1</v>
      </c>
      <c r="D2861" t="s">
        <v>49</v>
      </c>
      <c r="E2861" s="4">
        <v>429427.20000000001</v>
      </c>
      <c r="F2861" s="4">
        <v>61751.631359999999</v>
      </c>
      <c r="G2861" s="3">
        <v>0.14379999999999998</v>
      </c>
      <c r="H2861" s="7">
        <v>3614.7070707070707</v>
      </c>
      <c r="I2861" s="4">
        <v>519.79487676767678</v>
      </c>
      <c r="J2861">
        <v>118.8</v>
      </c>
      <c r="K2861" t="s">
        <v>11</v>
      </c>
      <c r="L2861" t="s">
        <v>51</v>
      </c>
      <c r="M2861" t="s">
        <v>50</v>
      </c>
      <c r="N2861" s="2">
        <v>41332</v>
      </c>
      <c r="O2861" s="2">
        <v>42133</v>
      </c>
      <c r="P2861" t="s">
        <v>24</v>
      </c>
      <c r="Q2861" t="s">
        <v>28</v>
      </c>
      <c r="R2861" s="5" t="str">
        <f t="shared" si="136"/>
        <v>0.13</v>
      </c>
      <c r="S2861" s="6" t="str">
        <f t="shared" si="137"/>
        <v/>
      </c>
      <c r="T2861">
        <f>ROUND(INT(表1[[#This Row],[合同结束日期]]-表1[[#This Row],[合同起始日期]])/365,1)</f>
        <v>2.2000000000000002</v>
      </c>
    </row>
    <row r="2862" spans="1:20">
      <c r="A2862" s="1">
        <v>41883</v>
      </c>
      <c r="B2862" t="s">
        <v>7</v>
      </c>
      <c r="C2862">
        <f t="shared" si="135"/>
        <v>1</v>
      </c>
      <c r="D2862" t="s">
        <v>52</v>
      </c>
      <c r="E2862" s="4">
        <v>209012.15999999997</v>
      </c>
      <c r="F2862" s="4">
        <v>23242.152192000001</v>
      </c>
      <c r="G2862" s="3">
        <v>0.11120000000000002</v>
      </c>
      <c r="H2862" s="7">
        <v>4466.0717948717947</v>
      </c>
      <c r="I2862" s="4">
        <v>496.62718358974365</v>
      </c>
      <c r="J2862">
        <v>46.8</v>
      </c>
      <c r="K2862" t="s">
        <v>11</v>
      </c>
      <c r="L2862" t="s">
        <v>12</v>
      </c>
      <c r="M2862" t="s">
        <v>53</v>
      </c>
      <c r="N2862" s="2">
        <v>41294</v>
      </c>
      <c r="O2862" s="2">
        <v>42864</v>
      </c>
      <c r="P2862" t="s">
        <v>24</v>
      </c>
      <c r="Q2862" t="s">
        <v>19</v>
      </c>
      <c r="R2862" s="5" t="str">
        <f t="shared" si="136"/>
        <v>0.1</v>
      </c>
      <c r="S2862" s="6" t="str">
        <f t="shared" si="137"/>
        <v/>
      </c>
      <c r="T2862">
        <f>ROUND(INT(表1[[#This Row],[合同结束日期]]-表1[[#This Row],[合同起始日期]])/365,1)</f>
        <v>4.3</v>
      </c>
    </row>
    <row r="2863" spans="1:20">
      <c r="A2863" s="1">
        <v>41883</v>
      </c>
      <c r="B2863" t="s">
        <v>7</v>
      </c>
      <c r="C2863">
        <f t="shared" si="135"/>
        <v>1</v>
      </c>
      <c r="D2863" t="s">
        <v>54</v>
      </c>
      <c r="E2863" s="4">
        <v>176918.28</v>
      </c>
      <c r="F2863" s="4">
        <v>19974.073812000002</v>
      </c>
      <c r="G2863" s="3">
        <v>0.11290000000000001</v>
      </c>
      <c r="H2863" s="7">
        <v>3879.7868421052631</v>
      </c>
      <c r="I2863" s="4">
        <v>438.02793447368424</v>
      </c>
      <c r="J2863">
        <v>45.6</v>
      </c>
      <c r="K2863" t="s">
        <v>11</v>
      </c>
      <c r="L2863" t="s">
        <v>12</v>
      </c>
      <c r="M2863" t="s">
        <v>53</v>
      </c>
      <c r="N2863" s="2">
        <v>41294</v>
      </c>
      <c r="O2863" s="2">
        <v>42864</v>
      </c>
      <c r="P2863" t="s">
        <v>24</v>
      </c>
      <c r="Q2863" t="s">
        <v>19</v>
      </c>
      <c r="R2863" s="5" t="str">
        <f t="shared" si="136"/>
        <v>0.1</v>
      </c>
      <c r="S2863" s="6" t="str">
        <f t="shared" si="137"/>
        <v/>
      </c>
      <c r="T2863">
        <f>ROUND(INT(表1[[#This Row],[合同结束日期]]-表1[[#This Row],[合同起始日期]])/365,1)</f>
        <v>4.3</v>
      </c>
    </row>
    <row r="2864" spans="1:20">
      <c r="A2864" s="1">
        <v>41883</v>
      </c>
      <c r="B2864" t="s">
        <v>7</v>
      </c>
      <c r="C2864">
        <f t="shared" si="135"/>
        <v>1</v>
      </c>
      <c r="D2864" t="s">
        <v>266</v>
      </c>
      <c r="E2864" s="4">
        <v>198937.82399999999</v>
      </c>
      <c r="F2864" s="4">
        <v>10941.580319999999</v>
      </c>
      <c r="G2864" s="3">
        <v>5.5E-2</v>
      </c>
      <c r="H2864" s="7">
        <v>468.30937853107343</v>
      </c>
      <c r="I2864" s="4">
        <v>25.757015819209037</v>
      </c>
      <c r="J2864">
        <v>424.8</v>
      </c>
      <c r="K2864" t="s">
        <v>41</v>
      </c>
      <c r="L2864" t="s">
        <v>258</v>
      </c>
      <c r="M2864" t="s">
        <v>41</v>
      </c>
      <c r="N2864" s="2">
        <v>41442</v>
      </c>
      <c r="O2864" s="2">
        <v>47285</v>
      </c>
      <c r="P2864" t="s">
        <v>39</v>
      </c>
      <c r="Q2864" t="s">
        <v>35</v>
      </c>
      <c r="R2864" s="5" t="str">
        <f t="shared" si="136"/>
        <v>0.06</v>
      </c>
      <c r="S2864" s="6" t="str">
        <f t="shared" si="137"/>
        <v/>
      </c>
      <c r="T2864">
        <f>ROUND(INT(表1[[#This Row],[合同结束日期]]-表1[[#This Row],[合同起始日期]])/365,1)</f>
        <v>16</v>
      </c>
    </row>
    <row r="2865" spans="1:20">
      <c r="A2865" s="1">
        <v>41883</v>
      </c>
      <c r="B2865" t="s">
        <v>7</v>
      </c>
      <c r="C2865">
        <f t="shared" si="135"/>
        <v>1</v>
      </c>
      <c r="D2865" t="s">
        <v>55</v>
      </c>
      <c r="E2865" s="4">
        <v>177292.79999999999</v>
      </c>
      <c r="F2865" s="4">
        <v>43879.968000000001</v>
      </c>
      <c r="G2865" s="3">
        <v>0.24750000000000003</v>
      </c>
      <c r="H2865" s="7">
        <v>929.20754716981139</v>
      </c>
      <c r="I2865" s="4">
        <v>229.97886792452832</v>
      </c>
      <c r="J2865">
        <v>190.79999999999998</v>
      </c>
      <c r="K2865" t="s">
        <v>11</v>
      </c>
      <c r="L2865" t="s">
        <v>23</v>
      </c>
      <c r="M2865" t="s">
        <v>23</v>
      </c>
      <c r="N2865" s="2">
        <v>41343</v>
      </c>
      <c r="O2865" s="2">
        <v>42499</v>
      </c>
      <c r="P2865" t="s">
        <v>24</v>
      </c>
      <c r="Q2865" t="s">
        <v>56</v>
      </c>
      <c r="R2865" s="5" t="str">
        <f t="shared" si="136"/>
        <v>0.17</v>
      </c>
      <c r="S2865" s="6" t="str">
        <f t="shared" si="137"/>
        <v/>
      </c>
      <c r="T2865">
        <f>ROUND(INT(表1[[#This Row],[合同结束日期]]-表1[[#This Row],[合同起始日期]])/365,1)</f>
        <v>3.2</v>
      </c>
    </row>
    <row r="2866" spans="1:20">
      <c r="A2866" s="1">
        <v>41883</v>
      </c>
      <c r="B2866" t="s">
        <v>7</v>
      </c>
      <c r="C2866">
        <f t="shared" si="135"/>
        <v>1</v>
      </c>
      <c r="D2866" t="s">
        <v>325</v>
      </c>
      <c r="E2866" s="4">
        <v>227914.8</v>
      </c>
      <c r="F2866" s="4">
        <v>49252.388279999992</v>
      </c>
      <c r="G2866" s="3">
        <v>0.21609999999999999</v>
      </c>
      <c r="H2866" s="7">
        <v>1249.5328947368421</v>
      </c>
      <c r="I2866" s="4">
        <v>270.02405855263152</v>
      </c>
      <c r="J2866">
        <v>182.4</v>
      </c>
      <c r="K2866" t="s">
        <v>11</v>
      </c>
      <c r="L2866" t="s">
        <v>23</v>
      </c>
      <c r="M2866" t="s">
        <v>23</v>
      </c>
      <c r="N2866" s="2">
        <v>41702</v>
      </c>
      <c r="O2866" s="2">
        <v>42432</v>
      </c>
      <c r="P2866" t="s">
        <v>24</v>
      </c>
      <c r="Q2866" t="s">
        <v>59</v>
      </c>
      <c r="R2866" s="5" t="str">
        <f t="shared" si="136"/>
        <v>0.16</v>
      </c>
      <c r="S2866" s="6" t="str">
        <f t="shared" si="137"/>
        <v/>
      </c>
      <c r="T2866">
        <f>ROUND(INT(表1[[#This Row],[合同结束日期]]-表1[[#This Row],[合同起始日期]])/365,1)</f>
        <v>2</v>
      </c>
    </row>
    <row r="2867" spans="1:20">
      <c r="A2867" s="1">
        <v>41883</v>
      </c>
      <c r="B2867" t="s">
        <v>7</v>
      </c>
      <c r="C2867">
        <f t="shared" si="135"/>
        <v>1</v>
      </c>
      <c r="D2867" t="s">
        <v>315</v>
      </c>
      <c r="E2867" s="4">
        <v>143396.4</v>
      </c>
      <c r="F2867" s="4">
        <v>25194.747479999998</v>
      </c>
      <c r="G2867" s="3">
        <v>0.1757</v>
      </c>
      <c r="H2867" s="7">
        <v>1194.97</v>
      </c>
      <c r="I2867" s="4">
        <v>209.95622899999998</v>
      </c>
      <c r="J2867">
        <v>120</v>
      </c>
      <c r="K2867" t="s">
        <v>11</v>
      </c>
      <c r="L2867" t="s">
        <v>12</v>
      </c>
      <c r="M2867" t="s">
        <v>53</v>
      </c>
      <c r="N2867" s="2">
        <v>41715</v>
      </c>
      <c r="O2867" s="2">
        <v>42810</v>
      </c>
      <c r="P2867" t="s">
        <v>24</v>
      </c>
      <c r="Q2867" t="s">
        <v>19</v>
      </c>
      <c r="R2867" s="5" t="str">
        <f t="shared" si="136"/>
        <v>0.1</v>
      </c>
      <c r="S2867" s="6" t="str">
        <f t="shared" si="137"/>
        <v/>
      </c>
      <c r="T2867">
        <f>ROUND(INT(表1[[#This Row],[合同结束日期]]-表1[[#This Row],[合同起始日期]])/365,1)</f>
        <v>3</v>
      </c>
    </row>
    <row r="2868" spans="1:20">
      <c r="A2868" s="1">
        <v>41883</v>
      </c>
      <c r="B2868" t="s">
        <v>7</v>
      </c>
      <c r="C2868">
        <f t="shared" si="135"/>
        <v>1</v>
      </c>
      <c r="D2868" t="s">
        <v>57</v>
      </c>
      <c r="E2868" s="4">
        <v>86616</v>
      </c>
      <c r="F2868" s="4">
        <v>51293.995199999998</v>
      </c>
      <c r="G2868" s="3">
        <v>0.59219999999999995</v>
      </c>
      <c r="H2868" s="7">
        <v>869.63855421686753</v>
      </c>
      <c r="I2868" s="4">
        <v>514.99995180722897</v>
      </c>
      <c r="J2868">
        <v>99.6</v>
      </c>
      <c r="K2868" t="s">
        <v>60</v>
      </c>
      <c r="L2868" t="s">
        <v>61</v>
      </c>
      <c r="M2868" t="s">
        <v>58</v>
      </c>
      <c r="N2868" s="2">
        <v>41290</v>
      </c>
      <c r="O2868" s="2">
        <v>42499</v>
      </c>
      <c r="P2868" t="s">
        <v>24</v>
      </c>
      <c r="Q2868" t="s">
        <v>59</v>
      </c>
      <c r="R2868" s="5" t="str">
        <f t="shared" si="136"/>
        <v>0.16</v>
      </c>
      <c r="S2868" s="6" t="str">
        <f t="shared" si="137"/>
        <v/>
      </c>
      <c r="T2868">
        <f>ROUND(INT(表1[[#This Row],[合同结束日期]]-表1[[#This Row],[合同起始日期]])/365,1)</f>
        <v>3.3</v>
      </c>
    </row>
    <row r="2869" spans="1:20">
      <c r="A2869" s="1">
        <v>41883</v>
      </c>
      <c r="B2869" t="s">
        <v>7</v>
      </c>
      <c r="C2869">
        <f t="shared" si="135"/>
        <v>1</v>
      </c>
      <c r="D2869" t="s">
        <v>62</v>
      </c>
      <c r="E2869" s="4">
        <v>83187.599999999991</v>
      </c>
      <c r="F2869" s="4">
        <v>30970.743479999997</v>
      </c>
      <c r="G2869" s="3">
        <v>0.37230000000000002</v>
      </c>
      <c r="H2869" s="7">
        <v>778.91011235955045</v>
      </c>
      <c r="I2869" s="4">
        <v>289.98823483146066</v>
      </c>
      <c r="J2869">
        <v>106.8</v>
      </c>
      <c r="K2869" t="s">
        <v>60</v>
      </c>
      <c r="L2869" t="s">
        <v>61</v>
      </c>
      <c r="M2869" t="s">
        <v>58</v>
      </c>
      <c r="N2869" s="2">
        <v>41347</v>
      </c>
      <c r="O2869" s="2">
        <v>42499</v>
      </c>
      <c r="P2869" t="s">
        <v>24</v>
      </c>
      <c r="Q2869" t="s">
        <v>59</v>
      </c>
      <c r="R2869" s="5" t="str">
        <f t="shared" si="136"/>
        <v>0.16</v>
      </c>
      <c r="S2869" s="6" t="str">
        <f t="shared" si="137"/>
        <v/>
      </c>
      <c r="T2869">
        <f>ROUND(INT(表1[[#This Row],[合同结束日期]]-表1[[#This Row],[合同起始日期]])/365,1)</f>
        <v>3.2</v>
      </c>
    </row>
    <row r="2870" spans="1:20">
      <c r="A2870" s="1">
        <v>41883</v>
      </c>
      <c r="B2870" t="s">
        <v>7</v>
      </c>
      <c r="C2870">
        <f t="shared" si="135"/>
        <v>1</v>
      </c>
      <c r="D2870" t="s">
        <v>63</v>
      </c>
      <c r="E2870" s="4">
        <v>189810</v>
      </c>
      <c r="F2870" s="4">
        <v>32362.605</v>
      </c>
      <c r="G2870" s="3">
        <v>0.17049999999999998</v>
      </c>
      <c r="H2870" s="7">
        <v>1700.8064516129034</v>
      </c>
      <c r="I2870" s="4">
        <v>289.98750000000001</v>
      </c>
      <c r="J2870">
        <v>111.6</v>
      </c>
      <c r="K2870" t="s">
        <v>66</v>
      </c>
      <c r="L2870" t="s">
        <v>64</v>
      </c>
      <c r="M2870" t="s">
        <v>64</v>
      </c>
      <c r="N2870" s="2">
        <v>41347</v>
      </c>
      <c r="O2870" s="2">
        <v>42499</v>
      </c>
      <c r="P2870" t="s">
        <v>24</v>
      </c>
      <c r="Q2870" t="s">
        <v>65</v>
      </c>
      <c r="R2870" s="5" t="str">
        <f t="shared" si="136"/>
        <v>0.12</v>
      </c>
      <c r="S2870" s="6" t="str">
        <f t="shared" si="137"/>
        <v/>
      </c>
      <c r="T2870">
        <f>ROUND(INT(表1[[#This Row],[合同结束日期]]-表1[[#This Row],[合同起始日期]])/365,1)</f>
        <v>3.2</v>
      </c>
    </row>
    <row r="2871" spans="1:20">
      <c r="A2871" s="1">
        <v>41883</v>
      </c>
      <c r="B2871" t="s">
        <v>7</v>
      </c>
      <c r="C2871">
        <f t="shared" si="135"/>
        <v>1</v>
      </c>
      <c r="D2871" t="s">
        <v>67</v>
      </c>
      <c r="E2871" s="4">
        <v>190968</v>
      </c>
      <c r="F2871" s="4">
        <v>57462.271200000003</v>
      </c>
      <c r="G2871" s="3">
        <v>0.3009</v>
      </c>
      <c r="H2871" s="7">
        <v>598.27067669172936</v>
      </c>
      <c r="I2871" s="4">
        <v>180.01964661654137</v>
      </c>
      <c r="J2871">
        <v>319.2</v>
      </c>
      <c r="K2871" t="s">
        <v>11</v>
      </c>
      <c r="L2871" t="s">
        <v>23</v>
      </c>
      <c r="M2871" t="s">
        <v>23</v>
      </c>
      <c r="N2871" s="2">
        <v>41374</v>
      </c>
      <c r="O2871" s="2">
        <v>42499</v>
      </c>
      <c r="P2871" t="s">
        <v>24</v>
      </c>
      <c r="Q2871" t="s">
        <v>35</v>
      </c>
      <c r="R2871" s="5" t="str">
        <f t="shared" si="136"/>
        <v>0.06</v>
      </c>
      <c r="S2871" s="6" t="str">
        <f t="shared" si="137"/>
        <v/>
      </c>
      <c r="T2871">
        <f>ROUND(INT(表1[[#This Row],[合同结束日期]]-表1[[#This Row],[合同起始日期]])/365,1)</f>
        <v>3.1</v>
      </c>
    </row>
    <row r="2872" spans="1:20">
      <c r="A2872" s="1">
        <v>41883</v>
      </c>
      <c r="B2872" t="s">
        <v>7</v>
      </c>
      <c r="C2872">
        <f t="shared" si="135"/>
        <v>1</v>
      </c>
      <c r="D2872" t="s">
        <v>68</v>
      </c>
      <c r="E2872" s="4">
        <v>239832</v>
      </c>
      <c r="F2872" s="4">
        <v>94901.522400000002</v>
      </c>
      <c r="G2872" s="3">
        <v>0.3957</v>
      </c>
      <c r="H2872" s="7">
        <v>535.8176943699732</v>
      </c>
      <c r="I2872" s="4">
        <v>212.02306166219842</v>
      </c>
      <c r="J2872">
        <v>447.59999999999997</v>
      </c>
      <c r="K2872" t="s">
        <v>11</v>
      </c>
      <c r="L2872" t="s">
        <v>13</v>
      </c>
      <c r="M2872" t="s">
        <v>13</v>
      </c>
      <c r="N2872" s="2">
        <v>41302</v>
      </c>
      <c r="O2872" s="2">
        <v>43594</v>
      </c>
      <c r="P2872" t="s">
        <v>24</v>
      </c>
      <c r="Q2872" t="s">
        <v>65</v>
      </c>
      <c r="R2872" s="5" t="str">
        <f t="shared" si="136"/>
        <v>0.12</v>
      </c>
      <c r="S2872" s="6" t="str">
        <f t="shared" si="137"/>
        <v/>
      </c>
      <c r="T2872">
        <f>ROUND(INT(表1[[#This Row],[合同结束日期]]-表1[[#This Row],[合同起始日期]])/365,1)</f>
        <v>6.3</v>
      </c>
    </row>
    <row r="2873" spans="1:20">
      <c r="A2873" s="1">
        <v>41883</v>
      </c>
      <c r="B2873" t="s">
        <v>7</v>
      </c>
      <c r="C2873">
        <f t="shared" si="135"/>
        <v>1</v>
      </c>
      <c r="D2873" t="s">
        <v>240</v>
      </c>
      <c r="E2873" s="4">
        <v>134104.79999999999</v>
      </c>
      <c r="F2873" s="4">
        <v>18037.095600000001</v>
      </c>
      <c r="G2873" s="3">
        <v>0.13450000000000001</v>
      </c>
      <c r="H2873" s="7">
        <v>9312.8333333333339</v>
      </c>
      <c r="I2873" s="4">
        <v>1252.5760833333336</v>
      </c>
      <c r="J2873">
        <v>14.399999999999999</v>
      </c>
      <c r="K2873" t="s">
        <v>66</v>
      </c>
      <c r="L2873" t="s">
        <v>64</v>
      </c>
      <c r="M2873" t="s">
        <v>64</v>
      </c>
      <c r="N2873" s="2">
        <v>41481</v>
      </c>
      <c r="O2873" s="2">
        <v>42210</v>
      </c>
      <c r="P2873" t="s">
        <v>24</v>
      </c>
      <c r="Q2873" t="s">
        <v>28</v>
      </c>
      <c r="R2873" s="5" t="str">
        <f t="shared" si="136"/>
        <v>0.13</v>
      </c>
      <c r="S2873" s="6" t="str">
        <f t="shared" si="137"/>
        <v/>
      </c>
      <c r="T2873">
        <f>ROUND(INT(表1[[#This Row],[合同结束日期]]-表1[[#This Row],[合同起始日期]])/365,1)</f>
        <v>2</v>
      </c>
    </row>
    <row r="2874" spans="1:20">
      <c r="A2874" s="1">
        <v>41883</v>
      </c>
      <c r="B2874" t="s">
        <v>7</v>
      </c>
      <c r="C2874">
        <f t="shared" si="135"/>
        <v>1</v>
      </c>
      <c r="D2874" t="s">
        <v>292</v>
      </c>
      <c r="E2874" s="4">
        <v>3182219.5800000015</v>
      </c>
      <c r="F2874" s="4">
        <v>143199.8811</v>
      </c>
      <c r="G2874" s="3">
        <v>4.4999999999999978E-2</v>
      </c>
      <c r="H2874" s="7">
        <v>1279.2328268210329</v>
      </c>
      <c r="I2874" s="4">
        <v>57.565477206946454</v>
      </c>
      <c r="J2874">
        <v>2487.6</v>
      </c>
      <c r="K2874" t="s">
        <v>41</v>
      </c>
      <c r="L2874" t="s">
        <v>292</v>
      </c>
      <c r="M2874" t="s">
        <v>41</v>
      </c>
      <c r="N2874" s="2">
        <v>41442</v>
      </c>
      <c r="O2874" s="2">
        <v>47285</v>
      </c>
      <c r="P2874" t="s">
        <v>39</v>
      </c>
      <c r="Q2874" t="s">
        <v>208</v>
      </c>
      <c r="R2874" s="5" t="str">
        <f t="shared" si="136"/>
        <v>0.05</v>
      </c>
      <c r="S2874" s="6" t="str">
        <f t="shared" si="137"/>
        <v/>
      </c>
      <c r="T2874">
        <f>ROUND(INT(表1[[#This Row],[合同结束日期]]-表1[[#This Row],[合同起始日期]])/365,1)</f>
        <v>16</v>
      </c>
    </row>
    <row r="2875" spans="1:20">
      <c r="A2875" s="1">
        <v>41913</v>
      </c>
      <c r="B2875" t="s">
        <v>7</v>
      </c>
      <c r="C2875">
        <f t="shared" si="135"/>
        <v>1</v>
      </c>
      <c r="D2875" t="s">
        <v>8</v>
      </c>
      <c r="E2875" s="4">
        <v>7422526.7999999998</v>
      </c>
      <c r="F2875" s="4">
        <v>298385.57736000005</v>
      </c>
      <c r="G2875" s="3">
        <v>4.0200000000000007E-2</v>
      </c>
      <c r="H2875" s="7">
        <v>2079.1391596638655</v>
      </c>
      <c r="I2875" s="4">
        <v>83.581394218487404</v>
      </c>
      <c r="J2875">
        <v>3570</v>
      </c>
      <c r="K2875" t="s">
        <v>11</v>
      </c>
      <c r="L2875" t="s">
        <v>12</v>
      </c>
      <c r="M2875" t="s">
        <v>10</v>
      </c>
      <c r="N2875" s="2">
        <v>41365</v>
      </c>
      <c r="O2875" s="2">
        <v>48646</v>
      </c>
      <c r="P2875" t="s">
        <v>14</v>
      </c>
      <c r="Q2875" t="s">
        <v>9</v>
      </c>
      <c r="R2875" s="5" t="str">
        <f t="shared" si="136"/>
        <v/>
      </c>
      <c r="S2875" s="6" t="str">
        <f t="shared" si="137"/>
        <v/>
      </c>
      <c r="T2875">
        <f>ROUND(INT(表1[[#This Row],[合同结束日期]]-表1[[#This Row],[合同起始日期]])/365,1)</f>
        <v>19.899999999999999</v>
      </c>
    </row>
    <row r="2876" spans="1:20">
      <c r="A2876" s="1">
        <v>41913</v>
      </c>
      <c r="B2876" t="s">
        <v>7</v>
      </c>
      <c r="C2876">
        <f t="shared" si="135"/>
        <v>1</v>
      </c>
      <c r="D2876" t="s">
        <v>235</v>
      </c>
      <c r="E2876" s="4">
        <v>617499.6</v>
      </c>
      <c r="F2876" s="4">
        <v>56315.963520000005</v>
      </c>
      <c r="G2876" s="3">
        <v>9.1200000000000017E-2</v>
      </c>
      <c r="H2876" s="7">
        <v>1650.8918832210459</v>
      </c>
      <c r="I2876" s="4">
        <v>150.56133974975941</v>
      </c>
      <c r="J2876">
        <v>374.03999999999996</v>
      </c>
      <c r="K2876" t="s">
        <v>11</v>
      </c>
      <c r="L2876" t="s">
        <v>92</v>
      </c>
      <c r="M2876" t="s">
        <v>92</v>
      </c>
      <c r="N2876" s="2">
        <v>41384</v>
      </c>
      <c r="O2876" s="2">
        <v>43299</v>
      </c>
      <c r="P2876" t="s">
        <v>18</v>
      </c>
      <c r="Q2876" t="s">
        <v>335</v>
      </c>
      <c r="R2876" s="5" t="str">
        <f t="shared" si="136"/>
        <v>0.15</v>
      </c>
      <c r="S2876" s="6" t="str">
        <f t="shared" si="137"/>
        <v>0.05</v>
      </c>
      <c r="T2876">
        <f>ROUND(INT(表1[[#This Row],[合同结束日期]]-表1[[#This Row],[合同起始日期]])/365,1)</f>
        <v>5.2</v>
      </c>
    </row>
    <row r="2877" spans="1:20">
      <c r="A2877" s="1">
        <v>41913</v>
      </c>
      <c r="B2877" t="s">
        <v>7</v>
      </c>
      <c r="C2877">
        <f t="shared" si="135"/>
        <v>1</v>
      </c>
      <c r="D2877" t="s">
        <v>237</v>
      </c>
      <c r="E2877" s="4">
        <v>238273.19999999998</v>
      </c>
      <c r="F2877" s="4">
        <v>54183.325680000002</v>
      </c>
      <c r="G2877" s="3">
        <v>0.22740000000000002</v>
      </c>
      <c r="H2877" s="7">
        <v>661.87</v>
      </c>
      <c r="I2877" s="4">
        <v>150.50923800000001</v>
      </c>
      <c r="J2877">
        <v>360</v>
      </c>
      <c r="K2877" t="s">
        <v>11</v>
      </c>
      <c r="L2877" t="s">
        <v>23</v>
      </c>
      <c r="M2877" t="s">
        <v>23</v>
      </c>
      <c r="N2877" s="2">
        <v>41384</v>
      </c>
      <c r="O2877" s="2">
        <v>43299</v>
      </c>
      <c r="P2877" t="s">
        <v>18</v>
      </c>
      <c r="Q2877" t="s">
        <v>335</v>
      </c>
      <c r="R2877" s="5" t="str">
        <f t="shared" si="136"/>
        <v>0.15</v>
      </c>
      <c r="S2877" s="6" t="str">
        <f t="shared" si="137"/>
        <v>0.05</v>
      </c>
      <c r="T2877">
        <f>ROUND(INT(表1[[#This Row],[合同结束日期]]-表1[[#This Row],[合同起始日期]])/365,1)</f>
        <v>5.2</v>
      </c>
    </row>
    <row r="2878" spans="1:20">
      <c r="A2878" s="1">
        <v>41913</v>
      </c>
      <c r="B2878" t="s">
        <v>7</v>
      </c>
      <c r="C2878">
        <f t="shared" si="135"/>
        <v>1</v>
      </c>
      <c r="D2878" t="s">
        <v>238</v>
      </c>
      <c r="E2878" s="4">
        <v>301102.8</v>
      </c>
      <c r="F2878" s="4">
        <v>56456.775000000001</v>
      </c>
      <c r="G2878" s="3">
        <v>0.1875</v>
      </c>
      <c r="H2878" s="7">
        <v>802.94079999999997</v>
      </c>
      <c r="I2878" s="4">
        <v>150.5514</v>
      </c>
      <c r="J2878">
        <v>375</v>
      </c>
      <c r="K2878" t="s">
        <v>11</v>
      </c>
      <c r="L2878" t="s">
        <v>92</v>
      </c>
      <c r="M2878" t="s">
        <v>92</v>
      </c>
      <c r="N2878" s="2">
        <v>41384</v>
      </c>
      <c r="O2878" s="2">
        <v>43299</v>
      </c>
      <c r="P2878" t="s">
        <v>18</v>
      </c>
      <c r="Q2878" t="s">
        <v>335</v>
      </c>
      <c r="R2878" s="5" t="str">
        <f t="shared" si="136"/>
        <v>0.15</v>
      </c>
      <c r="S2878" s="6" t="str">
        <f t="shared" si="137"/>
        <v>0.05</v>
      </c>
      <c r="T2878">
        <f>ROUND(INT(表1[[#This Row],[合同结束日期]]-表1[[#This Row],[合同起始日期]])/365,1)</f>
        <v>5.2</v>
      </c>
    </row>
    <row r="2879" spans="1:20">
      <c r="A2879" s="1">
        <v>41913</v>
      </c>
      <c r="B2879" t="s">
        <v>7</v>
      </c>
      <c r="C2879">
        <f t="shared" si="135"/>
        <v>1</v>
      </c>
      <c r="D2879" t="s">
        <v>239</v>
      </c>
      <c r="E2879" s="4">
        <v>320846.39999999997</v>
      </c>
      <c r="F2879" s="4">
        <v>54704.311200000004</v>
      </c>
      <c r="G2879" s="3">
        <v>0.17050000000000004</v>
      </c>
      <c r="H2879" s="7">
        <v>882.99867899603692</v>
      </c>
      <c r="I2879" s="4">
        <v>150.5512747688243</v>
      </c>
      <c r="J2879">
        <v>363.36</v>
      </c>
      <c r="K2879" t="s">
        <v>11</v>
      </c>
      <c r="L2879" t="s">
        <v>23</v>
      </c>
      <c r="M2879" t="s">
        <v>23</v>
      </c>
      <c r="N2879" s="2">
        <v>41384</v>
      </c>
      <c r="O2879" s="2">
        <v>43299</v>
      </c>
      <c r="P2879" t="s">
        <v>18</v>
      </c>
      <c r="Q2879" t="s">
        <v>335</v>
      </c>
      <c r="R2879" s="5" t="str">
        <f t="shared" si="136"/>
        <v>0.15</v>
      </c>
      <c r="S2879" s="6" t="str">
        <f t="shared" si="137"/>
        <v>0.05</v>
      </c>
      <c r="T2879">
        <f>ROUND(INT(表1[[#This Row],[合同结束日期]]-表1[[#This Row],[合同起始日期]])/365,1)</f>
        <v>5.2</v>
      </c>
    </row>
    <row r="2880" spans="1:20">
      <c r="A2880" s="1">
        <v>41913</v>
      </c>
      <c r="B2880" t="s">
        <v>7</v>
      </c>
      <c r="C2880">
        <f t="shared" si="135"/>
        <v>1</v>
      </c>
      <c r="D2880" t="s">
        <v>16</v>
      </c>
      <c r="E2880" s="4">
        <v>1054341.96</v>
      </c>
      <c r="F2880" s="4">
        <v>105434.19600000001</v>
      </c>
      <c r="G2880" s="3">
        <v>0.10000000000000002</v>
      </c>
      <c r="H2880" s="7">
        <v>1514.8591379310344</v>
      </c>
      <c r="I2880" s="4">
        <v>151.48591379310346</v>
      </c>
      <c r="J2880">
        <v>696</v>
      </c>
      <c r="K2880" t="s">
        <v>20</v>
      </c>
      <c r="L2880" t="s">
        <v>21</v>
      </c>
      <c r="M2880" t="s">
        <v>17</v>
      </c>
      <c r="N2880" s="2">
        <v>41246</v>
      </c>
      <c r="O2880" s="2">
        <v>43229</v>
      </c>
      <c r="P2880" t="s">
        <v>18</v>
      </c>
      <c r="Q2880" t="s">
        <v>19</v>
      </c>
      <c r="R2880" s="5" t="str">
        <f t="shared" si="136"/>
        <v>0.1</v>
      </c>
      <c r="S2880" s="6" t="str">
        <f t="shared" si="137"/>
        <v/>
      </c>
      <c r="T2880">
        <f>ROUND(INT(表1[[#This Row],[合同结束日期]]-表1[[#This Row],[合同起始日期]])/365,1)</f>
        <v>5.4</v>
      </c>
    </row>
    <row r="2881" spans="1:20">
      <c r="A2881" s="1">
        <v>41913</v>
      </c>
      <c r="B2881" t="s">
        <v>7</v>
      </c>
      <c r="C2881">
        <f t="shared" si="135"/>
        <v>1</v>
      </c>
      <c r="D2881" t="s">
        <v>22</v>
      </c>
      <c r="E2881" s="4">
        <v>776871.6</v>
      </c>
      <c r="F2881" s="4">
        <v>175029.17147999999</v>
      </c>
      <c r="G2881" s="3">
        <v>0.2253</v>
      </c>
      <c r="H2881" s="7">
        <v>1153.9982174688057</v>
      </c>
      <c r="I2881" s="4">
        <v>259.99579839572192</v>
      </c>
      <c r="J2881">
        <v>673.19999999999993</v>
      </c>
      <c r="K2881" t="s">
        <v>11</v>
      </c>
      <c r="L2881" t="s">
        <v>23</v>
      </c>
      <c r="M2881" t="s">
        <v>23</v>
      </c>
      <c r="N2881" s="2">
        <v>41258</v>
      </c>
      <c r="O2881" s="2">
        <v>43229</v>
      </c>
      <c r="P2881" t="s">
        <v>24</v>
      </c>
      <c r="Q2881" t="s">
        <v>25</v>
      </c>
      <c r="R2881" s="5" t="str">
        <f t="shared" si="136"/>
        <v>0.15</v>
      </c>
      <c r="S2881" s="6" t="str">
        <f t="shared" si="137"/>
        <v/>
      </c>
      <c r="T2881">
        <f>ROUND(INT(表1[[#This Row],[合同结束日期]]-表1[[#This Row],[合同起始日期]])/365,1)</f>
        <v>5.4</v>
      </c>
    </row>
    <row r="2882" spans="1:20">
      <c r="A2882" s="1">
        <v>41913</v>
      </c>
      <c r="B2882" t="s">
        <v>7</v>
      </c>
      <c r="C2882">
        <f t="shared" si="135"/>
        <v>1</v>
      </c>
      <c r="D2882" t="s">
        <v>26</v>
      </c>
      <c r="E2882" s="4">
        <v>303766.8</v>
      </c>
      <c r="F2882" s="4">
        <v>47478.750839999993</v>
      </c>
      <c r="G2882" s="3">
        <v>0.15629999999999999</v>
      </c>
      <c r="H2882" s="7">
        <v>1903.3007518796992</v>
      </c>
      <c r="I2882" s="4">
        <v>297.48590751879698</v>
      </c>
      <c r="J2882">
        <v>159.6</v>
      </c>
      <c r="K2882" t="s">
        <v>11</v>
      </c>
      <c r="L2882" t="s">
        <v>13</v>
      </c>
      <c r="M2882" t="s">
        <v>27</v>
      </c>
      <c r="N2882" s="2">
        <v>41339</v>
      </c>
      <c r="O2882" s="2">
        <v>42864</v>
      </c>
      <c r="P2882" t="s">
        <v>24</v>
      </c>
      <c r="Q2882" t="s">
        <v>28</v>
      </c>
      <c r="R2882" s="5" t="str">
        <f t="shared" si="136"/>
        <v>0.13</v>
      </c>
      <c r="S2882" s="6" t="str">
        <f t="shared" si="137"/>
        <v/>
      </c>
      <c r="T2882">
        <f>ROUND(INT(表1[[#This Row],[合同结束日期]]-表1[[#This Row],[合同起始日期]])/365,1)</f>
        <v>4.2</v>
      </c>
    </row>
    <row r="2883" spans="1:20">
      <c r="A2883" s="1">
        <v>41913</v>
      </c>
      <c r="B2883" t="s">
        <v>7</v>
      </c>
      <c r="C2883">
        <f t="shared" si="135"/>
        <v>1</v>
      </c>
      <c r="D2883" t="s">
        <v>29</v>
      </c>
      <c r="E2883" s="4">
        <v>204968.4</v>
      </c>
      <c r="F2883" s="4">
        <v>48679.994999999995</v>
      </c>
      <c r="G2883" s="3">
        <v>0.23749999999999999</v>
      </c>
      <c r="H2883" s="7">
        <v>1094.9166666666667</v>
      </c>
      <c r="I2883" s="4">
        <v>260.04270833333334</v>
      </c>
      <c r="J2883">
        <v>187.2</v>
      </c>
      <c r="K2883" t="s">
        <v>11</v>
      </c>
      <c r="L2883" t="s">
        <v>23</v>
      </c>
      <c r="M2883" t="s">
        <v>23</v>
      </c>
      <c r="N2883" s="2">
        <v>41288</v>
      </c>
      <c r="O2883" s="2">
        <v>42499</v>
      </c>
      <c r="P2883" t="s">
        <v>24</v>
      </c>
      <c r="Q2883" t="s">
        <v>30</v>
      </c>
      <c r="R2883" s="5" t="str">
        <f t="shared" si="136"/>
        <v>0.18</v>
      </c>
      <c r="S2883" s="6" t="str">
        <f t="shared" si="137"/>
        <v/>
      </c>
      <c r="T2883">
        <f>ROUND(INT(表1[[#This Row],[合同结束日期]]-表1[[#This Row],[合同起始日期]])/365,1)</f>
        <v>3.3</v>
      </c>
    </row>
    <row r="2884" spans="1:20">
      <c r="A2884" s="1">
        <v>41913</v>
      </c>
      <c r="B2884" t="s">
        <v>7</v>
      </c>
      <c r="C2884">
        <f t="shared" si="135"/>
        <v>1</v>
      </c>
      <c r="D2884" t="s">
        <v>256</v>
      </c>
      <c r="E2884" s="4">
        <v>200910.36</v>
      </c>
      <c r="F2884" s="4">
        <v>23627.058335999998</v>
      </c>
      <c r="G2884" s="3">
        <v>0.1176</v>
      </c>
      <c r="H2884" s="7">
        <v>2837.7169491525424</v>
      </c>
      <c r="I2884" s="4">
        <v>333.71551322033895</v>
      </c>
      <c r="J2884">
        <v>70.8</v>
      </c>
      <c r="K2884" t="s">
        <v>11</v>
      </c>
      <c r="L2884" t="s">
        <v>12</v>
      </c>
      <c r="M2884" t="s">
        <v>53</v>
      </c>
      <c r="N2884" s="2">
        <v>41473</v>
      </c>
      <c r="O2884" s="2">
        <v>42222</v>
      </c>
      <c r="P2884" t="s">
        <v>24</v>
      </c>
      <c r="Q2884" t="s">
        <v>19</v>
      </c>
      <c r="R2884" s="5" t="str">
        <f t="shared" si="136"/>
        <v>0.1</v>
      </c>
      <c r="S2884" s="6" t="str">
        <f t="shared" si="137"/>
        <v/>
      </c>
      <c r="T2884">
        <f>ROUND(INT(表1[[#This Row],[合同结束日期]]-表1[[#This Row],[合同起始日期]])/365,1)</f>
        <v>2.1</v>
      </c>
    </row>
    <row r="2885" spans="1:20">
      <c r="A2885" s="1">
        <v>41913</v>
      </c>
      <c r="B2885" t="s">
        <v>7</v>
      </c>
      <c r="C2885">
        <f t="shared" si="135"/>
        <v>1</v>
      </c>
      <c r="D2885" t="s">
        <v>31</v>
      </c>
      <c r="E2885" s="4">
        <v>152170.79999999999</v>
      </c>
      <c r="F2885" s="4">
        <v>37677.490079999996</v>
      </c>
      <c r="G2885" s="3">
        <v>0.24759999999999999</v>
      </c>
      <c r="H2885" s="7">
        <v>1102.6869565217391</v>
      </c>
      <c r="I2885" s="4">
        <v>273.02529043478256</v>
      </c>
      <c r="J2885">
        <v>138</v>
      </c>
      <c r="K2885" t="s">
        <v>11</v>
      </c>
      <c r="L2885" t="s">
        <v>13</v>
      </c>
      <c r="M2885" t="s">
        <v>13</v>
      </c>
      <c r="N2885" s="2">
        <v>41334</v>
      </c>
      <c r="O2885" s="2">
        <v>42499</v>
      </c>
      <c r="P2885" t="s">
        <v>24</v>
      </c>
      <c r="Q2885" t="s">
        <v>32</v>
      </c>
      <c r="R2885" s="5" t="str">
        <f t="shared" si="136"/>
        <v>0.13</v>
      </c>
      <c r="S2885" s="6" t="str">
        <f t="shared" si="137"/>
        <v>0.07</v>
      </c>
      <c r="T2885">
        <f>ROUND(INT(表1[[#This Row],[合同结束日期]]-表1[[#This Row],[合同起始日期]])/365,1)</f>
        <v>3.2</v>
      </c>
    </row>
    <row r="2886" spans="1:20">
      <c r="A2886" s="1">
        <v>41913</v>
      </c>
      <c r="B2886" t="s">
        <v>7</v>
      </c>
      <c r="C2886">
        <f t="shared" si="135"/>
        <v>1</v>
      </c>
      <c r="D2886" t="s">
        <v>33</v>
      </c>
      <c r="E2886" s="4">
        <v>174893.28</v>
      </c>
      <c r="F2886" s="4">
        <v>13729.12248</v>
      </c>
      <c r="G2886" s="3">
        <v>7.85E-2</v>
      </c>
      <c r="H2886" s="7">
        <v>2698.9703703703703</v>
      </c>
      <c r="I2886" s="4">
        <v>211.8691740740741</v>
      </c>
      <c r="J2886">
        <v>64.8</v>
      </c>
      <c r="K2886" t="s">
        <v>11</v>
      </c>
      <c r="L2886" t="s">
        <v>13</v>
      </c>
      <c r="M2886" t="s">
        <v>34</v>
      </c>
      <c r="N2886" s="2">
        <v>41353</v>
      </c>
      <c r="O2886" s="2">
        <v>43229</v>
      </c>
      <c r="P2886" t="s">
        <v>24</v>
      </c>
      <c r="Q2886" t="s">
        <v>35</v>
      </c>
      <c r="R2886" s="5" t="str">
        <f t="shared" si="136"/>
        <v>0.06</v>
      </c>
      <c r="S2886" s="6" t="str">
        <f t="shared" si="137"/>
        <v/>
      </c>
      <c r="T2886">
        <f>ROUND(INT(表1[[#This Row],[合同结束日期]]-表1[[#This Row],[合同起始日期]])/365,1)</f>
        <v>5.0999999999999996</v>
      </c>
    </row>
    <row r="2887" spans="1:20">
      <c r="A2887" s="1">
        <v>41913</v>
      </c>
      <c r="B2887" t="s">
        <v>7</v>
      </c>
      <c r="C2887">
        <f t="shared" si="135"/>
        <v>1</v>
      </c>
      <c r="D2887" t="s">
        <v>36</v>
      </c>
      <c r="E2887" s="4">
        <v>366876</v>
      </c>
      <c r="F2887" s="4">
        <v>42484.2408</v>
      </c>
      <c r="G2887" s="3">
        <v>0.1158</v>
      </c>
      <c r="H2887" s="7">
        <v>1727.2881355932202</v>
      </c>
      <c r="I2887" s="4">
        <v>200.01996610169491</v>
      </c>
      <c r="J2887">
        <v>212.4</v>
      </c>
      <c r="K2887" t="s">
        <v>11</v>
      </c>
      <c r="L2887" t="s">
        <v>13</v>
      </c>
      <c r="M2887" t="s">
        <v>13</v>
      </c>
      <c r="N2887" s="2">
        <v>41353</v>
      </c>
      <c r="O2887" s="2">
        <v>43229</v>
      </c>
      <c r="P2887" t="s">
        <v>24</v>
      </c>
      <c r="Q2887" t="s">
        <v>37</v>
      </c>
      <c r="R2887" s="5" t="str">
        <f t="shared" si="136"/>
        <v>0.</v>
      </c>
      <c r="S2887" s="6" t="str">
        <f t="shared" si="137"/>
        <v/>
      </c>
      <c r="T2887">
        <f>ROUND(INT(表1[[#This Row],[合同结束日期]]-表1[[#This Row],[合同起始日期]])/365,1)</f>
        <v>5.0999999999999996</v>
      </c>
    </row>
    <row r="2888" spans="1:20">
      <c r="A2888" s="1">
        <v>41913</v>
      </c>
      <c r="B2888" t="s">
        <v>7</v>
      </c>
      <c r="C2888">
        <f t="shared" si="135"/>
        <v>1</v>
      </c>
      <c r="D2888" t="s">
        <v>38</v>
      </c>
      <c r="E2888" s="4">
        <v>572366.28</v>
      </c>
      <c r="F2888" s="4">
        <v>57236.628000000004</v>
      </c>
      <c r="G2888" s="3">
        <v>0.1</v>
      </c>
      <c r="H2888" s="7">
        <v>3057.5121794871798</v>
      </c>
      <c r="I2888" s="4">
        <v>305.75121794871797</v>
      </c>
      <c r="J2888">
        <v>187.2</v>
      </c>
      <c r="K2888" t="s">
        <v>11</v>
      </c>
      <c r="L2888" t="s">
        <v>13</v>
      </c>
      <c r="M2888" t="s">
        <v>13</v>
      </c>
      <c r="N2888" s="2">
        <v>41323</v>
      </c>
      <c r="O2888" s="2">
        <v>42499</v>
      </c>
      <c r="P2888" t="s">
        <v>39</v>
      </c>
      <c r="Q2888" t="s">
        <v>19</v>
      </c>
      <c r="R2888" s="5" t="str">
        <f t="shared" si="136"/>
        <v>0.1</v>
      </c>
      <c r="S2888" s="6" t="str">
        <f t="shared" si="137"/>
        <v/>
      </c>
      <c r="T2888">
        <f>ROUND(INT(表1[[#This Row],[合同结束日期]]-表1[[#This Row],[合同起始日期]])/365,1)</f>
        <v>3.2</v>
      </c>
    </row>
    <row r="2889" spans="1:20">
      <c r="A2889" s="1">
        <v>41913</v>
      </c>
      <c r="B2889" t="s">
        <v>7</v>
      </c>
      <c r="C2889">
        <f t="shared" si="135"/>
        <v>1</v>
      </c>
      <c r="D2889" t="s">
        <v>40</v>
      </c>
      <c r="E2889" s="4">
        <v>2305183.5959999999</v>
      </c>
      <c r="F2889" s="4">
        <v>184414.68768</v>
      </c>
      <c r="G2889" s="3">
        <v>0.08</v>
      </c>
      <c r="H2889" s="7">
        <v>2445.2473650712827</v>
      </c>
      <c r="I2889" s="4">
        <v>195.61978920570263</v>
      </c>
      <c r="J2889">
        <v>942.72</v>
      </c>
      <c r="K2889" t="s">
        <v>41</v>
      </c>
      <c r="L2889" t="s">
        <v>40</v>
      </c>
      <c r="M2889" t="s">
        <v>41</v>
      </c>
      <c r="N2889" s="2">
        <v>41294</v>
      </c>
      <c r="O2889" s="2">
        <v>43229</v>
      </c>
      <c r="P2889" t="s">
        <v>39</v>
      </c>
      <c r="Q2889" t="s">
        <v>42</v>
      </c>
      <c r="R2889" s="5" t="str">
        <f t="shared" si="136"/>
        <v>0.08</v>
      </c>
      <c r="S2889" s="6" t="str">
        <f t="shared" si="137"/>
        <v/>
      </c>
      <c r="T2889">
        <f>ROUND(INT(表1[[#This Row],[合同结束日期]]-表1[[#This Row],[合同起始日期]])/365,1)</f>
        <v>5.3</v>
      </c>
    </row>
    <row r="2890" spans="1:20">
      <c r="A2890" s="1">
        <v>41913</v>
      </c>
      <c r="B2890" t="s">
        <v>7</v>
      </c>
      <c r="C2890">
        <f t="shared" si="135"/>
        <v>1</v>
      </c>
      <c r="D2890" t="s">
        <v>324</v>
      </c>
      <c r="E2890" s="4">
        <v>264130.8</v>
      </c>
      <c r="F2890" s="4">
        <v>32012.652960000003</v>
      </c>
      <c r="G2890" s="3">
        <v>0.12120000000000002</v>
      </c>
      <c r="H2890" s="7">
        <v>2392.4891304347825</v>
      </c>
      <c r="I2890" s="4">
        <v>289.96968260869568</v>
      </c>
      <c r="J2890">
        <v>110.39999999999999</v>
      </c>
      <c r="K2890" t="s">
        <v>140</v>
      </c>
      <c r="L2890" t="s">
        <v>309</v>
      </c>
      <c r="M2890" t="s">
        <v>309</v>
      </c>
      <c r="N2890" s="2">
        <v>41745</v>
      </c>
      <c r="O2890" s="2">
        <v>42109</v>
      </c>
      <c r="P2890" t="s">
        <v>24</v>
      </c>
      <c r="Q2890" t="s">
        <v>42</v>
      </c>
      <c r="R2890" s="5" t="str">
        <f t="shared" si="136"/>
        <v>0.08</v>
      </c>
      <c r="S2890" s="6" t="str">
        <f t="shared" si="137"/>
        <v/>
      </c>
      <c r="T2890">
        <f>ROUND(INT(表1[[#This Row],[合同结束日期]]-表1[[#This Row],[合同起始日期]])/365,1)</f>
        <v>1</v>
      </c>
    </row>
    <row r="2891" spans="1:20">
      <c r="A2891" s="1">
        <v>41913</v>
      </c>
      <c r="B2891" t="s">
        <v>7</v>
      </c>
      <c r="C2891">
        <f t="shared" si="135"/>
        <v>1</v>
      </c>
      <c r="D2891" t="s">
        <v>308</v>
      </c>
      <c r="E2891" s="4">
        <v>2863192.8</v>
      </c>
      <c r="F2891" s="4">
        <v>92767.446720000022</v>
      </c>
      <c r="G2891" s="3">
        <v>3.2400000000000012E-2</v>
      </c>
      <c r="H2891" s="7">
        <v>20747.773913043478</v>
      </c>
      <c r="I2891" s="4">
        <v>672.22787478260886</v>
      </c>
      <c r="J2891">
        <v>138</v>
      </c>
      <c r="K2891" t="s">
        <v>140</v>
      </c>
      <c r="L2891" t="s">
        <v>309</v>
      </c>
      <c r="M2891" t="s">
        <v>309</v>
      </c>
      <c r="N2891" s="2">
        <v>41708</v>
      </c>
      <c r="O2891" s="2">
        <v>42834</v>
      </c>
      <c r="P2891" t="s">
        <v>24</v>
      </c>
      <c r="Q2891" t="s">
        <v>180</v>
      </c>
      <c r="R2891" s="5" t="str">
        <f t="shared" si="136"/>
        <v>0.03</v>
      </c>
      <c r="S2891" s="6" t="str">
        <f t="shared" si="137"/>
        <v/>
      </c>
      <c r="T2891">
        <f>ROUND(INT(表1[[#This Row],[合同结束日期]]-表1[[#This Row],[合同起始日期]])/365,1)</f>
        <v>3.1</v>
      </c>
    </row>
    <row r="2892" spans="1:20">
      <c r="A2892" s="1">
        <v>41913</v>
      </c>
      <c r="B2892" t="s">
        <v>7</v>
      </c>
      <c r="C2892">
        <f t="shared" si="135"/>
        <v>1</v>
      </c>
      <c r="D2892" t="s">
        <v>43</v>
      </c>
      <c r="E2892" s="4">
        <v>1219817.2439999999</v>
      </c>
      <c r="F2892" s="4">
        <v>97585.379520000002</v>
      </c>
      <c r="G2892" s="3">
        <v>0.08</v>
      </c>
      <c r="H2892" s="7">
        <v>4662.9099541284404</v>
      </c>
      <c r="I2892" s="4">
        <v>373.03279633027529</v>
      </c>
      <c r="J2892">
        <v>261.59999999999997</v>
      </c>
      <c r="K2892" t="s">
        <v>44</v>
      </c>
      <c r="L2892" t="s">
        <v>46</v>
      </c>
      <c r="M2892" t="s">
        <v>45</v>
      </c>
      <c r="N2892" s="2">
        <v>41288</v>
      </c>
      <c r="O2892" s="2">
        <v>45059</v>
      </c>
      <c r="P2892" t="s">
        <v>24</v>
      </c>
      <c r="Q2892" t="s">
        <v>42</v>
      </c>
      <c r="R2892" s="5" t="str">
        <f t="shared" si="136"/>
        <v>0.08</v>
      </c>
      <c r="S2892" s="6" t="str">
        <f t="shared" si="137"/>
        <v/>
      </c>
      <c r="T2892">
        <f>ROUND(INT(表1[[#This Row],[合同结束日期]]-表1[[#This Row],[合同起始日期]])/365,1)</f>
        <v>10.3</v>
      </c>
    </row>
    <row r="2893" spans="1:20">
      <c r="A2893" s="1">
        <v>41913</v>
      </c>
      <c r="B2893" t="s">
        <v>7</v>
      </c>
      <c r="C2893">
        <f t="shared" si="135"/>
        <v>1</v>
      </c>
      <c r="D2893" t="s">
        <v>257</v>
      </c>
      <c r="E2893" s="4">
        <v>692419.67999999982</v>
      </c>
      <c r="F2893" s="4">
        <v>38083.082399999999</v>
      </c>
      <c r="G2893" s="3">
        <v>5.5000000000000014E-2</v>
      </c>
      <c r="H2893" s="7">
        <v>1131.4047058823526</v>
      </c>
      <c r="I2893" s="4">
        <v>62.227258823529411</v>
      </c>
      <c r="J2893">
        <v>612</v>
      </c>
      <c r="K2893" t="s">
        <v>41</v>
      </c>
      <c r="L2893" t="s">
        <v>258</v>
      </c>
      <c r="M2893" t="s">
        <v>41</v>
      </c>
      <c r="N2893" s="2">
        <v>41442</v>
      </c>
      <c r="O2893" s="2">
        <v>47285</v>
      </c>
      <c r="P2893" t="s">
        <v>39</v>
      </c>
      <c r="Q2893" t="s">
        <v>35</v>
      </c>
      <c r="R2893" s="5" t="str">
        <f t="shared" si="136"/>
        <v>0.06</v>
      </c>
      <c r="S2893" s="6" t="str">
        <f t="shared" si="137"/>
        <v/>
      </c>
      <c r="T2893">
        <f>ROUND(INT(表1[[#This Row],[合同结束日期]]-表1[[#This Row],[合同起始日期]])/365,1)</f>
        <v>16</v>
      </c>
    </row>
    <row r="2894" spans="1:20">
      <c r="A2894" s="1">
        <v>41913</v>
      </c>
      <c r="B2894" t="s">
        <v>7</v>
      </c>
      <c r="C2894">
        <f t="shared" si="135"/>
        <v>1</v>
      </c>
      <c r="D2894" t="s">
        <v>259</v>
      </c>
      <c r="E2894" s="4">
        <v>514654.24799999991</v>
      </c>
      <c r="F2894" s="4">
        <v>28305.983640000002</v>
      </c>
      <c r="G2894" s="3">
        <v>5.5000000000000014E-2</v>
      </c>
      <c r="H2894" s="7">
        <v>1080.2985894206547</v>
      </c>
      <c r="I2894" s="4">
        <v>59.41642241813603</v>
      </c>
      <c r="J2894">
        <v>476.4</v>
      </c>
      <c r="K2894" t="s">
        <v>41</v>
      </c>
      <c r="L2894" t="s">
        <v>258</v>
      </c>
      <c r="M2894" t="s">
        <v>41</v>
      </c>
      <c r="N2894" s="2">
        <v>41442</v>
      </c>
      <c r="O2894" s="2">
        <v>47285</v>
      </c>
      <c r="P2894" t="s">
        <v>39</v>
      </c>
      <c r="Q2894" t="s">
        <v>35</v>
      </c>
      <c r="R2894" s="5" t="str">
        <f t="shared" si="136"/>
        <v>0.06</v>
      </c>
      <c r="S2894" s="6" t="str">
        <f t="shared" si="137"/>
        <v/>
      </c>
      <c r="T2894">
        <f>ROUND(INT(表1[[#This Row],[合同结束日期]]-表1[[#This Row],[合同起始日期]])/365,1)</f>
        <v>16</v>
      </c>
    </row>
    <row r="2895" spans="1:20">
      <c r="A2895" s="1">
        <v>41913</v>
      </c>
      <c r="B2895" t="s">
        <v>7</v>
      </c>
      <c r="C2895">
        <f t="shared" si="135"/>
        <v>1</v>
      </c>
      <c r="D2895" t="s">
        <v>260</v>
      </c>
      <c r="E2895" s="4">
        <v>704385.85199999949</v>
      </c>
      <c r="F2895" s="4">
        <v>38741.221859999998</v>
      </c>
      <c r="G2895" s="3">
        <v>5.5000000000000035E-2</v>
      </c>
      <c r="H2895" s="7">
        <v>2466.3370168067213</v>
      </c>
      <c r="I2895" s="4">
        <v>135.64853592436975</v>
      </c>
      <c r="J2895">
        <v>285.59999999999997</v>
      </c>
      <c r="K2895" t="s">
        <v>41</v>
      </c>
      <c r="L2895" t="s">
        <v>258</v>
      </c>
      <c r="M2895" t="s">
        <v>41</v>
      </c>
      <c r="N2895" s="2">
        <v>41442</v>
      </c>
      <c r="O2895" s="2">
        <v>47285</v>
      </c>
      <c r="P2895" t="s">
        <v>39</v>
      </c>
      <c r="Q2895" t="s">
        <v>35</v>
      </c>
      <c r="R2895" s="5" t="str">
        <f t="shared" si="136"/>
        <v>0.06</v>
      </c>
      <c r="S2895" s="6" t="str">
        <f t="shared" si="137"/>
        <v/>
      </c>
      <c r="T2895">
        <f>ROUND(INT(表1[[#This Row],[合同结束日期]]-表1[[#This Row],[合同起始日期]])/365,1)</f>
        <v>16</v>
      </c>
    </row>
    <row r="2896" spans="1:20">
      <c r="A2896" s="1">
        <v>41913</v>
      </c>
      <c r="B2896" t="s">
        <v>7</v>
      </c>
      <c r="C2896">
        <f t="shared" si="135"/>
        <v>1</v>
      </c>
      <c r="D2896" t="s">
        <v>261</v>
      </c>
      <c r="E2896" s="4">
        <v>3187607.1839999999</v>
      </c>
      <c r="F2896" s="4">
        <v>279871.91075519996</v>
      </c>
      <c r="G2896" s="3">
        <v>8.7799999999999989E-2</v>
      </c>
      <c r="H2896" s="7">
        <v>2564.0340926640924</v>
      </c>
      <c r="I2896" s="4">
        <v>225.1221933359073</v>
      </c>
      <c r="J2896">
        <v>1243.2</v>
      </c>
      <c r="K2896" t="s">
        <v>41</v>
      </c>
      <c r="L2896" t="s">
        <v>261</v>
      </c>
      <c r="M2896" t="s">
        <v>41</v>
      </c>
      <c r="N2896" s="2">
        <v>41281</v>
      </c>
      <c r="O2896" s="2">
        <v>45168</v>
      </c>
      <c r="P2896" t="s">
        <v>39</v>
      </c>
      <c r="Q2896" t="s">
        <v>42</v>
      </c>
      <c r="R2896" s="5" t="str">
        <f t="shared" si="136"/>
        <v>0.08</v>
      </c>
      <c r="S2896" s="6" t="str">
        <f t="shared" si="137"/>
        <v/>
      </c>
      <c r="T2896">
        <f>ROUND(INT(表1[[#This Row],[合同结束日期]]-表1[[#This Row],[合同起始日期]])/365,1)</f>
        <v>10.6</v>
      </c>
    </row>
    <row r="2897" spans="1:20">
      <c r="A2897" s="1">
        <v>41913</v>
      </c>
      <c r="B2897" t="s">
        <v>7</v>
      </c>
      <c r="C2897">
        <f t="shared" si="135"/>
        <v>1</v>
      </c>
      <c r="D2897" t="s">
        <v>262</v>
      </c>
      <c r="E2897" s="4">
        <v>1144406.5079999994</v>
      </c>
      <c r="F2897" s="4">
        <v>62942.357940000002</v>
      </c>
      <c r="G2897" s="3">
        <v>5.5000000000000028E-2</v>
      </c>
      <c r="H2897" s="7">
        <v>1652.8112478336213</v>
      </c>
      <c r="I2897" s="4">
        <v>90.904618630849228</v>
      </c>
      <c r="J2897">
        <v>692.4</v>
      </c>
      <c r="K2897" t="s">
        <v>41</v>
      </c>
      <c r="L2897" t="s">
        <v>258</v>
      </c>
      <c r="M2897" t="s">
        <v>41</v>
      </c>
      <c r="N2897" s="2">
        <v>41442</v>
      </c>
      <c r="O2897" s="2">
        <v>47285</v>
      </c>
      <c r="P2897" t="s">
        <v>39</v>
      </c>
      <c r="Q2897" t="s">
        <v>35</v>
      </c>
      <c r="R2897" s="5" t="str">
        <f t="shared" si="136"/>
        <v>0.06</v>
      </c>
      <c r="S2897" s="6" t="str">
        <f t="shared" si="137"/>
        <v/>
      </c>
      <c r="T2897">
        <f>ROUND(INT(表1[[#This Row],[合同结束日期]]-表1[[#This Row],[合同起始日期]])/365,1)</f>
        <v>16</v>
      </c>
    </row>
    <row r="2898" spans="1:20">
      <c r="A2898" s="1">
        <v>41913</v>
      </c>
      <c r="B2898" t="s">
        <v>7</v>
      </c>
      <c r="C2898">
        <f t="shared" si="135"/>
        <v>1</v>
      </c>
      <c r="D2898" t="s">
        <v>47</v>
      </c>
      <c r="E2898" s="4">
        <v>245704.8</v>
      </c>
      <c r="F2898" s="4">
        <v>35307.779760000005</v>
      </c>
      <c r="G2898" s="3">
        <v>0.14370000000000002</v>
      </c>
      <c r="H2898" s="7">
        <v>2110.8659793814431</v>
      </c>
      <c r="I2898" s="4">
        <v>303.33144123711344</v>
      </c>
      <c r="J2898">
        <v>116.39999999999999</v>
      </c>
      <c r="K2898" t="s">
        <v>11</v>
      </c>
      <c r="L2898" t="s">
        <v>23</v>
      </c>
      <c r="M2898" t="s">
        <v>23</v>
      </c>
      <c r="N2898" s="2">
        <v>41384</v>
      </c>
      <c r="O2898" s="2">
        <v>42509</v>
      </c>
      <c r="P2898" t="s">
        <v>24</v>
      </c>
      <c r="Q2898" t="s">
        <v>65</v>
      </c>
      <c r="R2898" s="5" t="str">
        <f t="shared" si="136"/>
        <v>0.12</v>
      </c>
      <c r="S2898" s="6" t="str">
        <f t="shared" si="137"/>
        <v/>
      </c>
      <c r="T2898">
        <f>ROUND(INT(表1[[#This Row],[合同结束日期]]-表1[[#This Row],[合同起始日期]])/365,1)</f>
        <v>3.1</v>
      </c>
    </row>
    <row r="2899" spans="1:20">
      <c r="A2899" s="1">
        <v>41913</v>
      </c>
      <c r="B2899" t="s">
        <v>7</v>
      </c>
      <c r="C2899">
        <f t="shared" si="135"/>
        <v>1</v>
      </c>
      <c r="D2899" t="s">
        <v>263</v>
      </c>
      <c r="E2899" s="4">
        <v>267608.75999999995</v>
      </c>
      <c r="F2899" s="4">
        <v>29998.941996000005</v>
      </c>
      <c r="G2899" s="3">
        <v>0.11210000000000003</v>
      </c>
      <c r="H2899" s="7">
        <v>4129.7648148148146</v>
      </c>
      <c r="I2899" s="4">
        <v>462.94663574074082</v>
      </c>
      <c r="J2899">
        <v>64.8</v>
      </c>
      <c r="K2899" t="s">
        <v>11</v>
      </c>
      <c r="L2899" t="s">
        <v>12</v>
      </c>
      <c r="M2899" t="s">
        <v>53</v>
      </c>
      <c r="N2899" s="2">
        <v>41449</v>
      </c>
      <c r="O2899" s="2">
        <v>42198</v>
      </c>
      <c r="P2899" t="s">
        <v>24</v>
      </c>
      <c r="Q2899" t="s">
        <v>19</v>
      </c>
      <c r="R2899" s="5" t="str">
        <f t="shared" si="136"/>
        <v>0.1</v>
      </c>
      <c r="S2899" s="6" t="str">
        <f t="shared" si="137"/>
        <v/>
      </c>
      <c r="T2899">
        <f>ROUND(INT(表1[[#This Row],[合同结束日期]]-表1[[#This Row],[合同起始日期]])/365,1)</f>
        <v>2.1</v>
      </c>
    </row>
    <row r="2900" spans="1:20">
      <c r="A2900" s="1">
        <v>41913</v>
      </c>
      <c r="B2900" t="s">
        <v>7</v>
      </c>
      <c r="C2900">
        <f t="shared" si="135"/>
        <v>1</v>
      </c>
      <c r="D2900" t="s">
        <v>264</v>
      </c>
      <c r="E2900" s="4">
        <v>215801.99999999997</v>
      </c>
      <c r="F2900" s="4">
        <v>30881.266199999998</v>
      </c>
      <c r="G2900" s="3">
        <v>0.1431</v>
      </c>
      <c r="H2900" s="7">
        <v>3826.2765957446804</v>
      </c>
      <c r="I2900" s="4">
        <v>547.54018085106384</v>
      </c>
      <c r="J2900">
        <v>56.4</v>
      </c>
      <c r="K2900" t="s">
        <v>11</v>
      </c>
      <c r="L2900" t="s">
        <v>12</v>
      </c>
      <c r="M2900" t="s">
        <v>53</v>
      </c>
      <c r="N2900" s="2">
        <v>41449</v>
      </c>
      <c r="O2900" s="2">
        <v>42198</v>
      </c>
      <c r="P2900" t="s">
        <v>39</v>
      </c>
      <c r="Q2900" t="s">
        <v>28</v>
      </c>
      <c r="R2900" s="5" t="str">
        <f t="shared" si="136"/>
        <v>0.13</v>
      </c>
      <c r="S2900" s="6" t="str">
        <f t="shared" si="137"/>
        <v/>
      </c>
      <c r="T2900">
        <f>ROUND(INT(表1[[#This Row],[合同结束日期]]-表1[[#This Row],[合同起始日期]])/365,1)</f>
        <v>2.1</v>
      </c>
    </row>
    <row r="2901" spans="1:20">
      <c r="A2901" s="1">
        <v>41913</v>
      </c>
      <c r="B2901" t="s">
        <v>7</v>
      </c>
      <c r="C2901">
        <f t="shared" si="135"/>
        <v>1</v>
      </c>
      <c r="D2901" t="s">
        <v>265</v>
      </c>
      <c r="E2901" s="4">
        <v>662891.85599999956</v>
      </c>
      <c r="F2901" s="4">
        <v>36459.052079999994</v>
      </c>
      <c r="G2901" s="3">
        <v>5.5000000000000028E-2</v>
      </c>
      <c r="H2901" s="7">
        <v>1235.8162863534667</v>
      </c>
      <c r="I2901" s="4">
        <v>67.96989574944071</v>
      </c>
      <c r="J2901">
        <v>536.4</v>
      </c>
      <c r="K2901" t="s">
        <v>41</v>
      </c>
      <c r="L2901" t="s">
        <v>258</v>
      </c>
      <c r="M2901" t="s">
        <v>41</v>
      </c>
      <c r="N2901" s="2">
        <v>41442</v>
      </c>
      <c r="O2901" s="2">
        <v>47285</v>
      </c>
      <c r="P2901" t="s">
        <v>39</v>
      </c>
      <c r="Q2901" t="s">
        <v>35</v>
      </c>
      <c r="R2901" s="5" t="str">
        <f t="shared" si="136"/>
        <v>0.06</v>
      </c>
      <c r="S2901" s="6" t="str">
        <f t="shared" si="137"/>
        <v/>
      </c>
      <c r="T2901">
        <f>ROUND(INT(表1[[#This Row],[合同结束日期]]-表1[[#This Row],[合同起始日期]])/365,1)</f>
        <v>16</v>
      </c>
    </row>
    <row r="2902" spans="1:20">
      <c r="A2902" s="1">
        <v>41913</v>
      </c>
      <c r="B2902" t="s">
        <v>7</v>
      </c>
      <c r="C2902">
        <f t="shared" si="135"/>
        <v>1</v>
      </c>
      <c r="D2902" t="s">
        <v>49</v>
      </c>
      <c r="E2902" s="4">
        <v>497792.39999999997</v>
      </c>
      <c r="F2902" s="4">
        <v>70636.741559999995</v>
      </c>
      <c r="G2902" s="3">
        <v>0.1419</v>
      </c>
      <c r="H2902" s="7">
        <v>4190.1717171717173</v>
      </c>
      <c r="I2902" s="4">
        <v>594.58536666666669</v>
      </c>
      <c r="J2902">
        <v>118.8</v>
      </c>
      <c r="K2902" t="s">
        <v>11</v>
      </c>
      <c r="L2902" t="s">
        <v>51</v>
      </c>
      <c r="M2902" t="s">
        <v>50</v>
      </c>
      <c r="N2902" s="2">
        <v>41332</v>
      </c>
      <c r="O2902" s="2">
        <v>42133</v>
      </c>
      <c r="P2902" t="s">
        <v>24</v>
      </c>
      <c r="Q2902" t="s">
        <v>28</v>
      </c>
      <c r="R2902" s="5" t="str">
        <f t="shared" si="136"/>
        <v>0.13</v>
      </c>
      <c r="S2902" s="6" t="str">
        <f t="shared" si="137"/>
        <v/>
      </c>
      <c r="T2902">
        <f>ROUND(INT(表1[[#This Row],[合同结束日期]]-表1[[#This Row],[合同起始日期]])/365,1)</f>
        <v>2.2000000000000002</v>
      </c>
    </row>
    <row r="2903" spans="1:20">
      <c r="A2903" s="1">
        <v>41913</v>
      </c>
      <c r="B2903" t="s">
        <v>7</v>
      </c>
      <c r="C2903">
        <f t="shared" si="135"/>
        <v>1</v>
      </c>
      <c r="D2903" t="s">
        <v>52</v>
      </c>
      <c r="E2903" s="4">
        <v>236187.48</v>
      </c>
      <c r="F2903" s="4">
        <v>25957.004052</v>
      </c>
      <c r="G2903" s="3">
        <v>0.1099</v>
      </c>
      <c r="H2903" s="7">
        <v>5046.7410256410258</v>
      </c>
      <c r="I2903" s="4">
        <v>554.63683871794876</v>
      </c>
      <c r="J2903">
        <v>46.8</v>
      </c>
      <c r="K2903" t="s">
        <v>11</v>
      </c>
      <c r="L2903" t="s">
        <v>12</v>
      </c>
      <c r="M2903" t="s">
        <v>53</v>
      </c>
      <c r="N2903" s="2">
        <v>41294</v>
      </c>
      <c r="O2903" s="2">
        <v>42864</v>
      </c>
      <c r="P2903" t="s">
        <v>24</v>
      </c>
      <c r="Q2903" t="s">
        <v>19</v>
      </c>
      <c r="R2903" s="5" t="str">
        <f t="shared" si="136"/>
        <v>0.1</v>
      </c>
      <c r="S2903" s="6" t="str">
        <f t="shared" si="137"/>
        <v/>
      </c>
      <c r="T2903">
        <f>ROUND(INT(表1[[#This Row],[合同结束日期]]-表1[[#This Row],[合同起始日期]])/365,1)</f>
        <v>4.3</v>
      </c>
    </row>
    <row r="2904" spans="1:20">
      <c r="A2904" s="1">
        <v>41913</v>
      </c>
      <c r="B2904" t="s">
        <v>7</v>
      </c>
      <c r="C2904">
        <f t="shared" si="135"/>
        <v>1</v>
      </c>
      <c r="D2904" t="s">
        <v>54</v>
      </c>
      <c r="E2904" s="4">
        <v>223551.35999999996</v>
      </c>
      <c r="F2904" s="4">
        <v>24635.359872000001</v>
      </c>
      <c r="G2904" s="3">
        <v>0.11020000000000002</v>
      </c>
      <c r="H2904" s="7">
        <v>4902.4421052631569</v>
      </c>
      <c r="I2904" s="4">
        <v>540.24911999999995</v>
      </c>
      <c r="J2904">
        <v>45.6</v>
      </c>
      <c r="K2904" t="s">
        <v>11</v>
      </c>
      <c r="L2904" t="s">
        <v>12</v>
      </c>
      <c r="M2904" t="s">
        <v>53</v>
      </c>
      <c r="N2904" s="2">
        <v>41294</v>
      </c>
      <c r="O2904" s="2">
        <v>42864</v>
      </c>
      <c r="P2904" t="s">
        <v>24</v>
      </c>
      <c r="Q2904" t="s">
        <v>19</v>
      </c>
      <c r="R2904" s="5" t="str">
        <f t="shared" si="136"/>
        <v>0.1</v>
      </c>
      <c r="S2904" s="6" t="str">
        <f t="shared" si="137"/>
        <v/>
      </c>
      <c r="T2904">
        <f>ROUND(INT(表1[[#This Row],[合同结束日期]]-表1[[#This Row],[合同起始日期]])/365,1)</f>
        <v>4.3</v>
      </c>
    </row>
    <row r="2905" spans="1:20">
      <c r="A2905" s="1">
        <v>41913</v>
      </c>
      <c r="B2905" t="s">
        <v>7</v>
      </c>
      <c r="C2905">
        <f t="shared" si="135"/>
        <v>1</v>
      </c>
      <c r="D2905" t="s">
        <v>266</v>
      </c>
      <c r="E2905" s="4">
        <v>300501.45599999983</v>
      </c>
      <c r="F2905" s="4">
        <v>16527.58008</v>
      </c>
      <c r="G2905" s="3">
        <v>5.5000000000000028E-2</v>
      </c>
      <c r="H2905" s="7">
        <v>707.39514124293748</v>
      </c>
      <c r="I2905" s="4">
        <v>38.906732768361579</v>
      </c>
      <c r="J2905">
        <v>424.8</v>
      </c>
      <c r="K2905" t="s">
        <v>41</v>
      </c>
      <c r="L2905" t="s">
        <v>258</v>
      </c>
      <c r="M2905" t="s">
        <v>41</v>
      </c>
      <c r="N2905" s="2">
        <v>41442</v>
      </c>
      <c r="O2905" s="2">
        <v>47285</v>
      </c>
      <c r="P2905" t="s">
        <v>39</v>
      </c>
      <c r="Q2905" t="s">
        <v>35</v>
      </c>
      <c r="R2905" s="5" t="str">
        <f t="shared" si="136"/>
        <v>0.06</v>
      </c>
      <c r="S2905" s="6" t="str">
        <f t="shared" si="137"/>
        <v/>
      </c>
      <c r="T2905">
        <f>ROUND(INT(表1[[#This Row],[合同结束日期]]-表1[[#This Row],[合同起始日期]])/365,1)</f>
        <v>16</v>
      </c>
    </row>
    <row r="2906" spans="1:20">
      <c r="A2906" s="1">
        <v>41913</v>
      </c>
      <c r="B2906" t="s">
        <v>7</v>
      </c>
      <c r="C2906">
        <f t="shared" si="135"/>
        <v>1</v>
      </c>
      <c r="D2906" t="s">
        <v>55</v>
      </c>
      <c r="E2906" s="4">
        <v>226872.72</v>
      </c>
      <c r="F2906" s="4">
        <v>48097.016639999994</v>
      </c>
      <c r="G2906" s="3">
        <v>0.21199999999999997</v>
      </c>
      <c r="H2906" s="7">
        <v>1189.0603773584908</v>
      </c>
      <c r="I2906" s="4">
        <v>252.08079999999998</v>
      </c>
      <c r="J2906">
        <v>190.79999999999998</v>
      </c>
      <c r="K2906" t="s">
        <v>11</v>
      </c>
      <c r="L2906" t="s">
        <v>23</v>
      </c>
      <c r="M2906" t="s">
        <v>23</v>
      </c>
      <c r="N2906" s="2">
        <v>41343</v>
      </c>
      <c r="O2906" s="2">
        <v>42499</v>
      </c>
      <c r="P2906" t="s">
        <v>24</v>
      </c>
      <c r="Q2906" t="s">
        <v>56</v>
      </c>
      <c r="R2906" s="5" t="str">
        <f t="shared" si="136"/>
        <v>0.17</v>
      </c>
      <c r="S2906" s="6" t="str">
        <f t="shared" si="137"/>
        <v/>
      </c>
      <c r="T2906">
        <f>ROUND(INT(表1[[#This Row],[合同结束日期]]-表1[[#This Row],[合同起始日期]])/365,1)</f>
        <v>3.2</v>
      </c>
    </row>
    <row r="2907" spans="1:20">
      <c r="A2907" s="1">
        <v>41913</v>
      </c>
      <c r="B2907" t="s">
        <v>7</v>
      </c>
      <c r="C2907">
        <f t="shared" si="135"/>
        <v>1</v>
      </c>
      <c r="D2907" t="s">
        <v>325</v>
      </c>
      <c r="E2907" s="4">
        <v>176709.6</v>
      </c>
      <c r="F2907" s="4">
        <v>49248.965520000005</v>
      </c>
      <c r="G2907" s="3">
        <v>0.2787</v>
      </c>
      <c r="H2907" s="7">
        <v>968.8026315789474</v>
      </c>
      <c r="I2907" s="4">
        <v>270.00529342105267</v>
      </c>
      <c r="J2907">
        <v>182.4</v>
      </c>
      <c r="K2907" t="s">
        <v>11</v>
      </c>
      <c r="L2907" t="s">
        <v>23</v>
      </c>
      <c r="M2907" t="s">
        <v>23</v>
      </c>
      <c r="N2907" s="2">
        <v>41702</v>
      </c>
      <c r="O2907" s="2">
        <v>42432</v>
      </c>
      <c r="P2907" t="s">
        <v>24</v>
      </c>
      <c r="Q2907" t="s">
        <v>59</v>
      </c>
      <c r="R2907" s="5" t="str">
        <f t="shared" si="136"/>
        <v>0.16</v>
      </c>
      <c r="S2907" s="6" t="str">
        <f t="shared" si="137"/>
        <v/>
      </c>
      <c r="T2907">
        <f>ROUND(INT(表1[[#This Row],[合同结束日期]]-表1[[#This Row],[合同起始日期]])/365,1)</f>
        <v>2</v>
      </c>
    </row>
    <row r="2908" spans="1:20">
      <c r="A2908" s="1">
        <v>41913</v>
      </c>
      <c r="B2908" t="s">
        <v>7</v>
      </c>
      <c r="C2908">
        <f t="shared" si="135"/>
        <v>1</v>
      </c>
      <c r="D2908" t="s">
        <v>315</v>
      </c>
      <c r="E2908" s="4">
        <v>249450</v>
      </c>
      <c r="F2908" s="4">
        <v>30956.745000000003</v>
      </c>
      <c r="G2908" s="3">
        <v>0.12410000000000002</v>
      </c>
      <c r="H2908" s="7">
        <v>2078.75</v>
      </c>
      <c r="I2908" s="4">
        <v>257.97287500000004</v>
      </c>
      <c r="J2908">
        <v>120</v>
      </c>
      <c r="K2908" t="s">
        <v>11</v>
      </c>
      <c r="L2908" t="s">
        <v>12</v>
      </c>
      <c r="M2908" t="s">
        <v>53</v>
      </c>
      <c r="N2908" s="2">
        <v>41715</v>
      </c>
      <c r="O2908" s="2">
        <v>42810</v>
      </c>
      <c r="P2908" t="s">
        <v>24</v>
      </c>
      <c r="Q2908" t="s">
        <v>19</v>
      </c>
      <c r="R2908" s="5" t="str">
        <f t="shared" si="136"/>
        <v>0.1</v>
      </c>
      <c r="S2908" s="6" t="str">
        <f t="shared" si="137"/>
        <v/>
      </c>
      <c r="T2908">
        <f>ROUND(INT(表1[[#This Row],[合同结束日期]]-表1[[#This Row],[合同起始日期]])/365,1)</f>
        <v>3</v>
      </c>
    </row>
    <row r="2909" spans="1:20">
      <c r="A2909" s="1">
        <v>41913</v>
      </c>
      <c r="B2909" t="s">
        <v>7</v>
      </c>
      <c r="C2909">
        <f t="shared" si="135"/>
        <v>1</v>
      </c>
      <c r="D2909" t="s">
        <v>57</v>
      </c>
      <c r="E2909" s="4">
        <v>114201.59999999999</v>
      </c>
      <c r="F2909" s="4">
        <v>51299.358720000004</v>
      </c>
      <c r="G2909" s="3">
        <v>0.44920000000000004</v>
      </c>
      <c r="H2909" s="7">
        <v>1146.6024096385543</v>
      </c>
      <c r="I2909" s="4">
        <v>515.05380240963859</v>
      </c>
      <c r="J2909">
        <v>99.6</v>
      </c>
      <c r="K2909" t="s">
        <v>60</v>
      </c>
      <c r="L2909" t="s">
        <v>61</v>
      </c>
      <c r="M2909" t="s">
        <v>58</v>
      </c>
      <c r="N2909" s="2">
        <v>41290</v>
      </c>
      <c r="O2909" s="2">
        <v>42499</v>
      </c>
      <c r="P2909" t="s">
        <v>24</v>
      </c>
      <c r="Q2909" t="s">
        <v>59</v>
      </c>
      <c r="R2909" s="5" t="str">
        <f t="shared" si="136"/>
        <v>0.16</v>
      </c>
      <c r="S2909" s="6" t="str">
        <f t="shared" si="137"/>
        <v/>
      </c>
      <c r="T2909">
        <f>ROUND(INT(表1[[#This Row],[合同结束日期]]-表1[[#This Row],[合同起始日期]])/365,1)</f>
        <v>3.3</v>
      </c>
    </row>
    <row r="2910" spans="1:20">
      <c r="A2910" s="1">
        <v>41913</v>
      </c>
      <c r="B2910" t="s">
        <v>7</v>
      </c>
      <c r="C2910">
        <f t="shared" si="135"/>
        <v>1</v>
      </c>
      <c r="D2910" t="s">
        <v>62</v>
      </c>
      <c r="E2910" s="4">
        <v>63262.799999999996</v>
      </c>
      <c r="F2910" s="4">
        <v>30973.46688</v>
      </c>
      <c r="G2910" s="3">
        <v>0.48960000000000004</v>
      </c>
      <c r="H2910" s="7">
        <v>592.3483146067415</v>
      </c>
      <c r="I2910" s="4">
        <v>290.01373483146068</v>
      </c>
      <c r="J2910">
        <v>106.8</v>
      </c>
      <c r="K2910" t="s">
        <v>60</v>
      </c>
      <c r="L2910" t="s">
        <v>61</v>
      </c>
      <c r="M2910" t="s">
        <v>58</v>
      </c>
      <c r="N2910" s="2">
        <v>41347</v>
      </c>
      <c r="O2910" s="2">
        <v>42499</v>
      </c>
      <c r="P2910" t="s">
        <v>24</v>
      </c>
      <c r="Q2910" t="s">
        <v>59</v>
      </c>
      <c r="R2910" s="5" t="str">
        <f t="shared" si="136"/>
        <v>0.16</v>
      </c>
      <c r="S2910" s="6" t="str">
        <f t="shared" si="137"/>
        <v/>
      </c>
      <c r="T2910">
        <f>ROUND(INT(表1[[#This Row],[合同结束日期]]-表1[[#This Row],[合同起始日期]])/365,1)</f>
        <v>3.2</v>
      </c>
    </row>
    <row r="2911" spans="1:20">
      <c r="A2911" s="1">
        <v>41913</v>
      </c>
      <c r="B2911" t="s">
        <v>7</v>
      </c>
      <c r="C2911">
        <f t="shared" si="135"/>
        <v>1</v>
      </c>
      <c r="D2911" t="s">
        <v>63</v>
      </c>
      <c r="E2911" s="4">
        <v>264760.8</v>
      </c>
      <c r="F2911" s="4">
        <v>37357.748879999999</v>
      </c>
      <c r="G2911" s="3">
        <v>0.1411</v>
      </c>
      <c r="H2911" s="7">
        <v>2372.4086021505377</v>
      </c>
      <c r="I2911" s="4">
        <v>334.74685376344087</v>
      </c>
      <c r="J2911">
        <v>111.6</v>
      </c>
      <c r="K2911" t="s">
        <v>66</v>
      </c>
      <c r="L2911" t="s">
        <v>64</v>
      </c>
      <c r="M2911" t="s">
        <v>64</v>
      </c>
      <c r="N2911" s="2">
        <v>41347</v>
      </c>
      <c r="O2911" s="2">
        <v>42499</v>
      </c>
      <c r="P2911" t="s">
        <v>24</v>
      </c>
      <c r="Q2911" t="s">
        <v>65</v>
      </c>
      <c r="R2911" s="5" t="str">
        <f t="shared" si="136"/>
        <v>0.12</v>
      </c>
      <c r="S2911" s="6" t="str">
        <f t="shared" si="137"/>
        <v/>
      </c>
      <c r="T2911">
        <f>ROUND(INT(表1[[#This Row],[合同结束日期]]-表1[[#This Row],[合同起始日期]])/365,1)</f>
        <v>3.2</v>
      </c>
    </row>
    <row r="2912" spans="1:20">
      <c r="A2912" s="1">
        <v>41913</v>
      </c>
      <c r="B2912" t="s">
        <v>7</v>
      </c>
      <c r="C2912">
        <f t="shared" ref="C2912:C2975" si="138">IF($B2912="负一层",-1,IF($B2912="负一夹层",0,IF($B2912="一层",1,IF($B2912="二层",2,IF($B2912="三层",3,IF($B2912="四层",4))))))</f>
        <v>1</v>
      </c>
      <c r="D2912" t="s">
        <v>67</v>
      </c>
      <c r="E2912" s="4">
        <v>260610</v>
      </c>
      <c r="F2912" s="4">
        <v>57464.504999999997</v>
      </c>
      <c r="G2912" s="3">
        <v>0.2205</v>
      </c>
      <c r="H2912" s="7">
        <v>816.44736842105272</v>
      </c>
      <c r="I2912" s="4">
        <v>180.02664473684212</v>
      </c>
      <c r="J2912">
        <v>319.2</v>
      </c>
      <c r="K2912" t="s">
        <v>11</v>
      </c>
      <c r="L2912" t="s">
        <v>23</v>
      </c>
      <c r="M2912" t="s">
        <v>23</v>
      </c>
      <c r="N2912" s="2">
        <v>41374</v>
      </c>
      <c r="O2912" s="2">
        <v>42499</v>
      </c>
      <c r="P2912" t="s">
        <v>24</v>
      </c>
      <c r="Q2912" t="s">
        <v>35</v>
      </c>
      <c r="R2912" s="5" t="str">
        <f t="shared" ref="R2912:R2975" si="139">IF(ISERROR(FIND(",",$Q2912)),$Q2912,LEFT($Q2912,FIND(",",$Q2912)-1))</f>
        <v>0.06</v>
      </c>
      <c r="S2912" s="6" t="str">
        <f t="shared" si="137"/>
        <v/>
      </c>
      <c r="T2912">
        <f>ROUND(INT(表1[[#This Row],[合同结束日期]]-表1[[#This Row],[合同起始日期]])/365,1)</f>
        <v>3.1</v>
      </c>
    </row>
    <row r="2913" spans="1:20">
      <c r="A2913" s="1">
        <v>41913</v>
      </c>
      <c r="B2913" t="s">
        <v>7</v>
      </c>
      <c r="C2913">
        <f t="shared" si="138"/>
        <v>1</v>
      </c>
      <c r="D2913" t="s">
        <v>68</v>
      </c>
      <c r="E2913" s="4">
        <v>328436.39999999997</v>
      </c>
      <c r="F2913" s="4">
        <v>94885.275959999984</v>
      </c>
      <c r="G2913" s="3">
        <v>0.28889999999999999</v>
      </c>
      <c r="H2913" s="7">
        <v>733.7721179624665</v>
      </c>
      <c r="I2913" s="4">
        <v>211.98676487935654</v>
      </c>
      <c r="J2913">
        <v>447.59999999999997</v>
      </c>
      <c r="K2913" t="s">
        <v>11</v>
      </c>
      <c r="L2913" t="s">
        <v>13</v>
      </c>
      <c r="M2913" t="s">
        <v>13</v>
      </c>
      <c r="N2913" s="2">
        <v>41302</v>
      </c>
      <c r="O2913" s="2">
        <v>43594</v>
      </c>
      <c r="P2913" t="s">
        <v>24</v>
      </c>
      <c r="Q2913" t="s">
        <v>65</v>
      </c>
      <c r="R2913" s="5" t="str">
        <f t="shared" si="139"/>
        <v>0.12</v>
      </c>
      <c r="S2913" s="6" t="str">
        <f t="shared" ref="S2913:S2976" si="140">IF(ISERROR(FIND(",",$Q2913)),"",RIGHT($Q2913,LEN($Q2913)-FIND(",",$Q2913)))</f>
        <v/>
      </c>
      <c r="T2913">
        <f>ROUND(INT(表1[[#This Row],[合同结束日期]]-表1[[#This Row],[合同起始日期]])/365,1)</f>
        <v>6.3</v>
      </c>
    </row>
    <row r="2914" spans="1:20">
      <c r="A2914" s="1">
        <v>41913</v>
      </c>
      <c r="B2914" t="s">
        <v>7</v>
      </c>
      <c r="C2914">
        <f t="shared" si="138"/>
        <v>1</v>
      </c>
      <c r="D2914" t="s">
        <v>345</v>
      </c>
      <c r="E2914" s="4">
        <v>126778.79999999999</v>
      </c>
      <c r="F2914" s="4">
        <v>12005.952360000001</v>
      </c>
      <c r="G2914" s="3">
        <v>9.470000000000002E-2</v>
      </c>
      <c r="H2914" s="7">
        <v>4402.041666666667</v>
      </c>
      <c r="I2914" s="4">
        <v>416.87334583333342</v>
      </c>
      <c r="J2914">
        <v>28.799999999999997</v>
      </c>
      <c r="K2914" t="s">
        <v>140</v>
      </c>
      <c r="L2914" t="s">
        <v>309</v>
      </c>
      <c r="M2914" t="s">
        <v>309</v>
      </c>
      <c r="N2914" s="2">
        <v>41902</v>
      </c>
      <c r="O2914" s="2">
        <v>42266</v>
      </c>
      <c r="P2914" t="s">
        <v>24</v>
      </c>
      <c r="Q2914" t="s">
        <v>180</v>
      </c>
      <c r="R2914" s="5" t="str">
        <f t="shared" si="139"/>
        <v>0.03</v>
      </c>
      <c r="S2914" s="6" t="str">
        <f t="shared" si="140"/>
        <v/>
      </c>
      <c r="T2914">
        <f>ROUND(INT(表1[[#This Row],[合同结束日期]]-表1[[#This Row],[合同起始日期]])/365,1)</f>
        <v>1</v>
      </c>
    </row>
    <row r="2915" spans="1:20">
      <c r="A2915" s="1">
        <v>41913</v>
      </c>
      <c r="B2915" t="s">
        <v>7</v>
      </c>
      <c r="C2915">
        <f t="shared" si="138"/>
        <v>1</v>
      </c>
      <c r="D2915" t="s">
        <v>351</v>
      </c>
      <c r="E2915" s="4">
        <v>53770.32</v>
      </c>
      <c r="F2915" s="4">
        <v>6597.6182639999988</v>
      </c>
      <c r="G2915" s="3">
        <v>0.12269999999999998</v>
      </c>
      <c r="H2915" s="7">
        <v>3734.05</v>
      </c>
      <c r="I2915" s="4">
        <v>458.16793499999994</v>
      </c>
      <c r="J2915">
        <v>14.399999999999999</v>
      </c>
      <c r="K2915" t="s">
        <v>66</v>
      </c>
      <c r="L2915" t="s">
        <v>64</v>
      </c>
      <c r="M2915" t="s">
        <v>64</v>
      </c>
      <c r="N2915" s="2">
        <v>41894</v>
      </c>
      <c r="O2915" s="2">
        <v>42258</v>
      </c>
      <c r="P2915" t="s">
        <v>24</v>
      </c>
      <c r="Q2915" t="s">
        <v>19</v>
      </c>
      <c r="R2915" s="5" t="str">
        <f t="shared" si="139"/>
        <v>0.1</v>
      </c>
      <c r="S2915" s="6" t="str">
        <f t="shared" si="140"/>
        <v/>
      </c>
      <c r="T2915">
        <f>ROUND(INT(表1[[#This Row],[合同结束日期]]-表1[[#This Row],[合同起始日期]])/365,1)</f>
        <v>1</v>
      </c>
    </row>
    <row r="2916" spans="1:20">
      <c r="A2916" s="1">
        <v>41913</v>
      </c>
      <c r="B2916" t="s">
        <v>7</v>
      </c>
      <c r="C2916">
        <f t="shared" si="138"/>
        <v>1</v>
      </c>
      <c r="D2916" t="s">
        <v>240</v>
      </c>
      <c r="E2916" s="4">
        <v>135339</v>
      </c>
      <c r="F2916" s="4">
        <v>18189.561599999997</v>
      </c>
      <c r="G2916" s="3">
        <v>0.13439999999999999</v>
      </c>
      <c r="H2916" s="7">
        <v>9398.5416666666679</v>
      </c>
      <c r="I2916" s="4">
        <v>1263.164</v>
      </c>
      <c r="J2916">
        <v>14.399999999999999</v>
      </c>
      <c r="K2916" t="s">
        <v>66</v>
      </c>
      <c r="L2916" t="s">
        <v>64</v>
      </c>
      <c r="M2916" t="s">
        <v>64</v>
      </c>
      <c r="N2916" s="2">
        <v>41481</v>
      </c>
      <c r="O2916" s="2">
        <v>42210</v>
      </c>
      <c r="P2916" t="s">
        <v>24</v>
      </c>
      <c r="Q2916" t="s">
        <v>28</v>
      </c>
      <c r="R2916" s="5" t="str">
        <f t="shared" si="139"/>
        <v>0.13</v>
      </c>
      <c r="S2916" s="6" t="str">
        <f t="shared" si="140"/>
        <v/>
      </c>
      <c r="T2916">
        <f>ROUND(INT(表1[[#This Row],[合同结束日期]]-表1[[#This Row],[合同起始日期]])/365,1)</f>
        <v>2</v>
      </c>
    </row>
    <row r="2917" spans="1:20">
      <c r="A2917" s="1">
        <v>41913</v>
      </c>
      <c r="B2917" t="s">
        <v>7</v>
      </c>
      <c r="C2917">
        <f t="shared" si="138"/>
        <v>1</v>
      </c>
      <c r="D2917" t="s">
        <v>292</v>
      </c>
      <c r="E2917" s="4">
        <v>3725597.5080000018</v>
      </c>
      <c r="F2917" s="4">
        <v>167651.88785999999</v>
      </c>
      <c r="G2917" s="3">
        <v>4.4999999999999978E-2</v>
      </c>
      <c r="H2917" s="7">
        <v>1497.6674336710089</v>
      </c>
      <c r="I2917" s="4">
        <v>67.395034515195363</v>
      </c>
      <c r="J2917">
        <v>2487.6</v>
      </c>
      <c r="K2917" t="s">
        <v>41</v>
      </c>
      <c r="L2917" t="s">
        <v>292</v>
      </c>
      <c r="M2917" t="s">
        <v>41</v>
      </c>
      <c r="N2917" s="2">
        <v>41442</v>
      </c>
      <c r="O2917" s="2">
        <v>47285</v>
      </c>
      <c r="P2917" t="s">
        <v>39</v>
      </c>
      <c r="Q2917" t="s">
        <v>208</v>
      </c>
      <c r="R2917" s="5" t="str">
        <f t="shared" si="139"/>
        <v>0.05</v>
      </c>
      <c r="S2917" s="6" t="str">
        <f t="shared" si="140"/>
        <v/>
      </c>
      <c r="T2917">
        <f>ROUND(INT(表1[[#This Row],[合同结束日期]]-表1[[#This Row],[合同起始日期]])/365,1)</f>
        <v>16</v>
      </c>
    </row>
    <row r="2918" spans="1:20">
      <c r="A2918" s="1">
        <v>41944</v>
      </c>
      <c r="B2918" t="s">
        <v>7</v>
      </c>
      <c r="C2918">
        <f t="shared" si="138"/>
        <v>1</v>
      </c>
      <c r="D2918" t="s">
        <v>8</v>
      </c>
      <c r="E2918" s="4">
        <v>7304106</v>
      </c>
      <c r="F2918" s="4">
        <v>298737.93540000002</v>
      </c>
      <c r="G2918" s="3">
        <v>4.0899999999999999E-2</v>
      </c>
      <c r="H2918" s="7">
        <v>2045.9680672268908</v>
      </c>
      <c r="I2918" s="4">
        <v>83.680093949579842</v>
      </c>
      <c r="J2918">
        <v>3570</v>
      </c>
      <c r="K2918" t="s">
        <v>11</v>
      </c>
      <c r="L2918" t="s">
        <v>12</v>
      </c>
      <c r="M2918" t="s">
        <v>10</v>
      </c>
      <c r="N2918" s="2">
        <v>41365</v>
      </c>
      <c r="O2918" s="2">
        <v>48646</v>
      </c>
      <c r="P2918" t="s">
        <v>14</v>
      </c>
      <c r="Q2918">
        <v>0</v>
      </c>
      <c r="R2918" s="5">
        <f t="shared" si="139"/>
        <v>0</v>
      </c>
      <c r="S2918" s="6" t="str">
        <f t="shared" si="140"/>
        <v/>
      </c>
      <c r="T2918">
        <f>ROUND(INT(表1[[#This Row],[合同结束日期]]-表1[[#This Row],[合同起始日期]])/365,1)</f>
        <v>19.899999999999999</v>
      </c>
    </row>
    <row r="2919" spans="1:20">
      <c r="A2919" s="1">
        <v>41944</v>
      </c>
      <c r="B2919" t="s">
        <v>7</v>
      </c>
      <c r="C2919">
        <f t="shared" si="138"/>
        <v>1</v>
      </c>
      <c r="D2919" t="s">
        <v>235</v>
      </c>
      <c r="E2919" s="4">
        <v>676344.36</v>
      </c>
      <c r="F2919" s="4">
        <v>59247.765935999996</v>
      </c>
      <c r="G2919" s="3">
        <v>8.7599999999999997E-2</v>
      </c>
      <c r="H2919" s="7">
        <v>1808.2139878087905</v>
      </c>
      <c r="I2919" s="4">
        <v>158.39954533205005</v>
      </c>
      <c r="J2919">
        <v>374.03999999999996</v>
      </c>
      <c r="K2919" t="s">
        <v>11</v>
      </c>
      <c r="L2919" t="s">
        <v>92</v>
      </c>
      <c r="M2919" t="s">
        <v>92</v>
      </c>
      <c r="N2919" s="2">
        <v>41384</v>
      </c>
      <c r="O2919" s="2">
        <v>43299</v>
      </c>
      <c r="P2919" t="s">
        <v>18</v>
      </c>
      <c r="Q2919" t="s">
        <v>335</v>
      </c>
      <c r="R2919" s="5" t="str">
        <f t="shared" si="139"/>
        <v>0.15</v>
      </c>
      <c r="S2919" s="6" t="str">
        <f t="shared" si="140"/>
        <v>0.05</v>
      </c>
      <c r="T2919">
        <f>ROUND(INT(表1[[#This Row],[合同结束日期]]-表1[[#This Row],[合同起始日期]])/365,1)</f>
        <v>5.2</v>
      </c>
    </row>
    <row r="2920" spans="1:20">
      <c r="A2920" s="1">
        <v>41944</v>
      </c>
      <c r="B2920" t="s">
        <v>7</v>
      </c>
      <c r="C2920">
        <f t="shared" si="138"/>
        <v>1</v>
      </c>
      <c r="D2920" t="s">
        <v>237</v>
      </c>
      <c r="E2920" s="4">
        <v>216667.19999999998</v>
      </c>
      <c r="F2920" s="4">
        <v>57026.807039999992</v>
      </c>
      <c r="G2920" s="3">
        <v>0.26319999999999999</v>
      </c>
      <c r="H2920" s="7">
        <v>601.85333333333324</v>
      </c>
      <c r="I2920" s="4">
        <v>158.40779733333332</v>
      </c>
      <c r="J2920">
        <v>360</v>
      </c>
      <c r="K2920" t="s">
        <v>11</v>
      </c>
      <c r="L2920" t="s">
        <v>23</v>
      </c>
      <c r="M2920" t="s">
        <v>23</v>
      </c>
      <c r="N2920" s="2">
        <v>41384</v>
      </c>
      <c r="O2920" s="2">
        <v>43299</v>
      </c>
      <c r="P2920" t="s">
        <v>18</v>
      </c>
      <c r="Q2920" t="s">
        <v>335</v>
      </c>
      <c r="R2920" s="5" t="str">
        <f t="shared" si="139"/>
        <v>0.15</v>
      </c>
      <c r="S2920" s="6" t="str">
        <f t="shared" si="140"/>
        <v>0.05</v>
      </c>
      <c r="T2920">
        <f>ROUND(INT(表1[[#This Row],[合同结束日期]]-表1[[#This Row],[合同起始日期]])/365,1)</f>
        <v>5.2</v>
      </c>
    </row>
    <row r="2921" spans="1:20">
      <c r="A2921" s="1">
        <v>41944</v>
      </c>
      <c r="B2921" t="s">
        <v>7</v>
      </c>
      <c r="C2921">
        <f t="shared" si="138"/>
        <v>1</v>
      </c>
      <c r="D2921" t="s">
        <v>238</v>
      </c>
      <c r="E2921" s="4">
        <v>334533.59999999998</v>
      </c>
      <c r="F2921" s="4">
        <v>59413.167359999999</v>
      </c>
      <c r="G2921" s="3">
        <v>0.17760000000000001</v>
      </c>
      <c r="H2921" s="7">
        <v>892.0895999999999</v>
      </c>
      <c r="I2921" s="4">
        <v>158.43511296</v>
      </c>
      <c r="J2921">
        <v>375</v>
      </c>
      <c r="K2921" t="s">
        <v>11</v>
      </c>
      <c r="L2921" t="s">
        <v>92</v>
      </c>
      <c r="M2921" t="s">
        <v>92</v>
      </c>
      <c r="N2921" s="2">
        <v>41384</v>
      </c>
      <c r="O2921" s="2">
        <v>43299</v>
      </c>
      <c r="P2921" t="s">
        <v>18</v>
      </c>
      <c r="Q2921" t="s">
        <v>335</v>
      </c>
      <c r="R2921" s="5" t="str">
        <f t="shared" si="139"/>
        <v>0.15</v>
      </c>
      <c r="S2921" s="6" t="str">
        <f t="shared" si="140"/>
        <v>0.05</v>
      </c>
      <c r="T2921">
        <f>ROUND(INT(表1[[#This Row],[合同结束日期]]-表1[[#This Row],[合同起始日期]])/365,1)</f>
        <v>5.2</v>
      </c>
    </row>
    <row r="2922" spans="1:20">
      <c r="A2922" s="1">
        <v>41944</v>
      </c>
      <c r="B2922" t="s">
        <v>7</v>
      </c>
      <c r="C2922">
        <f t="shared" si="138"/>
        <v>1</v>
      </c>
      <c r="D2922" t="s">
        <v>239</v>
      </c>
      <c r="E2922" s="4">
        <v>327476.39999999997</v>
      </c>
      <c r="F2922" s="4">
        <v>57570.351119999999</v>
      </c>
      <c r="G2922" s="3">
        <v>0.17580000000000001</v>
      </c>
      <c r="H2922" s="7">
        <v>901.2450462351386</v>
      </c>
      <c r="I2922" s="4">
        <v>158.43887912813739</v>
      </c>
      <c r="J2922">
        <v>363.36</v>
      </c>
      <c r="K2922" t="s">
        <v>11</v>
      </c>
      <c r="L2922" t="s">
        <v>23</v>
      </c>
      <c r="M2922" t="s">
        <v>23</v>
      </c>
      <c r="N2922" s="2">
        <v>41384</v>
      </c>
      <c r="O2922" s="2">
        <v>43299</v>
      </c>
      <c r="P2922" t="s">
        <v>18</v>
      </c>
      <c r="Q2922" t="s">
        <v>335</v>
      </c>
      <c r="R2922" s="5" t="str">
        <f t="shared" si="139"/>
        <v>0.15</v>
      </c>
      <c r="S2922" s="6" t="str">
        <f t="shared" si="140"/>
        <v>0.05</v>
      </c>
      <c r="T2922">
        <f>ROUND(INT(表1[[#This Row],[合同结束日期]]-表1[[#This Row],[合同起始日期]])/365,1)</f>
        <v>5.2</v>
      </c>
    </row>
    <row r="2923" spans="1:20">
      <c r="A2923" s="1">
        <v>41944</v>
      </c>
      <c r="B2923" t="s">
        <v>7</v>
      </c>
      <c r="C2923">
        <f t="shared" si="138"/>
        <v>1</v>
      </c>
      <c r="D2923" t="s">
        <v>16</v>
      </c>
      <c r="E2923" s="4">
        <v>690648.60000000009</v>
      </c>
      <c r="F2923" s="4">
        <v>87021.723599999998</v>
      </c>
      <c r="G2923" s="3">
        <v>0.12599999999999997</v>
      </c>
      <c r="H2923" s="7">
        <v>992.31120689655188</v>
      </c>
      <c r="I2923" s="4">
        <v>125.03121206896552</v>
      </c>
      <c r="J2923">
        <v>696</v>
      </c>
      <c r="K2923" t="s">
        <v>20</v>
      </c>
      <c r="L2923" t="s">
        <v>21</v>
      </c>
      <c r="M2923" t="s">
        <v>17</v>
      </c>
      <c r="N2923" s="2">
        <v>41246</v>
      </c>
      <c r="O2923" s="2">
        <v>43229</v>
      </c>
      <c r="P2923" t="s">
        <v>18</v>
      </c>
      <c r="Q2923" t="s">
        <v>19</v>
      </c>
      <c r="R2923" s="5" t="str">
        <f t="shared" si="139"/>
        <v>0.1</v>
      </c>
      <c r="S2923" s="6" t="str">
        <f t="shared" si="140"/>
        <v/>
      </c>
      <c r="T2923">
        <f>ROUND(INT(表1[[#This Row],[合同结束日期]]-表1[[#This Row],[合同起始日期]])/365,1)</f>
        <v>5.4</v>
      </c>
    </row>
    <row r="2924" spans="1:20">
      <c r="A2924" s="1">
        <v>41944</v>
      </c>
      <c r="B2924" t="s">
        <v>7</v>
      </c>
      <c r="C2924">
        <f t="shared" si="138"/>
        <v>1</v>
      </c>
      <c r="D2924" t="s">
        <v>22</v>
      </c>
      <c r="E2924" s="4">
        <v>784224</v>
      </c>
      <c r="F2924" s="4">
        <v>175038.79680000001</v>
      </c>
      <c r="G2924" s="3">
        <v>0.22320000000000001</v>
      </c>
      <c r="H2924" s="7">
        <v>1164.9197860962568</v>
      </c>
      <c r="I2924" s="4">
        <v>260.01009625668456</v>
      </c>
      <c r="J2924">
        <v>673.19999999999993</v>
      </c>
      <c r="K2924" t="s">
        <v>11</v>
      </c>
      <c r="L2924" t="s">
        <v>23</v>
      </c>
      <c r="M2924" t="s">
        <v>23</v>
      </c>
      <c r="N2924" s="2">
        <v>41258</v>
      </c>
      <c r="O2924" s="2">
        <v>43229</v>
      </c>
      <c r="P2924" t="s">
        <v>24</v>
      </c>
      <c r="Q2924" t="s">
        <v>25</v>
      </c>
      <c r="R2924" s="5" t="str">
        <f t="shared" si="139"/>
        <v>0.15</v>
      </c>
      <c r="S2924" s="6" t="str">
        <f t="shared" si="140"/>
        <v/>
      </c>
      <c r="T2924">
        <f>ROUND(INT(表1[[#This Row],[合同结束日期]]-表1[[#This Row],[合同起始日期]])/365,1)</f>
        <v>5.4</v>
      </c>
    </row>
    <row r="2925" spans="1:20">
      <c r="A2925" s="1">
        <v>41944</v>
      </c>
      <c r="B2925" t="s">
        <v>7</v>
      </c>
      <c r="C2925">
        <f t="shared" si="138"/>
        <v>1</v>
      </c>
      <c r="D2925" t="s">
        <v>26</v>
      </c>
      <c r="E2925" s="4">
        <v>320203.2</v>
      </c>
      <c r="F2925" s="4">
        <v>49599.475680000003</v>
      </c>
      <c r="G2925" s="3">
        <v>0.15490000000000001</v>
      </c>
      <c r="H2925" s="7">
        <v>2006.2857142857144</v>
      </c>
      <c r="I2925" s="4">
        <v>310.77365714285719</v>
      </c>
      <c r="J2925">
        <v>159.6</v>
      </c>
      <c r="K2925" t="s">
        <v>11</v>
      </c>
      <c r="L2925" t="s">
        <v>13</v>
      </c>
      <c r="M2925" t="s">
        <v>27</v>
      </c>
      <c r="N2925" s="2">
        <v>41339</v>
      </c>
      <c r="O2925" s="2">
        <v>42864</v>
      </c>
      <c r="P2925" t="s">
        <v>24</v>
      </c>
      <c r="Q2925" t="s">
        <v>28</v>
      </c>
      <c r="R2925" s="5" t="str">
        <f t="shared" si="139"/>
        <v>0.13</v>
      </c>
      <c r="S2925" s="6" t="str">
        <f t="shared" si="140"/>
        <v/>
      </c>
      <c r="T2925">
        <f>ROUND(INT(表1[[#This Row],[合同结束日期]]-表1[[#This Row],[合同起始日期]])/365,1)</f>
        <v>4.2</v>
      </c>
    </row>
    <row r="2926" spans="1:20">
      <c r="A2926" s="1">
        <v>41944</v>
      </c>
      <c r="B2926" t="s">
        <v>7</v>
      </c>
      <c r="C2926">
        <f t="shared" si="138"/>
        <v>1</v>
      </c>
      <c r="D2926" t="s">
        <v>29</v>
      </c>
      <c r="E2926" s="4">
        <v>339332.39999999997</v>
      </c>
      <c r="F2926" s="4">
        <v>70445.406239999997</v>
      </c>
      <c r="G2926" s="3">
        <v>0.20760000000000001</v>
      </c>
      <c r="H2926" s="7">
        <v>1812.6730769230769</v>
      </c>
      <c r="I2926" s="4">
        <v>376.31093076923077</v>
      </c>
      <c r="J2926">
        <v>187.2</v>
      </c>
      <c r="K2926" t="s">
        <v>11</v>
      </c>
      <c r="L2926" t="s">
        <v>23</v>
      </c>
      <c r="M2926" t="s">
        <v>23</v>
      </c>
      <c r="N2926" s="2">
        <v>41288</v>
      </c>
      <c r="O2926" s="2">
        <v>42499</v>
      </c>
      <c r="P2926" t="s">
        <v>24</v>
      </c>
      <c r="Q2926" t="s">
        <v>30</v>
      </c>
      <c r="R2926" s="5" t="str">
        <f t="shared" si="139"/>
        <v>0.18</v>
      </c>
      <c r="S2926" s="6" t="str">
        <f t="shared" si="140"/>
        <v/>
      </c>
      <c r="T2926">
        <f>ROUND(INT(表1[[#This Row],[合同结束日期]]-表1[[#This Row],[合同起始日期]])/365,1)</f>
        <v>3.3</v>
      </c>
    </row>
    <row r="2927" spans="1:20">
      <c r="A2927" s="1">
        <v>41944</v>
      </c>
      <c r="B2927" t="s">
        <v>7</v>
      </c>
      <c r="C2927">
        <f t="shared" si="138"/>
        <v>1</v>
      </c>
      <c r="D2927" t="s">
        <v>256</v>
      </c>
      <c r="E2927" s="4">
        <v>180201.24000000002</v>
      </c>
      <c r="F2927" s="4">
        <v>21552.068304000004</v>
      </c>
      <c r="G2927" s="3">
        <v>0.11960000000000001</v>
      </c>
      <c r="H2927" s="7">
        <v>2545.2152542372887</v>
      </c>
      <c r="I2927" s="4">
        <v>304.40774440677973</v>
      </c>
      <c r="J2927">
        <v>70.8</v>
      </c>
      <c r="K2927" t="s">
        <v>11</v>
      </c>
      <c r="L2927" t="s">
        <v>12</v>
      </c>
      <c r="M2927" t="s">
        <v>53</v>
      </c>
      <c r="N2927" s="2">
        <v>41473</v>
      </c>
      <c r="O2927" s="2">
        <v>42222</v>
      </c>
      <c r="P2927" t="s">
        <v>24</v>
      </c>
      <c r="Q2927" t="s">
        <v>19</v>
      </c>
      <c r="R2927" s="5" t="str">
        <f t="shared" si="139"/>
        <v>0.1</v>
      </c>
      <c r="S2927" s="6" t="str">
        <f t="shared" si="140"/>
        <v/>
      </c>
      <c r="T2927">
        <f>ROUND(INT(表1[[#This Row],[合同结束日期]]-表1[[#This Row],[合同起始日期]])/365,1)</f>
        <v>2.1</v>
      </c>
    </row>
    <row r="2928" spans="1:20">
      <c r="A2928" s="1">
        <v>41944</v>
      </c>
      <c r="B2928" t="s">
        <v>7</v>
      </c>
      <c r="C2928">
        <f t="shared" si="138"/>
        <v>1</v>
      </c>
      <c r="D2928" t="s">
        <v>31</v>
      </c>
      <c r="E2928" s="4">
        <v>165056.4</v>
      </c>
      <c r="F2928" s="4">
        <v>37665.870480000005</v>
      </c>
      <c r="G2928" s="3">
        <v>0.22820000000000004</v>
      </c>
      <c r="H2928" s="7">
        <v>1196.0608695652174</v>
      </c>
      <c r="I2928" s="4">
        <v>272.94109043478267</v>
      </c>
      <c r="J2928">
        <v>138</v>
      </c>
      <c r="K2928" t="s">
        <v>11</v>
      </c>
      <c r="L2928" t="s">
        <v>13</v>
      </c>
      <c r="M2928" t="s">
        <v>13</v>
      </c>
      <c r="N2928" s="2">
        <v>41334</v>
      </c>
      <c r="O2928" s="2">
        <v>42499</v>
      </c>
      <c r="P2928" t="s">
        <v>24</v>
      </c>
      <c r="Q2928" t="s">
        <v>32</v>
      </c>
      <c r="R2928" s="5" t="str">
        <f t="shared" si="139"/>
        <v>0.13</v>
      </c>
      <c r="S2928" s="6" t="str">
        <f t="shared" si="140"/>
        <v>0.07</v>
      </c>
      <c r="T2928">
        <f>ROUND(INT(表1[[#This Row],[合同结束日期]]-表1[[#This Row],[合同起始日期]])/365,1)</f>
        <v>3.2</v>
      </c>
    </row>
    <row r="2929" spans="1:20">
      <c r="A2929" s="1">
        <v>41944</v>
      </c>
      <c r="B2929" t="s">
        <v>7</v>
      </c>
      <c r="C2929">
        <f t="shared" si="138"/>
        <v>1</v>
      </c>
      <c r="D2929" t="s">
        <v>33</v>
      </c>
      <c r="E2929" s="4">
        <v>180115.86</v>
      </c>
      <c r="F2929" s="4">
        <v>14049.037080000002</v>
      </c>
      <c r="G2929" s="3">
        <v>7.8000000000000014E-2</v>
      </c>
      <c r="H2929" s="7">
        <v>2779.5657407407407</v>
      </c>
      <c r="I2929" s="4">
        <v>216.80612777777782</v>
      </c>
      <c r="J2929">
        <v>64.8</v>
      </c>
      <c r="K2929" t="s">
        <v>11</v>
      </c>
      <c r="L2929" t="s">
        <v>13</v>
      </c>
      <c r="M2929" t="s">
        <v>34</v>
      </c>
      <c r="N2929" s="2">
        <v>41353</v>
      </c>
      <c r="O2929" s="2">
        <v>43229</v>
      </c>
      <c r="P2929" t="s">
        <v>24</v>
      </c>
      <c r="Q2929" t="s">
        <v>35</v>
      </c>
      <c r="R2929" s="5" t="str">
        <f t="shared" si="139"/>
        <v>0.06</v>
      </c>
      <c r="S2929" s="6" t="str">
        <f t="shared" si="140"/>
        <v/>
      </c>
      <c r="T2929">
        <f>ROUND(INT(表1[[#This Row],[合同结束日期]]-表1[[#This Row],[合同起始日期]])/365,1)</f>
        <v>5.0999999999999996</v>
      </c>
    </row>
    <row r="2930" spans="1:20">
      <c r="A2930" s="1">
        <v>41944</v>
      </c>
      <c r="B2930" t="s">
        <v>7</v>
      </c>
      <c r="C2930">
        <f t="shared" si="138"/>
        <v>1</v>
      </c>
      <c r="D2930" t="s">
        <v>36</v>
      </c>
      <c r="E2930" s="4">
        <v>388938</v>
      </c>
      <c r="F2930" s="4">
        <v>42472.029600000002</v>
      </c>
      <c r="G2930" s="3">
        <v>0.10920000000000001</v>
      </c>
      <c r="H2930" s="7">
        <v>1831.1581920903955</v>
      </c>
      <c r="I2930" s="4">
        <v>199.96247457627118</v>
      </c>
      <c r="J2930">
        <v>212.4</v>
      </c>
      <c r="K2930" t="s">
        <v>11</v>
      </c>
      <c r="L2930" t="s">
        <v>13</v>
      </c>
      <c r="M2930" t="s">
        <v>13</v>
      </c>
      <c r="N2930" s="2">
        <v>41353</v>
      </c>
      <c r="O2930" s="2">
        <v>43229</v>
      </c>
      <c r="P2930" t="s">
        <v>24</v>
      </c>
      <c r="Q2930" t="s">
        <v>37</v>
      </c>
      <c r="R2930" s="5" t="str">
        <f t="shared" si="139"/>
        <v>0.</v>
      </c>
      <c r="S2930" s="6" t="str">
        <f t="shared" si="140"/>
        <v/>
      </c>
      <c r="T2930">
        <f>ROUND(INT(表1[[#This Row],[合同结束日期]]-表1[[#This Row],[合同起始日期]])/365,1)</f>
        <v>5.0999999999999996</v>
      </c>
    </row>
    <row r="2931" spans="1:20">
      <c r="A2931" s="1">
        <v>41944</v>
      </c>
      <c r="B2931" t="s">
        <v>7</v>
      </c>
      <c r="C2931">
        <f t="shared" si="138"/>
        <v>1</v>
      </c>
      <c r="D2931" t="s">
        <v>38</v>
      </c>
      <c r="E2931" s="4">
        <v>580680</v>
      </c>
      <c r="F2931" s="4">
        <v>58068</v>
      </c>
      <c r="G2931" s="3">
        <v>0.1</v>
      </c>
      <c r="H2931" s="7">
        <v>3101.9230769230771</v>
      </c>
      <c r="I2931" s="4">
        <v>310.19230769230774</v>
      </c>
      <c r="J2931">
        <v>187.2</v>
      </c>
      <c r="K2931" t="s">
        <v>11</v>
      </c>
      <c r="L2931" t="s">
        <v>13</v>
      </c>
      <c r="M2931" t="s">
        <v>13</v>
      </c>
      <c r="N2931" s="2">
        <v>41323</v>
      </c>
      <c r="O2931" s="2">
        <v>42499</v>
      </c>
      <c r="P2931" t="s">
        <v>39</v>
      </c>
      <c r="Q2931" t="s">
        <v>19</v>
      </c>
      <c r="R2931" s="5" t="str">
        <f t="shared" si="139"/>
        <v>0.1</v>
      </c>
      <c r="S2931" s="6" t="str">
        <f t="shared" si="140"/>
        <v/>
      </c>
      <c r="T2931">
        <f>ROUND(INT(表1[[#This Row],[合同结束日期]]-表1[[#This Row],[合同起始日期]])/365,1)</f>
        <v>3.2</v>
      </c>
    </row>
    <row r="2932" spans="1:20">
      <c r="A2932" s="1">
        <v>41944</v>
      </c>
      <c r="B2932" t="s">
        <v>7</v>
      </c>
      <c r="C2932">
        <f t="shared" si="138"/>
        <v>1</v>
      </c>
      <c r="D2932" t="s">
        <v>40</v>
      </c>
      <c r="E2932" s="4">
        <v>2470766.1538461535</v>
      </c>
      <c r="F2932" s="4">
        <v>197661.2928</v>
      </c>
      <c r="G2932" s="3">
        <v>8.000000019925306E-2</v>
      </c>
      <c r="H2932" s="7">
        <v>2620.8907775862967</v>
      </c>
      <c r="I2932" s="4">
        <v>209.67126272912424</v>
      </c>
      <c r="J2932">
        <v>942.72</v>
      </c>
      <c r="K2932" t="s">
        <v>41</v>
      </c>
      <c r="L2932" t="s">
        <v>40</v>
      </c>
      <c r="M2932" t="s">
        <v>41</v>
      </c>
      <c r="N2932" s="2">
        <v>41294</v>
      </c>
      <c r="O2932" s="2">
        <v>43229</v>
      </c>
      <c r="P2932" t="s">
        <v>39</v>
      </c>
      <c r="Q2932" t="s">
        <v>42</v>
      </c>
      <c r="R2932" s="5" t="str">
        <f t="shared" si="139"/>
        <v>0.08</v>
      </c>
      <c r="S2932" s="6" t="str">
        <f t="shared" si="140"/>
        <v/>
      </c>
      <c r="T2932">
        <f>ROUND(INT(表1[[#This Row],[合同结束日期]]-表1[[#This Row],[合同起始日期]])/365,1)</f>
        <v>5.3</v>
      </c>
    </row>
    <row r="2933" spans="1:20">
      <c r="A2933" s="1">
        <v>41944</v>
      </c>
      <c r="B2933" t="s">
        <v>7</v>
      </c>
      <c r="C2933">
        <f t="shared" si="138"/>
        <v>1</v>
      </c>
      <c r="D2933" t="s">
        <v>324</v>
      </c>
      <c r="E2933" s="4">
        <v>219264</v>
      </c>
      <c r="F2933" s="4">
        <v>32012.543999999998</v>
      </c>
      <c r="G2933" s="3">
        <v>0.14599999999999999</v>
      </c>
      <c r="H2933" s="7">
        <v>1986.0869565217392</v>
      </c>
      <c r="I2933" s="4">
        <v>289.96869565217389</v>
      </c>
      <c r="J2933">
        <v>110.39999999999999</v>
      </c>
      <c r="K2933" t="s">
        <v>140</v>
      </c>
      <c r="L2933" t="s">
        <v>309</v>
      </c>
      <c r="M2933" t="s">
        <v>309</v>
      </c>
      <c r="N2933" s="2">
        <v>41745</v>
      </c>
      <c r="O2933" s="2">
        <v>42109</v>
      </c>
      <c r="P2933" t="s">
        <v>24</v>
      </c>
      <c r="Q2933" t="s">
        <v>42</v>
      </c>
      <c r="R2933" s="5" t="str">
        <f t="shared" si="139"/>
        <v>0.08</v>
      </c>
      <c r="S2933" s="6" t="str">
        <f t="shared" si="140"/>
        <v/>
      </c>
      <c r="T2933">
        <f>ROUND(INT(表1[[#This Row],[合同结束日期]]-表1[[#This Row],[合同起始日期]])/365,1)</f>
        <v>1</v>
      </c>
    </row>
    <row r="2934" spans="1:20">
      <c r="A2934" s="1">
        <v>41944</v>
      </c>
      <c r="B2934" t="s">
        <v>7</v>
      </c>
      <c r="C2934">
        <f t="shared" si="138"/>
        <v>1</v>
      </c>
      <c r="D2934" t="s">
        <v>308</v>
      </c>
      <c r="E2934" s="4">
        <v>3367570.8</v>
      </c>
      <c r="F2934" s="4">
        <v>107762.2656</v>
      </c>
      <c r="G2934" s="3">
        <v>3.2000000000000001E-2</v>
      </c>
      <c r="H2934" s="7">
        <v>24402.686956521738</v>
      </c>
      <c r="I2934" s="4">
        <v>780.8859826086956</v>
      </c>
      <c r="J2934">
        <v>138</v>
      </c>
      <c r="K2934" t="s">
        <v>140</v>
      </c>
      <c r="L2934" t="s">
        <v>309</v>
      </c>
      <c r="M2934" t="s">
        <v>309</v>
      </c>
      <c r="N2934" s="2">
        <v>41708</v>
      </c>
      <c r="O2934" s="2">
        <v>42834</v>
      </c>
      <c r="P2934" t="s">
        <v>24</v>
      </c>
      <c r="Q2934" t="s">
        <v>180</v>
      </c>
      <c r="R2934" s="5" t="str">
        <f t="shared" si="139"/>
        <v>0.03</v>
      </c>
      <c r="S2934" s="6" t="str">
        <f t="shared" si="140"/>
        <v/>
      </c>
      <c r="T2934">
        <f>ROUND(INT(表1[[#This Row],[合同结束日期]]-表1[[#This Row],[合同起始日期]])/365,1)</f>
        <v>3.1</v>
      </c>
    </row>
    <row r="2935" spans="1:20">
      <c r="A2935" s="1">
        <v>41944</v>
      </c>
      <c r="B2935" t="s">
        <v>7</v>
      </c>
      <c r="C2935">
        <f t="shared" si="138"/>
        <v>1</v>
      </c>
      <c r="D2935" t="s">
        <v>43</v>
      </c>
      <c r="E2935" s="4">
        <v>1225130.892</v>
      </c>
      <c r="F2935" s="4">
        <v>98010.471359999996</v>
      </c>
      <c r="G2935" s="3">
        <v>0.08</v>
      </c>
      <c r="H2935" s="7">
        <v>4683.2220642201837</v>
      </c>
      <c r="I2935" s="4">
        <v>374.65776513761472</v>
      </c>
      <c r="J2935">
        <v>261.59999999999997</v>
      </c>
      <c r="K2935" t="s">
        <v>44</v>
      </c>
      <c r="L2935" t="s">
        <v>46</v>
      </c>
      <c r="M2935" t="s">
        <v>45</v>
      </c>
      <c r="N2935" s="2">
        <v>41288</v>
      </c>
      <c r="O2935" s="2">
        <v>45059</v>
      </c>
      <c r="P2935" t="s">
        <v>24</v>
      </c>
      <c r="Q2935" t="s">
        <v>42</v>
      </c>
      <c r="R2935" s="5" t="str">
        <f t="shared" si="139"/>
        <v>0.08</v>
      </c>
      <c r="S2935" s="6" t="str">
        <f t="shared" si="140"/>
        <v/>
      </c>
      <c r="T2935">
        <f>ROUND(INT(表1[[#This Row],[合同结束日期]]-表1[[#This Row],[合同起始日期]])/365,1)</f>
        <v>10.3</v>
      </c>
    </row>
    <row r="2936" spans="1:20">
      <c r="A2936" s="1">
        <v>41944</v>
      </c>
      <c r="B2936" t="s">
        <v>7</v>
      </c>
      <c r="C2936">
        <f t="shared" si="138"/>
        <v>1</v>
      </c>
      <c r="D2936" t="s">
        <v>257</v>
      </c>
      <c r="E2936" s="4">
        <v>829035.26399999997</v>
      </c>
      <c r="F2936" s="4">
        <v>45596.93952</v>
      </c>
      <c r="G2936" s="3">
        <v>5.5E-2</v>
      </c>
      <c r="H2936" s="7">
        <v>1354.6327843137253</v>
      </c>
      <c r="I2936" s="4">
        <v>74.504803137254896</v>
      </c>
      <c r="J2936">
        <v>612</v>
      </c>
      <c r="K2936" t="s">
        <v>41</v>
      </c>
      <c r="L2936" t="s">
        <v>258</v>
      </c>
      <c r="M2936" t="s">
        <v>41</v>
      </c>
      <c r="N2936" s="2">
        <v>41442</v>
      </c>
      <c r="O2936" s="2">
        <v>47285</v>
      </c>
      <c r="P2936" t="s">
        <v>39</v>
      </c>
      <c r="Q2936" t="s">
        <v>35</v>
      </c>
      <c r="R2936" s="5" t="str">
        <f t="shared" si="139"/>
        <v>0.06</v>
      </c>
      <c r="S2936" s="6" t="str">
        <f t="shared" si="140"/>
        <v/>
      </c>
      <c r="T2936">
        <f>ROUND(INT(表1[[#This Row],[合同结束日期]]-表1[[#This Row],[合同起始日期]])/365,1)</f>
        <v>16</v>
      </c>
    </row>
    <row r="2937" spans="1:20">
      <c r="A2937" s="1">
        <v>41944</v>
      </c>
      <c r="B2937" t="s">
        <v>7</v>
      </c>
      <c r="C2937">
        <f t="shared" si="138"/>
        <v>1</v>
      </c>
      <c r="D2937" t="s">
        <v>259</v>
      </c>
      <c r="E2937" s="4">
        <v>385527.51600000006</v>
      </c>
      <c r="F2937" s="4">
        <v>21204.013379999997</v>
      </c>
      <c r="G2937" s="3">
        <v>5.4999999999999979E-2</v>
      </c>
      <c r="H2937" s="7">
        <v>809.2517128463478</v>
      </c>
      <c r="I2937" s="4">
        <v>44.508844206549114</v>
      </c>
      <c r="J2937">
        <v>476.4</v>
      </c>
      <c r="K2937" t="s">
        <v>41</v>
      </c>
      <c r="L2937" t="s">
        <v>258</v>
      </c>
      <c r="M2937" t="s">
        <v>41</v>
      </c>
      <c r="N2937" s="2">
        <v>41442</v>
      </c>
      <c r="O2937" s="2">
        <v>47285</v>
      </c>
      <c r="P2937" t="s">
        <v>39</v>
      </c>
      <c r="Q2937" t="s">
        <v>35</v>
      </c>
      <c r="R2937" s="5" t="str">
        <f t="shared" si="139"/>
        <v>0.06</v>
      </c>
      <c r="S2937" s="6" t="str">
        <f t="shared" si="140"/>
        <v/>
      </c>
      <c r="T2937">
        <f>ROUND(INT(表1[[#This Row],[合同结束日期]]-表1[[#This Row],[合同起始日期]])/365,1)</f>
        <v>16</v>
      </c>
    </row>
    <row r="2938" spans="1:20">
      <c r="A2938" s="1">
        <v>41944</v>
      </c>
      <c r="B2938" t="s">
        <v>7</v>
      </c>
      <c r="C2938">
        <f t="shared" si="138"/>
        <v>1</v>
      </c>
      <c r="D2938" t="s">
        <v>260</v>
      </c>
      <c r="E2938" s="4">
        <v>689897.5199999999</v>
      </c>
      <c r="F2938" s="4">
        <v>37944.363599999997</v>
      </c>
      <c r="G2938" s="3">
        <v>5.5E-2</v>
      </c>
      <c r="H2938" s="7">
        <v>2415.6075630252099</v>
      </c>
      <c r="I2938" s="4">
        <v>132.85841596638656</v>
      </c>
      <c r="J2938">
        <v>285.59999999999997</v>
      </c>
      <c r="K2938" t="s">
        <v>41</v>
      </c>
      <c r="L2938" t="s">
        <v>258</v>
      </c>
      <c r="M2938" t="s">
        <v>41</v>
      </c>
      <c r="N2938" s="2">
        <v>41442</v>
      </c>
      <c r="O2938" s="2">
        <v>47285</v>
      </c>
      <c r="P2938" t="s">
        <v>39</v>
      </c>
      <c r="Q2938" t="s">
        <v>35</v>
      </c>
      <c r="R2938" s="5" t="str">
        <f t="shared" si="139"/>
        <v>0.06</v>
      </c>
      <c r="S2938" s="6" t="str">
        <f t="shared" si="140"/>
        <v/>
      </c>
      <c r="T2938">
        <f>ROUND(INT(表1[[#This Row],[合同结束日期]]-表1[[#This Row],[合同起始日期]])/365,1)</f>
        <v>16</v>
      </c>
    </row>
    <row r="2939" spans="1:20">
      <c r="A2939" s="1">
        <v>41944</v>
      </c>
      <c r="B2939" t="s">
        <v>7</v>
      </c>
      <c r="C2939">
        <f t="shared" si="138"/>
        <v>1</v>
      </c>
      <c r="D2939" t="s">
        <v>261</v>
      </c>
      <c r="E2939" s="4">
        <v>4608717.9480000008</v>
      </c>
      <c r="F2939" s="4">
        <v>393584.51275920001</v>
      </c>
      <c r="G2939" s="3">
        <v>8.539999999999999E-2</v>
      </c>
      <c r="H2939" s="7">
        <v>3707.1412065637069</v>
      </c>
      <c r="I2939" s="4">
        <v>316.58985904054055</v>
      </c>
      <c r="J2939">
        <v>1243.2</v>
      </c>
      <c r="K2939" t="s">
        <v>41</v>
      </c>
      <c r="L2939" t="s">
        <v>261</v>
      </c>
      <c r="M2939" t="s">
        <v>41</v>
      </c>
      <c r="N2939" s="2">
        <v>41281</v>
      </c>
      <c r="O2939" s="2">
        <v>45168</v>
      </c>
      <c r="P2939" t="s">
        <v>39</v>
      </c>
      <c r="Q2939" t="s">
        <v>42</v>
      </c>
      <c r="R2939" s="5" t="str">
        <f t="shared" si="139"/>
        <v>0.08</v>
      </c>
      <c r="S2939" s="6" t="str">
        <f t="shared" si="140"/>
        <v/>
      </c>
      <c r="T2939">
        <f>ROUND(INT(表1[[#This Row],[合同结束日期]]-表1[[#This Row],[合同起始日期]])/365,1)</f>
        <v>10.6</v>
      </c>
    </row>
    <row r="2940" spans="1:20">
      <c r="A2940" s="1">
        <v>41944</v>
      </c>
      <c r="B2940" t="s">
        <v>7</v>
      </c>
      <c r="C2940">
        <f t="shared" si="138"/>
        <v>1</v>
      </c>
      <c r="D2940" t="s">
        <v>262</v>
      </c>
      <c r="E2940" s="4">
        <v>853384.73999999987</v>
      </c>
      <c r="F2940" s="4">
        <v>46936.160699999993</v>
      </c>
      <c r="G2940" s="3">
        <v>5.5E-2</v>
      </c>
      <c r="H2940" s="7">
        <v>1232.5025129982669</v>
      </c>
      <c r="I2940" s="4">
        <v>67.787638214904675</v>
      </c>
      <c r="J2940">
        <v>692.4</v>
      </c>
      <c r="K2940" t="s">
        <v>41</v>
      </c>
      <c r="L2940" t="s">
        <v>258</v>
      </c>
      <c r="M2940" t="s">
        <v>41</v>
      </c>
      <c r="N2940" s="2">
        <v>41442</v>
      </c>
      <c r="O2940" s="2">
        <v>47285</v>
      </c>
      <c r="P2940" t="s">
        <v>39</v>
      </c>
      <c r="Q2940" t="s">
        <v>35</v>
      </c>
      <c r="R2940" s="5" t="str">
        <f t="shared" si="139"/>
        <v>0.06</v>
      </c>
      <c r="S2940" s="6" t="str">
        <f t="shared" si="140"/>
        <v/>
      </c>
      <c r="T2940">
        <f>ROUND(INT(表1[[#This Row],[合同结束日期]]-表1[[#This Row],[合同起始日期]])/365,1)</f>
        <v>16</v>
      </c>
    </row>
    <row r="2941" spans="1:20">
      <c r="A2941" s="1">
        <v>41944</v>
      </c>
      <c r="B2941" t="s">
        <v>7</v>
      </c>
      <c r="C2941">
        <f t="shared" si="138"/>
        <v>1</v>
      </c>
      <c r="D2941" t="s">
        <v>47</v>
      </c>
      <c r="E2941" s="4">
        <v>319183.2</v>
      </c>
      <c r="F2941" s="4">
        <v>44111.118239999989</v>
      </c>
      <c r="G2941" s="3">
        <v>0.13819999999999996</v>
      </c>
      <c r="H2941" s="7">
        <v>2742.1237113402067</v>
      </c>
      <c r="I2941" s="4">
        <v>378.96149690721643</v>
      </c>
      <c r="J2941">
        <v>116.39999999999999</v>
      </c>
      <c r="K2941" t="s">
        <v>11</v>
      </c>
      <c r="L2941" t="s">
        <v>23</v>
      </c>
      <c r="M2941" t="s">
        <v>23</v>
      </c>
      <c r="N2941" s="2">
        <v>41384</v>
      </c>
      <c r="O2941" s="2">
        <v>42509</v>
      </c>
      <c r="P2941" t="s">
        <v>24</v>
      </c>
      <c r="Q2941" t="s">
        <v>65</v>
      </c>
      <c r="R2941" s="5" t="str">
        <f t="shared" si="139"/>
        <v>0.12</v>
      </c>
      <c r="S2941" s="6" t="str">
        <f t="shared" si="140"/>
        <v/>
      </c>
      <c r="T2941">
        <f>ROUND(INT(表1[[#This Row],[合同结束日期]]-表1[[#This Row],[合同起始日期]])/365,1)</f>
        <v>3.1</v>
      </c>
    </row>
    <row r="2942" spans="1:20">
      <c r="A2942" s="1">
        <v>41944</v>
      </c>
      <c r="B2942" t="s">
        <v>7</v>
      </c>
      <c r="C2942">
        <f t="shared" si="138"/>
        <v>1</v>
      </c>
      <c r="D2942" t="s">
        <v>263</v>
      </c>
      <c r="E2942" s="4">
        <v>330126.95999999996</v>
      </c>
      <c r="F2942" s="4">
        <v>36247.940208</v>
      </c>
      <c r="G2942" s="3">
        <v>0.10980000000000001</v>
      </c>
      <c r="H2942" s="7">
        <v>5094.5518518518511</v>
      </c>
      <c r="I2942" s="4">
        <v>559.38179333333335</v>
      </c>
      <c r="J2942">
        <v>64.8</v>
      </c>
      <c r="K2942" t="s">
        <v>11</v>
      </c>
      <c r="L2942" t="s">
        <v>12</v>
      </c>
      <c r="M2942" t="s">
        <v>53</v>
      </c>
      <c r="N2942" s="2">
        <v>41449</v>
      </c>
      <c r="O2942" s="2">
        <v>42198</v>
      </c>
      <c r="P2942" t="s">
        <v>24</v>
      </c>
      <c r="Q2942" t="s">
        <v>19</v>
      </c>
      <c r="R2942" s="5" t="str">
        <f t="shared" si="139"/>
        <v>0.1</v>
      </c>
      <c r="S2942" s="6" t="str">
        <f t="shared" si="140"/>
        <v/>
      </c>
      <c r="T2942">
        <f>ROUND(INT(表1[[#This Row],[合同结束日期]]-表1[[#This Row],[合同起始日期]])/365,1)</f>
        <v>2.1</v>
      </c>
    </row>
    <row r="2943" spans="1:20">
      <c r="A2943" s="1">
        <v>41944</v>
      </c>
      <c r="B2943" t="s">
        <v>7</v>
      </c>
      <c r="C2943">
        <f t="shared" si="138"/>
        <v>1</v>
      </c>
      <c r="D2943" t="s">
        <v>264</v>
      </c>
      <c r="E2943" s="4">
        <v>256646.03999999998</v>
      </c>
      <c r="F2943" s="4">
        <v>36187.091639999999</v>
      </c>
      <c r="G2943" s="3">
        <v>0.14100000000000001</v>
      </c>
      <c r="H2943" s="7">
        <v>4550.461702127659</v>
      </c>
      <c r="I2943" s="4">
        <v>641.61509999999998</v>
      </c>
      <c r="J2943">
        <v>56.4</v>
      </c>
      <c r="K2943" t="s">
        <v>11</v>
      </c>
      <c r="L2943" t="s">
        <v>12</v>
      </c>
      <c r="M2943" t="s">
        <v>53</v>
      </c>
      <c r="N2943" s="2">
        <v>41449</v>
      </c>
      <c r="O2943" s="2">
        <v>42198</v>
      </c>
      <c r="P2943" t="s">
        <v>39</v>
      </c>
      <c r="Q2943" t="s">
        <v>28</v>
      </c>
      <c r="R2943" s="5" t="str">
        <f t="shared" si="139"/>
        <v>0.13</v>
      </c>
      <c r="S2943" s="6" t="str">
        <f t="shared" si="140"/>
        <v/>
      </c>
      <c r="T2943">
        <f>ROUND(INT(表1[[#This Row],[合同结束日期]]-表1[[#This Row],[合同起始日期]])/365,1)</f>
        <v>2.1</v>
      </c>
    </row>
    <row r="2944" spans="1:20">
      <c r="A2944" s="1">
        <v>41944</v>
      </c>
      <c r="B2944" t="s">
        <v>7</v>
      </c>
      <c r="C2944">
        <f t="shared" si="138"/>
        <v>1</v>
      </c>
      <c r="D2944" t="s">
        <v>265</v>
      </c>
      <c r="E2944" s="4">
        <v>580948.22400000016</v>
      </c>
      <c r="F2944" s="4">
        <v>31952.152320000001</v>
      </c>
      <c r="G2944" s="3">
        <v>5.4999999999999986E-2</v>
      </c>
      <c r="H2944" s="7">
        <v>1083.0503803131994</v>
      </c>
      <c r="I2944" s="4">
        <v>59.567770917225957</v>
      </c>
      <c r="J2944">
        <v>536.4</v>
      </c>
      <c r="K2944" t="s">
        <v>41</v>
      </c>
      <c r="L2944" t="s">
        <v>258</v>
      </c>
      <c r="M2944" t="s">
        <v>41</v>
      </c>
      <c r="N2944" s="2">
        <v>41442</v>
      </c>
      <c r="O2944" s="2">
        <v>47285</v>
      </c>
      <c r="P2944" t="s">
        <v>39</v>
      </c>
      <c r="Q2944" t="s">
        <v>35</v>
      </c>
      <c r="R2944" s="5" t="str">
        <f t="shared" si="139"/>
        <v>0.06</v>
      </c>
      <c r="S2944" s="6" t="str">
        <f t="shared" si="140"/>
        <v/>
      </c>
      <c r="T2944">
        <f>ROUND(INT(表1[[#This Row],[合同结束日期]]-表1[[#This Row],[合同起始日期]])/365,1)</f>
        <v>16</v>
      </c>
    </row>
    <row r="2945" spans="1:20">
      <c r="A2945" s="1">
        <v>41944</v>
      </c>
      <c r="B2945" t="s">
        <v>7</v>
      </c>
      <c r="C2945">
        <f t="shared" si="138"/>
        <v>1</v>
      </c>
      <c r="D2945" t="s">
        <v>49</v>
      </c>
      <c r="E2945" s="4">
        <v>411396</v>
      </c>
      <c r="F2945" s="4">
        <v>59405.582399999999</v>
      </c>
      <c r="G2945" s="3">
        <v>0.1444</v>
      </c>
      <c r="H2945" s="7">
        <v>3462.9292929292928</v>
      </c>
      <c r="I2945" s="4">
        <v>500.04698989898992</v>
      </c>
      <c r="J2945">
        <v>118.8</v>
      </c>
      <c r="K2945" t="s">
        <v>11</v>
      </c>
      <c r="L2945" t="s">
        <v>51</v>
      </c>
      <c r="M2945" t="s">
        <v>50</v>
      </c>
      <c r="N2945" s="2">
        <v>41332</v>
      </c>
      <c r="O2945" s="2">
        <v>42133</v>
      </c>
      <c r="P2945" t="s">
        <v>24</v>
      </c>
      <c r="Q2945" t="s">
        <v>28</v>
      </c>
      <c r="R2945" s="5" t="str">
        <f t="shared" si="139"/>
        <v>0.13</v>
      </c>
      <c r="S2945" s="6" t="str">
        <f t="shared" si="140"/>
        <v/>
      </c>
      <c r="T2945">
        <f>ROUND(INT(表1[[#This Row],[合同结束日期]]-表1[[#This Row],[合同起始日期]])/365,1)</f>
        <v>2.2000000000000002</v>
      </c>
    </row>
    <row r="2946" spans="1:20">
      <c r="A2946" s="1">
        <v>41944</v>
      </c>
      <c r="B2946" t="s">
        <v>7</v>
      </c>
      <c r="C2946">
        <f t="shared" si="138"/>
        <v>1</v>
      </c>
      <c r="D2946" t="s">
        <v>52</v>
      </c>
      <c r="E2946" s="4">
        <v>207341.64</v>
      </c>
      <c r="F2946" s="4">
        <v>23077.124532000002</v>
      </c>
      <c r="G2946" s="3">
        <v>0.1113</v>
      </c>
      <c r="H2946" s="7">
        <v>4430.376923076924</v>
      </c>
      <c r="I2946" s="4">
        <v>493.10095153846163</v>
      </c>
      <c r="J2946">
        <v>46.8</v>
      </c>
      <c r="K2946" t="s">
        <v>11</v>
      </c>
      <c r="L2946" t="s">
        <v>12</v>
      </c>
      <c r="M2946" t="s">
        <v>53</v>
      </c>
      <c r="N2946" s="2">
        <v>41294</v>
      </c>
      <c r="O2946" s="2">
        <v>42864</v>
      </c>
      <c r="P2946" t="s">
        <v>24</v>
      </c>
      <c r="Q2946" t="s">
        <v>19</v>
      </c>
      <c r="R2946" s="5" t="str">
        <f t="shared" si="139"/>
        <v>0.1</v>
      </c>
      <c r="S2946" s="6" t="str">
        <f t="shared" si="140"/>
        <v/>
      </c>
      <c r="T2946">
        <f>ROUND(INT(表1[[#This Row],[合同结束日期]]-表1[[#This Row],[合同起始日期]])/365,1)</f>
        <v>4.3</v>
      </c>
    </row>
    <row r="2947" spans="1:20">
      <c r="A2947" s="1">
        <v>41944</v>
      </c>
      <c r="B2947" t="s">
        <v>7</v>
      </c>
      <c r="C2947">
        <f t="shared" si="138"/>
        <v>1</v>
      </c>
      <c r="D2947" t="s">
        <v>54</v>
      </c>
      <c r="E2947" s="4">
        <v>169440.00000000006</v>
      </c>
      <c r="F2947" s="4">
        <v>19231.439999999999</v>
      </c>
      <c r="G2947" s="3">
        <v>0.11349999999999995</v>
      </c>
      <c r="H2947" s="7">
        <v>3715.7894736842118</v>
      </c>
      <c r="I2947" s="4">
        <v>421.74210526315784</v>
      </c>
      <c r="J2947">
        <v>45.6</v>
      </c>
      <c r="K2947" t="s">
        <v>11</v>
      </c>
      <c r="L2947" t="s">
        <v>12</v>
      </c>
      <c r="M2947" t="s">
        <v>53</v>
      </c>
      <c r="N2947" s="2">
        <v>41294</v>
      </c>
      <c r="O2947" s="2">
        <v>42864</v>
      </c>
      <c r="P2947" t="s">
        <v>24</v>
      </c>
      <c r="Q2947" t="s">
        <v>19</v>
      </c>
      <c r="R2947" s="5" t="str">
        <f t="shared" si="139"/>
        <v>0.1</v>
      </c>
      <c r="S2947" s="6" t="str">
        <f t="shared" si="140"/>
        <v/>
      </c>
      <c r="T2947">
        <f>ROUND(INT(表1[[#This Row],[合同结束日期]]-表1[[#This Row],[合同起始日期]])/365,1)</f>
        <v>4.3</v>
      </c>
    </row>
    <row r="2948" spans="1:20">
      <c r="A2948" s="1">
        <v>41944</v>
      </c>
      <c r="B2948" t="s">
        <v>7</v>
      </c>
      <c r="C2948">
        <f t="shared" si="138"/>
        <v>1</v>
      </c>
      <c r="D2948" t="s">
        <v>266</v>
      </c>
      <c r="E2948" s="4">
        <v>203688.64800000002</v>
      </c>
      <c r="F2948" s="4">
        <v>11202.87564</v>
      </c>
      <c r="G2948" s="3">
        <v>5.4999999999999993E-2</v>
      </c>
      <c r="H2948" s="7">
        <v>479.49305084745765</v>
      </c>
      <c r="I2948" s="4">
        <v>26.372117796610169</v>
      </c>
      <c r="J2948">
        <v>424.8</v>
      </c>
      <c r="K2948" t="s">
        <v>41</v>
      </c>
      <c r="L2948" t="s">
        <v>258</v>
      </c>
      <c r="M2948" t="s">
        <v>41</v>
      </c>
      <c r="N2948" s="2">
        <v>41442</v>
      </c>
      <c r="O2948" s="2">
        <v>47285</v>
      </c>
      <c r="P2948" t="s">
        <v>39</v>
      </c>
      <c r="Q2948" t="s">
        <v>35</v>
      </c>
      <c r="R2948" s="5" t="str">
        <f t="shared" si="139"/>
        <v>0.06</v>
      </c>
      <c r="S2948" s="6" t="str">
        <f t="shared" si="140"/>
        <v/>
      </c>
      <c r="T2948">
        <f>ROUND(INT(表1[[#This Row],[合同结束日期]]-表1[[#This Row],[合同起始日期]])/365,1)</f>
        <v>16</v>
      </c>
    </row>
    <row r="2949" spans="1:20">
      <c r="A2949" s="1">
        <v>41944</v>
      </c>
      <c r="B2949" t="s">
        <v>7</v>
      </c>
      <c r="C2949">
        <f t="shared" si="138"/>
        <v>1</v>
      </c>
      <c r="D2949" t="s">
        <v>55</v>
      </c>
      <c r="E2949" s="4">
        <v>246598.68</v>
      </c>
      <c r="F2949" s="4">
        <v>51465.144515999993</v>
      </c>
      <c r="G2949" s="3">
        <v>0.20869999999999997</v>
      </c>
      <c r="H2949" s="7">
        <v>1292.4459119496855</v>
      </c>
      <c r="I2949" s="4">
        <v>269.73346182389935</v>
      </c>
      <c r="J2949">
        <v>190.79999999999998</v>
      </c>
      <c r="K2949" t="s">
        <v>11</v>
      </c>
      <c r="L2949" t="s">
        <v>23</v>
      </c>
      <c r="M2949" t="s">
        <v>23</v>
      </c>
      <c r="N2949" s="2">
        <v>41343</v>
      </c>
      <c r="O2949" s="2">
        <v>42499</v>
      </c>
      <c r="P2949" t="s">
        <v>24</v>
      </c>
      <c r="Q2949" t="s">
        <v>56</v>
      </c>
      <c r="R2949" s="5" t="str">
        <f t="shared" si="139"/>
        <v>0.17</v>
      </c>
      <c r="S2949" s="6" t="str">
        <f t="shared" si="140"/>
        <v/>
      </c>
      <c r="T2949">
        <f>ROUND(INT(表1[[#This Row],[合同结束日期]]-表1[[#This Row],[合同起始日期]])/365,1)</f>
        <v>3.2</v>
      </c>
    </row>
    <row r="2950" spans="1:20">
      <c r="A2950" s="1">
        <v>41944</v>
      </c>
      <c r="B2950" t="s">
        <v>7</v>
      </c>
      <c r="C2950">
        <f t="shared" si="138"/>
        <v>1</v>
      </c>
      <c r="D2950" t="s">
        <v>325</v>
      </c>
      <c r="E2950" s="4">
        <v>267302.39999999997</v>
      </c>
      <c r="F2950" s="4">
        <v>51883.39583999999</v>
      </c>
      <c r="G2950" s="3">
        <v>0.19409999999999999</v>
      </c>
      <c r="H2950" s="7">
        <v>1465.473684210526</v>
      </c>
      <c r="I2950" s="4">
        <v>284.4484421052631</v>
      </c>
      <c r="J2950">
        <v>182.4</v>
      </c>
      <c r="K2950" t="s">
        <v>11</v>
      </c>
      <c r="L2950" t="s">
        <v>23</v>
      </c>
      <c r="M2950" t="s">
        <v>23</v>
      </c>
      <c r="N2950" s="2">
        <v>41702</v>
      </c>
      <c r="O2950" s="2">
        <v>42432</v>
      </c>
      <c r="P2950" t="s">
        <v>24</v>
      </c>
      <c r="Q2950" t="s">
        <v>59</v>
      </c>
      <c r="R2950" s="5" t="str">
        <f t="shared" si="139"/>
        <v>0.16</v>
      </c>
      <c r="S2950" s="6" t="str">
        <f t="shared" si="140"/>
        <v/>
      </c>
      <c r="T2950">
        <f>ROUND(INT(表1[[#This Row],[合同结束日期]]-表1[[#This Row],[合同起始日期]])/365,1)</f>
        <v>2</v>
      </c>
    </row>
    <row r="2951" spans="1:20">
      <c r="A2951" s="1">
        <v>41944</v>
      </c>
      <c r="B2951" t="s">
        <v>7</v>
      </c>
      <c r="C2951">
        <f t="shared" si="138"/>
        <v>1</v>
      </c>
      <c r="D2951" t="s">
        <v>315</v>
      </c>
      <c r="E2951" s="4">
        <v>257642.4</v>
      </c>
      <c r="F2951" s="4">
        <v>31767.307919999999</v>
      </c>
      <c r="G2951" s="3">
        <v>0.12330000000000001</v>
      </c>
      <c r="H2951" s="7">
        <v>2147.02</v>
      </c>
      <c r="I2951" s="4">
        <v>264.72756599999997</v>
      </c>
      <c r="J2951">
        <v>120</v>
      </c>
      <c r="K2951" t="s">
        <v>11</v>
      </c>
      <c r="L2951" t="s">
        <v>12</v>
      </c>
      <c r="M2951" t="s">
        <v>53</v>
      </c>
      <c r="N2951" s="2">
        <v>41715</v>
      </c>
      <c r="O2951" s="2">
        <v>42810</v>
      </c>
      <c r="P2951" t="s">
        <v>24</v>
      </c>
      <c r="Q2951" t="s">
        <v>19</v>
      </c>
      <c r="R2951" s="5" t="str">
        <f t="shared" si="139"/>
        <v>0.1</v>
      </c>
      <c r="S2951" s="6" t="str">
        <f t="shared" si="140"/>
        <v/>
      </c>
      <c r="T2951">
        <f>ROUND(INT(表1[[#This Row],[合同结束日期]]-表1[[#This Row],[合同起始日期]])/365,1)</f>
        <v>3</v>
      </c>
    </row>
    <row r="2952" spans="1:20">
      <c r="A2952" s="1">
        <v>41944</v>
      </c>
      <c r="B2952" t="s">
        <v>7</v>
      </c>
      <c r="C2952">
        <f t="shared" si="138"/>
        <v>1</v>
      </c>
      <c r="D2952" t="s">
        <v>57</v>
      </c>
      <c r="E2952" s="4">
        <v>90994.8</v>
      </c>
      <c r="F2952" s="4">
        <v>51293.768760000006</v>
      </c>
      <c r="G2952" s="3">
        <v>0.56370000000000009</v>
      </c>
      <c r="H2952" s="7">
        <v>913.60240963855426</v>
      </c>
      <c r="I2952" s="4">
        <v>514.99767831325312</v>
      </c>
      <c r="J2952">
        <v>99.6</v>
      </c>
      <c r="K2952" t="s">
        <v>60</v>
      </c>
      <c r="L2952" t="s">
        <v>61</v>
      </c>
      <c r="M2952" t="s">
        <v>58</v>
      </c>
      <c r="N2952" s="2">
        <v>41290</v>
      </c>
      <c r="O2952" s="2">
        <v>42499</v>
      </c>
      <c r="P2952" t="s">
        <v>24</v>
      </c>
      <c r="Q2952" t="s">
        <v>59</v>
      </c>
      <c r="R2952" s="5" t="str">
        <f t="shared" si="139"/>
        <v>0.16</v>
      </c>
      <c r="S2952" s="6" t="str">
        <f t="shared" si="140"/>
        <v/>
      </c>
      <c r="T2952">
        <f>ROUND(INT(表1[[#This Row],[合同结束日期]]-表1[[#This Row],[合同起始日期]])/365,1)</f>
        <v>3.3</v>
      </c>
    </row>
    <row r="2953" spans="1:20">
      <c r="A2953" s="1">
        <v>41944</v>
      </c>
      <c r="B2953" t="s">
        <v>7</v>
      </c>
      <c r="C2953">
        <f t="shared" si="138"/>
        <v>1</v>
      </c>
      <c r="D2953" t="s">
        <v>62</v>
      </c>
      <c r="E2953" s="4">
        <v>55004.4</v>
      </c>
      <c r="F2953" s="4">
        <v>30972.977640000001</v>
      </c>
      <c r="G2953" s="3">
        <v>0.56310000000000004</v>
      </c>
      <c r="H2953" s="7">
        <v>515.02247191011236</v>
      </c>
      <c r="I2953" s="4">
        <v>290.0091539325843</v>
      </c>
      <c r="J2953">
        <v>106.8</v>
      </c>
      <c r="K2953" t="s">
        <v>60</v>
      </c>
      <c r="L2953" t="s">
        <v>61</v>
      </c>
      <c r="M2953" t="s">
        <v>58</v>
      </c>
      <c r="N2953" s="2">
        <v>41347</v>
      </c>
      <c r="O2953" s="2">
        <v>42499</v>
      </c>
      <c r="P2953" t="s">
        <v>24</v>
      </c>
      <c r="Q2953" t="s">
        <v>59</v>
      </c>
      <c r="R2953" s="5" t="str">
        <f t="shared" si="139"/>
        <v>0.16</v>
      </c>
      <c r="S2953" s="6" t="str">
        <f t="shared" si="140"/>
        <v/>
      </c>
      <c r="T2953">
        <f>ROUND(INT(表1[[#This Row],[合同结束日期]]-表1[[#This Row],[合同起始日期]])/365,1)</f>
        <v>3.2</v>
      </c>
    </row>
    <row r="2954" spans="1:20">
      <c r="A2954" s="1">
        <v>41944</v>
      </c>
      <c r="B2954" t="s">
        <v>7</v>
      </c>
      <c r="C2954">
        <f t="shared" si="138"/>
        <v>1</v>
      </c>
      <c r="D2954" t="s">
        <v>63</v>
      </c>
      <c r="E2954" s="4">
        <v>256650</v>
      </c>
      <c r="F2954" s="4">
        <v>36367.304999999993</v>
      </c>
      <c r="G2954" s="3">
        <v>0.14169999999999996</v>
      </c>
      <c r="H2954" s="7">
        <v>2299.7311827956992</v>
      </c>
      <c r="I2954" s="4">
        <v>325.87190860215048</v>
      </c>
      <c r="J2954">
        <v>111.6</v>
      </c>
      <c r="K2954" t="s">
        <v>66</v>
      </c>
      <c r="L2954" t="s">
        <v>64</v>
      </c>
      <c r="M2954" t="s">
        <v>64</v>
      </c>
      <c r="N2954" s="2">
        <v>41347</v>
      </c>
      <c r="O2954" s="2">
        <v>42499</v>
      </c>
      <c r="P2954" t="s">
        <v>24</v>
      </c>
      <c r="Q2954" t="s">
        <v>65</v>
      </c>
      <c r="R2954" s="5" t="str">
        <f t="shared" si="139"/>
        <v>0.12</v>
      </c>
      <c r="S2954" s="6" t="str">
        <f t="shared" si="140"/>
        <v/>
      </c>
      <c r="T2954">
        <f>ROUND(INT(表1[[#This Row],[合同结束日期]]-表1[[#This Row],[合同起始日期]])/365,1)</f>
        <v>3.2</v>
      </c>
    </row>
    <row r="2955" spans="1:20">
      <c r="A2955" s="1">
        <v>41944</v>
      </c>
      <c r="B2955" t="s">
        <v>7</v>
      </c>
      <c r="C2955">
        <f t="shared" si="138"/>
        <v>1</v>
      </c>
      <c r="D2955" t="s">
        <v>67</v>
      </c>
      <c r="E2955" s="4">
        <v>489036</v>
      </c>
      <c r="F2955" s="4">
        <v>57461.729999999989</v>
      </c>
      <c r="G2955" s="3">
        <v>0.11749999999999998</v>
      </c>
      <c r="H2955" s="7">
        <v>1532.0676691729325</v>
      </c>
      <c r="I2955" s="4">
        <v>180.01795112781952</v>
      </c>
      <c r="J2955">
        <v>319.2</v>
      </c>
      <c r="K2955" t="s">
        <v>11</v>
      </c>
      <c r="L2955" t="s">
        <v>23</v>
      </c>
      <c r="M2955" t="s">
        <v>23</v>
      </c>
      <c r="N2955" s="2">
        <v>41374</v>
      </c>
      <c r="O2955" s="2">
        <v>42499</v>
      </c>
      <c r="P2955" t="s">
        <v>24</v>
      </c>
      <c r="Q2955" t="s">
        <v>35</v>
      </c>
      <c r="R2955" s="5" t="str">
        <f t="shared" si="139"/>
        <v>0.06</v>
      </c>
      <c r="S2955" s="6" t="str">
        <f t="shared" si="140"/>
        <v/>
      </c>
      <c r="T2955">
        <f>ROUND(INT(表1[[#This Row],[合同结束日期]]-表1[[#This Row],[合同起始日期]])/365,1)</f>
        <v>3.1</v>
      </c>
    </row>
    <row r="2956" spans="1:20">
      <c r="A2956" s="1">
        <v>41944</v>
      </c>
      <c r="B2956" t="s">
        <v>7</v>
      </c>
      <c r="C2956">
        <f t="shared" si="138"/>
        <v>1</v>
      </c>
      <c r="D2956" t="s">
        <v>68</v>
      </c>
      <c r="E2956" s="4">
        <v>297134.39999999997</v>
      </c>
      <c r="F2956" s="4">
        <v>94904.727360000004</v>
      </c>
      <c r="G2956" s="3">
        <v>0.31940000000000007</v>
      </c>
      <c r="H2956" s="7">
        <v>663.83914209115278</v>
      </c>
      <c r="I2956" s="4">
        <v>212.03022198391423</v>
      </c>
      <c r="J2956">
        <v>447.59999999999997</v>
      </c>
      <c r="K2956" t="s">
        <v>11</v>
      </c>
      <c r="L2956" t="s">
        <v>13</v>
      </c>
      <c r="M2956" t="s">
        <v>13</v>
      </c>
      <c r="N2956" s="2">
        <v>41302</v>
      </c>
      <c r="O2956" s="2">
        <v>43594</v>
      </c>
      <c r="P2956" t="s">
        <v>24</v>
      </c>
      <c r="Q2956" t="s">
        <v>65</v>
      </c>
      <c r="R2956" s="5" t="str">
        <f t="shared" si="139"/>
        <v>0.12</v>
      </c>
      <c r="S2956" s="6" t="str">
        <f t="shared" si="140"/>
        <v/>
      </c>
      <c r="T2956">
        <f>ROUND(INT(表1[[#This Row],[合同结束日期]]-表1[[#This Row],[合同起始日期]])/365,1)</f>
        <v>6.3</v>
      </c>
    </row>
    <row r="2957" spans="1:20">
      <c r="A2957" s="1">
        <v>41944</v>
      </c>
      <c r="B2957" t="s">
        <v>7</v>
      </c>
      <c r="C2957">
        <f t="shared" si="138"/>
        <v>1</v>
      </c>
      <c r="D2957" t="s">
        <v>345</v>
      </c>
      <c r="E2957" s="4">
        <v>83240.399999999994</v>
      </c>
      <c r="F2957" s="4">
        <v>12003.26568</v>
      </c>
      <c r="G2957" s="3">
        <v>0.14420000000000002</v>
      </c>
      <c r="H2957" s="7">
        <v>2890.291666666667</v>
      </c>
      <c r="I2957" s="4">
        <v>416.78005833333339</v>
      </c>
      <c r="J2957">
        <v>28.799999999999997</v>
      </c>
      <c r="K2957" t="s">
        <v>140</v>
      </c>
      <c r="L2957" t="s">
        <v>309</v>
      </c>
      <c r="M2957" t="s">
        <v>309</v>
      </c>
      <c r="N2957" s="2">
        <v>41902</v>
      </c>
      <c r="O2957" s="2">
        <v>42266</v>
      </c>
      <c r="P2957" t="s">
        <v>24</v>
      </c>
      <c r="Q2957" t="s">
        <v>180</v>
      </c>
      <c r="R2957" s="5" t="str">
        <f t="shared" si="139"/>
        <v>0.03</v>
      </c>
      <c r="S2957" s="6" t="str">
        <f t="shared" si="140"/>
        <v/>
      </c>
      <c r="T2957">
        <f>ROUND(INT(表1[[#This Row],[合同结束日期]]-表1[[#This Row],[合同起始日期]])/365,1)</f>
        <v>1</v>
      </c>
    </row>
    <row r="2958" spans="1:20">
      <c r="A2958" s="1">
        <v>41944</v>
      </c>
      <c r="B2958" t="s">
        <v>7</v>
      </c>
      <c r="C2958">
        <f t="shared" si="138"/>
        <v>1</v>
      </c>
      <c r="D2958" t="s">
        <v>240</v>
      </c>
      <c r="E2958" s="4">
        <v>106087.2</v>
      </c>
      <c r="F2958" s="4">
        <v>14396.033040000002</v>
      </c>
      <c r="G2958" s="3">
        <v>0.13570000000000002</v>
      </c>
      <c r="H2958" s="7">
        <v>7367.166666666667</v>
      </c>
      <c r="I2958" s="4">
        <v>999.72451666666689</v>
      </c>
      <c r="J2958">
        <v>14.399999999999999</v>
      </c>
      <c r="K2958" t="s">
        <v>66</v>
      </c>
      <c r="L2958" t="s">
        <v>64</v>
      </c>
      <c r="M2958" t="s">
        <v>64</v>
      </c>
      <c r="N2958" s="2">
        <v>41481</v>
      </c>
      <c r="O2958" s="2">
        <v>42210</v>
      </c>
      <c r="P2958" t="s">
        <v>24</v>
      </c>
      <c r="Q2958" t="s">
        <v>28</v>
      </c>
      <c r="R2958" s="5" t="str">
        <f t="shared" si="139"/>
        <v>0.13</v>
      </c>
      <c r="S2958" s="6" t="str">
        <f t="shared" si="140"/>
        <v/>
      </c>
      <c r="T2958">
        <f>ROUND(INT(表1[[#This Row],[合同结束日期]]-表1[[#This Row],[合同起始日期]])/365,1)</f>
        <v>2</v>
      </c>
    </row>
    <row r="2959" spans="1:20">
      <c r="A2959" s="1">
        <v>41944</v>
      </c>
      <c r="B2959" t="s">
        <v>7</v>
      </c>
      <c r="C2959">
        <f t="shared" si="138"/>
        <v>1</v>
      </c>
      <c r="D2959" t="s">
        <v>351</v>
      </c>
      <c r="E2959" s="4">
        <v>28652.399999999998</v>
      </c>
      <c r="F2959" s="4">
        <v>6598.6477199999999</v>
      </c>
      <c r="G2959" s="3">
        <v>0.2303</v>
      </c>
      <c r="H2959" s="7">
        <v>1989.75</v>
      </c>
      <c r="I2959" s="4">
        <v>458.23942500000004</v>
      </c>
      <c r="J2959">
        <v>14.399999999999999</v>
      </c>
      <c r="K2959" t="s">
        <v>66</v>
      </c>
      <c r="L2959" t="s">
        <v>64</v>
      </c>
      <c r="M2959" t="s">
        <v>64</v>
      </c>
      <c r="N2959" s="2">
        <v>41894</v>
      </c>
      <c r="O2959" s="2">
        <v>42258</v>
      </c>
      <c r="P2959" t="s">
        <v>24</v>
      </c>
      <c r="Q2959" t="s">
        <v>19</v>
      </c>
      <c r="R2959" s="5" t="str">
        <f t="shared" si="139"/>
        <v>0.1</v>
      </c>
      <c r="S2959" s="6" t="str">
        <f t="shared" si="140"/>
        <v/>
      </c>
      <c r="T2959">
        <f>ROUND(INT(表1[[#This Row],[合同结束日期]]-表1[[#This Row],[合同起始日期]])/365,1)</f>
        <v>1</v>
      </c>
    </row>
    <row r="2960" spans="1:20">
      <c r="A2960" s="1">
        <v>41944</v>
      </c>
      <c r="B2960" t="s">
        <v>7</v>
      </c>
      <c r="C2960">
        <f t="shared" si="138"/>
        <v>1</v>
      </c>
      <c r="D2960" t="s">
        <v>292</v>
      </c>
      <c r="E2960" s="4">
        <v>3676124.3880000012</v>
      </c>
      <c r="F2960" s="4">
        <v>165425.59746000002</v>
      </c>
      <c r="G2960" s="3">
        <v>4.4999999999999991E-2</v>
      </c>
      <c r="H2960" s="7">
        <v>1477.7795417269663</v>
      </c>
      <c r="I2960" s="4">
        <v>66.500079377713462</v>
      </c>
      <c r="J2960">
        <v>2487.6</v>
      </c>
      <c r="K2960" t="s">
        <v>41</v>
      </c>
      <c r="L2960" t="s">
        <v>292</v>
      </c>
      <c r="M2960" t="s">
        <v>41</v>
      </c>
      <c r="N2960" s="2">
        <v>41442</v>
      </c>
      <c r="O2960" s="2">
        <v>47285</v>
      </c>
      <c r="P2960" t="s">
        <v>39</v>
      </c>
      <c r="Q2960" t="s">
        <v>208</v>
      </c>
      <c r="R2960" s="5" t="str">
        <f t="shared" si="139"/>
        <v>0.05</v>
      </c>
      <c r="S2960" s="6" t="str">
        <f t="shared" si="140"/>
        <v/>
      </c>
      <c r="T2960">
        <f>ROUND(INT(表1[[#This Row],[合同结束日期]]-表1[[#This Row],[合同起始日期]])/365,1)</f>
        <v>16</v>
      </c>
    </row>
    <row r="2961" spans="1:20">
      <c r="A2961" s="1">
        <v>41974</v>
      </c>
      <c r="B2961" t="s">
        <v>7</v>
      </c>
      <c r="C2961">
        <f t="shared" si="138"/>
        <v>1</v>
      </c>
      <c r="D2961" t="s">
        <v>8</v>
      </c>
      <c r="E2961" s="4">
        <v>6255464.3999999994</v>
      </c>
      <c r="F2961" s="4">
        <v>298385.65188000002</v>
      </c>
      <c r="G2961" s="3">
        <v>4.7700000000000006E-2</v>
      </c>
      <c r="H2961" s="7">
        <v>1752.2309243697478</v>
      </c>
      <c r="I2961" s="4">
        <v>83.581415092436984</v>
      </c>
      <c r="J2961">
        <v>3570</v>
      </c>
      <c r="K2961" t="s">
        <v>11</v>
      </c>
      <c r="L2961" t="s">
        <v>12</v>
      </c>
      <c r="M2961" t="s">
        <v>10</v>
      </c>
      <c r="N2961" s="2">
        <v>41365</v>
      </c>
      <c r="O2961" s="2">
        <v>48646</v>
      </c>
      <c r="P2961" t="s">
        <v>14</v>
      </c>
      <c r="Q2961">
        <v>0</v>
      </c>
      <c r="R2961" s="5">
        <f t="shared" si="139"/>
        <v>0</v>
      </c>
      <c r="S2961" s="6" t="str">
        <f t="shared" si="140"/>
        <v/>
      </c>
      <c r="T2961">
        <f>ROUND(INT(表1[[#This Row],[合同结束日期]]-表1[[#This Row],[合同起始日期]])/365,1)</f>
        <v>19.899999999999999</v>
      </c>
    </row>
    <row r="2962" spans="1:20">
      <c r="A2962" s="1">
        <v>41974</v>
      </c>
      <c r="B2962" t="s">
        <v>7</v>
      </c>
      <c r="C2962">
        <f t="shared" si="138"/>
        <v>1</v>
      </c>
      <c r="D2962" t="s">
        <v>235</v>
      </c>
      <c r="E2962" s="4">
        <v>824061.6</v>
      </c>
      <c r="F2962" s="4">
        <v>56118.594960000002</v>
      </c>
      <c r="G2962" s="3">
        <v>6.8100000000000008E-2</v>
      </c>
      <c r="H2962" s="7">
        <v>2203.1376323387876</v>
      </c>
      <c r="I2962" s="4">
        <v>150.03367276227144</v>
      </c>
      <c r="J2962">
        <v>374.03999999999996</v>
      </c>
      <c r="K2962" t="s">
        <v>11</v>
      </c>
      <c r="L2962" t="s">
        <v>92</v>
      </c>
      <c r="M2962" t="s">
        <v>92</v>
      </c>
      <c r="N2962" s="2">
        <v>41384</v>
      </c>
      <c r="O2962" s="2">
        <v>43299</v>
      </c>
      <c r="P2962" t="s">
        <v>18</v>
      </c>
      <c r="Q2962" t="s">
        <v>335</v>
      </c>
      <c r="R2962" s="5" t="str">
        <f t="shared" si="139"/>
        <v>0.15</v>
      </c>
      <c r="S2962" s="6" t="str">
        <f t="shared" si="140"/>
        <v>0.05</v>
      </c>
      <c r="T2962">
        <f>ROUND(INT(表1[[#This Row],[合同结束日期]]-表1[[#This Row],[合同起始日期]])/365,1)</f>
        <v>5.2</v>
      </c>
    </row>
    <row r="2963" spans="1:20">
      <c r="A2963" s="1">
        <v>41974</v>
      </c>
      <c r="B2963" t="s">
        <v>7</v>
      </c>
      <c r="C2963">
        <f t="shared" si="138"/>
        <v>1</v>
      </c>
      <c r="D2963" t="s">
        <v>237</v>
      </c>
      <c r="E2963" s="4">
        <v>261008.15999999997</v>
      </c>
      <c r="F2963" s="4">
        <v>54002.588303999997</v>
      </c>
      <c r="G2963" s="3">
        <v>0.2069</v>
      </c>
      <c r="H2963" s="7">
        <v>725.02266666666662</v>
      </c>
      <c r="I2963" s="4">
        <v>150.00718973333332</v>
      </c>
      <c r="J2963">
        <v>360</v>
      </c>
      <c r="K2963" t="s">
        <v>11</v>
      </c>
      <c r="L2963" t="s">
        <v>23</v>
      </c>
      <c r="M2963" t="s">
        <v>23</v>
      </c>
      <c r="N2963" s="2">
        <v>41384</v>
      </c>
      <c r="O2963" s="2">
        <v>43299</v>
      </c>
      <c r="P2963" t="s">
        <v>18</v>
      </c>
      <c r="Q2963" t="s">
        <v>335</v>
      </c>
      <c r="R2963" s="5" t="str">
        <f t="shared" si="139"/>
        <v>0.15</v>
      </c>
      <c r="S2963" s="6" t="str">
        <f t="shared" si="140"/>
        <v>0.05</v>
      </c>
      <c r="T2963">
        <f>ROUND(INT(表1[[#This Row],[合同结束日期]]-表1[[#This Row],[合同起始日期]])/365,1)</f>
        <v>5.2</v>
      </c>
    </row>
    <row r="2964" spans="1:20">
      <c r="A2964" s="1">
        <v>41974</v>
      </c>
      <c r="B2964" t="s">
        <v>7</v>
      </c>
      <c r="C2964">
        <f t="shared" si="138"/>
        <v>1</v>
      </c>
      <c r="D2964" t="s">
        <v>238</v>
      </c>
      <c r="E2964" s="4">
        <v>479103.83999999997</v>
      </c>
      <c r="F2964" s="4">
        <v>56246.790816000001</v>
      </c>
      <c r="G2964" s="3">
        <v>0.1174</v>
      </c>
      <c r="H2964" s="7">
        <v>1277.61024</v>
      </c>
      <c r="I2964" s="4">
        <v>149.99144217599999</v>
      </c>
      <c r="J2964">
        <v>375</v>
      </c>
      <c r="K2964" t="s">
        <v>11</v>
      </c>
      <c r="L2964" t="s">
        <v>92</v>
      </c>
      <c r="M2964" t="s">
        <v>92</v>
      </c>
      <c r="N2964" s="2">
        <v>41384</v>
      </c>
      <c r="O2964" s="2">
        <v>43299</v>
      </c>
      <c r="P2964" t="s">
        <v>18</v>
      </c>
      <c r="Q2964" t="s">
        <v>335</v>
      </c>
      <c r="R2964" s="5" t="str">
        <f t="shared" si="139"/>
        <v>0.15</v>
      </c>
      <c r="S2964" s="6" t="str">
        <f t="shared" si="140"/>
        <v>0.05</v>
      </c>
      <c r="T2964">
        <f>ROUND(INT(表1[[#This Row],[合同结束日期]]-表1[[#This Row],[合同起始日期]])/365,1)</f>
        <v>5.2</v>
      </c>
    </row>
    <row r="2965" spans="1:20">
      <c r="A2965" s="1">
        <v>41974</v>
      </c>
      <c r="B2965" t="s">
        <v>7</v>
      </c>
      <c r="C2965">
        <f t="shared" si="138"/>
        <v>1</v>
      </c>
      <c r="D2965" t="s">
        <v>239</v>
      </c>
      <c r="E2965" s="4">
        <v>394874.51999999996</v>
      </c>
      <c r="F2965" s="4">
        <v>54492.683760000014</v>
      </c>
      <c r="G2965" s="3">
        <v>0.13800000000000004</v>
      </c>
      <c r="H2965" s="7">
        <v>1086.7308454425361</v>
      </c>
      <c r="I2965" s="4">
        <v>149.96885667107006</v>
      </c>
      <c r="J2965">
        <v>363.36</v>
      </c>
      <c r="K2965" t="s">
        <v>11</v>
      </c>
      <c r="L2965" t="s">
        <v>23</v>
      </c>
      <c r="M2965" t="s">
        <v>23</v>
      </c>
      <c r="N2965" s="2">
        <v>41384</v>
      </c>
      <c r="O2965" s="2">
        <v>43299</v>
      </c>
      <c r="P2965" t="s">
        <v>18</v>
      </c>
      <c r="Q2965" t="s">
        <v>335</v>
      </c>
      <c r="R2965" s="5" t="str">
        <f t="shared" si="139"/>
        <v>0.15</v>
      </c>
      <c r="S2965" s="6" t="str">
        <f t="shared" si="140"/>
        <v>0.05</v>
      </c>
      <c r="T2965">
        <f>ROUND(INT(表1[[#This Row],[合同结束日期]]-表1[[#This Row],[合同起始日期]])/365,1)</f>
        <v>5.2</v>
      </c>
    </row>
    <row r="2966" spans="1:20">
      <c r="A2966" s="1">
        <v>41974</v>
      </c>
      <c r="B2966" t="s">
        <v>7</v>
      </c>
      <c r="C2966">
        <f t="shared" si="138"/>
        <v>1</v>
      </c>
      <c r="D2966" t="s">
        <v>16</v>
      </c>
      <c r="E2966" s="4">
        <v>602038.43999999994</v>
      </c>
      <c r="F2966" s="4">
        <v>86994.554580000011</v>
      </c>
      <c r="G2966" s="3">
        <v>0.14450000000000005</v>
      </c>
      <c r="H2966" s="7">
        <v>864.99775862068952</v>
      </c>
      <c r="I2966" s="4">
        <v>124.99217612068968</v>
      </c>
      <c r="J2966">
        <v>696</v>
      </c>
      <c r="K2966" t="s">
        <v>20</v>
      </c>
      <c r="L2966" t="s">
        <v>21</v>
      </c>
      <c r="M2966" t="s">
        <v>17</v>
      </c>
      <c r="N2966" s="2">
        <v>41246</v>
      </c>
      <c r="O2966" s="2">
        <v>43229</v>
      </c>
      <c r="P2966" t="s">
        <v>18</v>
      </c>
      <c r="Q2966" t="s">
        <v>19</v>
      </c>
      <c r="R2966" s="5" t="str">
        <f t="shared" si="139"/>
        <v>0.1</v>
      </c>
      <c r="S2966" s="6" t="str">
        <f t="shared" si="140"/>
        <v/>
      </c>
      <c r="T2966">
        <f>ROUND(INT(表1[[#This Row],[合同结束日期]]-表1[[#This Row],[合同起始日期]])/365,1)</f>
        <v>5.4</v>
      </c>
    </row>
    <row r="2967" spans="1:20">
      <c r="A2967" s="1">
        <v>41974</v>
      </c>
      <c r="B2967" t="s">
        <v>7</v>
      </c>
      <c r="C2967">
        <f t="shared" si="138"/>
        <v>1</v>
      </c>
      <c r="D2967" t="s">
        <v>22</v>
      </c>
      <c r="E2967" s="4">
        <v>880893.6</v>
      </c>
      <c r="F2967" s="4">
        <v>175033.55832000001</v>
      </c>
      <c r="G2967" s="3">
        <v>0.19870000000000002</v>
      </c>
      <c r="H2967" s="7">
        <v>1308.5169340463458</v>
      </c>
      <c r="I2967" s="4">
        <v>260.00231479500894</v>
      </c>
      <c r="J2967">
        <v>673.19999999999993</v>
      </c>
      <c r="K2967" t="s">
        <v>11</v>
      </c>
      <c r="L2967" t="s">
        <v>23</v>
      </c>
      <c r="M2967" t="s">
        <v>23</v>
      </c>
      <c r="N2967" s="2">
        <v>41258</v>
      </c>
      <c r="O2967" s="2">
        <v>43229</v>
      </c>
      <c r="P2967" t="s">
        <v>24</v>
      </c>
      <c r="Q2967" t="s">
        <v>25</v>
      </c>
      <c r="R2967" s="5" t="str">
        <f t="shared" si="139"/>
        <v>0.15</v>
      </c>
      <c r="S2967" s="6" t="str">
        <f t="shared" si="140"/>
        <v/>
      </c>
      <c r="T2967">
        <f>ROUND(INT(表1[[#This Row],[合同结束日期]]-表1[[#This Row],[合同起始日期]])/365,1)</f>
        <v>5.4</v>
      </c>
    </row>
    <row r="2968" spans="1:20">
      <c r="A2968" s="1">
        <v>41974</v>
      </c>
      <c r="B2968" t="s">
        <v>7</v>
      </c>
      <c r="C2968">
        <f t="shared" si="138"/>
        <v>1</v>
      </c>
      <c r="D2968" t="s">
        <v>26</v>
      </c>
      <c r="E2968" s="4">
        <v>306969.59999999998</v>
      </c>
      <c r="F2968" s="4">
        <v>47887.257600000004</v>
      </c>
      <c r="G2968" s="3">
        <v>0.15600000000000003</v>
      </c>
      <c r="H2968" s="7">
        <v>1923.3684210526314</v>
      </c>
      <c r="I2968" s="4">
        <v>300.04547368421055</v>
      </c>
      <c r="J2968">
        <v>159.6</v>
      </c>
      <c r="K2968" t="s">
        <v>11</v>
      </c>
      <c r="L2968" t="s">
        <v>13</v>
      </c>
      <c r="M2968" t="s">
        <v>27</v>
      </c>
      <c r="N2968" s="2">
        <v>41339</v>
      </c>
      <c r="O2968" s="2">
        <v>42864</v>
      </c>
      <c r="P2968" t="s">
        <v>24</v>
      </c>
      <c r="Q2968" t="s">
        <v>28</v>
      </c>
      <c r="R2968" s="5" t="str">
        <f t="shared" si="139"/>
        <v>0.13</v>
      </c>
      <c r="S2968" s="6" t="str">
        <f t="shared" si="140"/>
        <v/>
      </c>
      <c r="T2968">
        <f>ROUND(INT(表1[[#This Row],[合同结束日期]]-表1[[#This Row],[合同起始日期]])/365,1)</f>
        <v>4.2</v>
      </c>
    </row>
    <row r="2969" spans="1:20">
      <c r="A2969" s="1">
        <v>41974</v>
      </c>
      <c r="B2969" t="s">
        <v>7</v>
      </c>
      <c r="C2969">
        <f t="shared" si="138"/>
        <v>1</v>
      </c>
      <c r="D2969" t="s">
        <v>29</v>
      </c>
      <c r="E2969" s="4">
        <v>343570.8</v>
      </c>
      <c r="F2969" s="4">
        <v>71187.869759999987</v>
      </c>
      <c r="G2969" s="3">
        <v>0.20719999999999997</v>
      </c>
      <c r="H2969" s="7">
        <v>1835.3141025641025</v>
      </c>
      <c r="I2969" s="4">
        <v>380.27708205128198</v>
      </c>
      <c r="J2969">
        <v>187.2</v>
      </c>
      <c r="K2969" t="s">
        <v>11</v>
      </c>
      <c r="L2969" t="s">
        <v>23</v>
      </c>
      <c r="M2969" t="s">
        <v>23</v>
      </c>
      <c r="N2969" s="2">
        <v>41288</v>
      </c>
      <c r="O2969" s="2">
        <v>42499</v>
      </c>
      <c r="P2969" t="s">
        <v>24</v>
      </c>
      <c r="Q2969" t="s">
        <v>30</v>
      </c>
      <c r="R2969" s="5" t="str">
        <f t="shared" si="139"/>
        <v>0.18</v>
      </c>
      <c r="S2969" s="6" t="str">
        <f t="shared" si="140"/>
        <v/>
      </c>
      <c r="T2969">
        <f>ROUND(INT(表1[[#This Row],[合同结束日期]]-表1[[#This Row],[合同起始日期]])/365,1)</f>
        <v>3.3</v>
      </c>
    </row>
    <row r="2970" spans="1:20">
      <c r="A2970" s="1">
        <v>41974</v>
      </c>
      <c r="B2970" t="s">
        <v>7</v>
      </c>
      <c r="C2970">
        <f t="shared" si="138"/>
        <v>1</v>
      </c>
      <c r="D2970" t="s">
        <v>256</v>
      </c>
      <c r="E2970" s="4">
        <v>159423.96</v>
      </c>
      <c r="F2970" s="4">
        <v>20533.806047999999</v>
      </c>
      <c r="G2970" s="3">
        <v>0.1288</v>
      </c>
      <c r="H2970" s="7">
        <v>2251.7508474576271</v>
      </c>
      <c r="I2970" s="4">
        <v>290.02550915254238</v>
      </c>
      <c r="J2970">
        <v>70.8</v>
      </c>
      <c r="K2970" t="s">
        <v>11</v>
      </c>
      <c r="L2970" t="s">
        <v>12</v>
      </c>
      <c r="M2970" t="s">
        <v>53</v>
      </c>
      <c r="N2970" s="2">
        <v>41473</v>
      </c>
      <c r="O2970" s="2">
        <v>42222</v>
      </c>
      <c r="P2970" t="s">
        <v>24</v>
      </c>
      <c r="Q2970" t="s">
        <v>19</v>
      </c>
      <c r="R2970" s="5" t="str">
        <f t="shared" si="139"/>
        <v>0.1</v>
      </c>
      <c r="S2970" s="6" t="str">
        <f t="shared" si="140"/>
        <v/>
      </c>
      <c r="T2970">
        <f>ROUND(INT(表1[[#This Row],[合同结束日期]]-表1[[#This Row],[合同起始日期]])/365,1)</f>
        <v>2.1</v>
      </c>
    </row>
    <row r="2971" spans="1:20">
      <c r="A2971" s="1">
        <v>41974</v>
      </c>
      <c r="B2971" t="s">
        <v>7</v>
      </c>
      <c r="C2971">
        <f t="shared" si="138"/>
        <v>1</v>
      </c>
      <c r="D2971" t="s">
        <v>31</v>
      </c>
      <c r="E2971" s="4">
        <v>146600.4</v>
      </c>
      <c r="F2971" s="4">
        <v>37676.302799999998</v>
      </c>
      <c r="G2971" s="3">
        <v>0.25700000000000001</v>
      </c>
      <c r="H2971" s="7">
        <v>1062.3217391304347</v>
      </c>
      <c r="I2971" s="4">
        <v>273.01668695652171</v>
      </c>
      <c r="J2971">
        <v>138</v>
      </c>
      <c r="K2971" t="s">
        <v>11</v>
      </c>
      <c r="L2971" t="s">
        <v>13</v>
      </c>
      <c r="M2971" t="s">
        <v>13</v>
      </c>
      <c r="N2971" s="2">
        <v>41334</v>
      </c>
      <c r="O2971" s="2">
        <v>42499</v>
      </c>
      <c r="P2971" t="s">
        <v>24</v>
      </c>
      <c r="Q2971" t="s">
        <v>32</v>
      </c>
      <c r="R2971" s="5" t="str">
        <f t="shared" si="139"/>
        <v>0.13</v>
      </c>
      <c r="S2971" s="6" t="str">
        <f t="shared" si="140"/>
        <v>0.07</v>
      </c>
      <c r="T2971">
        <f>ROUND(INT(表1[[#This Row],[合同结束日期]]-表1[[#This Row],[合同起始日期]])/365,1)</f>
        <v>3.2</v>
      </c>
    </row>
    <row r="2972" spans="1:20">
      <c r="A2972" s="1">
        <v>41974</v>
      </c>
      <c r="B2972" t="s">
        <v>7</v>
      </c>
      <c r="C2972">
        <f t="shared" si="138"/>
        <v>1</v>
      </c>
      <c r="D2972" t="s">
        <v>33</v>
      </c>
      <c r="E2972" s="4">
        <v>193781.28</v>
      </c>
      <c r="F2972" s="4">
        <v>14863.024175999999</v>
      </c>
      <c r="G2972" s="3">
        <v>7.669999999999999E-2</v>
      </c>
      <c r="H2972" s="7">
        <v>2990.4518518518521</v>
      </c>
      <c r="I2972" s="4">
        <v>229.36765703703702</v>
      </c>
      <c r="J2972">
        <v>64.8</v>
      </c>
      <c r="K2972" t="s">
        <v>11</v>
      </c>
      <c r="L2972" t="s">
        <v>13</v>
      </c>
      <c r="M2972" t="s">
        <v>34</v>
      </c>
      <c r="N2972" s="2">
        <v>41353</v>
      </c>
      <c r="O2972" s="2">
        <v>43229</v>
      </c>
      <c r="P2972" t="s">
        <v>24</v>
      </c>
      <c r="Q2972" t="s">
        <v>35</v>
      </c>
      <c r="R2972" s="5" t="str">
        <f t="shared" si="139"/>
        <v>0.06</v>
      </c>
      <c r="S2972" s="6" t="str">
        <f t="shared" si="140"/>
        <v/>
      </c>
      <c r="T2972">
        <f>ROUND(INT(表1[[#This Row],[合同结束日期]]-表1[[#This Row],[合同起始日期]])/365,1)</f>
        <v>5.0999999999999996</v>
      </c>
    </row>
    <row r="2973" spans="1:20">
      <c r="A2973" s="1">
        <v>41974</v>
      </c>
      <c r="B2973" t="s">
        <v>7</v>
      </c>
      <c r="C2973">
        <f t="shared" si="138"/>
        <v>1</v>
      </c>
      <c r="D2973" t="s">
        <v>36</v>
      </c>
      <c r="E2973" s="4">
        <v>468142.8</v>
      </c>
      <c r="F2973" s="4">
        <v>42460.551959999997</v>
      </c>
      <c r="G2973" s="3">
        <v>9.0700000000000003E-2</v>
      </c>
      <c r="H2973" s="7">
        <v>2204.0621468926552</v>
      </c>
      <c r="I2973" s="4">
        <v>199.90843672316382</v>
      </c>
      <c r="J2973">
        <v>212.4</v>
      </c>
      <c r="K2973" t="s">
        <v>11</v>
      </c>
      <c r="L2973" t="s">
        <v>13</v>
      </c>
      <c r="M2973" t="s">
        <v>13</v>
      </c>
      <c r="N2973" s="2">
        <v>41353</v>
      </c>
      <c r="O2973" s="2">
        <v>43229</v>
      </c>
      <c r="P2973" t="s">
        <v>24</v>
      </c>
      <c r="Q2973" t="s">
        <v>37</v>
      </c>
      <c r="R2973" s="5" t="str">
        <f t="shared" si="139"/>
        <v>0.</v>
      </c>
      <c r="S2973" s="6" t="str">
        <f t="shared" si="140"/>
        <v/>
      </c>
      <c r="T2973">
        <f>ROUND(INT(表1[[#This Row],[合同结束日期]]-表1[[#This Row],[合同起始日期]])/365,1)</f>
        <v>5.0999999999999996</v>
      </c>
    </row>
    <row r="2974" spans="1:20">
      <c r="A2974" s="1">
        <v>41974</v>
      </c>
      <c r="B2974" t="s">
        <v>7</v>
      </c>
      <c r="C2974">
        <f t="shared" si="138"/>
        <v>1</v>
      </c>
      <c r="D2974" t="s">
        <v>38</v>
      </c>
      <c r="E2974" s="4">
        <v>616647.6</v>
      </c>
      <c r="F2974" s="4">
        <v>61664.76</v>
      </c>
      <c r="G2974" s="3">
        <v>0.1</v>
      </c>
      <c r="H2974" s="7">
        <v>3294.0576923076924</v>
      </c>
      <c r="I2974" s="4">
        <v>329.40576923076924</v>
      </c>
      <c r="J2974">
        <v>187.2</v>
      </c>
      <c r="K2974" t="s">
        <v>11</v>
      </c>
      <c r="L2974" t="s">
        <v>13</v>
      </c>
      <c r="M2974" t="s">
        <v>13</v>
      </c>
      <c r="N2974" s="2">
        <v>41323</v>
      </c>
      <c r="O2974" s="2">
        <v>42499</v>
      </c>
      <c r="P2974" t="s">
        <v>39</v>
      </c>
      <c r="Q2974" t="s">
        <v>19</v>
      </c>
      <c r="R2974" s="5" t="str">
        <f t="shared" si="139"/>
        <v>0.1</v>
      </c>
      <c r="S2974" s="6" t="str">
        <f t="shared" si="140"/>
        <v/>
      </c>
      <c r="T2974">
        <f>ROUND(INT(表1[[#This Row],[合同结束日期]]-表1[[#This Row],[合同起始日期]])/365,1)</f>
        <v>3.2</v>
      </c>
    </row>
    <row r="2975" spans="1:20">
      <c r="A2975" s="1">
        <v>41974</v>
      </c>
      <c r="B2975" t="s">
        <v>7</v>
      </c>
      <c r="C2975">
        <f t="shared" si="138"/>
        <v>1</v>
      </c>
      <c r="D2975" t="s">
        <v>40</v>
      </c>
      <c r="E2975" s="4">
        <v>2133046.176</v>
      </c>
      <c r="F2975" s="4">
        <v>170643.69407999999</v>
      </c>
      <c r="G2975" s="3">
        <v>7.9999999999999988E-2</v>
      </c>
      <c r="H2975" s="7">
        <v>2262.6508146639512</v>
      </c>
      <c r="I2975" s="4">
        <v>181.01206517311607</v>
      </c>
      <c r="J2975">
        <v>942.72</v>
      </c>
      <c r="K2975" t="s">
        <v>41</v>
      </c>
      <c r="L2975" t="s">
        <v>40</v>
      </c>
      <c r="M2975" t="s">
        <v>41</v>
      </c>
      <c r="N2975" s="2">
        <v>41294</v>
      </c>
      <c r="O2975" s="2">
        <v>43229</v>
      </c>
      <c r="P2975" t="s">
        <v>39</v>
      </c>
      <c r="Q2975" t="s">
        <v>42</v>
      </c>
      <c r="R2975" s="5" t="str">
        <f t="shared" si="139"/>
        <v>0.08</v>
      </c>
      <c r="S2975" s="6" t="str">
        <f t="shared" si="140"/>
        <v/>
      </c>
      <c r="T2975">
        <f>ROUND(INT(表1[[#This Row],[合同结束日期]]-表1[[#This Row],[合同起始日期]])/365,1)</f>
        <v>5.3</v>
      </c>
    </row>
    <row r="2976" spans="1:20">
      <c r="A2976" s="1">
        <v>41974</v>
      </c>
      <c r="B2976" t="s">
        <v>7</v>
      </c>
      <c r="C2976">
        <f t="shared" ref="C2976:C3039" si="141">IF($B2976="负一层",-1,IF($B2976="负一夹层",0,IF($B2976="一层",1,IF($B2976="二层",2,IF($B2976="三层",3,IF($B2976="四层",4))))))</f>
        <v>1</v>
      </c>
      <c r="D2976" t="s">
        <v>292</v>
      </c>
      <c r="E2976" s="4">
        <v>3699442.74</v>
      </c>
      <c r="F2976" s="4">
        <v>166474.92329999999</v>
      </c>
      <c r="G2976" s="3">
        <v>4.4999999999999998E-2</v>
      </c>
      <c r="H2976" s="7">
        <v>1487.1533767486735</v>
      </c>
      <c r="I2976" s="4">
        <v>66.921901953690309</v>
      </c>
      <c r="J2976">
        <v>2487.6</v>
      </c>
      <c r="K2976" t="s">
        <v>41</v>
      </c>
      <c r="L2976" t="s">
        <v>292</v>
      </c>
      <c r="M2976" t="s">
        <v>41</v>
      </c>
      <c r="N2976" s="2">
        <v>41442</v>
      </c>
      <c r="O2976" s="2">
        <v>47285</v>
      </c>
      <c r="P2976" t="s">
        <v>39</v>
      </c>
      <c r="Q2976" t="s">
        <v>208</v>
      </c>
      <c r="R2976" s="5" t="str">
        <f t="shared" ref="R2976:R3039" si="142">IF(ISERROR(FIND(",",$Q2976)),$Q2976,LEFT($Q2976,FIND(",",$Q2976)-1))</f>
        <v>0.05</v>
      </c>
      <c r="S2976" s="6" t="str">
        <f t="shared" si="140"/>
        <v/>
      </c>
      <c r="T2976">
        <f>ROUND(INT(表1[[#This Row],[合同结束日期]]-表1[[#This Row],[合同起始日期]])/365,1)</f>
        <v>16</v>
      </c>
    </row>
    <row r="2977" spans="1:20">
      <c r="A2977" s="1">
        <v>41974</v>
      </c>
      <c r="B2977" t="s">
        <v>7</v>
      </c>
      <c r="C2977">
        <f t="shared" si="141"/>
        <v>1</v>
      </c>
      <c r="D2977" t="s">
        <v>324</v>
      </c>
      <c r="E2977" s="4">
        <v>192824.4</v>
      </c>
      <c r="F2977" s="4">
        <v>32008.850399999999</v>
      </c>
      <c r="G2977" s="3">
        <v>0.16600000000000001</v>
      </c>
      <c r="H2977" s="7">
        <v>1746.5978260869565</v>
      </c>
      <c r="I2977" s="4">
        <v>289.93523913043481</v>
      </c>
      <c r="J2977">
        <v>110.39999999999999</v>
      </c>
      <c r="K2977" t="s">
        <v>140</v>
      </c>
      <c r="L2977" t="s">
        <v>309</v>
      </c>
      <c r="M2977" t="s">
        <v>309</v>
      </c>
      <c r="N2977" s="2">
        <v>41745</v>
      </c>
      <c r="O2977" s="2">
        <v>42109</v>
      </c>
      <c r="P2977" t="s">
        <v>24</v>
      </c>
      <c r="Q2977" t="s">
        <v>42</v>
      </c>
      <c r="R2977" s="5" t="str">
        <f t="shared" si="142"/>
        <v>0.08</v>
      </c>
      <c r="S2977" s="6" t="str">
        <f t="shared" ref="S2977:S3040" si="143">IF(ISERROR(FIND(",",$Q2977)),"",RIGHT($Q2977,LEN($Q2977)-FIND(",",$Q2977)))</f>
        <v/>
      </c>
      <c r="T2977">
        <f>ROUND(INT(表1[[#This Row],[合同结束日期]]-表1[[#This Row],[合同起始日期]])/365,1)</f>
        <v>1</v>
      </c>
    </row>
    <row r="2978" spans="1:20">
      <c r="A2978" s="1">
        <v>41974</v>
      </c>
      <c r="B2978" t="s">
        <v>7</v>
      </c>
      <c r="C2978">
        <f t="shared" si="141"/>
        <v>1</v>
      </c>
      <c r="D2978" t="s">
        <v>308</v>
      </c>
      <c r="E2978" s="4">
        <v>3078655.1999999997</v>
      </c>
      <c r="F2978" s="4">
        <v>99132.697440000004</v>
      </c>
      <c r="G2978" s="3">
        <v>3.2200000000000006E-2</v>
      </c>
      <c r="H2978" s="7">
        <v>22309.09565217391</v>
      </c>
      <c r="I2978" s="4">
        <v>718.35288000000003</v>
      </c>
      <c r="J2978">
        <v>138</v>
      </c>
      <c r="K2978" t="s">
        <v>140</v>
      </c>
      <c r="L2978" t="s">
        <v>309</v>
      </c>
      <c r="M2978" t="s">
        <v>309</v>
      </c>
      <c r="N2978" s="2">
        <v>41708</v>
      </c>
      <c r="O2978" s="2">
        <v>42834</v>
      </c>
      <c r="P2978" t="s">
        <v>24</v>
      </c>
      <c r="Q2978" t="s">
        <v>180</v>
      </c>
      <c r="R2978" s="5" t="str">
        <f t="shared" si="142"/>
        <v>0.03</v>
      </c>
      <c r="S2978" s="6" t="str">
        <f t="shared" si="143"/>
        <v/>
      </c>
      <c r="T2978">
        <f>ROUND(INT(表1[[#This Row],[合同结束日期]]-表1[[#This Row],[合同起始日期]])/365,1)</f>
        <v>3.1</v>
      </c>
    </row>
    <row r="2979" spans="1:20">
      <c r="A2979" s="1">
        <v>41974</v>
      </c>
      <c r="B2979" t="s">
        <v>7</v>
      </c>
      <c r="C2979">
        <f t="shared" si="141"/>
        <v>1</v>
      </c>
      <c r="D2979" t="s">
        <v>43</v>
      </c>
      <c r="E2979" s="4">
        <v>1191556.2120000001</v>
      </c>
      <c r="F2979" s="4">
        <v>95324.496959999989</v>
      </c>
      <c r="G2979" s="3">
        <v>7.9999999999999988E-2</v>
      </c>
      <c r="H2979" s="7">
        <v>4554.8784862385328</v>
      </c>
      <c r="I2979" s="4">
        <v>364.3902788990826</v>
      </c>
      <c r="J2979">
        <v>261.59999999999997</v>
      </c>
      <c r="K2979" t="s">
        <v>44</v>
      </c>
      <c r="L2979" t="s">
        <v>46</v>
      </c>
      <c r="M2979" t="s">
        <v>45</v>
      </c>
      <c r="N2979" s="2">
        <v>41288</v>
      </c>
      <c r="O2979" s="2">
        <v>45059</v>
      </c>
      <c r="P2979" t="s">
        <v>24</v>
      </c>
      <c r="Q2979" t="s">
        <v>42</v>
      </c>
      <c r="R2979" s="5" t="str">
        <f t="shared" si="142"/>
        <v>0.08</v>
      </c>
      <c r="S2979" s="6" t="str">
        <f t="shared" si="143"/>
        <v/>
      </c>
      <c r="T2979">
        <f>ROUND(INT(表1[[#This Row],[合同结束日期]]-表1[[#This Row],[合同起始日期]])/365,1)</f>
        <v>10.3</v>
      </c>
    </row>
    <row r="2980" spans="1:20">
      <c r="A2980" s="1">
        <v>41974</v>
      </c>
      <c r="B2980" t="s">
        <v>7</v>
      </c>
      <c r="C2980">
        <f t="shared" si="141"/>
        <v>1</v>
      </c>
      <c r="D2980" t="s">
        <v>257</v>
      </c>
      <c r="E2980" s="4">
        <v>860444.23199999996</v>
      </c>
      <c r="F2980" s="4">
        <v>47324.432760000003</v>
      </c>
      <c r="G2980" s="3">
        <v>5.5000000000000007E-2</v>
      </c>
      <c r="H2980" s="7">
        <v>1405.9546274509803</v>
      </c>
      <c r="I2980" s="4">
        <v>77.32750450980393</v>
      </c>
      <c r="J2980">
        <v>612</v>
      </c>
      <c r="K2980" t="s">
        <v>41</v>
      </c>
      <c r="L2980" t="s">
        <v>258</v>
      </c>
      <c r="M2980" t="s">
        <v>41</v>
      </c>
      <c r="N2980" s="2">
        <v>41442</v>
      </c>
      <c r="O2980" s="2">
        <v>47285</v>
      </c>
      <c r="P2980" t="s">
        <v>39</v>
      </c>
      <c r="Q2980" t="s">
        <v>35</v>
      </c>
      <c r="R2980" s="5" t="str">
        <f t="shared" si="142"/>
        <v>0.06</v>
      </c>
      <c r="S2980" s="6" t="str">
        <f t="shared" si="143"/>
        <v/>
      </c>
      <c r="T2980">
        <f>ROUND(INT(表1[[#This Row],[合同结束日期]]-表1[[#This Row],[合同起始日期]])/365,1)</f>
        <v>16</v>
      </c>
    </row>
    <row r="2981" spans="1:20">
      <c r="A2981" s="1">
        <v>41974</v>
      </c>
      <c r="B2981" t="s">
        <v>7</v>
      </c>
      <c r="C2981">
        <f t="shared" si="141"/>
        <v>1</v>
      </c>
      <c r="D2981" t="s">
        <v>259</v>
      </c>
      <c r="E2981" s="4">
        <v>710920.51199999999</v>
      </c>
      <c r="F2981" s="4">
        <v>39100.62816</v>
      </c>
      <c r="G2981" s="3">
        <v>5.5E-2</v>
      </c>
      <c r="H2981" s="7">
        <v>1492.2764735516373</v>
      </c>
      <c r="I2981" s="4">
        <v>82.075206045340053</v>
      </c>
      <c r="J2981">
        <v>476.4</v>
      </c>
      <c r="K2981" t="s">
        <v>41</v>
      </c>
      <c r="L2981" t="s">
        <v>258</v>
      </c>
      <c r="M2981" t="s">
        <v>41</v>
      </c>
      <c r="N2981" s="2">
        <v>41442</v>
      </c>
      <c r="O2981" s="2">
        <v>47285</v>
      </c>
      <c r="P2981" t="s">
        <v>39</v>
      </c>
      <c r="Q2981" t="s">
        <v>35</v>
      </c>
      <c r="R2981" s="5" t="str">
        <f t="shared" si="142"/>
        <v>0.06</v>
      </c>
      <c r="S2981" s="6" t="str">
        <f t="shared" si="143"/>
        <v/>
      </c>
      <c r="T2981">
        <f>ROUND(INT(表1[[#This Row],[合同结束日期]]-表1[[#This Row],[合同起始日期]])/365,1)</f>
        <v>16</v>
      </c>
    </row>
    <row r="2982" spans="1:20">
      <c r="A2982" s="1">
        <v>41974</v>
      </c>
      <c r="B2982" t="s">
        <v>7</v>
      </c>
      <c r="C2982">
        <f t="shared" si="141"/>
        <v>1</v>
      </c>
      <c r="D2982" t="s">
        <v>260</v>
      </c>
      <c r="E2982" s="4">
        <v>917495.37599999993</v>
      </c>
      <c r="F2982" s="4">
        <v>50462.245679999993</v>
      </c>
      <c r="G2982" s="3">
        <v>5.4999999999999993E-2</v>
      </c>
      <c r="H2982" s="7">
        <v>3212.5188235294117</v>
      </c>
      <c r="I2982" s="4">
        <v>176.68853529411766</v>
      </c>
      <c r="J2982">
        <v>285.59999999999997</v>
      </c>
      <c r="K2982" t="s">
        <v>41</v>
      </c>
      <c r="L2982" t="s">
        <v>258</v>
      </c>
      <c r="M2982" t="s">
        <v>41</v>
      </c>
      <c r="N2982" s="2">
        <v>41442</v>
      </c>
      <c r="O2982" s="2">
        <v>47285</v>
      </c>
      <c r="P2982" t="s">
        <v>39</v>
      </c>
      <c r="Q2982" t="s">
        <v>35</v>
      </c>
      <c r="R2982" s="5" t="str">
        <f t="shared" si="142"/>
        <v>0.06</v>
      </c>
      <c r="S2982" s="6" t="str">
        <f t="shared" si="143"/>
        <v/>
      </c>
      <c r="T2982">
        <f>ROUND(INT(表1[[#This Row],[合同结束日期]]-表1[[#This Row],[合同起始日期]])/365,1)</f>
        <v>16</v>
      </c>
    </row>
    <row r="2983" spans="1:20">
      <c r="A2983" s="1">
        <v>41974</v>
      </c>
      <c r="B2983" t="s">
        <v>7</v>
      </c>
      <c r="C2983">
        <f t="shared" si="141"/>
        <v>1</v>
      </c>
      <c r="D2983" t="s">
        <v>261</v>
      </c>
      <c r="E2983" s="4">
        <v>4190094.3599999994</v>
      </c>
      <c r="F2983" s="4">
        <v>359929.10552399996</v>
      </c>
      <c r="G2983" s="3">
        <v>8.5900000000000004E-2</v>
      </c>
      <c r="H2983" s="7">
        <v>3370.4105212355207</v>
      </c>
      <c r="I2983" s="4">
        <v>289.51826377413124</v>
      </c>
      <c r="J2983">
        <v>1243.2</v>
      </c>
      <c r="K2983" t="s">
        <v>41</v>
      </c>
      <c r="L2983" t="s">
        <v>261</v>
      </c>
      <c r="M2983" t="s">
        <v>41</v>
      </c>
      <c r="N2983" s="2">
        <v>41281</v>
      </c>
      <c r="O2983" s="2">
        <v>45168</v>
      </c>
      <c r="P2983" t="s">
        <v>39</v>
      </c>
      <c r="Q2983" t="s">
        <v>42</v>
      </c>
      <c r="R2983" s="5" t="str">
        <f t="shared" si="142"/>
        <v>0.08</v>
      </c>
      <c r="S2983" s="6" t="str">
        <f t="shared" si="143"/>
        <v/>
      </c>
      <c r="T2983">
        <f>ROUND(INT(表1[[#This Row],[合同结束日期]]-表1[[#This Row],[合同起始日期]])/365,1)</f>
        <v>10.6</v>
      </c>
    </row>
    <row r="2984" spans="1:20">
      <c r="A2984" s="1">
        <v>41974</v>
      </c>
      <c r="B2984" t="s">
        <v>7</v>
      </c>
      <c r="C2984">
        <f t="shared" si="141"/>
        <v>1</v>
      </c>
      <c r="D2984" t="s">
        <v>262</v>
      </c>
      <c r="E2984" s="4">
        <v>888818.62799999991</v>
      </c>
      <c r="F2984" s="4">
        <v>48885.024540000006</v>
      </c>
      <c r="G2984" s="3">
        <v>5.5000000000000014E-2</v>
      </c>
      <c r="H2984" s="7">
        <v>1283.6779722703639</v>
      </c>
      <c r="I2984" s="4">
        <v>70.602288474870022</v>
      </c>
      <c r="J2984">
        <v>692.4</v>
      </c>
      <c r="K2984" t="s">
        <v>41</v>
      </c>
      <c r="L2984" t="s">
        <v>258</v>
      </c>
      <c r="M2984" t="s">
        <v>41</v>
      </c>
      <c r="N2984" s="2">
        <v>41442</v>
      </c>
      <c r="O2984" s="2">
        <v>47285</v>
      </c>
      <c r="P2984" t="s">
        <v>39</v>
      </c>
      <c r="Q2984" t="s">
        <v>35</v>
      </c>
      <c r="R2984" s="5" t="str">
        <f t="shared" si="142"/>
        <v>0.06</v>
      </c>
      <c r="S2984" s="6" t="str">
        <f t="shared" si="143"/>
        <v/>
      </c>
      <c r="T2984">
        <f>ROUND(INT(表1[[#This Row],[合同结束日期]]-表1[[#This Row],[合同起始日期]])/365,1)</f>
        <v>16</v>
      </c>
    </row>
    <row r="2985" spans="1:20">
      <c r="A2985" s="1">
        <v>41974</v>
      </c>
      <c r="B2985" t="s">
        <v>7</v>
      </c>
      <c r="C2985">
        <f t="shared" si="141"/>
        <v>1</v>
      </c>
      <c r="D2985" t="s">
        <v>47</v>
      </c>
      <c r="E2985" s="4">
        <v>368979.6</v>
      </c>
      <c r="F2985" s="4">
        <v>50107.429680000001</v>
      </c>
      <c r="G2985" s="3">
        <v>0.1358</v>
      </c>
      <c r="H2985" s="7">
        <v>3169.9278350515465</v>
      </c>
      <c r="I2985" s="4">
        <v>430.47620000000006</v>
      </c>
      <c r="J2985">
        <v>116.39999999999999</v>
      </c>
      <c r="K2985" t="s">
        <v>11</v>
      </c>
      <c r="L2985" t="s">
        <v>23</v>
      </c>
      <c r="M2985" t="s">
        <v>23</v>
      </c>
      <c r="N2985" s="2">
        <v>41384</v>
      </c>
      <c r="O2985" s="2">
        <v>42509</v>
      </c>
      <c r="P2985" t="s">
        <v>24</v>
      </c>
      <c r="Q2985" t="s">
        <v>65</v>
      </c>
      <c r="R2985" s="5" t="str">
        <f t="shared" si="142"/>
        <v>0.12</v>
      </c>
      <c r="S2985" s="6" t="str">
        <f t="shared" si="143"/>
        <v/>
      </c>
      <c r="T2985">
        <f>ROUND(INT(表1[[#This Row],[合同结束日期]]-表1[[#This Row],[合同起始日期]])/365,1)</f>
        <v>3.1</v>
      </c>
    </row>
    <row r="2986" spans="1:20">
      <c r="A2986" s="1">
        <v>41974</v>
      </c>
      <c r="B2986" t="s">
        <v>7</v>
      </c>
      <c r="C2986">
        <f t="shared" si="141"/>
        <v>1</v>
      </c>
      <c r="D2986" t="s">
        <v>263</v>
      </c>
      <c r="E2986" s="4">
        <v>329352.11999999994</v>
      </c>
      <c r="F2986" s="4">
        <v>36162.862776000002</v>
      </c>
      <c r="G2986" s="3">
        <v>0.10980000000000002</v>
      </c>
      <c r="H2986" s="7">
        <v>5082.594444444444</v>
      </c>
      <c r="I2986" s="4">
        <v>558.06887000000006</v>
      </c>
      <c r="J2986">
        <v>64.8</v>
      </c>
      <c r="K2986" t="s">
        <v>11</v>
      </c>
      <c r="L2986" t="s">
        <v>12</v>
      </c>
      <c r="M2986" t="s">
        <v>53</v>
      </c>
      <c r="N2986" s="2">
        <v>41449</v>
      </c>
      <c r="O2986" s="2">
        <v>42198</v>
      </c>
      <c r="P2986" t="s">
        <v>24</v>
      </c>
      <c r="Q2986" t="s">
        <v>19</v>
      </c>
      <c r="R2986" s="5" t="str">
        <f t="shared" si="142"/>
        <v>0.1</v>
      </c>
      <c r="S2986" s="6" t="str">
        <f t="shared" si="143"/>
        <v/>
      </c>
      <c r="T2986">
        <f>ROUND(INT(表1[[#This Row],[合同结束日期]]-表1[[#This Row],[合同起始日期]])/365,1)</f>
        <v>2.1</v>
      </c>
    </row>
    <row r="2987" spans="1:20">
      <c r="A2987" s="1">
        <v>41974</v>
      </c>
      <c r="B2987" t="s">
        <v>7</v>
      </c>
      <c r="C2987">
        <f t="shared" si="141"/>
        <v>1</v>
      </c>
      <c r="D2987" t="s">
        <v>264</v>
      </c>
      <c r="E2987" s="4">
        <v>204735.96</v>
      </c>
      <c r="F2987" s="4">
        <v>29441.031048000004</v>
      </c>
      <c r="G2987" s="3">
        <v>0.14380000000000004</v>
      </c>
      <c r="H2987" s="7">
        <v>3630.0702127659574</v>
      </c>
      <c r="I2987" s="4">
        <v>522.00409659574473</v>
      </c>
      <c r="J2987">
        <v>56.4</v>
      </c>
      <c r="K2987" t="s">
        <v>11</v>
      </c>
      <c r="L2987" t="s">
        <v>12</v>
      </c>
      <c r="M2987" t="s">
        <v>53</v>
      </c>
      <c r="N2987" s="2">
        <v>41449</v>
      </c>
      <c r="O2987" s="2">
        <v>42198</v>
      </c>
      <c r="P2987" t="s">
        <v>39</v>
      </c>
      <c r="Q2987" t="s">
        <v>28</v>
      </c>
      <c r="R2987" s="5" t="str">
        <f t="shared" si="142"/>
        <v>0.13</v>
      </c>
      <c r="S2987" s="6" t="str">
        <f t="shared" si="143"/>
        <v/>
      </c>
      <c r="T2987">
        <f>ROUND(INT(表1[[#This Row],[合同结束日期]]-表1[[#This Row],[合同起始日期]])/365,1)</f>
        <v>2.1</v>
      </c>
    </row>
    <row r="2988" spans="1:20">
      <c r="A2988" s="1">
        <v>41974</v>
      </c>
      <c r="B2988" t="s">
        <v>7</v>
      </c>
      <c r="C2988">
        <f t="shared" si="141"/>
        <v>1</v>
      </c>
      <c r="D2988" t="s">
        <v>265</v>
      </c>
      <c r="E2988" s="4">
        <v>521297.35200000001</v>
      </c>
      <c r="F2988" s="4">
        <v>28671.354360000001</v>
      </c>
      <c r="G2988" s="3">
        <v>5.5E-2</v>
      </c>
      <c r="H2988" s="7">
        <v>971.84442953020141</v>
      </c>
      <c r="I2988" s="4">
        <v>53.45144362416108</v>
      </c>
      <c r="J2988">
        <v>536.4</v>
      </c>
      <c r="K2988" t="s">
        <v>41</v>
      </c>
      <c r="L2988" t="s">
        <v>258</v>
      </c>
      <c r="M2988" t="s">
        <v>41</v>
      </c>
      <c r="N2988" s="2">
        <v>41442</v>
      </c>
      <c r="O2988" s="2">
        <v>47285</v>
      </c>
      <c r="P2988" t="s">
        <v>39</v>
      </c>
      <c r="Q2988" t="s">
        <v>35</v>
      </c>
      <c r="R2988" s="5" t="str">
        <f t="shared" si="142"/>
        <v>0.06</v>
      </c>
      <c r="S2988" s="6" t="str">
        <f t="shared" si="143"/>
        <v/>
      </c>
      <c r="T2988">
        <f>ROUND(INT(表1[[#This Row],[合同结束日期]]-表1[[#This Row],[合同起始日期]])/365,1)</f>
        <v>16</v>
      </c>
    </row>
    <row r="2989" spans="1:20">
      <c r="A2989" s="1">
        <v>41974</v>
      </c>
      <c r="B2989" t="s">
        <v>7</v>
      </c>
      <c r="C2989">
        <f t="shared" si="141"/>
        <v>1</v>
      </c>
      <c r="D2989" t="s">
        <v>49</v>
      </c>
      <c r="E2989" s="4">
        <v>367488</v>
      </c>
      <c r="F2989" s="4">
        <v>53726.745600000002</v>
      </c>
      <c r="G2989" s="3">
        <v>0.1462</v>
      </c>
      <c r="H2989" s="7">
        <v>3093.3333333333335</v>
      </c>
      <c r="I2989" s="4">
        <v>452.24533333333335</v>
      </c>
      <c r="J2989">
        <v>118.8</v>
      </c>
      <c r="K2989" t="s">
        <v>11</v>
      </c>
      <c r="L2989" t="s">
        <v>51</v>
      </c>
      <c r="M2989" t="s">
        <v>50</v>
      </c>
      <c r="N2989" s="2">
        <v>41332</v>
      </c>
      <c r="O2989" s="2">
        <v>42133</v>
      </c>
      <c r="P2989" t="s">
        <v>24</v>
      </c>
      <c r="Q2989" t="s">
        <v>28</v>
      </c>
      <c r="R2989" s="5" t="str">
        <f t="shared" si="142"/>
        <v>0.13</v>
      </c>
      <c r="S2989" s="6" t="str">
        <f t="shared" si="143"/>
        <v/>
      </c>
      <c r="T2989">
        <f>ROUND(INT(表1[[#This Row],[合同结束日期]]-表1[[#This Row],[合同起始日期]])/365,1)</f>
        <v>2.2000000000000002</v>
      </c>
    </row>
    <row r="2990" spans="1:20">
      <c r="A2990" s="1">
        <v>41974</v>
      </c>
      <c r="B2990" t="s">
        <v>7</v>
      </c>
      <c r="C2990">
        <f t="shared" si="141"/>
        <v>1</v>
      </c>
      <c r="D2990" t="s">
        <v>52</v>
      </c>
      <c r="E2990" s="4">
        <v>168402.36</v>
      </c>
      <c r="F2990" s="4">
        <v>19181.028804000001</v>
      </c>
      <c r="G2990" s="3">
        <v>0.11390000000000002</v>
      </c>
      <c r="H2990" s="7">
        <v>3598.3410256410257</v>
      </c>
      <c r="I2990" s="4">
        <v>409.85104282051287</v>
      </c>
      <c r="J2990">
        <v>46.8</v>
      </c>
      <c r="K2990" t="s">
        <v>11</v>
      </c>
      <c r="L2990" t="s">
        <v>12</v>
      </c>
      <c r="M2990" t="s">
        <v>53</v>
      </c>
      <c r="N2990" s="2">
        <v>41294</v>
      </c>
      <c r="O2990" s="2">
        <v>42864</v>
      </c>
      <c r="P2990" t="s">
        <v>24</v>
      </c>
      <c r="Q2990" t="s">
        <v>19</v>
      </c>
      <c r="R2990" s="5" t="str">
        <f t="shared" si="142"/>
        <v>0.1</v>
      </c>
      <c r="S2990" s="6" t="str">
        <f t="shared" si="143"/>
        <v/>
      </c>
      <c r="T2990">
        <f>ROUND(INT(表1[[#This Row],[合同结束日期]]-表1[[#This Row],[合同起始日期]])/365,1)</f>
        <v>4.3</v>
      </c>
    </row>
    <row r="2991" spans="1:20">
      <c r="A2991" s="1">
        <v>41974</v>
      </c>
      <c r="B2991" t="s">
        <v>7</v>
      </c>
      <c r="C2991">
        <f t="shared" si="141"/>
        <v>1</v>
      </c>
      <c r="D2991" t="s">
        <v>54</v>
      </c>
      <c r="E2991" s="4">
        <v>175690.32</v>
      </c>
      <c r="F2991" s="4">
        <v>19853.006160000001</v>
      </c>
      <c r="G2991" s="3">
        <v>0.113</v>
      </c>
      <c r="H2991" s="7">
        <v>3852.8578947368424</v>
      </c>
      <c r="I2991" s="4">
        <v>435.37294210526318</v>
      </c>
      <c r="J2991">
        <v>45.6</v>
      </c>
      <c r="K2991" t="s">
        <v>11</v>
      </c>
      <c r="L2991" t="s">
        <v>12</v>
      </c>
      <c r="M2991" t="s">
        <v>53</v>
      </c>
      <c r="N2991" s="2">
        <v>41294</v>
      </c>
      <c r="O2991" s="2">
        <v>42864</v>
      </c>
      <c r="P2991" t="s">
        <v>24</v>
      </c>
      <c r="Q2991" t="s">
        <v>19</v>
      </c>
      <c r="R2991" s="5" t="str">
        <f t="shared" si="142"/>
        <v>0.1</v>
      </c>
      <c r="S2991" s="6" t="str">
        <f t="shared" si="143"/>
        <v/>
      </c>
      <c r="T2991">
        <f>ROUND(INT(表1[[#This Row],[合同结束日期]]-表1[[#This Row],[合同起始日期]])/365,1)</f>
        <v>4.3</v>
      </c>
    </row>
    <row r="2992" spans="1:20">
      <c r="A2992" s="1">
        <v>41974</v>
      </c>
      <c r="B2992" t="s">
        <v>7</v>
      </c>
      <c r="C2992">
        <f t="shared" si="141"/>
        <v>1</v>
      </c>
      <c r="D2992" t="s">
        <v>266</v>
      </c>
      <c r="E2992" s="4">
        <v>160357.22399999999</v>
      </c>
      <c r="F2992" s="4">
        <v>8819.6473199999982</v>
      </c>
      <c r="G2992" s="3">
        <v>5.4999999999999993E-2</v>
      </c>
      <c r="H2992" s="7">
        <v>377.48875706214687</v>
      </c>
      <c r="I2992" s="4">
        <v>20.761881638418075</v>
      </c>
      <c r="J2992">
        <v>424.8</v>
      </c>
      <c r="K2992" t="s">
        <v>41</v>
      </c>
      <c r="L2992" t="s">
        <v>258</v>
      </c>
      <c r="M2992" t="s">
        <v>41</v>
      </c>
      <c r="N2992" s="2">
        <v>41442</v>
      </c>
      <c r="O2992" s="2">
        <v>47285</v>
      </c>
      <c r="P2992" t="s">
        <v>39</v>
      </c>
      <c r="Q2992" t="s">
        <v>35</v>
      </c>
      <c r="R2992" s="5" t="str">
        <f t="shared" si="142"/>
        <v>0.06</v>
      </c>
      <c r="S2992" s="6" t="str">
        <f t="shared" si="143"/>
        <v/>
      </c>
      <c r="T2992">
        <f>ROUND(INT(表1[[#This Row],[合同结束日期]]-表1[[#This Row],[合同起始日期]])/365,1)</f>
        <v>16</v>
      </c>
    </row>
    <row r="2993" spans="1:20">
      <c r="A2993" s="1">
        <v>41974</v>
      </c>
      <c r="B2993" t="s">
        <v>7</v>
      </c>
      <c r="C2993">
        <f t="shared" si="141"/>
        <v>1</v>
      </c>
      <c r="D2993" t="s">
        <v>55</v>
      </c>
      <c r="E2993" s="4">
        <v>266826.23999999999</v>
      </c>
      <c r="F2993" s="4">
        <v>54912.840192000011</v>
      </c>
      <c r="G2993" s="3">
        <v>0.20580000000000004</v>
      </c>
      <c r="H2993" s="7">
        <v>1398.4603773584906</v>
      </c>
      <c r="I2993" s="4">
        <v>287.80314566037742</v>
      </c>
      <c r="J2993">
        <v>190.79999999999998</v>
      </c>
      <c r="K2993" t="s">
        <v>11</v>
      </c>
      <c r="L2993" t="s">
        <v>23</v>
      </c>
      <c r="M2993" t="s">
        <v>23</v>
      </c>
      <c r="N2993" s="2">
        <v>41343</v>
      </c>
      <c r="O2993" s="2">
        <v>42499</v>
      </c>
      <c r="P2993" t="s">
        <v>24</v>
      </c>
      <c r="Q2993" t="s">
        <v>56</v>
      </c>
      <c r="R2993" s="5" t="str">
        <f t="shared" si="142"/>
        <v>0.17</v>
      </c>
      <c r="S2993" s="6" t="str">
        <f t="shared" si="143"/>
        <v/>
      </c>
      <c r="T2993">
        <f>ROUND(INT(表1[[#This Row],[合同结束日期]]-表1[[#This Row],[合同起始日期]])/365,1)</f>
        <v>3.2</v>
      </c>
    </row>
    <row r="2994" spans="1:20">
      <c r="A2994" s="1">
        <v>41974</v>
      </c>
      <c r="B2994" t="s">
        <v>7</v>
      </c>
      <c r="C2994">
        <f t="shared" si="141"/>
        <v>1</v>
      </c>
      <c r="D2994" t="s">
        <v>325</v>
      </c>
      <c r="E2994" s="4">
        <v>255532.79999999999</v>
      </c>
      <c r="F2994" s="4">
        <v>50007.768960000001</v>
      </c>
      <c r="G2994" s="3">
        <v>0.19570000000000001</v>
      </c>
      <c r="H2994" s="7">
        <v>1400.9473684210525</v>
      </c>
      <c r="I2994" s="4">
        <v>274.16539999999998</v>
      </c>
      <c r="J2994">
        <v>182.4</v>
      </c>
      <c r="K2994" t="s">
        <v>11</v>
      </c>
      <c r="L2994" t="s">
        <v>23</v>
      </c>
      <c r="M2994" t="s">
        <v>23</v>
      </c>
      <c r="N2994" s="2">
        <v>41702</v>
      </c>
      <c r="O2994" s="2">
        <v>42432</v>
      </c>
      <c r="P2994" t="s">
        <v>24</v>
      </c>
      <c r="Q2994" t="s">
        <v>59</v>
      </c>
      <c r="R2994" s="5" t="str">
        <f t="shared" si="142"/>
        <v>0.16</v>
      </c>
      <c r="S2994" s="6" t="str">
        <f t="shared" si="143"/>
        <v/>
      </c>
      <c r="T2994">
        <f>ROUND(INT(表1[[#This Row],[合同结束日期]]-表1[[#This Row],[合同起始日期]])/365,1)</f>
        <v>2</v>
      </c>
    </row>
    <row r="2995" spans="1:20">
      <c r="A2995" s="1">
        <v>41974</v>
      </c>
      <c r="B2995" t="s">
        <v>7</v>
      </c>
      <c r="C2995">
        <f t="shared" si="141"/>
        <v>1</v>
      </c>
      <c r="D2995" t="s">
        <v>315</v>
      </c>
      <c r="E2995" s="4">
        <v>266536.8</v>
      </c>
      <c r="F2995" s="4">
        <v>32650.757999999998</v>
      </c>
      <c r="G2995" s="3">
        <v>0.1225</v>
      </c>
      <c r="H2995" s="7">
        <v>2221.14</v>
      </c>
      <c r="I2995" s="4">
        <v>272.08965000000001</v>
      </c>
      <c r="J2995">
        <v>120</v>
      </c>
      <c r="K2995" t="s">
        <v>11</v>
      </c>
      <c r="L2995" t="s">
        <v>12</v>
      </c>
      <c r="M2995" t="s">
        <v>53</v>
      </c>
      <c r="N2995" s="2">
        <v>41715</v>
      </c>
      <c r="O2995" s="2">
        <v>42810</v>
      </c>
      <c r="P2995" t="s">
        <v>24</v>
      </c>
      <c r="Q2995" t="s">
        <v>19</v>
      </c>
      <c r="R2995" s="5" t="str">
        <f t="shared" si="142"/>
        <v>0.1</v>
      </c>
      <c r="S2995" s="6" t="str">
        <f t="shared" si="143"/>
        <v/>
      </c>
      <c r="T2995">
        <f>ROUND(INT(表1[[#This Row],[合同结束日期]]-表1[[#This Row],[合同起始日期]])/365,1)</f>
        <v>3</v>
      </c>
    </row>
    <row r="2996" spans="1:20">
      <c r="A2996" s="1">
        <v>41974</v>
      </c>
      <c r="B2996" t="s">
        <v>7</v>
      </c>
      <c r="C2996">
        <f t="shared" si="141"/>
        <v>1</v>
      </c>
      <c r="D2996" t="s">
        <v>57</v>
      </c>
      <c r="E2996" s="4">
        <v>76626</v>
      </c>
      <c r="F2996" s="4">
        <v>51293.444399999993</v>
      </c>
      <c r="G2996" s="3">
        <v>0.66939999999999988</v>
      </c>
      <c r="H2996" s="7">
        <v>769.3373493975904</v>
      </c>
      <c r="I2996" s="4">
        <v>514.99442168674693</v>
      </c>
      <c r="J2996">
        <v>99.6</v>
      </c>
      <c r="K2996" t="s">
        <v>60</v>
      </c>
      <c r="L2996" t="s">
        <v>61</v>
      </c>
      <c r="M2996" t="s">
        <v>58</v>
      </c>
      <c r="N2996" s="2">
        <v>41290</v>
      </c>
      <c r="O2996" s="2">
        <v>42499</v>
      </c>
      <c r="P2996" t="s">
        <v>24</v>
      </c>
      <c r="Q2996" t="s">
        <v>59</v>
      </c>
      <c r="R2996" s="5" t="str">
        <f t="shared" si="142"/>
        <v>0.16</v>
      </c>
      <c r="S2996" s="6" t="str">
        <f t="shared" si="143"/>
        <v/>
      </c>
      <c r="T2996">
        <f>ROUND(INT(表1[[#This Row],[合同结束日期]]-表1[[#This Row],[合同起始日期]])/365,1)</f>
        <v>3.3</v>
      </c>
    </row>
    <row r="2997" spans="1:20">
      <c r="A2997" s="1">
        <v>41974</v>
      </c>
      <c r="B2997" t="s">
        <v>7</v>
      </c>
      <c r="C2997">
        <f t="shared" si="141"/>
        <v>1</v>
      </c>
      <c r="D2997" t="s">
        <v>62</v>
      </c>
      <c r="E2997" s="4">
        <v>27324</v>
      </c>
      <c r="F2997" s="4">
        <v>30971.754000000004</v>
      </c>
      <c r="G2997" s="3">
        <v>1.1335000000000002</v>
      </c>
      <c r="H2997" s="7">
        <v>255.84269662921349</v>
      </c>
      <c r="I2997" s="4">
        <v>289.99769662921352</v>
      </c>
      <c r="J2997">
        <v>106.8</v>
      </c>
      <c r="K2997" t="s">
        <v>60</v>
      </c>
      <c r="L2997" t="s">
        <v>61</v>
      </c>
      <c r="M2997" t="s">
        <v>58</v>
      </c>
      <c r="N2997" s="2">
        <v>41347</v>
      </c>
      <c r="O2997" s="2">
        <v>42499</v>
      </c>
      <c r="P2997" t="s">
        <v>24</v>
      </c>
      <c r="Q2997" t="s">
        <v>59</v>
      </c>
      <c r="R2997" s="5" t="str">
        <f t="shared" si="142"/>
        <v>0.16</v>
      </c>
      <c r="S2997" s="6" t="str">
        <f t="shared" si="143"/>
        <v/>
      </c>
      <c r="T2997">
        <f>ROUND(INT(表1[[#This Row],[合同结束日期]]-表1[[#This Row],[合同起始日期]])/365,1)</f>
        <v>3.2</v>
      </c>
    </row>
    <row r="2998" spans="1:20">
      <c r="A2998" s="1">
        <v>41974</v>
      </c>
      <c r="B2998" t="s">
        <v>7</v>
      </c>
      <c r="C2998">
        <f t="shared" si="141"/>
        <v>1</v>
      </c>
      <c r="D2998" t="s">
        <v>63</v>
      </c>
      <c r="E2998" s="4">
        <v>257238</v>
      </c>
      <c r="F2998" s="4">
        <v>36450.624599999996</v>
      </c>
      <c r="G2998" s="3">
        <v>0.14169999999999999</v>
      </c>
      <c r="H2998" s="7">
        <v>2305</v>
      </c>
      <c r="I2998" s="4">
        <v>326.61849999999998</v>
      </c>
      <c r="J2998">
        <v>111.6</v>
      </c>
      <c r="K2998" t="s">
        <v>66</v>
      </c>
      <c r="L2998" t="s">
        <v>64</v>
      </c>
      <c r="M2998" t="s">
        <v>64</v>
      </c>
      <c r="N2998" s="2">
        <v>41347</v>
      </c>
      <c r="O2998" s="2">
        <v>42499</v>
      </c>
      <c r="P2998" t="s">
        <v>24</v>
      </c>
      <c r="Q2998" t="s">
        <v>65</v>
      </c>
      <c r="R2998" s="5" t="str">
        <f t="shared" si="142"/>
        <v>0.12</v>
      </c>
      <c r="S2998" s="6" t="str">
        <f t="shared" si="143"/>
        <v/>
      </c>
      <c r="T2998">
        <f>ROUND(INT(表1[[#This Row],[合同结束日期]]-表1[[#This Row],[合同起始日期]])/365,1)</f>
        <v>3.2</v>
      </c>
    </row>
    <row r="2999" spans="1:20">
      <c r="A2999" s="1">
        <v>41974</v>
      </c>
      <c r="B2999" t="s">
        <v>7</v>
      </c>
      <c r="C2999">
        <f t="shared" si="141"/>
        <v>1</v>
      </c>
      <c r="D2999" t="s">
        <v>67</v>
      </c>
      <c r="E2999" s="4">
        <v>573804</v>
      </c>
      <c r="F2999" s="4">
        <v>57437.780399999996</v>
      </c>
      <c r="G2999" s="3">
        <v>0.10009999999999999</v>
      </c>
      <c r="H2999" s="7">
        <v>1797.6315789473686</v>
      </c>
      <c r="I2999" s="4">
        <v>179.94292105263156</v>
      </c>
      <c r="J2999">
        <v>319.2</v>
      </c>
      <c r="K2999" t="s">
        <v>11</v>
      </c>
      <c r="L2999" t="s">
        <v>23</v>
      </c>
      <c r="M2999" t="s">
        <v>23</v>
      </c>
      <c r="N2999" s="2">
        <v>41374</v>
      </c>
      <c r="O2999" s="2">
        <v>42499</v>
      </c>
      <c r="P2999" t="s">
        <v>24</v>
      </c>
      <c r="Q2999" t="s">
        <v>35</v>
      </c>
      <c r="R2999" s="5" t="str">
        <f t="shared" si="142"/>
        <v>0.06</v>
      </c>
      <c r="S2999" s="6" t="str">
        <f t="shared" si="143"/>
        <v/>
      </c>
      <c r="T2999">
        <f>ROUND(INT(表1[[#This Row],[合同结束日期]]-表1[[#This Row],[合同起始日期]])/365,1)</f>
        <v>3.1</v>
      </c>
    </row>
    <row r="3000" spans="1:20">
      <c r="A3000" s="1">
        <v>41974</v>
      </c>
      <c r="B3000" t="s">
        <v>7</v>
      </c>
      <c r="C3000">
        <f t="shared" si="141"/>
        <v>1</v>
      </c>
      <c r="D3000" t="s">
        <v>68</v>
      </c>
      <c r="E3000" s="4">
        <v>273550.8</v>
      </c>
      <c r="F3000" s="4">
        <v>94894.772519999999</v>
      </c>
      <c r="G3000" s="3">
        <v>0.34689999999999999</v>
      </c>
      <c r="H3000" s="7">
        <v>611.15013404825743</v>
      </c>
      <c r="I3000" s="4">
        <v>212.00798150134051</v>
      </c>
      <c r="J3000">
        <v>447.59999999999997</v>
      </c>
      <c r="K3000" t="s">
        <v>11</v>
      </c>
      <c r="L3000" t="s">
        <v>13</v>
      </c>
      <c r="M3000" t="s">
        <v>13</v>
      </c>
      <c r="N3000" s="2">
        <v>41302</v>
      </c>
      <c r="O3000" s="2">
        <v>43594</v>
      </c>
      <c r="P3000" t="s">
        <v>24</v>
      </c>
      <c r="Q3000" t="s">
        <v>65</v>
      </c>
      <c r="R3000" s="5" t="str">
        <f t="shared" si="142"/>
        <v>0.12</v>
      </c>
      <c r="S3000" s="6" t="str">
        <f t="shared" si="143"/>
        <v/>
      </c>
      <c r="T3000">
        <f>ROUND(INT(表1[[#This Row],[合同结束日期]]-表1[[#This Row],[合同起始日期]])/365,1)</f>
        <v>6.3</v>
      </c>
    </row>
    <row r="3001" spans="1:20">
      <c r="A3001" s="1">
        <v>41974</v>
      </c>
      <c r="B3001" t="s">
        <v>7</v>
      </c>
      <c r="C3001">
        <f t="shared" si="141"/>
        <v>1</v>
      </c>
      <c r="D3001" t="s">
        <v>240</v>
      </c>
      <c r="E3001" s="4">
        <v>49855.799999999996</v>
      </c>
      <c r="F3001" s="4">
        <v>7079.5236000000014</v>
      </c>
      <c r="G3001" s="3">
        <v>0.14200000000000004</v>
      </c>
      <c r="H3001" s="7">
        <v>3462.2083333333335</v>
      </c>
      <c r="I3001" s="4">
        <v>491.63358333333349</v>
      </c>
      <c r="J3001">
        <v>14.399999999999999</v>
      </c>
      <c r="K3001" t="s">
        <v>66</v>
      </c>
      <c r="L3001" t="s">
        <v>64</v>
      </c>
      <c r="M3001" t="s">
        <v>64</v>
      </c>
      <c r="N3001" s="2">
        <v>41481</v>
      </c>
      <c r="O3001" s="2">
        <v>42210</v>
      </c>
      <c r="P3001" t="s">
        <v>24</v>
      </c>
      <c r="Q3001" t="s">
        <v>28</v>
      </c>
      <c r="R3001" s="5" t="str">
        <f t="shared" si="142"/>
        <v>0.13</v>
      </c>
      <c r="S3001" s="6" t="str">
        <f t="shared" si="143"/>
        <v/>
      </c>
      <c r="T3001">
        <f>ROUND(INT(表1[[#This Row],[合同结束日期]]-表1[[#This Row],[合同起始日期]])/365,1)</f>
        <v>2</v>
      </c>
    </row>
    <row r="3002" spans="1:20">
      <c r="A3002" s="1">
        <v>41974</v>
      </c>
      <c r="B3002" t="s">
        <v>7</v>
      </c>
      <c r="C3002">
        <f t="shared" si="141"/>
        <v>1</v>
      </c>
      <c r="D3002" t="s">
        <v>345</v>
      </c>
      <c r="E3002" s="4">
        <v>127935.59999999999</v>
      </c>
      <c r="F3002" s="4">
        <v>12000.359280000002</v>
      </c>
      <c r="G3002" s="3">
        <v>9.3800000000000022E-2</v>
      </c>
      <c r="H3002" s="7">
        <v>4442.208333333333</v>
      </c>
      <c r="I3002" s="4">
        <v>416.67914166666679</v>
      </c>
      <c r="J3002">
        <v>28.799999999999997</v>
      </c>
      <c r="K3002" t="s">
        <v>140</v>
      </c>
      <c r="L3002" t="s">
        <v>309</v>
      </c>
      <c r="M3002" t="s">
        <v>309</v>
      </c>
      <c r="N3002" s="2">
        <v>41902</v>
      </c>
      <c r="O3002" s="2">
        <v>42266</v>
      </c>
      <c r="P3002" t="s">
        <v>24</v>
      </c>
      <c r="Q3002" t="s">
        <v>180</v>
      </c>
      <c r="R3002" s="5" t="str">
        <f t="shared" si="142"/>
        <v>0.03</v>
      </c>
      <c r="S3002" s="6" t="str">
        <f t="shared" si="143"/>
        <v/>
      </c>
      <c r="T3002">
        <f>ROUND(INT(表1[[#This Row],[合同结束日期]]-表1[[#This Row],[合同起始日期]])/365,1)</f>
        <v>1</v>
      </c>
    </row>
    <row r="3003" spans="1:20">
      <c r="A3003" s="1">
        <v>41974</v>
      </c>
      <c r="B3003" t="s">
        <v>7</v>
      </c>
      <c r="C3003">
        <f t="shared" si="141"/>
        <v>1</v>
      </c>
      <c r="D3003" t="s">
        <v>351</v>
      </c>
      <c r="E3003" s="4">
        <v>4633.2</v>
      </c>
      <c r="F3003" s="4">
        <v>6599.9934000000003</v>
      </c>
      <c r="G3003" s="3">
        <v>1.4245000000000001</v>
      </c>
      <c r="H3003" s="7">
        <v>321.75</v>
      </c>
      <c r="I3003" s="4">
        <v>458.33287500000006</v>
      </c>
      <c r="J3003">
        <v>14.399999999999999</v>
      </c>
      <c r="K3003" t="s">
        <v>66</v>
      </c>
      <c r="L3003" t="s">
        <v>64</v>
      </c>
      <c r="M3003" t="s">
        <v>64</v>
      </c>
      <c r="N3003" s="2">
        <v>41894</v>
      </c>
      <c r="O3003" s="2">
        <v>42258</v>
      </c>
      <c r="P3003" t="s">
        <v>24</v>
      </c>
      <c r="Q3003" t="s">
        <v>19</v>
      </c>
      <c r="R3003" s="5" t="str">
        <f t="shared" si="142"/>
        <v>0.1</v>
      </c>
      <c r="S3003" s="6" t="str">
        <f t="shared" si="143"/>
        <v/>
      </c>
      <c r="T3003">
        <f>ROUND(INT(表1[[#This Row],[合同结束日期]]-表1[[#This Row],[合同起始日期]])/365,1)</f>
        <v>1</v>
      </c>
    </row>
    <row r="3004" spans="1:20">
      <c r="A3004" s="1">
        <v>42005</v>
      </c>
      <c r="B3004" t="s">
        <v>7</v>
      </c>
      <c r="C3004">
        <f t="shared" si="141"/>
        <v>1</v>
      </c>
      <c r="D3004" t="s">
        <v>8</v>
      </c>
      <c r="E3004" s="4">
        <v>5404416</v>
      </c>
      <c r="F3004" s="4">
        <v>298864.20480000001</v>
      </c>
      <c r="G3004" s="3">
        <v>5.5300000000000002E-2</v>
      </c>
      <c r="H3004" s="7">
        <v>1513.8420168067228</v>
      </c>
      <c r="I3004" s="4">
        <v>83.715463529411764</v>
      </c>
      <c r="J3004">
        <v>3570</v>
      </c>
      <c r="K3004" t="s">
        <v>11</v>
      </c>
      <c r="L3004" t="s">
        <v>12</v>
      </c>
      <c r="M3004" t="s">
        <v>10</v>
      </c>
      <c r="N3004" s="2">
        <v>41365</v>
      </c>
      <c r="O3004" s="2">
        <v>48646</v>
      </c>
      <c r="P3004" t="s">
        <v>14</v>
      </c>
      <c r="Q3004">
        <v>0</v>
      </c>
      <c r="R3004" s="5">
        <f t="shared" si="142"/>
        <v>0</v>
      </c>
      <c r="S3004" s="6" t="str">
        <f t="shared" si="143"/>
        <v/>
      </c>
      <c r="T3004">
        <f>ROUND(INT(表1[[#This Row],[合同结束日期]]-表1[[#This Row],[合同起始日期]])/365,1)</f>
        <v>19.899999999999999</v>
      </c>
    </row>
    <row r="3005" spans="1:20">
      <c r="A3005" s="1">
        <v>42005</v>
      </c>
      <c r="B3005" t="s">
        <v>7</v>
      </c>
      <c r="C3005">
        <f t="shared" si="141"/>
        <v>1</v>
      </c>
      <c r="D3005" t="s">
        <v>235</v>
      </c>
      <c r="E3005" s="4">
        <v>626095.19999999995</v>
      </c>
      <c r="F3005" s="4">
        <v>56098.129920000007</v>
      </c>
      <c r="G3005" s="3">
        <v>8.9600000000000013E-2</v>
      </c>
      <c r="H3005" s="7">
        <v>1673.8723131215913</v>
      </c>
      <c r="I3005" s="4">
        <v>149.9789592556946</v>
      </c>
      <c r="J3005">
        <v>374.03999999999996</v>
      </c>
      <c r="K3005" t="s">
        <v>11</v>
      </c>
      <c r="L3005" t="s">
        <v>92</v>
      </c>
      <c r="M3005" t="s">
        <v>92</v>
      </c>
      <c r="N3005" s="2">
        <v>41384</v>
      </c>
      <c r="O3005" s="2">
        <v>43299</v>
      </c>
      <c r="P3005" t="s">
        <v>18</v>
      </c>
      <c r="Q3005" t="s">
        <v>335</v>
      </c>
      <c r="R3005" s="5" t="str">
        <f t="shared" si="142"/>
        <v>0.15</v>
      </c>
      <c r="S3005" s="6" t="str">
        <f t="shared" si="143"/>
        <v>0.05</v>
      </c>
      <c r="T3005">
        <f>ROUND(INT(表1[[#This Row],[合同结束日期]]-表1[[#This Row],[合同起始日期]])/365,1)</f>
        <v>5.2</v>
      </c>
    </row>
    <row r="3006" spans="1:20">
      <c r="A3006" s="1">
        <v>42005</v>
      </c>
      <c r="B3006" t="s">
        <v>7</v>
      </c>
      <c r="C3006">
        <f t="shared" si="141"/>
        <v>1</v>
      </c>
      <c r="D3006" t="s">
        <v>237</v>
      </c>
      <c r="E3006" s="4">
        <v>220409.15999999997</v>
      </c>
      <c r="F3006" s="4">
        <v>54000.244200000001</v>
      </c>
      <c r="G3006" s="3">
        <v>0.24500000000000002</v>
      </c>
      <c r="H3006" s="7">
        <v>612.24766666666665</v>
      </c>
      <c r="I3006" s="4">
        <v>150.00067833333333</v>
      </c>
      <c r="J3006">
        <v>360</v>
      </c>
      <c r="K3006" t="s">
        <v>11</v>
      </c>
      <c r="L3006" t="s">
        <v>23</v>
      </c>
      <c r="M3006" t="s">
        <v>23</v>
      </c>
      <c r="N3006" s="2">
        <v>41384</v>
      </c>
      <c r="O3006" s="2">
        <v>43299</v>
      </c>
      <c r="P3006" t="s">
        <v>18</v>
      </c>
      <c r="Q3006" t="s">
        <v>335</v>
      </c>
      <c r="R3006" s="5" t="str">
        <f t="shared" si="142"/>
        <v>0.15</v>
      </c>
      <c r="S3006" s="6" t="str">
        <f t="shared" si="143"/>
        <v>0.05</v>
      </c>
      <c r="T3006">
        <f>ROUND(INT(表1[[#This Row],[合同结束日期]]-表1[[#This Row],[合同起始日期]])/365,1)</f>
        <v>5.2</v>
      </c>
    </row>
    <row r="3007" spans="1:20">
      <c r="A3007" s="1">
        <v>42005</v>
      </c>
      <c r="B3007" t="s">
        <v>7</v>
      </c>
      <c r="C3007">
        <f t="shared" si="141"/>
        <v>1</v>
      </c>
      <c r="D3007" t="s">
        <v>238</v>
      </c>
      <c r="E3007" s="4">
        <v>514295.03999999998</v>
      </c>
      <c r="F3007" s="4">
        <v>56263.877375999997</v>
      </c>
      <c r="G3007" s="3">
        <v>0.1094</v>
      </c>
      <c r="H3007" s="7">
        <v>1371.45344</v>
      </c>
      <c r="I3007" s="4">
        <v>150.03700633599999</v>
      </c>
      <c r="J3007">
        <v>375</v>
      </c>
      <c r="K3007" t="s">
        <v>11</v>
      </c>
      <c r="L3007" t="s">
        <v>92</v>
      </c>
      <c r="M3007" t="s">
        <v>92</v>
      </c>
      <c r="N3007" s="2">
        <v>41384</v>
      </c>
      <c r="O3007" s="2">
        <v>43299</v>
      </c>
      <c r="P3007" t="s">
        <v>18</v>
      </c>
      <c r="Q3007" t="s">
        <v>335</v>
      </c>
      <c r="R3007" s="5" t="str">
        <f t="shared" si="142"/>
        <v>0.15</v>
      </c>
      <c r="S3007" s="6" t="str">
        <f t="shared" si="143"/>
        <v>0.05</v>
      </c>
      <c r="T3007">
        <f>ROUND(INT(表1[[#This Row],[合同结束日期]]-表1[[#This Row],[合同起始日期]])/365,1)</f>
        <v>5.2</v>
      </c>
    </row>
    <row r="3008" spans="1:20">
      <c r="A3008" s="1">
        <v>42005</v>
      </c>
      <c r="B3008" t="s">
        <v>7</v>
      </c>
      <c r="C3008">
        <f t="shared" si="141"/>
        <v>1</v>
      </c>
      <c r="D3008" t="s">
        <v>239</v>
      </c>
      <c r="E3008" s="4">
        <v>320459.03999999998</v>
      </c>
      <c r="F3008" s="4">
        <v>54510.082704000015</v>
      </c>
      <c r="G3008" s="3">
        <v>0.17010000000000006</v>
      </c>
      <c r="H3008" s="7">
        <v>881.93262879788631</v>
      </c>
      <c r="I3008" s="4">
        <v>150.01674015852052</v>
      </c>
      <c r="J3008">
        <v>363.36</v>
      </c>
      <c r="K3008" t="s">
        <v>11</v>
      </c>
      <c r="L3008" t="s">
        <v>23</v>
      </c>
      <c r="M3008" t="s">
        <v>23</v>
      </c>
      <c r="N3008" s="2">
        <v>41384</v>
      </c>
      <c r="O3008" s="2">
        <v>43299</v>
      </c>
      <c r="P3008" t="s">
        <v>18</v>
      </c>
      <c r="Q3008" t="s">
        <v>335</v>
      </c>
      <c r="R3008" s="5" t="str">
        <f t="shared" si="142"/>
        <v>0.15</v>
      </c>
      <c r="S3008" s="6" t="str">
        <f t="shared" si="143"/>
        <v>0.05</v>
      </c>
      <c r="T3008">
        <f>ROUND(INT(表1[[#This Row],[合同结束日期]]-表1[[#This Row],[合同起始日期]])/365,1)</f>
        <v>5.2</v>
      </c>
    </row>
    <row r="3009" spans="1:20">
      <c r="A3009" s="1">
        <v>42005</v>
      </c>
      <c r="B3009" t="s">
        <v>7</v>
      </c>
      <c r="C3009">
        <f t="shared" si="141"/>
        <v>1</v>
      </c>
      <c r="D3009" t="s">
        <v>16</v>
      </c>
      <c r="E3009" s="4">
        <v>608922.48</v>
      </c>
      <c r="F3009" s="4">
        <v>87015.022391999999</v>
      </c>
      <c r="G3009" s="3">
        <v>0.1429</v>
      </c>
      <c r="H3009" s="7">
        <v>874.88862068965511</v>
      </c>
      <c r="I3009" s="4">
        <v>125.02158389655172</v>
      </c>
      <c r="J3009">
        <v>696</v>
      </c>
      <c r="K3009" t="s">
        <v>20</v>
      </c>
      <c r="L3009" t="s">
        <v>21</v>
      </c>
      <c r="M3009" t="s">
        <v>17</v>
      </c>
      <c r="N3009" s="2">
        <v>41246</v>
      </c>
      <c r="O3009" s="2">
        <v>43229</v>
      </c>
      <c r="P3009" t="s">
        <v>18</v>
      </c>
      <c r="Q3009" t="s">
        <v>19</v>
      </c>
      <c r="R3009" s="5" t="str">
        <f t="shared" si="142"/>
        <v>0.1</v>
      </c>
      <c r="S3009" s="6" t="str">
        <f t="shared" si="143"/>
        <v/>
      </c>
      <c r="T3009">
        <f>ROUND(INT(表1[[#This Row],[合同结束日期]]-表1[[#This Row],[合同起始日期]])/365,1)</f>
        <v>5.4</v>
      </c>
    </row>
    <row r="3010" spans="1:20">
      <c r="A3010" s="1">
        <v>42005</v>
      </c>
      <c r="B3010" t="s">
        <v>7</v>
      </c>
      <c r="C3010">
        <f t="shared" si="141"/>
        <v>1</v>
      </c>
      <c r="D3010" t="s">
        <v>22</v>
      </c>
      <c r="E3010" s="4">
        <v>794515.2</v>
      </c>
      <c r="F3010" s="4">
        <v>175031.69855999999</v>
      </c>
      <c r="G3010" s="3">
        <v>0.2203</v>
      </c>
      <c r="H3010" s="7">
        <v>1180.2067736185384</v>
      </c>
      <c r="I3010" s="4">
        <v>259.99955222816402</v>
      </c>
      <c r="J3010">
        <v>673.19999999999993</v>
      </c>
      <c r="K3010" t="s">
        <v>11</v>
      </c>
      <c r="L3010" t="s">
        <v>23</v>
      </c>
      <c r="M3010" t="s">
        <v>23</v>
      </c>
      <c r="N3010" s="2">
        <v>41258</v>
      </c>
      <c r="O3010" s="2">
        <v>43229</v>
      </c>
      <c r="P3010" t="s">
        <v>24</v>
      </c>
      <c r="Q3010" t="s">
        <v>25</v>
      </c>
      <c r="R3010" s="5" t="str">
        <f t="shared" si="142"/>
        <v>0.15</v>
      </c>
      <c r="S3010" s="6" t="str">
        <f t="shared" si="143"/>
        <v/>
      </c>
      <c r="T3010">
        <f>ROUND(INT(表1[[#This Row],[合同结束日期]]-表1[[#This Row],[合同起始日期]])/365,1)</f>
        <v>5.4</v>
      </c>
    </row>
    <row r="3011" spans="1:20">
      <c r="A3011" s="1">
        <v>42005</v>
      </c>
      <c r="B3011" t="s">
        <v>7</v>
      </c>
      <c r="C3011">
        <f t="shared" si="141"/>
        <v>1</v>
      </c>
      <c r="D3011" t="s">
        <v>26</v>
      </c>
      <c r="E3011" s="4">
        <v>347377.2</v>
      </c>
      <c r="F3011" s="4">
        <v>53148.711600000002</v>
      </c>
      <c r="G3011" s="3">
        <v>0.153</v>
      </c>
      <c r="H3011" s="7">
        <v>2176.5488721804513</v>
      </c>
      <c r="I3011" s="4">
        <v>333.01197744360906</v>
      </c>
      <c r="J3011">
        <v>159.6</v>
      </c>
      <c r="K3011" t="s">
        <v>11</v>
      </c>
      <c r="L3011" t="s">
        <v>13</v>
      </c>
      <c r="M3011" t="s">
        <v>27</v>
      </c>
      <c r="N3011" s="2">
        <v>41339</v>
      </c>
      <c r="O3011" s="2">
        <v>42864</v>
      </c>
      <c r="P3011" t="s">
        <v>24</v>
      </c>
      <c r="Q3011" t="s">
        <v>28</v>
      </c>
      <c r="R3011" s="5" t="str">
        <f t="shared" si="142"/>
        <v>0.13</v>
      </c>
      <c r="S3011" s="6" t="str">
        <f t="shared" si="143"/>
        <v/>
      </c>
      <c r="T3011">
        <f>ROUND(INT(表1[[#This Row],[合同结束日期]]-表1[[#This Row],[合同起始日期]])/365,1)</f>
        <v>4.2</v>
      </c>
    </row>
    <row r="3012" spans="1:20">
      <c r="A3012" s="1">
        <v>42005</v>
      </c>
      <c r="B3012" t="s">
        <v>7</v>
      </c>
      <c r="C3012">
        <f t="shared" si="141"/>
        <v>1</v>
      </c>
      <c r="D3012" t="s">
        <v>29</v>
      </c>
      <c r="E3012" s="4">
        <v>223544.4</v>
      </c>
      <c r="F3012" s="4">
        <v>49604.502360000006</v>
      </c>
      <c r="G3012" s="3">
        <v>0.22190000000000004</v>
      </c>
      <c r="H3012" s="7">
        <v>1194.147435897436</v>
      </c>
      <c r="I3012" s="4">
        <v>264.98131602564109</v>
      </c>
      <c r="J3012">
        <v>187.2</v>
      </c>
      <c r="K3012" t="s">
        <v>11</v>
      </c>
      <c r="L3012" t="s">
        <v>23</v>
      </c>
      <c r="M3012" t="s">
        <v>23</v>
      </c>
      <c r="N3012" s="2">
        <v>41288</v>
      </c>
      <c r="O3012" s="2">
        <v>42499</v>
      </c>
      <c r="P3012" t="s">
        <v>24</v>
      </c>
      <c r="Q3012" t="s">
        <v>30</v>
      </c>
      <c r="R3012" s="5" t="str">
        <f t="shared" si="142"/>
        <v>0.18</v>
      </c>
      <c r="S3012" s="6" t="str">
        <f t="shared" si="143"/>
        <v/>
      </c>
      <c r="T3012">
        <f>ROUND(INT(表1[[#This Row],[合同结束日期]]-表1[[#This Row],[合同起始日期]])/365,1)</f>
        <v>3.3</v>
      </c>
    </row>
    <row r="3013" spans="1:20">
      <c r="A3013" s="1">
        <v>42005</v>
      </c>
      <c r="B3013" t="s">
        <v>7</v>
      </c>
      <c r="C3013">
        <f t="shared" si="141"/>
        <v>1</v>
      </c>
      <c r="D3013" t="s">
        <v>256</v>
      </c>
      <c r="E3013" s="4">
        <v>181164.72</v>
      </c>
      <c r="F3013" s="4">
        <v>21649.18404</v>
      </c>
      <c r="G3013" s="3">
        <v>0.1195</v>
      </c>
      <c r="H3013" s="7">
        <v>2558.8237288135592</v>
      </c>
      <c r="I3013" s="4">
        <v>305.77943559322034</v>
      </c>
      <c r="J3013">
        <v>70.8</v>
      </c>
      <c r="K3013" t="s">
        <v>11</v>
      </c>
      <c r="L3013" t="s">
        <v>12</v>
      </c>
      <c r="M3013" t="s">
        <v>53</v>
      </c>
      <c r="N3013" s="2">
        <v>41473</v>
      </c>
      <c r="O3013" s="2">
        <v>42222</v>
      </c>
      <c r="P3013" t="s">
        <v>24</v>
      </c>
      <c r="Q3013" t="s">
        <v>19</v>
      </c>
      <c r="R3013" s="5" t="str">
        <f t="shared" si="142"/>
        <v>0.1</v>
      </c>
      <c r="S3013" s="6" t="str">
        <f t="shared" si="143"/>
        <v/>
      </c>
      <c r="T3013">
        <f>ROUND(INT(表1[[#This Row],[合同结束日期]]-表1[[#This Row],[合同起始日期]])/365,1)</f>
        <v>2.1</v>
      </c>
    </row>
    <row r="3014" spans="1:20">
      <c r="A3014" s="1">
        <v>42005</v>
      </c>
      <c r="B3014" t="s">
        <v>7</v>
      </c>
      <c r="C3014">
        <f t="shared" si="141"/>
        <v>1</v>
      </c>
      <c r="D3014" t="s">
        <v>31</v>
      </c>
      <c r="E3014" s="4">
        <v>141571.19999999998</v>
      </c>
      <c r="F3014" s="4">
        <v>37672.096319999997</v>
      </c>
      <c r="G3014" s="3">
        <v>0.2661</v>
      </c>
      <c r="H3014" s="7">
        <v>1025.8782608695651</v>
      </c>
      <c r="I3014" s="4">
        <v>272.98620521739127</v>
      </c>
      <c r="J3014">
        <v>138</v>
      </c>
      <c r="K3014" t="s">
        <v>11</v>
      </c>
      <c r="L3014" t="s">
        <v>13</v>
      </c>
      <c r="M3014" t="s">
        <v>13</v>
      </c>
      <c r="N3014" s="2">
        <v>41334</v>
      </c>
      <c r="O3014" s="2">
        <v>42499</v>
      </c>
      <c r="P3014" t="s">
        <v>24</v>
      </c>
      <c r="Q3014" t="s">
        <v>32</v>
      </c>
      <c r="R3014" s="5" t="str">
        <f t="shared" si="142"/>
        <v>0.13</v>
      </c>
      <c r="S3014" s="6" t="str">
        <f t="shared" si="143"/>
        <v>0.07</v>
      </c>
      <c r="T3014">
        <f>ROUND(INT(表1[[#This Row],[合同结束日期]]-表1[[#This Row],[合同起始日期]])/365,1)</f>
        <v>3.2</v>
      </c>
    </row>
    <row r="3015" spans="1:20">
      <c r="A3015" s="1">
        <v>42005</v>
      </c>
      <c r="B3015" t="s">
        <v>7</v>
      </c>
      <c r="C3015">
        <f t="shared" si="141"/>
        <v>1</v>
      </c>
      <c r="D3015" t="s">
        <v>33</v>
      </c>
      <c r="E3015" s="4">
        <v>180234.47999999998</v>
      </c>
      <c r="F3015" s="4">
        <v>14058.28944</v>
      </c>
      <c r="G3015" s="3">
        <v>7.8000000000000014E-2</v>
      </c>
      <c r="H3015" s="7">
        <v>2781.396296296296</v>
      </c>
      <c r="I3015" s="4">
        <v>216.94891111111113</v>
      </c>
      <c r="J3015">
        <v>64.8</v>
      </c>
      <c r="K3015" t="s">
        <v>11</v>
      </c>
      <c r="L3015" t="s">
        <v>13</v>
      </c>
      <c r="M3015" t="s">
        <v>34</v>
      </c>
      <c r="N3015" s="2">
        <v>41353</v>
      </c>
      <c r="O3015" s="2">
        <v>43229</v>
      </c>
      <c r="P3015" t="s">
        <v>24</v>
      </c>
      <c r="Q3015" t="s">
        <v>35</v>
      </c>
      <c r="R3015" s="5" t="str">
        <f t="shared" si="142"/>
        <v>0.06</v>
      </c>
      <c r="S3015" s="6" t="str">
        <f t="shared" si="143"/>
        <v/>
      </c>
      <c r="T3015">
        <f>ROUND(INT(表1[[#This Row],[合同结束日期]]-表1[[#This Row],[合同起始日期]])/365,1)</f>
        <v>5.0999999999999996</v>
      </c>
    </row>
    <row r="3016" spans="1:20">
      <c r="A3016" s="1">
        <v>42005</v>
      </c>
      <c r="B3016" t="s">
        <v>7</v>
      </c>
      <c r="C3016">
        <f t="shared" si="141"/>
        <v>1</v>
      </c>
      <c r="D3016" t="s">
        <v>36</v>
      </c>
      <c r="E3016" s="4">
        <v>489875.28</v>
      </c>
      <c r="F3016" s="4">
        <v>42472.186776000002</v>
      </c>
      <c r="G3016" s="3">
        <v>8.6699999999999999E-2</v>
      </c>
      <c r="H3016" s="7">
        <v>2306.380790960452</v>
      </c>
      <c r="I3016" s="4">
        <v>199.96321457627118</v>
      </c>
      <c r="J3016">
        <v>212.4</v>
      </c>
      <c r="K3016" t="s">
        <v>11</v>
      </c>
      <c r="L3016" t="s">
        <v>13</v>
      </c>
      <c r="M3016" t="s">
        <v>13</v>
      </c>
      <c r="N3016" s="2">
        <v>41353</v>
      </c>
      <c r="O3016" s="2">
        <v>43229</v>
      </c>
      <c r="P3016" t="s">
        <v>24</v>
      </c>
      <c r="Q3016" t="s">
        <v>37</v>
      </c>
      <c r="R3016" s="5" t="str">
        <f t="shared" si="142"/>
        <v>0.</v>
      </c>
      <c r="S3016" s="6" t="str">
        <f t="shared" si="143"/>
        <v/>
      </c>
      <c r="T3016">
        <f>ROUND(INT(表1[[#This Row],[合同结束日期]]-表1[[#This Row],[合同起始日期]])/365,1)</f>
        <v>5.0999999999999996</v>
      </c>
    </row>
    <row r="3017" spans="1:20">
      <c r="A3017" s="1">
        <v>42005</v>
      </c>
      <c r="B3017" t="s">
        <v>7</v>
      </c>
      <c r="C3017">
        <f t="shared" si="141"/>
        <v>1</v>
      </c>
      <c r="D3017" t="s">
        <v>38</v>
      </c>
      <c r="E3017" s="4">
        <v>470182.2</v>
      </c>
      <c r="F3017" s="4">
        <v>47018.219999999994</v>
      </c>
      <c r="G3017" s="3">
        <v>9.9999999999999978E-2</v>
      </c>
      <c r="H3017" s="7">
        <v>2511.6570512820513</v>
      </c>
      <c r="I3017" s="4">
        <v>251.1657051282051</v>
      </c>
      <c r="J3017">
        <v>187.2</v>
      </c>
      <c r="K3017" t="s">
        <v>11</v>
      </c>
      <c r="L3017" t="s">
        <v>13</v>
      </c>
      <c r="M3017" t="s">
        <v>13</v>
      </c>
      <c r="N3017" s="2">
        <v>41323</v>
      </c>
      <c r="O3017" s="2">
        <v>42499</v>
      </c>
      <c r="P3017" t="s">
        <v>39</v>
      </c>
      <c r="Q3017" t="s">
        <v>19</v>
      </c>
      <c r="R3017" s="5" t="str">
        <f t="shared" si="142"/>
        <v>0.1</v>
      </c>
      <c r="S3017" s="6" t="str">
        <f t="shared" si="143"/>
        <v/>
      </c>
      <c r="T3017">
        <f>ROUND(INT(表1[[#This Row],[合同结束日期]]-表1[[#This Row],[合同起始日期]])/365,1)</f>
        <v>3.2</v>
      </c>
    </row>
    <row r="3018" spans="1:20">
      <c r="A3018" s="1">
        <v>42005</v>
      </c>
      <c r="B3018" t="s">
        <v>7</v>
      </c>
      <c r="C3018">
        <f t="shared" si="141"/>
        <v>1</v>
      </c>
      <c r="D3018" t="s">
        <v>40</v>
      </c>
      <c r="E3018" s="4">
        <v>1971038.9879999999</v>
      </c>
      <c r="F3018" s="4">
        <v>157683.11903999999</v>
      </c>
      <c r="G3018" s="3">
        <v>0.08</v>
      </c>
      <c r="H3018" s="7">
        <v>2090.8000127291239</v>
      </c>
      <c r="I3018" s="4">
        <v>167.26400101832994</v>
      </c>
      <c r="J3018">
        <v>942.72</v>
      </c>
      <c r="K3018" t="s">
        <v>41</v>
      </c>
      <c r="L3018" t="s">
        <v>40</v>
      </c>
      <c r="M3018" t="s">
        <v>41</v>
      </c>
      <c r="N3018" s="2">
        <v>41294</v>
      </c>
      <c r="O3018" s="2">
        <v>43229</v>
      </c>
      <c r="P3018" t="s">
        <v>39</v>
      </c>
      <c r="Q3018" t="s">
        <v>42</v>
      </c>
      <c r="R3018" s="5" t="str">
        <f t="shared" si="142"/>
        <v>0.08</v>
      </c>
      <c r="S3018" s="6" t="str">
        <f t="shared" si="143"/>
        <v/>
      </c>
      <c r="T3018">
        <f>ROUND(INT(表1[[#This Row],[合同结束日期]]-表1[[#This Row],[合同起始日期]])/365,1)</f>
        <v>5.3</v>
      </c>
    </row>
    <row r="3019" spans="1:20">
      <c r="A3019" s="1">
        <v>42005</v>
      </c>
      <c r="B3019" t="s">
        <v>7</v>
      </c>
      <c r="C3019">
        <f t="shared" si="141"/>
        <v>1</v>
      </c>
      <c r="D3019" t="s">
        <v>292</v>
      </c>
      <c r="E3019" s="4">
        <v>3350689.0079999999</v>
      </c>
      <c r="F3019" s="4">
        <v>150781.00535999998</v>
      </c>
      <c r="G3019" s="3">
        <v>4.4999999999999998E-2</v>
      </c>
      <c r="H3019" s="7">
        <v>1346.9565074770865</v>
      </c>
      <c r="I3019" s="4">
        <v>60.613042836468878</v>
      </c>
      <c r="J3019">
        <v>2487.6</v>
      </c>
      <c r="K3019" t="s">
        <v>41</v>
      </c>
      <c r="L3019" t="s">
        <v>292</v>
      </c>
      <c r="M3019" t="s">
        <v>41</v>
      </c>
      <c r="N3019" s="2">
        <v>41442</v>
      </c>
      <c r="O3019" s="2">
        <v>47285</v>
      </c>
      <c r="P3019" t="s">
        <v>39</v>
      </c>
      <c r="Q3019" t="s">
        <v>208</v>
      </c>
      <c r="R3019" s="5" t="str">
        <f t="shared" si="142"/>
        <v>0.05</v>
      </c>
      <c r="S3019" s="6" t="str">
        <f t="shared" si="143"/>
        <v/>
      </c>
      <c r="T3019">
        <f>ROUND(INT(表1[[#This Row],[合同结束日期]]-表1[[#This Row],[合同起始日期]])/365,1)</f>
        <v>16</v>
      </c>
    </row>
    <row r="3020" spans="1:20">
      <c r="A3020" s="1">
        <v>42005</v>
      </c>
      <c r="B3020" t="s">
        <v>7</v>
      </c>
      <c r="C3020">
        <f t="shared" si="141"/>
        <v>1</v>
      </c>
      <c r="D3020" t="s">
        <v>324</v>
      </c>
      <c r="E3020" s="4">
        <v>217618.8</v>
      </c>
      <c r="F3020" s="4">
        <v>32011.725480000001</v>
      </c>
      <c r="G3020" s="3">
        <v>0.14710000000000001</v>
      </c>
      <c r="H3020" s="7">
        <v>1971.1847826086957</v>
      </c>
      <c r="I3020" s="4">
        <v>289.96128152173918</v>
      </c>
      <c r="J3020">
        <v>110.39999999999999</v>
      </c>
      <c r="K3020" t="s">
        <v>140</v>
      </c>
      <c r="L3020" t="s">
        <v>309</v>
      </c>
      <c r="M3020" t="s">
        <v>309</v>
      </c>
      <c r="N3020" s="2">
        <v>41745</v>
      </c>
      <c r="O3020" s="2">
        <v>42109</v>
      </c>
      <c r="P3020" t="s">
        <v>24</v>
      </c>
      <c r="Q3020" t="s">
        <v>42</v>
      </c>
      <c r="R3020" s="5" t="str">
        <f t="shared" si="142"/>
        <v>0.08</v>
      </c>
      <c r="S3020" s="6" t="str">
        <f t="shared" si="143"/>
        <v/>
      </c>
      <c r="T3020">
        <f>ROUND(INT(表1[[#This Row],[合同结束日期]]-表1[[#This Row],[合同起始日期]])/365,1)</f>
        <v>1</v>
      </c>
    </row>
    <row r="3021" spans="1:20">
      <c r="A3021" s="1">
        <v>42005</v>
      </c>
      <c r="B3021" t="s">
        <v>7</v>
      </c>
      <c r="C3021">
        <f t="shared" si="141"/>
        <v>1</v>
      </c>
      <c r="D3021" t="s">
        <v>308</v>
      </c>
      <c r="E3021" s="4">
        <v>2483858.4</v>
      </c>
      <c r="F3021" s="4">
        <v>81470.555519999994</v>
      </c>
      <c r="G3021" s="3">
        <v>3.2799999999999996E-2</v>
      </c>
      <c r="H3021" s="7">
        <v>17998.973913043479</v>
      </c>
      <c r="I3021" s="4">
        <v>590.36634434782604</v>
      </c>
      <c r="J3021">
        <v>138</v>
      </c>
      <c r="K3021" t="s">
        <v>140</v>
      </c>
      <c r="L3021" t="s">
        <v>309</v>
      </c>
      <c r="M3021" t="s">
        <v>309</v>
      </c>
      <c r="N3021" s="2">
        <v>41708</v>
      </c>
      <c r="O3021" s="2">
        <v>42834</v>
      </c>
      <c r="P3021" t="s">
        <v>24</v>
      </c>
      <c r="Q3021" t="s">
        <v>180</v>
      </c>
      <c r="R3021" s="5" t="str">
        <f t="shared" si="142"/>
        <v>0.03</v>
      </c>
      <c r="S3021" s="6" t="str">
        <f t="shared" si="143"/>
        <v/>
      </c>
      <c r="T3021">
        <f>ROUND(INT(表1[[#This Row],[合同结束日期]]-表1[[#This Row],[合同起始日期]])/365,1)</f>
        <v>3.1</v>
      </c>
    </row>
    <row r="3022" spans="1:20">
      <c r="A3022" s="1">
        <v>42005</v>
      </c>
      <c r="B3022" t="s">
        <v>7</v>
      </c>
      <c r="C3022">
        <f t="shared" si="141"/>
        <v>1</v>
      </c>
      <c r="D3022" t="s">
        <v>43</v>
      </c>
      <c r="E3022" s="4">
        <v>1052062.416</v>
      </c>
      <c r="F3022" s="4">
        <v>84164.99328000001</v>
      </c>
      <c r="G3022" s="3">
        <v>8.0000000000000016E-2</v>
      </c>
      <c r="H3022" s="7">
        <v>4021.645321100918</v>
      </c>
      <c r="I3022" s="4">
        <v>321.73162568807345</v>
      </c>
      <c r="J3022">
        <v>261.59999999999997</v>
      </c>
      <c r="K3022" t="s">
        <v>44</v>
      </c>
      <c r="L3022" t="s">
        <v>46</v>
      </c>
      <c r="M3022" t="s">
        <v>45</v>
      </c>
      <c r="N3022" s="2">
        <v>41288</v>
      </c>
      <c r="O3022" s="2">
        <v>45059</v>
      </c>
      <c r="P3022" t="s">
        <v>24</v>
      </c>
      <c r="Q3022" t="s">
        <v>42</v>
      </c>
      <c r="R3022" s="5" t="str">
        <f t="shared" si="142"/>
        <v>0.08</v>
      </c>
      <c r="S3022" s="6" t="str">
        <f t="shared" si="143"/>
        <v/>
      </c>
      <c r="T3022">
        <f>ROUND(INT(表1[[#This Row],[合同结束日期]]-表1[[#This Row],[合同起始日期]])/365,1)</f>
        <v>10.3</v>
      </c>
    </row>
    <row r="3023" spans="1:20">
      <c r="A3023" s="1">
        <v>42005</v>
      </c>
      <c r="B3023" t="s">
        <v>7</v>
      </c>
      <c r="C3023">
        <f t="shared" si="141"/>
        <v>1</v>
      </c>
      <c r="D3023" t="s">
        <v>257</v>
      </c>
      <c r="E3023" s="4">
        <v>577397.4</v>
      </c>
      <c r="F3023" s="4">
        <v>31756.857</v>
      </c>
      <c r="G3023" s="3">
        <v>5.5E-2</v>
      </c>
      <c r="H3023" s="7">
        <v>943.45980392156866</v>
      </c>
      <c r="I3023" s="4">
        <v>51.890289215686273</v>
      </c>
      <c r="J3023">
        <v>612</v>
      </c>
      <c r="K3023" t="s">
        <v>41</v>
      </c>
      <c r="L3023" t="s">
        <v>258</v>
      </c>
      <c r="M3023" t="s">
        <v>41</v>
      </c>
      <c r="N3023" s="2">
        <v>41442</v>
      </c>
      <c r="O3023" s="2">
        <v>47285</v>
      </c>
      <c r="P3023" t="s">
        <v>39</v>
      </c>
      <c r="Q3023" t="s">
        <v>35</v>
      </c>
      <c r="R3023" s="5" t="str">
        <f t="shared" si="142"/>
        <v>0.06</v>
      </c>
      <c r="S3023" s="6" t="str">
        <f t="shared" si="143"/>
        <v/>
      </c>
      <c r="T3023">
        <f>ROUND(INT(表1[[#This Row],[合同结束日期]]-表1[[#This Row],[合同起始日期]])/365,1)</f>
        <v>16</v>
      </c>
    </row>
    <row r="3024" spans="1:20">
      <c r="A3024" s="1">
        <v>42005</v>
      </c>
      <c r="B3024" t="s">
        <v>7</v>
      </c>
      <c r="C3024">
        <f t="shared" si="141"/>
        <v>1</v>
      </c>
      <c r="D3024" t="s">
        <v>259</v>
      </c>
      <c r="E3024" s="4">
        <v>456212.80800000002</v>
      </c>
      <c r="F3024" s="4">
        <v>25091.704440000001</v>
      </c>
      <c r="G3024" s="3">
        <v>5.5E-2</v>
      </c>
      <c r="H3024" s="7">
        <v>957.62554156171291</v>
      </c>
      <c r="I3024" s="4">
        <v>52.669404785894208</v>
      </c>
      <c r="J3024">
        <v>476.4</v>
      </c>
      <c r="K3024" t="s">
        <v>41</v>
      </c>
      <c r="L3024" t="s">
        <v>258</v>
      </c>
      <c r="M3024" t="s">
        <v>41</v>
      </c>
      <c r="N3024" s="2">
        <v>41442</v>
      </c>
      <c r="O3024" s="2">
        <v>47285</v>
      </c>
      <c r="P3024" t="s">
        <v>39</v>
      </c>
      <c r="Q3024" t="s">
        <v>35</v>
      </c>
      <c r="R3024" s="5" t="str">
        <f t="shared" si="142"/>
        <v>0.06</v>
      </c>
      <c r="S3024" s="6" t="str">
        <f t="shared" si="143"/>
        <v/>
      </c>
      <c r="T3024">
        <f>ROUND(INT(表1[[#This Row],[合同结束日期]]-表1[[#This Row],[合同起始日期]])/365,1)</f>
        <v>16</v>
      </c>
    </row>
    <row r="3025" spans="1:20">
      <c r="A3025" s="1">
        <v>42005</v>
      </c>
      <c r="B3025" t="s">
        <v>7</v>
      </c>
      <c r="C3025">
        <f t="shared" si="141"/>
        <v>1</v>
      </c>
      <c r="D3025" t="s">
        <v>260</v>
      </c>
      <c r="E3025" s="4">
        <v>793883.90399999998</v>
      </c>
      <c r="F3025" s="4">
        <v>43663.614719999998</v>
      </c>
      <c r="G3025" s="3">
        <v>5.5E-2</v>
      </c>
      <c r="H3025" s="7">
        <v>2779.7055462184876</v>
      </c>
      <c r="I3025" s="4">
        <v>152.8838050420168</v>
      </c>
      <c r="J3025">
        <v>285.59999999999997</v>
      </c>
      <c r="K3025" t="s">
        <v>41</v>
      </c>
      <c r="L3025" t="s">
        <v>258</v>
      </c>
      <c r="M3025" t="s">
        <v>41</v>
      </c>
      <c r="N3025" s="2">
        <v>41442</v>
      </c>
      <c r="O3025" s="2">
        <v>47285</v>
      </c>
      <c r="P3025" t="s">
        <v>39</v>
      </c>
      <c r="Q3025" t="s">
        <v>35</v>
      </c>
      <c r="R3025" s="5" t="str">
        <f t="shared" si="142"/>
        <v>0.06</v>
      </c>
      <c r="S3025" s="6" t="str">
        <f t="shared" si="143"/>
        <v/>
      </c>
      <c r="T3025">
        <f>ROUND(INT(表1[[#This Row],[合同结束日期]]-表1[[#This Row],[合同起始日期]])/365,1)</f>
        <v>16</v>
      </c>
    </row>
    <row r="3026" spans="1:20">
      <c r="A3026" s="1">
        <v>42005</v>
      </c>
      <c r="B3026" t="s">
        <v>7</v>
      </c>
      <c r="C3026">
        <f t="shared" si="141"/>
        <v>1</v>
      </c>
      <c r="D3026" t="s">
        <v>261</v>
      </c>
      <c r="E3026" s="4">
        <v>2789192.7960000001</v>
      </c>
      <c r="F3026" s="4">
        <v>247959.23956439999</v>
      </c>
      <c r="G3026" s="3">
        <v>8.8899999999999993E-2</v>
      </c>
      <c r="H3026" s="7">
        <v>2243.5591988416986</v>
      </c>
      <c r="I3026" s="4">
        <v>199.45241277702701</v>
      </c>
      <c r="J3026">
        <v>1243.2</v>
      </c>
      <c r="K3026" t="s">
        <v>41</v>
      </c>
      <c r="L3026" t="s">
        <v>261</v>
      </c>
      <c r="M3026" t="s">
        <v>41</v>
      </c>
      <c r="N3026" s="2">
        <v>41281</v>
      </c>
      <c r="O3026" s="2">
        <v>45168</v>
      </c>
      <c r="P3026" t="s">
        <v>39</v>
      </c>
      <c r="Q3026" t="s">
        <v>42</v>
      </c>
      <c r="R3026" s="5" t="str">
        <f t="shared" si="142"/>
        <v>0.08</v>
      </c>
      <c r="S3026" s="6" t="str">
        <f t="shared" si="143"/>
        <v/>
      </c>
      <c r="T3026">
        <f>ROUND(INT(表1[[#This Row],[合同结束日期]]-表1[[#This Row],[合同起始日期]])/365,1)</f>
        <v>10.6</v>
      </c>
    </row>
    <row r="3027" spans="1:20">
      <c r="A3027" s="1">
        <v>42005</v>
      </c>
      <c r="B3027" t="s">
        <v>7</v>
      </c>
      <c r="C3027">
        <f t="shared" si="141"/>
        <v>1</v>
      </c>
      <c r="D3027" t="s">
        <v>262</v>
      </c>
      <c r="E3027" s="4">
        <v>1035740.448</v>
      </c>
      <c r="F3027" s="4">
        <v>56965.72464</v>
      </c>
      <c r="G3027" s="3">
        <v>5.5E-2</v>
      </c>
      <c r="H3027" s="7">
        <v>1495.8700866551126</v>
      </c>
      <c r="I3027" s="4">
        <v>82.272854766031202</v>
      </c>
      <c r="J3027">
        <v>692.4</v>
      </c>
      <c r="K3027" t="s">
        <v>41</v>
      </c>
      <c r="L3027" t="s">
        <v>258</v>
      </c>
      <c r="M3027" t="s">
        <v>41</v>
      </c>
      <c r="N3027" s="2">
        <v>41442</v>
      </c>
      <c r="O3027" s="2">
        <v>47285</v>
      </c>
      <c r="P3027" t="s">
        <v>39</v>
      </c>
      <c r="Q3027" t="s">
        <v>35</v>
      </c>
      <c r="R3027" s="5" t="str">
        <f t="shared" si="142"/>
        <v>0.06</v>
      </c>
      <c r="S3027" s="6" t="str">
        <f t="shared" si="143"/>
        <v/>
      </c>
      <c r="T3027">
        <f>ROUND(INT(表1[[#This Row],[合同结束日期]]-表1[[#This Row],[合同起始日期]])/365,1)</f>
        <v>16</v>
      </c>
    </row>
    <row r="3028" spans="1:20">
      <c r="A3028" s="1">
        <v>42005</v>
      </c>
      <c r="B3028" t="s">
        <v>7</v>
      </c>
      <c r="C3028">
        <f t="shared" si="141"/>
        <v>1</v>
      </c>
      <c r="D3028" t="s">
        <v>47</v>
      </c>
      <c r="E3028" s="4">
        <v>305120.39999999997</v>
      </c>
      <c r="F3028" s="4">
        <v>42442.247640000001</v>
      </c>
      <c r="G3028" s="3">
        <v>0.13910000000000003</v>
      </c>
      <c r="H3028" s="7">
        <v>2621.3092783505153</v>
      </c>
      <c r="I3028" s="4">
        <v>364.62412061855673</v>
      </c>
      <c r="J3028">
        <v>116.39999999999999</v>
      </c>
      <c r="K3028" t="s">
        <v>11</v>
      </c>
      <c r="L3028" t="s">
        <v>23</v>
      </c>
      <c r="M3028" t="s">
        <v>23</v>
      </c>
      <c r="N3028" s="2">
        <v>41384</v>
      </c>
      <c r="O3028" s="2">
        <v>42509</v>
      </c>
      <c r="P3028" t="s">
        <v>24</v>
      </c>
      <c r="Q3028" t="s">
        <v>65</v>
      </c>
      <c r="R3028" s="5" t="str">
        <f t="shared" si="142"/>
        <v>0.12</v>
      </c>
      <c r="S3028" s="6" t="str">
        <f t="shared" si="143"/>
        <v/>
      </c>
      <c r="T3028">
        <f>ROUND(INT(表1[[#This Row],[合同结束日期]]-表1[[#This Row],[合同起始日期]])/365,1)</f>
        <v>3.1</v>
      </c>
    </row>
    <row r="3029" spans="1:20">
      <c r="A3029" s="1">
        <v>42005</v>
      </c>
      <c r="B3029" t="s">
        <v>7</v>
      </c>
      <c r="C3029">
        <f t="shared" si="141"/>
        <v>1</v>
      </c>
      <c r="D3029" t="s">
        <v>263</v>
      </c>
      <c r="E3029" s="4">
        <v>329831.75999999995</v>
      </c>
      <c r="F3029" s="4">
        <v>36215.527247999999</v>
      </c>
      <c r="G3029" s="3">
        <v>0.10980000000000001</v>
      </c>
      <c r="H3029" s="7">
        <v>5089.9962962962954</v>
      </c>
      <c r="I3029" s="4">
        <v>558.88159333333329</v>
      </c>
      <c r="J3029">
        <v>64.8</v>
      </c>
      <c r="K3029" t="s">
        <v>11</v>
      </c>
      <c r="L3029" t="s">
        <v>12</v>
      </c>
      <c r="M3029" t="s">
        <v>53</v>
      </c>
      <c r="N3029" s="2">
        <v>41449</v>
      </c>
      <c r="O3029" s="2">
        <v>42198</v>
      </c>
      <c r="P3029" t="s">
        <v>24</v>
      </c>
      <c r="Q3029" t="s">
        <v>19</v>
      </c>
      <c r="R3029" s="5" t="str">
        <f t="shared" si="142"/>
        <v>0.1</v>
      </c>
      <c r="S3029" s="6" t="str">
        <f t="shared" si="143"/>
        <v/>
      </c>
      <c r="T3029">
        <f>ROUND(INT(表1[[#This Row],[合同结束日期]]-表1[[#This Row],[合同起始日期]])/365,1)</f>
        <v>2.1</v>
      </c>
    </row>
    <row r="3030" spans="1:20">
      <c r="A3030" s="1">
        <v>42005</v>
      </c>
      <c r="B3030" t="s">
        <v>7</v>
      </c>
      <c r="C3030">
        <f t="shared" si="141"/>
        <v>1</v>
      </c>
      <c r="D3030" t="s">
        <v>264</v>
      </c>
      <c r="E3030" s="4">
        <v>171772.19999999998</v>
      </c>
      <c r="F3030" s="4">
        <v>25147.450079999999</v>
      </c>
      <c r="G3030" s="3">
        <v>0.1464</v>
      </c>
      <c r="H3030" s="7">
        <v>3045.6063829787231</v>
      </c>
      <c r="I3030" s="4">
        <v>445.8767744680851</v>
      </c>
      <c r="J3030">
        <v>56.4</v>
      </c>
      <c r="K3030" t="s">
        <v>11</v>
      </c>
      <c r="L3030" t="s">
        <v>12</v>
      </c>
      <c r="M3030" t="s">
        <v>53</v>
      </c>
      <c r="N3030" s="2">
        <v>41449</v>
      </c>
      <c r="O3030" s="2">
        <v>42198</v>
      </c>
      <c r="P3030" t="s">
        <v>39</v>
      </c>
      <c r="Q3030" t="s">
        <v>28</v>
      </c>
      <c r="R3030" s="5" t="str">
        <f t="shared" si="142"/>
        <v>0.13</v>
      </c>
      <c r="S3030" s="6" t="str">
        <f t="shared" si="143"/>
        <v/>
      </c>
      <c r="T3030">
        <f>ROUND(INT(表1[[#This Row],[合同结束日期]]-表1[[#This Row],[合同起始日期]])/365,1)</f>
        <v>2.1</v>
      </c>
    </row>
    <row r="3031" spans="1:20">
      <c r="A3031" s="1">
        <v>42005</v>
      </c>
      <c r="B3031" t="s">
        <v>7</v>
      </c>
      <c r="C3031">
        <f t="shared" si="141"/>
        <v>1</v>
      </c>
      <c r="D3031" t="s">
        <v>265</v>
      </c>
      <c r="E3031" s="4">
        <v>491519.1</v>
      </c>
      <c r="F3031" s="4">
        <v>27033.550500000001</v>
      </c>
      <c r="G3031" s="3">
        <v>5.5000000000000007E-2</v>
      </c>
      <c r="H3031" s="7">
        <v>916.32941834451901</v>
      </c>
      <c r="I3031" s="4">
        <v>50.398118008948551</v>
      </c>
      <c r="J3031">
        <v>536.4</v>
      </c>
      <c r="K3031" t="s">
        <v>41</v>
      </c>
      <c r="L3031" t="s">
        <v>258</v>
      </c>
      <c r="M3031" t="s">
        <v>41</v>
      </c>
      <c r="N3031" s="2">
        <v>41442</v>
      </c>
      <c r="O3031" s="2">
        <v>47285</v>
      </c>
      <c r="P3031" t="s">
        <v>39</v>
      </c>
      <c r="Q3031" t="s">
        <v>35</v>
      </c>
      <c r="R3031" s="5" t="str">
        <f t="shared" si="142"/>
        <v>0.06</v>
      </c>
      <c r="S3031" s="6" t="str">
        <f t="shared" si="143"/>
        <v/>
      </c>
      <c r="T3031">
        <f>ROUND(INT(表1[[#This Row],[合同结束日期]]-表1[[#This Row],[合同起始日期]])/365,1)</f>
        <v>16</v>
      </c>
    </row>
    <row r="3032" spans="1:20">
      <c r="A3032" s="1">
        <v>42005</v>
      </c>
      <c r="B3032" t="s">
        <v>7</v>
      </c>
      <c r="C3032">
        <f t="shared" si="141"/>
        <v>1</v>
      </c>
      <c r="D3032" t="s">
        <v>49</v>
      </c>
      <c r="E3032" s="4">
        <v>439873.2</v>
      </c>
      <c r="F3032" s="4">
        <v>63121.804199999999</v>
      </c>
      <c r="G3032" s="3">
        <v>0.14349999999999999</v>
      </c>
      <c r="H3032" s="7">
        <v>3702.636363636364</v>
      </c>
      <c r="I3032" s="4">
        <v>531.32831818181819</v>
      </c>
      <c r="J3032">
        <v>118.8</v>
      </c>
      <c r="K3032" t="s">
        <v>11</v>
      </c>
      <c r="L3032" t="s">
        <v>51</v>
      </c>
      <c r="M3032" t="s">
        <v>50</v>
      </c>
      <c r="N3032" s="2">
        <v>41332</v>
      </c>
      <c r="O3032" s="2">
        <v>42133</v>
      </c>
      <c r="P3032" t="s">
        <v>24</v>
      </c>
      <c r="Q3032" t="s">
        <v>28</v>
      </c>
      <c r="R3032" s="5" t="str">
        <f t="shared" si="142"/>
        <v>0.13</v>
      </c>
      <c r="S3032" s="6" t="str">
        <f t="shared" si="143"/>
        <v/>
      </c>
      <c r="T3032">
        <f>ROUND(INT(表1[[#This Row],[合同结束日期]]-表1[[#This Row],[合同起始日期]])/365,1)</f>
        <v>2.2000000000000002</v>
      </c>
    </row>
    <row r="3033" spans="1:20">
      <c r="A3033" s="1">
        <v>42005</v>
      </c>
      <c r="B3033" t="s">
        <v>7</v>
      </c>
      <c r="C3033">
        <f t="shared" si="141"/>
        <v>1</v>
      </c>
      <c r="D3033" t="s">
        <v>52</v>
      </c>
      <c r="E3033" s="4">
        <v>213251.15999999997</v>
      </c>
      <c r="F3033" s="4">
        <v>23670.878760000003</v>
      </c>
      <c r="G3033" s="3">
        <v>0.11100000000000003</v>
      </c>
      <c r="H3033" s="7">
        <v>4556.6487179487176</v>
      </c>
      <c r="I3033" s="4">
        <v>505.78800769230781</v>
      </c>
      <c r="J3033">
        <v>46.8</v>
      </c>
      <c r="K3033" t="s">
        <v>11</v>
      </c>
      <c r="L3033" t="s">
        <v>12</v>
      </c>
      <c r="M3033" t="s">
        <v>53</v>
      </c>
      <c r="N3033" s="2">
        <v>41294</v>
      </c>
      <c r="O3033" s="2">
        <v>42864</v>
      </c>
      <c r="P3033" t="s">
        <v>24</v>
      </c>
      <c r="Q3033" t="s">
        <v>19</v>
      </c>
      <c r="R3033" s="5" t="str">
        <f t="shared" si="142"/>
        <v>0.1</v>
      </c>
      <c r="S3033" s="6" t="str">
        <f t="shared" si="143"/>
        <v/>
      </c>
      <c r="T3033">
        <f>ROUND(INT(表1[[#This Row],[合同结束日期]]-表1[[#This Row],[合同起始日期]])/365,1)</f>
        <v>4.3</v>
      </c>
    </row>
    <row r="3034" spans="1:20">
      <c r="A3034" s="1">
        <v>42005</v>
      </c>
      <c r="B3034" t="s">
        <v>7</v>
      </c>
      <c r="C3034">
        <f t="shared" si="141"/>
        <v>1</v>
      </c>
      <c r="D3034" t="s">
        <v>54</v>
      </c>
      <c r="E3034" s="4">
        <v>177681.47999999998</v>
      </c>
      <c r="F3034" s="4">
        <v>20042.470943999997</v>
      </c>
      <c r="G3034" s="3">
        <v>0.1128</v>
      </c>
      <c r="H3034" s="7">
        <v>3896.523684210526</v>
      </c>
      <c r="I3034" s="4">
        <v>439.52787157894727</v>
      </c>
      <c r="J3034">
        <v>45.6</v>
      </c>
      <c r="K3034" t="s">
        <v>11</v>
      </c>
      <c r="L3034" t="s">
        <v>12</v>
      </c>
      <c r="M3034" t="s">
        <v>53</v>
      </c>
      <c r="N3034" s="2">
        <v>41294</v>
      </c>
      <c r="O3034" s="2">
        <v>42864</v>
      </c>
      <c r="P3034" t="s">
        <v>24</v>
      </c>
      <c r="Q3034" t="s">
        <v>19</v>
      </c>
      <c r="R3034" s="5" t="str">
        <f t="shared" si="142"/>
        <v>0.1</v>
      </c>
      <c r="S3034" s="6" t="str">
        <f t="shared" si="143"/>
        <v/>
      </c>
      <c r="T3034">
        <f>ROUND(INT(表1[[#This Row],[合同结束日期]]-表1[[#This Row],[合同起始日期]])/365,1)</f>
        <v>4.3</v>
      </c>
    </row>
    <row r="3035" spans="1:20">
      <c r="A3035" s="1">
        <v>42005</v>
      </c>
      <c r="B3035" t="s">
        <v>7</v>
      </c>
      <c r="C3035">
        <f t="shared" si="141"/>
        <v>1</v>
      </c>
      <c r="D3035" t="s">
        <v>266</v>
      </c>
      <c r="E3035" s="4">
        <v>197551.10400000002</v>
      </c>
      <c r="F3035" s="4">
        <v>10865.310719999999</v>
      </c>
      <c r="G3035" s="3">
        <v>5.4999999999999993E-2</v>
      </c>
      <c r="H3035" s="7">
        <v>465.04497175141245</v>
      </c>
      <c r="I3035" s="4">
        <v>25.57747344632768</v>
      </c>
      <c r="J3035">
        <v>424.8</v>
      </c>
      <c r="K3035" t="s">
        <v>41</v>
      </c>
      <c r="L3035" t="s">
        <v>258</v>
      </c>
      <c r="M3035" t="s">
        <v>41</v>
      </c>
      <c r="N3035" s="2">
        <v>41442</v>
      </c>
      <c r="O3035" s="2">
        <v>47285</v>
      </c>
      <c r="P3035" t="s">
        <v>39</v>
      </c>
      <c r="Q3035" t="s">
        <v>35</v>
      </c>
      <c r="R3035" s="5" t="str">
        <f t="shared" si="142"/>
        <v>0.06</v>
      </c>
      <c r="S3035" s="6" t="str">
        <f t="shared" si="143"/>
        <v/>
      </c>
      <c r="T3035">
        <f>ROUND(INT(表1[[#This Row],[合同结束日期]]-表1[[#This Row],[合同起始日期]])/365,1)</f>
        <v>16</v>
      </c>
    </row>
    <row r="3036" spans="1:20">
      <c r="A3036" s="1">
        <v>42005</v>
      </c>
      <c r="B3036" t="s">
        <v>7</v>
      </c>
      <c r="C3036">
        <f t="shared" si="141"/>
        <v>1</v>
      </c>
      <c r="D3036" t="s">
        <v>55</v>
      </c>
      <c r="E3036" s="4">
        <v>252824.15999999997</v>
      </c>
      <c r="F3036" s="4">
        <v>52511.578031999998</v>
      </c>
      <c r="G3036" s="3">
        <v>0.20770000000000002</v>
      </c>
      <c r="H3036" s="7">
        <v>1325.0742138364781</v>
      </c>
      <c r="I3036" s="4">
        <v>275.21791421383648</v>
      </c>
      <c r="J3036">
        <v>190.79999999999998</v>
      </c>
      <c r="K3036" t="s">
        <v>11</v>
      </c>
      <c r="L3036" t="s">
        <v>23</v>
      </c>
      <c r="M3036" t="s">
        <v>23</v>
      </c>
      <c r="N3036" s="2">
        <v>41343</v>
      </c>
      <c r="O3036" s="2">
        <v>42499</v>
      </c>
      <c r="P3036" t="s">
        <v>24</v>
      </c>
      <c r="Q3036" t="s">
        <v>56</v>
      </c>
      <c r="R3036" s="5" t="str">
        <f t="shared" si="142"/>
        <v>0.17</v>
      </c>
      <c r="S3036" s="6" t="str">
        <f t="shared" si="143"/>
        <v/>
      </c>
      <c r="T3036">
        <f>ROUND(INT(表1[[#This Row],[合同结束日期]]-表1[[#This Row],[合同起始日期]])/365,1)</f>
        <v>3.2</v>
      </c>
    </row>
    <row r="3037" spans="1:20">
      <c r="A3037" s="1">
        <v>42005</v>
      </c>
      <c r="B3037" t="s">
        <v>7</v>
      </c>
      <c r="C3037">
        <f t="shared" si="141"/>
        <v>1</v>
      </c>
      <c r="D3037" t="s">
        <v>325</v>
      </c>
      <c r="E3037" s="4">
        <v>333081.59999999998</v>
      </c>
      <c r="F3037" s="4">
        <v>62419.491840000002</v>
      </c>
      <c r="G3037" s="3">
        <v>0.18740000000000001</v>
      </c>
      <c r="H3037" s="7">
        <v>1826.1052631578946</v>
      </c>
      <c r="I3037" s="4">
        <v>342.21212631578948</v>
      </c>
      <c r="J3037">
        <v>182.4</v>
      </c>
      <c r="K3037" t="s">
        <v>11</v>
      </c>
      <c r="L3037" t="s">
        <v>23</v>
      </c>
      <c r="M3037" t="s">
        <v>23</v>
      </c>
      <c r="N3037" s="2">
        <v>41702</v>
      </c>
      <c r="O3037" s="2">
        <v>42432</v>
      </c>
      <c r="P3037" t="s">
        <v>24</v>
      </c>
      <c r="Q3037" t="s">
        <v>59</v>
      </c>
      <c r="R3037" s="5" t="str">
        <f t="shared" si="142"/>
        <v>0.16</v>
      </c>
      <c r="S3037" s="6" t="str">
        <f t="shared" si="143"/>
        <v/>
      </c>
      <c r="T3037">
        <f>ROUND(INT(表1[[#This Row],[合同结束日期]]-表1[[#This Row],[合同起始日期]])/365,1)</f>
        <v>2</v>
      </c>
    </row>
    <row r="3038" spans="1:20">
      <c r="A3038" s="1">
        <v>42005</v>
      </c>
      <c r="B3038" t="s">
        <v>7</v>
      </c>
      <c r="C3038">
        <f t="shared" si="141"/>
        <v>1</v>
      </c>
      <c r="D3038" t="s">
        <v>315</v>
      </c>
      <c r="E3038" s="4">
        <v>275415.59999999998</v>
      </c>
      <c r="F3038" s="4">
        <v>33545.620079999993</v>
      </c>
      <c r="G3038" s="3">
        <v>0.12179999999999999</v>
      </c>
      <c r="H3038" s="7">
        <v>2295.1299999999997</v>
      </c>
      <c r="I3038" s="4">
        <v>279.54683399999993</v>
      </c>
      <c r="J3038">
        <v>120</v>
      </c>
      <c r="K3038" t="s">
        <v>11</v>
      </c>
      <c r="L3038" t="s">
        <v>12</v>
      </c>
      <c r="M3038" t="s">
        <v>53</v>
      </c>
      <c r="N3038" s="2">
        <v>41715</v>
      </c>
      <c r="O3038" s="2">
        <v>42810</v>
      </c>
      <c r="P3038" t="s">
        <v>24</v>
      </c>
      <c r="Q3038" t="s">
        <v>19</v>
      </c>
      <c r="R3038" s="5" t="str">
        <f t="shared" si="142"/>
        <v>0.1</v>
      </c>
      <c r="S3038" s="6" t="str">
        <f t="shared" si="143"/>
        <v/>
      </c>
      <c r="T3038">
        <f>ROUND(INT(表1[[#This Row],[合同结束日期]]-表1[[#This Row],[合同起始日期]])/365,1)</f>
        <v>3</v>
      </c>
    </row>
    <row r="3039" spans="1:20">
      <c r="A3039" s="1">
        <v>42005</v>
      </c>
      <c r="B3039" t="s">
        <v>7</v>
      </c>
      <c r="C3039">
        <f t="shared" si="141"/>
        <v>1</v>
      </c>
      <c r="D3039" t="s">
        <v>57</v>
      </c>
      <c r="E3039" s="4">
        <v>126450</v>
      </c>
      <c r="F3039" s="4">
        <v>51288.119999999995</v>
      </c>
      <c r="G3039" s="3">
        <v>0.40559999999999996</v>
      </c>
      <c r="H3039" s="7">
        <v>1269.5783132530121</v>
      </c>
      <c r="I3039" s="4">
        <v>514.94096385542161</v>
      </c>
      <c r="J3039">
        <v>99.6</v>
      </c>
      <c r="K3039" t="s">
        <v>60</v>
      </c>
      <c r="L3039" t="s">
        <v>61</v>
      </c>
      <c r="M3039" t="s">
        <v>58</v>
      </c>
      <c r="N3039" s="2">
        <v>41290</v>
      </c>
      <c r="O3039" s="2">
        <v>42499</v>
      </c>
      <c r="P3039" t="s">
        <v>24</v>
      </c>
      <c r="Q3039" t="s">
        <v>59</v>
      </c>
      <c r="R3039" s="5" t="str">
        <f t="shared" si="142"/>
        <v>0.16</v>
      </c>
      <c r="S3039" s="6" t="str">
        <f t="shared" si="143"/>
        <v/>
      </c>
      <c r="T3039">
        <f>ROUND(INT(表1[[#This Row],[合同结束日期]]-表1[[#This Row],[合同起始日期]])/365,1)</f>
        <v>3.3</v>
      </c>
    </row>
    <row r="3040" spans="1:20">
      <c r="A3040" s="1">
        <v>42005</v>
      </c>
      <c r="B3040" t="s">
        <v>7</v>
      </c>
      <c r="C3040">
        <f t="shared" ref="C3040:C3103" si="144">IF($B3040="负一层",-1,IF($B3040="负一夹层",0,IF($B3040="一层",1,IF($B3040="二层",2,IF($B3040="三层",3,IF($B3040="四层",4))))))</f>
        <v>1</v>
      </c>
      <c r="D3040" t="s">
        <v>62</v>
      </c>
      <c r="E3040" s="4">
        <v>138660</v>
      </c>
      <c r="F3040" s="4">
        <v>30976.643999999997</v>
      </c>
      <c r="G3040" s="3">
        <v>0.22339999999999999</v>
      </c>
      <c r="H3040" s="7">
        <v>1298.314606741573</v>
      </c>
      <c r="I3040" s="4">
        <v>290.04348314606739</v>
      </c>
      <c r="J3040">
        <v>106.8</v>
      </c>
      <c r="K3040" t="s">
        <v>60</v>
      </c>
      <c r="L3040" t="s">
        <v>61</v>
      </c>
      <c r="M3040" t="s">
        <v>58</v>
      </c>
      <c r="N3040" s="2">
        <v>41347</v>
      </c>
      <c r="O3040" s="2">
        <v>42499</v>
      </c>
      <c r="P3040" t="s">
        <v>24</v>
      </c>
      <c r="Q3040" t="s">
        <v>59</v>
      </c>
      <c r="R3040" s="5" t="str">
        <f t="shared" ref="R3040:R3103" si="145">IF(ISERROR(FIND(",",$Q3040)),$Q3040,LEFT($Q3040,FIND(",",$Q3040)-1))</f>
        <v>0.16</v>
      </c>
      <c r="S3040" s="6" t="str">
        <f t="shared" si="143"/>
        <v/>
      </c>
      <c r="T3040">
        <f>ROUND(INT(表1[[#This Row],[合同结束日期]]-表1[[#This Row],[合同起始日期]])/365,1)</f>
        <v>3.2</v>
      </c>
    </row>
    <row r="3041" spans="1:20">
      <c r="A3041" s="1">
        <v>42005</v>
      </c>
      <c r="B3041" t="s">
        <v>7</v>
      </c>
      <c r="C3041">
        <f t="shared" si="144"/>
        <v>1</v>
      </c>
      <c r="D3041" t="s">
        <v>63</v>
      </c>
      <c r="E3041" s="4">
        <v>212233.19999999998</v>
      </c>
      <c r="F3041" s="4">
        <v>32365.562999999995</v>
      </c>
      <c r="G3041" s="3">
        <v>0.1525</v>
      </c>
      <c r="H3041" s="7">
        <v>1901.7311827956989</v>
      </c>
      <c r="I3041" s="4">
        <v>290.01400537634407</v>
      </c>
      <c r="J3041">
        <v>111.6</v>
      </c>
      <c r="K3041" t="s">
        <v>66</v>
      </c>
      <c r="L3041" t="s">
        <v>64</v>
      </c>
      <c r="M3041" t="s">
        <v>64</v>
      </c>
      <c r="N3041" s="2">
        <v>41347</v>
      </c>
      <c r="O3041" s="2">
        <v>42499</v>
      </c>
      <c r="P3041" t="s">
        <v>24</v>
      </c>
      <c r="Q3041" t="s">
        <v>65</v>
      </c>
      <c r="R3041" s="5" t="str">
        <f t="shared" si="145"/>
        <v>0.12</v>
      </c>
      <c r="S3041" s="6" t="str">
        <f t="shared" ref="S3041:S3104" si="146">IF(ISERROR(FIND(",",$Q3041)),"",RIGHT($Q3041,LEN($Q3041)-FIND(",",$Q3041)))</f>
        <v/>
      </c>
      <c r="T3041">
        <f>ROUND(INT(表1[[#This Row],[合同结束日期]]-表1[[#This Row],[合同起始日期]])/365,1)</f>
        <v>3.2</v>
      </c>
    </row>
    <row r="3042" spans="1:20">
      <c r="A3042" s="1">
        <v>42005</v>
      </c>
      <c r="B3042" t="s">
        <v>7</v>
      </c>
      <c r="C3042">
        <f t="shared" si="144"/>
        <v>1</v>
      </c>
      <c r="D3042" t="s">
        <v>67</v>
      </c>
      <c r="E3042" s="4">
        <v>483216</v>
      </c>
      <c r="F3042" s="4">
        <v>57454.382400000002</v>
      </c>
      <c r="G3042" s="3">
        <v>0.11890000000000001</v>
      </c>
      <c r="H3042" s="7">
        <v>1513.8345864661655</v>
      </c>
      <c r="I3042" s="4">
        <v>179.99493233082708</v>
      </c>
      <c r="J3042">
        <v>319.2</v>
      </c>
      <c r="K3042" t="s">
        <v>11</v>
      </c>
      <c r="L3042" t="s">
        <v>23</v>
      </c>
      <c r="M3042" t="s">
        <v>23</v>
      </c>
      <c r="N3042" s="2">
        <v>41374</v>
      </c>
      <c r="O3042" s="2">
        <v>42499</v>
      </c>
      <c r="P3042" t="s">
        <v>24</v>
      </c>
      <c r="Q3042" t="s">
        <v>35</v>
      </c>
      <c r="R3042" s="5" t="str">
        <f t="shared" si="145"/>
        <v>0.06</v>
      </c>
      <c r="S3042" s="6" t="str">
        <f t="shared" si="146"/>
        <v/>
      </c>
      <c r="T3042">
        <f>ROUND(INT(表1[[#This Row],[合同结束日期]]-表1[[#This Row],[合同起始日期]])/365,1)</f>
        <v>3.1</v>
      </c>
    </row>
    <row r="3043" spans="1:20">
      <c r="A3043" s="1">
        <v>42005</v>
      </c>
      <c r="B3043" t="s">
        <v>7</v>
      </c>
      <c r="C3043">
        <f t="shared" si="144"/>
        <v>1</v>
      </c>
      <c r="D3043" t="s">
        <v>68</v>
      </c>
      <c r="E3043" s="4">
        <v>447379.20000000001</v>
      </c>
      <c r="F3043" s="4">
        <v>94889.128320000003</v>
      </c>
      <c r="G3043" s="3">
        <v>0.21210000000000001</v>
      </c>
      <c r="H3043" s="7">
        <v>999.50670241286878</v>
      </c>
      <c r="I3043" s="4">
        <v>211.99537158176946</v>
      </c>
      <c r="J3043">
        <v>447.59999999999997</v>
      </c>
      <c r="K3043" t="s">
        <v>11</v>
      </c>
      <c r="L3043" t="s">
        <v>13</v>
      </c>
      <c r="M3043" t="s">
        <v>13</v>
      </c>
      <c r="N3043" s="2">
        <v>41302</v>
      </c>
      <c r="O3043" s="2">
        <v>43594</v>
      </c>
      <c r="P3043" t="s">
        <v>24</v>
      </c>
      <c r="Q3043" t="s">
        <v>65</v>
      </c>
      <c r="R3043" s="5" t="str">
        <f t="shared" si="145"/>
        <v>0.12</v>
      </c>
      <c r="S3043" s="6" t="str">
        <f t="shared" si="146"/>
        <v/>
      </c>
      <c r="T3043">
        <f>ROUND(INT(表1[[#This Row],[合同结束日期]]-表1[[#This Row],[合同起始日期]])/365,1)</f>
        <v>6.3</v>
      </c>
    </row>
    <row r="3044" spans="1:20">
      <c r="A3044" s="1">
        <v>42005</v>
      </c>
      <c r="B3044" t="s">
        <v>7</v>
      </c>
      <c r="C3044">
        <f t="shared" si="144"/>
        <v>1</v>
      </c>
      <c r="D3044" t="s">
        <v>240</v>
      </c>
      <c r="E3044" s="4">
        <v>62184</v>
      </c>
      <c r="F3044" s="4">
        <v>8680.8863999999994</v>
      </c>
      <c r="G3044" s="3">
        <v>0.1396</v>
      </c>
      <c r="H3044" s="7">
        <v>4318.3333333333339</v>
      </c>
      <c r="I3044" s="4">
        <v>602.83933333333334</v>
      </c>
      <c r="J3044">
        <v>14.399999999999999</v>
      </c>
      <c r="K3044" t="s">
        <v>66</v>
      </c>
      <c r="L3044" t="s">
        <v>64</v>
      </c>
      <c r="M3044" t="s">
        <v>64</v>
      </c>
      <c r="N3044" s="2">
        <v>41481</v>
      </c>
      <c r="O3044" s="2">
        <v>42210</v>
      </c>
      <c r="P3044" t="s">
        <v>24</v>
      </c>
      <c r="Q3044" t="s">
        <v>28</v>
      </c>
      <c r="R3044" s="5" t="str">
        <f t="shared" si="145"/>
        <v>0.13</v>
      </c>
      <c r="S3044" s="6" t="str">
        <f t="shared" si="146"/>
        <v/>
      </c>
      <c r="T3044">
        <f>ROUND(INT(表1[[#This Row],[合同结束日期]]-表1[[#This Row],[合同起始日期]])/365,1)</f>
        <v>2</v>
      </c>
    </row>
    <row r="3045" spans="1:20">
      <c r="A3045" s="1">
        <v>42005</v>
      </c>
      <c r="B3045" t="s">
        <v>7</v>
      </c>
      <c r="C3045">
        <f t="shared" si="144"/>
        <v>1</v>
      </c>
      <c r="D3045" t="s">
        <v>345</v>
      </c>
      <c r="E3045" s="4">
        <v>85584</v>
      </c>
      <c r="F3045" s="4">
        <v>11998.876799999998</v>
      </c>
      <c r="G3045" s="3">
        <v>0.14019999999999999</v>
      </c>
      <c r="H3045" s="7">
        <v>2971.666666666667</v>
      </c>
      <c r="I3045" s="4">
        <v>416.62766666666664</v>
      </c>
      <c r="J3045">
        <v>28.799999999999997</v>
      </c>
      <c r="K3045" t="s">
        <v>140</v>
      </c>
      <c r="L3045" t="s">
        <v>309</v>
      </c>
      <c r="M3045" t="s">
        <v>309</v>
      </c>
      <c r="N3045" s="2">
        <v>41902</v>
      </c>
      <c r="O3045" s="2">
        <v>42266</v>
      </c>
      <c r="P3045" t="s">
        <v>24</v>
      </c>
      <c r="Q3045" t="s">
        <v>180</v>
      </c>
      <c r="R3045" s="5" t="str">
        <f t="shared" si="145"/>
        <v>0.03</v>
      </c>
      <c r="S3045" s="6" t="str">
        <f t="shared" si="146"/>
        <v/>
      </c>
      <c r="T3045">
        <f>ROUND(INT(表1[[#This Row],[合同结束日期]]-表1[[#This Row],[合同起始日期]])/365,1)</f>
        <v>1</v>
      </c>
    </row>
    <row r="3046" spans="1:20">
      <c r="A3046" s="1">
        <v>42005</v>
      </c>
      <c r="B3046" t="s">
        <v>7</v>
      </c>
      <c r="C3046">
        <f t="shared" si="144"/>
        <v>1</v>
      </c>
      <c r="D3046" t="s">
        <v>351</v>
      </c>
      <c r="E3046" s="4">
        <v>26588.399999999998</v>
      </c>
      <c r="F3046" s="4">
        <v>6599.2408800000003</v>
      </c>
      <c r="G3046" s="3">
        <v>0.24820000000000003</v>
      </c>
      <c r="H3046" s="7">
        <v>1846.4166666666667</v>
      </c>
      <c r="I3046" s="4">
        <v>458.28061666666673</v>
      </c>
      <c r="J3046">
        <v>14.399999999999999</v>
      </c>
      <c r="K3046" t="s">
        <v>66</v>
      </c>
      <c r="L3046" t="s">
        <v>64</v>
      </c>
      <c r="M3046" t="s">
        <v>64</v>
      </c>
      <c r="N3046" s="2">
        <v>41894</v>
      </c>
      <c r="O3046" s="2">
        <v>42258</v>
      </c>
      <c r="P3046" t="s">
        <v>24</v>
      </c>
      <c r="Q3046" t="s">
        <v>19</v>
      </c>
      <c r="R3046" s="5" t="str">
        <f t="shared" si="145"/>
        <v>0.1</v>
      </c>
      <c r="S3046" s="6" t="str">
        <f t="shared" si="146"/>
        <v/>
      </c>
      <c r="T3046">
        <f>ROUND(INT(表1[[#This Row],[合同结束日期]]-表1[[#This Row],[合同起始日期]])/365,1)</f>
        <v>1</v>
      </c>
    </row>
    <row r="3047" spans="1:20">
      <c r="A3047" s="1">
        <v>42036</v>
      </c>
      <c r="B3047" t="s">
        <v>7</v>
      </c>
      <c r="C3047">
        <f t="shared" si="144"/>
        <v>1</v>
      </c>
      <c r="D3047" t="s">
        <v>8</v>
      </c>
      <c r="E3047" s="4">
        <v>6313782</v>
      </c>
      <c r="F3047" s="4">
        <v>298641.88860000001</v>
      </c>
      <c r="G3047" s="3">
        <v>4.7300000000000002E-2</v>
      </c>
      <c r="H3047" s="7">
        <v>1768.5663865546219</v>
      </c>
      <c r="I3047" s="4">
        <v>83.653190084033611</v>
      </c>
      <c r="J3047">
        <v>3570</v>
      </c>
      <c r="K3047" t="s">
        <v>11</v>
      </c>
      <c r="L3047" t="s">
        <v>12</v>
      </c>
      <c r="M3047" t="s">
        <v>10</v>
      </c>
      <c r="N3047" s="2">
        <v>41365</v>
      </c>
      <c r="O3047" s="2">
        <v>48646</v>
      </c>
      <c r="P3047" t="s">
        <v>14</v>
      </c>
      <c r="Q3047">
        <v>0</v>
      </c>
      <c r="R3047" s="5">
        <f t="shared" si="145"/>
        <v>0</v>
      </c>
      <c r="S3047" s="6" t="str">
        <f t="shared" si="146"/>
        <v/>
      </c>
      <c r="T3047">
        <f>ROUND(INT(表1[[#This Row],[合同结束日期]]-表1[[#This Row],[合同起始日期]])/365,1)</f>
        <v>19.899999999999999</v>
      </c>
    </row>
    <row r="3048" spans="1:20">
      <c r="A3048" s="1">
        <v>42036</v>
      </c>
      <c r="B3048" t="s">
        <v>7</v>
      </c>
      <c r="C3048">
        <f t="shared" si="144"/>
        <v>1</v>
      </c>
      <c r="D3048" t="s">
        <v>235</v>
      </c>
      <c r="E3048" s="4">
        <v>855702.6</v>
      </c>
      <c r="F3048" s="4">
        <v>72392.439960000003</v>
      </c>
      <c r="G3048" s="3">
        <v>8.4600000000000009E-2</v>
      </c>
      <c r="H3048" s="7">
        <v>2287.7301892845685</v>
      </c>
      <c r="I3048" s="4">
        <v>193.54197401347452</v>
      </c>
      <c r="J3048">
        <v>374.03999999999996</v>
      </c>
      <c r="K3048" t="s">
        <v>11</v>
      </c>
      <c r="L3048" t="s">
        <v>92</v>
      </c>
      <c r="M3048" t="s">
        <v>92</v>
      </c>
      <c r="N3048" s="2">
        <v>41384</v>
      </c>
      <c r="O3048" s="2">
        <v>43299</v>
      </c>
      <c r="P3048" t="s">
        <v>18</v>
      </c>
      <c r="Q3048" t="s">
        <v>335</v>
      </c>
      <c r="R3048" s="5" t="str">
        <f t="shared" si="145"/>
        <v>0.15</v>
      </c>
      <c r="S3048" s="6" t="str">
        <f t="shared" si="146"/>
        <v>0.05</v>
      </c>
      <c r="T3048">
        <f>ROUND(INT(表1[[#This Row],[合同结束日期]]-表1[[#This Row],[合同起始日期]])/365,1)</f>
        <v>5.2</v>
      </c>
    </row>
    <row r="3049" spans="1:20">
      <c r="A3049" s="1">
        <v>42036</v>
      </c>
      <c r="B3049" t="s">
        <v>7</v>
      </c>
      <c r="C3049">
        <f t="shared" si="144"/>
        <v>1</v>
      </c>
      <c r="D3049" t="s">
        <v>237</v>
      </c>
      <c r="E3049" s="4">
        <v>264255.24</v>
      </c>
      <c r="F3049" s="4">
        <v>69710.532311999996</v>
      </c>
      <c r="G3049" s="3">
        <v>0.26379999999999998</v>
      </c>
      <c r="H3049" s="7">
        <v>734.04233333333332</v>
      </c>
      <c r="I3049" s="4">
        <v>193.64036753333332</v>
      </c>
      <c r="J3049">
        <v>360</v>
      </c>
      <c r="K3049" t="s">
        <v>11</v>
      </c>
      <c r="L3049" t="s">
        <v>23</v>
      </c>
      <c r="M3049" t="s">
        <v>23</v>
      </c>
      <c r="N3049" s="2">
        <v>41384</v>
      </c>
      <c r="O3049" s="2">
        <v>43299</v>
      </c>
      <c r="P3049" t="s">
        <v>18</v>
      </c>
      <c r="Q3049" t="s">
        <v>335</v>
      </c>
      <c r="R3049" s="5" t="str">
        <f t="shared" si="145"/>
        <v>0.15</v>
      </c>
      <c r="S3049" s="6" t="str">
        <f t="shared" si="146"/>
        <v>0.05</v>
      </c>
      <c r="T3049">
        <f>ROUND(INT(表1[[#This Row],[合同结束日期]]-表1[[#This Row],[合同起始日期]])/365,1)</f>
        <v>5.2</v>
      </c>
    </row>
    <row r="3050" spans="1:20">
      <c r="A3050" s="1">
        <v>42036</v>
      </c>
      <c r="B3050" t="s">
        <v>7</v>
      </c>
      <c r="C3050">
        <f t="shared" si="144"/>
        <v>1</v>
      </c>
      <c r="D3050" t="s">
        <v>238</v>
      </c>
      <c r="E3050" s="4">
        <v>613758.6</v>
      </c>
      <c r="F3050" s="4">
        <v>72607.642380000005</v>
      </c>
      <c r="G3050" s="3">
        <v>0.11830000000000002</v>
      </c>
      <c r="H3050" s="7">
        <v>1636.6895999999999</v>
      </c>
      <c r="I3050" s="4">
        <v>193.62037968000001</v>
      </c>
      <c r="J3050">
        <v>375</v>
      </c>
      <c r="K3050" t="s">
        <v>11</v>
      </c>
      <c r="L3050" t="s">
        <v>92</v>
      </c>
      <c r="M3050" t="s">
        <v>92</v>
      </c>
      <c r="N3050" s="2">
        <v>41384</v>
      </c>
      <c r="O3050" s="2">
        <v>43299</v>
      </c>
      <c r="P3050" t="s">
        <v>18</v>
      </c>
      <c r="Q3050" t="s">
        <v>335</v>
      </c>
      <c r="R3050" s="5" t="str">
        <f t="shared" si="145"/>
        <v>0.15</v>
      </c>
      <c r="S3050" s="6" t="str">
        <f t="shared" si="146"/>
        <v>0.05</v>
      </c>
      <c r="T3050">
        <f>ROUND(INT(表1[[#This Row],[合同结束日期]]-表1[[#This Row],[合同起始日期]])/365,1)</f>
        <v>5.2</v>
      </c>
    </row>
    <row r="3051" spans="1:20">
      <c r="A3051" s="1">
        <v>42036</v>
      </c>
      <c r="B3051" t="s">
        <v>7</v>
      </c>
      <c r="C3051">
        <f t="shared" si="144"/>
        <v>1</v>
      </c>
      <c r="D3051" t="s">
        <v>239</v>
      </c>
      <c r="E3051" s="4">
        <v>369459.95999999996</v>
      </c>
      <c r="F3051" s="4">
        <v>70382.122380000001</v>
      </c>
      <c r="G3051" s="3">
        <v>0.19050000000000003</v>
      </c>
      <c r="H3051" s="7">
        <v>1016.7876486129456</v>
      </c>
      <c r="I3051" s="4">
        <v>193.69804706076619</v>
      </c>
      <c r="J3051">
        <v>363.36</v>
      </c>
      <c r="K3051" t="s">
        <v>11</v>
      </c>
      <c r="L3051" t="s">
        <v>23</v>
      </c>
      <c r="M3051" t="s">
        <v>23</v>
      </c>
      <c r="N3051" s="2">
        <v>41384</v>
      </c>
      <c r="O3051" s="2">
        <v>43299</v>
      </c>
      <c r="P3051" t="s">
        <v>18</v>
      </c>
      <c r="Q3051" t="s">
        <v>335</v>
      </c>
      <c r="R3051" s="5" t="str">
        <f t="shared" si="145"/>
        <v>0.15</v>
      </c>
      <c r="S3051" s="6" t="str">
        <f t="shared" si="146"/>
        <v>0.05</v>
      </c>
      <c r="T3051">
        <f>ROUND(INT(表1[[#This Row],[合同结束日期]]-表1[[#This Row],[合同起始日期]])/365,1)</f>
        <v>5.2</v>
      </c>
    </row>
    <row r="3052" spans="1:20">
      <c r="A3052" s="1">
        <v>42036</v>
      </c>
      <c r="B3052" t="s">
        <v>7</v>
      </c>
      <c r="C3052">
        <f t="shared" si="144"/>
        <v>1</v>
      </c>
      <c r="D3052" t="s">
        <v>16</v>
      </c>
      <c r="E3052" s="4">
        <v>826562.6399999999</v>
      </c>
      <c r="F3052" s="4">
        <v>87037.045991999999</v>
      </c>
      <c r="G3052" s="3">
        <v>0.10530000000000002</v>
      </c>
      <c r="H3052" s="7">
        <v>1187.5899999999999</v>
      </c>
      <c r="I3052" s="4">
        <v>125.05322699999999</v>
      </c>
      <c r="J3052">
        <v>696</v>
      </c>
      <c r="K3052" t="s">
        <v>20</v>
      </c>
      <c r="L3052" t="s">
        <v>21</v>
      </c>
      <c r="M3052" t="s">
        <v>17</v>
      </c>
      <c r="N3052" s="2">
        <v>41246</v>
      </c>
      <c r="O3052" s="2">
        <v>43229</v>
      </c>
      <c r="P3052" t="s">
        <v>18</v>
      </c>
      <c r="Q3052" t="s">
        <v>19</v>
      </c>
      <c r="R3052" s="5" t="str">
        <f t="shared" si="145"/>
        <v>0.1</v>
      </c>
      <c r="S3052" s="6" t="str">
        <f t="shared" si="146"/>
        <v/>
      </c>
      <c r="T3052">
        <f>ROUND(INT(表1[[#This Row],[合同结束日期]]-表1[[#This Row],[合同起始日期]])/365,1)</f>
        <v>5.4</v>
      </c>
    </row>
    <row r="3053" spans="1:20">
      <c r="A3053" s="1">
        <v>42036</v>
      </c>
      <c r="B3053" t="s">
        <v>7</v>
      </c>
      <c r="C3053">
        <f t="shared" si="144"/>
        <v>1</v>
      </c>
      <c r="D3053" t="s">
        <v>22</v>
      </c>
      <c r="E3053" s="4">
        <v>892201.2</v>
      </c>
      <c r="F3053" s="4">
        <v>175049.87544</v>
      </c>
      <c r="G3053" s="3">
        <v>0.19620000000000001</v>
      </c>
      <c r="H3053" s="7">
        <v>1325.3137254901962</v>
      </c>
      <c r="I3053" s="4">
        <v>260.02655294117648</v>
      </c>
      <c r="J3053">
        <v>673.19999999999993</v>
      </c>
      <c r="K3053" t="s">
        <v>11</v>
      </c>
      <c r="L3053" t="s">
        <v>23</v>
      </c>
      <c r="M3053" t="s">
        <v>23</v>
      </c>
      <c r="N3053" s="2">
        <v>41258</v>
      </c>
      <c r="O3053" s="2">
        <v>43229</v>
      </c>
      <c r="P3053" t="s">
        <v>24</v>
      </c>
      <c r="Q3053" t="s">
        <v>25</v>
      </c>
      <c r="R3053" s="5" t="str">
        <f t="shared" si="145"/>
        <v>0.15</v>
      </c>
      <c r="S3053" s="6" t="str">
        <f t="shared" si="146"/>
        <v/>
      </c>
      <c r="T3053">
        <f>ROUND(INT(表1[[#This Row],[合同结束日期]]-表1[[#This Row],[合同起始日期]])/365,1)</f>
        <v>5.4</v>
      </c>
    </row>
    <row r="3054" spans="1:20">
      <c r="A3054" s="1">
        <v>42036</v>
      </c>
      <c r="B3054" t="s">
        <v>7</v>
      </c>
      <c r="C3054">
        <f t="shared" si="144"/>
        <v>1</v>
      </c>
      <c r="D3054" t="s">
        <v>26</v>
      </c>
      <c r="E3054" s="4">
        <v>538174.79999999993</v>
      </c>
      <c r="F3054" s="4">
        <v>77927.711040000009</v>
      </c>
      <c r="G3054" s="3">
        <v>0.14480000000000004</v>
      </c>
      <c r="H3054" s="7">
        <v>3372.0225563909771</v>
      </c>
      <c r="I3054" s="4">
        <v>488.26886616541361</v>
      </c>
      <c r="J3054">
        <v>159.6</v>
      </c>
      <c r="K3054" t="s">
        <v>11</v>
      </c>
      <c r="L3054" t="s">
        <v>13</v>
      </c>
      <c r="M3054" t="s">
        <v>27</v>
      </c>
      <c r="N3054" s="2">
        <v>41339</v>
      </c>
      <c r="O3054" s="2">
        <v>42864</v>
      </c>
      <c r="P3054" t="s">
        <v>24</v>
      </c>
      <c r="Q3054" t="s">
        <v>28</v>
      </c>
      <c r="R3054" s="5" t="str">
        <f t="shared" si="145"/>
        <v>0.13</v>
      </c>
      <c r="S3054" s="6" t="str">
        <f t="shared" si="146"/>
        <v/>
      </c>
      <c r="T3054">
        <f>ROUND(INT(表1[[#This Row],[合同结束日期]]-表1[[#This Row],[合同起始日期]])/365,1)</f>
        <v>4.2</v>
      </c>
    </row>
    <row r="3055" spans="1:20">
      <c r="A3055" s="1">
        <v>42036</v>
      </c>
      <c r="B3055" t="s">
        <v>7</v>
      </c>
      <c r="C3055">
        <f t="shared" si="144"/>
        <v>1</v>
      </c>
      <c r="D3055" t="s">
        <v>29</v>
      </c>
      <c r="E3055" s="4">
        <v>292186.8</v>
      </c>
      <c r="F3055" s="4">
        <v>61943.601599999995</v>
      </c>
      <c r="G3055" s="3">
        <v>0.21199999999999999</v>
      </c>
      <c r="H3055" s="7">
        <v>1560.8269230769231</v>
      </c>
      <c r="I3055" s="4">
        <v>330.89530769230771</v>
      </c>
      <c r="J3055">
        <v>187.2</v>
      </c>
      <c r="K3055" t="s">
        <v>11</v>
      </c>
      <c r="L3055" t="s">
        <v>23</v>
      </c>
      <c r="M3055" t="s">
        <v>23</v>
      </c>
      <c r="N3055" s="2">
        <v>41288</v>
      </c>
      <c r="O3055" s="2">
        <v>42499</v>
      </c>
      <c r="P3055" t="s">
        <v>24</v>
      </c>
      <c r="Q3055" t="s">
        <v>30</v>
      </c>
      <c r="R3055" s="5" t="str">
        <f t="shared" si="145"/>
        <v>0.18</v>
      </c>
      <c r="S3055" s="6" t="str">
        <f t="shared" si="146"/>
        <v/>
      </c>
      <c r="T3055">
        <f>ROUND(INT(表1[[#This Row],[合同结束日期]]-表1[[#This Row],[合同起始日期]])/365,1)</f>
        <v>3.3</v>
      </c>
    </row>
    <row r="3056" spans="1:20">
      <c r="A3056" s="1">
        <v>42036</v>
      </c>
      <c r="B3056" t="s">
        <v>7</v>
      </c>
      <c r="C3056">
        <f t="shared" si="144"/>
        <v>1</v>
      </c>
      <c r="D3056" t="s">
        <v>256</v>
      </c>
      <c r="E3056" s="4">
        <v>249328.44</v>
      </c>
      <c r="F3056" s="4">
        <v>28473.307848</v>
      </c>
      <c r="G3056" s="3">
        <v>0.1142</v>
      </c>
      <c r="H3056" s="7">
        <v>3521.5881355932206</v>
      </c>
      <c r="I3056" s="4">
        <v>402.16536508474576</v>
      </c>
      <c r="J3056">
        <v>70.8</v>
      </c>
      <c r="K3056" t="s">
        <v>11</v>
      </c>
      <c r="L3056" t="s">
        <v>12</v>
      </c>
      <c r="M3056" t="s">
        <v>53</v>
      </c>
      <c r="N3056" s="2">
        <v>41473</v>
      </c>
      <c r="O3056" s="2">
        <v>42222</v>
      </c>
      <c r="P3056" t="s">
        <v>24</v>
      </c>
      <c r="Q3056" t="s">
        <v>19</v>
      </c>
      <c r="R3056" s="5" t="str">
        <f t="shared" si="145"/>
        <v>0.1</v>
      </c>
      <c r="S3056" s="6" t="str">
        <f t="shared" si="146"/>
        <v/>
      </c>
      <c r="T3056">
        <f>ROUND(INT(表1[[#This Row],[合同结束日期]]-表1[[#This Row],[合同起始日期]])/365,1)</f>
        <v>2.1</v>
      </c>
    </row>
    <row r="3057" spans="1:20">
      <c r="A3057" s="1">
        <v>42036</v>
      </c>
      <c r="B3057" t="s">
        <v>7</v>
      </c>
      <c r="C3057">
        <f t="shared" si="144"/>
        <v>1</v>
      </c>
      <c r="D3057" t="s">
        <v>31</v>
      </c>
      <c r="E3057" s="4">
        <v>238508.4</v>
      </c>
      <c r="F3057" s="4">
        <v>37684.3272</v>
      </c>
      <c r="G3057" s="3">
        <v>0.158</v>
      </c>
      <c r="H3057" s="7">
        <v>1728.3217391304347</v>
      </c>
      <c r="I3057" s="4">
        <v>273.07483478260872</v>
      </c>
      <c r="J3057">
        <v>138</v>
      </c>
      <c r="K3057" t="s">
        <v>11</v>
      </c>
      <c r="L3057" t="s">
        <v>13</v>
      </c>
      <c r="M3057" t="s">
        <v>13</v>
      </c>
      <c r="N3057" s="2">
        <v>41334</v>
      </c>
      <c r="O3057" s="2">
        <v>42499</v>
      </c>
      <c r="P3057" t="s">
        <v>24</v>
      </c>
      <c r="Q3057" t="s">
        <v>32</v>
      </c>
      <c r="R3057" s="5" t="str">
        <f t="shared" si="145"/>
        <v>0.13</v>
      </c>
      <c r="S3057" s="6" t="str">
        <f t="shared" si="146"/>
        <v>0.07</v>
      </c>
      <c r="T3057">
        <f>ROUND(INT(表1[[#This Row],[合同结束日期]]-表1[[#This Row],[合同起始日期]])/365,1)</f>
        <v>3.2</v>
      </c>
    </row>
    <row r="3058" spans="1:20">
      <c r="A3058" s="1">
        <v>42036</v>
      </c>
      <c r="B3058" t="s">
        <v>7</v>
      </c>
      <c r="C3058">
        <f t="shared" si="144"/>
        <v>1</v>
      </c>
      <c r="D3058" t="s">
        <v>33</v>
      </c>
      <c r="E3058" s="4">
        <v>247032</v>
      </c>
      <c r="F3058" s="4">
        <v>18058.039199999999</v>
      </c>
      <c r="G3058" s="3">
        <v>7.3099999999999998E-2</v>
      </c>
      <c r="H3058" s="7">
        <v>3812.2222222222222</v>
      </c>
      <c r="I3058" s="4">
        <v>278.67344444444444</v>
      </c>
      <c r="J3058">
        <v>64.8</v>
      </c>
      <c r="K3058" t="s">
        <v>11</v>
      </c>
      <c r="L3058" t="s">
        <v>13</v>
      </c>
      <c r="M3058" t="s">
        <v>34</v>
      </c>
      <c r="N3058" s="2">
        <v>41353</v>
      </c>
      <c r="O3058" s="2">
        <v>43229</v>
      </c>
      <c r="P3058" t="s">
        <v>24</v>
      </c>
      <c r="Q3058" t="s">
        <v>35</v>
      </c>
      <c r="R3058" s="5" t="str">
        <f t="shared" si="145"/>
        <v>0.06</v>
      </c>
      <c r="S3058" s="6" t="str">
        <f t="shared" si="146"/>
        <v/>
      </c>
      <c r="T3058">
        <f>ROUND(INT(表1[[#This Row],[合同结束日期]]-表1[[#This Row],[合同起始日期]])/365,1)</f>
        <v>5.0999999999999996</v>
      </c>
    </row>
    <row r="3059" spans="1:20">
      <c r="A3059" s="1">
        <v>42036</v>
      </c>
      <c r="B3059" t="s">
        <v>7</v>
      </c>
      <c r="C3059">
        <f t="shared" si="144"/>
        <v>1</v>
      </c>
      <c r="D3059" t="s">
        <v>36</v>
      </c>
      <c r="E3059" s="4">
        <v>694570.91999999993</v>
      </c>
      <c r="F3059" s="4">
        <v>42507.740303999999</v>
      </c>
      <c r="G3059" s="3">
        <v>6.1200000000000004E-2</v>
      </c>
      <c r="H3059" s="7">
        <v>3270.1079096045191</v>
      </c>
      <c r="I3059" s="4">
        <v>200.13060406779661</v>
      </c>
      <c r="J3059">
        <v>212.4</v>
      </c>
      <c r="K3059" t="s">
        <v>11</v>
      </c>
      <c r="L3059" t="s">
        <v>13</v>
      </c>
      <c r="M3059" t="s">
        <v>13</v>
      </c>
      <c r="N3059" s="2">
        <v>41353</v>
      </c>
      <c r="O3059" s="2">
        <v>43229</v>
      </c>
      <c r="P3059" t="s">
        <v>24</v>
      </c>
      <c r="Q3059" t="s">
        <v>37</v>
      </c>
      <c r="R3059" s="5" t="str">
        <f t="shared" si="145"/>
        <v>0.</v>
      </c>
      <c r="S3059" s="6" t="str">
        <f t="shared" si="146"/>
        <v/>
      </c>
      <c r="T3059">
        <f>ROUND(INT(表1[[#This Row],[合同结束日期]]-表1[[#This Row],[合同起始日期]])/365,1)</f>
        <v>5.0999999999999996</v>
      </c>
    </row>
    <row r="3060" spans="1:20">
      <c r="A3060" s="1">
        <v>42036</v>
      </c>
      <c r="B3060" t="s">
        <v>7</v>
      </c>
      <c r="C3060">
        <f t="shared" si="144"/>
        <v>1</v>
      </c>
      <c r="D3060" t="s">
        <v>38</v>
      </c>
      <c r="E3060" s="4">
        <v>788498.28</v>
      </c>
      <c r="F3060" s="4">
        <v>78849.827999999994</v>
      </c>
      <c r="G3060" s="3">
        <v>9.9999999999999992E-2</v>
      </c>
      <c r="H3060" s="7">
        <v>4212.0634615384615</v>
      </c>
      <c r="I3060" s="4">
        <v>421.20634615384614</v>
      </c>
      <c r="J3060">
        <v>187.2</v>
      </c>
      <c r="K3060" t="s">
        <v>11</v>
      </c>
      <c r="L3060" t="s">
        <v>13</v>
      </c>
      <c r="M3060" t="s">
        <v>13</v>
      </c>
      <c r="N3060" s="2">
        <v>41323</v>
      </c>
      <c r="O3060" s="2">
        <v>42499</v>
      </c>
      <c r="P3060" t="s">
        <v>39</v>
      </c>
      <c r="Q3060" t="s">
        <v>19</v>
      </c>
      <c r="R3060" s="5" t="str">
        <f t="shared" si="145"/>
        <v>0.1</v>
      </c>
      <c r="S3060" s="6" t="str">
        <f t="shared" si="146"/>
        <v/>
      </c>
      <c r="T3060">
        <f>ROUND(INT(表1[[#This Row],[合同结束日期]]-表1[[#This Row],[合同起始日期]])/365,1)</f>
        <v>3.2</v>
      </c>
    </row>
    <row r="3061" spans="1:20">
      <c r="A3061" s="1">
        <v>42036</v>
      </c>
      <c r="B3061" t="s">
        <v>7</v>
      </c>
      <c r="C3061">
        <f t="shared" si="144"/>
        <v>1</v>
      </c>
      <c r="D3061" t="s">
        <v>40</v>
      </c>
      <c r="E3061" s="4">
        <v>2358558.9959999998</v>
      </c>
      <c r="F3061" s="4">
        <v>188684.71968000001</v>
      </c>
      <c r="G3061" s="3">
        <v>8.0000000000000016E-2</v>
      </c>
      <c r="H3061" s="7">
        <v>2501.8658732179224</v>
      </c>
      <c r="I3061" s="4">
        <v>200.14926985743381</v>
      </c>
      <c r="J3061">
        <v>942.72</v>
      </c>
      <c r="K3061" t="s">
        <v>41</v>
      </c>
      <c r="L3061" t="s">
        <v>40</v>
      </c>
      <c r="M3061" t="s">
        <v>41</v>
      </c>
      <c r="N3061" s="2">
        <v>41294</v>
      </c>
      <c r="O3061" s="2">
        <v>43229</v>
      </c>
      <c r="P3061" t="s">
        <v>39</v>
      </c>
      <c r="Q3061" t="s">
        <v>42</v>
      </c>
      <c r="R3061" s="5" t="str">
        <f t="shared" si="145"/>
        <v>0.08</v>
      </c>
      <c r="S3061" s="6" t="str">
        <f t="shared" si="146"/>
        <v/>
      </c>
      <c r="T3061">
        <f>ROUND(INT(表1[[#This Row],[合同结束日期]]-表1[[#This Row],[合同起始日期]])/365,1)</f>
        <v>5.3</v>
      </c>
    </row>
    <row r="3062" spans="1:20">
      <c r="A3062" s="1">
        <v>42036</v>
      </c>
      <c r="B3062" t="s">
        <v>7</v>
      </c>
      <c r="C3062">
        <f t="shared" si="144"/>
        <v>1</v>
      </c>
      <c r="D3062" t="s">
        <v>292</v>
      </c>
      <c r="E3062" s="4">
        <v>4281666.0119999992</v>
      </c>
      <c r="F3062" s="4">
        <v>192674.97053999998</v>
      </c>
      <c r="G3062" s="3">
        <v>4.5000000000000005E-2</v>
      </c>
      <c r="H3062" s="7">
        <v>1721.2035745296669</v>
      </c>
      <c r="I3062" s="4">
        <v>77.45416085383502</v>
      </c>
      <c r="J3062">
        <v>2487.6</v>
      </c>
      <c r="K3062" t="s">
        <v>41</v>
      </c>
      <c r="L3062" t="s">
        <v>292</v>
      </c>
      <c r="M3062" t="s">
        <v>41</v>
      </c>
      <c r="N3062" s="2">
        <v>41442</v>
      </c>
      <c r="O3062" s="2">
        <v>47285</v>
      </c>
      <c r="P3062" t="s">
        <v>39</v>
      </c>
      <c r="Q3062" t="s">
        <v>208</v>
      </c>
      <c r="R3062" s="5" t="str">
        <f t="shared" si="145"/>
        <v>0.05</v>
      </c>
      <c r="S3062" s="6" t="str">
        <f t="shared" si="146"/>
        <v/>
      </c>
      <c r="T3062">
        <f>ROUND(INT(表1[[#This Row],[合同结束日期]]-表1[[#This Row],[合同起始日期]])/365,1)</f>
        <v>16</v>
      </c>
    </row>
    <row r="3063" spans="1:20">
      <c r="A3063" s="1">
        <v>42036</v>
      </c>
      <c r="B3063" t="s">
        <v>7</v>
      </c>
      <c r="C3063">
        <f t="shared" si="144"/>
        <v>1</v>
      </c>
      <c r="D3063" t="s">
        <v>324</v>
      </c>
      <c r="E3063" s="4">
        <v>201321.60000000001</v>
      </c>
      <c r="F3063" s="4">
        <v>32010.134399999999</v>
      </c>
      <c r="G3063" s="3">
        <v>0.159</v>
      </c>
      <c r="H3063" s="7">
        <v>1823.5652173913045</v>
      </c>
      <c r="I3063" s="4">
        <v>289.94686956521741</v>
      </c>
      <c r="J3063">
        <v>110.39999999999999</v>
      </c>
      <c r="K3063" t="s">
        <v>140</v>
      </c>
      <c r="L3063" t="s">
        <v>309</v>
      </c>
      <c r="M3063" t="s">
        <v>309</v>
      </c>
      <c r="N3063" s="2">
        <v>41745</v>
      </c>
      <c r="O3063" s="2">
        <v>42109</v>
      </c>
      <c r="P3063" t="s">
        <v>24</v>
      </c>
      <c r="Q3063" t="s">
        <v>42</v>
      </c>
      <c r="R3063" s="5" t="str">
        <f t="shared" si="145"/>
        <v>0.08</v>
      </c>
      <c r="S3063" s="6" t="str">
        <f t="shared" si="146"/>
        <v/>
      </c>
      <c r="T3063">
        <f>ROUND(INT(表1[[#This Row],[合同结束日期]]-表1[[#This Row],[合同起始日期]])/365,1)</f>
        <v>1</v>
      </c>
    </row>
    <row r="3064" spans="1:20">
      <c r="A3064" s="1">
        <v>42036</v>
      </c>
      <c r="B3064" t="s">
        <v>7</v>
      </c>
      <c r="C3064">
        <f t="shared" si="144"/>
        <v>1</v>
      </c>
      <c r="D3064" t="s">
        <v>308</v>
      </c>
      <c r="E3064" s="4">
        <v>2995815.6</v>
      </c>
      <c r="F3064" s="4">
        <v>96764.84388</v>
      </c>
      <c r="G3064" s="3">
        <v>3.2300000000000002E-2</v>
      </c>
      <c r="H3064" s="7">
        <v>21708.808695652173</v>
      </c>
      <c r="I3064" s="4">
        <v>701.19452086956517</v>
      </c>
      <c r="J3064">
        <v>138</v>
      </c>
      <c r="K3064" t="s">
        <v>140</v>
      </c>
      <c r="L3064" t="s">
        <v>309</v>
      </c>
      <c r="M3064" t="s">
        <v>309</v>
      </c>
      <c r="N3064" s="2">
        <v>41708</v>
      </c>
      <c r="O3064" s="2">
        <v>42834</v>
      </c>
      <c r="P3064" t="s">
        <v>24</v>
      </c>
      <c r="Q3064" t="s">
        <v>180</v>
      </c>
      <c r="R3064" s="5" t="str">
        <f t="shared" si="145"/>
        <v>0.03</v>
      </c>
      <c r="S3064" s="6" t="str">
        <f t="shared" si="146"/>
        <v/>
      </c>
      <c r="T3064">
        <f>ROUND(INT(表1[[#This Row],[合同结束日期]]-表1[[#This Row],[合同起始日期]])/365,1)</f>
        <v>3.1</v>
      </c>
    </row>
    <row r="3065" spans="1:20">
      <c r="A3065" s="1">
        <v>42036</v>
      </c>
      <c r="B3065" t="s">
        <v>7</v>
      </c>
      <c r="C3065">
        <f t="shared" si="144"/>
        <v>1</v>
      </c>
      <c r="D3065" t="s">
        <v>43</v>
      </c>
      <c r="E3065" s="4">
        <v>1010165.1</v>
      </c>
      <c r="F3065" s="4">
        <v>80813.207999999999</v>
      </c>
      <c r="G3065" s="3">
        <v>0.08</v>
      </c>
      <c r="H3065" s="7">
        <v>3861.4873853211016</v>
      </c>
      <c r="I3065" s="4">
        <v>308.91899082568813</v>
      </c>
      <c r="J3065">
        <v>261.59999999999997</v>
      </c>
      <c r="K3065" t="s">
        <v>44</v>
      </c>
      <c r="L3065" t="s">
        <v>46</v>
      </c>
      <c r="M3065" t="s">
        <v>45</v>
      </c>
      <c r="N3065" s="2">
        <v>41288</v>
      </c>
      <c r="O3065" s="2">
        <v>45059</v>
      </c>
      <c r="P3065" t="s">
        <v>24</v>
      </c>
      <c r="Q3065" t="s">
        <v>42</v>
      </c>
      <c r="R3065" s="5" t="str">
        <f t="shared" si="145"/>
        <v>0.08</v>
      </c>
      <c r="S3065" s="6" t="str">
        <f t="shared" si="146"/>
        <v/>
      </c>
      <c r="T3065">
        <f>ROUND(INT(表1[[#This Row],[合同结束日期]]-表1[[#This Row],[合同起始日期]])/365,1)</f>
        <v>10.3</v>
      </c>
    </row>
    <row r="3066" spans="1:20">
      <c r="A3066" s="1">
        <v>42036</v>
      </c>
      <c r="B3066" t="s">
        <v>7</v>
      </c>
      <c r="C3066">
        <f t="shared" si="144"/>
        <v>1</v>
      </c>
      <c r="D3066" t="s">
        <v>257</v>
      </c>
      <c r="E3066" s="4">
        <v>605457.87599999993</v>
      </c>
      <c r="F3066" s="4">
        <v>33300.18318</v>
      </c>
      <c r="G3066" s="3">
        <v>5.5000000000000007E-2</v>
      </c>
      <c r="H3066" s="7">
        <v>989.31025490196066</v>
      </c>
      <c r="I3066" s="4">
        <v>54.41206401960784</v>
      </c>
      <c r="J3066">
        <v>612</v>
      </c>
      <c r="K3066" t="s">
        <v>41</v>
      </c>
      <c r="L3066" t="s">
        <v>258</v>
      </c>
      <c r="M3066" t="s">
        <v>41</v>
      </c>
      <c r="N3066" s="2">
        <v>41442</v>
      </c>
      <c r="O3066" s="2">
        <v>47285</v>
      </c>
      <c r="P3066" t="s">
        <v>39</v>
      </c>
      <c r="Q3066" t="s">
        <v>35</v>
      </c>
      <c r="R3066" s="5" t="str">
        <f t="shared" si="145"/>
        <v>0.06</v>
      </c>
      <c r="S3066" s="6" t="str">
        <f t="shared" si="146"/>
        <v/>
      </c>
      <c r="T3066">
        <f>ROUND(INT(表1[[#This Row],[合同结束日期]]-表1[[#This Row],[合同起始日期]])/365,1)</f>
        <v>16</v>
      </c>
    </row>
    <row r="3067" spans="1:20">
      <c r="A3067" s="1">
        <v>42036</v>
      </c>
      <c r="B3067" t="s">
        <v>7</v>
      </c>
      <c r="C3067">
        <f t="shared" si="144"/>
        <v>1</v>
      </c>
      <c r="D3067" t="s">
        <v>259</v>
      </c>
      <c r="E3067" s="4">
        <v>516398.68799999997</v>
      </c>
      <c r="F3067" s="4">
        <v>28401.92784</v>
      </c>
      <c r="G3067" s="3">
        <v>5.5000000000000007E-2</v>
      </c>
      <c r="H3067" s="7">
        <v>1083.9603022670026</v>
      </c>
      <c r="I3067" s="4">
        <v>59.61781662468514</v>
      </c>
      <c r="J3067">
        <v>476.4</v>
      </c>
      <c r="K3067" t="s">
        <v>41</v>
      </c>
      <c r="L3067" t="s">
        <v>258</v>
      </c>
      <c r="M3067" t="s">
        <v>41</v>
      </c>
      <c r="N3067" s="2">
        <v>41442</v>
      </c>
      <c r="O3067" s="2">
        <v>47285</v>
      </c>
      <c r="P3067" t="s">
        <v>39</v>
      </c>
      <c r="Q3067" t="s">
        <v>35</v>
      </c>
      <c r="R3067" s="5" t="str">
        <f t="shared" si="145"/>
        <v>0.06</v>
      </c>
      <c r="S3067" s="6" t="str">
        <f t="shared" si="146"/>
        <v/>
      </c>
      <c r="T3067">
        <f>ROUND(INT(表1[[#This Row],[合同结束日期]]-表1[[#This Row],[合同起始日期]])/365,1)</f>
        <v>16</v>
      </c>
    </row>
    <row r="3068" spans="1:20">
      <c r="A3068" s="1">
        <v>42036</v>
      </c>
      <c r="B3068" t="s">
        <v>7</v>
      </c>
      <c r="C3068">
        <f t="shared" si="144"/>
        <v>1</v>
      </c>
      <c r="D3068" t="s">
        <v>260</v>
      </c>
      <c r="E3068" s="4">
        <v>638964.74399999995</v>
      </c>
      <c r="F3068" s="4">
        <v>35143.060919999996</v>
      </c>
      <c r="G3068" s="3">
        <v>5.5E-2</v>
      </c>
      <c r="H3068" s="7">
        <v>2237.2715126050421</v>
      </c>
      <c r="I3068" s="4">
        <v>123.04993319327731</v>
      </c>
      <c r="J3068">
        <v>285.59999999999997</v>
      </c>
      <c r="K3068" t="s">
        <v>41</v>
      </c>
      <c r="L3068" t="s">
        <v>258</v>
      </c>
      <c r="M3068" t="s">
        <v>41</v>
      </c>
      <c r="N3068" s="2">
        <v>41442</v>
      </c>
      <c r="O3068" s="2">
        <v>47285</v>
      </c>
      <c r="P3068" t="s">
        <v>39</v>
      </c>
      <c r="Q3068" t="s">
        <v>35</v>
      </c>
      <c r="R3068" s="5" t="str">
        <f t="shared" si="145"/>
        <v>0.06</v>
      </c>
      <c r="S3068" s="6" t="str">
        <f t="shared" si="146"/>
        <v/>
      </c>
      <c r="T3068">
        <f>ROUND(INT(表1[[#This Row],[合同结束日期]]-表1[[#This Row],[合同起始日期]])/365,1)</f>
        <v>16</v>
      </c>
    </row>
    <row r="3069" spans="1:20">
      <c r="A3069" s="1">
        <v>42036</v>
      </c>
      <c r="B3069" t="s">
        <v>7</v>
      </c>
      <c r="C3069">
        <f t="shared" si="144"/>
        <v>1</v>
      </c>
      <c r="D3069" t="s">
        <v>261</v>
      </c>
      <c r="E3069" s="4">
        <v>3008569.2480000001</v>
      </c>
      <c r="F3069" s="4">
        <v>265656.66459840001</v>
      </c>
      <c r="G3069" s="3">
        <v>8.8300000000000003E-2</v>
      </c>
      <c r="H3069" s="7">
        <v>2420.0203088803087</v>
      </c>
      <c r="I3069" s="4">
        <v>213.68779327413128</v>
      </c>
      <c r="J3069">
        <v>1243.2</v>
      </c>
      <c r="K3069" t="s">
        <v>41</v>
      </c>
      <c r="L3069" t="s">
        <v>261</v>
      </c>
      <c r="M3069" t="s">
        <v>41</v>
      </c>
      <c r="N3069" s="2">
        <v>41281</v>
      </c>
      <c r="O3069" s="2">
        <v>45168</v>
      </c>
      <c r="P3069" t="s">
        <v>39</v>
      </c>
      <c r="Q3069" t="s">
        <v>42</v>
      </c>
      <c r="R3069" s="5" t="str">
        <f t="shared" si="145"/>
        <v>0.08</v>
      </c>
      <c r="S3069" s="6" t="str">
        <f t="shared" si="146"/>
        <v/>
      </c>
      <c r="T3069">
        <f>ROUND(INT(表1[[#This Row],[合同结束日期]]-表1[[#This Row],[合同起始日期]])/365,1)</f>
        <v>10.6</v>
      </c>
    </row>
    <row r="3070" spans="1:20">
      <c r="A3070" s="1">
        <v>42036</v>
      </c>
      <c r="B3070" t="s">
        <v>7</v>
      </c>
      <c r="C3070">
        <f t="shared" si="144"/>
        <v>1</v>
      </c>
      <c r="D3070" t="s">
        <v>262</v>
      </c>
      <c r="E3070" s="4">
        <v>1081727.1240000001</v>
      </c>
      <c r="F3070" s="4">
        <v>59494.991820000003</v>
      </c>
      <c r="G3070" s="3">
        <v>5.5E-2</v>
      </c>
      <c r="H3070" s="7">
        <v>1562.2864298093589</v>
      </c>
      <c r="I3070" s="4">
        <v>85.925753639514738</v>
      </c>
      <c r="J3070">
        <v>692.4</v>
      </c>
      <c r="K3070" t="s">
        <v>41</v>
      </c>
      <c r="L3070" t="s">
        <v>258</v>
      </c>
      <c r="M3070" t="s">
        <v>41</v>
      </c>
      <c r="N3070" s="2">
        <v>41442</v>
      </c>
      <c r="O3070" s="2">
        <v>47285</v>
      </c>
      <c r="P3070" t="s">
        <v>39</v>
      </c>
      <c r="Q3070" t="s">
        <v>35</v>
      </c>
      <c r="R3070" s="5" t="str">
        <f t="shared" si="145"/>
        <v>0.06</v>
      </c>
      <c r="S3070" s="6" t="str">
        <f t="shared" si="146"/>
        <v/>
      </c>
      <c r="T3070">
        <f>ROUND(INT(表1[[#This Row],[合同结束日期]]-表1[[#This Row],[合同起始日期]])/365,1)</f>
        <v>16</v>
      </c>
    </row>
    <row r="3071" spans="1:20">
      <c r="A3071" s="1">
        <v>42036</v>
      </c>
      <c r="B3071" t="s">
        <v>7</v>
      </c>
      <c r="C3071">
        <f t="shared" si="144"/>
        <v>1</v>
      </c>
      <c r="D3071" t="s">
        <v>47</v>
      </c>
      <c r="E3071" s="4">
        <v>320300.97599999997</v>
      </c>
      <c r="F3071" s="4">
        <v>44265.594883199992</v>
      </c>
      <c r="G3071" s="3">
        <v>0.13819999999999999</v>
      </c>
      <c r="H3071" s="7">
        <v>2751.7265979381441</v>
      </c>
      <c r="I3071" s="4">
        <v>380.28861583505153</v>
      </c>
      <c r="J3071">
        <v>116.39999999999999</v>
      </c>
      <c r="K3071" t="s">
        <v>11</v>
      </c>
      <c r="L3071" t="s">
        <v>23</v>
      </c>
      <c r="M3071" t="s">
        <v>23</v>
      </c>
      <c r="N3071" s="2">
        <v>41384</v>
      </c>
      <c r="O3071" s="2">
        <v>42509</v>
      </c>
      <c r="P3071" t="s">
        <v>24</v>
      </c>
      <c r="Q3071" t="s">
        <v>65</v>
      </c>
      <c r="R3071" s="5" t="str">
        <f t="shared" si="145"/>
        <v>0.12</v>
      </c>
      <c r="S3071" s="6" t="str">
        <f t="shared" si="146"/>
        <v/>
      </c>
      <c r="T3071">
        <f>ROUND(INT(表1[[#This Row],[合同结束日期]]-表1[[#This Row],[合同起始日期]])/365,1)</f>
        <v>3.1</v>
      </c>
    </row>
    <row r="3072" spans="1:20">
      <c r="A3072" s="1">
        <v>42036</v>
      </c>
      <c r="B3072" t="s">
        <v>7</v>
      </c>
      <c r="C3072">
        <f t="shared" si="144"/>
        <v>1</v>
      </c>
      <c r="D3072" t="s">
        <v>263</v>
      </c>
      <c r="E3072" s="4">
        <v>412493.64</v>
      </c>
      <c r="F3072" s="4">
        <v>44508.06375600001</v>
      </c>
      <c r="G3072" s="3">
        <v>0.10790000000000002</v>
      </c>
      <c r="H3072" s="7">
        <v>6365.6425925925932</v>
      </c>
      <c r="I3072" s="4">
        <v>686.85283574074094</v>
      </c>
      <c r="J3072">
        <v>64.8</v>
      </c>
      <c r="K3072" t="s">
        <v>11</v>
      </c>
      <c r="L3072" t="s">
        <v>12</v>
      </c>
      <c r="M3072" t="s">
        <v>53</v>
      </c>
      <c r="N3072" s="2">
        <v>41449</v>
      </c>
      <c r="O3072" s="2">
        <v>42198</v>
      </c>
      <c r="P3072" t="s">
        <v>24</v>
      </c>
      <c r="Q3072" t="s">
        <v>19</v>
      </c>
      <c r="R3072" s="5" t="str">
        <f t="shared" si="145"/>
        <v>0.1</v>
      </c>
      <c r="S3072" s="6" t="str">
        <f t="shared" si="146"/>
        <v/>
      </c>
      <c r="T3072">
        <f>ROUND(INT(表1[[#This Row],[合同结束日期]]-表1[[#This Row],[合同起始日期]])/365,1)</f>
        <v>2.1</v>
      </c>
    </row>
    <row r="3073" spans="1:20">
      <c r="A3073" s="1">
        <v>42036</v>
      </c>
      <c r="B3073" t="s">
        <v>7</v>
      </c>
      <c r="C3073">
        <f t="shared" si="144"/>
        <v>1</v>
      </c>
      <c r="D3073" t="s">
        <v>264</v>
      </c>
      <c r="E3073" s="4">
        <v>256068</v>
      </c>
      <c r="F3073" s="4">
        <v>36105.587999999996</v>
      </c>
      <c r="G3073" s="3">
        <v>0.14099999999999999</v>
      </c>
      <c r="H3073" s="7">
        <v>4540.2127659574471</v>
      </c>
      <c r="I3073" s="4">
        <v>640.16999999999996</v>
      </c>
      <c r="J3073">
        <v>56.4</v>
      </c>
      <c r="K3073" t="s">
        <v>11</v>
      </c>
      <c r="L3073" t="s">
        <v>12</v>
      </c>
      <c r="M3073" t="s">
        <v>53</v>
      </c>
      <c r="N3073" s="2">
        <v>41449</v>
      </c>
      <c r="O3073" s="2">
        <v>42198</v>
      </c>
      <c r="P3073" t="s">
        <v>39</v>
      </c>
      <c r="Q3073" t="s">
        <v>28</v>
      </c>
      <c r="R3073" s="5" t="str">
        <f t="shared" si="145"/>
        <v>0.13</v>
      </c>
      <c r="S3073" s="6" t="str">
        <f t="shared" si="146"/>
        <v/>
      </c>
      <c r="T3073">
        <f>ROUND(INT(表1[[#This Row],[合同结束日期]]-表1[[#This Row],[合同起始日期]])/365,1)</f>
        <v>2.1</v>
      </c>
    </row>
    <row r="3074" spans="1:20">
      <c r="A3074" s="1">
        <v>42036</v>
      </c>
      <c r="B3074" t="s">
        <v>7</v>
      </c>
      <c r="C3074">
        <f t="shared" si="144"/>
        <v>1</v>
      </c>
      <c r="D3074" t="s">
        <v>265</v>
      </c>
      <c r="E3074" s="4">
        <v>654872.49599999993</v>
      </c>
      <c r="F3074" s="4">
        <v>36017.987279999994</v>
      </c>
      <c r="G3074" s="3">
        <v>5.5E-2</v>
      </c>
      <c r="H3074" s="7">
        <v>1220.8659507829977</v>
      </c>
      <c r="I3074" s="4">
        <v>67.147627293064872</v>
      </c>
      <c r="J3074">
        <v>536.4</v>
      </c>
      <c r="K3074" t="s">
        <v>41</v>
      </c>
      <c r="L3074" t="s">
        <v>258</v>
      </c>
      <c r="M3074" t="s">
        <v>41</v>
      </c>
      <c r="N3074" s="2">
        <v>41442</v>
      </c>
      <c r="O3074" s="2">
        <v>47285</v>
      </c>
      <c r="P3074" t="s">
        <v>39</v>
      </c>
      <c r="Q3074" t="s">
        <v>35</v>
      </c>
      <c r="R3074" s="5" t="str">
        <f t="shared" si="145"/>
        <v>0.06</v>
      </c>
      <c r="S3074" s="6" t="str">
        <f t="shared" si="146"/>
        <v/>
      </c>
      <c r="T3074">
        <f>ROUND(INT(表1[[#This Row],[合同结束日期]]-表1[[#This Row],[合同起始日期]])/365,1)</f>
        <v>16</v>
      </c>
    </row>
    <row r="3075" spans="1:20">
      <c r="A3075" s="1">
        <v>42036</v>
      </c>
      <c r="B3075" t="s">
        <v>7</v>
      </c>
      <c r="C3075">
        <f t="shared" si="144"/>
        <v>1</v>
      </c>
      <c r="D3075" t="s">
        <v>49</v>
      </c>
      <c r="E3075" s="4">
        <v>740071.2</v>
      </c>
      <c r="F3075" s="4">
        <v>102129.82560000001</v>
      </c>
      <c r="G3075" s="3">
        <v>0.13800000000000001</v>
      </c>
      <c r="H3075" s="7">
        <v>6229.5555555555557</v>
      </c>
      <c r="I3075" s="4">
        <v>859.6786666666668</v>
      </c>
      <c r="J3075">
        <v>118.8</v>
      </c>
      <c r="K3075" t="s">
        <v>11</v>
      </c>
      <c r="L3075" t="s">
        <v>51</v>
      </c>
      <c r="M3075" t="s">
        <v>50</v>
      </c>
      <c r="N3075" s="2">
        <v>41332</v>
      </c>
      <c r="O3075" s="2">
        <v>42133</v>
      </c>
      <c r="P3075" t="s">
        <v>24</v>
      </c>
      <c r="Q3075" t="s">
        <v>28</v>
      </c>
      <c r="R3075" s="5" t="str">
        <f t="shared" si="145"/>
        <v>0.13</v>
      </c>
      <c r="S3075" s="6" t="str">
        <f t="shared" si="146"/>
        <v/>
      </c>
      <c r="T3075">
        <f>ROUND(INT(表1[[#This Row],[合同结束日期]]-表1[[#This Row],[合同起始日期]])/365,1)</f>
        <v>2.2000000000000002</v>
      </c>
    </row>
    <row r="3076" spans="1:20">
      <c r="A3076" s="1">
        <v>42036</v>
      </c>
      <c r="B3076" t="s">
        <v>7</v>
      </c>
      <c r="C3076">
        <f t="shared" si="144"/>
        <v>1</v>
      </c>
      <c r="D3076" t="s">
        <v>52</v>
      </c>
      <c r="E3076" s="4">
        <v>466053.11999999994</v>
      </c>
      <c r="F3076" s="4">
        <v>48935.577599999997</v>
      </c>
      <c r="G3076" s="3">
        <v>0.10500000000000001</v>
      </c>
      <c r="H3076" s="7">
        <v>9958.4</v>
      </c>
      <c r="I3076" s="4">
        <v>1045.6320000000001</v>
      </c>
      <c r="J3076">
        <v>46.8</v>
      </c>
      <c r="K3076" t="s">
        <v>11</v>
      </c>
      <c r="L3076" t="s">
        <v>12</v>
      </c>
      <c r="M3076" t="s">
        <v>53</v>
      </c>
      <c r="N3076" s="2">
        <v>41294</v>
      </c>
      <c r="O3076" s="2">
        <v>42864</v>
      </c>
      <c r="P3076" t="s">
        <v>24</v>
      </c>
      <c r="Q3076" t="s">
        <v>19</v>
      </c>
      <c r="R3076" s="5" t="str">
        <f t="shared" si="145"/>
        <v>0.1</v>
      </c>
      <c r="S3076" s="6" t="str">
        <f t="shared" si="146"/>
        <v/>
      </c>
      <c r="T3076">
        <f>ROUND(INT(表1[[#This Row],[合同结束日期]]-表1[[#This Row],[合同起始日期]])/365,1)</f>
        <v>4.3</v>
      </c>
    </row>
    <row r="3077" spans="1:20">
      <c r="A3077" s="1">
        <v>42036</v>
      </c>
      <c r="B3077" t="s">
        <v>7</v>
      </c>
      <c r="C3077">
        <f t="shared" si="144"/>
        <v>1</v>
      </c>
      <c r="D3077" t="s">
        <v>54</v>
      </c>
      <c r="E3077" s="4">
        <v>374051.51999999996</v>
      </c>
      <c r="F3077" s="4">
        <v>39686.866272000007</v>
      </c>
      <c r="G3077" s="3">
        <v>0.10610000000000003</v>
      </c>
      <c r="H3077" s="7">
        <v>8202.8842105263138</v>
      </c>
      <c r="I3077" s="4">
        <v>870.32601473684224</v>
      </c>
      <c r="J3077">
        <v>45.6</v>
      </c>
      <c r="K3077" t="s">
        <v>11</v>
      </c>
      <c r="L3077" t="s">
        <v>12</v>
      </c>
      <c r="M3077" t="s">
        <v>53</v>
      </c>
      <c r="N3077" s="2">
        <v>41294</v>
      </c>
      <c r="O3077" s="2">
        <v>42864</v>
      </c>
      <c r="P3077" t="s">
        <v>24</v>
      </c>
      <c r="Q3077" t="s">
        <v>19</v>
      </c>
      <c r="R3077" s="5" t="str">
        <f t="shared" si="145"/>
        <v>0.1</v>
      </c>
      <c r="S3077" s="6" t="str">
        <f t="shared" si="146"/>
        <v/>
      </c>
      <c r="T3077">
        <f>ROUND(INT(表1[[#This Row],[合同结束日期]]-表1[[#This Row],[合同起始日期]])/365,1)</f>
        <v>4.3</v>
      </c>
    </row>
    <row r="3078" spans="1:20">
      <c r="A3078" s="1">
        <v>42036</v>
      </c>
      <c r="B3078" t="s">
        <v>7</v>
      </c>
      <c r="C3078">
        <f t="shared" si="144"/>
        <v>1</v>
      </c>
      <c r="D3078" t="s">
        <v>266</v>
      </c>
      <c r="E3078" s="4">
        <v>298025.86800000002</v>
      </c>
      <c r="F3078" s="4">
        <v>16391.422740000002</v>
      </c>
      <c r="G3078" s="3">
        <v>5.5E-2</v>
      </c>
      <c r="H3078" s="7">
        <v>701.56748587570621</v>
      </c>
      <c r="I3078" s="4">
        <v>38.586211723163842</v>
      </c>
      <c r="J3078">
        <v>424.8</v>
      </c>
      <c r="K3078" t="s">
        <v>41</v>
      </c>
      <c r="L3078" t="s">
        <v>258</v>
      </c>
      <c r="M3078" t="s">
        <v>41</v>
      </c>
      <c r="N3078" s="2">
        <v>41442</v>
      </c>
      <c r="O3078" s="2">
        <v>47285</v>
      </c>
      <c r="P3078" t="s">
        <v>39</v>
      </c>
      <c r="Q3078" t="s">
        <v>35</v>
      </c>
      <c r="R3078" s="5" t="str">
        <f t="shared" si="145"/>
        <v>0.06</v>
      </c>
      <c r="S3078" s="6" t="str">
        <f t="shared" si="146"/>
        <v/>
      </c>
      <c r="T3078">
        <f>ROUND(INT(表1[[#This Row],[合同结束日期]]-表1[[#This Row],[合同起始日期]])/365,1)</f>
        <v>16</v>
      </c>
    </row>
    <row r="3079" spans="1:20">
      <c r="A3079" s="1">
        <v>42036</v>
      </c>
      <c r="B3079" t="s">
        <v>7</v>
      </c>
      <c r="C3079">
        <f t="shared" si="144"/>
        <v>1</v>
      </c>
      <c r="D3079" t="s">
        <v>55</v>
      </c>
      <c r="E3079" s="4">
        <v>240028.32</v>
      </c>
      <c r="F3079" s="4">
        <v>50333.938704</v>
      </c>
      <c r="G3079" s="3">
        <v>0.2097</v>
      </c>
      <c r="H3079" s="7">
        <v>1258.010062893082</v>
      </c>
      <c r="I3079" s="4">
        <v>263.80471018867928</v>
      </c>
      <c r="J3079">
        <v>190.79999999999998</v>
      </c>
      <c r="K3079" t="s">
        <v>11</v>
      </c>
      <c r="L3079" t="s">
        <v>23</v>
      </c>
      <c r="M3079" t="s">
        <v>23</v>
      </c>
      <c r="N3079" s="2">
        <v>41343</v>
      </c>
      <c r="O3079" s="2">
        <v>42499</v>
      </c>
      <c r="P3079" t="s">
        <v>24</v>
      </c>
      <c r="Q3079" t="s">
        <v>56</v>
      </c>
      <c r="R3079" s="5" t="str">
        <f t="shared" si="145"/>
        <v>0.17</v>
      </c>
      <c r="S3079" s="6" t="str">
        <f t="shared" si="146"/>
        <v/>
      </c>
      <c r="T3079">
        <f>ROUND(INT(表1[[#This Row],[合同结束日期]]-表1[[#This Row],[合同起始日期]])/365,1)</f>
        <v>3.2</v>
      </c>
    </row>
    <row r="3080" spans="1:20">
      <c r="A3080" s="1">
        <v>42036</v>
      </c>
      <c r="B3080" t="s">
        <v>7</v>
      </c>
      <c r="C3080">
        <f t="shared" si="144"/>
        <v>1</v>
      </c>
      <c r="D3080" t="s">
        <v>325</v>
      </c>
      <c r="E3080" s="4">
        <v>288168</v>
      </c>
      <c r="F3080" s="4">
        <v>55212.988799999999</v>
      </c>
      <c r="G3080" s="3">
        <v>0.19159999999999999</v>
      </c>
      <c r="H3080" s="7">
        <v>1579.8684210526314</v>
      </c>
      <c r="I3080" s="4">
        <v>302.70278947368422</v>
      </c>
      <c r="J3080">
        <v>182.4</v>
      </c>
      <c r="K3080" t="s">
        <v>11</v>
      </c>
      <c r="L3080" t="s">
        <v>23</v>
      </c>
      <c r="M3080" t="s">
        <v>23</v>
      </c>
      <c r="N3080" s="2">
        <v>41702</v>
      </c>
      <c r="O3080" s="2">
        <v>42432</v>
      </c>
      <c r="P3080" t="s">
        <v>24</v>
      </c>
      <c r="Q3080" t="s">
        <v>59</v>
      </c>
      <c r="R3080" s="5" t="str">
        <f t="shared" si="145"/>
        <v>0.16</v>
      </c>
      <c r="S3080" s="6" t="str">
        <f t="shared" si="146"/>
        <v/>
      </c>
      <c r="T3080">
        <f>ROUND(INT(表1[[#This Row],[合同结束日期]]-表1[[#This Row],[合同起始日期]])/365,1)</f>
        <v>2</v>
      </c>
    </row>
    <row r="3081" spans="1:20">
      <c r="A3081" s="1">
        <v>42036</v>
      </c>
      <c r="B3081" t="s">
        <v>7</v>
      </c>
      <c r="C3081">
        <f t="shared" si="144"/>
        <v>1</v>
      </c>
      <c r="D3081" t="s">
        <v>315</v>
      </c>
      <c r="E3081" s="4">
        <v>390855.6</v>
      </c>
      <c r="F3081" s="4">
        <v>45104.736239999998</v>
      </c>
      <c r="G3081" s="3">
        <v>0.1154</v>
      </c>
      <c r="H3081" s="7">
        <v>3257.1299999999997</v>
      </c>
      <c r="I3081" s="4">
        <v>375.87280199999998</v>
      </c>
      <c r="J3081">
        <v>120</v>
      </c>
      <c r="K3081" t="s">
        <v>11</v>
      </c>
      <c r="L3081" t="s">
        <v>12</v>
      </c>
      <c r="M3081" t="s">
        <v>53</v>
      </c>
      <c r="N3081" s="2">
        <v>41715</v>
      </c>
      <c r="O3081" s="2">
        <v>42810</v>
      </c>
      <c r="P3081" t="s">
        <v>24</v>
      </c>
      <c r="Q3081" t="s">
        <v>19</v>
      </c>
      <c r="R3081" s="5" t="str">
        <f t="shared" si="145"/>
        <v>0.1</v>
      </c>
      <c r="S3081" s="6" t="str">
        <f t="shared" si="146"/>
        <v/>
      </c>
      <c r="T3081">
        <f>ROUND(INT(表1[[#This Row],[合同结束日期]]-表1[[#This Row],[合同起始日期]])/365,1)</f>
        <v>3</v>
      </c>
    </row>
    <row r="3082" spans="1:20">
      <c r="A3082" s="1">
        <v>42036</v>
      </c>
      <c r="B3082" t="s">
        <v>7</v>
      </c>
      <c r="C3082">
        <f t="shared" si="144"/>
        <v>1</v>
      </c>
      <c r="D3082" t="s">
        <v>57</v>
      </c>
      <c r="E3082" s="4">
        <v>118234.79999999999</v>
      </c>
      <c r="F3082" s="4">
        <v>51290.256239999995</v>
      </c>
      <c r="G3082" s="3">
        <v>0.43380000000000002</v>
      </c>
      <c r="H3082" s="7">
        <v>1187.0963855421687</v>
      </c>
      <c r="I3082" s="4">
        <v>514.96241204819273</v>
      </c>
      <c r="J3082">
        <v>99.6</v>
      </c>
      <c r="K3082" t="s">
        <v>60</v>
      </c>
      <c r="L3082" t="s">
        <v>61</v>
      </c>
      <c r="M3082" t="s">
        <v>58</v>
      </c>
      <c r="N3082" s="2">
        <v>41290</v>
      </c>
      <c r="O3082" s="2">
        <v>42499</v>
      </c>
      <c r="P3082" t="s">
        <v>24</v>
      </c>
      <c r="Q3082" t="s">
        <v>59</v>
      </c>
      <c r="R3082" s="5" t="str">
        <f t="shared" si="145"/>
        <v>0.16</v>
      </c>
      <c r="S3082" s="6" t="str">
        <f t="shared" si="146"/>
        <v/>
      </c>
      <c r="T3082">
        <f>ROUND(INT(表1[[#This Row],[合同结束日期]]-表1[[#This Row],[合同起始日期]])/365,1)</f>
        <v>3.3</v>
      </c>
    </row>
    <row r="3083" spans="1:20">
      <c r="A3083" s="1">
        <v>42036</v>
      </c>
      <c r="B3083" t="s">
        <v>7</v>
      </c>
      <c r="C3083">
        <f t="shared" si="144"/>
        <v>1</v>
      </c>
      <c r="D3083" t="s">
        <v>62</v>
      </c>
      <c r="E3083" s="4">
        <v>139676.4</v>
      </c>
      <c r="F3083" s="4">
        <v>30966.257880000001</v>
      </c>
      <c r="G3083" s="3">
        <v>0.22170000000000001</v>
      </c>
      <c r="H3083" s="7">
        <v>1307.8314606741574</v>
      </c>
      <c r="I3083" s="4">
        <v>289.94623483146069</v>
      </c>
      <c r="J3083">
        <v>106.8</v>
      </c>
      <c r="K3083" t="s">
        <v>60</v>
      </c>
      <c r="L3083" t="s">
        <v>61</v>
      </c>
      <c r="M3083" t="s">
        <v>58</v>
      </c>
      <c r="N3083" s="2">
        <v>41347</v>
      </c>
      <c r="O3083" s="2">
        <v>42499</v>
      </c>
      <c r="P3083" t="s">
        <v>24</v>
      </c>
      <c r="Q3083" t="s">
        <v>59</v>
      </c>
      <c r="R3083" s="5" t="str">
        <f t="shared" si="145"/>
        <v>0.16</v>
      </c>
      <c r="S3083" s="6" t="str">
        <f t="shared" si="146"/>
        <v/>
      </c>
      <c r="T3083">
        <f>ROUND(INT(表1[[#This Row],[合同结束日期]]-表1[[#This Row],[合同起始日期]])/365,1)</f>
        <v>3.2</v>
      </c>
    </row>
    <row r="3084" spans="1:20">
      <c r="A3084" s="1">
        <v>42036</v>
      </c>
      <c r="B3084" t="s">
        <v>7</v>
      </c>
      <c r="C3084">
        <f t="shared" si="144"/>
        <v>1</v>
      </c>
      <c r="D3084" t="s">
        <v>63</v>
      </c>
      <c r="E3084" s="4">
        <v>321342</v>
      </c>
      <c r="F3084" s="4">
        <v>44152.390800000001</v>
      </c>
      <c r="G3084" s="3">
        <v>0.13739999999999999</v>
      </c>
      <c r="H3084" s="7">
        <v>2879.4086021505377</v>
      </c>
      <c r="I3084" s="4">
        <v>395.63074193548391</v>
      </c>
      <c r="J3084">
        <v>111.6</v>
      </c>
      <c r="K3084" t="s">
        <v>66</v>
      </c>
      <c r="L3084" t="s">
        <v>64</v>
      </c>
      <c r="M3084" t="s">
        <v>64</v>
      </c>
      <c r="N3084" s="2">
        <v>41347</v>
      </c>
      <c r="O3084" s="2">
        <v>42499</v>
      </c>
      <c r="P3084" t="s">
        <v>24</v>
      </c>
      <c r="Q3084" t="s">
        <v>65</v>
      </c>
      <c r="R3084" s="5" t="str">
        <f t="shared" si="145"/>
        <v>0.12</v>
      </c>
      <c r="S3084" s="6" t="str">
        <f t="shared" si="146"/>
        <v/>
      </c>
      <c r="T3084">
        <f>ROUND(INT(表1[[#This Row],[合同结束日期]]-表1[[#This Row],[合同起始日期]])/365,1)</f>
        <v>3.2</v>
      </c>
    </row>
    <row r="3085" spans="1:20">
      <c r="A3085" s="1">
        <v>42036</v>
      </c>
      <c r="B3085" t="s">
        <v>7</v>
      </c>
      <c r="C3085">
        <f t="shared" si="144"/>
        <v>1</v>
      </c>
      <c r="D3085" t="s">
        <v>67</v>
      </c>
      <c r="E3085" s="4">
        <v>445458</v>
      </c>
      <c r="F3085" s="4">
        <v>57464.082000000002</v>
      </c>
      <c r="G3085" s="3">
        <v>0.129</v>
      </c>
      <c r="H3085" s="7">
        <v>1395.5451127819549</v>
      </c>
      <c r="I3085" s="4">
        <v>180.0253195488722</v>
      </c>
      <c r="J3085">
        <v>319.2</v>
      </c>
      <c r="K3085" t="s">
        <v>11</v>
      </c>
      <c r="L3085" t="s">
        <v>23</v>
      </c>
      <c r="M3085" t="s">
        <v>23</v>
      </c>
      <c r="N3085" s="2">
        <v>41374</v>
      </c>
      <c r="O3085" s="2">
        <v>42499</v>
      </c>
      <c r="P3085" t="s">
        <v>24</v>
      </c>
      <c r="Q3085" t="s">
        <v>35</v>
      </c>
      <c r="R3085" s="5" t="str">
        <f t="shared" si="145"/>
        <v>0.06</v>
      </c>
      <c r="S3085" s="6" t="str">
        <f t="shared" si="146"/>
        <v/>
      </c>
      <c r="T3085">
        <f>ROUND(INT(表1[[#This Row],[合同结束日期]]-表1[[#This Row],[合同起始日期]])/365,1)</f>
        <v>3.1</v>
      </c>
    </row>
    <row r="3086" spans="1:20">
      <c r="A3086" s="1">
        <v>42036</v>
      </c>
      <c r="B3086" t="s">
        <v>7</v>
      </c>
      <c r="C3086">
        <f t="shared" si="144"/>
        <v>1</v>
      </c>
      <c r="D3086" t="s">
        <v>68</v>
      </c>
      <c r="E3086" s="4">
        <v>483906</v>
      </c>
      <c r="F3086" s="4">
        <v>94893.9666</v>
      </c>
      <c r="G3086" s="3">
        <v>0.1961</v>
      </c>
      <c r="H3086" s="7">
        <v>1081.1126005361932</v>
      </c>
      <c r="I3086" s="4">
        <v>212.00618096514748</v>
      </c>
      <c r="J3086">
        <v>447.59999999999997</v>
      </c>
      <c r="K3086" t="s">
        <v>11</v>
      </c>
      <c r="L3086" t="s">
        <v>13</v>
      </c>
      <c r="M3086" t="s">
        <v>13</v>
      </c>
      <c r="N3086" s="2">
        <v>41302</v>
      </c>
      <c r="O3086" s="2">
        <v>43594</v>
      </c>
      <c r="P3086" t="s">
        <v>24</v>
      </c>
      <c r="Q3086" t="s">
        <v>65</v>
      </c>
      <c r="R3086" s="5" t="str">
        <f t="shared" si="145"/>
        <v>0.12</v>
      </c>
      <c r="S3086" s="6" t="str">
        <f t="shared" si="146"/>
        <v/>
      </c>
      <c r="T3086">
        <f>ROUND(INT(表1[[#This Row],[合同结束日期]]-表1[[#This Row],[合同起始日期]])/365,1)</f>
        <v>6.3</v>
      </c>
    </row>
    <row r="3087" spans="1:20">
      <c r="A3087" s="1">
        <v>42036</v>
      </c>
      <c r="B3087" t="s">
        <v>7</v>
      </c>
      <c r="C3087">
        <f t="shared" si="144"/>
        <v>1</v>
      </c>
      <c r="D3087" t="s">
        <v>240</v>
      </c>
      <c r="E3087" s="4">
        <v>142812</v>
      </c>
      <c r="F3087" s="4">
        <v>19165.370399999996</v>
      </c>
      <c r="G3087" s="3">
        <v>0.13419999999999999</v>
      </c>
      <c r="H3087" s="7">
        <v>9917.5000000000018</v>
      </c>
      <c r="I3087" s="4">
        <v>1330.9284999999998</v>
      </c>
      <c r="J3087">
        <v>14.399999999999999</v>
      </c>
      <c r="K3087" t="s">
        <v>66</v>
      </c>
      <c r="L3087" t="s">
        <v>64</v>
      </c>
      <c r="M3087" t="s">
        <v>64</v>
      </c>
      <c r="N3087" s="2">
        <v>41481</v>
      </c>
      <c r="O3087" s="2">
        <v>42210</v>
      </c>
      <c r="P3087" t="s">
        <v>24</v>
      </c>
      <c r="Q3087" t="s">
        <v>28</v>
      </c>
      <c r="R3087" s="5" t="str">
        <f t="shared" si="145"/>
        <v>0.13</v>
      </c>
      <c r="S3087" s="6" t="str">
        <f t="shared" si="146"/>
        <v/>
      </c>
      <c r="T3087">
        <f>ROUND(INT(表1[[#This Row],[合同结束日期]]-表1[[#This Row],[合同起始日期]])/365,1)</f>
        <v>2</v>
      </c>
    </row>
    <row r="3088" spans="1:20">
      <c r="A3088" s="1">
        <v>42036</v>
      </c>
      <c r="B3088" t="s">
        <v>7</v>
      </c>
      <c r="C3088">
        <f t="shared" si="144"/>
        <v>1</v>
      </c>
      <c r="D3088" t="s">
        <v>345</v>
      </c>
      <c r="E3088" s="4">
        <v>123720</v>
      </c>
      <c r="F3088" s="4">
        <v>12000.840000000002</v>
      </c>
      <c r="G3088" s="3">
        <v>9.7000000000000017E-2</v>
      </c>
      <c r="H3088" s="7">
        <v>4295.8333333333339</v>
      </c>
      <c r="I3088" s="4">
        <v>416.69583333333344</v>
      </c>
      <c r="J3088">
        <v>28.799999999999997</v>
      </c>
      <c r="K3088" t="s">
        <v>140</v>
      </c>
      <c r="L3088" t="s">
        <v>309</v>
      </c>
      <c r="M3088" t="s">
        <v>309</v>
      </c>
      <c r="N3088" s="2">
        <v>41902</v>
      </c>
      <c r="O3088" s="2">
        <v>42266</v>
      </c>
      <c r="P3088" t="s">
        <v>24</v>
      </c>
      <c r="Q3088" t="s">
        <v>180</v>
      </c>
      <c r="R3088" s="5" t="str">
        <f t="shared" si="145"/>
        <v>0.03</v>
      </c>
      <c r="S3088" s="6" t="str">
        <f t="shared" si="146"/>
        <v/>
      </c>
      <c r="T3088">
        <f>ROUND(INT(表1[[#This Row],[合同结束日期]]-表1[[#This Row],[合同起始日期]])/365,1)</f>
        <v>1</v>
      </c>
    </row>
    <row r="3089" spans="1:20">
      <c r="A3089" s="1">
        <v>42036</v>
      </c>
      <c r="B3089" t="s">
        <v>7</v>
      </c>
      <c r="C3089">
        <f t="shared" si="144"/>
        <v>1</v>
      </c>
      <c r="D3089" t="s">
        <v>351</v>
      </c>
      <c r="E3089" s="4">
        <v>31946.399999999998</v>
      </c>
      <c r="F3089" s="4">
        <v>6600.1262399999996</v>
      </c>
      <c r="G3089" s="3">
        <v>0.20660000000000001</v>
      </c>
      <c r="H3089" s="7">
        <v>2218.5</v>
      </c>
      <c r="I3089" s="4">
        <v>458.34210000000002</v>
      </c>
      <c r="J3089">
        <v>14.399999999999999</v>
      </c>
      <c r="K3089" t="s">
        <v>66</v>
      </c>
      <c r="L3089" t="s">
        <v>64</v>
      </c>
      <c r="M3089" t="s">
        <v>64</v>
      </c>
      <c r="N3089" s="2">
        <v>41894</v>
      </c>
      <c r="O3089" s="2">
        <v>42258</v>
      </c>
      <c r="P3089" t="s">
        <v>24</v>
      </c>
      <c r="Q3089" t="s">
        <v>19</v>
      </c>
      <c r="R3089" s="5" t="str">
        <f t="shared" si="145"/>
        <v>0.1</v>
      </c>
      <c r="S3089" s="6" t="str">
        <f t="shared" si="146"/>
        <v/>
      </c>
      <c r="T3089">
        <f>ROUND(INT(表1[[#This Row],[合同结束日期]]-表1[[#This Row],[合同起始日期]])/365,1)</f>
        <v>1</v>
      </c>
    </row>
    <row r="3090" spans="1:20">
      <c r="A3090" s="1">
        <v>42064</v>
      </c>
      <c r="B3090" t="s">
        <v>7</v>
      </c>
      <c r="C3090">
        <f t="shared" si="144"/>
        <v>1</v>
      </c>
      <c r="D3090" t="s">
        <v>8</v>
      </c>
      <c r="E3090" s="4">
        <v>6737851.2000000002</v>
      </c>
      <c r="F3090" s="4">
        <v>298486.80816000002</v>
      </c>
      <c r="G3090" s="3">
        <v>4.4299999999999999E-2</v>
      </c>
      <c r="H3090" s="7">
        <v>1887.3532773109243</v>
      </c>
      <c r="I3090" s="4">
        <v>83.60975018487396</v>
      </c>
      <c r="J3090">
        <v>3570</v>
      </c>
      <c r="K3090" t="s">
        <v>11</v>
      </c>
      <c r="L3090" t="s">
        <v>12</v>
      </c>
      <c r="M3090" t="s">
        <v>10</v>
      </c>
      <c r="N3090" s="2">
        <v>41365</v>
      </c>
      <c r="O3090" s="2">
        <v>48646</v>
      </c>
      <c r="P3090" t="s">
        <v>14</v>
      </c>
      <c r="Q3090">
        <v>0</v>
      </c>
      <c r="R3090" s="5">
        <f t="shared" si="145"/>
        <v>0</v>
      </c>
      <c r="S3090" s="6" t="str">
        <f t="shared" si="146"/>
        <v/>
      </c>
      <c r="T3090">
        <f>ROUND(INT(表1[[#This Row],[合同结束日期]]-表1[[#This Row],[合同起始日期]])/365,1)</f>
        <v>19.899999999999999</v>
      </c>
    </row>
    <row r="3091" spans="1:20">
      <c r="A3091" s="1">
        <v>42064</v>
      </c>
      <c r="B3091" t="s">
        <v>7</v>
      </c>
      <c r="C3091">
        <f t="shared" si="144"/>
        <v>1</v>
      </c>
      <c r="D3091" t="s">
        <v>235</v>
      </c>
      <c r="E3091" s="4">
        <v>495275.39999999997</v>
      </c>
      <c r="F3091" s="4">
        <v>56114.702819999999</v>
      </c>
      <c r="G3091" s="3">
        <v>0.11330000000000001</v>
      </c>
      <c r="H3091" s="7">
        <v>1324.1241578440809</v>
      </c>
      <c r="I3091" s="4">
        <v>150.02326708373437</v>
      </c>
      <c r="J3091">
        <v>374.03999999999996</v>
      </c>
      <c r="K3091" t="s">
        <v>11</v>
      </c>
      <c r="L3091" t="s">
        <v>92</v>
      </c>
      <c r="M3091" t="s">
        <v>92</v>
      </c>
      <c r="N3091" s="2">
        <v>41384</v>
      </c>
      <c r="O3091" s="2">
        <v>43299</v>
      </c>
      <c r="P3091" t="s">
        <v>18</v>
      </c>
      <c r="Q3091" t="s">
        <v>335</v>
      </c>
      <c r="R3091" s="5" t="str">
        <f t="shared" si="145"/>
        <v>0.15</v>
      </c>
      <c r="S3091" s="6" t="str">
        <f t="shared" si="146"/>
        <v>0.05</v>
      </c>
      <c r="T3091">
        <f>ROUND(INT(表1[[#This Row],[合同结束日期]]-表1[[#This Row],[合同起始日期]])/365,1)</f>
        <v>5.2</v>
      </c>
    </row>
    <row r="3092" spans="1:20">
      <c r="A3092" s="1">
        <v>42064</v>
      </c>
      <c r="B3092" t="s">
        <v>7</v>
      </c>
      <c r="C3092">
        <f t="shared" si="144"/>
        <v>1</v>
      </c>
      <c r="D3092" t="s">
        <v>237</v>
      </c>
      <c r="E3092" s="4">
        <v>268708.8</v>
      </c>
      <c r="F3092" s="4">
        <v>54010.468800000002</v>
      </c>
      <c r="G3092" s="3">
        <v>0.20100000000000001</v>
      </c>
      <c r="H3092" s="7">
        <v>746.4133333333333</v>
      </c>
      <c r="I3092" s="4">
        <v>150.02907999999999</v>
      </c>
      <c r="J3092">
        <v>360</v>
      </c>
      <c r="K3092" t="s">
        <v>11</v>
      </c>
      <c r="L3092" t="s">
        <v>23</v>
      </c>
      <c r="M3092" t="s">
        <v>23</v>
      </c>
      <c r="N3092" s="2">
        <v>41384</v>
      </c>
      <c r="O3092" s="2">
        <v>43299</v>
      </c>
      <c r="P3092" t="s">
        <v>18</v>
      </c>
      <c r="Q3092" t="s">
        <v>335</v>
      </c>
      <c r="R3092" s="5" t="str">
        <f t="shared" si="145"/>
        <v>0.15</v>
      </c>
      <c r="S3092" s="6" t="str">
        <f t="shared" si="146"/>
        <v>0.05</v>
      </c>
      <c r="T3092">
        <f>ROUND(INT(表1[[#This Row],[合同结束日期]]-表1[[#This Row],[合同起始日期]])/365,1)</f>
        <v>5.2</v>
      </c>
    </row>
    <row r="3093" spans="1:20">
      <c r="A3093" s="1">
        <v>42064</v>
      </c>
      <c r="B3093" t="s">
        <v>7</v>
      </c>
      <c r="C3093">
        <f t="shared" si="144"/>
        <v>1</v>
      </c>
      <c r="D3093" t="s">
        <v>238</v>
      </c>
      <c r="E3093" s="4">
        <v>263301.36</v>
      </c>
      <c r="F3093" s="4">
        <v>56241.170495999999</v>
      </c>
      <c r="G3093" s="3">
        <v>0.21360000000000001</v>
      </c>
      <c r="H3093" s="7">
        <v>702.13695999999993</v>
      </c>
      <c r="I3093" s="4">
        <v>149.97645465599999</v>
      </c>
      <c r="J3093">
        <v>375</v>
      </c>
      <c r="K3093" t="s">
        <v>11</v>
      </c>
      <c r="L3093" t="s">
        <v>92</v>
      </c>
      <c r="M3093" t="s">
        <v>92</v>
      </c>
      <c r="N3093" s="2">
        <v>41384</v>
      </c>
      <c r="O3093" s="2">
        <v>43299</v>
      </c>
      <c r="P3093" t="s">
        <v>18</v>
      </c>
      <c r="Q3093" t="s">
        <v>335</v>
      </c>
      <c r="R3093" s="5" t="str">
        <f t="shared" si="145"/>
        <v>0.15</v>
      </c>
      <c r="S3093" s="6" t="str">
        <f t="shared" si="146"/>
        <v>0.05</v>
      </c>
      <c r="T3093">
        <f>ROUND(INT(表1[[#This Row],[合同结束日期]]-表1[[#This Row],[合同起始日期]])/365,1)</f>
        <v>5.2</v>
      </c>
    </row>
    <row r="3094" spans="1:20">
      <c r="A3094" s="1">
        <v>42064</v>
      </c>
      <c r="B3094" t="s">
        <v>7</v>
      </c>
      <c r="C3094">
        <f t="shared" si="144"/>
        <v>1</v>
      </c>
      <c r="D3094" t="s">
        <v>239</v>
      </c>
      <c r="E3094" s="4">
        <v>376240.2</v>
      </c>
      <c r="F3094" s="4">
        <v>54517.204980000002</v>
      </c>
      <c r="G3094" s="3">
        <v>0.1449</v>
      </c>
      <c r="H3094" s="7">
        <v>1035.4474900924702</v>
      </c>
      <c r="I3094" s="4">
        <v>150.03634131439895</v>
      </c>
      <c r="J3094">
        <v>363.36</v>
      </c>
      <c r="K3094" t="s">
        <v>11</v>
      </c>
      <c r="L3094" t="s">
        <v>23</v>
      </c>
      <c r="M3094" t="s">
        <v>23</v>
      </c>
      <c r="N3094" s="2">
        <v>41384</v>
      </c>
      <c r="O3094" s="2">
        <v>43299</v>
      </c>
      <c r="P3094" t="s">
        <v>18</v>
      </c>
      <c r="Q3094" t="s">
        <v>335</v>
      </c>
      <c r="R3094" s="5" t="str">
        <f t="shared" si="145"/>
        <v>0.15</v>
      </c>
      <c r="S3094" s="6" t="str">
        <f t="shared" si="146"/>
        <v>0.05</v>
      </c>
      <c r="T3094">
        <f>ROUND(INT(表1[[#This Row],[合同结束日期]]-表1[[#This Row],[合同起始日期]])/365,1)</f>
        <v>5.2</v>
      </c>
    </row>
    <row r="3095" spans="1:20">
      <c r="A3095" s="1">
        <v>42064</v>
      </c>
      <c r="B3095" t="s">
        <v>7</v>
      </c>
      <c r="C3095">
        <f t="shared" si="144"/>
        <v>1</v>
      </c>
      <c r="D3095" t="s">
        <v>16</v>
      </c>
      <c r="E3095" s="4">
        <v>720533.04</v>
      </c>
      <c r="F3095" s="4">
        <v>86968.337928000008</v>
      </c>
      <c r="G3095" s="3">
        <v>0.1207</v>
      </c>
      <c r="H3095" s="7">
        <v>1035.2486206896551</v>
      </c>
      <c r="I3095" s="4">
        <v>124.95450851724139</v>
      </c>
      <c r="J3095">
        <v>696</v>
      </c>
      <c r="K3095" t="s">
        <v>20</v>
      </c>
      <c r="L3095" t="s">
        <v>21</v>
      </c>
      <c r="M3095" t="s">
        <v>17</v>
      </c>
      <c r="N3095" s="2">
        <v>41246</v>
      </c>
      <c r="O3095" s="2">
        <v>43229</v>
      </c>
      <c r="P3095" t="s">
        <v>18</v>
      </c>
      <c r="Q3095" t="s">
        <v>19</v>
      </c>
      <c r="R3095" s="5" t="str">
        <f t="shared" si="145"/>
        <v>0.1</v>
      </c>
      <c r="S3095" s="6" t="str">
        <f t="shared" si="146"/>
        <v/>
      </c>
      <c r="T3095">
        <f>ROUND(INT(表1[[#This Row],[合同结束日期]]-表1[[#This Row],[合同起始日期]])/365,1)</f>
        <v>5.4</v>
      </c>
    </row>
    <row r="3096" spans="1:20">
      <c r="A3096" s="1">
        <v>42064</v>
      </c>
      <c r="B3096" t="s">
        <v>7</v>
      </c>
      <c r="C3096">
        <f t="shared" si="144"/>
        <v>1</v>
      </c>
      <c r="D3096" t="s">
        <v>22</v>
      </c>
      <c r="E3096" s="4">
        <v>537723.6</v>
      </c>
      <c r="F3096" s="4">
        <v>175029.03179999997</v>
      </c>
      <c r="G3096" s="3">
        <v>0.32549999999999996</v>
      </c>
      <c r="H3096" s="7">
        <v>798.75757575757575</v>
      </c>
      <c r="I3096" s="4">
        <v>259.99559090909088</v>
      </c>
      <c r="J3096">
        <v>673.19999999999993</v>
      </c>
      <c r="K3096" t="s">
        <v>11</v>
      </c>
      <c r="L3096" t="s">
        <v>23</v>
      </c>
      <c r="M3096" t="s">
        <v>23</v>
      </c>
      <c r="N3096" s="2">
        <v>41258</v>
      </c>
      <c r="O3096" s="2">
        <v>43229</v>
      </c>
      <c r="P3096" t="s">
        <v>24</v>
      </c>
      <c r="Q3096" t="s">
        <v>25</v>
      </c>
      <c r="R3096" s="5" t="str">
        <f t="shared" si="145"/>
        <v>0.15</v>
      </c>
      <c r="S3096" s="6" t="str">
        <f t="shared" si="146"/>
        <v/>
      </c>
      <c r="T3096">
        <f>ROUND(INT(表1[[#This Row],[合同结束日期]]-表1[[#This Row],[合同起始日期]])/365,1)</f>
        <v>5.4</v>
      </c>
    </row>
    <row r="3097" spans="1:20">
      <c r="A3097" s="1">
        <v>42064</v>
      </c>
      <c r="B3097" t="s">
        <v>7</v>
      </c>
      <c r="C3097">
        <f t="shared" si="144"/>
        <v>1</v>
      </c>
      <c r="D3097" t="s">
        <v>26</v>
      </c>
      <c r="E3097" s="4">
        <v>249518.4</v>
      </c>
      <c r="F3097" s="4">
        <v>41494.909919999998</v>
      </c>
      <c r="G3097" s="3">
        <v>0.1663</v>
      </c>
      <c r="H3097" s="7">
        <v>1563.3984962406016</v>
      </c>
      <c r="I3097" s="4">
        <v>259.99316992481204</v>
      </c>
      <c r="J3097">
        <v>159.6</v>
      </c>
      <c r="K3097" t="s">
        <v>11</v>
      </c>
      <c r="L3097" t="s">
        <v>13</v>
      </c>
      <c r="M3097" t="s">
        <v>27</v>
      </c>
      <c r="N3097" s="2">
        <v>41339</v>
      </c>
      <c r="O3097" s="2">
        <v>42864</v>
      </c>
      <c r="P3097" t="s">
        <v>24</v>
      </c>
      <c r="Q3097" t="s">
        <v>28</v>
      </c>
      <c r="R3097" s="5" t="str">
        <f t="shared" si="145"/>
        <v>0.13</v>
      </c>
      <c r="S3097" s="6" t="str">
        <f t="shared" si="146"/>
        <v/>
      </c>
      <c r="T3097">
        <f>ROUND(INT(表1[[#This Row],[合同结束日期]]-表1[[#This Row],[合同起始日期]])/365,1)</f>
        <v>4.2</v>
      </c>
    </row>
    <row r="3098" spans="1:20">
      <c r="A3098" s="1">
        <v>42064</v>
      </c>
      <c r="B3098" t="s">
        <v>7</v>
      </c>
      <c r="C3098">
        <f t="shared" si="144"/>
        <v>1</v>
      </c>
      <c r="D3098" t="s">
        <v>29</v>
      </c>
      <c r="E3098" s="4">
        <v>211226.4</v>
      </c>
      <c r="F3098" s="4">
        <v>48666.562559999998</v>
      </c>
      <c r="G3098" s="3">
        <v>0.23039999999999999</v>
      </c>
      <c r="H3098" s="7">
        <v>1128.3461538461538</v>
      </c>
      <c r="I3098" s="4">
        <v>259.97095384615386</v>
      </c>
      <c r="J3098">
        <v>187.2</v>
      </c>
      <c r="K3098" t="s">
        <v>11</v>
      </c>
      <c r="L3098" t="s">
        <v>23</v>
      </c>
      <c r="M3098" t="s">
        <v>23</v>
      </c>
      <c r="N3098" s="2">
        <v>41288</v>
      </c>
      <c r="O3098" s="2">
        <v>42499</v>
      </c>
      <c r="P3098" t="s">
        <v>24</v>
      </c>
      <c r="Q3098" t="s">
        <v>30</v>
      </c>
      <c r="R3098" s="5" t="str">
        <f t="shared" si="145"/>
        <v>0.18</v>
      </c>
      <c r="S3098" s="6" t="str">
        <f t="shared" si="146"/>
        <v/>
      </c>
      <c r="T3098">
        <f>ROUND(INT(表1[[#This Row],[合同结束日期]]-表1[[#This Row],[合同起始日期]])/365,1)</f>
        <v>3.3</v>
      </c>
    </row>
    <row r="3099" spans="1:20">
      <c r="A3099" s="1">
        <v>42064</v>
      </c>
      <c r="B3099" t="s">
        <v>7</v>
      </c>
      <c r="C3099">
        <f t="shared" si="144"/>
        <v>1</v>
      </c>
      <c r="D3099" t="s">
        <v>256</v>
      </c>
      <c r="E3099" s="4">
        <v>261451.56</v>
      </c>
      <c r="F3099" s="4">
        <v>29674.752059999999</v>
      </c>
      <c r="G3099" s="3">
        <v>0.1135</v>
      </c>
      <c r="H3099" s="7">
        <v>3692.8186440677969</v>
      </c>
      <c r="I3099" s="4">
        <v>419.1349161016949</v>
      </c>
      <c r="J3099">
        <v>70.8</v>
      </c>
      <c r="K3099" t="s">
        <v>11</v>
      </c>
      <c r="L3099" t="s">
        <v>12</v>
      </c>
      <c r="M3099" t="s">
        <v>53</v>
      </c>
      <c r="N3099" s="2">
        <v>41473</v>
      </c>
      <c r="O3099" s="2">
        <v>42222</v>
      </c>
      <c r="P3099" t="s">
        <v>24</v>
      </c>
      <c r="Q3099" t="s">
        <v>19</v>
      </c>
      <c r="R3099" s="5" t="str">
        <f t="shared" si="145"/>
        <v>0.1</v>
      </c>
      <c r="S3099" s="6" t="str">
        <f t="shared" si="146"/>
        <v/>
      </c>
      <c r="T3099">
        <f>ROUND(INT(表1[[#This Row],[合同结束日期]]-表1[[#This Row],[合同起始日期]])/365,1)</f>
        <v>2.1</v>
      </c>
    </row>
    <row r="3100" spans="1:20">
      <c r="A3100" s="1">
        <v>42064</v>
      </c>
      <c r="B3100" t="s">
        <v>7</v>
      </c>
      <c r="C3100">
        <f t="shared" si="144"/>
        <v>1</v>
      </c>
      <c r="D3100" t="s">
        <v>31</v>
      </c>
      <c r="E3100" s="4">
        <v>115161.59999999999</v>
      </c>
      <c r="F3100" s="4">
        <v>37669.359359999995</v>
      </c>
      <c r="G3100" s="3">
        <v>0.3271</v>
      </c>
      <c r="H3100" s="7">
        <v>834.50434782608693</v>
      </c>
      <c r="I3100" s="4">
        <v>272.96637217391299</v>
      </c>
      <c r="J3100">
        <v>138</v>
      </c>
      <c r="K3100" t="s">
        <v>11</v>
      </c>
      <c r="L3100" t="s">
        <v>13</v>
      </c>
      <c r="M3100" t="s">
        <v>13</v>
      </c>
      <c r="N3100" s="2">
        <v>41334</v>
      </c>
      <c r="O3100" s="2">
        <v>42499</v>
      </c>
      <c r="P3100" t="s">
        <v>24</v>
      </c>
      <c r="Q3100" t="s">
        <v>32</v>
      </c>
      <c r="R3100" s="5" t="str">
        <f t="shared" si="145"/>
        <v>0.13</v>
      </c>
      <c r="S3100" s="6" t="str">
        <f t="shared" si="146"/>
        <v>0.07</v>
      </c>
      <c r="T3100">
        <f>ROUND(INT(表1[[#This Row],[合同结束日期]]-表1[[#This Row],[合同起始日期]])/365,1)</f>
        <v>3.2</v>
      </c>
    </row>
    <row r="3101" spans="1:20">
      <c r="A3101" s="1">
        <v>42064</v>
      </c>
      <c r="B3101" t="s">
        <v>7</v>
      </c>
      <c r="C3101">
        <f t="shared" si="144"/>
        <v>1</v>
      </c>
      <c r="D3101" t="s">
        <v>33</v>
      </c>
      <c r="E3101" s="4">
        <v>208662</v>
      </c>
      <c r="F3101" s="4">
        <v>15753.980999999998</v>
      </c>
      <c r="G3101" s="3">
        <v>7.5499999999999984E-2</v>
      </c>
      <c r="H3101" s="7">
        <v>3220.0925925925926</v>
      </c>
      <c r="I3101" s="4">
        <v>243.11699074074073</v>
      </c>
      <c r="J3101">
        <v>64.8</v>
      </c>
      <c r="K3101" t="s">
        <v>11</v>
      </c>
      <c r="L3101" t="s">
        <v>13</v>
      </c>
      <c r="M3101" t="s">
        <v>34</v>
      </c>
      <c r="N3101" s="2">
        <v>41353</v>
      </c>
      <c r="O3101" s="2">
        <v>43229</v>
      </c>
      <c r="P3101" t="s">
        <v>24</v>
      </c>
      <c r="Q3101" t="s">
        <v>35</v>
      </c>
      <c r="R3101" s="5" t="str">
        <f t="shared" si="145"/>
        <v>0.06</v>
      </c>
      <c r="S3101" s="6" t="str">
        <f t="shared" si="146"/>
        <v/>
      </c>
      <c r="T3101">
        <f>ROUND(INT(表1[[#This Row],[合同结束日期]]-表1[[#This Row],[合同起始日期]])/365,1)</f>
        <v>5.0999999999999996</v>
      </c>
    </row>
    <row r="3102" spans="1:20">
      <c r="A3102" s="1">
        <v>42064</v>
      </c>
      <c r="B3102" t="s">
        <v>7</v>
      </c>
      <c r="C3102">
        <f t="shared" si="144"/>
        <v>1</v>
      </c>
      <c r="D3102" t="s">
        <v>36</v>
      </c>
      <c r="E3102" s="4">
        <v>411755.52000000002</v>
      </c>
      <c r="F3102" s="4">
        <v>42493.169664000008</v>
      </c>
      <c r="G3102" s="3">
        <v>0.10320000000000001</v>
      </c>
      <c r="H3102" s="7">
        <v>1938.5853107344633</v>
      </c>
      <c r="I3102" s="4">
        <v>200.06200406779664</v>
      </c>
      <c r="J3102">
        <v>212.4</v>
      </c>
      <c r="K3102" t="s">
        <v>11</v>
      </c>
      <c r="L3102" t="s">
        <v>13</v>
      </c>
      <c r="M3102" t="s">
        <v>13</v>
      </c>
      <c r="N3102" s="2">
        <v>41353</v>
      </c>
      <c r="O3102" s="2">
        <v>43229</v>
      </c>
      <c r="P3102" t="s">
        <v>24</v>
      </c>
      <c r="Q3102" t="s">
        <v>37</v>
      </c>
      <c r="R3102" s="5" t="str">
        <f t="shared" si="145"/>
        <v>0.</v>
      </c>
      <c r="S3102" s="6" t="str">
        <f t="shared" si="146"/>
        <v/>
      </c>
      <c r="T3102">
        <f>ROUND(INT(表1[[#This Row],[合同结束日期]]-表1[[#This Row],[合同起始日期]])/365,1)</f>
        <v>5.0999999999999996</v>
      </c>
    </row>
    <row r="3103" spans="1:20">
      <c r="A3103" s="1">
        <v>42064</v>
      </c>
      <c r="B3103" t="s">
        <v>7</v>
      </c>
      <c r="C3103">
        <f t="shared" si="144"/>
        <v>1</v>
      </c>
      <c r="D3103" t="s">
        <v>38</v>
      </c>
      <c r="E3103" s="4">
        <v>510778.19999999995</v>
      </c>
      <c r="F3103" s="4">
        <v>51077.820000000007</v>
      </c>
      <c r="G3103" s="3">
        <v>0.10000000000000002</v>
      </c>
      <c r="H3103" s="7">
        <v>2728.5160256410254</v>
      </c>
      <c r="I3103" s="4">
        <v>272.85160256410262</v>
      </c>
      <c r="J3103">
        <v>187.2</v>
      </c>
      <c r="K3103" t="s">
        <v>11</v>
      </c>
      <c r="L3103" t="s">
        <v>13</v>
      </c>
      <c r="M3103" t="s">
        <v>13</v>
      </c>
      <c r="N3103" s="2">
        <v>41323</v>
      </c>
      <c r="O3103" s="2">
        <v>42499</v>
      </c>
      <c r="P3103" t="s">
        <v>39</v>
      </c>
      <c r="Q3103" t="s">
        <v>19</v>
      </c>
      <c r="R3103" s="5" t="str">
        <f t="shared" si="145"/>
        <v>0.1</v>
      </c>
      <c r="S3103" s="6" t="str">
        <f t="shared" si="146"/>
        <v/>
      </c>
      <c r="T3103">
        <f>ROUND(INT(表1[[#This Row],[合同结束日期]]-表1[[#This Row],[合同起始日期]])/365,1)</f>
        <v>3.2</v>
      </c>
    </row>
    <row r="3104" spans="1:20">
      <c r="A3104" s="1">
        <v>42064</v>
      </c>
      <c r="B3104" t="s">
        <v>7</v>
      </c>
      <c r="C3104">
        <f t="shared" ref="C3104:C3166" si="147">IF($B3104="负一层",-1,IF($B3104="负一夹层",0,IF($B3104="一层",1,IF($B3104="二层",2,IF($B3104="三层",3,IF($B3104="四层",4))))))</f>
        <v>1</v>
      </c>
      <c r="D3104" t="s">
        <v>40</v>
      </c>
      <c r="E3104" s="4">
        <v>2167038.9720000001</v>
      </c>
      <c r="F3104" s="4">
        <v>173363.11775999999</v>
      </c>
      <c r="G3104" s="3">
        <v>7.9999999999999988E-2</v>
      </c>
      <c r="H3104" s="7">
        <v>2298.7090249490834</v>
      </c>
      <c r="I3104" s="4">
        <v>183.89672199592667</v>
      </c>
      <c r="J3104">
        <v>942.72</v>
      </c>
      <c r="K3104" t="s">
        <v>41</v>
      </c>
      <c r="L3104" t="s">
        <v>40</v>
      </c>
      <c r="M3104" t="s">
        <v>41</v>
      </c>
      <c r="N3104" s="2">
        <v>41294</v>
      </c>
      <c r="O3104" s="2">
        <v>43229</v>
      </c>
      <c r="P3104" t="s">
        <v>39</v>
      </c>
      <c r="Q3104" t="s">
        <v>42</v>
      </c>
      <c r="R3104" s="5" t="str">
        <f t="shared" ref="R3104:R3166" si="148">IF(ISERROR(FIND(",",$Q3104)),$Q3104,LEFT($Q3104,FIND(",",$Q3104)-1))</f>
        <v>0.08</v>
      </c>
      <c r="S3104" s="6" t="str">
        <f t="shared" si="146"/>
        <v/>
      </c>
      <c r="T3104">
        <f>ROUND(INT(表1[[#This Row],[合同结束日期]]-表1[[#This Row],[合同起始日期]])/365,1)</f>
        <v>5.3</v>
      </c>
    </row>
    <row r="3105" spans="1:20">
      <c r="A3105" s="1">
        <v>42064</v>
      </c>
      <c r="B3105" t="s">
        <v>7</v>
      </c>
      <c r="C3105">
        <f t="shared" si="147"/>
        <v>1</v>
      </c>
      <c r="D3105" t="s">
        <v>292</v>
      </c>
      <c r="E3105" s="4">
        <v>3773976.7199999997</v>
      </c>
      <c r="F3105" s="4">
        <v>169828.95240000001</v>
      </c>
      <c r="G3105" s="3">
        <v>4.5000000000000005E-2</v>
      </c>
      <c r="H3105" s="7">
        <v>1517.1155812831644</v>
      </c>
      <c r="I3105" s="4">
        <v>68.270201157742406</v>
      </c>
      <c r="J3105">
        <v>2487.6</v>
      </c>
      <c r="K3105" t="s">
        <v>41</v>
      </c>
      <c r="L3105" t="s">
        <v>292</v>
      </c>
      <c r="M3105" t="s">
        <v>41</v>
      </c>
      <c r="N3105" s="2">
        <v>41442</v>
      </c>
      <c r="O3105" s="2">
        <v>47285</v>
      </c>
      <c r="P3105" t="s">
        <v>39</v>
      </c>
      <c r="Q3105" t="s">
        <v>208</v>
      </c>
      <c r="R3105" s="5" t="str">
        <f t="shared" si="148"/>
        <v>0.05</v>
      </c>
      <c r="S3105" s="6" t="str">
        <f t="shared" ref="S3105:S3167" si="149">IF(ISERROR(FIND(",",$Q3105)),"",RIGHT($Q3105,LEN($Q3105)-FIND(",",$Q3105)))</f>
        <v/>
      </c>
      <c r="T3105">
        <f>ROUND(INT(表1[[#This Row],[合同结束日期]]-表1[[#This Row],[合同起始日期]])/365,1)</f>
        <v>16</v>
      </c>
    </row>
    <row r="3106" spans="1:20">
      <c r="A3106" s="1">
        <v>42064</v>
      </c>
      <c r="B3106" t="s">
        <v>7</v>
      </c>
      <c r="C3106">
        <f t="shared" si="147"/>
        <v>1</v>
      </c>
      <c r="D3106" t="s">
        <v>324</v>
      </c>
      <c r="E3106" s="4">
        <v>270468</v>
      </c>
      <c r="F3106" s="4">
        <v>32023.411199999999</v>
      </c>
      <c r="G3106" s="3">
        <v>0.11839999999999999</v>
      </c>
      <c r="H3106" s="7">
        <v>2449.8913043478265</v>
      </c>
      <c r="I3106" s="4">
        <v>290.0671304347826</v>
      </c>
      <c r="J3106">
        <v>110.39999999999999</v>
      </c>
      <c r="K3106" t="s">
        <v>140</v>
      </c>
      <c r="L3106" t="s">
        <v>309</v>
      </c>
      <c r="M3106" t="s">
        <v>309</v>
      </c>
      <c r="N3106" s="2">
        <v>41745</v>
      </c>
      <c r="O3106" s="2">
        <v>42109</v>
      </c>
      <c r="P3106" t="s">
        <v>24</v>
      </c>
      <c r="Q3106" t="s">
        <v>42</v>
      </c>
      <c r="R3106" s="5" t="str">
        <f t="shared" si="148"/>
        <v>0.08</v>
      </c>
      <c r="S3106" s="6" t="str">
        <f t="shared" si="149"/>
        <v/>
      </c>
      <c r="T3106">
        <f>ROUND(INT(表1[[#This Row],[合同结束日期]]-表1[[#This Row],[合同起始日期]])/365,1)</f>
        <v>1</v>
      </c>
    </row>
    <row r="3107" spans="1:20">
      <c r="A3107" s="1">
        <v>42064</v>
      </c>
      <c r="B3107" t="s">
        <v>7</v>
      </c>
      <c r="C3107">
        <f t="shared" si="147"/>
        <v>1</v>
      </c>
      <c r="D3107" t="s">
        <v>308</v>
      </c>
      <c r="E3107" s="4">
        <v>2232319.1999999997</v>
      </c>
      <c r="F3107" s="4">
        <v>73889.765519999986</v>
      </c>
      <c r="G3107" s="3">
        <v>3.3099999999999997E-2</v>
      </c>
      <c r="H3107" s="7">
        <v>16176.22608695652</v>
      </c>
      <c r="I3107" s="4">
        <v>535.43308347826076</v>
      </c>
      <c r="J3107">
        <v>138</v>
      </c>
      <c r="K3107" t="s">
        <v>140</v>
      </c>
      <c r="L3107" t="s">
        <v>309</v>
      </c>
      <c r="M3107" t="s">
        <v>309</v>
      </c>
      <c r="N3107" s="2">
        <v>41708</v>
      </c>
      <c r="O3107" s="2">
        <v>42834</v>
      </c>
      <c r="P3107" t="s">
        <v>24</v>
      </c>
      <c r="Q3107" t="s">
        <v>180</v>
      </c>
      <c r="R3107" s="5" t="str">
        <f t="shared" si="148"/>
        <v>0.03</v>
      </c>
      <c r="S3107" s="6" t="str">
        <f t="shared" si="149"/>
        <v/>
      </c>
      <c r="T3107">
        <f>ROUND(INT(表1[[#This Row],[合同结束日期]]-表1[[#This Row],[合同起始日期]])/365,1)</f>
        <v>3.1</v>
      </c>
    </row>
    <row r="3108" spans="1:20">
      <c r="A3108" s="1">
        <v>42064</v>
      </c>
      <c r="B3108" t="s">
        <v>7</v>
      </c>
      <c r="C3108">
        <f t="shared" si="147"/>
        <v>1</v>
      </c>
      <c r="D3108" t="s">
        <v>43</v>
      </c>
      <c r="E3108" s="4">
        <v>1186121.412</v>
      </c>
      <c r="F3108" s="4">
        <v>94889.712960000004</v>
      </c>
      <c r="G3108" s="3">
        <v>0.08</v>
      </c>
      <c r="H3108" s="7">
        <v>4534.103256880735</v>
      </c>
      <c r="I3108" s="4">
        <v>362.7282605504588</v>
      </c>
      <c r="J3108">
        <v>261.59999999999997</v>
      </c>
      <c r="K3108" t="s">
        <v>44</v>
      </c>
      <c r="L3108" t="s">
        <v>46</v>
      </c>
      <c r="M3108" t="s">
        <v>45</v>
      </c>
      <c r="N3108" s="2">
        <v>41288</v>
      </c>
      <c r="O3108" s="2">
        <v>45059</v>
      </c>
      <c r="P3108" t="s">
        <v>24</v>
      </c>
      <c r="Q3108" t="s">
        <v>42</v>
      </c>
      <c r="R3108" s="5" t="str">
        <f t="shared" si="148"/>
        <v>0.08</v>
      </c>
      <c r="S3108" s="6" t="str">
        <f t="shared" si="149"/>
        <v/>
      </c>
      <c r="T3108">
        <f>ROUND(INT(表1[[#This Row],[合同结束日期]]-表1[[#This Row],[合同起始日期]])/365,1)</f>
        <v>10.3</v>
      </c>
    </row>
    <row r="3109" spans="1:20">
      <c r="A3109" s="1">
        <v>42064</v>
      </c>
      <c r="B3109" t="s">
        <v>7</v>
      </c>
      <c r="C3109">
        <f t="shared" si="147"/>
        <v>1</v>
      </c>
      <c r="D3109" t="s">
        <v>257</v>
      </c>
      <c r="E3109" s="4">
        <v>615529.60800000001</v>
      </c>
      <c r="F3109" s="4">
        <v>33854.12844</v>
      </c>
      <c r="G3109" s="3">
        <v>5.5E-2</v>
      </c>
      <c r="H3109" s="7">
        <v>1005.7673333333333</v>
      </c>
      <c r="I3109" s="4">
        <v>55.317203333333332</v>
      </c>
      <c r="J3109">
        <v>612</v>
      </c>
      <c r="K3109" t="s">
        <v>41</v>
      </c>
      <c r="L3109" t="s">
        <v>258</v>
      </c>
      <c r="M3109" t="s">
        <v>41</v>
      </c>
      <c r="N3109" s="2">
        <v>41442</v>
      </c>
      <c r="O3109" s="2">
        <v>47285</v>
      </c>
      <c r="P3109" t="s">
        <v>39</v>
      </c>
      <c r="Q3109" t="s">
        <v>35</v>
      </c>
      <c r="R3109" s="5" t="str">
        <f t="shared" si="148"/>
        <v>0.06</v>
      </c>
      <c r="S3109" s="6" t="str">
        <f t="shared" si="149"/>
        <v/>
      </c>
      <c r="T3109">
        <f>ROUND(INT(表1[[#This Row],[合同结束日期]]-表1[[#This Row],[合同起始日期]])/365,1)</f>
        <v>16</v>
      </c>
    </row>
    <row r="3110" spans="1:20">
      <c r="A3110" s="1">
        <v>42064</v>
      </c>
      <c r="B3110" t="s">
        <v>7</v>
      </c>
      <c r="C3110">
        <f t="shared" si="147"/>
        <v>1</v>
      </c>
      <c r="D3110" t="s">
        <v>259</v>
      </c>
      <c r="E3110" s="4">
        <v>434762.17199999996</v>
      </c>
      <c r="F3110" s="4">
        <v>23911.919459999997</v>
      </c>
      <c r="G3110" s="3">
        <v>5.5E-2</v>
      </c>
      <c r="H3110" s="7">
        <v>912.59901763224173</v>
      </c>
      <c r="I3110" s="4">
        <v>50.192945969773298</v>
      </c>
      <c r="J3110">
        <v>476.4</v>
      </c>
      <c r="K3110" t="s">
        <v>41</v>
      </c>
      <c r="L3110" t="s">
        <v>258</v>
      </c>
      <c r="M3110" t="s">
        <v>41</v>
      </c>
      <c r="N3110" s="2">
        <v>41442</v>
      </c>
      <c r="O3110" s="2">
        <v>47285</v>
      </c>
      <c r="P3110" t="s">
        <v>39</v>
      </c>
      <c r="Q3110" t="s">
        <v>35</v>
      </c>
      <c r="R3110" s="5" t="str">
        <f t="shared" si="148"/>
        <v>0.06</v>
      </c>
      <c r="S3110" s="6" t="str">
        <f t="shared" si="149"/>
        <v/>
      </c>
      <c r="T3110">
        <f>ROUND(INT(表1[[#This Row],[合同结束日期]]-表1[[#This Row],[合同起始日期]])/365,1)</f>
        <v>16</v>
      </c>
    </row>
    <row r="3111" spans="1:20">
      <c r="A3111" s="1">
        <v>42064</v>
      </c>
      <c r="B3111" t="s">
        <v>7</v>
      </c>
      <c r="C3111">
        <f t="shared" si="147"/>
        <v>1</v>
      </c>
      <c r="D3111" t="s">
        <v>260</v>
      </c>
      <c r="E3111" s="4">
        <v>651141.14399999997</v>
      </c>
      <c r="F3111" s="4">
        <v>35812.762919999994</v>
      </c>
      <c r="G3111" s="3">
        <v>5.4999999999999993E-2</v>
      </c>
      <c r="H3111" s="7">
        <v>2279.9059663865546</v>
      </c>
      <c r="I3111" s="4">
        <v>125.3948281512605</v>
      </c>
      <c r="J3111">
        <v>285.59999999999997</v>
      </c>
      <c r="K3111" t="s">
        <v>41</v>
      </c>
      <c r="L3111" t="s">
        <v>258</v>
      </c>
      <c r="M3111" t="s">
        <v>41</v>
      </c>
      <c r="N3111" s="2">
        <v>41442</v>
      </c>
      <c r="O3111" s="2">
        <v>47285</v>
      </c>
      <c r="P3111" t="s">
        <v>39</v>
      </c>
      <c r="Q3111" t="s">
        <v>35</v>
      </c>
      <c r="R3111" s="5" t="str">
        <f t="shared" si="148"/>
        <v>0.06</v>
      </c>
      <c r="S3111" s="6" t="str">
        <f t="shared" si="149"/>
        <v/>
      </c>
      <c r="T3111">
        <f>ROUND(INT(表1[[#This Row],[合同结束日期]]-表1[[#This Row],[合同起始日期]])/365,1)</f>
        <v>16</v>
      </c>
    </row>
    <row r="3112" spans="1:20">
      <c r="A3112" s="1">
        <v>42064</v>
      </c>
      <c r="B3112" t="s">
        <v>7</v>
      </c>
      <c r="C3112">
        <f t="shared" si="147"/>
        <v>1</v>
      </c>
      <c r="D3112" t="s">
        <v>261</v>
      </c>
      <c r="E3112" s="4">
        <v>2375413.3319999999</v>
      </c>
      <c r="F3112" s="4">
        <v>214974.90654600004</v>
      </c>
      <c r="G3112" s="3">
        <v>9.0500000000000025E-2</v>
      </c>
      <c r="H3112" s="7">
        <v>1910.7250096525095</v>
      </c>
      <c r="I3112" s="4">
        <v>172.92061337355216</v>
      </c>
      <c r="J3112">
        <v>1243.2</v>
      </c>
      <c r="K3112" t="s">
        <v>41</v>
      </c>
      <c r="L3112" t="s">
        <v>261</v>
      </c>
      <c r="M3112" t="s">
        <v>41</v>
      </c>
      <c r="N3112" s="2">
        <v>41281</v>
      </c>
      <c r="O3112" s="2">
        <v>45168</v>
      </c>
      <c r="P3112" t="s">
        <v>39</v>
      </c>
      <c r="Q3112" t="s">
        <v>42</v>
      </c>
      <c r="R3112" s="5" t="str">
        <f t="shared" si="148"/>
        <v>0.08</v>
      </c>
      <c r="S3112" s="6" t="str">
        <f t="shared" si="149"/>
        <v/>
      </c>
      <c r="T3112">
        <f>ROUND(INT(表1[[#This Row],[合同结束日期]]-表1[[#This Row],[合同起始日期]])/365,1)</f>
        <v>10.6</v>
      </c>
    </row>
    <row r="3113" spans="1:20">
      <c r="A3113" s="1">
        <v>42064</v>
      </c>
      <c r="B3113" t="s">
        <v>7</v>
      </c>
      <c r="C3113">
        <f t="shared" si="147"/>
        <v>1</v>
      </c>
      <c r="D3113" t="s">
        <v>262</v>
      </c>
      <c r="E3113" s="4">
        <v>1039716.324</v>
      </c>
      <c r="F3113" s="4">
        <v>57184.397819999998</v>
      </c>
      <c r="G3113" s="3">
        <v>5.5E-2</v>
      </c>
      <c r="H3113" s="7">
        <v>1501.6122530329289</v>
      </c>
      <c r="I3113" s="4">
        <v>82.588673916811089</v>
      </c>
      <c r="J3113">
        <v>692.4</v>
      </c>
      <c r="K3113" t="s">
        <v>41</v>
      </c>
      <c r="L3113" t="s">
        <v>258</v>
      </c>
      <c r="M3113" t="s">
        <v>41</v>
      </c>
      <c r="N3113" s="2">
        <v>41442</v>
      </c>
      <c r="O3113" s="2">
        <v>47285</v>
      </c>
      <c r="P3113" t="s">
        <v>39</v>
      </c>
      <c r="Q3113" t="s">
        <v>35</v>
      </c>
      <c r="R3113" s="5" t="str">
        <f t="shared" si="148"/>
        <v>0.06</v>
      </c>
      <c r="S3113" s="6" t="str">
        <f t="shared" si="149"/>
        <v/>
      </c>
      <c r="T3113">
        <f>ROUND(INT(表1[[#This Row],[合同结束日期]]-表1[[#This Row],[合同起始日期]])/365,1)</f>
        <v>16</v>
      </c>
    </row>
    <row r="3114" spans="1:20">
      <c r="A3114" s="1">
        <v>42064</v>
      </c>
      <c r="B3114" t="s">
        <v>7</v>
      </c>
      <c r="C3114">
        <f t="shared" si="147"/>
        <v>1</v>
      </c>
      <c r="D3114" t="s">
        <v>47</v>
      </c>
      <c r="E3114" s="4">
        <v>172290</v>
      </c>
      <c r="F3114" s="4">
        <v>34337.396999999997</v>
      </c>
      <c r="G3114" s="3">
        <v>0.19929999999999998</v>
      </c>
      <c r="H3114" s="7">
        <v>1480.1546391752579</v>
      </c>
      <c r="I3114" s="4">
        <v>294.99481958762885</v>
      </c>
      <c r="J3114">
        <v>116.39999999999999</v>
      </c>
      <c r="K3114" t="s">
        <v>11</v>
      </c>
      <c r="L3114" t="s">
        <v>23</v>
      </c>
      <c r="M3114" t="s">
        <v>23</v>
      </c>
      <c r="N3114" s="2">
        <v>41384</v>
      </c>
      <c r="O3114" s="2">
        <v>42509</v>
      </c>
      <c r="P3114" t="s">
        <v>24</v>
      </c>
      <c r="Q3114" t="s">
        <v>65</v>
      </c>
      <c r="R3114" s="5" t="str">
        <f t="shared" si="148"/>
        <v>0.12</v>
      </c>
      <c r="S3114" s="6" t="str">
        <f t="shared" si="149"/>
        <v/>
      </c>
      <c r="T3114">
        <f>ROUND(INT(表1[[#This Row],[合同结束日期]]-表1[[#This Row],[合同起始日期]])/365,1)</f>
        <v>3.1</v>
      </c>
    </row>
    <row r="3115" spans="1:20">
      <c r="A3115" s="1">
        <v>42064</v>
      </c>
      <c r="B3115" t="s">
        <v>7</v>
      </c>
      <c r="C3115">
        <f t="shared" si="147"/>
        <v>1</v>
      </c>
      <c r="D3115" t="s">
        <v>263</v>
      </c>
      <c r="E3115" s="4">
        <v>250585.91999999998</v>
      </c>
      <c r="F3115" s="4">
        <v>28291.150368000006</v>
      </c>
      <c r="G3115" s="3">
        <v>0.11290000000000003</v>
      </c>
      <c r="H3115" s="7">
        <v>3867.0666666666666</v>
      </c>
      <c r="I3115" s="4">
        <v>436.5918266666668</v>
      </c>
      <c r="J3115">
        <v>64.8</v>
      </c>
      <c r="K3115" t="s">
        <v>11</v>
      </c>
      <c r="L3115" t="s">
        <v>12</v>
      </c>
      <c r="M3115" t="s">
        <v>53</v>
      </c>
      <c r="N3115" s="2">
        <v>41449</v>
      </c>
      <c r="O3115" s="2">
        <v>42198</v>
      </c>
      <c r="P3115" t="s">
        <v>24</v>
      </c>
      <c r="Q3115" t="s">
        <v>19</v>
      </c>
      <c r="R3115" s="5" t="str">
        <f t="shared" si="148"/>
        <v>0.1</v>
      </c>
      <c r="S3115" s="6" t="str">
        <f t="shared" si="149"/>
        <v/>
      </c>
      <c r="T3115">
        <f>ROUND(INT(表1[[#This Row],[合同结束日期]]-表1[[#This Row],[合同起始日期]])/365,1)</f>
        <v>2.1</v>
      </c>
    </row>
    <row r="3116" spans="1:20">
      <c r="A3116" s="1">
        <v>42064</v>
      </c>
      <c r="B3116" t="s">
        <v>7</v>
      </c>
      <c r="C3116">
        <f t="shared" si="147"/>
        <v>1</v>
      </c>
      <c r="D3116" t="s">
        <v>264</v>
      </c>
      <c r="E3116" s="4">
        <v>185922.72</v>
      </c>
      <c r="F3116" s="4">
        <v>26995.978944000002</v>
      </c>
      <c r="G3116" s="3">
        <v>0.14520000000000002</v>
      </c>
      <c r="H3116" s="7">
        <v>3296.5021276595744</v>
      </c>
      <c r="I3116" s="4">
        <v>478.65210893617024</v>
      </c>
      <c r="J3116">
        <v>56.4</v>
      </c>
      <c r="K3116" t="s">
        <v>11</v>
      </c>
      <c r="L3116" t="s">
        <v>12</v>
      </c>
      <c r="M3116" t="s">
        <v>53</v>
      </c>
      <c r="N3116" s="2">
        <v>41449</v>
      </c>
      <c r="O3116" s="2">
        <v>42198</v>
      </c>
      <c r="P3116" t="s">
        <v>39</v>
      </c>
      <c r="Q3116" t="s">
        <v>28</v>
      </c>
      <c r="R3116" s="5" t="str">
        <f t="shared" si="148"/>
        <v>0.13</v>
      </c>
      <c r="S3116" s="6" t="str">
        <f t="shared" si="149"/>
        <v/>
      </c>
      <c r="T3116">
        <f>ROUND(INT(表1[[#This Row],[合同结束日期]]-表1[[#This Row],[合同起始日期]])/365,1)</f>
        <v>2.1</v>
      </c>
    </row>
    <row r="3117" spans="1:20">
      <c r="A3117" s="1">
        <v>42064</v>
      </c>
      <c r="B3117" t="s">
        <v>7</v>
      </c>
      <c r="C3117">
        <f t="shared" si="147"/>
        <v>1</v>
      </c>
      <c r="D3117" t="s">
        <v>265</v>
      </c>
      <c r="E3117" s="4">
        <v>524885.304</v>
      </c>
      <c r="F3117" s="4">
        <v>28868.691719999999</v>
      </c>
      <c r="G3117" s="3">
        <v>5.5E-2</v>
      </c>
      <c r="H3117" s="7">
        <v>978.53337807606272</v>
      </c>
      <c r="I3117" s="4">
        <v>53.819335794183445</v>
      </c>
      <c r="J3117">
        <v>536.4</v>
      </c>
      <c r="K3117" t="s">
        <v>41</v>
      </c>
      <c r="L3117" t="s">
        <v>258</v>
      </c>
      <c r="M3117" t="s">
        <v>41</v>
      </c>
      <c r="N3117" s="2">
        <v>41442</v>
      </c>
      <c r="O3117" s="2">
        <v>47285</v>
      </c>
      <c r="P3117" t="s">
        <v>39</v>
      </c>
      <c r="Q3117" t="s">
        <v>35</v>
      </c>
      <c r="R3117" s="5" t="str">
        <f t="shared" si="148"/>
        <v>0.06</v>
      </c>
      <c r="S3117" s="6" t="str">
        <f t="shared" si="149"/>
        <v/>
      </c>
      <c r="T3117">
        <f>ROUND(INT(表1[[#This Row],[合同结束日期]]-表1[[#This Row],[合同起始日期]])/365,1)</f>
        <v>16</v>
      </c>
    </row>
    <row r="3118" spans="1:20">
      <c r="A3118" s="1">
        <v>42064</v>
      </c>
      <c r="B3118" t="s">
        <v>7</v>
      </c>
      <c r="C3118">
        <f t="shared" si="147"/>
        <v>1</v>
      </c>
      <c r="D3118" t="s">
        <v>49</v>
      </c>
      <c r="E3118" s="4">
        <v>584535.6</v>
      </c>
      <c r="F3118" s="4">
        <v>81951.89112</v>
      </c>
      <c r="G3118" s="3">
        <v>0.14020000000000002</v>
      </c>
      <c r="H3118" s="7">
        <v>4920.333333333333</v>
      </c>
      <c r="I3118" s="4">
        <v>689.83073333333334</v>
      </c>
      <c r="J3118">
        <v>118.8</v>
      </c>
      <c r="K3118" t="s">
        <v>11</v>
      </c>
      <c r="L3118" t="s">
        <v>51</v>
      </c>
      <c r="M3118" t="s">
        <v>50</v>
      </c>
      <c r="N3118" s="2">
        <v>41332</v>
      </c>
      <c r="O3118" s="2">
        <v>42133</v>
      </c>
      <c r="P3118" t="s">
        <v>24</v>
      </c>
      <c r="Q3118" t="s">
        <v>28</v>
      </c>
      <c r="R3118" s="5" t="str">
        <f t="shared" si="148"/>
        <v>0.13</v>
      </c>
      <c r="S3118" s="6" t="str">
        <f t="shared" si="149"/>
        <v/>
      </c>
      <c r="T3118">
        <f>ROUND(INT(表1[[#This Row],[合同结束日期]]-表1[[#This Row],[合同起始日期]])/365,1)</f>
        <v>2.2000000000000002</v>
      </c>
    </row>
    <row r="3119" spans="1:20">
      <c r="A3119" s="1">
        <v>42064</v>
      </c>
      <c r="B3119" t="s">
        <v>7</v>
      </c>
      <c r="C3119">
        <f t="shared" si="147"/>
        <v>1</v>
      </c>
      <c r="D3119" t="s">
        <v>52</v>
      </c>
      <c r="E3119" s="4">
        <v>177963.47999999998</v>
      </c>
      <c r="F3119" s="4">
        <v>20127.669588000001</v>
      </c>
      <c r="G3119" s="3">
        <v>0.11310000000000002</v>
      </c>
      <c r="H3119" s="7">
        <v>3802.6384615384613</v>
      </c>
      <c r="I3119" s="4">
        <v>430.07841000000002</v>
      </c>
      <c r="J3119">
        <v>46.8</v>
      </c>
      <c r="K3119" t="s">
        <v>11</v>
      </c>
      <c r="L3119" t="s">
        <v>12</v>
      </c>
      <c r="M3119" t="s">
        <v>53</v>
      </c>
      <c r="N3119" s="2">
        <v>41294</v>
      </c>
      <c r="O3119" s="2">
        <v>42864</v>
      </c>
      <c r="P3119" t="s">
        <v>24</v>
      </c>
      <c r="Q3119" t="s">
        <v>19</v>
      </c>
      <c r="R3119" s="5" t="str">
        <f t="shared" si="148"/>
        <v>0.1</v>
      </c>
      <c r="S3119" s="6" t="str">
        <f t="shared" si="149"/>
        <v/>
      </c>
      <c r="T3119">
        <f>ROUND(INT(表1[[#This Row],[合同结束日期]]-表1[[#This Row],[合同起始日期]])/365,1)</f>
        <v>4.3</v>
      </c>
    </row>
    <row r="3120" spans="1:20">
      <c r="A3120" s="1">
        <v>42064</v>
      </c>
      <c r="B3120" t="s">
        <v>7</v>
      </c>
      <c r="C3120">
        <f t="shared" si="147"/>
        <v>1</v>
      </c>
      <c r="D3120" t="s">
        <v>54</v>
      </c>
      <c r="E3120" s="4">
        <v>150023.28</v>
      </c>
      <c r="F3120" s="4">
        <v>17282.681855999999</v>
      </c>
      <c r="G3120" s="3">
        <v>0.1152</v>
      </c>
      <c r="H3120" s="7">
        <v>3289.9842105263156</v>
      </c>
      <c r="I3120" s="4">
        <v>379.00618105263158</v>
      </c>
      <c r="J3120">
        <v>45.6</v>
      </c>
      <c r="K3120" t="s">
        <v>11</v>
      </c>
      <c r="L3120" t="s">
        <v>12</v>
      </c>
      <c r="M3120" t="s">
        <v>53</v>
      </c>
      <c r="N3120" s="2">
        <v>41294</v>
      </c>
      <c r="O3120" s="2">
        <v>42864</v>
      </c>
      <c r="P3120" t="s">
        <v>24</v>
      </c>
      <c r="Q3120" t="s">
        <v>19</v>
      </c>
      <c r="R3120" s="5" t="str">
        <f t="shared" si="148"/>
        <v>0.1</v>
      </c>
      <c r="S3120" s="6" t="str">
        <f t="shared" si="149"/>
        <v/>
      </c>
      <c r="T3120">
        <f>ROUND(INT(表1[[#This Row],[合同结束日期]]-表1[[#This Row],[合同起始日期]])/365,1)</f>
        <v>4.3</v>
      </c>
    </row>
    <row r="3121" spans="1:20">
      <c r="A3121" s="1">
        <v>42064</v>
      </c>
      <c r="B3121" t="s">
        <v>7</v>
      </c>
      <c r="C3121">
        <f t="shared" si="147"/>
        <v>1</v>
      </c>
      <c r="D3121" t="s">
        <v>266</v>
      </c>
      <c r="E3121" s="4">
        <v>312302.83199999999</v>
      </c>
      <c r="F3121" s="4">
        <v>17176.655760000001</v>
      </c>
      <c r="G3121" s="3">
        <v>5.5000000000000007E-2</v>
      </c>
      <c r="H3121" s="7">
        <v>735.17615819209038</v>
      </c>
      <c r="I3121" s="4">
        <v>40.434688700564976</v>
      </c>
      <c r="J3121">
        <v>424.8</v>
      </c>
      <c r="K3121" t="s">
        <v>41</v>
      </c>
      <c r="L3121" t="s">
        <v>258</v>
      </c>
      <c r="M3121" t="s">
        <v>41</v>
      </c>
      <c r="N3121" s="2">
        <v>41442</v>
      </c>
      <c r="O3121" s="2">
        <v>47285</v>
      </c>
      <c r="P3121" t="s">
        <v>39</v>
      </c>
      <c r="Q3121" t="s">
        <v>35</v>
      </c>
      <c r="R3121" s="5" t="str">
        <f t="shared" si="148"/>
        <v>0.06</v>
      </c>
      <c r="S3121" s="6" t="str">
        <f t="shared" si="149"/>
        <v/>
      </c>
      <c r="T3121">
        <f>ROUND(INT(表1[[#This Row],[合同结束日期]]-表1[[#This Row],[合同起始日期]])/365,1)</f>
        <v>16</v>
      </c>
    </row>
    <row r="3122" spans="1:20">
      <c r="A3122" s="1">
        <v>42064</v>
      </c>
      <c r="B3122" t="s">
        <v>7</v>
      </c>
      <c r="C3122">
        <f t="shared" si="147"/>
        <v>1</v>
      </c>
      <c r="D3122" t="s">
        <v>55</v>
      </c>
      <c r="E3122" s="4">
        <v>218143.08</v>
      </c>
      <c r="F3122" s="4">
        <v>46617.176195999993</v>
      </c>
      <c r="G3122" s="3">
        <v>0.21369999999999997</v>
      </c>
      <c r="H3122" s="7">
        <v>1143.3075471698114</v>
      </c>
      <c r="I3122" s="4">
        <v>244.32482283018865</v>
      </c>
      <c r="J3122">
        <v>190.79999999999998</v>
      </c>
      <c r="K3122" t="s">
        <v>11</v>
      </c>
      <c r="L3122" t="s">
        <v>23</v>
      </c>
      <c r="M3122" t="s">
        <v>23</v>
      </c>
      <c r="N3122" s="2">
        <v>41343</v>
      </c>
      <c r="O3122" s="2">
        <v>42499</v>
      </c>
      <c r="P3122" t="s">
        <v>24</v>
      </c>
      <c r="Q3122" t="s">
        <v>56</v>
      </c>
      <c r="R3122" s="5" t="str">
        <f t="shared" si="148"/>
        <v>0.17</v>
      </c>
      <c r="S3122" s="6" t="str">
        <f t="shared" si="149"/>
        <v/>
      </c>
      <c r="T3122">
        <f>ROUND(INT(表1[[#This Row],[合同结束日期]]-表1[[#This Row],[合同起始日期]])/365,1)</f>
        <v>3.2</v>
      </c>
    </row>
    <row r="3123" spans="1:20">
      <c r="A3123" s="1">
        <v>42064</v>
      </c>
      <c r="B3123" t="s">
        <v>7</v>
      </c>
      <c r="C3123">
        <f t="shared" si="147"/>
        <v>1</v>
      </c>
      <c r="D3123" t="s">
        <v>325</v>
      </c>
      <c r="E3123" s="4">
        <v>193162.8</v>
      </c>
      <c r="F3123" s="4">
        <v>49256.514000000003</v>
      </c>
      <c r="G3123" s="3">
        <v>0.255</v>
      </c>
      <c r="H3123" s="7">
        <v>1059.0065789473683</v>
      </c>
      <c r="I3123" s="4">
        <v>270.04667763157897</v>
      </c>
      <c r="J3123">
        <v>182.4</v>
      </c>
      <c r="K3123" t="s">
        <v>11</v>
      </c>
      <c r="L3123" t="s">
        <v>23</v>
      </c>
      <c r="M3123" t="s">
        <v>23</v>
      </c>
      <c r="N3123" s="2">
        <v>41702</v>
      </c>
      <c r="O3123" s="2">
        <v>42432</v>
      </c>
      <c r="P3123" t="s">
        <v>24</v>
      </c>
      <c r="Q3123" t="s">
        <v>59</v>
      </c>
      <c r="R3123" s="5" t="str">
        <f t="shared" si="148"/>
        <v>0.16</v>
      </c>
      <c r="S3123" s="6" t="str">
        <f t="shared" si="149"/>
        <v/>
      </c>
      <c r="T3123">
        <f>ROUND(INT(表1[[#This Row],[合同结束日期]]-表1[[#This Row],[合同起始日期]])/365,1)</f>
        <v>2</v>
      </c>
    </row>
    <row r="3124" spans="1:20">
      <c r="A3124" s="1">
        <v>42064</v>
      </c>
      <c r="B3124" t="s">
        <v>7</v>
      </c>
      <c r="C3124">
        <f t="shared" si="147"/>
        <v>1</v>
      </c>
      <c r="D3124" t="s">
        <v>315</v>
      </c>
      <c r="E3124" s="4">
        <v>211336.8</v>
      </c>
      <c r="F3124" s="4">
        <v>27135.645119999994</v>
      </c>
      <c r="G3124" s="3">
        <v>0.12839999999999999</v>
      </c>
      <c r="H3124" s="7">
        <v>1761.1399999999999</v>
      </c>
      <c r="I3124" s="4">
        <v>226.13037599999996</v>
      </c>
      <c r="J3124">
        <v>120</v>
      </c>
      <c r="K3124" t="s">
        <v>11</v>
      </c>
      <c r="L3124" t="s">
        <v>12</v>
      </c>
      <c r="M3124" t="s">
        <v>53</v>
      </c>
      <c r="N3124" s="2">
        <v>41715</v>
      </c>
      <c r="O3124" s="2">
        <v>42810</v>
      </c>
      <c r="P3124" t="s">
        <v>24</v>
      </c>
      <c r="Q3124" t="s">
        <v>19</v>
      </c>
      <c r="R3124" s="5" t="str">
        <f t="shared" si="148"/>
        <v>0.1</v>
      </c>
      <c r="S3124" s="6" t="str">
        <f t="shared" si="149"/>
        <v/>
      </c>
      <c r="T3124">
        <f>ROUND(INT(表1[[#This Row],[合同结束日期]]-表1[[#This Row],[合同起始日期]])/365,1)</f>
        <v>3</v>
      </c>
    </row>
    <row r="3125" spans="1:20">
      <c r="A3125" s="1">
        <v>42064</v>
      </c>
      <c r="B3125" t="s">
        <v>7</v>
      </c>
      <c r="C3125">
        <f t="shared" si="147"/>
        <v>1</v>
      </c>
      <c r="D3125" t="s">
        <v>57</v>
      </c>
      <c r="E3125" s="4">
        <v>175533.6</v>
      </c>
      <c r="F3125" s="4">
        <v>51290.91792</v>
      </c>
      <c r="G3125" s="3">
        <v>0.29220000000000002</v>
      </c>
      <c r="H3125" s="7">
        <v>1762.3855421686749</v>
      </c>
      <c r="I3125" s="4">
        <v>514.96905542168679</v>
      </c>
      <c r="J3125">
        <v>99.6</v>
      </c>
      <c r="K3125" t="s">
        <v>60</v>
      </c>
      <c r="L3125" t="s">
        <v>61</v>
      </c>
      <c r="M3125" t="s">
        <v>58</v>
      </c>
      <c r="N3125" s="2">
        <v>41290</v>
      </c>
      <c r="O3125" s="2">
        <v>42499</v>
      </c>
      <c r="P3125" t="s">
        <v>24</v>
      </c>
      <c r="Q3125" t="s">
        <v>59</v>
      </c>
      <c r="R3125" s="5" t="str">
        <f t="shared" si="148"/>
        <v>0.16</v>
      </c>
      <c r="S3125" s="6" t="str">
        <f t="shared" si="149"/>
        <v/>
      </c>
      <c r="T3125">
        <f>ROUND(INT(表1[[#This Row],[合同结束日期]]-表1[[#This Row],[合同起始日期]])/365,1)</f>
        <v>3.3</v>
      </c>
    </row>
    <row r="3126" spans="1:20">
      <c r="A3126" s="1">
        <v>42064</v>
      </c>
      <c r="B3126" t="s">
        <v>7</v>
      </c>
      <c r="C3126">
        <f t="shared" si="147"/>
        <v>1</v>
      </c>
      <c r="D3126" t="s">
        <v>62</v>
      </c>
      <c r="E3126" s="4">
        <v>151552.79999999999</v>
      </c>
      <c r="F3126" s="4">
        <v>30977.392319999999</v>
      </c>
      <c r="G3126" s="3">
        <v>0.2044</v>
      </c>
      <c r="H3126" s="7">
        <v>1419.0337078651685</v>
      </c>
      <c r="I3126" s="4">
        <v>290.05048988764042</v>
      </c>
      <c r="J3126">
        <v>106.8</v>
      </c>
      <c r="K3126" t="s">
        <v>60</v>
      </c>
      <c r="L3126" t="s">
        <v>61</v>
      </c>
      <c r="M3126" t="s">
        <v>58</v>
      </c>
      <c r="N3126" s="2">
        <v>41347</v>
      </c>
      <c r="O3126" s="2">
        <v>42499</v>
      </c>
      <c r="P3126" t="s">
        <v>24</v>
      </c>
      <c r="Q3126" t="s">
        <v>59</v>
      </c>
      <c r="R3126" s="5" t="str">
        <f t="shared" si="148"/>
        <v>0.16</v>
      </c>
      <c r="S3126" s="6" t="str">
        <f t="shared" si="149"/>
        <v/>
      </c>
      <c r="T3126">
        <f>ROUND(INT(表1[[#This Row],[合同结束日期]]-表1[[#This Row],[合同起始日期]])/365,1)</f>
        <v>3.2</v>
      </c>
    </row>
    <row r="3127" spans="1:20">
      <c r="A3127" s="1">
        <v>42064</v>
      </c>
      <c r="B3127" t="s">
        <v>7</v>
      </c>
      <c r="C3127">
        <f t="shared" si="147"/>
        <v>1</v>
      </c>
      <c r="D3127" t="s">
        <v>63</v>
      </c>
      <c r="E3127" s="4">
        <v>166845.6</v>
      </c>
      <c r="F3127" s="4">
        <v>32368.046400000003</v>
      </c>
      <c r="G3127" s="3">
        <v>0.19400000000000001</v>
      </c>
      <c r="H3127" s="7">
        <v>1495.0322580645163</v>
      </c>
      <c r="I3127" s="4">
        <v>290.03625806451618</v>
      </c>
      <c r="J3127">
        <v>111.6</v>
      </c>
      <c r="K3127" t="s">
        <v>66</v>
      </c>
      <c r="L3127" t="s">
        <v>64</v>
      </c>
      <c r="M3127" t="s">
        <v>64</v>
      </c>
      <c r="N3127" s="2">
        <v>41347</v>
      </c>
      <c r="O3127" s="2">
        <v>42499</v>
      </c>
      <c r="P3127" t="s">
        <v>24</v>
      </c>
      <c r="Q3127" t="s">
        <v>65</v>
      </c>
      <c r="R3127" s="5" t="str">
        <f t="shared" si="148"/>
        <v>0.12</v>
      </c>
      <c r="S3127" s="6" t="str">
        <f t="shared" si="149"/>
        <v/>
      </c>
      <c r="T3127">
        <f>ROUND(INT(表1[[#This Row],[合同结束日期]]-表1[[#This Row],[合同起始日期]])/365,1)</f>
        <v>3.2</v>
      </c>
    </row>
    <row r="3128" spans="1:20">
      <c r="A3128" s="1">
        <v>42064</v>
      </c>
      <c r="B3128" t="s">
        <v>7</v>
      </c>
      <c r="C3128">
        <f t="shared" si="147"/>
        <v>1</v>
      </c>
      <c r="D3128" t="s">
        <v>67</v>
      </c>
      <c r="E3128" s="4">
        <v>601722</v>
      </c>
      <c r="F3128" s="4">
        <v>57464.451000000001</v>
      </c>
      <c r="G3128" s="3">
        <v>9.5500000000000002E-2</v>
      </c>
      <c r="H3128" s="7">
        <v>1885.093984962406</v>
      </c>
      <c r="I3128" s="4">
        <v>180.02647556390977</v>
      </c>
      <c r="J3128">
        <v>319.2</v>
      </c>
      <c r="K3128" t="s">
        <v>11</v>
      </c>
      <c r="L3128" t="s">
        <v>23</v>
      </c>
      <c r="M3128" t="s">
        <v>23</v>
      </c>
      <c r="N3128" s="2">
        <v>41374</v>
      </c>
      <c r="O3128" s="2">
        <v>42499</v>
      </c>
      <c r="P3128" t="s">
        <v>24</v>
      </c>
      <c r="Q3128" t="s">
        <v>35</v>
      </c>
      <c r="R3128" s="5" t="str">
        <f t="shared" si="148"/>
        <v>0.06</v>
      </c>
      <c r="S3128" s="6" t="str">
        <f t="shared" si="149"/>
        <v/>
      </c>
      <c r="T3128">
        <f>ROUND(INT(表1[[#This Row],[合同结束日期]]-表1[[#This Row],[合同起始日期]])/365,1)</f>
        <v>3.1</v>
      </c>
    </row>
    <row r="3129" spans="1:20">
      <c r="A3129" s="1">
        <v>42064</v>
      </c>
      <c r="B3129" t="s">
        <v>7</v>
      </c>
      <c r="C3129">
        <f t="shared" si="147"/>
        <v>1</v>
      </c>
      <c r="D3129" t="s">
        <v>68</v>
      </c>
      <c r="E3129" s="4">
        <v>208594.8</v>
      </c>
      <c r="F3129" s="4">
        <v>94889.774520000006</v>
      </c>
      <c r="G3129" s="3">
        <v>0.45490000000000008</v>
      </c>
      <c r="H3129" s="7">
        <v>466.02949061662201</v>
      </c>
      <c r="I3129" s="4">
        <v>211.99681528150137</v>
      </c>
      <c r="J3129">
        <v>447.59999999999997</v>
      </c>
      <c r="K3129" t="s">
        <v>11</v>
      </c>
      <c r="L3129" t="s">
        <v>13</v>
      </c>
      <c r="M3129" t="s">
        <v>13</v>
      </c>
      <c r="N3129" s="2">
        <v>41302</v>
      </c>
      <c r="O3129" s="2">
        <v>43594</v>
      </c>
      <c r="P3129" t="s">
        <v>24</v>
      </c>
      <c r="Q3129" t="s">
        <v>65</v>
      </c>
      <c r="R3129" s="5" t="str">
        <f t="shared" si="148"/>
        <v>0.12</v>
      </c>
      <c r="S3129" s="6" t="str">
        <f t="shared" si="149"/>
        <v/>
      </c>
      <c r="T3129">
        <f>ROUND(INT(表1[[#This Row],[合同结束日期]]-表1[[#This Row],[合同起始日期]])/365,1)</f>
        <v>6.3</v>
      </c>
    </row>
    <row r="3130" spans="1:20">
      <c r="A3130" s="1">
        <v>42064</v>
      </c>
      <c r="B3130" t="s">
        <v>7</v>
      </c>
      <c r="C3130">
        <f t="shared" si="147"/>
        <v>1</v>
      </c>
      <c r="D3130" t="s">
        <v>240</v>
      </c>
      <c r="E3130" s="4">
        <v>96001.8</v>
      </c>
      <c r="F3130" s="4">
        <v>13075.445160000001</v>
      </c>
      <c r="G3130" s="3">
        <v>0.13620000000000002</v>
      </c>
      <c r="H3130" s="7">
        <v>6666.7916666666679</v>
      </c>
      <c r="I3130" s="4">
        <v>908.01702500000022</v>
      </c>
      <c r="J3130">
        <v>14.399999999999999</v>
      </c>
      <c r="K3130" t="s">
        <v>66</v>
      </c>
      <c r="L3130" t="s">
        <v>64</v>
      </c>
      <c r="M3130" t="s">
        <v>64</v>
      </c>
      <c r="N3130" s="2">
        <v>41481</v>
      </c>
      <c r="O3130" s="2">
        <v>42210</v>
      </c>
      <c r="P3130" t="s">
        <v>24</v>
      </c>
      <c r="Q3130" t="s">
        <v>28</v>
      </c>
      <c r="R3130" s="5" t="str">
        <f t="shared" si="148"/>
        <v>0.13</v>
      </c>
      <c r="S3130" s="6" t="str">
        <f t="shared" si="149"/>
        <v/>
      </c>
      <c r="T3130">
        <f>ROUND(INT(表1[[#This Row],[合同结束日期]]-表1[[#This Row],[合同起始日期]])/365,1)</f>
        <v>2</v>
      </c>
    </row>
    <row r="3131" spans="1:20">
      <c r="A3131" s="1">
        <v>42064</v>
      </c>
      <c r="B3131" t="s">
        <v>7</v>
      </c>
      <c r="C3131">
        <f t="shared" si="147"/>
        <v>1</v>
      </c>
      <c r="D3131" t="s">
        <v>345</v>
      </c>
      <c r="E3131" s="4">
        <v>100603.2</v>
      </c>
      <c r="F3131" s="4">
        <v>12001.96176</v>
      </c>
      <c r="G3131" s="3">
        <v>0.1193</v>
      </c>
      <c r="H3131" s="7">
        <v>3493.166666666667</v>
      </c>
      <c r="I3131" s="4">
        <v>416.73478333333338</v>
      </c>
      <c r="J3131">
        <v>28.799999999999997</v>
      </c>
      <c r="K3131" t="s">
        <v>140</v>
      </c>
      <c r="L3131" t="s">
        <v>309</v>
      </c>
      <c r="M3131" t="s">
        <v>309</v>
      </c>
      <c r="N3131" s="2">
        <v>41902</v>
      </c>
      <c r="O3131" s="2">
        <v>42266</v>
      </c>
      <c r="P3131" t="s">
        <v>24</v>
      </c>
      <c r="Q3131" t="s">
        <v>180</v>
      </c>
      <c r="R3131" s="5" t="str">
        <f t="shared" si="148"/>
        <v>0.03</v>
      </c>
      <c r="S3131" s="6" t="str">
        <f t="shared" si="149"/>
        <v/>
      </c>
      <c r="T3131">
        <f>ROUND(INT(表1[[#This Row],[合同结束日期]]-表1[[#This Row],[合同起始日期]])/365,1)</f>
        <v>1</v>
      </c>
    </row>
    <row r="3132" spans="1:20">
      <c r="A3132" s="1">
        <v>42064</v>
      </c>
      <c r="B3132" t="s">
        <v>7</v>
      </c>
      <c r="C3132">
        <f t="shared" si="147"/>
        <v>1</v>
      </c>
      <c r="D3132" t="s">
        <v>351</v>
      </c>
      <c r="E3132" s="4">
        <v>1188</v>
      </c>
      <c r="F3132" s="4">
        <v>6600.0528000000004</v>
      </c>
      <c r="G3132" s="3">
        <v>5.5556000000000001</v>
      </c>
      <c r="H3132" s="7">
        <v>82.500000000000014</v>
      </c>
      <c r="I3132" s="4">
        <v>458.33700000000005</v>
      </c>
      <c r="J3132">
        <v>14.399999999999999</v>
      </c>
      <c r="K3132" t="s">
        <v>66</v>
      </c>
      <c r="L3132" t="s">
        <v>64</v>
      </c>
      <c r="M3132" t="s">
        <v>64</v>
      </c>
      <c r="N3132" s="2">
        <v>41894</v>
      </c>
      <c r="O3132" s="2">
        <v>42258</v>
      </c>
      <c r="P3132" t="s">
        <v>24</v>
      </c>
      <c r="Q3132" t="s">
        <v>19</v>
      </c>
      <c r="R3132" s="5" t="str">
        <f t="shared" si="148"/>
        <v>0.1</v>
      </c>
      <c r="S3132" s="6" t="str">
        <f t="shared" si="149"/>
        <v/>
      </c>
      <c r="T3132">
        <f>ROUND(INT(表1[[#This Row],[合同结束日期]]-表1[[#This Row],[合同起始日期]])/365,1)</f>
        <v>1</v>
      </c>
    </row>
    <row r="3133" spans="1:20">
      <c r="A3133" s="1">
        <v>42095</v>
      </c>
      <c r="B3133" t="s">
        <v>7</v>
      </c>
      <c r="C3133">
        <f t="shared" si="147"/>
        <v>1</v>
      </c>
      <c r="D3133" t="s">
        <v>8</v>
      </c>
      <c r="E3133" s="4">
        <v>8079793.1999999993</v>
      </c>
      <c r="F3133" s="4">
        <v>298952.34840000002</v>
      </c>
      <c r="G3133" s="3">
        <v>3.7000000000000005E-2</v>
      </c>
      <c r="H3133" s="7">
        <v>2263.247394957983</v>
      </c>
      <c r="I3133" s="4">
        <v>83.740153613445386</v>
      </c>
      <c r="J3133">
        <v>3570</v>
      </c>
      <c r="K3133" t="s">
        <v>11</v>
      </c>
      <c r="L3133" t="s">
        <v>12</v>
      </c>
      <c r="M3133" t="s">
        <v>10</v>
      </c>
      <c r="N3133" s="2">
        <v>41365</v>
      </c>
      <c r="O3133" s="2">
        <v>48646</v>
      </c>
      <c r="P3133" t="s">
        <v>14</v>
      </c>
      <c r="Q3133">
        <v>0</v>
      </c>
      <c r="R3133" s="5">
        <f t="shared" si="148"/>
        <v>0</v>
      </c>
      <c r="S3133" s="6" t="str">
        <f t="shared" si="149"/>
        <v/>
      </c>
      <c r="T3133">
        <f>ROUND(INT(表1[[#This Row],[合同结束日期]]-表1[[#This Row],[合同起始日期]])/365,1)</f>
        <v>19.899999999999999</v>
      </c>
    </row>
    <row r="3134" spans="1:20">
      <c r="A3134" s="1">
        <v>42095</v>
      </c>
      <c r="B3134" t="s">
        <v>7</v>
      </c>
      <c r="C3134">
        <f t="shared" si="147"/>
        <v>1</v>
      </c>
      <c r="D3134" t="s">
        <v>235</v>
      </c>
      <c r="E3134" s="4">
        <v>537473.15999999992</v>
      </c>
      <c r="F3134" s="4">
        <v>56112.197903999993</v>
      </c>
      <c r="G3134" s="3">
        <v>0.10440000000000001</v>
      </c>
      <c r="H3134" s="7">
        <v>1436.9403272377285</v>
      </c>
      <c r="I3134" s="4">
        <v>150.01657016361887</v>
      </c>
      <c r="J3134">
        <v>374.03999999999996</v>
      </c>
      <c r="K3134" t="s">
        <v>11</v>
      </c>
      <c r="L3134" t="s">
        <v>92</v>
      </c>
      <c r="M3134" t="s">
        <v>92</v>
      </c>
      <c r="N3134" s="2">
        <v>41384</v>
      </c>
      <c r="O3134" s="2">
        <v>43299</v>
      </c>
      <c r="P3134" t="s">
        <v>18</v>
      </c>
      <c r="Q3134" t="s">
        <v>335</v>
      </c>
      <c r="R3134" s="5" t="str">
        <f t="shared" si="148"/>
        <v>0.15</v>
      </c>
      <c r="S3134" s="6" t="str">
        <f t="shared" si="149"/>
        <v>0.05</v>
      </c>
      <c r="T3134">
        <f>ROUND(INT(表1[[#This Row],[合同结束日期]]-表1[[#This Row],[合同起始日期]])/365,1)</f>
        <v>5.2</v>
      </c>
    </row>
    <row r="3135" spans="1:20">
      <c r="A3135" s="1">
        <v>42095</v>
      </c>
      <c r="B3135" t="s">
        <v>7</v>
      </c>
      <c r="C3135">
        <f t="shared" si="147"/>
        <v>1</v>
      </c>
      <c r="D3135" t="s">
        <v>237</v>
      </c>
      <c r="E3135" s="4">
        <v>259477.19999999998</v>
      </c>
      <c r="F3135" s="4">
        <v>53997.205319999986</v>
      </c>
      <c r="G3135" s="3">
        <v>0.20809999999999995</v>
      </c>
      <c r="H3135" s="7">
        <v>720.77</v>
      </c>
      <c r="I3135" s="4">
        <v>149.99223699999996</v>
      </c>
      <c r="J3135">
        <v>360</v>
      </c>
      <c r="K3135" t="s">
        <v>11</v>
      </c>
      <c r="L3135" t="s">
        <v>23</v>
      </c>
      <c r="M3135" t="s">
        <v>23</v>
      </c>
      <c r="N3135" s="2">
        <v>41384</v>
      </c>
      <c r="O3135" s="2">
        <v>43299</v>
      </c>
      <c r="P3135" t="s">
        <v>18</v>
      </c>
      <c r="Q3135" t="s">
        <v>335</v>
      </c>
      <c r="R3135" s="5" t="str">
        <f t="shared" si="148"/>
        <v>0.15</v>
      </c>
      <c r="S3135" s="6" t="str">
        <f t="shared" si="149"/>
        <v>0.05</v>
      </c>
      <c r="T3135">
        <f>ROUND(INT(表1[[#This Row],[合同结束日期]]-表1[[#This Row],[合同起始日期]])/365,1)</f>
        <v>5.2</v>
      </c>
    </row>
    <row r="3136" spans="1:20">
      <c r="A3136" s="1">
        <v>42095</v>
      </c>
      <c r="B3136" t="s">
        <v>7</v>
      </c>
      <c r="C3136">
        <f t="shared" si="147"/>
        <v>1</v>
      </c>
      <c r="D3136" t="s">
        <v>238</v>
      </c>
      <c r="E3136" s="4">
        <v>294975.59999999998</v>
      </c>
      <c r="F3136" s="4">
        <v>56251.846920000004</v>
      </c>
      <c r="G3136" s="3">
        <v>0.19070000000000004</v>
      </c>
      <c r="H3136" s="7">
        <v>786.60159999999996</v>
      </c>
      <c r="I3136" s="4">
        <v>150.00492512</v>
      </c>
      <c r="J3136">
        <v>375</v>
      </c>
      <c r="K3136" t="s">
        <v>11</v>
      </c>
      <c r="L3136" t="s">
        <v>92</v>
      </c>
      <c r="M3136" t="s">
        <v>92</v>
      </c>
      <c r="N3136" s="2">
        <v>41384</v>
      </c>
      <c r="O3136" s="2">
        <v>43299</v>
      </c>
      <c r="P3136" t="s">
        <v>18</v>
      </c>
      <c r="Q3136" t="s">
        <v>335</v>
      </c>
      <c r="R3136" s="5" t="str">
        <f t="shared" si="148"/>
        <v>0.15</v>
      </c>
      <c r="S3136" s="6" t="str">
        <f t="shared" si="149"/>
        <v>0.05</v>
      </c>
      <c r="T3136">
        <f>ROUND(INT(表1[[#This Row],[合同结束日期]]-表1[[#This Row],[合同起始日期]])/365,1)</f>
        <v>5.2</v>
      </c>
    </row>
    <row r="3137" spans="1:20">
      <c r="A3137" s="1">
        <v>42095</v>
      </c>
      <c r="B3137" t="s">
        <v>7</v>
      </c>
      <c r="C3137">
        <f t="shared" si="147"/>
        <v>1</v>
      </c>
      <c r="D3137" t="s">
        <v>239</v>
      </c>
      <c r="E3137" s="4">
        <v>378042</v>
      </c>
      <c r="F3137" s="4">
        <v>54513.6564</v>
      </c>
      <c r="G3137" s="3">
        <v>0.14419999999999999</v>
      </c>
      <c r="H3137" s="7">
        <v>1040.4062087186262</v>
      </c>
      <c r="I3137" s="4">
        <v>150.02657529722589</v>
      </c>
      <c r="J3137">
        <v>363.36</v>
      </c>
      <c r="K3137" t="s">
        <v>11</v>
      </c>
      <c r="L3137" t="s">
        <v>23</v>
      </c>
      <c r="M3137" t="s">
        <v>23</v>
      </c>
      <c r="N3137" s="2">
        <v>41384</v>
      </c>
      <c r="O3137" s="2">
        <v>43299</v>
      </c>
      <c r="P3137" t="s">
        <v>18</v>
      </c>
      <c r="Q3137" t="s">
        <v>335</v>
      </c>
      <c r="R3137" s="5" t="str">
        <f t="shared" si="148"/>
        <v>0.15</v>
      </c>
      <c r="S3137" s="6" t="str">
        <f t="shared" si="149"/>
        <v>0.05</v>
      </c>
      <c r="T3137">
        <f>ROUND(INT(表1[[#This Row],[合同结束日期]]-表1[[#This Row],[合同起始日期]])/365,1)</f>
        <v>5.2</v>
      </c>
    </row>
    <row r="3138" spans="1:20">
      <c r="A3138" s="1">
        <v>42095</v>
      </c>
      <c r="B3138" t="s">
        <v>7</v>
      </c>
      <c r="C3138">
        <f t="shared" si="147"/>
        <v>1</v>
      </c>
      <c r="D3138" t="s">
        <v>16</v>
      </c>
      <c r="E3138" s="4">
        <v>852758.5199999999</v>
      </c>
      <c r="F3138" s="4">
        <v>86981.36903999999</v>
      </c>
      <c r="G3138" s="3">
        <v>0.10200000000000001</v>
      </c>
      <c r="H3138" s="7">
        <v>1225.2277586206894</v>
      </c>
      <c r="I3138" s="4">
        <v>124.97323137931033</v>
      </c>
      <c r="J3138">
        <v>696</v>
      </c>
      <c r="K3138" t="s">
        <v>20</v>
      </c>
      <c r="L3138" t="s">
        <v>21</v>
      </c>
      <c r="M3138" t="s">
        <v>17</v>
      </c>
      <c r="N3138" s="2">
        <v>41246</v>
      </c>
      <c r="O3138" s="2">
        <v>43229</v>
      </c>
      <c r="P3138" t="s">
        <v>18</v>
      </c>
      <c r="Q3138">
        <v>0.1</v>
      </c>
      <c r="R3138" s="5">
        <f t="shared" si="148"/>
        <v>0.1</v>
      </c>
      <c r="S3138" s="6" t="str">
        <f t="shared" si="149"/>
        <v/>
      </c>
      <c r="T3138">
        <f>ROUND(INT(表1[[#This Row],[合同结束日期]]-表1[[#This Row],[合同起始日期]])/365,1)</f>
        <v>5.4</v>
      </c>
    </row>
    <row r="3139" spans="1:20">
      <c r="A3139" s="1">
        <v>42095</v>
      </c>
      <c r="B3139" t="s">
        <v>7</v>
      </c>
      <c r="C3139">
        <f t="shared" si="147"/>
        <v>1</v>
      </c>
      <c r="D3139" t="s">
        <v>22</v>
      </c>
      <c r="E3139" s="4">
        <v>631380</v>
      </c>
      <c r="F3139" s="4">
        <v>127286.20799999998</v>
      </c>
      <c r="G3139" s="3">
        <v>0.20159999999999997</v>
      </c>
      <c r="H3139" s="7">
        <v>1289.5833333333335</v>
      </c>
      <c r="I3139" s="4">
        <v>259.97999999999996</v>
      </c>
      <c r="J3139">
        <v>489.59999999999997</v>
      </c>
      <c r="K3139" t="s">
        <v>11</v>
      </c>
      <c r="L3139" t="s">
        <v>23</v>
      </c>
      <c r="M3139" t="s">
        <v>23</v>
      </c>
      <c r="N3139" s="2">
        <v>41258</v>
      </c>
      <c r="O3139" s="2">
        <v>43229</v>
      </c>
      <c r="P3139" t="s">
        <v>24</v>
      </c>
      <c r="Q3139">
        <v>0.15</v>
      </c>
      <c r="R3139" s="5">
        <f t="shared" si="148"/>
        <v>0.15</v>
      </c>
      <c r="S3139" s="6" t="str">
        <f t="shared" si="149"/>
        <v/>
      </c>
      <c r="T3139">
        <f>ROUND(INT(表1[[#This Row],[合同结束日期]]-表1[[#This Row],[合同起始日期]])/365,1)</f>
        <v>5.4</v>
      </c>
    </row>
    <row r="3140" spans="1:20">
      <c r="A3140" s="1">
        <v>42095</v>
      </c>
      <c r="B3140" t="s">
        <v>7</v>
      </c>
      <c r="C3140">
        <f t="shared" si="147"/>
        <v>1</v>
      </c>
      <c r="D3140" t="s">
        <v>26</v>
      </c>
      <c r="E3140" s="4">
        <v>325864.8</v>
      </c>
      <c r="F3140" s="4">
        <v>50346.111599999997</v>
      </c>
      <c r="G3140" s="3">
        <v>0.1545</v>
      </c>
      <c r="H3140" s="7">
        <v>2041.7593984962407</v>
      </c>
      <c r="I3140" s="4">
        <v>315.45182706766917</v>
      </c>
      <c r="J3140">
        <v>159.6</v>
      </c>
      <c r="K3140" t="s">
        <v>11</v>
      </c>
      <c r="L3140" t="s">
        <v>13</v>
      </c>
      <c r="M3140" t="s">
        <v>27</v>
      </c>
      <c r="N3140" s="2">
        <v>41339</v>
      </c>
      <c r="O3140" s="2">
        <v>42864</v>
      </c>
      <c r="P3140" t="s">
        <v>24</v>
      </c>
      <c r="Q3140">
        <v>0.13</v>
      </c>
      <c r="R3140" s="5">
        <f t="shared" si="148"/>
        <v>0.13</v>
      </c>
      <c r="S3140" s="6" t="str">
        <f t="shared" si="149"/>
        <v/>
      </c>
      <c r="T3140">
        <f>ROUND(INT(表1[[#This Row],[合同结束日期]]-表1[[#This Row],[合同起始日期]])/365,1)</f>
        <v>4.2</v>
      </c>
    </row>
    <row r="3141" spans="1:20">
      <c r="A3141" s="1">
        <v>42095</v>
      </c>
      <c r="B3141" t="s">
        <v>7</v>
      </c>
      <c r="C3141">
        <f t="shared" si="147"/>
        <v>1</v>
      </c>
      <c r="D3141" t="s">
        <v>29</v>
      </c>
      <c r="E3141" s="4">
        <v>149031.6</v>
      </c>
      <c r="F3141" s="4">
        <v>48673.720560000009</v>
      </c>
      <c r="G3141" s="3">
        <v>0.32660000000000006</v>
      </c>
      <c r="H3141" s="7">
        <v>796.10897435897448</v>
      </c>
      <c r="I3141" s="4">
        <v>260.00919102564109</v>
      </c>
      <c r="J3141">
        <v>187.2</v>
      </c>
      <c r="K3141" t="s">
        <v>11</v>
      </c>
      <c r="L3141" t="s">
        <v>23</v>
      </c>
      <c r="M3141" t="s">
        <v>23</v>
      </c>
      <c r="N3141" s="2">
        <v>41288</v>
      </c>
      <c r="O3141" s="2">
        <v>42499</v>
      </c>
      <c r="P3141" t="s">
        <v>24</v>
      </c>
      <c r="Q3141">
        <v>0.18</v>
      </c>
      <c r="R3141" s="5">
        <f t="shared" si="148"/>
        <v>0.18</v>
      </c>
      <c r="S3141" s="6" t="str">
        <f t="shared" si="149"/>
        <v/>
      </c>
      <c r="T3141">
        <f>ROUND(INT(表1[[#This Row],[合同结束日期]]-表1[[#This Row],[合同起始日期]])/365,1)</f>
        <v>3.3</v>
      </c>
    </row>
    <row r="3142" spans="1:20">
      <c r="A3142" s="1">
        <v>42095</v>
      </c>
      <c r="B3142" t="s">
        <v>7</v>
      </c>
      <c r="C3142">
        <f t="shared" si="147"/>
        <v>1</v>
      </c>
      <c r="D3142" t="s">
        <v>256</v>
      </c>
      <c r="E3142" s="4">
        <v>268416.24</v>
      </c>
      <c r="F3142" s="4">
        <v>30384.718368000002</v>
      </c>
      <c r="G3142" s="3">
        <v>0.11320000000000001</v>
      </c>
      <c r="H3142" s="7">
        <v>3791.1898305084746</v>
      </c>
      <c r="I3142" s="4">
        <v>429.16268881355938</v>
      </c>
      <c r="J3142">
        <v>70.8</v>
      </c>
      <c r="K3142" t="s">
        <v>11</v>
      </c>
      <c r="L3142" t="s">
        <v>12</v>
      </c>
      <c r="M3142" t="s">
        <v>53</v>
      </c>
      <c r="N3142" s="2">
        <v>41473</v>
      </c>
      <c r="O3142" s="2">
        <v>42222</v>
      </c>
      <c r="P3142" t="s">
        <v>24</v>
      </c>
      <c r="Q3142">
        <v>0.1</v>
      </c>
      <c r="R3142" s="5">
        <f t="shared" si="148"/>
        <v>0.1</v>
      </c>
      <c r="S3142" s="6" t="str">
        <f t="shared" si="149"/>
        <v/>
      </c>
      <c r="T3142">
        <f>ROUND(INT(表1[[#This Row],[合同结束日期]]-表1[[#This Row],[合同起始日期]])/365,1)</f>
        <v>2.1</v>
      </c>
    </row>
    <row r="3143" spans="1:20">
      <c r="A3143" s="1">
        <v>42095</v>
      </c>
      <c r="B3143" t="s">
        <v>7</v>
      </c>
      <c r="C3143">
        <f t="shared" si="147"/>
        <v>1</v>
      </c>
      <c r="D3143" t="s">
        <v>31</v>
      </c>
      <c r="E3143" s="4">
        <v>166572</v>
      </c>
      <c r="F3143" s="4">
        <v>37678.5864</v>
      </c>
      <c r="G3143" s="3">
        <v>0.22620000000000001</v>
      </c>
      <c r="H3143" s="7">
        <v>1207.0434782608695</v>
      </c>
      <c r="I3143" s="4">
        <v>273.0332347826087</v>
      </c>
      <c r="J3143">
        <v>138</v>
      </c>
      <c r="K3143" t="s">
        <v>11</v>
      </c>
      <c r="L3143" t="s">
        <v>13</v>
      </c>
      <c r="M3143" t="s">
        <v>13</v>
      </c>
      <c r="N3143" s="2">
        <v>41334</v>
      </c>
      <c r="O3143" s="2">
        <v>42499</v>
      </c>
      <c r="P3143" t="s">
        <v>24</v>
      </c>
      <c r="Q3143" t="s">
        <v>32</v>
      </c>
      <c r="R3143" s="5" t="str">
        <f t="shared" si="148"/>
        <v>0.13</v>
      </c>
      <c r="S3143" s="6" t="str">
        <f t="shared" si="149"/>
        <v>0.07</v>
      </c>
      <c r="T3143">
        <f>ROUND(INT(表1[[#This Row],[合同结束日期]]-表1[[#This Row],[合同起始日期]])/365,1)</f>
        <v>3.2</v>
      </c>
    </row>
    <row r="3144" spans="1:20">
      <c r="A3144" s="1">
        <v>42095</v>
      </c>
      <c r="B3144" t="s">
        <v>7</v>
      </c>
      <c r="C3144">
        <f t="shared" si="147"/>
        <v>1</v>
      </c>
      <c r="D3144" t="s">
        <v>33</v>
      </c>
      <c r="E3144" s="4">
        <v>157221</v>
      </c>
      <c r="F3144" s="4">
        <v>12955.010400000001</v>
      </c>
      <c r="G3144" s="3">
        <v>8.2400000000000001E-2</v>
      </c>
      <c r="H3144" s="7">
        <v>2426.25</v>
      </c>
      <c r="I3144" s="4">
        <v>199.92300000000003</v>
      </c>
      <c r="J3144">
        <v>64.8</v>
      </c>
      <c r="K3144" t="s">
        <v>11</v>
      </c>
      <c r="L3144" t="s">
        <v>13</v>
      </c>
      <c r="M3144" t="s">
        <v>34</v>
      </c>
      <c r="N3144" s="2">
        <v>41353</v>
      </c>
      <c r="O3144" s="2">
        <v>43229</v>
      </c>
      <c r="P3144" t="s">
        <v>24</v>
      </c>
      <c r="Q3144">
        <v>0.06</v>
      </c>
      <c r="R3144" s="5">
        <f t="shared" si="148"/>
        <v>0.06</v>
      </c>
      <c r="S3144" s="6" t="str">
        <f t="shared" si="149"/>
        <v/>
      </c>
      <c r="T3144">
        <f>ROUND(INT(表1[[#This Row],[合同结束日期]]-表1[[#This Row],[合同起始日期]])/365,1)</f>
        <v>5.0999999999999996</v>
      </c>
    </row>
    <row r="3145" spans="1:20">
      <c r="A3145" s="1">
        <v>42095</v>
      </c>
      <c r="B3145" t="s">
        <v>7</v>
      </c>
      <c r="C3145">
        <f t="shared" si="147"/>
        <v>1</v>
      </c>
      <c r="D3145" t="s">
        <v>36</v>
      </c>
      <c r="E3145" s="4">
        <v>444158.39999999997</v>
      </c>
      <c r="F3145" s="4">
        <v>42461.543039999997</v>
      </c>
      <c r="G3145" s="3">
        <v>9.5600000000000004E-2</v>
      </c>
      <c r="H3145" s="7">
        <v>2091.1412429378529</v>
      </c>
      <c r="I3145" s="4">
        <v>199.91310282485873</v>
      </c>
      <c r="J3145">
        <v>212.4</v>
      </c>
      <c r="K3145" t="s">
        <v>11</v>
      </c>
      <c r="L3145" t="s">
        <v>13</v>
      </c>
      <c r="M3145" t="s">
        <v>13</v>
      </c>
      <c r="N3145" s="2">
        <v>41353</v>
      </c>
      <c r="O3145" s="2">
        <v>43229</v>
      </c>
      <c r="P3145" t="s">
        <v>24</v>
      </c>
      <c r="Q3145">
        <v>0</v>
      </c>
      <c r="R3145" s="5">
        <f t="shared" si="148"/>
        <v>0</v>
      </c>
      <c r="S3145" s="6" t="str">
        <f t="shared" si="149"/>
        <v/>
      </c>
      <c r="T3145">
        <f>ROUND(INT(表1[[#This Row],[合同结束日期]]-表1[[#This Row],[合同起始日期]])/365,1)</f>
        <v>5.0999999999999996</v>
      </c>
    </row>
    <row r="3146" spans="1:20">
      <c r="A3146" s="1">
        <v>42095</v>
      </c>
      <c r="B3146" t="s">
        <v>7</v>
      </c>
      <c r="C3146">
        <f t="shared" si="147"/>
        <v>1</v>
      </c>
      <c r="D3146" t="s">
        <v>38</v>
      </c>
      <c r="E3146" s="4">
        <v>668006.40000000002</v>
      </c>
      <c r="F3146" s="4">
        <v>66800.639999999999</v>
      </c>
      <c r="G3146" s="3">
        <v>9.9999999999999992E-2</v>
      </c>
      <c r="H3146" s="7">
        <v>3568.4102564102568</v>
      </c>
      <c r="I3146" s="4">
        <v>356.84102564102568</v>
      </c>
      <c r="J3146">
        <v>187.2</v>
      </c>
      <c r="K3146" t="s">
        <v>11</v>
      </c>
      <c r="L3146" t="s">
        <v>13</v>
      </c>
      <c r="M3146" t="s">
        <v>13</v>
      </c>
      <c r="N3146" s="2">
        <v>41323</v>
      </c>
      <c r="O3146" s="2">
        <v>42499</v>
      </c>
      <c r="P3146" t="s">
        <v>39</v>
      </c>
      <c r="Q3146">
        <v>0.1</v>
      </c>
      <c r="R3146" s="5">
        <f t="shared" si="148"/>
        <v>0.1</v>
      </c>
      <c r="S3146" s="6" t="str">
        <f t="shared" si="149"/>
        <v/>
      </c>
      <c r="T3146">
        <f>ROUND(INT(表1[[#This Row],[合同结束日期]]-表1[[#This Row],[合同起始日期]])/365,1)</f>
        <v>3.2</v>
      </c>
    </row>
    <row r="3147" spans="1:20">
      <c r="A3147" s="1">
        <v>42095</v>
      </c>
      <c r="B3147" t="s">
        <v>7</v>
      </c>
      <c r="C3147">
        <f t="shared" si="147"/>
        <v>1</v>
      </c>
      <c r="D3147" t="s">
        <v>40</v>
      </c>
      <c r="E3147" s="4">
        <v>2351878.9919999996</v>
      </c>
      <c r="F3147" s="4">
        <v>188150.31935999999</v>
      </c>
      <c r="G3147" s="3">
        <v>8.0000000000000016E-2</v>
      </c>
      <c r="H3147" s="7">
        <v>2494.7799898167</v>
      </c>
      <c r="I3147" s="4">
        <v>199.58239918533604</v>
      </c>
      <c r="J3147">
        <v>942.72</v>
      </c>
      <c r="K3147" t="s">
        <v>41</v>
      </c>
      <c r="L3147" t="s">
        <v>40</v>
      </c>
      <c r="M3147" t="s">
        <v>41</v>
      </c>
      <c r="N3147" s="2">
        <v>41294</v>
      </c>
      <c r="O3147" s="2">
        <v>43229</v>
      </c>
      <c r="P3147" t="s">
        <v>39</v>
      </c>
      <c r="Q3147">
        <v>0.08</v>
      </c>
      <c r="R3147" s="5">
        <f t="shared" si="148"/>
        <v>0.08</v>
      </c>
      <c r="S3147" s="6" t="str">
        <f t="shared" si="149"/>
        <v/>
      </c>
      <c r="T3147">
        <f>ROUND(INT(表1[[#This Row],[合同结束日期]]-表1[[#This Row],[合同起始日期]])/365,1)</f>
        <v>5.3</v>
      </c>
    </row>
    <row r="3148" spans="1:20">
      <c r="A3148" s="1">
        <v>42095</v>
      </c>
      <c r="B3148" t="s">
        <v>7</v>
      </c>
      <c r="C3148">
        <f t="shared" si="147"/>
        <v>1</v>
      </c>
      <c r="D3148" t="s">
        <v>292</v>
      </c>
      <c r="E3148" s="4">
        <v>3397608.54</v>
      </c>
      <c r="F3148" s="4">
        <v>152892.38430000001</v>
      </c>
      <c r="G3148" s="3">
        <v>4.4999999999999998E-2</v>
      </c>
      <c r="H3148" s="7">
        <v>1365.8178726483359</v>
      </c>
      <c r="I3148" s="4">
        <v>61.461804269175111</v>
      </c>
      <c r="J3148">
        <v>2487.6</v>
      </c>
      <c r="K3148" t="s">
        <v>41</v>
      </c>
      <c r="L3148" t="s">
        <v>292</v>
      </c>
      <c r="M3148" t="s">
        <v>41</v>
      </c>
      <c r="N3148" s="2">
        <v>41442</v>
      </c>
      <c r="O3148" s="2">
        <v>47285</v>
      </c>
      <c r="P3148" t="s">
        <v>39</v>
      </c>
      <c r="Q3148">
        <v>0.05</v>
      </c>
      <c r="R3148" s="5">
        <f t="shared" si="148"/>
        <v>0.05</v>
      </c>
      <c r="S3148" s="6" t="str">
        <f t="shared" si="149"/>
        <v/>
      </c>
      <c r="T3148">
        <f>ROUND(INT(表1[[#This Row],[合同结束日期]]-表1[[#This Row],[合同起始日期]])/365,1)</f>
        <v>16</v>
      </c>
    </row>
    <row r="3149" spans="1:20">
      <c r="A3149" s="1">
        <v>42095</v>
      </c>
      <c r="B3149" t="s">
        <v>7</v>
      </c>
      <c r="C3149">
        <f t="shared" si="147"/>
        <v>1</v>
      </c>
      <c r="D3149" t="s">
        <v>324</v>
      </c>
      <c r="E3149" s="4">
        <v>226740</v>
      </c>
      <c r="F3149" s="4">
        <v>38088</v>
      </c>
      <c r="G3149" s="3">
        <v>0.16798094734056629</v>
      </c>
      <c r="H3149" s="7">
        <v>2053.804347826087</v>
      </c>
      <c r="I3149" s="4">
        <v>345</v>
      </c>
      <c r="J3149">
        <v>110.39999999999999</v>
      </c>
      <c r="K3149" t="s">
        <v>140</v>
      </c>
      <c r="L3149" t="s">
        <v>309</v>
      </c>
      <c r="M3149" t="s">
        <v>309</v>
      </c>
      <c r="N3149" s="2">
        <v>42110</v>
      </c>
      <c r="O3149" s="2">
        <v>42840</v>
      </c>
      <c r="P3149" t="s">
        <v>24</v>
      </c>
      <c r="Q3149">
        <v>0.08</v>
      </c>
      <c r="R3149" s="5">
        <f t="shared" si="148"/>
        <v>0.08</v>
      </c>
      <c r="S3149" s="6" t="str">
        <f t="shared" si="149"/>
        <v/>
      </c>
      <c r="T3149">
        <f>ROUND(INT(表1[[#This Row],[合同结束日期]]-表1[[#This Row],[合同起始日期]])/365,1)</f>
        <v>2</v>
      </c>
    </row>
    <row r="3150" spans="1:20">
      <c r="A3150" s="1">
        <v>42095</v>
      </c>
      <c r="B3150" t="s">
        <v>7</v>
      </c>
      <c r="C3150">
        <f t="shared" si="147"/>
        <v>1</v>
      </c>
      <c r="D3150" t="s">
        <v>308</v>
      </c>
      <c r="E3150" s="4">
        <v>2161504.7999999998</v>
      </c>
      <c r="F3150" s="4">
        <v>71761.959359999993</v>
      </c>
      <c r="G3150" s="3">
        <v>3.32E-2</v>
      </c>
      <c r="H3150" s="7">
        <v>15663.078260869564</v>
      </c>
      <c r="I3150" s="4">
        <v>520.01419826086953</v>
      </c>
      <c r="J3150">
        <v>138</v>
      </c>
      <c r="K3150" t="s">
        <v>140</v>
      </c>
      <c r="L3150" t="s">
        <v>309</v>
      </c>
      <c r="M3150" t="s">
        <v>309</v>
      </c>
      <c r="N3150" s="2">
        <v>41708</v>
      </c>
      <c r="O3150" s="2">
        <v>42834</v>
      </c>
      <c r="P3150" t="s">
        <v>24</v>
      </c>
      <c r="Q3150" t="s">
        <v>372</v>
      </c>
      <c r="R3150" s="5" t="str">
        <f t="shared" si="148"/>
        <v>0.03</v>
      </c>
      <c r="S3150" s="6" t="str">
        <f t="shared" si="149"/>
        <v>0.03</v>
      </c>
      <c r="T3150">
        <f>ROUND(INT(表1[[#This Row],[合同结束日期]]-表1[[#This Row],[合同起始日期]])/365,1)</f>
        <v>3.1</v>
      </c>
    </row>
    <row r="3151" spans="1:20">
      <c r="A3151" s="1">
        <v>42095</v>
      </c>
      <c r="B3151" t="s">
        <v>7</v>
      </c>
      <c r="C3151">
        <f t="shared" si="147"/>
        <v>1</v>
      </c>
      <c r="D3151" t="s">
        <v>43</v>
      </c>
      <c r="E3151" s="4">
        <v>1180636.1040000001</v>
      </c>
      <c r="F3151" s="4">
        <v>94450.888319999998</v>
      </c>
      <c r="G3151" s="3">
        <v>0.08</v>
      </c>
      <c r="H3151" s="7">
        <v>4513.1349541284408</v>
      </c>
      <c r="I3151" s="4">
        <v>361.05079633027526</v>
      </c>
      <c r="J3151">
        <v>261.59999999999997</v>
      </c>
      <c r="K3151" t="s">
        <v>44</v>
      </c>
      <c r="L3151" t="s">
        <v>46</v>
      </c>
      <c r="M3151" t="s">
        <v>45</v>
      </c>
      <c r="N3151" s="2">
        <v>41288</v>
      </c>
      <c r="O3151" s="2">
        <v>45059</v>
      </c>
      <c r="P3151" t="s">
        <v>24</v>
      </c>
      <c r="Q3151">
        <v>0.08</v>
      </c>
      <c r="R3151" s="5">
        <f t="shared" si="148"/>
        <v>0.08</v>
      </c>
      <c r="S3151" s="6" t="str">
        <f t="shared" si="149"/>
        <v/>
      </c>
      <c r="T3151">
        <f>ROUND(INT(表1[[#This Row],[合同结束日期]]-表1[[#This Row],[合同起始日期]])/365,1)</f>
        <v>10.3</v>
      </c>
    </row>
    <row r="3152" spans="1:20">
      <c r="A3152" s="1">
        <v>42095</v>
      </c>
      <c r="B3152" t="s">
        <v>7</v>
      </c>
      <c r="C3152">
        <f t="shared" si="147"/>
        <v>1</v>
      </c>
      <c r="D3152" t="s">
        <v>257</v>
      </c>
      <c r="E3152" s="4">
        <v>448967.20800000004</v>
      </c>
      <c r="F3152" s="4">
        <v>24693.19644</v>
      </c>
      <c r="G3152" s="3">
        <v>5.4999999999999993E-2</v>
      </c>
      <c r="H3152" s="7">
        <v>733.60654901960788</v>
      </c>
      <c r="I3152" s="4">
        <v>40.348360196078431</v>
      </c>
      <c r="J3152">
        <v>612</v>
      </c>
      <c r="K3152" t="s">
        <v>41</v>
      </c>
      <c r="L3152" t="s">
        <v>258</v>
      </c>
      <c r="M3152" t="s">
        <v>41</v>
      </c>
      <c r="N3152" s="2">
        <v>41442</v>
      </c>
      <c r="O3152" s="2">
        <v>47285</v>
      </c>
      <c r="P3152" t="s">
        <v>39</v>
      </c>
      <c r="Q3152">
        <v>0.06</v>
      </c>
      <c r="R3152" s="5">
        <f t="shared" si="148"/>
        <v>0.06</v>
      </c>
      <c r="S3152" s="6" t="str">
        <f t="shared" si="149"/>
        <v/>
      </c>
      <c r="T3152">
        <f>ROUND(INT(表1[[#This Row],[合同结束日期]]-表1[[#This Row],[合同起始日期]])/365,1)</f>
        <v>16</v>
      </c>
    </row>
    <row r="3153" spans="1:20">
      <c r="A3153" s="1">
        <v>42095</v>
      </c>
      <c r="B3153" t="s">
        <v>7</v>
      </c>
      <c r="C3153">
        <f t="shared" si="147"/>
        <v>1</v>
      </c>
      <c r="D3153" t="s">
        <v>259</v>
      </c>
      <c r="E3153" s="4">
        <v>414022.45199999999</v>
      </c>
      <c r="F3153" s="4">
        <v>22771.23486</v>
      </c>
      <c r="G3153" s="3">
        <v>5.5E-2</v>
      </c>
      <c r="H3153" s="7">
        <v>869.0647607052897</v>
      </c>
      <c r="I3153" s="4">
        <v>47.798561838790938</v>
      </c>
      <c r="J3153">
        <v>476.4</v>
      </c>
      <c r="K3153" t="s">
        <v>41</v>
      </c>
      <c r="L3153" t="s">
        <v>258</v>
      </c>
      <c r="M3153" t="s">
        <v>41</v>
      </c>
      <c r="N3153" s="2">
        <v>41442</v>
      </c>
      <c r="O3153" s="2">
        <v>47285</v>
      </c>
      <c r="P3153" t="s">
        <v>39</v>
      </c>
      <c r="Q3153">
        <v>0.06</v>
      </c>
      <c r="R3153" s="5">
        <f t="shared" si="148"/>
        <v>0.06</v>
      </c>
      <c r="S3153" s="6" t="str">
        <f t="shared" si="149"/>
        <v/>
      </c>
      <c r="T3153">
        <f>ROUND(INT(表1[[#This Row],[合同结束日期]]-表1[[#This Row],[合同起始日期]])/365,1)</f>
        <v>16</v>
      </c>
    </row>
    <row r="3154" spans="1:20">
      <c r="A3154" s="1">
        <v>42095</v>
      </c>
      <c r="B3154" t="s">
        <v>7</v>
      </c>
      <c r="C3154">
        <f t="shared" si="147"/>
        <v>1</v>
      </c>
      <c r="D3154" t="s">
        <v>260</v>
      </c>
      <c r="E3154" s="4">
        <v>647316.13199999998</v>
      </c>
      <c r="F3154" s="4">
        <v>35602.387259999996</v>
      </c>
      <c r="G3154" s="3">
        <v>5.4999999999999993E-2</v>
      </c>
      <c r="H3154" s="7">
        <v>2266.5130672268911</v>
      </c>
      <c r="I3154" s="4">
        <v>124.65821869747899</v>
      </c>
      <c r="J3154">
        <v>285.59999999999997</v>
      </c>
      <c r="K3154" t="s">
        <v>41</v>
      </c>
      <c r="L3154" t="s">
        <v>258</v>
      </c>
      <c r="M3154" t="s">
        <v>41</v>
      </c>
      <c r="N3154" s="2">
        <v>41442</v>
      </c>
      <c r="O3154" s="2">
        <v>47285</v>
      </c>
      <c r="P3154" t="s">
        <v>39</v>
      </c>
      <c r="Q3154">
        <v>0.06</v>
      </c>
      <c r="R3154" s="5">
        <f t="shared" si="148"/>
        <v>0.06</v>
      </c>
      <c r="S3154" s="6" t="str">
        <f t="shared" si="149"/>
        <v/>
      </c>
      <c r="T3154">
        <f>ROUND(INT(表1[[#This Row],[合同结束日期]]-表1[[#This Row],[合同起始日期]])/365,1)</f>
        <v>16</v>
      </c>
    </row>
    <row r="3155" spans="1:20">
      <c r="A3155" s="1">
        <v>42095</v>
      </c>
      <c r="B3155" t="s">
        <v>7</v>
      </c>
      <c r="C3155">
        <f t="shared" si="147"/>
        <v>1</v>
      </c>
      <c r="D3155" t="s">
        <v>261</v>
      </c>
      <c r="E3155" s="4">
        <v>2962421.52</v>
      </c>
      <c r="F3155" s="4">
        <v>261878.06236799996</v>
      </c>
      <c r="G3155" s="3">
        <v>8.8399999999999979E-2</v>
      </c>
      <c r="H3155" s="7">
        <v>2382.9001930501931</v>
      </c>
      <c r="I3155" s="4">
        <v>210.64837706563702</v>
      </c>
      <c r="J3155">
        <v>1243.2</v>
      </c>
      <c r="K3155" t="s">
        <v>41</v>
      </c>
      <c r="L3155" t="s">
        <v>261</v>
      </c>
      <c r="M3155" t="s">
        <v>41</v>
      </c>
      <c r="N3155" s="2">
        <v>41281</v>
      </c>
      <c r="O3155" s="2">
        <v>45168</v>
      </c>
      <c r="P3155" t="s">
        <v>39</v>
      </c>
      <c r="Q3155">
        <v>0.08</v>
      </c>
      <c r="R3155" s="5">
        <f t="shared" si="148"/>
        <v>0.08</v>
      </c>
      <c r="S3155" s="6" t="str">
        <f t="shared" si="149"/>
        <v/>
      </c>
      <c r="T3155">
        <f>ROUND(INT(表1[[#This Row],[合同结束日期]]-表1[[#This Row],[合同起始日期]])/365,1)</f>
        <v>10.6</v>
      </c>
    </row>
    <row r="3156" spans="1:20">
      <c r="A3156" s="1">
        <v>42095</v>
      </c>
      <c r="B3156" t="s">
        <v>7</v>
      </c>
      <c r="C3156">
        <f t="shared" si="147"/>
        <v>1</v>
      </c>
      <c r="D3156" t="s">
        <v>262</v>
      </c>
      <c r="E3156" s="4">
        <v>846313.26</v>
      </c>
      <c r="F3156" s="4">
        <v>46547.229299999999</v>
      </c>
      <c r="G3156" s="3">
        <v>5.5E-2</v>
      </c>
      <c r="H3156" s="7">
        <v>1222.2895147313693</v>
      </c>
      <c r="I3156" s="4">
        <v>67.225923310225298</v>
      </c>
      <c r="J3156">
        <v>692.4</v>
      </c>
      <c r="K3156" t="s">
        <v>41</v>
      </c>
      <c r="L3156" t="s">
        <v>258</v>
      </c>
      <c r="M3156" t="s">
        <v>41</v>
      </c>
      <c r="N3156" s="2">
        <v>41442</v>
      </c>
      <c r="O3156" s="2">
        <v>47285</v>
      </c>
      <c r="P3156" t="s">
        <v>39</v>
      </c>
      <c r="Q3156">
        <v>0.06</v>
      </c>
      <c r="R3156" s="5">
        <f t="shared" si="148"/>
        <v>0.06</v>
      </c>
      <c r="S3156" s="6" t="str">
        <f t="shared" si="149"/>
        <v/>
      </c>
      <c r="T3156">
        <f>ROUND(INT(表1[[#This Row],[合同结束日期]]-表1[[#This Row],[合同起始日期]])/365,1)</f>
        <v>16</v>
      </c>
    </row>
    <row r="3157" spans="1:20">
      <c r="A3157" s="1">
        <v>42095</v>
      </c>
      <c r="B3157" t="s">
        <v>7</v>
      </c>
      <c r="C3157">
        <f t="shared" si="147"/>
        <v>1</v>
      </c>
      <c r="D3157" t="s">
        <v>47</v>
      </c>
      <c r="E3157" s="4">
        <v>181891.19999999998</v>
      </c>
      <c r="F3157" s="4">
        <v>34341.058559999998</v>
      </c>
      <c r="G3157" s="3">
        <v>0.1888</v>
      </c>
      <c r="H3157" s="7">
        <v>1562.6391752577319</v>
      </c>
      <c r="I3157" s="4">
        <v>295.0262762886598</v>
      </c>
      <c r="J3157">
        <v>116.39999999999999</v>
      </c>
      <c r="K3157" t="s">
        <v>11</v>
      </c>
      <c r="L3157" t="s">
        <v>23</v>
      </c>
      <c r="M3157" t="s">
        <v>23</v>
      </c>
      <c r="N3157" s="2">
        <v>41384</v>
      </c>
      <c r="O3157" s="2">
        <v>42509</v>
      </c>
      <c r="P3157" t="s">
        <v>24</v>
      </c>
      <c r="Q3157">
        <v>0.12</v>
      </c>
      <c r="R3157" s="5">
        <f t="shared" si="148"/>
        <v>0.12</v>
      </c>
      <c r="S3157" s="6" t="str">
        <f t="shared" si="149"/>
        <v/>
      </c>
      <c r="T3157">
        <f>ROUND(INT(表1[[#This Row],[合同结束日期]]-表1[[#This Row],[合同起始日期]])/365,1)</f>
        <v>3.1</v>
      </c>
    </row>
    <row r="3158" spans="1:20">
      <c r="A3158" s="1">
        <v>42095</v>
      </c>
      <c r="B3158" t="s">
        <v>7</v>
      </c>
      <c r="C3158">
        <f t="shared" si="147"/>
        <v>1</v>
      </c>
      <c r="D3158" t="s">
        <v>263</v>
      </c>
      <c r="E3158" s="4">
        <v>241465.56</v>
      </c>
      <c r="F3158" s="4">
        <v>27382.194504000003</v>
      </c>
      <c r="G3158" s="3">
        <v>0.11340000000000001</v>
      </c>
      <c r="H3158" s="7">
        <v>3726.3203703703707</v>
      </c>
      <c r="I3158" s="4">
        <v>422.56473000000005</v>
      </c>
      <c r="J3158">
        <v>64.8</v>
      </c>
      <c r="K3158" t="s">
        <v>11</v>
      </c>
      <c r="L3158" t="s">
        <v>12</v>
      </c>
      <c r="M3158" t="s">
        <v>53</v>
      </c>
      <c r="N3158" s="2">
        <v>41449</v>
      </c>
      <c r="O3158" s="2">
        <v>42198</v>
      </c>
      <c r="P3158" t="s">
        <v>24</v>
      </c>
      <c r="Q3158">
        <v>0.1</v>
      </c>
      <c r="R3158" s="5">
        <f t="shared" si="148"/>
        <v>0.1</v>
      </c>
      <c r="S3158" s="6" t="str">
        <f t="shared" si="149"/>
        <v/>
      </c>
      <c r="T3158">
        <f>ROUND(INT(表1[[#This Row],[合同结束日期]]-表1[[#This Row],[合同起始日期]])/365,1)</f>
        <v>2.1</v>
      </c>
    </row>
    <row r="3159" spans="1:20">
      <c r="A3159" s="1">
        <v>42095</v>
      </c>
      <c r="B3159" t="s">
        <v>7</v>
      </c>
      <c r="C3159">
        <f t="shared" si="147"/>
        <v>1</v>
      </c>
      <c r="D3159" t="s">
        <v>264</v>
      </c>
      <c r="E3159" s="4">
        <v>168656.04</v>
      </c>
      <c r="F3159" s="4">
        <v>24741.841067999998</v>
      </c>
      <c r="G3159" s="3">
        <v>0.14669999999999997</v>
      </c>
      <c r="H3159" s="7">
        <v>2990.3553191489364</v>
      </c>
      <c r="I3159" s="4">
        <v>438.68512531914894</v>
      </c>
      <c r="J3159">
        <v>56.4</v>
      </c>
      <c r="K3159" t="s">
        <v>11</v>
      </c>
      <c r="L3159" t="s">
        <v>12</v>
      </c>
      <c r="M3159" t="s">
        <v>53</v>
      </c>
      <c r="N3159" s="2">
        <v>41449</v>
      </c>
      <c r="O3159" s="2">
        <v>42198</v>
      </c>
      <c r="P3159" t="s">
        <v>39</v>
      </c>
      <c r="Q3159">
        <v>0.13</v>
      </c>
      <c r="R3159" s="5">
        <f t="shared" si="148"/>
        <v>0.13</v>
      </c>
      <c r="S3159" s="6" t="str">
        <f t="shared" si="149"/>
        <v/>
      </c>
      <c r="T3159">
        <f>ROUND(INT(表1[[#This Row],[合同结束日期]]-表1[[#This Row],[合同起始日期]])/365,1)</f>
        <v>2.1</v>
      </c>
    </row>
    <row r="3160" spans="1:20">
      <c r="A3160" s="1">
        <v>42095</v>
      </c>
      <c r="B3160" t="s">
        <v>7</v>
      </c>
      <c r="C3160">
        <f t="shared" si="147"/>
        <v>1</v>
      </c>
      <c r="D3160" t="s">
        <v>265</v>
      </c>
      <c r="E3160" s="4">
        <v>459723.864</v>
      </c>
      <c r="F3160" s="4">
        <v>25284.812519999999</v>
      </c>
      <c r="G3160" s="3">
        <v>5.5E-2</v>
      </c>
      <c r="H3160" s="7">
        <v>857.05418344519023</v>
      </c>
      <c r="I3160" s="4">
        <v>47.13798008948546</v>
      </c>
      <c r="J3160">
        <v>536.4</v>
      </c>
      <c r="K3160" t="s">
        <v>41</v>
      </c>
      <c r="L3160" t="s">
        <v>258</v>
      </c>
      <c r="M3160" t="s">
        <v>41</v>
      </c>
      <c r="N3160" s="2">
        <v>41442</v>
      </c>
      <c r="O3160" s="2">
        <v>47285</v>
      </c>
      <c r="P3160" t="s">
        <v>39</v>
      </c>
      <c r="Q3160">
        <v>0.06</v>
      </c>
      <c r="R3160" s="5">
        <f t="shared" si="148"/>
        <v>0.06</v>
      </c>
      <c r="S3160" s="6" t="str">
        <f t="shared" si="149"/>
        <v/>
      </c>
      <c r="T3160">
        <f>ROUND(INT(表1[[#This Row],[合同结束日期]]-表1[[#This Row],[合同起始日期]])/365,1)</f>
        <v>16</v>
      </c>
    </row>
    <row r="3161" spans="1:20">
      <c r="A3161" s="1">
        <v>42095</v>
      </c>
      <c r="B3161" t="s">
        <v>7</v>
      </c>
      <c r="C3161">
        <f t="shared" si="147"/>
        <v>1</v>
      </c>
      <c r="D3161" t="s">
        <v>49</v>
      </c>
      <c r="E3161" s="4">
        <v>622118.40000000002</v>
      </c>
      <c r="F3161" s="4">
        <v>86785.516800000012</v>
      </c>
      <c r="G3161" s="3">
        <v>0.13950000000000001</v>
      </c>
      <c r="H3161" s="7">
        <v>5236.6868686868693</v>
      </c>
      <c r="I3161" s="4">
        <v>730.51781818181826</v>
      </c>
      <c r="J3161">
        <v>118.8</v>
      </c>
      <c r="K3161" t="s">
        <v>11</v>
      </c>
      <c r="L3161" t="s">
        <v>51</v>
      </c>
      <c r="M3161" t="s">
        <v>50</v>
      </c>
      <c r="N3161" s="2">
        <v>41332</v>
      </c>
      <c r="O3161" s="2">
        <v>42133</v>
      </c>
      <c r="P3161" t="s">
        <v>24</v>
      </c>
      <c r="Q3161">
        <v>0.13</v>
      </c>
      <c r="R3161" s="5">
        <f t="shared" si="148"/>
        <v>0.13</v>
      </c>
      <c r="S3161" s="6" t="str">
        <f t="shared" si="149"/>
        <v/>
      </c>
      <c r="T3161">
        <f>ROUND(INT(表1[[#This Row],[合同结束日期]]-表1[[#This Row],[合同起始日期]])/365,1)</f>
        <v>2.2000000000000002</v>
      </c>
    </row>
    <row r="3162" spans="1:20">
      <c r="A3162" s="1">
        <v>42095</v>
      </c>
      <c r="B3162" t="s">
        <v>7</v>
      </c>
      <c r="C3162">
        <f t="shared" si="147"/>
        <v>1</v>
      </c>
      <c r="D3162" t="s">
        <v>52</v>
      </c>
      <c r="E3162" s="4">
        <v>266326.56</v>
      </c>
      <c r="F3162" s="4">
        <v>28976.329728000001</v>
      </c>
      <c r="G3162" s="3">
        <v>0.10880000000000001</v>
      </c>
      <c r="H3162" s="7">
        <v>5690.7384615384617</v>
      </c>
      <c r="I3162" s="4">
        <v>619.15234461538466</v>
      </c>
      <c r="J3162">
        <v>46.8</v>
      </c>
      <c r="K3162" t="s">
        <v>11</v>
      </c>
      <c r="L3162" t="s">
        <v>12</v>
      </c>
      <c r="M3162" t="s">
        <v>53</v>
      </c>
      <c r="N3162" s="2">
        <v>41294</v>
      </c>
      <c r="O3162" s="2">
        <v>42864</v>
      </c>
      <c r="P3162" t="s">
        <v>24</v>
      </c>
      <c r="Q3162">
        <v>0.1</v>
      </c>
      <c r="R3162" s="5">
        <f t="shared" si="148"/>
        <v>0.1</v>
      </c>
      <c r="S3162" s="6" t="str">
        <f t="shared" si="149"/>
        <v/>
      </c>
      <c r="T3162">
        <f>ROUND(INT(表1[[#This Row],[合同结束日期]]-表1[[#This Row],[合同起始日期]])/365,1)</f>
        <v>4.3</v>
      </c>
    </row>
    <row r="3163" spans="1:20">
      <c r="A3163" s="1">
        <v>42095</v>
      </c>
      <c r="B3163" t="s">
        <v>7</v>
      </c>
      <c r="C3163">
        <f t="shared" si="147"/>
        <v>1</v>
      </c>
      <c r="D3163" t="s">
        <v>54</v>
      </c>
      <c r="E3163" s="4">
        <v>211048.32000000001</v>
      </c>
      <c r="F3163" s="4">
        <v>23384.153856000001</v>
      </c>
      <c r="G3163" s="3">
        <v>0.1108</v>
      </c>
      <c r="H3163" s="7">
        <v>4628.2526315789473</v>
      </c>
      <c r="I3163" s="4">
        <v>512.81039157894736</v>
      </c>
      <c r="J3163">
        <v>45.6</v>
      </c>
      <c r="K3163" t="s">
        <v>11</v>
      </c>
      <c r="L3163" t="s">
        <v>12</v>
      </c>
      <c r="M3163" t="s">
        <v>53</v>
      </c>
      <c r="N3163" s="2">
        <v>41294</v>
      </c>
      <c r="O3163" s="2">
        <v>42864</v>
      </c>
      <c r="P3163" t="s">
        <v>24</v>
      </c>
      <c r="Q3163">
        <v>0.1</v>
      </c>
      <c r="R3163" s="5">
        <f t="shared" si="148"/>
        <v>0.1</v>
      </c>
      <c r="S3163" s="6" t="str">
        <f t="shared" si="149"/>
        <v/>
      </c>
      <c r="T3163">
        <f>ROUND(INT(表1[[#This Row],[合同结束日期]]-表1[[#This Row],[合同起始日期]])/365,1)</f>
        <v>4.3</v>
      </c>
    </row>
    <row r="3164" spans="1:20">
      <c r="A3164" s="1">
        <v>42095</v>
      </c>
      <c r="B3164" t="s">
        <v>7</v>
      </c>
      <c r="C3164">
        <f t="shared" si="147"/>
        <v>1</v>
      </c>
      <c r="D3164" t="s">
        <v>266</v>
      </c>
      <c r="E3164" s="4">
        <v>248358.58799999999</v>
      </c>
      <c r="F3164" s="4">
        <v>13659.72234</v>
      </c>
      <c r="G3164" s="3">
        <v>5.5E-2</v>
      </c>
      <c r="H3164" s="7">
        <v>584.64827683615817</v>
      </c>
      <c r="I3164" s="4">
        <v>32.155655225988703</v>
      </c>
      <c r="J3164">
        <v>424.8</v>
      </c>
      <c r="K3164" t="s">
        <v>41</v>
      </c>
      <c r="L3164" t="s">
        <v>258</v>
      </c>
      <c r="M3164" t="s">
        <v>41</v>
      </c>
      <c r="N3164" s="2">
        <v>41442</v>
      </c>
      <c r="O3164" s="2">
        <v>47285</v>
      </c>
      <c r="P3164" t="s">
        <v>39</v>
      </c>
      <c r="Q3164">
        <v>0.06</v>
      </c>
      <c r="R3164" s="5">
        <f t="shared" si="148"/>
        <v>0.06</v>
      </c>
      <c r="S3164" s="6" t="str">
        <f t="shared" si="149"/>
        <v/>
      </c>
      <c r="T3164">
        <f>ROUND(INT(表1[[#This Row],[合同结束日期]]-表1[[#This Row],[合同起始日期]])/365,1)</f>
        <v>16</v>
      </c>
    </row>
    <row r="3165" spans="1:20">
      <c r="A3165" s="1">
        <v>42095</v>
      </c>
      <c r="B3165" t="s">
        <v>7</v>
      </c>
      <c r="C3165">
        <f t="shared" si="147"/>
        <v>1</v>
      </c>
      <c r="D3165" t="s">
        <v>55</v>
      </c>
      <c r="E3165" s="4">
        <v>227110.8</v>
      </c>
      <c r="F3165" s="4">
        <v>48147.489599999994</v>
      </c>
      <c r="G3165" s="3">
        <v>0.21199999999999999</v>
      </c>
      <c r="H3165" s="7">
        <v>1190.308176100629</v>
      </c>
      <c r="I3165" s="4">
        <v>252.34533333333331</v>
      </c>
      <c r="J3165">
        <v>190.79999999999998</v>
      </c>
      <c r="K3165" t="s">
        <v>11</v>
      </c>
      <c r="L3165" t="s">
        <v>23</v>
      </c>
      <c r="M3165" t="s">
        <v>23</v>
      </c>
      <c r="N3165" s="2">
        <v>41343</v>
      </c>
      <c r="O3165" s="2">
        <v>42499</v>
      </c>
      <c r="P3165" t="s">
        <v>24</v>
      </c>
      <c r="Q3165">
        <v>0.17</v>
      </c>
      <c r="R3165" s="5">
        <f t="shared" si="148"/>
        <v>0.17</v>
      </c>
      <c r="S3165" s="6" t="str">
        <f t="shared" si="149"/>
        <v/>
      </c>
      <c r="T3165">
        <f>ROUND(INT(表1[[#This Row],[合同结束日期]]-表1[[#This Row],[合同起始日期]])/365,1)</f>
        <v>3.2</v>
      </c>
    </row>
    <row r="3166" spans="1:20">
      <c r="A3166" s="1">
        <v>42095</v>
      </c>
      <c r="B3166" t="s">
        <v>7</v>
      </c>
      <c r="C3166">
        <f t="shared" si="147"/>
        <v>1</v>
      </c>
      <c r="D3166" t="s">
        <v>325</v>
      </c>
      <c r="E3166" s="4">
        <v>207840</v>
      </c>
      <c r="F3166" s="4">
        <v>50879.231999999996</v>
      </c>
      <c r="G3166" s="3">
        <v>0.24479999999999999</v>
      </c>
      <c r="H3166" s="7">
        <v>1139.4736842105262</v>
      </c>
      <c r="I3166" s="4">
        <v>278.94315789473683</v>
      </c>
      <c r="J3166">
        <v>182.4</v>
      </c>
      <c r="K3166" t="s">
        <v>11</v>
      </c>
      <c r="L3166" t="s">
        <v>23</v>
      </c>
      <c r="M3166" t="s">
        <v>23</v>
      </c>
      <c r="N3166" s="2">
        <v>41702</v>
      </c>
      <c r="O3166" s="2">
        <v>42432</v>
      </c>
      <c r="P3166" t="s">
        <v>24</v>
      </c>
      <c r="Q3166" t="s">
        <v>373</v>
      </c>
      <c r="R3166" s="5" t="str">
        <f t="shared" si="148"/>
        <v>0.16</v>
      </c>
      <c r="S3166" s="6" t="str">
        <f t="shared" si="149"/>
        <v>0.16</v>
      </c>
      <c r="T3166">
        <f>ROUND(INT(表1[[#This Row],[合同结束日期]]-表1[[#This Row],[合同起始日期]])/365,1)</f>
        <v>2</v>
      </c>
    </row>
    <row r="3167" spans="1:20">
      <c r="A3167" s="1">
        <v>42095</v>
      </c>
      <c r="B3167" t="s">
        <v>7</v>
      </c>
      <c r="C3167">
        <f t="shared" ref="C3167:C3229" si="150">IF($B3167="负一层",-1,IF($B3167="负一夹层",0,IF($B3167="一层",1,IF($B3167="二层",2,IF($B3167="三层",3,IF($B3167="四层",4))))))</f>
        <v>1</v>
      </c>
      <c r="D3167" t="s">
        <v>315</v>
      </c>
      <c r="E3167" s="4">
        <v>109003.2</v>
      </c>
      <c r="F3167" s="4">
        <v>25801.057440000004</v>
      </c>
      <c r="G3167" s="3">
        <v>0.23670000000000005</v>
      </c>
      <c r="H3167" s="7">
        <v>908.36</v>
      </c>
      <c r="I3167" s="4">
        <v>215.00881200000003</v>
      </c>
      <c r="J3167">
        <v>120</v>
      </c>
      <c r="K3167" t="s">
        <v>11</v>
      </c>
      <c r="L3167" t="s">
        <v>12</v>
      </c>
      <c r="M3167" t="s">
        <v>53</v>
      </c>
      <c r="N3167" s="2">
        <v>41715</v>
      </c>
      <c r="O3167" s="2">
        <v>42810</v>
      </c>
      <c r="P3167" t="s">
        <v>24</v>
      </c>
      <c r="Q3167" t="s">
        <v>374</v>
      </c>
      <c r="R3167" s="5" t="str">
        <f t="shared" ref="R3167:R3229" si="151">IF(ISERROR(FIND(",",$Q3167)),$Q3167,LEFT($Q3167,FIND(",",$Q3167)-1))</f>
        <v>0.1</v>
      </c>
      <c r="S3167" s="6" t="str">
        <f t="shared" si="149"/>
        <v>0.11</v>
      </c>
      <c r="T3167">
        <f>ROUND(INT(表1[[#This Row],[合同结束日期]]-表1[[#This Row],[合同起始日期]])/365,1)</f>
        <v>3</v>
      </c>
    </row>
    <row r="3168" spans="1:20">
      <c r="A3168" s="1">
        <v>42095</v>
      </c>
      <c r="B3168" t="s">
        <v>7</v>
      </c>
      <c r="C3168">
        <f t="shared" si="150"/>
        <v>1</v>
      </c>
      <c r="D3168" t="s">
        <v>57</v>
      </c>
      <c r="E3168" s="4">
        <v>182865.6</v>
      </c>
      <c r="F3168" s="4">
        <v>51293.800800000005</v>
      </c>
      <c r="G3168" s="3">
        <v>0.28050000000000003</v>
      </c>
      <c r="H3168" s="7">
        <v>1836.0000000000002</v>
      </c>
      <c r="I3168" s="4">
        <v>514.99800000000005</v>
      </c>
      <c r="J3168">
        <v>99.6</v>
      </c>
      <c r="K3168" t="s">
        <v>60</v>
      </c>
      <c r="L3168" t="s">
        <v>61</v>
      </c>
      <c r="M3168" t="s">
        <v>58</v>
      </c>
      <c r="N3168" s="2">
        <v>41290</v>
      </c>
      <c r="O3168" s="2">
        <v>42499</v>
      </c>
      <c r="P3168" t="s">
        <v>24</v>
      </c>
      <c r="Q3168">
        <v>0.16</v>
      </c>
      <c r="R3168" s="5">
        <f t="shared" si="151"/>
        <v>0.16</v>
      </c>
      <c r="S3168" s="6" t="str">
        <f t="shared" ref="S3168:S3230" si="152">IF(ISERROR(FIND(",",$Q3168)),"",RIGHT($Q3168,LEN($Q3168)-FIND(",",$Q3168)))</f>
        <v/>
      </c>
      <c r="T3168">
        <f>ROUND(INT(表1[[#This Row],[合同结束日期]]-表1[[#This Row],[合同起始日期]])/365,1)</f>
        <v>3.3</v>
      </c>
    </row>
    <row r="3169" spans="1:20">
      <c r="A3169" s="1">
        <v>42095</v>
      </c>
      <c r="B3169" t="s">
        <v>7</v>
      </c>
      <c r="C3169">
        <f t="shared" si="150"/>
        <v>1</v>
      </c>
      <c r="D3169" t="s">
        <v>62</v>
      </c>
      <c r="E3169" s="4">
        <v>185156.4</v>
      </c>
      <c r="F3169" s="4">
        <v>34957.528319999998</v>
      </c>
      <c r="G3169" s="3">
        <v>0.1888</v>
      </c>
      <c r="H3169" s="7">
        <v>1733.6741573033707</v>
      </c>
      <c r="I3169" s="4">
        <v>327.3176808988764</v>
      </c>
      <c r="J3169">
        <v>106.8</v>
      </c>
      <c r="K3169" t="s">
        <v>60</v>
      </c>
      <c r="L3169" t="s">
        <v>61</v>
      </c>
      <c r="M3169" t="s">
        <v>58</v>
      </c>
      <c r="N3169" s="2">
        <v>41347</v>
      </c>
      <c r="O3169" s="2">
        <v>42499</v>
      </c>
      <c r="P3169" t="s">
        <v>24</v>
      </c>
      <c r="Q3169">
        <v>0.16</v>
      </c>
      <c r="R3169" s="5">
        <f t="shared" si="151"/>
        <v>0.16</v>
      </c>
      <c r="S3169" s="6" t="str">
        <f t="shared" si="152"/>
        <v/>
      </c>
      <c r="T3169">
        <f>ROUND(INT(表1[[#This Row],[合同结束日期]]-表1[[#This Row],[合同起始日期]])/365,1)</f>
        <v>3.2</v>
      </c>
    </row>
    <row r="3170" spans="1:20">
      <c r="A3170" s="1">
        <v>42095</v>
      </c>
      <c r="B3170" t="s">
        <v>7</v>
      </c>
      <c r="C3170">
        <f t="shared" si="150"/>
        <v>1</v>
      </c>
      <c r="D3170" t="s">
        <v>63</v>
      </c>
      <c r="E3170" s="4">
        <v>170708.4</v>
      </c>
      <c r="F3170" s="4">
        <v>32366.31264</v>
      </c>
      <c r="G3170" s="3">
        <v>0.18960000000000002</v>
      </c>
      <c r="H3170" s="7">
        <v>1529.6451612903227</v>
      </c>
      <c r="I3170" s="4">
        <v>290.02072258064516</v>
      </c>
      <c r="J3170">
        <v>111.6</v>
      </c>
      <c r="K3170" t="s">
        <v>66</v>
      </c>
      <c r="L3170" t="s">
        <v>64</v>
      </c>
      <c r="M3170" t="s">
        <v>64</v>
      </c>
      <c r="N3170" s="2">
        <v>41347</v>
      </c>
      <c r="O3170" s="2">
        <v>42499</v>
      </c>
      <c r="P3170" t="s">
        <v>24</v>
      </c>
      <c r="Q3170">
        <v>0.12</v>
      </c>
      <c r="R3170" s="5">
        <f t="shared" si="151"/>
        <v>0.12</v>
      </c>
      <c r="S3170" s="6" t="str">
        <f t="shared" si="152"/>
        <v/>
      </c>
      <c r="T3170">
        <f>ROUND(INT(表1[[#This Row],[合同结束日期]]-表1[[#This Row],[合同起始日期]])/365,1)</f>
        <v>3.2</v>
      </c>
    </row>
    <row r="3171" spans="1:20">
      <c r="A3171" s="1">
        <v>42095</v>
      </c>
      <c r="B3171" t="s">
        <v>7</v>
      </c>
      <c r="C3171">
        <f t="shared" si="150"/>
        <v>1</v>
      </c>
      <c r="D3171" t="s">
        <v>67</v>
      </c>
      <c r="E3171" s="4">
        <v>533185.19999999995</v>
      </c>
      <c r="F3171" s="4">
        <v>57477.364559999995</v>
      </c>
      <c r="G3171" s="3">
        <v>0.10779999999999999</v>
      </c>
      <c r="H3171" s="7">
        <v>1670.3796992481202</v>
      </c>
      <c r="I3171" s="4">
        <v>180.06693157894736</v>
      </c>
      <c r="J3171">
        <v>319.2</v>
      </c>
      <c r="K3171" t="s">
        <v>11</v>
      </c>
      <c r="L3171" t="s">
        <v>23</v>
      </c>
      <c r="M3171" t="s">
        <v>23</v>
      </c>
      <c r="N3171" s="2">
        <v>41374</v>
      </c>
      <c r="O3171" s="2">
        <v>42499</v>
      </c>
      <c r="P3171" t="s">
        <v>24</v>
      </c>
      <c r="Q3171">
        <v>0.06</v>
      </c>
      <c r="R3171" s="5">
        <f t="shared" si="151"/>
        <v>0.06</v>
      </c>
      <c r="S3171" s="6" t="str">
        <f t="shared" si="152"/>
        <v/>
      </c>
      <c r="T3171">
        <f>ROUND(INT(表1[[#This Row],[合同结束日期]]-表1[[#This Row],[合同起始日期]])/365,1)</f>
        <v>3.1</v>
      </c>
    </row>
    <row r="3172" spans="1:20">
      <c r="A3172" s="1">
        <v>42095</v>
      </c>
      <c r="B3172" t="s">
        <v>7</v>
      </c>
      <c r="C3172">
        <f t="shared" si="150"/>
        <v>1</v>
      </c>
      <c r="D3172" t="s">
        <v>68</v>
      </c>
      <c r="E3172" s="4">
        <v>251571.59999999998</v>
      </c>
      <c r="F3172" s="4">
        <v>94892.807519999988</v>
      </c>
      <c r="G3172" s="3">
        <v>0.37719999999999998</v>
      </c>
      <c r="H3172" s="7">
        <v>562.0455764075067</v>
      </c>
      <c r="I3172" s="4">
        <v>212.0035914209115</v>
      </c>
      <c r="J3172">
        <v>447.59999999999997</v>
      </c>
      <c r="K3172" t="s">
        <v>11</v>
      </c>
      <c r="L3172" t="s">
        <v>13</v>
      </c>
      <c r="M3172" t="s">
        <v>13</v>
      </c>
      <c r="N3172" s="2">
        <v>41302</v>
      </c>
      <c r="O3172" s="2">
        <v>43594</v>
      </c>
      <c r="P3172" t="s">
        <v>24</v>
      </c>
      <c r="Q3172">
        <v>0.12</v>
      </c>
      <c r="R3172" s="5">
        <f t="shared" si="151"/>
        <v>0.12</v>
      </c>
      <c r="S3172" s="6" t="str">
        <f t="shared" si="152"/>
        <v/>
      </c>
      <c r="T3172">
        <f>ROUND(INT(表1[[#This Row],[合同结束日期]]-表1[[#This Row],[合同起始日期]])/365,1)</f>
        <v>6.3</v>
      </c>
    </row>
    <row r="3173" spans="1:20">
      <c r="A3173" s="1">
        <v>42095</v>
      </c>
      <c r="B3173" t="s">
        <v>7</v>
      </c>
      <c r="C3173">
        <f t="shared" si="150"/>
        <v>1</v>
      </c>
      <c r="D3173" t="s">
        <v>240</v>
      </c>
      <c r="E3173" s="4">
        <v>63564</v>
      </c>
      <c r="F3173" s="4">
        <v>8860.8215999999993</v>
      </c>
      <c r="G3173" s="3">
        <v>0.1394</v>
      </c>
      <c r="H3173" s="7">
        <v>4414.166666666667</v>
      </c>
      <c r="I3173" s="4">
        <v>615.33483333333334</v>
      </c>
      <c r="J3173">
        <v>14.399999999999999</v>
      </c>
      <c r="K3173" t="s">
        <v>66</v>
      </c>
      <c r="L3173" t="s">
        <v>64</v>
      </c>
      <c r="M3173" t="s">
        <v>64</v>
      </c>
      <c r="N3173" s="2">
        <v>41481</v>
      </c>
      <c r="O3173" s="2">
        <v>42210</v>
      </c>
      <c r="P3173" t="s">
        <v>24</v>
      </c>
      <c r="Q3173">
        <v>0.13</v>
      </c>
      <c r="R3173" s="5">
        <f t="shared" si="151"/>
        <v>0.13</v>
      </c>
      <c r="S3173" s="6" t="str">
        <f t="shared" si="152"/>
        <v/>
      </c>
      <c r="T3173">
        <f>ROUND(INT(表1[[#This Row],[合同结束日期]]-表1[[#This Row],[合同起始日期]])/365,1)</f>
        <v>2</v>
      </c>
    </row>
    <row r="3174" spans="1:20">
      <c r="A3174" s="1">
        <v>42095</v>
      </c>
      <c r="B3174" t="s">
        <v>7</v>
      </c>
      <c r="C3174">
        <f t="shared" si="150"/>
        <v>1</v>
      </c>
      <c r="D3174" t="s">
        <v>345</v>
      </c>
      <c r="E3174" s="4">
        <v>98233.2</v>
      </c>
      <c r="F3174" s="4">
        <v>12004.097040000001</v>
      </c>
      <c r="G3174" s="3">
        <v>0.1222</v>
      </c>
      <c r="H3174" s="7">
        <v>3410.8750000000005</v>
      </c>
      <c r="I3174" s="4">
        <v>416.80892500000004</v>
      </c>
      <c r="J3174">
        <v>28.799999999999997</v>
      </c>
      <c r="K3174" t="s">
        <v>140</v>
      </c>
      <c r="L3174" t="s">
        <v>309</v>
      </c>
      <c r="M3174" t="s">
        <v>309</v>
      </c>
      <c r="N3174" s="2">
        <v>41902</v>
      </c>
      <c r="O3174" s="2">
        <v>42266</v>
      </c>
      <c r="P3174" t="s">
        <v>24</v>
      </c>
      <c r="Q3174">
        <v>0.03</v>
      </c>
      <c r="R3174" s="5">
        <f t="shared" si="151"/>
        <v>0.03</v>
      </c>
      <c r="S3174" s="6" t="str">
        <f t="shared" si="152"/>
        <v/>
      </c>
      <c r="T3174">
        <f>ROUND(INT(表1[[#This Row],[合同结束日期]]-表1[[#This Row],[合同起始日期]])/365,1)</f>
        <v>1</v>
      </c>
    </row>
    <row r="3175" spans="1:20">
      <c r="A3175" s="1">
        <v>42095</v>
      </c>
      <c r="B3175" t="s">
        <v>7</v>
      </c>
      <c r="C3175">
        <f t="shared" si="150"/>
        <v>1</v>
      </c>
      <c r="D3175" t="s">
        <v>383</v>
      </c>
      <c r="E3175" s="4">
        <v>113285.4</v>
      </c>
      <c r="F3175" s="4">
        <v>6638.5244400000001</v>
      </c>
      <c r="G3175" s="3">
        <v>5.8600000000000006E-2</v>
      </c>
      <c r="H3175" s="7">
        <v>7867.041666666667</v>
      </c>
      <c r="I3175" s="4">
        <v>461.00864166666673</v>
      </c>
      <c r="J3175">
        <v>14.399999999999999</v>
      </c>
      <c r="K3175" t="s">
        <v>76</v>
      </c>
      <c r="L3175" t="s">
        <v>276</v>
      </c>
      <c r="M3175" t="s">
        <v>276</v>
      </c>
      <c r="N3175" s="2">
        <v>42047</v>
      </c>
      <c r="O3175" s="2">
        <v>42411</v>
      </c>
      <c r="P3175" t="s">
        <v>24</v>
      </c>
      <c r="Q3175">
        <v>0.16</v>
      </c>
      <c r="R3175" s="5">
        <f t="shared" si="151"/>
        <v>0.16</v>
      </c>
      <c r="S3175" s="6" t="str">
        <f t="shared" si="152"/>
        <v/>
      </c>
      <c r="T3175">
        <f>ROUND(INT(表1[[#This Row],[合同结束日期]]-表1[[#This Row],[合同起始日期]])/365,1)</f>
        <v>1</v>
      </c>
    </row>
    <row r="3176" spans="1:20">
      <c r="A3176" s="1">
        <v>42095</v>
      </c>
      <c r="B3176" t="s">
        <v>7</v>
      </c>
      <c r="C3176">
        <f t="shared" si="150"/>
        <v>1</v>
      </c>
      <c r="D3176" t="s">
        <v>351</v>
      </c>
      <c r="E3176" s="4">
        <v>10166.4</v>
      </c>
      <c r="F3176" s="4">
        <v>6600.0268799999994</v>
      </c>
      <c r="G3176" s="3">
        <v>0.6492</v>
      </c>
      <c r="H3176" s="7">
        <v>706</v>
      </c>
      <c r="I3176" s="4">
        <v>458.33519999999999</v>
      </c>
      <c r="J3176">
        <v>14.399999999999999</v>
      </c>
      <c r="K3176" t="s">
        <v>66</v>
      </c>
      <c r="L3176" t="s">
        <v>64</v>
      </c>
      <c r="M3176" t="s">
        <v>64</v>
      </c>
      <c r="N3176" s="2">
        <v>41894</v>
      </c>
      <c r="O3176" s="2">
        <v>42258</v>
      </c>
      <c r="P3176" t="s">
        <v>24</v>
      </c>
      <c r="Q3176">
        <v>0.1</v>
      </c>
      <c r="R3176" s="5">
        <f t="shared" si="151"/>
        <v>0.1</v>
      </c>
      <c r="S3176" s="6" t="str">
        <f t="shared" si="152"/>
        <v/>
      </c>
      <c r="T3176">
        <f>ROUND(INT(表1[[#This Row],[合同结束日期]]-表1[[#This Row],[合同起始日期]])/365,1)</f>
        <v>1</v>
      </c>
    </row>
    <row r="3177" spans="1:20">
      <c r="A3177" s="1">
        <v>42125</v>
      </c>
      <c r="B3177" t="s">
        <v>7</v>
      </c>
      <c r="C3177">
        <f t="shared" si="150"/>
        <v>1</v>
      </c>
      <c r="D3177" t="s">
        <v>8</v>
      </c>
      <c r="E3177" s="4">
        <v>8479238.4000000004</v>
      </c>
      <c r="F3177" s="4">
        <v>298469.19167999999</v>
      </c>
      <c r="G3177" s="3">
        <v>3.5199999999999995E-2</v>
      </c>
      <c r="H3177" s="7">
        <v>2375.136806722689</v>
      </c>
      <c r="I3177" s="4">
        <v>83.604815596638659</v>
      </c>
      <c r="J3177">
        <v>3570</v>
      </c>
      <c r="K3177" t="s">
        <v>11</v>
      </c>
      <c r="L3177" t="s">
        <v>12</v>
      </c>
      <c r="M3177" t="s">
        <v>10</v>
      </c>
      <c r="N3177" s="2">
        <v>41365</v>
      </c>
      <c r="O3177" s="2">
        <v>48646</v>
      </c>
      <c r="P3177" t="s">
        <v>14</v>
      </c>
      <c r="Q3177">
        <v>0</v>
      </c>
      <c r="R3177" s="5">
        <f t="shared" si="151"/>
        <v>0</v>
      </c>
      <c r="S3177" s="6" t="str">
        <f t="shared" si="152"/>
        <v/>
      </c>
      <c r="T3177">
        <f>ROUND(INT(表1[[#This Row],[合同结束日期]]-表1[[#This Row],[合同起始日期]])/365,1)</f>
        <v>19.899999999999999</v>
      </c>
    </row>
    <row r="3178" spans="1:20">
      <c r="A3178" s="1">
        <v>42125</v>
      </c>
      <c r="B3178" t="s">
        <v>7</v>
      </c>
      <c r="C3178">
        <f t="shared" si="150"/>
        <v>1</v>
      </c>
      <c r="D3178" t="s">
        <v>235</v>
      </c>
      <c r="E3178" s="4">
        <v>523084.79999999999</v>
      </c>
      <c r="F3178" s="4">
        <v>57748.561920000007</v>
      </c>
      <c r="G3178" s="3">
        <v>0.11040000000000001</v>
      </c>
      <c r="H3178" s="7">
        <v>1398.4728905999359</v>
      </c>
      <c r="I3178" s="4">
        <v>154.39140712223295</v>
      </c>
      <c r="J3178">
        <v>374.03999999999996</v>
      </c>
      <c r="K3178" t="s">
        <v>11</v>
      </c>
      <c r="L3178" t="s">
        <v>92</v>
      </c>
      <c r="M3178" t="s">
        <v>92</v>
      </c>
      <c r="N3178" s="2">
        <v>41384</v>
      </c>
      <c r="O3178" s="2">
        <v>43299</v>
      </c>
      <c r="P3178" t="s">
        <v>18</v>
      </c>
      <c r="Q3178" t="s">
        <v>335</v>
      </c>
      <c r="R3178" s="5" t="str">
        <f t="shared" si="151"/>
        <v>0.15</v>
      </c>
      <c r="S3178" s="6" t="str">
        <f t="shared" si="152"/>
        <v>0.05</v>
      </c>
      <c r="T3178">
        <f>ROUND(INT(表1[[#This Row],[合同结束日期]]-表1[[#This Row],[合同起始日期]])/365,1)</f>
        <v>5.2</v>
      </c>
    </row>
    <row r="3179" spans="1:20">
      <c r="A3179" s="1">
        <v>42125</v>
      </c>
      <c r="B3179" t="s">
        <v>7</v>
      </c>
      <c r="C3179">
        <f t="shared" si="150"/>
        <v>1</v>
      </c>
      <c r="D3179" t="s">
        <v>237</v>
      </c>
      <c r="E3179" s="4">
        <v>315345.59999999998</v>
      </c>
      <c r="F3179" s="4">
        <v>55563.894720000011</v>
      </c>
      <c r="G3179" s="3">
        <v>0.17620000000000005</v>
      </c>
      <c r="H3179" s="7">
        <v>875.95999999999992</v>
      </c>
      <c r="I3179" s="4">
        <v>154.34415200000004</v>
      </c>
      <c r="J3179">
        <v>360</v>
      </c>
      <c r="K3179" t="s">
        <v>11</v>
      </c>
      <c r="L3179" t="s">
        <v>23</v>
      </c>
      <c r="M3179" t="s">
        <v>23</v>
      </c>
      <c r="N3179" s="2">
        <v>41384</v>
      </c>
      <c r="O3179" s="2">
        <v>43299</v>
      </c>
      <c r="P3179" t="s">
        <v>18</v>
      </c>
      <c r="Q3179" t="s">
        <v>335</v>
      </c>
      <c r="R3179" s="5" t="str">
        <f t="shared" si="151"/>
        <v>0.15</v>
      </c>
      <c r="S3179" s="6" t="str">
        <f t="shared" si="152"/>
        <v>0.05</v>
      </c>
      <c r="T3179">
        <f>ROUND(INT(表1[[#This Row],[合同结束日期]]-表1[[#This Row],[合同起始日期]])/365,1)</f>
        <v>5.2</v>
      </c>
    </row>
    <row r="3180" spans="1:20">
      <c r="A3180" s="1">
        <v>42125</v>
      </c>
      <c r="B3180" t="s">
        <v>7</v>
      </c>
      <c r="C3180">
        <f t="shared" si="150"/>
        <v>1</v>
      </c>
      <c r="D3180" t="s">
        <v>238</v>
      </c>
      <c r="E3180" s="4">
        <v>301855.2</v>
      </c>
      <c r="F3180" s="4">
        <v>57895.827359999996</v>
      </c>
      <c r="G3180" s="3">
        <v>0.19179999999999997</v>
      </c>
      <c r="H3180" s="7">
        <v>804.94720000000007</v>
      </c>
      <c r="I3180" s="4">
        <v>154.38887295999999</v>
      </c>
      <c r="J3180">
        <v>375</v>
      </c>
      <c r="K3180" t="s">
        <v>11</v>
      </c>
      <c r="L3180" t="s">
        <v>92</v>
      </c>
      <c r="M3180" t="s">
        <v>92</v>
      </c>
      <c r="N3180" s="2">
        <v>41384</v>
      </c>
      <c r="O3180" s="2">
        <v>43299</v>
      </c>
      <c r="P3180" t="s">
        <v>18</v>
      </c>
      <c r="Q3180" t="s">
        <v>335</v>
      </c>
      <c r="R3180" s="5" t="str">
        <f t="shared" si="151"/>
        <v>0.15</v>
      </c>
      <c r="S3180" s="6" t="str">
        <f t="shared" si="152"/>
        <v>0.05</v>
      </c>
      <c r="T3180">
        <f>ROUND(INT(表1[[#This Row],[合同结束日期]]-表1[[#This Row],[合同起始日期]])/365,1)</f>
        <v>5.2</v>
      </c>
    </row>
    <row r="3181" spans="1:20">
      <c r="A3181" s="1">
        <v>42125</v>
      </c>
      <c r="B3181" t="s">
        <v>7</v>
      </c>
      <c r="C3181">
        <f t="shared" si="150"/>
        <v>1</v>
      </c>
      <c r="D3181" t="s">
        <v>239</v>
      </c>
      <c r="E3181" s="4">
        <v>374851.2</v>
      </c>
      <c r="F3181" s="4">
        <v>56077.739519999996</v>
      </c>
      <c r="G3181" s="3">
        <v>0.14959999999999998</v>
      </c>
      <c r="H3181" s="7">
        <v>1031.6248348745046</v>
      </c>
      <c r="I3181" s="4">
        <v>154.33107529722588</v>
      </c>
      <c r="J3181">
        <v>363.36</v>
      </c>
      <c r="K3181" t="s">
        <v>11</v>
      </c>
      <c r="L3181" t="s">
        <v>23</v>
      </c>
      <c r="M3181" t="s">
        <v>23</v>
      </c>
      <c r="N3181" s="2">
        <v>41384</v>
      </c>
      <c r="O3181" s="2">
        <v>43299</v>
      </c>
      <c r="P3181" t="s">
        <v>18</v>
      </c>
      <c r="Q3181" t="s">
        <v>335</v>
      </c>
      <c r="R3181" s="5" t="str">
        <f t="shared" si="151"/>
        <v>0.15</v>
      </c>
      <c r="S3181" s="6" t="str">
        <f t="shared" si="152"/>
        <v>0.05</v>
      </c>
      <c r="T3181">
        <f>ROUND(INT(表1[[#This Row],[合同结束日期]]-表1[[#This Row],[合同起始日期]])/365,1)</f>
        <v>5.2</v>
      </c>
    </row>
    <row r="3182" spans="1:20">
      <c r="A3182" s="1">
        <v>42125</v>
      </c>
      <c r="B3182" t="s">
        <v>7</v>
      </c>
      <c r="C3182">
        <f t="shared" si="150"/>
        <v>1</v>
      </c>
      <c r="D3182" t="s">
        <v>16</v>
      </c>
      <c r="E3182" s="4">
        <v>1030579.992</v>
      </c>
      <c r="F3182" s="4">
        <v>110169.0011448</v>
      </c>
      <c r="G3182" s="3">
        <v>0.10690000000000001</v>
      </c>
      <c r="H3182" s="7">
        <v>1480.7183793103447</v>
      </c>
      <c r="I3182" s="4">
        <v>158.28879474827588</v>
      </c>
      <c r="J3182">
        <v>696</v>
      </c>
      <c r="K3182" t="s">
        <v>20</v>
      </c>
      <c r="L3182" t="s">
        <v>21</v>
      </c>
      <c r="M3182" t="s">
        <v>17</v>
      </c>
      <c r="N3182" s="2">
        <v>41246</v>
      </c>
      <c r="O3182" s="2">
        <v>43229</v>
      </c>
      <c r="P3182" t="s">
        <v>18</v>
      </c>
      <c r="Q3182" t="s">
        <v>374</v>
      </c>
      <c r="R3182" s="5" t="str">
        <f t="shared" si="151"/>
        <v>0.1</v>
      </c>
      <c r="S3182" s="6" t="str">
        <f t="shared" si="152"/>
        <v>0.11</v>
      </c>
      <c r="T3182">
        <f>ROUND(INT(表1[[#This Row],[合同结束日期]]-表1[[#This Row],[合同起始日期]])/365,1)</f>
        <v>5.4</v>
      </c>
    </row>
    <row r="3183" spans="1:20">
      <c r="A3183" s="1">
        <v>42125</v>
      </c>
      <c r="B3183" t="s">
        <v>7</v>
      </c>
      <c r="C3183">
        <f t="shared" si="150"/>
        <v>1</v>
      </c>
      <c r="D3183" t="s">
        <v>22</v>
      </c>
      <c r="E3183" s="4">
        <v>538591.19999999995</v>
      </c>
      <c r="F3183" s="4">
        <v>130769.94336</v>
      </c>
      <c r="G3183" s="3">
        <v>0.24280000000000004</v>
      </c>
      <c r="H3183" s="7">
        <v>1100.063725490196</v>
      </c>
      <c r="I3183" s="4">
        <v>267.09547254901963</v>
      </c>
      <c r="J3183">
        <v>489.59999999999997</v>
      </c>
      <c r="K3183" t="s">
        <v>11</v>
      </c>
      <c r="L3183" t="s">
        <v>23</v>
      </c>
      <c r="M3183" t="s">
        <v>23</v>
      </c>
      <c r="N3183" s="2">
        <v>41258</v>
      </c>
      <c r="O3183" s="2">
        <v>43229</v>
      </c>
      <c r="P3183" t="s">
        <v>24</v>
      </c>
      <c r="Q3183" t="s">
        <v>385</v>
      </c>
      <c r="R3183" s="5" t="str">
        <f t="shared" si="151"/>
        <v>0.15</v>
      </c>
      <c r="S3183" s="6" t="str">
        <f t="shared" si="152"/>
        <v>0.16</v>
      </c>
      <c r="T3183">
        <f>ROUND(INT(表1[[#This Row],[合同结束日期]]-表1[[#This Row],[合同起始日期]])/365,1)</f>
        <v>5.4</v>
      </c>
    </row>
    <row r="3184" spans="1:20">
      <c r="A3184" s="1">
        <v>42125</v>
      </c>
      <c r="B3184" t="s">
        <v>7</v>
      </c>
      <c r="C3184">
        <f t="shared" si="150"/>
        <v>1</v>
      </c>
      <c r="D3184" t="s">
        <v>386</v>
      </c>
      <c r="E3184" s="4">
        <v>296762.39999999997</v>
      </c>
      <c r="F3184" s="4">
        <v>49025.148479999996</v>
      </c>
      <c r="G3184" s="3">
        <v>0.16520000000000001</v>
      </c>
      <c r="H3184" s="7">
        <v>1616.3529411764705</v>
      </c>
      <c r="I3184" s="4">
        <v>267.02150588235293</v>
      </c>
      <c r="J3184">
        <v>183.6</v>
      </c>
      <c r="K3184" t="s">
        <v>11</v>
      </c>
      <c r="L3184" t="s">
        <v>23</v>
      </c>
      <c r="M3184" t="s">
        <v>23</v>
      </c>
      <c r="N3184" s="2">
        <v>41258</v>
      </c>
      <c r="O3184" s="2">
        <v>43229</v>
      </c>
      <c r="P3184" t="s">
        <v>24</v>
      </c>
      <c r="Q3184" t="s">
        <v>385</v>
      </c>
      <c r="R3184" s="5" t="str">
        <f t="shared" si="151"/>
        <v>0.15</v>
      </c>
      <c r="S3184" s="6" t="str">
        <f t="shared" si="152"/>
        <v>0.16</v>
      </c>
      <c r="T3184">
        <f>ROUND(INT(表1[[#This Row],[合同结束日期]]-表1[[#This Row],[合同起始日期]])/365,1)</f>
        <v>5.4</v>
      </c>
    </row>
    <row r="3185" spans="1:20">
      <c r="A3185" s="1">
        <v>42125</v>
      </c>
      <c r="B3185" t="s">
        <v>7</v>
      </c>
      <c r="C3185">
        <f t="shared" si="150"/>
        <v>1</v>
      </c>
      <c r="D3185" t="s">
        <v>26</v>
      </c>
      <c r="E3185" s="4">
        <v>382244.39999999997</v>
      </c>
      <c r="F3185" s="4">
        <v>60318.166320000004</v>
      </c>
      <c r="G3185" s="3">
        <v>0.15780000000000002</v>
      </c>
      <c r="H3185" s="7">
        <v>2395.0150375939847</v>
      </c>
      <c r="I3185" s="4">
        <v>377.93337293233088</v>
      </c>
      <c r="J3185">
        <v>159.6</v>
      </c>
      <c r="K3185" t="s">
        <v>11</v>
      </c>
      <c r="L3185" t="s">
        <v>13</v>
      </c>
      <c r="M3185" t="s">
        <v>27</v>
      </c>
      <c r="N3185" s="2">
        <v>41339</v>
      </c>
      <c r="O3185" s="2">
        <v>42499</v>
      </c>
      <c r="P3185" t="s">
        <v>24</v>
      </c>
      <c r="Q3185" t="s">
        <v>387</v>
      </c>
      <c r="R3185" s="5" t="str">
        <f t="shared" si="151"/>
        <v>0.13</v>
      </c>
      <c r="S3185" s="6" t="str">
        <f t="shared" si="152"/>
        <v>0.14</v>
      </c>
      <c r="T3185">
        <f>ROUND(INT(表1[[#This Row],[合同结束日期]]-表1[[#This Row],[合同起始日期]])/365,1)</f>
        <v>3.2</v>
      </c>
    </row>
    <row r="3186" spans="1:20">
      <c r="A3186" s="1">
        <v>42125</v>
      </c>
      <c r="B3186" t="s">
        <v>7</v>
      </c>
      <c r="C3186">
        <f t="shared" si="150"/>
        <v>1</v>
      </c>
      <c r="D3186" t="s">
        <v>29</v>
      </c>
      <c r="E3186" s="4">
        <v>253142.39999999999</v>
      </c>
      <c r="F3186" s="4">
        <v>57665.838719999992</v>
      </c>
      <c r="G3186" s="3">
        <v>0.22779999999999997</v>
      </c>
      <c r="H3186" s="7">
        <v>1352.2564102564104</v>
      </c>
      <c r="I3186" s="4">
        <v>308.04401025641022</v>
      </c>
      <c r="J3186">
        <v>187.2</v>
      </c>
      <c r="K3186" t="s">
        <v>11</v>
      </c>
      <c r="L3186" t="s">
        <v>23</v>
      </c>
      <c r="M3186" t="s">
        <v>23</v>
      </c>
      <c r="N3186" s="2">
        <v>41288</v>
      </c>
      <c r="O3186" s="2">
        <v>42499</v>
      </c>
      <c r="P3186" t="s">
        <v>24</v>
      </c>
      <c r="Q3186" t="s">
        <v>388</v>
      </c>
      <c r="R3186" s="5" t="str">
        <f t="shared" si="151"/>
        <v>0.18</v>
      </c>
      <c r="S3186" s="6" t="str">
        <f t="shared" si="152"/>
        <v>0.18</v>
      </c>
      <c r="T3186">
        <f>ROUND(INT(表1[[#This Row],[合同结束日期]]-表1[[#This Row],[合同起始日期]])/365,1)</f>
        <v>3.3</v>
      </c>
    </row>
    <row r="3187" spans="1:20">
      <c r="A3187" s="1">
        <v>42125</v>
      </c>
      <c r="B3187" t="s">
        <v>7</v>
      </c>
      <c r="C3187">
        <f t="shared" si="150"/>
        <v>1</v>
      </c>
      <c r="D3187" t="s">
        <v>256</v>
      </c>
      <c r="E3187" s="4">
        <v>355351.56</v>
      </c>
      <c r="F3187" s="4">
        <v>39088.671600000001</v>
      </c>
      <c r="G3187" s="3">
        <v>0.11</v>
      </c>
      <c r="H3187" s="7">
        <v>5019.0898305084747</v>
      </c>
      <c r="I3187" s="4">
        <v>552.09988135593221</v>
      </c>
      <c r="J3187">
        <v>70.8</v>
      </c>
      <c r="K3187" t="s">
        <v>11</v>
      </c>
      <c r="L3187" t="s">
        <v>12</v>
      </c>
      <c r="M3187" t="s">
        <v>53</v>
      </c>
      <c r="N3187" s="2">
        <v>41473</v>
      </c>
      <c r="O3187" s="2">
        <v>42222</v>
      </c>
      <c r="P3187" t="s">
        <v>24</v>
      </c>
      <c r="Q3187" t="s">
        <v>19</v>
      </c>
      <c r="R3187" s="5" t="str">
        <f t="shared" si="151"/>
        <v>0.1</v>
      </c>
      <c r="S3187" s="6" t="str">
        <f t="shared" si="152"/>
        <v/>
      </c>
      <c r="T3187">
        <f>ROUND(INT(表1[[#This Row],[合同结束日期]]-表1[[#This Row],[合同起始日期]])/365,1)</f>
        <v>2.1</v>
      </c>
    </row>
    <row r="3188" spans="1:20">
      <c r="A3188" s="1">
        <v>42125</v>
      </c>
      <c r="B3188" t="s">
        <v>7</v>
      </c>
      <c r="C3188">
        <f t="shared" si="150"/>
        <v>1</v>
      </c>
      <c r="D3188" t="s">
        <v>31</v>
      </c>
      <c r="E3188" s="4">
        <v>187060.8</v>
      </c>
      <c r="F3188" s="4">
        <v>39039.588960000001</v>
      </c>
      <c r="G3188" s="3">
        <v>0.20870000000000002</v>
      </c>
      <c r="H3188" s="7">
        <v>1355.5130434782609</v>
      </c>
      <c r="I3188" s="4">
        <v>282.89557217391302</v>
      </c>
      <c r="J3188">
        <v>138</v>
      </c>
      <c r="K3188" t="s">
        <v>11</v>
      </c>
      <c r="L3188" t="s">
        <v>13</v>
      </c>
      <c r="M3188" t="s">
        <v>13</v>
      </c>
      <c r="N3188" s="2">
        <v>41334</v>
      </c>
      <c r="O3188" s="2">
        <v>42499</v>
      </c>
      <c r="P3188" t="s">
        <v>24</v>
      </c>
      <c r="Q3188" t="s">
        <v>389</v>
      </c>
      <c r="R3188" s="5" t="str">
        <f t="shared" si="151"/>
        <v>0.13</v>
      </c>
      <c r="S3188" s="6" t="str">
        <f t="shared" si="152"/>
        <v>0.07,0.14,0.07</v>
      </c>
      <c r="T3188">
        <f>ROUND(INT(表1[[#This Row],[合同结束日期]]-表1[[#This Row],[合同起始日期]])/365,1)</f>
        <v>3.2</v>
      </c>
    </row>
    <row r="3189" spans="1:20">
      <c r="A3189" s="1">
        <v>42125</v>
      </c>
      <c r="B3189" t="s">
        <v>7</v>
      </c>
      <c r="C3189">
        <f t="shared" si="150"/>
        <v>1</v>
      </c>
      <c r="D3189" t="s">
        <v>33</v>
      </c>
      <c r="E3189" s="4">
        <v>228627.6</v>
      </c>
      <c r="F3189" s="4">
        <v>16964.16792</v>
      </c>
      <c r="G3189" s="3">
        <v>7.4200000000000002E-2</v>
      </c>
      <c r="H3189" s="7">
        <v>3528.2037037037039</v>
      </c>
      <c r="I3189" s="4">
        <v>261.79271481481481</v>
      </c>
      <c r="J3189">
        <v>64.8</v>
      </c>
      <c r="K3189" t="s">
        <v>11</v>
      </c>
      <c r="L3189" t="s">
        <v>13</v>
      </c>
      <c r="M3189" t="s">
        <v>34</v>
      </c>
      <c r="N3189" s="2">
        <v>41353</v>
      </c>
      <c r="O3189" s="2">
        <v>43229</v>
      </c>
      <c r="P3189" t="s">
        <v>24</v>
      </c>
      <c r="Q3189" t="s">
        <v>390</v>
      </c>
      <c r="R3189" s="5" t="str">
        <f t="shared" si="151"/>
        <v>0.06</v>
      </c>
      <c r="S3189" s="6" t="str">
        <f t="shared" si="152"/>
        <v>0.06</v>
      </c>
      <c r="T3189">
        <f>ROUND(INT(表1[[#This Row],[合同结束日期]]-表1[[#This Row],[合同起始日期]])/365,1)</f>
        <v>5.0999999999999996</v>
      </c>
    </row>
    <row r="3190" spans="1:20">
      <c r="A3190" s="1">
        <v>42125</v>
      </c>
      <c r="B3190" t="s">
        <v>7</v>
      </c>
      <c r="C3190">
        <f t="shared" si="150"/>
        <v>1</v>
      </c>
      <c r="D3190" t="s">
        <v>36</v>
      </c>
      <c r="E3190" s="4">
        <v>543997.68000000005</v>
      </c>
      <c r="F3190" s="4">
        <v>47001.39955200001</v>
      </c>
      <c r="G3190" s="3">
        <v>8.6400000000000005E-2</v>
      </c>
      <c r="H3190" s="7">
        <v>2561.1943502824861</v>
      </c>
      <c r="I3190" s="4">
        <v>221.28719186440682</v>
      </c>
      <c r="J3190">
        <v>212.4</v>
      </c>
      <c r="K3190" t="s">
        <v>11</v>
      </c>
      <c r="L3190" t="s">
        <v>13</v>
      </c>
      <c r="M3190" t="s">
        <v>13</v>
      </c>
      <c r="N3190" s="2">
        <v>41353</v>
      </c>
      <c r="O3190" s="2">
        <v>43229</v>
      </c>
      <c r="P3190" t="s">
        <v>24</v>
      </c>
      <c r="Q3190" t="s">
        <v>15</v>
      </c>
      <c r="R3190" s="5" t="str">
        <f t="shared" si="151"/>
        <v>0.</v>
      </c>
      <c r="S3190" s="6" t="str">
        <f t="shared" si="152"/>
        <v>0.</v>
      </c>
      <c r="T3190">
        <f>ROUND(INT(表1[[#This Row],[合同结束日期]]-表1[[#This Row],[合同起始日期]])/365,1)</f>
        <v>5.0999999999999996</v>
      </c>
    </row>
    <row r="3191" spans="1:20">
      <c r="A3191" s="1">
        <v>42125</v>
      </c>
      <c r="B3191" t="s">
        <v>7</v>
      </c>
      <c r="C3191">
        <f t="shared" si="150"/>
        <v>1</v>
      </c>
      <c r="D3191" t="s">
        <v>38</v>
      </c>
      <c r="E3191" s="4">
        <v>836514.48</v>
      </c>
      <c r="F3191" s="4">
        <v>89590.700808000009</v>
      </c>
      <c r="G3191" s="3">
        <v>0.10710000000000001</v>
      </c>
      <c r="H3191" s="7">
        <v>4468.5602564102564</v>
      </c>
      <c r="I3191" s="4">
        <v>478.58280346153856</v>
      </c>
      <c r="J3191">
        <v>187.2</v>
      </c>
      <c r="K3191" t="s">
        <v>11</v>
      </c>
      <c r="L3191" t="s">
        <v>13</v>
      </c>
      <c r="M3191" t="s">
        <v>13</v>
      </c>
      <c r="N3191" s="2">
        <v>41323</v>
      </c>
      <c r="O3191" s="2">
        <v>42499</v>
      </c>
      <c r="P3191" t="s">
        <v>39</v>
      </c>
      <c r="Q3191" t="s">
        <v>374</v>
      </c>
      <c r="R3191" s="5" t="str">
        <f t="shared" si="151"/>
        <v>0.1</v>
      </c>
      <c r="S3191" s="6" t="str">
        <f t="shared" si="152"/>
        <v>0.11</v>
      </c>
      <c r="T3191">
        <f>ROUND(INT(表1[[#This Row],[合同结束日期]]-表1[[#This Row],[合同起始日期]])/365,1)</f>
        <v>3.2</v>
      </c>
    </row>
    <row r="3192" spans="1:20">
      <c r="A3192" s="1">
        <v>42125</v>
      </c>
      <c r="B3192" t="s">
        <v>7</v>
      </c>
      <c r="C3192">
        <f t="shared" si="150"/>
        <v>1</v>
      </c>
      <c r="D3192" t="s">
        <v>40</v>
      </c>
      <c r="E3192" s="4">
        <v>2891889.216</v>
      </c>
      <c r="F3192" s="4">
        <v>231351.13728000002</v>
      </c>
      <c r="G3192" s="3">
        <v>0.08</v>
      </c>
      <c r="H3192" s="7">
        <v>3067.6014256619142</v>
      </c>
      <c r="I3192" s="4">
        <v>245.40811405295318</v>
      </c>
      <c r="J3192">
        <v>942.72</v>
      </c>
      <c r="K3192" t="s">
        <v>41</v>
      </c>
      <c r="L3192" t="s">
        <v>40</v>
      </c>
      <c r="M3192" t="s">
        <v>41</v>
      </c>
      <c r="N3192" s="2">
        <v>41294</v>
      </c>
      <c r="O3192" s="2">
        <v>43229</v>
      </c>
      <c r="P3192" t="s">
        <v>39</v>
      </c>
      <c r="Q3192" t="s">
        <v>391</v>
      </c>
      <c r="R3192" s="5" t="str">
        <f t="shared" si="151"/>
        <v>0.08</v>
      </c>
      <c r="S3192" s="6" t="str">
        <f t="shared" si="152"/>
        <v>0.08</v>
      </c>
      <c r="T3192">
        <f>ROUND(INT(表1[[#This Row],[合同结束日期]]-表1[[#This Row],[合同起始日期]])/365,1)</f>
        <v>5.3</v>
      </c>
    </row>
    <row r="3193" spans="1:20">
      <c r="A3193" s="1">
        <v>42125</v>
      </c>
      <c r="B3193" t="s">
        <v>7</v>
      </c>
      <c r="C3193">
        <f t="shared" si="150"/>
        <v>1</v>
      </c>
      <c r="D3193" t="s">
        <v>292</v>
      </c>
      <c r="E3193" s="4">
        <v>3672219.4079999998</v>
      </c>
      <c r="F3193" s="4">
        <v>165249.87336</v>
      </c>
      <c r="G3193" s="3">
        <v>4.4999999999999998E-2</v>
      </c>
      <c r="H3193" s="7">
        <v>1476.2097636275928</v>
      </c>
      <c r="I3193" s="4">
        <v>66.429439363241684</v>
      </c>
      <c r="J3193">
        <v>2487.6</v>
      </c>
      <c r="K3193" t="s">
        <v>41</v>
      </c>
      <c r="L3193" t="s">
        <v>292</v>
      </c>
      <c r="M3193" t="s">
        <v>41</v>
      </c>
      <c r="N3193" s="2">
        <v>41442</v>
      </c>
      <c r="O3193" s="2">
        <v>47285</v>
      </c>
      <c r="P3193" t="s">
        <v>39</v>
      </c>
      <c r="Q3193" t="s">
        <v>208</v>
      </c>
      <c r="R3193" s="5" t="str">
        <f t="shared" si="151"/>
        <v>0.05</v>
      </c>
      <c r="S3193" s="6" t="str">
        <f t="shared" si="152"/>
        <v/>
      </c>
      <c r="T3193">
        <f>ROUND(INT(表1[[#This Row],[合同结束日期]]-表1[[#This Row],[合同起始日期]])/365,1)</f>
        <v>16</v>
      </c>
    </row>
    <row r="3194" spans="1:20">
      <c r="A3194" s="1">
        <v>42125</v>
      </c>
      <c r="B3194" t="s">
        <v>7</v>
      </c>
      <c r="C3194">
        <f t="shared" si="150"/>
        <v>1</v>
      </c>
      <c r="D3194" t="s">
        <v>324</v>
      </c>
      <c r="E3194" s="4">
        <v>186960</v>
      </c>
      <c r="F3194" s="4">
        <v>33129.311999999998</v>
      </c>
      <c r="G3194" s="3">
        <v>0.1772</v>
      </c>
      <c r="H3194" s="7">
        <v>1693.4782608695652</v>
      </c>
      <c r="I3194" s="4">
        <v>300.08434782608697</v>
      </c>
      <c r="J3194">
        <v>110.39999999999999</v>
      </c>
      <c r="K3194" t="s">
        <v>140</v>
      </c>
      <c r="L3194" t="s">
        <v>309</v>
      </c>
      <c r="M3194" t="s">
        <v>309</v>
      </c>
      <c r="N3194" s="2">
        <v>42110</v>
      </c>
      <c r="O3194" s="2">
        <v>42840</v>
      </c>
      <c r="P3194" t="s">
        <v>24</v>
      </c>
      <c r="Q3194" t="s">
        <v>42</v>
      </c>
      <c r="R3194" s="5" t="str">
        <f t="shared" si="151"/>
        <v>0.08</v>
      </c>
      <c r="S3194" s="6" t="str">
        <f t="shared" si="152"/>
        <v/>
      </c>
      <c r="T3194">
        <f>ROUND(INT(表1[[#This Row],[合同结束日期]]-表1[[#This Row],[合同起始日期]])/365,1)</f>
        <v>2</v>
      </c>
    </row>
    <row r="3195" spans="1:20">
      <c r="A3195" s="1">
        <v>42125</v>
      </c>
      <c r="B3195" t="s">
        <v>7</v>
      </c>
      <c r="C3195">
        <f t="shared" si="150"/>
        <v>1</v>
      </c>
      <c r="D3195" t="s">
        <v>308</v>
      </c>
      <c r="E3195" s="4">
        <v>2451795.6</v>
      </c>
      <c r="F3195" s="4">
        <v>80418.895680000001</v>
      </c>
      <c r="G3195" s="3">
        <v>3.2800000000000003E-2</v>
      </c>
      <c r="H3195" s="7">
        <v>17766.634782608697</v>
      </c>
      <c r="I3195" s="4">
        <v>582.74562086956519</v>
      </c>
      <c r="J3195">
        <v>138</v>
      </c>
      <c r="K3195" t="s">
        <v>140</v>
      </c>
      <c r="L3195" t="s">
        <v>309</v>
      </c>
      <c r="M3195" t="s">
        <v>309</v>
      </c>
      <c r="N3195" s="2">
        <v>41708</v>
      </c>
      <c r="O3195" s="2">
        <v>42834</v>
      </c>
      <c r="P3195" t="s">
        <v>24</v>
      </c>
      <c r="Q3195" t="s">
        <v>180</v>
      </c>
      <c r="R3195" s="5" t="str">
        <f t="shared" si="151"/>
        <v>0.03</v>
      </c>
      <c r="S3195" s="6" t="str">
        <f t="shared" si="152"/>
        <v/>
      </c>
      <c r="T3195">
        <f>ROUND(INT(表1[[#This Row],[合同结束日期]]-表1[[#This Row],[合同起始日期]])/365,1)</f>
        <v>3.1</v>
      </c>
    </row>
    <row r="3196" spans="1:20">
      <c r="A3196" s="1">
        <v>42125</v>
      </c>
      <c r="B3196" t="s">
        <v>7</v>
      </c>
      <c r="C3196">
        <f t="shared" si="150"/>
        <v>1</v>
      </c>
      <c r="D3196" t="s">
        <v>43</v>
      </c>
      <c r="E3196" s="4">
        <v>1317453.8039999998</v>
      </c>
      <c r="F3196" s="4">
        <v>105396.30432</v>
      </c>
      <c r="G3196" s="3">
        <v>8.0000000000000016E-2</v>
      </c>
      <c r="H3196" s="7">
        <v>5036.1383944954123</v>
      </c>
      <c r="I3196" s="4">
        <v>402.89107155963308</v>
      </c>
      <c r="J3196">
        <v>261.59999999999997</v>
      </c>
      <c r="K3196" t="s">
        <v>44</v>
      </c>
      <c r="L3196" t="s">
        <v>46</v>
      </c>
      <c r="M3196" t="s">
        <v>45</v>
      </c>
      <c r="N3196" s="2">
        <v>41288</v>
      </c>
      <c r="O3196" s="2">
        <v>45059</v>
      </c>
      <c r="P3196" t="s">
        <v>24</v>
      </c>
      <c r="Q3196" t="s">
        <v>391</v>
      </c>
      <c r="R3196" s="5" t="str">
        <f t="shared" si="151"/>
        <v>0.08</v>
      </c>
      <c r="S3196" s="6" t="str">
        <f t="shared" si="152"/>
        <v>0.08</v>
      </c>
      <c r="T3196">
        <f>ROUND(INT(表1[[#This Row],[合同结束日期]]-表1[[#This Row],[合同起始日期]])/365,1)</f>
        <v>10.3</v>
      </c>
    </row>
    <row r="3197" spans="1:20">
      <c r="A3197" s="1">
        <v>42125</v>
      </c>
      <c r="B3197" t="s">
        <v>7</v>
      </c>
      <c r="C3197">
        <f t="shared" si="150"/>
        <v>1</v>
      </c>
      <c r="D3197" t="s">
        <v>257</v>
      </c>
      <c r="E3197" s="4">
        <v>406594.45199999999</v>
      </c>
      <c r="F3197" s="4">
        <v>22362.69486</v>
      </c>
      <c r="G3197" s="3">
        <v>5.5E-2</v>
      </c>
      <c r="H3197" s="7">
        <v>664.37001960784312</v>
      </c>
      <c r="I3197" s="4">
        <v>36.540351078431371</v>
      </c>
      <c r="J3197">
        <v>612</v>
      </c>
      <c r="K3197" t="s">
        <v>41</v>
      </c>
      <c r="L3197" t="s">
        <v>258</v>
      </c>
      <c r="M3197" t="s">
        <v>41</v>
      </c>
      <c r="N3197" s="2">
        <v>41442</v>
      </c>
      <c r="O3197" s="2">
        <v>47285</v>
      </c>
      <c r="P3197" t="s">
        <v>39</v>
      </c>
      <c r="Q3197" t="s">
        <v>35</v>
      </c>
      <c r="R3197" s="5" t="str">
        <f t="shared" si="151"/>
        <v>0.06</v>
      </c>
      <c r="S3197" s="6" t="str">
        <f t="shared" si="152"/>
        <v/>
      </c>
      <c r="T3197">
        <f>ROUND(INT(表1[[#This Row],[合同结束日期]]-表1[[#This Row],[合同起始日期]])/365,1)</f>
        <v>16</v>
      </c>
    </row>
    <row r="3198" spans="1:20">
      <c r="A3198" s="1">
        <v>42125</v>
      </c>
      <c r="B3198" t="s">
        <v>7</v>
      </c>
      <c r="C3198">
        <f t="shared" si="150"/>
        <v>1</v>
      </c>
      <c r="D3198" t="s">
        <v>259</v>
      </c>
      <c r="E3198" s="4">
        <v>414518.712</v>
      </c>
      <c r="F3198" s="4">
        <v>22798.529160000002</v>
      </c>
      <c r="G3198" s="3">
        <v>5.5000000000000007E-2</v>
      </c>
      <c r="H3198" s="7">
        <v>870.10644836272047</v>
      </c>
      <c r="I3198" s="4">
        <v>47.855854659949628</v>
      </c>
      <c r="J3198">
        <v>476.4</v>
      </c>
      <c r="K3198" t="s">
        <v>41</v>
      </c>
      <c r="L3198" t="s">
        <v>258</v>
      </c>
      <c r="M3198" t="s">
        <v>41</v>
      </c>
      <c r="N3198" s="2">
        <v>41442</v>
      </c>
      <c r="O3198" s="2">
        <v>47285</v>
      </c>
      <c r="P3198" t="s">
        <v>39</v>
      </c>
      <c r="Q3198" t="s">
        <v>35</v>
      </c>
      <c r="R3198" s="5" t="str">
        <f t="shared" si="151"/>
        <v>0.06</v>
      </c>
      <c r="S3198" s="6" t="str">
        <f t="shared" si="152"/>
        <v/>
      </c>
      <c r="T3198">
        <f>ROUND(INT(表1[[#This Row],[合同结束日期]]-表1[[#This Row],[合同起始日期]])/365,1)</f>
        <v>16</v>
      </c>
    </row>
    <row r="3199" spans="1:20">
      <c r="A3199" s="1">
        <v>42125</v>
      </c>
      <c r="B3199" t="s">
        <v>7</v>
      </c>
      <c r="C3199">
        <f t="shared" si="150"/>
        <v>1</v>
      </c>
      <c r="D3199" t="s">
        <v>260</v>
      </c>
      <c r="E3199" s="4">
        <v>798083.91600000008</v>
      </c>
      <c r="F3199" s="4">
        <v>43894.615380000003</v>
      </c>
      <c r="G3199" s="3">
        <v>5.5E-2</v>
      </c>
      <c r="H3199" s="7">
        <v>2794.4114705882357</v>
      </c>
      <c r="I3199" s="4">
        <v>153.69263088235297</v>
      </c>
      <c r="J3199">
        <v>285.59999999999997</v>
      </c>
      <c r="K3199" t="s">
        <v>41</v>
      </c>
      <c r="L3199" t="s">
        <v>258</v>
      </c>
      <c r="M3199" t="s">
        <v>41</v>
      </c>
      <c r="N3199" s="2">
        <v>41442</v>
      </c>
      <c r="O3199" s="2">
        <v>47285</v>
      </c>
      <c r="P3199" t="s">
        <v>39</v>
      </c>
      <c r="Q3199" t="s">
        <v>35</v>
      </c>
      <c r="R3199" s="5" t="str">
        <f t="shared" si="151"/>
        <v>0.06</v>
      </c>
      <c r="S3199" s="6" t="str">
        <f t="shared" si="152"/>
        <v/>
      </c>
      <c r="T3199">
        <f>ROUND(INT(表1[[#This Row],[合同结束日期]]-表1[[#This Row],[合同起始日期]])/365,1)</f>
        <v>16</v>
      </c>
    </row>
    <row r="3200" spans="1:20">
      <c r="A3200" s="1">
        <v>42125</v>
      </c>
      <c r="B3200" t="s">
        <v>7</v>
      </c>
      <c r="C3200">
        <f t="shared" si="150"/>
        <v>1</v>
      </c>
      <c r="D3200" t="s">
        <v>261</v>
      </c>
      <c r="E3200" s="4">
        <v>3207233.8559999997</v>
      </c>
      <c r="F3200" s="4">
        <v>281595.13255679997</v>
      </c>
      <c r="G3200" s="3">
        <v>8.7800000000000003E-2</v>
      </c>
      <c r="H3200" s="7">
        <v>2579.8213127413123</v>
      </c>
      <c r="I3200" s="4">
        <v>226.50831125868723</v>
      </c>
      <c r="J3200">
        <v>1243.2</v>
      </c>
      <c r="K3200" t="s">
        <v>41</v>
      </c>
      <c r="L3200" t="s">
        <v>261</v>
      </c>
      <c r="M3200" t="s">
        <v>41</v>
      </c>
      <c r="N3200" s="2">
        <v>41281</v>
      </c>
      <c r="O3200" s="2">
        <v>45168</v>
      </c>
      <c r="P3200" t="s">
        <v>39</v>
      </c>
      <c r="Q3200" t="s">
        <v>42</v>
      </c>
      <c r="R3200" s="5" t="str">
        <f t="shared" si="151"/>
        <v>0.08</v>
      </c>
      <c r="S3200" s="6" t="str">
        <f t="shared" si="152"/>
        <v/>
      </c>
      <c r="T3200">
        <f>ROUND(INT(表1[[#This Row],[合同结束日期]]-表1[[#This Row],[合同起始日期]])/365,1)</f>
        <v>10.6</v>
      </c>
    </row>
    <row r="3201" spans="1:20">
      <c r="A3201" s="1">
        <v>42125</v>
      </c>
      <c r="B3201" t="s">
        <v>7</v>
      </c>
      <c r="C3201">
        <f t="shared" si="150"/>
        <v>1</v>
      </c>
      <c r="D3201" t="s">
        <v>262</v>
      </c>
      <c r="E3201" s="4">
        <v>906439.21199999994</v>
      </c>
      <c r="F3201" s="4">
        <v>49854.156660000001</v>
      </c>
      <c r="G3201" s="3">
        <v>5.5000000000000007E-2</v>
      </c>
      <c r="H3201" s="7">
        <v>1309.126533795494</v>
      </c>
      <c r="I3201" s="4">
        <v>72.001959358752174</v>
      </c>
      <c r="J3201">
        <v>692.4</v>
      </c>
      <c r="K3201" t="s">
        <v>41</v>
      </c>
      <c r="L3201" t="s">
        <v>258</v>
      </c>
      <c r="M3201" t="s">
        <v>41</v>
      </c>
      <c r="N3201" s="2">
        <v>41442</v>
      </c>
      <c r="O3201" s="2">
        <v>47285</v>
      </c>
      <c r="P3201" t="s">
        <v>39</v>
      </c>
      <c r="Q3201" t="s">
        <v>35</v>
      </c>
      <c r="R3201" s="5" t="str">
        <f t="shared" si="151"/>
        <v>0.06</v>
      </c>
      <c r="S3201" s="6" t="str">
        <f t="shared" si="152"/>
        <v/>
      </c>
      <c r="T3201">
        <f>ROUND(INT(表1[[#This Row],[合同结束日期]]-表1[[#This Row],[合同起始日期]])/365,1)</f>
        <v>16</v>
      </c>
    </row>
    <row r="3202" spans="1:20">
      <c r="A3202" s="1">
        <v>42125</v>
      </c>
      <c r="B3202" t="s">
        <v>7</v>
      </c>
      <c r="C3202">
        <f t="shared" si="150"/>
        <v>1</v>
      </c>
      <c r="D3202" t="s">
        <v>47</v>
      </c>
      <c r="E3202" s="4">
        <v>185158.8</v>
      </c>
      <c r="F3202" s="4">
        <v>35013.529079999993</v>
      </c>
      <c r="G3202" s="3">
        <v>0.18909999999999996</v>
      </c>
      <c r="H3202" s="7">
        <v>1590.7113402061857</v>
      </c>
      <c r="I3202" s="4">
        <v>300.80351443298963</v>
      </c>
      <c r="J3202">
        <v>116.39999999999999</v>
      </c>
      <c r="K3202" t="s">
        <v>11</v>
      </c>
      <c r="L3202" t="s">
        <v>23</v>
      </c>
      <c r="M3202" t="s">
        <v>23</v>
      </c>
      <c r="N3202" s="2">
        <v>41384</v>
      </c>
      <c r="O3202" s="2">
        <v>42509</v>
      </c>
      <c r="P3202" t="s">
        <v>24</v>
      </c>
      <c r="Q3202" t="s">
        <v>392</v>
      </c>
      <c r="R3202" s="5" t="str">
        <f t="shared" si="151"/>
        <v>0.12</v>
      </c>
      <c r="S3202" s="6" t="str">
        <f t="shared" si="152"/>
        <v>0.13</v>
      </c>
      <c r="T3202">
        <f>ROUND(INT(表1[[#This Row],[合同结束日期]]-表1[[#This Row],[合同起始日期]])/365,1)</f>
        <v>3.1</v>
      </c>
    </row>
    <row r="3203" spans="1:20">
      <c r="A3203" s="1">
        <v>42125</v>
      </c>
      <c r="B3203" t="s">
        <v>7</v>
      </c>
      <c r="C3203">
        <f t="shared" si="150"/>
        <v>1</v>
      </c>
      <c r="D3203" t="s">
        <v>263</v>
      </c>
      <c r="E3203" s="4">
        <v>391786.44</v>
      </c>
      <c r="F3203" s="4">
        <v>42430.471451999998</v>
      </c>
      <c r="G3203" s="3">
        <v>0.10829999999999999</v>
      </c>
      <c r="H3203" s="7">
        <v>6046.0870370370376</v>
      </c>
      <c r="I3203" s="4">
        <v>654.79122611111109</v>
      </c>
      <c r="J3203">
        <v>64.8</v>
      </c>
      <c r="K3203" t="s">
        <v>11</v>
      </c>
      <c r="L3203" t="s">
        <v>12</v>
      </c>
      <c r="M3203" t="s">
        <v>53</v>
      </c>
      <c r="N3203" s="2">
        <v>41449</v>
      </c>
      <c r="O3203" s="2">
        <v>42198</v>
      </c>
      <c r="P3203" t="s">
        <v>24</v>
      </c>
      <c r="Q3203" t="s">
        <v>19</v>
      </c>
      <c r="R3203" s="5" t="str">
        <f t="shared" si="151"/>
        <v>0.1</v>
      </c>
      <c r="S3203" s="6" t="str">
        <f t="shared" si="152"/>
        <v/>
      </c>
      <c r="T3203">
        <f>ROUND(INT(表1[[#This Row],[合同结束日期]]-表1[[#This Row],[合同起始日期]])/365,1)</f>
        <v>2.1</v>
      </c>
    </row>
    <row r="3204" spans="1:20">
      <c r="A3204" s="1">
        <v>42125</v>
      </c>
      <c r="B3204" t="s">
        <v>7</v>
      </c>
      <c r="C3204">
        <f t="shared" si="150"/>
        <v>1</v>
      </c>
      <c r="D3204" t="s">
        <v>264</v>
      </c>
      <c r="E3204" s="4">
        <v>192262.32</v>
      </c>
      <c r="F3204" s="4">
        <v>27820.357704000002</v>
      </c>
      <c r="G3204" s="3">
        <v>0.1447</v>
      </c>
      <c r="H3204" s="7">
        <v>3408.9063829787237</v>
      </c>
      <c r="I3204" s="4">
        <v>493.26875361702133</v>
      </c>
      <c r="J3204">
        <v>56.4</v>
      </c>
      <c r="K3204" t="s">
        <v>11</v>
      </c>
      <c r="L3204" t="s">
        <v>12</v>
      </c>
      <c r="M3204" t="s">
        <v>53</v>
      </c>
      <c r="N3204" s="2">
        <v>41449</v>
      </c>
      <c r="O3204" s="2">
        <v>42198</v>
      </c>
      <c r="P3204" t="s">
        <v>39</v>
      </c>
      <c r="Q3204" t="s">
        <v>28</v>
      </c>
      <c r="R3204" s="5" t="str">
        <f t="shared" si="151"/>
        <v>0.13</v>
      </c>
      <c r="S3204" s="6" t="str">
        <f t="shared" si="152"/>
        <v/>
      </c>
      <c r="T3204">
        <f>ROUND(INT(表1[[#This Row],[合同结束日期]]-表1[[#This Row],[合同起始日期]])/365,1)</f>
        <v>2.1</v>
      </c>
    </row>
    <row r="3205" spans="1:20">
      <c r="A3205" s="1">
        <v>42125</v>
      </c>
      <c r="B3205" t="s">
        <v>7</v>
      </c>
      <c r="C3205">
        <f t="shared" si="150"/>
        <v>1</v>
      </c>
      <c r="D3205" t="s">
        <v>265</v>
      </c>
      <c r="E3205" s="4">
        <v>475012.30800000002</v>
      </c>
      <c r="F3205" s="4">
        <v>26125.676940000001</v>
      </c>
      <c r="G3205" s="3">
        <v>5.5E-2</v>
      </c>
      <c r="H3205" s="7">
        <v>885.55612975391512</v>
      </c>
      <c r="I3205" s="4">
        <v>48.705587136465326</v>
      </c>
      <c r="J3205">
        <v>536.4</v>
      </c>
      <c r="K3205" t="s">
        <v>41</v>
      </c>
      <c r="L3205" t="s">
        <v>258</v>
      </c>
      <c r="M3205" t="s">
        <v>41</v>
      </c>
      <c r="N3205" s="2">
        <v>41442</v>
      </c>
      <c r="O3205" s="2">
        <v>47285</v>
      </c>
      <c r="P3205" t="s">
        <v>39</v>
      </c>
      <c r="Q3205" t="s">
        <v>35</v>
      </c>
      <c r="R3205" s="5" t="str">
        <f t="shared" si="151"/>
        <v>0.06</v>
      </c>
      <c r="S3205" s="6" t="str">
        <f t="shared" si="152"/>
        <v/>
      </c>
      <c r="T3205">
        <f>ROUND(INT(表1[[#This Row],[合同结束日期]]-表1[[#This Row],[合同起始日期]])/365,1)</f>
        <v>16</v>
      </c>
    </row>
    <row r="3206" spans="1:20">
      <c r="A3206" s="1">
        <v>42125</v>
      </c>
      <c r="B3206" t="s">
        <v>7</v>
      </c>
      <c r="C3206">
        <f t="shared" si="150"/>
        <v>1</v>
      </c>
      <c r="D3206" t="s">
        <v>49</v>
      </c>
      <c r="E3206" s="4">
        <v>616197.6</v>
      </c>
      <c r="F3206" s="4">
        <v>84295.831680000003</v>
      </c>
      <c r="G3206" s="3">
        <v>0.1368</v>
      </c>
      <c r="H3206" s="7">
        <v>5186.848484848485</v>
      </c>
      <c r="I3206" s="4">
        <v>709.56087272727279</v>
      </c>
      <c r="J3206">
        <v>118.8</v>
      </c>
      <c r="K3206" t="s">
        <v>11</v>
      </c>
      <c r="L3206" t="s">
        <v>51</v>
      </c>
      <c r="M3206" t="s">
        <v>50</v>
      </c>
      <c r="N3206" s="2">
        <v>41332</v>
      </c>
      <c r="O3206" s="2">
        <v>42180</v>
      </c>
      <c r="P3206" t="s">
        <v>24</v>
      </c>
      <c r="Q3206" t="s">
        <v>387</v>
      </c>
      <c r="R3206" s="5" t="str">
        <f t="shared" si="151"/>
        <v>0.13</v>
      </c>
      <c r="S3206" s="6" t="str">
        <f t="shared" si="152"/>
        <v>0.14</v>
      </c>
      <c r="T3206">
        <f>ROUND(INT(表1[[#This Row],[合同结束日期]]-表1[[#This Row],[合同起始日期]])/365,1)</f>
        <v>2.2999999999999998</v>
      </c>
    </row>
    <row r="3207" spans="1:20">
      <c r="A3207" s="1">
        <v>42125</v>
      </c>
      <c r="B3207" t="s">
        <v>7</v>
      </c>
      <c r="C3207">
        <f t="shared" si="150"/>
        <v>1</v>
      </c>
      <c r="D3207" t="s">
        <v>52</v>
      </c>
      <c r="E3207" s="4">
        <v>409137.72000000003</v>
      </c>
      <c r="F3207" s="4">
        <v>45905.252184000004</v>
      </c>
      <c r="G3207" s="3">
        <v>0.11220000000000001</v>
      </c>
      <c r="H3207" s="7">
        <v>8742.258974358976</v>
      </c>
      <c r="I3207" s="4">
        <v>980.88145692307705</v>
      </c>
      <c r="J3207">
        <v>46.8</v>
      </c>
      <c r="K3207" t="s">
        <v>11</v>
      </c>
      <c r="L3207" t="s">
        <v>12</v>
      </c>
      <c r="M3207" t="s">
        <v>53</v>
      </c>
      <c r="N3207" s="2">
        <v>41294</v>
      </c>
      <c r="O3207" s="2">
        <v>42864</v>
      </c>
      <c r="P3207" t="s">
        <v>24</v>
      </c>
      <c r="Q3207" t="s">
        <v>374</v>
      </c>
      <c r="R3207" s="5" t="str">
        <f t="shared" si="151"/>
        <v>0.1</v>
      </c>
      <c r="S3207" s="6" t="str">
        <f t="shared" si="152"/>
        <v>0.11</v>
      </c>
      <c r="T3207">
        <f>ROUND(INT(表1[[#This Row],[合同结束日期]]-表1[[#This Row],[合同起始日期]])/365,1)</f>
        <v>4.3</v>
      </c>
    </row>
    <row r="3208" spans="1:20">
      <c r="A3208" s="1">
        <v>42125</v>
      </c>
      <c r="B3208" t="s">
        <v>7</v>
      </c>
      <c r="C3208">
        <f t="shared" si="150"/>
        <v>1</v>
      </c>
      <c r="D3208" t="s">
        <v>54</v>
      </c>
      <c r="E3208" s="4">
        <v>171463.32</v>
      </c>
      <c r="F3208" s="4">
        <v>20181.232764</v>
      </c>
      <c r="G3208" s="3">
        <v>0.1177</v>
      </c>
      <c r="H3208" s="7">
        <v>3760.1605263157894</v>
      </c>
      <c r="I3208" s="4">
        <v>442.5708939473684</v>
      </c>
      <c r="J3208">
        <v>45.6</v>
      </c>
      <c r="K3208" t="s">
        <v>11</v>
      </c>
      <c r="L3208" t="s">
        <v>12</v>
      </c>
      <c r="M3208" t="s">
        <v>53</v>
      </c>
      <c r="N3208" s="2">
        <v>41294</v>
      </c>
      <c r="O3208" s="2">
        <v>42864</v>
      </c>
      <c r="P3208" t="s">
        <v>24</v>
      </c>
      <c r="Q3208" t="s">
        <v>374</v>
      </c>
      <c r="R3208" s="5" t="str">
        <f t="shared" si="151"/>
        <v>0.1</v>
      </c>
      <c r="S3208" s="6" t="str">
        <f t="shared" si="152"/>
        <v>0.11</v>
      </c>
      <c r="T3208">
        <f>ROUND(INT(表1[[#This Row],[合同结束日期]]-表1[[#This Row],[合同起始日期]])/365,1)</f>
        <v>4.3</v>
      </c>
    </row>
    <row r="3209" spans="1:20">
      <c r="A3209" s="1">
        <v>42125</v>
      </c>
      <c r="B3209" t="s">
        <v>7</v>
      </c>
      <c r="C3209">
        <f t="shared" si="150"/>
        <v>1</v>
      </c>
      <c r="D3209" t="s">
        <v>266</v>
      </c>
      <c r="E3209" s="4">
        <v>311408.364</v>
      </c>
      <c r="F3209" s="4">
        <v>17127.460019999999</v>
      </c>
      <c r="G3209" s="3">
        <v>5.4999999999999993E-2</v>
      </c>
      <c r="H3209" s="7">
        <v>733.07053672316385</v>
      </c>
      <c r="I3209" s="4">
        <v>40.318879519774008</v>
      </c>
      <c r="J3209">
        <v>424.8</v>
      </c>
      <c r="K3209" t="s">
        <v>41</v>
      </c>
      <c r="L3209" t="s">
        <v>258</v>
      </c>
      <c r="M3209" t="s">
        <v>41</v>
      </c>
      <c r="N3209" s="2">
        <v>41442</v>
      </c>
      <c r="O3209" s="2">
        <v>47285</v>
      </c>
      <c r="P3209" t="s">
        <v>39</v>
      </c>
      <c r="Q3209" t="s">
        <v>35</v>
      </c>
      <c r="R3209" s="5" t="str">
        <f t="shared" si="151"/>
        <v>0.06</v>
      </c>
      <c r="S3209" s="6" t="str">
        <f t="shared" si="152"/>
        <v/>
      </c>
      <c r="T3209">
        <f>ROUND(INT(表1[[#This Row],[合同结束日期]]-表1[[#This Row],[合同起始日期]])/365,1)</f>
        <v>16</v>
      </c>
    </row>
    <row r="3210" spans="1:20">
      <c r="A3210" s="1">
        <v>42125</v>
      </c>
      <c r="B3210" t="s">
        <v>7</v>
      </c>
      <c r="C3210">
        <f t="shared" si="150"/>
        <v>1</v>
      </c>
      <c r="D3210" t="s">
        <v>55</v>
      </c>
      <c r="E3210" s="4">
        <v>296997</v>
      </c>
      <c r="F3210" s="4">
        <v>62250.571199999998</v>
      </c>
      <c r="G3210" s="3">
        <v>0.20960000000000001</v>
      </c>
      <c r="H3210" s="7">
        <v>1556.5880503144656</v>
      </c>
      <c r="I3210" s="4">
        <v>326.26085534591198</v>
      </c>
      <c r="J3210">
        <v>190.79999999999998</v>
      </c>
      <c r="K3210" t="s">
        <v>11</v>
      </c>
      <c r="L3210" t="s">
        <v>23</v>
      </c>
      <c r="M3210" t="s">
        <v>23</v>
      </c>
      <c r="N3210" s="2">
        <v>41343</v>
      </c>
      <c r="O3210" s="2">
        <v>42499</v>
      </c>
      <c r="P3210" t="s">
        <v>24</v>
      </c>
      <c r="Q3210" t="s">
        <v>393</v>
      </c>
      <c r="R3210" s="5" t="str">
        <f t="shared" si="151"/>
        <v>0.17</v>
      </c>
      <c r="S3210" s="6" t="str">
        <f t="shared" si="152"/>
        <v>0.18</v>
      </c>
      <c r="T3210">
        <f>ROUND(INT(表1[[#This Row],[合同结束日期]]-表1[[#This Row],[合同起始日期]])/365,1)</f>
        <v>3.2</v>
      </c>
    </row>
    <row r="3211" spans="1:20">
      <c r="A3211" s="1">
        <v>42125</v>
      </c>
      <c r="B3211" t="s">
        <v>7</v>
      </c>
      <c r="C3211">
        <f t="shared" si="150"/>
        <v>1</v>
      </c>
      <c r="D3211" t="s">
        <v>325</v>
      </c>
      <c r="E3211" s="4">
        <v>295275.59999999998</v>
      </c>
      <c r="F3211" s="4">
        <v>56368.112039999993</v>
      </c>
      <c r="G3211" s="3">
        <v>0.19089999999999999</v>
      </c>
      <c r="H3211" s="7">
        <v>1618.8355263157894</v>
      </c>
      <c r="I3211" s="4">
        <v>309.03570197368418</v>
      </c>
      <c r="J3211">
        <v>182.4</v>
      </c>
      <c r="K3211" t="s">
        <v>11</v>
      </c>
      <c r="L3211" t="s">
        <v>23</v>
      </c>
      <c r="M3211" t="s">
        <v>23</v>
      </c>
      <c r="N3211" s="2">
        <v>41702</v>
      </c>
      <c r="O3211" s="2">
        <v>42432</v>
      </c>
      <c r="P3211" t="s">
        <v>24</v>
      </c>
      <c r="Q3211" t="s">
        <v>59</v>
      </c>
      <c r="R3211" s="5" t="str">
        <f t="shared" si="151"/>
        <v>0.16</v>
      </c>
      <c r="S3211" s="6" t="str">
        <f t="shared" si="152"/>
        <v/>
      </c>
      <c r="T3211">
        <f>ROUND(INT(表1[[#This Row],[合同结束日期]]-表1[[#This Row],[合同起始日期]])/365,1)</f>
        <v>2</v>
      </c>
    </row>
    <row r="3212" spans="1:20">
      <c r="A3212" s="1">
        <v>42125</v>
      </c>
      <c r="B3212" t="s">
        <v>7</v>
      </c>
      <c r="C3212">
        <f t="shared" si="150"/>
        <v>1</v>
      </c>
      <c r="D3212" t="s">
        <v>315</v>
      </c>
      <c r="E3212" s="4">
        <v>134186.4</v>
      </c>
      <c r="F3212" s="4">
        <v>26394.464880000003</v>
      </c>
      <c r="G3212" s="3">
        <v>0.19670000000000004</v>
      </c>
      <c r="H3212" s="7">
        <v>1118.22</v>
      </c>
      <c r="I3212" s="4">
        <v>219.95387400000001</v>
      </c>
      <c r="J3212">
        <v>120</v>
      </c>
      <c r="K3212" t="s">
        <v>11</v>
      </c>
      <c r="L3212" t="s">
        <v>12</v>
      </c>
      <c r="M3212" t="s">
        <v>53</v>
      </c>
      <c r="N3212" s="2">
        <v>41715</v>
      </c>
      <c r="O3212" s="2">
        <v>42810</v>
      </c>
      <c r="P3212" t="s">
        <v>24</v>
      </c>
      <c r="Q3212" t="s">
        <v>48</v>
      </c>
      <c r="R3212" s="5" t="str">
        <f t="shared" si="151"/>
        <v>0.11</v>
      </c>
      <c r="S3212" s="6" t="str">
        <f t="shared" si="152"/>
        <v/>
      </c>
      <c r="T3212">
        <f>ROUND(INT(表1[[#This Row],[合同结束日期]]-表1[[#This Row],[合同起始日期]])/365,1)</f>
        <v>3</v>
      </c>
    </row>
    <row r="3213" spans="1:20">
      <c r="A3213" s="1">
        <v>42125</v>
      </c>
      <c r="B3213" t="s">
        <v>7</v>
      </c>
      <c r="C3213">
        <f t="shared" si="150"/>
        <v>1</v>
      </c>
      <c r="D3213" t="s">
        <v>57</v>
      </c>
      <c r="E3213" s="4">
        <v>204379.19999999998</v>
      </c>
      <c r="F3213" s="4">
        <v>55918.149120000002</v>
      </c>
      <c r="G3213" s="3">
        <v>0.27360000000000001</v>
      </c>
      <c r="H3213" s="7">
        <v>2052</v>
      </c>
      <c r="I3213" s="4">
        <v>561.42720000000008</v>
      </c>
      <c r="J3213">
        <v>99.6</v>
      </c>
      <c r="K3213" t="s">
        <v>60</v>
      </c>
      <c r="L3213" t="s">
        <v>61</v>
      </c>
      <c r="M3213" t="s">
        <v>58</v>
      </c>
      <c r="N3213" s="2">
        <v>41290</v>
      </c>
      <c r="O3213" s="2">
        <v>42499</v>
      </c>
      <c r="P3213" t="s">
        <v>24</v>
      </c>
      <c r="Q3213" t="s">
        <v>373</v>
      </c>
      <c r="R3213" s="5" t="str">
        <f t="shared" si="151"/>
        <v>0.16</v>
      </c>
      <c r="S3213" s="6" t="str">
        <f t="shared" si="152"/>
        <v>0.16</v>
      </c>
      <c r="T3213">
        <f>ROUND(INT(表1[[#This Row],[合同结束日期]]-表1[[#This Row],[合同起始日期]])/365,1)</f>
        <v>3.3</v>
      </c>
    </row>
    <row r="3214" spans="1:20">
      <c r="A3214" s="1">
        <v>42125</v>
      </c>
      <c r="B3214" t="s">
        <v>7</v>
      </c>
      <c r="C3214">
        <f t="shared" si="150"/>
        <v>1</v>
      </c>
      <c r="D3214" t="s">
        <v>62</v>
      </c>
      <c r="E3214" s="4">
        <v>156501.6</v>
      </c>
      <c r="F3214" s="4">
        <v>32661.88392</v>
      </c>
      <c r="G3214" s="3">
        <v>0.2087</v>
      </c>
      <c r="H3214" s="7">
        <v>1465.370786516854</v>
      </c>
      <c r="I3214" s="4">
        <v>305.82288314606745</v>
      </c>
      <c r="J3214">
        <v>106.8</v>
      </c>
      <c r="K3214" t="s">
        <v>60</v>
      </c>
      <c r="L3214" t="s">
        <v>61</v>
      </c>
      <c r="M3214" t="s">
        <v>58</v>
      </c>
      <c r="N3214" s="2">
        <v>41347</v>
      </c>
      <c r="O3214" s="2">
        <v>42499</v>
      </c>
      <c r="P3214" t="s">
        <v>24</v>
      </c>
      <c r="Q3214" t="s">
        <v>373</v>
      </c>
      <c r="R3214" s="5" t="str">
        <f t="shared" si="151"/>
        <v>0.16</v>
      </c>
      <c r="S3214" s="6" t="str">
        <f t="shared" si="152"/>
        <v>0.16</v>
      </c>
      <c r="T3214">
        <f>ROUND(INT(表1[[#This Row],[合同结束日期]]-表1[[#This Row],[合同起始日期]])/365,1)</f>
        <v>3.2</v>
      </c>
    </row>
    <row r="3215" spans="1:20">
      <c r="A3215" s="1">
        <v>42125</v>
      </c>
      <c r="B3215" t="s">
        <v>7</v>
      </c>
      <c r="C3215">
        <f t="shared" si="150"/>
        <v>1</v>
      </c>
      <c r="D3215" t="s">
        <v>63</v>
      </c>
      <c r="E3215" s="4">
        <v>226134</v>
      </c>
      <c r="F3215" s="4">
        <v>33942.713400000001</v>
      </c>
      <c r="G3215" s="3">
        <v>0.15010000000000001</v>
      </c>
      <c r="H3215" s="7">
        <v>2026.2903225806454</v>
      </c>
      <c r="I3215" s="4">
        <v>304.14617741935484</v>
      </c>
      <c r="J3215">
        <v>111.6</v>
      </c>
      <c r="K3215" t="s">
        <v>66</v>
      </c>
      <c r="L3215" t="s">
        <v>64</v>
      </c>
      <c r="M3215" t="s">
        <v>64</v>
      </c>
      <c r="N3215" s="2">
        <v>41347</v>
      </c>
      <c r="O3215" s="2">
        <v>42499</v>
      </c>
      <c r="P3215" t="s">
        <v>24</v>
      </c>
      <c r="Q3215" t="s">
        <v>394</v>
      </c>
      <c r="R3215" s="5" t="str">
        <f t="shared" si="151"/>
        <v>0.12</v>
      </c>
      <c r="S3215" s="6" t="str">
        <f t="shared" si="152"/>
        <v>0.12</v>
      </c>
      <c r="T3215">
        <f>ROUND(INT(表1[[#This Row],[合同结束日期]]-表1[[#This Row],[合同起始日期]])/365,1)</f>
        <v>3.2</v>
      </c>
    </row>
    <row r="3216" spans="1:20">
      <c r="A3216" s="1">
        <v>42125</v>
      </c>
      <c r="B3216" t="s">
        <v>7</v>
      </c>
      <c r="C3216">
        <f t="shared" si="150"/>
        <v>1</v>
      </c>
      <c r="D3216" t="s">
        <v>67</v>
      </c>
      <c r="E3216" s="4">
        <v>589896</v>
      </c>
      <c r="F3216" s="4">
        <v>59697.475200000008</v>
      </c>
      <c r="G3216" s="3">
        <v>0.10120000000000001</v>
      </c>
      <c r="H3216" s="7">
        <v>1848.0451127819549</v>
      </c>
      <c r="I3216" s="4">
        <v>187.02216541353386</v>
      </c>
      <c r="J3216">
        <v>319.2</v>
      </c>
      <c r="K3216" t="s">
        <v>11</v>
      </c>
      <c r="L3216" t="s">
        <v>23</v>
      </c>
      <c r="M3216" t="s">
        <v>23</v>
      </c>
      <c r="N3216" s="2">
        <v>41374</v>
      </c>
      <c r="O3216" s="2">
        <v>42499</v>
      </c>
      <c r="P3216" t="s">
        <v>24</v>
      </c>
      <c r="Q3216" t="s">
        <v>390</v>
      </c>
      <c r="R3216" s="5" t="str">
        <f t="shared" si="151"/>
        <v>0.06</v>
      </c>
      <c r="S3216" s="6" t="str">
        <f t="shared" si="152"/>
        <v>0.06</v>
      </c>
      <c r="T3216">
        <f>ROUND(INT(表1[[#This Row],[合同结束日期]]-表1[[#This Row],[合同起始日期]])/365,1)</f>
        <v>3.1</v>
      </c>
    </row>
    <row r="3217" spans="1:20">
      <c r="A3217" s="1">
        <v>42125</v>
      </c>
      <c r="B3217" t="s">
        <v>7</v>
      </c>
      <c r="C3217">
        <f t="shared" si="150"/>
        <v>1</v>
      </c>
      <c r="D3217" t="s">
        <v>68</v>
      </c>
      <c r="E3217" s="4">
        <v>323538</v>
      </c>
      <c r="F3217" s="4">
        <v>100620.318</v>
      </c>
      <c r="G3217" s="3">
        <v>0.311</v>
      </c>
      <c r="H3217" s="7">
        <v>722.8284182305631</v>
      </c>
      <c r="I3217" s="4">
        <v>224.79963806970511</v>
      </c>
      <c r="J3217">
        <v>447.59999999999997</v>
      </c>
      <c r="K3217" t="s">
        <v>11</v>
      </c>
      <c r="L3217" t="s">
        <v>13</v>
      </c>
      <c r="M3217" t="s">
        <v>13</v>
      </c>
      <c r="N3217" s="2">
        <v>41302</v>
      </c>
      <c r="O3217" s="2">
        <v>43594</v>
      </c>
      <c r="P3217" t="s">
        <v>24</v>
      </c>
      <c r="Q3217" t="s">
        <v>394</v>
      </c>
      <c r="R3217" s="5" t="str">
        <f t="shared" si="151"/>
        <v>0.12</v>
      </c>
      <c r="S3217" s="6" t="str">
        <f t="shared" si="152"/>
        <v>0.12</v>
      </c>
      <c r="T3217">
        <f>ROUND(INT(表1[[#This Row],[合同结束日期]]-表1[[#This Row],[合同起始日期]])/365,1)</f>
        <v>6.3</v>
      </c>
    </row>
    <row r="3218" spans="1:20">
      <c r="A3218" s="1">
        <v>42125</v>
      </c>
      <c r="B3218" t="s">
        <v>7</v>
      </c>
      <c r="C3218">
        <f t="shared" si="150"/>
        <v>1</v>
      </c>
      <c r="D3218" t="s">
        <v>240</v>
      </c>
      <c r="E3218" s="4">
        <v>63019.799999999996</v>
      </c>
      <c r="F3218" s="4">
        <v>8791.2620999999999</v>
      </c>
      <c r="G3218" s="3">
        <v>0.13950000000000001</v>
      </c>
      <c r="H3218" s="7">
        <v>4376.375</v>
      </c>
      <c r="I3218" s="4">
        <v>610.50431250000008</v>
      </c>
      <c r="J3218">
        <v>14.399999999999999</v>
      </c>
      <c r="K3218" t="s">
        <v>66</v>
      </c>
      <c r="L3218" t="s">
        <v>64</v>
      </c>
      <c r="M3218" t="s">
        <v>64</v>
      </c>
      <c r="N3218" s="2">
        <v>41481</v>
      </c>
      <c r="O3218" s="2">
        <v>42210</v>
      </c>
      <c r="P3218" t="s">
        <v>24</v>
      </c>
      <c r="Q3218" t="s">
        <v>28</v>
      </c>
      <c r="R3218" s="5" t="str">
        <f t="shared" si="151"/>
        <v>0.13</v>
      </c>
      <c r="S3218" s="6" t="str">
        <f t="shared" si="152"/>
        <v/>
      </c>
      <c r="T3218">
        <f>ROUND(INT(表1[[#This Row],[合同结束日期]]-表1[[#This Row],[合同起始日期]])/365,1)</f>
        <v>2</v>
      </c>
    </row>
    <row r="3219" spans="1:20">
      <c r="A3219" s="1">
        <v>42125</v>
      </c>
      <c r="B3219" t="s">
        <v>7</v>
      </c>
      <c r="C3219">
        <f t="shared" si="150"/>
        <v>1</v>
      </c>
      <c r="D3219" t="s">
        <v>345</v>
      </c>
      <c r="E3219" s="4">
        <v>205981.19999999998</v>
      </c>
      <c r="F3219" s="4">
        <v>12008.703960000001</v>
      </c>
      <c r="G3219" s="3">
        <v>5.8300000000000012E-2</v>
      </c>
      <c r="H3219" s="7">
        <v>7152.125</v>
      </c>
      <c r="I3219" s="4">
        <v>416.96888750000005</v>
      </c>
      <c r="J3219">
        <v>28.799999999999997</v>
      </c>
      <c r="K3219" t="s">
        <v>140</v>
      </c>
      <c r="L3219" t="s">
        <v>309</v>
      </c>
      <c r="M3219" t="s">
        <v>309</v>
      </c>
      <c r="N3219" s="2">
        <v>41902</v>
      </c>
      <c r="O3219" s="2">
        <v>42266</v>
      </c>
      <c r="P3219" t="s">
        <v>24</v>
      </c>
      <c r="Q3219" t="s">
        <v>180</v>
      </c>
      <c r="R3219" s="5" t="str">
        <f t="shared" si="151"/>
        <v>0.03</v>
      </c>
      <c r="S3219" s="6" t="str">
        <f t="shared" si="152"/>
        <v/>
      </c>
      <c r="T3219">
        <f>ROUND(INT(表1[[#This Row],[合同结束日期]]-表1[[#This Row],[合同起始日期]])/365,1)</f>
        <v>1</v>
      </c>
    </row>
    <row r="3220" spans="1:20">
      <c r="A3220" s="1">
        <v>42125</v>
      </c>
      <c r="B3220" t="s">
        <v>7</v>
      </c>
      <c r="C3220">
        <f t="shared" si="150"/>
        <v>1</v>
      </c>
      <c r="D3220" t="s">
        <v>412</v>
      </c>
      <c r="E3220" s="4">
        <v>33350.400000000001</v>
      </c>
      <c r="F3220" s="4">
        <v>6600.0441599999995</v>
      </c>
      <c r="G3220" s="3">
        <v>0.19789999999999996</v>
      </c>
      <c r="H3220" s="7">
        <v>2316.0000000000005</v>
      </c>
      <c r="I3220" s="4">
        <v>458.33640000000003</v>
      </c>
      <c r="J3220">
        <v>14.399999999999999</v>
      </c>
      <c r="K3220" t="s">
        <v>76</v>
      </c>
      <c r="L3220" t="s">
        <v>276</v>
      </c>
      <c r="M3220" t="s">
        <v>276</v>
      </c>
      <c r="N3220" s="2">
        <v>42047</v>
      </c>
      <c r="O3220" s="2">
        <v>42411</v>
      </c>
      <c r="P3220" t="s">
        <v>24</v>
      </c>
      <c r="Q3220" t="s">
        <v>59</v>
      </c>
      <c r="R3220" s="5" t="str">
        <f t="shared" si="151"/>
        <v>0.16</v>
      </c>
      <c r="S3220" s="6" t="str">
        <f t="shared" si="152"/>
        <v/>
      </c>
      <c r="T3220">
        <f>ROUND(INT(表1[[#This Row],[合同结束日期]]-表1[[#This Row],[合同起始日期]])/365,1)</f>
        <v>1</v>
      </c>
    </row>
    <row r="3221" spans="1:20">
      <c r="A3221" s="1">
        <v>42125</v>
      </c>
      <c r="B3221" t="s">
        <v>7</v>
      </c>
      <c r="C3221">
        <f t="shared" si="150"/>
        <v>1</v>
      </c>
      <c r="D3221" t="s">
        <v>413</v>
      </c>
      <c r="E3221" s="4">
        <v>23365.200000000001</v>
      </c>
      <c r="F3221" s="4">
        <v>6600.6689999999999</v>
      </c>
      <c r="G3221" s="3">
        <v>0.28249999999999997</v>
      </c>
      <c r="H3221" s="7">
        <v>1622.5833333333335</v>
      </c>
      <c r="I3221" s="4">
        <v>458.37979166666668</v>
      </c>
      <c r="J3221">
        <v>14.399999999999999</v>
      </c>
      <c r="K3221" t="s">
        <v>76</v>
      </c>
      <c r="L3221" t="s">
        <v>276</v>
      </c>
      <c r="M3221" t="s">
        <v>276</v>
      </c>
      <c r="N3221" s="2">
        <v>42047</v>
      </c>
      <c r="O3221" s="2">
        <v>42411</v>
      </c>
      <c r="P3221" t="s">
        <v>24</v>
      </c>
      <c r="Q3221" t="s">
        <v>59</v>
      </c>
      <c r="R3221" s="5" t="str">
        <f t="shared" si="151"/>
        <v>0.16</v>
      </c>
      <c r="S3221" s="6" t="str">
        <f t="shared" si="152"/>
        <v/>
      </c>
      <c r="T3221">
        <f>ROUND(INT(表1[[#This Row],[合同结束日期]]-表1[[#This Row],[合同起始日期]])/365,1)</f>
        <v>1</v>
      </c>
    </row>
    <row r="3222" spans="1:20">
      <c r="A3222" s="1">
        <v>42125</v>
      </c>
      <c r="B3222" t="s">
        <v>7</v>
      </c>
      <c r="C3222">
        <f t="shared" si="150"/>
        <v>1</v>
      </c>
      <c r="D3222" t="s">
        <v>383</v>
      </c>
      <c r="E3222" s="4">
        <v>20988</v>
      </c>
      <c r="F3222" s="4">
        <v>6600.7260000000006</v>
      </c>
      <c r="G3222" s="3">
        <v>0.3145</v>
      </c>
      <c r="H3222" s="7">
        <v>1457.5000000000002</v>
      </c>
      <c r="I3222" s="4">
        <v>458.38375000000008</v>
      </c>
      <c r="J3222">
        <v>14.399999999999999</v>
      </c>
      <c r="K3222" t="s">
        <v>76</v>
      </c>
      <c r="L3222" t="s">
        <v>276</v>
      </c>
      <c r="M3222" t="s">
        <v>276</v>
      </c>
      <c r="N3222" s="2">
        <v>42047</v>
      </c>
      <c r="O3222" s="2">
        <v>42411</v>
      </c>
      <c r="P3222" t="s">
        <v>24</v>
      </c>
      <c r="Q3222" t="s">
        <v>59</v>
      </c>
      <c r="R3222" s="5" t="str">
        <f t="shared" si="151"/>
        <v>0.16</v>
      </c>
      <c r="S3222" s="6" t="str">
        <f t="shared" si="152"/>
        <v/>
      </c>
      <c r="T3222">
        <f>ROUND(INT(表1[[#This Row],[合同结束日期]]-表1[[#This Row],[合同起始日期]])/365,1)</f>
        <v>1</v>
      </c>
    </row>
    <row r="3223" spans="1:20">
      <c r="A3223" s="1">
        <v>42125</v>
      </c>
      <c r="B3223" t="s">
        <v>7</v>
      </c>
      <c r="C3223">
        <f t="shared" si="150"/>
        <v>1</v>
      </c>
      <c r="D3223" t="s">
        <v>351</v>
      </c>
      <c r="E3223" s="4">
        <v>41756.400000000001</v>
      </c>
      <c r="F3223" s="4">
        <v>6601.6868400000003</v>
      </c>
      <c r="G3223" s="3">
        <v>0.15809999999999999</v>
      </c>
      <c r="H3223" s="7">
        <v>2899.7500000000005</v>
      </c>
      <c r="I3223" s="4">
        <v>458.45047500000004</v>
      </c>
      <c r="J3223">
        <v>14.399999999999999</v>
      </c>
      <c r="K3223" t="s">
        <v>66</v>
      </c>
      <c r="L3223" t="s">
        <v>64</v>
      </c>
      <c r="M3223" t="s">
        <v>64</v>
      </c>
      <c r="N3223" s="2">
        <v>41894</v>
      </c>
      <c r="O3223" s="2">
        <v>42258</v>
      </c>
      <c r="P3223" t="s">
        <v>24</v>
      </c>
      <c r="Q3223" t="s">
        <v>19</v>
      </c>
      <c r="R3223" s="5" t="str">
        <f t="shared" si="151"/>
        <v>0.1</v>
      </c>
      <c r="S3223" s="6" t="str">
        <f t="shared" si="152"/>
        <v/>
      </c>
      <c r="T3223">
        <f>ROUND(INT(表1[[#This Row],[合同结束日期]]-表1[[#This Row],[合同起始日期]])/365,1)</f>
        <v>1</v>
      </c>
    </row>
    <row r="3224" spans="1:20">
      <c r="A3224" s="1">
        <v>42125</v>
      </c>
      <c r="B3224" t="s">
        <v>7</v>
      </c>
      <c r="C3224">
        <f t="shared" si="150"/>
        <v>1</v>
      </c>
      <c r="D3224" t="s">
        <v>384</v>
      </c>
      <c r="E3224" s="4">
        <v>155421.6</v>
      </c>
      <c r="F3224" s="4">
        <v>8392.7664000000004</v>
      </c>
      <c r="G3224" s="3">
        <v>5.3999999999999999E-2</v>
      </c>
      <c r="H3224" s="7">
        <v>8634.5333333333328</v>
      </c>
      <c r="I3224" s="4">
        <v>466.26480000000004</v>
      </c>
      <c r="J3224">
        <v>18</v>
      </c>
      <c r="K3224" t="s">
        <v>66</v>
      </c>
      <c r="L3224" t="s">
        <v>64</v>
      </c>
      <c r="M3224" t="s">
        <v>64</v>
      </c>
      <c r="N3224" s="2">
        <v>42102</v>
      </c>
      <c r="O3224" s="2">
        <v>42467</v>
      </c>
      <c r="P3224" t="s">
        <v>24</v>
      </c>
      <c r="Q3224" t="s">
        <v>208</v>
      </c>
      <c r="R3224" s="5" t="str">
        <f t="shared" si="151"/>
        <v>0.05</v>
      </c>
      <c r="S3224" s="6" t="str">
        <f t="shared" si="152"/>
        <v/>
      </c>
      <c r="T3224">
        <f>ROUND(INT(表1[[#This Row],[合同结束日期]]-表1[[#This Row],[合同起始日期]])/365,1)</f>
        <v>1</v>
      </c>
    </row>
    <row r="3225" spans="1:20">
      <c r="A3225" s="1">
        <v>42156</v>
      </c>
      <c r="B3225" t="s">
        <v>7</v>
      </c>
      <c r="C3225">
        <f t="shared" si="150"/>
        <v>1</v>
      </c>
      <c r="D3225" t="s">
        <v>8</v>
      </c>
      <c r="E3225" s="4">
        <v>7131304.7999999998</v>
      </c>
      <c r="F3225" s="4">
        <v>305219.84544</v>
      </c>
      <c r="G3225" s="3">
        <v>4.2800000000000005E-2</v>
      </c>
      <c r="H3225" s="7">
        <v>1997.564369747899</v>
      </c>
      <c r="I3225" s="4">
        <v>85.495755025210087</v>
      </c>
      <c r="J3225">
        <v>3570</v>
      </c>
      <c r="K3225" t="s">
        <v>11</v>
      </c>
      <c r="L3225" t="s">
        <v>12</v>
      </c>
      <c r="M3225" t="s">
        <v>10</v>
      </c>
      <c r="N3225" s="2">
        <v>41365</v>
      </c>
      <c r="O3225" s="2">
        <v>48646</v>
      </c>
      <c r="P3225" t="s">
        <v>14</v>
      </c>
      <c r="Q3225">
        <v>0</v>
      </c>
      <c r="R3225" s="5">
        <f t="shared" si="151"/>
        <v>0</v>
      </c>
      <c r="S3225" s="6" t="str">
        <f t="shared" si="152"/>
        <v/>
      </c>
      <c r="T3225">
        <f>ROUND(INT(表1[[#This Row],[合同结束日期]]-表1[[#This Row],[合同起始日期]])/365,1)</f>
        <v>19.899999999999999</v>
      </c>
    </row>
    <row r="3226" spans="1:20">
      <c r="A3226" s="1">
        <v>42156</v>
      </c>
      <c r="B3226" t="s">
        <v>7</v>
      </c>
      <c r="C3226">
        <f t="shared" si="150"/>
        <v>1</v>
      </c>
      <c r="D3226" t="s">
        <v>235</v>
      </c>
      <c r="E3226" s="4">
        <v>522015.95999999996</v>
      </c>
      <c r="F3226" s="4">
        <v>56116.715699999993</v>
      </c>
      <c r="G3226" s="3">
        <v>0.1075</v>
      </c>
      <c r="H3226" s="7">
        <v>1395.6153352582612</v>
      </c>
      <c r="I3226" s="4">
        <v>150.02864854026308</v>
      </c>
      <c r="J3226">
        <v>374.03999999999996</v>
      </c>
      <c r="K3226" t="s">
        <v>11</v>
      </c>
      <c r="L3226" t="s">
        <v>92</v>
      </c>
      <c r="M3226" t="s">
        <v>92</v>
      </c>
      <c r="N3226" s="2">
        <v>41384</v>
      </c>
      <c r="O3226" s="2">
        <v>43299</v>
      </c>
      <c r="P3226" t="s">
        <v>18</v>
      </c>
      <c r="Q3226" t="s">
        <v>335</v>
      </c>
      <c r="R3226" s="5" t="str">
        <f t="shared" si="151"/>
        <v>0.15</v>
      </c>
      <c r="S3226" s="6" t="str">
        <f t="shared" si="152"/>
        <v>0.05</v>
      </c>
      <c r="T3226">
        <f>ROUND(INT(表1[[#This Row],[合同结束日期]]-表1[[#This Row],[合同起始日期]])/365,1)</f>
        <v>5.2</v>
      </c>
    </row>
    <row r="3227" spans="1:20">
      <c r="A3227" s="1">
        <v>42156</v>
      </c>
      <c r="B3227" t="s">
        <v>7</v>
      </c>
      <c r="C3227">
        <f t="shared" si="150"/>
        <v>1</v>
      </c>
      <c r="D3227" t="s">
        <v>237</v>
      </c>
      <c r="E3227" s="4">
        <v>301747.68</v>
      </c>
      <c r="F3227" s="4">
        <v>54012.834720000006</v>
      </c>
      <c r="G3227" s="3">
        <v>0.17900000000000002</v>
      </c>
      <c r="H3227" s="7">
        <v>838.18799999999999</v>
      </c>
      <c r="I3227" s="4">
        <v>150.03565200000003</v>
      </c>
      <c r="J3227">
        <v>360</v>
      </c>
      <c r="K3227" t="s">
        <v>11</v>
      </c>
      <c r="L3227" t="s">
        <v>23</v>
      </c>
      <c r="M3227" t="s">
        <v>23</v>
      </c>
      <c r="N3227" s="2">
        <v>41384</v>
      </c>
      <c r="O3227" s="2">
        <v>43299</v>
      </c>
      <c r="P3227" t="s">
        <v>18</v>
      </c>
      <c r="Q3227" t="s">
        <v>335</v>
      </c>
      <c r="R3227" s="5" t="str">
        <f t="shared" si="151"/>
        <v>0.15</v>
      </c>
      <c r="S3227" s="6" t="str">
        <f t="shared" si="152"/>
        <v>0.05</v>
      </c>
      <c r="T3227">
        <f>ROUND(INT(表1[[#This Row],[合同结束日期]]-表1[[#This Row],[合同起始日期]])/365,1)</f>
        <v>5.2</v>
      </c>
    </row>
    <row r="3228" spans="1:20">
      <c r="A3228" s="1">
        <v>42156</v>
      </c>
      <c r="B3228" t="s">
        <v>7</v>
      </c>
      <c r="C3228">
        <f t="shared" si="150"/>
        <v>1</v>
      </c>
      <c r="D3228" t="s">
        <v>238</v>
      </c>
      <c r="E3228" s="4">
        <v>232079.76</v>
      </c>
      <c r="F3228" s="4">
        <v>56256.133824000011</v>
      </c>
      <c r="G3228" s="3">
        <v>0.24240000000000003</v>
      </c>
      <c r="H3228" s="7">
        <v>618.87936000000002</v>
      </c>
      <c r="I3228" s="4">
        <v>150.01635686400002</v>
      </c>
      <c r="J3228">
        <v>375</v>
      </c>
      <c r="K3228" t="s">
        <v>11</v>
      </c>
      <c r="L3228" t="s">
        <v>92</v>
      </c>
      <c r="M3228" t="s">
        <v>92</v>
      </c>
      <c r="N3228" s="2">
        <v>41384</v>
      </c>
      <c r="O3228" s="2">
        <v>43299</v>
      </c>
      <c r="P3228" t="s">
        <v>18</v>
      </c>
      <c r="Q3228" t="s">
        <v>335</v>
      </c>
      <c r="R3228" s="5" t="str">
        <f t="shared" si="151"/>
        <v>0.15</v>
      </c>
      <c r="S3228" s="6" t="str">
        <f t="shared" si="152"/>
        <v>0.05</v>
      </c>
      <c r="T3228">
        <f>ROUND(INT(表1[[#This Row],[合同结束日期]]-表1[[#This Row],[合同起始日期]])/365,1)</f>
        <v>5.2</v>
      </c>
    </row>
    <row r="3229" spans="1:20">
      <c r="A3229" s="1">
        <v>42156</v>
      </c>
      <c r="B3229" t="s">
        <v>7</v>
      </c>
      <c r="C3229">
        <f t="shared" si="150"/>
        <v>1</v>
      </c>
      <c r="D3229" t="s">
        <v>239</v>
      </c>
      <c r="E3229" s="4">
        <v>401661.12000000005</v>
      </c>
      <c r="F3229" s="4">
        <v>54505.413984000006</v>
      </c>
      <c r="G3229" s="3">
        <v>0.13569999999999999</v>
      </c>
      <c r="H3229" s="7">
        <v>1105.4081902245707</v>
      </c>
      <c r="I3229" s="4">
        <v>150.00389141347426</v>
      </c>
      <c r="J3229">
        <v>363.36</v>
      </c>
      <c r="K3229" t="s">
        <v>11</v>
      </c>
      <c r="L3229" t="s">
        <v>23</v>
      </c>
      <c r="M3229" t="s">
        <v>23</v>
      </c>
      <c r="N3229" s="2">
        <v>41384</v>
      </c>
      <c r="O3229" s="2">
        <v>43299</v>
      </c>
      <c r="P3229" t="s">
        <v>18</v>
      </c>
      <c r="Q3229" t="s">
        <v>335</v>
      </c>
      <c r="R3229" s="5" t="str">
        <f t="shared" si="151"/>
        <v>0.15</v>
      </c>
      <c r="S3229" s="6" t="str">
        <f t="shared" si="152"/>
        <v>0.05</v>
      </c>
      <c r="T3229">
        <f>ROUND(INT(表1[[#This Row],[合同结束日期]]-表1[[#This Row],[合同起始日期]])/365,1)</f>
        <v>5.2</v>
      </c>
    </row>
    <row r="3230" spans="1:20">
      <c r="A3230" s="1">
        <v>42156</v>
      </c>
      <c r="B3230" t="s">
        <v>7</v>
      </c>
      <c r="C3230">
        <f t="shared" ref="C3230:C3293" si="153">IF($B3230="负一层",-1,IF($B3230="负一夹层",0,IF($B3230="一层",1,IF($B3230="二层",2,IF($B3230="三层",3,IF($B3230="四层",4))))))</f>
        <v>1</v>
      </c>
      <c r="D3230" t="s">
        <v>16</v>
      </c>
      <c r="E3230" s="4">
        <v>1069960.5119999999</v>
      </c>
      <c r="F3230" s="4">
        <v>117695.65631999999</v>
      </c>
      <c r="G3230" s="3">
        <v>0.11000000000000001</v>
      </c>
      <c r="H3230" s="7">
        <v>1537.2995862068963</v>
      </c>
      <c r="I3230" s="4">
        <v>169.10295448275861</v>
      </c>
      <c r="J3230">
        <v>696</v>
      </c>
      <c r="K3230" t="s">
        <v>20</v>
      </c>
      <c r="L3230" t="s">
        <v>21</v>
      </c>
      <c r="M3230" t="s">
        <v>17</v>
      </c>
      <c r="N3230" s="2">
        <v>41246</v>
      </c>
      <c r="O3230" s="2">
        <v>43229</v>
      </c>
      <c r="P3230" t="s">
        <v>18</v>
      </c>
      <c r="Q3230" t="s">
        <v>48</v>
      </c>
      <c r="R3230" s="5" t="str">
        <f t="shared" ref="R3230:R3293" si="154">IF(ISERROR(FIND(",",$Q3230)),$Q3230,LEFT($Q3230,FIND(",",$Q3230)-1))</f>
        <v>0.11</v>
      </c>
      <c r="S3230" s="6" t="str">
        <f t="shared" si="152"/>
        <v/>
      </c>
      <c r="T3230">
        <f>ROUND(INT(表1[[#This Row],[合同结束日期]]-表1[[#This Row],[合同起始日期]])/365,1)</f>
        <v>5.4</v>
      </c>
    </row>
    <row r="3231" spans="1:20">
      <c r="A3231" s="1">
        <v>42156</v>
      </c>
      <c r="B3231" t="s">
        <v>7</v>
      </c>
      <c r="C3231">
        <f t="shared" si="153"/>
        <v>1</v>
      </c>
      <c r="D3231" t="s">
        <v>22</v>
      </c>
      <c r="E3231" s="4">
        <v>527312.4</v>
      </c>
      <c r="F3231" s="4">
        <v>132197.21867999999</v>
      </c>
      <c r="G3231" s="3">
        <v>0.25069999999999998</v>
      </c>
      <c r="H3231" s="7">
        <v>1077.0269607843138</v>
      </c>
      <c r="I3231" s="4">
        <v>270.01065906862743</v>
      </c>
      <c r="J3231">
        <v>489.59999999999997</v>
      </c>
      <c r="K3231" t="s">
        <v>11</v>
      </c>
      <c r="L3231" t="s">
        <v>23</v>
      </c>
      <c r="M3231" t="s">
        <v>23</v>
      </c>
      <c r="N3231" s="2">
        <v>41258</v>
      </c>
      <c r="O3231" s="2">
        <v>43229</v>
      </c>
      <c r="P3231" t="s">
        <v>24</v>
      </c>
      <c r="Q3231" t="s">
        <v>59</v>
      </c>
      <c r="R3231" s="5" t="str">
        <f t="shared" si="154"/>
        <v>0.16</v>
      </c>
      <c r="S3231" s="6" t="str">
        <f t="shared" ref="S3231:S3294" si="155">IF(ISERROR(FIND(",",$Q3231)),"",RIGHT($Q3231,LEN($Q3231)-FIND(",",$Q3231)))</f>
        <v/>
      </c>
      <c r="T3231">
        <f>ROUND(INT(表1[[#This Row],[合同结束日期]]-表1[[#This Row],[合同起始日期]])/365,1)</f>
        <v>5.4</v>
      </c>
    </row>
    <row r="3232" spans="1:20">
      <c r="A3232" s="1">
        <v>42156</v>
      </c>
      <c r="B3232" t="s">
        <v>7</v>
      </c>
      <c r="C3232">
        <f t="shared" si="153"/>
        <v>1</v>
      </c>
      <c r="D3232" t="s">
        <v>386</v>
      </c>
      <c r="E3232" s="4">
        <v>279310.8</v>
      </c>
      <c r="F3232" s="4">
        <v>49577.666999999994</v>
      </c>
      <c r="G3232" s="3">
        <v>0.17749999999999999</v>
      </c>
      <c r="H3232" s="7">
        <v>1521.3006535947711</v>
      </c>
      <c r="I3232" s="4">
        <v>270.03086601307189</v>
      </c>
      <c r="J3232">
        <v>183.6</v>
      </c>
      <c r="K3232" t="s">
        <v>11</v>
      </c>
      <c r="L3232" t="s">
        <v>23</v>
      </c>
      <c r="M3232" t="s">
        <v>23</v>
      </c>
      <c r="N3232" s="2">
        <v>41258</v>
      </c>
      <c r="O3232" s="2">
        <v>43229</v>
      </c>
      <c r="P3232" t="s">
        <v>24</v>
      </c>
      <c r="Q3232" t="s">
        <v>59</v>
      </c>
      <c r="R3232" s="5" t="str">
        <f t="shared" si="154"/>
        <v>0.16</v>
      </c>
      <c r="S3232" s="6" t="str">
        <f t="shared" si="155"/>
        <v/>
      </c>
      <c r="T3232">
        <f>ROUND(INT(表1[[#This Row],[合同结束日期]]-表1[[#This Row],[合同起始日期]])/365,1)</f>
        <v>5.4</v>
      </c>
    </row>
    <row r="3233" spans="1:20">
      <c r="A3233" s="1">
        <v>42156</v>
      </c>
      <c r="B3233" t="s">
        <v>7</v>
      </c>
      <c r="C3233">
        <f t="shared" si="153"/>
        <v>1</v>
      </c>
      <c r="D3233" t="s">
        <v>26</v>
      </c>
      <c r="E3233" s="4">
        <v>342376.8</v>
      </c>
      <c r="F3233" s="4">
        <v>55910.131440000005</v>
      </c>
      <c r="G3233" s="3">
        <v>0.16330000000000003</v>
      </c>
      <c r="H3233" s="7">
        <v>2145.218045112782</v>
      </c>
      <c r="I3233" s="4">
        <v>350.31410676691735</v>
      </c>
      <c r="J3233">
        <v>159.6</v>
      </c>
      <c r="K3233" t="s">
        <v>11</v>
      </c>
      <c r="L3233" t="s">
        <v>13</v>
      </c>
      <c r="M3233" t="s">
        <v>27</v>
      </c>
      <c r="N3233" s="2">
        <v>41339</v>
      </c>
      <c r="O3233" s="2">
        <v>42499</v>
      </c>
      <c r="P3233" t="s">
        <v>24</v>
      </c>
      <c r="Q3233" t="s">
        <v>83</v>
      </c>
      <c r="R3233" s="5" t="str">
        <f t="shared" si="154"/>
        <v>0.14</v>
      </c>
      <c r="S3233" s="6" t="str">
        <f t="shared" si="155"/>
        <v/>
      </c>
      <c r="T3233">
        <f>ROUND(INT(表1[[#This Row],[合同结束日期]]-表1[[#This Row],[合同起始日期]])/365,1)</f>
        <v>3.2</v>
      </c>
    </row>
    <row r="3234" spans="1:20">
      <c r="A3234" s="1">
        <v>42156</v>
      </c>
      <c r="B3234" t="s">
        <v>7</v>
      </c>
      <c r="C3234">
        <f t="shared" si="153"/>
        <v>1</v>
      </c>
      <c r="D3234" t="s">
        <v>29</v>
      </c>
      <c r="E3234" s="4">
        <v>170048.4</v>
      </c>
      <c r="F3234" s="4">
        <v>50538.384479999993</v>
      </c>
      <c r="G3234" s="3">
        <v>0.29719999999999996</v>
      </c>
      <c r="H3234" s="7">
        <v>908.3782051282052</v>
      </c>
      <c r="I3234" s="4">
        <v>269.97000256410257</v>
      </c>
      <c r="J3234">
        <v>187.2</v>
      </c>
      <c r="K3234" t="s">
        <v>11</v>
      </c>
      <c r="L3234" t="s">
        <v>23</v>
      </c>
      <c r="M3234" t="s">
        <v>23</v>
      </c>
      <c r="N3234" s="2">
        <v>41288</v>
      </c>
      <c r="O3234" s="2">
        <v>42499</v>
      </c>
      <c r="P3234" t="s">
        <v>24</v>
      </c>
      <c r="Q3234" t="s">
        <v>30</v>
      </c>
      <c r="R3234" s="5" t="str">
        <f t="shared" si="154"/>
        <v>0.18</v>
      </c>
      <c r="S3234" s="6" t="str">
        <f t="shared" si="155"/>
        <v/>
      </c>
      <c r="T3234">
        <f>ROUND(INT(表1[[#This Row],[合同结束日期]]-表1[[#This Row],[合同起始日期]])/365,1)</f>
        <v>3.3</v>
      </c>
    </row>
    <row r="3235" spans="1:20">
      <c r="A3235" s="1">
        <v>42156</v>
      </c>
      <c r="B3235" t="s">
        <v>7</v>
      </c>
      <c r="C3235">
        <f t="shared" si="153"/>
        <v>1</v>
      </c>
      <c r="D3235" t="s">
        <v>256</v>
      </c>
      <c r="E3235" s="4">
        <v>286403.21999999997</v>
      </c>
      <c r="F3235" s="4">
        <v>32191.721927999999</v>
      </c>
      <c r="G3235" s="3">
        <v>0.11240000000000001</v>
      </c>
      <c r="H3235" s="7">
        <v>4045.2432203389826</v>
      </c>
      <c r="I3235" s="4">
        <v>454.68533796610171</v>
      </c>
      <c r="J3235">
        <v>70.8</v>
      </c>
      <c r="K3235" t="s">
        <v>11</v>
      </c>
      <c r="L3235" t="s">
        <v>12</v>
      </c>
      <c r="M3235" t="s">
        <v>53</v>
      </c>
      <c r="N3235" s="2">
        <v>41473</v>
      </c>
      <c r="O3235" s="2">
        <v>42222</v>
      </c>
      <c r="P3235" t="s">
        <v>24</v>
      </c>
      <c r="Q3235" t="s">
        <v>19</v>
      </c>
      <c r="R3235" s="5" t="str">
        <f t="shared" si="154"/>
        <v>0.1</v>
      </c>
      <c r="S3235" s="6" t="str">
        <f t="shared" si="155"/>
        <v/>
      </c>
      <c r="T3235">
        <f>ROUND(INT(表1[[#This Row],[合同结束日期]]-表1[[#This Row],[合同起始日期]])/365,1)</f>
        <v>2.1</v>
      </c>
    </row>
    <row r="3236" spans="1:20">
      <c r="A3236" s="1">
        <v>42156</v>
      </c>
      <c r="B3236" t="s">
        <v>7</v>
      </c>
      <c r="C3236">
        <f t="shared" si="153"/>
        <v>1</v>
      </c>
      <c r="D3236" t="s">
        <v>31</v>
      </c>
      <c r="E3236" s="4">
        <v>196237.19999999998</v>
      </c>
      <c r="F3236" s="4">
        <v>39600.666960000002</v>
      </c>
      <c r="G3236" s="3">
        <v>0.20180000000000003</v>
      </c>
      <c r="H3236" s="7">
        <v>1422.0086956521739</v>
      </c>
      <c r="I3236" s="4">
        <v>286.96135478260874</v>
      </c>
      <c r="J3236">
        <v>138</v>
      </c>
      <c r="K3236" t="s">
        <v>11</v>
      </c>
      <c r="L3236" t="s">
        <v>13</v>
      </c>
      <c r="M3236" t="s">
        <v>13</v>
      </c>
      <c r="N3236" s="2">
        <v>41334</v>
      </c>
      <c r="O3236" s="2">
        <v>42499</v>
      </c>
      <c r="P3236" t="s">
        <v>24</v>
      </c>
      <c r="Q3236" t="s">
        <v>414</v>
      </c>
      <c r="R3236" s="5" t="str">
        <f t="shared" si="154"/>
        <v>0.14</v>
      </c>
      <c r="S3236" s="6" t="str">
        <f t="shared" si="155"/>
        <v>0.07</v>
      </c>
      <c r="T3236">
        <f>ROUND(INT(表1[[#This Row],[合同结束日期]]-表1[[#This Row],[合同起始日期]])/365,1)</f>
        <v>3.2</v>
      </c>
    </row>
    <row r="3237" spans="1:20">
      <c r="A3237" s="1">
        <v>42156</v>
      </c>
      <c r="B3237" t="s">
        <v>7</v>
      </c>
      <c r="C3237">
        <f t="shared" si="153"/>
        <v>1</v>
      </c>
      <c r="D3237" t="s">
        <v>33</v>
      </c>
      <c r="E3237" s="4">
        <v>232702.8</v>
      </c>
      <c r="F3237" s="4">
        <v>17196.736919999999</v>
      </c>
      <c r="G3237" s="3">
        <v>7.3900000000000007E-2</v>
      </c>
      <c r="H3237" s="7">
        <v>3591.0925925925926</v>
      </c>
      <c r="I3237" s="4">
        <v>265.38174259259262</v>
      </c>
      <c r="J3237">
        <v>64.8</v>
      </c>
      <c r="K3237" t="s">
        <v>11</v>
      </c>
      <c r="L3237" t="s">
        <v>13</v>
      </c>
      <c r="M3237" t="s">
        <v>34</v>
      </c>
      <c r="N3237" s="2">
        <v>41353</v>
      </c>
      <c r="O3237" s="2">
        <v>43229</v>
      </c>
      <c r="P3237" t="s">
        <v>24</v>
      </c>
      <c r="Q3237" t="s">
        <v>35</v>
      </c>
      <c r="R3237" s="5" t="str">
        <f t="shared" si="154"/>
        <v>0.06</v>
      </c>
      <c r="S3237" s="6" t="str">
        <f t="shared" si="155"/>
        <v/>
      </c>
      <c r="T3237">
        <f>ROUND(INT(表1[[#This Row],[合同结束日期]]-表1[[#This Row],[合同起始日期]])/365,1)</f>
        <v>5.0999999999999996</v>
      </c>
    </row>
    <row r="3238" spans="1:20">
      <c r="A3238" s="1">
        <v>42156</v>
      </c>
      <c r="B3238" t="s">
        <v>7</v>
      </c>
      <c r="C3238">
        <f t="shared" si="153"/>
        <v>1</v>
      </c>
      <c r="D3238" t="s">
        <v>36</v>
      </c>
      <c r="E3238" s="4">
        <v>440508.12000000005</v>
      </c>
      <c r="F3238" s="4">
        <v>48852.350508000003</v>
      </c>
      <c r="G3238" s="3">
        <v>0.1109</v>
      </c>
      <c r="H3238" s="7">
        <v>2073.9553672316388</v>
      </c>
      <c r="I3238" s="4">
        <v>230.0016502259887</v>
      </c>
      <c r="J3238">
        <v>212.4</v>
      </c>
      <c r="K3238" t="s">
        <v>11</v>
      </c>
      <c r="L3238" t="s">
        <v>13</v>
      </c>
      <c r="M3238" t="s">
        <v>13</v>
      </c>
      <c r="N3238" s="2">
        <v>41353</v>
      </c>
      <c r="O3238" s="2">
        <v>43229</v>
      </c>
      <c r="P3238" t="s">
        <v>24</v>
      </c>
      <c r="Q3238" t="s">
        <v>37</v>
      </c>
      <c r="R3238" s="5" t="str">
        <f t="shared" si="154"/>
        <v>0.</v>
      </c>
      <c r="S3238" s="6" t="str">
        <f t="shared" si="155"/>
        <v/>
      </c>
      <c r="T3238">
        <f>ROUND(INT(表1[[#This Row],[合同结束日期]]-表1[[#This Row],[合同起始日期]])/365,1)</f>
        <v>5.0999999999999996</v>
      </c>
    </row>
    <row r="3239" spans="1:20">
      <c r="A3239" s="1">
        <v>42156</v>
      </c>
      <c r="B3239" t="s">
        <v>7</v>
      </c>
      <c r="C3239">
        <f t="shared" si="153"/>
        <v>1</v>
      </c>
      <c r="D3239" t="s">
        <v>38</v>
      </c>
      <c r="E3239" s="4">
        <v>588834.84</v>
      </c>
      <c r="F3239" s="4">
        <v>64771.832399999999</v>
      </c>
      <c r="G3239" s="3">
        <v>0.11</v>
      </c>
      <c r="H3239" s="7">
        <v>3145.4852564102566</v>
      </c>
      <c r="I3239" s="4">
        <v>346.00337820512823</v>
      </c>
      <c r="J3239">
        <v>187.2</v>
      </c>
      <c r="K3239" t="s">
        <v>11</v>
      </c>
      <c r="L3239" t="s">
        <v>13</v>
      </c>
      <c r="M3239" t="s">
        <v>13</v>
      </c>
      <c r="N3239" s="2">
        <v>41323</v>
      </c>
      <c r="O3239" s="2">
        <v>42499</v>
      </c>
      <c r="P3239" t="s">
        <v>39</v>
      </c>
      <c r="Q3239" t="s">
        <v>48</v>
      </c>
      <c r="R3239" s="5" t="str">
        <f t="shared" si="154"/>
        <v>0.11</v>
      </c>
      <c r="S3239" s="6" t="str">
        <f t="shared" si="155"/>
        <v/>
      </c>
      <c r="T3239">
        <f>ROUND(INT(表1[[#This Row],[合同结束日期]]-表1[[#This Row],[合同起始日期]])/365,1)</f>
        <v>3.2</v>
      </c>
    </row>
    <row r="3240" spans="1:20">
      <c r="A3240" s="1">
        <v>42156</v>
      </c>
      <c r="B3240" t="s">
        <v>7</v>
      </c>
      <c r="C3240">
        <f t="shared" si="153"/>
        <v>1</v>
      </c>
      <c r="D3240" t="s">
        <v>40</v>
      </c>
      <c r="E3240" s="4">
        <v>2167455.36</v>
      </c>
      <c r="F3240" s="4">
        <v>173396.42879999999</v>
      </c>
      <c r="G3240" s="3">
        <v>0.08</v>
      </c>
      <c r="H3240" s="7">
        <v>2299.1507128309572</v>
      </c>
      <c r="I3240" s="4">
        <v>183.93205702647657</v>
      </c>
      <c r="J3240">
        <v>942.72</v>
      </c>
      <c r="K3240" t="s">
        <v>41</v>
      </c>
      <c r="L3240" t="s">
        <v>40</v>
      </c>
      <c r="M3240" t="s">
        <v>41</v>
      </c>
      <c r="N3240" s="2">
        <v>41294</v>
      </c>
      <c r="O3240" s="2">
        <v>43229</v>
      </c>
      <c r="P3240" t="s">
        <v>39</v>
      </c>
      <c r="Q3240" t="s">
        <v>42</v>
      </c>
      <c r="R3240" s="5" t="str">
        <f t="shared" si="154"/>
        <v>0.08</v>
      </c>
      <c r="S3240" s="6" t="str">
        <f t="shared" si="155"/>
        <v/>
      </c>
      <c r="T3240">
        <f>ROUND(INT(表1[[#This Row],[合同结束日期]]-表1[[#This Row],[合同起始日期]])/365,1)</f>
        <v>5.3</v>
      </c>
    </row>
    <row r="3241" spans="1:20">
      <c r="A3241" s="1">
        <v>42156</v>
      </c>
      <c r="B3241" t="s">
        <v>7</v>
      </c>
      <c r="C3241">
        <f t="shared" si="153"/>
        <v>1</v>
      </c>
      <c r="D3241" t="s">
        <v>292</v>
      </c>
      <c r="E3241" s="4">
        <v>3166958.94</v>
      </c>
      <c r="F3241" s="4">
        <v>142513.15229999999</v>
      </c>
      <c r="G3241" s="3">
        <v>4.4999999999999998E-2</v>
      </c>
      <c r="H3241" s="7">
        <v>1273.0981427882296</v>
      </c>
      <c r="I3241" s="4">
        <v>57.289416425470328</v>
      </c>
      <c r="J3241">
        <v>2487.6</v>
      </c>
      <c r="K3241" t="s">
        <v>41</v>
      </c>
      <c r="L3241" t="s">
        <v>292</v>
      </c>
      <c r="M3241" t="s">
        <v>41</v>
      </c>
      <c r="N3241" s="2">
        <v>41442</v>
      </c>
      <c r="O3241" s="2">
        <v>47285</v>
      </c>
      <c r="P3241" t="s">
        <v>39</v>
      </c>
      <c r="Q3241" t="s">
        <v>357</v>
      </c>
      <c r="R3241" s="5" t="str">
        <f t="shared" si="154"/>
        <v>0.05</v>
      </c>
      <c r="S3241" s="6" t="str">
        <f t="shared" si="155"/>
        <v>0.05</v>
      </c>
      <c r="T3241">
        <f>ROUND(INT(表1[[#This Row],[合同结束日期]]-表1[[#This Row],[合同起始日期]])/365,1)</f>
        <v>16</v>
      </c>
    </row>
    <row r="3242" spans="1:20">
      <c r="A3242" s="1">
        <v>42156</v>
      </c>
      <c r="B3242" t="s">
        <v>7</v>
      </c>
      <c r="C3242">
        <f t="shared" si="153"/>
        <v>1</v>
      </c>
      <c r="D3242" t="s">
        <v>324</v>
      </c>
      <c r="E3242" s="4">
        <v>212709.6</v>
      </c>
      <c r="F3242" s="4">
        <v>33118.884719999995</v>
      </c>
      <c r="G3242" s="3">
        <v>0.15569999999999998</v>
      </c>
      <c r="H3242" s="7">
        <v>1926.717391304348</v>
      </c>
      <c r="I3242" s="4">
        <v>299.98989782608692</v>
      </c>
      <c r="J3242">
        <v>110.39999999999999</v>
      </c>
      <c r="K3242" t="s">
        <v>140</v>
      </c>
      <c r="L3242" t="s">
        <v>309</v>
      </c>
      <c r="M3242" t="s">
        <v>309</v>
      </c>
      <c r="N3242" s="2">
        <v>42110</v>
      </c>
      <c r="O3242" s="2">
        <v>42840</v>
      </c>
      <c r="P3242" t="s">
        <v>24</v>
      </c>
      <c r="Q3242" t="s">
        <v>42</v>
      </c>
      <c r="R3242" s="5" t="str">
        <f t="shared" si="154"/>
        <v>0.08</v>
      </c>
      <c r="S3242" s="6" t="str">
        <f t="shared" si="155"/>
        <v/>
      </c>
      <c r="T3242">
        <f>ROUND(INT(表1[[#This Row],[合同结束日期]]-表1[[#This Row],[合同起始日期]])/365,1)</f>
        <v>2</v>
      </c>
    </row>
    <row r="3243" spans="1:20">
      <c r="A3243" s="1">
        <v>42156</v>
      </c>
      <c r="B3243" t="s">
        <v>7</v>
      </c>
      <c r="C3243">
        <f t="shared" si="153"/>
        <v>1</v>
      </c>
      <c r="D3243" t="s">
        <v>308</v>
      </c>
      <c r="E3243" s="4">
        <v>2316514.7999999998</v>
      </c>
      <c r="F3243" s="4">
        <v>76444.988400000002</v>
      </c>
      <c r="G3243" s="3">
        <v>3.3000000000000002E-2</v>
      </c>
      <c r="H3243" s="7">
        <v>16786.339130434782</v>
      </c>
      <c r="I3243" s="4">
        <v>553.94919130434789</v>
      </c>
      <c r="J3243">
        <v>138</v>
      </c>
      <c r="K3243" t="s">
        <v>140</v>
      </c>
      <c r="L3243" t="s">
        <v>309</v>
      </c>
      <c r="M3243" t="s">
        <v>309</v>
      </c>
      <c r="N3243" s="2">
        <v>41708</v>
      </c>
      <c r="O3243" s="2">
        <v>42834</v>
      </c>
      <c r="P3243" t="s">
        <v>24</v>
      </c>
      <c r="Q3243" t="s">
        <v>180</v>
      </c>
      <c r="R3243" s="5" t="str">
        <f t="shared" si="154"/>
        <v>0.03</v>
      </c>
      <c r="S3243" s="6" t="str">
        <f t="shared" si="155"/>
        <v/>
      </c>
      <c r="T3243">
        <f>ROUND(INT(表1[[#This Row],[合同结束日期]]-表1[[#This Row],[合同起始日期]])/365,1)</f>
        <v>3.1</v>
      </c>
    </row>
    <row r="3244" spans="1:20">
      <c r="A3244" s="1">
        <v>42156</v>
      </c>
      <c r="B3244" t="s">
        <v>7</v>
      </c>
      <c r="C3244">
        <f t="shared" si="153"/>
        <v>1</v>
      </c>
      <c r="D3244" t="s">
        <v>43</v>
      </c>
      <c r="E3244" s="4">
        <v>1187752.8119999999</v>
      </c>
      <c r="F3244" s="4">
        <v>95020.224959999992</v>
      </c>
      <c r="G3244" s="3">
        <v>0.08</v>
      </c>
      <c r="H3244" s="7">
        <v>4540.3394954128444</v>
      </c>
      <c r="I3244" s="4">
        <v>363.22715963302755</v>
      </c>
      <c r="J3244">
        <v>261.59999999999997</v>
      </c>
      <c r="K3244" t="s">
        <v>44</v>
      </c>
      <c r="L3244" t="s">
        <v>46</v>
      </c>
      <c r="M3244" t="s">
        <v>45</v>
      </c>
      <c r="N3244" s="2">
        <v>41288</v>
      </c>
      <c r="O3244" s="2">
        <v>45059</v>
      </c>
      <c r="P3244" t="s">
        <v>24</v>
      </c>
      <c r="Q3244" t="s">
        <v>42</v>
      </c>
      <c r="R3244" s="5" t="str">
        <f t="shared" si="154"/>
        <v>0.08</v>
      </c>
      <c r="S3244" s="6" t="str">
        <f t="shared" si="155"/>
        <v/>
      </c>
      <c r="T3244">
        <f>ROUND(INT(表1[[#This Row],[合同结束日期]]-表1[[#This Row],[合同起始日期]])/365,1)</f>
        <v>10.3</v>
      </c>
    </row>
    <row r="3245" spans="1:20">
      <c r="A3245" s="1">
        <v>42156</v>
      </c>
      <c r="B3245" t="s">
        <v>7</v>
      </c>
      <c r="C3245">
        <f t="shared" si="153"/>
        <v>1</v>
      </c>
      <c r="D3245" t="s">
        <v>257</v>
      </c>
      <c r="E3245" s="4">
        <v>587476.94400000002</v>
      </c>
      <c r="F3245" s="4">
        <v>32311.231919999998</v>
      </c>
      <c r="G3245" s="3">
        <v>5.4999999999999993E-2</v>
      </c>
      <c r="H3245" s="7">
        <v>959.92964705882355</v>
      </c>
      <c r="I3245" s="4">
        <v>52.796130588235293</v>
      </c>
      <c r="J3245">
        <v>612</v>
      </c>
      <c r="K3245" t="s">
        <v>41</v>
      </c>
      <c r="L3245" t="s">
        <v>258</v>
      </c>
      <c r="M3245" t="s">
        <v>41</v>
      </c>
      <c r="N3245" s="2">
        <v>41442</v>
      </c>
      <c r="O3245" s="2">
        <v>47285</v>
      </c>
      <c r="P3245" t="s">
        <v>39</v>
      </c>
      <c r="Q3245" t="s">
        <v>390</v>
      </c>
      <c r="R3245" s="5" t="str">
        <f t="shared" si="154"/>
        <v>0.06</v>
      </c>
      <c r="S3245" s="6" t="str">
        <f t="shared" si="155"/>
        <v>0.06</v>
      </c>
      <c r="T3245">
        <f>ROUND(INT(表1[[#This Row],[合同结束日期]]-表1[[#This Row],[合同起始日期]])/365,1)</f>
        <v>16</v>
      </c>
    </row>
    <row r="3246" spans="1:20">
      <c r="A3246" s="1">
        <v>42156</v>
      </c>
      <c r="B3246" t="s">
        <v>7</v>
      </c>
      <c r="C3246">
        <f t="shared" si="153"/>
        <v>1</v>
      </c>
      <c r="D3246" t="s">
        <v>259</v>
      </c>
      <c r="E3246" s="4">
        <v>684773.55599999998</v>
      </c>
      <c r="F3246" s="4">
        <v>37662.545579999998</v>
      </c>
      <c r="G3246" s="3">
        <v>5.5E-2</v>
      </c>
      <c r="H3246" s="7">
        <v>1437.3920151133502</v>
      </c>
      <c r="I3246" s="4">
        <v>79.05656083123425</v>
      </c>
      <c r="J3246">
        <v>476.4</v>
      </c>
      <c r="K3246" t="s">
        <v>41</v>
      </c>
      <c r="L3246" t="s">
        <v>258</v>
      </c>
      <c r="M3246" t="s">
        <v>41</v>
      </c>
      <c r="N3246" s="2">
        <v>41442</v>
      </c>
      <c r="O3246" s="2">
        <v>47285</v>
      </c>
      <c r="P3246" t="s">
        <v>39</v>
      </c>
      <c r="Q3246" t="s">
        <v>390</v>
      </c>
      <c r="R3246" s="5" t="str">
        <f t="shared" si="154"/>
        <v>0.06</v>
      </c>
      <c r="S3246" s="6" t="str">
        <f t="shared" si="155"/>
        <v>0.06</v>
      </c>
      <c r="T3246">
        <f>ROUND(INT(表1[[#This Row],[合同结束日期]]-表1[[#This Row],[合同起始日期]])/365,1)</f>
        <v>16</v>
      </c>
    </row>
    <row r="3247" spans="1:20">
      <c r="A3247" s="1">
        <v>42156</v>
      </c>
      <c r="B3247" t="s">
        <v>7</v>
      </c>
      <c r="C3247">
        <f t="shared" si="153"/>
        <v>1</v>
      </c>
      <c r="D3247" t="s">
        <v>260</v>
      </c>
      <c r="E3247" s="4">
        <v>863088.19200000004</v>
      </c>
      <c r="F3247" s="4">
        <v>47469.850559999999</v>
      </c>
      <c r="G3247" s="3">
        <v>5.4999999999999993E-2</v>
      </c>
      <c r="H3247" s="7">
        <v>3022.0174789915973</v>
      </c>
      <c r="I3247" s="4">
        <v>166.21096134453782</v>
      </c>
      <c r="J3247">
        <v>285.59999999999997</v>
      </c>
      <c r="K3247" t="s">
        <v>41</v>
      </c>
      <c r="L3247" t="s">
        <v>258</v>
      </c>
      <c r="M3247" t="s">
        <v>41</v>
      </c>
      <c r="N3247" s="2">
        <v>41442</v>
      </c>
      <c r="O3247" s="2">
        <v>47285</v>
      </c>
      <c r="P3247" t="s">
        <v>39</v>
      </c>
      <c r="Q3247" t="s">
        <v>390</v>
      </c>
      <c r="R3247" s="5" t="str">
        <f t="shared" si="154"/>
        <v>0.06</v>
      </c>
      <c r="S3247" s="6" t="str">
        <f t="shared" si="155"/>
        <v>0.06</v>
      </c>
      <c r="T3247">
        <f>ROUND(INT(表1[[#This Row],[合同结束日期]]-表1[[#This Row],[合同起始日期]])/365,1)</f>
        <v>16</v>
      </c>
    </row>
    <row r="3248" spans="1:20">
      <c r="A3248" s="1">
        <v>42156</v>
      </c>
      <c r="B3248" t="s">
        <v>7</v>
      </c>
      <c r="C3248">
        <f t="shared" si="153"/>
        <v>1</v>
      </c>
      <c r="D3248" t="s">
        <v>261</v>
      </c>
      <c r="E3248" s="4">
        <v>2508585.6239999998</v>
      </c>
      <c r="F3248" s="4">
        <v>225521.84759759999</v>
      </c>
      <c r="G3248" s="3">
        <v>8.9900000000000008E-2</v>
      </c>
      <c r="H3248" s="7">
        <v>2017.8455791505789</v>
      </c>
      <c r="I3248" s="4">
        <v>181.40431756563706</v>
      </c>
      <c r="J3248">
        <v>1243.2</v>
      </c>
      <c r="K3248" t="s">
        <v>41</v>
      </c>
      <c r="L3248" t="s">
        <v>261</v>
      </c>
      <c r="M3248" t="s">
        <v>41</v>
      </c>
      <c r="N3248" s="2">
        <v>41281</v>
      </c>
      <c r="O3248" s="2">
        <v>45168</v>
      </c>
      <c r="P3248" t="s">
        <v>39</v>
      </c>
      <c r="Q3248" t="s">
        <v>42</v>
      </c>
      <c r="R3248" s="5" t="str">
        <f t="shared" si="154"/>
        <v>0.08</v>
      </c>
      <c r="S3248" s="6" t="str">
        <f t="shared" si="155"/>
        <v/>
      </c>
      <c r="T3248">
        <f>ROUND(INT(表1[[#This Row],[合同结束日期]]-表1[[#This Row],[合同起始日期]])/365,1)</f>
        <v>10.6</v>
      </c>
    </row>
    <row r="3249" spans="1:20">
      <c r="A3249" s="1">
        <v>42156</v>
      </c>
      <c r="B3249" t="s">
        <v>7</v>
      </c>
      <c r="C3249">
        <f t="shared" si="153"/>
        <v>1</v>
      </c>
      <c r="D3249" t="s">
        <v>262</v>
      </c>
      <c r="E3249" s="4">
        <v>831983.92800000007</v>
      </c>
      <c r="F3249" s="4">
        <v>45759.116040000001</v>
      </c>
      <c r="G3249" s="3">
        <v>5.4999999999999993E-2</v>
      </c>
      <c r="H3249" s="7">
        <v>1201.5943500866554</v>
      </c>
      <c r="I3249" s="4">
        <v>66.087689254766033</v>
      </c>
      <c r="J3249">
        <v>692.4</v>
      </c>
      <c r="K3249" t="s">
        <v>41</v>
      </c>
      <c r="L3249" t="s">
        <v>258</v>
      </c>
      <c r="M3249" t="s">
        <v>41</v>
      </c>
      <c r="N3249" s="2">
        <v>41442</v>
      </c>
      <c r="O3249" s="2">
        <v>47285</v>
      </c>
      <c r="P3249" t="s">
        <v>39</v>
      </c>
      <c r="Q3249" t="s">
        <v>390</v>
      </c>
      <c r="R3249" s="5" t="str">
        <f t="shared" si="154"/>
        <v>0.06</v>
      </c>
      <c r="S3249" s="6" t="str">
        <f t="shared" si="155"/>
        <v>0.06</v>
      </c>
      <c r="T3249">
        <f>ROUND(INT(表1[[#This Row],[合同结束日期]]-表1[[#This Row],[合同起始日期]])/365,1)</f>
        <v>16</v>
      </c>
    </row>
    <row r="3250" spans="1:20">
      <c r="A3250" s="1">
        <v>42156</v>
      </c>
      <c r="B3250" t="s">
        <v>7</v>
      </c>
      <c r="C3250">
        <f t="shared" si="153"/>
        <v>1</v>
      </c>
      <c r="D3250" t="s">
        <v>47</v>
      </c>
      <c r="E3250" s="4">
        <v>172615.19999999998</v>
      </c>
      <c r="F3250" s="4">
        <v>36076.576800000003</v>
      </c>
      <c r="G3250" s="3">
        <v>0.20900000000000005</v>
      </c>
      <c r="H3250" s="7">
        <v>1482.9484536082473</v>
      </c>
      <c r="I3250" s="4">
        <v>309.93622680412375</v>
      </c>
      <c r="J3250">
        <v>116.39999999999999</v>
      </c>
      <c r="K3250" t="s">
        <v>11</v>
      </c>
      <c r="L3250" t="s">
        <v>23</v>
      </c>
      <c r="M3250" t="s">
        <v>23</v>
      </c>
      <c r="N3250" s="2">
        <v>41384</v>
      </c>
      <c r="O3250" s="2">
        <v>42509</v>
      </c>
      <c r="P3250" t="s">
        <v>24</v>
      </c>
      <c r="Q3250" t="s">
        <v>28</v>
      </c>
      <c r="R3250" s="5" t="str">
        <f t="shared" si="154"/>
        <v>0.13</v>
      </c>
      <c r="S3250" s="6" t="str">
        <f t="shared" si="155"/>
        <v/>
      </c>
      <c r="T3250">
        <f>ROUND(INT(表1[[#This Row],[合同结束日期]]-表1[[#This Row],[合同起始日期]])/365,1)</f>
        <v>3.1</v>
      </c>
    </row>
    <row r="3251" spans="1:20">
      <c r="A3251" s="1">
        <v>42156</v>
      </c>
      <c r="B3251" t="s">
        <v>7</v>
      </c>
      <c r="C3251">
        <f t="shared" si="153"/>
        <v>1</v>
      </c>
      <c r="D3251" t="s">
        <v>263</v>
      </c>
      <c r="E3251" s="4">
        <v>313837.07999999996</v>
      </c>
      <c r="F3251" s="4">
        <v>34616.229923999992</v>
      </c>
      <c r="G3251" s="3">
        <v>0.1103</v>
      </c>
      <c r="H3251" s="7">
        <v>4843.1648148148142</v>
      </c>
      <c r="I3251" s="4">
        <v>534.20107907407396</v>
      </c>
      <c r="J3251">
        <v>64.8</v>
      </c>
      <c r="K3251" t="s">
        <v>11</v>
      </c>
      <c r="L3251" t="s">
        <v>12</v>
      </c>
      <c r="M3251" t="s">
        <v>53</v>
      </c>
      <c r="N3251" s="2">
        <v>41449</v>
      </c>
      <c r="O3251" s="2">
        <v>42198</v>
      </c>
      <c r="P3251" t="s">
        <v>24</v>
      </c>
      <c r="Q3251" t="s">
        <v>19</v>
      </c>
      <c r="R3251" s="5" t="str">
        <f t="shared" si="154"/>
        <v>0.1</v>
      </c>
      <c r="S3251" s="6" t="str">
        <f t="shared" si="155"/>
        <v/>
      </c>
      <c r="T3251">
        <f>ROUND(INT(表1[[#This Row],[合同结束日期]]-表1[[#This Row],[合同起始日期]])/365,1)</f>
        <v>2.1</v>
      </c>
    </row>
    <row r="3252" spans="1:20">
      <c r="A3252" s="1">
        <v>42156</v>
      </c>
      <c r="B3252" t="s">
        <v>7</v>
      </c>
      <c r="C3252">
        <f t="shared" si="153"/>
        <v>1</v>
      </c>
      <c r="D3252" t="s">
        <v>264</v>
      </c>
      <c r="E3252" s="4">
        <v>213583.68</v>
      </c>
      <c r="F3252" s="4">
        <v>30585.182975999996</v>
      </c>
      <c r="G3252" s="3">
        <v>0.14319999999999999</v>
      </c>
      <c r="H3252" s="7">
        <v>3786.9446808510638</v>
      </c>
      <c r="I3252" s="4">
        <v>542.29047829787226</v>
      </c>
      <c r="J3252">
        <v>56.4</v>
      </c>
      <c r="K3252" t="s">
        <v>11</v>
      </c>
      <c r="L3252" t="s">
        <v>12</v>
      </c>
      <c r="M3252" t="s">
        <v>53</v>
      </c>
      <c r="N3252" s="2">
        <v>41449</v>
      </c>
      <c r="O3252" s="2">
        <v>42198</v>
      </c>
      <c r="P3252" t="s">
        <v>39</v>
      </c>
      <c r="Q3252" t="s">
        <v>28</v>
      </c>
      <c r="R3252" s="5" t="str">
        <f t="shared" si="154"/>
        <v>0.13</v>
      </c>
      <c r="S3252" s="6" t="str">
        <f t="shared" si="155"/>
        <v/>
      </c>
      <c r="T3252">
        <f>ROUND(INT(表1[[#This Row],[合同结束日期]]-表1[[#This Row],[合同起始日期]])/365,1)</f>
        <v>2.1</v>
      </c>
    </row>
    <row r="3253" spans="1:20">
      <c r="A3253" s="1">
        <v>42156</v>
      </c>
      <c r="B3253" t="s">
        <v>7</v>
      </c>
      <c r="C3253">
        <f t="shared" si="153"/>
        <v>1</v>
      </c>
      <c r="D3253" t="s">
        <v>265</v>
      </c>
      <c r="E3253" s="4">
        <v>464509.99200000003</v>
      </c>
      <c r="F3253" s="4">
        <v>25548.049559999999</v>
      </c>
      <c r="G3253" s="3">
        <v>5.4999999999999993E-2</v>
      </c>
      <c r="H3253" s="7">
        <v>865.9768680089486</v>
      </c>
      <c r="I3253" s="4">
        <v>47.628727740492174</v>
      </c>
      <c r="J3253">
        <v>536.4</v>
      </c>
      <c r="K3253" t="s">
        <v>41</v>
      </c>
      <c r="L3253" t="s">
        <v>258</v>
      </c>
      <c r="M3253" t="s">
        <v>41</v>
      </c>
      <c r="N3253" s="2">
        <v>41442</v>
      </c>
      <c r="O3253" s="2">
        <v>47285</v>
      </c>
      <c r="P3253" t="s">
        <v>39</v>
      </c>
      <c r="Q3253" t="s">
        <v>390</v>
      </c>
      <c r="R3253" s="5" t="str">
        <f t="shared" si="154"/>
        <v>0.06</v>
      </c>
      <c r="S3253" s="6" t="str">
        <f t="shared" si="155"/>
        <v>0.06</v>
      </c>
      <c r="T3253">
        <f>ROUND(INT(表1[[#This Row],[合同结束日期]]-表1[[#This Row],[合同起始日期]])/365,1)</f>
        <v>16</v>
      </c>
    </row>
    <row r="3254" spans="1:20">
      <c r="A3254" s="1">
        <v>42156</v>
      </c>
      <c r="B3254" t="s">
        <v>7</v>
      </c>
      <c r="C3254">
        <f t="shared" si="153"/>
        <v>1</v>
      </c>
      <c r="D3254" t="s">
        <v>49</v>
      </c>
      <c r="E3254" s="4">
        <v>440076</v>
      </c>
      <c r="F3254" s="4">
        <v>67551.665999999997</v>
      </c>
      <c r="G3254" s="3">
        <v>0.1535</v>
      </c>
      <c r="H3254" s="7">
        <v>3704.3434343434346</v>
      </c>
      <c r="I3254" s="4">
        <v>568.61671717171714</v>
      </c>
      <c r="J3254">
        <v>118.8</v>
      </c>
      <c r="K3254" t="s">
        <v>11</v>
      </c>
      <c r="L3254" t="s">
        <v>51</v>
      </c>
      <c r="M3254" t="s">
        <v>50</v>
      </c>
      <c r="N3254" s="2">
        <v>41332</v>
      </c>
      <c r="O3254" s="2">
        <v>42194</v>
      </c>
      <c r="P3254" t="s">
        <v>24</v>
      </c>
      <c r="Q3254" t="s">
        <v>364</v>
      </c>
      <c r="R3254" s="5" t="str">
        <f t="shared" si="154"/>
        <v>0.14</v>
      </c>
      <c r="S3254" s="6" t="str">
        <f t="shared" si="155"/>
        <v>0.14</v>
      </c>
      <c r="T3254">
        <f>ROUND(INT(表1[[#This Row],[合同结束日期]]-表1[[#This Row],[合同起始日期]])/365,1)</f>
        <v>2.4</v>
      </c>
    </row>
    <row r="3255" spans="1:20">
      <c r="A3255" s="1">
        <v>42156</v>
      </c>
      <c r="B3255" t="s">
        <v>7</v>
      </c>
      <c r="C3255">
        <f t="shared" si="153"/>
        <v>1</v>
      </c>
      <c r="D3255" t="s">
        <v>52</v>
      </c>
      <c r="E3255" s="4">
        <v>335298</v>
      </c>
      <c r="F3255" s="4">
        <v>57160.74</v>
      </c>
      <c r="G3255" s="3">
        <v>0.17047742605085625</v>
      </c>
      <c r="H3255" s="7">
        <v>7164.4871794871797</v>
      </c>
      <c r="I3255" s="4">
        <v>1221.3833333333334</v>
      </c>
      <c r="J3255">
        <v>46.8</v>
      </c>
      <c r="K3255" t="s">
        <v>11</v>
      </c>
      <c r="L3255" t="s">
        <v>12</v>
      </c>
      <c r="M3255" t="s">
        <v>53</v>
      </c>
      <c r="N3255" s="2">
        <v>42156</v>
      </c>
      <c r="O3255" s="2">
        <v>42499</v>
      </c>
      <c r="P3255" t="s">
        <v>24</v>
      </c>
      <c r="Q3255" t="s">
        <v>28</v>
      </c>
      <c r="R3255" s="5" t="str">
        <f t="shared" si="154"/>
        <v>0.13</v>
      </c>
      <c r="S3255" s="6" t="str">
        <f t="shared" si="155"/>
        <v/>
      </c>
      <c r="T3255">
        <f>ROUND(INT(表1[[#This Row],[合同结束日期]]-表1[[#This Row],[合同起始日期]])/365,1)</f>
        <v>0.9</v>
      </c>
    </row>
    <row r="3256" spans="1:20">
      <c r="A3256" s="1">
        <v>42156</v>
      </c>
      <c r="B3256" t="s">
        <v>7</v>
      </c>
      <c r="C3256">
        <f t="shared" si="153"/>
        <v>1</v>
      </c>
      <c r="D3256" t="s">
        <v>54</v>
      </c>
      <c r="E3256" s="4">
        <v>235137.84</v>
      </c>
      <c r="F3256" s="4">
        <v>43791.924000000006</v>
      </c>
      <c r="G3256" s="3">
        <v>0.1862393734670694</v>
      </c>
      <c r="H3256" s="7">
        <v>5156.531578947368</v>
      </c>
      <c r="I3256" s="4">
        <v>960.34921052631591</v>
      </c>
      <c r="J3256">
        <v>45.6</v>
      </c>
      <c r="K3256" t="s">
        <v>11</v>
      </c>
      <c r="L3256" t="s">
        <v>12</v>
      </c>
      <c r="M3256" t="s">
        <v>53</v>
      </c>
      <c r="N3256" s="2">
        <v>42156</v>
      </c>
      <c r="O3256" s="2">
        <v>42499</v>
      </c>
      <c r="P3256" t="s">
        <v>24</v>
      </c>
      <c r="Q3256" t="s">
        <v>28</v>
      </c>
      <c r="R3256" s="5" t="str">
        <f t="shared" si="154"/>
        <v>0.13</v>
      </c>
      <c r="S3256" s="6" t="str">
        <f t="shared" si="155"/>
        <v/>
      </c>
      <c r="T3256">
        <f>ROUND(INT(表1[[#This Row],[合同结束日期]]-表1[[#This Row],[合同起始日期]])/365,1)</f>
        <v>0.9</v>
      </c>
    </row>
    <row r="3257" spans="1:20">
      <c r="A3257" s="1">
        <v>42156</v>
      </c>
      <c r="B3257" t="s">
        <v>7</v>
      </c>
      <c r="C3257">
        <f t="shared" si="153"/>
        <v>1</v>
      </c>
      <c r="D3257" t="s">
        <v>266</v>
      </c>
      <c r="E3257" s="4">
        <v>262894.17599999998</v>
      </c>
      <c r="F3257" s="4">
        <v>14459.179680000001</v>
      </c>
      <c r="G3257" s="3">
        <v>5.5000000000000007E-2</v>
      </c>
      <c r="H3257" s="7">
        <v>618.86576271186436</v>
      </c>
      <c r="I3257" s="4">
        <v>34.037616949152543</v>
      </c>
      <c r="J3257">
        <v>424.8</v>
      </c>
      <c r="K3257" t="s">
        <v>41</v>
      </c>
      <c r="L3257" t="s">
        <v>258</v>
      </c>
      <c r="M3257" t="s">
        <v>41</v>
      </c>
      <c r="N3257" s="2">
        <v>41442</v>
      </c>
      <c r="O3257" s="2">
        <v>47285</v>
      </c>
      <c r="P3257" t="s">
        <v>39</v>
      </c>
      <c r="Q3257" t="s">
        <v>390</v>
      </c>
      <c r="R3257" s="5" t="str">
        <f t="shared" si="154"/>
        <v>0.06</v>
      </c>
      <c r="S3257" s="6" t="str">
        <f t="shared" si="155"/>
        <v>0.06</v>
      </c>
      <c r="T3257">
        <f>ROUND(INT(表1[[#This Row],[合同结束日期]]-表1[[#This Row],[合同起始日期]])/365,1)</f>
        <v>16</v>
      </c>
    </row>
    <row r="3258" spans="1:20">
      <c r="A3258" s="1">
        <v>42156</v>
      </c>
      <c r="B3258" t="s">
        <v>7</v>
      </c>
      <c r="C3258">
        <f t="shared" si="153"/>
        <v>1</v>
      </c>
      <c r="D3258" t="s">
        <v>55</v>
      </c>
      <c r="E3258" s="4">
        <v>240423.96000000002</v>
      </c>
      <c r="F3258" s="4">
        <v>52821.144011999997</v>
      </c>
      <c r="G3258" s="3">
        <v>0.21969999999999998</v>
      </c>
      <c r="H3258" s="7">
        <v>1260.0836477987423</v>
      </c>
      <c r="I3258" s="4">
        <v>276.84037742138366</v>
      </c>
      <c r="J3258">
        <v>190.79999999999998</v>
      </c>
      <c r="K3258" t="s">
        <v>11</v>
      </c>
      <c r="L3258" t="s">
        <v>23</v>
      </c>
      <c r="M3258" t="s">
        <v>23</v>
      </c>
      <c r="N3258" s="2">
        <v>41343</v>
      </c>
      <c r="O3258" s="2">
        <v>42499</v>
      </c>
      <c r="P3258" t="s">
        <v>24</v>
      </c>
      <c r="Q3258" t="s">
        <v>30</v>
      </c>
      <c r="R3258" s="5" t="str">
        <f t="shared" si="154"/>
        <v>0.18</v>
      </c>
      <c r="S3258" s="6" t="str">
        <f t="shared" si="155"/>
        <v/>
      </c>
      <c r="T3258">
        <f>ROUND(INT(表1[[#This Row],[合同结束日期]]-表1[[#This Row],[合同起始日期]])/365,1)</f>
        <v>3.2</v>
      </c>
    </row>
    <row r="3259" spans="1:20">
      <c r="A3259" s="1">
        <v>42156</v>
      </c>
      <c r="B3259" t="s">
        <v>7</v>
      </c>
      <c r="C3259">
        <f t="shared" si="153"/>
        <v>1</v>
      </c>
      <c r="D3259" t="s">
        <v>325</v>
      </c>
      <c r="E3259" s="4">
        <v>201324</v>
      </c>
      <c r="F3259" s="4">
        <v>51075.898800000003</v>
      </c>
      <c r="G3259" s="3">
        <v>0.25370000000000004</v>
      </c>
      <c r="H3259" s="7">
        <v>1103.75</v>
      </c>
      <c r="I3259" s="4">
        <v>280.02137499999998</v>
      </c>
      <c r="J3259">
        <v>182.4</v>
      </c>
      <c r="K3259" t="s">
        <v>11</v>
      </c>
      <c r="L3259" t="s">
        <v>23</v>
      </c>
      <c r="M3259" t="s">
        <v>23</v>
      </c>
      <c r="N3259" s="2">
        <v>41702</v>
      </c>
      <c r="O3259" s="2">
        <v>42432</v>
      </c>
      <c r="P3259" t="s">
        <v>24</v>
      </c>
      <c r="Q3259" t="s">
        <v>59</v>
      </c>
      <c r="R3259" s="5" t="str">
        <f t="shared" si="154"/>
        <v>0.16</v>
      </c>
      <c r="S3259" s="6" t="str">
        <f t="shared" si="155"/>
        <v/>
      </c>
      <c r="T3259">
        <f>ROUND(INT(表1[[#This Row],[合同结束日期]]-表1[[#This Row],[合同起始日期]])/365,1)</f>
        <v>2</v>
      </c>
    </row>
    <row r="3260" spans="1:20">
      <c r="A3260" s="1">
        <v>42156</v>
      </c>
      <c r="B3260" t="s">
        <v>7</v>
      </c>
      <c r="C3260">
        <f t="shared" si="153"/>
        <v>1</v>
      </c>
      <c r="D3260" t="s">
        <v>315</v>
      </c>
      <c r="E3260" s="4">
        <v>132637.19999999998</v>
      </c>
      <c r="F3260" s="4">
        <v>26394.802800000001</v>
      </c>
      <c r="G3260" s="3">
        <v>0.19900000000000004</v>
      </c>
      <c r="H3260" s="7">
        <v>1105.31</v>
      </c>
      <c r="I3260" s="4">
        <v>219.95669000000001</v>
      </c>
      <c r="J3260">
        <v>120</v>
      </c>
      <c r="K3260" t="s">
        <v>11</v>
      </c>
      <c r="L3260" t="s">
        <v>12</v>
      </c>
      <c r="M3260" t="s">
        <v>53</v>
      </c>
      <c r="N3260" s="2">
        <v>41715</v>
      </c>
      <c r="O3260" s="2">
        <v>42810</v>
      </c>
      <c r="P3260" t="s">
        <v>24</v>
      </c>
      <c r="Q3260" t="s">
        <v>48</v>
      </c>
      <c r="R3260" s="5" t="str">
        <f t="shared" si="154"/>
        <v>0.11</v>
      </c>
      <c r="S3260" s="6" t="str">
        <f t="shared" si="155"/>
        <v/>
      </c>
      <c r="T3260">
        <f>ROUND(INT(表1[[#This Row],[合同结束日期]]-表1[[#This Row],[合同起始日期]])/365,1)</f>
        <v>3</v>
      </c>
    </row>
    <row r="3261" spans="1:20">
      <c r="A3261" s="1">
        <v>42156</v>
      </c>
      <c r="B3261" t="s">
        <v>7</v>
      </c>
      <c r="C3261">
        <f t="shared" si="153"/>
        <v>1</v>
      </c>
      <c r="D3261" t="s">
        <v>57</v>
      </c>
      <c r="E3261" s="4">
        <v>166759.19999999998</v>
      </c>
      <c r="F3261" s="4">
        <v>52795.962720000003</v>
      </c>
      <c r="G3261" s="3">
        <v>0.31660000000000005</v>
      </c>
      <c r="H3261" s="7">
        <v>1674.2891566265059</v>
      </c>
      <c r="I3261" s="4">
        <v>530.07994698795187</v>
      </c>
      <c r="J3261">
        <v>99.6</v>
      </c>
      <c r="K3261" t="s">
        <v>60</v>
      </c>
      <c r="L3261" t="s">
        <v>61</v>
      </c>
      <c r="M3261" t="s">
        <v>58</v>
      </c>
      <c r="N3261" s="2">
        <v>41290</v>
      </c>
      <c r="O3261" s="2">
        <v>42499</v>
      </c>
      <c r="P3261" t="s">
        <v>24</v>
      </c>
      <c r="Q3261" t="s">
        <v>59</v>
      </c>
      <c r="R3261" s="5" t="str">
        <f t="shared" si="154"/>
        <v>0.16</v>
      </c>
      <c r="S3261" s="6" t="str">
        <f t="shared" si="155"/>
        <v/>
      </c>
      <c r="T3261">
        <f>ROUND(INT(表1[[#This Row],[合同结束日期]]-表1[[#This Row],[合同起始日期]])/365,1)</f>
        <v>3.3</v>
      </c>
    </row>
    <row r="3262" spans="1:20">
      <c r="A3262" s="1">
        <v>42156</v>
      </c>
      <c r="B3262" t="s">
        <v>7</v>
      </c>
      <c r="C3262">
        <f t="shared" si="153"/>
        <v>1</v>
      </c>
      <c r="D3262" t="s">
        <v>62</v>
      </c>
      <c r="E3262" s="4">
        <v>113917.2</v>
      </c>
      <c r="F3262" s="4">
        <v>33104.338320000003</v>
      </c>
      <c r="G3262" s="3">
        <v>0.29060000000000002</v>
      </c>
      <c r="H3262" s="7">
        <v>1066.6404494382023</v>
      </c>
      <c r="I3262" s="4">
        <v>309.96571460674159</v>
      </c>
      <c r="J3262">
        <v>106.8</v>
      </c>
      <c r="K3262" t="s">
        <v>60</v>
      </c>
      <c r="L3262" t="s">
        <v>61</v>
      </c>
      <c r="M3262" t="s">
        <v>58</v>
      </c>
      <c r="N3262" s="2">
        <v>41347</v>
      </c>
      <c r="O3262" s="2">
        <v>42499</v>
      </c>
      <c r="P3262" t="s">
        <v>24</v>
      </c>
      <c r="Q3262" t="s">
        <v>59</v>
      </c>
      <c r="R3262" s="5" t="str">
        <f t="shared" si="154"/>
        <v>0.16</v>
      </c>
      <c r="S3262" s="6" t="str">
        <f t="shared" si="155"/>
        <v/>
      </c>
      <c r="T3262">
        <f>ROUND(INT(表1[[#This Row],[合同结束日期]]-表1[[#This Row],[合同起始日期]])/365,1)</f>
        <v>3.2</v>
      </c>
    </row>
    <row r="3263" spans="1:20">
      <c r="A3263" s="1">
        <v>42156</v>
      </c>
      <c r="B3263" t="s">
        <v>7</v>
      </c>
      <c r="C3263">
        <f t="shared" si="153"/>
        <v>1</v>
      </c>
      <c r="D3263" t="s">
        <v>63</v>
      </c>
      <c r="E3263" s="4">
        <v>230964</v>
      </c>
      <c r="F3263" s="4">
        <v>34598.407200000001</v>
      </c>
      <c r="G3263" s="3">
        <v>0.14980000000000002</v>
      </c>
      <c r="H3263" s="7">
        <v>2069.5698924731182</v>
      </c>
      <c r="I3263" s="4">
        <v>310.02156989247317</v>
      </c>
      <c r="J3263">
        <v>111.6</v>
      </c>
      <c r="K3263" t="s">
        <v>66</v>
      </c>
      <c r="L3263" t="s">
        <v>64</v>
      </c>
      <c r="M3263" t="s">
        <v>64</v>
      </c>
      <c r="N3263" s="2">
        <v>41347</v>
      </c>
      <c r="O3263" s="2">
        <v>42499</v>
      </c>
      <c r="P3263" t="s">
        <v>24</v>
      </c>
      <c r="Q3263" t="s">
        <v>65</v>
      </c>
      <c r="R3263" s="5" t="str">
        <f t="shared" si="154"/>
        <v>0.12</v>
      </c>
      <c r="S3263" s="6" t="str">
        <f t="shared" si="155"/>
        <v/>
      </c>
      <c r="T3263">
        <f>ROUND(INT(表1[[#This Row],[合同结束日期]]-表1[[#This Row],[合同起始日期]])/365,1)</f>
        <v>3.2</v>
      </c>
    </row>
    <row r="3264" spans="1:20">
      <c r="A3264" s="1">
        <v>42156</v>
      </c>
      <c r="B3264" t="s">
        <v>7</v>
      </c>
      <c r="C3264">
        <f t="shared" si="153"/>
        <v>1</v>
      </c>
      <c r="D3264" t="s">
        <v>67</v>
      </c>
      <c r="E3264" s="4">
        <v>474306</v>
      </c>
      <c r="F3264" s="4">
        <v>60663.737399999998</v>
      </c>
      <c r="G3264" s="3">
        <v>0.12789999999999999</v>
      </c>
      <c r="H3264" s="7">
        <v>1485.921052631579</v>
      </c>
      <c r="I3264" s="4">
        <v>190.04930263157894</v>
      </c>
      <c r="J3264">
        <v>319.2</v>
      </c>
      <c r="K3264" t="s">
        <v>11</v>
      </c>
      <c r="L3264" t="s">
        <v>23</v>
      </c>
      <c r="M3264" t="s">
        <v>23</v>
      </c>
      <c r="N3264" s="2">
        <v>41374</v>
      </c>
      <c r="O3264" s="2">
        <v>42499</v>
      </c>
      <c r="P3264" t="s">
        <v>24</v>
      </c>
      <c r="Q3264" t="s">
        <v>35</v>
      </c>
      <c r="R3264" s="5" t="str">
        <f t="shared" si="154"/>
        <v>0.06</v>
      </c>
      <c r="S3264" s="6" t="str">
        <f t="shared" si="155"/>
        <v/>
      </c>
      <c r="T3264">
        <f>ROUND(INT(表1[[#This Row],[合同结束日期]]-表1[[#This Row],[合同起始日期]])/365,1)</f>
        <v>3.1</v>
      </c>
    </row>
    <row r="3265" spans="1:20">
      <c r="A3265" s="1">
        <v>42156</v>
      </c>
      <c r="B3265" t="s">
        <v>7</v>
      </c>
      <c r="C3265">
        <f t="shared" si="153"/>
        <v>1</v>
      </c>
      <c r="D3265" t="s">
        <v>68</v>
      </c>
      <c r="E3265" s="4">
        <v>264194.39999999997</v>
      </c>
      <c r="F3265" s="4">
        <v>102956.55768</v>
      </c>
      <c r="G3265" s="3">
        <v>0.38970000000000005</v>
      </c>
      <c r="H3265" s="7">
        <v>590.24664879356567</v>
      </c>
      <c r="I3265" s="4">
        <v>230.01911903485257</v>
      </c>
      <c r="J3265">
        <v>447.59999999999997</v>
      </c>
      <c r="K3265" t="s">
        <v>11</v>
      </c>
      <c r="L3265" t="s">
        <v>13</v>
      </c>
      <c r="M3265" t="s">
        <v>13</v>
      </c>
      <c r="N3265" s="2">
        <v>41302</v>
      </c>
      <c r="O3265" s="2">
        <v>43594</v>
      </c>
      <c r="P3265" t="s">
        <v>24</v>
      </c>
      <c r="Q3265" t="s">
        <v>65</v>
      </c>
      <c r="R3265" s="5" t="str">
        <f t="shared" si="154"/>
        <v>0.12</v>
      </c>
      <c r="S3265" s="6" t="str">
        <f t="shared" si="155"/>
        <v/>
      </c>
      <c r="T3265">
        <f>ROUND(INT(表1[[#This Row],[合同结束日期]]-表1[[#This Row],[合同起始日期]])/365,1)</f>
        <v>6.3</v>
      </c>
    </row>
    <row r="3266" spans="1:20">
      <c r="A3266" s="1">
        <v>42156</v>
      </c>
      <c r="B3266" t="s">
        <v>7</v>
      </c>
      <c r="C3266">
        <f t="shared" si="153"/>
        <v>1</v>
      </c>
      <c r="D3266" t="s">
        <v>240</v>
      </c>
      <c r="E3266" s="4">
        <v>64488.6</v>
      </c>
      <c r="F3266" s="4">
        <v>8983.2619799999993</v>
      </c>
      <c r="G3266" s="3">
        <v>0.13929999999999998</v>
      </c>
      <c r="H3266" s="7">
        <v>4478.375</v>
      </c>
      <c r="I3266" s="4">
        <v>623.83763750000003</v>
      </c>
      <c r="J3266">
        <v>14.399999999999999</v>
      </c>
      <c r="K3266" t="s">
        <v>66</v>
      </c>
      <c r="L3266" t="s">
        <v>64</v>
      </c>
      <c r="M3266" t="s">
        <v>64</v>
      </c>
      <c r="N3266" s="2">
        <v>41481</v>
      </c>
      <c r="O3266" s="2">
        <v>42210</v>
      </c>
      <c r="P3266" t="s">
        <v>24</v>
      </c>
      <c r="Q3266" t="s">
        <v>28</v>
      </c>
      <c r="R3266" s="5" t="str">
        <f t="shared" si="154"/>
        <v>0.13</v>
      </c>
      <c r="S3266" s="6" t="str">
        <f t="shared" si="155"/>
        <v/>
      </c>
      <c r="T3266">
        <f>ROUND(INT(表1[[#This Row],[合同结束日期]]-表1[[#This Row],[合同起始日期]])/365,1)</f>
        <v>2</v>
      </c>
    </row>
    <row r="3267" spans="1:20">
      <c r="A3267" s="1">
        <v>42156</v>
      </c>
      <c r="B3267" t="s">
        <v>7</v>
      </c>
      <c r="C3267">
        <f t="shared" si="153"/>
        <v>1</v>
      </c>
      <c r="D3267" t="s">
        <v>345</v>
      </c>
      <c r="E3267" s="4">
        <v>141063.6</v>
      </c>
      <c r="F3267" s="4">
        <v>12004.512359999999</v>
      </c>
      <c r="G3267" s="3">
        <v>8.5099999999999981E-2</v>
      </c>
      <c r="H3267" s="7">
        <v>4898.041666666667</v>
      </c>
      <c r="I3267" s="4">
        <v>416.82334583333335</v>
      </c>
      <c r="J3267">
        <v>28.799999999999997</v>
      </c>
      <c r="K3267" t="s">
        <v>140</v>
      </c>
      <c r="L3267" t="s">
        <v>309</v>
      </c>
      <c r="M3267" t="s">
        <v>309</v>
      </c>
      <c r="N3267" s="2">
        <v>41902</v>
      </c>
      <c r="O3267" s="2">
        <v>42266</v>
      </c>
      <c r="P3267" t="s">
        <v>24</v>
      </c>
      <c r="Q3267" t="s">
        <v>180</v>
      </c>
      <c r="R3267" s="5" t="str">
        <f t="shared" si="154"/>
        <v>0.03</v>
      </c>
      <c r="S3267" s="6" t="str">
        <f t="shared" si="155"/>
        <v/>
      </c>
      <c r="T3267">
        <f>ROUND(INT(表1[[#This Row],[合同结束日期]]-表1[[#This Row],[合同起始日期]])/365,1)</f>
        <v>1</v>
      </c>
    </row>
    <row r="3268" spans="1:20">
      <c r="A3268" s="1">
        <v>42156</v>
      </c>
      <c r="B3268" t="s">
        <v>7</v>
      </c>
      <c r="C3268">
        <f t="shared" si="153"/>
        <v>1</v>
      </c>
      <c r="D3268" t="s">
        <v>412</v>
      </c>
      <c r="E3268" s="4">
        <v>28968</v>
      </c>
      <c r="F3268" s="4">
        <v>6598.9103999999998</v>
      </c>
      <c r="G3268" s="3">
        <v>0.2278</v>
      </c>
      <c r="H3268" s="7">
        <v>2011.666666666667</v>
      </c>
      <c r="I3268" s="4">
        <v>458.25766666666669</v>
      </c>
      <c r="J3268">
        <v>14.399999999999999</v>
      </c>
      <c r="K3268" t="s">
        <v>76</v>
      </c>
      <c r="L3268" t="s">
        <v>276</v>
      </c>
      <c r="M3268" t="s">
        <v>276</v>
      </c>
      <c r="N3268" s="2">
        <v>42047</v>
      </c>
      <c r="O3268" s="2">
        <v>42411</v>
      </c>
      <c r="P3268" t="s">
        <v>24</v>
      </c>
      <c r="Q3268" t="s">
        <v>59</v>
      </c>
      <c r="R3268" s="5" t="str">
        <f t="shared" si="154"/>
        <v>0.16</v>
      </c>
      <c r="S3268" s="6" t="str">
        <f t="shared" si="155"/>
        <v/>
      </c>
      <c r="T3268">
        <f>ROUND(INT(表1[[#This Row],[合同结束日期]]-表1[[#This Row],[合同起始日期]])/365,1)</f>
        <v>1</v>
      </c>
    </row>
    <row r="3269" spans="1:20">
      <c r="A3269" s="1">
        <v>42156</v>
      </c>
      <c r="B3269" t="s">
        <v>7</v>
      </c>
      <c r="C3269">
        <f t="shared" si="153"/>
        <v>1</v>
      </c>
      <c r="D3269" t="s">
        <v>413</v>
      </c>
      <c r="E3269" s="4">
        <v>18289.8</v>
      </c>
      <c r="F3269" s="4">
        <v>6600.7888200000007</v>
      </c>
      <c r="G3269" s="3">
        <v>0.36090000000000005</v>
      </c>
      <c r="H3269" s="7">
        <v>1270.125</v>
      </c>
      <c r="I3269" s="4">
        <v>458.38811250000009</v>
      </c>
      <c r="J3269">
        <v>14.399999999999999</v>
      </c>
      <c r="K3269" t="s">
        <v>76</v>
      </c>
      <c r="L3269" t="s">
        <v>276</v>
      </c>
      <c r="M3269" t="s">
        <v>276</v>
      </c>
      <c r="N3269" s="2">
        <v>42047</v>
      </c>
      <c r="O3269" s="2">
        <v>42411</v>
      </c>
      <c r="P3269" t="s">
        <v>24</v>
      </c>
      <c r="Q3269" t="s">
        <v>59</v>
      </c>
      <c r="R3269" s="5" t="str">
        <f t="shared" si="154"/>
        <v>0.16</v>
      </c>
      <c r="S3269" s="6" t="str">
        <f t="shared" si="155"/>
        <v/>
      </c>
      <c r="T3269">
        <f>ROUND(INT(表1[[#This Row],[合同结束日期]]-表1[[#This Row],[合同起始日期]])/365,1)</f>
        <v>1</v>
      </c>
    </row>
    <row r="3270" spans="1:20">
      <c r="A3270" s="1">
        <v>42156</v>
      </c>
      <c r="B3270" t="s">
        <v>7</v>
      </c>
      <c r="C3270">
        <f t="shared" si="153"/>
        <v>1</v>
      </c>
      <c r="D3270" t="s">
        <v>383</v>
      </c>
      <c r="E3270" s="4">
        <v>40656</v>
      </c>
      <c r="F3270" s="4">
        <v>6598.4687999999996</v>
      </c>
      <c r="G3270" s="3">
        <v>0.1623</v>
      </c>
      <c r="H3270" s="7">
        <v>2823.3333333333335</v>
      </c>
      <c r="I3270" s="4">
        <v>458.22700000000003</v>
      </c>
      <c r="J3270">
        <v>14.399999999999999</v>
      </c>
      <c r="K3270" t="s">
        <v>76</v>
      </c>
      <c r="L3270" t="s">
        <v>276</v>
      </c>
      <c r="M3270" t="s">
        <v>276</v>
      </c>
      <c r="N3270" s="2">
        <v>42047</v>
      </c>
      <c r="O3270" s="2">
        <v>42411</v>
      </c>
      <c r="P3270" t="s">
        <v>24</v>
      </c>
      <c r="Q3270" t="s">
        <v>59</v>
      </c>
      <c r="R3270" s="5" t="str">
        <f t="shared" si="154"/>
        <v>0.16</v>
      </c>
      <c r="S3270" s="6" t="str">
        <f t="shared" si="155"/>
        <v/>
      </c>
      <c r="T3270">
        <f>ROUND(INT(表1[[#This Row],[合同结束日期]]-表1[[#This Row],[合同起始日期]])/365,1)</f>
        <v>1</v>
      </c>
    </row>
    <row r="3271" spans="1:20">
      <c r="A3271" s="1">
        <v>42156</v>
      </c>
      <c r="B3271" t="s">
        <v>7</v>
      </c>
      <c r="C3271">
        <f t="shared" si="153"/>
        <v>1</v>
      </c>
      <c r="D3271" t="s">
        <v>351</v>
      </c>
      <c r="E3271" s="4">
        <v>19980</v>
      </c>
      <c r="F3271" s="4">
        <v>6599.3940000000011</v>
      </c>
      <c r="G3271" s="3">
        <v>0.33030000000000004</v>
      </c>
      <c r="H3271" s="7">
        <v>1387.5000000000002</v>
      </c>
      <c r="I3271" s="4">
        <v>458.2912500000001</v>
      </c>
      <c r="J3271">
        <v>14.399999999999999</v>
      </c>
      <c r="K3271" t="s">
        <v>66</v>
      </c>
      <c r="L3271" t="s">
        <v>64</v>
      </c>
      <c r="M3271" t="s">
        <v>64</v>
      </c>
      <c r="N3271" s="2">
        <v>41894</v>
      </c>
      <c r="O3271" s="2">
        <v>42258</v>
      </c>
      <c r="P3271" t="s">
        <v>24</v>
      </c>
      <c r="Q3271" t="s">
        <v>19</v>
      </c>
      <c r="R3271" s="5" t="str">
        <f t="shared" si="154"/>
        <v>0.1</v>
      </c>
      <c r="S3271" s="6" t="str">
        <f t="shared" si="155"/>
        <v/>
      </c>
      <c r="T3271">
        <f>ROUND(INT(表1[[#This Row],[合同结束日期]]-表1[[#This Row],[合同起始日期]])/365,1)</f>
        <v>1</v>
      </c>
    </row>
    <row r="3272" spans="1:20">
      <c r="A3272" s="1">
        <v>42156</v>
      </c>
      <c r="B3272" t="s">
        <v>7</v>
      </c>
      <c r="C3272">
        <f t="shared" si="153"/>
        <v>1</v>
      </c>
      <c r="D3272" t="s">
        <v>384</v>
      </c>
      <c r="E3272" s="4">
        <v>145846.79999999999</v>
      </c>
      <c r="F3272" s="4">
        <v>8400.7756799999988</v>
      </c>
      <c r="G3272" s="3">
        <v>5.7599999999999998E-2</v>
      </c>
      <c r="H3272" s="7">
        <v>8102.5999999999995</v>
      </c>
      <c r="I3272" s="4">
        <v>466.70975999999996</v>
      </c>
      <c r="J3272">
        <v>18</v>
      </c>
      <c r="K3272" t="s">
        <v>66</v>
      </c>
      <c r="L3272" t="s">
        <v>64</v>
      </c>
      <c r="M3272" t="s">
        <v>64</v>
      </c>
      <c r="N3272" s="2">
        <v>42102</v>
      </c>
      <c r="O3272" s="2">
        <v>42467</v>
      </c>
      <c r="P3272" t="s">
        <v>24</v>
      </c>
      <c r="Q3272" t="s">
        <v>208</v>
      </c>
      <c r="R3272" s="5" t="str">
        <f t="shared" si="154"/>
        <v>0.05</v>
      </c>
      <c r="S3272" s="6" t="str">
        <f t="shared" si="155"/>
        <v/>
      </c>
      <c r="T3272">
        <f>ROUND(INT(表1[[#This Row],[合同结束日期]]-表1[[#This Row],[合同起始日期]])/365,1)</f>
        <v>1</v>
      </c>
    </row>
    <row r="3273" spans="1:20">
      <c r="A3273" s="1">
        <v>42186</v>
      </c>
      <c r="B3273" t="s">
        <v>7</v>
      </c>
      <c r="C3273">
        <f t="shared" si="153"/>
        <v>1</v>
      </c>
      <c r="D3273" t="s">
        <v>8</v>
      </c>
      <c r="E3273" s="4">
        <v>8239376.3999999994</v>
      </c>
      <c r="F3273" s="4">
        <v>309800.55264000001</v>
      </c>
      <c r="G3273" s="3">
        <v>3.7600000000000001E-2</v>
      </c>
      <c r="H3273" s="7">
        <v>2307.9485714285711</v>
      </c>
      <c r="I3273" s="4">
        <v>86.778866285714287</v>
      </c>
      <c r="J3273">
        <v>3570</v>
      </c>
      <c r="K3273" t="s">
        <v>11</v>
      </c>
      <c r="L3273" t="s">
        <v>12</v>
      </c>
      <c r="M3273" t="s">
        <v>10</v>
      </c>
      <c r="N3273" s="2">
        <v>41365</v>
      </c>
      <c r="O3273" s="2">
        <v>48646</v>
      </c>
      <c r="P3273" t="s">
        <v>14</v>
      </c>
      <c r="Q3273">
        <v>0</v>
      </c>
      <c r="R3273" s="5">
        <f t="shared" si="154"/>
        <v>0</v>
      </c>
      <c r="S3273" s="6" t="str">
        <f t="shared" si="155"/>
        <v/>
      </c>
      <c r="T3273">
        <f>ROUND(INT(表1[[#This Row],[合同结束日期]]-表1[[#This Row],[合同起始日期]])/365,1)</f>
        <v>19.899999999999999</v>
      </c>
    </row>
    <row r="3274" spans="1:20">
      <c r="A3274" s="1">
        <v>42186</v>
      </c>
      <c r="B3274" t="s">
        <v>7</v>
      </c>
      <c r="C3274">
        <f t="shared" si="153"/>
        <v>1</v>
      </c>
      <c r="D3274" t="s">
        <v>235</v>
      </c>
      <c r="E3274" s="4">
        <v>462415.8</v>
      </c>
      <c r="F3274" s="4">
        <v>57293.317620000009</v>
      </c>
      <c r="G3274" s="3">
        <v>0.12390000000000002</v>
      </c>
      <c r="H3274" s="7">
        <v>1236.273660571062</v>
      </c>
      <c r="I3274" s="4">
        <v>153.17430654475461</v>
      </c>
      <c r="J3274">
        <v>374.03999999999996</v>
      </c>
      <c r="K3274" t="s">
        <v>11</v>
      </c>
      <c r="L3274" t="s">
        <v>92</v>
      </c>
      <c r="M3274" t="s">
        <v>92</v>
      </c>
      <c r="N3274" s="2">
        <v>41384</v>
      </c>
      <c r="O3274" s="2">
        <v>43299</v>
      </c>
      <c r="P3274" t="s">
        <v>18</v>
      </c>
      <c r="Q3274" t="s">
        <v>438</v>
      </c>
      <c r="R3274" s="5" t="str">
        <f t="shared" si="154"/>
        <v>0.15</v>
      </c>
      <c r="S3274" s="6" t="str">
        <f t="shared" si="155"/>
        <v>0.05,0.15,0.05</v>
      </c>
      <c r="T3274">
        <f>ROUND(INT(表1[[#This Row],[合同结束日期]]-表1[[#This Row],[合同起始日期]])/365,1)</f>
        <v>5.2</v>
      </c>
    </row>
    <row r="3275" spans="1:20">
      <c r="A3275" s="1">
        <v>42186</v>
      </c>
      <c r="B3275" t="s">
        <v>7</v>
      </c>
      <c r="C3275">
        <f t="shared" si="153"/>
        <v>1</v>
      </c>
      <c r="D3275" t="s">
        <v>237</v>
      </c>
      <c r="E3275" s="4">
        <v>228578.52</v>
      </c>
      <c r="F3275" s="4">
        <v>55133.139023999996</v>
      </c>
      <c r="G3275" s="3">
        <v>0.2412</v>
      </c>
      <c r="H3275" s="7">
        <v>634.94033333333334</v>
      </c>
      <c r="I3275" s="4">
        <v>153.1476084</v>
      </c>
      <c r="J3275">
        <v>360</v>
      </c>
      <c r="K3275" t="s">
        <v>11</v>
      </c>
      <c r="L3275" t="s">
        <v>23</v>
      </c>
      <c r="M3275" t="s">
        <v>23</v>
      </c>
      <c r="N3275" s="2">
        <v>41384</v>
      </c>
      <c r="O3275" s="2">
        <v>43299</v>
      </c>
      <c r="P3275" t="s">
        <v>18</v>
      </c>
      <c r="Q3275" t="s">
        <v>438</v>
      </c>
      <c r="R3275" s="5" t="str">
        <f t="shared" si="154"/>
        <v>0.15</v>
      </c>
      <c r="S3275" s="6" t="str">
        <f t="shared" si="155"/>
        <v>0.05,0.15,0.05</v>
      </c>
      <c r="T3275">
        <f>ROUND(INT(表1[[#This Row],[合同结束日期]]-表1[[#This Row],[合同起始日期]])/365,1)</f>
        <v>5.2</v>
      </c>
    </row>
    <row r="3276" spans="1:20">
      <c r="A3276" s="1">
        <v>42186</v>
      </c>
      <c r="B3276" t="s">
        <v>7</v>
      </c>
      <c r="C3276">
        <f t="shared" si="153"/>
        <v>1</v>
      </c>
      <c r="D3276" t="s">
        <v>238</v>
      </c>
      <c r="E3276" s="4">
        <v>188317.08</v>
      </c>
      <c r="F3276" s="4">
        <v>57436.709399999992</v>
      </c>
      <c r="G3276" s="3">
        <v>0.30499999999999999</v>
      </c>
      <c r="H3276" s="7">
        <v>502.17887999999999</v>
      </c>
      <c r="I3276" s="4">
        <v>153.16455839999998</v>
      </c>
      <c r="J3276">
        <v>375</v>
      </c>
      <c r="K3276" t="s">
        <v>11</v>
      </c>
      <c r="L3276" t="s">
        <v>92</v>
      </c>
      <c r="M3276" t="s">
        <v>92</v>
      </c>
      <c r="N3276" s="2">
        <v>41384</v>
      </c>
      <c r="O3276" s="2">
        <v>43299</v>
      </c>
      <c r="P3276" t="s">
        <v>18</v>
      </c>
      <c r="Q3276" t="s">
        <v>438</v>
      </c>
      <c r="R3276" s="5" t="str">
        <f t="shared" si="154"/>
        <v>0.15</v>
      </c>
      <c r="S3276" s="6" t="str">
        <f t="shared" si="155"/>
        <v>0.05,0.15,0.05</v>
      </c>
      <c r="T3276">
        <f>ROUND(INT(表1[[#This Row],[合同结束日期]]-表1[[#This Row],[合同起始日期]])/365,1)</f>
        <v>5.2</v>
      </c>
    </row>
    <row r="3277" spans="1:20">
      <c r="A3277" s="1">
        <v>42186</v>
      </c>
      <c r="B3277" t="s">
        <v>7</v>
      </c>
      <c r="C3277">
        <f t="shared" si="153"/>
        <v>1</v>
      </c>
      <c r="D3277" t="s">
        <v>239</v>
      </c>
      <c r="E3277" s="4">
        <v>335153.64</v>
      </c>
      <c r="F3277" s="4">
        <v>55635.504240000009</v>
      </c>
      <c r="G3277" s="3">
        <v>0.16600000000000001</v>
      </c>
      <c r="H3277" s="7">
        <v>922.37351387054161</v>
      </c>
      <c r="I3277" s="4">
        <v>153.11400330250993</v>
      </c>
      <c r="J3277">
        <v>363.36</v>
      </c>
      <c r="K3277" t="s">
        <v>11</v>
      </c>
      <c r="L3277" t="s">
        <v>23</v>
      </c>
      <c r="M3277" t="s">
        <v>23</v>
      </c>
      <c r="N3277" s="2">
        <v>41384</v>
      </c>
      <c r="O3277" s="2">
        <v>43299</v>
      </c>
      <c r="P3277" t="s">
        <v>18</v>
      </c>
      <c r="Q3277" t="s">
        <v>438</v>
      </c>
      <c r="R3277" s="5" t="str">
        <f t="shared" si="154"/>
        <v>0.15</v>
      </c>
      <c r="S3277" s="6" t="str">
        <f t="shared" si="155"/>
        <v>0.05,0.15,0.05</v>
      </c>
      <c r="T3277">
        <f>ROUND(INT(表1[[#This Row],[合同结束日期]]-表1[[#This Row],[合同起始日期]])/365,1)</f>
        <v>5.2</v>
      </c>
    </row>
    <row r="3278" spans="1:20">
      <c r="A3278" s="1">
        <v>42186</v>
      </c>
      <c r="B3278" t="s">
        <v>7</v>
      </c>
      <c r="C3278">
        <f t="shared" si="153"/>
        <v>1</v>
      </c>
      <c r="D3278" t="s">
        <v>16</v>
      </c>
      <c r="E3278" s="4">
        <v>733659.924</v>
      </c>
      <c r="F3278" s="4">
        <v>90460.2686292</v>
      </c>
      <c r="G3278" s="3">
        <v>0.12330000000000001</v>
      </c>
      <c r="H3278" s="7">
        <v>1054.1090862068966</v>
      </c>
      <c r="I3278" s="4">
        <v>129.97165032931034</v>
      </c>
      <c r="J3278">
        <v>696</v>
      </c>
      <c r="K3278" t="s">
        <v>20</v>
      </c>
      <c r="L3278" t="s">
        <v>21</v>
      </c>
      <c r="M3278" t="s">
        <v>17</v>
      </c>
      <c r="N3278" s="2">
        <v>41246</v>
      </c>
      <c r="O3278" s="2">
        <v>43229</v>
      </c>
      <c r="P3278" t="s">
        <v>18</v>
      </c>
      <c r="Q3278" t="s">
        <v>48</v>
      </c>
      <c r="R3278" s="5" t="str">
        <f t="shared" si="154"/>
        <v>0.11</v>
      </c>
      <c r="S3278" s="6" t="str">
        <f t="shared" si="155"/>
        <v/>
      </c>
      <c r="T3278">
        <f>ROUND(INT(表1[[#This Row],[合同结束日期]]-表1[[#This Row],[合同起始日期]])/365,1)</f>
        <v>5.4</v>
      </c>
    </row>
    <row r="3279" spans="1:20">
      <c r="A3279" s="1">
        <v>42186</v>
      </c>
      <c r="B3279" t="s">
        <v>7</v>
      </c>
      <c r="C3279">
        <f t="shared" si="153"/>
        <v>1</v>
      </c>
      <c r="D3279" t="s">
        <v>22</v>
      </c>
      <c r="E3279" s="4">
        <v>455060.39999999997</v>
      </c>
      <c r="F3279" s="4">
        <v>132195.04619999998</v>
      </c>
      <c r="G3279" s="3">
        <v>0.29049999999999998</v>
      </c>
      <c r="H3279" s="7">
        <v>929.45343137254906</v>
      </c>
      <c r="I3279" s="4">
        <v>270.00622181372546</v>
      </c>
      <c r="J3279">
        <v>489.59999999999997</v>
      </c>
      <c r="K3279" t="s">
        <v>11</v>
      </c>
      <c r="L3279" t="s">
        <v>23</v>
      </c>
      <c r="M3279" t="s">
        <v>23</v>
      </c>
      <c r="N3279" s="2">
        <v>41258</v>
      </c>
      <c r="O3279" s="2">
        <v>43229</v>
      </c>
      <c r="P3279" t="s">
        <v>24</v>
      </c>
      <c r="Q3279" t="s">
        <v>59</v>
      </c>
      <c r="R3279" s="5" t="str">
        <f t="shared" si="154"/>
        <v>0.16</v>
      </c>
      <c r="S3279" s="6" t="str">
        <f t="shared" si="155"/>
        <v/>
      </c>
      <c r="T3279">
        <f>ROUND(INT(表1[[#This Row],[合同结束日期]]-表1[[#This Row],[合同起始日期]])/365,1)</f>
        <v>5.4</v>
      </c>
    </row>
    <row r="3280" spans="1:20">
      <c r="A3280" s="1">
        <v>42186</v>
      </c>
      <c r="B3280" t="s">
        <v>7</v>
      </c>
      <c r="C3280">
        <f t="shared" si="153"/>
        <v>1</v>
      </c>
      <c r="D3280" t="s">
        <v>386</v>
      </c>
      <c r="E3280" s="4">
        <v>248708.4</v>
      </c>
      <c r="F3280" s="4">
        <v>49567.584120000007</v>
      </c>
      <c r="G3280" s="3">
        <v>0.19930000000000003</v>
      </c>
      <c r="H3280" s="7">
        <v>1354.6209150326797</v>
      </c>
      <c r="I3280" s="4">
        <v>269.97594836601314</v>
      </c>
      <c r="J3280">
        <v>183.6</v>
      </c>
      <c r="K3280" t="s">
        <v>11</v>
      </c>
      <c r="L3280" t="s">
        <v>23</v>
      </c>
      <c r="M3280" t="s">
        <v>23</v>
      </c>
      <c r="N3280" s="2">
        <v>41258</v>
      </c>
      <c r="O3280" s="2">
        <v>43229</v>
      </c>
      <c r="P3280" t="s">
        <v>24</v>
      </c>
      <c r="Q3280" t="s">
        <v>59</v>
      </c>
      <c r="R3280" s="5" t="str">
        <f t="shared" si="154"/>
        <v>0.16</v>
      </c>
      <c r="S3280" s="6" t="str">
        <f t="shared" si="155"/>
        <v/>
      </c>
      <c r="T3280">
        <f>ROUND(INT(表1[[#This Row],[合同结束日期]]-表1[[#This Row],[合同起始日期]])/365,1)</f>
        <v>5.4</v>
      </c>
    </row>
    <row r="3281" spans="1:20">
      <c r="A3281" s="1">
        <v>42186</v>
      </c>
      <c r="B3281" t="s">
        <v>7</v>
      </c>
      <c r="C3281">
        <f t="shared" si="153"/>
        <v>1</v>
      </c>
      <c r="D3281" t="s">
        <v>26</v>
      </c>
      <c r="E3281" s="4">
        <v>250567.19999999998</v>
      </c>
      <c r="F3281" s="4">
        <v>47883.391920000002</v>
      </c>
      <c r="G3281" s="3">
        <v>0.19110000000000002</v>
      </c>
      <c r="H3281" s="7">
        <v>1569.9699248120301</v>
      </c>
      <c r="I3281" s="4">
        <v>300.02125263157899</v>
      </c>
      <c r="J3281">
        <v>159.6</v>
      </c>
      <c r="K3281" t="s">
        <v>11</v>
      </c>
      <c r="L3281" t="s">
        <v>13</v>
      </c>
      <c r="M3281" t="s">
        <v>27</v>
      </c>
      <c r="N3281" s="2">
        <v>41339</v>
      </c>
      <c r="O3281" s="2">
        <v>42499</v>
      </c>
      <c r="P3281" t="s">
        <v>24</v>
      </c>
      <c r="Q3281" t="s">
        <v>83</v>
      </c>
      <c r="R3281" s="5" t="str">
        <f t="shared" si="154"/>
        <v>0.14</v>
      </c>
      <c r="S3281" s="6" t="str">
        <f t="shared" si="155"/>
        <v/>
      </c>
      <c r="T3281">
        <f>ROUND(INT(表1[[#This Row],[合同结束日期]]-表1[[#This Row],[合同起始日期]])/365,1)</f>
        <v>3.2</v>
      </c>
    </row>
    <row r="3282" spans="1:20">
      <c r="A3282" s="1">
        <v>42186</v>
      </c>
      <c r="B3282" t="s">
        <v>7</v>
      </c>
      <c r="C3282">
        <f t="shared" si="153"/>
        <v>1</v>
      </c>
      <c r="D3282" t="s">
        <v>29</v>
      </c>
      <c r="E3282" s="4">
        <v>128689.2</v>
      </c>
      <c r="F3282" s="4">
        <v>50549.117760000001</v>
      </c>
      <c r="G3282" s="3">
        <v>0.39280000000000004</v>
      </c>
      <c r="H3282" s="7">
        <v>687.44230769230774</v>
      </c>
      <c r="I3282" s="4">
        <v>270.02733846153848</v>
      </c>
      <c r="J3282">
        <v>187.2</v>
      </c>
      <c r="K3282" t="s">
        <v>11</v>
      </c>
      <c r="L3282" t="s">
        <v>23</v>
      </c>
      <c r="M3282" t="s">
        <v>23</v>
      </c>
      <c r="N3282" s="2">
        <v>41288</v>
      </c>
      <c r="O3282" s="2">
        <v>42499</v>
      </c>
      <c r="P3282" t="s">
        <v>24</v>
      </c>
      <c r="Q3282" t="s">
        <v>30</v>
      </c>
      <c r="R3282" s="5" t="str">
        <f t="shared" si="154"/>
        <v>0.18</v>
      </c>
      <c r="S3282" s="6" t="str">
        <f t="shared" si="155"/>
        <v/>
      </c>
      <c r="T3282">
        <f>ROUND(INT(表1[[#This Row],[合同结束日期]]-表1[[#This Row],[合同起始日期]])/365,1)</f>
        <v>3.3</v>
      </c>
    </row>
    <row r="3283" spans="1:20">
      <c r="A3283" s="1">
        <v>42186</v>
      </c>
      <c r="B3283" t="s">
        <v>7</v>
      </c>
      <c r="C3283">
        <f t="shared" si="153"/>
        <v>1</v>
      </c>
      <c r="D3283" t="s">
        <v>256</v>
      </c>
      <c r="E3283" s="4">
        <v>199294.44</v>
      </c>
      <c r="F3283" s="4">
        <v>23476.885031999998</v>
      </c>
      <c r="G3283" s="3">
        <v>0.11779999999999999</v>
      </c>
      <c r="H3283" s="7">
        <v>2814.8932203389832</v>
      </c>
      <c r="I3283" s="4">
        <v>331.59442135593218</v>
      </c>
      <c r="J3283">
        <v>70.8</v>
      </c>
      <c r="K3283" t="s">
        <v>11</v>
      </c>
      <c r="L3283" t="s">
        <v>12</v>
      </c>
      <c r="M3283" t="s">
        <v>53</v>
      </c>
      <c r="N3283" s="2">
        <v>41473</v>
      </c>
      <c r="O3283" s="2">
        <v>42222</v>
      </c>
      <c r="P3283" t="s">
        <v>24</v>
      </c>
      <c r="Q3283" t="s">
        <v>19</v>
      </c>
      <c r="R3283" s="5" t="str">
        <f t="shared" si="154"/>
        <v>0.1</v>
      </c>
      <c r="S3283" s="6" t="str">
        <f t="shared" si="155"/>
        <v/>
      </c>
      <c r="T3283">
        <f>ROUND(INT(表1[[#This Row],[合同结束日期]]-表1[[#This Row],[合同起始日期]])/365,1)</f>
        <v>2.1</v>
      </c>
    </row>
    <row r="3284" spans="1:20">
      <c r="A3284" s="1">
        <v>42186</v>
      </c>
      <c r="B3284" t="s">
        <v>7</v>
      </c>
      <c r="C3284">
        <f t="shared" si="153"/>
        <v>1</v>
      </c>
      <c r="D3284" t="s">
        <v>31</v>
      </c>
      <c r="E3284" s="4">
        <v>151137.60000000001</v>
      </c>
      <c r="F3284" s="4">
        <v>39613.164960000002</v>
      </c>
      <c r="G3284" s="3">
        <v>0.2621</v>
      </c>
      <c r="H3284" s="7">
        <v>1095.2</v>
      </c>
      <c r="I3284" s="4">
        <v>287.05192</v>
      </c>
      <c r="J3284">
        <v>138</v>
      </c>
      <c r="K3284" t="s">
        <v>11</v>
      </c>
      <c r="L3284" t="s">
        <v>13</v>
      </c>
      <c r="M3284" t="s">
        <v>13</v>
      </c>
      <c r="N3284" s="2">
        <v>41334</v>
      </c>
      <c r="O3284" s="2">
        <v>42499</v>
      </c>
      <c r="P3284" t="s">
        <v>24</v>
      </c>
      <c r="Q3284" t="s">
        <v>414</v>
      </c>
      <c r="R3284" s="5" t="str">
        <f t="shared" si="154"/>
        <v>0.14</v>
      </c>
      <c r="S3284" s="6" t="str">
        <f t="shared" si="155"/>
        <v>0.07</v>
      </c>
      <c r="T3284">
        <f>ROUND(INT(表1[[#This Row],[合同结束日期]]-表1[[#This Row],[合同起始日期]])/365,1)</f>
        <v>3.2</v>
      </c>
    </row>
    <row r="3285" spans="1:20">
      <c r="A3285" s="1">
        <v>42186</v>
      </c>
      <c r="B3285" t="s">
        <v>7</v>
      </c>
      <c r="C3285">
        <f t="shared" si="153"/>
        <v>1</v>
      </c>
      <c r="D3285" t="s">
        <v>33</v>
      </c>
      <c r="E3285" s="4">
        <v>178557.6</v>
      </c>
      <c r="F3285" s="4">
        <v>14909.559599999997</v>
      </c>
      <c r="G3285" s="3">
        <v>8.3499999999999977E-2</v>
      </c>
      <c r="H3285" s="7">
        <v>2755.5185185185187</v>
      </c>
      <c r="I3285" s="4">
        <v>230.08579629629625</v>
      </c>
      <c r="J3285">
        <v>64.8</v>
      </c>
      <c r="K3285" t="s">
        <v>11</v>
      </c>
      <c r="L3285" t="s">
        <v>13</v>
      </c>
      <c r="M3285" t="s">
        <v>34</v>
      </c>
      <c r="N3285" s="2">
        <v>41353</v>
      </c>
      <c r="O3285" s="2">
        <v>43229</v>
      </c>
      <c r="P3285" t="s">
        <v>24</v>
      </c>
      <c r="Q3285" t="s">
        <v>35</v>
      </c>
      <c r="R3285" s="5" t="str">
        <f t="shared" si="154"/>
        <v>0.06</v>
      </c>
      <c r="S3285" s="6" t="str">
        <f t="shared" si="155"/>
        <v/>
      </c>
      <c r="T3285">
        <f>ROUND(INT(表1[[#This Row],[合同结束日期]]-表1[[#This Row],[合同起始日期]])/365,1)</f>
        <v>5.0999999999999996</v>
      </c>
    </row>
    <row r="3286" spans="1:20">
      <c r="A3286" s="1">
        <v>42186</v>
      </c>
      <c r="B3286" t="s">
        <v>7</v>
      </c>
      <c r="C3286">
        <f t="shared" si="153"/>
        <v>1</v>
      </c>
      <c r="D3286" t="s">
        <v>36</v>
      </c>
      <c r="E3286" s="4">
        <v>540561.24</v>
      </c>
      <c r="F3286" s="4">
        <v>48866.736096000001</v>
      </c>
      <c r="G3286" s="3">
        <v>9.0400000000000008E-2</v>
      </c>
      <c r="H3286" s="7">
        <v>2545.015254237288</v>
      </c>
      <c r="I3286" s="4">
        <v>230.06937898305085</v>
      </c>
      <c r="J3286">
        <v>212.4</v>
      </c>
      <c r="K3286" t="s">
        <v>11</v>
      </c>
      <c r="L3286" t="s">
        <v>13</v>
      </c>
      <c r="M3286" t="s">
        <v>13</v>
      </c>
      <c r="N3286" s="2">
        <v>41353</v>
      </c>
      <c r="O3286" s="2">
        <v>43229</v>
      </c>
      <c r="P3286" t="s">
        <v>24</v>
      </c>
      <c r="Q3286" t="s">
        <v>37</v>
      </c>
      <c r="R3286" s="5" t="str">
        <f t="shared" si="154"/>
        <v>0.</v>
      </c>
      <c r="S3286" s="6" t="str">
        <f t="shared" si="155"/>
        <v/>
      </c>
      <c r="T3286">
        <f>ROUND(INT(表1[[#This Row],[合同结束日期]]-表1[[#This Row],[合同起始日期]])/365,1)</f>
        <v>5.0999999999999996</v>
      </c>
    </row>
    <row r="3287" spans="1:20">
      <c r="A3287" s="1">
        <v>42186</v>
      </c>
      <c r="B3287" t="s">
        <v>7</v>
      </c>
      <c r="C3287">
        <f t="shared" si="153"/>
        <v>1</v>
      </c>
      <c r="D3287" t="s">
        <v>38</v>
      </c>
      <c r="E3287" s="4">
        <v>443818.08</v>
      </c>
      <c r="F3287" s="4">
        <v>48819.988799999999</v>
      </c>
      <c r="G3287" s="3">
        <v>0.11</v>
      </c>
      <c r="H3287" s="7">
        <v>2370.8230769230772</v>
      </c>
      <c r="I3287" s="4">
        <v>260.79053846153846</v>
      </c>
      <c r="J3287">
        <v>187.2</v>
      </c>
      <c r="K3287" t="s">
        <v>11</v>
      </c>
      <c r="L3287" t="s">
        <v>13</v>
      </c>
      <c r="M3287" t="s">
        <v>13</v>
      </c>
      <c r="N3287" s="2">
        <v>41323</v>
      </c>
      <c r="O3287" s="2">
        <v>42499</v>
      </c>
      <c r="P3287" t="s">
        <v>39</v>
      </c>
      <c r="Q3287" t="s">
        <v>48</v>
      </c>
      <c r="R3287" s="5" t="str">
        <f t="shared" si="154"/>
        <v>0.11</v>
      </c>
      <c r="S3287" s="6" t="str">
        <f t="shared" si="155"/>
        <v/>
      </c>
      <c r="T3287">
        <f>ROUND(INT(表1[[#This Row],[合同结束日期]]-表1[[#This Row],[合同起始日期]])/365,1)</f>
        <v>3.2</v>
      </c>
    </row>
    <row r="3288" spans="1:20">
      <c r="A3288" s="1">
        <v>42186</v>
      </c>
      <c r="B3288" t="s">
        <v>7</v>
      </c>
      <c r="C3288">
        <f t="shared" si="153"/>
        <v>1</v>
      </c>
      <c r="D3288" t="s">
        <v>40</v>
      </c>
      <c r="E3288" s="4">
        <v>1999297.44</v>
      </c>
      <c r="F3288" s="4">
        <v>159943.79519999996</v>
      </c>
      <c r="G3288" s="3">
        <v>7.9999999999999988E-2</v>
      </c>
      <c r="H3288" s="7">
        <v>2120.7754582484722</v>
      </c>
      <c r="I3288" s="4">
        <v>169.66203665987777</v>
      </c>
      <c r="J3288">
        <v>942.72</v>
      </c>
      <c r="K3288" t="s">
        <v>41</v>
      </c>
      <c r="L3288" t="s">
        <v>40</v>
      </c>
      <c r="M3288" t="s">
        <v>41</v>
      </c>
      <c r="N3288" s="2">
        <v>41294</v>
      </c>
      <c r="O3288" s="2">
        <v>43229</v>
      </c>
      <c r="P3288" t="s">
        <v>39</v>
      </c>
      <c r="Q3288" t="s">
        <v>42</v>
      </c>
      <c r="R3288" s="5" t="str">
        <f t="shared" si="154"/>
        <v>0.08</v>
      </c>
      <c r="S3288" s="6" t="str">
        <f t="shared" si="155"/>
        <v/>
      </c>
      <c r="T3288">
        <f>ROUND(INT(表1[[#This Row],[合同结束日期]]-表1[[#This Row],[合同起始日期]])/365,1)</f>
        <v>5.3</v>
      </c>
    </row>
    <row r="3289" spans="1:20">
      <c r="A3289" s="1">
        <v>42186</v>
      </c>
      <c r="B3289" t="s">
        <v>7</v>
      </c>
      <c r="C3289">
        <f t="shared" si="153"/>
        <v>1</v>
      </c>
      <c r="D3289" t="s">
        <v>292</v>
      </c>
      <c r="E3289" s="4">
        <v>2991360.5279999999</v>
      </c>
      <c r="F3289" s="4">
        <v>134611.22375999999</v>
      </c>
      <c r="G3289" s="3">
        <v>4.4999999999999998E-2</v>
      </c>
      <c r="H3289" s="7">
        <v>1202.5086541244573</v>
      </c>
      <c r="I3289" s="4">
        <v>54.112889435600579</v>
      </c>
      <c r="J3289">
        <v>2487.6</v>
      </c>
      <c r="K3289" t="s">
        <v>41</v>
      </c>
      <c r="L3289" t="s">
        <v>292</v>
      </c>
      <c r="M3289" t="s">
        <v>41</v>
      </c>
      <c r="N3289" s="2">
        <v>41442</v>
      </c>
      <c r="O3289" s="2">
        <v>47285</v>
      </c>
      <c r="P3289" t="s">
        <v>39</v>
      </c>
      <c r="Q3289" t="s">
        <v>208</v>
      </c>
      <c r="R3289" s="5" t="str">
        <f t="shared" si="154"/>
        <v>0.05</v>
      </c>
      <c r="S3289" s="6" t="str">
        <f t="shared" si="155"/>
        <v/>
      </c>
      <c r="T3289">
        <f>ROUND(INT(表1[[#This Row],[合同结束日期]]-表1[[#This Row],[合同起始日期]])/365,1)</f>
        <v>16</v>
      </c>
    </row>
    <row r="3290" spans="1:20">
      <c r="A3290" s="1">
        <v>42186</v>
      </c>
      <c r="B3290" t="s">
        <v>7</v>
      </c>
      <c r="C3290">
        <f t="shared" si="153"/>
        <v>1</v>
      </c>
      <c r="D3290" t="s">
        <v>324</v>
      </c>
      <c r="E3290" s="4">
        <v>276360</v>
      </c>
      <c r="F3290" s="4">
        <v>33107.928</v>
      </c>
      <c r="G3290" s="3">
        <v>0.1198</v>
      </c>
      <c r="H3290" s="7">
        <v>2503.2608695652175</v>
      </c>
      <c r="I3290" s="4">
        <v>299.89065217391305</v>
      </c>
      <c r="J3290">
        <v>110.39999999999999</v>
      </c>
      <c r="K3290" t="s">
        <v>140</v>
      </c>
      <c r="L3290" t="s">
        <v>309</v>
      </c>
      <c r="M3290" t="s">
        <v>309</v>
      </c>
      <c r="N3290" s="2">
        <v>42110</v>
      </c>
      <c r="O3290" s="2">
        <v>42840</v>
      </c>
      <c r="P3290" t="s">
        <v>24</v>
      </c>
      <c r="Q3290" t="s">
        <v>42</v>
      </c>
      <c r="R3290" s="5" t="str">
        <f t="shared" si="154"/>
        <v>0.08</v>
      </c>
      <c r="S3290" s="6" t="str">
        <f t="shared" si="155"/>
        <v/>
      </c>
      <c r="T3290">
        <f>ROUND(INT(表1[[#This Row],[合同结束日期]]-表1[[#This Row],[合同起始日期]])/365,1)</f>
        <v>2</v>
      </c>
    </row>
    <row r="3291" spans="1:20">
      <c r="A3291" s="1">
        <v>42186</v>
      </c>
      <c r="B3291" t="s">
        <v>7</v>
      </c>
      <c r="C3291">
        <f t="shared" si="153"/>
        <v>1</v>
      </c>
      <c r="D3291" t="s">
        <v>308</v>
      </c>
      <c r="E3291" s="4">
        <v>1814532</v>
      </c>
      <c r="F3291" s="4">
        <v>61331.181599999989</v>
      </c>
      <c r="G3291" s="3">
        <v>3.3799999999999997E-2</v>
      </c>
      <c r="H3291" s="7">
        <v>13148.782608695652</v>
      </c>
      <c r="I3291" s="4">
        <v>444.42885217391296</v>
      </c>
      <c r="J3291">
        <v>138</v>
      </c>
      <c r="K3291" t="s">
        <v>140</v>
      </c>
      <c r="L3291" t="s">
        <v>309</v>
      </c>
      <c r="M3291" t="s">
        <v>309</v>
      </c>
      <c r="N3291" s="2">
        <v>41708</v>
      </c>
      <c r="O3291" s="2">
        <v>42834</v>
      </c>
      <c r="P3291" t="s">
        <v>24</v>
      </c>
      <c r="Q3291" t="s">
        <v>180</v>
      </c>
      <c r="R3291" s="5" t="str">
        <f t="shared" si="154"/>
        <v>0.03</v>
      </c>
      <c r="S3291" s="6" t="str">
        <f t="shared" si="155"/>
        <v/>
      </c>
      <c r="T3291">
        <f>ROUND(INT(表1[[#This Row],[合同结束日期]]-表1[[#This Row],[合同起始日期]])/365,1)</f>
        <v>3.1</v>
      </c>
    </row>
    <row r="3292" spans="1:20">
      <c r="A3292" s="1">
        <v>42186</v>
      </c>
      <c r="B3292" t="s">
        <v>7</v>
      </c>
      <c r="C3292">
        <f t="shared" si="153"/>
        <v>1</v>
      </c>
      <c r="D3292" t="s">
        <v>43</v>
      </c>
      <c r="E3292" s="4">
        <v>1035156.912</v>
      </c>
      <c r="F3292" s="4">
        <v>82812.552960000001</v>
      </c>
      <c r="G3292" s="3">
        <v>0.08</v>
      </c>
      <c r="H3292" s="7">
        <v>3957.0218348623857</v>
      </c>
      <c r="I3292" s="4">
        <v>316.56174678899089</v>
      </c>
      <c r="J3292">
        <v>261.59999999999997</v>
      </c>
      <c r="K3292" t="s">
        <v>44</v>
      </c>
      <c r="L3292" t="s">
        <v>46</v>
      </c>
      <c r="M3292" t="s">
        <v>45</v>
      </c>
      <c r="N3292" s="2">
        <v>41288</v>
      </c>
      <c r="O3292" s="2">
        <v>45059</v>
      </c>
      <c r="P3292" t="s">
        <v>24</v>
      </c>
      <c r="Q3292" t="s">
        <v>42</v>
      </c>
      <c r="R3292" s="5" t="str">
        <f t="shared" si="154"/>
        <v>0.08</v>
      </c>
      <c r="S3292" s="6" t="str">
        <f t="shared" si="155"/>
        <v/>
      </c>
      <c r="T3292">
        <f>ROUND(INT(表1[[#This Row],[合同结束日期]]-表1[[#This Row],[合同起始日期]])/365,1)</f>
        <v>10.3</v>
      </c>
    </row>
    <row r="3293" spans="1:20">
      <c r="A3293" s="1">
        <v>42186</v>
      </c>
      <c r="B3293" t="s">
        <v>7</v>
      </c>
      <c r="C3293">
        <f t="shared" si="153"/>
        <v>1</v>
      </c>
      <c r="D3293" t="s">
        <v>257</v>
      </c>
      <c r="E3293" s="4">
        <v>459886.32</v>
      </c>
      <c r="F3293" s="4">
        <v>25293.747600000002</v>
      </c>
      <c r="G3293" s="3">
        <v>5.5000000000000007E-2</v>
      </c>
      <c r="H3293" s="7">
        <v>751.44823529411769</v>
      </c>
      <c r="I3293" s="4">
        <v>41.329652941176477</v>
      </c>
      <c r="J3293">
        <v>612</v>
      </c>
      <c r="K3293" t="s">
        <v>41</v>
      </c>
      <c r="L3293" t="s">
        <v>258</v>
      </c>
      <c r="M3293" t="s">
        <v>41</v>
      </c>
      <c r="N3293" s="2">
        <v>41442</v>
      </c>
      <c r="O3293" s="2">
        <v>47285</v>
      </c>
      <c r="P3293" t="s">
        <v>39</v>
      </c>
      <c r="Q3293" t="s">
        <v>35</v>
      </c>
      <c r="R3293" s="5" t="str">
        <f t="shared" si="154"/>
        <v>0.06</v>
      </c>
      <c r="S3293" s="6" t="str">
        <f t="shared" si="155"/>
        <v/>
      </c>
      <c r="T3293">
        <f>ROUND(INT(表1[[#This Row],[合同结束日期]]-表1[[#This Row],[合同起始日期]])/365,1)</f>
        <v>16</v>
      </c>
    </row>
    <row r="3294" spans="1:20">
      <c r="A3294" s="1">
        <v>42186</v>
      </c>
      <c r="B3294" t="s">
        <v>7</v>
      </c>
      <c r="C3294">
        <f t="shared" ref="C3294:C3357" si="156">IF($B3294="负一层",-1,IF($B3294="负一夹层",0,IF($B3294="一层",1,IF($B3294="二层",2,IF($B3294="三层",3,IF($B3294="四层",4))))))</f>
        <v>1</v>
      </c>
      <c r="D3294" t="s">
        <v>259</v>
      </c>
      <c r="E3294" s="4">
        <v>437383.56</v>
      </c>
      <c r="F3294" s="4">
        <v>24056.095799999999</v>
      </c>
      <c r="G3294" s="3">
        <v>5.5E-2</v>
      </c>
      <c r="H3294" s="7">
        <v>918.10151133501267</v>
      </c>
      <c r="I3294" s="4">
        <v>50.495583123425696</v>
      </c>
      <c r="J3294">
        <v>476.4</v>
      </c>
      <c r="K3294" t="s">
        <v>41</v>
      </c>
      <c r="L3294" t="s">
        <v>258</v>
      </c>
      <c r="M3294" t="s">
        <v>41</v>
      </c>
      <c r="N3294" s="2">
        <v>41442</v>
      </c>
      <c r="O3294" s="2">
        <v>47285</v>
      </c>
      <c r="P3294" t="s">
        <v>39</v>
      </c>
      <c r="Q3294" t="s">
        <v>35</v>
      </c>
      <c r="R3294" s="5" t="str">
        <f t="shared" ref="R3294:R3357" si="157">IF(ISERROR(FIND(",",$Q3294)),$Q3294,LEFT($Q3294,FIND(",",$Q3294)-1))</f>
        <v>0.06</v>
      </c>
      <c r="S3294" s="6" t="str">
        <f t="shared" si="155"/>
        <v/>
      </c>
      <c r="T3294">
        <f>ROUND(INT(表1[[#This Row],[合同结束日期]]-表1[[#This Row],[合同起始日期]])/365,1)</f>
        <v>16</v>
      </c>
    </row>
    <row r="3295" spans="1:20">
      <c r="A3295" s="1">
        <v>42186</v>
      </c>
      <c r="B3295" t="s">
        <v>7</v>
      </c>
      <c r="C3295">
        <f t="shared" si="156"/>
        <v>1</v>
      </c>
      <c r="D3295" t="s">
        <v>260</v>
      </c>
      <c r="E3295" s="4">
        <v>723829.69200000004</v>
      </c>
      <c r="F3295" s="4">
        <v>39810.63306</v>
      </c>
      <c r="G3295" s="3">
        <v>5.5E-2</v>
      </c>
      <c r="H3295" s="7">
        <v>2534.4176890756307</v>
      </c>
      <c r="I3295" s="4">
        <v>139.39297289915967</v>
      </c>
      <c r="J3295">
        <v>285.59999999999997</v>
      </c>
      <c r="K3295" t="s">
        <v>41</v>
      </c>
      <c r="L3295" t="s">
        <v>258</v>
      </c>
      <c r="M3295" t="s">
        <v>41</v>
      </c>
      <c r="N3295" s="2">
        <v>41442</v>
      </c>
      <c r="O3295" s="2">
        <v>47285</v>
      </c>
      <c r="P3295" t="s">
        <v>39</v>
      </c>
      <c r="Q3295" t="s">
        <v>35</v>
      </c>
      <c r="R3295" s="5" t="str">
        <f t="shared" si="157"/>
        <v>0.06</v>
      </c>
      <c r="S3295" s="6" t="str">
        <f t="shared" ref="S3295:S3358" si="158">IF(ISERROR(FIND(",",$Q3295)),"",RIGHT($Q3295,LEN($Q3295)-FIND(",",$Q3295)))</f>
        <v/>
      </c>
      <c r="T3295">
        <f>ROUND(INT(表1[[#This Row],[合同结束日期]]-表1[[#This Row],[合同起始日期]])/365,1)</f>
        <v>16</v>
      </c>
    </row>
    <row r="3296" spans="1:20">
      <c r="A3296" s="1">
        <v>42186</v>
      </c>
      <c r="B3296" t="s">
        <v>7</v>
      </c>
      <c r="C3296">
        <f t="shared" si="156"/>
        <v>1</v>
      </c>
      <c r="D3296" t="s">
        <v>261</v>
      </c>
      <c r="E3296" s="4">
        <v>2068557.9720000001</v>
      </c>
      <c r="F3296" s="4">
        <v>190307.33342400001</v>
      </c>
      <c r="G3296" s="3">
        <v>9.1999999999999998E-2</v>
      </c>
      <c r="H3296" s="7">
        <v>1663.8979826254827</v>
      </c>
      <c r="I3296" s="4">
        <v>153.0786144015444</v>
      </c>
      <c r="J3296">
        <v>1243.2</v>
      </c>
      <c r="K3296" t="s">
        <v>41</v>
      </c>
      <c r="L3296" t="s">
        <v>261</v>
      </c>
      <c r="M3296" t="s">
        <v>41</v>
      </c>
      <c r="N3296" s="2">
        <v>41281</v>
      </c>
      <c r="O3296" s="2">
        <v>45168</v>
      </c>
      <c r="P3296" t="s">
        <v>39</v>
      </c>
      <c r="Q3296" t="s">
        <v>42</v>
      </c>
      <c r="R3296" s="5" t="str">
        <f t="shared" si="157"/>
        <v>0.08</v>
      </c>
      <c r="S3296" s="6" t="str">
        <f t="shared" si="158"/>
        <v/>
      </c>
      <c r="T3296">
        <f>ROUND(INT(表1[[#This Row],[合同结束日期]]-表1[[#This Row],[合同起始日期]])/365,1)</f>
        <v>10.6</v>
      </c>
    </row>
    <row r="3297" spans="1:20">
      <c r="A3297" s="1">
        <v>42186</v>
      </c>
      <c r="B3297" t="s">
        <v>7</v>
      </c>
      <c r="C3297">
        <f t="shared" si="156"/>
        <v>1</v>
      </c>
      <c r="D3297" t="s">
        <v>262</v>
      </c>
      <c r="E3297" s="4">
        <v>829375.06799999997</v>
      </c>
      <c r="F3297" s="4">
        <v>45615.62874</v>
      </c>
      <c r="G3297" s="3">
        <v>5.5E-2</v>
      </c>
      <c r="H3297" s="7">
        <v>1197.8264991334488</v>
      </c>
      <c r="I3297" s="4">
        <v>65.880457452339684</v>
      </c>
      <c r="J3297">
        <v>692.4</v>
      </c>
      <c r="K3297" t="s">
        <v>41</v>
      </c>
      <c r="L3297" t="s">
        <v>258</v>
      </c>
      <c r="M3297" t="s">
        <v>41</v>
      </c>
      <c r="N3297" s="2">
        <v>41442</v>
      </c>
      <c r="O3297" s="2">
        <v>47285</v>
      </c>
      <c r="P3297" t="s">
        <v>39</v>
      </c>
      <c r="Q3297" t="s">
        <v>35</v>
      </c>
      <c r="R3297" s="5" t="str">
        <f t="shared" si="157"/>
        <v>0.06</v>
      </c>
      <c r="S3297" s="6" t="str">
        <f t="shared" si="158"/>
        <v/>
      </c>
      <c r="T3297">
        <f>ROUND(INT(表1[[#This Row],[合同结束日期]]-表1[[#This Row],[合同起始日期]])/365,1)</f>
        <v>16</v>
      </c>
    </row>
    <row r="3298" spans="1:20">
      <c r="A3298" s="1">
        <v>42186</v>
      </c>
      <c r="B3298" t="s">
        <v>7</v>
      </c>
      <c r="C3298">
        <f t="shared" si="156"/>
        <v>1</v>
      </c>
      <c r="D3298" t="s">
        <v>47</v>
      </c>
      <c r="E3298" s="4">
        <v>224384.4</v>
      </c>
      <c r="F3298" s="4">
        <v>36081.011520000007</v>
      </c>
      <c r="G3298" s="3">
        <v>0.16080000000000003</v>
      </c>
      <c r="H3298" s="7">
        <v>1927.7010309278351</v>
      </c>
      <c r="I3298" s="4">
        <v>309.97432577319597</v>
      </c>
      <c r="J3298">
        <v>116.39999999999999</v>
      </c>
      <c r="K3298" t="s">
        <v>11</v>
      </c>
      <c r="L3298" t="s">
        <v>23</v>
      </c>
      <c r="M3298" t="s">
        <v>23</v>
      </c>
      <c r="N3298" s="2">
        <v>41384</v>
      </c>
      <c r="O3298" s="2">
        <v>42509</v>
      </c>
      <c r="P3298" t="s">
        <v>24</v>
      </c>
      <c r="Q3298" t="s">
        <v>28</v>
      </c>
      <c r="R3298" s="5" t="str">
        <f t="shared" si="157"/>
        <v>0.13</v>
      </c>
      <c r="S3298" s="6" t="str">
        <f t="shared" si="158"/>
        <v/>
      </c>
      <c r="T3298">
        <f>ROUND(INT(表1[[#This Row],[合同结束日期]]-表1[[#This Row],[合同起始日期]])/365,1)</f>
        <v>3.1</v>
      </c>
    </row>
    <row r="3299" spans="1:20">
      <c r="A3299" s="1">
        <v>42186</v>
      </c>
      <c r="B3299" t="s">
        <v>7</v>
      </c>
      <c r="C3299">
        <f t="shared" si="156"/>
        <v>1</v>
      </c>
      <c r="D3299" t="s">
        <v>263</v>
      </c>
      <c r="E3299" s="4">
        <v>259077.96000000002</v>
      </c>
      <c r="F3299" s="4">
        <v>9819.0546840000006</v>
      </c>
      <c r="G3299" s="3">
        <v>3.7899999999999996E-2</v>
      </c>
      <c r="H3299" s="7">
        <v>3998.1166666666672</v>
      </c>
      <c r="I3299" s="4">
        <v>151.52862166666668</v>
      </c>
      <c r="J3299">
        <v>64.8</v>
      </c>
      <c r="K3299" t="s">
        <v>11</v>
      </c>
      <c r="L3299" t="s">
        <v>12</v>
      </c>
      <c r="M3299" t="s">
        <v>53</v>
      </c>
      <c r="N3299" s="2">
        <v>41449</v>
      </c>
      <c r="O3299" s="2">
        <v>42198</v>
      </c>
      <c r="P3299" t="s">
        <v>24</v>
      </c>
      <c r="Q3299" t="s">
        <v>19</v>
      </c>
      <c r="R3299" s="5" t="str">
        <f t="shared" si="157"/>
        <v>0.1</v>
      </c>
      <c r="S3299" s="6" t="str">
        <f t="shared" si="158"/>
        <v/>
      </c>
      <c r="T3299">
        <f>ROUND(INT(表1[[#This Row],[合同结束日期]]-表1[[#This Row],[合同起始日期]])/365,1)</f>
        <v>2.1</v>
      </c>
    </row>
    <row r="3300" spans="1:20">
      <c r="A3300" s="1">
        <v>42186</v>
      </c>
      <c r="B3300" t="s">
        <v>7</v>
      </c>
      <c r="C3300">
        <f t="shared" si="156"/>
        <v>1</v>
      </c>
      <c r="D3300" t="s">
        <v>264</v>
      </c>
      <c r="E3300" s="4">
        <v>137804.16</v>
      </c>
      <c r="F3300" s="4">
        <v>8695.4424960000015</v>
      </c>
      <c r="G3300" s="3">
        <v>6.3100000000000003E-2</v>
      </c>
      <c r="H3300" s="7">
        <v>2443.3361702127659</v>
      </c>
      <c r="I3300" s="4">
        <v>154.17451234042557</v>
      </c>
      <c r="J3300">
        <v>56.4</v>
      </c>
      <c r="K3300" t="s">
        <v>11</v>
      </c>
      <c r="L3300" t="s">
        <v>12</v>
      </c>
      <c r="M3300" t="s">
        <v>53</v>
      </c>
      <c r="N3300" s="2">
        <v>41449</v>
      </c>
      <c r="O3300" s="2">
        <v>42198</v>
      </c>
      <c r="P3300" t="s">
        <v>39</v>
      </c>
      <c r="Q3300" t="s">
        <v>28</v>
      </c>
      <c r="R3300" s="5" t="str">
        <f t="shared" si="157"/>
        <v>0.13</v>
      </c>
      <c r="S3300" s="6" t="str">
        <f t="shared" si="158"/>
        <v/>
      </c>
      <c r="T3300">
        <f>ROUND(INT(表1[[#This Row],[合同结束日期]]-表1[[#This Row],[合同起始日期]])/365,1)</f>
        <v>2.1</v>
      </c>
    </row>
    <row r="3301" spans="1:20">
      <c r="A3301" s="1">
        <v>42186</v>
      </c>
      <c r="B3301" t="s">
        <v>7</v>
      </c>
      <c r="C3301">
        <f t="shared" si="156"/>
        <v>1</v>
      </c>
      <c r="D3301" t="s">
        <v>265</v>
      </c>
      <c r="E3301" s="4">
        <v>461464.66800000001</v>
      </c>
      <c r="F3301" s="4">
        <v>25380.55674</v>
      </c>
      <c r="G3301" s="3">
        <v>5.5E-2</v>
      </c>
      <c r="H3301" s="7">
        <v>860.29953020134235</v>
      </c>
      <c r="I3301" s="4">
        <v>47.316474161073828</v>
      </c>
      <c r="J3301">
        <v>536.4</v>
      </c>
      <c r="K3301" t="s">
        <v>41</v>
      </c>
      <c r="L3301" t="s">
        <v>258</v>
      </c>
      <c r="M3301" t="s">
        <v>41</v>
      </c>
      <c r="N3301" s="2">
        <v>41442</v>
      </c>
      <c r="O3301" s="2">
        <v>47285</v>
      </c>
      <c r="P3301" t="s">
        <v>39</v>
      </c>
      <c r="Q3301" t="s">
        <v>35</v>
      </c>
      <c r="R3301" s="5" t="str">
        <f t="shared" si="157"/>
        <v>0.06</v>
      </c>
      <c r="S3301" s="6" t="str">
        <f t="shared" si="158"/>
        <v/>
      </c>
      <c r="T3301">
        <f>ROUND(INT(表1[[#This Row],[合同结束日期]]-表1[[#This Row],[合同起始日期]])/365,1)</f>
        <v>16</v>
      </c>
    </row>
    <row r="3302" spans="1:20">
      <c r="A3302" s="1">
        <v>42186</v>
      </c>
      <c r="B3302" t="s">
        <v>7</v>
      </c>
      <c r="C3302">
        <f t="shared" si="156"/>
        <v>1</v>
      </c>
      <c r="D3302" t="s">
        <v>49</v>
      </c>
      <c r="E3302" s="4">
        <v>96842.4</v>
      </c>
      <c r="F3302" s="4">
        <v>15281.730720000003</v>
      </c>
      <c r="G3302" s="3">
        <v>0.15780000000000005</v>
      </c>
      <c r="H3302" s="7">
        <v>815.17171717171709</v>
      </c>
      <c r="I3302" s="4">
        <v>128.634096969697</v>
      </c>
      <c r="J3302">
        <v>118.8</v>
      </c>
      <c r="K3302" t="s">
        <v>11</v>
      </c>
      <c r="L3302" t="s">
        <v>51</v>
      </c>
      <c r="M3302" t="s">
        <v>50</v>
      </c>
      <c r="N3302" s="2">
        <v>41332</v>
      </c>
      <c r="O3302" s="2">
        <v>42194</v>
      </c>
      <c r="P3302" t="s">
        <v>24</v>
      </c>
      <c r="Q3302" t="s">
        <v>83</v>
      </c>
      <c r="R3302" s="5" t="str">
        <f t="shared" si="157"/>
        <v>0.14</v>
      </c>
      <c r="S3302" s="6" t="str">
        <f t="shared" si="158"/>
        <v/>
      </c>
      <c r="T3302">
        <f>ROUND(INT(表1[[#This Row],[合同结束日期]]-表1[[#This Row],[合同起始日期]])/365,1)</f>
        <v>2.4</v>
      </c>
    </row>
    <row r="3303" spans="1:20">
      <c r="A3303" s="1">
        <v>42186</v>
      </c>
      <c r="B3303" t="s">
        <v>7</v>
      </c>
      <c r="C3303">
        <f t="shared" si="156"/>
        <v>1</v>
      </c>
      <c r="D3303" t="s">
        <v>52</v>
      </c>
      <c r="E3303" s="4">
        <v>219006.06000000003</v>
      </c>
      <c r="F3303" s="4">
        <v>42042.792000000001</v>
      </c>
      <c r="G3303" s="3">
        <v>0.19197090710640607</v>
      </c>
      <c r="H3303" s="7">
        <v>4679.6166666666677</v>
      </c>
      <c r="I3303" s="4">
        <v>898.35025641025652</v>
      </c>
      <c r="J3303">
        <v>46.8</v>
      </c>
      <c r="K3303" t="s">
        <v>11</v>
      </c>
      <c r="L3303" t="s">
        <v>12</v>
      </c>
      <c r="M3303" t="s">
        <v>53</v>
      </c>
      <c r="N3303" s="2">
        <v>42156</v>
      </c>
      <c r="O3303" s="2">
        <v>42499</v>
      </c>
      <c r="P3303" t="s">
        <v>24</v>
      </c>
      <c r="Q3303" t="s">
        <v>28</v>
      </c>
      <c r="R3303" s="5" t="str">
        <f t="shared" si="157"/>
        <v>0.13</v>
      </c>
      <c r="S3303" s="6" t="str">
        <f t="shared" si="158"/>
        <v/>
      </c>
      <c r="T3303">
        <f>ROUND(INT(表1[[#This Row],[合同结束日期]]-表1[[#This Row],[合同起始日期]])/365,1)</f>
        <v>0.9</v>
      </c>
    </row>
    <row r="3304" spans="1:20">
      <c r="A3304" s="1">
        <v>42186</v>
      </c>
      <c r="B3304" t="s">
        <v>7</v>
      </c>
      <c r="C3304">
        <f t="shared" si="156"/>
        <v>1</v>
      </c>
      <c r="D3304" t="s">
        <v>54</v>
      </c>
      <c r="E3304" s="4">
        <v>180519.12</v>
      </c>
      <c r="F3304" s="4">
        <v>36691.487999999998</v>
      </c>
      <c r="G3304" s="3">
        <v>0.20325541139354103</v>
      </c>
      <c r="H3304" s="7">
        <v>3958.7526315789473</v>
      </c>
      <c r="I3304" s="4">
        <v>804.63789473684199</v>
      </c>
      <c r="J3304">
        <v>45.6</v>
      </c>
      <c r="K3304" t="s">
        <v>11</v>
      </c>
      <c r="L3304" t="s">
        <v>12</v>
      </c>
      <c r="M3304" t="s">
        <v>53</v>
      </c>
      <c r="N3304" s="2">
        <v>42156</v>
      </c>
      <c r="O3304" s="2">
        <v>42499</v>
      </c>
      <c r="P3304" t="s">
        <v>24</v>
      </c>
      <c r="Q3304" t="s">
        <v>28</v>
      </c>
      <c r="R3304" s="5" t="str">
        <f t="shared" si="157"/>
        <v>0.13</v>
      </c>
      <c r="S3304" s="6" t="str">
        <f t="shared" si="158"/>
        <v/>
      </c>
      <c r="T3304">
        <f>ROUND(INT(表1[[#This Row],[合同结束日期]]-表1[[#This Row],[合同起始日期]])/365,1)</f>
        <v>0.9</v>
      </c>
    </row>
    <row r="3305" spans="1:20">
      <c r="A3305" s="1">
        <v>42186</v>
      </c>
      <c r="B3305" t="s">
        <v>7</v>
      </c>
      <c r="C3305">
        <f t="shared" si="156"/>
        <v>1</v>
      </c>
      <c r="D3305" t="s">
        <v>266</v>
      </c>
      <c r="E3305" s="4">
        <v>321527.83199999999</v>
      </c>
      <c r="F3305" s="4">
        <v>17684.030759999998</v>
      </c>
      <c r="G3305" s="3">
        <v>5.4999999999999993E-2</v>
      </c>
      <c r="H3305" s="7">
        <v>756.89225988700559</v>
      </c>
      <c r="I3305" s="4">
        <v>41.629074293785301</v>
      </c>
      <c r="J3305">
        <v>424.8</v>
      </c>
      <c r="K3305" t="s">
        <v>41</v>
      </c>
      <c r="L3305" t="s">
        <v>258</v>
      </c>
      <c r="M3305" t="s">
        <v>41</v>
      </c>
      <c r="N3305" s="2">
        <v>41442</v>
      </c>
      <c r="O3305" s="2">
        <v>47285</v>
      </c>
      <c r="P3305" t="s">
        <v>39</v>
      </c>
      <c r="Q3305" t="s">
        <v>35</v>
      </c>
      <c r="R3305" s="5" t="str">
        <f t="shared" si="157"/>
        <v>0.06</v>
      </c>
      <c r="S3305" s="6" t="str">
        <f t="shared" si="158"/>
        <v/>
      </c>
      <c r="T3305">
        <f>ROUND(INT(表1[[#This Row],[合同结束日期]]-表1[[#This Row],[合同起始日期]])/365,1)</f>
        <v>16</v>
      </c>
    </row>
    <row r="3306" spans="1:20">
      <c r="A3306" s="1">
        <v>42186</v>
      </c>
      <c r="B3306" t="s">
        <v>7</v>
      </c>
      <c r="C3306">
        <f t="shared" si="156"/>
        <v>1</v>
      </c>
      <c r="D3306" t="s">
        <v>55</v>
      </c>
      <c r="E3306" s="4">
        <v>151569.12</v>
      </c>
      <c r="F3306" s="4">
        <v>47698.80206400001</v>
      </c>
      <c r="G3306" s="3">
        <v>0.31470000000000009</v>
      </c>
      <c r="H3306" s="7">
        <v>794.38742138364785</v>
      </c>
      <c r="I3306" s="4">
        <v>249.99372150943404</v>
      </c>
      <c r="J3306">
        <v>190.79999999999998</v>
      </c>
      <c r="K3306" t="s">
        <v>11</v>
      </c>
      <c r="L3306" t="s">
        <v>23</v>
      </c>
      <c r="M3306" t="s">
        <v>23</v>
      </c>
      <c r="N3306" s="2">
        <v>41343</v>
      </c>
      <c r="O3306" s="2">
        <v>42499</v>
      </c>
      <c r="P3306" t="s">
        <v>24</v>
      </c>
      <c r="Q3306" t="s">
        <v>30</v>
      </c>
      <c r="R3306" s="5" t="str">
        <f t="shared" si="157"/>
        <v>0.18</v>
      </c>
      <c r="S3306" s="6" t="str">
        <f t="shared" si="158"/>
        <v/>
      </c>
      <c r="T3306">
        <f>ROUND(INT(表1[[#This Row],[合同结束日期]]-表1[[#This Row],[合同起始日期]])/365,1)</f>
        <v>3.2</v>
      </c>
    </row>
    <row r="3307" spans="1:20">
      <c r="A3307" s="1">
        <v>42186</v>
      </c>
      <c r="B3307" t="s">
        <v>7</v>
      </c>
      <c r="C3307">
        <f t="shared" si="156"/>
        <v>1</v>
      </c>
      <c r="D3307" t="s">
        <v>325</v>
      </c>
      <c r="E3307" s="4">
        <v>250383.59999999998</v>
      </c>
      <c r="F3307" s="4">
        <v>51078.254399999998</v>
      </c>
      <c r="G3307" s="3">
        <v>0.20400000000000001</v>
      </c>
      <c r="H3307" s="7">
        <v>1372.7171052631577</v>
      </c>
      <c r="I3307" s="4">
        <v>280.03428947368417</v>
      </c>
      <c r="J3307">
        <v>182.4</v>
      </c>
      <c r="K3307" t="s">
        <v>11</v>
      </c>
      <c r="L3307" t="s">
        <v>23</v>
      </c>
      <c r="M3307" t="s">
        <v>23</v>
      </c>
      <c r="N3307" s="2">
        <v>41702</v>
      </c>
      <c r="O3307" s="2">
        <v>42432</v>
      </c>
      <c r="P3307" t="s">
        <v>24</v>
      </c>
      <c r="Q3307" t="s">
        <v>59</v>
      </c>
      <c r="R3307" s="5" t="str">
        <f t="shared" si="157"/>
        <v>0.16</v>
      </c>
      <c r="S3307" s="6" t="str">
        <f t="shared" si="158"/>
        <v/>
      </c>
      <c r="T3307">
        <f>ROUND(INT(表1[[#This Row],[合同结束日期]]-表1[[#This Row],[合同起始日期]])/365,1)</f>
        <v>2</v>
      </c>
    </row>
    <row r="3308" spans="1:20">
      <c r="A3308" s="1">
        <v>42186</v>
      </c>
      <c r="B3308" t="s">
        <v>7</v>
      </c>
      <c r="C3308">
        <f t="shared" si="156"/>
        <v>1</v>
      </c>
      <c r="D3308" t="s">
        <v>315</v>
      </c>
      <c r="E3308" s="4">
        <v>133818</v>
      </c>
      <c r="F3308" s="4">
        <v>26402.291400000002</v>
      </c>
      <c r="G3308" s="3">
        <v>0.1973</v>
      </c>
      <c r="H3308" s="7">
        <v>1115.1500000000001</v>
      </c>
      <c r="I3308" s="4">
        <v>220.01909500000002</v>
      </c>
      <c r="J3308">
        <v>120</v>
      </c>
      <c r="K3308" t="s">
        <v>11</v>
      </c>
      <c r="L3308" t="s">
        <v>12</v>
      </c>
      <c r="M3308" t="s">
        <v>53</v>
      </c>
      <c r="N3308" s="2">
        <v>41715</v>
      </c>
      <c r="O3308" s="2">
        <v>42810</v>
      </c>
      <c r="P3308" t="s">
        <v>24</v>
      </c>
      <c r="Q3308" t="s">
        <v>48</v>
      </c>
      <c r="R3308" s="5" t="str">
        <f t="shared" si="157"/>
        <v>0.11</v>
      </c>
      <c r="S3308" s="6" t="str">
        <f t="shared" si="158"/>
        <v/>
      </c>
      <c r="T3308">
        <f>ROUND(INT(表1[[#This Row],[合同结束日期]]-表1[[#This Row],[合同起始日期]])/365,1)</f>
        <v>3</v>
      </c>
    </row>
    <row r="3309" spans="1:20">
      <c r="A3309" s="1">
        <v>42186</v>
      </c>
      <c r="B3309" t="s">
        <v>7</v>
      </c>
      <c r="C3309">
        <f t="shared" si="156"/>
        <v>1</v>
      </c>
      <c r="D3309" t="s">
        <v>57</v>
      </c>
      <c r="E3309" s="4">
        <v>178147.19999999998</v>
      </c>
      <c r="F3309" s="4">
        <v>52785.015360000005</v>
      </c>
      <c r="G3309" s="3">
        <v>0.29630000000000006</v>
      </c>
      <c r="H3309" s="7">
        <v>1788.6265060240962</v>
      </c>
      <c r="I3309" s="4">
        <v>529.97003373493988</v>
      </c>
      <c r="J3309">
        <v>99.6</v>
      </c>
      <c r="K3309" t="s">
        <v>60</v>
      </c>
      <c r="L3309" t="s">
        <v>61</v>
      </c>
      <c r="M3309" t="s">
        <v>58</v>
      </c>
      <c r="N3309" s="2">
        <v>41290</v>
      </c>
      <c r="O3309" s="2">
        <v>42499</v>
      </c>
      <c r="P3309" t="s">
        <v>24</v>
      </c>
      <c r="Q3309" t="s">
        <v>59</v>
      </c>
      <c r="R3309" s="5" t="str">
        <f t="shared" si="157"/>
        <v>0.16</v>
      </c>
      <c r="S3309" s="6" t="str">
        <f t="shared" si="158"/>
        <v/>
      </c>
      <c r="T3309">
        <f>ROUND(INT(表1[[#This Row],[合同结束日期]]-表1[[#This Row],[合同起始日期]])/365,1)</f>
        <v>3.3</v>
      </c>
    </row>
    <row r="3310" spans="1:20">
      <c r="A3310" s="1">
        <v>42186</v>
      </c>
      <c r="B3310" t="s">
        <v>7</v>
      </c>
      <c r="C3310">
        <f t="shared" si="156"/>
        <v>1</v>
      </c>
      <c r="D3310" t="s">
        <v>62</v>
      </c>
      <c r="E3310" s="4">
        <v>138585.60000000001</v>
      </c>
      <c r="F3310" s="4">
        <v>33108.099840000003</v>
      </c>
      <c r="G3310" s="3">
        <v>0.2389</v>
      </c>
      <c r="H3310" s="7">
        <v>1297.61797752809</v>
      </c>
      <c r="I3310" s="4">
        <v>310.00093483146071</v>
      </c>
      <c r="J3310">
        <v>106.8</v>
      </c>
      <c r="K3310" t="s">
        <v>60</v>
      </c>
      <c r="L3310" t="s">
        <v>61</v>
      </c>
      <c r="M3310" t="s">
        <v>58</v>
      </c>
      <c r="N3310" s="2">
        <v>41347</v>
      </c>
      <c r="O3310" s="2">
        <v>42499</v>
      </c>
      <c r="P3310" t="s">
        <v>24</v>
      </c>
      <c r="Q3310" t="s">
        <v>59</v>
      </c>
      <c r="R3310" s="5" t="str">
        <f t="shared" si="157"/>
        <v>0.16</v>
      </c>
      <c r="S3310" s="6" t="str">
        <f t="shared" si="158"/>
        <v/>
      </c>
      <c r="T3310">
        <f>ROUND(INT(表1[[#This Row],[合同结束日期]]-表1[[#This Row],[合同起始日期]])/365,1)</f>
        <v>3.2</v>
      </c>
    </row>
    <row r="3311" spans="1:20">
      <c r="A3311" s="1">
        <v>42186</v>
      </c>
      <c r="B3311" t="s">
        <v>7</v>
      </c>
      <c r="C3311">
        <f t="shared" si="156"/>
        <v>1</v>
      </c>
      <c r="D3311" t="s">
        <v>63</v>
      </c>
      <c r="E3311" s="4">
        <v>202678.8</v>
      </c>
      <c r="F3311" s="4">
        <v>34597.271159999997</v>
      </c>
      <c r="G3311" s="3">
        <v>0.17069999999999999</v>
      </c>
      <c r="H3311" s="7">
        <v>1816.1182795698924</v>
      </c>
      <c r="I3311" s="4">
        <v>310.01139032258061</v>
      </c>
      <c r="J3311">
        <v>111.6</v>
      </c>
      <c r="K3311" t="s">
        <v>66</v>
      </c>
      <c r="L3311" t="s">
        <v>64</v>
      </c>
      <c r="M3311" t="s">
        <v>64</v>
      </c>
      <c r="N3311" s="2">
        <v>41347</v>
      </c>
      <c r="O3311" s="2">
        <v>42499</v>
      </c>
      <c r="P3311" t="s">
        <v>24</v>
      </c>
      <c r="Q3311" t="s">
        <v>65</v>
      </c>
      <c r="R3311" s="5" t="str">
        <f t="shared" si="157"/>
        <v>0.12</v>
      </c>
      <c r="S3311" s="6" t="str">
        <f t="shared" si="158"/>
        <v/>
      </c>
      <c r="T3311">
        <f>ROUND(INT(表1[[#This Row],[合同结束日期]]-表1[[#This Row],[合同起始日期]])/365,1)</f>
        <v>3.2</v>
      </c>
    </row>
    <row r="3312" spans="1:20">
      <c r="A3312" s="1">
        <v>42186</v>
      </c>
      <c r="B3312" t="s">
        <v>7</v>
      </c>
      <c r="C3312">
        <f t="shared" si="156"/>
        <v>1</v>
      </c>
      <c r="D3312" t="s">
        <v>67</v>
      </c>
      <c r="E3312" s="4">
        <v>384546</v>
      </c>
      <c r="F3312" s="4">
        <v>60642.904199999997</v>
      </c>
      <c r="G3312" s="3">
        <v>0.15769999999999998</v>
      </c>
      <c r="H3312" s="7">
        <v>1204.718045112782</v>
      </c>
      <c r="I3312" s="4">
        <v>189.98403571428571</v>
      </c>
      <c r="J3312">
        <v>319.2</v>
      </c>
      <c r="K3312" t="s">
        <v>11</v>
      </c>
      <c r="L3312" t="s">
        <v>23</v>
      </c>
      <c r="M3312" t="s">
        <v>23</v>
      </c>
      <c r="N3312" s="2">
        <v>41374</v>
      </c>
      <c r="O3312" s="2">
        <v>42499</v>
      </c>
      <c r="P3312" t="s">
        <v>24</v>
      </c>
      <c r="Q3312" t="s">
        <v>35</v>
      </c>
      <c r="R3312" s="5" t="str">
        <f t="shared" si="157"/>
        <v>0.06</v>
      </c>
      <c r="S3312" s="6" t="str">
        <f t="shared" si="158"/>
        <v/>
      </c>
      <c r="T3312">
        <f>ROUND(INT(表1[[#This Row],[合同结束日期]]-表1[[#This Row],[合同起始日期]])/365,1)</f>
        <v>3.1</v>
      </c>
    </row>
    <row r="3313" spans="1:20">
      <c r="A3313" s="1">
        <v>42186</v>
      </c>
      <c r="B3313" t="s">
        <v>7</v>
      </c>
      <c r="C3313">
        <f t="shared" si="156"/>
        <v>1</v>
      </c>
      <c r="D3313" t="s">
        <v>68</v>
      </c>
      <c r="E3313" s="4">
        <v>201631.19999999998</v>
      </c>
      <c r="F3313" s="4">
        <v>102952.89072000001</v>
      </c>
      <c r="G3313" s="3">
        <v>0.51060000000000005</v>
      </c>
      <c r="H3313" s="7">
        <v>450.47184986595175</v>
      </c>
      <c r="I3313" s="4">
        <v>230.01092654155499</v>
      </c>
      <c r="J3313">
        <v>447.59999999999997</v>
      </c>
      <c r="K3313" t="s">
        <v>11</v>
      </c>
      <c r="L3313" t="s">
        <v>13</v>
      </c>
      <c r="M3313" t="s">
        <v>13</v>
      </c>
      <c r="N3313" s="2">
        <v>41302</v>
      </c>
      <c r="O3313" s="2">
        <v>43594</v>
      </c>
      <c r="P3313" t="s">
        <v>24</v>
      </c>
      <c r="Q3313" t="s">
        <v>65</v>
      </c>
      <c r="R3313" s="5" t="str">
        <f t="shared" si="157"/>
        <v>0.12</v>
      </c>
      <c r="S3313" s="6" t="str">
        <f t="shared" si="158"/>
        <v/>
      </c>
      <c r="T3313">
        <f>ROUND(INT(表1[[#This Row],[合同结束日期]]-表1[[#This Row],[合同起始日期]])/365,1)</f>
        <v>6.3</v>
      </c>
    </row>
    <row r="3314" spans="1:20">
      <c r="A3314" s="1">
        <v>42186</v>
      </c>
      <c r="B3314" t="s">
        <v>7</v>
      </c>
      <c r="C3314">
        <f t="shared" si="156"/>
        <v>1</v>
      </c>
      <c r="D3314" t="s">
        <v>240</v>
      </c>
      <c r="E3314" s="4">
        <v>49248.6</v>
      </c>
      <c r="F3314" s="4">
        <v>5796.5602199999994</v>
      </c>
      <c r="G3314" s="3">
        <v>0.11769999999999999</v>
      </c>
      <c r="H3314" s="7">
        <v>3420.041666666667</v>
      </c>
      <c r="I3314" s="4">
        <v>402.53890416666667</v>
      </c>
      <c r="J3314">
        <v>14.399999999999999</v>
      </c>
      <c r="K3314" t="s">
        <v>66</v>
      </c>
      <c r="L3314" t="s">
        <v>64</v>
      </c>
      <c r="M3314" t="s">
        <v>64</v>
      </c>
      <c r="N3314" s="2">
        <v>41481</v>
      </c>
      <c r="O3314" s="2">
        <v>42210</v>
      </c>
      <c r="P3314" t="s">
        <v>24</v>
      </c>
      <c r="Q3314" t="s">
        <v>28</v>
      </c>
      <c r="R3314" s="5" t="str">
        <f t="shared" si="157"/>
        <v>0.13</v>
      </c>
      <c r="S3314" s="6" t="str">
        <f t="shared" si="158"/>
        <v/>
      </c>
      <c r="T3314">
        <f>ROUND(INT(表1[[#This Row],[合同结束日期]]-表1[[#This Row],[合同起始日期]])/365,1)</f>
        <v>2</v>
      </c>
    </row>
    <row r="3315" spans="1:20">
      <c r="A3315" s="1">
        <v>42186</v>
      </c>
      <c r="B3315" t="s">
        <v>7</v>
      </c>
      <c r="C3315">
        <f t="shared" si="156"/>
        <v>1</v>
      </c>
      <c r="D3315" t="s">
        <v>345</v>
      </c>
      <c r="E3315" s="4">
        <v>126267.59999999999</v>
      </c>
      <c r="F3315" s="4">
        <v>11995.421999999999</v>
      </c>
      <c r="G3315" s="3">
        <v>9.5000000000000001E-2</v>
      </c>
      <c r="H3315" s="7">
        <v>4384.291666666667</v>
      </c>
      <c r="I3315" s="4">
        <v>416.50770833333331</v>
      </c>
      <c r="J3315">
        <v>28.799999999999997</v>
      </c>
      <c r="K3315" t="s">
        <v>140</v>
      </c>
      <c r="L3315" t="s">
        <v>309</v>
      </c>
      <c r="M3315" t="s">
        <v>309</v>
      </c>
      <c r="N3315" s="2">
        <v>41902</v>
      </c>
      <c r="O3315" s="2">
        <v>42266</v>
      </c>
      <c r="P3315" t="s">
        <v>24</v>
      </c>
      <c r="Q3315" t="s">
        <v>180</v>
      </c>
      <c r="R3315" s="5" t="str">
        <f t="shared" si="157"/>
        <v>0.03</v>
      </c>
      <c r="S3315" s="6" t="str">
        <f t="shared" si="158"/>
        <v/>
      </c>
      <c r="T3315">
        <f>ROUND(INT(表1[[#This Row],[合同结束日期]]-表1[[#This Row],[合同起始日期]])/365,1)</f>
        <v>1</v>
      </c>
    </row>
    <row r="3316" spans="1:20">
      <c r="A3316" s="1">
        <v>42186</v>
      </c>
      <c r="B3316" t="s">
        <v>7</v>
      </c>
      <c r="C3316">
        <f t="shared" si="156"/>
        <v>1</v>
      </c>
      <c r="D3316" t="s">
        <v>412</v>
      </c>
      <c r="E3316" s="4">
        <v>29618.399999999998</v>
      </c>
      <c r="F3316" s="4">
        <v>6598.9795199999999</v>
      </c>
      <c r="G3316" s="3">
        <v>0.2228</v>
      </c>
      <c r="H3316" s="7">
        <v>2056.8333333333335</v>
      </c>
      <c r="I3316" s="4">
        <v>458.26246666666668</v>
      </c>
      <c r="J3316">
        <v>14.399999999999999</v>
      </c>
      <c r="K3316" t="s">
        <v>76</v>
      </c>
      <c r="L3316" t="s">
        <v>276</v>
      </c>
      <c r="M3316" t="s">
        <v>276</v>
      </c>
      <c r="N3316" s="2">
        <v>42047</v>
      </c>
      <c r="O3316" s="2">
        <v>42411</v>
      </c>
      <c r="P3316" t="s">
        <v>24</v>
      </c>
      <c r="Q3316" t="s">
        <v>59</v>
      </c>
      <c r="R3316" s="5" t="str">
        <f t="shared" si="157"/>
        <v>0.16</v>
      </c>
      <c r="S3316" s="6" t="str">
        <f t="shared" si="158"/>
        <v/>
      </c>
      <c r="T3316">
        <f>ROUND(INT(表1[[#This Row],[合同结束日期]]-表1[[#This Row],[合同起始日期]])/365,1)</f>
        <v>1</v>
      </c>
    </row>
    <row r="3317" spans="1:20">
      <c r="A3317" s="1">
        <v>42186</v>
      </c>
      <c r="B3317" t="s">
        <v>7</v>
      </c>
      <c r="C3317">
        <f t="shared" si="156"/>
        <v>1</v>
      </c>
      <c r="D3317" t="s">
        <v>413</v>
      </c>
      <c r="E3317" s="4">
        <v>14116.8</v>
      </c>
      <c r="F3317" s="4">
        <v>6599.6040000000003</v>
      </c>
      <c r="G3317" s="3">
        <v>0.46750000000000003</v>
      </c>
      <c r="H3317" s="7">
        <v>980.33333333333337</v>
      </c>
      <c r="I3317" s="4">
        <v>458.3058333333334</v>
      </c>
      <c r="J3317">
        <v>14.399999999999999</v>
      </c>
      <c r="K3317" t="s">
        <v>76</v>
      </c>
      <c r="L3317" t="s">
        <v>276</v>
      </c>
      <c r="M3317" t="s">
        <v>276</v>
      </c>
      <c r="N3317" s="2">
        <v>42047</v>
      </c>
      <c r="O3317" s="2">
        <v>42411</v>
      </c>
      <c r="P3317" t="s">
        <v>24</v>
      </c>
      <c r="Q3317" t="s">
        <v>59</v>
      </c>
      <c r="R3317" s="5" t="str">
        <f t="shared" si="157"/>
        <v>0.16</v>
      </c>
      <c r="S3317" s="6" t="str">
        <f t="shared" si="158"/>
        <v/>
      </c>
      <c r="T3317">
        <f>ROUND(INT(表1[[#This Row],[合同结束日期]]-表1[[#This Row],[合同起始日期]])/365,1)</f>
        <v>1</v>
      </c>
    </row>
    <row r="3318" spans="1:20">
      <c r="A3318" s="1">
        <v>42186</v>
      </c>
      <c r="B3318" t="s">
        <v>7</v>
      </c>
      <c r="C3318">
        <f t="shared" si="156"/>
        <v>1</v>
      </c>
      <c r="D3318" t="s">
        <v>383</v>
      </c>
      <c r="E3318" s="4">
        <v>51709.2</v>
      </c>
      <c r="F3318" s="4">
        <v>6598.0939199999993</v>
      </c>
      <c r="G3318" s="3">
        <v>0.12759999999999999</v>
      </c>
      <c r="H3318" s="7">
        <v>3590.916666666667</v>
      </c>
      <c r="I3318" s="4">
        <v>458.20096666666666</v>
      </c>
      <c r="J3318">
        <v>14.399999999999999</v>
      </c>
      <c r="K3318" t="s">
        <v>76</v>
      </c>
      <c r="L3318" t="s">
        <v>276</v>
      </c>
      <c r="M3318" t="s">
        <v>276</v>
      </c>
      <c r="N3318" s="2">
        <v>42047</v>
      </c>
      <c r="O3318" s="2">
        <v>42411</v>
      </c>
      <c r="P3318" t="s">
        <v>24</v>
      </c>
      <c r="Q3318" t="s">
        <v>59</v>
      </c>
      <c r="R3318" s="5" t="str">
        <f t="shared" si="157"/>
        <v>0.16</v>
      </c>
      <c r="S3318" s="6" t="str">
        <f t="shared" si="158"/>
        <v/>
      </c>
      <c r="T3318">
        <f>ROUND(INT(表1[[#This Row],[合同结束日期]]-表1[[#This Row],[合同起始日期]])/365,1)</f>
        <v>1</v>
      </c>
    </row>
    <row r="3319" spans="1:20">
      <c r="A3319" s="1">
        <v>42186</v>
      </c>
      <c r="B3319" t="s">
        <v>7</v>
      </c>
      <c r="C3319">
        <f t="shared" si="156"/>
        <v>1</v>
      </c>
      <c r="D3319" t="s">
        <v>351</v>
      </c>
      <c r="E3319" s="4">
        <v>28645.200000000001</v>
      </c>
      <c r="F3319" s="4">
        <v>6599.8540799999992</v>
      </c>
      <c r="G3319" s="3">
        <v>0.23039999999999997</v>
      </c>
      <c r="H3319" s="7">
        <v>1989.2500000000002</v>
      </c>
      <c r="I3319" s="4">
        <v>458.32319999999999</v>
      </c>
      <c r="J3319">
        <v>14.399999999999999</v>
      </c>
      <c r="K3319" t="s">
        <v>66</v>
      </c>
      <c r="L3319" t="s">
        <v>64</v>
      </c>
      <c r="M3319" t="s">
        <v>64</v>
      </c>
      <c r="N3319" s="2">
        <v>41894</v>
      </c>
      <c r="O3319" s="2">
        <v>42258</v>
      </c>
      <c r="P3319" t="s">
        <v>24</v>
      </c>
      <c r="Q3319" t="s">
        <v>19</v>
      </c>
      <c r="R3319" s="5" t="str">
        <f t="shared" si="157"/>
        <v>0.1</v>
      </c>
      <c r="S3319" s="6" t="str">
        <f t="shared" si="158"/>
        <v/>
      </c>
      <c r="T3319">
        <f>ROUND(INT(表1[[#This Row],[合同结束日期]]-表1[[#This Row],[合同起始日期]])/365,1)</f>
        <v>1</v>
      </c>
    </row>
    <row r="3320" spans="1:20">
      <c r="A3320" s="1">
        <v>42186</v>
      </c>
      <c r="B3320" t="s">
        <v>7</v>
      </c>
      <c r="C3320">
        <f t="shared" si="156"/>
        <v>1</v>
      </c>
      <c r="D3320" t="s">
        <v>384</v>
      </c>
      <c r="E3320" s="4">
        <v>145110</v>
      </c>
      <c r="F3320" s="4">
        <v>8401.8689999999988</v>
      </c>
      <c r="G3320" s="3">
        <v>5.7899999999999993E-2</v>
      </c>
      <c r="H3320" s="7">
        <v>8061.666666666667</v>
      </c>
      <c r="I3320" s="4">
        <v>466.77049999999991</v>
      </c>
      <c r="J3320">
        <v>18</v>
      </c>
      <c r="K3320" t="s">
        <v>66</v>
      </c>
      <c r="L3320" t="s">
        <v>64</v>
      </c>
      <c r="M3320" t="s">
        <v>64</v>
      </c>
      <c r="N3320" s="2">
        <v>42102</v>
      </c>
      <c r="O3320" s="2">
        <v>42467</v>
      </c>
      <c r="P3320" t="s">
        <v>24</v>
      </c>
      <c r="Q3320" t="s">
        <v>208</v>
      </c>
      <c r="R3320" s="5" t="str">
        <f t="shared" si="157"/>
        <v>0.05</v>
      </c>
      <c r="S3320" s="6" t="str">
        <f t="shared" si="158"/>
        <v/>
      </c>
      <c r="T3320">
        <f>ROUND(INT(表1[[#This Row],[合同结束日期]]-表1[[#This Row],[合同起始日期]])/365,1)</f>
        <v>1</v>
      </c>
    </row>
    <row r="3321" spans="1:20">
      <c r="A3321" s="1">
        <v>42217</v>
      </c>
      <c r="B3321" t="s">
        <v>7</v>
      </c>
      <c r="C3321">
        <f t="shared" si="156"/>
        <v>1</v>
      </c>
      <c r="D3321" t="s">
        <v>8</v>
      </c>
      <c r="E3321" s="4">
        <v>7498510.7999999998</v>
      </c>
      <c r="F3321" s="4">
        <v>309688.49604</v>
      </c>
      <c r="G3321" s="3">
        <v>4.1300000000000003E-2</v>
      </c>
      <c r="H3321" s="7">
        <v>2100.4231932773109</v>
      </c>
      <c r="I3321" s="4">
        <v>86.747477882352939</v>
      </c>
      <c r="J3321">
        <v>3570</v>
      </c>
      <c r="K3321" t="s">
        <v>11</v>
      </c>
      <c r="L3321" t="s">
        <v>12</v>
      </c>
      <c r="M3321" t="s">
        <v>10</v>
      </c>
      <c r="N3321" s="2">
        <v>41365</v>
      </c>
      <c r="O3321" s="2">
        <v>48646</v>
      </c>
      <c r="P3321" t="s">
        <v>14</v>
      </c>
      <c r="Q3321">
        <v>0</v>
      </c>
      <c r="R3321" s="5">
        <f t="shared" si="157"/>
        <v>0</v>
      </c>
      <c r="S3321" s="6" t="str">
        <f t="shared" si="158"/>
        <v/>
      </c>
      <c r="T3321">
        <f>ROUND(INT(表1[[#This Row],[合同结束日期]]-表1[[#This Row],[合同起始日期]])/365,1)</f>
        <v>19.899999999999999</v>
      </c>
    </row>
    <row r="3322" spans="1:20">
      <c r="A3322" s="1">
        <v>42217</v>
      </c>
      <c r="B3322" t="s">
        <v>7</v>
      </c>
      <c r="C3322">
        <f t="shared" si="156"/>
        <v>1</v>
      </c>
      <c r="D3322" t="s">
        <v>235</v>
      </c>
      <c r="E3322" s="4">
        <v>392000.52</v>
      </c>
      <c r="F3322" s="4">
        <v>58917.678156000009</v>
      </c>
      <c r="G3322" s="3">
        <v>0.15030000000000002</v>
      </c>
      <c r="H3322" s="7">
        <v>1048.0176451716395</v>
      </c>
      <c r="I3322" s="4">
        <v>157.51705206929745</v>
      </c>
      <c r="J3322">
        <v>374.03999999999996</v>
      </c>
      <c r="K3322" t="s">
        <v>11</v>
      </c>
      <c r="L3322" t="s">
        <v>92</v>
      </c>
      <c r="M3322" t="s">
        <v>92</v>
      </c>
      <c r="N3322" s="2">
        <v>41384</v>
      </c>
      <c r="O3322" s="2">
        <v>43299</v>
      </c>
      <c r="P3322" t="s">
        <v>18</v>
      </c>
      <c r="Q3322" t="s">
        <v>335</v>
      </c>
      <c r="R3322" s="5" t="str">
        <f t="shared" si="157"/>
        <v>0.15</v>
      </c>
      <c r="S3322" s="6" t="str">
        <f t="shared" si="158"/>
        <v>0.05</v>
      </c>
      <c r="T3322">
        <f>ROUND(INT(表1[[#This Row],[合同结束日期]]-表1[[#This Row],[合同起始日期]])/365,1)</f>
        <v>5.2</v>
      </c>
    </row>
    <row r="3323" spans="1:20">
      <c r="A3323" s="1">
        <v>42217</v>
      </c>
      <c r="B3323" t="s">
        <v>7</v>
      </c>
      <c r="C3323">
        <f t="shared" si="156"/>
        <v>1</v>
      </c>
      <c r="D3323" t="s">
        <v>237</v>
      </c>
      <c r="E3323" s="4">
        <v>255546.23999999999</v>
      </c>
      <c r="F3323" s="4">
        <v>56705.71065600001</v>
      </c>
      <c r="G3323" s="3">
        <v>0.22190000000000004</v>
      </c>
      <c r="H3323" s="7">
        <v>709.8506666666666</v>
      </c>
      <c r="I3323" s="4">
        <v>157.51586293333335</v>
      </c>
      <c r="J3323">
        <v>360</v>
      </c>
      <c r="K3323" t="s">
        <v>11</v>
      </c>
      <c r="L3323" t="s">
        <v>23</v>
      </c>
      <c r="M3323" t="s">
        <v>23</v>
      </c>
      <c r="N3323" s="2">
        <v>41384</v>
      </c>
      <c r="O3323" s="2">
        <v>43299</v>
      </c>
      <c r="P3323" t="s">
        <v>18</v>
      </c>
      <c r="Q3323" t="s">
        <v>335</v>
      </c>
      <c r="R3323" s="5" t="str">
        <f t="shared" si="157"/>
        <v>0.15</v>
      </c>
      <c r="S3323" s="6" t="str">
        <f t="shared" si="158"/>
        <v>0.05</v>
      </c>
      <c r="T3323">
        <f>ROUND(INT(表1[[#This Row],[合同结束日期]]-表1[[#This Row],[合同起始日期]])/365,1)</f>
        <v>5.2</v>
      </c>
    </row>
    <row r="3324" spans="1:20">
      <c r="A3324" s="1">
        <v>42217</v>
      </c>
      <c r="B3324" t="s">
        <v>7</v>
      </c>
      <c r="C3324">
        <f t="shared" si="156"/>
        <v>1</v>
      </c>
      <c r="D3324" t="s">
        <v>238</v>
      </c>
      <c r="E3324" s="4">
        <v>204128.28</v>
      </c>
      <c r="F3324" s="4">
        <v>59054.311403999993</v>
      </c>
      <c r="G3324" s="3">
        <v>0.28929999999999995</v>
      </c>
      <c r="H3324" s="7">
        <v>544.34208000000001</v>
      </c>
      <c r="I3324" s="4">
        <v>157.47816374399997</v>
      </c>
      <c r="J3324">
        <v>375</v>
      </c>
      <c r="K3324" t="s">
        <v>11</v>
      </c>
      <c r="L3324" t="s">
        <v>92</v>
      </c>
      <c r="M3324" t="s">
        <v>92</v>
      </c>
      <c r="N3324" s="2">
        <v>41384</v>
      </c>
      <c r="O3324" s="2">
        <v>43299</v>
      </c>
      <c r="P3324" t="s">
        <v>18</v>
      </c>
      <c r="Q3324" t="s">
        <v>335</v>
      </c>
      <c r="R3324" s="5" t="str">
        <f t="shared" si="157"/>
        <v>0.15</v>
      </c>
      <c r="S3324" s="6" t="str">
        <f t="shared" si="158"/>
        <v>0.05</v>
      </c>
      <c r="T3324">
        <f>ROUND(INT(表1[[#This Row],[合同结束日期]]-表1[[#This Row],[合同起始日期]])/365,1)</f>
        <v>5.2</v>
      </c>
    </row>
    <row r="3325" spans="1:20">
      <c r="A3325" s="1">
        <v>42217</v>
      </c>
      <c r="B3325" t="s">
        <v>7</v>
      </c>
      <c r="C3325">
        <f t="shared" si="156"/>
        <v>1</v>
      </c>
      <c r="D3325" t="s">
        <v>239</v>
      </c>
      <c r="E3325" s="4">
        <v>332158.44</v>
      </c>
      <c r="F3325" s="4">
        <v>57230.899211999997</v>
      </c>
      <c r="G3325" s="3">
        <v>0.17229999999999998</v>
      </c>
      <c r="H3325" s="7">
        <v>914.13044914134741</v>
      </c>
      <c r="I3325" s="4">
        <v>157.50467638705413</v>
      </c>
      <c r="J3325">
        <v>363.36</v>
      </c>
      <c r="K3325" t="s">
        <v>11</v>
      </c>
      <c r="L3325" t="s">
        <v>23</v>
      </c>
      <c r="M3325" t="s">
        <v>23</v>
      </c>
      <c r="N3325" s="2">
        <v>41384</v>
      </c>
      <c r="O3325" s="2">
        <v>43299</v>
      </c>
      <c r="P3325" t="s">
        <v>18</v>
      </c>
      <c r="Q3325" t="s">
        <v>335</v>
      </c>
      <c r="R3325" s="5" t="str">
        <f t="shared" si="157"/>
        <v>0.15</v>
      </c>
      <c r="S3325" s="6" t="str">
        <f t="shared" si="158"/>
        <v>0.05</v>
      </c>
      <c r="T3325">
        <f>ROUND(INT(表1[[#This Row],[合同结束日期]]-表1[[#This Row],[合同起始日期]])/365,1)</f>
        <v>5.2</v>
      </c>
    </row>
    <row r="3326" spans="1:20">
      <c r="A3326" s="1">
        <v>42217</v>
      </c>
      <c r="B3326" t="s">
        <v>7</v>
      </c>
      <c r="C3326">
        <f t="shared" si="156"/>
        <v>1</v>
      </c>
      <c r="D3326" t="s">
        <v>16</v>
      </c>
      <c r="E3326" s="4">
        <v>857934.58799999999</v>
      </c>
      <c r="F3326" s="4">
        <v>94372.804679999987</v>
      </c>
      <c r="G3326" s="3">
        <v>0.10999999999999999</v>
      </c>
      <c r="H3326" s="7">
        <v>1232.6646379310346</v>
      </c>
      <c r="I3326" s="4">
        <v>135.59311017241379</v>
      </c>
      <c r="J3326">
        <v>696</v>
      </c>
      <c r="K3326" t="s">
        <v>20</v>
      </c>
      <c r="L3326" t="s">
        <v>21</v>
      </c>
      <c r="M3326" t="s">
        <v>17</v>
      </c>
      <c r="N3326" s="2">
        <v>41246</v>
      </c>
      <c r="O3326" s="2">
        <v>43229</v>
      </c>
      <c r="P3326" t="s">
        <v>18</v>
      </c>
      <c r="Q3326" t="s">
        <v>48</v>
      </c>
      <c r="R3326" s="5" t="str">
        <f t="shared" si="157"/>
        <v>0.11</v>
      </c>
      <c r="S3326" s="6" t="str">
        <f t="shared" si="158"/>
        <v/>
      </c>
      <c r="T3326">
        <f>ROUND(INT(表1[[#This Row],[合同结束日期]]-表1[[#This Row],[合同起始日期]])/365,1)</f>
        <v>5.4</v>
      </c>
    </row>
    <row r="3327" spans="1:20">
      <c r="A3327" s="1">
        <v>42217</v>
      </c>
      <c r="B3327" t="s">
        <v>7</v>
      </c>
      <c r="C3327">
        <f t="shared" si="156"/>
        <v>1</v>
      </c>
      <c r="D3327" t="s">
        <v>22</v>
      </c>
      <c r="E3327" s="4">
        <v>393946.8</v>
      </c>
      <c r="F3327" s="4">
        <v>132208.54608</v>
      </c>
      <c r="G3327" s="3">
        <v>0.33560000000000001</v>
      </c>
      <c r="H3327" s="7">
        <v>804.62990196078431</v>
      </c>
      <c r="I3327" s="4">
        <v>270.03379509803921</v>
      </c>
      <c r="J3327">
        <v>489.59999999999997</v>
      </c>
      <c r="K3327" t="s">
        <v>11</v>
      </c>
      <c r="L3327" t="s">
        <v>23</v>
      </c>
      <c r="M3327" t="s">
        <v>23</v>
      </c>
      <c r="N3327" s="2">
        <v>41258</v>
      </c>
      <c r="O3327" s="2">
        <v>43229</v>
      </c>
      <c r="P3327" t="s">
        <v>24</v>
      </c>
      <c r="Q3327" t="s">
        <v>59</v>
      </c>
      <c r="R3327" s="5" t="str">
        <f t="shared" si="157"/>
        <v>0.16</v>
      </c>
      <c r="S3327" s="6" t="str">
        <f t="shared" si="158"/>
        <v/>
      </c>
      <c r="T3327">
        <f>ROUND(INT(表1[[#This Row],[合同结束日期]]-表1[[#This Row],[合同起始日期]])/365,1)</f>
        <v>5.4</v>
      </c>
    </row>
    <row r="3328" spans="1:20">
      <c r="A3328" s="1">
        <v>42217</v>
      </c>
      <c r="B3328" t="s">
        <v>7</v>
      </c>
      <c r="C3328">
        <f t="shared" si="156"/>
        <v>1</v>
      </c>
      <c r="D3328" t="s">
        <v>386</v>
      </c>
      <c r="E3328" s="4">
        <v>196344</v>
      </c>
      <c r="F3328" s="4">
        <v>49576.86</v>
      </c>
      <c r="G3328" s="3">
        <v>0.2525</v>
      </c>
      <c r="H3328" s="7">
        <v>1069.4117647058824</v>
      </c>
      <c r="I3328" s="4">
        <v>270.02647058823533</v>
      </c>
      <c r="J3328">
        <v>183.6</v>
      </c>
      <c r="K3328" t="s">
        <v>11</v>
      </c>
      <c r="L3328" t="s">
        <v>23</v>
      </c>
      <c r="M3328" t="s">
        <v>23</v>
      </c>
      <c r="N3328" s="2">
        <v>41258</v>
      </c>
      <c r="O3328" s="2">
        <v>43229</v>
      </c>
      <c r="P3328" t="s">
        <v>24</v>
      </c>
      <c r="Q3328" t="s">
        <v>59</v>
      </c>
      <c r="R3328" s="5" t="str">
        <f t="shared" si="157"/>
        <v>0.16</v>
      </c>
      <c r="S3328" s="6" t="str">
        <f t="shared" si="158"/>
        <v/>
      </c>
      <c r="T3328">
        <f>ROUND(INT(表1[[#This Row],[合同结束日期]]-表1[[#This Row],[合同起始日期]])/365,1)</f>
        <v>5.4</v>
      </c>
    </row>
    <row r="3329" spans="1:20">
      <c r="A3329" s="1">
        <v>42217</v>
      </c>
      <c r="B3329" t="s">
        <v>7</v>
      </c>
      <c r="C3329">
        <f t="shared" si="156"/>
        <v>1</v>
      </c>
      <c r="D3329" t="s">
        <v>26</v>
      </c>
      <c r="E3329" s="4">
        <v>277209</v>
      </c>
      <c r="F3329" s="4">
        <v>47873.994299999998</v>
      </c>
      <c r="G3329" s="3">
        <v>0.17269999999999999</v>
      </c>
      <c r="H3329" s="7">
        <v>1736.8984962406016</v>
      </c>
      <c r="I3329" s="4">
        <v>299.9623703007519</v>
      </c>
      <c r="J3329">
        <v>159.6</v>
      </c>
      <c r="K3329" t="s">
        <v>11</v>
      </c>
      <c r="L3329" t="s">
        <v>13</v>
      </c>
      <c r="M3329" t="s">
        <v>27</v>
      </c>
      <c r="N3329" s="2">
        <v>41339</v>
      </c>
      <c r="O3329" s="2">
        <v>42499</v>
      </c>
      <c r="P3329" t="s">
        <v>24</v>
      </c>
      <c r="Q3329" t="s">
        <v>83</v>
      </c>
      <c r="R3329" s="5" t="str">
        <f t="shared" si="157"/>
        <v>0.14</v>
      </c>
      <c r="S3329" s="6" t="str">
        <f t="shared" si="158"/>
        <v/>
      </c>
      <c r="T3329">
        <f>ROUND(INT(表1[[#This Row],[合同结束日期]]-表1[[#This Row],[合同起始日期]])/365,1)</f>
        <v>3.2</v>
      </c>
    </row>
    <row r="3330" spans="1:20">
      <c r="A3330" s="1">
        <v>42217</v>
      </c>
      <c r="B3330" t="s">
        <v>7</v>
      </c>
      <c r="C3330">
        <f t="shared" si="156"/>
        <v>1</v>
      </c>
      <c r="D3330" t="s">
        <v>29</v>
      </c>
      <c r="E3330" s="4">
        <v>162752.4</v>
      </c>
      <c r="F3330" s="4">
        <v>50550.895440000008</v>
      </c>
      <c r="G3330" s="3">
        <v>0.31060000000000004</v>
      </c>
      <c r="H3330" s="7">
        <v>869.40384615384619</v>
      </c>
      <c r="I3330" s="4">
        <v>270.03683461538469</v>
      </c>
      <c r="J3330">
        <v>187.2</v>
      </c>
      <c r="K3330" t="s">
        <v>11</v>
      </c>
      <c r="L3330" t="s">
        <v>23</v>
      </c>
      <c r="M3330" t="s">
        <v>23</v>
      </c>
      <c r="N3330" s="2">
        <v>41288</v>
      </c>
      <c r="O3330" s="2">
        <v>42499</v>
      </c>
      <c r="P3330" t="s">
        <v>24</v>
      </c>
      <c r="Q3330" t="s">
        <v>30</v>
      </c>
      <c r="R3330" s="5" t="str">
        <f t="shared" si="157"/>
        <v>0.18</v>
      </c>
      <c r="S3330" s="6" t="str">
        <f t="shared" si="158"/>
        <v/>
      </c>
      <c r="T3330">
        <f>ROUND(INT(表1[[#This Row],[合同结束日期]]-表1[[#This Row],[合同起始日期]])/365,1)</f>
        <v>3.3</v>
      </c>
    </row>
    <row r="3331" spans="1:20">
      <c r="A3331" s="1">
        <v>42217</v>
      </c>
      <c r="B3331" t="s">
        <v>7</v>
      </c>
      <c r="C3331">
        <f t="shared" si="156"/>
        <v>1</v>
      </c>
      <c r="D3331" t="s">
        <v>31</v>
      </c>
      <c r="E3331" s="4">
        <v>155996.4</v>
      </c>
      <c r="F3331" s="4">
        <v>39607.485960000005</v>
      </c>
      <c r="G3331" s="3">
        <v>0.25390000000000007</v>
      </c>
      <c r="H3331" s="7">
        <v>1130.4086956521739</v>
      </c>
      <c r="I3331" s="4">
        <v>287.01076782608698</v>
      </c>
      <c r="J3331">
        <v>138</v>
      </c>
      <c r="K3331" t="s">
        <v>11</v>
      </c>
      <c r="L3331" t="s">
        <v>13</v>
      </c>
      <c r="M3331" t="s">
        <v>13</v>
      </c>
      <c r="N3331" s="2">
        <v>41334</v>
      </c>
      <c r="O3331" s="2">
        <v>42499</v>
      </c>
      <c r="P3331" t="s">
        <v>24</v>
      </c>
      <c r="Q3331" t="s">
        <v>414</v>
      </c>
      <c r="R3331" s="5" t="str">
        <f t="shared" si="157"/>
        <v>0.14</v>
      </c>
      <c r="S3331" s="6" t="str">
        <f t="shared" si="158"/>
        <v>0.07</v>
      </c>
      <c r="T3331">
        <f>ROUND(INT(表1[[#This Row],[合同结束日期]]-表1[[#This Row],[合同起始日期]])/365,1)</f>
        <v>3.2</v>
      </c>
    </row>
    <row r="3332" spans="1:20">
      <c r="A3332" s="1">
        <v>42217</v>
      </c>
      <c r="B3332" t="s">
        <v>7</v>
      </c>
      <c r="C3332">
        <f t="shared" si="156"/>
        <v>1</v>
      </c>
      <c r="D3332" t="s">
        <v>33</v>
      </c>
      <c r="E3332" s="4">
        <v>218722.8</v>
      </c>
      <c r="F3332" s="4">
        <v>16360.465440000002</v>
      </c>
      <c r="G3332" s="3">
        <v>7.4800000000000005E-2</v>
      </c>
      <c r="H3332" s="7">
        <v>3375.3518518518517</v>
      </c>
      <c r="I3332" s="4">
        <v>252.47631851851855</v>
      </c>
      <c r="J3332">
        <v>64.8</v>
      </c>
      <c r="K3332" t="s">
        <v>11</v>
      </c>
      <c r="L3332" t="s">
        <v>13</v>
      </c>
      <c r="M3332" t="s">
        <v>34</v>
      </c>
      <c r="N3332" s="2">
        <v>41353</v>
      </c>
      <c r="O3332" s="2">
        <v>43229</v>
      </c>
      <c r="P3332" t="s">
        <v>24</v>
      </c>
      <c r="Q3332" t="s">
        <v>35</v>
      </c>
      <c r="R3332" s="5" t="str">
        <f t="shared" si="157"/>
        <v>0.06</v>
      </c>
      <c r="S3332" s="6" t="str">
        <f t="shared" si="158"/>
        <v/>
      </c>
      <c r="T3332">
        <f>ROUND(INT(表1[[#This Row],[合同结束日期]]-表1[[#This Row],[合同起始日期]])/365,1)</f>
        <v>5.0999999999999996</v>
      </c>
    </row>
    <row r="3333" spans="1:20">
      <c r="A3333" s="1">
        <v>42217</v>
      </c>
      <c r="B3333" t="s">
        <v>7</v>
      </c>
      <c r="C3333">
        <f t="shared" si="156"/>
        <v>1</v>
      </c>
      <c r="D3333" t="s">
        <v>36</v>
      </c>
      <c r="E3333" s="4">
        <v>493475.39999999997</v>
      </c>
      <c r="F3333" s="4">
        <v>48854.064600000005</v>
      </c>
      <c r="G3333" s="3">
        <v>9.9000000000000019E-2</v>
      </c>
      <c r="H3333" s="7">
        <v>2323.3305084745762</v>
      </c>
      <c r="I3333" s="4">
        <v>230.00972033898307</v>
      </c>
      <c r="J3333">
        <v>212.4</v>
      </c>
      <c r="K3333" t="s">
        <v>11</v>
      </c>
      <c r="L3333" t="s">
        <v>13</v>
      </c>
      <c r="M3333" t="s">
        <v>13</v>
      </c>
      <c r="N3333" s="2">
        <v>41353</v>
      </c>
      <c r="O3333" s="2">
        <v>43229</v>
      </c>
      <c r="P3333" t="s">
        <v>24</v>
      </c>
      <c r="Q3333" t="s">
        <v>37</v>
      </c>
      <c r="R3333" s="5" t="str">
        <f t="shared" si="157"/>
        <v>0.</v>
      </c>
      <c r="S3333" s="6" t="str">
        <f t="shared" si="158"/>
        <v/>
      </c>
      <c r="T3333">
        <f>ROUND(INT(表1[[#This Row],[合同结束日期]]-表1[[#This Row],[合同起始日期]])/365,1)</f>
        <v>5.0999999999999996</v>
      </c>
    </row>
    <row r="3334" spans="1:20">
      <c r="A3334" s="1">
        <v>42217</v>
      </c>
      <c r="B3334" t="s">
        <v>7</v>
      </c>
      <c r="C3334">
        <f t="shared" si="156"/>
        <v>1</v>
      </c>
      <c r="D3334" t="s">
        <v>38</v>
      </c>
      <c r="E3334" s="4">
        <v>387722.16</v>
      </c>
      <c r="F3334" s="4">
        <v>42649.437599999997</v>
      </c>
      <c r="G3334" s="3">
        <v>0.11</v>
      </c>
      <c r="H3334" s="7">
        <v>2071.1653846153845</v>
      </c>
      <c r="I3334" s="4">
        <v>227.82819230769232</v>
      </c>
      <c r="J3334">
        <v>187.2</v>
      </c>
      <c r="K3334" t="s">
        <v>11</v>
      </c>
      <c r="L3334" t="s">
        <v>13</v>
      </c>
      <c r="M3334" t="s">
        <v>13</v>
      </c>
      <c r="N3334" s="2">
        <v>41323</v>
      </c>
      <c r="O3334" s="2">
        <v>42499</v>
      </c>
      <c r="P3334" t="s">
        <v>39</v>
      </c>
      <c r="Q3334" t="s">
        <v>48</v>
      </c>
      <c r="R3334" s="5" t="str">
        <f t="shared" si="157"/>
        <v>0.11</v>
      </c>
      <c r="S3334" s="6" t="str">
        <f t="shared" si="158"/>
        <v/>
      </c>
      <c r="T3334">
        <f>ROUND(INT(表1[[#This Row],[合同结束日期]]-表1[[#This Row],[合同起始日期]])/365,1)</f>
        <v>3.2</v>
      </c>
    </row>
    <row r="3335" spans="1:20">
      <c r="A3335" s="1">
        <v>42217</v>
      </c>
      <c r="B3335" t="s">
        <v>7</v>
      </c>
      <c r="C3335">
        <f t="shared" si="156"/>
        <v>1</v>
      </c>
      <c r="D3335" t="s">
        <v>40</v>
      </c>
      <c r="E3335" s="4">
        <v>2273894.3879999998</v>
      </c>
      <c r="F3335" s="4">
        <v>181911.55104000002</v>
      </c>
      <c r="G3335" s="3">
        <v>8.0000000000000016E-2</v>
      </c>
      <c r="H3335" s="7">
        <v>2412.0570137474538</v>
      </c>
      <c r="I3335" s="4">
        <v>192.96456109979636</v>
      </c>
      <c r="J3335">
        <v>942.72</v>
      </c>
      <c r="K3335" t="s">
        <v>41</v>
      </c>
      <c r="L3335" t="s">
        <v>40</v>
      </c>
      <c r="M3335" t="s">
        <v>41</v>
      </c>
      <c r="N3335" s="2">
        <v>41294</v>
      </c>
      <c r="O3335" s="2">
        <v>43229</v>
      </c>
      <c r="P3335" t="s">
        <v>39</v>
      </c>
      <c r="Q3335" t="s">
        <v>42</v>
      </c>
      <c r="R3335" s="5" t="str">
        <f t="shared" si="157"/>
        <v>0.08</v>
      </c>
      <c r="S3335" s="6" t="str">
        <f t="shared" si="158"/>
        <v/>
      </c>
      <c r="T3335">
        <f>ROUND(INT(表1[[#This Row],[合同结束日期]]-表1[[#This Row],[合同起始日期]])/365,1)</f>
        <v>5.3</v>
      </c>
    </row>
    <row r="3336" spans="1:20">
      <c r="A3336" s="1">
        <v>42217</v>
      </c>
      <c r="B3336" t="s">
        <v>7</v>
      </c>
      <c r="C3336">
        <f t="shared" si="156"/>
        <v>1</v>
      </c>
      <c r="D3336" t="s">
        <v>292</v>
      </c>
      <c r="E3336" s="4">
        <v>3265883.6999999997</v>
      </c>
      <c r="F3336" s="4">
        <v>146964.7665</v>
      </c>
      <c r="G3336" s="3">
        <v>4.5000000000000005E-2</v>
      </c>
      <c r="H3336" s="7">
        <v>1312.8652918475639</v>
      </c>
      <c r="I3336" s="4">
        <v>59.078938133140376</v>
      </c>
      <c r="J3336">
        <v>2487.6</v>
      </c>
      <c r="K3336" t="s">
        <v>41</v>
      </c>
      <c r="L3336" t="s">
        <v>292</v>
      </c>
      <c r="M3336" t="s">
        <v>41</v>
      </c>
      <c r="N3336" s="2">
        <v>41442</v>
      </c>
      <c r="O3336" s="2">
        <v>47285</v>
      </c>
      <c r="P3336" t="s">
        <v>39</v>
      </c>
      <c r="Q3336" t="s">
        <v>208</v>
      </c>
      <c r="R3336" s="5" t="str">
        <f t="shared" si="157"/>
        <v>0.05</v>
      </c>
      <c r="S3336" s="6" t="str">
        <f t="shared" si="158"/>
        <v/>
      </c>
      <c r="T3336">
        <f>ROUND(INT(表1[[#This Row],[合同结束日期]]-表1[[#This Row],[合同起始日期]])/365,1)</f>
        <v>16</v>
      </c>
    </row>
    <row r="3337" spans="1:20">
      <c r="A3337" s="1">
        <v>42217</v>
      </c>
      <c r="B3337" t="s">
        <v>7</v>
      </c>
      <c r="C3337">
        <f t="shared" si="156"/>
        <v>1</v>
      </c>
      <c r="D3337" t="s">
        <v>324</v>
      </c>
      <c r="E3337" s="4">
        <v>98772</v>
      </c>
      <c r="F3337" s="4">
        <v>33118.251599999996</v>
      </c>
      <c r="G3337" s="3">
        <v>0.33529999999999993</v>
      </c>
      <c r="H3337" s="7">
        <v>894.67391304347836</v>
      </c>
      <c r="I3337" s="4">
        <v>299.98416304347825</v>
      </c>
      <c r="J3337">
        <v>110.39999999999999</v>
      </c>
      <c r="K3337" t="s">
        <v>140</v>
      </c>
      <c r="L3337" t="s">
        <v>309</v>
      </c>
      <c r="M3337" t="s">
        <v>309</v>
      </c>
      <c r="N3337" s="2">
        <v>42110</v>
      </c>
      <c r="O3337" s="2">
        <v>42840</v>
      </c>
      <c r="P3337" t="s">
        <v>24</v>
      </c>
      <c r="Q3337" t="s">
        <v>42</v>
      </c>
      <c r="R3337" s="5" t="str">
        <f t="shared" si="157"/>
        <v>0.08</v>
      </c>
      <c r="S3337" s="6" t="str">
        <f t="shared" si="158"/>
        <v/>
      </c>
      <c r="T3337">
        <f>ROUND(INT(表1[[#This Row],[合同结束日期]]-表1[[#This Row],[合同起始日期]])/365,1)</f>
        <v>2</v>
      </c>
    </row>
    <row r="3338" spans="1:20">
      <c r="A3338" s="1">
        <v>42217</v>
      </c>
      <c r="B3338" t="s">
        <v>7</v>
      </c>
      <c r="C3338">
        <f t="shared" si="156"/>
        <v>1</v>
      </c>
      <c r="D3338" t="s">
        <v>308</v>
      </c>
      <c r="E3338" s="4">
        <v>1997862</v>
      </c>
      <c r="F3338" s="4">
        <v>66928.377000000008</v>
      </c>
      <c r="G3338" s="3">
        <v>3.3500000000000002E-2</v>
      </c>
      <c r="H3338" s="7">
        <v>14477.260869565218</v>
      </c>
      <c r="I3338" s="4">
        <v>484.98823913043486</v>
      </c>
      <c r="J3338">
        <v>138</v>
      </c>
      <c r="K3338" t="s">
        <v>140</v>
      </c>
      <c r="L3338" t="s">
        <v>309</v>
      </c>
      <c r="M3338" t="s">
        <v>309</v>
      </c>
      <c r="N3338" s="2">
        <v>41708</v>
      </c>
      <c r="O3338" s="2">
        <v>42834</v>
      </c>
      <c r="P3338" t="s">
        <v>24</v>
      </c>
      <c r="Q3338" t="s">
        <v>180</v>
      </c>
      <c r="R3338" s="5" t="str">
        <f t="shared" si="157"/>
        <v>0.03</v>
      </c>
      <c r="S3338" s="6" t="str">
        <f t="shared" si="158"/>
        <v/>
      </c>
      <c r="T3338">
        <f>ROUND(INT(表1[[#This Row],[合同结束日期]]-表1[[#This Row],[合同起始日期]])/365,1)</f>
        <v>3.1</v>
      </c>
    </row>
    <row r="3339" spans="1:20">
      <c r="A3339" s="1">
        <v>42217</v>
      </c>
      <c r="B3339" t="s">
        <v>7</v>
      </c>
      <c r="C3339">
        <f t="shared" si="156"/>
        <v>1</v>
      </c>
      <c r="D3339" t="s">
        <v>43</v>
      </c>
      <c r="E3339" s="4">
        <v>1021049.112</v>
      </c>
      <c r="F3339" s="4">
        <v>81683.92895999999</v>
      </c>
      <c r="G3339" s="3">
        <v>7.9999999999999988E-2</v>
      </c>
      <c r="H3339" s="7">
        <v>3903.0929357798168</v>
      </c>
      <c r="I3339" s="4">
        <v>312.24743486238532</v>
      </c>
      <c r="J3339">
        <v>261.59999999999997</v>
      </c>
      <c r="K3339" t="s">
        <v>44</v>
      </c>
      <c r="L3339" t="s">
        <v>46</v>
      </c>
      <c r="M3339" t="s">
        <v>45</v>
      </c>
      <c r="N3339" s="2">
        <v>41288</v>
      </c>
      <c r="O3339" s="2">
        <v>45059</v>
      </c>
      <c r="P3339" t="s">
        <v>24</v>
      </c>
      <c r="Q3339" t="s">
        <v>42</v>
      </c>
      <c r="R3339" s="5" t="str">
        <f t="shared" si="157"/>
        <v>0.08</v>
      </c>
      <c r="S3339" s="6" t="str">
        <f t="shared" si="158"/>
        <v/>
      </c>
      <c r="T3339">
        <f>ROUND(INT(表1[[#This Row],[合同结束日期]]-表1[[#This Row],[合同起始日期]])/365,1)</f>
        <v>10.3</v>
      </c>
    </row>
    <row r="3340" spans="1:20">
      <c r="A3340" s="1">
        <v>42217</v>
      </c>
      <c r="B3340" t="s">
        <v>7</v>
      </c>
      <c r="C3340">
        <f t="shared" si="156"/>
        <v>1</v>
      </c>
      <c r="D3340" t="s">
        <v>257</v>
      </c>
      <c r="E3340" s="4">
        <v>322481.25599999999</v>
      </c>
      <c r="F3340" s="4">
        <v>17736.469079999999</v>
      </c>
      <c r="G3340" s="3">
        <v>5.5E-2</v>
      </c>
      <c r="H3340" s="7">
        <v>526.93015686274509</v>
      </c>
      <c r="I3340" s="4">
        <v>28.981158627450977</v>
      </c>
      <c r="J3340">
        <v>612</v>
      </c>
      <c r="K3340" t="s">
        <v>41</v>
      </c>
      <c r="L3340" t="s">
        <v>258</v>
      </c>
      <c r="M3340" t="s">
        <v>41</v>
      </c>
      <c r="N3340" s="2">
        <v>41442</v>
      </c>
      <c r="O3340" s="2">
        <v>47285</v>
      </c>
      <c r="P3340" t="s">
        <v>39</v>
      </c>
      <c r="Q3340" t="s">
        <v>35</v>
      </c>
      <c r="R3340" s="5" t="str">
        <f t="shared" si="157"/>
        <v>0.06</v>
      </c>
      <c r="S3340" s="6" t="str">
        <f t="shared" si="158"/>
        <v/>
      </c>
      <c r="T3340">
        <f>ROUND(INT(表1[[#This Row],[合同结束日期]]-表1[[#This Row],[合同起始日期]])/365,1)</f>
        <v>16</v>
      </c>
    </row>
    <row r="3341" spans="1:20">
      <c r="A3341" s="1">
        <v>42217</v>
      </c>
      <c r="B3341" t="s">
        <v>7</v>
      </c>
      <c r="C3341">
        <f t="shared" si="156"/>
        <v>1</v>
      </c>
      <c r="D3341" t="s">
        <v>259</v>
      </c>
      <c r="E3341" s="4">
        <v>419968.48799999995</v>
      </c>
      <c r="F3341" s="4">
        <v>23098.26684</v>
      </c>
      <c r="G3341" s="3">
        <v>5.5000000000000007E-2</v>
      </c>
      <c r="H3341" s="7">
        <v>881.54594458438282</v>
      </c>
      <c r="I3341" s="4">
        <v>48.485026952141062</v>
      </c>
      <c r="J3341">
        <v>476.4</v>
      </c>
      <c r="K3341" t="s">
        <v>41</v>
      </c>
      <c r="L3341" t="s">
        <v>258</v>
      </c>
      <c r="M3341" t="s">
        <v>41</v>
      </c>
      <c r="N3341" s="2">
        <v>41442</v>
      </c>
      <c r="O3341" s="2">
        <v>47285</v>
      </c>
      <c r="P3341" t="s">
        <v>39</v>
      </c>
      <c r="Q3341" t="s">
        <v>35</v>
      </c>
      <c r="R3341" s="5" t="str">
        <f t="shared" si="157"/>
        <v>0.06</v>
      </c>
      <c r="S3341" s="6" t="str">
        <f t="shared" si="158"/>
        <v/>
      </c>
      <c r="T3341">
        <f>ROUND(INT(表1[[#This Row],[合同结束日期]]-表1[[#This Row],[合同起始日期]])/365,1)</f>
        <v>16</v>
      </c>
    </row>
    <row r="3342" spans="1:20">
      <c r="A3342" s="1">
        <v>42217</v>
      </c>
      <c r="B3342" t="s">
        <v>7</v>
      </c>
      <c r="C3342">
        <f t="shared" si="156"/>
        <v>1</v>
      </c>
      <c r="D3342" t="s">
        <v>260</v>
      </c>
      <c r="E3342" s="4">
        <v>542864.05200000003</v>
      </c>
      <c r="F3342" s="4">
        <v>29857.522860000001</v>
      </c>
      <c r="G3342" s="3">
        <v>5.5E-2</v>
      </c>
      <c r="H3342" s="7">
        <v>1900.7844957983195</v>
      </c>
      <c r="I3342" s="4">
        <v>104.54314726890757</v>
      </c>
      <c r="J3342">
        <v>285.59999999999997</v>
      </c>
      <c r="K3342" t="s">
        <v>41</v>
      </c>
      <c r="L3342" t="s">
        <v>258</v>
      </c>
      <c r="M3342" t="s">
        <v>41</v>
      </c>
      <c r="N3342" s="2">
        <v>41442</v>
      </c>
      <c r="O3342" s="2">
        <v>47285</v>
      </c>
      <c r="P3342" t="s">
        <v>39</v>
      </c>
      <c r="Q3342" t="s">
        <v>35</v>
      </c>
      <c r="R3342" s="5" t="str">
        <f t="shared" si="157"/>
        <v>0.06</v>
      </c>
      <c r="S3342" s="6" t="str">
        <f t="shared" si="158"/>
        <v/>
      </c>
      <c r="T3342">
        <f>ROUND(INT(表1[[#This Row],[合同结束日期]]-表1[[#This Row],[合同起始日期]])/365,1)</f>
        <v>16</v>
      </c>
    </row>
    <row r="3343" spans="1:20">
      <c r="A3343" s="1">
        <v>42217</v>
      </c>
      <c r="B3343" t="s">
        <v>7</v>
      </c>
      <c r="C3343">
        <f t="shared" si="156"/>
        <v>1</v>
      </c>
      <c r="D3343" t="s">
        <v>261</v>
      </c>
      <c r="E3343" s="4">
        <v>1721459.496</v>
      </c>
      <c r="F3343" s="4">
        <v>162505.7764224</v>
      </c>
      <c r="G3343" s="3">
        <v>9.4399999999999998E-2</v>
      </c>
      <c r="H3343" s="7">
        <v>1384.7003667953668</v>
      </c>
      <c r="I3343" s="4">
        <v>130.71571462548263</v>
      </c>
      <c r="J3343">
        <v>1243.2</v>
      </c>
      <c r="K3343" t="s">
        <v>41</v>
      </c>
      <c r="L3343" t="s">
        <v>261</v>
      </c>
      <c r="M3343" t="s">
        <v>41</v>
      </c>
      <c r="N3343" s="2">
        <v>41281</v>
      </c>
      <c r="O3343" s="2">
        <v>45168</v>
      </c>
      <c r="P3343" t="s">
        <v>39</v>
      </c>
      <c r="Q3343" t="s">
        <v>391</v>
      </c>
      <c r="R3343" s="5" t="str">
        <f t="shared" si="157"/>
        <v>0.08</v>
      </c>
      <c r="S3343" s="6" t="str">
        <f t="shared" si="158"/>
        <v>0.08</v>
      </c>
      <c r="T3343">
        <f>ROUND(INT(表1[[#This Row],[合同结束日期]]-表1[[#This Row],[合同起始日期]])/365,1)</f>
        <v>10.6</v>
      </c>
    </row>
    <row r="3344" spans="1:20">
      <c r="A3344" s="1">
        <v>42217</v>
      </c>
      <c r="B3344" t="s">
        <v>7</v>
      </c>
      <c r="C3344">
        <f t="shared" si="156"/>
        <v>1</v>
      </c>
      <c r="D3344" t="s">
        <v>262</v>
      </c>
      <c r="E3344" s="4">
        <v>727529.7840000001</v>
      </c>
      <c r="F3344" s="4">
        <v>40014.138120000003</v>
      </c>
      <c r="G3344" s="3">
        <v>5.4999999999999993E-2</v>
      </c>
      <c r="H3344" s="7">
        <v>1050.7362564991336</v>
      </c>
      <c r="I3344" s="4">
        <v>57.790494107452346</v>
      </c>
      <c r="J3344">
        <v>692.4</v>
      </c>
      <c r="K3344" t="s">
        <v>41</v>
      </c>
      <c r="L3344" t="s">
        <v>258</v>
      </c>
      <c r="M3344" t="s">
        <v>41</v>
      </c>
      <c r="N3344" s="2">
        <v>41442</v>
      </c>
      <c r="O3344" s="2">
        <v>47285</v>
      </c>
      <c r="P3344" t="s">
        <v>39</v>
      </c>
      <c r="Q3344" t="s">
        <v>35</v>
      </c>
      <c r="R3344" s="5" t="str">
        <f t="shared" si="157"/>
        <v>0.06</v>
      </c>
      <c r="S3344" s="6" t="str">
        <f t="shared" si="158"/>
        <v/>
      </c>
      <c r="T3344">
        <f>ROUND(INT(表1[[#This Row],[合同结束日期]]-表1[[#This Row],[合同起始日期]])/365,1)</f>
        <v>16</v>
      </c>
    </row>
    <row r="3345" spans="1:20">
      <c r="A3345" s="1">
        <v>42217</v>
      </c>
      <c r="B3345" t="s">
        <v>7</v>
      </c>
      <c r="C3345">
        <f t="shared" si="156"/>
        <v>1</v>
      </c>
      <c r="D3345" t="s">
        <v>47</v>
      </c>
      <c r="E3345" s="4">
        <v>146402.4</v>
      </c>
      <c r="F3345" s="4">
        <v>36088.191599999998</v>
      </c>
      <c r="G3345" s="3">
        <v>0.2465</v>
      </c>
      <c r="H3345" s="7">
        <v>1257.7525773195878</v>
      </c>
      <c r="I3345" s="4">
        <v>310.03601030927837</v>
      </c>
      <c r="J3345">
        <v>116.39999999999999</v>
      </c>
      <c r="K3345" t="s">
        <v>11</v>
      </c>
      <c r="L3345" t="s">
        <v>23</v>
      </c>
      <c r="M3345" t="s">
        <v>23</v>
      </c>
      <c r="N3345" s="2">
        <v>41384</v>
      </c>
      <c r="O3345" s="2">
        <v>42509</v>
      </c>
      <c r="P3345" t="s">
        <v>24</v>
      </c>
      <c r="Q3345" t="s">
        <v>28</v>
      </c>
      <c r="R3345" s="5" t="str">
        <f t="shared" si="157"/>
        <v>0.13</v>
      </c>
      <c r="S3345" s="6" t="str">
        <f t="shared" si="158"/>
        <v/>
      </c>
      <c r="T3345">
        <f>ROUND(INT(表1[[#This Row],[合同结束日期]]-表1[[#This Row],[合同起始日期]])/365,1)</f>
        <v>3.1</v>
      </c>
    </row>
    <row r="3346" spans="1:20">
      <c r="A3346" s="1">
        <v>42217</v>
      </c>
      <c r="B3346" t="s">
        <v>7</v>
      </c>
      <c r="C3346">
        <f t="shared" si="156"/>
        <v>1</v>
      </c>
      <c r="D3346" t="s">
        <v>263</v>
      </c>
      <c r="E3346" s="4">
        <v>246033.24</v>
      </c>
      <c r="F3346" s="4">
        <v>35231.959967999996</v>
      </c>
      <c r="G3346" s="3">
        <v>0.14319999999999999</v>
      </c>
      <c r="H3346" s="7">
        <v>3796.8092592592593</v>
      </c>
      <c r="I3346" s="4">
        <v>543.70308592592585</v>
      </c>
      <c r="J3346">
        <v>64.8</v>
      </c>
      <c r="K3346" t="s">
        <v>11</v>
      </c>
      <c r="L3346" t="s">
        <v>12</v>
      </c>
      <c r="M3346" t="s">
        <v>53</v>
      </c>
      <c r="N3346" s="2">
        <v>42199</v>
      </c>
      <c r="O3346" s="2">
        <v>42564</v>
      </c>
      <c r="P3346" t="s">
        <v>24</v>
      </c>
      <c r="Q3346" t="s">
        <v>28</v>
      </c>
      <c r="R3346" s="5" t="str">
        <f t="shared" si="157"/>
        <v>0.13</v>
      </c>
      <c r="S3346" s="6" t="str">
        <f t="shared" si="158"/>
        <v/>
      </c>
      <c r="T3346">
        <f>ROUND(INT(表1[[#This Row],[合同结束日期]]-表1[[#This Row],[合同起始日期]])/365,1)</f>
        <v>1</v>
      </c>
    </row>
    <row r="3347" spans="1:20">
      <c r="A3347" s="1">
        <v>42217</v>
      </c>
      <c r="B3347" t="s">
        <v>7</v>
      </c>
      <c r="C3347">
        <f t="shared" si="156"/>
        <v>1</v>
      </c>
      <c r="D3347" t="s">
        <v>264</v>
      </c>
      <c r="E3347" s="4">
        <v>127898.04</v>
      </c>
      <c r="F3347" s="4">
        <v>19440.502080000002</v>
      </c>
      <c r="G3347" s="3">
        <v>0.15200000000000002</v>
      </c>
      <c r="H3347" s="7">
        <v>2267.695744680851</v>
      </c>
      <c r="I3347" s="4">
        <v>344.68975319148939</v>
      </c>
      <c r="J3347">
        <v>56.4</v>
      </c>
      <c r="K3347" t="s">
        <v>11</v>
      </c>
      <c r="L3347" t="s">
        <v>12</v>
      </c>
      <c r="M3347" t="s">
        <v>53</v>
      </c>
      <c r="N3347" s="2">
        <v>42199</v>
      </c>
      <c r="O3347" s="2">
        <v>42564</v>
      </c>
      <c r="P3347" t="s">
        <v>39</v>
      </c>
      <c r="Q3347" t="s">
        <v>28</v>
      </c>
      <c r="R3347" s="5" t="str">
        <f t="shared" si="157"/>
        <v>0.13</v>
      </c>
      <c r="S3347" s="6" t="str">
        <f t="shared" si="158"/>
        <v/>
      </c>
      <c r="T3347">
        <f>ROUND(INT(表1[[#This Row],[合同结束日期]]-表1[[#This Row],[合同起始日期]])/365,1)</f>
        <v>1</v>
      </c>
    </row>
    <row r="3348" spans="1:20">
      <c r="A3348" s="1">
        <v>42217</v>
      </c>
      <c r="B3348" t="s">
        <v>7</v>
      </c>
      <c r="C3348">
        <f t="shared" si="156"/>
        <v>1</v>
      </c>
      <c r="D3348" t="s">
        <v>265</v>
      </c>
      <c r="E3348" s="4">
        <v>412484.84399999998</v>
      </c>
      <c r="F3348" s="4">
        <v>22686.666419999998</v>
      </c>
      <c r="G3348" s="3">
        <v>5.5E-2</v>
      </c>
      <c r="H3348" s="7">
        <v>768.9874049217002</v>
      </c>
      <c r="I3348" s="4">
        <v>42.294307270693508</v>
      </c>
      <c r="J3348">
        <v>536.4</v>
      </c>
      <c r="K3348" t="s">
        <v>41</v>
      </c>
      <c r="L3348" t="s">
        <v>258</v>
      </c>
      <c r="M3348" t="s">
        <v>41</v>
      </c>
      <c r="N3348" s="2">
        <v>41442</v>
      </c>
      <c r="O3348" s="2">
        <v>47285</v>
      </c>
      <c r="P3348" t="s">
        <v>39</v>
      </c>
      <c r="Q3348" t="s">
        <v>35</v>
      </c>
      <c r="R3348" s="5" t="str">
        <f t="shared" si="157"/>
        <v>0.06</v>
      </c>
      <c r="S3348" s="6" t="str">
        <f t="shared" si="158"/>
        <v/>
      </c>
      <c r="T3348">
        <f>ROUND(INT(表1[[#This Row],[合同结束日期]]-表1[[#This Row],[合同起始日期]])/365,1)</f>
        <v>16</v>
      </c>
    </row>
    <row r="3349" spans="1:20">
      <c r="A3349" s="1">
        <v>42217</v>
      </c>
      <c r="B3349" t="s">
        <v>7</v>
      </c>
      <c r="C3349">
        <f t="shared" si="156"/>
        <v>1</v>
      </c>
      <c r="D3349" t="s">
        <v>459</v>
      </c>
      <c r="E3349" s="4">
        <v>167708.28</v>
      </c>
      <c r="F3349" s="4">
        <v>29600.511419999999</v>
      </c>
      <c r="G3349" s="3">
        <v>0.17649999999999999</v>
      </c>
      <c r="H3349" s="7">
        <v>3038.1934782608696</v>
      </c>
      <c r="I3349" s="4">
        <v>536.2411489130435</v>
      </c>
      <c r="J3349">
        <v>55.199999999999996</v>
      </c>
      <c r="K3349" t="s">
        <v>11</v>
      </c>
      <c r="L3349" t="s">
        <v>12</v>
      </c>
      <c r="M3349" t="s">
        <v>288</v>
      </c>
      <c r="N3349" s="2">
        <v>42201</v>
      </c>
      <c r="O3349" s="2">
        <v>42931</v>
      </c>
      <c r="P3349" t="s">
        <v>24</v>
      </c>
      <c r="Q3349" t="s">
        <v>59</v>
      </c>
      <c r="R3349" s="5" t="str">
        <f t="shared" si="157"/>
        <v>0.16</v>
      </c>
      <c r="S3349" s="6" t="str">
        <f t="shared" si="158"/>
        <v/>
      </c>
      <c r="T3349">
        <f>ROUND(INT(表1[[#This Row],[合同结束日期]]-表1[[#This Row],[合同起始日期]])/365,1)</f>
        <v>2</v>
      </c>
    </row>
    <row r="3350" spans="1:20">
      <c r="A3350" s="1">
        <v>42217</v>
      </c>
      <c r="B3350" t="s">
        <v>7</v>
      </c>
      <c r="C3350">
        <f t="shared" si="156"/>
        <v>1</v>
      </c>
      <c r="D3350" t="s">
        <v>460</v>
      </c>
      <c r="E3350" s="4">
        <v>103255.2</v>
      </c>
      <c r="F3350" s="4">
        <v>21539.03472</v>
      </c>
      <c r="G3350" s="3">
        <v>0.20860000000000001</v>
      </c>
      <c r="H3350" s="7">
        <v>1623.5094339622642</v>
      </c>
      <c r="I3350" s="4">
        <v>338.66406792452835</v>
      </c>
      <c r="J3350">
        <v>63.599999999999994</v>
      </c>
      <c r="K3350" t="s">
        <v>11</v>
      </c>
      <c r="L3350" t="s">
        <v>12</v>
      </c>
      <c r="M3350" t="s">
        <v>53</v>
      </c>
      <c r="N3350" s="2">
        <v>42201</v>
      </c>
      <c r="O3350" s="2">
        <v>43296</v>
      </c>
      <c r="P3350" t="s">
        <v>14</v>
      </c>
      <c r="Q3350" t="s">
        <v>362</v>
      </c>
      <c r="R3350" s="5" t="str">
        <f t="shared" si="157"/>
        <v>0.</v>
      </c>
      <c r="S3350" s="6" t="str">
        <f t="shared" si="158"/>
        <v>0.15</v>
      </c>
      <c r="T3350">
        <f>ROUND(INT(表1[[#This Row],[合同结束日期]]-表1[[#This Row],[合同起始日期]])/365,1)</f>
        <v>3</v>
      </c>
    </row>
    <row r="3351" spans="1:20">
      <c r="A3351" s="1">
        <v>42217</v>
      </c>
      <c r="B3351" t="s">
        <v>7</v>
      </c>
      <c r="C3351">
        <f t="shared" si="156"/>
        <v>1</v>
      </c>
      <c r="D3351" t="s">
        <v>52</v>
      </c>
      <c r="E3351" s="4">
        <v>264303.71999999997</v>
      </c>
      <c r="F3351" s="4">
        <v>36711.786708</v>
      </c>
      <c r="G3351" s="3">
        <v>0.13890000000000002</v>
      </c>
      <c r="H3351" s="7">
        <v>5647.5153846153844</v>
      </c>
      <c r="I3351" s="4">
        <v>784.43988692307698</v>
      </c>
      <c r="J3351">
        <v>46.8</v>
      </c>
      <c r="K3351" t="s">
        <v>11</v>
      </c>
      <c r="L3351" t="s">
        <v>12</v>
      </c>
      <c r="M3351" t="s">
        <v>53</v>
      </c>
      <c r="N3351" s="2">
        <v>42156</v>
      </c>
      <c r="O3351" s="2">
        <v>42499</v>
      </c>
      <c r="P3351" t="s">
        <v>24</v>
      </c>
      <c r="Q3351" t="s">
        <v>28</v>
      </c>
      <c r="R3351" s="5" t="str">
        <f t="shared" si="157"/>
        <v>0.13</v>
      </c>
      <c r="S3351" s="6" t="str">
        <f t="shared" si="158"/>
        <v/>
      </c>
      <c r="T3351">
        <f>ROUND(INT(表1[[#This Row],[合同结束日期]]-表1[[#This Row],[合同起始日期]])/365,1)</f>
        <v>0.9</v>
      </c>
    </row>
    <row r="3352" spans="1:20">
      <c r="A3352" s="1">
        <v>42217</v>
      </c>
      <c r="B3352" t="s">
        <v>7</v>
      </c>
      <c r="C3352">
        <f t="shared" si="156"/>
        <v>1</v>
      </c>
      <c r="D3352" t="s">
        <v>54</v>
      </c>
      <c r="E3352" s="4">
        <v>141640.08000000002</v>
      </c>
      <c r="F3352" s="4">
        <v>20693.615688000002</v>
      </c>
      <c r="G3352" s="3">
        <v>0.14610000000000001</v>
      </c>
      <c r="H3352" s="7">
        <v>3106.1421052631581</v>
      </c>
      <c r="I3352" s="4">
        <v>453.80736157894739</v>
      </c>
      <c r="J3352">
        <v>45.6</v>
      </c>
      <c r="K3352" t="s">
        <v>11</v>
      </c>
      <c r="L3352" t="s">
        <v>12</v>
      </c>
      <c r="M3352" t="s">
        <v>53</v>
      </c>
      <c r="N3352" s="2">
        <v>42156</v>
      </c>
      <c r="O3352" s="2">
        <v>42499</v>
      </c>
      <c r="P3352" t="s">
        <v>24</v>
      </c>
      <c r="Q3352" t="s">
        <v>28</v>
      </c>
      <c r="R3352" s="5" t="str">
        <f t="shared" si="157"/>
        <v>0.13</v>
      </c>
      <c r="S3352" s="6" t="str">
        <f t="shared" si="158"/>
        <v/>
      </c>
      <c r="T3352">
        <f>ROUND(INT(表1[[#This Row],[合同结束日期]]-表1[[#This Row],[合同起始日期]])/365,1)</f>
        <v>0.9</v>
      </c>
    </row>
    <row r="3353" spans="1:20">
      <c r="A3353" s="1">
        <v>42217</v>
      </c>
      <c r="B3353" t="s">
        <v>7</v>
      </c>
      <c r="C3353">
        <f t="shared" si="156"/>
        <v>1</v>
      </c>
      <c r="D3353" t="s">
        <v>266</v>
      </c>
      <c r="E3353" s="4">
        <v>320224.12799999997</v>
      </c>
      <c r="F3353" s="4">
        <v>17612.32704</v>
      </c>
      <c r="G3353" s="3">
        <v>5.5000000000000007E-2</v>
      </c>
      <c r="H3353" s="7">
        <v>753.82327683615813</v>
      </c>
      <c r="I3353" s="4">
        <v>41.460280225988697</v>
      </c>
      <c r="J3353">
        <v>424.8</v>
      </c>
      <c r="K3353" t="s">
        <v>41</v>
      </c>
      <c r="L3353" t="s">
        <v>258</v>
      </c>
      <c r="M3353" t="s">
        <v>41</v>
      </c>
      <c r="N3353" s="2">
        <v>41442</v>
      </c>
      <c r="O3353" s="2">
        <v>47285</v>
      </c>
      <c r="P3353" t="s">
        <v>39</v>
      </c>
      <c r="Q3353" t="s">
        <v>35</v>
      </c>
      <c r="R3353" s="5" t="str">
        <f t="shared" si="157"/>
        <v>0.06</v>
      </c>
      <c r="S3353" s="6" t="str">
        <f t="shared" si="158"/>
        <v/>
      </c>
      <c r="T3353">
        <f>ROUND(INT(表1[[#This Row],[合同结束日期]]-表1[[#This Row],[合同起始日期]])/365,1)</f>
        <v>16</v>
      </c>
    </row>
    <row r="3354" spans="1:20">
      <c r="A3354" s="1">
        <v>42217</v>
      </c>
      <c r="B3354" t="s">
        <v>7</v>
      </c>
      <c r="C3354">
        <f t="shared" si="156"/>
        <v>1</v>
      </c>
      <c r="D3354" t="s">
        <v>55</v>
      </c>
      <c r="E3354" s="4">
        <v>257925.12</v>
      </c>
      <c r="F3354" s="4">
        <v>55969.751039999996</v>
      </c>
      <c r="G3354" s="3">
        <v>0.217</v>
      </c>
      <c r="H3354" s="7">
        <v>1351.8088050314466</v>
      </c>
      <c r="I3354" s="4">
        <v>293.34251069182392</v>
      </c>
      <c r="J3354">
        <v>190.79999999999998</v>
      </c>
      <c r="K3354" t="s">
        <v>11</v>
      </c>
      <c r="L3354" t="s">
        <v>23</v>
      </c>
      <c r="M3354" t="s">
        <v>23</v>
      </c>
      <c r="N3354" s="2">
        <v>41343</v>
      </c>
      <c r="O3354" s="2">
        <v>42499</v>
      </c>
      <c r="P3354" t="s">
        <v>24</v>
      </c>
      <c r="Q3354" t="s">
        <v>30</v>
      </c>
      <c r="R3354" s="5" t="str">
        <f t="shared" si="157"/>
        <v>0.18</v>
      </c>
      <c r="S3354" s="6" t="str">
        <f t="shared" si="158"/>
        <v/>
      </c>
      <c r="T3354">
        <f>ROUND(INT(表1[[#This Row],[合同结束日期]]-表1[[#This Row],[合同起始日期]])/365,1)</f>
        <v>3.2</v>
      </c>
    </row>
    <row r="3355" spans="1:20">
      <c r="A3355" s="1">
        <v>42217</v>
      </c>
      <c r="B3355" t="s">
        <v>7</v>
      </c>
      <c r="C3355">
        <f t="shared" si="156"/>
        <v>1</v>
      </c>
      <c r="D3355" t="s">
        <v>325</v>
      </c>
      <c r="E3355" s="4">
        <v>166914</v>
      </c>
      <c r="F3355" s="4">
        <v>51075.684000000001</v>
      </c>
      <c r="G3355" s="3">
        <v>0.30599999999999999</v>
      </c>
      <c r="H3355" s="7">
        <v>915.09868421052624</v>
      </c>
      <c r="I3355" s="4">
        <v>280.02019736842107</v>
      </c>
      <c r="J3355">
        <v>182.4</v>
      </c>
      <c r="K3355" t="s">
        <v>11</v>
      </c>
      <c r="L3355" t="s">
        <v>23</v>
      </c>
      <c r="M3355" t="s">
        <v>23</v>
      </c>
      <c r="N3355" s="2">
        <v>41702</v>
      </c>
      <c r="O3355" s="2">
        <v>42432</v>
      </c>
      <c r="P3355" t="s">
        <v>24</v>
      </c>
      <c r="Q3355" t="s">
        <v>59</v>
      </c>
      <c r="R3355" s="5" t="str">
        <f t="shared" si="157"/>
        <v>0.16</v>
      </c>
      <c r="S3355" s="6" t="str">
        <f t="shared" si="158"/>
        <v/>
      </c>
      <c r="T3355">
        <f>ROUND(INT(表1[[#This Row],[合同结束日期]]-表1[[#This Row],[合同起始日期]])/365,1)</f>
        <v>2</v>
      </c>
    </row>
    <row r="3356" spans="1:20">
      <c r="A3356" s="1">
        <v>42217</v>
      </c>
      <c r="B3356" t="s">
        <v>7</v>
      </c>
      <c r="C3356">
        <f t="shared" si="156"/>
        <v>1</v>
      </c>
      <c r="D3356" t="s">
        <v>315</v>
      </c>
      <c r="E3356" s="4">
        <v>259879.19999999998</v>
      </c>
      <c r="F3356" s="4">
        <v>34589.921519999996</v>
      </c>
      <c r="G3356" s="3">
        <v>0.1331</v>
      </c>
      <c r="H3356" s="7">
        <v>2165.66</v>
      </c>
      <c r="I3356" s="4">
        <v>288.24934599999995</v>
      </c>
      <c r="J3356">
        <v>120</v>
      </c>
      <c r="K3356" t="s">
        <v>11</v>
      </c>
      <c r="L3356" t="s">
        <v>12</v>
      </c>
      <c r="M3356" t="s">
        <v>53</v>
      </c>
      <c r="N3356" s="2">
        <v>41715</v>
      </c>
      <c r="O3356" s="2">
        <v>42810</v>
      </c>
      <c r="P3356" t="s">
        <v>24</v>
      </c>
      <c r="Q3356" t="s">
        <v>48</v>
      </c>
      <c r="R3356" s="5" t="str">
        <f t="shared" si="157"/>
        <v>0.11</v>
      </c>
      <c r="S3356" s="6" t="str">
        <f t="shared" si="158"/>
        <v/>
      </c>
      <c r="T3356">
        <f>ROUND(INT(表1[[#This Row],[合同结束日期]]-表1[[#This Row],[合同起始日期]])/365,1)</f>
        <v>3</v>
      </c>
    </row>
    <row r="3357" spans="1:20">
      <c r="A3357" s="1">
        <v>42217</v>
      </c>
      <c r="B3357" t="s">
        <v>7</v>
      </c>
      <c r="C3357">
        <f t="shared" si="156"/>
        <v>1</v>
      </c>
      <c r="D3357" t="s">
        <v>57</v>
      </c>
      <c r="E3357" s="4">
        <v>191636.4</v>
      </c>
      <c r="F3357" s="4">
        <v>52795.828200000004</v>
      </c>
      <c r="G3357" s="3">
        <v>0.27550000000000002</v>
      </c>
      <c r="H3357" s="7">
        <v>1924.0602409638554</v>
      </c>
      <c r="I3357" s="4">
        <v>530.07859638554226</v>
      </c>
      <c r="J3357">
        <v>99.6</v>
      </c>
      <c r="K3357" t="s">
        <v>60</v>
      </c>
      <c r="L3357" t="s">
        <v>61</v>
      </c>
      <c r="M3357" t="s">
        <v>58</v>
      </c>
      <c r="N3357" s="2">
        <v>41290</v>
      </c>
      <c r="O3357" s="2">
        <v>42499</v>
      </c>
      <c r="P3357" t="s">
        <v>24</v>
      </c>
      <c r="Q3357" t="s">
        <v>59</v>
      </c>
      <c r="R3357" s="5" t="str">
        <f t="shared" si="157"/>
        <v>0.16</v>
      </c>
      <c r="S3357" s="6" t="str">
        <f t="shared" si="158"/>
        <v/>
      </c>
      <c r="T3357">
        <f>ROUND(INT(表1[[#This Row],[合同结束日期]]-表1[[#This Row],[合同起始日期]])/365,1)</f>
        <v>3.3</v>
      </c>
    </row>
    <row r="3358" spans="1:20">
      <c r="A3358" s="1">
        <v>42217</v>
      </c>
      <c r="B3358" t="s">
        <v>7</v>
      </c>
      <c r="C3358">
        <f t="shared" ref="C3358:C3421" si="159">IF($B3358="负一层",-1,IF($B3358="负一夹层",0,IF($B3358="一层",1,IF($B3358="二层",2,IF($B3358="三层",3,IF($B3358="四层",4))))))</f>
        <v>1</v>
      </c>
      <c r="D3358" t="s">
        <v>62</v>
      </c>
      <c r="E3358" s="4">
        <v>118704</v>
      </c>
      <c r="F3358" s="4">
        <v>33106.545599999998</v>
      </c>
      <c r="G3358" s="3">
        <v>0.27889999999999998</v>
      </c>
      <c r="H3358" s="7">
        <v>1111.4606741573034</v>
      </c>
      <c r="I3358" s="4">
        <v>309.9863820224719</v>
      </c>
      <c r="J3358">
        <v>106.8</v>
      </c>
      <c r="K3358" t="s">
        <v>60</v>
      </c>
      <c r="L3358" t="s">
        <v>61</v>
      </c>
      <c r="M3358" t="s">
        <v>58</v>
      </c>
      <c r="N3358" s="2">
        <v>41347</v>
      </c>
      <c r="O3358" s="2">
        <v>42499</v>
      </c>
      <c r="P3358" t="s">
        <v>24</v>
      </c>
      <c r="Q3358" t="s">
        <v>59</v>
      </c>
      <c r="R3358" s="5" t="str">
        <f t="shared" ref="R3358:R3421" si="160">IF(ISERROR(FIND(",",$Q3358)),$Q3358,LEFT($Q3358,FIND(",",$Q3358)-1))</f>
        <v>0.16</v>
      </c>
      <c r="S3358" s="6" t="str">
        <f t="shared" si="158"/>
        <v/>
      </c>
      <c r="T3358">
        <f>ROUND(INT(表1[[#This Row],[合同结束日期]]-表1[[#This Row],[合同起始日期]])/365,1)</f>
        <v>3.2</v>
      </c>
    </row>
    <row r="3359" spans="1:20">
      <c r="A3359" s="1">
        <v>42217</v>
      </c>
      <c r="B3359" t="s">
        <v>7</v>
      </c>
      <c r="C3359">
        <f t="shared" si="159"/>
        <v>1</v>
      </c>
      <c r="D3359" t="s">
        <v>63</v>
      </c>
      <c r="E3359" s="4">
        <v>376185.59999999998</v>
      </c>
      <c r="F3359" s="4">
        <v>50709.818879999999</v>
      </c>
      <c r="G3359" s="3">
        <v>0.1348</v>
      </c>
      <c r="H3359" s="7">
        <v>3370.8387096774195</v>
      </c>
      <c r="I3359" s="4">
        <v>454.38905806451612</v>
      </c>
      <c r="J3359">
        <v>111.6</v>
      </c>
      <c r="K3359" t="s">
        <v>66</v>
      </c>
      <c r="L3359" t="s">
        <v>64</v>
      </c>
      <c r="M3359" t="s">
        <v>64</v>
      </c>
      <c r="N3359" s="2">
        <v>41347</v>
      </c>
      <c r="O3359" s="2">
        <v>42499</v>
      </c>
      <c r="P3359" t="s">
        <v>24</v>
      </c>
      <c r="Q3359" t="s">
        <v>65</v>
      </c>
      <c r="R3359" s="5" t="str">
        <f t="shared" si="160"/>
        <v>0.12</v>
      </c>
      <c r="S3359" s="6" t="str">
        <f t="shared" ref="S3359:S3422" si="161">IF(ISERROR(FIND(",",$Q3359)),"",RIGHT($Q3359,LEN($Q3359)-FIND(",",$Q3359)))</f>
        <v/>
      </c>
      <c r="T3359">
        <f>ROUND(INT(表1[[#This Row],[合同结束日期]]-表1[[#This Row],[合同起始日期]])/365,1)</f>
        <v>3.2</v>
      </c>
    </row>
    <row r="3360" spans="1:20">
      <c r="A3360" s="1">
        <v>42217</v>
      </c>
      <c r="B3360" t="s">
        <v>7</v>
      </c>
      <c r="C3360">
        <f t="shared" si="159"/>
        <v>1</v>
      </c>
      <c r="D3360" t="s">
        <v>67</v>
      </c>
      <c r="E3360" s="4">
        <v>509976</v>
      </c>
      <c r="F3360" s="4">
        <v>60636.146399999998</v>
      </c>
      <c r="G3360" s="3">
        <v>0.11889999999999999</v>
      </c>
      <c r="H3360" s="7">
        <v>1597.6691729323309</v>
      </c>
      <c r="I3360" s="4">
        <v>189.96286466165412</v>
      </c>
      <c r="J3360">
        <v>319.2</v>
      </c>
      <c r="K3360" t="s">
        <v>11</v>
      </c>
      <c r="L3360" t="s">
        <v>23</v>
      </c>
      <c r="M3360" t="s">
        <v>23</v>
      </c>
      <c r="N3360" s="2">
        <v>41374</v>
      </c>
      <c r="O3360" s="2">
        <v>42499</v>
      </c>
      <c r="P3360" t="s">
        <v>24</v>
      </c>
      <c r="Q3360" t="s">
        <v>35</v>
      </c>
      <c r="R3360" s="5" t="str">
        <f t="shared" si="160"/>
        <v>0.06</v>
      </c>
      <c r="S3360" s="6" t="str">
        <f t="shared" si="161"/>
        <v/>
      </c>
      <c r="T3360">
        <f>ROUND(INT(表1[[#This Row],[合同结束日期]]-表1[[#This Row],[合同起始日期]])/365,1)</f>
        <v>3.1</v>
      </c>
    </row>
    <row r="3361" spans="1:20">
      <c r="A3361" s="1">
        <v>42217</v>
      </c>
      <c r="B3361" t="s">
        <v>7</v>
      </c>
      <c r="C3361">
        <f t="shared" si="159"/>
        <v>1</v>
      </c>
      <c r="D3361" t="s">
        <v>68</v>
      </c>
      <c r="E3361" s="4">
        <v>181743.6</v>
      </c>
      <c r="F3361" s="4">
        <v>102939.57504</v>
      </c>
      <c r="G3361" s="3">
        <v>0.56640000000000001</v>
      </c>
      <c r="H3361" s="7">
        <v>406.04021447721186</v>
      </c>
      <c r="I3361" s="4">
        <v>229.98117747989278</v>
      </c>
      <c r="J3361">
        <v>447.59999999999997</v>
      </c>
      <c r="K3361" t="s">
        <v>11</v>
      </c>
      <c r="L3361" t="s">
        <v>13</v>
      </c>
      <c r="M3361" t="s">
        <v>13</v>
      </c>
      <c r="N3361" s="2">
        <v>41302</v>
      </c>
      <c r="O3361" s="2">
        <v>43594</v>
      </c>
      <c r="P3361" t="s">
        <v>24</v>
      </c>
      <c r="Q3361" t="s">
        <v>65</v>
      </c>
      <c r="R3361" s="5" t="str">
        <f t="shared" si="160"/>
        <v>0.12</v>
      </c>
      <c r="S3361" s="6" t="str">
        <f t="shared" si="161"/>
        <v/>
      </c>
      <c r="T3361">
        <f>ROUND(INT(表1[[#This Row],[合同结束日期]]-表1[[#This Row],[合同起始日期]])/365,1)</f>
        <v>6.3</v>
      </c>
    </row>
    <row r="3362" spans="1:20">
      <c r="A3362" s="1">
        <v>42217</v>
      </c>
      <c r="B3362" t="s">
        <v>7</v>
      </c>
      <c r="C3362">
        <f t="shared" si="159"/>
        <v>1</v>
      </c>
      <c r="D3362" t="s">
        <v>240</v>
      </c>
      <c r="E3362" s="4">
        <v>74646.599999999991</v>
      </c>
      <c r="F3362" s="4">
        <v>6957.0631199999998</v>
      </c>
      <c r="G3362" s="3">
        <v>9.3200000000000005E-2</v>
      </c>
      <c r="H3362" s="7">
        <v>5183.791666666667</v>
      </c>
      <c r="I3362" s="4">
        <v>483.12938333333335</v>
      </c>
      <c r="J3362">
        <v>14.399999999999999</v>
      </c>
      <c r="K3362" t="s">
        <v>66</v>
      </c>
      <c r="L3362" t="s">
        <v>64</v>
      </c>
      <c r="M3362" t="s">
        <v>64</v>
      </c>
      <c r="N3362" s="2">
        <v>41481</v>
      </c>
      <c r="O3362" s="2">
        <v>42210</v>
      </c>
      <c r="P3362" t="s">
        <v>24</v>
      </c>
      <c r="Q3362" t="s">
        <v>28</v>
      </c>
      <c r="R3362" s="5" t="str">
        <f t="shared" si="160"/>
        <v>0.13</v>
      </c>
      <c r="S3362" s="6" t="str">
        <f t="shared" si="161"/>
        <v/>
      </c>
      <c r="T3362">
        <f>ROUND(INT(表1[[#This Row],[合同结束日期]]-表1[[#This Row],[合同起始日期]])/365,1)</f>
        <v>2</v>
      </c>
    </row>
    <row r="3363" spans="1:20">
      <c r="A3363" s="1">
        <v>42217</v>
      </c>
      <c r="B3363" t="s">
        <v>7</v>
      </c>
      <c r="C3363">
        <f t="shared" si="159"/>
        <v>1</v>
      </c>
      <c r="D3363" t="s">
        <v>345</v>
      </c>
      <c r="E3363" s="4">
        <v>71544</v>
      </c>
      <c r="F3363" s="4">
        <v>11997.9288</v>
      </c>
      <c r="G3363" s="3">
        <v>0.16769999999999999</v>
      </c>
      <c r="H3363" s="7">
        <v>2484.166666666667</v>
      </c>
      <c r="I3363" s="4">
        <v>416.59475000000003</v>
      </c>
      <c r="J3363">
        <v>28.799999999999997</v>
      </c>
      <c r="K3363" t="s">
        <v>140</v>
      </c>
      <c r="L3363" t="s">
        <v>309</v>
      </c>
      <c r="M3363" t="s">
        <v>309</v>
      </c>
      <c r="N3363" s="2">
        <v>41902</v>
      </c>
      <c r="O3363" s="2">
        <v>42266</v>
      </c>
      <c r="P3363" t="s">
        <v>24</v>
      </c>
      <c r="Q3363" t="s">
        <v>180</v>
      </c>
      <c r="R3363" s="5" t="str">
        <f t="shared" si="160"/>
        <v>0.03</v>
      </c>
      <c r="S3363" s="6" t="str">
        <f t="shared" si="161"/>
        <v/>
      </c>
      <c r="T3363">
        <f>ROUND(INT(表1[[#This Row],[合同结束日期]]-表1[[#This Row],[合同起始日期]])/365,1)</f>
        <v>1</v>
      </c>
    </row>
    <row r="3364" spans="1:20">
      <c r="A3364" s="1">
        <v>42217</v>
      </c>
      <c r="B3364" t="s">
        <v>7</v>
      </c>
      <c r="C3364">
        <f t="shared" si="159"/>
        <v>1</v>
      </c>
      <c r="D3364" t="s">
        <v>412</v>
      </c>
      <c r="E3364" s="4">
        <v>49378.799999999996</v>
      </c>
      <c r="F3364" s="4">
        <v>6601.945560000001</v>
      </c>
      <c r="G3364" s="3">
        <v>0.13370000000000004</v>
      </c>
      <c r="H3364" s="7">
        <v>3429.0833333333335</v>
      </c>
      <c r="I3364" s="4">
        <v>458.46844166666676</v>
      </c>
      <c r="J3364">
        <v>14.399999999999999</v>
      </c>
      <c r="K3364" t="s">
        <v>76</v>
      </c>
      <c r="L3364" t="s">
        <v>276</v>
      </c>
      <c r="M3364" t="s">
        <v>276</v>
      </c>
      <c r="N3364" s="2">
        <v>42047</v>
      </c>
      <c r="O3364" s="2">
        <v>42411</v>
      </c>
      <c r="P3364" t="s">
        <v>24</v>
      </c>
      <c r="Q3364" t="s">
        <v>59</v>
      </c>
      <c r="R3364" s="5" t="str">
        <f t="shared" si="160"/>
        <v>0.16</v>
      </c>
      <c r="S3364" s="6" t="str">
        <f t="shared" si="161"/>
        <v/>
      </c>
      <c r="T3364">
        <f>ROUND(INT(表1[[#This Row],[合同结束日期]]-表1[[#This Row],[合同起始日期]])/365,1)</f>
        <v>1</v>
      </c>
    </row>
    <row r="3365" spans="1:20">
      <c r="A3365" s="1">
        <v>42217</v>
      </c>
      <c r="B3365" t="s">
        <v>7</v>
      </c>
      <c r="C3365">
        <f t="shared" si="159"/>
        <v>1</v>
      </c>
      <c r="D3365" t="s">
        <v>413</v>
      </c>
      <c r="E3365" s="4">
        <v>21660</v>
      </c>
      <c r="F3365" s="4">
        <v>6599.8019999999988</v>
      </c>
      <c r="G3365" s="3">
        <v>0.30469999999999997</v>
      </c>
      <c r="H3365" s="7">
        <v>1504.1666666666667</v>
      </c>
      <c r="I3365" s="4">
        <v>458.3195833333333</v>
      </c>
      <c r="J3365">
        <v>14.399999999999999</v>
      </c>
      <c r="K3365" t="s">
        <v>76</v>
      </c>
      <c r="L3365" t="s">
        <v>276</v>
      </c>
      <c r="M3365" t="s">
        <v>276</v>
      </c>
      <c r="N3365" s="2">
        <v>42047</v>
      </c>
      <c r="O3365" s="2">
        <v>42411</v>
      </c>
      <c r="P3365" t="s">
        <v>24</v>
      </c>
      <c r="Q3365" t="s">
        <v>59</v>
      </c>
      <c r="R3365" s="5" t="str">
        <f t="shared" si="160"/>
        <v>0.16</v>
      </c>
      <c r="S3365" s="6" t="str">
        <f t="shared" si="161"/>
        <v/>
      </c>
      <c r="T3365">
        <f>ROUND(INT(表1[[#This Row],[合同结束日期]]-表1[[#This Row],[合同起始日期]])/365,1)</f>
        <v>1</v>
      </c>
    </row>
    <row r="3366" spans="1:20">
      <c r="A3366" s="1">
        <v>42217</v>
      </c>
      <c r="B3366" t="s">
        <v>7</v>
      </c>
      <c r="C3366">
        <f t="shared" si="159"/>
        <v>1</v>
      </c>
      <c r="D3366" t="s">
        <v>383</v>
      </c>
      <c r="E3366" s="4">
        <v>31569.599999999999</v>
      </c>
      <c r="F3366" s="4">
        <v>6601.2033600000004</v>
      </c>
      <c r="G3366" s="3">
        <v>0.20910000000000004</v>
      </c>
      <c r="H3366" s="7">
        <v>2192.3333333333335</v>
      </c>
      <c r="I3366" s="4">
        <v>458.41690000000006</v>
      </c>
      <c r="J3366">
        <v>14.399999999999999</v>
      </c>
      <c r="K3366" t="s">
        <v>76</v>
      </c>
      <c r="L3366" t="s">
        <v>276</v>
      </c>
      <c r="M3366" t="s">
        <v>276</v>
      </c>
      <c r="N3366" s="2">
        <v>42047</v>
      </c>
      <c r="O3366" s="2">
        <v>42411</v>
      </c>
      <c r="P3366" t="s">
        <v>24</v>
      </c>
      <c r="Q3366" t="s">
        <v>59</v>
      </c>
      <c r="R3366" s="5" t="str">
        <f t="shared" si="160"/>
        <v>0.16</v>
      </c>
      <c r="S3366" s="6" t="str">
        <f t="shared" si="161"/>
        <v/>
      </c>
      <c r="T3366">
        <f>ROUND(INT(表1[[#This Row],[合同结束日期]]-表1[[#This Row],[合同起始日期]])/365,1)</f>
        <v>1</v>
      </c>
    </row>
    <row r="3367" spans="1:20">
      <c r="A3367" s="1">
        <v>42217</v>
      </c>
      <c r="B3367" t="s">
        <v>7</v>
      </c>
      <c r="C3367">
        <f t="shared" si="159"/>
        <v>1</v>
      </c>
      <c r="D3367" t="s">
        <v>351</v>
      </c>
      <c r="E3367" s="4">
        <v>46656</v>
      </c>
      <c r="F3367" s="4">
        <v>6601.8240000000005</v>
      </c>
      <c r="G3367" s="3">
        <v>0.14150000000000001</v>
      </c>
      <c r="H3367" s="7">
        <v>3240.0000000000005</v>
      </c>
      <c r="I3367" s="4">
        <v>458.46000000000009</v>
      </c>
      <c r="J3367">
        <v>14.399999999999999</v>
      </c>
      <c r="K3367" t="s">
        <v>66</v>
      </c>
      <c r="L3367" t="s">
        <v>64</v>
      </c>
      <c r="M3367" t="s">
        <v>64</v>
      </c>
      <c r="N3367" s="2">
        <v>41894</v>
      </c>
      <c r="O3367" s="2">
        <v>42258</v>
      </c>
      <c r="P3367" t="s">
        <v>24</v>
      </c>
      <c r="Q3367" t="s">
        <v>19</v>
      </c>
      <c r="R3367" s="5" t="str">
        <f t="shared" si="160"/>
        <v>0.1</v>
      </c>
      <c r="S3367" s="6" t="str">
        <f t="shared" si="161"/>
        <v/>
      </c>
      <c r="T3367">
        <f>ROUND(INT(表1[[#This Row],[合同结束日期]]-表1[[#This Row],[合同起始日期]])/365,1)</f>
        <v>1</v>
      </c>
    </row>
    <row r="3368" spans="1:20">
      <c r="A3368" s="1">
        <v>42217</v>
      </c>
      <c r="B3368" t="s">
        <v>7</v>
      </c>
      <c r="C3368">
        <f t="shared" si="159"/>
        <v>1</v>
      </c>
      <c r="D3368" t="s">
        <v>384</v>
      </c>
      <c r="E3368" s="4">
        <v>129880.79999999999</v>
      </c>
      <c r="F3368" s="4">
        <v>8403.2877599999993</v>
      </c>
      <c r="G3368" s="3">
        <v>6.4699999999999994E-2</v>
      </c>
      <c r="H3368" s="7">
        <v>7215.5999999999995</v>
      </c>
      <c r="I3368" s="4">
        <v>466.84931999999998</v>
      </c>
      <c r="J3368">
        <v>18</v>
      </c>
      <c r="K3368" t="s">
        <v>66</v>
      </c>
      <c r="L3368" t="s">
        <v>64</v>
      </c>
      <c r="M3368" t="s">
        <v>64</v>
      </c>
      <c r="N3368" s="2">
        <v>42102</v>
      </c>
      <c r="O3368" s="2">
        <v>42467</v>
      </c>
      <c r="P3368" t="s">
        <v>24</v>
      </c>
      <c r="Q3368" t="s">
        <v>208</v>
      </c>
      <c r="R3368" s="5" t="str">
        <f t="shared" si="160"/>
        <v>0.05</v>
      </c>
      <c r="S3368" s="6" t="str">
        <f t="shared" si="161"/>
        <v/>
      </c>
      <c r="T3368">
        <f>ROUND(INT(表1[[#This Row],[合同结束日期]]-表1[[#This Row],[合同起始日期]])/365,1)</f>
        <v>1</v>
      </c>
    </row>
    <row r="3369" spans="1:20">
      <c r="A3369" s="1">
        <v>42248</v>
      </c>
      <c r="B3369" t="s">
        <v>7</v>
      </c>
      <c r="C3369">
        <f t="shared" si="159"/>
        <v>1</v>
      </c>
      <c r="D3369" t="s">
        <v>8</v>
      </c>
      <c r="E3369" s="4">
        <v>6709030.7999999998</v>
      </c>
      <c r="F3369" s="4">
        <v>309286.31987999997</v>
      </c>
      <c r="G3369" s="3">
        <v>4.6099999999999995E-2</v>
      </c>
      <c r="H3369" s="7">
        <v>1879.2803361344538</v>
      </c>
      <c r="I3369" s="4">
        <v>86.634823495798315</v>
      </c>
      <c r="J3369">
        <v>3570</v>
      </c>
      <c r="K3369" t="s">
        <v>11</v>
      </c>
      <c r="L3369" t="s">
        <v>12</v>
      </c>
      <c r="M3369" t="s">
        <v>10</v>
      </c>
      <c r="N3369" s="2">
        <v>41365</v>
      </c>
      <c r="O3369" s="2">
        <v>48646</v>
      </c>
      <c r="P3369" t="s">
        <v>14</v>
      </c>
      <c r="Q3369">
        <v>0</v>
      </c>
      <c r="R3369" s="5">
        <f t="shared" si="160"/>
        <v>0</v>
      </c>
      <c r="S3369" s="6" t="str">
        <f t="shared" si="161"/>
        <v/>
      </c>
      <c r="T3369">
        <f>ROUND(INT(表1[[#This Row],[合同结束日期]]-表1[[#This Row],[合同起始日期]])/365,1)</f>
        <v>19.899999999999999</v>
      </c>
    </row>
    <row r="3370" spans="1:20">
      <c r="A3370" s="1">
        <v>42248</v>
      </c>
      <c r="B3370" t="s">
        <v>7</v>
      </c>
      <c r="C3370">
        <f t="shared" si="159"/>
        <v>1</v>
      </c>
      <c r="D3370" t="s">
        <v>235</v>
      </c>
      <c r="E3370" s="4">
        <v>576491.28</v>
      </c>
      <c r="F3370" s="4">
        <v>58917.40881600001</v>
      </c>
      <c r="G3370" s="3">
        <v>0.10220000000000001</v>
      </c>
      <c r="H3370" s="7">
        <v>1541.2556945781203</v>
      </c>
      <c r="I3370" s="4">
        <v>157.51633198588391</v>
      </c>
      <c r="J3370">
        <v>374.03999999999996</v>
      </c>
      <c r="K3370" t="s">
        <v>11</v>
      </c>
      <c r="L3370" t="s">
        <v>92</v>
      </c>
      <c r="M3370" t="s">
        <v>92</v>
      </c>
      <c r="N3370" s="2">
        <v>41384</v>
      </c>
      <c r="O3370" s="2">
        <v>43299</v>
      </c>
      <c r="P3370" t="s">
        <v>18</v>
      </c>
      <c r="Q3370" t="s">
        <v>335</v>
      </c>
      <c r="R3370" s="5" t="str">
        <f t="shared" si="160"/>
        <v>0.15</v>
      </c>
      <c r="S3370" s="6" t="str">
        <f t="shared" si="161"/>
        <v>0.05</v>
      </c>
      <c r="T3370">
        <f>ROUND(INT(表1[[#This Row],[合同结束日期]]-表1[[#This Row],[合同起始日期]])/365,1)</f>
        <v>5.2</v>
      </c>
    </row>
    <row r="3371" spans="1:20">
      <c r="A3371" s="1">
        <v>42248</v>
      </c>
      <c r="B3371" t="s">
        <v>7</v>
      </c>
      <c r="C3371">
        <f t="shared" si="159"/>
        <v>1</v>
      </c>
      <c r="D3371" t="s">
        <v>237</v>
      </c>
      <c r="E3371" s="4">
        <v>248612.4</v>
      </c>
      <c r="F3371" s="4">
        <v>56708.488440000001</v>
      </c>
      <c r="G3371" s="3">
        <v>0.2281</v>
      </c>
      <c r="H3371" s="7">
        <v>690.59</v>
      </c>
      <c r="I3371" s="4">
        <v>157.52357900000001</v>
      </c>
      <c r="J3371">
        <v>360</v>
      </c>
      <c r="K3371" t="s">
        <v>11</v>
      </c>
      <c r="L3371" t="s">
        <v>23</v>
      </c>
      <c r="M3371" t="s">
        <v>23</v>
      </c>
      <c r="N3371" s="2">
        <v>41384</v>
      </c>
      <c r="O3371" s="2">
        <v>43299</v>
      </c>
      <c r="P3371" t="s">
        <v>18</v>
      </c>
      <c r="Q3371" t="s">
        <v>335</v>
      </c>
      <c r="R3371" s="5" t="str">
        <f t="shared" si="160"/>
        <v>0.15</v>
      </c>
      <c r="S3371" s="6" t="str">
        <f t="shared" si="161"/>
        <v>0.05</v>
      </c>
      <c r="T3371">
        <f>ROUND(INT(表1[[#This Row],[合同结束日期]]-表1[[#This Row],[合同起始日期]])/365,1)</f>
        <v>5.2</v>
      </c>
    </row>
    <row r="3372" spans="1:20">
      <c r="A3372" s="1">
        <v>42248</v>
      </c>
      <c r="B3372" t="s">
        <v>7</v>
      </c>
      <c r="C3372">
        <f t="shared" si="159"/>
        <v>1</v>
      </c>
      <c r="D3372" t="s">
        <v>238</v>
      </c>
      <c r="E3372" s="4">
        <v>338444.28</v>
      </c>
      <c r="F3372" s="4">
        <v>59058.526859999998</v>
      </c>
      <c r="G3372" s="3">
        <v>0.17449999999999999</v>
      </c>
      <c r="H3372" s="7">
        <v>902.51808000000005</v>
      </c>
      <c r="I3372" s="4">
        <v>157.48940496</v>
      </c>
      <c r="J3372">
        <v>375</v>
      </c>
      <c r="K3372" t="s">
        <v>11</v>
      </c>
      <c r="L3372" t="s">
        <v>92</v>
      </c>
      <c r="M3372" t="s">
        <v>92</v>
      </c>
      <c r="N3372" s="2">
        <v>41384</v>
      </c>
      <c r="O3372" s="2">
        <v>43299</v>
      </c>
      <c r="P3372" t="s">
        <v>18</v>
      </c>
      <c r="Q3372" t="s">
        <v>335</v>
      </c>
      <c r="R3372" s="5" t="str">
        <f t="shared" si="160"/>
        <v>0.15</v>
      </c>
      <c r="S3372" s="6" t="str">
        <f t="shared" si="161"/>
        <v>0.05</v>
      </c>
      <c r="T3372">
        <f>ROUND(INT(表1[[#This Row],[合同结束日期]]-表1[[#This Row],[合同起始日期]])/365,1)</f>
        <v>5.2</v>
      </c>
    </row>
    <row r="3373" spans="1:20">
      <c r="A3373" s="1">
        <v>42248</v>
      </c>
      <c r="B3373" t="s">
        <v>7</v>
      </c>
      <c r="C3373">
        <f t="shared" si="159"/>
        <v>1</v>
      </c>
      <c r="D3373" t="s">
        <v>239</v>
      </c>
      <c r="E3373" s="4">
        <v>372345.59999999998</v>
      </c>
      <c r="F3373" s="4">
        <v>57229.51872</v>
      </c>
      <c r="G3373" s="3">
        <v>0.1537</v>
      </c>
      <c r="H3373" s="7">
        <v>1024.7291941875824</v>
      </c>
      <c r="I3373" s="4">
        <v>157.50087714663144</v>
      </c>
      <c r="J3373">
        <v>363.36</v>
      </c>
      <c r="K3373" t="s">
        <v>11</v>
      </c>
      <c r="L3373" t="s">
        <v>23</v>
      </c>
      <c r="M3373" t="s">
        <v>23</v>
      </c>
      <c r="N3373" s="2">
        <v>41384</v>
      </c>
      <c r="O3373" s="2">
        <v>43299</v>
      </c>
      <c r="P3373" t="s">
        <v>18</v>
      </c>
      <c r="Q3373" t="s">
        <v>335</v>
      </c>
      <c r="R3373" s="5" t="str">
        <f t="shared" si="160"/>
        <v>0.15</v>
      </c>
      <c r="S3373" s="6" t="str">
        <f t="shared" si="161"/>
        <v>0.05</v>
      </c>
      <c r="T3373">
        <f>ROUND(INT(表1[[#This Row],[合同结束日期]]-表1[[#This Row],[合同起始日期]])/365,1)</f>
        <v>5.2</v>
      </c>
    </row>
    <row r="3374" spans="1:20">
      <c r="A3374" s="1">
        <v>42248</v>
      </c>
      <c r="B3374" t="s">
        <v>7</v>
      </c>
      <c r="C3374">
        <f t="shared" si="159"/>
        <v>1</v>
      </c>
      <c r="D3374" t="s">
        <v>16</v>
      </c>
      <c r="E3374" s="4">
        <v>970425.14399999997</v>
      </c>
      <c r="F3374" s="4">
        <v>106746.76583999999</v>
      </c>
      <c r="G3374" s="3">
        <v>0.11</v>
      </c>
      <c r="H3374" s="7">
        <v>1394.289</v>
      </c>
      <c r="I3374" s="4">
        <v>153.37178999999998</v>
      </c>
      <c r="J3374">
        <v>696</v>
      </c>
      <c r="K3374" t="s">
        <v>20</v>
      </c>
      <c r="L3374" t="s">
        <v>21</v>
      </c>
      <c r="M3374" t="s">
        <v>17</v>
      </c>
      <c r="N3374" s="2">
        <v>41246</v>
      </c>
      <c r="O3374" s="2">
        <v>43229</v>
      </c>
      <c r="P3374" t="s">
        <v>18</v>
      </c>
      <c r="Q3374" t="s">
        <v>48</v>
      </c>
      <c r="R3374" s="5" t="str">
        <f t="shared" si="160"/>
        <v>0.11</v>
      </c>
      <c r="S3374" s="6" t="str">
        <f t="shared" si="161"/>
        <v/>
      </c>
      <c r="T3374">
        <f>ROUND(INT(表1[[#This Row],[合同结束日期]]-表1[[#This Row],[合同起始日期]])/365,1)</f>
        <v>5.4</v>
      </c>
    </row>
    <row r="3375" spans="1:20">
      <c r="A3375" s="1">
        <v>42248</v>
      </c>
      <c r="B3375" t="s">
        <v>7</v>
      </c>
      <c r="C3375">
        <f t="shared" si="159"/>
        <v>1</v>
      </c>
      <c r="D3375" t="s">
        <v>22</v>
      </c>
      <c r="E3375" s="4">
        <v>378882</v>
      </c>
      <c r="F3375" s="4">
        <v>132191.92979999998</v>
      </c>
      <c r="G3375" s="3">
        <v>0.34889999999999993</v>
      </c>
      <c r="H3375" s="7">
        <v>773.86029411764707</v>
      </c>
      <c r="I3375" s="4">
        <v>269.99985661764703</v>
      </c>
      <c r="J3375">
        <v>489.59999999999997</v>
      </c>
      <c r="K3375" t="s">
        <v>11</v>
      </c>
      <c r="L3375" t="s">
        <v>23</v>
      </c>
      <c r="M3375" t="s">
        <v>23</v>
      </c>
      <c r="N3375" s="2">
        <v>41258</v>
      </c>
      <c r="O3375" s="2">
        <v>43229</v>
      </c>
      <c r="P3375" t="s">
        <v>24</v>
      </c>
      <c r="Q3375" t="s">
        <v>59</v>
      </c>
      <c r="R3375" s="5" t="str">
        <f t="shared" si="160"/>
        <v>0.16</v>
      </c>
      <c r="S3375" s="6" t="str">
        <f t="shared" si="161"/>
        <v/>
      </c>
      <c r="T3375">
        <f>ROUND(INT(表1[[#This Row],[合同结束日期]]-表1[[#This Row],[合同起始日期]])/365,1)</f>
        <v>5.4</v>
      </c>
    </row>
    <row r="3376" spans="1:20">
      <c r="A3376" s="1">
        <v>42248</v>
      </c>
      <c r="B3376" t="s">
        <v>7</v>
      </c>
      <c r="C3376">
        <f t="shared" si="159"/>
        <v>1</v>
      </c>
      <c r="D3376" t="s">
        <v>386</v>
      </c>
      <c r="E3376" s="4">
        <v>240571.19999999998</v>
      </c>
      <c r="F3376" s="4">
        <v>49581.724320000001</v>
      </c>
      <c r="G3376" s="3">
        <v>0.20610000000000003</v>
      </c>
      <c r="H3376" s="7">
        <v>1310.3006535947711</v>
      </c>
      <c r="I3376" s="4">
        <v>270.05296470588235</v>
      </c>
      <c r="J3376">
        <v>183.6</v>
      </c>
      <c r="K3376" t="s">
        <v>11</v>
      </c>
      <c r="L3376" t="s">
        <v>23</v>
      </c>
      <c r="M3376" t="s">
        <v>23</v>
      </c>
      <c r="N3376" s="2">
        <v>41258</v>
      </c>
      <c r="O3376" s="2">
        <v>43229</v>
      </c>
      <c r="P3376" t="s">
        <v>24</v>
      </c>
      <c r="Q3376" t="s">
        <v>59</v>
      </c>
      <c r="R3376" s="5" t="str">
        <f t="shared" si="160"/>
        <v>0.16</v>
      </c>
      <c r="S3376" s="6" t="str">
        <f t="shared" si="161"/>
        <v/>
      </c>
      <c r="T3376">
        <f>ROUND(INT(表1[[#This Row],[合同结束日期]]-表1[[#This Row],[合同起始日期]])/365,1)</f>
        <v>5.4</v>
      </c>
    </row>
    <row r="3377" spans="1:20">
      <c r="A3377" s="1">
        <v>42248</v>
      </c>
      <c r="B3377" t="s">
        <v>7</v>
      </c>
      <c r="C3377">
        <f t="shared" si="159"/>
        <v>1</v>
      </c>
      <c r="D3377" t="s">
        <v>26</v>
      </c>
      <c r="E3377" s="4">
        <v>340504.8</v>
      </c>
      <c r="F3377" s="4">
        <v>55638.484319999996</v>
      </c>
      <c r="G3377" s="3">
        <v>0.16339999999999999</v>
      </c>
      <c r="H3377" s="7">
        <v>2133.4887218045114</v>
      </c>
      <c r="I3377" s="4">
        <v>348.61205714285711</v>
      </c>
      <c r="J3377">
        <v>159.6</v>
      </c>
      <c r="K3377" t="s">
        <v>11</v>
      </c>
      <c r="L3377" t="s">
        <v>13</v>
      </c>
      <c r="M3377" t="s">
        <v>27</v>
      </c>
      <c r="N3377" s="2">
        <v>41339</v>
      </c>
      <c r="O3377" s="2">
        <v>42499</v>
      </c>
      <c r="P3377" t="s">
        <v>24</v>
      </c>
      <c r="Q3377" t="s">
        <v>83</v>
      </c>
      <c r="R3377" s="5" t="str">
        <f t="shared" si="160"/>
        <v>0.14</v>
      </c>
      <c r="S3377" s="6" t="str">
        <f t="shared" si="161"/>
        <v/>
      </c>
      <c r="T3377">
        <f>ROUND(INT(表1[[#This Row],[合同结束日期]]-表1[[#This Row],[合同起始日期]])/365,1)</f>
        <v>3.2</v>
      </c>
    </row>
    <row r="3378" spans="1:20">
      <c r="A3378" s="1">
        <v>42248</v>
      </c>
      <c r="B3378" t="s">
        <v>7</v>
      </c>
      <c r="C3378">
        <f t="shared" si="159"/>
        <v>1</v>
      </c>
      <c r="D3378" t="s">
        <v>29</v>
      </c>
      <c r="E3378" s="4">
        <v>142244.4</v>
      </c>
      <c r="F3378" s="4">
        <v>50539.435319999997</v>
      </c>
      <c r="G3378" s="3">
        <v>0.3553</v>
      </c>
      <c r="H3378" s="7">
        <v>759.85256410256409</v>
      </c>
      <c r="I3378" s="4">
        <v>269.97561602564105</v>
      </c>
      <c r="J3378">
        <v>187.2</v>
      </c>
      <c r="K3378" t="s">
        <v>11</v>
      </c>
      <c r="L3378" t="s">
        <v>23</v>
      </c>
      <c r="M3378" t="s">
        <v>23</v>
      </c>
      <c r="N3378" s="2">
        <v>41288</v>
      </c>
      <c r="O3378" s="2">
        <v>42499</v>
      </c>
      <c r="P3378" t="s">
        <v>24</v>
      </c>
      <c r="Q3378" t="s">
        <v>30</v>
      </c>
      <c r="R3378" s="5" t="str">
        <f t="shared" si="160"/>
        <v>0.18</v>
      </c>
      <c r="S3378" s="6" t="str">
        <f t="shared" si="161"/>
        <v/>
      </c>
      <c r="T3378">
        <f>ROUND(INT(表1[[#This Row],[合同结束日期]]-表1[[#This Row],[合同起始日期]])/365,1)</f>
        <v>3.3</v>
      </c>
    </row>
    <row r="3379" spans="1:20">
      <c r="A3379" s="1">
        <v>42248</v>
      </c>
      <c r="B3379" t="s">
        <v>7</v>
      </c>
      <c r="C3379">
        <f t="shared" si="159"/>
        <v>1</v>
      </c>
      <c r="D3379" t="s">
        <v>463</v>
      </c>
      <c r="E3379" s="4">
        <v>568551.42000000004</v>
      </c>
      <c r="F3379" s="4">
        <v>69761.259233999997</v>
      </c>
      <c r="G3379" s="3">
        <v>0.12269999999999999</v>
      </c>
      <c r="H3379" s="7">
        <v>8030.3872881355937</v>
      </c>
      <c r="I3379" s="4">
        <v>985.32852025423733</v>
      </c>
      <c r="J3379">
        <v>70.8</v>
      </c>
      <c r="K3379" t="s">
        <v>76</v>
      </c>
      <c r="L3379" t="s">
        <v>276</v>
      </c>
      <c r="M3379" t="s">
        <v>276</v>
      </c>
      <c r="N3379" s="2">
        <v>42223</v>
      </c>
      <c r="O3379" s="2">
        <v>43318</v>
      </c>
      <c r="P3379" t="s">
        <v>14</v>
      </c>
      <c r="Q3379" t="s">
        <v>360</v>
      </c>
      <c r="R3379" s="5" t="str">
        <f t="shared" si="160"/>
        <v>0.</v>
      </c>
      <c r="S3379" s="6" t="str">
        <f t="shared" si="161"/>
        <v>0.12</v>
      </c>
      <c r="T3379">
        <f>ROUND(INT(表1[[#This Row],[合同结束日期]]-表1[[#This Row],[合同起始日期]])/365,1)</f>
        <v>3</v>
      </c>
    </row>
    <row r="3380" spans="1:20">
      <c r="A3380" s="1">
        <v>42248</v>
      </c>
      <c r="B3380" t="s">
        <v>7</v>
      </c>
      <c r="C3380">
        <f t="shared" si="159"/>
        <v>1</v>
      </c>
      <c r="D3380" t="s">
        <v>31</v>
      </c>
      <c r="E3380" s="4">
        <v>139488</v>
      </c>
      <c r="F3380" s="4">
        <v>39600.643199999999</v>
      </c>
      <c r="G3380" s="3">
        <v>0.28389999999999999</v>
      </c>
      <c r="H3380" s="7">
        <v>1010.7826086956521</v>
      </c>
      <c r="I3380" s="4">
        <v>286.96118260869565</v>
      </c>
      <c r="J3380">
        <v>138</v>
      </c>
      <c r="K3380" t="s">
        <v>11</v>
      </c>
      <c r="L3380" t="s">
        <v>13</v>
      </c>
      <c r="M3380" t="s">
        <v>13</v>
      </c>
      <c r="N3380" s="2">
        <v>41334</v>
      </c>
      <c r="O3380" s="2">
        <v>42499</v>
      </c>
      <c r="P3380" t="s">
        <v>24</v>
      </c>
      <c r="Q3380" t="s">
        <v>414</v>
      </c>
      <c r="R3380" s="5" t="str">
        <f t="shared" si="160"/>
        <v>0.14</v>
      </c>
      <c r="S3380" s="6" t="str">
        <f t="shared" si="161"/>
        <v>0.07</v>
      </c>
      <c r="T3380">
        <f>ROUND(INT(表1[[#This Row],[合同结束日期]]-表1[[#This Row],[合同起始日期]])/365,1)</f>
        <v>3.2</v>
      </c>
    </row>
    <row r="3381" spans="1:20">
      <c r="A3381" s="1">
        <v>42248</v>
      </c>
      <c r="B3381" t="s">
        <v>7</v>
      </c>
      <c r="C3381">
        <f t="shared" si="159"/>
        <v>1</v>
      </c>
      <c r="D3381" t="s">
        <v>33</v>
      </c>
      <c r="E3381" s="4">
        <v>173265.6</v>
      </c>
      <c r="F3381" s="4">
        <v>14900.841599999998</v>
      </c>
      <c r="G3381" s="3">
        <v>8.5999999999999979E-2</v>
      </c>
      <c r="H3381" s="7">
        <v>2673.8518518518522</v>
      </c>
      <c r="I3381" s="4">
        <v>229.95125925925925</v>
      </c>
      <c r="J3381">
        <v>64.8</v>
      </c>
      <c r="K3381" t="s">
        <v>11</v>
      </c>
      <c r="L3381" t="s">
        <v>13</v>
      </c>
      <c r="M3381" t="s">
        <v>34</v>
      </c>
      <c r="N3381" s="2">
        <v>41353</v>
      </c>
      <c r="O3381" s="2">
        <v>43229</v>
      </c>
      <c r="P3381" t="s">
        <v>24</v>
      </c>
      <c r="Q3381" t="s">
        <v>35</v>
      </c>
      <c r="R3381" s="5" t="str">
        <f t="shared" si="160"/>
        <v>0.06</v>
      </c>
      <c r="S3381" s="6" t="str">
        <f t="shared" si="161"/>
        <v/>
      </c>
      <c r="T3381">
        <f>ROUND(INT(表1[[#This Row],[合同结束日期]]-表1[[#This Row],[合同起始日期]])/365,1)</f>
        <v>5.0999999999999996</v>
      </c>
    </row>
    <row r="3382" spans="1:20">
      <c r="A3382" s="1">
        <v>42248</v>
      </c>
      <c r="B3382" t="s">
        <v>7</v>
      </c>
      <c r="C3382">
        <f t="shared" si="159"/>
        <v>1</v>
      </c>
      <c r="D3382" t="s">
        <v>36</v>
      </c>
      <c r="E3382" s="4">
        <v>444871.8</v>
      </c>
      <c r="F3382" s="4">
        <v>48846.923640000001</v>
      </c>
      <c r="G3382" s="3">
        <v>0.10980000000000001</v>
      </c>
      <c r="H3382" s="7">
        <v>2094.5</v>
      </c>
      <c r="I3382" s="4">
        <v>229.9761</v>
      </c>
      <c r="J3382">
        <v>212.4</v>
      </c>
      <c r="K3382" t="s">
        <v>11</v>
      </c>
      <c r="L3382" t="s">
        <v>13</v>
      </c>
      <c r="M3382" t="s">
        <v>13</v>
      </c>
      <c r="N3382" s="2">
        <v>41353</v>
      </c>
      <c r="O3382" s="2">
        <v>43229</v>
      </c>
      <c r="P3382" t="s">
        <v>24</v>
      </c>
      <c r="Q3382" t="s">
        <v>37</v>
      </c>
      <c r="R3382" s="5" t="str">
        <f t="shared" si="160"/>
        <v>0.</v>
      </c>
      <c r="S3382" s="6" t="str">
        <f t="shared" si="161"/>
        <v/>
      </c>
      <c r="T3382">
        <f>ROUND(INT(表1[[#This Row],[合同结束日期]]-表1[[#This Row],[合同起始日期]])/365,1)</f>
        <v>5.0999999999999996</v>
      </c>
    </row>
    <row r="3383" spans="1:20">
      <c r="A3383" s="1">
        <v>42248</v>
      </c>
      <c r="B3383" t="s">
        <v>7</v>
      </c>
      <c r="C3383">
        <f t="shared" si="159"/>
        <v>1</v>
      </c>
      <c r="D3383" t="s">
        <v>38</v>
      </c>
      <c r="E3383" s="4">
        <v>449646.06</v>
      </c>
      <c r="F3383" s="4">
        <v>49461.066599999998</v>
      </c>
      <c r="G3383" s="3">
        <v>0.11</v>
      </c>
      <c r="H3383" s="7">
        <v>2401.9554487179489</v>
      </c>
      <c r="I3383" s="4">
        <v>264.21509935897438</v>
      </c>
      <c r="J3383">
        <v>187.2</v>
      </c>
      <c r="K3383" t="s">
        <v>11</v>
      </c>
      <c r="L3383" t="s">
        <v>13</v>
      </c>
      <c r="M3383" t="s">
        <v>13</v>
      </c>
      <c r="N3383" s="2">
        <v>41323</v>
      </c>
      <c r="O3383" s="2">
        <v>42499</v>
      </c>
      <c r="P3383" t="s">
        <v>39</v>
      </c>
      <c r="Q3383" t="s">
        <v>48</v>
      </c>
      <c r="R3383" s="5" t="str">
        <f t="shared" si="160"/>
        <v>0.11</v>
      </c>
      <c r="S3383" s="6" t="str">
        <f t="shared" si="161"/>
        <v/>
      </c>
      <c r="T3383">
        <f>ROUND(INT(表1[[#This Row],[合同结束日期]]-表1[[#This Row],[合同起始日期]])/365,1)</f>
        <v>3.2</v>
      </c>
    </row>
    <row r="3384" spans="1:20">
      <c r="A3384" s="1">
        <v>42248</v>
      </c>
      <c r="B3384" t="s">
        <v>7</v>
      </c>
      <c r="C3384">
        <f t="shared" si="159"/>
        <v>1</v>
      </c>
      <c r="D3384" t="s">
        <v>40</v>
      </c>
      <c r="E3384" s="4">
        <v>2365303.5839999998</v>
      </c>
      <c r="F3384" s="4">
        <v>189224.28672</v>
      </c>
      <c r="G3384" s="3">
        <v>0.08</v>
      </c>
      <c r="H3384" s="7">
        <v>2509.0202647657838</v>
      </c>
      <c r="I3384" s="4">
        <v>200.72162118126272</v>
      </c>
      <c r="J3384">
        <v>942.72</v>
      </c>
      <c r="K3384" t="s">
        <v>41</v>
      </c>
      <c r="L3384" t="s">
        <v>40</v>
      </c>
      <c r="M3384" t="s">
        <v>41</v>
      </c>
      <c r="N3384" s="2">
        <v>41294</v>
      </c>
      <c r="O3384" s="2">
        <v>43229</v>
      </c>
      <c r="P3384" t="s">
        <v>39</v>
      </c>
      <c r="Q3384" t="s">
        <v>42</v>
      </c>
      <c r="R3384" s="5" t="str">
        <f t="shared" si="160"/>
        <v>0.08</v>
      </c>
      <c r="S3384" s="6" t="str">
        <f t="shared" si="161"/>
        <v/>
      </c>
      <c r="T3384">
        <f>ROUND(INT(表1[[#This Row],[合同结束日期]]-表1[[#This Row],[合同起始日期]])/365,1)</f>
        <v>5.3</v>
      </c>
    </row>
    <row r="3385" spans="1:20">
      <c r="A3385" s="1">
        <v>42248</v>
      </c>
      <c r="B3385" t="s">
        <v>7</v>
      </c>
      <c r="C3385">
        <f t="shared" si="159"/>
        <v>1</v>
      </c>
      <c r="D3385" t="s">
        <v>292</v>
      </c>
      <c r="E3385" s="4">
        <v>4105382.5319999997</v>
      </c>
      <c r="F3385" s="4">
        <v>184742.21393999999</v>
      </c>
      <c r="G3385" s="3">
        <v>4.4999999999999998E-2</v>
      </c>
      <c r="H3385" s="7">
        <v>1650.3386927158706</v>
      </c>
      <c r="I3385" s="4">
        <v>74.265241172214175</v>
      </c>
      <c r="J3385">
        <v>2487.6</v>
      </c>
      <c r="K3385" t="s">
        <v>41</v>
      </c>
      <c r="L3385" t="s">
        <v>292</v>
      </c>
      <c r="M3385" t="s">
        <v>41</v>
      </c>
      <c r="N3385" s="2">
        <v>41442</v>
      </c>
      <c r="O3385" s="2">
        <v>47285</v>
      </c>
      <c r="P3385" t="s">
        <v>39</v>
      </c>
      <c r="Q3385" t="s">
        <v>208</v>
      </c>
      <c r="R3385" s="5" t="str">
        <f t="shared" si="160"/>
        <v>0.05</v>
      </c>
      <c r="S3385" s="6" t="str">
        <f t="shared" si="161"/>
        <v/>
      </c>
      <c r="T3385">
        <f>ROUND(INT(表1[[#This Row],[合同结束日期]]-表1[[#This Row],[合同起始日期]])/365,1)</f>
        <v>16</v>
      </c>
    </row>
    <row r="3386" spans="1:20">
      <c r="A3386" s="1">
        <v>42248</v>
      </c>
      <c r="B3386" t="s">
        <v>7</v>
      </c>
      <c r="C3386">
        <f t="shared" si="159"/>
        <v>1</v>
      </c>
      <c r="D3386" t="s">
        <v>324</v>
      </c>
      <c r="E3386" s="4">
        <v>110431.2</v>
      </c>
      <c r="F3386" s="4">
        <v>33118.316879999998</v>
      </c>
      <c r="G3386" s="3">
        <v>0.2999</v>
      </c>
      <c r="H3386" s="7">
        <v>1000.2826086956522</v>
      </c>
      <c r="I3386" s="4">
        <v>299.98475434782608</v>
      </c>
      <c r="J3386">
        <v>110.39999999999999</v>
      </c>
      <c r="K3386" t="s">
        <v>140</v>
      </c>
      <c r="L3386" t="s">
        <v>309</v>
      </c>
      <c r="M3386" t="s">
        <v>309</v>
      </c>
      <c r="N3386" s="2">
        <v>42110</v>
      </c>
      <c r="O3386" s="2">
        <v>42840</v>
      </c>
      <c r="P3386" t="s">
        <v>24</v>
      </c>
      <c r="Q3386" t="s">
        <v>42</v>
      </c>
      <c r="R3386" s="5" t="str">
        <f t="shared" si="160"/>
        <v>0.08</v>
      </c>
      <c r="S3386" s="6" t="str">
        <f t="shared" si="161"/>
        <v/>
      </c>
      <c r="T3386">
        <f>ROUND(INT(表1[[#This Row],[合同结束日期]]-表1[[#This Row],[合同起始日期]])/365,1)</f>
        <v>2</v>
      </c>
    </row>
    <row r="3387" spans="1:20">
      <c r="A3387" s="1">
        <v>42248</v>
      </c>
      <c r="B3387" t="s">
        <v>7</v>
      </c>
      <c r="C3387">
        <f t="shared" si="159"/>
        <v>1</v>
      </c>
      <c r="D3387" t="s">
        <v>308</v>
      </c>
      <c r="E3387" s="4">
        <v>2614054.7999999998</v>
      </c>
      <c r="F3387" s="4">
        <v>85218.186480000004</v>
      </c>
      <c r="G3387" s="3">
        <v>3.2600000000000004E-2</v>
      </c>
      <c r="H3387" s="7">
        <v>18942.426086956519</v>
      </c>
      <c r="I3387" s="4">
        <v>617.5230904347826</v>
      </c>
      <c r="J3387">
        <v>138</v>
      </c>
      <c r="K3387" t="s">
        <v>140</v>
      </c>
      <c r="L3387" t="s">
        <v>309</v>
      </c>
      <c r="M3387" t="s">
        <v>309</v>
      </c>
      <c r="N3387" s="2">
        <v>41708</v>
      </c>
      <c r="O3387" s="2">
        <v>42834</v>
      </c>
      <c r="P3387" t="s">
        <v>24</v>
      </c>
      <c r="Q3387" t="s">
        <v>180</v>
      </c>
      <c r="R3387" s="5" t="str">
        <f t="shared" si="160"/>
        <v>0.03</v>
      </c>
      <c r="S3387" s="6" t="str">
        <f t="shared" si="161"/>
        <v/>
      </c>
      <c r="T3387">
        <f>ROUND(INT(表1[[#This Row],[合同结束日期]]-表1[[#This Row],[合同起始日期]])/365,1)</f>
        <v>3.1</v>
      </c>
    </row>
    <row r="3388" spans="1:20">
      <c r="A3388" s="1">
        <v>42248</v>
      </c>
      <c r="B3388" t="s">
        <v>7</v>
      </c>
      <c r="C3388">
        <f t="shared" si="159"/>
        <v>1</v>
      </c>
      <c r="D3388" t="s">
        <v>43</v>
      </c>
      <c r="E3388" s="4">
        <v>1031909.9279999998</v>
      </c>
      <c r="F3388" s="4">
        <v>95864.432311199998</v>
      </c>
      <c r="G3388" s="3">
        <v>9.290000000000001E-2</v>
      </c>
      <c r="H3388" s="7">
        <v>3944.6098165137614</v>
      </c>
      <c r="I3388" s="4">
        <v>366.45425195412849</v>
      </c>
      <c r="J3388">
        <v>261.59999999999997</v>
      </c>
      <c r="K3388" t="s">
        <v>44</v>
      </c>
      <c r="L3388" t="s">
        <v>46</v>
      </c>
      <c r="M3388" t="s">
        <v>45</v>
      </c>
      <c r="N3388" s="2">
        <v>41288</v>
      </c>
      <c r="O3388" s="2">
        <v>45059</v>
      </c>
      <c r="P3388" t="s">
        <v>24</v>
      </c>
      <c r="Q3388" t="s">
        <v>42</v>
      </c>
      <c r="R3388" s="5" t="str">
        <f t="shared" si="160"/>
        <v>0.08</v>
      </c>
      <c r="S3388" s="6" t="str">
        <f t="shared" si="161"/>
        <v/>
      </c>
      <c r="T3388">
        <f>ROUND(INT(表1[[#This Row],[合同结束日期]]-表1[[#This Row],[合同起始日期]])/365,1)</f>
        <v>10.3</v>
      </c>
    </row>
    <row r="3389" spans="1:20">
      <c r="A3389" s="1">
        <v>42248</v>
      </c>
      <c r="B3389" t="s">
        <v>7</v>
      </c>
      <c r="C3389">
        <f t="shared" si="159"/>
        <v>1</v>
      </c>
      <c r="D3389" t="s">
        <v>257</v>
      </c>
      <c r="E3389" s="4">
        <v>527062.24799999991</v>
      </c>
      <c r="F3389" s="4">
        <v>28988.423640000001</v>
      </c>
      <c r="G3389" s="3">
        <v>5.5000000000000014E-2</v>
      </c>
      <c r="H3389" s="7">
        <v>861.21282352941159</v>
      </c>
      <c r="I3389" s="4">
        <v>47.366705294117651</v>
      </c>
      <c r="J3389">
        <v>612</v>
      </c>
      <c r="K3389" t="s">
        <v>41</v>
      </c>
      <c r="L3389" t="s">
        <v>258</v>
      </c>
      <c r="M3389" t="s">
        <v>41</v>
      </c>
      <c r="N3389" s="2">
        <v>41442</v>
      </c>
      <c r="O3389" s="2">
        <v>47285</v>
      </c>
      <c r="P3389" t="s">
        <v>39</v>
      </c>
      <c r="Q3389" t="s">
        <v>35</v>
      </c>
      <c r="R3389" s="5" t="str">
        <f t="shared" si="160"/>
        <v>0.06</v>
      </c>
      <c r="S3389" s="6" t="str">
        <f t="shared" si="161"/>
        <v/>
      </c>
      <c r="T3389">
        <f>ROUND(INT(表1[[#This Row],[合同结束日期]]-表1[[#This Row],[合同起始日期]])/365,1)</f>
        <v>16</v>
      </c>
    </row>
    <row r="3390" spans="1:20">
      <c r="A3390" s="1">
        <v>42248</v>
      </c>
      <c r="B3390" t="s">
        <v>7</v>
      </c>
      <c r="C3390">
        <f t="shared" si="159"/>
        <v>1</v>
      </c>
      <c r="D3390" t="s">
        <v>259</v>
      </c>
      <c r="E3390" s="4">
        <v>424320.45600000001</v>
      </c>
      <c r="F3390" s="4">
        <v>23337.625079999998</v>
      </c>
      <c r="G3390" s="3">
        <v>5.4999999999999993E-2</v>
      </c>
      <c r="H3390" s="7">
        <v>890.68105793450889</v>
      </c>
      <c r="I3390" s="4">
        <v>48.98745818639798</v>
      </c>
      <c r="J3390">
        <v>476.4</v>
      </c>
      <c r="K3390" t="s">
        <v>41</v>
      </c>
      <c r="L3390" t="s">
        <v>258</v>
      </c>
      <c r="M3390" t="s">
        <v>41</v>
      </c>
      <c r="N3390" s="2">
        <v>41442</v>
      </c>
      <c r="O3390" s="2">
        <v>47285</v>
      </c>
      <c r="P3390" t="s">
        <v>39</v>
      </c>
      <c r="Q3390" t="s">
        <v>35</v>
      </c>
      <c r="R3390" s="5" t="str">
        <f t="shared" si="160"/>
        <v>0.06</v>
      </c>
      <c r="S3390" s="6" t="str">
        <f t="shared" si="161"/>
        <v/>
      </c>
      <c r="T3390">
        <f>ROUND(INT(表1[[#This Row],[合同结束日期]]-表1[[#This Row],[合同起始日期]])/365,1)</f>
        <v>16</v>
      </c>
    </row>
    <row r="3391" spans="1:20">
      <c r="A3391" s="1">
        <v>42248</v>
      </c>
      <c r="B3391" t="s">
        <v>7</v>
      </c>
      <c r="C3391">
        <f t="shared" si="159"/>
        <v>1</v>
      </c>
      <c r="D3391" t="s">
        <v>260</v>
      </c>
      <c r="E3391" s="4">
        <v>520409.1</v>
      </c>
      <c r="F3391" s="4">
        <v>28622.500500000002</v>
      </c>
      <c r="G3391" s="3">
        <v>5.5000000000000007E-2</v>
      </c>
      <c r="H3391" s="7">
        <v>1822.1607142857144</v>
      </c>
      <c r="I3391" s="4">
        <v>100.21883928571431</v>
      </c>
      <c r="J3391">
        <v>285.59999999999997</v>
      </c>
      <c r="K3391" t="s">
        <v>41</v>
      </c>
      <c r="L3391" t="s">
        <v>258</v>
      </c>
      <c r="M3391" t="s">
        <v>41</v>
      </c>
      <c r="N3391" s="2">
        <v>41442</v>
      </c>
      <c r="O3391" s="2">
        <v>47285</v>
      </c>
      <c r="P3391" t="s">
        <v>39</v>
      </c>
      <c r="Q3391" t="s">
        <v>35</v>
      </c>
      <c r="R3391" s="5" t="str">
        <f t="shared" si="160"/>
        <v>0.06</v>
      </c>
      <c r="S3391" s="6" t="str">
        <f t="shared" si="161"/>
        <v/>
      </c>
      <c r="T3391">
        <f>ROUND(INT(表1[[#This Row],[合同结束日期]]-表1[[#This Row],[合同起始日期]])/365,1)</f>
        <v>16</v>
      </c>
    </row>
    <row r="3392" spans="1:20">
      <c r="A3392" s="1">
        <v>42248</v>
      </c>
      <c r="B3392" t="s">
        <v>7</v>
      </c>
      <c r="C3392">
        <f t="shared" si="159"/>
        <v>1</v>
      </c>
      <c r="D3392" t="s">
        <v>261</v>
      </c>
      <c r="E3392" s="4">
        <v>2268446.148</v>
      </c>
      <c r="F3392" s="4">
        <v>206428.59946799997</v>
      </c>
      <c r="G3392" s="3">
        <v>9.0999999999999984E-2</v>
      </c>
      <c r="H3392" s="7">
        <v>1824.6831949806949</v>
      </c>
      <c r="I3392" s="4">
        <v>166.04617074324321</v>
      </c>
      <c r="J3392">
        <v>1243.2</v>
      </c>
      <c r="K3392" t="s">
        <v>41</v>
      </c>
      <c r="L3392" t="s">
        <v>261</v>
      </c>
      <c r="M3392" t="s">
        <v>41</v>
      </c>
      <c r="N3392" s="2">
        <v>41281</v>
      </c>
      <c r="O3392" s="2">
        <v>45168</v>
      </c>
      <c r="P3392" t="s">
        <v>39</v>
      </c>
      <c r="Q3392" t="s">
        <v>42</v>
      </c>
      <c r="R3392" s="5" t="str">
        <f t="shared" si="160"/>
        <v>0.08</v>
      </c>
      <c r="S3392" s="6" t="str">
        <f t="shared" si="161"/>
        <v/>
      </c>
      <c r="T3392">
        <f>ROUND(INT(表1[[#This Row],[合同结束日期]]-表1[[#This Row],[合同起始日期]])/365,1)</f>
        <v>10.6</v>
      </c>
    </row>
    <row r="3393" spans="1:20">
      <c r="A3393" s="1">
        <v>42248</v>
      </c>
      <c r="B3393" t="s">
        <v>7</v>
      </c>
      <c r="C3393">
        <f t="shared" si="159"/>
        <v>1</v>
      </c>
      <c r="D3393" t="s">
        <v>262</v>
      </c>
      <c r="E3393" s="4">
        <v>853842.10799999989</v>
      </c>
      <c r="F3393" s="4">
        <v>46961.315939999993</v>
      </c>
      <c r="G3393" s="3">
        <v>5.5E-2</v>
      </c>
      <c r="H3393" s="7">
        <v>1233.1630675909878</v>
      </c>
      <c r="I3393" s="4">
        <v>67.823968717504329</v>
      </c>
      <c r="J3393">
        <v>692.4</v>
      </c>
      <c r="K3393" t="s">
        <v>41</v>
      </c>
      <c r="L3393" t="s">
        <v>258</v>
      </c>
      <c r="M3393" t="s">
        <v>41</v>
      </c>
      <c r="N3393" s="2">
        <v>41442</v>
      </c>
      <c r="O3393" s="2">
        <v>47285</v>
      </c>
      <c r="P3393" t="s">
        <v>39</v>
      </c>
      <c r="Q3393" t="s">
        <v>35</v>
      </c>
      <c r="R3393" s="5" t="str">
        <f t="shared" si="160"/>
        <v>0.06</v>
      </c>
      <c r="S3393" s="6" t="str">
        <f t="shared" si="161"/>
        <v/>
      </c>
      <c r="T3393">
        <f>ROUND(INT(表1[[#This Row],[合同结束日期]]-表1[[#This Row],[合同起始日期]])/365,1)</f>
        <v>16</v>
      </c>
    </row>
    <row r="3394" spans="1:20">
      <c r="A3394" s="1">
        <v>42248</v>
      </c>
      <c r="B3394" t="s">
        <v>7</v>
      </c>
      <c r="C3394">
        <f t="shared" si="159"/>
        <v>1</v>
      </c>
      <c r="D3394" t="s">
        <v>47</v>
      </c>
      <c r="E3394" s="4">
        <v>108052.2</v>
      </c>
      <c r="F3394" s="4">
        <v>36078.629580000001</v>
      </c>
      <c r="G3394" s="3">
        <v>0.33390000000000003</v>
      </c>
      <c r="H3394" s="7">
        <v>928.28350515463922</v>
      </c>
      <c r="I3394" s="4">
        <v>309.95386237113405</v>
      </c>
      <c r="J3394">
        <v>116.39999999999999</v>
      </c>
      <c r="K3394" t="s">
        <v>11</v>
      </c>
      <c r="L3394" t="s">
        <v>23</v>
      </c>
      <c r="M3394" t="s">
        <v>23</v>
      </c>
      <c r="N3394" s="2">
        <v>41384</v>
      </c>
      <c r="O3394" s="2">
        <v>42509</v>
      </c>
      <c r="P3394" t="s">
        <v>24</v>
      </c>
      <c r="Q3394" t="s">
        <v>28</v>
      </c>
      <c r="R3394" s="5" t="str">
        <f t="shared" si="160"/>
        <v>0.13</v>
      </c>
      <c r="S3394" s="6" t="str">
        <f t="shared" si="161"/>
        <v/>
      </c>
      <c r="T3394">
        <f>ROUND(INT(表1[[#This Row],[合同结束日期]]-表1[[#This Row],[合同起始日期]])/365,1)</f>
        <v>3.1</v>
      </c>
    </row>
    <row r="3395" spans="1:20">
      <c r="A3395" s="1">
        <v>42248</v>
      </c>
      <c r="B3395" t="s">
        <v>7</v>
      </c>
      <c r="C3395">
        <f t="shared" si="159"/>
        <v>1</v>
      </c>
      <c r="D3395" t="s">
        <v>263</v>
      </c>
      <c r="E3395" s="4">
        <v>198206.28</v>
      </c>
      <c r="F3395" s="4">
        <v>28997.578764000002</v>
      </c>
      <c r="G3395" s="3">
        <v>0.14630000000000001</v>
      </c>
      <c r="H3395" s="7">
        <v>3058.7388888888891</v>
      </c>
      <c r="I3395" s="4">
        <v>447.49349944444447</v>
      </c>
      <c r="J3395">
        <v>64.8</v>
      </c>
      <c r="K3395" t="s">
        <v>11</v>
      </c>
      <c r="L3395" t="s">
        <v>12</v>
      </c>
      <c r="M3395" t="s">
        <v>53</v>
      </c>
      <c r="N3395" s="2">
        <v>42199</v>
      </c>
      <c r="O3395" s="2">
        <v>42564</v>
      </c>
      <c r="P3395" t="s">
        <v>24</v>
      </c>
      <c r="Q3395" t="s">
        <v>28</v>
      </c>
      <c r="R3395" s="5" t="str">
        <f t="shared" si="160"/>
        <v>0.13</v>
      </c>
      <c r="S3395" s="6" t="str">
        <f t="shared" si="161"/>
        <v/>
      </c>
      <c r="T3395">
        <f>ROUND(INT(表1[[#This Row],[合同结束日期]]-表1[[#This Row],[合同起始日期]])/365,1)</f>
        <v>1</v>
      </c>
    </row>
    <row r="3396" spans="1:20">
      <c r="A3396" s="1">
        <v>42248</v>
      </c>
      <c r="B3396" t="s">
        <v>7</v>
      </c>
      <c r="C3396">
        <f t="shared" si="159"/>
        <v>1</v>
      </c>
      <c r="D3396" t="s">
        <v>264</v>
      </c>
      <c r="E3396" s="4">
        <v>94004.64</v>
      </c>
      <c r="F3396" s="4">
        <v>15040.742399999999</v>
      </c>
      <c r="G3396" s="3">
        <v>0.16</v>
      </c>
      <c r="H3396" s="7">
        <v>1666.7489361702128</v>
      </c>
      <c r="I3396" s="4">
        <v>266.67982978723404</v>
      </c>
      <c r="J3396">
        <v>56.4</v>
      </c>
      <c r="K3396" t="s">
        <v>11</v>
      </c>
      <c r="L3396" t="s">
        <v>12</v>
      </c>
      <c r="M3396" t="s">
        <v>53</v>
      </c>
      <c r="N3396" s="2">
        <v>42199</v>
      </c>
      <c r="O3396" s="2">
        <v>42564</v>
      </c>
      <c r="P3396" t="s">
        <v>39</v>
      </c>
      <c r="Q3396" t="s">
        <v>28</v>
      </c>
      <c r="R3396" s="5" t="str">
        <f t="shared" si="160"/>
        <v>0.13</v>
      </c>
      <c r="S3396" s="6" t="str">
        <f t="shared" si="161"/>
        <v/>
      </c>
      <c r="T3396">
        <f>ROUND(INT(表1[[#This Row],[合同结束日期]]-表1[[#This Row],[合同起始日期]])/365,1)</f>
        <v>1</v>
      </c>
    </row>
    <row r="3397" spans="1:20">
      <c r="A3397" s="1">
        <v>42248</v>
      </c>
      <c r="B3397" t="s">
        <v>7</v>
      </c>
      <c r="C3397">
        <f t="shared" si="159"/>
        <v>1</v>
      </c>
      <c r="D3397" t="s">
        <v>265</v>
      </c>
      <c r="E3397" s="4">
        <v>518538.16800000001</v>
      </c>
      <c r="F3397" s="4">
        <v>28519.599240000003</v>
      </c>
      <c r="G3397" s="3">
        <v>5.5000000000000007E-2</v>
      </c>
      <c r="H3397" s="7">
        <v>966.70053691275177</v>
      </c>
      <c r="I3397" s="4">
        <v>53.168529530201347</v>
      </c>
      <c r="J3397">
        <v>536.4</v>
      </c>
      <c r="K3397" t="s">
        <v>41</v>
      </c>
      <c r="L3397" t="s">
        <v>258</v>
      </c>
      <c r="M3397" t="s">
        <v>41</v>
      </c>
      <c r="N3397" s="2">
        <v>41442</v>
      </c>
      <c r="O3397" s="2">
        <v>47285</v>
      </c>
      <c r="P3397" t="s">
        <v>39</v>
      </c>
      <c r="Q3397" t="s">
        <v>35</v>
      </c>
      <c r="R3397" s="5" t="str">
        <f t="shared" si="160"/>
        <v>0.06</v>
      </c>
      <c r="S3397" s="6" t="str">
        <f t="shared" si="161"/>
        <v/>
      </c>
      <c r="T3397">
        <f>ROUND(INT(表1[[#This Row],[合同结束日期]]-表1[[#This Row],[合同起始日期]])/365,1)</f>
        <v>16</v>
      </c>
    </row>
    <row r="3398" spans="1:20">
      <c r="A3398" s="1">
        <v>42248</v>
      </c>
      <c r="B3398" t="s">
        <v>7</v>
      </c>
      <c r="C3398">
        <f t="shared" si="159"/>
        <v>1</v>
      </c>
      <c r="D3398" t="s">
        <v>459</v>
      </c>
      <c r="E3398" s="4">
        <v>118260.48000000001</v>
      </c>
      <c r="F3398" s="4">
        <v>21677.145984000002</v>
      </c>
      <c r="G3398" s="3">
        <v>0.18330000000000002</v>
      </c>
      <c r="H3398" s="7">
        <v>2142.4000000000005</v>
      </c>
      <c r="I3398" s="4">
        <v>392.70192000000009</v>
      </c>
      <c r="J3398">
        <v>55.199999999999996</v>
      </c>
      <c r="K3398" t="s">
        <v>11</v>
      </c>
      <c r="L3398" t="s">
        <v>12</v>
      </c>
      <c r="M3398" t="s">
        <v>288</v>
      </c>
      <c r="N3398" s="2">
        <v>42201</v>
      </c>
      <c r="O3398" s="2">
        <v>42931</v>
      </c>
      <c r="P3398" t="s">
        <v>24</v>
      </c>
      <c r="Q3398" t="s">
        <v>59</v>
      </c>
      <c r="R3398" s="5" t="str">
        <f t="shared" si="160"/>
        <v>0.16</v>
      </c>
      <c r="S3398" s="6" t="str">
        <f t="shared" si="161"/>
        <v/>
      </c>
      <c r="T3398">
        <f>ROUND(INT(表1[[#This Row],[合同结束日期]]-表1[[#This Row],[合同起始日期]])/365,1)</f>
        <v>2</v>
      </c>
    </row>
    <row r="3399" spans="1:20">
      <c r="A3399" s="1">
        <v>42248</v>
      </c>
      <c r="B3399" t="s">
        <v>7</v>
      </c>
      <c r="C3399">
        <f t="shared" si="159"/>
        <v>1</v>
      </c>
      <c r="D3399" t="s">
        <v>460</v>
      </c>
      <c r="E3399" s="4">
        <v>114699.59999999999</v>
      </c>
      <c r="F3399" s="4">
        <v>22263.192359999997</v>
      </c>
      <c r="G3399" s="3">
        <v>0.19409999999999999</v>
      </c>
      <c r="H3399" s="7">
        <v>1803.4528301886792</v>
      </c>
      <c r="I3399" s="4">
        <v>350.05019433962264</v>
      </c>
      <c r="J3399">
        <v>63.599999999999994</v>
      </c>
      <c r="K3399" t="s">
        <v>11</v>
      </c>
      <c r="L3399" t="s">
        <v>12</v>
      </c>
      <c r="M3399" t="s">
        <v>53</v>
      </c>
      <c r="N3399" s="2">
        <v>42201</v>
      </c>
      <c r="O3399" s="2">
        <v>43296</v>
      </c>
      <c r="P3399" t="s">
        <v>24</v>
      </c>
      <c r="Q3399" t="s">
        <v>25</v>
      </c>
      <c r="R3399" s="5" t="str">
        <f t="shared" si="160"/>
        <v>0.15</v>
      </c>
      <c r="S3399" s="6" t="str">
        <f t="shared" si="161"/>
        <v/>
      </c>
      <c r="T3399">
        <f>ROUND(INT(表1[[#This Row],[合同结束日期]]-表1[[#This Row],[合同起始日期]])/365,1)</f>
        <v>3</v>
      </c>
    </row>
    <row r="3400" spans="1:20">
      <c r="A3400" s="1">
        <v>42248</v>
      </c>
      <c r="B3400" t="s">
        <v>7</v>
      </c>
      <c r="C3400">
        <f t="shared" si="159"/>
        <v>1</v>
      </c>
      <c r="D3400" t="s">
        <v>52</v>
      </c>
      <c r="E3400" s="4">
        <v>253238.87999999998</v>
      </c>
      <c r="F3400" s="4">
        <v>35250.852095999995</v>
      </c>
      <c r="G3400" s="3">
        <v>0.13919999999999999</v>
      </c>
      <c r="H3400" s="7">
        <v>5411.0871794871791</v>
      </c>
      <c r="I3400" s="4">
        <v>753.22333538461532</v>
      </c>
      <c r="J3400">
        <v>46.8</v>
      </c>
      <c r="K3400" t="s">
        <v>11</v>
      </c>
      <c r="L3400" t="s">
        <v>12</v>
      </c>
      <c r="M3400" t="s">
        <v>53</v>
      </c>
      <c r="N3400" s="2">
        <v>42156</v>
      </c>
      <c r="O3400" s="2">
        <v>42499</v>
      </c>
      <c r="P3400" t="s">
        <v>24</v>
      </c>
      <c r="Q3400" t="s">
        <v>28</v>
      </c>
      <c r="R3400" s="5" t="str">
        <f t="shared" si="160"/>
        <v>0.13</v>
      </c>
      <c r="S3400" s="6" t="str">
        <f t="shared" si="161"/>
        <v/>
      </c>
      <c r="T3400">
        <f>ROUND(INT(表1[[#This Row],[合同结束日期]]-表1[[#This Row],[合同起始日期]])/365,1)</f>
        <v>0.9</v>
      </c>
    </row>
    <row r="3401" spans="1:20">
      <c r="A3401" s="1">
        <v>42248</v>
      </c>
      <c r="B3401" t="s">
        <v>7</v>
      </c>
      <c r="C3401">
        <f t="shared" si="159"/>
        <v>1</v>
      </c>
      <c r="D3401" t="s">
        <v>54</v>
      </c>
      <c r="E3401" s="4">
        <v>124708.92</v>
      </c>
      <c r="F3401" s="4">
        <v>18494.332835999998</v>
      </c>
      <c r="G3401" s="3">
        <v>0.14829999999999999</v>
      </c>
      <c r="H3401" s="7">
        <v>2734.8447368421052</v>
      </c>
      <c r="I3401" s="4">
        <v>405.57747447368416</v>
      </c>
      <c r="J3401">
        <v>45.6</v>
      </c>
      <c r="K3401" t="s">
        <v>11</v>
      </c>
      <c r="L3401" t="s">
        <v>12</v>
      </c>
      <c r="M3401" t="s">
        <v>53</v>
      </c>
      <c r="N3401" s="2">
        <v>42156</v>
      </c>
      <c r="O3401" s="2">
        <v>42499</v>
      </c>
      <c r="P3401" t="s">
        <v>24</v>
      </c>
      <c r="Q3401" t="s">
        <v>28</v>
      </c>
      <c r="R3401" s="5" t="str">
        <f t="shared" si="160"/>
        <v>0.13</v>
      </c>
      <c r="S3401" s="6" t="str">
        <f t="shared" si="161"/>
        <v/>
      </c>
      <c r="T3401">
        <f>ROUND(INT(表1[[#This Row],[合同结束日期]]-表1[[#This Row],[合同起始日期]])/365,1)</f>
        <v>0.9</v>
      </c>
    </row>
    <row r="3402" spans="1:20">
      <c r="A3402" s="1">
        <v>42248</v>
      </c>
      <c r="B3402" t="s">
        <v>7</v>
      </c>
      <c r="C3402">
        <f t="shared" si="159"/>
        <v>1</v>
      </c>
      <c r="D3402" t="s">
        <v>266</v>
      </c>
      <c r="E3402" s="4">
        <v>316649.06399999995</v>
      </c>
      <c r="F3402" s="4">
        <v>17415.698519999998</v>
      </c>
      <c r="G3402" s="3">
        <v>5.5E-2</v>
      </c>
      <c r="H3402" s="7">
        <v>745.40740112994342</v>
      </c>
      <c r="I3402" s="4">
        <v>40.997407062146884</v>
      </c>
      <c r="J3402">
        <v>424.8</v>
      </c>
      <c r="K3402" t="s">
        <v>41</v>
      </c>
      <c r="L3402" t="s">
        <v>258</v>
      </c>
      <c r="M3402" t="s">
        <v>41</v>
      </c>
      <c r="N3402" s="2">
        <v>41442</v>
      </c>
      <c r="O3402" s="2">
        <v>47285</v>
      </c>
      <c r="P3402" t="s">
        <v>39</v>
      </c>
      <c r="Q3402" t="s">
        <v>35</v>
      </c>
      <c r="R3402" s="5" t="str">
        <f t="shared" si="160"/>
        <v>0.06</v>
      </c>
      <c r="S3402" s="6" t="str">
        <f t="shared" si="161"/>
        <v/>
      </c>
      <c r="T3402">
        <f>ROUND(INT(表1[[#This Row],[合同结束日期]]-表1[[#This Row],[合同起始日期]])/365,1)</f>
        <v>16</v>
      </c>
    </row>
    <row r="3403" spans="1:20">
      <c r="A3403" s="1">
        <v>42248</v>
      </c>
      <c r="B3403" t="s">
        <v>7</v>
      </c>
      <c r="C3403">
        <f t="shared" si="159"/>
        <v>1</v>
      </c>
      <c r="D3403" t="s">
        <v>55</v>
      </c>
      <c r="E3403" s="4">
        <v>283176.59999999998</v>
      </c>
      <c r="F3403" s="4">
        <v>60514.839420000004</v>
      </c>
      <c r="G3403" s="3">
        <v>0.21370000000000003</v>
      </c>
      <c r="H3403" s="7">
        <v>1484.1540880503144</v>
      </c>
      <c r="I3403" s="4">
        <v>317.16372861635227</v>
      </c>
      <c r="J3403">
        <v>190.79999999999998</v>
      </c>
      <c r="K3403" t="s">
        <v>11</v>
      </c>
      <c r="L3403" t="s">
        <v>23</v>
      </c>
      <c r="M3403" t="s">
        <v>23</v>
      </c>
      <c r="N3403" s="2">
        <v>41343</v>
      </c>
      <c r="O3403" s="2">
        <v>42499</v>
      </c>
      <c r="P3403" t="s">
        <v>24</v>
      </c>
      <c r="Q3403" t="s">
        <v>30</v>
      </c>
      <c r="R3403" s="5" t="str">
        <f t="shared" si="160"/>
        <v>0.18</v>
      </c>
      <c r="S3403" s="6" t="str">
        <f t="shared" si="161"/>
        <v/>
      </c>
      <c r="T3403">
        <f>ROUND(INT(表1[[#This Row],[合同结束日期]]-表1[[#This Row],[合同起始日期]])/365,1)</f>
        <v>3.2</v>
      </c>
    </row>
    <row r="3404" spans="1:20">
      <c r="A3404" s="1">
        <v>42248</v>
      </c>
      <c r="B3404" t="s">
        <v>7</v>
      </c>
      <c r="C3404">
        <f t="shared" si="159"/>
        <v>1</v>
      </c>
      <c r="D3404" t="s">
        <v>325</v>
      </c>
      <c r="E3404" s="4">
        <v>161751.6</v>
      </c>
      <c r="F3404" s="4">
        <v>51064.98012</v>
      </c>
      <c r="G3404" s="3">
        <v>0.31569999999999998</v>
      </c>
      <c r="H3404" s="7">
        <v>886.79605263157896</v>
      </c>
      <c r="I3404" s="4">
        <v>279.96151381578949</v>
      </c>
      <c r="J3404">
        <v>182.4</v>
      </c>
      <c r="K3404" t="s">
        <v>11</v>
      </c>
      <c r="L3404" t="s">
        <v>23</v>
      </c>
      <c r="M3404" t="s">
        <v>23</v>
      </c>
      <c r="N3404" s="2">
        <v>41702</v>
      </c>
      <c r="O3404" s="2">
        <v>42432</v>
      </c>
      <c r="P3404" t="s">
        <v>24</v>
      </c>
      <c r="Q3404" t="s">
        <v>59</v>
      </c>
      <c r="R3404" s="5" t="str">
        <f t="shared" si="160"/>
        <v>0.16</v>
      </c>
      <c r="S3404" s="6" t="str">
        <f t="shared" si="161"/>
        <v/>
      </c>
      <c r="T3404">
        <f>ROUND(INT(表1[[#This Row],[合同结束日期]]-表1[[#This Row],[合同起始日期]])/365,1)</f>
        <v>2</v>
      </c>
    </row>
    <row r="3405" spans="1:20">
      <c r="A3405" s="1">
        <v>42248</v>
      </c>
      <c r="B3405" t="s">
        <v>7</v>
      </c>
      <c r="C3405">
        <f t="shared" si="159"/>
        <v>1</v>
      </c>
      <c r="D3405" t="s">
        <v>315</v>
      </c>
      <c r="E3405" s="4">
        <v>223960.8</v>
      </c>
      <c r="F3405" s="4">
        <v>30637.837439999999</v>
      </c>
      <c r="G3405" s="3">
        <v>0.1368</v>
      </c>
      <c r="H3405" s="7">
        <v>1866.34</v>
      </c>
      <c r="I3405" s="4">
        <v>255.31531200000001</v>
      </c>
      <c r="J3405">
        <v>120</v>
      </c>
      <c r="K3405" t="s">
        <v>11</v>
      </c>
      <c r="L3405" t="s">
        <v>12</v>
      </c>
      <c r="M3405" t="s">
        <v>53</v>
      </c>
      <c r="N3405" s="2">
        <v>41715</v>
      </c>
      <c r="O3405" s="2">
        <v>42810</v>
      </c>
      <c r="P3405" t="s">
        <v>24</v>
      </c>
      <c r="Q3405" t="s">
        <v>48</v>
      </c>
      <c r="R3405" s="5" t="str">
        <f t="shared" si="160"/>
        <v>0.11</v>
      </c>
      <c r="S3405" s="6" t="str">
        <f t="shared" si="161"/>
        <v/>
      </c>
      <c r="T3405">
        <f>ROUND(INT(表1[[#This Row],[合同结束日期]]-表1[[#This Row],[合同起始日期]])/365,1)</f>
        <v>3</v>
      </c>
    </row>
    <row r="3406" spans="1:20">
      <c r="A3406" s="1">
        <v>42248</v>
      </c>
      <c r="B3406" t="s">
        <v>7</v>
      </c>
      <c r="C3406">
        <f t="shared" si="159"/>
        <v>1</v>
      </c>
      <c r="D3406" t="s">
        <v>57</v>
      </c>
      <c r="E3406" s="4">
        <v>107947.2</v>
      </c>
      <c r="F3406" s="4">
        <v>52786.180799999995</v>
      </c>
      <c r="G3406" s="3">
        <v>0.48899999999999999</v>
      </c>
      <c r="H3406" s="7">
        <v>1083.8072289156628</v>
      </c>
      <c r="I3406" s="4">
        <v>529.98173493975901</v>
      </c>
      <c r="J3406">
        <v>99.6</v>
      </c>
      <c r="K3406" t="s">
        <v>60</v>
      </c>
      <c r="L3406" t="s">
        <v>61</v>
      </c>
      <c r="M3406" t="s">
        <v>58</v>
      </c>
      <c r="N3406" s="2">
        <v>41290</v>
      </c>
      <c r="O3406" s="2">
        <v>42499</v>
      </c>
      <c r="P3406" t="s">
        <v>24</v>
      </c>
      <c r="Q3406" t="s">
        <v>59</v>
      </c>
      <c r="R3406" s="5" t="str">
        <f t="shared" si="160"/>
        <v>0.16</v>
      </c>
      <c r="S3406" s="6" t="str">
        <f t="shared" si="161"/>
        <v/>
      </c>
      <c r="T3406">
        <f>ROUND(INT(表1[[#This Row],[合同结束日期]]-表1[[#This Row],[合同起始日期]])/365,1)</f>
        <v>3.3</v>
      </c>
    </row>
    <row r="3407" spans="1:20">
      <c r="A3407" s="1">
        <v>42248</v>
      </c>
      <c r="B3407" t="s">
        <v>7</v>
      </c>
      <c r="C3407">
        <f t="shared" si="159"/>
        <v>1</v>
      </c>
      <c r="D3407" t="s">
        <v>62</v>
      </c>
      <c r="E3407" s="4">
        <v>59589.599999999999</v>
      </c>
      <c r="F3407" s="4">
        <v>33107.981759999995</v>
      </c>
      <c r="G3407" s="3">
        <v>0.55559999999999998</v>
      </c>
      <c r="H3407" s="7">
        <v>557.95505617977528</v>
      </c>
      <c r="I3407" s="4">
        <v>309.99982921348311</v>
      </c>
      <c r="J3407">
        <v>106.8</v>
      </c>
      <c r="K3407" t="s">
        <v>60</v>
      </c>
      <c r="L3407" t="s">
        <v>61</v>
      </c>
      <c r="M3407" t="s">
        <v>58</v>
      </c>
      <c r="N3407" s="2">
        <v>41347</v>
      </c>
      <c r="O3407" s="2">
        <v>42499</v>
      </c>
      <c r="P3407" t="s">
        <v>24</v>
      </c>
      <c r="Q3407" t="s">
        <v>59</v>
      </c>
      <c r="R3407" s="5" t="str">
        <f t="shared" si="160"/>
        <v>0.16</v>
      </c>
      <c r="S3407" s="6" t="str">
        <f t="shared" si="161"/>
        <v/>
      </c>
      <c r="T3407">
        <f>ROUND(INT(表1[[#This Row],[合同结束日期]]-表1[[#This Row],[合同起始日期]])/365,1)</f>
        <v>3.2</v>
      </c>
    </row>
    <row r="3408" spans="1:20">
      <c r="A3408" s="1">
        <v>42248</v>
      </c>
      <c r="B3408" t="s">
        <v>7</v>
      </c>
      <c r="C3408">
        <f t="shared" si="159"/>
        <v>1</v>
      </c>
      <c r="D3408" t="s">
        <v>63</v>
      </c>
      <c r="E3408" s="4">
        <v>298533.59999999998</v>
      </c>
      <c r="F3408" s="4">
        <v>41406.61032</v>
      </c>
      <c r="G3408" s="3">
        <v>0.13870000000000002</v>
      </c>
      <c r="H3408" s="7">
        <v>2675.0322580645161</v>
      </c>
      <c r="I3408" s="4">
        <v>371.02697419354843</v>
      </c>
      <c r="J3408">
        <v>111.6</v>
      </c>
      <c r="K3408" t="s">
        <v>66</v>
      </c>
      <c r="L3408" t="s">
        <v>64</v>
      </c>
      <c r="M3408" t="s">
        <v>64</v>
      </c>
      <c r="N3408" s="2">
        <v>41347</v>
      </c>
      <c r="O3408" s="2">
        <v>42499</v>
      </c>
      <c r="P3408" t="s">
        <v>24</v>
      </c>
      <c r="Q3408" t="s">
        <v>65</v>
      </c>
      <c r="R3408" s="5" t="str">
        <f t="shared" si="160"/>
        <v>0.12</v>
      </c>
      <c r="S3408" s="6" t="str">
        <f t="shared" si="161"/>
        <v/>
      </c>
      <c r="T3408">
        <f>ROUND(INT(表1[[#This Row],[合同结束日期]]-表1[[#This Row],[合同起始日期]])/365,1)</f>
        <v>3.2</v>
      </c>
    </row>
    <row r="3409" spans="1:20">
      <c r="A3409" s="1">
        <v>42248</v>
      </c>
      <c r="B3409" t="s">
        <v>7</v>
      </c>
      <c r="C3409">
        <f t="shared" si="159"/>
        <v>1</v>
      </c>
      <c r="D3409" t="s">
        <v>67</v>
      </c>
      <c r="E3409" s="4">
        <v>876336</v>
      </c>
      <c r="F3409" s="4">
        <v>68529.475200000001</v>
      </c>
      <c r="G3409" s="3">
        <v>7.8200000000000006E-2</v>
      </c>
      <c r="H3409" s="7">
        <v>2745.4135338345864</v>
      </c>
      <c r="I3409" s="4">
        <v>214.69133834586466</v>
      </c>
      <c r="J3409">
        <v>319.2</v>
      </c>
      <c r="K3409" t="s">
        <v>11</v>
      </c>
      <c r="L3409" t="s">
        <v>23</v>
      </c>
      <c r="M3409" t="s">
        <v>23</v>
      </c>
      <c r="N3409" s="2">
        <v>41374</v>
      </c>
      <c r="O3409" s="2">
        <v>42499</v>
      </c>
      <c r="P3409" t="s">
        <v>24</v>
      </c>
      <c r="Q3409" t="s">
        <v>35</v>
      </c>
      <c r="R3409" s="5" t="str">
        <f t="shared" si="160"/>
        <v>0.06</v>
      </c>
      <c r="S3409" s="6" t="str">
        <f t="shared" si="161"/>
        <v/>
      </c>
      <c r="T3409">
        <f>ROUND(INT(表1[[#This Row],[合同结束日期]]-表1[[#This Row],[合同起始日期]])/365,1)</f>
        <v>3.1</v>
      </c>
    </row>
    <row r="3410" spans="1:20">
      <c r="A3410" s="1">
        <v>42248</v>
      </c>
      <c r="B3410" t="s">
        <v>7</v>
      </c>
      <c r="C3410">
        <f t="shared" si="159"/>
        <v>1</v>
      </c>
      <c r="D3410" t="s">
        <v>68</v>
      </c>
      <c r="E3410" s="4">
        <v>223957.19999999998</v>
      </c>
      <c r="F3410" s="4">
        <v>102953.12483999999</v>
      </c>
      <c r="G3410" s="3">
        <v>0.4597</v>
      </c>
      <c r="H3410" s="7">
        <v>500.35120643431634</v>
      </c>
      <c r="I3410" s="4">
        <v>230.01144959785523</v>
      </c>
      <c r="J3410">
        <v>447.59999999999997</v>
      </c>
      <c r="K3410" t="s">
        <v>11</v>
      </c>
      <c r="L3410" t="s">
        <v>13</v>
      </c>
      <c r="M3410" t="s">
        <v>13</v>
      </c>
      <c r="N3410" s="2">
        <v>41302</v>
      </c>
      <c r="O3410" s="2">
        <v>43594</v>
      </c>
      <c r="P3410" t="s">
        <v>24</v>
      </c>
      <c r="Q3410" t="s">
        <v>65</v>
      </c>
      <c r="R3410" s="5" t="str">
        <f t="shared" si="160"/>
        <v>0.12</v>
      </c>
      <c r="S3410" s="6" t="str">
        <f t="shared" si="161"/>
        <v/>
      </c>
      <c r="T3410">
        <f>ROUND(INT(表1[[#This Row],[合同结束日期]]-表1[[#This Row],[合同起始日期]])/365,1)</f>
        <v>6.3</v>
      </c>
    </row>
    <row r="3411" spans="1:20">
      <c r="A3411" s="1">
        <v>42248</v>
      </c>
      <c r="B3411" t="s">
        <v>7</v>
      </c>
      <c r="C3411">
        <f t="shared" si="159"/>
        <v>1</v>
      </c>
      <c r="D3411" t="s">
        <v>345</v>
      </c>
      <c r="E3411" s="4">
        <v>118830</v>
      </c>
      <c r="F3411" s="4">
        <v>7605.12</v>
      </c>
      <c r="G3411" s="3">
        <v>6.4000000000000001E-2</v>
      </c>
      <c r="H3411" s="7">
        <v>4126.041666666667</v>
      </c>
      <c r="I3411" s="4">
        <v>264.06666666666666</v>
      </c>
      <c r="J3411">
        <v>28.799999999999997</v>
      </c>
      <c r="K3411" t="s">
        <v>140</v>
      </c>
      <c r="L3411" t="s">
        <v>309</v>
      </c>
      <c r="M3411" t="s">
        <v>309</v>
      </c>
      <c r="N3411" s="2">
        <v>41902</v>
      </c>
      <c r="O3411" s="2">
        <v>42266</v>
      </c>
      <c r="P3411" t="s">
        <v>24</v>
      </c>
      <c r="Q3411" t="s">
        <v>180</v>
      </c>
      <c r="R3411" s="5" t="str">
        <f t="shared" si="160"/>
        <v>0.03</v>
      </c>
      <c r="S3411" s="6" t="str">
        <f t="shared" si="161"/>
        <v/>
      </c>
      <c r="T3411">
        <f>ROUND(INT(表1[[#This Row],[合同结束日期]]-表1[[#This Row],[合同起始日期]])/365,1)</f>
        <v>1</v>
      </c>
    </row>
    <row r="3412" spans="1:20">
      <c r="A3412" s="1">
        <v>42248</v>
      </c>
      <c r="B3412" t="s">
        <v>7</v>
      </c>
      <c r="C3412">
        <f t="shared" si="159"/>
        <v>1</v>
      </c>
      <c r="D3412" t="s">
        <v>412</v>
      </c>
      <c r="E3412" s="4">
        <v>33233.4</v>
      </c>
      <c r="F3412" s="4">
        <v>6600.1532399999996</v>
      </c>
      <c r="G3412" s="3">
        <v>0.19859999999999997</v>
      </c>
      <c r="H3412" s="7">
        <v>2307.8750000000005</v>
      </c>
      <c r="I3412" s="4">
        <v>458.343975</v>
      </c>
      <c r="J3412">
        <v>14.399999999999999</v>
      </c>
      <c r="K3412" t="s">
        <v>76</v>
      </c>
      <c r="L3412" t="s">
        <v>276</v>
      </c>
      <c r="M3412" t="s">
        <v>276</v>
      </c>
      <c r="N3412" s="2">
        <v>42047</v>
      </c>
      <c r="O3412" s="2">
        <v>42411</v>
      </c>
      <c r="P3412" t="s">
        <v>24</v>
      </c>
      <c r="Q3412" t="s">
        <v>59</v>
      </c>
      <c r="R3412" s="5" t="str">
        <f t="shared" si="160"/>
        <v>0.16</v>
      </c>
      <c r="S3412" s="6" t="str">
        <f t="shared" si="161"/>
        <v/>
      </c>
      <c r="T3412">
        <f>ROUND(INT(表1[[#This Row],[合同结束日期]]-表1[[#This Row],[合同起始日期]])/365,1)</f>
        <v>1</v>
      </c>
    </row>
    <row r="3413" spans="1:20">
      <c r="A3413" s="1">
        <v>42248</v>
      </c>
      <c r="B3413" t="s">
        <v>7</v>
      </c>
      <c r="C3413">
        <f t="shared" si="159"/>
        <v>1</v>
      </c>
      <c r="D3413" t="s">
        <v>413</v>
      </c>
      <c r="E3413" s="4">
        <v>22673.040000000001</v>
      </c>
      <c r="F3413" s="4">
        <v>6600.1219439999995</v>
      </c>
      <c r="G3413" s="3">
        <v>0.29109999999999997</v>
      </c>
      <c r="H3413" s="7">
        <v>1574.5166666666669</v>
      </c>
      <c r="I3413" s="4">
        <v>458.3418016666667</v>
      </c>
      <c r="J3413">
        <v>14.399999999999999</v>
      </c>
      <c r="K3413" t="s">
        <v>76</v>
      </c>
      <c r="L3413" t="s">
        <v>276</v>
      </c>
      <c r="M3413" t="s">
        <v>276</v>
      </c>
      <c r="N3413" s="2">
        <v>42047</v>
      </c>
      <c r="O3413" s="2">
        <v>42411</v>
      </c>
      <c r="P3413" t="s">
        <v>24</v>
      </c>
      <c r="Q3413" t="s">
        <v>59</v>
      </c>
      <c r="R3413" s="5" t="str">
        <f t="shared" si="160"/>
        <v>0.16</v>
      </c>
      <c r="S3413" s="6" t="str">
        <f t="shared" si="161"/>
        <v/>
      </c>
      <c r="T3413">
        <f>ROUND(INT(表1[[#This Row],[合同结束日期]]-表1[[#This Row],[合同起始日期]])/365,1)</f>
        <v>1</v>
      </c>
    </row>
    <row r="3414" spans="1:20">
      <c r="A3414" s="1">
        <v>42248</v>
      </c>
      <c r="B3414" t="s">
        <v>7</v>
      </c>
      <c r="C3414">
        <f t="shared" si="159"/>
        <v>1</v>
      </c>
      <c r="D3414" t="s">
        <v>240</v>
      </c>
      <c r="E3414" s="4">
        <v>64850.399999999994</v>
      </c>
      <c r="F3414" s="4">
        <v>6958.4479200000005</v>
      </c>
      <c r="G3414" s="3">
        <v>0.10730000000000002</v>
      </c>
      <c r="H3414" s="7">
        <v>4503.5</v>
      </c>
      <c r="I3414" s="4">
        <v>483.22555000000011</v>
      </c>
      <c r="J3414">
        <v>14.399999999999999</v>
      </c>
      <c r="K3414" t="s">
        <v>66</v>
      </c>
      <c r="L3414" t="s">
        <v>64</v>
      </c>
      <c r="M3414" t="s">
        <v>64</v>
      </c>
      <c r="N3414" s="2">
        <v>41481</v>
      </c>
      <c r="O3414" s="2">
        <v>42576</v>
      </c>
      <c r="P3414" t="s">
        <v>24</v>
      </c>
      <c r="Q3414">
        <v>0</v>
      </c>
      <c r="R3414" s="5">
        <f t="shared" si="160"/>
        <v>0</v>
      </c>
      <c r="S3414" s="6" t="str">
        <f t="shared" si="161"/>
        <v/>
      </c>
      <c r="T3414">
        <f>ROUND(INT(表1[[#This Row],[合同结束日期]]-表1[[#This Row],[合同起始日期]])/365,1)</f>
        <v>3</v>
      </c>
    </row>
    <row r="3415" spans="1:20">
      <c r="A3415" s="1">
        <v>42248</v>
      </c>
      <c r="B3415" t="s">
        <v>7</v>
      </c>
      <c r="C3415">
        <f t="shared" si="159"/>
        <v>1</v>
      </c>
      <c r="D3415" t="s">
        <v>383</v>
      </c>
      <c r="E3415" s="4">
        <v>24379.200000000001</v>
      </c>
      <c r="F3415" s="4">
        <v>6599.4494399999994</v>
      </c>
      <c r="G3415" s="3">
        <v>0.27069999999999994</v>
      </c>
      <c r="H3415" s="7">
        <v>1693.0000000000002</v>
      </c>
      <c r="I3415" s="4">
        <v>458.29509999999999</v>
      </c>
      <c r="J3415">
        <v>14.399999999999999</v>
      </c>
      <c r="K3415" t="s">
        <v>76</v>
      </c>
      <c r="L3415" t="s">
        <v>276</v>
      </c>
      <c r="M3415" t="s">
        <v>276</v>
      </c>
      <c r="N3415" s="2">
        <v>42047</v>
      </c>
      <c r="O3415" s="2">
        <v>42411</v>
      </c>
      <c r="P3415" t="s">
        <v>24</v>
      </c>
      <c r="Q3415" t="s">
        <v>59</v>
      </c>
      <c r="R3415" s="5" t="str">
        <f t="shared" si="160"/>
        <v>0.16</v>
      </c>
      <c r="S3415" s="6" t="str">
        <f t="shared" si="161"/>
        <v/>
      </c>
      <c r="T3415">
        <f>ROUND(INT(表1[[#This Row],[合同结束日期]]-表1[[#This Row],[合同起始日期]])/365,1)</f>
        <v>1</v>
      </c>
    </row>
    <row r="3416" spans="1:20">
      <c r="A3416" s="1">
        <v>42248</v>
      </c>
      <c r="B3416" t="s">
        <v>7</v>
      </c>
      <c r="C3416">
        <f t="shared" si="159"/>
        <v>1</v>
      </c>
      <c r="D3416" t="s">
        <v>351</v>
      </c>
      <c r="E3416" s="4">
        <v>13683.6</v>
      </c>
      <c r="F3416" s="4">
        <v>2420.6288399999999</v>
      </c>
      <c r="G3416" s="3">
        <v>0.17689999999999997</v>
      </c>
      <c r="H3416" s="7">
        <v>950.25000000000011</v>
      </c>
      <c r="I3416" s="4">
        <v>168.09922500000002</v>
      </c>
      <c r="J3416">
        <v>14.399999999999999</v>
      </c>
      <c r="K3416" t="s">
        <v>66</v>
      </c>
      <c r="L3416" t="s">
        <v>64</v>
      </c>
      <c r="M3416" t="s">
        <v>64</v>
      </c>
      <c r="N3416" s="2">
        <v>41894</v>
      </c>
      <c r="O3416" s="2">
        <v>42258</v>
      </c>
      <c r="P3416" t="s">
        <v>24</v>
      </c>
      <c r="Q3416" t="s">
        <v>19</v>
      </c>
      <c r="R3416" s="5" t="str">
        <f t="shared" si="160"/>
        <v>0.1</v>
      </c>
      <c r="S3416" s="6" t="str">
        <f t="shared" si="161"/>
        <v/>
      </c>
      <c r="T3416">
        <f>ROUND(INT(表1[[#This Row],[合同结束日期]]-表1[[#This Row],[合同起始日期]])/365,1)</f>
        <v>1</v>
      </c>
    </row>
    <row r="3417" spans="1:20">
      <c r="A3417" s="1">
        <v>42248</v>
      </c>
      <c r="B3417" t="s">
        <v>7</v>
      </c>
      <c r="C3417">
        <f t="shared" si="159"/>
        <v>1</v>
      </c>
      <c r="D3417" t="s">
        <v>384</v>
      </c>
      <c r="E3417" s="4">
        <v>101833.2</v>
      </c>
      <c r="F3417" s="4">
        <v>8401.2389999999996</v>
      </c>
      <c r="G3417" s="3">
        <v>8.2500000000000004E-2</v>
      </c>
      <c r="H3417" s="7">
        <v>5657.4</v>
      </c>
      <c r="I3417" s="4">
        <v>466.7355</v>
      </c>
      <c r="J3417">
        <v>18</v>
      </c>
      <c r="K3417" t="s">
        <v>66</v>
      </c>
      <c r="L3417" t="s">
        <v>64</v>
      </c>
      <c r="M3417" t="s">
        <v>64</v>
      </c>
      <c r="N3417" s="2">
        <v>42102</v>
      </c>
      <c r="O3417" s="2">
        <v>42467</v>
      </c>
      <c r="P3417" t="s">
        <v>24</v>
      </c>
      <c r="Q3417" t="s">
        <v>208</v>
      </c>
      <c r="R3417" s="5" t="str">
        <f t="shared" si="160"/>
        <v>0.05</v>
      </c>
      <c r="S3417" s="6" t="str">
        <f t="shared" si="161"/>
        <v/>
      </c>
      <c r="T3417">
        <f>ROUND(INT(表1[[#This Row],[合同结束日期]]-表1[[#This Row],[合同起始日期]])/365,1)</f>
        <v>1</v>
      </c>
    </row>
    <row r="3418" spans="1:20">
      <c r="A3418" s="1">
        <v>42278</v>
      </c>
      <c r="B3418" t="s">
        <v>7</v>
      </c>
      <c r="C3418">
        <f t="shared" si="159"/>
        <v>1</v>
      </c>
      <c r="D3418" t="s">
        <v>8</v>
      </c>
      <c r="E3418" s="4">
        <v>7844140.7999999998</v>
      </c>
      <c r="F3418" s="4">
        <v>309843.56159999996</v>
      </c>
      <c r="G3418" s="3">
        <v>3.9499999999999993E-2</v>
      </c>
      <c r="H3418" s="7">
        <v>2197.238319327731</v>
      </c>
      <c r="I3418" s="4">
        <v>86.790913613445369</v>
      </c>
      <c r="J3418">
        <v>3570</v>
      </c>
      <c r="K3418" t="s">
        <v>11</v>
      </c>
      <c r="L3418" t="s">
        <v>12</v>
      </c>
      <c r="M3418" t="s">
        <v>10</v>
      </c>
      <c r="N3418" s="2">
        <v>41365</v>
      </c>
      <c r="O3418" s="2">
        <v>48646</v>
      </c>
      <c r="P3418" t="s">
        <v>14</v>
      </c>
      <c r="Q3418">
        <v>0</v>
      </c>
      <c r="R3418" s="5">
        <f t="shared" si="160"/>
        <v>0</v>
      </c>
      <c r="S3418" s="6" t="str">
        <f t="shared" si="161"/>
        <v/>
      </c>
      <c r="T3418">
        <f>ROUND(INT(表1[[#This Row],[合同结束日期]]-表1[[#This Row],[合同起始日期]])/365,1)</f>
        <v>19.899999999999999</v>
      </c>
    </row>
    <row r="3419" spans="1:20">
      <c r="A3419" s="1">
        <v>42278</v>
      </c>
      <c r="B3419" t="s">
        <v>7</v>
      </c>
      <c r="C3419">
        <f t="shared" si="159"/>
        <v>1</v>
      </c>
      <c r="D3419" t="s">
        <v>235</v>
      </c>
      <c r="E3419" s="4">
        <v>729224.4</v>
      </c>
      <c r="F3419" s="4">
        <v>70151.38728000001</v>
      </c>
      <c r="G3419" s="3">
        <v>9.6200000000000008E-2</v>
      </c>
      <c r="H3419" s="7">
        <v>1949.5893487327562</v>
      </c>
      <c r="I3419" s="4">
        <v>187.55049534809115</v>
      </c>
      <c r="J3419">
        <v>374.03999999999996</v>
      </c>
      <c r="K3419" t="s">
        <v>11</v>
      </c>
      <c r="L3419" t="s">
        <v>92</v>
      </c>
      <c r="M3419" t="s">
        <v>92</v>
      </c>
      <c r="N3419" s="2">
        <v>41384</v>
      </c>
      <c r="O3419" s="2">
        <v>43299</v>
      </c>
      <c r="P3419" t="s">
        <v>18</v>
      </c>
      <c r="Q3419" t="s">
        <v>335</v>
      </c>
      <c r="R3419" s="5" t="str">
        <f t="shared" si="160"/>
        <v>0.15</v>
      </c>
      <c r="S3419" s="6" t="str">
        <f t="shared" si="161"/>
        <v>0.05</v>
      </c>
      <c r="T3419">
        <f>ROUND(INT(表1[[#This Row],[合同结束日期]]-表1[[#This Row],[合同起始日期]])/365,1)</f>
        <v>5.2</v>
      </c>
    </row>
    <row r="3420" spans="1:20">
      <c r="A3420" s="1">
        <v>42278</v>
      </c>
      <c r="B3420" t="s">
        <v>7</v>
      </c>
      <c r="C3420">
        <f t="shared" si="159"/>
        <v>1</v>
      </c>
      <c r="D3420" t="s">
        <v>237</v>
      </c>
      <c r="E3420" s="4">
        <v>309789.59999999998</v>
      </c>
      <c r="F3420" s="4">
        <v>67565.11176</v>
      </c>
      <c r="G3420" s="3">
        <v>0.21810000000000002</v>
      </c>
      <c r="H3420" s="7">
        <v>860.52666666666664</v>
      </c>
      <c r="I3420" s="4">
        <v>187.68086600000001</v>
      </c>
      <c r="J3420">
        <v>360</v>
      </c>
      <c r="K3420" t="s">
        <v>11</v>
      </c>
      <c r="L3420" t="s">
        <v>23</v>
      </c>
      <c r="M3420" t="s">
        <v>23</v>
      </c>
      <c r="N3420" s="2">
        <v>41384</v>
      </c>
      <c r="O3420" s="2">
        <v>43299</v>
      </c>
      <c r="P3420" t="s">
        <v>18</v>
      </c>
      <c r="Q3420" t="s">
        <v>335</v>
      </c>
      <c r="R3420" s="5" t="str">
        <f t="shared" si="160"/>
        <v>0.15</v>
      </c>
      <c r="S3420" s="6" t="str">
        <f t="shared" si="161"/>
        <v>0.05</v>
      </c>
      <c r="T3420">
        <f>ROUND(INT(表1[[#This Row],[合同结束日期]]-表1[[#This Row],[合同起始日期]])/365,1)</f>
        <v>5.2</v>
      </c>
    </row>
    <row r="3421" spans="1:20">
      <c r="A3421" s="1">
        <v>42278</v>
      </c>
      <c r="B3421" t="s">
        <v>7</v>
      </c>
      <c r="C3421">
        <f t="shared" si="159"/>
        <v>1</v>
      </c>
      <c r="D3421" t="s">
        <v>238</v>
      </c>
      <c r="E3421" s="4">
        <v>444037.32</v>
      </c>
      <c r="F3421" s="4">
        <v>70379.91522000001</v>
      </c>
      <c r="G3421" s="3">
        <v>0.15850000000000003</v>
      </c>
      <c r="H3421" s="7">
        <v>1184.09952</v>
      </c>
      <c r="I3421" s="4">
        <v>187.67977392000003</v>
      </c>
      <c r="J3421">
        <v>375</v>
      </c>
      <c r="K3421" t="s">
        <v>11</v>
      </c>
      <c r="L3421" t="s">
        <v>92</v>
      </c>
      <c r="M3421" t="s">
        <v>92</v>
      </c>
      <c r="N3421" s="2">
        <v>41384</v>
      </c>
      <c r="O3421" s="2">
        <v>43299</v>
      </c>
      <c r="P3421" t="s">
        <v>18</v>
      </c>
      <c r="Q3421" t="s">
        <v>335</v>
      </c>
      <c r="R3421" s="5" t="str">
        <f t="shared" si="160"/>
        <v>0.15</v>
      </c>
      <c r="S3421" s="6" t="str">
        <f t="shared" si="161"/>
        <v>0.05</v>
      </c>
      <c r="T3421">
        <f>ROUND(INT(表1[[#This Row],[合同结束日期]]-表1[[#This Row],[合同起始日期]])/365,1)</f>
        <v>5.2</v>
      </c>
    </row>
    <row r="3422" spans="1:20">
      <c r="A3422" s="1">
        <v>42278</v>
      </c>
      <c r="B3422" t="s">
        <v>7</v>
      </c>
      <c r="C3422">
        <f t="shared" ref="C3422:C3484" si="162">IF($B3422="负一层",-1,IF($B3422="负一夹层",0,IF($B3422="一层",1,IF($B3422="二层",2,IF($B3422="三层",3,IF($B3422="四层",4))))))</f>
        <v>1</v>
      </c>
      <c r="D3422" t="s">
        <v>239</v>
      </c>
      <c r="E3422" s="4">
        <v>358888.8</v>
      </c>
      <c r="F3422" s="4">
        <v>68188.871999999988</v>
      </c>
      <c r="G3422" s="3">
        <v>0.18999999999999997</v>
      </c>
      <c r="H3422" s="7">
        <v>987.69484808454422</v>
      </c>
      <c r="I3422" s="4">
        <v>187.66202113606337</v>
      </c>
      <c r="J3422">
        <v>363.36</v>
      </c>
      <c r="K3422" t="s">
        <v>11</v>
      </c>
      <c r="L3422" t="s">
        <v>23</v>
      </c>
      <c r="M3422" t="s">
        <v>23</v>
      </c>
      <c r="N3422" s="2">
        <v>41384</v>
      </c>
      <c r="O3422" s="2">
        <v>43299</v>
      </c>
      <c r="P3422" t="s">
        <v>18</v>
      </c>
      <c r="Q3422" t="s">
        <v>335</v>
      </c>
      <c r="R3422" s="5" t="str">
        <f t="shared" ref="R3422:R3484" si="163">IF(ISERROR(FIND(",",$Q3422)),$Q3422,LEFT($Q3422,FIND(",",$Q3422)-1))</f>
        <v>0.15</v>
      </c>
      <c r="S3422" s="6" t="str">
        <f t="shared" si="161"/>
        <v>0.05</v>
      </c>
      <c r="T3422">
        <f>ROUND(INT(表1[[#This Row],[合同结束日期]]-表1[[#This Row],[合同起始日期]])/365,1)</f>
        <v>5.2</v>
      </c>
    </row>
    <row r="3423" spans="1:20">
      <c r="A3423" s="1">
        <v>42278</v>
      </c>
      <c r="B3423" t="s">
        <v>7</v>
      </c>
      <c r="C3423">
        <f t="shared" si="162"/>
        <v>1</v>
      </c>
      <c r="D3423" t="s">
        <v>16</v>
      </c>
      <c r="E3423" s="4">
        <v>789066.64800000004</v>
      </c>
      <c r="F3423" s="4">
        <v>90505.944525600018</v>
      </c>
      <c r="G3423" s="3">
        <v>0.11470000000000001</v>
      </c>
      <c r="H3423" s="7">
        <v>1133.7164482758621</v>
      </c>
      <c r="I3423" s="4">
        <v>130.03727661724142</v>
      </c>
      <c r="J3423">
        <v>696</v>
      </c>
      <c r="K3423" t="s">
        <v>20</v>
      </c>
      <c r="L3423" t="s">
        <v>21</v>
      </c>
      <c r="M3423" t="s">
        <v>17</v>
      </c>
      <c r="N3423" s="2">
        <v>41246</v>
      </c>
      <c r="O3423" s="2">
        <v>43229</v>
      </c>
      <c r="P3423" t="s">
        <v>18</v>
      </c>
      <c r="Q3423" t="s">
        <v>48</v>
      </c>
      <c r="R3423" s="5" t="str">
        <f t="shared" si="163"/>
        <v>0.11</v>
      </c>
      <c r="S3423" s="6" t="str">
        <f t="shared" ref="S3423:S3485" si="164">IF(ISERROR(FIND(",",$Q3423)),"",RIGHT($Q3423,LEN($Q3423)-FIND(",",$Q3423)))</f>
        <v/>
      </c>
      <c r="T3423">
        <f>ROUND(INT(表1[[#This Row],[合同结束日期]]-表1[[#This Row],[合同起始日期]])/365,1)</f>
        <v>5.4</v>
      </c>
    </row>
    <row r="3424" spans="1:20">
      <c r="A3424" s="1">
        <v>42278</v>
      </c>
      <c r="B3424" t="s">
        <v>7</v>
      </c>
      <c r="C3424">
        <f t="shared" si="162"/>
        <v>1</v>
      </c>
      <c r="D3424" t="s">
        <v>22</v>
      </c>
      <c r="E3424" s="4">
        <v>413990.39999999997</v>
      </c>
      <c r="F3424" s="4">
        <v>132187.13471999997</v>
      </c>
      <c r="G3424" s="3">
        <v>0.31929999999999997</v>
      </c>
      <c r="H3424" s="7">
        <v>845.56862745098033</v>
      </c>
      <c r="I3424" s="4">
        <v>269.99006274509799</v>
      </c>
      <c r="J3424">
        <v>489.59999999999997</v>
      </c>
      <c r="K3424" t="s">
        <v>11</v>
      </c>
      <c r="L3424" t="s">
        <v>23</v>
      </c>
      <c r="M3424" t="s">
        <v>23</v>
      </c>
      <c r="N3424" s="2">
        <v>41258</v>
      </c>
      <c r="O3424" s="2">
        <v>43229</v>
      </c>
      <c r="P3424" t="s">
        <v>24</v>
      </c>
      <c r="Q3424" t="s">
        <v>59</v>
      </c>
      <c r="R3424" s="5" t="str">
        <f t="shared" si="163"/>
        <v>0.16</v>
      </c>
      <c r="S3424" s="6" t="str">
        <f t="shared" si="164"/>
        <v/>
      </c>
      <c r="T3424">
        <f>ROUND(INT(表1[[#This Row],[合同结束日期]]-表1[[#This Row],[合同起始日期]])/365,1)</f>
        <v>5.4</v>
      </c>
    </row>
    <row r="3425" spans="1:20">
      <c r="A3425" s="1">
        <v>42278</v>
      </c>
      <c r="B3425" t="s">
        <v>7</v>
      </c>
      <c r="C3425">
        <f t="shared" si="162"/>
        <v>1</v>
      </c>
      <c r="D3425" t="s">
        <v>386</v>
      </c>
      <c r="E3425" s="4">
        <v>286233.59999999998</v>
      </c>
      <c r="F3425" s="4">
        <v>49575.659519999994</v>
      </c>
      <c r="G3425" s="3">
        <v>0.17319999999999999</v>
      </c>
      <c r="H3425" s="7">
        <v>1559.0065359477123</v>
      </c>
      <c r="I3425" s="4">
        <v>270.01993202614375</v>
      </c>
      <c r="J3425">
        <v>183.6</v>
      </c>
      <c r="K3425" t="s">
        <v>11</v>
      </c>
      <c r="L3425" t="s">
        <v>23</v>
      </c>
      <c r="M3425" t="s">
        <v>23</v>
      </c>
      <c r="N3425" s="2">
        <v>41258</v>
      </c>
      <c r="O3425" s="2">
        <v>43229</v>
      </c>
      <c r="P3425" t="s">
        <v>24</v>
      </c>
      <c r="Q3425" t="s">
        <v>59</v>
      </c>
      <c r="R3425" s="5" t="str">
        <f t="shared" si="163"/>
        <v>0.16</v>
      </c>
      <c r="S3425" s="6" t="str">
        <f t="shared" si="164"/>
        <v/>
      </c>
      <c r="T3425">
        <f>ROUND(INT(表1[[#This Row],[合同结束日期]]-表1[[#This Row],[合同起始日期]])/365,1)</f>
        <v>5.4</v>
      </c>
    </row>
    <row r="3426" spans="1:20">
      <c r="A3426" s="1">
        <v>42278</v>
      </c>
      <c r="B3426" t="s">
        <v>7</v>
      </c>
      <c r="C3426">
        <f t="shared" si="162"/>
        <v>1</v>
      </c>
      <c r="D3426" t="s">
        <v>26</v>
      </c>
      <c r="E3426" s="4">
        <v>432109.2</v>
      </c>
      <c r="F3426" s="4">
        <v>68489.308199999999</v>
      </c>
      <c r="G3426" s="3">
        <v>0.1585</v>
      </c>
      <c r="H3426" s="7">
        <v>2707.4511278195491</v>
      </c>
      <c r="I3426" s="4">
        <v>429.13100375939848</v>
      </c>
      <c r="J3426">
        <v>159.6</v>
      </c>
      <c r="K3426" t="s">
        <v>11</v>
      </c>
      <c r="L3426" t="s">
        <v>13</v>
      </c>
      <c r="M3426" t="s">
        <v>27</v>
      </c>
      <c r="N3426" s="2">
        <v>41339</v>
      </c>
      <c r="O3426" s="2">
        <v>42499</v>
      </c>
      <c r="P3426" t="s">
        <v>24</v>
      </c>
      <c r="Q3426" t="s">
        <v>83</v>
      </c>
      <c r="R3426" s="5" t="str">
        <f t="shared" si="163"/>
        <v>0.14</v>
      </c>
      <c r="S3426" s="6" t="str">
        <f t="shared" si="164"/>
        <v/>
      </c>
      <c r="T3426">
        <f>ROUND(INT(表1[[#This Row],[合同结束日期]]-表1[[#This Row],[合同起始日期]])/365,1)</f>
        <v>3.2</v>
      </c>
    </row>
    <row r="3427" spans="1:20">
      <c r="A3427" s="1">
        <v>42278</v>
      </c>
      <c r="B3427" t="s">
        <v>7</v>
      </c>
      <c r="C3427">
        <f t="shared" si="162"/>
        <v>1</v>
      </c>
      <c r="D3427" t="s">
        <v>29</v>
      </c>
      <c r="E3427" s="4">
        <v>174219.6</v>
      </c>
      <c r="F3427" s="4">
        <v>50541.105960000001</v>
      </c>
      <c r="G3427" s="3">
        <v>0.29009999999999997</v>
      </c>
      <c r="H3427" s="7">
        <v>930.66025641025647</v>
      </c>
      <c r="I3427" s="4">
        <v>269.9845403846154</v>
      </c>
      <c r="J3427">
        <v>187.2</v>
      </c>
      <c r="K3427" t="s">
        <v>11</v>
      </c>
      <c r="L3427" t="s">
        <v>23</v>
      </c>
      <c r="M3427" t="s">
        <v>23</v>
      </c>
      <c r="N3427" s="2">
        <v>41288</v>
      </c>
      <c r="O3427" s="2">
        <v>42499</v>
      </c>
      <c r="P3427" t="s">
        <v>24</v>
      </c>
      <c r="Q3427" t="s">
        <v>30</v>
      </c>
      <c r="R3427" s="5" t="str">
        <f t="shared" si="163"/>
        <v>0.18</v>
      </c>
      <c r="S3427" s="6" t="str">
        <f t="shared" si="164"/>
        <v/>
      </c>
      <c r="T3427">
        <f>ROUND(INT(表1[[#This Row],[合同结束日期]]-表1[[#This Row],[合同起始日期]])/365,1)</f>
        <v>3.3</v>
      </c>
    </row>
    <row r="3428" spans="1:20">
      <c r="A3428" s="1">
        <v>42278</v>
      </c>
      <c r="B3428" t="s">
        <v>7</v>
      </c>
      <c r="C3428">
        <f t="shared" si="162"/>
        <v>1</v>
      </c>
      <c r="D3428" t="s">
        <v>463</v>
      </c>
      <c r="E3428" s="4">
        <v>873278.34000000008</v>
      </c>
      <c r="F3428" s="4">
        <v>108373.841994</v>
      </c>
      <c r="G3428" s="3">
        <v>0.12409999999999999</v>
      </c>
      <c r="H3428" s="7">
        <v>12334.439830508476</v>
      </c>
      <c r="I3428" s="4">
        <v>1530.7039829661019</v>
      </c>
      <c r="J3428">
        <v>70.8</v>
      </c>
      <c r="K3428" t="s">
        <v>76</v>
      </c>
      <c r="L3428" t="s">
        <v>276</v>
      </c>
      <c r="M3428" t="s">
        <v>276</v>
      </c>
      <c r="N3428" s="2">
        <v>42223</v>
      </c>
      <c r="O3428" s="2">
        <v>43318</v>
      </c>
      <c r="P3428" t="s">
        <v>24</v>
      </c>
      <c r="Q3428" t="s">
        <v>65</v>
      </c>
      <c r="R3428" s="5" t="str">
        <f t="shared" si="163"/>
        <v>0.12</v>
      </c>
      <c r="S3428" s="6" t="str">
        <f t="shared" si="164"/>
        <v/>
      </c>
      <c r="T3428">
        <f>ROUND(INT(表1[[#This Row],[合同结束日期]]-表1[[#This Row],[合同起始日期]])/365,1)</f>
        <v>3</v>
      </c>
    </row>
    <row r="3429" spans="1:20">
      <c r="A3429" s="1">
        <v>42278</v>
      </c>
      <c r="B3429" t="s">
        <v>7</v>
      </c>
      <c r="C3429">
        <f t="shared" si="162"/>
        <v>1</v>
      </c>
      <c r="D3429" t="s">
        <v>31</v>
      </c>
      <c r="E3429" s="4">
        <v>222498</v>
      </c>
      <c r="F3429" s="4">
        <v>39604.644</v>
      </c>
      <c r="G3429" s="3">
        <v>0.17799999999999999</v>
      </c>
      <c r="H3429" s="7">
        <v>1612.304347826087</v>
      </c>
      <c r="I3429" s="4">
        <v>286.99017391304346</v>
      </c>
      <c r="J3429">
        <v>138</v>
      </c>
      <c r="K3429" t="s">
        <v>11</v>
      </c>
      <c r="L3429" t="s">
        <v>13</v>
      </c>
      <c r="M3429" t="s">
        <v>13</v>
      </c>
      <c r="N3429" s="2">
        <v>41334</v>
      </c>
      <c r="O3429" s="2">
        <v>42499</v>
      </c>
      <c r="P3429" t="s">
        <v>24</v>
      </c>
      <c r="Q3429" t="s">
        <v>414</v>
      </c>
      <c r="R3429" s="5" t="str">
        <f t="shared" si="163"/>
        <v>0.14</v>
      </c>
      <c r="S3429" s="6" t="str">
        <f t="shared" si="164"/>
        <v>0.07</v>
      </c>
      <c r="T3429">
        <f>ROUND(INT(表1[[#This Row],[合同结束日期]]-表1[[#This Row],[合同起始日期]])/365,1)</f>
        <v>3.2</v>
      </c>
    </row>
    <row r="3430" spans="1:20">
      <c r="A3430" s="1">
        <v>42278</v>
      </c>
      <c r="B3430" t="s">
        <v>7</v>
      </c>
      <c r="C3430">
        <f t="shared" si="162"/>
        <v>1</v>
      </c>
      <c r="D3430" t="s">
        <v>33</v>
      </c>
      <c r="E3430" s="4">
        <v>195353.76</v>
      </c>
      <c r="F3430" s="4">
        <v>14964.098016</v>
      </c>
      <c r="G3430" s="3">
        <v>7.6600000000000001E-2</v>
      </c>
      <c r="H3430" s="7">
        <v>3014.718518518519</v>
      </c>
      <c r="I3430" s="4">
        <v>230.92743851851853</v>
      </c>
      <c r="J3430">
        <v>64.8</v>
      </c>
      <c r="K3430" t="s">
        <v>11</v>
      </c>
      <c r="L3430" t="s">
        <v>13</v>
      </c>
      <c r="M3430" t="s">
        <v>34</v>
      </c>
      <c r="N3430" s="2">
        <v>41353</v>
      </c>
      <c r="O3430" s="2">
        <v>43229</v>
      </c>
      <c r="P3430" t="s">
        <v>24</v>
      </c>
      <c r="Q3430" t="s">
        <v>35</v>
      </c>
      <c r="R3430" s="5" t="str">
        <f t="shared" si="163"/>
        <v>0.06</v>
      </c>
      <c r="S3430" s="6" t="str">
        <f t="shared" si="164"/>
        <v/>
      </c>
      <c r="T3430">
        <f>ROUND(INT(表1[[#This Row],[合同结束日期]]-表1[[#This Row],[合同起始日期]])/365,1)</f>
        <v>5.0999999999999996</v>
      </c>
    </row>
    <row r="3431" spans="1:20">
      <c r="A3431" s="1">
        <v>42278</v>
      </c>
      <c r="B3431" t="s">
        <v>7</v>
      </c>
      <c r="C3431">
        <f t="shared" si="162"/>
        <v>1</v>
      </c>
      <c r="D3431" t="s">
        <v>36</v>
      </c>
      <c r="E3431" s="4">
        <v>509734.44</v>
      </c>
      <c r="F3431" s="4">
        <v>48832.559352000004</v>
      </c>
      <c r="G3431" s="3">
        <v>9.580000000000001E-2</v>
      </c>
      <c r="H3431" s="7">
        <v>2399.8796610169493</v>
      </c>
      <c r="I3431" s="4">
        <v>229.90847152542375</v>
      </c>
      <c r="J3431">
        <v>212.4</v>
      </c>
      <c r="K3431" t="s">
        <v>11</v>
      </c>
      <c r="L3431" t="s">
        <v>13</v>
      </c>
      <c r="M3431" t="s">
        <v>13</v>
      </c>
      <c r="N3431" s="2">
        <v>41353</v>
      </c>
      <c r="O3431" s="2">
        <v>43229</v>
      </c>
      <c r="P3431" t="s">
        <v>24</v>
      </c>
      <c r="Q3431" t="s">
        <v>37</v>
      </c>
      <c r="R3431" s="5" t="str">
        <f t="shared" si="163"/>
        <v>0.</v>
      </c>
      <c r="S3431" s="6" t="str">
        <f t="shared" si="164"/>
        <v/>
      </c>
      <c r="T3431">
        <f>ROUND(INT(表1[[#This Row],[合同结束日期]]-表1[[#This Row],[合同起始日期]])/365,1)</f>
        <v>5.0999999999999996</v>
      </c>
    </row>
    <row r="3432" spans="1:20">
      <c r="A3432" s="1">
        <v>42278</v>
      </c>
      <c r="B3432" t="s">
        <v>7</v>
      </c>
      <c r="C3432">
        <f t="shared" si="162"/>
        <v>1</v>
      </c>
      <c r="D3432" t="s">
        <v>38</v>
      </c>
      <c r="E3432" s="4">
        <v>661335.6</v>
      </c>
      <c r="F3432" s="4">
        <v>72746.915999999997</v>
      </c>
      <c r="G3432" s="3">
        <v>0.11</v>
      </c>
      <c r="H3432" s="7">
        <v>3532.7756410256411</v>
      </c>
      <c r="I3432" s="4">
        <v>388.60532051282053</v>
      </c>
      <c r="J3432">
        <v>187.2</v>
      </c>
      <c r="K3432" t="s">
        <v>11</v>
      </c>
      <c r="L3432" t="s">
        <v>13</v>
      </c>
      <c r="M3432" t="s">
        <v>13</v>
      </c>
      <c r="N3432" s="2">
        <v>41323</v>
      </c>
      <c r="O3432" s="2">
        <v>42499</v>
      </c>
      <c r="P3432" t="s">
        <v>39</v>
      </c>
      <c r="Q3432" t="s">
        <v>48</v>
      </c>
      <c r="R3432" s="5" t="str">
        <f t="shared" si="163"/>
        <v>0.11</v>
      </c>
      <c r="S3432" s="6" t="str">
        <f t="shared" si="164"/>
        <v/>
      </c>
      <c r="T3432">
        <f>ROUND(INT(表1[[#This Row],[合同结束日期]]-表1[[#This Row],[合同起始日期]])/365,1)</f>
        <v>3.2</v>
      </c>
    </row>
    <row r="3433" spans="1:20">
      <c r="A3433" s="1">
        <v>42278</v>
      </c>
      <c r="B3433" t="s">
        <v>7</v>
      </c>
      <c r="C3433">
        <f t="shared" si="162"/>
        <v>1</v>
      </c>
      <c r="D3433" t="s">
        <v>40</v>
      </c>
      <c r="E3433" s="4">
        <v>2997626.676</v>
      </c>
      <c r="F3433" s="4">
        <v>239810.13407999999</v>
      </c>
      <c r="G3433" s="3">
        <v>0.08</v>
      </c>
      <c r="H3433" s="7">
        <v>3179.7635310590631</v>
      </c>
      <c r="I3433" s="4">
        <v>254.38108248472503</v>
      </c>
      <c r="J3433">
        <v>942.72</v>
      </c>
      <c r="K3433" t="s">
        <v>41</v>
      </c>
      <c r="L3433" t="s">
        <v>40</v>
      </c>
      <c r="M3433" t="s">
        <v>41</v>
      </c>
      <c r="N3433" s="2">
        <v>41294</v>
      </c>
      <c r="O3433" s="2">
        <v>43229</v>
      </c>
      <c r="P3433" t="s">
        <v>39</v>
      </c>
      <c r="Q3433" t="s">
        <v>42</v>
      </c>
      <c r="R3433" s="5" t="str">
        <f t="shared" si="163"/>
        <v>0.08</v>
      </c>
      <c r="S3433" s="6" t="str">
        <f t="shared" si="164"/>
        <v/>
      </c>
      <c r="T3433">
        <f>ROUND(INT(表1[[#This Row],[合同结束日期]]-表1[[#This Row],[合同起始日期]])/365,1)</f>
        <v>5.3</v>
      </c>
    </row>
    <row r="3434" spans="1:20">
      <c r="A3434" s="1">
        <v>42278</v>
      </c>
      <c r="B3434" t="s">
        <v>7</v>
      </c>
      <c r="C3434">
        <f t="shared" si="162"/>
        <v>1</v>
      </c>
      <c r="D3434" t="s">
        <v>292</v>
      </c>
      <c r="E3434" s="4">
        <v>5037960.6359999999</v>
      </c>
      <c r="F3434" s="4">
        <v>226708.22861999998</v>
      </c>
      <c r="G3434" s="3">
        <v>4.4999999999999998E-2</v>
      </c>
      <c r="H3434" s="7">
        <v>2025.2293921852388</v>
      </c>
      <c r="I3434" s="4">
        <v>91.135322648335745</v>
      </c>
      <c r="J3434">
        <v>2487.6</v>
      </c>
      <c r="K3434" t="s">
        <v>41</v>
      </c>
      <c r="L3434" t="s">
        <v>292</v>
      </c>
      <c r="M3434" t="s">
        <v>41</v>
      </c>
      <c r="N3434" s="2">
        <v>41442</v>
      </c>
      <c r="O3434" s="2">
        <v>47285</v>
      </c>
      <c r="P3434" t="s">
        <v>39</v>
      </c>
      <c r="Q3434" t="s">
        <v>208</v>
      </c>
      <c r="R3434" s="5" t="str">
        <f t="shared" si="163"/>
        <v>0.05</v>
      </c>
      <c r="S3434" s="6" t="str">
        <f t="shared" si="164"/>
        <v/>
      </c>
      <c r="T3434">
        <f>ROUND(INT(表1[[#This Row],[合同结束日期]]-表1[[#This Row],[合同起始日期]])/365,1)</f>
        <v>16</v>
      </c>
    </row>
    <row r="3435" spans="1:20">
      <c r="A3435" s="1">
        <v>42278</v>
      </c>
      <c r="B3435" t="s">
        <v>7</v>
      </c>
      <c r="C3435">
        <f t="shared" si="162"/>
        <v>1</v>
      </c>
      <c r="D3435" t="s">
        <v>324</v>
      </c>
      <c r="E3435" s="4">
        <v>237300</v>
      </c>
      <c r="F3435" s="4">
        <v>33127.08</v>
      </c>
      <c r="G3435" s="3">
        <v>0.1396</v>
      </c>
      <c r="H3435" s="7">
        <v>2149.4565217391305</v>
      </c>
      <c r="I3435" s="4">
        <v>300.06413043478267</v>
      </c>
      <c r="J3435">
        <v>110.39999999999999</v>
      </c>
      <c r="K3435" t="s">
        <v>140</v>
      </c>
      <c r="L3435" t="s">
        <v>309</v>
      </c>
      <c r="M3435" t="s">
        <v>309</v>
      </c>
      <c r="N3435" s="2">
        <v>42110</v>
      </c>
      <c r="O3435" s="2">
        <v>42840</v>
      </c>
      <c r="P3435" t="s">
        <v>24</v>
      </c>
      <c r="Q3435" t="s">
        <v>42</v>
      </c>
      <c r="R3435" s="5" t="str">
        <f t="shared" si="163"/>
        <v>0.08</v>
      </c>
      <c r="S3435" s="6" t="str">
        <f t="shared" si="164"/>
        <v/>
      </c>
      <c r="T3435">
        <f>ROUND(INT(表1[[#This Row],[合同结束日期]]-表1[[#This Row],[合同起始日期]])/365,1)</f>
        <v>2</v>
      </c>
    </row>
    <row r="3436" spans="1:20">
      <c r="A3436" s="1">
        <v>42278</v>
      </c>
      <c r="B3436" t="s">
        <v>7</v>
      </c>
      <c r="C3436">
        <f t="shared" si="162"/>
        <v>1</v>
      </c>
      <c r="D3436" t="s">
        <v>308</v>
      </c>
      <c r="E3436" s="4">
        <v>3514928.4</v>
      </c>
      <c r="F3436" s="4">
        <v>112477.70879999999</v>
      </c>
      <c r="G3436" s="3">
        <v>3.2000000000000001E-2</v>
      </c>
      <c r="H3436" s="7">
        <v>25470.495652173911</v>
      </c>
      <c r="I3436" s="4">
        <v>815.05586086956521</v>
      </c>
      <c r="J3436">
        <v>138</v>
      </c>
      <c r="K3436" t="s">
        <v>140</v>
      </c>
      <c r="L3436" t="s">
        <v>309</v>
      </c>
      <c r="M3436" t="s">
        <v>309</v>
      </c>
      <c r="N3436" s="2">
        <v>41708</v>
      </c>
      <c r="O3436" s="2">
        <v>42834</v>
      </c>
      <c r="P3436" t="s">
        <v>24</v>
      </c>
      <c r="Q3436" t="s">
        <v>180</v>
      </c>
      <c r="R3436" s="5" t="str">
        <f t="shared" si="163"/>
        <v>0.03</v>
      </c>
      <c r="S3436" s="6" t="str">
        <f t="shared" si="164"/>
        <v/>
      </c>
      <c r="T3436">
        <f>ROUND(INT(表1[[#This Row],[合同结束日期]]-表1[[#This Row],[合同起始日期]])/365,1)</f>
        <v>3.1</v>
      </c>
    </row>
    <row r="3437" spans="1:20">
      <c r="A3437" s="1">
        <v>42278</v>
      </c>
      <c r="B3437" t="s">
        <v>7</v>
      </c>
      <c r="C3437">
        <f t="shared" si="162"/>
        <v>1</v>
      </c>
      <c r="D3437" t="s">
        <v>43</v>
      </c>
      <c r="E3437" s="4">
        <v>1276623.912</v>
      </c>
      <c r="F3437" s="4">
        <v>102129.91296</v>
      </c>
      <c r="G3437" s="3">
        <v>0.08</v>
      </c>
      <c r="H3437" s="7">
        <v>4880.0608256880741</v>
      </c>
      <c r="I3437" s="4">
        <v>390.40486605504594</v>
      </c>
      <c r="J3437">
        <v>261.59999999999997</v>
      </c>
      <c r="K3437" t="s">
        <v>44</v>
      </c>
      <c r="L3437" t="s">
        <v>46</v>
      </c>
      <c r="M3437" t="s">
        <v>45</v>
      </c>
      <c r="N3437" s="2">
        <v>41288</v>
      </c>
      <c r="O3437" s="2">
        <v>45059</v>
      </c>
      <c r="P3437" t="s">
        <v>24</v>
      </c>
      <c r="Q3437" t="s">
        <v>42</v>
      </c>
      <c r="R3437" s="5" t="str">
        <f t="shared" si="163"/>
        <v>0.08</v>
      </c>
      <c r="S3437" s="6" t="str">
        <f t="shared" si="164"/>
        <v/>
      </c>
      <c r="T3437">
        <f>ROUND(INT(表1[[#This Row],[合同结束日期]]-表1[[#This Row],[合同起始日期]])/365,1)</f>
        <v>10.3</v>
      </c>
    </row>
    <row r="3438" spans="1:20">
      <c r="A3438" s="1">
        <v>42278</v>
      </c>
      <c r="B3438" t="s">
        <v>7</v>
      </c>
      <c r="C3438">
        <f t="shared" si="162"/>
        <v>1</v>
      </c>
      <c r="D3438" t="s">
        <v>257</v>
      </c>
      <c r="E3438" s="4">
        <v>765545.66399999999</v>
      </c>
      <c r="F3438" s="4">
        <v>42105.011519999993</v>
      </c>
      <c r="G3438" s="3">
        <v>5.4999999999999993E-2</v>
      </c>
      <c r="H3438" s="7">
        <v>1250.8916078431373</v>
      </c>
      <c r="I3438" s="4">
        <v>68.799038431372537</v>
      </c>
      <c r="J3438">
        <v>612</v>
      </c>
      <c r="K3438" t="s">
        <v>41</v>
      </c>
      <c r="L3438" t="s">
        <v>258</v>
      </c>
      <c r="M3438" t="s">
        <v>41</v>
      </c>
      <c r="N3438" s="2">
        <v>41442</v>
      </c>
      <c r="O3438" s="2">
        <v>47285</v>
      </c>
      <c r="P3438" t="s">
        <v>39</v>
      </c>
      <c r="Q3438" t="s">
        <v>35</v>
      </c>
      <c r="R3438" s="5" t="str">
        <f t="shared" si="163"/>
        <v>0.06</v>
      </c>
      <c r="S3438" s="6" t="str">
        <f t="shared" si="164"/>
        <v/>
      </c>
      <c r="T3438">
        <f>ROUND(INT(表1[[#This Row],[合同结束日期]]-表1[[#This Row],[合同起始日期]])/365,1)</f>
        <v>16</v>
      </c>
    </row>
    <row r="3439" spans="1:20">
      <c r="A3439" s="1">
        <v>42278</v>
      </c>
      <c r="B3439" t="s">
        <v>7</v>
      </c>
      <c r="C3439">
        <f t="shared" si="162"/>
        <v>1</v>
      </c>
      <c r="D3439" t="s">
        <v>259</v>
      </c>
      <c r="E3439" s="4">
        <v>465982.81199999998</v>
      </c>
      <c r="F3439" s="4">
        <v>25629.054659999998</v>
      </c>
      <c r="G3439" s="3">
        <v>5.5E-2</v>
      </c>
      <c r="H3439" s="7">
        <v>978.13352644836277</v>
      </c>
      <c r="I3439" s="4">
        <v>53.797343954659951</v>
      </c>
      <c r="J3439">
        <v>476.4</v>
      </c>
      <c r="K3439" t="s">
        <v>41</v>
      </c>
      <c r="L3439" t="s">
        <v>258</v>
      </c>
      <c r="M3439" t="s">
        <v>41</v>
      </c>
      <c r="N3439" s="2">
        <v>41442</v>
      </c>
      <c r="O3439" s="2">
        <v>47285</v>
      </c>
      <c r="P3439" t="s">
        <v>39</v>
      </c>
      <c r="Q3439" t="s">
        <v>35</v>
      </c>
      <c r="R3439" s="5" t="str">
        <f t="shared" si="163"/>
        <v>0.06</v>
      </c>
      <c r="S3439" s="6" t="str">
        <f t="shared" si="164"/>
        <v/>
      </c>
      <c r="T3439">
        <f>ROUND(INT(表1[[#This Row],[合同结束日期]]-表1[[#This Row],[合同起始日期]])/365,1)</f>
        <v>16</v>
      </c>
    </row>
    <row r="3440" spans="1:20">
      <c r="A3440" s="1">
        <v>42278</v>
      </c>
      <c r="B3440" t="s">
        <v>7</v>
      </c>
      <c r="C3440">
        <f t="shared" si="162"/>
        <v>1</v>
      </c>
      <c r="D3440" t="s">
        <v>260</v>
      </c>
      <c r="E3440" s="4">
        <v>714566.88</v>
      </c>
      <c r="F3440" s="4">
        <v>39301.178399999997</v>
      </c>
      <c r="G3440" s="3">
        <v>5.4999999999999993E-2</v>
      </c>
      <c r="H3440" s="7">
        <v>2501.9848739495801</v>
      </c>
      <c r="I3440" s="4">
        <v>137.6091680672269</v>
      </c>
      <c r="J3440">
        <v>285.59999999999997</v>
      </c>
      <c r="K3440" t="s">
        <v>41</v>
      </c>
      <c r="L3440" t="s">
        <v>258</v>
      </c>
      <c r="M3440" t="s">
        <v>41</v>
      </c>
      <c r="N3440" s="2">
        <v>41442</v>
      </c>
      <c r="O3440" s="2">
        <v>47285</v>
      </c>
      <c r="P3440" t="s">
        <v>39</v>
      </c>
      <c r="Q3440" t="s">
        <v>35</v>
      </c>
      <c r="R3440" s="5" t="str">
        <f t="shared" si="163"/>
        <v>0.06</v>
      </c>
      <c r="S3440" s="6" t="str">
        <f t="shared" si="164"/>
        <v/>
      </c>
      <c r="T3440">
        <f>ROUND(INT(表1[[#This Row],[合同结束日期]]-表1[[#This Row],[合同起始日期]])/365,1)</f>
        <v>16</v>
      </c>
    </row>
    <row r="3441" spans="1:20">
      <c r="A3441" s="1">
        <v>42278</v>
      </c>
      <c r="B3441" t="s">
        <v>7</v>
      </c>
      <c r="C3441">
        <f t="shared" si="162"/>
        <v>1</v>
      </c>
      <c r="D3441" t="s">
        <v>261</v>
      </c>
      <c r="E3441" s="4">
        <v>3476848.2120000003</v>
      </c>
      <c r="F3441" s="4">
        <v>303181.16408640001</v>
      </c>
      <c r="G3441" s="3">
        <v>8.72E-2</v>
      </c>
      <c r="H3441" s="7">
        <v>2796.6925772200775</v>
      </c>
      <c r="I3441" s="4">
        <v>243.87159273359072</v>
      </c>
      <c r="J3441">
        <v>1243.2</v>
      </c>
      <c r="K3441" t="s">
        <v>41</v>
      </c>
      <c r="L3441" t="s">
        <v>261</v>
      </c>
      <c r="M3441" t="s">
        <v>41</v>
      </c>
      <c r="N3441" s="2">
        <v>41281</v>
      </c>
      <c r="O3441" s="2">
        <v>45168</v>
      </c>
      <c r="P3441" t="s">
        <v>39</v>
      </c>
      <c r="Q3441" t="s">
        <v>42</v>
      </c>
      <c r="R3441" s="5" t="str">
        <f t="shared" si="163"/>
        <v>0.08</v>
      </c>
      <c r="S3441" s="6" t="str">
        <f t="shared" si="164"/>
        <v/>
      </c>
      <c r="T3441">
        <f>ROUND(INT(表1[[#This Row],[合同结束日期]]-表1[[#This Row],[合同起始日期]])/365,1)</f>
        <v>10.6</v>
      </c>
    </row>
    <row r="3442" spans="1:20">
      <c r="A3442" s="1">
        <v>42278</v>
      </c>
      <c r="B3442" t="s">
        <v>7</v>
      </c>
      <c r="C3442">
        <f t="shared" si="162"/>
        <v>1</v>
      </c>
      <c r="D3442" t="s">
        <v>262</v>
      </c>
      <c r="E3442" s="4">
        <v>1005223.572</v>
      </c>
      <c r="F3442" s="4">
        <v>55287.296460000005</v>
      </c>
      <c r="G3442" s="3">
        <v>5.5E-2</v>
      </c>
      <c r="H3442" s="7">
        <v>1451.7960311958407</v>
      </c>
      <c r="I3442" s="4">
        <v>79.848781715771239</v>
      </c>
      <c r="J3442">
        <v>692.4</v>
      </c>
      <c r="K3442" t="s">
        <v>41</v>
      </c>
      <c r="L3442" t="s">
        <v>258</v>
      </c>
      <c r="M3442" t="s">
        <v>41</v>
      </c>
      <c r="N3442" s="2">
        <v>41442</v>
      </c>
      <c r="O3442" s="2">
        <v>47285</v>
      </c>
      <c r="P3442" t="s">
        <v>39</v>
      </c>
      <c r="Q3442" t="s">
        <v>35</v>
      </c>
      <c r="R3442" s="5" t="str">
        <f t="shared" si="163"/>
        <v>0.06</v>
      </c>
      <c r="S3442" s="6" t="str">
        <f t="shared" si="164"/>
        <v/>
      </c>
      <c r="T3442">
        <f>ROUND(INT(表1[[#This Row],[合同结束日期]]-表1[[#This Row],[合同起始日期]])/365,1)</f>
        <v>16</v>
      </c>
    </row>
    <row r="3443" spans="1:20">
      <c r="A3443" s="1">
        <v>42278</v>
      </c>
      <c r="B3443" t="s">
        <v>7</v>
      </c>
      <c r="C3443">
        <f t="shared" si="162"/>
        <v>1</v>
      </c>
      <c r="D3443" t="s">
        <v>47</v>
      </c>
      <c r="E3443" s="4">
        <v>147988.56</v>
      </c>
      <c r="F3443" s="4">
        <v>36079.610928000002</v>
      </c>
      <c r="G3443" s="3">
        <v>0.24380000000000002</v>
      </c>
      <c r="H3443" s="7">
        <v>1271.3793814432991</v>
      </c>
      <c r="I3443" s="4">
        <v>309.96229319587633</v>
      </c>
      <c r="J3443">
        <v>116.39999999999999</v>
      </c>
      <c r="K3443" t="s">
        <v>11</v>
      </c>
      <c r="L3443" t="s">
        <v>23</v>
      </c>
      <c r="M3443" t="s">
        <v>23</v>
      </c>
      <c r="N3443" s="2">
        <v>41384</v>
      </c>
      <c r="O3443" s="2">
        <v>42509</v>
      </c>
      <c r="P3443" t="s">
        <v>24</v>
      </c>
      <c r="Q3443" t="s">
        <v>28</v>
      </c>
      <c r="R3443" s="5" t="str">
        <f t="shared" si="163"/>
        <v>0.13</v>
      </c>
      <c r="S3443" s="6" t="str">
        <f t="shared" si="164"/>
        <v/>
      </c>
      <c r="T3443">
        <f>ROUND(INT(表1[[#This Row],[合同结束日期]]-表1[[#This Row],[合同起始日期]])/365,1)</f>
        <v>3.1</v>
      </c>
    </row>
    <row r="3444" spans="1:20">
      <c r="A3444" s="1">
        <v>42278</v>
      </c>
      <c r="B3444" t="s">
        <v>7</v>
      </c>
      <c r="C3444">
        <f t="shared" si="162"/>
        <v>1</v>
      </c>
      <c r="D3444" t="s">
        <v>263</v>
      </c>
      <c r="E3444" s="4">
        <v>257486.16</v>
      </c>
      <c r="F3444" s="4">
        <v>36717.526416000001</v>
      </c>
      <c r="G3444" s="3">
        <v>0.1426</v>
      </c>
      <c r="H3444" s="7">
        <v>3973.551851851852</v>
      </c>
      <c r="I3444" s="4">
        <v>566.62849407407407</v>
      </c>
      <c r="J3444">
        <v>64.8</v>
      </c>
      <c r="K3444" t="s">
        <v>11</v>
      </c>
      <c r="L3444" t="s">
        <v>12</v>
      </c>
      <c r="M3444" t="s">
        <v>53</v>
      </c>
      <c r="N3444" s="2">
        <v>42199</v>
      </c>
      <c r="O3444" s="2">
        <v>42564</v>
      </c>
      <c r="P3444" t="s">
        <v>24</v>
      </c>
      <c r="Q3444" t="s">
        <v>28</v>
      </c>
      <c r="R3444" s="5" t="str">
        <f t="shared" si="163"/>
        <v>0.13</v>
      </c>
      <c r="S3444" s="6" t="str">
        <f t="shared" si="164"/>
        <v/>
      </c>
      <c r="T3444">
        <f>ROUND(INT(表1[[#This Row],[合同结束日期]]-表1[[#This Row],[合同起始日期]])/365,1)</f>
        <v>1</v>
      </c>
    </row>
    <row r="3445" spans="1:20">
      <c r="A3445" s="1">
        <v>42278</v>
      </c>
      <c r="B3445" t="s">
        <v>7</v>
      </c>
      <c r="C3445">
        <f t="shared" si="162"/>
        <v>1</v>
      </c>
      <c r="D3445" t="s">
        <v>264</v>
      </c>
      <c r="E3445" s="4">
        <v>210196.92</v>
      </c>
      <c r="F3445" s="4">
        <v>30142.238327999999</v>
      </c>
      <c r="G3445" s="3">
        <v>0.1434</v>
      </c>
      <c r="H3445" s="7">
        <v>3726.8957446808513</v>
      </c>
      <c r="I3445" s="4">
        <v>534.436849787234</v>
      </c>
      <c r="J3445">
        <v>56.4</v>
      </c>
      <c r="K3445" t="s">
        <v>11</v>
      </c>
      <c r="L3445" t="s">
        <v>12</v>
      </c>
      <c r="M3445" t="s">
        <v>53</v>
      </c>
      <c r="N3445" s="2">
        <v>42199</v>
      </c>
      <c r="O3445" s="2">
        <v>42564</v>
      </c>
      <c r="P3445" t="s">
        <v>39</v>
      </c>
      <c r="Q3445" t="s">
        <v>28</v>
      </c>
      <c r="R3445" s="5" t="str">
        <f t="shared" si="163"/>
        <v>0.13</v>
      </c>
      <c r="S3445" s="6" t="str">
        <f t="shared" si="164"/>
        <v/>
      </c>
      <c r="T3445">
        <f>ROUND(INT(表1[[#This Row],[合同结束日期]]-表1[[#This Row],[合同起始日期]])/365,1)</f>
        <v>1</v>
      </c>
    </row>
    <row r="3446" spans="1:20">
      <c r="A3446" s="1">
        <v>42278</v>
      </c>
      <c r="B3446" t="s">
        <v>7</v>
      </c>
      <c r="C3446">
        <f t="shared" si="162"/>
        <v>1</v>
      </c>
      <c r="D3446" t="s">
        <v>265</v>
      </c>
      <c r="E3446" s="4">
        <v>549339.25199999998</v>
      </c>
      <c r="F3446" s="4">
        <v>30213.65886</v>
      </c>
      <c r="G3446" s="3">
        <v>5.5E-2</v>
      </c>
      <c r="H3446" s="7">
        <v>1024.122393736018</v>
      </c>
      <c r="I3446" s="4">
        <v>56.326731655480984</v>
      </c>
      <c r="J3446">
        <v>536.4</v>
      </c>
      <c r="K3446" t="s">
        <v>41</v>
      </c>
      <c r="L3446" t="s">
        <v>258</v>
      </c>
      <c r="M3446" t="s">
        <v>41</v>
      </c>
      <c r="N3446" s="2">
        <v>41442</v>
      </c>
      <c r="O3446" s="2">
        <v>47285</v>
      </c>
      <c r="P3446" t="s">
        <v>39</v>
      </c>
      <c r="Q3446" t="s">
        <v>35</v>
      </c>
      <c r="R3446" s="5" t="str">
        <f t="shared" si="163"/>
        <v>0.06</v>
      </c>
      <c r="S3446" s="6" t="str">
        <f t="shared" si="164"/>
        <v/>
      </c>
      <c r="T3446">
        <f>ROUND(INT(表1[[#This Row],[合同结束日期]]-表1[[#This Row],[合同起始日期]])/365,1)</f>
        <v>16</v>
      </c>
    </row>
    <row r="3447" spans="1:20">
      <c r="A3447" s="1">
        <v>42278</v>
      </c>
      <c r="B3447" t="s">
        <v>7</v>
      </c>
      <c r="C3447">
        <f t="shared" si="162"/>
        <v>1</v>
      </c>
      <c r="D3447" t="s">
        <v>459</v>
      </c>
      <c r="E3447" s="4">
        <v>119584.68000000001</v>
      </c>
      <c r="F3447" s="4">
        <v>21895.954907999996</v>
      </c>
      <c r="G3447" s="3">
        <v>0.18309999999999996</v>
      </c>
      <c r="H3447" s="7">
        <v>2166.3891304347831</v>
      </c>
      <c r="I3447" s="4">
        <v>396.66584978260863</v>
      </c>
      <c r="J3447">
        <v>55.199999999999996</v>
      </c>
      <c r="K3447" t="s">
        <v>11</v>
      </c>
      <c r="L3447" t="s">
        <v>12</v>
      </c>
      <c r="M3447" t="s">
        <v>288</v>
      </c>
      <c r="N3447" s="2">
        <v>42201</v>
      </c>
      <c r="O3447" s="2">
        <v>42931</v>
      </c>
      <c r="P3447" t="s">
        <v>24</v>
      </c>
      <c r="Q3447" t="s">
        <v>59</v>
      </c>
      <c r="R3447" s="5" t="str">
        <f t="shared" si="163"/>
        <v>0.16</v>
      </c>
      <c r="S3447" s="6" t="str">
        <f t="shared" si="164"/>
        <v/>
      </c>
      <c r="T3447">
        <f>ROUND(INT(表1[[#This Row],[合同结束日期]]-表1[[#This Row],[合同起始日期]])/365,1)</f>
        <v>2</v>
      </c>
    </row>
    <row r="3448" spans="1:20">
      <c r="A3448" s="1">
        <v>42278</v>
      </c>
      <c r="B3448" t="s">
        <v>7</v>
      </c>
      <c r="C3448">
        <f t="shared" si="162"/>
        <v>1</v>
      </c>
      <c r="D3448" t="s">
        <v>460</v>
      </c>
      <c r="E3448" s="4">
        <v>131404.79999999999</v>
      </c>
      <c r="F3448" s="4">
        <v>22890.716160000004</v>
      </c>
      <c r="G3448" s="3">
        <v>0.17420000000000005</v>
      </c>
      <c r="H3448" s="7">
        <v>2066.1132075471696</v>
      </c>
      <c r="I3448" s="4">
        <v>359.91692075471707</v>
      </c>
      <c r="J3448">
        <v>63.599999999999994</v>
      </c>
      <c r="K3448" t="s">
        <v>11</v>
      </c>
      <c r="L3448" t="s">
        <v>12</v>
      </c>
      <c r="M3448" t="s">
        <v>53</v>
      </c>
      <c r="N3448" s="2">
        <v>42201</v>
      </c>
      <c r="O3448" s="2">
        <v>43296</v>
      </c>
      <c r="P3448" t="s">
        <v>24</v>
      </c>
      <c r="Q3448" t="s">
        <v>25</v>
      </c>
      <c r="R3448" s="5" t="str">
        <f t="shared" si="163"/>
        <v>0.15</v>
      </c>
      <c r="S3448" s="6" t="str">
        <f t="shared" si="164"/>
        <v/>
      </c>
      <c r="T3448">
        <f>ROUND(INT(表1[[#This Row],[合同结束日期]]-表1[[#This Row],[合同起始日期]])/365,1)</f>
        <v>3</v>
      </c>
    </row>
    <row r="3449" spans="1:20">
      <c r="A3449" s="1">
        <v>42278</v>
      </c>
      <c r="B3449" t="s">
        <v>7</v>
      </c>
      <c r="C3449">
        <f t="shared" si="162"/>
        <v>1</v>
      </c>
      <c r="D3449" t="s">
        <v>52</v>
      </c>
      <c r="E3449" s="4">
        <v>284411.52000000002</v>
      </c>
      <c r="F3449" s="4">
        <v>39305.672063999998</v>
      </c>
      <c r="G3449" s="3">
        <v>0.13819999999999999</v>
      </c>
      <c r="H3449" s="7">
        <v>6077.1692307692319</v>
      </c>
      <c r="I3449" s="4">
        <v>839.86478769230769</v>
      </c>
      <c r="J3449">
        <v>46.8</v>
      </c>
      <c r="K3449" t="s">
        <v>11</v>
      </c>
      <c r="L3449" t="s">
        <v>12</v>
      </c>
      <c r="M3449" t="s">
        <v>53</v>
      </c>
      <c r="N3449" s="2">
        <v>42156</v>
      </c>
      <c r="O3449" s="2">
        <v>42499</v>
      </c>
      <c r="P3449" t="s">
        <v>24</v>
      </c>
      <c r="Q3449" t="s">
        <v>28</v>
      </c>
      <c r="R3449" s="5" t="str">
        <f t="shared" si="163"/>
        <v>0.13</v>
      </c>
      <c r="S3449" s="6" t="str">
        <f t="shared" si="164"/>
        <v/>
      </c>
      <c r="T3449">
        <f>ROUND(INT(表1[[#This Row],[合同结束日期]]-表1[[#This Row],[合同起始日期]])/365,1)</f>
        <v>0.9</v>
      </c>
    </row>
    <row r="3450" spans="1:20">
      <c r="A3450" s="1">
        <v>42278</v>
      </c>
      <c r="B3450" t="s">
        <v>7</v>
      </c>
      <c r="C3450">
        <f t="shared" si="162"/>
        <v>1</v>
      </c>
      <c r="D3450" t="s">
        <v>54</v>
      </c>
      <c r="E3450" s="4">
        <v>181090.56000000003</v>
      </c>
      <c r="F3450" s="4">
        <v>25823.513856000005</v>
      </c>
      <c r="G3450" s="3">
        <v>0.1426</v>
      </c>
      <c r="H3450" s="7">
        <v>3971.2842105263162</v>
      </c>
      <c r="I3450" s="4">
        <v>566.3051284210527</v>
      </c>
      <c r="J3450">
        <v>45.6</v>
      </c>
      <c r="K3450" t="s">
        <v>11</v>
      </c>
      <c r="L3450" t="s">
        <v>12</v>
      </c>
      <c r="M3450" t="s">
        <v>53</v>
      </c>
      <c r="N3450" s="2">
        <v>42156</v>
      </c>
      <c r="O3450" s="2">
        <v>42499</v>
      </c>
      <c r="P3450" t="s">
        <v>24</v>
      </c>
      <c r="Q3450" t="s">
        <v>28</v>
      </c>
      <c r="R3450" s="5" t="str">
        <f t="shared" si="163"/>
        <v>0.13</v>
      </c>
      <c r="S3450" s="6" t="str">
        <f t="shared" si="164"/>
        <v/>
      </c>
      <c r="T3450">
        <f>ROUND(INT(表1[[#This Row],[合同结束日期]]-表1[[#This Row],[合同起始日期]])/365,1)</f>
        <v>0.9</v>
      </c>
    </row>
    <row r="3451" spans="1:20">
      <c r="A3451" s="1">
        <v>42278</v>
      </c>
      <c r="B3451" t="s">
        <v>7</v>
      </c>
      <c r="C3451">
        <f t="shared" si="162"/>
        <v>1</v>
      </c>
      <c r="D3451" t="s">
        <v>266</v>
      </c>
      <c r="E3451" s="4">
        <v>337288.29600000003</v>
      </c>
      <c r="F3451" s="4">
        <v>18550.85628</v>
      </c>
      <c r="G3451" s="3">
        <v>5.4999999999999993E-2</v>
      </c>
      <c r="H3451" s="7">
        <v>793.99316384180793</v>
      </c>
      <c r="I3451" s="4">
        <v>43.669624011299433</v>
      </c>
      <c r="J3451">
        <v>424.8</v>
      </c>
      <c r="K3451" t="s">
        <v>41</v>
      </c>
      <c r="L3451" t="s">
        <v>258</v>
      </c>
      <c r="M3451" t="s">
        <v>41</v>
      </c>
      <c r="N3451" s="2">
        <v>41442</v>
      </c>
      <c r="O3451" s="2">
        <v>47285</v>
      </c>
      <c r="P3451" t="s">
        <v>39</v>
      </c>
      <c r="Q3451" t="s">
        <v>35</v>
      </c>
      <c r="R3451" s="5" t="str">
        <f t="shared" si="163"/>
        <v>0.06</v>
      </c>
      <c r="S3451" s="6" t="str">
        <f t="shared" si="164"/>
        <v/>
      </c>
      <c r="T3451">
        <f>ROUND(INT(表1[[#This Row],[合同结束日期]]-表1[[#This Row],[合同起始日期]])/365,1)</f>
        <v>16</v>
      </c>
    </row>
    <row r="3452" spans="1:20">
      <c r="A3452" s="1">
        <v>42278</v>
      </c>
      <c r="B3452" t="s">
        <v>7</v>
      </c>
      <c r="C3452">
        <f t="shared" si="162"/>
        <v>1</v>
      </c>
      <c r="D3452" t="s">
        <v>55</v>
      </c>
      <c r="E3452" s="4">
        <v>424614.48000000004</v>
      </c>
      <c r="F3452" s="4">
        <v>85984.43220000001</v>
      </c>
      <c r="G3452" s="3">
        <v>0.20250000000000001</v>
      </c>
      <c r="H3452" s="7">
        <v>2225.4427672955981</v>
      </c>
      <c r="I3452" s="4">
        <v>450.6521603773586</v>
      </c>
      <c r="J3452">
        <v>190.79999999999998</v>
      </c>
      <c r="K3452" t="s">
        <v>11</v>
      </c>
      <c r="L3452" t="s">
        <v>23</v>
      </c>
      <c r="M3452" t="s">
        <v>23</v>
      </c>
      <c r="N3452" s="2">
        <v>41343</v>
      </c>
      <c r="O3452" s="2">
        <v>42499</v>
      </c>
      <c r="P3452" t="s">
        <v>24</v>
      </c>
      <c r="Q3452" t="s">
        <v>30</v>
      </c>
      <c r="R3452" s="5" t="str">
        <f t="shared" si="163"/>
        <v>0.18</v>
      </c>
      <c r="S3452" s="6" t="str">
        <f t="shared" si="164"/>
        <v/>
      </c>
      <c r="T3452">
        <f>ROUND(INT(表1[[#This Row],[合同结束日期]]-表1[[#This Row],[合同起始日期]])/365,1)</f>
        <v>3.2</v>
      </c>
    </row>
    <row r="3453" spans="1:20">
      <c r="A3453" s="1">
        <v>42278</v>
      </c>
      <c r="B3453" t="s">
        <v>7</v>
      </c>
      <c r="C3453">
        <f t="shared" si="162"/>
        <v>1</v>
      </c>
      <c r="D3453" t="s">
        <v>325</v>
      </c>
      <c r="E3453" s="4">
        <v>240338.4</v>
      </c>
      <c r="F3453" s="4">
        <v>51071.909999999996</v>
      </c>
      <c r="G3453" s="3">
        <v>0.21249999999999999</v>
      </c>
      <c r="H3453" s="7">
        <v>1317.6447368421052</v>
      </c>
      <c r="I3453" s="4">
        <v>279.99950657894732</v>
      </c>
      <c r="J3453">
        <v>182.4</v>
      </c>
      <c r="K3453" t="s">
        <v>11</v>
      </c>
      <c r="L3453" t="s">
        <v>23</v>
      </c>
      <c r="M3453" t="s">
        <v>23</v>
      </c>
      <c r="N3453" s="2">
        <v>41702</v>
      </c>
      <c r="O3453" s="2">
        <v>42432</v>
      </c>
      <c r="P3453" t="s">
        <v>24</v>
      </c>
      <c r="Q3453" t="s">
        <v>59</v>
      </c>
      <c r="R3453" s="5" t="str">
        <f t="shared" si="163"/>
        <v>0.16</v>
      </c>
      <c r="S3453" s="6" t="str">
        <f t="shared" si="164"/>
        <v/>
      </c>
      <c r="T3453">
        <f>ROUND(INT(表1[[#This Row],[合同结束日期]]-表1[[#This Row],[合同起始日期]])/365,1)</f>
        <v>2</v>
      </c>
    </row>
    <row r="3454" spans="1:20">
      <c r="A3454" s="1">
        <v>42278</v>
      </c>
      <c r="B3454" t="s">
        <v>7</v>
      </c>
      <c r="C3454">
        <f t="shared" si="162"/>
        <v>1</v>
      </c>
      <c r="D3454" t="s">
        <v>315</v>
      </c>
      <c r="E3454" s="4">
        <v>282124.79999999999</v>
      </c>
      <c r="F3454" s="4">
        <v>37042.986239999998</v>
      </c>
      <c r="G3454" s="3">
        <v>0.1313</v>
      </c>
      <c r="H3454" s="7">
        <v>2351.04</v>
      </c>
      <c r="I3454" s="4">
        <v>308.691552</v>
      </c>
      <c r="J3454">
        <v>120</v>
      </c>
      <c r="K3454" t="s">
        <v>11</v>
      </c>
      <c r="L3454" t="s">
        <v>12</v>
      </c>
      <c r="M3454" t="s">
        <v>53</v>
      </c>
      <c r="N3454" s="2">
        <v>41715</v>
      </c>
      <c r="O3454" s="2">
        <v>42810</v>
      </c>
      <c r="P3454" t="s">
        <v>24</v>
      </c>
      <c r="Q3454" t="s">
        <v>48</v>
      </c>
      <c r="R3454" s="5" t="str">
        <f t="shared" si="163"/>
        <v>0.11</v>
      </c>
      <c r="S3454" s="6" t="str">
        <f t="shared" si="164"/>
        <v/>
      </c>
      <c r="T3454">
        <f>ROUND(INT(表1[[#This Row],[合同结束日期]]-表1[[#This Row],[合同起始日期]])/365,1)</f>
        <v>3</v>
      </c>
    </row>
    <row r="3455" spans="1:20">
      <c r="A3455" s="1">
        <v>42278</v>
      </c>
      <c r="B3455" t="s">
        <v>7</v>
      </c>
      <c r="C3455">
        <f t="shared" si="162"/>
        <v>1</v>
      </c>
      <c r="D3455" t="s">
        <v>57</v>
      </c>
      <c r="E3455" s="4">
        <v>103749.59999999999</v>
      </c>
      <c r="F3455" s="4">
        <v>52787.796480000005</v>
      </c>
      <c r="G3455" s="3">
        <v>0.50880000000000014</v>
      </c>
      <c r="H3455" s="7">
        <v>1041.6626506024097</v>
      </c>
      <c r="I3455" s="4">
        <v>529.99795662650615</v>
      </c>
      <c r="J3455">
        <v>99.6</v>
      </c>
      <c r="K3455" t="s">
        <v>60</v>
      </c>
      <c r="L3455" t="s">
        <v>61</v>
      </c>
      <c r="M3455" t="s">
        <v>58</v>
      </c>
      <c r="N3455" s="2">
        <v>41290</v>
      </c>
      <c r="O3455" s="2">
        <v>42499</v>
      </c>
      <c r="P3455" t="s">
        <v>24</v>
      </c>
      <c r="Q3455" t="s">
        <v>59</v>
      </c>
      <c r="R3455" s="5" t="str">
        <f t="shared" si="163"/>
        <v>0.16</v>
      </c>
      <c r="S3455" s="6" t="str">
        <f t="shared" si="164"/>
        <v/>
      </c>
      <c r="T3455">
        <f>ROUND(INT(表1[[#This Row],[合同结束日期]]-表1[[#This Row],[合同起始日期]])/365,1)</f>
        <v>3.3</v>
      </c>
    </row>
    <row r="3456" spans="1:20">
      <c r="A3456" s="1">
        <v>42278</v>
      </c>
      <c r="B3456" t="s">
        <v>7</v>
      </c>
      <c r="C3456">
        <f t="shared" si="162"/>
        <v>1</v>
      </c>
      <c r="D3456" t="s">
        <v>62</v>
      </c>
      <c r="E3456" s="4">
        <v>75654</v>
      </c>
      <c r="F3456" s="4">
        <v>33106.190399999999</v>
      </c>
      <c r="G3456" s="3">
        <v>0.43759999999999999</v>
      </c>
      <c r="H3456" s="7">
        <v>708.37078651685397</v>
      </c>
      <c r="I3456" s="4">
        <v>309.9830561797753</v>
      </c>
      <c r="J3456">
        <v>106.8</v>
      </c>
      <c r="K3456" t="s">
        <v>60</v>
      </c>
      <c r="L3456" t="s">
        <v>61</v>
      </c>
      <c r="M3456" t="s">
        <v>58</v>
      </c>
      <c r="N3456" s="2">
        <v>41347</v>
      </c>
      <c r="O3456" s="2">
        <v>42499</v>
      </c>
      <c r="P3456" t="s">
        <v>24</v>
      </c>
      <c r="Q3456" t="s">
        <v>59</v>
      </c>
      <c r="R3456" s="5" t="str">
        <f t="shared" si="163"/>
        <v>0.16</v>
      </c>
      <c r="S3456" s="6" t="str">
        <f t="shared" si="164"/>
        <v/>
      </c>
      <c r="T3456">
        <f>ROUND(INT(表1[[#This Row],[合同结束日期]]-表1[[#This Row],[合同起始日期]])/365,1)</f>
        <v>3.2</v>
      </c>
    </row>
    <row r="3457" spans="1:20">
      <c r="A3457" s="1">
        <v>42278</v>
      </c>
      <c r="B3457" t="s">
        <v>7</v>
      </c>
      <c r="C3457">
        <f t="shared" si="162"/>
        <v>1</v>
      </c>
      <c r="D3457" t="s">
        <v>63</v>
      </c>
      <c r="E3457" s="4">
        <v>251178</v>
      </c>
      <c r="F3457" s="4">
        <v>35717.511599999998</v>
      </c>
      <c r="G3457" s="3">
        <v>0.14219999999999999</v>
      </c>
      <c r="H3457" s="7">
        <v>2250.6989247311831</v>
      </c>
      <c r="I3457" s="4">
        <v>320.04938709677418</v>
      </c>
      <c r="J3457">
        <v>111.6</v>
      </c>
      <c r="K3457" t="s">
        <v>66</v>
      </c>
      <c r="L3457" t="s">
        <v>64</v>
      </c>
      <c r="M3457" t="s">
        <v>64</v>
      </c>
      <c r="N3457" s="2">
        <v>41347</v>
      </c>
      <c r="O3457" s="2">
        <v>42499</v>
      </c>
      <c r="P3457" t="s">
        <v>24</v>
      </c>
      <c r="Q3457" t="s">
        <v>65</v>
      </c>
      <c r="R3457" s="5" t="str">
        <f t="shared" si="163"/>
        <v>0.12</v>
      </c>
      <c r="S3457" s="6" t="str">
        <f t="shared" si="164"/>
        <v/>
      </c>
      <c r="T3457">
        <f>ROUND(INT(表1[[#This Row],[合同结束日期]]-表1[[#This Row],[合同起始日期]])/365,1)</f>
        <v>3.2</v>
      </c>
    </row>
    <row r="3458" spans="1:20">
      <c r="A3458" s="1">
        <v>42278</v>
      </c>
      <c r="B3458" t="s">
        <v>7</v>
      </c>
      <c r="C3458">
        <f t="shared" si="162"/>
        <v>1</v>
      </c>
      <c r="D3458" t="s">
        <v>67</v>
      </c>
      <c r="E3458" s="4">
        <v>944575.2</v>
      </c>
      <c r="F3458" s="4">
        <v>72637.832880000002</v>
      </c>
      <c r="G3458" s="3">
        <v>7.690000000000001E-2</v>
      </c>
      <c r="H3458" s="7">
        <v>2959.1954887218044</v>
      </c>
      <c r="I3458" s="4">
        <v>227.56213308270679</v>
      </c>
      <c r="J3458">
        <v>319.2</v>
      </c>
      <c r="K3458" t="s">
        <v>11</v>
      </c>
      <c r="L3458" t="s">
        <v>23</v>
      </c>
      <c r="M3458" t="s">
        <v>23</v>
      </c>
      <c r="N3458" s="2">
        <v>41374</v>
      </c>
      <c r="O3458" s="2">
        <v>42499</v>
      </c>
      <c r="P3458" t="s">
        <v>24</v>
      </c>
      <c r="Q3458" t="s">
        <v>35</v>
      </c>
      <c r="R3458" s="5" t="str">
        <f t="shared" si="163"/>
        <v>0.06</v>
      </c>
      <c r="S3458" s="6" t="str">
        <f t="shared" si="164"/>
        <v/>
      </c>
      <c r="T3458">
        <f>ROUND(INT(表1[[#This Row],[合同结束日期]]-表1[[#This Row],[合同起始日期]])/365,1)</f>
        <v>3.1</v>
      </c>
    </row>
    <row r="3459" spans="1:20">
      <c r="A3459" s="1">
        <v>42278</v>
      </c>
      <c r="B3459" t="s">
        <v>7</v>
      </c>
      <c r="C3459">
        <f t="shared" si="162"/>
        <v>1</v>
      </c>
      <c r="D3459" t="s">
        <v>68</v>
      </c>
      <c r="E3459" s="4">
        <v>322117.2</v>
      </c>
      <c r="F3459" s="4">
        <v>102948.65712</v>
      </c>
      <c r="G3459" s="3">
        <v>0.3196</v>
      </c>
      <c r="H3459" s="7">
        <v>719.65415549597867</v>
      </c>
      <c r="I3459" s="4">
        <v>230.00146809651477</v>
      </c>
      <c r="J3459">
        <v>447.59999999999997</v>
      </c>
      <c r="K3459" t="s">
        <v>11</v>
      </c>
      <c r="L3459" t="s">
        <v>13</v>
      </c>
      <c r="M3459" t="s">
        <v>13</v>
      </c>
      <c r="N3459" s="2">
        <v>41302</v>
      </c>
      <c r="O3459" s="2">
        <v>43594</v>
      </c>
      <c r="P3459" t="s">
        <v>24</v>
      </c>
      <c r="Q3459" t="s">
        <v>65</v>
      </c>
      <c r="R3459" s="5" t="str">
        <f t="shared" si="163"/>
        <v>0.12</v>
      </c>
      <c r="S3459" s="6" t="str">
        <f t="shared" si="164"/>
        <v/>
      </c>
      <c r="T3459">
        <f>ROUND(INT(表1[[#This Row],[合同结束日期]]-表1[[#This Row],[合同起始日期]])/365,1)</f>
        <v>6.3</v>
      </c>
    </row>
    <row r="3460" spans="1:20">
      <c r="A3460" s="1">
        <v>42278</v>
      </c>
      <c r="B3460" t="s">
        <v>7</v>
      </c>
      <c r="C3460">
        <f t="shared" si="162"/>
        <v>1</v>
      </c>
      <c r="D3460" t="s">
        <v>345</v>
      </c>
      <c r="E3460" s="4">
        <v>67981.2</v>
      </c>
      <c r="F3460" s="4">
        <v>0</v>
      </c>
      <c r="G3460" s="3">
        <v>0</v>
      </c>
      <c r="H3460" s="7">
        <v>2360.4583333333335</v>
      </c>
      <c r="I3460" s="4">
        <v>0</v>
      </c>
      <c r="J3460">
        <v>28.799999999999997</v>
      </c>
      <c r="K3460" t="s">
        <v>140</v>
      </c>
      <c r="L3460" t="s">
        <v>309</v>
      </c>
      <c r="M3460" t="s">
        <v>309</v>
      </c>
      <c r="N3460" s="2">
        <v>41902</v>
      </c>
      <c r="O3460" s="2">
        <v>42266</v>
      </c>
      <c r="P3460" t="s">
        <v>24</v>
      </c>
      <c r="Q3460" t="s">
        <v>180</v>
      </c>
      <c r="R3460" s="5" t="str">
        <f t="shared" si="163"/>
        <v>0.03</v>
      </c>
      <c r="S3460" s="6" t="str">
        <f t="shared" si="164"/>
        <v/>
      </c>
      <c r="T3460">
        <f>ROUND(INT(表1[[#This Row],[合同结束日期]]-表1[[#This Row],[合同起始日期]])/365,1)</f>
        <v>1</v>
      </c>
    </row>
    <row r="3461" spans="1:20">
      <c r="A3461" s="1">
        <v>42278</v>
      </c>
      <c r="B3461" t="s">
        <v>7</v>
      </c>
      <c r="C3461">
        <f t="shared" si="162"/>
        <v>1</v>
      </c>
      <c r="D3461" t="s">
        <v>412</v>
      </c>
      <c r="E3461" s="4">
        <v>25737.599999999999</v>
      </c>
      <c r="F3461" s="4">
        <v>6599.1206400000001</v>
      </c>
      <c r="G3461" s="3">
        <v>0.25640000000000002</v>
      </c>
      <c r="H3461" s="7">
        <v>1787.3333333333335</v>
      </c>
      <c r="I3461" s="4">
        <v>458.27226666666672</v>
      </c>
      <c r="J3461">
        <v>14.399999999999999</v>
      </c>
      <c r="K3461" t="s">
        <v>76</v>
      </c>
      <c r="L3461" t="s">
        <v>276</v>
      </c>
      <c r="M3461" t="s">
        <v>276</v>
      </c>
      <c r="N3461" s="2">
        <v>42047</v>
      </c>
      <c r="O3461" s="2">
        <v>42411</v>
      </c>
      <c r="P3461" t="s">
        <v>24</v>
      </c>
      <c r="Q3461" t="s">
        <v>59</v>
      </c>
      <c r="R3461" s="5" t="str">
        <f t="shared" si="163"/>
        <v>0.16</v>
      </c>
      <c r="S3461" s="6" t="str">
        <f t="shared" si="164"/>
        <v/>
      </c>
      <c r="T3461">
        <f>ROUND(INT(表1[[#This Row],[合同结束日期]]-表1[[#This Row],[合同起始日期]])/365,1)</f>
        <v>1</v>
      </c>
    </row>
    <row r="3462" spans="1:20">
      <c r="A3462" s="1">
        <v>42278</v>
      </c>
      <c r="B3462" t="s">
        <v>7</v>
      </c>
      <c r="C3462">
        <f t="shared" si="162"/>
        <v>1</v>
      </c>
      <c r="D3462" t="s">
        <v>413</v>
      </c>
      <c r="E3462" s="4">
        <v>17124</v>
      </c>
      <c r="F3462" s="4">
        <v>6599.5895999999993</v>
      </c>
      <c r="G3462" s="3">
        <v>0.38539999999999996</v>
      </c>
      <c r="H3462" s="7">
        <v>1189.1666666666667</v>
      </c>
      <c r="I3462" s="4">
        <v>458.30483333333331</v>
      </c>
      <c r="J3462">
        <v>14.399999999999999</v>
      </c>
      <c r="K3462" t="s">
        <v>76</v>
      </c>
      <c r="L3462" t="s">
        <v>276</v>
      </c>
      <c r="M3462" t="s">
        <v>276</v>
      </c>
      <c r="N3462" s="2">
        <v>42047</v>
      </c>
      <c r="O3462" s="2">
        <v>42411</v>
      </c>
      <c r="P3462" t="s">
        <v>24</v>
      </c>
      <c r="Q3462" t="s">
        <v>59</v>
      </c>
      <c r="R3462" s="5" t="str">
        <f t="shared" si="163"/>
        <v>0.16</v>
      </c>
      <c r="S3462" s="6" t="str">
        <f t="shared" si="164"/>
        <v/>
      </c>
      <c r="T3462">
        <f>ROUND(INT(表1[[#This Row],[合同结束日期]]-表1[[#This Row],[合同起始日期]])/365,1)</f>
        <v>1</v>
      </c>
    </row>
    <row r="3463" spans="1:20">
      <c r="A3463" s="1">
        <v>42278</v>
      </c>
      <c r="B3463" t="s">
        <v>7</v>
      </c>
      <c r="C3463">
        <f t="shared" si="162"/>
        <v>1</v>
      </c>
      <c r="D3463" t="s">
        <v>240</v>
      </c>
      <c r="E3463" s="4">
        <v>66770.399999999994</v>
      </c>
      <c r="F3463" s="4">
        <v>6957.4756799999996</v>
      </c>
      <c r="G3463" s="3">
        <v>0.1042</v>
      </c>
      <c r="H3463" s="7">
        <v>4636.833333333333</v>
      </c>
      <c r="I3463" s="4">
        <v>483.15803333333338</v>
      </c>
      <c r="J3463">
        <v>14.399999999999999</v>
      </c>
      <c r="K3463" t="s">
        <v>66</v>
      </c>
      <c r="L3463" t="s">
        <v>64</v>
      </c>
      <c r="M3463" t="s">
        <v>64</v>
      </c>
      <c r="N3463" s="2">
        <v>41481</v>
      </c>
      <c r="O3463" s="2">
        <v>42576</v>
      </c>
      <c r="P3463" t="s">
        <v>24</v>
      </c>
      <c r="Q3463">
        <v>0</v>
      </c>
      <c r="R3463" s="5">
        <f t="shared" si="163"/>
        <v>0</v>
      </c>
      <c r="S3463" s="6" t="str">
        <f t="shared" si="164"/>
        <v/>
      </c>
      <c r="T3463">
        <f>ROUND(INT(表1[[#This Row],[合同结束日期]]-表1[[#This Row],[合同起始日期]])/365,1)</f>
        <v>3</v>
      </c>
    </row>
    <row r="3464" spans="1:20">
      <c r="A3464" s="1">
        <v>42278</v>
      </c>
      <c r="B3464" t="s">
        <v>7</v>
      </c>
      <c r="C3464">
        <f t="shared" si="162"/>
        <v>1</v>
      </c>
      <c r="D3464" t="s">
        <v>383</v>
      </c>
      <c r="E3464" s="4">
        <v>24156</v>
      </c>
      <c r="F3464" s="4">
        <v>6599.4191999999994</v>
      </c>
      <c r="G3464" s="3">
        <v>0.2732</v>
      </c>
      <c r="H3464" s="7">
        <v>1677.5000000000002</v>
      </c>
      <c r="I3464" s="4">
        <v>458.29300000000001</v>
      </c>
      <c r="J3464">
        <v>14.399999999999999</v>
      </c>
      <c r="K3464" t="s">
        <v>76</v>
      </c>
      <c r="L3464" t="s">
        <v>276</v>
      </c>
      <c r="M3464" t="s">
        <v>276</v>
      </c>
      <c r="N3464" s="2">
        <v>42047</v>
      </c>
      <c r="O3464" s="2">
        <v>42411</v>
      </c>
      <c r="P3464" t="s">
        <v>24</v>
      </c>
      <c r="Q3464" t="s">
        <v>59</v>
      </c>
      <c r="R3464" s="5" t="str">
        <f t="shared" si="163"/>
        <v>0.16</v>
      </c>
      <c r="S3464" s="6" t="str">
        <f t="shared" si="164"/>
        <v/>
      </c>
      <c r="T3464">
        <f>ROUND(INT(表1[[#This Row],[合同结束日期]]-表1[[#This Row],[合同起始日期]])/365,1)</f>
        <v>1</v>
      </c>
    </row>
    <row r="3465" spans="1:20">
      <c r="A3465" s="1">
        <v>42278</v>
      </c>
      <c r="B3465" t="s">
        <v>7</v>
      </c>
      <c r="C3465">
        <f t="shared" si="162"/>
        <v>1</v>
      </c>
      <c r="D3465" t="s">
        <v>384</v>
      </c>
      <c r="E3465" s="4">
        <v>93759.599999999991</v>
      </c>
      <c r="F3465" s="4">
        <v>8400.8601600000002</v>
      </c>
      <c r="G3465" s="3">
        <v>8.9600000000000013E-2</v>
      </c>
      <c r="H3465" s="7">
        <v>5208.8666666666659</v>
      </c>
      <c r="I3465" s="4">
        <v>466.71445333333332</v>
      </c>
      <c r="J3465">
        <v>18</v>
      </c>
      <c r="K3465" t="s">
        <v>66</v>
      </c>
      <c r="L3465" t="s">
        <v>64</v>
      </c>
      <c r="M3465" t="s">
        <v>64</v>
      </c>
      <c r="N3465" s="2">
        <v>42102</v>
      </c>
      <c r="O3465" s="2">
        <v>42467</v>
      </c>
      <c r="P3465" t="s">
        <v>24</v>
      </c>
      <c r="Q3465" t="s">
        <v>208</v>
      </c>
      <c r="R3465" s="5" t="str">
        <f t="shared" si="163"/>
        <v>0.05</v>
      </c>
      <c r="S3465" s="6" t="str">
        <f t="shared" si="164"/>
        <v/>
      </c>
      <c r="T3465">
        <f>ROUND(INT(表1[[#This Row],[合同结束日期]]-表1[[#This Row],[合同起始日期]])/365,1)</f>
        <v>1</v>
      </c>
    </row>
    <row r="3466" spans="1:20">
      <c r="A3466" s="1">
        <v>42309</v>
      </c>
      <c r="B3466" t="s">
        <v>7</v>
      </c>
      <c r="C3466">
        <f t="shared" si="162"/>
        <v>1</v>
      </c>
      <c r="D3466" t="s">
        <v>8</v>
      </c>
      <c r="E3466" s="4">
        <v>7838998.7999999998</v>
      </c>
      <c r="F3466" s="4">
        <v>309640.45260000002</v>
      </c>
      <c r="G3466" s="3">
        <v>3.95E-2</v>
      </c>
      <c r="H3466" s="7">
        <v>2195.7979831932771</v>
      </c>
      <c r="I3466" s="4">
        <v>86.734020336134463</v>
      </c>
      <c r="J3466">
        <v>3570</v>
      </c>
      <c r="K3466" t="s">
        <v>11</v>
      </c>
      <c r="L3466" t="s">
        <v>12</v>
      </c>
      <c r="M3466" t="s">
        <v>10</v>
      </c>
      <c r="N3466" s="2">
        <v>41365</v>
      </c>
      <c r="O3466" s="2">
        <v>48646</v>
      </c>
      <c r="P3466" t="s">
        <v>14</v>
      </c>
      <c r="Q3466">
        <v>0</v>
      </c>
      <c r="R3466" s="5">
        <f t="shared" si="163"/>
        <v>0</v>
      </c>
      <c r="S3466" s="6" t="str">
        <f t="shared" si="164"/>
        <v/>
      </c>
      <c r="T3466">
        <f>ROUND(INT(表1[[#This Row],[合同结束日期]]-表1[[#This Row],[合同起始日期]])/365,1)</f>
        <v>19.899999999999999</v>
      </c>
    </row>
    <row r="3467" spans="1:20">
      <c r="A3467" s="1">
        <v>42309</v>
      </c>
      <c r="B3467" t="s">
        <v>7</v>
      </c>
      <c r="C3467">
        <f t="shared" si="162"/>
        <v>1</v>
      </c>
      <c r="D3467" t="s">
        <v>235</v>
      </c>
      <c r="E3467" s="4">
        <v>842531.16</v>
      </c>
      <c r="F3467" s="4">
        <v>66222.949176000009</v>
      </c>
      <c r="G3467" s="3">
        <v>7.8600000000000003E-2</v>
      </c>
      <c r="H3467" s="7">
        <v>2252.5162014757784</v>
      </c>
      <c r="I3467" s="4">
        <v>177.04777343599619</v>
      </c>
      <c r="J3467">
        <v>374.03999999999996</v>
      </c>
      <c r="K3467" t="s">
        <v>11</v>
      </c>
      <c r="L3467" t="s">
        <v>92</v>
      </c>
      <c r="M3467" t="s">
        <v>92</v>
      </c>
      <c r="N3467" s="2">
        <v>41384</v>
      </c>
      <c r="O3467" s="2">
        <v>43299</v>
      </c>
      <c r="P3467" t="s">
        <v>18</v>
      </c>
      <c r="Q3467" t="s">
        <v>335</v>
      </c>
      <c r="R3467" s="5" t="str">
        <f t="shared" si="163"/>
        <v>0.15</v>
      </c>
      <c r="S3467" s="6" t="str">
        <f t="shared" si="164"/>
        <v>0.05</v>
      </c>
      <c r="T3467">
        <f>ROUND(INT(表1[[#This Row],[合同结束日期]]-表1[[#This Row],[合同起始日期]])/365,1)</f>
        <v>5.2</v>
      </c>
    </row>
    <row r="3468" spans="1:20">
      <c r="A3468" s="1">
        <v>42309</v>
      </c>
      <c r="B3468" t="s">
        <v>7</v>
      </c>
      <c r="C3468">
        <f t="shared" si="162"/>
        <v>1</v>
      </c>
      <c r="D3468" t="s">
        <v>237</v>
      </c>
      <c r="E3468" s="4">
        <v>62605.2</v>
      </c>
      <c r="F3468" s="4">
        <v>63700.790999999997</v>
      </c>
      <c r="G3468" s="3">
        <v>1.0175000000000001</v>
      </c>
      <c r="H3468" s="7">
        <v>173.90333333333334</v>
      </c>
      <c r="I3468" s="4">
        <v>176.94664166666666</v>
      </c>
      <c r="J3468">
        <v>360</v>
      </c>
      <c r="K3468" t="s">
        <v>11</v>
      </c>
      <c r="L3468" t="s">
        <v>23</v>
      </c>
      <c r="M3468" t="s">
        <v>23</v>
      </c>
      <c r="N3468" s="2">
        <v>41384</v>
      </c>
      <c r="O3468" s="2">
        <v>43299</v>
      </c>
      <c r="P3468" t="s">
        <v>18</v>
      </c>
      <c r="Q3468" t="s">
        <v>335</v>
      </c>
      <c r="R3468" s="5" t="str">
        <f t="shared" si="163"/>
        <v>0.15</v>
      </c>
      <c r="S3468" s="6" t="str">
        <f t="shared" si="164"/>
        <v>0.05</v>
      </c>
      <c r="T3468">
        <f>ROUND(INT(表1[[#This Row],[合同结束日期]]-表1[[#This Row],[合同起始日期]])/365,1)</f>
        <v>5.2</v>
      </c>
    </row>
    <row r="3469" spans="1:20">
      <c r="A3469" s="1">
        <v>42309</v>
      </c>
      <c r="B3469" t="s">
        <v>7</v>
      </c>
      <c r="C3469">
        <f t="shared" si="162"/>
        <v>1</v>
      </c>
      <c r="D3469" t="s">
        <v>238</v>
      </c>
      <c r="E3469" s="4">
        <v>508353.95999999996</v>
      </c>
      <c r="F3469" s="4">
        <v>66340.191779999994</v>
      </c>
      <c r="G3469" s="3">
        <v>0.1305</v>
      </c>
      <c r="H3469" s="7">
        <v>1355.6105599999999</v>
      </c>
      <c r="I3469" s="4">
        <v>176.90717807999999</v>
      </c>
      <c r="J3469">
        <v>375</v>
      </c>
      <c r="K3469" t="s">
        <v>11</v>
      </c>
      <c r="L3469" t="s">
        <v>92</v>
      </c>
      <c r="M3469" t="s">
        <v>92</v>
      </c>
      <c r="N3469" s="2">
        <v>41384</v>
      </c>
      <c r="O3469" s="2">
        <v>43299</v>
      </c>
      <c r="P3469" t="s">
        <v>18</v>
      </c>
      <c r="Q3469" t="s">
        <v>335</v>
      </c>
      <c r="R3469" s="5" t="str">
        <f t="shared" si="163"/>
        <v>0.15</v>
      </c>
      <c r="S3469" s="6" t="str">
        <f t="shared" si="164"/>
        <v>0.05</v>
      </c>
      <c r="T3469">
        <f>ROUND(INT(表1[[#This Row],[合同结束日期]]-表1[[#This Row],[合同起始日期]])/365,1)</f>
        <v>5.2</v>
      </c>
    </row>
    <row r="3470" spans="1:20">
      <c r="A3470" s="1">
        <v>42309</v>
      </c>
      <c r="B3470" t="s">
        <v>7</v>
      </c>
      <c r="C3470">
        <f t="shared" si="162"/>
        <v>1</v>
      </c>
      <c r="D3470" t="s">
        <v>239</v>
      </c>
      <c r="E3470" s="4">
        <v>323426.39999999997</v>
      </c>
      <c r="F3470" s="4">
        <v>64297.168319999982</v>
      </c>
      <c r="G3470" s="3">
        <v>0.19879999999999998</v>
      </c>
      <c r="H3470" s="7">
        <v>890.0990752972258</v>
      </c>
      <c r="I3470" s="4">
        <v>176.95169616908845</v>
      </c>
      <c r="J3470">
        <v>363.36</v>
      </c>
      <c r="K3470" t="s">
        <v>11</v>
      </c>
      <c r="L3470" t="s">
        <v>23</v>
      </c>
      <c r="M3470" t="s">
        <v>23</v>
      </c>
      <c r="N3470" s="2">
        <v>41384</v>
      </c>
      <c r="O3470" s="2">
        <v>43299</v>
      </c>
      <c r="P3470" t="s">
        <v>18</v>
      </c>
      <c r="Q3470" t="s">
        <v>335</v>
      </c>
      <c r="R3470" s="5" t="str">
        <f t="shared" si="163"/>
        <v>0.15</v>
      </c>
      <c r="S3470" s="6" t="str">
        <f t="shared" si="164"/>
        <v>0.05</v>
      </c>
      <c r="T3470">
        <f>ROUND(INT(表1[[#This Row],[合同结束日期]]-表1[[#This Row],[合同起始日期]])/365,1)</f>
        <v>5.2</v>
      </c>
    </row>
    <row r="3471" spans="1:20">
      <c r="A3471" s="1">
        <v>42309</v>
      </c>
      <c r="B3471" t="s">
        <v>7</v>
      </c>
      <c r="C3471">
        <f t="shared" si="162"/>
        <v>1</v>
      </c>
      <c r="D3471" t="s">
        <v>16</v>
      </c>
      <c r="E3471" s="4">
        <v>524966.67599999998</v>
      </c>
      <c r="F3471" s="4">
        <v>90504.254942400003</v>
      </c>
      <c r="G3471" s="3">
        <v>0.17240000000000003</v>
      </c>
      <c r="H3471" s="7">
        <v>754.26246551724137</v>
      </c>
      <c r="I3471" s="4">
        <v>130.03484905517243</v>
      </c>
      <c r="J3471">
        <v>696</v>
      </c>
      <c r="K3471" t="s">
        <v>20</v>
      </c>
      <c r="L3471" t="s">
        <v>21</v>
      </c>
      <c r="M3471" t="s">
        <v>17</v>
      </c>
      <c r="N3471" s="2">
        <v>41246</v>
      </c>
      <c r="O3471" s="2">
        <v>43229</v>
      </c>
      <c r="P3471" t="s">
        <v>18</v>
      </c>
      <c r="Q3471" t="s">
        <v>48</v>
      </c>
      <c r="R3471" s="5" t="str">
        <f t="shared" si="163"/>
        <v>0.11</v>
      </c>
      <c r="S3471" s="6" t="str">
        <f t="shared" si="164"/>
        <v/>
      </c>
      <c r="T3471">
        <f>ROUND(INT(表1[[#This Row],[合同结束日期]]-表1[[#This Row],[合同起始日期]])/365,1)</f>
        <v>5.4</v>
      </c>
    </row>
    <row r="3472" spans="1:20">
      <c r="A3472" s="1">
        <v>42309</v>
      </c>
      <c r="B3472" t="s">
        <v>7</v>
      </c>
      <c r="C3472">
        <f t="shared" si="162"/>
        <v>1</v>
      </c>
      <c r="D3472" t="s">
        <v>22</v>
      </c>
      <c r="E3472" s="4">
        <v>355227.6</v>
      </c>
      <c r="F3472" s="4">
        <v>132180.18995999999</v>
      </c>
      <c r="G3472" s="3">
        <v>0.37209999999999999</v>
      </c>
      <c r="H3472" s="7">
        <v>725.54656862745094</v>
      </c>
      <c r="I3472" s="4">
        <v>269.97587818627449</v>
      </c>
      <c r="J3472">
        <v>489.59999999999997</v>
      </c>
      <c r="K3472" t="s">
        <v>11</v>
      </c>
      <c r="L3472" t="s">
        <v>23</v>
      </c>
      <c r="M3472" t="s">
        <v>23</v>
      </c>
      <c r="N3472" s="2">
        <v>41258</v>
      </c>
      <c r="O3472" s="2">
        <v>43229</v>
      </c>
      <c r="P3472" t="s">
        <v>24</v>
      </c>
      <c r="Q3472" t="s">
        <v>59</v>
      </c>
      <c r="R3472" s="5" t="str">
        <f t="shared" si="163"/>
        <v>0.16</v>
      </c>
      <c r="S3472" s="6" t="str">
        <f t="shared" si="164"/>
        <v/>
      </c>
      <c r="T3472">
        <f>ROUND(INT(表1[[#This Row],[合同结束日期]]-表1[[#This Row],[合同起始日期]])/365,1)</f>
        <v>5.4</v>
      </c>
    </row>
    <row r="3473" spans="1:20">
      <c r="A3473" s="1">
        <v>42309</v>
      </c>
      <c r="B3473" t="s">
        <v>7</v>
      </c>
      <c r="C3473">
        <f t="shared" si="162"/>
        <v>1</v>
      </c>
      <c r="D3473" t="s">
        <v>386</v>
      </c>
      <c r="E3473" s="4">
        <v>300825.59999999998</v>
      </c>
      <c r="F3473" s="4">
        <v>49576.058880000004</v>
      </c>
      <c r="G3473" s="3">
        <v>0.16480000000000003</v>
      </c>
      <c r="H3473" s="7">
        <v>1638.4836601307188</v>
      </c>
      <c r="I3473" s="4">
        <v>270.02210718954251</v>
      </c>
      <c r="J3473">
        <v>183.6</v>
      </c>
      <c r="K3473" t="s">
        <v>11</v>
      </c>
      <c r="L3473" t="s">
        <v>23</v>
      </c>
      <c r="M3473" t="s">
        <v>23</v>
      </c>
      <c r="N3473" s="2">
        <v>41258</v>
      </c>
      <c r="O3473" s="2">
        <v>43229</v>
      </c>
      <c r="P3473" t="s">
        <v>24</v>
      </c>
      <c r="Q3473" t="s">
        <v>59</v>
      </c>
      <c r="R3473" s="5" t="str">
        <f t="shared" si="163"/>
        <v>0.16</v>
      </c>
      <c r="S3473" s="6" t="str">
        <f t="shared" si="164"/>
        <v/>
      </c>
      <c r="T3473">
        <f>ROUND(INT(表1[[#This Row],[合同结束日期]]-表1[[#This Row],[合同起始日期]])/365,1)</f>
        <v>5.4</v>
      </c>
    </row>
    <row r="3474" spans="1:20">
      <c r="A3474" s="1">
        <v>42309</v>
      </c>
      <c r="B3474" t="s">
        <v>7</v>
      </c>
      <c r="C3474">
        <f t="shared" si="162"/>
        <v>1</v>
      </c>
      <c r="D3474" t="s">
        <v>26</v>
      </c>
      <c r="E3474" s="4">
        <v>348135.6</v>
      </c>
      <c r="F3474" s="4">
        <v>56711.289239999991</v>
      </c>
      <c r="G3474" s="3">
        <v>0.16289999999999999</v>
      </c>
      <c r="H3474" s="7">
        <v>2181.300751879699</v>
      </c>
      <c r="I3474" s="4">
        <v>355.33389248120295</v>
      </c>
      <c r="J3474">
        <v>159.6</v>
      </c>
      <c r="K3474" t="s">
        <v>11</v>
      </c>
      <c r="L3474" t="s">
        <v>13</v>
      </c>
      <c r="M3474" t="s">
        <v>27</v>
      </c>
      <c r="N3474" s="2">
        <v>41339</v>
      </c>
      <c r="O3474" s="2">
        <v>42499</v>
      </c>
      <c r="P3474" t="s">
        <v>24</v>
      </c>
      <c r="Q3474" t="s">
        <v>83</v>
      </c>
      <c r="R3474" s="5" t="str">
        <f t="shared" si="163"/>
        <v>0.14</v>
      </c>
      <c r="S3474" s="6" t="str">
        <f t="shared" si="164"/>
        <v/>
      </c>
      <c r="T3474">
        <f>ROUND(INT(表1[[#This Row],[合同结束日期]]-表1[[#This Row],[合同起始日期]])/365,1)</f>
        <v>3.2</v>
      </c>
    </row>
    <row r="3475" spans="1:20">
      <c r="A3475" s="1">
        <v>42309</v>
      </c>
      <c r="B3475" t="s">
        <v>7</v>
      </c>
      <c r="C3475">
        <f t="shared" si="162"/>
        <v>1</v>
      </c>
      <c r="D3475" t="s">
        <v>29</v>
      </c>
      <c r="E3475" s="4">
        <v>210044.4</v>
      </c>
      <c r="F3475" s="4">
        <v>50536.682640000006</v>
      </c>
      <c r="G3475" s="3">
        <v>0.24060000000000004</v>
      </c>
      <c r="H3475" s="7">
        <v>1122.0320512820513</v>
      </c>
      <c r="I3475" s="4">
        <v>269.96091153846157</v>
      </c>
      <c r="J3475">
        <v>187.2</v>
      </c>
      <c r="K3475" t="s">
        <v>11</v>
      </c>
      <c r="L3475" t="s">
        <v>23</v>
      </c>
      <c r="M3475" t="s">
        <v>23</v>
      </c>
      <c r="N3475" s="2">
        <v>41288</v>
      </c>
      <c r="O3475" s="2">
        <v>42499</v>
      </c>
      <c r="P3475" t="s">
        <v>24</v>
      </c>
      <c r="Q3475" t="s">
        <v>30</v>
      </c>
      <c r="R3475" s="5" t="str">
        <f t="shared" si="163"/>
        <v>0.18</v>
      </c>
      <c r="S3475" s="6" t="str">
        <f t="shared" si="164"/>
        <v/>
      </c>
      <c r="T3475">
        <f>ROUND(INT(表1[[#This Row],[合同结束日期]]-表1[[#This Row],[合同起始日期]])/365,1)</f>
        <v>3.3</v>
      </c>
    </row>
    <row r="3476" spans="1:20">
      <c r="A3476" s="1">
        <v>42309</v>
      </c>
      <c r="B3476" t="s">
        <v>7</v>
      </c>
      <c r="C3476">
        <f t="shared" si="162"/>
        <v>1</v>
      </c>
      <c r="D3476" t="s">
        <v>463</v>
      </c>
      <c r="E3476" s="4">
        <v>647189.69999999995</v>
      </c>
      <c r="F3476" s="4">
        <v>81222.307350000003</v>
      </c>
      <c r="G3476" s="3">
        <v>0.1255</v>
      </c>
      <c r="H3476" s="7">
        <v>9141.0974576271183</v>
      </c>
      <c r="I3476" s="4">
        <v>1147.2077309322035</v>
      </c>
      <c r="J3476">
        <v>70.8</v>
      </c>
      <c r="K3476" t="s">
        <v>76</v>
      </c>
      <c r="L3476" t="s">
        <v>276</v>
      </c>
      <c r="M3476" t="s">
        <v>276</v>
      </c>
      <c r="N3476" s="2">
        <v>42223</v>
      </c>
      <c r="O3476" s="2">
        <v>43318</v>
      </c>
      <c r="P3476" t="s">
        <v>24</v>
      </c>
      <c r="Q3476" t="s">
        <v>65</v>
      </c>
      <c r="R3476" s="5" t="str">
        <f t="shared" si="163"/>
        <v>0.12</v>
      </c>
      <c r="S3476" s="6" t="str">
        <f t="shared" si="164"/>
        <v/>
      </c>
      <c r="T3476">
        <f>ROUND(INT(表1[[#This Row],[合同结束日期]]-表1[[#This Row],[合同起始日期]])/365,1)</f>
        <v>3</v>
      </c>
    </row>
    <row r="3477" spans="1:20">
      <c r="A3477" s="1">
        <v>42309</v>
      </c>
      <c r="B3477" t="s">
        <v>7</v>
      </c>
      <c r="C3477">
        <f t="shared" si="162"/>
        <v>1</v>
      </c>
      <c r="D3477" t="s">
        <v>31</v>
      </c>
      <c r="E3477" s="4">
        <v>265755.59999999998</v>
      </c>
      <c r="F3477" s="4">
        <v>44115.429599999996</v>
      </c>
      <c r="G3477" s="3">
        <v>0.16600000000000001</v>
      </c>
      <c r="H3477" s="7">
        <v>1925.7652173913041</v>
      </c>
      <c r="I3477" s="4">
        <v>319.67702608695652</v>
      </c>
      <c r="J3477">
        <v>138</v>
      </c>
      <c r="K3477" t="s">
        <v>11</v>
      </c>
      <c r="L3477" t="s">
        <v>13</v>
      </c>
      <c r="M3477" t="s">
        <v>13</v>
      </c>
      <c r="N3477" s="2">
        <v>41334</v>
      </c>
      <c r="O3477" s="2">
        <v>42499</v>
      </c>
      <c r="P3477" t="s">
        <v>24</v>
      </c>
      <c r="Q3477" t="s">
        <v>414</v>
      </c>
      <c r="R3477" s="5" t="str">
        <f t="shared" si="163"/>
        <v>0.14</v>
      </c>
      <c r="S3477" s="6" t="str">
        <f t="shared" si="164"/>
        <v>0.07</v>
      </c>
      <c r="T3477">
        <f>ROUND(INT(表1[[#This Row],[合同结束日期]]-表1[[#This Row],[合同起始日期]])/365,1)</f>
        <v>3.2</v>
      </c>
    </row>
    <row r="3478" spans="1:20">
      <c r="A3478" s="1">
        <v>42309</v>
      </c>
      <c r="B3478" t="s">
        <v>7</v>
      </c>
      <c r="C3478">
        <f t="shared" si="162"/>
        <v>1</v>
      </c>
      <c r="D3478" t="s">
        <v>33</v>
      </c>
      <c r="E3478" s="4">
        <v>175564.92</v>
      </c>
      <c r="F3478" s="4">
        <v>14905.461707999999</v>
      </c>
      <c r="G3478" s="3">
        <v>8.4899999999999989E-2</v>
      </c>
      <c r="H3478" s="7">
        <v>2709.3351851851853</v>
      </c>
      <c r="I3478" s="4">
        <v>230.02255722222222</v>
      </c>
      <c r="J3478">
        <v>64.8</v>
      </c>
      <c r="K3478" t="s">
        <v>11</v>
      </c>
      <c r="L3478" t="s">
        <v>13</v>
      </c>
      <c r="M3478" t="s">
        <v>34</v>
      </c>
      <c r="N3478" s="2">
        <v>41353</v>
      </c>
      <c r="O3478" s="2">
        <v>43229</v>
      </c>
      <c r="P3478" t="s">
        <v>24</v>
      </c>
      <c r="Q3478" t="s">
        <v>35</v>
      </c>
      <c r="R3478" s="5" t="str">
        <f t="shared" si="163"/>
        <v>0.06</v>
      </c>
      <c r="S3478" s="6" t="str">
        <f t="shared" si="164"/>
        <v/>
      </c>
      <c r="T3478">
        <f>ROUND(INT(表1[[#This Row],[合同结束日期]]-表1[[#This Row],[合同起始日期]])/365,1)</f>
        <v>5.0999999999999996</v>
      </c>
    </row>
    <row r="3479" spans="1:20">
      <c r="A3479" s="1">
        <v>42309</v>
      </c>
      <c r="B3479" t="s">
        <v>7</v>
      </c>
      <c r="C3479">
        <f t="shared" si="162"/>
        <v>1</v>
      </c>
      <c r="D3479" t="s">
        <v>36</v>
      </c>
      <c r="E3479" s="4">
        <v>385920</v>
      </c>
      <c r="F3479" s="4">
        <v>48857.471999999994</v>
      </c>
      <c r="G3479" s="3">
        <v>0.12659999999999999</v>
      </c>
      <c r="H3479" s="7">
        <v>1816.9491525423728</v>
      </c>
      <c r="I3479" s="4">
        <v>230.02576271186436</v>
      </c>
      <c r="J3479">
        <v>212.4</v>
      </c>
      <c r="K3479" t="s">
        <v>11</v>
      </c>
      <c r="L3479" t="s">
        <v>13</v>
      </c>
      <c r="M3479" t="s">
        <v>13</v>
      </c>
      <c r="N3479" s="2">
        <v>41353</v>
      </c>
      <c r="O3479" s="2">
        <v>43229</v>
      </c>
      <c r="P3479" t="s">
        <v>24</v>
      </c>
      <c r="Q3479" t="s">
        <v>37</v>
      </c>
      <c r="R3479" s="5" t="str">
        <f t="shared" si="163"/>
        <v>0.</v>
      </c>
      <c r="S3479" s="6" t="str">
        <f t="shared" si="164"/>
        <v/>
      </c>
      <c r="T3479">
        <f>ROUND(INT(表1[[#This Row],[合同结束日期]]-表1[[#This Row],[合同起始日期]])/365,1)</f>
        <v>5.0999999999999996</v>
      </c>
    </row>
    <row r="3480" spans="1:20">
      <c r="A3480" s="1">
        <v>42309</v>
      </c>
      <c r="B3480" t="s">
        <v>7</v>
      </c>
      <c r="C3480">
        <f t="shared" si="162"/>
        <v>1</v>
      </c>
      <c r="D3480" t="s">
        <v>38</v>
      </c>
      <c r="E3480" s="4">
        <v>842209.79999999993</v>
      </c>
      <c r="F3480" s="4">
        <v>68218.993799999997</v>
      </c>
      <c r="G3480" s="3">
        <v>8.1000000000000003E-2</v>
      </c>
      <c r="H3480" s="7">
        <v>4498.9839743589746</v>
      </c>
      <c r="I3480" s="4">
        <v>364.41770192307695</v>
      </c>
      <c r="J3480">
        <v>187.2</v>
      </c>
      <c r="K3480" t="s">
        <v>11</v>
      </c>
      <c r="L3480" t="s">
        <v>13</v>
      </c>
      <c r="M3480" t="s">
        <v>13</v>
      </c>
      <c r="N3480" s="2">
        <v>41323</v>
      </c>
      <c r="O3480" s="2">
        <v>42499</v>
      </c>
      <c r="P3480" t="s">
        <v>39</v>
      </c>
      <c r="Q3480" t="s">
        <v>48</v>
      </c>
      <c r="R3480" s="5" t="str">
        <f t="shared" si="163"/>
        <v>0.11</v>
      </c>
      <c r="S3480" s="6" t="str">
        <f t="shared" si="164"/>
        <v/>
      </c>
      <c r="T3480">
        <f>ROUND(INT(表1[[#This Row],[合同结束日期]]-表1[[#This Row],[合同起始日期]])/365,1)</f>
        <v>3.2</v>
      </c>
    </row>
    <row r="3481" spans="1:20">
      <c r="A3481" s="1">
        <v>42309</v>
      </c>
      <c r="B3481" t="s">
        <v>7</v>
      </c>
      <c r="C3481">
        <f t="shared" si="162"/>
        <v>1</v>
      </c>
      <c r="D3481" t="s">
        <v>40</v>
      </c>
      <c r="E3481" s="4">
        <v>2910679.98</v>
      </c>
      <c r="F3481" s="4">
        <v>232854.39839999998</v>
      </c>
      <c r="G3481" s="3">
        <v>7.9999999999999988E-2</v>
      </c>
      <c r="H3481" s="7">
        <v>3087.5339231160897</v>
      </c>
      <c r="I3481" s="4">
        <v>247.00271384928715</v>
      </c>
      <c r="J3481">
        <v>942.72</v>
      </c>
      <c r="K3481" t="s">
        <v>41</v>
      </c>
      <c r="L3481" t="s">
        <v>40</v>
      </c>
      <c r="M3481" t="s">
        <v>41</v>
      </c>
      <c r="N3481" s="2">
        <v>41294</v>
      </c>
      <c r="O3481" s="2">
        <v>43229</v>
      </c>
      <c r="P3481" t="s">
        <v>39</v>
      </c>
      <c r="Q3481" t="s">
        <v>42</v>
      </c>
      <c r="R3481" s="5" t="str">
        <f t="shared" si="163"/>
        <v>0.08</v>
      </c>
      <c r="S3481" s="6" t="str">
        <f t="shared" si="164"/>
        <v/>
      </c>
      <c r="T3481">
        <f>ROUND(INT(表1[[#This Row],[合同结束日期]]-表1[[#This Row],[合同起始日期]])/365,1)</f>
        <v>5.3</v>
      </c>
    </row>
    <row r="3482" spans="1:20">
      <c r="A3482" s="1">
        <v>42309</v>
      </c>
      <c r="B3482" t="s">
        <v>7</v>
      </c>
      <c r="C3482">
        <f t="shared" si="162"/>
        <v>1</v>
      </c>
      <c r="D3482" t="s">
        <v>292</v>
      </c>
      <c r="E3482" s="4">
        <v>4464557.8079999993</v>
      </c>
      <c r="F3482" s="4">
        <v>200905.10136</v>
      </c>
      <c r="G3482" s="3">
        <v>4.5000000000000005E-2</v>
      </c>
      <c r="H3482" s="7">
        <v>1794.7249589966229</v>
      </c>
      <c r="I3482" s="4">
        <v>80.762623154848043</v>
      </c>
      <c r="J3482">
        <v>2487.6</v>
      </c>
      <c r="K3482" t="s">
        <v>41</v>
      </c>
      <c r="L3482" t="s">
        <v>292</v>
      </c>
      <c r="M3482" t="s">
        <v>41</v>
      </c>
      <c r="N3482" s="2">
        <v>41442</v>
      </c>
      <c r="O3482" s="2">
        <v>47285</v>
      </c>
      <c r="P3482" t="s">
        <v>39</v>
      </c>
      <c r="Q3482" t="s">
        <v>208</v>
      </c>
      <c r="R3482" s="5" t="str">
        <f t="shared" si="163"/>
        <v>0.05</v>
      </c>
      <c r="S3482" s="6" t="str">
        <f t="shared" si="164"/>
        <v/>
      </c>
      <c r="T3482">
        <f>ROUND(INT(表1[[#This Row],[合同结束日期]]-表1[[#This Row],[合同起始日期]])/365,1)</f>
        <v>16</v>
      </c>
    </row>
    <row r="3483" spans="1:20">
      <c r="A3483" s="1">
        <v>42309</v>
      </c>
      <c r="B3483" t="s">
        <v>7</v>
      </c>
      <c r="C3483">
        <f t="shared" si="162"/>
        <v>1</v>
      </c>
      <c r="D3483" t="s">
        <v>324</v>
      </c>
      <c r="E3483" s="4">
        <v>275626.8</v>
      </c>
      <c r="F3483" s="4">
        <v>33130.341359999999</v>
      </c>
      <c r="G3483" s="3">
        <v>0.1202</v>
      </c>
      <c r="H3483" s="7">
        <v>2496.6195652173915</v>
      </c>
      <c r="I3483" s="4">
        <v>300.09367173913046</v>
      </c>
      <c r="J3483">
        <v>110.39999999999999</v>
      </c>
      <c r="K3483" t="s">
        <v>140</v>
      </c>
      <c r="L3483" t="s">
        <v>309</v>
      </c>
      <c r="M3483" t="s">
        <v>309</v>
      </c>
      <c r="N3483" s="2">
        <v>42110</v>
      </c>
      <c r="O3483" s="2">
        <v>42840</v>
      </c>
      <c r="P3483" t="s">
        <v>24</v>
      </c>
      <c r="Q3483" t="s">
        <v>42</v>
      </c>
      <c r="R3483" s="5" t="str">
        <f t="shared" si="163"/>
        <v>0.08</v>
      </c>
      <c r="S3483" s="6" t="str">
        <f t="shared" si="164"/>
        <v/>
      </c>
      <c r="T3483">
        <f>ROUND(INT(表1[[#This Row],[合同结束日期]]-表1[[#This Row],[合同起始日期]])/365,1)</f>
        <v>2</v>
      </c>
    </row>
    <row r="3484" spans="1:20">
      <c r="A3484" s="1">
        <v>42309</v>
      </c>
      <c r="B3484" t="s">
        <v>7</v>
      </c>
      <c r="C3484">
        <f t="shared" si="162"/>
        <v>1</v>
      </c>
      <c r="D3484" t="s">
        <v>308</v>
      </c>
      <c r="E3484" s="4">
        <v>2351562</v>
      </c>
      <c r="F3484" s="4">
        <v>77366.38979999999</v>
      </c>
      <c r="G3484" s="3">
        <v>3.2899999999999999E-2</v>
      </c>
      <c r="H3484" s="7">
        <v>17040.304347826088</v>
      </c>
      <c r="I3484" s="4">
        <v>560.62601304347822</v>
      </c>
      <c r="J3484">
        <v>138</v>
      </c>
      <c r="K3484" t="s">
        <v>140</v>
      </c>
      <c r="L3484" t="s">
        <v>309</v>
      </c>
      <c r="M3484" t="s">
        <v>309</v>
      </c>
      <c r="N3484" s="2">
        <v>41708</v>
      </c>
      <c r="O3484" s="2">
        <v>42834</v>
      </c>
      <c r="P3484" t="s">
        <v>24</v>
      </c>
      <c r="Q3484" t="s">
        <v>180</v>
      </c>
      <c r="R3484" s="5" t="str">
        <f t="shared" si="163"/>
        <v>0.03</v>
      </c>
      <c r="S3484" s="6" t="str">
        <f t="shared" si="164"/>
        <v/>
      </c>
      <c r="T3484">
        <f>ROUND(INT(表1[[#This Row],[合同结束日期]]-表1[[#This Row],[合同起始日期]])/365,1)</f>
        <v>3.1</v>
      </c>
    </row>
    <row r="3485" spans="1:20">
      <c r="A3485" s="1">
        <v>42309</v>
      </c>
      <c r="B3485" t="s">
        <v>7</v>
      </c>
      <c r="C3485">
        <f t="shared" ref="C3485:C3548" si="165">IF($B3485="负一层",-1,IF($B3485="负一夹层",0,IF($B3485="一层",1,IF($B3485="二层",2,IF($B3485="三层",3,IF($B3485="四层",4))))))</f>
        <v>1</v>
      </c>
      <c r="D3485" t="s">
        <v>43</v>
      </c>
      <c r="E3485" s="4">
        <v>1310481.3359999999</v>
      </c>
      <c r="F3485" s="4">
        <v>104838.50688000002</v>
      </c>
      <c r="G3485" s="3">
        <v>8.0000000000000016E-2</v>
      </c>
      <c r="H3485" s="7">
        <v>5009.4852293577987</v>
      </c>
      <c r="I3485" s="4">
        <v>400.75881834862395</v>
      </c>
      <c r="J3485">
        <v>261.59999999999997</v>
      </c>
      <c r="K3485" t="s">
        <v>44</v>
      </c>
      <c r="L3485" t="s">
        <v>46</v>
      </c>
      <c r="M3485" t="s">
        <v>45</v>
      </c>
      <c r="N3485" s="2">
        <v>41288</v>
      </c>
      <c r="O3485" s="2">
        <v>45059</v>
      </c>
      <c r="P3485" t="s">
        <v>24</v>
      </c>
      <c r="Q3485" t="s">
        <v>42</v>
      </c>
      <c r="R3485" s="5" t="str">
        <f t="shared" ref="R3485:R3548" si="166">IF(ISERROR(FIND(",",$Q3485)),$Q3485,LEFT($Q3485,FIND(",",$Q3485)-1))</f>
        <v>0.08</v>
      </c>
      <c r="S3485" s="6" t="str">
        <f t="shared" si="164"/>
        <v/>
      </c>
      <c r="T3485">
        <f>ROUND(INT(表1[[#This Row],[合同结束日期]]-表1[[#This Row],[合同起始日期]])/365,1)</f>
        <v>10.3</v>
      </c>
    </row>
    <row r="3486" spans="1:20">
      <c r="A3486" s="1">
        <v>42309</v>
      </c>
      <c r="B3486" t="s">
        <v>7</v>
      </c>
      <c r="C3486">
        <f t="shared" si="165"/>
        <v>1</v>
      </c>
      <c r="D3486" t="s">
        <v>257</v>
      </c>
      <c r="E3486" s="4">
        <v>983291.1</v>
      </c>
      <c r="F3486" s="4">
        <v>54081.010499999997</v>
      </c>
      <c r="G3486" s="3">
        <v>5.5E-2</v>
      </c>
      <c r="H3486" s="7">
        <v>1606.6848039215686</v>
      </c>
      <c r="I3486" s="4">
        <v>88.367664215686275</v>
      </c>
      <c r="J3486">
        <v>612</v>
      </c>
      <c r="K3486" t="s">
        <v>41</v>
      </c>
      <c r="L3486" t="s">
        <v>258</v>
      </c>
      <c r="M3486" t="s">
        <v>41</v>
      </c>
      <c r="N3486" s="2">
        <v>41442</v>
      </c>
      <c r="O3486" s="2">
        <v>47285</v>
      </c>
      <c r="P3486" t="s">
        <v>39</v>
      </c>
      <c r="Q3486" t="s">
        <v>35</v>
      </c>
      <c r="R3486" s="5" t="str">
        <f t="shared" si="166"/>
        <v>0.06</v>
      </c>
      <c r="S3486" s="6" t="str">
        <f t="shared" ref="S3486:S3549" si="167">IF(ISERROR(FIND(",",$Q3486)),"",RIGHT($Q3486,LEN($Q3486)-FIND(",",$Q3486)))</f>
        <v/>
      </c>
      <c r="T3486">
        <f>ROUND(INT(表1[[#This Row],[合同结束日期]]-表1[[#This Row],[合同起始日期]])/365,1)</f>
        <v>16</v>
      </c>
    </row>
    <row r="3487" spans="1:20">
      <c r="A3487" s="1">
        <v>42309</v>
      </c>
      <c r="B3487" t="s">
        <v>7</v>
      </c>
      <c r="C3487">
        <f t="shared" si="165"/>
        <v>1</v>
      </c>
      <c r="D3487" t="s">
        <v>259</v>
      </c>
      <c r="E3487" s="4">
        <v>564499.19999999995</v>
      </c>
      <c r="F3487" s="4">
        <v>31047.455999999998</v>
      </c>
      <c r="G3487" s="3">
        <v>5.5E-2</v>
      </c>
      <c r="H3487" s="7">
        <v>1184.9269521410579</v>
      </c>
      <c r="I3487" s="4">
        <v>65.170982367758185</v>
      </c>
      <c r="J3487">
        <v>476.4</v>
      </c>
      <c r="K3487" t="s">
        <v>41</v>
      </c>
      <c r="L3487" t="s">
        <v>258</v>
      </c>
      <c r="M3487" t="s">
        <v>41</v>
      </c>
      <c r="N3487" s="2">
        <v>41442</v>
      </c>
      <c r="O3487" s="2">
        <v>47285</v>
      </c>
      <c r="P3487" t="s">
        <v>39</v>
      </c>
      <c r="Q3487" t="s">
        <v>35</v>
      </c>
      <c r="R3487" s="5" t="str">
        <f t="shared" si="166"/>
        <v>0.06</v>
      </c>
      <c r="S3487" s="6" t="str">
        <f t="shared" si="167"/>
        <v/>
      </c>
      <c r="T3487">
        <f>ROUND(INT(表1[[#This Row],[合同结束日期]]-表1[[#This Row],[合同起始日期]])/365,1)</f>
        <v>16</v>
      </c>
    </row>
    <row r="3488" spans="1:20">
      <c r="A3488" s="1">
        <v>42309</v>
      </c>
      <c r="B3488" t="s">
        <v>7</v>
      </c>
      <c r="C3488">
        <f t="shared" si="165"/>
        <v>1</v>
      </c>
      <c r="D3488" t="s">
        <v>260</v>
      </c>
      <c r="E3488" s="4">
        <v>753870.46799999999</v>
      </c>
      <c r="F3488" s="4">
        <v>41462.875739999996</v>
      </c>
      <c r="G3488" s="3">
        <v>5.4999999999999993E-2</v>
      </c>
      <c r="H3488" s="7">
        <v>2639.6024789915969</v>
      </c>
      <c r="I3488" s="4">
        <v>145.17813634453782</v>
      </c>
      <c r="J3488">
        <v>285.59999999999997</v>
      </c>
      <c r="K3488" t="s">
        <v>41</v>
      </c>
      <c r="L3488" t="s">
        <v>258</v>
      </c>
      <c r="M3488" t="s">
        <v>41</v>
      </c>
      <c r="N3488" s="2">
        <v>41442</v>
      </c>
      <c r="O3488" s="2">
        <v>47285</v>
      </c>
      <c r="P3488" t="s">
        <v>39</v>
      </c>
      <c r="Q3488" t="s">
        <v>35</v>
      </c>
      <c r="R3488" s="5" t="str">
        <f t="shared" si="166"/>
        <v>0.06</v>
      </c>
      <c r="S3488" s="6" t="str">
        <f t="shared" si="167"/>
        <v/>
      </c>
      <c r="T3488">
        <f>ROUND(INT(表1[[#This Row],[合同结束日期]]-表1[[#This Row],[合同起始日期]])/365,1)</f>
        <v>16</v>
      </c>
    </row>
    <row r="3489" spans="1:20">
      <c r="A3489" s="1">
        <v>42309</v>
      </c>
      <c r="B3489" t="s">
        <v>7</v>
      </c>
      <c r="C3489">
        <f t="shared" si="165"/>
        <v>1</v>
      </c>
      <c r="D3489" t="s">
        <v>261</v>
      </c>
      <c r="E3489" s="4">
        <v>5084444.1119999997</v>
      </c>
      <c r="F3489" s="4">
        <v>431669.30510879995</v>
      </c>
      <c r="G3489" s="3">
        <v>8.4899999999999989E-2</v>
      </c>
      <c r="H3489" s="7">
        <v>4089.803822393822</v>
      </c>
      <c r="I3489" s="4">
        <v>347.22434452123548</v>
      </c>
      <c r="J3489">
        <v>1243.2</v>
      </c>
      <c r="K3489" t="s">
        <v>41</v>
      </c>
      <c r="L3489" t="s">
        <v>261</v>
      </c>
      <c r="M3489" t="s">
        <v>41</v>
      </c>
      <c r="N3489" s="2">
        <v>41281</v>
      </c>
      <c r="O3489" s="2">
        <v>45168</v>
      </c>
      <c r="P3489" t="s">
        <v>39</v>
      </c>
      <c r="Q3489" t="s">
        <v>42</v>
      </c>
      <c r="R3489" s="5" t="str">
        <f t="shared" si="166"/>
        <v>0.08</v>
      </c>
      <c r="S3489" s="6" t="str">
        <f t="shared" si="167"/>
        <v/>
      </c>
      <c r="T3489">
        <f>ROUND(INT(表1[[#This Row],[合同结束日期]]-表1[[#This Row],[合同起始日期]])/365,1)</f>
        <v>10.6</v>
      </c>
    </row>
    <row r="3490" spans="1:20">
      <c r="A3490" s="1">
        <v>42309</v>
      </c>
      <c r="B3490" t="s">
        <v>7</v>
      </c>
      <c r="C3490">
        <f t="shared" si="165"/>
        <v>1</v>
      </c>
      <c r="D3490" t="s">
        <v>262</v>
      </c>
      <c r="E3490" s="4">
        <v>801161.86800000002</v>
      </c>
      <c r="F3490" s="4">
        <v>44063.902739999998</v>
      </c>
      <c r="G3490" s="3">
        <v>5.4999999999999993E-2</v>
      </c>
      <c r="H3490" s="7">
        <v>1157.0795320623918</v>
      </c>
      <c r="I3490" s="4">
        <v>63.639374263431542</v>
      </c>
      <c r="J3490">
        <v>692.4</v>
      </c>
      <c r="K3490" t="s">
        <v>41</v>
      </c>
      <c r="L3490" t="s">
        <v>258</v>
      </c>
      <c r="M3490" t="s">
        <v>41</v>
      </c>
      <c r="N3490" s="2">
        <v>41442</v>
      </c>
      <c r="O3490" s="2">
        <v>47285</v>
      </c>
      <c r="P3490" t="s">
        <v>39</v>
      </c>
      <c r="Q3490" t="s">
        <v>35</v>
      </c>
      <c r="R3490" s="5" t="str">
        <f t="shared" si="166"/>
        <v>0.06</v>
      </c>
      <c r="S3490" s="6" t="str">
        <f t="shared" si="167"/>
        <v/>
      </c>
      <c r="T3490">
        <f>ROUND(INT(表1[[#This Row],[合同结束日期]]-表1[[#This Row],[合同起始日期]])/365,1)</f>
        <v>16</v>
      </c>
    </row>
    <row r="3491" spans="1:20">
      <c r="A3491" s="1">
        <v>42309</v>
      </c>
      <c r="B3491" t="s">
        <v>7</v>
      </c>
      <c r="C3491">
        <f t="shared" si="165"/>
        <v>1</v>
      </c>
      <c r="D3491" t="s">
        <v>47</v>
      </c>
      <c r="E3491" s="4">
        <v>286040.39999999997</v>
      </c>
      <c r="F3491" s="4">
        <v>42991.87212</v>
      </c>
      <c r="G3491" s="3">
        <v>0.15030000000000002</v>
      </c>
      <c r="H3491" s="7">
        <v>2457.3917525773195</v>
      </c>
      <c r="I3491" s="4">
        <v>369.34598041237115</v>
      </c>
      <c r="J3491">
        <v>116.39999999999999</v>
      </c>
      <c r="K3491" t="s">
        <v>11</v>
      </c>
      <c r="L3491" t="s">
        <v>23</v>
      </c>
      <c r="M3491" t="s">
        <v>23</v>
      </c>
      <c r="N3491" s="2">
        <v>41384</v>
      </c>
      <c r="O3491" s="2">
        <v>42509</v>
      </c>
      <c r="P3491" t="s">
        <v>24</v>
      </c>
      <c r="Q3491" t="s">
        <v>28</v>
      </c>
      <c r="R3491" s="5" t="str">
        <f t="shared" si="166"/>
        <v>0.13</v>
      </c>
      <c r="S3491" s="6" t="str">
        <f t="shared" si="167"/>
        <v/>
      </c>
      <c r="T3491">
        <f>ROUND(INT(表1[[#This Row],[合同结束日期]]-表1[[#This Row],[合同起始日期]])/365,1)</f>
        <v>3.1</v>
      </c>
    </row>
    <row r="3492" spans="1:20">
      <c r="A3492" s="1">
        <v>42309</v>
      </c>
      <c r="B3492" t="s">
        <v>7</v>
      </c>
      <c r="C3492">
        <f t="shared" si="165"/>
        <v>1</v>
      </c>
      <c r="D3492" t="s">
        <v>263</v>
      </c>
      <c r="E3492" s="4">
        <v>307443.84000000003</v>
      </c>
      <c r="F3492" s="4">
        <v>43195.859520000005</v>
      </c>
      <c r="G3492" s="3">
        <v>0.14050000000000001</v>
      </c>
      <c r="H3492" s="7">
        <v>4744.5037037037046</v>
      </c>
      <c r="I3492" s="4">
        <v>666.60277037037054</v>
      </c>
      <c r="J3492">
        <v>64.8</v>
      </c>
      <c r="K3492" t="s">
        <v>11</v>
      </c>
      <c r="L3492" t="s">
        <v>12</v>
      </c>
      <c r="M3492" t="s">
        <v>53</v>
      </c>
      <c r="N3492" s="2">
        <v>42199</v>
      </c>
      <c r="O3492" s="2">
        <v>42564</v>
      </c>
      <c r="P3492" t="s">
        <v>24</v>
      </c>
      <c r="Q3492" t="s">
        <v>28</v>
      </c>
      <c r="R3492" s="5" t="str">
        <f t="shared" si="166"/>
        <v>0.13</v>
      </c>
      <c r="S3492" s="6" t="str">
        <f t="shared" si="167"/>
        <v/>
      </c>
      <c r="T3492">
        <f>ROUND(INT(表1[[#This Row],[合同结束日期]]-表1[[#This Row],[合同起始日期]])/365,1)</f>
        <v>1</v>
      </c>
    </row>
    <row r="3493" spans="1:20">
      <c r="A3493" s="1">
        <v>42309</v>
      </c>
      <c r="B3493" t="s">
        <v>7</v>
      </c>
      <c r="C3493">
        <f t="shared" si="165"/>
        <v>1</v>
      </c>
      <c r="D3493" t="s">
        <v>264</v>
      </c>
      <c r="E3493" s="4">
        <v>230156.16</v>
      </c>
      <c r="F3493" s="4">
        <v>32751.221568000001</v>
      </c>
      <c r="G3493" s="3">
        <v>0.14230000000000001</v>
      </c>
      <c r="H3493" s="7">
        <v>4080.7829787234045</v>
      </c>
      <c r="I3493" s="4">
        <v>580.6954178723405</v>
      </c>
      <c r="J3493">
        <v>56.4</v>
      </c>
      <c r="K3493" t="s">
        <v>11</v>
      </c>
      <c r="L3493" t="s">
        <v>12</v>
      </c>
      <c r="M3493" t="s">
        <v>53</v>
      </c>
      <c r="N3493" s="2">
        <v>42199</v>
      </c>
      <c r="O3493" s="2">
        <v>42564</v>
      </c>
      <c r="P3493" t="s">
        <v>39</v>
      </c>
      <c r="Q3493" t="s">
        <v>28</v>
      </c>
      <c r="R3493" s="5" t="str">
        <f t="shared" si="166"/>
        <v>0.13</v>
      </c>
      <c r="S3493" s="6" t="str">
        <f t="shared" si="167"/>
        <v/>
      </c>
      <c r="T3493">
        <f>ROUND(INT(表1[[#This Row],[合同结束日期]]-表1[[#This Row],[合同起始日期]])/365,1)</f>
        <v>1</v>
      </c>
    </row>
    <row r="3494" spans="1:20">
      <c r="A3494" s="1">
        <v>42309</v>
      </c>
      <c r="B3494" t="s">
        <v>7</v>
      </c>
      <c r="C3494">
        <f t="shared" si="165"/>
        <v>1</v>
      </c>
      <c r="D3494" t="s">
        <v>265</v>
      </c>
      <c r="E3494" s="4">
        <v>521406.19200000004</v>
      </c>
      <c r="F3494" s="4">
        <v>28677.340560000001</v>
      </c>
      <c r="G3494" s="3">
        <v>5.5E-2</v>
      </c>
      <c r="H3494" s="7">
        <v>972.04733780760637</v>
      </c>
      <c r="I3494" s="4">
        <v>53.462603579418349</v>
      </c>
      <c r="J3494">
        <v>536.4</v>
      </c>
      <c r="K3494" t="s">
        <v>41</v>
      </c>
      <c r="L3494" t="s">
        <v>258</v>
      </c>
      <c r="M3494" t="s">
        <v>41</v>
      </c>
      <c r="N3494" s="2">
        <v>41442</v>
      </c>
      <c r="O3494" s="2">
        <v>47285</v>
      </c>
      <c r="P3494" t="s">
        <v>39</v>
      </c>
      <c r="Q3494" t="s">
        <v>35</v>
      </c>
      <c r="R3494" s="5" t="str">
        <f t="shared" si="166"/>
        <v>0.06</v>
      </c>
      <c r="S3494" s="6" t="str">
        <f t="shared" si="167"/>
        <v/>
      </c>
      <c r="T3494">
        <f>ROUND(INT(表1[[#This Row],[合同结束日期]]-表1[[#This Row],[合同起始日期]])/365,1)</f>
        <v>16</v>
      </c>
    </row>
    <row r="3495" spans="1:20">
      <c r="A3495" s="1">
        <v>42309</v>
      </c>
      <c r="B3495" t="s">
        <v>7</v>
      </c>
      <c r="C3495">
        <f t="shared" si="165"/>
        <v>1</v>
      </c>
      <c r="D3495" t="s">
        <v>459</v>
      </c>
      <c r="E3495" s="4">
        <v>108335.16</v>
      </c>
      <c r="F3495" s="4">
        <v>20096.172180000001</v>
      </c>
      <c r="G3495" s="3">
        <v>0.1855</v>
      </c>
      <c r="H3495" s="7">
        <v>1962.5934782608697</v>
      </c>
      <c r="I3495" s="4">
        <v>364.06109021739138</v>
      </c>
      <c r="J3495">
        <v>55.199999999999996</v>
      </c>
      <c r="K3495" t="s">
        <v>11</v>
      </c>
      <c r="L3495" t="s">
        <v>12</v>
      </c>
      <c r="M3495" t="s">
        <v>288</v>
      </c>
      <c r="N3495" s="2">
        <v>42201</v>
      </c>
      <c r="O3495" s="2">
        <v>42931</v>
      </c>
      <c r="P3495" t="s">
        <v>24</v>
      </c>
      <c r="Q3495" t="s">
        <v>59</v>
      </c>
      <c r="R3495" s="5" t="str">
        <f t="shared" si="166"/>
        <v>0.16</v>
      </c>
      <c r="S3495" s="6" t="str">
        <f t="shared" si="167"/>
        <v/>
      </c>
      <c r="T3495">
        <f>ROUND(INT(表1[[#This Row],[合同结束日期]]-表1[[#This Row],[合同起始日期]])/365,1)</f>
        <v>2</v>
      </c>
    </row>
    <row r="3496" spans="1:20">
      <c r="A3496" s="1">
        <v>42309</v>
      </c>
      <c r="B3496" t="s">
        <v>7</v>
      </c>
      <c r="C3496">
        <f t="shared" si="165"/>
        <v>1</v>
      </c>
      <c r="D3496" t="s">
        <v>460</v>
      </c>
      <c r="E3496" s="4">
        <v>101166</v>
      </c>
      <c r="F3496" s="4">
        <v>22256.519999999997</v>
      </c>
      <c r="G3496" s="3">
        <v>0.21999999999999997</v>
      </c>
      <c r="H3496" s="7">
        <v>1590.6603773584907</v>
      </c>
      <c r="I3496" s="4">
        <v>349.94528301886788</v>
      </c>
      <c r="J3496">
        <v>63.599999999999994</v>
      </c>
      <c r="K3496" t="s">
        <v>11</v>
      </c>
      <c r="L3496" t="s">
        <v>12</v>
      </c>
      <c r="M3496" t="s">
        <v>53</v>
      </c>
      <c r="N3496" s="2">
        <v>42201</v>
      </c>
      <c r="O3496" s="2">
        <v>43296</v>
      </c>
      <c r="P3496" t="s">
        <v>24</v>
      </c>
      <c r="Q3496" t="s">
        <v>25</v>
      </c>
      <c r="R3496" s="5" t="str">
        <f t="shared" si="166"/>
        <v>0.15</v>
      </c>
      <c r="S3496" s="6" t="str">
        <f t="shared" si="167"/>
        <v/>
      </c>
      <c r="T3496">
        <f>ROUND(INT(表1[[#This Row],[合同结束日期]]-表1[[#This Row],[合同起始日期]])/365,1)</f>
        <v>3</v>
      </c>
    </row>
    <row r="3497" spans="1:20">
      <c r="A3497" s="1">
        <v>42309</v>
      </c>
      <c r="B3497" t="s">
        <v>7</v>
      </c>
      <c r="C3497">
        <f t="shared" si="165"/>
        <v>1</v>
      </c>
      <c r="D3497" t="s">
        <v>52</v>
      </c>
      <c r="E3497" s="4">
        <v>250421.16</v>
      </c>
      <c r="F3497" s="4">
        <v>34883.667588000004</v>
      </c>
      <c r="G3497" s="3">
        <v>0.13930000000000001</v>
      </c>
      <c r="H3497" s="7">
        <v>5350.879487179488</v>
      </c>
      <c r="I3497" s="4">
        <v>745.37751256410274</v>
      </c>
      <c r="J3497">
        <v>46.8</v>
      </c>
      <c r="K3497" t="s">
        <v>11</v>
      </c>
      <c r="L3497" t="s">
        <v>12</v>
      </c>
      <c r="M3497" t="s">
        <v>53</v>
      </c>
      <c r="N3497" s="2">
        <v>42156</v>
      </c>
      <c r="O3497" s="2">
        <v>42499</v>
      </c>
      <c r="P3497" t="s">
        <v>24</v>
      </c>
      <c r="Q3497" t="s">
        <v>28</v>
      </c>
      <c r="R3497" s="5" t="str">
        <f t="shared" si="166"/>
        <v>0.13</v>
      </c>
      <c r="S3497" s="6" t="str">
        <f t="shared" si="167"/>
        <v/>
      </c>
      <c r="T3497">
        <f>ROUND(INT(表1[[#This Row],[合同结束日期]]-表1[[#This Row],[合同起始日期]])/365,1)</f>
        <v>0.9</v>
      </c>
    </row>
    <row r="3498" spans="1:20">
      <c r="A3498" s="1">
        <v>42309</v>
      </c>
      <c r="B3498" t="s">
        <v>7</v>
      </c>
      <c r="C3498">
        <f t="shared" si="165"/>
        <v>1</v>
      </c>
      <c r="D3498" t="s">
        <v>54</v>
      </c>
      <c r="E3498" s="4">
        <v>179766</v>
      </c>
      <c r="F3498" s="4">
        <v>25652.608199999999</v>
      </c>
      <c r="G3498" s="3">
        <v>0.14269999999999999</v>
      </c>
      <c r="H3498" s="7">
        <v>3942.2368421052629</v>
      </c>
      <c r="I3498" s="4">
        <v>562.55719736842104</v>
      </c>
      <c r="J3498">
        <v>45.6</v>
      </c>
      <c r="K3498" t="s">
        <v>11</v>
      </c>
      <c r="L3498" t="s">
        <v>12</v>
      </c>
      <c r="M3498" t="s">
        <v>53</v>
      </c>
      <c r="N3498" s="2">
        <v>42156</v>
      </c>
      <c r="O3498" s="2">
        <v>42499</v>
      </c>
      <c r="P3498" t="s">
        <v>24</v>
      </c>
      <c r="Q3498" t="s">
        <v>28</v>
      </c>
      <c r="R3498" s="5" t="str">
        <f t="shared" si="166"/>
        <v>0.13</v>
      </c>
      <c r="S3498" s="6" t="str">
        <f t="shared" si="167"/>
        <v/>
      </c>
      <c r="T3498">
        <f>ROUND(INT(表1[[#This Row],[合同结束日期]]-表1[[#This Row],[合同起始日期]])/365,1)</f>
        <v>0.9</v>
      </c>
    </row>
    <row r="3499" spans="1:20">
      <c r="A3499" s="1">
        <v>42309</v>
      </c>
      <c r="B3499" t="s">
        <v>7</v>
      </c>
      <c r="C3499">
        <f t="shared" si="165"/>
        <v>1</v>
      </c>
      <c r="D3499" t="s">
        <v>266</v>
      </c>
      <c r="E3499" s="4">
        <v>234901.30799999999</v>
      </c>
      <c r="F3499" s="4">
        <v>12919.57194</v>
      </c>
      <c r="G3499" s="3">
        <v>5.5E-2</v>
      </c>
      <c r="H3499" s="7">
        <v>552.96918079096042</v>
      </c>
      <c r="I3499" s="4">
        <v>30.413304943502823</v>
      </c>
      <c r="J3499">
        <v>424.8</v>
      </c>
      <c r="K3499" t="s">
        <v>41</v>
      </c>
      <c r="L3499" t="s">
        <v>258</v>
      </c>
      <c r="M3499" t="s">
        <v>41</v>
      </c>
      <c r="N3499" s="2">
        <v>41442</v>
      </c>
      <c r="O3499" s="2">
        <v>47285</v>
      </c>
      <c r="P3499" t="s">
        <v>39</v>
      </c>
      <c r="Q3499" t="s">
        <v>35</v>
      </c>
      <c r="R3499" s="5" t="str">
        <f t="shared" si="166"/>
        <v>0.06</v>
      </c>
      <c r="S3499" s="6" t="str">
        <f t="shared" si="167"/>
        <v/>
      </c>
      <c r="T3499">
        <f>ROUND(INT(表1[[#This Row],[合同结束日期]]-表1[[#This Row],[合同起始日期]])/365,1)</f>
        <v>16</v>
      </c>
    </row>
    <row r="3500" spans="1:20">
      <c r="A3500" s="1">
        <v>42309</v>
      </c>
      <c r="B3500" t="s">
        <v>7</v>
      </c>
      <c r="C3500">
        <f t="shared" si="165"/>
        <v>1</v>
      </c>
      <c r="D3500" t="s">
        <v>55</v>
      </c>
      <c r="E3500" s="4">
        <v>333889.2</v>
      </c>
      <c r="F3500" s="4">
        <v>69649.287119999994</v>
      </c>
      <c r="G3500" s="3">
        <v>0.20859999999999998</v>
      </c>
      <c r="H3500" s="7">
        <v>1749.9433962264154</v>
      </c>
      <c r="I3500" s="4">
        <v>365.03819245283017</v>
      </c>
      <c r="J3500">
        <v>190.79999999999998</v>
      </c>
      <c r="K3500" t="s">
        <v>11</v>
      </c>
      <c r="L3500" t="s">
        <v>23</v>
      </c>
      <c r="M3500" t="s">
        <v>23</v>
      </c>
      <c r="N3500" s="2">
        <v>41343</v>
      </c>
      <c r="O3500" s="2">
        <v>42499</v>
      </c>
      <c r="P3500" t="s">
        <v>24</v>
      </c>
      <c r="Q3500" t="s">
        <v>30</v>
      </c>
      <c r="R3500" s="5" t="str">
        <f t="shared" si="166"/>
        <v>0.18</v>
      </c>
      <c r="S3500" s="6" t="str">
        <f t="shared" si="167"/>
        <v/>
      </c>
      <c r="T3500">
        <f>ROUND(INT(表1[[#This Row],[合同结束日期]]-表1[[#This Row],[合同起始日期]])/365,1)</f>
        <v>3.2</v>
      </c>
    </row>
    <row r="3501" spans="1:20">
      <c r="A3501" s="1">
        <v>42309</v>
      </c>
      <c r="B3501" t="s">
        <v>7</v>
      </c>
      <c r="C3501">
        <f t="shared" si="165"/>
        <v>1</v>
      </c>
      <c r="D3501" t="s">
        <v>325</v>
      </c>
      <c r="E3501" s="4">
        <v>207602.4</v>
      </c>
      <c r="F3501" s="4">
        <v>51070.190400000007</v>
      </c>
      <c r="G3501" s="3">
        <v>0.24600000000000005</v>
      </c>
      <c r="H3501" s="7">
        <v>1138.171052631579</v>
      </c>
      <c r="I3501" s="4">
        <v>279.99007894736843</v>
      </c>
      <c r="J3501">
        <v>182.4</v>
      </c>
      <c r="K3501" t="s">
        <v>11</v>
      </c>
      <c r="L3501" t="s">
        <v>23</v>
      </c>
      <c r="M3501" t="s">
        <v>23</v>
      </c>
      <c r="N3501" s="2">
        <v>41702</v>
      </c>
      <c r="O3501" s="2">
        <v>42432</v>
      </c>
      <c r="P3501" t="s">
        <v>24</v>
      </c>
      <c r="Q3501" t="s">
        <v>59</v>
      </c>
      <c r="R3501" s="5" t="str">
        <f t="shared" si="166"/>
        <v>0.16</v>
      </c>
      <c r="S3501" s="6" t="str">
        <f t="shared" si="167"/>
        <v/>
      </c>
      <c r="T3501">
        <f>ROUND(INT(表1[[#This Row],[合同结束日期]]-表1[[#This Row],[合同起始日期]])/365,1)</f>
        <v>2</v>
      </c>
    </row>
    <row r="3502" spans="1:20">
      <c r="A3502" s="1">
        <v>42309</v>
      </c>
      <c r="B3502" t="s">
        <v>7</v>
      </c>
      <c r="C3502">
        <f t="shared" si="165"/>
        <v>1</v>
      </c>
      <c r="D3502" t="s">
        <v>315</v>
      </c>
      <c r="E3502" s="4">
        <v>359082</v>
      </c>
      <c r="F3502" s="4">
        <v>45495.689400000003</v>
      </c>
      <c r="G3502" s="3">
        <v>0.12670000000000001</v>
      </c>
      <c r="H3502" s="7">
        <v>2992.35</v>
      </c>
      <c r="I3502" s="4">
        <v>379.13074500000005</v>
      </c>
      <c r="J3502">
        <v>120</v>
      </c>
      <c r="K3502" t="s">
        <v>11</v>
      </c>
      <c r="L3502" t="s">
        <v>12</v>
      </c>
      <c r="M3502" t="s">
        <v>53</v>
      </c>
      <c r="N3502" s="2">
        <v>41715</v>
      </c>
      <c r="O3502" s="2">
        <v>42810</v>
      </c>
      <c r="P3502" t="s">
        <v>24</v>
      </c>
      <c r="Q3502" t="s">
        <v>48</v>
      </c>
      <c r="R3502" s="5" t="str">
        <f t="shared" si="166"/>
        <v>0.11</v>
      </c>
      <c r="S3502" s="6" t="str">
        <f t="shared" si="167"/>
        <v/>
      </c>
      <c r="T3502">
        <f>ROUND(INT(表1[[#This Row],[合同结束日期]]-表1[[#This Row],[合同起始日期]])/365,1)</f>
        <v>3</v>
      </c>
    </row>
    <row r="3503" spans="1:20">
      <c r="A3503" s="1">
        <v>42309</v>
      </c>
      <c r="B3503" t="s">
        <v>7</v>
      </c>
      <c r="C3503">
        <f t="shared" si="165"/>
        <v>1</v>
      </c>
      <c r="D3503" t="s">
        <v>57</v>
      </c>
      <c r="E3503" s="4">
        <v>119470.79999999999</v>
      </c>
      <c r="F3503" s="4">
        <v>52782.199439999997</v>
      </c>
      <c r="G3503" s="3">
        <v>0.44180000000000003</v>
      </c>
      <c r="H3503" s="7">
        <v>1199.5060240963855</v>
      </c>
      <c r="I3503" s="4">
        <v>529.94176144578319</v>
      </c>
      <c r="J3503">
        <v>99.6</v>
      </c>
      <c r="K3503" t="s">
        <v>60</v>
      </c>
      <c r="L3503" t="s">
        <v>61</v>
      </c>
      <c r="M3503" t="s">
        <v>58</v>
      </c>
      <c r="N3503" s="2">
        <v>41290</v>
      </c>
      <c r="O3503" s="2">
        <v>42499</v>
      </c>
      <c r="P3503" t="s">
        <v>24</v>
      </c>
      <c r="Q3503" t="s">
        <v>59</v>
      </c>
      <c r="R3503" s="5" t="str">
        <f t="shared" si="166"/>
        <v>0.16</v>
      </c>
      <c r="S3503" s="6" t="str">
        <f t="shared" si="167"/>
        <v/>
      </c>
      <c r="T3503">
        <f>ROUND(INT(表1[[#This Row],[合同结束日期]]-表1[[#This Row],[合同起始日期]])/365,1)</f>
        <v>3.3</v>
      </c>
    </row>
    <row r="3504" spans="1:20">
      <c r="A3504" s="1">
        <v>42309</v>
      </c>
      <c r="B3504" t="s">
        <v>7</v>
      </c>
      <c r="C3504">
        <f t="shared" si="165"/>
        <v>1</v>
      </c>
      <c r="D3504" t="s">
        <v>62</v>
      </c>
      <c r="E3504" s="4">
        <v>66898.8</v>
      </c>
      <c r="F3504" s="4">
        <v>33108.216119999997</v>
      </c>
      <c r="G3504" s="3">
        <v>0.49489999999999995</v>
      </c>
      <c r="H3504" s="7">
        <v>626.39325842696633</v>
      </c>
      <c r="I3504" s="4">
        <v>310.00202359550559</v>
      </c>
      <c r="J3504">
        <v>106.8</v>
      </c>
      <c r="K3504" t="s">
        <v>60</v>
      </c>
      <c r="L3504" t="s">
        <v>61</v>
      </c>
      <c r="M3504" t="s">
        <v>58</v>
      </c>
      <c r="N3504" s="2">
        <v>41347</v>
      </c>
      <c r="O3504" s="2">
        <v>42499</v>
      </c>
      <c r="P3504" t="s">
        <v>24</v>
      </c>
      <c r="Q3504" t="s">
        <v>59</v>
      </c>
      <c r="R3504" s="5" t="str">
        <f t="shared" si="166"/>
        <v>0.16</v>
      </c>
      <c r="S3504" s="6" t="str">
        <f t="shared" si="167"/>
        <v/>
      </c>
      <c r="T3504">
        <f>ROUND(INT(表1[[#This Row],[合同结束日期]]-表1[[#This Row],[合同起始日期]])/365,1)</f>
        <v>3.2</v>
      </c>
    </row>
    <row r="3505" spans="1:20">
      <c r="A3505" s="1">
        <v>42309</v>
      </c>
      <c r="B3505" t="s">
        <v>7</v>
      </c>
      <c r="C3505">
        <f t="shared" si="165"/>
        <v>1</v>
      </c>
      <c r="D3505" t="s">
        <v>63</v>
      </c>
      <c r="E3505" s="4">
        <v>215065.19999999998</v>
      </c>
      <c r="F3505" s="4">
        <v>34603.990679999995</v>
      </c>
      <c r="G3505" s="3">
        <v>0.16089999999999999</v>
      </c>
      <c r="H3505" s="7">
        <v>1927.1075268817203</v>
      </c>
      <c r="I3505" s="4">
        <v>310.0716010752688</v>
      </c>
      <c r="J3505">
        <v>111.6</v>
      </c>
      <c r="K3505" t="s">
        <v>66</v>
      </c>
      <c r="L3505" t="s">
        <v>64</v>
      </c>
      <c r="M3505" t="s">
        <v>64</v>
      </c>
      <c r="N3505" s="2">
        <v>41347</v>
      </c>
      <c r="O3505" s="2">
        <v>42499</v>
      </c>
      <c r="P3505" t="s">
        <v>24</v>
      </c>
      <c r="Q3505" t="s">
        <v>65</v>
      </c>
      <c r="R3505" s="5" t="str">
        <f t="shared" si="166"/>
        <v>0.12</v>
      </c>
      <c r="S3505" s="6" t="str">
        <f t="shared" si="167"/>
        <v/>
      </c>
      <c r="T3505">
        <f>ROUND(INT(表1[[#This Row],[合同结束日期]]-表1[[#This Row],[合同起始日期]])/365,1)</f>
        <v>3.2</v>
      </c>
    </row>
    <row r="3506" spans="1:20">
      <c r="A3506" s="1">
        <v>42309</v>
      </c>
      <c r="B3506" t="s">
        <v>7</v>
      </c>
      <c r="C3506">
        <f t="shared" si="165"/>
        <v>1</v>
      </c>
      <c r="D3506" t="s">
        <v>67</v>
      </c>
      <c r="E3506" s="4">
        <v>943152</v>
      </c>
      <c r="F3506" s="4">
        <v>72528.388800000001</v>
      </c>
      <c r="G3506" s="3">
        <v>7.6899999999999996E-2</v>
      </c>
      <c r="H3506" s="7">
        <v>2954.7368421052633</v>
      </c>
      <c r="I3506" s="4">
        <v>227.21926315789474</v>
      </c>
      <c r="J3506">
        <v>319.2</v>
      </c>
      <c r="K3506" t="s">
        <v>11</v>
      </c>
      <c r="L3506" t="s">
        <v>23</v>
      </c>
      <c r="M3506" t="s">
        <v>23</v>
      </c>
      <c r="N3506" s="2">
        <v>41374</v>
      </c>
      <c r="O3506" s="2">
        <v>42499</v>
      </c>
      <c r="P3506" t="s">
        <v>24</v>
      </c>
      <c r="Q3506" t="s">
        <v>35</v>
      </c>
      <c r="R3506" s="5" t="str">
        <f t="shared" si="166"/>
        <v>0.06</v>
      </c>
      <c r="S3506" s="6" t="str">
        <f t="shared" si="167"/>
        <v/>
      </c>
      <c r="T3506">
        <f>ROUND(INT(表1[[#This Row],[合同结束日期]]-表1[[#This Row],[合同起始日期]])/365,1)</f>
        <v>3.1</v>
      </c>
    </row>
    <row r="3507" spans="1:20">
      <c r="A3507" s="1">
        <v>42309</v>
      </c>
      <c r="B3507" t="s">
        <v>7</v>
      </c>
      <c r="C3507">
        <f t="shared" si="165"/>
        <v>1</v>
      </c>
      <c r="D3507" t="s">
        <v>68</v>
      </c>
      <c r="E3507" s="4">
        <v>263854.8</v>
      </c>
      <c r="F3507" s="4">
        <v>102956.14296000001</v>
      </c>
      <c r="G3507" s="3">
        <v>0.39020000000000005</v>
      </c>
      <c r="H3507" s="7">
        <v>589.4879356568365</v>
      </c>
      <c r="I3507" s="4">
        <v>230.01819249329762</v>
      </c>
      <c r="J3507">
        <v>447.59999999999997</v>
      </c>
      <c r="K3507" t="s">
        <v>11</v>
      </c>
      <c r="L3507" t="s">
        <v>13</v>
      </c>
      <c r="M3507" t="s">
        <v>13</v>
      </c>
      <c r="N3507" s="2">
        <v>41302</v>
      </c>
      <c r="O3507" s="2">
        <v>43594</v>
      </c>
      <c r="P3507" t="s">
        <v>24</v>
      </c>
      <c r="Q3507" t="s">
        <v>65</v>
      </c>
      <c r="R3507" s="5" t="str">
        <f t="shared" si="166"/>
        <v>0.12</v>
      </c>
      <c r="S3507" s="6" t="str">
        <f t="shared" si="167"/>
        <v/>
      </c>
      <c r="T3507">
        <f>ROUND(INT(表1[[#This Row],[合同结束日期]]-表1[[#This Row],[合同起始日期]])/365,1)</f>
        <v>6.3</v>
      </c>
    </row>
    <row r="3508" spans="1:20">
      <c r="A3508" s="1">
        <v>42309</v>
      </c>
      <c r="B3508" t="s">
        <v>7</v>
      </c>
      <c r="C3508">
        <f t="shared" si="165"/>
        <v>1</v>
      </c>
      <c r="D3508" t="s">
        <v>345</v>
      </c>
      <c r="E3508" s="4">
        <v>107952</v>
      </c>
      <c r="F3508" s="4">
        <v>13202.5296</v>
      </c>
      <c r="G3508" s="3">
        <v>0.12229999999999999</v>
      </c>
      <c r="H3508" s="7">
        <v>3748.3333333333335</v>
      </c>
      <c r="I3508" s="4">
        <v>458.42116666666669</v>
      </c>
      <c r="J3508">
        <v>28.799999999999997</v>
      </c>
      <c r="K3508" t="s">
        <v>140</v>
      </c>
      <c r="L3508" t="s">
        <v>309</v>
      </c>
      <c r="M3508" t="s">
        <v>309</v>
      </c>
      <c r="N3508" s="2">
        <v>41902</v>
      </c>
      <c r="O3508" s="2">
        <v>42266</v>
      </c>
      <c r="P3508" t="s">
        <v>24</v>
      </c>
      <c r="Q3508" t="s">
        <v>180</v>
      </c>
      <c r="R3508" s="5" t="str">
        <f t="shared" si="166"/>
        <v>0.03</v>
      </c>
      <c r="S3508" s="6" t="str">
        <f t="shared" si="167"/>
        <v/>
      </c>
      <c r="T3508">
        <f>ROUND(INT(表1[[#This Row],[合同结束日期]]-表1[[#This Row],[合同起始日期]])/365,1)</f>
        <v>1</v>
      </c>
    </row>
    <row r="3509" spans="1:20">
      <c r="A3509" s="1">
        <v>42309</v>
      </c>
      <c r="B3509" t="s">
        <v>7</v>
      </c>
      <c r="C3509">
        <f t="shared" si="165"/>
        <v>1</v>
      </c>
      <c r="D3509" t="s">
        <v>412</v>
      </c>
      <c r="E3509" s="4">
        <v>35256.6</v>
      </c>
      <c r="F3509" s="4">
        <v>6600.0355199999985</v>
      </c>
      <c r="G3509" s="3">
        <v>0.18719999999999998</v>
      </c>
      <c r="H3509" s="7">
        <v>2448.375</v>
      </c>
      <c r="I3509" s="4">
        <v>458.33579999999995</v>
      </c>
      <c r="J3509">
        <v>14.399999999999999</v>
      </c>
      <c r="K3509" t="s">
        <v>76</v>
      </c>
      <c r="L3509" t="s">
        <v>276</v>
      </c>
      <c r="M3509" t="s">
        <v>276</v>
      </c>
      <c r="N3509" s="2">
        <v>42047</v>
      </c>
      <c r="O3509" s="2">
        <v>42411</v>
      </c>
      <c r="P3509" t="s">
        <v>24</v>
      </c>
      <c r="Q3509" t="s">
        <v>59</v>
      </c>
      <c r="R3509" s="5" t="str">
        <f t="shared" si="166"/>
        <v>0.16</v>
      </c>
      <c r="S3509" s="6" t="str">
        <f t="shared" si="167"/>
        <v/>
      </c>
      <c r="T3509">
        <f>ROUND(INT(表1[[#This Row],[合同结束日期]]-表1[[#This Row],[合同起始日期]])/365,1)</f>
        <v>1</v>
      </c>
    </row>
    <row r="3510" spans="1:20">
      <c r="A3510" s="1">
        <v>42309</v>
      </c>
      <c r="B3510" t="s">
        <v>7</v>
      </c>
      <c r="C3510">
        <f t="shared" si="165"/>
        <v>1</v>
      </c>
      <c r="D3510" t="s">
        <v>413</v>
      </c>
      <c r="E3510" s="4">
        <v>22432.2</v>
      </c>
      <c r="F3510" s="4">
        <v>6599.5532400000002</v>
      </c>
      <c r="G3510" s="3">
        <v>0.29420000000000002</v>
      </c>
      <c r="H3510" s="7">
        <v>1557.791666666667</v>
      </c>
      <c r="I3510" s="4">
        <v>458.30230833333337</v>
      </c>
      <c r="J3510">
        <v>14.399999999999999</v>
      </c>
      <c r="K3510" t="s">
        <v>76</v>
      </c>
      <c r="L3510" t="s">
        <v>276</v>
      </c>
      <c r="M3510" t="s">
        <v>276</v>
      </c>
      <c r="N3510" s="2">
        <v>42047</v>
      </c>
      <c r="O3510" s="2">
        <v>42411</v>
      </c>
      <c r="P3510" t="s">
        <v>24</v>
      </c>
      <c r="Q3510" t="s">
        <v>59</v>
      </c>
      <c r="R3510" s="5" t="str">
        <f t="shared" si="166"/>
        <v>0.16</v>
      </c>
      <c r="S3510" s="6" t="str">
        <f t="shared" si="167"/>
        <v/>
      </c>
      <c r="T3510">
        <f>ROUND(INT(表1[[#This Row],[合同结束日期]]-表1[[#This Row],[合同起始日期]])/365,1)</f>
        <v>1</v>
      </c>
    </row>
    <row r="3511" spans="1:20">
      <c r="A3511" s="1">
        <v>42309</v>
      </c>
      <c r="B3511" t="s">
        <v>7</v>
      </c>
      <c r="C3511">
        <f t="shared" si="165"/>
        <v>1</v>
      </c>
      <c r="D3511" t="s">
        <v>240</v>
      </c>
      <c r="E3511" s="4">
        <v>59786.399999999994</v>
      </c>
      <c r="F3511" s="4">
        <v>8370.0960000000014</v>
      </c>
      <c r="G3511" s="3">
        <v>0.14000000000000004</v>
      </c>
      <c r="H3511" s="7">
        <v>4151.833333333333</v>
      </c>
      <c r="I3511" s="4">
        <v>581.25666666666677</v>
      </c>
      <c r="J3511">
        <v>14.399999999999999</v>
      </c>
      <c r="K3511" t="s">
        <v>66</v>
      </c>
      <c r="L3511" t="s">
        <v>64</v>
      </c>
      <c r="M3511" t="s">
        <v>64</v>
      </c>
      <c r="N3511" s="2">
        <v>41481</v>
      </c>
      <c r="O3511" s="2">
        <v>42668</v>
      </c>
      <c r="P3511" t="s">
        <v>24</v>
      </c>
      <c r="Q3511" t="s">
        <v>28</v>
      </c>
      <c r="R3511" s="5" t="str">
        <f t="shared" si="166"/>
        <v>0.13</v>
      </c>
      <c r="S3511" s="6" t="str">
        <f t="shared" si="167"/>
        <v/>
      </c>
      <c r="T3511">
        <f>ROUND(INT(表1[[#This Row],[合同结束日期]]-表1[[#This Row],[合同起始日期]])/365,1)</f>
        <v>3.3</v>
      </c>
    </row>
    <row r="3512" spans="1:20">
      <c r="A3512" s="1">
        <v>42309</v>
      </c>
      <c r="B3512" t="s">
        <v>7</v>
      </c>
      <c r="C3512">
        <f t="shared" si="165"/>
        <v>1</v>
      </c>
      <c r="D3512" t="s">
        <v>383</v>
      </c>
      <c r="E3512" s="4">
        <v>45181.799999999996</v>
      </c>
      <c r="F3512" s="4">
        <v>6601.0609799999993</v>
      </c>
      <c r="G3512" s="3">
        <v>0.14610000000000001</v>
      </c>
      <c r="H3512" s="7">
        <v>3137.625</v>
      </c>
      <c r="I3512" s="4">
        <v>458.40701250000001</v>
      </c>
      <c r="J3512">
        <v>14.399999999999999</v>
      </c>
      <c r="K3512" t="s">
        <v>76</v>
      </c>
      <c r="L3512" t="s">
        <v>276</v>
      </c>
      <c r="M3512" t="s">
        <v>276</v>
      </c>
      <c r="N3512" s="2">
        <v>42047</v>
      </c>
      <c r="O3512" s="2">
        <v>42411</v>
      </c>
      <c r="P3512" t="s">
        <v>24</v>
      </c>
      <c r="Q3512" t="s">
        <v>59</v>
      </c>
      <c r="R3512" s="5" t="str">
        <f t="shared" si="166"/>
        <v>0.16</v>
      </c>
      <c r="S3512" s="6" t="str">
        <f t="shared" si="167"/>
        <v/>
      </c>
      <c r="T3512">
        <f>ROUND(INT(表1[[#This Row],[合同结束日期]]-表1[[#This Row],[合同起始日期]])/365,1)</f>
        <v>1</v>
      </c>
    </row>
    <row r="3513" spans="1:20">
      <c r="A3513" s="1">
        <v>42309</v>
      </c>
      <c r="B3513" t="s">
        <v>7</v>
      </c>
      <c r="C3513">
        <f t="shared" si="165"/>
        <v>1</v>
      </c>
      <c r="D3513" t="s">
        <v>469</v>
      </c>
      <c r="E3513" s="4">
        <v>108622.8</v>
      </c>
      <c r="F3513" s="4">
        <v>10373.4774</v>
      </c>
      <c r="G3513" s="3">
        <v>9.5500000000000002E-2</v>
      </c>
      <c r="H3513" s="7">
        <v>7543.2500000000009</v>
      </c>
      <c r="I3513" s="4">
        <v>720.38037500000007</v>
      </c>
      <c r="J3513">
        <v>14.399999999999999</v>
      </c>
      <c r="K3513" t="s">
        <v>66</v>
      </c>
      <c r="L3513" t="s">
        <v>64</v>
      </c>
      <c r="M3513" t="s">
        <v>64</v>
      </c>
      <c r="N3513" s="2">
        <v>42259</v>
      </c>
      <c r="O3513" s="2">
        <v>42624</v>
      </c>
      <c r="P3513" t="s">
        <v>24</v>
      </c>
      <c r="Q3513" t="s">
        <v>123</v>
      </c>
      <c r="R3513" s="5" t="str">
        <f t="shared" si="166"/>
        <v>0.09</v>
      </c>
      <c r="S3513" s="6" t="str">
        <f t="shared" si="167"/>
        <v/>
      </c>
      <c r="T3513">
        <f>ROUND(INT(表1[[#This Row],[合同结束日期]]-表1[[#This Row],[合同起始日期]])/365,1)</f>
        <v>1</v>
      </c>
    </row>
    <row r="3514" spans="1:20">
      <c r="A3514" s="1">
        <v>42309</v>
      </c>
      <c r="B3514" t="s">
        <v>7</v>
      </c>
      <c r="C3514">
        <f t="shared" si="165"/>
        <v>1</v>
      </c>
      <c r="D3514" t="s">
        <v>384</v>
      </c>
      <c r="E3514" s="4">
        <v>83452.800000000003</v>
      </c>
      <c r="F3514" s="4">
        <v>8403.6969599999993</v>
      </c>
      <c r="G3514" s="3">
        <v>0.10069999999999998</v>
      </c>
      <c r="H3514" s="7">
        <v>4636.2666666666664</v>
      </c>
      <c r="I3514" s="4">
        <v>466.87205333333327</v>
      </c>
      <c r="J3514">
        <v>18</v>
      </c>
      <c r="K3514" t="s">
        <v>66</v>
      </c>
      <c r="L3514" t="s">
        <v>64</v>
      </c>
      <c r="M3514" t="s">
        <v>64</v>
      </c>
      <c r="N3514" s="2">
        <v>42102</v>
      </c>
      <c r="O3514" s="2">
        <v>42467</v>
      </c>
      <c r="P3514" t="s">
        <v>24</v>
      </c>
      <c r="Q3514" t="s">
        <v>208</v>
      </c>
      <c r="R3514" s="5" t="str">
        <f t="shared" si="166"/>
        <v>0.05</v>
      </c>
      <c r="S3514" s="6" t="str">
        <f t="shared" si="167"/>
        <v/>
      </c>
      <c r="T3514">
        <f>ROUND(INT(表1[[#This Row],[合同结束日期]]-表1[[#This Row],[合同起始日期]])/365,1)</f>
        <v>1</v>
      </c>
    </row>
    <row r="3515" spans="1:20">
      <c r="A3515" s="1">
        <v>42339</v>
      </c>
      <c r="B3515" t="s">
        <v>7</v>
      </c>
      <c r="C3515">
        <f t="shared" si="165"/>
        <v>1</v>
      </c>
      <c r="D3515" t="s">
        <v>8</v>
      </c>
      <c r="E3515" s="4">
        <v>5726962.7999999998</v>
      </c>
      <c r="F3515" s="4">
        <v>309255.99120000005</v>
      </c>
      <c r="G3515" s="3">
        <v>5.4000000000000013E-2</v>
      </c>
      <c r="H3515" s="7">
        <v>1604.1912605042016</v>
      </c>
      <c r="I3515" s="4">
        <v>86.626328067226908</v>
      </c>
      <c r="J3515">
        <v>3570</v>
      </c>
      <c r="K3515" t="s">
        <v>11</v>
      </c>
      <c r="L3515" t="s">
        <v>12</v>
      </c>
      <c r="M3515" t="s">
        <v>10</v>
      </c>
      <c r="N3515" s="2">
        <v>41365</v>
      </c>
      <c r="O3515" s="2">
        <v>48646</v>
      </c>
      <c r="P3515" t="s">
        <v>14</v>
      </c>
      <c r="Q3515">
        <v>0</v>
      </c>
      <c r="R3515" s="5">
        <f t="shared" si="166"/>
        <v>0</v>
      </c>
      <c r="S3515" s="6" t="str">
        <f t="shared" si="167"/>
        <v/>
      </c>
      <c r="T3515">
        <f>ROUND(INT(表1[[#This Row],[合同结束日期]]-表1[[#This Row],[合同起始日期]])/365,1)</f>
        <v>19.899999999999999</v>
      </c>
    </row>
    <row r="3516" spans="1:20">
      <c r="A3516" s="1">
        <v>42339</v>
      </c>
      <c r="B3516" t="s">
        <v>7</v>
      </c>
      <c r="C3516">
        <f t="shared" si="165"/>
        <v>1</v>
      </c>
      <c r="D3516" t="s">
        <v>235</v>
      </c>
      <c r="E3516" s="4">
        <v>1042082.3999999999</v>
      </c>
      <c r="F3516" s="4">
        <v>63358.609919999995</v>
      </c>
      <c r="G3516" s="3">
        <v>6.08E-2</v>
      </c>
      <c r="H3516" s="7">
        <v>2786.0186076355471</v>
      </c>
      <c r="I3516" s="4">
        <v>169.38993134424126</v>
      </c>
      <c r="J3516">
        <v>374.03999999999996</v>
      </c>
      <c r="K3516" t="s">
        <v>11</v>
      </c>
      <c r="L3516" t="s">
        <v>92</v>
      </c>
      <c r="M3516" t="s">
        <v>92</v>
      </c>
      <c r="N3516" s="2">
        <v>41384</v>
      </c>
      <c r="O3516" s="2">
        <v>43299</v>
      </c>
      <c r="P3516" t="s">
        <v>18</v>
      </c>
      <c r="Q3516" t="s">
        <v>335</v>
      </c>
      <c r="R3516" s="5" t="str">
        <f t="shared" si="166"/>
        <v>0.15</v>
      </c>
      <c r="S3516" s="6" t="str">
        <f t="shared" si="167"/>
        <v>0.05</v>
      </c>
      <c r="T3516">
        <f>ROUND(INT(表1[[#This Row],[合同结束日期]]-表1[[#This Row],[合同起始日期]])/365,1)</f>
        <v>5.2</v>
      </c>
    </row>
    <row r="3517" spans="1:20">
      <c r="A3517" s="1">
        <v>42339</v>
      </c>
      <c r="B3517" t="s">
        <v>7</v>
      </c>
      <c r="C3517">
        <f t="shared" si="165"/>
        <v>1</v>
      </c>
      <c r="D3517" t="s">
        <v>237</v>
      </c>
      <c r="E3517" s="4">
        <v>484370.16</v>
      </c>
      <c r="F3517" s="4">
        <v>60982.203144000006</v>
      </c>
      <c r="G3517" s="3">
        <v>0.12590000000000001</v>
      </c>
      <c r="H3517" s="7">
        <v>1345.4726666666666</v>
      </c>
      <c r="I3517" s="4">
        <v>169.39500873333336</v>
      </c>
      <c r="J3517">
        <v>360</v>
      </c>
      <c r="K3517" t="s">
        <v>11</v>
      </c>
      <c r="L3517" t="s">
        <v>23</v>
      </c>
      <c r="M3517" t="s">
        <v>23</v>
      </c>
      <c r="N3517" s="2">
        <v>41384</v>
      </c>
      <c r="O3517" s="2">
        <v>43299</v>
      </c>
      <c r="P3517" t="s">
        <v>18</v>
      </c>
      <c r="Q3517" t="s">
        <v>335</v>
      </c>
      <c r="R3517" s="5" t="str">
        <f t="shared" si="166"/>
        <v>0.15</v>
      </c>
      <c r="S3517" s="6" t="str">
        <f t="shared" si="167"/>
        <v>0.05</v>
      </c>
      <c r="T3517">
        <f>ROUND(INT(表1[[#This Row],[合同结束日期]]-表1[[#This Row],[合同起始日期]])/365,1)</f>
        <v>5.2</v>
      </c>
    </row>
    <row r="3518" spans="1:20">
      <c r="A3518" s="1">
        <v>42339</v>
      </c>
      <c r="B3518" t="s">
        <v>7</v>
      </c>
      <c r="C3518">
        <f t="shared" si="165"/>
        <v>1</v>
      </c>
      <c r="D3518" t="s">
        <v>238</v>
      </c>
      <c r="E3518" s="4">
        <v>588014.15999999992</v>
      </c>
      <c r="F3518" s="4">
        <v>63564.330695999997</v>
      </c>
      <c r="G3518" s="3">
        <v>0.10810000000000002</v>
      </c>
      <c r="H3518" s="7">
        <v>1568.0377599999997</v>
      </c>
      <c r="I3518" s="4">
        <v>169.504881856</v>
      </c>
      <c r="J3518">
        <v>375</v>
      </c>
      <c r="K3518" t="s">
        <v>11</v>
      </c>
      <c r="L3518" t="s">
        <v>92</v>
      </c>
      <c r="M3518" t="s">
        <v>92</v>
      </c>
      <c r="N3518" s="2">
        <v>41384</v>
      </c>
      <c r="O3518" s="2">
        <v>43299</v>
      </c>
      <c r="P3518" t="s">
        <v>18</v>
      </c>
      <c r="Q3518" t="s">
        <v>335</v>
      </c>
      <c r="R3518" s="5" t="str">
        <f t="shared" si="166"/>
        <v>0.15</v>
      </c>
      <c r="S3518" s="6" t="str">
        <f t="shared" si="167"/>
        <v>0.05</v>
      </c>
      <c r="T3518">
        <f>ROUND(INT(表1[[#This Row],[合同结束日期]]-表1[[#This Row],[合同起始日期]])/365,1)</f>
        <v>5.2</v>
      </c>
    </row>
    <row r="3519" spans="1:20">
      <c r="A3519" s="1">
        <v>42339</v>
      </c>
      <c r="B3519" t="s">
        <v>7</v>
      </c>
      <c r="C3519">
        <f t="shared" si="165"/>
        <v>1</v>
      </c>
      <c r="D3519" t="s">
        <v>239</v>
      </c>
      <c r="E3519" s="4">
        <v>441568.08</v>
      </c>
      <c r="F3519" s="4">
        <v>61554.590351999999</v>
      </c>
      <c r="G3519" s="3">
        <v>0.1394</v>
      </c>
      <c r="H3519" s="7">
        <v>1215.2357992073976</v>
      </c>
      <c r="I3519" s="4">
        <v>169.40387040951123</v>
      </c>
      <c r="J3519">
        <v>363.36</v>
      </c>
      <c r="K3519" t="s">
        <v>11</v>
      </c>
      <c r="L3519" t="s">
        <v>23</v>
      </c>
      <c r="M3519" t="s">
        <v>23</v>
      </c>
      <c r="N3519" s="2">
        <v>41384</v>
      </c>
      <c r="O3519" s="2">
        <v>43299</v>
      </c>
      <c r="P3519" t="s">
        <v>18</v>
      </c>
      <c r="Q3519" t="s">
        <v>335</v>
      </c>
      <c r="R3519" s="5" t="str">
        <f t="shared" si="166"/>
        <v>0.15</v>
      </c>
      <c r="S3519" s="6" t="str">
        <f t="shared" si="167"/>
        <v>0.05</v>
      </c>
      <c r="T3519">
        <f>ROUND(INT(表1[[#This Row],[合同结束日期]]-表1[[#This Row],[合同起始日期]])/365,1)</f>
        <v>5.2</v>
      </c>
    </row>
    <row r="3520" spans="1:20">
      <c r="A3520" s="1">
        <v>42339</v>
      </c>
      <c r="B3520" t="s">
        <v>7</v>
      </c>
      <c r="C3520">
        <f t="shared" si="165"/>
        <v>1</v>
      </c>
      <c r="D3520" t="s">
        <v>16</v>
      </c>
      <c r="E3520" s="4">
        <v>695287.81200000003</v>
      </c>
      <c r="F3520" s="4">
        <v>90456.944341199996</v>
      </c>
      <c r="G3520" s="3">
        <v>0.13009999999999999</v>
      </c>
      <c r="H3520" s="7">
        <v>998.9767413793104</v>
      </c>
      <c r="I3520" s="4">
        <v>129.96687405344827</v>
      </c>
      <c r="J3520">
        <v>696</v>
      </c>
      <c r="K3520" t="s">
        <v>20</v>
      </c>
      <c r="L3520" t="s">
        <v>21</v>
      </c>
      <c r="M3520" t="s">
        <v>17</v>
      </c>
      <c r="N3520" s="2">
        <v>41246</v>
      </c>
      <c r="O3520" s="2">
        <v>43229</v>
      </c>
      <c r="P3520" t="s">
        <v>18</v>
      </c>
      <c r="Q3520">
        <v>0.11</v>
      </c>
      <c r="R3520" s="5">
        <f t="shared" si="166"/>
        <v>0.11</v>
      </c>
      <c r="S3520" s="6" t="str">
        <f t="shared" si="167"/>
        <v/>
      </c>
      <c r="T3520">
        <f>ROUND(INT(表1[[#This Row],[合同结束日期]]-表1[[#This Row],[合同起始日期]])/365,1)</f>
        <v>5.4</v>
      </c>
    </row>
    <row r="3521" spans="1:20">
      <c r="A3521" s="1">
        <v>42339</v>
      </c>
      <c r="B3521" t="s">
        <v>7</v>
      </c>
      <c r="C3521">
        <f t="shared" si="165"/>
        <v>1</v>
      </c>
      <c r="D3521" t="s">
        <v>22</v>
      </c>
      <c r="E3521" s="4">
        <v>541902</v>
      </c>
      <c r="F3521" s="4">
        <v>139810.71600000001</v>
      </c>
      <c r="G3521" s="3">
        <v>0.25800000000000001</v>
      </c>
      <c r="H3521" s="7">
        <v>1106.8259803921569</v>
      </c>
      <c r="I3521" s="4">
        <v>285.5611029411765</v>
      </c>
      <c r="J3521">
        <v>489.59999999999997</v>
      </c>
      <c r="K3521" t="s">
        <v>11</v>
      </c>
      <c r="L3521" t="s">
        <v>23</v>
      </c>
      <c r="M3521" t="s">
        <v>23</v>
      </c>
      <c r="N3521" s="2">
        <v>41258</v>
      </c>
      <c r="O3521" s="2">
        <v>43229</v>
      </c>
      <c r="P3521" t="s">
        <v>24</v>
      </c>
      <c r="Q3521">
        <v>0.16</v>
      </c>
      <c r="R3521" s="5">
        <f t="shared" si="166"/>
        <v>0.16</v>
      </c>
      <c r="S3521" s="6" t="str">
        <f t="shared" si="167"/>
        <v/>
      </c>
      <c r="T3521">
        <f>ROUND(INT(表1[[#This Row],[合同结束日期]]-表1[[#This Row],[合同起始日期]])/365,1)</f>
        <v>5.4</v>
      </c>
    </row>
    <row r="3522" spans="1:20">
      <c r="A3522" s="1">
        <v>42339</v>
      </c>
      <c r="B3522" t="s">
        <v>7</v>
      </c>
      <c r="C3522">
        <f t="shared" si="165"/>
        <v>1</v>
      </c>
      <c r="D3522" t="s">
        <v>386</v>
      </c>
      <c r="E3522" s="4">
        <v>449307.6</v>
      </c>
      <c r="F3522" s="4">
        <v>52434.196920000002</v>
      </c>
      <c r="G3522" s="3">
        <v>0.11670000000000001</v>
      </c>
      <c r="H3522" s="7">
        <v>2447.2091503267975</v>
      </c>
      <c r="I3522" s="4">
        <v>285.58930784313725</v>
      </c>
      <c r="J3522">
        <v>183.6</v>
      </c>
      <c r="K3522" t="s">
        <v>11</v>
      </c>
      <c r="L3522" t="s">
        <v>23</v>
      </c>
      <c r="M3522" t="s">
        <v>23</v>
      </c>
      <c r="N3522" s="2">
        <v>41258</v>
      </c>
      <c r="O3522" s="2">
        <v>43229</v>
      </c>
      <c r="P3522" t="s">
        <v>24</v>
      </c>
      <c r="Q3522">
        <v>0.16</v>
      </c>
      <c r="R3522" s="5">
        <f t="shared" si="166"/>
        <v>0.16</v>
      </c>
      <c r="S3522" s="6" t="str">
        <f t="shared" si="167"/>
        <v/>
      </c>
      <c r="T3522">
        <f>ROUND(INT(表1[[#This Row],[合同结束日期]]-表1[[#This Row],[合同起始日期]])/365,1)</f>
        <v>5.4</v>
      </c>
    </row>
    <row r="3523" spans="1:20">
      <c r="A3523" s="1">
        <v>42339</v>
      </c>
      <c r="B3523" t="s">
        <v>7</v>
      </c>
      <c r="C3523">
        <f t="shared" si="165"/>
        <v>1</v>
      </c>
      <c r="D3523" t="s">
        <v>26</v>
      </c>
      <c r="E3523" s="4">
        <v>307983</v>
      </c>
      <c r="F3523" s="4">
        <v>51094.379699999998</v>
      </c>
      <c r="G3523" s="3">
        <v>0.16589999999999999</v>
      </c>
      <c r="H3523" s="7">
        <v>1929.718045112782</v>
      </c>
      <c r="I3523" s="4">
        <v>320.14022368421053</v>
      </c>
      <c r="J3523">
        <v>159.6</v>
      </c>
      <c r="K3523" t="s">
        <v>11</v>
      </c>
      <c r="L3523" t="s">
        <v>13</v>
      </c>
      <c r="M3523" t="s">
        <v>27</v>
      </c>
      <c r="N3523" s="2">
        <v>41339</v>
      </c>
      <c r="O3523" s="2">
        <v>42499</v>
      </c>
      <c r="P3523" t="s">
        <v>24</v>
      </c>
      <c r="Q3523">
        <v>0.14000000000000001</v>
      </c>
      <c r="R3523" s="5">
        <f t="shared" si="166"/>
        <v>0.14000000000000001</v>
      </c>
      <c r="S3523" s="6" t="str">
        <f t="shared" si="167"/>
        <v/>
      </c>
      <c r="T3523">
        <f>ROUND(INT(表1[[#This Row],[合同结束日期]]-表1[[#This Row],[合同起始日期]])/365,1)</f>
        <v>3.2</v>
      </c>
    </row>
    <row r="3524" spans="1:20">
      <c r="A3524" s="1">
        <v>42339</v>
      </c>
      <c r="B3524" t="s">
        <v>7</v>
      </c>
      <c r="C3524">
        <f t="shared" si="165"/>
        <v>1</v>
      </c>
      <c r="D3524" t="s">
        <v>29</v>
      </c>
      <c r="E3524" s="4">
        <v>302913.59999999998</v>
      </c>
      <c r="F3524" s="4">
        <v>63884.478240000004</v>
      </c>
      <c r="G3524" s="3">
        <v>0.21090000000000003</v>
      </c>
      <c r="H3524" s="7">
        <v>1618.1282051282051</v>
      </c>
      <c r="I3524" s="4">
        <v>341.26323846153849</v>
      </c>
      <c r="J3524">
        <v>187.2</v>
      </c>
      <c r="K3524" t="s">
        <v>11</v>
      </c>
      <c r="L3524" t="s">
        <v>23</v>
      </c>
      <c r="M3524" t="s">
        <v>23</v>
      </c>
      <c r="N3524" s="2">
        <v>41288</v>
      </c>
      <c r="O3524" s="2">
        <v>42499</v>
      </c>
      <c r="P3524" t="s">
        <v>24</v>
      </c>
      <c r="Q3524">
        <v>0.18</v>
      </c>
      <c r="R3524" s="5">
        <f t="shared" si="166"/>
        <v>0.18</v>
      </c>
      <c r="S3524" s="6" t="str">
        <f t="shared" si="167"/>
        <v/>
      </c>
      <c r="T3524">
        <f>ROUND(INT(表1[[#This Row],[合同结束日期]]-表1[[#This Row],[合同起始日期]])/365,1)</f>
        <v>3.3</v>
      </c>
    </row>
    <row r="3525" spans="1:20">
      <c r="A3525" s="1">
        <v>42339</v>
      </c>
      <c r="B3525" t="s">
        <v>7</v>
      </c>
      <c r="C3525">
        <f t="shared" si="165"/>
        <v>1</v>
      </c>
      <c r="D3525" t="s">
        <v>463</v>
      </c>
      <c r="E3525" s="4">
        <v>683829.18</v>
      </c>
      <c r="F3525" s="4">
        <v>85615.413336000012</v>
      </c>
      <c r="G3525" s="3">
        <v>0.12520000000000001</v>
      </c>
      <c r="H3525" s="7">
        <v>9658.6042372881366</v>
      </c>
      <c r="I3525" s="4">
        <v>1209.2572505084747</v>
      </c>
      <c r="J3525">
        <v>70.8</v>
      </c>
      <c r="K3525" t="s">
        <v>76</v>
      </c>
      <c r="L3525" t="s">
        <v>276</v>
      </c>
      <c r="M3525" t="s">
        <v>276</v>
      </c>
      <c r="N3525" s="2">
        <v>42223</v>
      </c>
      <c r="O3525" s="2">
        <v>43318</v>
      </c>
      <c r="P3525" t="s">
        <v>24</v>
      </c>
      <c r="Q3525">
        <v>0.12</v>
      </c>
      <c r="R3525" s="5">
        <f t="shared" si="166"/>
        <v>0.12</v>
      </c>
      <c r="S3525" s="6" t="str">
        <f t="shared" si="167"/>
        <v/>
      </c>
      <c r="T3525">
        <f>ROUND(INT(表1[[#This Row],[合同结束日期]]-表1[[#This Row],[合同起始日期]])/365,1)</f>
        <v>3</v>
      </c>
    </row>
    <row r="3526" spans="1:20">
      <c r="A3526" s="1">
        <v>42339</v>
      </c>
      <c r="B3526" t="s">
        <v>7</v>
      </c>
      <c r="C3526">
        <f t="shared" si="165"/>
        <v>1</v>
      </c>
      <c r="D3526" t="s">
        <v>31</v>
      </c>
      <c r="E3526" s="4">
        <v>334366.8</v>
      </c>
      <c r="F3526" s="4">
        <v>39622.465799999998</v>
      </c>
      <c r="G3526" s="3">
        <v>0.11849999999999999</v>
      </c>
      <c r="H3526" s="7">
        <v>2422.9478260869564</v>
      </c>
      <c r="I3526" s="4">
        <v>287.11931739130432</v>
      </c>
      <c r="J3526">
        <v>138</v>
      </c>
      <c r="K3526" t="s">
        <v>11</v>
      </c>
      <c r="L3526" t="s">
        <v>13</v>
      </c>
      <c r="M3526" t="s">
        <v>13</v>
      </c>
      <c r="N3526" s="2">
        <v>41334</v>
      </c>
      <c r="O3526" s="2">
        <v>42499</v>
      </c>
      <c r="P3526" t="s">
        <v>24</v>
      </c>
      <c r="Q3526" t="s">
        <v>414</v>
      </c>
      <c r="R3526" s="5" t="str">
        <f t="shared" si="166"/>
        <v>0.14</v>
      </c>
      <c r="S3526" s="6" t="str">
        <f t="shared" si="167"/>
        <v>0.07</v>
      </c>
      <c r="T3526">
        <f>ROUND(INT(表1[[#This Row],[合同结束日期]]-表1[[#This Row],[合同起始日期]])/365,1)</f>
        <v>3.2</v>
      </c>
    </row>
    <row r="3527" spans="1:20">
      <c r="A3527" s="1">
        <v>42339</v>
      </c>
      <c r="B3527" t="s">
        <v>7</v>
      </c>
      <c r="C3527">
        <f t="shared" si="165"/>
        <v>1</v>
      </c>
      <c r="D3527" t="s">
        <v>33</v>
      </c>
      <c r="E3527" s="4">
        <v>193887.81599999999</v>
      </c>
      <c r="F3527" s="4">
        <v>14909.9730504</v>
      </c>
      <c r="G3527" s="3">
        <v>7.6899999999999996E-2</v>
      </c>
      <c r="H3527" s="7">
        <v>2992.0959259259257</v>
      </c>
      <c r="I3527" s="4">
        <v>230.0921767037037</v>
      </c>
      <c r="J3527">
        <v>64.8</v>
      </c>
      <c r="K3527" t="s">
        <v>11</v>
      </c>
      <c r="L3527" t="s">
        <v>13</v>
      </c>
      <c r="M3527" t="s">
        <v>34</v>
      </c>
      <c r="N3527" s="2">
        <v>41353</v>
      </c>
      <c r="O3527" s="2">
        <v>43229</v>
      </c>
      <c r="P3527" t="s">
        <v>24</v>
      </c>
      <c r="Q3527">
        <v>0.06</v>
      </c>
      <c r="R3527" s="5">
        <f t="shared" si="166"/>
        <v>0.06</v>
      </c>
      <c r="S3527" s="6" t="str">
        <f t="shared" si="167"/>
        <v/>
      </c>
      <c r="T3527">
        <f>ROUND(INT(表1[[#This Row],[合同结束日期]]-表1[[#This Row],[合同起始日期]])/365,1)</f>
        <v>5.0999999999999996</v>
      </c>
    </row>
    <row r="3528" spans="1:20">
      <c r="A3528" s="1">
        <v>42339</v>
      </c>
      <c r="B3528" t="s">
        <v>7</v>
      </c>
      <c r="C3528">
        <f t="shared" si="165"/>
        <v>1</v>
      </c>
      <c r="D3528" t="s">
        <v>36</v>
      </c>
      <c r="E3528" s="4">
        <v>417166.29600000003</v>
      </c>
      <c r="F3528" s="4">
        <v>48850.173261600001</v>
      </c>
      <c r="G3528" s="3">
        <v>0.1171</v>
      </c>
      <c r="H3528" s="7">
        <v>1964.0597740112996</v>
      </c>
      <c r="I3528" s="4">
        <v>229.99139953672315</v>
      </c>
      <c r="J3528">
        <v>212.4</v>
      </c>
      <c r="K3528" t="s">
        <v>11</v>
      </c>
      <c r="L3528" t="s">
        <v>13</v>
      </c>
      <c r="M3528" t="s">
        <v>13</v>
      </c>
      <c r="N3528" s="2">
        <v>41353</v>
      </c>
      <c r="O3528" s="2">
        <v>43229</v>
      </c>
      <c r="P3528" t="s">
        <v>24</v>
      </c>
      <c r="Q3528">
        <v>0</v>
      </c>
      <c r="R3528" s="5">
        <f t="shared" si="166"/>
        <v>0</v>
      </c>
      <c r="S3528" s="6" t="str">
        <f t="shared" si="167"/>
        <v/>
      </c>
      <c r="T3528">
        <f>ROUND(INT(表1[[#This Row],[合同结束日期]]-表1[[#This Row],[合同起始日期]])/365,1)</f>
        <v>5.0999999999999996</v>
      </c>
    </row>
    <row r="3529" spans="1:20">
      <c r="A3529" s="1">
        <v>42339</v>
      </c>
      <c r="B3529" t="s">
        <v>7</v>
      </c>
      <c r="C3529">
        <f t="shared" si="165"/>
        <v>1</v>
      </c>
      <c r="D3529" t="s">
        <v>38</v>
      </c>
      <c r="E3529" s="4">
        <v>467153.39999999997</v>
      </c>
      <c r="F3529" s="4">
        <v>51386.873999999996</v>
      </c>
      <c r="G3529" s="3">
        <v>0.11</v>
      </c>
      <c r="H3529" s="7">
        <v>2495.477564102564</v>
      </c>
      <c r="I3529" s="4">
        <v>274.50253205128206</v>
      </c>
      <c r="J3529">
        <v>187.2</v>
      </c>
      <c r="K3529" t="s">
        <v>11</v>
      </c>
      <c r="L3529" t="s">
        <v>13</v>
      </c>
      <c r="M3529" t="s">
        <v>13</v>
      </c>
      <c r="N3529" s="2">
        <v>41323</v>
      </c>
      <c r="O3529" s="2">
        <v>42499</v>
      </c>
      <c r="P3529" t="s">
        <v>39</v>
      </c>
      <c r="Q3529">
        <v>0.11</v>
      </c>
      <c r="R3529" s="5">
        <f t="shared" si="166"/>
        <v>0.11</v>
      </c>
      <c r="S3529" s="6" t="str">
        <f t="shared" si="167"/>
        <v/>
      </c>
      <c r="T3529">
        <f>ROUND(INT(表1[[#This Row],[合同结束日期]]-表1[[#This Row],[合同起始日期]])/365,1)</f>
        <v>3.2</v>
      </c>
    </row>
    <row r="3530" spans="1:20">
      <c r="A3530" s="1">
        <v>42339</v>
      </c>
      <c r="B3530" t="s">
        <v>7</v>
      </c>
      <c r="C3530">
        <f t="shared" si="165"/>
        <v>1</v>
      </c>
      <c r="D3530" t="s">
        <v>40</v>
      </c>
      <c r="E3530" s="4">
        <v>2594716.9440000001</v>
      </c>
      <c r="F3530" s="4">
        <v>207577.35552000001</v>
      </c>
      <c r="G3530" s="3">
        <v>0.08</v>
      </c>
      <c r="H3530" s="7">
        <v>2752.3728615071282</v>
      </c>
      <c r="I3530" s="4">
        <v>220.18982892057028</v>
      </c>
      <c r="J3530">
        <v>942.72</v>
      </c>
      <c r="K3530" t="s">
        <v>41</v>
      </c>
      <c r="L3530" t="s">
        <v>40</v>
      </c>
      <c r="M3530" t="s">
        <v>41</v>
      </c>
      <c r="N3530" s="2">
        <v>41294</v>
      </c>
      <c r="O3530" s="2">
        <v>43229</v>
      </c>
      <c r="P3530" t="s">
        <v>39</v>
      </c>
      <c r="Q3530">
        <v>0.08</v>
      </c>
      <c r="R3530" s="5">
        <f t="shared" si="166"/>
        <v>0.08</v>
      </c>
      <c r="S3530" s="6" t="str">
        <f t="shared" si="167"/>
        <v/>
      </c>
      <c r="T3530">
        <f>ROUND(INT(表1[[#This Row],[合同结束日期]]-表1[[#This Row],[合同起始日期]])/365,1)</f>
        <v>5.3</v>
      </c>
    </row>
    <row r="3531" spans="1:20">
      <c r="A3531" s="1">
        <v>42339</v>
      </c>
      <c r="B3531" t="s">
        <v>7</v>
      </c>
      <c r="C3531">
        <f t="shared" si="165"/>
        <v>1</v>
      </c>
      <c r="D3531" t="s">
        <v>292</v>
      </c>
      <c r="E3531" s="4">
        <v>4438701.0839999998</v>
      </c>
      <c r="F3531" s="4">
        <v>199741.54877999998</v>
      </c>
      <c r="G3531" s="3">
        <v>4.4999999999999998E-2</v>
      </c>
      <c r="H3531" s="7">
        <v>1784.3307139411481</v>
      </c>
      <c r="I3531" s="4">
        <v>80.294882127351656</v>
      </c>
      <c r="J3531">
        <v>2487.6</v>
      </c>
      <c r="K3531" t="s">
        <v>41</v>
      </c>
      <c r="L3531" t="s">
        <v>292</v>
      </c>
      <c r="M3531" t="s">
        <v>41</v>
      </c>
      <c r="N3531" s="2">
        <v>41442</v>
      </c>
      <c r="O3531" s="2">
        <v>47285</v>
      </c>
      <c r="P3531" t="s">
        <v>39</v>
      </c>
      <c r="Q3531">
        <v>0.05</v>
      </c>
      <c r="R3531" s="5">
        <f t="shared" si="166"/>
        <v>0.05</v>
      </c>
      <c r="S3531" s="6" t="str">
        <f t="shared" si="167"/>
        <v/>
      </c>
      <c r="T3531">
        <f>ROUND(INT(表1[[#This Row],[合同结束日期]]-表1[[#This Row],[合同起始日期]])/365,1)</f>
        <v>16</v>
      </c>
    </row>
    <row r="3532" spans="1:20">
      <c r="A3532" s="1">
        <v>42339</v>
      </c>
      <c r="B3532" t="s">
        <v>7</v>
      </c>
      <c r="C3532">
        <f t="shared" si="165"/>
        <v>1</v>
      </c>
      <c r="D3532" t="s">
        <v>324</v>
      </c>
      <c r="E3532" s="4">
        <v>168732</v>
      </c>
      <c r="F3532" s="4">
        <v>33122.0916</v>
      </c>
      <c r="G3532" s="3">
        <v>0.1963</v>
      </c>
      <c r="H3532" s="7">
        <v>1528.3695652173915</v>
      </c>
      <c r="I3532" s="4">
        <v>300.01894565217395</v>
      </c>
      <c r="J3532">
        <v>110.39999999999999</v>
      </c>
      <c r="K3532" t="s">
        <v>140</v>
      </c>
      <c r="L3532" t="s">
        <v>309</v>
      </c>
      <c r="M3532" t="s">
        <v>309</v>
      </c>
      <c r="N3532" s="2">
        <v>42110</v>
      </c>
      <c r="O3532" s="2">
        <v>42840</v>
      </c>
      <c r="P3532" t="s">
        <v>24</v>
      </c>
      <c r="Q3532">
        <v>0.08</v>
      </c>
      <c r="R3532" s="5">
        <f t="shared" si="166"/>
        <v>0.08</v>
      </c>
      <c r="S3532" s="6" t="str">
        <f t="shared" si="167"/>
        <v/>
      </c>
      <c r="T3532">
        <f>ROUND(INT(表1[[#This Row],[合同结束日期]]-表1[[#This Row],[合同起始日期]])/365,1)</f>
        <v>2</v>
      </c>
    </row>
    <row r="3533" spans="1:20">
      <c r="A3533" s="1">
        <v>42339</v>
      </c>
      <c r="B3533" t="s">
        <v>7</v>
      </c>
      <c r="C3533">
        <f t="shared" si="165"/>
        <v>1</v>
      </c>
      <c r="D3533" t="s">
        <v>308</v>
      </c>
      <c r="E3533" s="4">
        <v>2071207.2</v>
      </c>
      <c r="F3533" s="4">
        <v>68971.199760000003</v>
      </c>
      <c r="G3533" s="3">
        <v>3.3300000000000003E-2</v>
      </c>
      <c r="H3533" s="7">
        <v>15008.747826086956</v>
      </c>
      <c r="I3533" s="4">
        <v>499.79130260869567</v>
      </c>
      <c r="J3533">
        <v>138</v>
      </c>
      <c r="K3533" t="s">
        <v>140</v>
      </c>
      <c r="L3533" t="s">
        <v>309</v>
      </c>
      <c r="M3533" t="s">
        <v>309</v>
      </c>
      <c r="N3533" s="2">
        <v>41708</v>
      </c>
      <c r="O3533" s="2">
        <v>42834</v>
      </c>
      <c r="P3533" t="s">
        <v>24</v>
      </c>
      <c r="Q3533">
        <v>0.03</v>
      </c>
      <c r="R3533" s="5">
        <f t="shared" si="166"/>
        <v>0.03</v>
      </c>
      <c r="S3533" s="6" t="str">
        <f t="shared" si="167"/>
        <v/>
      </c>
      <c r="T3533">
        <f>ROUND(INT(表1[[#This Row],[合同结束日期]]-表1[[#This Row],[合同起始日期]])/365,1)</f>
        <v>3.1</v>
      </c>
    </row>
    <row r="3534" spans="1:20">
      <c r="A3534" s="1">
        <v>42339</v>
      </c>
      <c r="B3534" t="s">
        <v>7</v>
      </c>
      <c r="C3534">
        <f t="shared" si="165"/>
        <v>1</v>
      </c>
      <c r="D3534" t="s">
        <v>43</v>
      </c>
      <c r="E3534" s="4">
        <v>1267276.2120000001</v>
      </c>
      <c r="F3534" s="4">
        <v>101382.09696</v>
      </c>
      <c r="G3534" s="3">
        <v>7.9999999999999988E-2</v>
      </c>
      <c r="H3534" s="7">
        <v>4844.3280275229363</v>
      </c>
      <c r="I3534" s="4">
        <v>387.5462422018349</v>
      </c>
      <c r="J3534">
        <v>261.59999999999997</v>
      </c>
      <c r="K3534" t="s">
        <v>44</v>
      </c>
      <c r="L3534" t="s">
        <v>46</v>
      </c>
      <c r="M3534" t="s">
        <v>45</v>
      </c>
      <c r="N3534" s="2">
        <v>41288</v>
      </c>
      <c r="O3534" s="2">
        <v>45059</v>
      </c>
      <c r="P3534" t="s">
        <v>24</v>
      </c>
      <c r="Q3534">
        <v>0.08</v>
      </c>
      <c r="R3534" s="5">
        <f t="shared" si="166"/>
        <v>0.08</v>
      </c>
      <c r="S3534" s="6" t="str">
        <f t="shared" si="167"/>
        <v/>
      </c>
      <c r="T3534">
        <f>ROUND(INT(表1[[#This Row],[合同结束日期]]-表1[[#This Row],[合同起始日期]])/365,1)</f>
        <v>10.3</v>
      </c>
    </row>
    <row r="3535" spans="1:20">
      <c r="A3535" s="1">
        <v>42339</v>
      </c>
      <c r="B3535" t="s">
        <v>7</v>
      </c>
      <c r="C3535">
        <f t="shared" si="165"/>
        <v>1</v>
      </c>
      <c r="D3535" t="s">
        <v>257</v>
      </c>
      <c r="E3535" s="4">
        <v>955998.70799999987</v>
      </c>
      <c r="F3535" s="4">
        <v>52579.928939999991</v>
      </c>
      <c r="G3535" s="3">
        <v>5.5E-2</v>
      </c>
      <c r="H3535" s="7">
        <v>1562.0893921568625</v>
      </c>
      <c r="I3535" s="4">
        <v>85.914916568627433</v>
      </c>
      <c r="J3535">
        <v>612</v>
      </c>
      <c r="K3535" t="s">
        <v>41</v>
      </c>
      <c r="L3535" t="s">
        <v>258</v>
      </c>
      <c r="M3535" t="s">
        <v>41</v>
      </c>
      <c r="N3535" s="2">
        <v>41442</v>
      </c>
      <c r="O3535" s="2">
        <v>47285</v>
      </c>
      <c r="P3535" t="s">
        <v>39</v>
      </c>
      <c r="Q3535">
        <v>0.06</v>
      </c>
      <c r="R3535" s="5">
        <f t="shared" si="166"/>
        <v>0.06</v>
      </c>
      <c r="S3535" s="6" t="str">
        <f t="shared" si="167"/>
        <v/>
      </c>
      <c r="T3535">
        <f>ROUND(INT(表1[[#This Row],[合同结束日期]]-表1[[#This Row],[合同起始日期]])/365,1)</f>
        <v>16</v>
      </c>
    </row>
    <row r="3536" spans="1:20">
      <c r="A3536" s="1">
        <v>42339</v>
      </c>
      <c r="B3536" t="s">
        <v>7</v>
      </c>
      <c r="C3536">
        <f t="shared" si="165"/>
        <v>1</v>
      </c>
      <c r="D3536" t="s">
        <v>259</v>
      </c>
      <c r="E3536" s="4">
        <v>652904.59200000006</v>
      </c>
      <c r="F3536" s="4">
        <v>35909.752560000001</v>
      </c>
      <c r="G3536" s="3">
        <v>5.4999999999999993E-2</v>
      </c>
      <c r="H3536" s="7">
        <v>1370.4966246851388</v>
      </c>
      <c r="I3536" s="4">
        <v>75.377314357682621</v>
      </c>
      <c r="J3536">
        <v>476.4</v>
      </c>
      <c r="K3536" t="s">
        <v>41</v>
      </c>
      <c r="L3536" t="s">
        <v>258</v>
      </c>
      <c r="M3536" t="s">
        <v>41</v>
      </c>
      <c r="N3536" s="2">
        <v>41442</v>
      </c>
      <c r="O3536" s="2">
        <v>47285</v>
      </c>
      <c r="P3536" t="s">
        <v>39</v>
      </c>
      <c r="Q3536">
        <v>0.06</v>
      </c>
      <c r="R3536" s="5">
        <f t="shared" si="166"/>
        <v>0.06</v>
      </c>
      <c r="S3536" s="6" t="str">
        <f t="shared" si="167"/>
        <v/>
      </c>
      <c r="T3536">
        <f>ROUND(INT(表1[[#This Row],[合同结束日期]]-表1[[#This Row],[合同起始日期]])/365,1)</f>
        <v>16</v>
      </c>
    </row>
    <row r="3537" spans="1:20">
      <c r="A3537" s="1">
        <v>42339</v>
      </c>
      <c r="B3537" t="s">
        <v>7</v>
      </c>
      <c r="C3537">
        <f t="shared" si="165"/>
        <v>1</v>
      </c>
      <c r="D3537" t="s">
        <v>260</v>
      </c>
      <c r="E3537" s="4">
        <v>839646.81599999999</v>
      </c>
      <c r="F3537" s="4">
        <v>46180.57488</v>
      </c>
      <c r="G3537" s="3">
        <v>5.5E-2</v>
      </c>
      <c r="H3537" s="7">
        <v>2939.9398319327734</v>
      </c>
      <c r="I3537" s="4">
        <v>161.69669075630253</v>
      </c>
      <c r="J3537">
        <v>285.59999999999997</v>
      </c>
      <c r="K3537" t="s">
        <v>41</v>
      </c>
      <c r="L3537" t="s">
        <v>258</v>
      </c>
      <c r="M3537" t="s">
        <v>41</v>
      </c>
      <c r="N3537" s="2">
        <v>41442</v>
      </c>
      <c r="O3537" s="2">
        <v>47285</v>
      </c>
      <c r="P3537" t="s">
        <v>39</v>
      </c>
      <c r="Q3537">
        <v>0.06</v>
      </c>
      <c r="R3537" s="5">
        <f t="shared" si="166"/>
        <v>0.06</v>
      </c>
      <c r="S3537" s="6" t="str">
        <f t="shared" si="167"/>
        <v/>
      </c>
      <c r="T3537">
        <f>ROUND(INT(表1[[#This Row],[合同结束日期]]-表1[[#This Row],[合同起始日期]])/365,1)</f>
        <v>16</v>
      </c>
    </row>
    <row r="3538" spans="1:20">
      <c r="A3538" s="1">
        <v>42339</v>
      </c>
      <c r="B3538" t="s">
        <v>7</v>
      </c>
      <c r="C3538">
        <f t="shared" si="165"/>
        <v>1</v>
      </c>
      <c r="D3538" t="s">
        <v>261</v>
      </c>
      <c r="E3538" s="4">
        <v>4315637.9519999996</v>
      </c>
      <c r="F3538" s="4">
        <v>370281.73628160002</v>
      </c>
      <c r="G3538" s="3">
        <v>8.5800000000000015E-2</v>
      </c>
      <c r="H3538" s="7">
        <v>3471.3947490347487</v>
      </c>
      <c r="I3538" s="4">
        <v>297.84566946718149</v>
      </c>
      <c r="J3538">
        <v>1243.2</v>
      </c>
      <c r="K3538" t="s">
        <v>41</v>
      </c>
      <c r="L3538" t="s">
        <v>261</v>
      </c>
      <c r="M3538" t="s">
        <v>41</v>
      </c>
      <c r="N3538" s="2">
        <v>41281</v>
      </c>
      <c r="O3538" s="2">
        <v>45168</v>
      </c>
      <c r="P3538" t="s">
        <v>39</v>
      </c>
      <c r="Q3538">
        <v>0.08</v>
      </c>
      <c r="R3538" s="5">
        <f t="shared" si="166"/>
        <v>0.08</v>
      </c>
      <c r="S3538" s="6" t="str">
        <f t="shared" si="167"/>
        <v/>
      </c>
      <c r="T3538">
        <f>ROUND(INT(表1[[#This Row],[合同结束日期]]-表1[[#This Row],[合同起始日期]])/365,1)</f>
        <v>10.6</v>
      </c>
    </row>
    <row r="3539" spans="1:20">
      <c r="A3539" s="1">
        <v>42339</v>
      </c>
      <c r="B3539" t="s">
        <v>7</v>
      </c>
      <c r="C3539">
        <f t="shared" si="165"/>
        <v>1</v>
      </c>
      <c r="D3539" t="s">
        <v>262</v>
      </c>
      <c r="E3539" s="4">
        <v>796817.72400000005</v>
      </c>
      <c r="F3539" s="4">
        <v>43824.974819999996</v>
      </c>
      <c r="G3539" s="3">
        <v>5.4999999999999993E-2</v>
      </c>
      <c r="H3539" s="7">
        <v>1150.8054939341423</v>
      </c>
      <c r="I3539" s="4">
        <v>63.294302166377811</v>
      </c>
      <c r="J3539">
        <v>692.4</v>
      </c>
      <c r="K3539" t="s">
        <v>41</v>
      </c>
      <c r="L3539" t="s">
        <v>258</v>
      </c>
      <c r="M3539" t="s">
        <v>41</v>
      </c>
      <c r="N3539" s="2">
        <v>41442</v>
      </c>
      <c r="O3539" s="2">
        <v>47285</v>
      </c>
      <c r="P3539" t="s">
        <v>39</v>
      </c>
      <c r="Q3539">
        <v>0.06</v>
      </c>
      <c r="R3539" s="5">
        <f t="shared" si="166"/>
        <v>0.06</v>
      </c>
      <c r="S3539" s="6" t="str">
        <f t="shared" si="167"/>
        <v/>
      </c>
      <c r="T3539">
        <f>ROUND(INT(表1[[#This Row],[合同结束日期]]-表1[[#This Row],[合同起始日期]])/365,1)</f>
        <v>16</v>
      </c>
    </row>
    <row r="3540" spans="1:20">
      <c r="A3540" s="1">
        <v>42339</v>
      </c>
      <c r="B3540" t="s">
        <v>7</v>
      </c>
      <c r="C3540">
        <f t="shared" si="165"/>
        <v>1</v>
      </c>
      <c r="D3540" t="s">
        <v>47</v>
      </c>
      <c r="E3540" s="4">
        <v>272774.39999999997</v>
      </c>
      <c r="F3540" s="4">
        <v>41270.766720000007</v>
      </c>
      <c r="G3540" s="3">
        <v>0.15130000000000005</v>
      </c>
      <c r="H3540" s="7">
        <v>2343.4226804123709</v>
      </c>
      <c r="I3540" s="4">
        <v>354.55985154639183</v>
      </c>
      <c r="J3540">
        <v>116.39999999999999</v>
      </c>
      <c r="K3540" t="s">
        <v>11</v>
      </c>
      <c r="L3540" t="s">
        <v>23</v>
      </c>
      <c r="M3540" t="s">
        <v>23</v>
      </c>
      <c r="N3540" s="2">
        <v>41384</v>
      </c>
      <c r="O3540" s="2">
        <v>42509</v>
      </c>
      <c r="P3540" t="s">
        <v>24</v>
      </c>
      <c r="Q3540">
        <v>0.13</v>
      </c>
      <c r="R3540" s="5">
        <f t="shared" si="166"/>
        <v>0.13</v>
      </c>
      <c r="S3540" s="6" t="str">
        <f t="shared" si="167"/>
        <v/>
      </c>
      <c r="T3540">
        <f>ROUND(INT(表1[[#This Row],[合同结束日期]]-表1[[#This Row],[合同起始日期]])/365,1)</f>
        <v>3.1</v>
      </c>
    </row>
    <row r="3541" spans="1:20">
      <c r="A3541" s="1">
        <v>42339</v>
      </c>
      <c r="B3541" t="s">
        <v>7</v>
      </c>
      <c r="C3541">
        <f t="shared" si="165"/>
        <v>1</v>
      </c>
      <c r="D3541" t="s">
        <v>263</v>
      </c>
      <c r="E3541" s="4">
        <v>228587.87999999998</v>
      </c>
      <c r="F3541" s="4">
        <v>32962.372296000001</v>
      </c>
      <c r="G3541" s="3">
        <v>0.14420000000000002</v>
      </c>
      <c r="H3541" s="7">
        <v>3527.5907407407403</v>
      </c>
      <c r="I3541" s="4">
        <v>508.67858481481488</v>
      </c>
      <c r="J3541">
        <v>64.8</v>
      </c>
      <c r="K3541" t="s">
        <v>11</v>
      </c>
      <c r="L3541" t="s">
        <v>12</v>
      </c>
      <c r="M3541" t="s">
        <v>53</v>
      </c>
      <c r="N3541" s="2">
        <v>42199</v>
      </c>
      <c r="O3541" s="2">
        <v>42564</v>
      </c>
      <c r="P3541" t="s">
        <v>24</v>
      </c>
      <c r="Q3541">
        <v>0.13</v>
      </c>
      <c r="R3541" s="5">
        <f t="shared" si="166"/>
        <v>0.13</v>
      </c>
      <c r="S3541" s="6" t="str">
        <f t="shared" si="167"/>
        <v/>
      </c>
      <c r="T3541">
        <f>ROUND(INT(表1[[#This Row],[合同结束日期]]-表1[[#This Row],[合同起始日期]])/365,1)</f>
        <v>1</v>
      </c>
    </row>
    <row r="3542" spans="1:20">
      <c r="A3542" s="1">
        <v>42339</v>
      </c>
      <c r="B3542" t="s">
        <v>7</v>
      </c>
      <c r="C3542">
        <f t="shared" si="165"/>
        <v>1</v>
      </c>
      <c r="D3542" t="s">
        <v>264</v>
      </c>
      <c r="E3542" s="4">
        <v>168139.92</v>
      </c>
      <c r="F3542" s="4">
        <v>24682.940255999998</v>
      </c>
      <c r="G3542" s="3">
        <v>0.14679999999999999</v>
      </c>
      <c r="H3542" s="7">
        <v>2981.2042553191491</v>
      </c>
      <c r="I3542" s="4">
        <v>437.64078468085103</v>
      </c>
      <c r="J3542">
        <v>56.4</v>
      </c>
      <c r="K3542" t="s">
        <v>11</v>
      </c>
      <c r="L3542" t="s">
        <v>12</v>
      </c>
      <c r="M3542" t="s">
        <v>53</v>
      </c>
      <c r="N3542" s="2">
        <v>42199</v>
      </c>
      <c r="O3542" s="2">
        <v>42564</v>
      </c>
      <c r="P3542" t="s">
        <v>39</v>
      </c>
      <c r="Q3542">
        <v>0.13</v>
      </c>
      <c r="R3542" s="5">
        <f t="shared" si="166"/>
        <v>0.13</v>
      </c>
      <c r="S3542" s="6" t="str">
        <f t="shared" si="167"/>
        <v/>
      </c>
      <c r="T3542">
        <f>ROUND(INT(表1[[#This Row],[合同结束日期]]-表1[[#This Row],[合同起始日期]])/365,1)</f>
        <v>1</v>
      </c>
    </row>
    <row r="3543" spans="1:20">
      <c r="A3543" s="1">
        <v>42339</v>
      </c>
      <c r="B3543" t="s">
        <v>7</v>
      </c>
      <c r="C3543">
        <f t="shared" si="165"/>
        <v>1</v>
      </c>
      <c r="D3543" t="s">
        <v>265</v>
      </c>
      <c r="E3543" s="4">
        <v>522277.06799999997</v>
      </c>
      <c r="F3543" s="4">
        <v>28725.238740000001</v>
      </c>
      <c r="G3543" s="3">
        <v>5.5000000000000007E-2</v>
      </c>
      <c r="H3543" s="7">
        <v>973.67089485458609</v>
      </c>
      <c r="I3543" s="4">
        <v>53.551899217002237</v>
      </c>
      <c r="J3543">
        <v>536.4</v>
      </c>
      <c r="K3543" t="s">
        <v>41</v>
      </c>
      <c r="L3543" t="s">
        <v>258</v>
      </c>
      <c r="M3543" t="s">
        <v>41</v>
      </c>
      <c r="N3543" s="2">
        <v>41442</v>
      </c>
      <c r="O3543" s="2">
        <v>47285</v>
      </c>
      <c r="P3543" t="s">
        <v>39</v>
      </c>
      <c r="Q3543">
        <v>0.06</v>
      </c>
      <c r="R3543" s="5">
        <f t="shared" si="166"/>
        <v>0.06</v>
      </c>
      <c r="S3543" s="6" t="str">
        <f t="shared" si="167"/>
        <v/>
      </c>
      <c r="T3543">
        <f>ROUND(INT(表1[[#This Row],[合同结束日期]]-表1[[#This Row],[合同起始日期]])/365,1)</f>
        <v>16</v>
      </c>
    </row>
    <row r="3544" spans="1:20">
      <c r="A3544" s="1">
        <v>42339</v>
      </c>
      <c r="B3544" t="s">
        <v>7</v>
      </c>
      <c r="C3544">
        <f t="shared" si="165"/>
        <v>1</v>
      </c>
      <c r="D3544" t="s">
        <v>459</v>
      </c>
      <c r="E3544" s="4">
        <v>85762.32</v>
      </c>
      <c r="F3544" s="4">
        <v>19322.250696000003</v>
      </c>
      <c r="G3544" s="3">
        <v>0.22530000000000003</v>
      </c>
      <c r="H3544" s="7">
        <v>1553.6652173913046</v>
      </c>
      <c r="I3544" s="4">
        <v>350.04077347826097</v>
      </c>
      <c r="J3544">
        <v>55.199999999999996</v>
      </c>
      <c r="K3544" t="s">
        <v>11</v>
      </c>
      <c r="L3544" t="s">
        <v>12</v>
      </c>
      <c r="M3544" t="s">
        <v>288</v>
      </c>
      <c r="N3544" s="2">
        <v>42201</v>
      </c>
      <c r="O3544" s="2">
        <v>42931</v>
      </c>
      <c r="P3544" t="s">
        <v>24</v>
      </c>
      <c r="Q3544">
        <v>0.16</v>
      </c>
      <c r="R3544" s="5">
        <f t="shared" si="166"/>
        <v>0.16</v>
      </c>
      <c r="S3544" s="6" t="str">
        <f t="shared" si="167"/>
        <v/>
      </c>
      <c r="T3544">
        <f>ROUND(INT(表1[[#This Row],[合同结束日期]]-表1[[#This Row],[合同起始日期]])/365,1)</f>
        <v>2</v>
      </c>
    </row>
    <row r="3545" spans="1:20">
      <c r="A3545" s="1">
        <v>42339</v>
      </c>
      <c r="B3545" t="s">
        <v>7</v>
      </c>
      <c r="C3545">
        <f t="shared" si="165"/>
        <v>1</v>
      </c>
      <c r="D3545" t="s">
        <v>460</v>
      </c>
      <c r="E3545" s="4">
        <v>102766.8</v>
      </c>
      <c r="F3545" s="4">
        <v>22259.28888</v>
      </c>
      <c r="G3545" s="3">
        <v>0.21659999999999999</v>
      </c>
      <c r="H3545" s="7">
        <v>1615.8301886792456</v>
      </c>
      <c r="I3545" s="4">
        <v>349.98881886792458</v>
      </c>
      <c r="J3545">
        <v>63.599999999999994</v>
      </c>
      <c r="K3545" t="s">
        <v>11</v>
      </c>
      <c r="L3545" t="s">
        <v>12</v>
      </c>
      <c r="M3545" t="s">
        <v>53</v>
      </c>
      <c r="N3545" s="2">
        <v>42201</v>
      </c>
      <c r="O3545" s="2">
        <v>43296</v>
      </c>
      <c r="P3545" t="s">
        <v>24</v>
      </c>
      <c r="Q3545">
        <v>0.15</v>
      </c>
      <c r="R3545" s="5">
        <f t="shared" si="166"/>
        <v>0.15</v>
      </c>
      <c r="S3545" s="6" t="str">
        <f t="shared" si="167"/>
        <v/>
      </c>
      <c r="T3545">
        <f>ROUND(INT(表1[[#This Row],[合同结束日期]]-表1[[#This Row],[合同起始日期]])/365,1)</f>
        <v>3</v>
      </c>
    </row>
    <row r="3546" spans="1:20">
      <c r="A3546" s="1">
        <v>42339</v>
      </c>
      <c r="B3546" t="s">
        <v>7</v>
      </c>
      <c r="C3546">
        <f t="shared" si="165"/>
        <v>1</v>
      </c>
      <c r="D3546" t="s">
        <v>52</v>
      </c>
      <c r="E3546" s="4">
        <v>229682.04</v>
      </c>
      <c r="F3546" s="4">
        <v>32201.422007999998</v>
      </c>
      <c r="G3546" s="3">
        <v>0.14019999999999999</v>
      </c>
      <c r="H3546" s="7">
        <v>4907.7358974358976</v>
      </c>
      <c r="I3546" s="4">
        <v>688.06457282051281</v>
      </c>
      <c r="J3546">
        <v>46.8</v>
      </c>
      <c r="K3546" t="s">
        <v>11</v>
      </c>
      <c r="L3546" t="s">
        <v>12</v>
      </c>
      <c r="M3546" t="s">
        <v>53</v>
      </c>
      <c r="N3546" s="2">
        <v>42156</v>
      </c>
      <c r="O3546" s="2">
        <v>42499</v>
      </c>
      <c r="P3546" t="s">
        <v>24</v>
      </c>
      <c r="Q3546">
        <v>0.13</v>
      </c>
      <c r="R3546" s="5">
        <f t="shared" si="166"/>
        <v>0.13</v>
      </c>
      <c r="S3546" s="6" t="str">
        <f t="shared" si="167"/>
        <v/>
      </c>
      <c r="T3546">
        <f>ROUND(INT(表1[[#This Row],[合同结束日期]]-表1[[#This Row],[合同起始日期]])/365,1)</f>
        <v>0.9</v>
      </c>
    </row>
    <row r="3547" spans="1:20">
      <c r="A3547" s="1">
        <v>42339</v>
      </c>
      <c r="B3547" t="s">
        <v>7</v>
      </c>
      <c r="C3547">
        <f t="shared" si="165"/>
        <v>1</v>
      </c>
      <c r="D3547" t="s">
        <v>54</v>
      </c>
      <c r="E3547" s="4">
        <v>205068.44399999999</v>
      </c>
      <c r="F3547" s="4">
        <v>28935.157448399998</v>
      </c>
      <c r="G3547" s="3">
        <v>0.1411</v>
      </c>
      <c r="H3547" s="7">
        <v>4497.1149999999998</v>
      </c>
      <c r="I3547" s="4">
        <v>634.54292649999991</v>
      </c>
      <c r="J3547">
        <v>45.6</v>
      </c>
      <c r="K3547" t="s">
        <v>11</v>
      </c>
      <c r="L3547" t="s">
        <v>12</v>
      </c>
      <c r="M3547" t="s">
        <v>53</v>
      </c>
      <c r="N3547" s="2">
        <v>42156</v>
      </c>
      <c r="O3547" s="2">
        <v>42499</v>
      </c>
      <c r="P3547" t="s">
        <v>24</v>
      </c>
      <c r="Q3547">
        <v>0.13</v>
      </c>
      <c r="R3547" s="5">
        <f t="shared" si="166"/>
        <v>0.13</v>
      </c>
      <c r="S3547" s="6" t="str">
        <f t="shared" si="167"/>
        <v/>
      </c>
      <c r="T3547">
        <f>ROUND(INT(表1[[#This Row],[合同结束日期]]-表1[[#This Row],[合同起始日期]])/365,1)</f>
        <v>0.9</v>
      </c>
    </row>
    <row r="3548" spans="1:20">
      <c r="A3548" s="1">
        <v>42339</v>
      </c>
      <c r="B3548" t="s">
        <v>7</v>
      </c>
      <c r="C3548">
        <f t="shared" si="165"/>
        <v>1</v>
      </c>
      <c r="D3548" t="s">
        <v>266</v>
      </c>
      <c r="E3548" s="4">
        <v>176998.74000000002</v>
      </c>
      <c r="F3548" s="4">
        <v>9734.9307000000008</v>
      </c>
      <c r="G3548" s="3">
        <v>5.5E-2</v>
      </c>
      <c r="H3548" s="7">
        <v>416.6637005649718</v>
      </c>
      <c r="I3548" s="4">
        <v>22.916503531073449</v>
      </c>
      <c r="J3548">
        <v>424.8</v>
      </c>
      <c r="K3548" t="s">
        <v>41</v>
      </c>
      <c r="L3548" t="s">
        <v>258</v>
      </c>
      <c r="M3548" t="s">
        <v>41</v>
      </c>
      <c r="N3548" s="2">
        <v>41442</v>
      </c>
      <c r="O3548" s="2">
        <v>47285</v>
      </c>
      <c r="P3548" t="s">
        <v>39</v>
      </c>
      <c r="Q3548">
        <v>0.06</v>
      </c>
      <c r="R3548" s="5">
        <f t="shared" si="166"/>
        <v>0.06</v>
      </c>
      <c r="S3548" s="6" t="str">
        <f t="shared" si="167"/>
        <v/>
      </c>
      <c r="T3548">
        <f>ROUND(INT(表1[[#This Row],[合同结束日期]]-表1[[#This Row],[合同起始日期]])/365,1)</f>
        <v>16</v>
      </c>
    </row>
    <row r="3549" spans="1:20">
      <c r="A3549" s="1">
        <v>42339</v>
      </c>
      <c r="B3549" t="s">
        <v>7</v>
      </c>
      <c r="C3549">
        <f t="shared" ref="C3549:C3612" si="168">IF($B3549="负一层",-1,IF($B3549="负一夹层",0,IF($B3549="一层",1,IF($B3549="二层",2,IF($B3549="三层",3,IF($B3549="四层",4))))))</f>
        <v>1</v>
      </c>
      <c r="D3549" t="s">
        <v>55</v>
      </c>
      <c r="E3549" s="4">
        <v>289722.96000000002</v>
      </c>
      <c r="F3549" s="4">
        <v>61682.018183999993</v>
      </c>
      <c r="G3549" s="3">
        <v>0.21289999999999995</v>
      </c>
      <c r="H3549" s="7">
        <v>1518.4641509433964</v>
      </c>
      <c r="I3549" s="4">
        <v>323.28101773584905</v>
      </c>
      <c r="J3549">
        <v>190.79999999999998</v>
      </c>
      <c r="K3549" t="s">
        <v>11</v>
      </c>
      <c r="L3549" t="s">
        <v>23</v>
      </c>
      <c r="M3549" t="s">
        <v>23</v>
      </c>
      <c r="N3549" s="2">
        <v>41343</v>
      </c>
      <c r="O3549" s="2">
        <v>42499</v>
      </c>
      <c r="P3549" t="s">
        <v>24</v>
      </c>
      <c r="Q3549">
        <v>0.18</v>
      </c>
      <c r="R3549" s="5">
        <f t="shared" ref="R3549:R3612" si="169">IF(ISERROR(FIND(",",$Q3549)),$Q3549,LEFT($Q3549,FIND(",",$Q3549)-1))</f>
        <v>0.18</v>
      </c>
      <c r="S3549" s="6" t="str">
        <f t="shared" si="167"/>
        <v/>
      </c>
      <c r="T3549">
        <f>ROUND(INT(表1[[#This Row],[合同结束日期]]-表1[[#This Row],[合同起始日期]])/365,1)</f>
        <v>3.2</v>
      </c>
    </row>
    <row r="3550" spans="1:20">
      <c r="A3550" s="1">
        <v>42339</v>
      </c>
      <c r="B3550" t="s">
        <v>7</v>
      </c>
      <c r="C3550">
        <f t="shared" si="168"/>
        <v>1</v>
      </c>
      <c r="D3550" t="s">
        <v>325</v>
      </c>
      <c r="E3550" s="4">
        <v>180147.6</v>
      </c>
      <c r="F3550" s="4">
        <v>51071.844600000004</v>
      </c>
      <c r="G3550" s="3">
        <v>0.28350000000000003</v>
      </c>
      <c r="H3550" s="7">
        <v>987.65131578947364</v>
      </c>
      <c r="I3550" s="4">
        <v>279.99914802631582</v>
      </c>
      <c r="J3550">
        <v>182.4</v>
      </c>
      <c r="K3550" t="s">
        <v>11</v>
      </c>
      <c r="L3550" t="s">
        <v>23</v>
      </c>
      <c r="M3550" t="s">
        <v>23</v>
      </c>
      <c r="N3550" s="2">
        <v>41702</v>
      </c>
      <c r="O3550" s="2">
        <v>42432</v>
      </c>
      <c r="P3550" t="s">
        <v>24</v>
      </c>
      <c r="Q3550">
        <v>0.16</v>
      </c>
      <c r="R3550" s="5">
        <f t="shared" si="169"/>
        <v>0.16</v>
      </c>
      <c r="S3550" s="6" t="str">
        <f t="shared" ref="S3550:S3613" si="170">IF(ISERROR(FIND(",",$Q3550)),"",RIGHT($Q3550,LEN($Q3550)-FIND(",",$Q3550)))</f>
        <v/>
      </c>
      <c r="T3550">
        <f>ROUND(INT(表1[[#This Row],[合同结束日期]]-表1[[#This Row],[合同起始日期]])/365,1)</f>
        <v>2</v>
      </c>
    </row>
    <row r="3551" spans="1:20">
      <c r="A3551" s="1">
        <v>42339</v>
      </c>
      <c r="B3551" t="s">
        <v>7</v>
      </c>
      <c r="C3551">
        <f t="shared" si="168"/>
        <v>1</v>
      </c>
      <c r="D3551" t="s">
        <v>315</v>
      </c>
      <c r="E3551" s="4">
        <v>354436.8</v>
      </c>
      <c r="F3551" s="4">
        <v>44978.029919999994</v>
      </c>
      <c r="G3551" s="3">
        <v>0.12689999999999999</v>
      </c>
      <c r="H3551" s="7">
        <v>2953.64</v>
      </c>
      <c r="I3551" s="4">
        <v>374.81691599999994</v>
      </c>
      <c r="J3551">
        <v>120</v>
      </c>
      <c r="K3551" t="s">
        <v>11</v>
      </c>
      <c r="L3551" t="s">
        <v>12</v>
      </c>
      <c r="M3551" t="s">
        <v>53</v>
      </c>
      <c r="N3551" s="2">
        <v>41715</v>
      </c>
      <c r="O3551" s="2">
        <v>42810</v>
      </c>
      <c r="P3551" t="s">
        <v>24</v>
      </c>
      <c r="Q3551">
        <v>0.11</v>
      </c>
      <c r="R3551" s="5">
        <f t="shared" si="169"/>
        <v>0.11</v>
      </c>
      <c r="S3551" s="6" t="str">
        <f t="shared" si="170"/>
        <v/>
      </c>
      <c r="T3551">
        <f>ROUND(INT(表1[[#This Row],[合同结束日期]]-表1[[#This Row],[合同起始日期]])/365,1)</f>
        <v>3</v>
      </c>
    </row>
    <row r="3552" spans="1:20">
      <c r="A3552" s="1">
        <v>42339</v>
      </c>
      <c r="B3552" t="s">
        <v>7</v>
      </c>
      <c r="C3552">
        <f t="shared" si="168"/>
        <v>1</v>
      </c>
      <c r="D3552" t="s">
        <v>57</v>
      </c>
      <c r="E3552" s="4">
        <v>91185.599999999991</v>
      </c>
      <c r="F3552" s="4">
        <v>52787.343839999994</v>
      </c>
      <c r="G3552" s="3">
        <v>0.57889999999999997</v>
      </c>
      <c r="H3552" s="7">
        <v>915.51807228915663</v>
      </c>
      <c r="I3552" s="4">
        <v>529.99341204819279</v>
      </c>
      <c r="J3552">
        <v>99.6</v>
      </c>
      <c r="K3552" t="s">
        <v>60</v>
      </c>
      <c r="L3552" t="s">
        <v>61</v>
      </c>
      <c r="M3552" t="s">
        <v>58</v>
      </c>
      <c r="N3552" s="2">
        <v>41290</v>
      </c>
      <c r="O3552" s="2">
        <v>42499</v>
      </c>
      <c r="P3552" t="s">
        <v>24</v>
      </c>
      <c r="Q3552">
        <v>0.16</v>
      </c>
      <c r="R3552" s="5">
        <f t="shared" si="169"/>
        <v>0.16</v>
      </c>
      <c r="S3552" s="6" t="str">
        <f t="shared" si="170"/>
        <v/>
      </c>
      <c r="T3552">
        <f>ROUND(INT(表1[[#This Row],[合同结束日期]]-表1[[#This Row],[合同起始日期]])/365,1)</f>
        <v>3.3</v>
      </c>
    </row>
    <row r="3553" spans="1:20">
      <c r="A3553" s="1">
        <v>42339</v>
      </c>
      <c r="B3553" t="s">
        <v>7</v>
      </c>
      <c r="C3553">
        <f t="shared" si="168"/>
        <v>1</v>
      </c>
      <c r="D3553" t="s">
        <v>62</v>
      </c>
      <c r="E3553" s="4">
        <v>62988</v>
      </c>
      <c r="F3553" s="4">
        <v>33106.4928</v>
      </c>
      <c r="G3553" s="3">
        <v>0.52559999999999996</v>
      </c>
      <c r="H3553" s="7">
        <v>589.77528089887642</v>
      </c>
      <c r="I3553" s="4">
        <v>309.98588764044945</v>
      </c>
      <c r="J3553">
        <v>106.8</v>
      </c>
      <c r="K3553" t="s">
        <v>60</v>
      </c>
      <c r="L3553" t="s">
        <v>61</v>
      </c>
      <c r="M3553" t="s">
        <v>58</v>
      </c>
      <c r="N3553" s="2">
        <v>41347</v>
      </c>
      <c r="O3553" s="2">
        <v>42499</v>
      </c>
      <c r="P3553" t="s">
        <v>24</v>
      </c>
      <c r="Q3553">
        <v>0.16</v>
      </c>
      <c r="R3553" s="5">
        <f t="shared" si="169"/>
        <v>0.16</v>
      </c>
      <c r="S3553" s="6" t="str">
        <f t="shared" si="170"/>
        <v/>
      </c>
      <c r="T3553">
        <f>ROUND(INT(表1[[#This Row],[合同结束日期]]-表1[[#This Row],[合同起始日期]])/365,1)</f>
        <v>3.2</v>
      </c>
    </row>
    <row r="3554" spans="1:20">
      <c r="A3554" s="1">
        <v>42339</v>
      </c>
      <c r="B3554" t="s">
        <v>7</v>
      </c>
      <c r="C3554">
        <f t="shared" si="168"/>
        <v>1</v>
      </c>
      <c r="D3554" t="s">
        <v>63</v>
      </c>
      <c r="E3554" s="4">
        <v>231734.39999999999</v>
      </c>
      <c r="F3554" s="4">
        <v>34597.945919999998</v>
      </c>
      <c r="G3554" s="3">
        <v>0.14929999999999999</v>
      </c>
      <c r="H3554" s="7">
        <v>2076.4731182795699</v>
      </c>
      <c r="I3554" s="4">
        <v>310.01743655913981</v>
      </c>
      <c r="J3554">
        <v>111.6</v>
      </c>
      <c r="K3554" t="s">
        <v>66</v>
      </c>
      <c r="L3554" t="s">
        <v>64</v>
      </c>
      <c r="M3554" t="s">
        <v>64</v>
      </c>
      <c r="N3554" s="2">
        <v>41347</v>
      </c>
      <c r="O3554" s="2">
        <v>42499</v>
      </c>
      <c r="P3554" t="s">
        <v>24</v>
      </c>
      <c r="Q3554">
        <v>0.12</v>
      </c>
      <c r="R3554" s="5">
        <f t="shared" si="169"/>
        <v>0.12</v>
      </c>
      <c r="S3554" s="6" t="str">
        <f t="shared" si="170"/>
        <v/>
      </c>
      <c r="T3554">
        <f>ROUND(INT(表1[[#This Row],[合同结束日期]]-表1[[#This Row],[合同起始日期]])/365,1)</f>
        <v>3.2</v>
      </c>
    </row>
    <row r="3555" spans="1:20">
      <c r="A3555" s="1">
        <v>42339</v>
      </c>
      <c r="B3555" t="s">
        <v>7</v>
      </c>
      <c r="C3555">
        <f t="shared" si="168"/>
        <v>1</v>
      </c>
      <c r="D3555" t="s">
        <v>67</v>
      </c>
      <c r="E3555" s="4">
        <v>669276</v>
      </c>
      <c r="F3555" s="4">
        <v>60636.405599999998</v>
      </c>
      <c r="G3555" s="3">
        <v>9.06E-2</v>
      </c>
      <c r="H3555" s="7">
        <v>2096.729323308271</v>
      </c>
      <c r="I3555" s="4">
        <v>189.96367669172932</v>
      </c>
      <c r="J3555">
        <v>319.2</v>
      </c>
      <c r="K3555" t="s">
        <v>11</v>
      </c>
      <c r="L3555" t="s">
        <v>23</v>
      </c>
      <c r="M3555" t="s">
        <v>23</v>
      </c>
      <c r="N3555" s="2">
        <v>41374</v>
      </c>
      <c r="O3555" s="2">
        <v>42499</v>
      </c>
      <c r="P3555" t="s">
        <v>24</v>
      </c>
      <c r="Q3555">
        <v>0.06</v>
      </c>
      <c r="R3555" s="5">
        <f t="shared" si="169"/>
        <v>0.06</v>
      </c>
      <c r="S3555" s="6" t="str">
        <f t="shared" si="170"/>
        <v/>
      </c>
      <c r="T3555">
        <f>ROUND(INT(表1[[#This Row],[合同结束日期]]-表1[[#This Row],[合同起始日期]])/365,1)</f>
        <v>3.1</v>
      </c>
    </row>
    <row r="3556" spans="1:20">
      <c r="A3556" s="1">
        <v>42339</v>
      </c>
      <c r="B3556" t="s">
        <v>7</v>
      </c>
      <c r="C3556">
        <f t="shared" si="168"/>
        <v>1</v>
      </c>
      <c r="D3556" t="s">
        <v>68</v>
      </c>
      <c r="E3556" s="4">
        <v>269948.39999999997</v>
      </c>
      <c r="F3556" s="4">
        <v>102958.31976000001</v>
      </c>
      <c r="G3556" s="3">
        <v>0.38140000000000007</v>
      </c>
      <c r="H3556" s="7">
        <v>603.10187667560319</v>
      </c>
      <c r="I3556" s="4">
        <v>230.02305576407511</v>
      </c>
      <c r="J3556">
        <v>447.59999999999997</v>
      </c>
      <c r="K3556" t="s">
        <v>11</v>
      </c>
      <c r="L3556" t="s">
        <v>13</v>
      </c>
      <c r="M3556" t="s">
        <v>13</v>
      </c>
      <c r="N3556" s="2">
        <v>41302</v>
      </c>
      <c r="O3556" s="2">
        <v>43594</v>
      </c>
      <c r="P3556" t="s">
        <v>24</v>
      </c>
      <c r="Q3556">
        <v>0.12</v>
      </c>
      <c r="R3556" s="5">
        <f t="shared" si="169"/>
        <v>0.12</v>
      </c>
      <c r="S3556" s="6" t="str">
        <f t="shared" si="170"/>
        <v/>
      </c>
      <c r="T3556">
        <f>ROUND(INT(表1[[#This Row],[合同结束日期]]-表1[[#This Row],[合同起始日期]])/365,1)</f>
        <v>6.3</v>
      </c>
    </row>
    <row r="3557" spans="1:20">
      <c r="A3557" s="1">
        <v>42339</v>
      </c>
      <c r="B3557" t="s">
        <v>7</v>
      </c>
      <c r="C3557">
        <f t="shared" si="168"/>
        <v>1</v>
      </c>
      <c r="D3557" t="s">
        <v>345</v>
      </c>
      <c r="E3557" s="4">
        <v>61850.399999999994</v>
      </c>
      <c r="F3557" s="4">
        <v>13198.87536</v>
      </c>
      <c r="G3557" s="3">
        <v>0.21340000000000001</v>
      </c>
      <c r="H3557" s="7">
        <v>2147.5833333333335</v>
      </c>
      <c r="I3557" s="4">
        <v>458.2942833333334</v>
      </c>
      <c r="J3557">
        <v>28.799999999999997</v>
      </c>
      <c r="K3557" t="s">
        <v>140</v>
      </c>
      <c r="L3557" t="s">
        <v>309</v>
      </c>
      <c r="M3557" t="s">
        <v>309</v>
      </c>
      <c r="N3557" s="2">
        <v>41902</v>
      </c>
      <c r="O3557" s="2">
        <v>42632</v>
      </c>
      <c r="P3557" t="s">
        <v>24</v>
      </c>
      <c r="Q3557">
        <v>0.03</v>
      </c>
      <c r="R3557" s="5">
        <f t="shared" si="169"/>
        <v>0.03</v>
      </c>
      <c r="S3557" s="6" t="str">
        <f t="shared" si="170"/>
        <v/>
      </c>
      <c r="T3557">
        <f>ROUND(INT(表1[[#This Row],[合同结束日期]]-表1[[#This Row],[合同起始日期]])/365,1)</f>
        <v>2</v>
      </c>
    </row>
    <row r="3558" spans="1:20">
      <c r="A3558" s="1">
        <v>42339</v>
      </c>
      <c r="B3558" t="s">
        <v>7</v>
      </c>
      <c r="C3558">
        <f t="shared" si="168"/>
        <v>1</v>
      </c>
      <c r="D3558" t="s">
        <v>412</v>
      </c>
      <c r="E3558" s="4">
        <v>56926.799999999996</v>
      </c>
      <c r="F3558" s="4">
        <v>6597.8161200000004</v>
      </c>
      <c r="G3558" s="3">
        <v>0.11590000000000002</v>
      </c>
      <c r="H3558" s="7">
        <v>3953.25</v>
      </c>
      <c r="I3558" s="4">
        <v>458.1816750000001</v>
      </c>
      <c r="J3558">
        <v>14.399999999999999</v>
      </c>
      <c r="K3558" t="s">
        <v>76</v>
      </c>
      <c r="L3558" t="s">
        <v>276</v>
      </c>
      <c r="M3558" t="s">
        <v>276</v>
      </c>
      <c r="N3558" s="2">
        <v>42047</v>
      </c>
      <c r="O3558" s="2">
        <v>42411</v>
      </c>
      <c r="P3558" t="s">
        <v>24</v>
      </c>
      <c r="Q3558">
        <v>0.16</v>
      </c>
      <c r="R3558" s="5">
        <f t="shared" si="169"/>
        <v>0.16</v>
      </c>
      <c r="S3558" s="6" t="str">
        <f t="shared" si="170"/>
        <v/>
      </c>
      <c r="T3558">
        <f>ROUND(INT(表1[[#This Row],[合同结束日期]]-表1[[#This Row],[合同起始日期]])/365,1)</f>
        <v>1</v>
      </c>
    </row>
    <row r="3559" spans="1:20">
      <c r="A3559" s="1">
        <v>42339</v>
      </c>
      <c r="B3559" t="s">
        <v>7</v>
      </c>
      <c r="C3559">
        <f t="shared" si="168"/>
        <v>1</v>
      </c>
      <c r="D3559" t="s">
        <v>413</v>
      </c>
      <c r="E3559" s="4">
        <v>27154.799999999999</v>
      </c>
      <c r="F3559" s="4">
        <v>6601.3318800000006</v>
      </c>
      <c r="G3559" s="3">
        <v>0.24310000000000004</v>
      </c>
      <c r="H3559" s="7">
        <v>1885.7500000000002</v>
      </c>
      <c r="I3559" s="4">
        <v>458.42582500000009</v>
      </c>
      <c r="J3559">
        <v>14.399999999999999</v>
      </c>
      <c r="K3559" t="s">
        <v>76</v>
      </c>
      <c r="L3559" t="s">
        <v>276</v>
      </c>
      <c r="M3559" t="s">
        <v>276</v>
      </c>
      <c r="N3559" s="2">
        <v>42047</v>
      </c>
      <c r="O3559" s="2">
        <v>42411</v>
      </c>
      <c r="P3559" t="s">
        <v>24</v>
      </c>
      <c r="Q3559">
        <v>0.16</v>
      </c>
      <c r="R3559" s="5">
        <f t="shared" si="169"/>
        <v>0.16</v>
      </c>
      <c r="S3559" s="6" t="str">
        <f t="shared" si="170"/>
        <v/>
      </c>
      <c r="T3559">
        <f>ROUND(INT(表1[[#This Row],[合同结束日期]]-表1[[#This Row],[合同起始日期]])/365,1)</f>
        <v>1</v>
      </c>
    </row>
    <row r="3560" spans="1:20">
      <c r="A3560" s="1">
        <v>42339</v>
      </c>
      <c r="B3560" t="s">
        <v>7</v>
      </c>
      <c r="C3560">
        <f t="shared" si="168"/>
        <v>1</v>
      </c>
      <c r="D3560" t="s">
        <v>240</v>
      </c>
      <c r="E3560" s="4">
        <v>57126</v>
      </c>
      <c r="F3560" s="4">
        <v>8026.2030000000004</v>
      </c>
      <c r="G3560" s="3">
        <v>0.14050000000000001</v>
      </c>
      <c r="H3560" s="7">
        <v>3967.0833333333339</v>
      </c>
      <c r="I3560" s="4">
        <v>557.37520833333338</v>
      </c>
      <c r="J3560">
        <v>14.399999999999999</v>
      </c>
      <c r="K3560" t="s">
        <v>66</v>
      </c>
      <c r="L3560" t="s">
        <v>64</v>
      </c>
      <c r="M3560" t="s">
        <v>64</v>
      </c>
      <c r="N3560" s="2">
        <v>41481</v>
      </c>
      <c r="O3560" s="2">
        <v>42668</v>
      </c>
      <c r="P3560" t="s">
        <v>24</v>
      </c>
      <c r="Q3560">
        <v>0.13</v>
      </c>
      <c r="R3560" s="5">
        <f t="shared" si="169"/>
        <v>0.13</v>
      </c>
      <c r="S3560" s="6" t="str">
        <f t="shared" si="170"/>
        <v/>
      </c>
      <c r="T3560">
        <f>ROUND(INT(表1[[#This Row],[合同结束日期]]-表1[[#This Row],[合同起始日期]])/365,1)</f>
        <v>3.3</v>
      </c>
    </row>
    <row r="3561" spans="1:20">
      <c r="A3561" s="1">
        <v>42339</v>
      </c>
      <c r="B3561" t="s">
        <v>7</v>
      </c>
      <c r="C3561">
        <f t="shared" si="168"/>
        <v>1</v>
      </c>
      <c r="D3561" t="s">
        <v>383</v>
      </c>
      <c r="E3561" s="4">
        <v>15300</v>
      </c>
      <c r="F3561" s="4">
        <v>6600.42</v>
      </c>
      <c r="G3561" s="3">
        <v>0.43140000000000001</v>
      </c>
      <c r="H3561" s="7">
        <v>1062.5</v>
      </c>
      <c r="I3561" s="4">
        <v>458.36250000000007</v>
      </c>
      <c r="J3561">
        <v>14.399999999999999</v>
      </c>
      <c r="K3561" t="s">
        <v>76</v>
      </c>
      <c r="L3561" t="s">
        <v>276</v>
      </c>
      <c r="M3561" t="s">
        <v>276</v>
      </c>
      <c r="N3561" s="2">
        <v>42047</v>
      </c>
      <c r="O3561" s="2">
        <v>42411</v>
      </c>
      <c r="P3561" t="s">
        <v>24</v>
      </c>
      <c r="Q3561">
        <v>0.16</v>
      </c>
      <c r="R3561" s="5">
        <f t="shared" si="169"/>
        <v>0.16</v>
      </c>
      <c r="S3561" s="6" t="str">
        <f t="shared" si="170"/>
        <v/>
      </c>
      <c r="T3561">
        <f>ROUND(INT(表1[[#This Row],[合同结束日期]]-表1[[#This Row],[合同起始日期]])/365,1)</f>
        <v>1</v>
      </c>
    </row>
    <row r="3562" spans="1:20">
      <c r="A3562" s="1">
        <v>42339</v>
      </c>
      <c r="B3562" t="s">
        <v>7</v>
      </c>
      <c r="C3562">
        <f t="shared" si="168"/>
        <v>1</v>
      </c>
      <c r="D3562" t="s">
        <v>469</v>
      </c>
      <c r="E3562" s="4">
        <v>72501.599999999991</v>
      </c>
      <c r="F3562" s="4">
        <v>7199.40888</v>
      </c>
      <c r="G3562" s="3">
        <v>9.9300000000000013E-2</v>
      </c>
      <c r="H3562" s="7">
        <v>5034.833333333333</v>
      </c>
      <c r="I3562" s="4">
        <v>499.95895000000007</v>
      </c>
      <c r="J3562">
        <v>14.399999999999999</v>
      </c>
      <c r="K3562" t="s">
        <v>66</v>
      </c>
      <c r="L3562" t="s">
        <v>64</v>
      </c>
      <c r="M3562" t="s">
        <v>64</v>
      </c>
      <c r="N3562" s="2">
        <v>42259</v>
      </c>
      <c r="O3562" s="2">
        <v>42624</v>
      </c>
      <c r="P3562" t="s">
        <v>24</v>
      </c>
      <c r="Q3562">
        <v>0.09</v>
      </c>
      <c r="R3562" s="5">
        <f t="shared" si="169"/>
        <v>0.09</v>
      </c>
      <c r="S3562" s="6" t="str">
        <f t="shared" si="170"/>
        <v/>
      </c>
      <c r="T3562">
        <f>ROUND(INT(表1[[#This Row],[合同结束日期]]-表1[[#This Row],[合同起始日期]])/365,1)</f>
        <v>1</v>
      </c>
    </row>
    <row r="3563" spans="1:20">
      <c r="A3563" s="1">
        <v>42339</v>
      </c>
      <c r="B3563" t="s">
        <v>7</v>
      </c>
      <c r="C3563">
        <f t="shared" si="168"/>
        <v>1</v>
      </c>
      <c r="D3563" t="s">
        <v>384</v>
      </c>
      <c r="E3563" s="4">
        <v>129398.39999999999</v>
      </c>
      <c r="F3563" s="4">
        <v>8397.9561599999997</v>
      </c>
      <c r="G3563" s="3">
        <v>6.4899999999999999E-2</v>
      </c>
      <c r="H3563" s="7">
        <v>7188.7999999999993</v>
      </c>
      <c r="I3563" s="4">
        <v>466.55311999999998</v>
      </c>
      <c r="J3563">
        <v>18</v>
      </c>
      <c r="K3563" t="s">
        <v>66</v>
      </c>
      <c r="L3563" t="s">
        <v>64</v>
      </c>
      <c r="M3563" t="s">
        <v>64</v>
      </c>
      <c r="N3563" s="2">
        <v>42102</v>
      </c>
      <c r="O3563" s="2">
        <v>42467</v>
      </c>
      <c r="P3563" t="s">
        <v>24</v>
      </c>
      <c r="Q3563">
        <v>0.05</v>
      </c>
      <c r="R3563" s="5">
        <f t="shared" si="169"/>
        <v>0.05</v>
      </c>
      <c r="S3563" s="6" t="str">
        <f t="shared" si="170"/>
        <v/>
      </c>
      <c r="T3563">
        <f>ROUND(INT(表1[[#This Row],[合同结束日期]]-表1[[#This Row],[合同起始日期]])/365,1)</f>
        <v>1</v>
      </c>
    </row>
    <row r="3564" spans="1:20">
      <c r="A3564" s="1">
        <v>42370</v>
      </c>
      <c r="B3564" t="s">
        <v>7</v>
      </c>
      <c r="C3564">
        <f t="shared" si="168"/>
        <v>1</v>
      </c>
      <c r="D3564" t="s">
        <v>8</v>
      </c>
      <c r="E3564" s="4">
        <v>6999908.3999999994</v>
      </c>
      <c r="F3564" s="4">
        <v>309395.95127999998</v>
      </c>
      <c r="G3564" s="3">
        <v>4.4200000000000003E-2</v>
      </c>
      <c r="H3564" s="7">
        <v>1960.7586554621846</v>
      </c>
      <c r="I3564" s="4">
        <v>86.665532571428571</v>
      </c>
      <c r="J3564">
        <v>3570</v>
      </c>
      <c r="K3564" t="s">
        <v>11</v>
      </c>
      <c r="L3564" t="s">
        <v>12</v>
      </c>
      <c r="M3564" t="s">
        <v>10</v>
      </c>
      <c r="N3564" s="2">
        <v>41365</v>
      </c>
      <c r="O3564" s="2">
        <v>48646</v>
      </c>
      <c r="P3564" t="s">
        <v>14</v>
      </c>
      <c r="Q3564">
        <v>0</v>
      </c>
      <c r="R3564" s="5">
        <f t="shared" si="169"/>
        <v>0</v>
      </c>
      <c r="S3564" s="6" t="str">
        <f t="shared" si="170"/>
        <v/>
      </c>
      <c r="T3564">
        <f>ROUND(INT(表1[[#This Row],[合同结束日期]]-表1[[#This Row],[合同起始日期]])/365,1)</f>
        <v>19.899999999999999</v>
      </c>
    </row>
    <row r="3565" spans="1:20">
      <c r="A3565" s="1">
        <v>42370</v>
      </c>
      <c r="B3565" t="s">
        <v>7</v>
      </c>
      <c r="C3565">
        <f t="shared" si="168"/>
        <v>1</v>
      </c>
      <c r="D3565" t="s">
        <v>235</v>
      </c>
      <c r="E3565" s="4">
        <v>1360317.5999999999</v>
      </c>
      <c r="F3565" s="4">
        <v>90869.215679999994</v>
      </c>
      <c r="G3565" s="3">
        <v>6.6799999999999998E-2</v>
      </c>
      <c r="H3565" s="7">
        <v>3636.8238691049087</v>
      </c>
      <c r="I3565" s="4">
        <v>242.9398344562079</v>
      </c>
      <c r="J3565">
        <v>374.03999999999996</v>
      </c>
      <c r="K3565" t="s">
        <v>11</v>
      </c>
      <c r="L3565" t="s">
        <v>92</v>
      </c>
      <c r="M3565" t="s">
        <v>92</v>
      </c>
      <c r="N3565" s="2">
        <v>41384</v>
      </c>
      <c r="O3565" s="2">
        <v>43299</v>
      </c>
      <c r="P3565" t="s">
        <v>18</v>
      </c>
      <c r="Q3565" t="s">
        <v>335</v>
      </c>
      <c r="R3565" s="5" t="str">
        <f t="shared" si="169"/>
        <v>0.15</v>
      </c>
      <c r="S3565" s="6" t="str">
        <f t="shared" si="170"/>
        <v>0.05</v>
      </c>
      <c r="T3565">
        <f>ROUND(INT(表1[[#This Row],[合同结束日期]]-表1[[#This Row],[合同起始日期]])/365,1)</f>
        <v>5.2</v>
      </c>
    </row>
    <row r="3566" spans="1:20">
      <c r="A3566" s="1">
        <v>42370</v>
      </c>
      <c r="B3566" t="s">
        <v>7</v>
      </c>
      <c r="C3566">
        <f t="shared" si="168"/>
        <v>1</v>
      </c>
      <c r="D3566" t="s">
        <v>237</v>
      </c>
      <c r="E3566" s="4">
        <v>698574.72</v>
      </c>
      <c r="F3566" s="4">
        <v>87461.554943999989</v>
      </c>
      <c r="G3566" s="3">
        <v>0.12519999999999998</v>
      </c>
      <c r="H3566" s="7">
        <v>1940.4853333333333</v>
      </c>
      <c r="I3566" s="4">
        <v>242.94876373333329</v>
      </c>
      <c r="J3566">
        <v>360</v>
      </c>
      <c r="K3566" t="s">
        <v>11</v>
      </c>
      <c r="L3566" t="s">
        <v>23</v>
      </c>
      <c r="M3566" t="s">
        <v>23</v>
      </c>
      <c r="N3566" s="2">
        <v>41384</v>
      </c>
      <c r="O3566" s="2">
        <v>43299</v>
      </c>
      <c r="P3566" t="s">
        <v>18</v>
      </c>
      <c r="Q3566" t="s">
        <v>335</v>
      </c>
      <c r="R3566" s="5" t="str">
        <f t="shared" si="169"/>
        <v>0.15</v>
      </c>
      <c r="S3566" s="6" t="str">
        <f t="shared" si="170"/>
        <v>0.05</v>
      </c>
      <c r="T3566">
        <f>ROUND(INT(表1[[#This Row],[合同结束日期]]-表1[[#This Row],[合同起始日期]])/365,1)</f>
        <v>5.2</v>
      </c>
    </row>
    <row r="3567" spans="1:20">
      <c r="A3567" s="1">
        <v>42370</v>
      </c>
      <c r="B3567" t="s">
        <v>7</v>
      </c>
      <c r="C3567">
        <f t="shared" si="168"/>
        <v>1</v>
      </c>
      <c r="D3567" t="s">
        <v>238</v>
      </c>
      <c r="E3567" s="4">
        <v>758777.76</v>
      </c>
      <c r="F3567" s="4">
        <v>91129.208975999994</v>
      </c>
      <c r="G3567" s="3">
        <v>0.12009999999999998</v>
      </c>
      <c r="H3567" s="7">
        <v>2023.4073599999999</v>
      </c>
      <c r="I3567" s="4">
        <v>243.01122393599999</v>
      </c>
      <c r="J3567">
        <v>375</v>
      </c>
      <c r="K3567" t="s">
        <v>11</v>
      </c>
      <c r="L3567" t="s">
        <v>92</v>
      </c>
      <c r="M3567" t="s">
        <v>92</v>
      </c>
      <c r="N3567" s="2">
        <v>41384</v>
      </c>
      <c r="O3567" s="2">
        <v>43299</v>
      </c>
      <c r="P3567" t="s">
        <v>18</v>
      </c>
      <c r="Q3567" t="s">
        <v>335</v>
      </c>
      <c r="R3567" s="5" t="str">
        <f t="shared" si="169"/>
        <v>0.15</v>
      </c>
      <c r="S3567" s="6" t="str">
        <f t="shared" si="170"/>
        <v>0.05</v>
      </c>
      <c r="T3567">
        <f>ROUND(INT(表1[[#This Row],[合同结束日期]]-表1[[#This Row],[合同起始日期]])/365,1)</f>
        <v>5.2</v>
      </c>
    </row>
    <row r="3568" spans="1:20">
      <c r="A3568" s="1">
        <v>42370</v>
      </c>
      <c r="B3568" t="s">
        <v>7</v>
      </c>
      <c r="C3568">
        <f t="shared" si="168"/>
        <v>1</v>
      </c>
      <c r="D3568" t="s">
        <v>239</v>
      </c>
      <c r="E3568" s="4">
        <v>553373.15999999992</v>
      </c>
      <c r="F3568" s="4">
        <v>88318.356336000012</v>
      </c>
      <c r="G3568" s="3">
        <v>0.15960000000000005</v>
      </c>
      <c r="H3568" s="7">
        <v>1522.9336195508583</v>
      </c>
      <c r="I3568" s="4">
        <v>243.06020568031707</v>
      </c>
      <c r="J3568">
        <v>363.36</v>
      </c>
      <c r="K3568" t="s">
        <v>11</v>
      </c>
      <c r="L3568" t="s">
        <v>23</v>
      </c>
      <c r="M3568" t="s">
        <v>23</v>
      </c>
      <c r="N3568" s="2">
        <v>41384</v>
      </c>
      <c r="O3568" s="2">
        <v>43299</v>
      </c>
      <c r="P3568" t="s">
        <v>18</v>
      </c>
      <c r="Q3568" t="s">
        <v>335</v>
      </c>
      <c r="R3568" s="5" t="str">
        <f t="shared" si="169"/>
        <v>0.15</v>
      </c>
      <c r="S3568" s="6" t="str">
        <f t="shared" si="170"/>
        <v>0.05</v>
      </c>
      <c r="T3568">
        <f>ROUND(INT(表1[[#This Row],[合同结束日期]]-表1[[#This Row],[合同起始日期]])/365,1)</f>
        <v>5.2</v>
      </c>
    </row>
    <row r="3569" spans="1:20">
      <c r="A3569" s="1">
        <v>42370</v>
      </c>
      <c r="B3569" t="s">
        <v>7</v>
      </c>
      <c r="C3569">
        <f t="shared" si="168"/>
        <v>1</v>
      </c>
      <c r="D3569" t="s">
        <v>16</v>
      </c>
      <c r="E3569" s="4">
        <v>625105.39199999999</v>
      </c>
      <c r="F3569" s="4">
        <v>90452.750222400005</v>
      </c>
      <c r="G3569" s="3">
        <v>0.14470000000000002</v>
      </c>
      <c r="H3569" s="7">
        <v>898.13993103448274</v>
      </c>
      <c r="I3569" s="4">
        <v>129.96084802068967</v>
      </c>
      <c r="J3569">
        <v>696</v>
      </c>
      <c r="K3569" t="s">
        <v>20</v>
      </c>
      <c r="L3569" t="s">
        <v>21</v>
      </c>
      <c r="M3569" t="s">
        <v>17</v>
      </c>
      <c r="N3569" s="2">
        <v>41246</v>
      </c>
      <c r="O3569" s="2">
        <v>43229</v>
      </c>
      <c r="P3569" t="s">
        <v>18</v>
      </c>
      <c r="Q3569" t="s">
        <v>48</v>
      </c>
      <c r="R3569" s="5" t="str">
        <f t="shared" si="169"/>
        <v>0.11</v>
      </c>
      <c r="S3569" s="6" t="str">
        <f t="shared" si="170"/>
        <v/>
      </c>
      <c r="T3569">
        <f>ROUND(INT(表1[[#This Row],[合同结束日期]]-表1[[#This Row],[合同起始日期]])/365,1)</f>
        <v>5.4</v>
      </c>
    </row>
    <row r="3570" spans="1:20">
      <c r="A3570" s="1">
        <v>42370</v>
      </c>
      <c r="B3570" t="s">
        <v>7</v>
      </c>
      <c r="C3570">
        <f t="shared" si="168"/>
        <v>1</v>
      </c>
      <c r="D3570" t="s">
        <v>22</v>
      </c>
      <c r="E3570" s="4">
        <v>598910.4</v>
      </c>
      <c r="F3570" s="4">
        <v>135653.20560000002</v>
      </c>
      <c r="G3570" s="3">
        <v>0.22650000000000001</v>
      </c>
      <c r="H3570" s="7">
        <v>1223.2647058823532</v>
      </c>
      <c r="I3570" s="4">
        <v>277.069455882353</v>
      </c>
      <c r="J3570">
        <v>489.59999999999997</v>
      </c>
      <c r="K3570" t="s">
        <v>11</v>
      </c>
      <c r="L3570" t="s">
        <v>23</v>
      </c>
      <c r="M3570" t="s">
        <v>23</v>
      </c>
      <c r="N3570" s="2">
        <v>41258</v>
      </c>
      <c r="O3570" s="2">
        <v>43229</v>
      </c>
      <c r="P3570" t="s">
        <v>24</v>
      </c>
      <c r="Q3570" t="s">
        <v>59</v>
      </c>
      <c r="R3570" s="5" t="str">
        <f t="shared" si="169"/>
        <v>0.16</v>
      </c>
      <c r="S3570" s="6" t="str">
        <f t="shared" si="170"/>
        <v/>
      </c>
      <c r="T3570">
        <f>ROUND(INT(表1[[#This Row],[合同结束日期]]-表1[[#This Row],[合同起始日期]])/365,1)</f>
        <v>5.4</v>
      </c>
    </row>
    <row r="3571" spans="1:20">
      <c r="A3571" s="1">
        <v>42370</v>
      </c>
      <c r="B3571" t="s">
        <v>7</v>
      </c>
      <c r="C3571">
        <f t="shared" si="168"/>
        <v>1</v>
      </c>
      <c r="D3571" t="s">
        <v>386</v>
      </c>
      <c r="E3571" s="4">
        <v>356244</v>
      </c>
      <c r="F3571" s="4">
        <v>50871.643199999999</v>
      </c>
      <c r="G3571" s="3">
        <v>0.14279999999999998</v>
      </c>
      <c r="H3571" s="7">
        <v>1940.3267973856209</v>
      </c>
      <c r="I3571" s="4">
        <v>277.07866666666666</v>
      </c>
      <c r="J3571">
        <v>183.6</v>
      </c>
      <c r="K3571" t="s">
        <v>11</v>
      </c>
      <c r="L3571" t="s">
        <v>23</v>
      </c>
      <c r="M3571" t="s">
        <v>23</v>
      </c>
      <c r="N3571" s="2">
        <v>41258</v>
      </c>
      <c r="O3571" s="2">
        <v>43229</v>
      </c>
      <c r="P3571" t="s">
        <v>24</v>
      </c>
      <c r="Q3571" t="s">
        <v>59</v>
      </c>
      <c r="R3571" s="5" t="str">
        <f t="shared" si="169"/>
        <v>0.16</v>
      </c>
      <c r="S3571" s="6" t="str">
        <f t="shared" si="170"/>
        <v/>
      </c>
      <c r="T3571">
        <f>ROUND(INT(表1[[#This Row],[合同结束日期]]-表1[[#This Row],[合同起始日期]])/365,1)</f>
        <v>5.4</v>
      </c>
    </row>
    <row r="3572" spans="1:20">
      <c r="A3572" s="1">
        <v>42370</v>
      </c>
      <c r="B3572" t="s">
        <v>7</v>
      </c>
      <c r="C3572">
        <f t="shared" si="168"/>
        <v>1</v>
      </c>
      <c r="D3572" t="s">
        <v>26</v>
      </c>
      <c r="E3572" s="4">
        <v>444834.12000000005</v>
      </c>
      <c r="F3572" s="4">
        <v>70239.307548000012</v>
      </c>
      <c r="G3572" s="3">
        <v>0.15790000000000001</v>
      </c>
      <c r="H3572" s="7">
        <v>2787.1812030075193</v>
      </c>
      <c r="I3572" s="4">
        <v>440.0959119548873</v>
      </c>
      <c r="J3572">
        <v>159.6</v>
      </c>
      <c r="K3572" t="s">
        <v>11</v>
      </c>
      <c r="L3572" t="s">
        <v>13</v>
      </c>
      <c r="M3572" t="s">
        <v>27</v>
      </c>
      <c r="N3572" s="2">
        <v>41339</v>
      </c>
      <c r="O3572" s="2">
        <v>42499</v>
      </c>
      <c r="P3572" t="s">
        <v>24</v>
      </c>
      <c r="Q3572" t="s">
        <v>83</v>
      </c>
      <c r="R3572" s="5" t="str">
        <f t="shared" si="169"/>
        <v>0.14</v>
      </c>
      <c r="S3572" s="6" t="str">
        <f t="shared" si="170"/>
        <v/>
      </c>
      <c r="T3572">
        <f>ROUND(INT(表1[[#This Row],[合同结束日期]]-表1[[#This Row],[合同起始日期]])/365,1)</f>
        <v>3.2</v>
      </c>
    </row>
    <row r="3573" spans="1:20">
      <c r="A3573" s="1">
        <v>42370</v>
      </c>
      <c r="B3573" t="s">
        <v>7</v>
      </c>
      <c r="C3573">
        <f t="shared" si="168"/>
        <v>1</v>
      </c>
      <c r="D3573" t="s">
        <v>29</v>
      </c>
      <c r="E3573" s="4">
        <v>287025.59999999998</v>
      </c>
      <c r="F3573" s="4">
        <v>61021.64256</v>
      </c>
      <c r="G3573" s="3">
        <v>0.21260000000000001</v>
      </c>
      <c r="H3573" s="7">
        <v>1533.2564102564102</v>
      </c>
      <c r="I3573" s="4">
        <v>325.97031282051285</v>
      </c>
      <c r="J3573">
        <v>187.2</v>
      </c>
      <c r="K3573" t="s">
        <v>11</v>
      </c>
      <c r="L3573" t="s">
        <v>23</v>
      </c>
      <c r="M3573" t="s">
        <v>23</v>
      </c>
      <c r="N3573" s="2">
        <v>41288</v>
      </c>
      <c r="O3573" s="2">
        <v>42499</v>
      </c>
      <c r="P3573" t="s">
        <v>24</v>
      </c>
      <c r="Q3573" t="s">
        <v>30</v>
      </c>
      <c r="R3573" s="5" t="str">
        <f t="shared" si="169"/>
        <v>0.18</v>
      </c>
      <c r="S3573" s="6" t="str">
        <f t="shared" si="170"/>
        <v/>
      </c>
      <c r="T3573">
        <f>ROUND(INT(表1[[#This Row],[合同结束日期]]-表1[[#This Row],[合同起始日期]])/365,1)</f>
        <v>3.3</v>
      </c>
    </row>
    <row r="3574" spans="1:20">
      <c r="A3574" s="1">
        <v>42370</v>
      </c>
      <c r="B3574" t="s">
        <v>7</v>
      </c>
      <c r="C3574">
        <f t="shared" si="168"/>
        <v>1</v>
      </c>
      <c r="D3574" t="s">
        <v>463</v>
      </c>
      <c r="E3574" s="4">
        <v>720667.0199999999</v>
      </c>
      <c r="F3574" s="4">
        <v>90011.310798000006</v>
      </c>
      <c r="G3574" s="3">
        <v>0.12490000000000002</v>
      </c>
      <c r="H3574" s="7">
        <v>10178.912711864406</v>
      </c>
      <c r="I3574" s="4">
        <v>1271.3461977118645</v>
      </c>
      <c r="J3574">
        <v>70.8</v>
      </c>
      <c r="K3574" t="s">
        <v>76</v>
      </c>
      <c r="L3574" t="s">
        <v>276</v>
      </c>
      <c r="M3574" t="s">
        <v>276</v>
      </c>
      <c r="N3574" s="2">
        <v>42223</v>
      </c>
      <c r="O3574" s="2">
        <v>43318</v>
      </c>
      <c r="P3574" t="s">
        <v>24</v>
      </c>
      <c r="Q3574" t="s">
        <v>65</v>
      </c>
      <c r="R3574" s="5" t="str">
        <f t="shared" si="169"/>
        <v>0.12</v>
      </c>
      <c r="S3574" s="6" t="str">
        <f t="shared" si="170"/>
        <v/>
      </c>
      <c r="T3574">
        <f>ROUND(INT(表1[[#This Row],[合同结束日期]]-表1[[#This Row],[合同起始日期]])/365,1)</f>
        <v>3</v>
      </c>
    </row>
    <row r="3575" spans="1:20">
      <c r="A3575" s="1">
        <v>42370</v>
      </c>
      <c r="B3575" t="s">
        <v>7</v>
      </c>
      <c r="C3575">
        <f t="shared" si="168"/>
        <v>1</v>
      </c>
      <c r="D3575" t="s">
        <v>31</v>
      </c>
      <c r="E3575" s="4">
        <v>444984</v>
      </c>
      <c r="F3575" s="4">
        <v>44809.888800000001</v>
      </c>
      <c r="G3575" s="3">
        <v>0.1007</v>
      </c>
      <c r="H3575" s="7">
        <v>3224.521739130435</v>
      </c>
      <c r="I3575" s="4">
        <v>324.70933913043478</v>
      </c>
      <c r="J3575">
        <v>138</v>
      </c>
      <c r="K3575" t="s">
        <v>11</v>
      </c>
      <c r="L3575" t="s">
        <v>13</v>
      </c>
      <c r="M3575" t="s">
        <v>13</v>
      </c>
      <c r="N3575" s="2">
        <v>41334</v>
      </c>
      <c r="O3575" s="2">
        <v>42499</v>
      </c>
      <c r="P3575" t="s">
        <v>24</v>
      </c>
      <c r="Q3575" t="s">
        <v>414</v>
      </c>
      <c r="R3575" s="5" t="str">
        <f t="shared" si="169"/>
        <v>0.14</v>
      </c>
      <c r="S3575" s="6" t="str">
        <f t="shared" si="170"/>
        <v>0.07</v>
      </c>
      <c r="T3575">
        <f>ROUND(INT(表1[[#This Row],[合同结束日期]]-表1[[#This Row],[合同起始日期]])/365,1)</f>
        <v>3.2</v>
      </c>
    </row>
    <row r="3576" spans="1:20">
      <c r="A3576" s="1">
        <v>42370</v>
      </c>
      <c r="B3576" t="s">
        <v>7</v>
      </c>
      <c r="C3576">
        <f t="shared" si="168"/>
        <v>1</v>
      </c>
      <c r="D3576" t="s">
        <v>33</v>
      </c>
      <c r="E3576" s="4">
        <v>205551.96000000002</v>
      </c>
      <c r="F3576" s="4">
        <v>15580.838568000003</v>
      </c>
      <c r="G3576" s="3">
        <v>7.5800000000000006E-2</v>
      </c>
      <c r="H3576" s="7">
        <v>3172.0981481481485</v>
      </c>
      <c r="I3576" s="4">
        <v>240.44503962962969</v>
      </c>
      <c r="J3576">
        <v>64.8</v>
      </c>
      <c r="K3576" t="s">
        <v>11</v>
      </c>
      <c r="L3576" t="s">
        <v>13</v>
      </c>
      <c r="M3576" t="s">
        <v>34</v>
      </c>
      <c r="N3576" s="2">
        <v>41353</v>
      </c>
      <c r="O3576" s="2">
        <v>43229</v>
      </c>
      <c r="P3576" t="s">
        <v>24</v>
      </c>
      <c r="Q3576" t="s">
        <v>35</v>
      </c>
      <c r="R3576" s="5" t="str">
        <f t="shared" si="169"/>
        <v>0.06</v>
      </c>
      <c r="S3576" s="6" t="str">
        <f t="shared" si="170"/>
        <v/>
      </c>
      <c r="T3576">
        <f>ROUND(INT(表1[[#This Row],[合同结束日期]]-表1[[#This Row],[合同起始日期]])/365,1)</f>
        <v>5.0999999999999996</v>
      </c>
    </row>
    <row r="3577" spans="1:20">
      <c r="A3577" s="1">
        <v>42370</v>
      </c>
      <c r="B3577" t="s">
        <v>7</v>
      </c>
      <c r="C3577">
        <f t="shared" si="168"/>
        <v>1</v>
      </c>
      <c r="D3577" t="s">
        <v>36</v>
      </c>
      <c r="E3577" s="4">
        <v>588198.72</v>
      </c>
      <c r="F3577" s="4">
        <v>48879.313632000005</v>
      </c>
      <c r="G3577" s="3">
        <v>8.3100000000000007E-2</v>
      </c>
      <c r="H3577" s="7">
        <v>2769.2971751412429</v>
      </c>
      <c r="I3577" s="4">
        <v>230.1285952542373</v>
      </c>
      <c r="J3577">
        <v>212.4</v>
      </c>
      <c r="K3577" t="s">
        <v>11</v>
      </c>
      <c r="L3577" t="s">
        <v>13</v>
      </c>
      <c r="M3577" t="s">
        <v>13</v>
      </c>
      <c r="N3577" s="2">
        <v>41353</v>
      </c>
      <c r="O3577" s="2">
        <v>43229</v>
      </c>
      <c r="P3577" t="s">
        <v>24</v>
      </c>
      <c r="Q3577" t="s">
        <v>37</v>
      </c>
      <c r="R3577" s="5" t="str">
        <f t="shared" si="169"/>
        <v>0.</v>
      </c>
      <c r="S3577" s="6" t="str">
        <f t="shared" si="170"/>
        <v/>
      </c>
      <c r="T3577">
        <f>ROUND(INT(表1[[#This Row],[合同结束日期]]-表1[[#This Row],[合同起始日期]])/365,1)</f>
        <v>5.0999999999999996</v>
      </c>
    </row>
    <row r="3578" spans="1:20">
      <c r="A3578" s="1">
        <v>42370</v>
      </c>
      <c r="B3578" t="s">
        <v>7</v>
      </c>
      <c r="C3578">
        <f t="shared" si="168"/>
        <v>1</v>
      </c>
      <c r="D3578" t="s">
        <v>38</v>
      </c>
      <c r="E3578" s="4">
        <v>667800</v>
      </c>
      <c r="F3578" s="4">
        <v>73458</v>
      </c>
      <c r="G3578" s="3">
        <v>0.11</v>
      </c>
      <c r="H3578" s="7">
        <v>3567.3076923076924</v>
      </c>
      <c r="I3578" s="4">
        <v>392.40384615384619</v>
      </c>
      <c r="J3578">
        <v>187.2</v>
      </c>
      <c r="K3578" t="s">
        <v>11</v>
      </c>
      <c r="L3578" t="s">
        <v>13</v>
      </c>
      <c r="M3578" t="s">
        <v>13</v>
      </c>
      <c r="N3578" s="2">
        <v>41323</v>
      </c>
      <c r="O3578" s="2">
        <v>42499</v>
      </c>
      <c r="P3578" t="s">
        <v>39</v>
      </c>
      <c r="Q3578" t="s">
        <v>48</v>
      </c>
      <c r="R3578" s="5" t="str">
        <f t="shared" si="169"/>
        <v>0.11</v>
      </c>
      <c r="S3578" s="6" t="str">
        <f t="shared" si="170"/>
        <v/>
      </c>
      <c r="T3578">
        <f>ROUND(INT(表1[[#This Row],[合同结束日期]]-表1[[#This Row],[合同起始日期]])/365,1)</f>
        <v>3.2</v>
      </c>
    </row>
    <row r="3579" spans="1:20">
      <c r="A3579" s="1">
        <v>42370</v>
      </c>
      <c r="B3579" t="s">
        <v>7</v>
      </c>
      <c r="C3579">
        <f t="shared" si="168"/>
        <v>1</v>
      </c>
      <c r="D3579" t="s">
        <v>40</v>
      </c>
      <c r="E3579" s="4">
        <v>2500783.5720000002</v>
      </c>
      <c r="F3579" s="4">
        <v>200062.68576000002</v>
      </c>
      <c r="G3579" s="3">
        <v>0.08</v>
      </c>
      <c r="H3579" s="7">
        <v>2652.7320646639514</v>
      </c>
      <c r="I3579" s="4">
        <v>212.2185651731161</v>
      </c>
      <c r="J3579">
        <v>942.72</v>
      </c>
      <c r="K3579" t="s">
        <v>41</v>
      </c>
      <c r="L3579" t="s">
        <v>40</v>
      </c>
      <c r="M3579" t="s">
        <v>41</v>
      </c>
      <c r="N3579" s="2">
        <v>41294</v>
      </c>
      <c r="O3579" s="2">
        <v>43229</v>
      </c>
      <c r="P3579" t="s">
        <v>39</v>
      </c>
      <c r="Q3579" t="s">
        <v>42</v>
      </c>
      <c r="R3579" s="5" t="str">
        <f t="shared" si="169"/>
        <v>0.08</v>
      </c>
      <c r="S3579" s="6" t="str">
        <f t="shared" si="170"/>
        <v/>
      </c>
      <c r="T3579">
        <f>ROUND(INT(表1[[#This Row],[合同结束日期]]-表1[[#This Row],[合同起始日期]])/365,1)</f>
        <v>5.3</v>
      </c>
    </row>
    <row r="3580" spans="1:20">
      <c r="A3580" s="1">
        <v>42370</v>
      </c>
      <c r="B3580" t="s">
        <v>7</v>
      </c>
      <c r="C3580">
        <f t="shared" si="168"/>
        <v>1</v>
      </c>
      <c r="D3580" t="s">
        <v>292</v>
      </c>
      <c r="E3580" s="4">
        <v>4592245.3319999995</v>
      </c>
      <c r="F3580" s="4">
        <v>206651.03993999996</v>
      </c>
      <c r="G3580" s="3">
        <v>4.4999999999999998E-2</v>
      </c>
      <c r="H3580" s="7">
        <v>1846.0545634346356</v>
      </c>
      <c r="I3580" s="4">
        <v>83.072455354558599</v>
      </c>
      <c r="J3580">
        <v>2487.6</v>
      </c>
      <c r="K3580" t="s">
        <v>41</v>
      </c>
      <c r="L3580" t="s">
        <v>292</v>
      </c>
      <c r="M3580" t="s">
        <v>41</v>
      </c>
      <c r="N3580" s="2">
        <v>41442</v>
      </c>
      <c r="O3580" s="2">
        <v>47285</v>
      </c>
      <c r="P3580" t="s">
        <v>39</v>
      </c>
      <c r="Q3580" t="s">
        <v>208</v>
      </c>
      <c r="R3580" s="5" t="str">
        <f t="shared" si="169"/>
        <v>0.05</v>
      </c>
      <c r="S3580" s="6" t="str">
        <f t="shared" si="170"/>
        <v/>
      </c>
      <c r="T3580">
        <f>ROUND(INT(表1[[#This Row],[合同结束日期]]-表1[[#This Row],[合同起始日期]])/365,1)</f>
        <v>16</v>
      </c>
    </row>
    <row r="3581" spans="1:20">
      <c r="A3581" s="1">
        <v>42370</v>
      </c>
      <c r="B3581" t="s">
        <v>7</v>
      </c>
      <c r="C3581">
        <f t="shared" si="168"/>
        <v>1</v>
      </c>
      <c r="D3581" t="s">
        <v>324</v>
      </c>
      <c r="E3581" s="4">
        <v>321057.59999999998</v>
      </c>
      <c r="F3581" s="4">
        <v>33133.144319999999</v>
      </c>
      <c r="G3581" s="3">
        <v>0.1032</v>
      </c>
      <c r="H3581" s="7">
        <v>2908.1304347826085</v>
      </c>
      <c r="I3581" s="4">
        <v>300.11906086956526</v>
      </c>
      <c r="J3581">
        <v>110.39999999999999</v>
      </c>
      <c r="K3581" t="s">
        <v>140</v>
      </c>
      <c r="L3581" t="s">
        <v>309</v>
      </c>
      <c r="M3581" t="s">
        <v>309</v>
      </c>
      <c r="N3581" s="2">
        <v>42110</v>
      </c>
      <c r="O3581" s="2">
        <v>42840</v>
      </c>
      <c r="P3581" t="s">
        <v>24</v>
      </c>
      <c r="Q3581" t="s">
        <v>42</v>
      </c>
      <c r="R3581" s="5" t="str">
        <f t="shared" si="169"/>
        <v>0.08</v>
      </c>
      <c r="S3581" s="6" t="str">
        <f t="shared" si="170"/>
        <v/>
      </c>
      <c r="T3581">
        <f>ROUND(INT(表1[[#This Row],[合同结束日期]]-表1[[#This Row],[合同起始日期]])/365,1)</f>
        <v>2</v>
      </c>
    </row>
    <row r="3582" spans="1:20">
      <c r="A3582" s="1">
        <v>42370</v>
      </c>
      <c r="B3582" t="s">
        <v>7</v>
      </c>
      <c r="C3582">
        <f t="shared" si="168"/>
        <v>1</v>
      </c>
      <c r="D3582" t="s">
        <v>308</v>
      </c>
      <c r="E3582" s="4">
        <v>2146279.1999999997</v>
      </c>
      <c r="F3582" s="4">
        <v>71256.469440000001</v>
      </c>
      <c r="G3582" s="3">
        <v>3.3200000000000007E-2</v>
      </c>
      <c r="H3582" s="7">
        <v>15552.747826086954</v>
      </c>
      <c r="I3582" s="4">
        <v>516.35122782608698</v>
      </c>
      <c r="J3582">
        <v>138</v>
      </c>
      <c r="K3582" t="s">
        <v>140</v>
      </c>
      <c r="L3582" t="s">
        <v>309</v>
      </c>
      <c r="M3582" t="s">
        <v>309</v>
      </c>
      <c r="N3582" s="2">
        <v>41708</v>
      </c>
      <c r="O3582" s="2">
        <v>42834</v>
      </c>
      <c r="P3582" t="s">
        <v>24</v>
      </c>
      <c r="Q3582" t="s">
        <v>180</v>
      </c>
      <c r="R3582" s="5" t="str">
        <f t="shared" si="169"/>
        <v>0.03</v>
      </c>
      <c r="S3582" s="6" t="str">
        <f t="shared" si="170"/>
        <v/>
      </c>
      <c r="T3582">
        <f>ROUND(INT(表1[[#This Row],[合同结束日期]]-表1[[#This Row],[合同起始日期]])/365,1)</f>
        <v>3.1</v>
      </c>
    </row>
    <row r="3583" spans="1:20">
      <c r="A3583" s="1">
        <v>42370</v>
      </c>
      <c r="B3583" t="s">
        <v>7</v>
      </c>
      <c r="C3583">
        <f t="shared" si="168"/>
        <v>1</v>
      </c>
      <c r="D3583" t="s">
        <v>43</v>
      </c>
      <c r="E3583" s="4">
        <v>1124771.088</v>
      </c>
      <c r="F3583" s="4">
        <v>89981.68703999999</v>
      </c>
      <c r="G3583" s="3">
        <v>7.9999999999999988E-2</v>
      </c>
      <c r="H3583" s="7">
        <v>4299.5836697247714</v>
      </c>
      <c r="I3583" s="4">
        <v>343.96669357798163</v>
      </c>
      <c r="J3583">
        <v>261.59999999999997</v>
      </c>
      <c r="K3583" t="s">
        <v>44</v>
      </c>
      <c r="L3583" t="s">
        <v>46</v>
      </c>
      <c r="M3583" t="s">
        <v>45</v>
      </c>
      <c r="N3583" s="2">
        <v>41288</v>
      </c>
      <c r="O3583" s="2">
        <v>45059</v>
      </c>
      <c r="P3583" t="s">
        <v>24</v>
      </c>
      <c r="Q3583" t="s">
        <v>42</v>
      </c>
      <c r="R3583" s="5" t="str">
        <f t="shared" si="169"/>
        <v>0.08</v>
      </c>
      <c r="S3583" s="6" t="str">
        <f t="shared" si="170"/>
        <v/>
      </c>
      <c r="T3583">
        <f>ROUND(INT(表1[[#This Row],[合同结束日期]]-表1[[#This Row],[合同起始日期]])/365,1)</f>
        <v>10.3</v>
      </c>
    </row>
    <row r="3584" spans="1:20">
      <c r="A3584" s="1">
        <v>42370</v>
      </c>
      <c r="B3584" t="s">
        <v>7</v>
      </c>
      <c r="C3584">
        <f t="shared" si="168"/>
        <v>1</v>
      </c>
      <c r="D3584" t="s">
        <v>257</v>
      </c>
      <c r="E3584" s="4">
        <v>744505.12800000003</v>
      </c>
      <c r="F3584" s="4">
        <v>40947.782039999998</v>
      </c>
      <c r="G3584" s="3">
        <v>5.4999999999999993E-2</v>
      </c>
      <c r="H3584" s="7">
        <v>1216.5116470588237</v>
      </c>
      <c r="I3584" s="4">
        <v>66.908140588235298</v>
      </c>
      <c r="J3584">
        <v>612</v>
      </c>
      <c r="K3584" t="s">
        <v>41</v>
      </c>
      <c r="L3584" t="s">
        <v>258</v>
      </c>
      <c r="M3584" t="s">
        <v>41</v>
      </c>
      <c r="N3584" s="2">
        <v>41442</v>
      </c>
      <c r="O3584" s="2">
        <v>47285</v>
      </c>
      <c r="P3584" t="s">
        <v>39</v>
      </c>
      <c r="Q3584" t="s">
        <v>35</v>
      </c>
      <c r="R3584" s="5" t="str">
        <f t="shared" si="169"/>
        <v>0.06</v>
      </c>
      <c r="S3584" s="6" t="str">
        <f t="shared" si="170"/>
        <v/>
      </c>
      <c r="T3584">
        <f>ROUND(INT(表1[[#This Row],[合同结束日期]]-表1[[#This Row],[合同起始日期]])/365,1)</f>
        <v>16</v>
      </c>
    </row>
    <row r="3585" spans="1:20">
      <c r="A3585" s="1">
        <v>42370</v>
      </c>
      <c r="B3585" t="s">
        <v>7</v>
      </c>
      <c r="C3585">
        <f t="shared" si="168"/>
        <v>1</v>
      </c>
      <c r="D3585" t="s">
        <v>259</v>
      </c>
      <c r="E3585" s="4">
        <v>497081.79599999997</v>
      </c>
      <c r="F3585" s="4">
        <v>27339.498780000002</v>
      </c>
      <c r="G3585" s="3">
        <v>5.5000000000000007E-2</v>
      </c>
      <c r="H3585" s="7">
        <v>1043.4126700251888</v>
      </c>
      <c r="I3585" s="4">
        <v>57.3876968513854</v>
      </c>
      <c r="J3585">
        <v>476.4</v>
      </c>
      <c r="K3585" t="s">
        <v>41</v>
      </c>
      <c r="L3585" t="s">
        <v>258</v>
      </c>
      <c r="M3585" t="s">
        <v>41</v>
      </c>
      <c r="N3585" s="2">
        <v>41442</v>
      </c>
      <c r="O3585" s="2">
        <v>47285</v>
      </c>
      <c r="P3585" t="s">
        <v>39</v>
      </c>
      <c r="Q3585" t="s">
        <v>35</v>
      </c>
      <c r="R3585" s="5" t="str">
        <f t="shared" si="169"/>
        <v>0.06</v>
      </c>
      <c r="S3585" s="6" t="str">
        <f t="shared" si="170"/>
        <v/>
      </c>
      <c r="T3585">
        <f>ROUND(INT(表1[[#This Row],[合同结束日期]]-表1[[#This Row],[合同起始日期]])/365,1)</f>
        <v>16</v>
      </c>
    </row>
    <row r="3586" spans="1:20">
      <c r="A3586" s="1">
        <v>42370</v>
      </c>
      <c r="B3586" t="s">
        <v>7</v>
      </c>
      <c r="C3586">
        <f t="shared" si="168"/>
        <v>1</v>
      </c>
      <c r="D3586" t="s">
        <v>260</v>
      </c>
      <c r="E3586" s="4">
        <v>752586.94799999997</v>
      </c>
      <c r="F3586" s="4">
        <v>41392.282139999996</v>
      </c>
      <c r="G3586" s="3">
        <v>5.4999999999999993E-2</v>
      </c>
      <c r="H3586" s="7">
        <v>2635.108361344538</v>
      </c>
      <c r="I3586" s="4">
        <v>144.93095987394958</v>
      </c>
      <c r="J3586">
        <v>285.59999999999997</v>
      </c>
      <c r="K3586" t="s">
        <v>41</v>
      </c>
      <c r="L3586" t="s">
        <v>258</v>
      </c>
      <c r="M3586" t="s">
        <v>41</v>
      </c>
      <c r="N3586" s="2">
        <v>41442</v>
      </c>
      <c r="O3586" s="2">
        <v>47285</v>
      </c>
      <c r="P3586" t="s">
        <v>39</v>
      </c>
      <c r="Q3586" t="s">
        <v>35</v>
      </c>
      <c r="R3586" s="5" t="str">
        <f t="shared" si="169"/>
        <v>0.06</v>
      </c>
      <c r="S3586" s="6" t="str">
        <f t="shared" si="170"/>
        <v/>
      </c>
      <c r="T3586">
        <f>ROUND(INT(表1[[#This Row],[合同结束日期]]-表1[[#This Row],[合同起始日期]])/365,1)</f>
        <v>16</v>
      </c>
    </row>
    <row r="3587" spans="1:20">
      <c r="A3587" s="1">
        <v>42370</v>
      </c>
      <c r="B3587" t="s">
        <v>7</v>
      </c>
      <c r="C3587">
        <f t="shared" si="168"/>
        <v>1</v>
      </c>
      <c r="D3587" t="s">
        <v>261</v>
      </c>
      <c r="E3587" s="4">
        <v>4225116.9120000005</v>
      </c>
      <c r="F3587" s="4">
        <v>362937.54274080007</v>
      </c>
      <c r="G3587" s="3">
        <v>8.5900000000000004E-2</v>
      </c>
      <c r="H3587" s="7">
        <v>3398.5818146718148</v>
      </c>
      <c r="I3587" s="4">
        <v>291.9381778803089</v>
      </c>
      <c r="J3587">
        <v>1243.2</v>
      </c>
      <c r="K3587" t="s">
        <v>41</v>
      </c>
      <c r="L3587" t="s">
        <v>261</v>
      </c>
      <c r="M3587" t="s">
        <v>41</v>
      </c>
      <c r="N3587" s="2">
        <v>41281</v>
      </c>
      <c r="O3587" s="2">
        <v>45168</v>
      </c>
      <c r="P3587" t="s">
        <v>39</v>
      </c>
      <c r="Q3587" t="s">
        <v>42</v>
      </c>
      <c r="R3587" s="5" t="str">
        <f t="shared" si="169"/>
        <v>0.08</v>
      </c>
      <c r="S3587" s="6" t="str">
        <f t="shared" si="170"/>
        <v/>
      </c>
      <c r="T3587">
        <f>ROUND(INT(表1[[#This Row],[合同结束日期]]-表1[[#This Row],[合同起始日期]])/365,1)</f>
        <v>10.6</v>
      </c>
    </row>
    <row r="3588" spans="1:20">
      <c r="A3588" s="1">
        <v>42370</v>
      </c>
      <c r="B3588" t="s">
        <v>7</v>
      </c>
      <c r="C3588">
        <f t="shared" si="168"/>
        <v>1</v>
      </c>
      <c r="D3588" t="s">
        <v>262</v>
      </c>
      <c r="E3588" s="4">
        <v>1185843.1199999999</v>
      </c>
      <c r="F3588" s="4">
        <v>65221.371599999991</v>
      </c>
      <c r="G3588" s="3">
        <v>5.5E-2</v>
      </c>
      <c r="H3588" s="7">
        <v>1712.6561525129982</v>
      </c>
      <c r="I3588" s="4">
        <v>94.196088388214889</v>
      </c>
      <c r="J3588">
        <v>692.4</v>
      </c>
      <c r="K3588" t="s">
        <v>41</v>
      </c>
      <c r="L3588" t="s">
        <v>258</v>
      </c>
      <c r="M3588" t="s">
        <v>41</v>
      </c>
      <c r="N3588" s="2">
        <v>41442</v>
      </c>
      <c r="O3588" s="2">
        <v>47285</v>
      </c>
      <c r="P3588" t="s">
        <v>39</v>
      </c>
      <c r="Q3588" t="s">
        <v>35</v>
      </c>
      <c r="R3588" s="5" t="str">
        <f t="shared" si="169"/>
        <v>0.06</v>
      </c>
      <c r="S3588" s="6" t="str">
        <f t="shared" si="170"/>
        <v/>
      </c>
      <c r="T3588">
        <f>ROUND(INT(表1[[#This Row],[合同结束日期]]-表1[[#This Row],[合同起始日期]])/365,1)</f>
        <v>16</v>
      </c>
    </row>
    <row r="3589" spans="1:20">
      <c r="A3589" s="1">
        <v>42370</v>
      </c>
      <c r="B3589" t="s">
        <v>7</v>
      </c>
      <c r="C3589">
        <f t="shared" si="168"/>
        <v>1</v>
      </c>
      <c r="D3589" t="s">
        <v>47</v>
      </c>
      <c r="E3589" s="4">
        <v>271603.20000000001</v>
      </c>
      <c r="F3589" s="4">
        <v>41120.724479999997</v>
      </c>
      <c r="G3589" s="3">
        <v>0.15139999999999998</v>
      </c>
      <c r="H3589" s="7">
        <v>2333.3608247422685</v>
      </c>
      <c r="I3589" s="4">
        <v>353.27082886597941</v>
      </c>
      <c r="J3589">
        <v>116.39999999999999</v>
      </c>
      <c r="K3589" t="s">
        <v>11</v>
      </c>
      <c r="L3589" t="s">
        <v>23</v>
      </c>
      <c r="M3589" t="s">
        <v>23</v>
      </c>
      <c r="N3589" s="2">
        <v>41384</v>
      </c>
      <c r="O3589" s="2">
        <v>42509</v>
      </c>
      <c r="P3589" t="s">
        <v>24</v>
      </c>
      <c r="Q3589" t="s">
        <v>28</v>
      </c>
      <c r="R3589" s="5" t="str">
        <f t="shared" si="169"/>
        <v>0.13</v>
      </c>
      <c r="S3589" s="6" t="str">
        <f t="shared" si="170"/>
        <v/>
      </c>
      <c r="T3589">
        <f>ROUND(INT(表1[[#This Row],[合同结束日期]]-表1[[#This Row],[合同起始日期]])/365,1)</f>
        <v>3.1</v>
      </c>
    </row>
    <row r="3590" spans="1:20">
      <c r="A3590" s="1">
        <v>42370</v>
      </c>
      <c r="B3590" t="s">
        <v>7</v>
      </c>
      <c r="C3590">
        <f t="shared" si="168"/>
        <v>1</v>
      </c>
      <c r="D3590" t="s">
        <v>263</v>
      </c>
      <c r="E3590" s="4">
        <v>319182.71999999997</v>
      </c>
      <c r="F3590" s="4">
        <v>44749.417343999994</v>
      </c>
      <c r="G3590" s="3">
        <v>0.14019999999999999</v>
      </c>
      <c r="H3590" s="7">
        <v>4925.6592592592588</v>
      </c>
      <c r="I3590" s="4">
        <v>690.5774281481481</v>
      </c>
      <c r="J3590">
        <v>64.8</v>
      </c>
      <c r="K3590" t="s">
        <v>11</v>
      </c>
      <c r="L3590" t="s">
        <v>12</v>
      </c>
      <c r="M3590" t="s">
        <v>53</v>
      </c>
      <c r="N3590" s="2">
        <v>42199</v>
      </c>
      <c r="O3590" s="2">
        <v>42564</v>
      </c>
      <c r="P3590" t="s">
        <v>24</v>
      </c>
      <c r="Q3590" t="s">
        <v>28</v>
      </c>
      <c r="R3590" s="5" t="str">
        <f t="shared" si="169"/>
        <v>0.13</v>
      </c>
      <c r="S3590" s="6" t="str">
        <f t="shared" si="170"/>
        <v/>
      </c>
      <c r="T3590">
        <f>ROUND(INT(表1[[#This Row],[合同结束日期]]-表1[[#This Row],[合同起始日期]])/365,1)</f>
        <v>1</v>
      </c>
    </row>
    <row r="3591" spans="1:20">
      <c r="A3591" s="1">
        <v>42370</v>
      </c>
      <c r="B3591" t="s">
        <v>7</v>
      </c>
      <c r="C3591">
        <f t="shared" si="168"/>
        <v>1</v>
      </c>
      <c r="D3591" t="s">
        <v>264</v>
      </c>
      <c r="E3591" s="4">
        <v>144332.63999999998</v>
      </c>
      <c r="F3591" s="4">
        <v>21577.729680000004</v>
      </c>
      <c r="G3591" s="3">
        <v>0.14950000000000005</v>
      </c>
      <c r="H3591" s="7">
        <v>2559.0893617021275</v>
      </c>
      <c r="I3591" s="4">
        <v>382.58385957446819</v>
      </c>
      <c r="J3591">
        <v>56.4</v>
      </c>
      <c r="K3591" t="s">
        <v>11</v>
      </c>
      <c r="L3591" t="s">
        <v>12</v>
      </c>
      <c r="M3591" t="s">
        <v>53</v>
      </c>
      <c r="N3591" s="2">
        <v>42199</v>
      </c>
      <c r="O3591" s="2">
        <v>42564</v>
      </c>
      <c r="P3591" t="s">
        <v>39</v>
      </c>
      <c r="Q3591" t="s">
        <v>28</v>
      </c>
      <c r="R3591" s="5" t="str">
        <f t="shared" si="169"/>
        <v>0.13</v>
      </c>
      <c r="S3591" s="6" t="str">
        <f t="shared" si="170"/>
        <v/>
      </c>
      <c r="T3591">
        <f>ROUND(INT(表1[[#This Row],[合同结束日期]]-表1[[#This Row],[合同起始日期]])/365,1)</f>
        <v>1</v>
      </c>
    </row>
    <row r="3592" spans="1:20">
      <c r="A3592" s="1">
        <v>42370</v>
      </c>
      <c r="B3592" t="s">
        <v>7</v>
      </c>
      <c r="C3592">
        <f t="shared" si="168"/>
        <v>1</v>
      </c>
      <c r="D3592" t="s">
        <v>265</v>
      </c>
      <c r="E3592" s="4">
        <v>623347.65599999996</v>
      </c>
      <c r="F3592" s="4">
        <v>34284.121079999997</v>
      </c>
      <c r="G3592" s="3">
        <v>5.5E-2</v>
      </c>
      <c r="H3592" s="7">
        <v>1162.0948098434005</v>
      </c>
      <c r="I3592" s="4">
        <v>63.915214541387023</v>
      </c>
      <c r="J3592">
        <v>536.4</v>
      </c>
      <c r="K3592" t="s">
        <v>41</v>
      </c>
      <c r="L3592" t="s">
        <v>258</v>
      </c>
      <c r="M3592" t="s">
        <v>41</v>
      </c>
      <c r="N3592" s="2">
        <v>41442</v>
      </c>
      <c r="O3592" s="2">
        <v>47285</v>
      </c>
      <c r="P3592" t="s">
        <v>39</v>
      </c>
      <c r="Q3592" t="s">
        <v>35</v>
      </c>
      <c r="R3592" s="5" t="str">
        <f t="shared" si="169"/>
        <v>0.06</v>
      </c>
      <c r="S3592" s="6" t="str">
        <f t="shared" si="170"/>
        <v/>
      </c>
      <c r="T3592">
        <f>ROUND(INT(表1[[#This Row],[合同结束日期]]-表1[[#This Row],[合同起始日期]])/365,1)</f>
        <v>16</v>
      </c>
    </row>
    <row r="3593" spans="1:20">
      <c r="A3593" s="1">
        <v>42370</v>
      </c>
      <c r="B3593" t="s">
        <v>7</v>
      </c>
      <c r="C3593">
        <f t="shared" si="168"/>
        <v>1</v>
      </c>
      <c r="D3593" t="s">
        <v>459</v>
      </c>
      <c r="E3593" s="4">
        <v>145673.4</v>
      </c>
      <c r="F3593" s="4">
        <v>26060.971260000002</v>
      </c>
      <c r="G3593" s="3">
        <v>0.17890000000000003</v>
      </c>
      <c r="H3593" s="7">
        <v>2639.0108695652175</v>
      </c>
      <c r="I3593" s="4">
        <v>472.11904456521745</v>
      </c>
      <c r="J3593">
        <v>55.199999999999996</v>
      </c>
      <c r="K3593" t="s">
        <v>11</v>
      </c>
      <c r="L3593" t="s">
        <v>12</v>
      </c>
      <c r="M3593" t="s">
        <v>288</v>
      </c>
      <c r="N3593" s="2">
        <v>42201</v>
      </c>
      <c r="O3593" s="2">
        <v>42931</v>
      </c>
      <c r="P3593" t="s">
        <v>24</v>
      </c>
      <c r="Q3593" t="s">
        <v>59</v>
      </c>
      <c r="R3593" s="5" t="str">
        <f t="shared" si="169"/>
        <v>0.16</v>
      </c>
      <c r="S3593" s="6" t="str">
        <f t="shared" si="170"/>
        <v/>
      </c>
      <c r="T3593">
        <f>ROUND(INT(表1[[#This Row],[合同结束日期]]-表1[[#This Row],[合同起始日期]])/365,1)</f>
        <v>2</v>
      </c>
    </row>
    <row r="3594" spans="1:20">
      <c r="A3594" s="1">
        <v>42370</v>
      </c>
      <c r="B3594" t="s">
        <v>7</v>
      </c>
      <c r="C3594">
        <f t="shared" si="168"/>
        <v>1</v>
      </c>
      <c r="D3594" t="s">
        <v>460</v>
      </c>
      <c r="E3594" s="4">
        <v>119517.59999999999</v>
      </c>
      <c r="F3594" s="4">
        <v>22254.17712</v>
      </c>
      <c r="G3594" s="3">
        <v>0.1862</v>
      </c>
      <c r="H3594" s="7">
        <v>1879.2075471698113</v>
      </c>
      <c r="I3594" s="4">
        <v>349.90844528301892</v>
      </c>
      <c r="J3594">
        <v>63.599999999999994</v>
      </c>
      <c r="K3594" t="s">
        <v>11</v>
      </c>
      <c r="L3594" t="s">
        <v>12</v>
      </c>
      <c r="M3594" t="s">
        <v>53</v>
      </c>
      <c r="N3594" s="2">
        <v>42201</v>
      </c>
      <c r="O3594" s="2">
        <v>43296</v>
      </c>
      <c r="P3594" t="s">
        <v>24</v>
      </c>
      <c r="Q3594" t="s">
        <v>25</v>
      </c>
      <c r="R3594" s="5" t="str">
        <f t="shared" si="169"/>
        <v>0.15</v>
      </c>
      <c r="S3594" s="6" t="str">
        <f t="shared" si="170"/>
        <v/>
      </c>
      <c r="T3594">
        <f>ROUND(INT(表1[[#This Row],[合同结束日期]]-表1[[#This Row],[合同起始日期]])/365,1)</f>
        <v>3</v>
      </c>
    </row>
    <row r="3595" spans="1:20">
      <c r="A3595" s="1">
        <v>42370</v>
      </c>
      <c r="B3595" t="s">
        <v>7</v>
      </c>
      <c r="C3595">
        <f t="shared" si="168"/>
        <v>1</v>
      </c>
      <c r="D3595" t="s">
        <v>52</v>
      </c>
      <c r="E3595" s="4">
        <v>350409.12000000005</v>
      </c>
      <c r="F3595" s="4">
        <v>47900.926703999998</v>
      </c>
      <c r="G3595" s="3">
        <v>0.13669999999999996</v>
      </c>
      <c r="H3595" s="7">
        <v>7487.3743589743608</v>
      </c>
      <c r="I3595" s="4">
        <v>1023.5240748717949</v>
      </c>
      <c r="J3595">
        <v>46.8</v>
      </c>
      <c r="K3595" t="s">
        <v>11</v>
      </c>
      <c r="L3595" t="s">
        <v>12</v>
      </c>
      <c r="M3595" t="s">
        <v>53</v>
      </c>
      <c r="N3595" s="2">
        <v>42156</v>
      </c>
      <c r="O3595" s="2">
        <v>42499</v>
      </c>
      <c r="P3595" t="s">
        <v>24</v>
      </c>
      <c r="Q3595" t="s">
        <v>28</v>
      </c>
      <c r="R3595" s="5" t="str">
        <f t="shared" si="169"/>
        <v>0.13</v>
      </c>
      <c r="S3595" s="6" t="str">
        <f t="shared" si="170"/>
        <v/>
      </c>
      <c r="T3595">
        <f>ROUND(INT(表1[[#This Row],[合同结束日期]]-表1[[#This Row],[合同起始日期]])/365,1)</f>
        <v>0.9</v>
      </c>
    </row>
    <row r="3596" spans="1:20">
      <c r="A3596" s="1">
        <v>42370</v>
      </c>
      <c r="B3596" t="s">
        <v>7</v>
      </c>
      <c r="C3596">
        <f t="shared" si="168"/>
        <v>1</v>
      </c>
      <c r="D3596" t="s">
        <v>54</v>
      </c>
      <c r="E3596" s="4">
        <v>297385.24800000002</v>
      </c>
      <c r="F3596" s="4">
        <v>40949.948649599995</v>
      </c>
      <c r="G3596" s="3">
        <v>0.13769999999999996</v>
      </c>
      <c r="H3596" s="7">
        <v>6521.6063157894741</v>
      </c>
      <c r="I3596" s="4">
        <v>898.02518968421043</v>
      </c>
      <c r="J3596">
        <v>45.6</v>
      </c>
      <c r="K3596" t="s">
        <v>11</v>
      </c>
      <c r="L3596" t="s">
        <v>12</v>
      </c>
      <c r="M3596" t="s">
        <v>53</v>
      </c>
      <c r="N3596" s="2">
        <v>42156</v>
      </c>
      <c r="O3596" s="2">
        <v>42499</v>
      </c>
      <c r="P3596" t="s">
        <v>24</v>
      </c>
      <c r="Q3596" t="s">
        <v>28</v>
      </c>
      <c r="R3596" s="5" t="str">
        <f t="shared" si="169"/>
        <v>0.13</v>
      </c>
      <c r="S3596" s="6" t="str">
        <f t="shared" si="170"/>
        <v/>
      </c>
      <c r="T3596">
        <f>ROUND(INT(表1[[#This Row],[合同结束日期]]-表1[[#This Row],[合同起始日期]])/365,1)</f>
        <v>0.9</v>
      </c>
    </row>
    <row r="3597" spans="1:20">
      <c r="A3597" s="1">
        <v>42370</v>
      </c>
      <c r="B3597" t="s">
        <v>7</v>
      </c>
      <c r="C3597">
        <f t="shared" si="168"/>
        <v>1</v>
      </c>
      <c r="D3597" t="s">
        <v>266</v>
      </c>
      <c r="E3597" s="4">
        <v>220690.28400000001</v>
      </c>
      <c r="F3597" s="4">
        <v>12137.965619999999</v>
      </c>
      <c r="G3597" s="3">
        <v>5.4999999999999993E-2</v>
      </c>
      <c r="H3597" s="7">
        <v>519.51573446327689</v>
      </c>
      <c r="I3597" s="4">
        <v>28.573365395480224</v>
      </c>
      <c r="J3597">
        <v>424.8</v>
      </c>
      <c r="K3597" t="s">
        <v>41</v>
      </c>
      <c r="L3597" t="s">
        <v>258</v>
      </c>
      <c r="M3597" t="s">
        <v>41</v>
      </c>
      <c r="N3597" s="2">
        <v>41442</v>
      </c>
      <c r="O3597" s="2">
        <v>47285</v>
      </c>
      <c r="P3597" t="s">
        <v>39</v>
      </c>
      <c r="Q3597" t="s">
        <v>35</v>
      </c>
      <c r="R3597" s="5" t="str">
        <f t="shared" si="169"/>
        <v>0.06</v>
      </c>
      <c r="S3597" s="6" t="str">
        <f t="shared" si="170"/>
        <v/>
      </c>
      <c r="T3597">
        <f>ROUND(INT(表1[[#This Row],[合同结束日期]]-表1[[#This Row],[合同起始日期]])/365,1)</f>
        <v>16</v>
      </c>
    </row>
    <row r="3598" spans="1:20">
      <c r="A3598" s="1">
        <v>42370</v>
      </c>
      <c r="B3598" t="s">
        <v>7</v>
      </c>
      <c r="C3598">
        <f t="shared" si="168"/>
        <v>1</v>
      </c>
      <c r="D3598" t="s">
        <v>55</v>
      </c>
      <c r="E3598" s="4">
        <v>311914.2</v>
      </c>
      <c r="F3598" s="4">
        <v>65689.130519999992</v>
      </c>
      <c r="G3598" s="3">
        <v>0.21059999999999995</v>
      </c>
      <c r="H3598" s="7">
        <v>1634.7704402515726</v>
      </c>
      <c r="I3598" s="4">
        <v>344.28265471698114</v>
      </c>
      <c r="J3598">
        <v>190.79999999999998</v>
      </c>
      <c r="K3598" t="s">
        <v>11</v>
      </c>
      <c r="L3598" t="s">
        <v>23</v>
      </c>
      <c r="M3598" t="s">
        <v>23</v>
      </c>
      <c r="N3598" s="2">
        <v>41343</v>
      </c>
      <c r="O3598" s="2">
        <v>42499</v>
      </c>
      <c r="P3598" t="s">
        <v>24</v>
      </c>
      <c r="Q3598" t="s">
        <v>30</v>
      </c>
      <c r="R3598" s="5" t="str">
        <f t="shared" si="169"/>
        <v>0.18</v>
      </c>
      <c r="S3598" s="6" t="str">
        <f t="shared" si="170"/>
        <v/>
      </c>
      <c r="T3598">
        <f>ROUND(INT(表1[[#This Row],[合同结束日期]]-表1[[#This Row],[合同起始日期]])/365,1)</f>
        <v>3.2</v>
      </c>
    </row>
    <row r="3599" spans="1:20">
      <c r="A3599" s="1">
        <v>42370</v>
      </c>
      <c r="B3599" t="s">
        <v>7</v>
      </c>
      <c r="C3599">
        <f t="shared" si="168"/>
        <v>1</v>
      </c>
      <c r="D3599" t="s">
        <v>325</v>
      </c>
      <c r="E3599" s="4">
        <v>246469.19999999998</v>
      </c>
      <c r="F3599" s="4">
        <v>51068.418239999999</v>
      </c>
      <c r="G3599" s="3">
        <v>0.20720000000000002</v>
      </c>
      <c r="H3599" s="7">
        <v>1351.2565789473683</v>
      </c>
      <c r="I3599" s="4">
        <v>279.98036315789471</v>
      </c>
      <c r="J3599">
        <v>182.4</v>
      </c>
      <c r="K3599" t="s">
        <v>11</v>
      </c>
      <c r="L3599" t="s">
        <v>23</v>
      </c>
      <c r="M3599" t="s">
        <v>23</v>
      </c>
      <c r="N3599" s="2">
        <v>41702</v>
      </c>
      <c r="O3599" s="2">
        <v>42432</v>
      </c>
      <c r="P3599" t="s">
        <v>24</v>
      </c>
      <c r="Q3599" t="s">
        <v>59</v>
      </c>
      <c r="R3599" s="5" t="str">
        <f t="shared" si="169"/>
        <v>0.16</v>
      </c>
      <c r="S3599" s="6" t="str">
        <f t="shared" si="170"/>
        <v/>
      </c>
      <c r="T3599">
        <f>ROUND(INT(表1[[#This Row],[合同结束日期]]-表1[[#This Row],[合同起始日期]])/365,1)</f>
        <v>2</v>
      </c>
    </row>
    <row r="3600" spans="1:20">
      <c r="A3600" s="1">
        <v>42370</v>
      </c>
      <c r="B3600" t="s">
        <v>7</v>
      </c>
      <c r="C3600">
        <f t="shared" si="168"/>
        <v>1</v>
      </c>
      <c r="D3600" t="s">
        <v>315</v>
      </c>
      <c r="E3600" s="4">
        <v>580778.4</v>
      </c>
      <c r="F3600" s="4">
        <v>69867.641520000005</v>
      </c>
      <c r="G3600" s="3">
        <v>0.1203</v>
      </c>
      <c r="H3600" s="7">
        <v>4839.8200000000006</v>
      </c>
      <c r="I3600" s="4">
        <v>582.23034600000005</v>
      </c>
      <c r="J3600">
        <v>120</v>
      </c>
      <c r="K3600" t="s">
        <v>11</v>
      </c>
      <c r="L3600" t="s">
        <v>12</v>
      </c>
      <c r="M3600" t="s">
        <v>53</v>
      </c>
      <c r="N3600" s="2">
        <v>41715</v>
      </c>
      <c r="O3600" s="2">
        <v>42810</v>
      </c>
      <c r="P3600" t="s">
        <v>24</v>
      </c>
      <c r="Q3600" t="s">
        <v>48</v>
      </c>
      <c r="R3600" s="5" t="str">
        <f t="shared" si="169"/>
        <v>0.11</v>
      </c>
      <c r="S3600" s="6" t="str">
        <f t="shared" si="170"/>
        <v/>
      </c>
      <c r="T3600">
        <f>ROUND(INT(表1[[#This Row],[合同结束日期]]-表1[[#This Row],[合同起始日期]])/365,1)</f>
        <v>3</v>
      </c>
    </row>
    <row r="3601" spans="1:20">
      <c r="A3601" s="1">
        <v>42370</v>
      </c>
      <c r="B3601" t="s">
        <v>7</v>
      </c>
      <c r="C3601">
        <f t="shared" si="168"/>
        <v>1</v>
      </c>
      <c r="D3601" t="s">
        <v>57</v>
      </c>
      <c r="E3601" s="4">
        <v>93064.8</v>
      </c>
      <c r="F3601" s="4">
        <v>52786.354560000007</v>
      </c>
      <c r="G3601" s="3">
        <v>0.56720000000000004</v>
      </c>
      <c r="H3601" s="7">
        <v>934.38554216867476</v>
      </c>
      <c r="I3601" s="4">
        <v>529.98347951807239</v>
      </c>
      <c r="J3601">
        <v>99.6</v>
      </c>
      <c r="K3601" t="s">
        <v>60</v>
      </c>
      <c r="L3601" t="s">
        <v>61</v>
      </c>
      <c r="M3601" t="s">
        <v>58</v>
      </c>
      <c r="N3601" s="2">
        <v>41290</v>
      </c>
      <c r="O3601" s="2">
        <v>42499</v>
      </c>
      <c r="P3601" t="s">
        <v>24</v>
      </c>
      <c r="Q3601" t="s">
        <v>59</v>
      </c>
      <c r="R3601" s="5" t="str">
        <f t="shared" si="169"/>
        <v>0.16</v>
      </c>
      <c r="S3601" s="6" t="str">
        <f t="shared" si="170"/>
        <v/>
      </c>
      <c r="T3601">
        <f>ROUND(INT(表1[[#This Row],[合同结束日期]]-表1[[#This Row],[合同起始日期]])/365,1)</f>
        <v>3.3</v>
      </c>
    </row>
    <row r="3602" spans="1:20">
      <c r="A3602" s="1">
        <v>42370</v>
      </c>
      <c r="B3602" t="s">
        <v>7</v>
      </c>
      <c r="C3602">
        <f t="shared" si="168"/>
        <v>1</v>
      </c>
      <c r="D3602" t="s">
        <v>62</v>
      </c>
      <c r="E3602" s="4">
        <v>83092.800000000003</v>
      </c>
      <c r="F3602" s="4">
        <v>33104.171519999996</v>
      </c>
      <c r="G3602" s="3">
        <v>0.39839999999999992</v>
      </c>
      <c r="H3602" s="7">
        <v>778.02247191011236</v>
      </c>
      <c r="I3602" s="4">
        <v>309.96415280898873</v>
      </c>
      <c r="J3602">
        <v>106.8</v>
      </c>
      <c r="K3602" t="s">
        <v>60</v>
      </c>
      <c r="L3602" t="s">
        <v>61</v>
      </c>
      <c r="M3602" t="s">
        <v>58</v>
      </c>
      <c r="N3602" s="2">
        <v>41347</v>
      </c>
      <c r="O3602" s="2">
        <v>42499</v>
      </c>
      <c r="P3602" t="s">
        <v>24</v>
      </c>
      <c r="Q3602" t="s">
        <v>59</v>
      </c>
      <c r="R3602" s="5" t="str">
        <f t="shared" si="169"/>
        <v>0.16</v>
      </c>
      <c r="S3602" s="6" t="str">
        <f t="shared" si="170"/>
        <v/>
      </c>
      <c r="T3602">
        <f>ROUND(INT(表1[[#This Row],[合同结束日期]]-表1[[#This Row],[合同起始日期]])/365,1)</f>
        <v>3.2</v>
      </c>
    </row>
    <row r="3603" spans="1:20">
      <c r="A3603" s="1">
        <v>42370</v>
      </c>
      <c r="B3603" t="s">
        <v>7</v>
      </c>
      <c r="C3603">
        <f t="shared" si="168"/>
        <v>1</v>
      </c>
      <c r="D3603" t="s">
        <v>63</v>
      </c>
      <c r="E3603" s="4">
        <v>288463.2</v>
      </c>
      <c r="F3603" s="4">
        <v>40182.923759999998</v>
      </c>
      <c r="G3603" s="3">
        <v>0.13929999999999998</v>
      </c>
      <c r="H3603" s="7">
        <v>2584.7956989247314</v>
      </c>
      <c r="I3603" s="4">
        <v>360.06204086021506</v>
      </c>
      <c r="J3603">
        <v>111.6</v>
      </c>
      <c r="K3603" t="s">
        <v>66</v>
      </c>
      <c r="L3603" t="s">
        <v>64</v>
      </c>
      <c r="M3603" t="s">
        <v>64</v>
      </c>
      <c r="N3603" s="2">
        <v>41347</v>
      </c>
      <c r="O3603" s="2">
        <v>42499</v>
      </c>
      <c r="P3603" t="s">
        <v>24</v>
      </c>
      <c r="Q3603" t="s">
        <v>65</v>
      </c>
      <c r="R3603" s="5" t="str">
        <f t="shared" si="169"/>
        <v>0.12</v>
      </c>
      <c r="S3603" s="6" t="str">
        <f t="shared" si="170"/>
        <v/>
      </c>
      <c r="T3603">
        <f>ROUND(INT(表1[[#This Row],[合同结束日期]]-表1[[#This Row],[合同起始日期]])/365,1)</f>
        <v>3.2</v>
      </c>
    </row>
    <row r="3604" spans="1:20">
      <c r="A3604" s="1">
        <v>42370</v>
      </c>
      <c r="B3604" t="s">
        <v>7</v>
      </c>
      <c r="C3604">
        <f t="shared" si="168"/>
        <v>1</v>
      </c>
      <c r="D3604" t="s">
        <v>67</v>
      </c>
      <c r="E3604" s="4">
        <v>740040</v>
      </c>
      <c r="F3604" s="4">
        <v>60683.279999999992</v>
      </c>
      <c r="G3604" s="3">
        <v>8.199999999999999E-2</v>
      </c>
      <c r="H3604" s="7">
        <v>2318.4210526315792</v>
      </c>
      <c r="I3604" s="4">
        <v>190.11052631578946</v>
      </c>
      <c r="J3604">
        <v>319.2</v>
      </c>
      <c r="K3604" t="s">
        <v>11</v>
      </c>
      <c r="L3604" t="s">
        <v>23</v>
      </c>
      <c r="M3604" t="s">
        <v>23</v>
      </c>
      <c r="N3604" s="2">
        <v>41374</v>
      </c>
      <c r="O3604" s="2">
        <v>42499</v>
      </c>
      <c r="P3604" t="s">
        <v>24</v>
      </c>
      <c r="Q3604" t="s">
        <v>35</v>
      </c>
      <c r="R3604" s="5" t="str">
        <f t="shared" si="169"/>
        <v>0.06</v>
      </c>
      <c r="S3604" s="6" t="str">
        <f t="shared" si="170"/>
        <v/>
      </c>
      <c r="T3604">
        <f>ROUND(INT(表1[[#This Row],[合同结束日期]]-表1[[#This Row],[合同起始日期]])/365,1)</f>
        <v>3.1</v>
      </c>
    </row>
    <row r="3605" spans="1:20">
      <c r="A3605" s="1">
        <v>42370</v>
      </c>
      <c r="B3605" t="s">
        <v>7</v>
      </c>
      <c r="C3605">
        <f t="shared" si="168"/>
        <v>1</v>
      </c>
      <c r="D3605" t="s">
        <v>68</v>
      </c>
      <c r="E3605" s="4">
        <v>391881.6</v>
      </c>
      <c r="F3605" s="4">
        <v>102947.29631999999</v>
      </c>
      <c r="G3605" s="3">
        <v>0.26269999999999999</v>
      </c>
      <c r="H3605" s="7">
        <v>875.51742627345845</v>
      </c>
      <c r="I3605" s="4">
        <v>229.99842788203753</v>
      </c>
      <c r="J3605">
        <v>447.59999999999997</v>
      </c>
      <c r="K3605" t="s">
        <v>11</v>
      </c>
      <c r="L3605" t="s">
        <v>13</v>
      </c>
      <c r="M3605" t="s">
        <v>13</v>
      </c>
      <c r="N3605" s="2">
        <v>41302</v>
      </c>
      <c r="O3605" s="2">
        <v>43594</v>
      </c>
      <c r="P3605" t="s">
        <v>24</v>
      </c>
      <c r="Q3605" t="s">
        <v>65</v>
      </c>
      <c r="R3605" s="5" t="str">
        <f t="shared" si="169"/>
        <v>0.12</v>
      </c>
      <c r="S3605" s="6" t="str">
        <f t="shared" si="170"/>
        <v/>
      </c>
      <c r="T3605">
        <f>ROUND(INT(表1[[#This Row],[合同结束日期]]-表1[[#This Row],[合同起始日期]])/365,1)</f>
        <v>6.3</v>
      </c>
    </row>
    <row r="3606" spans="1:20">
      <c r="A3606" s="1">
        <v>42370</v>
      </c>
      <c r="B3606" t="s">
        <v>7</v>
      </c>
      <c r="C3606">
        <f t="shared" si="168"/>
        <v>1</v>
      </c>
      <c r="D3606" t="s">
        <v>345</v>
      </c>
      <c r="E3606" s="4">
        <v>88892.4</v>
      </c>
      <c r="F3606" s="4">
        <v>13200.5214</v>
      </c>
      <c r="G3606" s="3">
        <v>0.14849999999999999</v>
      </c>
      <c r="H3606" s="7">
        <v>3086.541666666667</v>
      </c>
      <c r="I3606" s="4">
        <v>458.35143750000003</v>
      </c>
      <c r="J3606">
        <v>28.799999999999997</v>
      </c>
      <c r="K3606" t="s">
        <v>140</v>
      </c>
      <c r="L3606" t="s">
        <v>309</v>
      </c>
      <c r="M3606" t="s">
        <v>309</v>
      </c>
      <c r="N3606" s="2">
        <v>41902</v>
      </c>
      <c r="O3606" s="2">
        <v>42632</v>
      </c>
      <c r="P3606" t="s">
        <v>24</v>
      </c>
      <c r="Q3606" t="s">
        <v>180</v>
      </c>
      <c r="R3606" s="5" t="str">
        <f t="shared" si="169"/>
        <v>0.03</v>
      </c>
      <c r="S3606" s="6" t="str">
        <f t="shared" si="170"/>
        <v/>
      </c>
      <c r="T3606">
        <f>ROUND(INT(表1[[#This Row],[合同结束日期]]-表1[[#This Row],[合同起始日期]])/365,1)</f>
        <v>2</v>
      </c>
    </row>
    <row r="3607" spans="1:20">
      <c r="A3607" s="1">
        <v>42370</v>
      </c>
      <c r="B3607" t="s">
        <v>7</v>
      </c>
      <c r="C3607">
        <f t="shared" si="168"/>
        <v>1</v>
      </c>
      <c r="D3607" t="s">
        <v>412</v>
      </c>
      <c r="E3607" s="4">
        <v>24381.599999999999</v>
      </c>
      <c r="F3607" s="4">
        <v>6600.0991199999999</v>
      </c>
      <c r="G3607" s="3">
        <v>0.2707</v>
      </c>
      <c r="H3607" s="7">
        <v>1693.1666666666667</v>
      </c>
      <c r="I3607" s="4">
        <v>458.34021666666672</v>
      </c>
      <c r="J3607">
        <v>14.399999999999999</v>
      </c>
      <c r="K3607" t="s">
        <v>76</v>
      </c>
      <c r="L3607" t="s">
        <v>276</v>
      </c>
      <c r="M3607" t="s">
        <v>276</v>
      </c>
      <c r="N3607" s="2">
        <v>42047</v>
      </c>
      <c r="O3607" s="2">
        <v>42411</v>
      </c>
      <c r="P3607" t="s">
        <v>24</v>
      </c>
      <c r="Q3607" t="s">
        <v>59</v>
      </c>
      <c r="R3607" s="5" t="str">
        <f t="shared" si="169"/>
        <v>0.16</v>
      </c>
      <c r="S3607" s="6" t="str">
        <f t="shared" si="170"/>
        <v/>
      </c>
      <c r="T3607">
        <f>ROUND(INT(表1[[#This Row],[合同结束日期]]-表1[[#This Row],[合同起始日期]])/365,1)</f>
        <v>1</v>
      </c>
    </row>
    <row r="3608" spans="1:20">
      <c r="A3608" s="1">
        <v>42370</v>
      </c>
      <c r="B3608" t="s">
        <v>7</v>
      </c>
      <c r="C3608">
        <f t="shared" si="168"/>
        <v>1</v>
      </c>
      <c r="D3608" t="s">
        <v>413</v>
      </c>
      <c r="E3608" s="4">
        <v>24325.200000000001</v>
      </c>
      <c r="F3608" s="4">
        <v>6599.4267599999994</v>
      </c>
      <c r="G3608" s="3">
        <v>0.27129999999999999</v>
      </c>
      <c r="H3608" s="7">
        <v>1689.2500000000002</v>
      </c>
      <c r="I3608" s="4">
        <v>458.29352499999999</v>
      </c>
      <c r="J3608">
        <v>14.399999999999999</v>
      </c>
      <c r="K3608" t="s">
        <v>76</v>
      </c>
      <c r="L3608" t="s">
        <v>276</v>
      </c>
      <c r="M3608" t="s">
        <v>276</v>
      </c>
      <c r="N3608" s="2">
        <v>42047</v>
      </c>
      <c r="O3608" s="2">
        <v>42411</v>
      </c>
      <c r="P3608" t="s">
        <v>24</v>
      </c>
      <c r="Q3608" t="s">
        <v>59</v>
      </c>
      <c r="R3608" s="5" t="str">
        <f t="shared" si="169"/>
        <v>0.16</v>
      </c>
      <c r="S3608" s="6" t="str">
        <f t="shared" si="170"/>
        <v/>
      </c>
      <c r="T3608">
        <f>ROUND(INT(表1[[#This Row],[合同结束日期]]-表1[[#This Row],[合同起始日期]])/365,1)</f>
        <v>1</v>
      </c>
    </row>
    <row r="3609" spans="1:20">
      <c r="A3609" s="1">
        <v>42370</v>
      </c>
      <c r="B3609" t="s">
        <v>7</v>
      </c>
      <c r="C3609">
        <f t="shared" si="168"/>
        <v>1</v>
      </c>
      <c r="D3609" t="s">
        <v>240</v>
      </c>
      <c r="E3609" s="4">
        <v>60754.2</v>
      </c>
      <c r="F3609" s="4">
        <v>8499.5125799999987</v>
      </c>
      <c r="G3609" s="3">
        <v>0.1399</v>
      </c>
      <c r="H3609" s="7">
        <v>4219.041666666667</v>
      </c>
      <c r="I3609" s="4">
        <v>590.24392916666659</v>
      </c>
      <c r="J3609">
        <v>14.399999999999999</v>
      </c>
      <c r="K3609" t="s">
        <v>66</v>
      </c>
      <c r="L3609" t="s">
        <v>64</v>
      </c>
      <c r="M3609" t="s">
        <v>64</v>
      </c>
      <c r="N3609" s="2">
        <v>41481</v>
      </c>
      <c r="O3609" s="2">
        <v>42668</v>
      </c>
      <c r="P3609" t="s">
        <v>24</v>
      </c>
      <c r="Q3609" t="s">
        <v>28</v>
      </c>
      <c r="R3609" s="5" t="str">
        <f t="shared" si="169"/>
        <v>0.13</v>
      </c>
      <c r="S3609" s="6" t="str">
        <f t="shared" si="170"/>
        <v/>
      </c>
      <c r="T3609">
        <f>ROUND(INT(表1[[#This Row],[合同结束日期]]-表1[[#This Row],[合同起始日期]])/365,1)</f>
        <v>3.3</v>
      </c>
    </row>
    <row r="3610" spans="1:20">
      <c r="A3610" s="1">
        <v>42370</v>
      </c>
      <c r="B3610" t="s">
        <v>7</v>
      </c>
      <c r="C3610">
        <f t="shared" si="168"/>
        <v>1</v>
      </c>
      <c r="D3610" t="s">
        <v>383</v>
      </c>
      <c r="E3610" s="4">
        <v>34317.599999999999</v>
      </c>
      <c r="F3610" s="4">
        <v>6599.27448</v>
      </c>
      <c r="G3610" s="3">
        <v>0.1923</v>
      </c>
      <c r="H3610" s="7">
        <v>2383.166666666667</v>
      </c>
      <c r="I3610" s="4">
        <v>458.28295000000003</v>
      </c>
      <c r="J3610">
        <v>14.399999999999999</v>
      </c>
      <c r="K3610" t="s">
        <v>76</v>
      </c>
      <c r="L3610" t="s">
        <v>276</v>
      </c>
      <c r="M3610" t="s">
        <v>276</v>
      </c>
      <c r="N3610" s="2">
        <v>42047</v>
      </c>
      <c r="O3610" s="2">
        <v>42411</v>
      </c>
      <c r="P3610" t="s">
        <v>24</v>
      </c>
      <c r="Q3610" t="s">
        <v>59</v>
      </c>
      <c r="R3610" s="5" t="str">
        <f t="shared" si="169"/>
        <v>0.16</v>
      </c>
      <c r="S3610" s="6" t="str">
        <f t="shared" si="170"/>
        <v/>
      </c>
      <c r="T3610">
        <f>ROUND(INT(表1[[#This Row],[合同结束日期]]-表1[[#This Row],[合同起始日期]])/365,1)</f>
        <v>1</v>
      </c>
    </row>
    <row r="3611" spans="1:20">
      <c r="A3611" s="1">
        <v>42370</v>
      </c>
      <c r="B3611" t="s">
        <v>7</v>
      </c>
      <c r="C3611">
        <f t="shared" si="168"/>
        <v>1</v>
      </c>
      <c r="D3611" t="s">
        <v>469</v>
      </c>
      <c r="E3611" s="4">
        <v>140784</v>
      </c>
      <c r="F3611" s="4">
        <v>13275.931199999999</v>
      </c>
      <c r="G3611" s="3">
        <v>9.4299999999999995E-2</v>
      </c>
      <c r="H3611" s="7">
        <v>9776.6666666666679</v>
      </c>
      <c r="I3611" s="4">
        <v>921.93966666666665</v>
      </c>
      <c r="J3611">
        <v>14.399999999999999</v>
      </c>
      <c r="K3611" t="s">
        <v>66</v>
      </c>
      <c r="L3611" t="s">
        <v>64</v>
      </c>
      <c r="M3611" t="s">
        <v>64</v>
      </c>
      <c r="N3611" s="2">
        <v>42259</v>
      </c>
      <c r="O3611" s="2">
        <v>42624</v>
      </c>
      <c r="P3611" t="s">
        <v>24</v>
      </c>
      <c r="Q3611" t="s">
        <v>123</v>
      </c>
      <c r="R3611" s="5" t="str">
        <f t="shared" si="169"/>
        <v>0.09</v>
      </c>
      <c r="S3611" s="6" t="str">
        <f t="shared" si="170"/>
        <v/>
      </c>
      <c r="T3611">
        <f>ROUND(INT(表1[[#This Row],[合同结束日期]]-表1[[#This Row],[合同起始日期]])/365,1)</f>
        <v>1</v>
      </c>
    </row>
    <row r="3612" spans="1:20">
      <c r="A3612" s="1">
        <v>42370</v>
      </c>
      <c r="B3612" t="s">
        <v>7</v>
      </c>
      <c r="C3612">
        <f t="shared" si="168"/>
        <v>1</v>
      </c>
      <c r="D3612" t="s">
        <v>384</v>
      </c>
      <c r="E3612" s="4">
        <v>106064.4</v>
      </c>
      <c r="F3612" s="4">
        <v>8400.3004799999981</v>
      </c>
      <c r="G3612" s="3">
        <v>7.9199999999999993E-2</v>
      </c>
      <c r="H3612" s="7">
        <v>5892.4666666666662</v>
      </c>
      <c r="I3612" s="4">
        <v>466.68335999999988</v>
      </c>
      <c r="J3612">
        <v>18</v>
      </c>
      <c r="K3612" t="s">
        <v>66</v>
      </c>
      <c r="L3612" t="s">
        <v>64</v>
      </c>
      <c r="M3612" t="s">
        <v>64</v>
      </c>
      <c r="N3612" s="2">
        <v>42102</v>
      </c>
      <c r="O3612" s="2">
        <v>42467</v>
      </c>
      <c r="P3612" t="s">
        <v>24</v>
      </c>
      <c r="Q3612" t="s">
        <v>208</v>
      </c>
      <c r="R3612" s="5" t="str">
        <f t="shared" si="169"/>
        <v>0.05</v>
      </c>
      <c r="S3612" s="6" t="str">
        <f t="shared" si="170"/>
        <v/>
      </c>
      <c r="T3612">
        <f>ROUND(INT(表1[[#This Row],[合同结束日期]]-表1[[#This Row],[合同起始日期]])/365,1)</f>
        <v>1</v>
      </c>
    </row>
    <row r="3613" spans="1:20">
      <c r="A3613" s="1">
        <v>42401</v>
      </c>
      <c r="B3613" t="s">
        <v>7</v>
      </c>
      <c r="C3613">
        <f t="shared" ref="C3613:C3676" si="171">IF($B3613="负一层",-1,IF($B3613="负一夹层",0,IF($B3613="一层",1,IF($B3613="二层",2,IF($B3613="三层",3,IF($B3613="四层",4))))))</f>
        <v>1</v>
      </c>
      <c r="D3613" t="s">
        <v>8</v>
      </c>
      <c r="E3613" s="4">
        <v>6912778.7999999998</v>
      </c>
      <c r="F3613" s="4">
        <v>309692.49024000007</v>
      </c>
      <c r="G3613" s="3">
        <v>4.4800000000000013E-2</v>
      </c>
      <c r="H3613" s="7">
        <v>1936.3526050420166</v>
      </c>
      <c r="I3613" s="4">
        <v>86.748596705882377</v>
      </c>
      <c r="J3613">
        <v>3570</v>
      </c>
      <c r="K3613" t="s">
        <v>11</v>
      </c>
      <c r="L3613" t="s">
        <v>12</v>
      </c>
      <c r="M3613" t="s">
        <v>10</v>
      </c>
      <c r="N3613" s="2">
        <v>41365</v>
      </c>
      <c r="O3613" s="2">
        <v>48646</v>
      </c>
      <c r="P3613" t="s">
        <v>14</v>
      </c>
      <c r="Q3613">
        <v>0</v>
      </c>
      <c r="R3613" s="5">
        <f t="shared" ref="R3613:R3676" si="172">IF(ISERROR(FIND(",",$Q3613)),$Q3613,LEFT($Q3613,FIND(",",$Q3613)-1))</f>
        <v>0</v>
      </c>
      <c r="S3613" s="6" t="str">
        <f t="shared" si="170"/>
        <v/>
      </c>
      <c r="T3613">
        <f>ROUND(INT(表1[[#This Row],[合同结束日期]]-表1[[#This Row],[合同起始日期]])/365,1)</f>
        <v>19.899999999999999</v>
      </c>
    </row>
    <row r="3614" spans="1:20">
      <c r="A3614" s="1">
        <v>42401</v>
      </c>
      <c r="B3614" t="s">
        <v>7</v>
      </c>
      <c r="C3614">
        <f t="shared" si="171"/>
        <v>1</v>
      </c>
      <c r="D3614" t="s">
        <v>235</v>
      </c>
      <c r="E3614" s="4">
        <v>685414.79999999993</v>
      </c>
      <c r="F3614" s="4">
        <v>65731.279319999987</v>
      </c>
      <c r="G3614" s="3">
        <v>9.5899999999999985E-2</v>
      </c>
      <c r="H3614" s="7">
        <v>1832.4639076034648</v>
      </c>
      <c r="I3614" s="4">
        <v>175.73328873917225</v>
      </c>
      <c r="J3614">
        <v>374.03999999999996</v>
      </c>
      <c r="K3614" t="s">
        <v>11</v>
      </c>
      <c r="L3614" t="s">
        <v>92</v>
      </c>
      <c r="M3614" t="s">
        <v>92</v>
      </c>
      <c r="N3614" s="2">
        <v>41384</v>
      </c>
      <c r="O3614" s="2">
        <v>43299</v>
      </c>
      <c r="P3614" t="s">
        <v>18</v>
      </c>
      <c r="Q3614" t="s">
        <v>335</v>
      </c>
      <c r="R3614" s="5" t="str">
        <f t="shared" si="172"/>
        <v>0.15</v>
      </c>
      <c r="S3614" s="6" t="str">
        <f t="shared" ref="S3614:S3677" si="173">IF(ISERROR(FIND(",",$Q3614)),"",RIGHT($Q3614,LEN($Q3614)-FIND(",",$Q3614)))</f>
        <v>0.05</v>
      </c>
      <c r="T3614">
        <f>ROUND(INT(表1[[#This Row],[合同结束日期]]-表1[[#This Row],[合同起始日期]])/365,1)</f>
        <v>5.2</v>
      </c>
    </row>
    <row r="3615" spans="1:20">
      <c r="A3615" s="1">
        <v>42401</v>
      </c>
      <c r="B3615" t="s">
        <v>7</v>
      </c>
      <c r="C3615">
        <f t="shared" si="171"/>
        <v>1</v>
      </c>
      <c r="D3615" t="s">
        <v>237</v>
      </c>
      <c r="E3615" s="4">
        <v>493387.08</v>
      </c>
      <c r="F3615" s="4">
        <v>63252.223656000002</v>
      </c>
      <c r="G3615" s="3">
        <v>0.12820000000000001</v>
      </c>
      <c r="H3615" s="7">
        <v>1370.5196666666668</v>
      </c>
      <c r="I3615" s="4">
        <v>175.70062126666667</v>
      </c>
      <c r="J3615">
        <v>360</v>
      </c>
      <c r="K3615" t="s">
        <v>11</v>
      </c>
      <c r="L3615" t="s">
        <v>23</v>
      </c>
      <c r="M3615" t="s">
        <v>23</v>
      </c>
      <c r="N3615" s="2">
        <v>41384</v>
      </c>
      <c r="O3615" s="2">
        <v>43299</v>
      </c>
      <c r="P3615" t="s">
        <v>18</v>
      </c>
      <c r="Q3615" t="s">
        <v>335</v>
      </c>
      <c r="R3615" s="5" t="str">
        <f t="shared" si="172"/>
        <v>0.15</v>
      </c>
      <c r="S3615" s="6" t="str">
        <f t="shared" si="173"/>
        <v>0.05</v>
      </c>
      <c r="T3615">
        <f>ROUND(INT(表1[[#This Row],[合同结束日期]]-表1[[#This Row],[合同起始日期]])/365,1)</f>
        <v>5.2</v>
      </c>
    </row>
    <row r="3616" spans="1:20">
      <c r="A3616" s="1">
        <v>42401</v>
      </c>
      <c r="B3616" t="s">
        <v>7</v>
      </c>
      <c r="C3616">
        <f t="shared" si="171"/>
        <v>1</v>
      </c>
      <c r="D3616" t="s">
        <v>238</v>
      </c>
      <c r="E3616" s="4">
        <v>388472.28</v>
      </c>
      <c r="F3616" s="4">
        <v>65884.898688000001</v>
      </c>
      <c r="G3616" s="3">
        <v>0.1696</v>
      </c>
      <c r="H3616" s="7">
        <v>1035.9260800000002</v>
      </c>
      <c r="I3616" s="4">
        <v>175.69306316800001</v>
      </c>
      <c r="J3616">
        <v>375</v>
      </c>
      <c r="K3616" t="s">
        <v>11</v>
      </c>
      <c r="L3616" t="s">
        <v>92</v>
      </c>
      <c r="M3616" t="s">
        <v>92</v>
      </c>
      <c r="N3616" s="2">
        <v>41384</v>
      </c>
      <c r="O3616" s="2">
        <v>43299</v>
      </c>
      <c r="P3616" t="s">
        <v>18</v>
      </c>
      <c r="Q3616" t="s">
        <v>335</v>
      </c>
      <c r="R3616" s="5" t="str">
        <f t="shared" si="172"/>
        <v>0.15</v>
      </c>
      <c r="S3616" s="6" t="str">
        <f t="shared" si="173"/>
        <v>0.05</v>
      </c>
      <c r="T3616">
        <f>ROUND(INT(表1[[#This Row],[合同结束日期]]-表1[[#This Row],[合同起始日期]])/365,1)</f>
        <v>5.2</v>
      </c>
    </row>
    <row r="3617" spans="1:20">
      <c r="A3617" s="1">
        <v>42401</v>
      </c>
      <c r="B3617" t="s">
        <v>7</v>
      </c>
      <c r="C3617">
        <f t="shared" si="171"/>
        <v>1</v>
      </c>
      <c r="D3617" t="s">
        <v>239</v>
      </c>
      <c r="E3617" s="4">
        <v>392999.04</v>
      </c>
      <c r="F3617" s="4">
        <v>63823.044096000005</v>
      </c>
      <c r="G3617" s="3">
        <v>0.16240000000000002</v>
      </c>
      <c r="H3617" s="7">
        <v>1081.569352708058</v>
      </c>
      <c r="I3617" s="4">
        <v>175.64686287978864</v>
      </c>
      <c r="J3617">
        <v>363.36</v>
      </c>
      <c r="K3617" t="s">
        <v>11</v>
      </c>
      <c r="L3617" t="s">
        <v>23</v>
      </c>
      <c r="M3617" t="s">
        <v>23</v>
      </c>
      <c r="N3617" s="2">
        <v>41384</v>
      </c>
      <c r="O3617" s="2">
        <v>43299</v>
      </c>
      <c r="P3617" t="s">
        <v>18</v>
      </c>
      <c r="Q3617" t="s">
        <v>335</v>
      </c>
      <c r="R3617" s="5" t="str">
        <f t="shared" si="172"/>
        <v>0.15</v>
      </c>
      <c r="S3617" s="6" t="str">
        <f t="shared" si="173"/>
        <v>0.05</v>
      </c>
      <c r="T3617">
        <f>ROUND(INT(表1[[#This Row],[合同结束日期]]-表1[[#This Row],[合同起始日期]])/365,1)</f>
        <v>5.2</v>
      </c>
    </row>
    <row r="3618" spans="1:20">
      <c r="A3618" s="1">
        <v>42401</v>
      </c>
      <c r="B3618" t="s">
        <v>7</v>
      </c>
      <c r="C3618">
        <f t="shared" si="171"/>
        <v>1</v>
      </c>
      <c r="D3618" t="s">
        <v>16</v>
      </c>
      <c r="E3618" s="4">
        <v>747361.65599999996</v>
      </c>
      <c r="F3618" s="4">
        <v>90505.49654159999</v>
      </c>
      <c r="G3618" s="3">
        <v>0.1211</v>
      </c>
      <c r="H3618" s="7">
        <v>1073.7954827586207</v>
      </c>
      <c r="I3618" s="4">
        <v>130.03663296206895</v>
      </c>
      <c r="J3618">
        <v>696</v>
      </c>
      <c r="K3618" t="s">
        <v>20</v>
      </c>
      <c r="L3618" t="s">
        <v>21</v>
      </c>
      <c r="M3618" t="s">
        <v>17</v>
      </c>
      <c r="N3618" s="2">
        <v>41246</v>
      </c>
      <c r="O3618" s="2">
        <v>43229</v>
      </c>
      <c r="P3618" t="s">
        <v>18</v>
      </c>
      <c r="Q3618" t="s">
        <v>48</v>
      </c>
      <c r="R3618" s="5" t="str">
        <f t="shared" si="172"/>
        <v>0.11</v>
      </c>
      <c r="S3618" s="6" t="str">
        <f t="shared" si="173"/>
        <v/>
      </c>
      <c r="T3618">
        <f>ROUND(INT(表1[[#This Row],[合同结束日期]]-表1[[#This Row],[合同起始日期]])/365,1)</f>
        <v>5.4</v>
      </c>
    </row>
    <row r="3619" spans="1:20">
      <c r="A3619" s="1">
        <v>42401</v>
      </c>
      <c r="B3619" t="s">
        <v>7</v>
      </c>
      <c r="C3619">
        <f t="shared" si="171"/>
        <v>1</v>
      </c>
      <c r="D3619" t="s">
        <v>22</v>
      </c>
      <c r="E3619" s="4">
        <v>294884.39999999997</v>
      </c>
      <c r="F3619" s="4">
        <v>132196.67651999998</v>
      </c>
      <c r="G3619" s="3">
        <v>0.44829999999999998</v>
      </c>
      <c r="H3619" s="7">
        <v>602.29656862745094</v>
      </c>
      <c r="I3619" s="4">
        <v>270.00955171568626</v>
      </c>
      <c r="J3619">
        <v>489.59999999999997</v>
      </c>
      <c r="K3619" t="s">
        <v>11</v>
      </c>
      <c r="L3619" t="s">
        <v>23</v>
      </c>
      <c r="M3619" t="s">
        <v>23</v>
      </c>
      <c r="N3619" s="2">
        <v>41258</v>
      </c>
      <c r="O3619" s="2">
        <v>43229</v>
      </c>
      <c r="P3619" t="s">
        <v>24</v>
      </c>
      <c r="Q3619" t="s">
        <v>59</v>
      </c>
      <c r="R3619" s="5" t="str">
        <f t="shared" si="172"/>
        <v>0.16</v>
      </c>
      <c r="S3619" s="6" t="str">
        <f t="shared" si="173"/>
        <v/>
      </c>
      <c r="T3619">
        <f>ROUND(INT(表1[[#This Row],[合同结束日期]]-表1[[#This Row],[合同起始日期]])/365,1)</f>
        <v>5.4</v>
      </c>
    </row>
    <row r="3620" spans="1:20">
      <c r="A3620" s="1">
        <v>42401</v>
      </c>
      <c r="B3620" t="s">
        <v>7</v>
      </c>
      <c r="C3620">
        <f t="shared" si="171"/>
        <v>1</v>
      </c>
      <c r="D3620" t="s">
        <v>386</v>
      </c>
      <c r="E3620" s="4">
        <v>199910.39999999999</v>
      </c>
      <c r="F3620" s="4">
        <v>49577.779199999997</v>
      </c>
      <c r="G3620" s="3">
        <v>0.248</v>
      </c>
      <c r="H3620" s="7">
        <v>1088.8366013071895</v>
      </c>
      <c r="I3620" s="4">
        <v>270.03147712418303</v>
      </c>
      <c r="J3620">
        <v>183.6</v>
      </c>
      <c r="K3620" t="s">
        <v>11</v>
      </c>
      <c r="L3620" t="s">
        <v>23</v>
      </c>
      <c r="M3620" t="s">
        <v>23</v>
      </c>
      <c r="N3620" s="2">
        <v>41258</v>
      </c>
      <c r="O3620" s="2">
        <v>43229</v>
      </c>
      <c r="P3620" t="s">
        <v>24</v>
      </c>
      <c r="Q3620" t="s">
        <v>59</v>
      </c>
      <c r="R3620" s="5" t="str">
        <f t="shared" si="172"/>
        <v>0.16</v>
      </c>
      <c r="S3620" s="6" t="str">
        <f t="shared" si="173"/>
        <v/>
      </c>
      <c r="T3620">
        <f>ROUND(INT(表1[[#This Row],[合同结束日期]]-表1[[#This Row],[合同起始日期]])/365,1)</f>
        <v>5.4</v>
      </c>
    </row>
    <row r="3621" spans="1:20">
      <c r="A3621" s="1">
        <v>42401</v>
      </c>
      <c r="B3621" t="s">
        <v>7</v>
      </c>
      <c r="C3621">
        <f t="shared" si="171"/>
        <v>1</v>
      </c>
      <c r="D3621" t="s">
        <v>26</v>
      </c>
      <c r="E3621" s="4">
        <v>486828.12</v>
      </c>
      <c r="F3621" s="4">
        <v>76139.917968000009</v>
      </c>
      <c r="G3621" s="3">
        <v>0.15640000000000001</v>
      </c>
      <c r="H3621" s="7">
        <v>3050.3015037593987</v>
      </c>
      <c r="I3621" s="4">
        <v>477.06715518797</v>
      </c>
      <c r="J3621">
        <v>159.6</v>
      </c>
      <c r="K3621" t="s">
        <v>11</v>
      </c>
      <c r="L3621" t="s">
        <v>13</v>
      </c>
      <c r="M3621" t="s">
        <v>27</v>
      </c>
      <c r="N3621" s="2">
        <v>41339</v>
      </c>
      <c r="O3621" s="2">
        <v>42499</v>
      </c>
      <c r="P3621" t="s">
        <v>24</v>
      </c>
      <c r="Q3621" t="s">
        <v>83</v>
      </c>
      <c r="R3621" s="5" t="str">
        <f t="shared" si="172"/>
        <v>0.14</v>
      </c>
      <c r="S3621" s="6" t="str">
        <f t="shared" si="173"/>
        <v/>
      </c>
      <c r="T3621">
        <f>ROUND(INT(表1[[#This Row],[合同结束日期]]-表1[[#This Row],[合同起始日期]])/365,1)</f>
        <v>3.2</v>
      </c>
    </row>
    <row r="3622" spans="1:20">
      <c r="A3622" s="1">
        <v>42401</v>
      </c>
      <c r="B3622" t="s">
        <v>7</v>
      </c>
      <c r="C3622">
        <f t="shared" si="171"/>
        <v>1</v>
      </c>
      <c r="D3622" t="s">
        <v>29</v>
      </c>
      <c r="E3622" s="4">
        <v>248526</v>
      </c>
      <c r="F3622" s="4">
        <v>54104.110200000003</v>
      </c>
      <c r="G3622" s="3">
        <v>0.2177</v>
      </c>
      <c r="H3622" s="7">
        <v>1327.596153846154</v>
      </c>
      <c r="I3622" s="4">
        <v>289.01768269230774</v>
      </c>
      <c r="J3622">
        <v>187.2</v>
      </c>
      <c r="K3622" t="s">
        <v>11</v>
      </c>
      <c r="L3622" t="s">
        <v>23</v>
      </c>
      <c r="M3622" t="s">
        <v>23</v>
      </c>
      <c r="N3622" s="2">
        <v>41288</v>
      </c>
      <c r="O3622" s="2">
        <v>42499</v>
      </c>
      <c r="P3622" t="s">
        <v>24</v>
      </c>
      <c r="Q3622" t="s">
        <v>30</v>
      </c>
      <c r="R3622" s="5" t="str">
        <f t="shared" si="172"/>
        <v>0.18</v>
      </c>
      <c r="S3622" s="6" t="str">
        <f t="shared" si="173"/>
        <v/>
      </c>
      <c r="T3622">
        <f>ROUND(INT(表1[[#This Row],[合同结束日期]]-表1[[#This Row],[合同起始日期]])/365,1)</f>
        <v>3.3</v>
      </c>
    </row>
    <row r="3623" spans="1:20">
      <c r="A3623" s="1">
        <v>42401</v>
      </c>
      <c r="B3623" t="s">
        <v>7</v>
      </c>
      <c r="C3623">
        <f t="shared" si="171"/>
        <v>1</v>
      </c>
      <c r="D3623" t="s">
        <v>463</v>
      </c>
      <c r="E3623" s="4">
        <v>801646.32</v>
      </c>
      <c r="F3623" s="4">
        <v>99724.802207999994</v>
      </c>
      <c r="G3623" s="3">
        <v>0.1244</v>
      </c>
      <c r="H3623" s="7">
        <v>11322.68813559322</v>
      </c>
      <c r="I3623" s="4">
        <v>1408.5424040677965</v>
      </c>
      <c r="J3623">
        <v>70.8</v>
      </c>
      <c r="K3623" t="s">
        <v>76</v>
      </c>
      <c r="L3623" t="s">
        <v>276</v>
      </c>
      <c r="M3623" t="s">
        <v>276</v>
      </c>
      <c r="N3623" s="2">
        <v>42223</v>
      </c>
      <c r="O3623" s="2">
        <v>43318</v>
      </c>
      <c r="P3623" t="s">
        <v>24</v>
      </c>
      <c r="Q3623" t="s">
        <v>65</v>
      </c>
      <c r="R3623" s="5" t="str">
        <f t="shared" si="172"/>
        <v>0.12</v>
      </c>
      <c r="S3623" s="6" t="str">
        <f t="shared" si="173"/>
        <v/>
      </c>
      <c r="T3623">
        <f>ROUND(INT(表1[[#This Row],[合同结束日期]]-表1[[#This Row],[合同起始日期]])/365,1)</f>
        <v>3</v>
      </c>
    </row>
    <row r="3624" spans="1:20">
      <c r="A3624" s="1">
        <v>42401</v>
      </c>
      <c r="B3624" t="s">
        <v>7</v>
      </c>
      <c r="C3624">
        <f t="shared" si="171"/>
        <v>1</v>
      </c>
      <c r="D3624" t="s">
        <v>31</v>
      </c>
      <c r="E3624" s="4">
        <v>396906</v>
      </c>
      <c r="F3624" s="4">
        <v>46160.167800000003</v>
      </c>
      <c r="G3624" s="3">
        <v>0.1163</v>
      </c>
      <c r="H3624" s="7">
        <v>2876.1304347826085</v>
      </c>
      <c r="I3624" s="4">
        <v>334.49396956521741</v>
      </c>
      <c r="J3624">
        <v>138</v>
      </c>
      <c r="K3624" t="s">
        <v>11</v>
      </c>
      <c r="L3624" t="s">
        <v>13</v>
      </c>
      <c r="M3624" t="s">
        <v>13</v>
      </c>
      <c r="N3624" s="2">
        <v>41334</v>
      </c>
      <c r="O3624" s="2">
        <v>42499</v>
      </c>
      <c r="P3624" t="s">
        <v>24</v>
      </c>
      <c r="Q3624" t="s">
        <v>414</v>
      </c>
      <c r="R3624" s="5" t="str">
        <f t="shared" si="172"/>
        <v>0.14</v>
      </c>
      <c r="S3624" s="6" t="str">
        <f t="shared" si="173"/>
        <v>0.07</v>
      </c>
      <c r="T3624">
        <f>ROUND(INT(表1[[#This Row],[合同结束日期]]-表1[[#This Row],[合同起始日期]])/365,1)</f>
        <v>3.2</v>
      </c>
    </row>
    <row r="3625" spans="1:20">
      <c r="A3625" s="1">
        <v>42401</v>
      </c>
      <c r="B3625" t="s">
        <v>7</v>
      </c>
      <c r="C3625">
        <f t="shared" si="171"/>
        <v>1</v>
      </c>
      <c r="D3625" t="s">
        <v>33</v>
      </c>
      <c r="E3625" s="4">
        <v>213231.12</v>
      </c>
      <c r="F3625" s="4">
        <v>16034.980224000001</v>
      </c>
      <c r="G3625" s="3">
        <v>7.5200000000000003E-2</v>
      </c>
      <c r="H3625" s="7">
        <v>3290.6037037037036</v>
      </c>
      <c r="I3625" s="4">
        <v>247.45339851851855</v>
      </c>
      <c r="J3625">
        <v>64.8</v>
      </c>
      <c r="K3625" t="s">
        <v>11</v>
      </c>
      <c r="L3625" t="s">
        <v>13</v>
      </c>
      <c r="M3625" t="s">
        <v>34</v>
      </c>
      <c r="N3625" s="2">
        <v>41353</v>
      </c>
      <c r="O3625" s="2">
        <v>43229</v>
      </c>
      <c r="P3625" t="s">
        <v>24</v>
      </c>
      <c r="Q3625" t="s">
        <v>35</v>
      </c>
      <c r="R3625" s="5" t="str">
        <f t="shared" si="172"/>
        <v>0.06</v>
      </c>
      <c r="S3625" s="6" t="str">
        <f t="shared" si="173"/>
        <v/>
      </c>
      <c r="T3625">
        <f>ROUND(INT(表1[[#This Row],[合同结束日期]]-表1[[#This Row],[合同起始日期]])/365,1)</f>
        <v>5.0999999999999996</v>
      </c>
    </row>
    <row r="3626" spans="1:20">
      <c r="A3626" s="1">
        <v>42401</v>
      </c>
      <c r="B3626" t="s">
        <v>7</v>
      </c>
      <c r="C3626">
        <f t="shared" si="171"/>
        <v>1</v>
      </c>
      <c r="D3626" t="s">
        <v>36</v>
      </c>
      <c r="E3626" s="4">
        <v>589210.71600000001</v>
      </c>
      <c r="F3626" s="4">
        <v>48845.568356400006</v>
      </c>
      <c r="G3626" s="3">
        <v>8.2900000000000015E-2</v>
      </c>
      <c r="H3626" s="7">
        <v>2774.0617514124292</v>
      </c>
      <c r="I3626" s="4">
        <v>229.96971919209042</v>
      </c>
      <c r="J3626">
        <v>212.4</v>
      </c>
      <c r="K3626" t="s">
        <v>11</v>
      </c>
      <c r="L3626" t="s">
        <v>13</v>
      </c>
      <c r="M3626" t="s">
        <v>13</v>
      </c>
      <c r="N3626" s="2">
        <v>41353</v>
      </c>
      <c r="O3626" s="2">
        <v>43229</v>
      </c>
      <c r="P3626" t="s">
        <v>24</v>
      </c>
      <c r="Q3626" t="s">
        <v>37</v>
      </c>
      <c r="R3626" s="5" t="str">
        <f t="shared" si="172"/>
        <v>0.</v>
      </c>
      <c r="S3626" s="6" t="str">
        <f t="shared" si="173"/>
        <v/>
      </c>
      <c r="T3626">
        <f>ROUND(INT(表1[[#This Row],[合同结束日期]]-表1[[#This Row],[合同起始日期]])/365,1)</f>
        <v>5.0999999999999996</v>
      </c>
    </row>
    <row r="3627" spans="1:20">
      <c r="A3627" s="1">
        <v>42401</v>
      </c>
      <c r="B3627" t="s">
        <v>7</v>
      </c>
      <c r="C3627">
        <f t="shared" si="171"/>
        <v>1</v>
      </c>
      <c r="D3627" t="s">
        <v>38</v>
      </c>
      <c r="E3627" s="4">
        <v>739083</v>
      </c>
      <c r="F3627" s="4">
        <v>81299.12999999999</v>
      </c>
      <c r="G3627" s="3">
        <v>0.10999999999999999</v>
      </c>
      <c r="H3627" s="7">
        <v>3948.0929487179492</v>
      </c>
      <c r="I3627" s="4">
        <v>434.29022435897434</v>
      </c>
      <c r="J3627">
        <v>187.2</v>
      </c>
      <c r="K3627" t="s">
        <v>11</v>
      </c>
      <c r="L3627" t="s">
        <v>13</v>
      </c>
      <c r="M3627" t="s">
        <v>13</v>
      </c>
      <c r="N3627" s="2">
        <v>41323</v>
      </c>
      <c r="O3627" s="2">
        <v>42499</v>
      </c>
      <c r="P3627" t="s">
        <v>39</v>
      </c>
      <c r="Q3627" t="s">
        <v>48</v>
      </c>
      <c r="R3627" s="5" t="str">
        <f t="shared" si="172"/>
        <v>0.11</v>
      </c>
      <c r="S3627" s="6" t="str">
        <f t="shared" si="173"/>
        <v/>
      </c>
      <c r="T3627">
        <f>ROUND(INT(表1[[#This Row],[合同结束日期]]-表1[[#This Row],[合同起始日期]])/365,1)</f>
        <v>3.2</v>
      </c>
    </row>
    <row r="3628" spans="1:20">
      <c r="A3628" s="1">
        <v>42401</v>
      </c>
      <c r="B3628" t="s">
        <v>7</v>
      </c>
      <c r="C3628">
        <f t="shared" si="171"/>
        <v>1</v>
      </c>
      <c r="D3628" t="s">
        <v>40</v>
      </c>
      <c r="E3628" s="4">
        <v>2463978.4559999998</v>
      </c>
      <c r="F3628" s="4">
        <v>197118.27648</v>
      </c>
      <c r="G3628" s="3">
        <v>0.08</v>
      </c>
      <c r="H3628" s="7">
        <v>2613.6906568228101</v>
      </c>
      <c r="I3628" s="4">
        <v>209.09525254582485</v>
      </c>
      <c r="J3628">
        <v>942.72</v>
      </c>
      <c r="K3628" t="s">
        <v>41</v>
      </c>
      <c r="L3628" t="s">
        <v>40</v>
      </c>
      <c r="M3628" t="s">
        <v>41</v>
      </c>
      <c r="N3628" s="2">
        <v>41294</v>
      </c>
      <c r="O3628" s="2">
        <v>43229</v>
      </c>
      <c r="P3628" t="s">
        <v>39</v>
      </c>
      <c r="Q3628" t="s">
        <v>42</v>
      </c>
      <c r="R3628" s="5" t="str">
        <f t="shared" si="172"/>
        <v>0.08</v>
      </c>
      <c r="S3628" s="6" t="str">
        <f t="shared" si="173"/>
        <v/>
      </c>
      <c r="T3628">
        <f>ROUND(INT(表1[[#This Row],[合同结束日期]]-表1[[#This Row],[合同起始日期]])/365,1)</f>
        <v>5.3</v>
      </c>
    </row>
    <row r="3629" spans="1:20">
      <c r="A3629" s="1">
        <v>42401</v>
      </c>
      <c r="B3629" t="s">
        <v>7</v>
      </c>
      <c r="C3629">
        <f t="shared" si="171"/>
        <v>1</v>
      </c>
      <c r="D3629" t="s">
        <v>292</v>
      </c>
      <c r="E3629" s="4">
        <v>4456466.0159999998</v>
      </c>
      <c r="F3629" s="4">
        <v>200540.97072000001</v>
      </c>
      <c r="G3629" s="3">
        <v>4.5000000000000005E-2</v>
      </c>
      <c r="H3629" s="7">
        <v>1791.4721080559575</v>
      </c>
      <c r="I3629" s="4">
        <v>80.616244862518101</v>
      </c>
      <c r="J3629">
        <v>2487.6</v>
      </c>
      <c r="K3629" t="s">
        <v>41</v>
      </c>
      <c r="L3629" t="s">
        <v>292</v>
      </c>
      <c r="M3629" t="s">
        <v>41</v>
      </c>
      <c r="N3629" s="2">
        <v>41442</v>
      </c>
      <c r="O3629" s="2">
        <v>47285</v>
      </c>
      <c r="P3629" t="s">
        <v>39</v>
      </c>
      <c r="Q3629" t="s">
        <v>208</v>
      </c>
      <c r="R3629" s="5" t="str">
        <f t="shared" si="172"/>
        <v>0.05</v>
      </c>
      <c r="S3629" s="6" t="str">
        <f t="shared" si="173"/>
        <v/>
      </c>
      <c r="T3629">
        <f>ROUND(INT(表1[[#This Row],[合同结束日期]]-表1[[#This Row],[合同起始日期]])/365,1)</f>
        <v>16</v>
      </c>
    </row>
    <row r="3630" spans="1:20">
      <c r="A3630" s="1">
        <v>42401</v>
      </c>
      <c r="B3630" t="s">
        <v>7</v>
      </c>
      <c r="C3630">
        <f t="shared" si="171"/>
        <v>1</v>
      </c>
      <c r="D3630" t="s">
        <v>324</v>
      </c>
      <c r="E3630" s="4">
        <v>201586.8</v>
      </c>
      <c r="F3630" s="4">
        <v>33120.711239999997</v>
      </c>
      <c r="G3630" s="3">
        <v>0.1643</v>
      </c>
      <c r="H3630" s="7">
        <v>1825.9673913043478</v>
      </c>
      <c r="I3630" s="4">
        <v>300.00644239130435</v>
      </c>
      <c r="J3630">
        <v>110.39999999999999</v>
      </c>
      <c r="K3630" t="s">
        <v>140</v>
      </c>
      <c r="L3630" t="s">
        <v>309</v>
      </c>
      <c r="M3630" t="s">
        <v>309</v>
      </c>
      <c r="N3630" s="2">
        <v>42110</v>
      </c>
      <c r="O3630" s="2">
        <v>42840</v>
      </c>
      <c r="P3630" t="s">
        <v>24</v>
      </c>
      <c r="Q3630" t="s">
        <v>42</v>
      </c>
      <c r="R3630" s="5" t="str">
        <f t="shared" si="172"/>
        <v>0.08</v>
      </c>
      <c r="S3630" s="6" t="str">
        <f t="shared" si="173"/>
        <v/>
      </c>
      <c r="T3630">
        <f>ROUND(INT(表1[[#This Row],[合同结束日期]]-表1[[#This Row],[合同起始日期]])/365,1)</f>
        <v>2</v>
      </c>
    </row>
    <row r="3631" spans="1:20">
      <c r="A3631" s="1">
        <v>42401</v>
      </c>
      <c r="B3631" t="s">
        <v>7</v>
      </c>
      <c r="C3631">
        <f t="shared" si="171"/>
        <v>1</v>
      </c>
      <c r="D3631" t="s">
        <v>308</v>
      </c>
      <c r="E3631" s="4">
        <v>2161744.7999999998</v>
      </c>
      <c r="F3631" s="4">
        <v>71769.927360000001</v>
      </c>
      <c r="G3631" s="3">
        <v>3.32E-2</v>
      </c>
      <c r="H3631" s="7">
        <v>15664.817391304347</v>
      </c>
      <c r="I3631" s="4">
        <v>520.07193739130435</v>
      </c>
      <c r="J3631">
        <v>138</v>
      </c>
      <c r="K3631" t="s">
        <v>140</v>
      </c>
      <c r="L3631" t="s">
        <v>309</v>
      </c>
      <c r="M3631" t="s">
        <v>309</v>
      </c>
      <c r="N3631" s="2">
        <v>41708</v>
      </c>
      <c r="O3631" s="2">
        <v>42834</v>
      </c>
      <c r="P3631" t="s">
        <v>24</v>
      </c>
      <c r="Q3631" t="s">
        <v>180</v>
      </c>
      <c r="R3631" s="5" t="str">
        <f t="shared" si="172"/>
        <v>0.03</v>
      </c>
      <c r="S3631" s="6" t="str">
        <f t="shared" si="173"/>
        <v/>
      </c>
      <c r="T3631">
        <f>ROUND(INT(表1[[#This Row],[合同结束日期]]-表1[[#This Row],[合同起始日期]])/365,1)</f>
        <v>3.1</v>
      </c>
    </row>
    <row r="3632" spans="1:20">
      <c r="A3632" s="1">
        <v>42401</v>
      </c>
      <c r="B3632" t="s">
        <v>7</v>
      </c>
      <c r="C3632">
        <f t="shared" si="171"/>
        <v>1</v>
      </c>
      <c r="D3632" t="s">
        <v>43</v>
      </c>
      <c r="E3632" s="4">
        <v>1165644.2039999999</v>
      </c>
      <c r="F3632" s="4">
        <v>93251.536320000014</v>
      </c>
      <c r="G3632" s="3">
        <v>8.0000000000000016E-2</v>
      </c>
      <c r="H3632" s="7">
        <v>4455.8264678899086</v>
      </c>
      <c r="I3632" s="4">
        <v>356.46611743119274</v>
      </c>
      <c r="J3632">
        <v>261.59999999999997</v>
      </c>
      <c r="K3632" t="s">
        <v>44</v>
      </c>
      <c r="L3632" t="s">
        <v>46</v>
      </c>
      <c r="M3632" t="s">
        <v>45</v>
      </c>
      <c r="N3632" s="2">
        <v>41288</v>
      </c>
      <c r="O3632" s="2">
        <v>45059</v>
      </c>
      <c r="P3632" t="s">
        <v>24</v>
      </c>
      <c r="Q3632" t="s">
        <v>42</v>
      </c>
      <c r="R3632" s="5" t="str">
        <f t="shared" si="172"/>
        <v>0.08</v>
      </c>
      <c r="S3632" s="6" t="str">
        <f t="shared" si="173"/>
        <v/>
      </c>
      <c r="T3632">
        <f>ROUND(INT(表1[[#This Row],[合同结束日期]]-表1[[#This Row],[合同起始日期]])/365,1)</f>
        <v>10.3</v>
      </c>
    </row>
    <row r="3633" spans="1:20">
      <c r="A3633" s="1">
        <v>42401</v>
      </c>
      <c r="B3633" t="s">
        <v>7</v>
      </c>
      <c r="C3633">
        <f t="shared" si="171"/>
        <v>1</v>
      </c>
      <c r="D3633" t="s">
        <v>257</v>
      </c>
      <c r="E3633" s="4">
        <v>763655.7840000001</v>
      </c>
      <c r="F3633" s="4">
        <v>42001.068120000004</v>
      </c>
      <c r="G3633" s="3">
        <v>5.5E-2</v>
      </c>
      <c r="H3633" s="7">
        <v>1247.8035686274511</v>
      </c>
      <c r="I3633" s="4">
        <v>68.629196274509809</v>
      </c>
      <c r="J3633">
        <v>612</v>
      </c>
      <c r="K3633" t="s">
        <v>41</v>
      </c>
      <c r="L3633" t="s">
        <v>258</v>
      </c>
      <c r="M3633" t="s">
        <v>41</v>
      </c>
      <c r="N3633" s="2">
        <v>41442</v>
      </c>
      <c r="O3633" s="2">
        <v>47285</v>
      </c>
      <c r="P3633" t="s">
        <v>39</v>
      </c>
      <c r="Q3633" t="s">
        <v>35</v>
      </c>
      <c r="R3633" s="5" t="str">
        <f t="shared" si="172"/>
        <v>0.06</v>
      </c>
      <c r="S3633" s="6" t="str">
        <f t="shared" si="173"/>
        <v/>
      </c>
      <c r="T3633">
        <f>ROUND(INT(表1[[#This Row],[合同结束日期]]-表1[[#This Row],[合同起始日期]])/365,1)</f>
        <v>16</v>
      </c>
    </row>
    <row r="3634" spans="1:20">
      <c r="A3634" s="1">
        <v>42401</v>
      </c>
      <c r="B3634" t="s">
        <v>7</v>
      </c>
      <c r="C3634">
        <f t="shared" si="171"/>
        <v>1</v>
      </c>
      <c r="D3634" t="s">
        <v>259</v>
      </c>
      <c r="E3634" s="4">
        <v>525247.5</v>
      </c>
      <c r="F3634" s="4">
        <v>28888.612499999999</v>
      </c>
      <c r="G3634" s="3">
        <v>5.5E-2</v>
      </c>
      <c r="H3634" s="7">
        <v>1102.5346347607053</v>
      </c>
      <c r="I3634" s="4">
        <v>60.639404911838795</v>
      </c>
      <c r="J3634">
        <v>476.4</v>
      </c>
      <c r="K3634" t="s">
        <v>41</v>
      </c>
      <c r="L3634" t="s">
        <v>258</v>
      </c>
      <c r="M3634" t="s">
        <v>41</v>
      </c>
      <c r="N3634" s="2">
        <v>41442</v>
      </c>
      <c r="O3634" s="2">
        <v>47285</v>
      </c>
      <c r="P3634" t="s">
        <v>39</v>
      </c>
      <c r="Q3634" t="s">
        <v>35</v>
      </c>
      <c r="R3634" s="5" t="str">
        <f t="shared" si="172"/>
        <v>0.06</v>
      </c>
      <c r="S3634" s="6" t="str">
        <f t="shared" si="173"/>
        <v/>
      </c>
      <c r="T3634">
        <f>ROUND(INT(表1[[#This Row],[合同结束日期]]-表1[[#This Row],[合同起始日期]])/365,1)</f>
        <v>16</v>
      </c>
    </row>
    <row r="3635" spans="1:20">
      <c r="A3635" s="1">
        <v>42401</v>
      </c>
      <c r="B3635" t="s">
        <v>7</v>
      </c>
      <c r="C3635">
        <f t="shared" si="171"/>
        <v>1</v>
      </c>
      <c r="D3635" t="s">
        <v>260</v>
      </c>
      <c r="E3635" s="4">
        <v>670993.70400000003</v>
      </c>
      <c r="F3635" s="4">
        <v>36904.653720000002</v>
      </c>
      <c r="G3635" s="3">
        <v>5.5E-2</v>
      </c>
      <c r="H3635" s="7">
        <v>2349.4177310924374</v>
      </c>
      <c r="I3635" s="4">
        <v>129.21797521008406</v>
      </c>
      <c r="J3635">
        <v>285.59999999999997</v>
      </c>
      <c r="K3635" t="s">
        <v>41</v>
      </c>
      <c r="L3635" t="s">
        <v>258</v>
      </c>
      <c r="M3635" t="s">
        <v>41</v>
      </c>
      <c r="N3635" s="2">
        <v>41442</v>
      </c>
      <c r="O3635" s="2">
        <v>47285</v>
      </c>
      <c r="P3635" t="s">
        <v>39</v>
      </c>
      <c r="Q3635" t="s">
        <v>35</v>
      </c>
      <c r="R3635" s="5" t="str">
        <f t="shared" si="172"/>
        <v>0.06</v>
      </c>
      <c r="S3635" s="6" t="str">
        <f t="shared" si="173"/>
        <v/>
      </c>
      <c r="T3635">
        <f>ROUND(INT(表1[[#This Row],[合同结束日期]]-表1[[#This Row],[合同起始日期]])/365,1)</f>
        <v>16</v>
      </c>
    </row>
    <row r="3636" spans="1:20">
      <c r="A3636" s="1">
        <v>42401</v>
      </c>
      <c r="B3636" t="s">
        <v>7</v>
      </c>
      <c r="C3636">
        <f t="shared" si="171"/>
        <v>1</v>
      </c>
      <c r="D3636" t="s">
        <v>261</v>
      </c>
      <c r="E3636" s="4">
        <v>2832981.54</v>
      </c>
      <c r="F3636" s="4">
        <v>251568.76075200003</v>
      </c>
      <c r="G3636" s="3">
        <v>8.8800000000000004E-2</v>
      </c>
      <c r="H3636" s="7">
        <v>2278.781805019305</v>
      </c>
      <c r="I3636" s="4">
        <v>202.35582428571431</v>
      </c>
      <c r="J3636">
        <v>1243.2</v>
      </c>
      <c r="K3636" t="s">
        <v>41</v>
      </c>
      <c r="L3636" t="s">
        <v>261</v>
      </c>
      <c r="M3636" t="s">
        <v>41</v>
      </c>
      <c r="N3636" s="2">
        <v>41281</v>
      </c>
      <c r="O3636" s="2">
        <v>45168</v>
      </c>
      <c r="P3636" t="s">
        <v>39</v>
      </c>
      <c r="Q3636" t="s">
        <v>42</v>
      </c>
      <c r="R3636" s="5" t="str">
        <f t="shared" si="172"/>
        <v>0.08</v>
      </c>
      <c r="S3636" s="6" t="str">
        <f t="shared" si="173"/>
        <v/>
      </c>
      <c r="T3636">
        <f>ROUND(INT(表1[[#This Row],[合同结束日期]]-表1[[#This Row],[合同起始日期]])/365,1)</f>
        <v>10.6</v>
      </c>
    </row>
    <row r="3637" spans="1:20">
      <c r="A3637" s="1">
        <v>42401</v>
      </c>
      <c r="B3637" t="s">
        <v>7</v>
      </c>
      <c r="C3637">
        <f t="shared" si="171"/>
        <v>1</v>
      </c>
      <c r="D3637" t="s">
        <v>262</v>
      </c>
      <c r="E3637" s="4">
        <v>1036742.0519999999</v>
      </c>
      <c r="F3637" s="4">
        <v>57020.812859999998</v>
      </c>
      <c r="G3637" s="3">
        <v>5.5E-2</v>
      </c>
      <c r="H3637" s="7">
        <v>1497.3166551126515</v>
      </c>
      <c r="I3637" s="4">
        <v>82.352416031195844</v>
      </c>
      <c r="J3637">
        <v>692.4</v>
      </c>
      <c r="K3637" t="s">
        <v>41</v>
      </c>
      <c r="L3637" t="s">
        <v>258</v>
      </c>
      <c r="M3637" t="s">
        <v>41</v>
      </c>
      <c r="N3637" s="2">
        <v>41442</v>
      </c>
      <c r="O3637" s="2">
        <v>47285</v>
      </c>
      <c r="P3637" t="s">
        <v>39</v>
      </c>
      <c r="Q3637" t="s">
        <v>35</v>
      </c>
      <c r="R3637" s="5" t="str">
        <f t="shared" si="172"/>
        <v>0.06</v>
      </c>
      <c r="S3637" s="6" t="str">
        <f t="shared" si="173"/>
        <v/>
      </c>
      <c r="T3637">
        <f>ROUND(INT(表1[[#This Row],[合同结束日期]]-表1[[#This Row],[合同起始日期]])/365,1)</f>
        <v>16</v>
      </c>
    </row>
    <row r="3638" spans="1:20">
      <c r="A3638" s="1">
        <v>42401</v>
      </c>
      <c r="B3638" t="s">
        <v>7</v>
      </c>
      <c r="C3638">
        <f t="shared" si="171"/>
        <v>1</v>
      </c>
      <c r="D3638" t="s">
        <v>47</v>
      </c>
      <c r="E3638" s="4">
        <v>151558.79999999999</v>
      </c>
      <c r="F3638" s="4">
        <v>36086.150279999994</v>
      </c>
      <c r="G3638" s="3">
        <v>0.23809999999999998</v>
      </c>
      <c r="H3638" s="7">
        <v>1302.0515463917525</v>
      </c>
      <c r="I3638" s="4">
        <v>310.01847319587625</v>
      </c>
      <c r="J3638">
        <v>116.39999999999999</v>
      </c>
      <c r="K3638" t="s">
        <v>11</v>
      </c>
      <c r="L3638" t="s">
        <v>23</v>
      </c>
      <c r="M3638" t="s">
        <v>23</v>
      </c>
      <c r="N3638" s="2">
        <v>41384</v>
      </c>
      <c r="O3638" s="2">
        <v>42509</v>
      </c>
      <c r="P3638" t="s">
        <v>24</v>
      </c>
      <c r="Q3638" t="s">
        <v>28</v>
      </c>
      <c r="R3638" s="5" t="str">
        <f t="shared" si="172"/>
        <v>0.13</v>
      </c>
      <c r="S3638" s="6" t="str">
        <f t="shared" si="173"/>
        <v/>
      </c>
      <c r="T3638">
        <f>ROUND(INT(表1[[#This Row],[合同结束日期]]-表1[[#This Row],[合同起始日期]])/365,1)</f>
        <v>3.1</v>
      </c>
    </row>
    <row r="3639" spans="1:20">
      <c r="A3639" s="1">
        <v>42401</v>
      </c>
      <c r="B3639" t="s">
        <v>7</v>
      </c>
      <c r="C3639">
        <f t="shared" si="171"/>
        <v>1</v>
      </c>
      <c r="D3639" t="s">
        <v>263</v>
      </c>
      <c r="E3639" s="4">
        <v>252641.16</v>
      </c>
      <c r="F3639" s="4">
        <v>36077.157648000008</v>
      </c>
      <c r="G3639" s="3">
        <v>0.14280000000000004</v>
      </c>
      <c r="H3639" s="7">
        <v>3898.7833333333338</v>
      </c>
      <c r="I3639" s="4">
        <v>556.74626000000012</v>
      </c>
      <c r="J3639">
        <v>64.8</v>
      </c>
      <c r="K3639" t="s">
        <v>11</v>
      </c>
      <c r="L3639" t="s">
        <v>12</v>
      </c>
      <c r="M3639" t="s">
        <v>53</v>
      </c>
      <c r="N3639" s="2">
        <v>42199</v>
      </c>
      <c r="O3639" s="2">
        <v>42564</v>
      </c>
      <c r="P3639" t="s">
        <v>24</v>
      </c>
      <c r="Q3639" t="s">
        <v>28</v>
      </c>
      <c r="R3639" s="5" t="str">
        <f t="shared" si="172"/>
        <v>0.13</v>
      </c>
      <c r="S3639" s="6" t="str">
        <f t="shared" si="173"/>
        <v/>
      </c>
      <c r="T3639">
        <f>ROUND(INT(表1[[#This Row],[合同结束日期]]-表1[[#This Row],[合同起始日期]])/365,1)</f>
        <v>1</v>
      </c>
    </row>
    <row r="3640" spans="1:20">
      <c r="A3640" s="1">
        <v>42401</v>
      </c>
      <c r="B3640" t="s">
        <v>7</v>
      </c>
      <c r="C3640">
        <f t="shared" si="171"/>
        <v>1</v>
      </c>
      <c r="D3640" t="s">
        <v>264</v>
      </c>
      <c r="E3640" s="4">
        <v>139327.19999999998</v>
      </c>
      <c r="F3640" s="4">
        <v>20926.94544</v>
      </c>
      <c r="G3640" s="3">
        <v>0.15020000000000003</v>
      </c>
      <c r="H3640" s="7">
        <v>2470.3404255319147</v>
      </c>
      <c r="I3640" s="4">
        <v>371.0451319148936</v>
      </c>
      <c r="J3640">
        <v>56.4</v>
      </c>
      <c r="K3640" t="s">
        <v>11</v>
      </c>
      <c r="L3640" t="s">
        <v>12</v>
      </c>
      <c r="M3640" t="s">
        <v>53</v>
      </c>
      <c r="N3640" s="2">
        <v>42199</v>
      </c>
      <c r="O3640" s="2">
        <v>42564</v>
      </c>
      <c r="P3640" t="s">
        <v>39</v>
      </c>
      <c r="Q3640" t="s">
        <v>28</v>
      </c>
      <c r="R3640" s="5" t="str">
        <f t="shared" si="172"/>
        <v>0.13</v>
      </c>
      <c r="S3640" s="6" t="str">
        <f t="shared" si="173"/>
        <v/>
      </c>
      <c r="T3640">
        <f>ROUND(INT(表1[[#This Row],[合同结束日期]]-表1[[#This Row],[合同起始日期]])/365,1)</f>
        <v>1</v>
      </c>
    </row>
    <row r="3641" spans="1:20">
      <c r="A3641" s="1">
        <v>42401</v>
      </c>
      <c r="B3641" t="s">
        <v>7</v>
      </c>
      <c r="C3641">
        <f t="shared" si="171"/>
        <v>1</v>
      </c>
      <c r="D3641" t="s">
        <v>265</v>
      </c>
      <c r="E3641" s="4">
        <v>698908.14</v>
      </c>
      <c r="F3641" s="4">
        <v>38439.947700000004</v>
      </c>
      <c r="G3641" s="3">
        <v>5.5000000000000007E-2</v>
      </c>
      <c r="H3641" s="7">
        <v>1302.9607382550337</v>
      </c>
      <c r="I3641" s="4">
        <v>71.662840604026854</v>
      </c>
      <c r="J3641">
        <v>536.4</v>
      </c>
      <c r="K3641" t="s">
        <v>41</v>
      </c>
      <c r="L3641" t="s">
        <v>258</v>
      </c>
      <c r="M3641" t="s">
        <v>41</v>
      </c>
      <c r="N3641" s="2">
        <v>41442</v>
      </c>
      <c r="O3641" s="2">
        <v>47285</v>
      </c>
      <c r="P3641" t="s">
        <v>39</v>
      </c>
      <c r="Q3641" t="s">
        <v>35</v>
      </c>
      <c r="R3641" s="5" t="str">
        <f t="shared" si="172"/>
        <v>0.06</v>
      </c>
      <c r="S3641" s="6" t="str">
        <f t="shared" si="173"/>
        <v/>
      </c>
      <c r="T3641">
        <f>ROUND(INT(表1[[#This Row],[合同结束日期]]-表1[[#This Row],[合同起始日期]])/365,1)</f>
        <v>16</v>
      </c>
    </row>
    <row r="3642" spans="1:20">
      <c r="A3642" s="1">
        <v>42401</v>
      </c>
      <c r="B3642" t="s">
        <v>7</v>
      </c>
      <c r="C3642">
        <f t="shared" si="171"/>
        <v>1</v>
      </c>
      <c r="D3642" t="s">
        <v>459</v>
      </c>
      <c r="E3642" s="4">
        <v>113061.96</v>
      </c>
      <c r="F3642" s="4">
        <v>20848.625424000002</v>
      </c>
      <c r="G3642" s="3">
        <v>0.18440000000000001</v>
      </c>
      <c r="H3642" s="7">
        <v>2048.2239130434787</v>
      </c>
      <c r="I3642" s="4">
        <v>377.69248956521744</v>
      </c>
      <c r="J3642">
        <v>55.199999999999996</v>
      </c>
      <c r="K3642" t="s">
        <v>11</v>
      </c>
      <c r="L3642" t="s">
        <v>12</v>
      </c>
      <c r="M3642" t="s">
        <v>288</v>
      </c>
      <c r="N3642" s="2">
        <v>42201</v>
      </c>
      <c r="O3642" s="2">
        <v>42931</v>
      </c>
      <c r="P3642" t="s">
        <v>24</v>
      </c>
      <c r="Q3642" t="s">
        <v>59</v>
      </c>
      <c r="R3642" s="5" t="str">
        <f t="shared" si="172"/>
        <v>0.16</v>
      </c>
      <c r="S3642" s="6" t="str">
        <f t="shared" si="173"/>
        <v/>
      </c>
      <c r="T3642">
        <f>ROUND(INT(表1[[#This Row],[合同结束日期]]-表1[[#This Row],[合同起始日期]])/365,1)</f>
        <v>2</v>
      </c>
    </row>
    <row r="3643" spans="1:20">
      <c r="A3643" s="1">
        <v>42401</v>
      </c>
      <c r="B3643" t="s">
        <v>7</v>
      </c>
      <c r="C3643">
        <f t="shared" si="171"/>
        <v>1</v>
      </c>
      <c r="D3643" t="s">
        <v>460</v>
      </c>
      <c r="E3643" s="4">
        <v>159554.4</v>
      </c>
      <c r="F3643" s="4">
        <v>27108.292560000005</v>
      </c>
      <c r="G3643" s="3">
        <v>0.16990000000000005</v>
      </c>
      <c r="H3643" s="7">
        <v>2508.7169811320755</v>
      </c>
      <c r="I3643" s="4">
        <v>426.23101509433974</v>
      </c>
      <c r="J3643">
        <v>63.599999999999994</v>
      </c>
      <c r="K3643" t="s">
        <v>11</v>
      </c>
      <c r="L3643" t="s">
        <v>12</v>
      </c>
      <c r="M3643" t="s">
        <v>53</v>
      </c>
      <c r="N3643" s="2">
        <v>42201</v>
      </c>
      <c r="O3643" s="2">
        <v>43296</v>
      </c>
      <c r="P3643" t="s">
        <v>24</v>
      </c>
      <c r="Q3643" t="s">
        <v>25</v>
      </c>
      <c r="R3643" s="5" t="str">
        <f t="shared" si="172"/>
        <v>0.15</v>
      </c>
      <c r="S3643" s="6" t="str">
        <f t="shared" si="173"/>
        <v/>
      </c>
      <c r="T3643">
        <f>ROUND(INT(表1[[#This Row],[合同结束日期]]-表1[[#This Row],[合同起始日期]])/365,1)</f>
        <v>3</v>
      </c>
    </row>
    <row r="3644" spans="1:20">
      <c r="A3644" s="1">
        <v>42401</v>
      </c>
      <c r="B3644" t="s">
        <v>7</v>
      </c>
      <c r="C3644">
        <f t="shared" si="171"/>
        <v>1</v>
      </c>
      <c r="D3644" t="s">
        <v>52</v>
      </c>
      <c r="E3644" s="4">
        <v>331659.36</v>
      </c>
      <c r="F3644" s="4">
        <v>45470.498255999999</v>
      </c>
      <c r="G3644" s="3">
        <v>0.1371</v>
      </c>
      <c r="H3644" s="7">
        <v>7086.7384615384617</v>
      </c>
      <c r="I3644" s="4">
        <v>971.59184307692317</v>
      </c>
      <c r="J3644">
        <v>46.8</v>
      </c>
      <c r="K3644" t="s">
        <v>11</v>
      </c>
      <c r="L3644" t="s">
        <v>12</v>
      </c>
      <c r="M3644" t="s">
        <v>53</v>
      </c>
      <c r="N3644" s="2">
        <v>42156</v>
      </c>
      <c r="O3644" s="2">
        <v>42499</v>
      </c>
      <c r="P3644" t="s">
        <v>24</v>
      </c>
      <c r="Q3644" t="s">
        <v>28</v>
      </c>
      <c r="R3644" s="5" t="str">
        <f t="shared" si="172"/>
        <v>0.13</v>
      </c>
      <c r="S3644" s="6" t="str">
        <f t="shared" si="173"/>
        <v/>
      </c>
      <c r="T3644">
        <f>ROUND(INT(表1[[#This Row],[合同结束日期]]-表1[[#This Row],[合同起始日期]])/365,1)</f>
        <v>0.9</v>
      </c>
    </row>
    <row r="3645" spans="1:20">
      <c r="A3645" s="1">
        <v>42401</v>
      </c>
      <c r="B3645" t="s">
        <v>7</v>
      </c>
      <c r="C3645">
        <f t="shared" si="171"/>
        <v>1</v>
      </c>
      <c r="D3645" t="s">
        <v>54</v>
      </c>
      <c r="E3645" s="4">
        <v>217614.47999999998</v>
      </c>
      <c r="F3645" s="4">
        <v>30574.834440000002</v>
      </c>
      <c r="G3645" s="3">
        <v>0.14050000000000001</v>
      </c>
      <c r="H3645" s="7">
        <v>4772.2473684210518</v>
      </c>
      <c r="I3645" s="4">
        <v>670.50075526315788</v>
      </c>
      <c r="J3645">
        <v>45.6</v>
      </c>
      <c r="K3645" t="s">
        <v>11</v>
      </c>
      <c r="L3645" t="s">
        <v>12</v>
      </c>
      <c r="M3645" t="s">
        <v>53</v>
      </c>
      <c r="N3645" s="2">
        <v>42156</v>
      </c>
      <c r="O3645" s="2">
        <v>42499</v>
      </c>
      <c r="P3645" t="s">
        <v>24</v>
      </c>
      <c r="Q3645" t="s">
        <v>28</v>
      </c>
      <c r="R3645" s="5" t="str">
        <f t="shared" si="172"/>
        <v>0.13</v>
      </c>
      <c r="S3645" s="6" t="str">
        <f t="shared" si="173"/>
        <v/>
      </c>
      <c r="T3645">
        <f>ROUND(INT(表1[[#This Row],[合同结束日期]]-表1[[#This Row],[合同起始日期]])/365,1)</f>
        <v>0.9</v>
      </c>
    </row>
    <row r="3646" spans="1:20">
      <c r="A3646" s="1">
        <v>42401</v>
      </c>
      <c r="B3646" t="s">
        <v>7</v>
      </c>
      <c r="C3646">
        <f t="shared" si="171"/>
        <v>1</v>
      </c>
      <c r="D3646" t="s">
        <v>266</v>
      </c>
      <c r="E3646" s="4">
        <v>285323.16000000003</v>
      </c>
      <c r="F3646" s="4">
        <v>15692.773800000001</v>
      </c>
      <c r="G3646" s="3">
        <v>5.4999999999999993E-2</v>
      </c>
      <c r="H3646" s="7">
        <v>671.66468926553682</v>
      </c>
      <c r="I3646" s="4">
        <v>36.941557909604519</v>
      </c>
      <c r="J3646">
        <v>424.8</v>
      </c>
      <c r="K3646" t="s">
        <v>41</v>
      </c>
      <c r="L3646" t="s">
        <v>258</v>
      </c>
      <c r="M3646" t="s">
        <v>41</v>
      </c>
      <c r="N3646" s="2">
        <v>41442</v>
      </c>
      <c r="O3646" s="2">
        <v>47285</v>
      </c>
      <c r="P3646" t="s">
        <v>39</v>
      </c>
      <c r="Q3646" t="s">
        <v>35</v>
      </c>
      <c r="R3646" s="5" t="str">
        <f t="shared" si="172"/>
        <v>0.06</v>
      </c>
      <c r="S3646" s="6" t="str">
        <f t="shared" si="173"/>
        <v/>
      </c>
      <c r="T3646">
        <f>ROUND(INT(表1[[#This Row],[合同结束日期]]-表1[[#This Row],[合同起始日期]])/365,1)</f>
        <v>16</v>
      </c>
    </row>
    <row r="3647" spans="1:20">
      <c r="A3647" s="1">
        <v>42401</v>
      </c>
      <c r="B3647" t="s">
        <v>7</v>
      </c>
      <c r="C3647">
        <f t="shared" si="171"/>
        <v>1</v>
      </c>
      <c r="D3647" t="s">
        <v>55</v>
      </c>
      <c r="E3647" s="4">
        <v>265029</v>
      </c>
      <c r="F3647" s="4">
        <v>57246.26400000001</v>
      </c>
      <c r="G3647" s="3">
        <v>0.21600000000000003</v>
      </c>
      <c r="H3647" s="7">
        <v>1389.0408805031448</v>
      </c>
      <c r="I3647" s="4">
        <v>300.03283018867933</v>
      </c>
      <c r="J3647">
        <v>190.79999999999998</v>
      </c>
      <c r="K3647" t="s">
        <v>11</v>
      </c>
      <c r="L3647" t="s">
        <v>23</v>
      </c>
      <c r="M3647" t="s">
        <v>23</v>
      </c>
      <c r="N3647" s="2">
        <v>41343</v>
      </c>
      <c r="O3647" s="2">
        <v>42499</v>
      </c>
      <c r="P3647" t="s">
        <v>24</v>
      </c>
      <c r="Q3647" t="s">
        <v>30</v>
      </c>
      <c r="R3647" s="5" t="str">
        <f t="shared" si="172"/>
        <v>0.18</v>
      </c>
      <c r="S3647" s="6" t="str">
        <f t="shared" si="173"/>
        <v/>
      </c>
      <c r="T3647">
        <f>ROUND(INT(表1[[#This Row],[合同结束日期]]-表1[[#This Row],[合同起始日期]])/365,1)</f>
        <v>3.2</v>
      </c>
    </row>
    <row r="3648" spans="1:20">
      <c r="A3648" s="1">
        <v>42401</v>
      </c>
      <c r="B3648" t="s">
        <v>7</v>
      </c>
      <c r="C3648">
        <f t="shared" si="171"/>
        <v>1</v>
      </c>
      <c r="D3648" t="s">
        <v>325</v>
      </c>
      <c r="E3648" s="4">
        <v>133219.19999999998</v>
      </c>
      <c r="F3648" s="4">
        <v>51076.241280000002</v>
      </c>
      <c r="G3648" s="3">
        <v>0.38340000000000007</v>
      </c>
      <c r="H3648" s="7">
        <v>730.36842105263145</v>
      </c>
      <c r="I3648" s="4">
        <v>280.02325263157894</v>
      </c>
      <c r="J3648">
        <v>182.4</v>
      </c>
      <c r="K3648" t="s">
        <v>11</v>
      </c>
      <c r="L3648" t="s">
        <v>23</v>
      </c>
      <c r="M3648" t="s">
        <v>23</v>
      </c>
      <c r="N3648" s="2">
        <v>41702</v>
      </c>
      <c r="O3648" s="2">
        <v>42432</v>
      </c>
      <c r="P3648" t="s">
        <v>24</v>
      </c>
      <c r="Q3648" t="s">
        <v>59</v>
      </c>
      <c r="R3648" s="5" t="str">
        <f t="shared" si="172"/>
        <v>0.16</v>
      </c>
      <c r="S3648" s="6" t="str">
        <f t="shared" si="173"/>
        <v/>
      </c>
      <c r="T3648">
        <f>ROUND(INT(表1[[#This Row],[合同结束日期]]-表1[[#This Row],[合同起始日期]])/365,1)</f>
        <v>2</v>
      </c>
    </row>
    <row r="3649" spans="1:20">
      <c r="A3649" s="1">
        <v>42401</v>
      </c>
      <c r="B3649" t="s">
        <v>7</v>
      </c>
      <c r="C3649">
        <f t="shared" si="171"/>
        <v>1</v>
      </c>
      <c r="D3649" t="s">
        <v>315</v>
      </c>
      <c r="E3649" s="4">
        <v>379300.8</v>
      </c>
      <c r="F3649" s="4">
        <v>47716.040639999999</v>
      </c>
      <c r="G3649" s="3">
        <v>0.1258</v>
      </c>
      <c r="H3649" s="7">
        <v>3160.8399999999997</v>
      </c>
      <c r="I3649" s="4">
        <v>397.63367199999999</v>
      </c>
      <c r="J3649">
        <v>120</v>
      </c>
      <c r="K3649" t="s">
        <v>11</v>
      </c>
      <c r="L3649" t="s">
        <v>12</v>
      </c>
      <c r="M3649" t="s">
        <v>53</v>
      </c>
      <c r="N3649" s="2">
        <v>41715</v>
      </c>
      <c r="O3649" s="2">
        <v>42810</v>
      </c>
      <c r="P3649" t="s">
        <v>24</v>
      </c>
      <c r="Q3649" t="s">
        <v>48</v>
      </c>
      <c r="R3649" s="5" t="str">
        <f t="shared" si="172"/>
        <v>0.11</v>
      </c>
      <c r="S3649" s="6" t="str">
        <f t="shared" si="173"/>
        <v/>
      </c>
      <c r="T3649">
        <f>ROUND(INT(表1[[#This Row],[合同结束日期]]-表1[[#This Row],[合同起始日期]])/365,1)</f>
        <v>3</v>
      </c>
    </row>
    <row r="3650" spans="1:20">
      <c r="A3650" s="1">
        <v>42401</v>
      </c>
      <c r="B3650" t="s">
        <v>7</v>
      </c>
      <c r="C3650">
        <f t="shared" si="171"/>
        <v>1</v>
      </c>
      <c r="D3650" t="s">
        <v>57</v>
      </c>
      <c r="E3650" s="4">
        <v>138690</v>
      </c>
      <c r="F3650" s="4">
        <v>52785.414000000012</v>
      </c>
      <c r="G3650" s="3">
        <v>0.3806000000000001</v>
      </c>
      <c r="H3650" s="7">
        <v>1392.4698795180723</v>
      </c>
      <c r="I3650" s="4">
        <v>529.97403614457846</v>
      </c>
      <c r="J3650">
        <v>99.6</v>
      </c>
      <c r="K3650" t="s">
        <v>60</v>
      </c>
      <c r="L3650" t="s">
        <v>61</v>
      </c>
      <c r="M3650" t="s">
        <v>58</v>
      </c>
      <c r="N3650" s="2">
        <v>41290</v>
      </c>
      <c r="O3650" s="2">
        <v>42499</v>
      </c>
      <c r="P3650" t="s">
        <v>24</v>
      </c>
      <c r="Q3650" t="s">
        <v>59</v>
      </c>
      <c r="R3650" s="5" t="str">
        <f t="shared" si="172"/>
        <v>0.16</v>
      </c>
      <c r="S3650" s="6" t="str">
        <f t="shared" si="173"/>
        <v/>
      </c>
      <c r="T3650">
        <f>ROUND(INT(表1[[#This Row],[合同结束日期]]-表1[[#This Row],[合同起始日期]])/365,1)</f>
        <v>3.3</v>
      </c>
    </row>
    <row r="3651" spans="1:20">
      <c r="A3651" s="1">
        <v>42401</v>
      </c>
      <c r="B3651" t="s">
        <v>7</v>
      </c>
      <c r="C3651">
        <f t="shared" si="171"/>
        <v>1</v>
      </c>
      <c r="D3651" t="s">
        <v>62</v>
      </c>
      <c r="E3651" s="4">
        <v>93073.2</v>
      </c>
      <c r="F3651" s="4">
        <v>33106.137239999996</v>
      </c>
      <c r="G3651" s="3">
        <v>0.35569999999999996</v>
      </c>
      <c r="H3651" s="7">
        <v>871.47191011235952</v>
      </c>
      <c r="I3651" s="4">
        <v>309.98255842696625</v>
      </c>
      <c r="J3651">
        <v>106.8</v>
      </c>
      <c r="K3651" t="s">
        <v>60</v>
      </c>
      <c r="L3651" t="s">
        <v>61</v>
      </c>
      <c r="M3651" t="s">
        <v>58</v>
      </c>
      <c r="N3651" s="2">
        <v>41347</v>
      </c>
      <c r="O3651" s="2">
        <v>42499</v>
      </c>
      <c r="P3651" t="s">
        <v>24</v>
      </c>
      <c r="Q3651" t="s">
        <v>59</v>
      </c>
      <c r="R3651" s="5" t="str">
        <f t="shared" si="172"/>
        <v>0.16</v>
      </c>
      <c r="S3651" s="6" t="str">
        <f t="shared" si="173"/>
        <v/>
      </c>
      <c r="T3651">
        <f>ROUND(INT(表1[[#This Row],[合同结束日期]]-表1[[#This Row],[合同起始日期]])/365,1)</f>
        <v>3.2</v>
      </c>
    </row>
    <row r="3652" spans="1:20">
      <c r="A3652" s="1">
        <v>42401</v>
      </c>
      <c r="B3652" t="s">
        <v>7</v>
      </c>
      <c r="C3652">
        <f t="shared" si="171"/>
        <v>1</v>
      </c>
      <c r="D3652" t="s">
        <v>63</v>
      </c>
      <c r="E3652" s="4">
        <v>273345.59999999998</v>
      </c>
      <c r="F3652" s="4">
        <v>38377.722239999996</v>
      </c>
      <c r="G3652" s="3">
        <v>0.1404</v>
      </c>
      <c r="H3652" s="7">
        <v>2449.333333333333</v>
      </c>
      <c r="I3652" s="4">
        <v>343.88639999999998</v>
      </c>
      <c r="J3652">
        <v>111.6</v>
      </c>
      <c r="K3652" t="s">
        <v>66</v>
      </c>
      <c r="L3652" t="s">
        <v>64</v>
      </c>
      <c r="M3652" t="s">
        <v>64</v>
      </c>
      <c r="N3652" s="2">
        <v>41347</v>
      </c>
      <c r="O3652" s="2">
        <v>42499</v>
      </c>
      <c r="P3652" t="s">
        <v>24</v>
      </c>
      <c r="Q3652" t="s">
        <v>65</v>
      </c>
      <c r="R3652" s="5" t="str">
        <f t="shared" si="172"/>
        <v>0.12</v>
      </c>
      <c r="S3652" s="6" t="str">
        <f t="shared" si="173"/>
        <v/>
      </c>
      <c r="T3652">
        <f>ROUND(INT(表1[[#This Row],[合同结束日期]]-表1[[#This Row],[合同起始日期]])/365,1)</f>
        <v>3.2</v>
      </c>
    </row>
    <row r="3653" spans="1:20">
      <c r="A3653" s="1">
        <v>42401</v>
      </c>
      <c r="B3653" t="s">
        <v>7</v>
      </c>
      <c r="C3653">
        <f t="shared" si="171"/>
        <v>1</v>
      </c>
      <c r="D3653" t="s">
        <v>67</v>
      </c>
      <c r="E3653" s="4">
        <v>681384</v>
      </c>
      <c r="F3653" s="4">
        <v>60643.175999999999</v>
      </c>
      <c r="G3653" s="3">
        <v>8.8999999999999996E-2</v>
      </c>
      <c r="H3653" s="7">
        <v>2134.6616541353383</v>
      </c>
      <c r="I3653" s="4">
        <v>189.98488721804512</v>
      </c>
      <c r="J3653">
        <v>319.2</v>
      </c>
      <c r="K3653" t="s">
        <v>11</v>
      </c>
      <c r="L3653" t="s">
        <v>23</v>
      </c>
      <c r="M3653" t="s">
        <v>23</v>
      </c>
      <c r="N3653" s="2">
        <v>41374</v>
      </c>
      <c r="O3653" s="2">
        <v>42499</v>
      </c>
      <c r="P3653" t="s">
        <v>24</v>
      </c>
      <c r="Q3653" t="s">
        <v>35</v>
      </c>
      <c r="R3653" s="5" t="str">
        <f t="shared" si="172"/>
        <v>0.06</v>
      </c>
      <c r="S3653" s="6" t="str">
        <f t="shared" si="173"/>
        <v/>
      </c>
      <c r="T3653">
        <f>ROUND(INT(表1[[#This Row],[合同结束日期]]-表1[[#This Row],[合同起始日期]])/365,1)</f>
        <v>3.1</v>
      </c>
    </row>
    <row r="3654" spans="1:20">
      <c r="A3654" s="1">
        <v>42401</v>
      </c>
      <c r="B3654" t="s">
        <v>7</v>
      </c>
      <c r="C3654">
        <f t="shared" si="171"/>
        <v>1</v>
      </c>
      <c r="D3654" t="s">
        <v>68</v>
      </c>
      <c r="E3654" s="4">
        <v>251208</v>
      </c>
      <c r="F3654" s="4">
        <v>102945.0384</v>
      </c>
      <c r="G3654" s="3">
        <v>0.4098</v>
      </c>
      <c r="H3654" s="7">
        <v>561.23324396782846</v>
      </c>
      <c r="I3654" s="4">
        <v>229.99338337801612</v>
      </c>
      <c r="J3654">
        <v>447.59999999999997</v>
      </c>
      <c r="K3654" t="s">
        <v>11</v>
      </c>
      <c r="L3654" t="s">
        <v>13</v>
      </c>
      <c r="M3654" t="s">
        <v>13</v>
      </c>
      <c r="N3654" s="2">
        <v>41302</v>
      </c>
      <c r="O3654" s="2">
        <v>43594</v>
      </c>
      <c r="P3654" t="s">
        <v>24</v>
      </c>
      <c r="Q3654" t="s">
        <v>65</v>
      </c>
      <c r="R3654" s="5" t="str">
        <f t="shared" si="172"/>
        <v>0.12</v>
      </c>
      <c r="S3654" s="6" t="str">
        <f t="shared" si="173"/>
        <v/>
      </c>
      <c r="T3654">
        <f>ROUND(INT(表1[[#This Row],[合同结束日期]]-表1[[#This Row],[合同起始日期]])/365,1)</f>
        <v>6.3</v>
      </c>
    </row>
    <row r="3655" spans="1:20">
      <c r="A3655" s="1">
        <v>42401</v>
      </c>
      <c r="B3655" t="s">
        <v>7</v>
      </c>
      <c r="C3655">
        <f t="shared" si="171"/>
        <v>1</v>
      </c>
      <c r="D3655" t="s">
        <v>345</v>
      </c>
      <c r="E3655" s="4">
        <v>134814</v>
      </c>
      <c r="F3655" s="4">
        <v>13198.2906</v>
      </c>
      <c r="G3655" s="3">
        <v>9.7900000000000001E-2</v>
      </c>
      <c r="H3655" s="7">
        <v>4681.041666666667</v>
      </c>
      <c r="I3655" s="4">
        <v>458.27397916666672</v>
      </c>
      <c r="J3655">
        <v>28.799999999999997</v>
      </c>
      <c r="K3655" t="s">
        <v>140</v>
      </c>
      <c r="L3655" t="s">
        <v>309</v>
      </c>
      <c r="M3655" t="s">
        <v>309</v>
      </c>
      <c r="N3655" s="2">
        <v>41902</v>
      </c>
      <c r="O3655" s="2">
        <v>42632</v>
      </c>
      <c r="P3655" t="s">
        <v>24</v>
      </c>
      <c r="Q3655" t="s">
        <v>180</v>
      </c>
      <c r="R3655" s="5" t="str">
        <f t="shared" si="172"/>
        <v>0.03</v>
      </c>
      <c r="S3655" s="6" t="str">
        <f t="shared" si="173"/>
        <v/>
      </c>
      <c r="T3655">
        <f>ROUND(INT(表1[[#This Row],[合同结束日期]]-表1[[#This Row],[合同起始日期]])/365,1)</f>
        <v>2</v>
      </c>
    </row>
    <row r="3656" spans="1:20">
      <c r="A3656" s="1">
        <v>42401</v>
      </c>
      <c r="B3656" t="s">
        <v>7</v>
      </c>
      <c r="C3656">
        <f t="shared" si="171"/>
        <v>1</v>
      </c>
      <c r="D3656" t="s">
        <v>412</v>
      </c>
      <c r="E3656" s="4">
        <v>37641.599999999999</v>
      </c>
      <c r="F3656" s="4">
        <v>6847.0070400000004</v>
      </c>
      <c r="G3656" s="3">
        <v>0.18190000000000001</v>
      </c>
      <c r="H3656" s="7">
        <v>2614</v>
      </c>
      <c r="I3656" s="4">
        <v>475.48660000000007</v>
      </c>
      <c r="J3656">
        <v>14.399999999999999</v>
      </c>
      <c r="K3656" t="s">
        <v>76</v>
      </c>
      <c r="L3656" t="s">
        <v>276</v>
      </c>
      <c r="M3656" t="s">
        <v>276</v>
      </c>
      <c r="N3656" s="2">
        <v>42047</v>
      </c>
      <c r="O3656" s="2">
        <v>42411</v>
      </c>
      <c r="P3656" t="s">
        <v>24</v>
      </c>
      <c r="Q3656" t="s">
        <v>59</v>
      </c>
      <c r="R3656" s="5" t="str">
        <f t="shared" si="172"/>
        <v>0.16</v>
      </c>
      <c r="S3656" s="6" t="str">
        <f t="shared" si="173"/>
        <v/>
      </c>
      <c r="T3656">
        <f>ROUND(INT(表1[[#This Row],[合同结束日期]]-表1[[#This Row],[合同起始日期]])/365,1)</f>
        <v>1</v>
      </c>
    </row>
    <row r="3657" spans="1:20">
      <c r="A3657" s="1">
        <v>42401</v>
      </c>
      <c r="B3657" t="s">
        <v>7</v>
      </c>
      <c r="C3657">
        <f t="shared" si="171"/>
        <v>1</v>
      </c>
      <c r="D3657" t="s">
        <v>413</v>
      </c>
      <c r="E3657" s="4">
        <v>37137.599999999999</v>
      </c>
      <c r="F3657" s="4">
        <v>6848.1734399999996</v>
      </c>
      <c r="G3657" s="3">
        <v>0.18440000000000001</v>
      </c>
      <c r="H3657" s="7">
        <v>2579</v>
      </c>
      <c r="I3657" s="4">
        <v>475.56760000000003</v>
      </c>
      <c r="J3657">
        <v>14.399999999999999</v>
      </c>
      <c r="K3657" t="s">
        <v>76</v>
      </c>
      <c r="L3657" t="s">
        <v>276</v>
      </c>
      <c r="M3657" t="s">
        <v>276</v>
      </c>
      <c r="N3657" s="2">
        <v>42047</v>
      </c>
      <c r="O3657" s="2">
        <v>42411</v>
      </c>
      <c r="P3657" t="s">
        <v>24</v>
      </c>
      <c r="Q3657" t="s">
        <v>59</v>
      </c>
      <c r="R3657" s="5" t="str">
        <f t="shared" si="172"/>
        <v>0.16</v>
      </c>
      <c r="S3657" s="6" t="str">
        <f t="shared" si="173"/>
        <v/>
      </c>
      <c r="T3657">
        <f>ROUND(INT(表1[[#This Row],[合同结束日期]]-表1[[#This Row],[合同起始日期]])/365,1)</f>
        <v>1</v>
      </c>
    </row>
    <row r="3658" spans="1:20">
      <c r="A3658" s="1">
        <v>42401</v>
      </c>
      <c r="B3658" t="s">
        <v>7</v>
      </c>
      <c r="C3658">
        <f t="shared" si="171"/>
        <v>1</v>
      </c>
      <c r="D3658" t="s">
        <v>240</v>
      </c>
      <c r="E3658" s="4">
        <v>85253.4</v>
      </c>
      <c r="F3658" s="4">
        <v>11679.715800000002</v>
      </c>
      <c r="G3658" s="3">
        <v>0.13700000000000004</v>
      </c>
      <c r="H3658" s="7">
        <v>5920.375</v>
      </c>
      <c r="I3658" s="4">
        <v>811.0913750000002</v>
      </c>
      <c r="J3658">
        <v>14.399999999999999</v>
      </c>
      <c r="K3658" t="s">
        <v>66</v>
      </c>
      <c r="L3658" t="s">
        <v>64</v>
      </c>
      <c r="M3658" t="s">
        <v>64</v>
      </c>
      <c r="N3658" s="2">
        <v>41481</v>
      </c>
      <c r="O3658" s="2">
        <v>42668</v>
      </c>
      <c r="P3658" t="s">
        <v>24</v>
      </c>
      <c r="Q3658" t="s">
        <v>28</v>
      </c>
      <c r="R3658" s="5" t="str">
        <f t="shared" si="172"/>
        <v>0.13</v>
      </c>
      <c r="S3658" s="6" t="str">
        <f t="shared" si="173"/>
        <v/>
      </c>
      <c r="T3658">
        <f>ROUND(INT(表1[[#This Row],[合同结束日期]]-表1[[#This Row],[合同起始日期]])/365,1)</f>
        <v>3.3</v>
      </c>
    </row>
    <row r="3659" spans="1:20">
      <c r="A3659" s="1">
        <v>42401</v>
      </c>
      <c r="B3659" t="s">
        <v>7</v>
      </c>
      <c r="C3659">
        <f t="shared" si="171"/>
        <v>1</v>
      </c>
      <c r="D3659" t="s">
        <v>383</v>
      </c>
      <c r="E3659" s="4">
        <v>25449.599999999999</v>
      </c>
      <c r="F3659" s="4">
        <v>6848.4873600000001</v>
      </c>
      <c r="G3659" s="3">
        <v>0.26910000000000001</v>
      </c>
      <c r="H3659" s="7">
        <v>1767.3333333333335</v>
      </c>
      <c r="I3659" s="4">
        <v>475.58940000000007</v>
      </c>
      <c r="J3659">
        <v>14.399999999999999</v>
      </c>
      <c r="K3659" t="s">
        <v>76</v>
      </c>
      <c r="L3659" t="s">
        <v>276</v>
      </c>
      <c r="M3659" t="s">
        <v>276</v>
      </c>
      <c r="N3659" s="2">
        <v>42047</v>
      </c>
      <c r="O3659" s="2">
        <v>42411</v>
      </c>
      <c r="P3659" t="s">
        <v>24</v>
      </c>
      <c r="Q3659" t="s">
        <v>59</v>
      </c>
      <c r="R3659" s="5" t="str">
        <f t="shared" si="172"/>
        <v>0.16</v>
      </c>
      <c r="S3659" s="6" t="str">
        <f t="shared" si="173"/>
        <v/>
      </c>
      <c r="T3659">
        <f>ROUND(INT(表1[[#This Row],[合同结束日期]]-表1[[#This Row],[合同起始日期]])/365,1)</f>
        <v>1</v>
      </c>
    </row>
    <row r="3660" spans="1:20">
      <c r="A3660" s="1">
        <v>42401</v>
      </c>
      <c r="B3660" t="s">
        <v>7</v>
      </c>
      <c r="C3660">
        <f t="shared" si="171"/>
        <v>1</v>
      </c>
      <c r="D3660" t="s">
        <v>469</v>
      </c>
      <c r="E3660" s="4">
        <v>179535.6</v>
      </c>
      <c r="F3660" s="4">
        <v>16750.671479999997</v>
      </c>
      <c r="G3660" s="3">
        <v>9.329999999999998E-2</v>
      </c>
      <c r="H3660" s="7">
        <v>12467.750000000002</v>
      </c>
      <c r="I3660" s="4">
        <v>1163.2410749999999</v>
      </c>
      <c r="J3660">
        <v>14.399999999999999</v>
      </c>
      <c r="K3660" t="s">
        <v>66</v>
      </c>
      <c r="L3660" t="s">
        <v>64</v>
      </c>
      <c r="M3660" t="s">
        <v>64</v>
      </c>
      <c r="N3660" s="2">
        <v>42259</v>
      </c>
      <c r="O3660" s="2">
        <v>42624</v>
      </c>
      <c r="P3660" t="s">
        <v>24</v>
      </c>
      <c r="Q3660" t="s">
        <v>123</v>
      </c>
      <c r="R3660" s="5" t="str">
        <f t="shared" si="172"/>
        <v>0.09</v>
      </c>
      <c r="S3660" s="6" t="str">
        <f t="shared" si="173"/>
        <v/>
      </c>
      <c r="T3660">
        <f>ROUND(INT(表1[[#This Row],[合同结束日期]]-表1[[#This Row],[合同起始日期]])/365,1)</f>
        <v>1</v>
      </c>
    </row>
    <row r="3661" spans="1:20">
      <c r="A3661" s="1">
        <v>42401</v>
      </c>
      <c r="B3661" t="s">
        <v>7</v>
      </c>
      <c r="C3661">
        <f t="shared" si="171"/>
        <v>1</v>
      </c>
      <c r="D3661" t="s">
        <v>384</v>
      </c>
      <c r="E3661" s="4">
        <v>124119.59999999999</v>
      </c>
      <c r="F3661" s="4">
        <v>8402.896920000001</v>
      </c>
      <c r="G3661" s="3">
        <v>6.770000000000001E-2</v>
      </c>
      <c r="H3661" s="7">
        <v>6895.5333333333328</v>
      </c>
      <c r="I3661" s="4">
        <v>466.82760666666672</v>
      </c>
      <c r="J3661">
        <v>18</v>
      </c>
      <c r="K3661" t="s">
        <v>66</v>
      </c>
      <c r="L3661" t="s">
        <v>64</v>
      </c>
      <c r="M3661" t="s">
        <v>64</v>
      </c>
      <c r="N3661" s="2">
        <v>42102</v>
      </c>
      <c r="O3661" s="2">
        <v>42467</v>
      </c>
      <c r="P3661" t="s">
        <v>24</v>
      </c>
      <c r="Q3661" t="s">
        <v>208</v>
      </c>
      <c r="R3661" s="5" t="str">
        <f t="shared" si="172"/>
        <v>0.05</v>
      </c>
      <c r="S3661" s="6" t="str">
        <f t="shared" si="173"/>
        <v/>
      </c>
      <c r="T3661">
        <f>ROUND(INT(表1[[#This Row],[合同结束日期]]-表1[[#This Row],[合同起始日期]])/365,1)</f>
        <v>1</v>
      </c>
    </row>
    <row r="3662" spans="1:20">
      <c r="A3662" s="1">
        <v>42430</v>
      </c>
      <c r="B3662" t="s">
        <v>7</v>
      </c>
      <c r="C3662">
        <f t="shared" si="171"/>
        <v>1</v>
      </c>
      <c r="D3662" t="s">
        <v>8</v>
      </c>
      <c r="E3662" s="4">
        <v>7482068.3999999994</v>
      </c>
      <c r="F3662" s="4">
        <v>309757.63176000002</v>
      </c>
      <c r="G3662" s="3">
        <v>4.1400000000000006E-2</v>
      </c>
      <c r="H3662" s="7">
        <v>2095.8174789915965</v>
      </c>
      <c r="I3662" s="4">
        <v>86.766843630252112</v>
      </c>
      <c r="J3662">
        <v>3570</v>
      </c>
      <c r="K3662" t="s">
        <v>11</v>
      </c>
      <c r="L3662" t="s">
        <v>12</v>
      </c>
      <c r="M3662" t="s">
        <v>10</v>
      </c>
      <c r="N3662" s="2">
        <v>41365</v>
      </c>
      <c r="O3662" s="2">
        <v>48646</v>
      </c>
      <c r="P3662" t="s">
        <v>14</v>
      </c>
      <c r="Q3662">
        <v>0</v>
      </c>
      <c r="R3662" s="5">
        <f t="shared" si="172"/>
        <v>0</v>
      </c>
      <c r="S3662" s="6" t="str">
        <f t="shared" si="173"/>
        <v/>
      </c>
      <c r="T3662">
        <f>ROUND(INT(表1[[#This Row],[合同结束日期]]-表1[[#This Row],[合同起始日期]])/365,1)</f>
        <v>19.899999999999999</v>
      </c>
    </row>
    <row r="3663" spans="1:20">
      <c r="A3663" s="1">
        <v>42430</v>
      </c>
      <c r="B3663" t="s">
        <v>7</v>
      </c>
      <c r="C3663">
        <f t="shared" si="171"/>
        <v>1</v>
      </c>
      <c r="D3663" t="s">
        <v>235</v>
      </c>
      <c r="E3663" s="4">
        <v>577231.19999999995</v>
      </c>
      <c r="F3663" s="4">
        <v>68171.004719999997</v>
      </c>
      <c r="G3663" s="3">
        <v>0.11810000000000001</v>
      </c>
      <c r="H3663" s="7">
        <v>1543.2338787295478</v>
      </c>
      <c r="I3663" s="4">
        <v>182.25592107795958</v>
      </c>
      <c r="J3663">
        <v>374.03999999999996</v>
      </c>
      <c r="K3663" t="s">
        <v>11</v>
      </c>
      <c r="L3663" t="s">
        <v>92</v>
      </c>
      <c r="M3663" t="s">
        <v>92</v>
      </c>
      <c r="N3663" s="2">
        <v>41384</v>
      </c>
      <c r="O3663" s="2">
        <v>43299</v>
      </c>
      <c r="P3663" t="s">
        <v>18</v>
      </c>
      <c r="Q3663" t="s">
        <v>335</v>
      </c>
      <c r="R3663" s="5" t="str">
        <f t="shared" si="172"/>
        <v>0.15</v>
      </c>
      <c r="S3663" s="6" t="str">
        <f t="shared" si="173"/>
        <v>0.05</v>
      </c>
      <c r="T3663">
        <f>ROUND(INT(表1[[#This Row],[合同结束日期]]-表1[[#This Row],[合同起始日期]])/365,1)</f>
        <v>5.2</v>
      </c>
    </row>
    <row r="3664" spans="1:20">
      <c r="A3664" s="1">
        <v>42430</v>
      </c>
      <c r="B3664" t="s">
        <v>7</v>
      </c>
      <c r="C3664">
        <f t="shared" si="171"/>
        <v>1</v>
      </c>
      <c r="D3664" t="s">
        <v>237</v>
      </c>
      <c r="E3664" s="4">
        <v>501901.19999999995</v>
      </c>
      <c r="F3664" s="4">
        <v>65648.676959999997</v>
      </c>
      <c r="G3664" s="3">
        <v>0.1308</v>
      </c>
      <c r="H3664" s="7">
        <v>1394.1699999999998</v>
      </c>
      <c r="I3664" s="4">
        <v>182.35743599999998</v>
      </c>
      <c r="J3664">
        <v>360</v>
      </c>
      <c r="K3664" t="s">
        <v>11</v>
      </c>
      <c r="L3664" t="s">
        <v>23</v>
      </c>
      <c r="M3664" t="s">
        <v>23</v>
      </c>
      <c r="N3664" s="2">
        <v>41384</v>
      </c>
      <c r="O3664" s="2">
        <v>43299</v>
      </c>
      <c r="P3664" t="s">
        <v>18</v>
      </c>
      <c r="Q3664" t="s">
        <v>335</v>
      </c>
      <c r="R3664" s="5" t="str">
        <f t="shared" si="172"/>
        <v>0.15</v>
      </c>
      <c r="S3664" s="6" t="str">
        <f t="shared" si="173"/>
        <v>0.05</v>
      </c>
      <c r="T3664">
        <f>ROUND(INT(表1[[#This Row],[合同结束日期]]-表1[[#This Row],[合同起始日期]])/365,1)</f>
        <v>5.2</v>
      </c>
    </row>
    <row r="3665" spans="1:20">
      <c r="A3665" s="1">
        <v>42430</v>
      </c>
      <c r="B3665" t="s">
        <v>7</v>
      </c>
      <c r="C3665">
        <f t="shared" si="171"/>
        <v>1</v>
      </c>
      <c r="D3665" t="s">
        <v>238</v>
      </c>
      <c r="E3665" s="4">
        <v>322916.64</v>
      </c>
      <c r="F3665" s="4">
        <v>68361.452688000005</v>
      </c>
      <c r="G3665" s="3">
        <v>0.2117</v>
      </c>
      <c r="H3665" s="7">
        <v>861.11104</v>
      </c>
      <c r="I3665" s="4">
        <v>182.297207168</v>
      </c>
      <c r="J3665">
        <v>375</v>
      </c>
      <c r="K3665" t="s">
        <v>11</v>
      </c>
      <c r="L3665" t="s">
        <v>92</v>
      </c>
      <c r="M3665" t="s">
        <v>92</v>
      </c>
      <c r="N3665" s="2">
        <v>41384</v>
      </c>
      <c r="O3665" s="2">
        <v>43299</v>
      </c>
      <c r="P3665" t="s">
        <v>18</v>
      </c>
      <c r="Q3665" t="s">
        <v>335</v>
      </c>
      <c r="R3665" s="5" t="str">
        <f t="shared" si="172"/>
        <v>0.15</v>
      </c>
      <c r="S3665" s="6" t="str">
        <f t="shared" si="173"/>
        <v>0.05</v>
      </c>
      <c r="T3665">
        <f>ROUND(INT(表1[[#This Row],[合同结束日期]]-表1[[#This Row],[合同起始日期]])/365,1)</f>
        <v>5.2</v>
      </c>
    </row>
    <row r="3666" spans="1:20">
      <c r="A3666" s="1">
        <v>42430</v>
      </c>
      <c r="B3666" t="s">
        <v>7</v>
      </c>
      <c r="C3666">
        <f t="shared" si="171"/>
        <v>1</v>
      </c>
      <c r="D3666" t="s">
        <v>239</v>
      </c>
      <c r="E3666" s="4">
        <v>387710.39999999997</v>
      </c>
      <c r="F3666" s="4">
        <v>66259.70736</v>
      </c>
      <c r="G3666" s="3">
        <v>0.17090000000000002</v>
      </c>
      <c r="H3666" s="7">
        <v>1067.014531043593</v>
      </c>
      <c r="I3666" s="4">
        <v>182.35278335535006</v>
      </c>
      <c r="J3666">
        <v>363.36</v>
      </c>
      <c r="K3666" t="s">
        <v>11</v>
      </c>
      <c r="L3666" t="s">
        <v>23</v>
      </c>
      <c r="M3666" t="s">
        <v>23</v>
      </c>
      <c r="N3666" s="2">
        <v>41384</v>
      </c>
      <c r="O3666" s="2">
        <v>43299</v>
      </c>
      <c r="P3666" t="s">
        <v>18</v>
      </c>
      <c r="Q3666" t="s">
        <v>335</v>
      </c>
      <c r="R3666" s="5" t="str">
        <f t="shared" si="172"/>
        <v>0.15</v>
      </c>
      <c r="S3666" s="6" t="str">
        <f t="shared" si="173"/>
        <v>0.05</v>
      </c>
      <c r="T3666">
        <f>ROUND(INT(表1[[#This Row],[合同结束日期]]-表1[[#This Row],[合同起始日期]])/365,1)</f>
        <v>5.2</v>
      </c>
    </row>
    <row r="3667" spans="1:20">
      <c r="A3667" s="1">
        <v>42430</v>
      </c>
      <c r="B3667" t="s">
        <v>7</v>
      </c>
      <c r="C3667">
        <f t="shared" si="171"/>
        <v>1</v>
      </c>
      <c r="D3667" t="s">
        <v>16</v>
      </c>
      <c r="E3667" s="4">
        <v>614341.79999999993</v>
      </c>
      <c r="F3667" s="4">
        <v>90492.547139999995</v>
      </c>
      <c r="G3667" s="3">
        <v>0.14730000000000001</v>
      </c>
      <c r="H3667" s="7">
        <v>882.67499999999995</v>
      </c>
      <c r="I3667" s="4">
        <v>130.01802749999999</v>
      </c>
      <c r="J3667">
        <v>696</v>
      </c>
      <c r="K3667" t="s">
        <v>20</v>
      </c>
      <c r="L3667" t="s">
        <v>21</v>
      </c>
      <c r="M3667" t="s">
        <v>17</v>
      </c>
      <c r="N3667" s="2">
        <v>41246</v>
      </c>
      <c r="O3667" s="2">
        <v>43229</v>
      </c>
      <c r="P3667" t="s">
        <v>18</v>
      </c>
      <c r="Q3667" t="s">
        <v>48</v>
      </c>
      <c r="R3667" s="5" t="str">
        <f t="shared" si="172"/>
        <v>0.11</v>
      </c>
      <c r="S3667" s="6" t="str">
        <f t="shared" si="173"/>
        <v/>
      </c>
      <c r="T3667">
        <f>ROUND(INT(表1[[#This Row],[合同结束日期]]-表1[[#This Row],[合同起始日期]])/365,1)</f>
        <v>5.4</v>
      </c>
    </row>
    <row r="3668" spans="1:20">
      <c r="A3668" s="1">
        <v>42430</v>
      </c>
      <c r="B3668" t="s">
        <v>7</v>
      </c>
      <c r="C3668">
        <f t="shared" si="171"/>
        <v>1</v>
      </c>
      <c r="D3668" t="s">
        <v>22</v>
      </c>
      <c r="E3668" s="4">
        <v>266978.39999999997</v>
      </c>
      <c r="F3668" s="4">
        <v>132181.00584</v>
      </c>
      <c r="G3668" s="3">
        <v>0.49510000000000004</v>
      </c>
      <c r="H3668" s="7">
        <v>545.29901960784309</v>
      </c>
      <c r="I3668" s="4">
        <v>269.97754460784313</v>
      </c>
      <c r="J3668">
        <v>489.59999999999997</v>
      </c>
      <c r="K3668" t="s">
        <v>11</v>
      </c>
      <c r="L3668" t="s">
        <v>23</v>
      </c>
      <c r="M3668" t="s">
        <v>23</v>
      </c>
      <c r="N3668" s="2">
        <v>41258</v>
      </c>
      <c r="O3668" s="2">
        <v>43229</v>
      </c>
      <c r="P3668" t="s">
        <v>24</v>
      </c>
      <c r="Q3668" t="s">
        <v>59</v>
      </c>
      <c r="R3668" s="5" t="str">
        <f t="shared" si="172"/>
        <v>0.16</v>
      </c>
      <c r="S3668" s="6" t="str">
        <f t="shared" si="173"/>
        <v/>
      </c>
      <c r="T3668">
        <f>ROUND(INT(表1[[#This Row],[合同结束日期]]-表1[[#This Row],[合同起始日期]])/365,1)</f>
        <v>5.4</v>
      </c>
    </row>
    <row r="3669" spans="1:20">
      <c r="A3669" s="1">
        <v>42430</v>
      </c>
      <c r="B3669" t="s">
        <v>7</v>
      </c>
      <c r="C3669">
        <f t="shared" si="171"/>
        <v>1</v>
      </c>
      <c r="D3669" t="s">
        <v>386</v>
      </c>
      <c r="E3669" s="4">
        <v>170928</v>
      </c>
      <c r="F3669" s="4">
        <v>49569.119999999995</v>
      </c>
      <c r="G3669" s="3">
        <v>0.28999999999999998</v>
      </c>
      <c r="H3669" s="7">
        <v>930.98039215686276</v>
      </c>
      <c r="I3669" s="4">
        <v>269.98431372549015</v>
      </c>
      <c r="J3669">
        <v>183.6</v>
      </c>
      <c r="K3669" t="s">
        <v>11</v>
      </c>
      <c r="L3669" t="s">
        <v>23</v>
      </c>
      <c r="M3669" t="s">
        <v>23</v>
      </c>
      <c r="N3669" s="2">
        <v>41258</v>
      </c>
      <c r="O3669" s="2">
        <v>43229</v>
      </c>
      <c r="P3669" t="s">
        <v>24</v>
      </c>
      <c r="Q3669" t="s">
        <v>59</v>
      </c>
      <c r="R3669" s="5" t="str">
        <f t="shared" si="172"/>
        <v>0.16</v>
      </c>
      <c r="S3669" s="6" t="str">
        <f t="shared" si="173"/>
        <v/>
      </c>
      <c r="T3669">
        <f>ROUND(INT(表1[[#This Row],[合同结束日期]]-表1[[#This Row],[合同起始日期]])/365,1)</f>
        <v>5.4</v>
      </c>
    </row>
    <row r="3670" spans="1:20">
      <c r="A3670" s="1">
        <v>42430</v>
      </c>
      <c r="B3670" t="s">
        <v>7</v>
      </c>
      <c r="C3670">
        <f t="shared" si="171"/>
        <v>1</v>
      </c>
      <c r="D3670" t="s">
        <v>26</v>
      </c>
      <c r="E3670" s="4">
        <v>315738</v>
      </c>
      <c r="F3670" s="4">
        <v>52191.491399999999</v>
      </c>
      <c r="G3670" s="3">
        <v>0.1653</v>
      </c>
      <c r="H3670" s="7">
        <v>1978.3082706766918</v>
      </c>
      <c r="I3670" s="4">
        <v>327.01435714285714</v>
      </c>
      <c r="J3670">
        <v>159.6</v>
      </c>
      <c r="K3670" t="s">
        <v>11</v>
      </c>
      <c r="L3670" t="s">
        <v>13</v>
      </c>
      <c r="M3670" t="s">
        <v>27</v>
      </c>
      <c r="N3670" s="2">
        <v>41339</v>
      </c>
      <c r="O3670" s="2">
        <v>42499</v>
      </c>
      <c r="P3670" t="s">
        <v>24</v>
      </c>
      <c r="Q3670" t="s">
        <v>83</v>
      </c>
      <c r="R3670" s="5" t="str">
        <f t="shared" si="172"/>
        <v>0.14</v>
      </c>
      <c r="S3670" s="6" t="str">
        <f t="shared" si="173"/>
        <v/>
      </c>
      <c r="T3670">
        <f>ROUND(INT(表1[[#This Row],[合同结束日期]]-表1[[#This Row],[合同起始日期]])/365,1)</f>
        <v>3.2</v>
      </c>
    </row>
    <row r="3671" spans="1:20">
      <c r="A3671" s="1">
        <v>42430</v>
      </c>
      <c r="B3671" t="s">
        <v>7</v>
      </c>
      <c r="C3671">
        <f t="shared" si="171"/>
        <v>1</v>
      </c>
      <c r="D3671" t="s">
        <v>29</v>
      </c>
      <c r="E3671" s="4">
        <v>192194.4</v>
      </c>
      <c r="F3671" s="4">
        <v>50547.127199999995</v>
      </c>
      <c r="G3671" s="3">
        <v>0.26300000000000001</v>
      </c>
      <c r="H3671" s="7">
        <v>1026.6794871794873</v>
      </c>
      <c r="I3671" s="4">
        <v>270.0167051282051</v>
      </c>
      <c r="J3671">
        <v>187.2</v>
      </c>
      <c r="K3671" t="s">
        <v>11</v>
      </c>
      <c r="L3671" t="s">
        <v>23</v>
      </c>
      <c r="M3671" t="s">
        <v>23</v>
      </c>
      <c r="N3671" s="2">
        <v>41288</v>
      </c>
      <c r="O3671" s="2">
        <v>42499</v>
      </c>
      <c r="P3671" t="s">
        <v>24</v>
      </c>
      <c r="Q3671" t="s">
        <v>30</v>
      </c>
      <c r="R3671" s="5" t="str">
        <f t="shared" si="172"/>
        <v>0.18</v>
      </c>
      <c r="S3671" s="6" t="str">
        <f t="shared" si="173"/>
        <v/>
      </c>
      <c r="T3671">
        <f>ROUND(INT(表1[[#This Row],[合同结束日期]]-表1[[#This Row],[合同起始日期]])/365,1)</f>
        <v>3.3</v>
      </c>
    </row>
    <row r="3672" spans="1:20">
      <c r="A3672" s="1">
        <v>42430</v>
      </c>
      <c r="B3672" t="s">
        <v>7</v>
      </c>
      <c r="C3672">
        <f t="shared" si="171"/>
        <v>1</v>
      </c>
      <c r="D3672" t="s">
        <v>463</v>
      </c>
      <c r="E3672" s="4">
        <v>915495.78</v>
      </c>
      <c r="F3672" s="4">
        <v>113429.92714200002</v>
      </c>
      <c r="G3672" s="3">
        <v>0.12390000000000001</v>
      </c>
      <c r="H3672" s="7">
        <v>12930.731355932205</v>
      </c>
      <c r="I3672" s="4">
        <v>1602.1176150000003</v>
      </c>
      <c r="J3672">
        <v>70.8</v>
      </c>
      <c r="K3672" t="s">
        <v>76</v>
      </c>
      <c r="L3672" t="s">
        <v>276</v>
      </c>
      <c r="M3672" t="s">
        <v>276</v>
      </c>
      <c r="N3672" s="2">
        <v>42223</v>
      </c>
      <c r="O3672" s="2">
        <v>43318</v>
      </c>
      <c r="P3672" t="s">
        <v>24</v>
      </c>
      <c r="Q3672" t="s">
        <v>65</v>
      </c>
      <c r="R3672" s="5" t="str">
        <f t="shared" si="172"/>
        <v>0.12</v>
      </c>
      <c r="S3672" s="6" t="str">
        <f t="shared" si="173"/>
        <v/>
      </c>
      <c r="T3672">
        <f>ROUND(INT(表1[[#This Row],[合同结束日期]]-表1[[#This Row],[合同起始日期]])/365,1)</f>
        <v>3</v>
      </c>
    </row>
    <row r="3673" spans="1:20">
      <c r="A3673" s="1">
        <v>42430</v>
      </c>
      <c r="B3673" t="s">
        <v>7</v>
      </c>
      <c r="C3673">
        <f t="shared" si="171"/>
        <v>1</v>
      </c>
      <c r="D3673" t="s">
        <v>31</v>
      </c>
      <c r="E3673" s="4">
        <v>220302</v>
      </c>
      <c r="F3673" s="4">
        <v>39610.299600000006</v>
      </c>
      <c r="G3673" s="3">
        <v>0.17980000000000002</v>
      </c>
      <c r="H3673" s="7">
        <v>1596.391304347826</v>
      </c>
      <c r="I3673" s="4">
        <v>287.03115652173915</v>
      </c>
      <c r="J3673">
        <v>138</v>
      </c>
      <c r="K3673" t="s">
        <v>11</v>
      </c>
      <c r="L3673" t="s">
        <v>13</v>
      </c>
      <c r="M3673" t="s">
        <v>13</v>
      </c>
      <c r="N3673" s="2">
        <v>41334</v>
      </c>
      <c r="O3673" s="2">
        <v>42499</v>
      </c>
      <c r="P3673" t="s">
        <v>24</v>
      </c>
      <c r="Q3673" t="s">
        <v>414</v>
      </c>
      <c r="R3673" s="5" t="str">
        <f t="shared" si="172"/>
        <v>0.14</v>
      </c>
      <c r="S3673" s="6" t="str">
        <f t="shared" si="173"/>
        <v>0.07</v>
      </c>
      <c r="T3673">
        <f>ROUND(INT(表1[[#This Row],[合同结束日期]]-表1[[#This Row],[合同起始日期]])/365,1)</f>
        <v>3.2</v>
      </c>
    </row>
    <row r="3674" spans="1:20">
      <c r="A3674" s="1">
        <v>42430</v>
      </c>
      <c r="B3674" t="s">
        <v>7</v>
      </c>
      <c r="C3674">
        <f t="shared" si="171"/>
        <v>1</v>
      </c>
      <c r="D3674" t="s">
        <v>33</v>
      </c>
      <c r="E3674" s="4">
        <v>151275.84</v>
      </c>
      <c r="F3674" s="4">
        <v>14900.670239999998</v>
      </c>
      <c r="G3674" s="3">
        <v>9.849999999999999E-2</v>
      </c>
      <c r="H3674" s="7">
        <v>2334.5037037037036</v>
      </c>
      <c r="I3674" s="4">
        <v>229.94861481481479</v>
      </c>
      <c r="J3674">
        <v>64.8</v>
      </c>
      <c r="K3674" t="s">
        <v>11</v>
      </c>
      <c r="L3674" t="s">
        <v>13</v>
      </c>
      <c r="M3674" t="s">
        <v>34</v>
      </c>
      <c r="N3674" s="2">
        <v>41353</v>
      </c>
      <c r="O3674" s="2">
        <v>43229</v>
      </c>
      <c r="P3674" t="s">
        <v>24</v>
      </c>
      <c r="Q3674" t="s">
        <v>35</v>
      </c>
      <c r="R3674" s="5" t="str">
        <f t="shared" si="172"/>
        <v>0.06</v>
      </c>
      <c r="S3674" s="6" t="str">
        <f t="shared" si="173"/>
        <v/>
      </c>
      <c r="T3674">
        <f>ROUND(INT(表1[[#This Row],[合同结束日期]]-表1[[#This Row],[合同起始日期]])/365,1)</f>
        <v>5.0999999999999996</v>
      </c>
    </row>
    <row r="3675" spans="1:20">
      <c r="A3675" s="1">
        <v>42430</v>
      </c>
      <c r="B3675" t="s">
        <v>7</v>
      </c>
      <c r="C3675">
        <f t="shared" si="171"/>
        <v>1</v>
      </c>
      <c r="D3675" t="s">
        <v>36</v>
      </c>
      <c r="E3675" s="4">
        <v>332813.39999999997</v>
      </c>
      <c r="F3675" s="4">
        <v>48857.007119999995</v>
      </c>
      <c r="G3675" s="3">
        <v>0.14679999999999999</v>
      </c>
      <c r="H3675" s="7">
        <v>1566.9180790960449</v>
      </c>
      <c r="I3675" s="4">
        <v>230.02357401129942</v>
      </c>
      <c r="J3675">
        <v>212.4</v>
      </c>
      <c r="K3675" t="s">
        <v>11</v>
      </c>
      <c r="L3675" t="s">
        <v>13</v>
      </c>
      <c r="M3675" t="s">
        <v>13</v>
      </c>
      <c r="N3675" s="2">
        <v>41353</v>
      </c>
      <c r="O3675" s="2">
        <v>43229</v>
      </c>
      <c r="P3675" t="s">
        <v>24</v>
      </c>
      <c r="Q3675" t="s">
        <v>37</v>
      </c>
      <c r="R3675" s="5" t="str">
        <f t="shared" si="172"/>
        <v>0.</v>
      </c>
      <c r="S3675" s="6" t="str">
        <f t="shared" si="173"/>
        <v/>
      </c>
      <c r="T3675">
        <f>ROUND(INT(表1[[#This Row],[合同结束日期]]-表1[[#This Row],[合同起始日期]])/365,1)</f>
        <v>5.0999999999999996</v>
      </c>
    </row>
    <row r="3676" spans="1:20">
      <c r="A3676" s="1">
        <v>42430</v>
      </c>
      <c r="B3676" t="s">
        <v>7</v>
      </c>
      <c r="C3676">
        <f t="shared" si="171"/>
        <v>1</v>
      </c>
      <c r="D3676" t="s">
        <v>38</v>
      </c>
      <c r="E3676" s="4">
        <v>490841.88</v>
      </c>
      <c r="F3676" s="4">
        <v>53992.606800000001</v>
      </c>
      <c r="G3676" s="3">
        <v>0.11</v>
      </c>
      <c r="H3676" s="7">
        <v>2622.0185897435899</v>
      </c>
      <c r="I3676" s="4">
        <v>288.42204487179492</v>
      </c>
      <c r="J3676">
        <v>187.2</v>
      </c>
      <c r="K3676" t="s">
        <v>11</v>
      </c>
      <c r="L3676" t="s">
        <v>13</v>
      </c>
      <c r="M3676" t="s">
        <v>13</v>
      </c>
      <c r="N3676" s="2">
        <v>41323</v>
      </c>
      <c r="O3676" s="2">
        <v>42499</v>
      </c>
      <c r="P3676" t="s">
        <v>39</v>
      </c>
      <c r="Q3676" t="s">
        <v>48</v>
      </c>
      <c r="R3676" s="5" t="str">
        <f t="shared" si="172"/>
        <v>0.11</v>
      </c>
      <c r="S3676" s="6" t="str">
        <f t="shared" si="173"/>
        <v/>
      </c>
      <c r="T3676">
        <f>ROUND(INT(表1[[#This Row],[合同结束日期]]-表1[[#This Row],[合同起始日期]])/365,1)</f>
        <v>3.2</v>
      </c>
    </row>
    <row r="3677" spans="1:20">
      <c r="A3677" s="1">
        <v>42430</v>
      </c>
      <c r="B3677" t="s">
        <v>7</v>
      </c>
      <c r="C3677">
        <f t="shared" ref="C3677:C3740" si="174">IF($B3677="负一层",-1,IF($B3677="负一夹层",0,IF($B3677="一层",1,IF($B3677="二层",2,IF($B3677="三层",3,IF($B3677="四层",4))))))</f>
        <v>1</v>
      </c>
      <c r="D3677" t="s">
        <v>40</v>
      </c>
      <c r="E3677" s="4">
        <v>2491042.0559999999</v>
      </c>
      <c r="F3677" s="4">
        <v>199283.36447999999</v>
      </c>
      <c r="G3677" s="3">
        <v>0.08</v>
      </c>
      <c r="H3677" s="7">
        <v>2642.3986507128307</v>
      </c>
      <c r="I3677" s="4">
        <v>211.39189205702647</v>
      </c>
      <c r="J3677">
        <v>942.72</v>
      </c>
      <c r="K3677" t="s">
        <v>41</v>
      </c>
      <c r="L3677" t="s">
        <v>40</v>
      </c>
      <c r="M3677" t="s">
        <v>41</v>
      </c>
      <c r="N3677" s="2">
        <v>41294</v>
      </c>
      <c r="O3677" s="2">
        <v>43229</v>
      </c>
      <c r="P3677" t="s">
        <v>39</v>
      </c>
      <c r="Q3677" t="s">
        <v>42</v>
      </c>
      <c r="R3677" s="5" t="str">
        <f t="shared" ref="R3677:R3740" si="175">IF(ISERROR(FIND(",",$Q3677)),$Q3677,LEFT($Q3677,FIND(",",$Q3677)-1))</f>
        <v>0.08</v>
      </c>
      <c r="S3677" s="6" t="str">
        <f t="shared" si="173"/>
        <v/>
      </c>
      <c r="T3677">
        <f>ROUND(INT(表1[[#This Row],[合同结束日期]]-表1[[#This Row],[合同起始日期]])/365,1)</f>
        <v>5.3</v>
      </c>
    </row>
    <row r="3678" spans="1:20">
      <c r="A3678" s="1">
        <v>42430</v>
      </c>
      <c r="B3678" t="s">
        <v>7</v>
      </c>
      <c r="C3678">
        <f t="shared" si="174"/>
        <v>1</v>
      </c>
      <c r="D3678" t="s">
        <v>292</v>
      </c>
      <c r="E3678" s="4">
        <v>4606933.6919999998</v>
      </c>
      <c r="F3678" s="4">
        <v>207312.01613999999</v>
      </c>
      <c r="G3678" s="3">
        <v>4.4999999999999998E-2</v>
      </c>
      <c r="H3678" s="7">
        <v>1851.959194404245</v>
      </c>
      <c r="I3678" s="4">
        <v>83.338163748191022</v>
      </c>
      <c r="J3678">
        <v>2487.6</v>
      </c>
      <c r="K3678" t="s">
        <v>41</v>
      </c>
      <c r="L3678" t="s">
        <v>292</v>
      </c>
      <c r="M3678" t="s">
        <v>41</v>
      </c>
      <c r="N3678" s="2">
        <v>41442</v>
      </c>
      <c r="O3678" s="2">
        <v>47285</v>
      </c>
      <c r="P3678" t="s">
        <v>39</v>
      </c>
      <c r="Q3678" t="s">
        <v>208</v>
      </c>
      <c r="R3678" s="5" t="str">
        <f t="shared" si="175"/>
        <v>0.05</v>
      </c>
      <c r="S3678" s="6" t="str">
        <f t="shared" ref="S3678:S3741" si="176">IF(ISERROR(FIND(",",$Q3678)),"",RIGHT($Q3678,LEN($Q3678)-FIND(",",$Q3678)))</f>
        <v/>
      </c>
      <c r="T3678">
        <f>ROUND(INT(表1[[#This Row],[合同结束日期]]-表1[[#This Row],[合同起始日期]])/365,1)</f>
        <v>16</v>
      </c>
    </row>
    <row r="3679" spans="1:20">
      <c r="A3679" s="1">
        <v>42430</v>
      </c>
      <c r="B3679" t="s">
        <v>7</v>
      </c>
      <c r="C3679">
        <f t="shared" si="174"/>
        <v>1</v>
      </c>
      <c r="D3679" t="s">
        <v>324</v>
      </c>
      <c r="E3679" s="4">
        <v>244519.19999999998</v>
      </c>
      <c r="F3679" s="4">
        <v>33107.899680000002</v>
      </c>
      <c r="G3679" s="3">
        <v>0.13540000000000002</v>
      </c>
      <c r="H3679" s="7">
        <v>2214.8478260869565</v>
      </c>
      <c r="I3679" s="4">
        <v>299.89039565217394</v>
      </c>
      <c r="J3679">
        <v>110.39999999999999</v>
      </c>
      <c r="K3679" t="s">
        <v>140</v>
      </c>
      <c r="L3679" t="s">
        <v>309</v>
      </c>
      <c r="M3679" t="s">
        <v>309</v>
      </c>
      <c r="N3679" s="2">
        <v>42110</v>
      </c>
      <c r="O3679" s="2">
        <v>42840</v>
      </c>
      <c r="P3679" t="s">
        <v>24</v>
      </c>
      <c r="Q3679" t="s">
        <v>42</v>
      </c>
      <c r="R3679" s="5" t="str">
        <f t="shared" si="175"/>
        <v>0.08</v>
      </c>
      <c r="S3679" s="6" t="str">
        <f t="shared" si="176"/>
        <v/>
      </c>
      <c r="T3679">
        <f>ROUND(INT(表1[[#This Row],[合同结束日期]]-表1[[#This Row],[合同起始日期]])/365,1)</f>
        <v>2</v>
      </c>
    </row>
    <row r="3680" spans="1:20">
      <c r="A3680" s="1">
        <v>42430</v>
      </c>
      <c r="B3680" t="s">
        <v>7</v>
      </c>
      <c r="C3680">
        <f t="shared" si="174"/>
        <v>1</v>
      </c>
      <c r="D3680" t="s">
        <v>308</v>
      </c>
      <c r="E3680" s="4">
        <v>1700215.2</v>
      </c>
      <c r="F3680" s="4">
        <v>57977.338319999995</v>
      </c>
      <c r="G3680" s="3">
        <v>3.4099999999999998E-2</v>
      </c>
      <c r="H3680" s="7">
        <v>12320.4</v>
      </c>
      <c r="I3680" s="4">
        <v>420.12563999999998</v>
      </c>
      <c r="J3680">
        <v>138</v>
      </c>
      <c r="K3680" t="s">
        <v>140</v>
      </c>
      <c r="L3680" t="s">
        <v>309</v>
      </c>
      <c r="M3680" t="s">
        <v>309</v>
      </c>
      <c r="N3680" s="2">
        <v>41708</v>
      </c>
      <c r="O3680" s="2">
        <v>42834</v>
      </c>
      <c r="P3680" t="s">
        <v>24</v>
      </c>
      <c r="Q3680" t="s">
        <v>180</v>
      </c>
      <c r="R3680" s="5" t="str">
        <f t="shared" si="175"/>
        <v>0.03</v>
      </c>
      <c r="S3680" s="6" t="str">
        <f t="shared" si="176"/>
        <v/>
      </c>
      <c r="T3680">
        <f>ROUND(INT(表1[[#This Row],[合同结束日期]]-表1[[#This Row],[合同起始日期]])/365,1)</f>
        <v>3.1</v>
      </c>
    </row>
    <row r="3681" spans="1:20">
      <c r="A3681" s="1">
        <v>42430</v>
      </c>
      <c r="B3681" t="s">
        <v>7</v>
      </c>
      <c r="C3681">
        <f t="shared" si="174"/>
        <v>1</v>
      </c>
      <c r="D3681" t="s">
        <v>43</v>
      </c>
      <c r="E3681" s="4">
        <v>1211058.48</v>
      </c>
      <c r="F3681" s="4">
        <v>96884.678400000004</v>
      </c>
      <c r="G3681" s="3">
        <v>0.08</v>
      </c>
      <c r="H3681" s="7">
        <v>4629.4284403669726</v>
      </c>
      <c r="I3681" s="4">
        <v>370.35427522935788</v>
      </c>
      <c r="J3681">
        <v>261.59999999999997</v>
      </c>
      <c r="K3681" t="s">
        <v>44</v>
      </c>
      <c r="L3681" t="s">
        <v>46</v>
      </c>
      <c r="M3681" t="s">
        <v>45</v>
      </c>
      <c r="N3681" s="2">
        <v>41288</v>
      </c>
      <c r="O3681" s="2">
        <v>45059</v>
      </c>
      <c r="P3681" t="s">
        <v>24</v>
      </c>
      <c r="Q3681" t="s">
        <v>42</v>
      </c>
      <c r="R3681" s="5" t="str">
        <f t="shared" si="175"/>
        <v>0.08</v>
      </c>
      <c r="S3681" s="6" t="str">
        <f t="shared" si="176"/>
        <v/>
      </c>
      <c r="T3681">
        <f>ROUND(INT(表1[[#This Row],[合同结束日期]]-表1[[#This Row],[合同起始日期]])/365,1)</f>
        <v>10.3</v>
      </c>
    </row>
    <row r="3682" spans="1:20">
      <c r="A3682" s="1">
        <v>42430</v>
      </c>
      <c r="B3682" t="s">
        <v>7</v>
      </c>
      <c r="C3682">
        <f t="shared" si="174"/>
        <v>1</v>
      </c>
      <c r="D3682" t="s">
        <v>257</v>
      </c>
      <c r="E3682" s="4">
        <v>766360.77599999995</v>
      </c>
      <c r="F3682" s="4">
        <v>42149.842680000002</v>
      </c>
      <c r="G3682" s="3">
        <v>5.5000000000000007E-2</v>
      </c>
      <c r="H3682" s="7">
        <v>1252.2234901960783</v>
      </c>
      <c r="I3682" s="4">
        <v>68.87229196078431</v>
      </c>
      <c r="J3682">
        <v>612</v>
      </c>
      <c r="K3682" t="s">
        <v>41</v>
      </c>
      <c r="L3682" t="s">
        <v>258</v>
      </c>
      <c r="M3682" t="s">
        <v>41</v>
      </c>
      <c r="N3682" s="2">
        <v>41442</v>
      </c>
      <c r="O3682" s="2">
        <v>47285</v>
      </c>
      <c r="P3682" t="s">
        <v>39</v>
      </c>
      <c r="Q3682" t="s">
        <v>35</v>
      </c>
      <c r="R3682" s="5" t="str">
        <f t="shared" si="175"/>
        <v>0.06</v>
      </c>
      <c r="S3682" s="6" t="str">
        <f t="shared" si="176"/>
        <v/>
      </c>
      <c r="T3682">
        <f>ROUND(INT(表1[[#This Row],[合同结束日期]]-表1[[#This Row],[合同起始日期]])/365,1)</f>
        <v>16</v>
      </c>
    </row>
    <row r="3683" spans="1:20">
      <c r="A3683" s="1">
        <v>42430</v>
      </c>
      <c r="B3683" t="s">
        <v>7</v>
      </c>
      <c r="C3683">
        <f t="shared" si="174"/>
        <v>1</v>
      </c>
      <c r="D3683" t="s">
        <v>259</v>
      </c>
      <c r="E3683" s="4">
        <v>467887.65600000002</v>
      </c>
      <c r="F3683" s="4">
        <v>25733.821080000002</v>
      </c>
      <c r="G3683" s="3">
        <v>5.5E-2</v>
      </c>
      <c r="H3683" s="7">
        <v>982.1319395465996</v>
      </c>
      <c r="I3683" s="4">
        <v>54.017256675062981</v>
      </c>
      <c r="J3683">
        <v>476.4</v>
      </c>
      <c r="K3683" t="s">
        <v>41</v>
      </c>
      <c r="L3683" t="s">
        <v>258</v>
      </c>
      <c r="M3683" t="s">
        <v>41</v>
      </c>
      <c r="N3683" s="2">
        <v>41442</v>
      </c>
      <c r="O3683" s="2">
        <v>47285</v>
      </c>
      <c r="P3683" t="s">
        <v>39</v>
      </c>
      <c r="Q3683" t="s">
        <v>35</v>
      </c>
      <c r="R3683" s="5" t="str">
        <f t="shared" si="175"/>
        <v>0.06</v>
      </c>
      <c r="S3683" s="6" t="str">
        <f t="shared" si="176"/>
        <v/>
      </c>
      <c r="T3683">
        <f>ROUND(INT(表1[[#This Row],[合同结束日期]]-表1[[#This Row],[合同起始日期]])/365,1)</f>
        <v>16</v>
      </c>
    </row>
    <row r="3684" spans="1:20">
      <c r="A3684" s="1">
        <v>42430</v>
      </c>
      <c r="B3684" t="s">
        <v>7</v>
      </c>
      <c r="C3684">
        <f t="shared" si="174"/>
        <v>1</v>
      </c>
      <c r="D3684" t="s">
        <v>260</v>
      </c>
      <c r="E3684" s="4">
        <v>628743.91200000001</v>
      </c>
      <c r="F3684" s="4">
        <v>34580.915159999997</v>
      </c>
      <c r="G3684" s="3">
        <v>5.4999999999999993E-2</v>
      </c>
      <c r="H3684" s="7">
        <v>2201.4842857142862</v>
      </c>
      <c r="I3684" s="4">
        <v>121.08163571428572</v>
      </c>
      <c r="J3684">
        <v>285.59999999999997</v>
      </c>
      <c r="K3684" t="s">
        <v>41</v>
      </c>
      <c r="L3684" t="s">
        <v>258</v>
      </c>
      <c r="M3684" t="s">
        <v>41</v>
      </c>
      <c r="N3684" s="2">
        <v>41442</v>
      </c>
      <c r="O3684" s="2">
        <v>47285</v>
      </c>
      <c r="P3684" t="s">
        <v>39</v>
      </c>
      <c r="Q3684" t="s">
        <v>35</v>
      </c>
      <c r="R3684" s="5" t="str">
        <f t="shared" si="175"/>
        <v>0.06</v>
      </c>
      <c r="S3684" s="6" t="str">
        <f t="shared" si="176"/>
        <v/>
      </c>
      <c r="T3684">
        <f>ROUND(INT(表1[[#This Row],[合同结束日期]]-表1[[#This Row],[合同起始日期]])/365,1)</f>
        <v>16</v>
      </c>
    </row>
    <row r="3685" spans="1:20">
      <c r="A3685" s="1">
        <v>42430</v>
      </c>
      <c r="B3685" t="s">
        <v>7</v>
      </c>
      <c r="C3685">
        <f t="shared" si="174"/>
        <v>1</v>
      </c>
      <c r="D3685" t="s">
        <v>261</v>
      </c>
      <c r="E3685" s="4">
        <v>2542391.7960000001</v>
      </c>
      <c r="F3685" s="4">
        <v>228306.78328080001</v>
      </c>
      <c r="G3685" s="3">
        <v>8.9800000000000005E-2</v>
      </c>
      <c r="H3685" s="7">
        <v>2045.038445945946</v>
      </c>
      <c r="I3685" s="4">
        <v>183.64445244594594</v>
      </c>
      <c r="J3685">
        <v>1243.2</v>
      </c>
      <c r="K3685" t="s">
        <v>41</v>
      </c>
      <c r="L3685" t="s">
        <v>261</v>
      </c>
      <c r="M3685" t="s">
        <v>41</v>
      </c>
      <c r="N3685" s="2">
        <v>41281</v>
      </c>
      <c r="O3685" s="2">
        <v>45168</v>
      </c>
      <c r="P3685" t="s">
        <v>39</v>
      </c>
      <c r="Q3685" t="s">
        <v>42</v>
      </c>
      <c r="R3685" s="5" t="str">
        <f t="shared" si="175"/>
        <v>0.08</v>
      </c>
      <c r="S3685" s="6" t="str">
        <f t="shared" si="176"/>
        <v/>
      </c>
      <c r="T3685">
        <f>ROUND(INT(表1[[#This Row],[合同结束日期]]-表1[[#This Row],[合同起始日期]])/365,1)</f>
        <v>10.6</v>
      </c>
    </row>
    <row r="3686" spans="1:20">
      <c r="A3686" s="1">
        <v>42430</v>
      </c>
      <c r="B3686" t="s">
        <v>7</v>
      </c>
      <c r="C3686">
        <f t="shared" si="174"/>
        <v>1</v>
      </c>
      <c r="D3686" t="s">
        <v>262</v>
      </c>
      <c r="E3686" s="4">
        <v>991134.37199999997</v>
      </c>
      <c r="F3686" s="4">
        <v>54512.390460000002</v>
      </c>
      <c r="G3686" s="3">
        <v>5.5000000000000007E-2</v>
      </c>
      <c r="H3686" s="7">
        <v>1431.447677642981</v>
      </c>
      <c r="I3686" s="4">
        <v>78.729622270363961</v>
      </c>
      <c r="J3686">
        <v>692.4</v>
      </c>
      <c r="K3686" t="s">
        <v>41</v>
      </c>
      <c r="L3686" t="s">
        <v>258</v>
      </c>
      <c r="M3686" t="s">
        <v>41</v>
      </c>
      <c r="N3686" s="2">
        <v>41442</v>
      </c>
      <c r="O3686" s="2">
        <v>47285</v>
      </c>
      <c r="P3686" t="s">
        <v>39</v>
      </c>
      <c r="Q3686" t="s">
        <v>35</v>
      </c>
      <c r="R3686" s="5" t="str">
        <f t="shared" si="175"/>
        <v>0.06</v>
      </c>
      <c r="S3686" s="6" t="str">
        <f t="shared" si="176"/>
        <v/>
      </c>
      <c r="T3686">
        <f>ROUND(INT(表1[[#This Row],[合同结束日期]]-表1[[#This Row],[合同起始日期]])/365,1)</f>
        <v>16</v>
      </c>
    </row>
    <row r="3687" spans="1:20">
      <c r="A3687" s="1">
        <v>42430</v>
      </c>
      <c r="B3687" t="s">
        <v>7</v>
      </c>
      <c r="C3687">
        <f t="shared" si="174"/>
        <v>1</v>
      </c>
      <c r="D3687" t="s">
        <v>47</v>
      </c>
      <c r="E3687" s="4">
        <v>75268.800000000003</v>
      </c>
      <c r="F3687" s="4">
        <v>36083.862719999997</v>
      </c>
      <c r="G3687" s="3">
        <v>0.47939999999999994</v>
      </c>
      <c r="H3687" s="7">
        <v>646.63917525773206</v>
      </c>
      <c r="I3687" s="4">
        <v>309.99882061855669</v>
      </c>
      <c r="J3687">
        <v>116.39999999999999</v>
      </c>
      <c r="K3687" t="s">
        <v>11</v>
      </c>
      <c r="L3687" t="s">
        <v>23</v>
      </c>
      <c r="M3687" t="s">
        <v>23</v>
      </c>
      <c r="N3687" s="2">
        <v>41384</v>
      </c>
      <c r="O3687" s="2">
        <v>42509</v>
      </c>
      <c r="P3687" t="s">
        <v>24</v>
      </c>
      <c r="Q3687" t="s">
        <v>28</v>
      </c>
      <c r="R3687" s="5" t="str">
        <f t="shared" si="175"/>
        <v>0.13</v>
      </c>
      <c r="S3687" s="6" t="str">
        <f t="shared" si="176"/>
        <v/>
      </c>
      <c r="T3687">
        <f>ROUND(INT(表1[[#This Row],[合同结束日期]]-表1[[#This Row],[合同起始日期]])/365,1)</f>
        <v>3.1</v>
      </c>
    </row>
    <row r="3688" spans="1:20">
      <c r="A3688" s="1">
        <v>42430</v>
      </c>
      <c r="B3688" t="s">
        <v>7</v>
      </c>
      <c r="C3688">
        <f t="shared" si="174"/>
        <v>1</v>
      </c>
      <c r="D3688" t="s">
        <v>263</v>
      </c>
      <c r="E3688" s="4">
        <v>160671.96</v>
      </c>
      <c r="F3688" s="4">
        <v>24132.928391999998</v>
      </c>
      <c r="G3688" s="3">
        <v>0.1502</v>
      </c>
      <c r="H3688" s="7">
        <v>2479.5055555555555</v>
      </c>
      <c r="I3688" s="4">
        <v>372.42173444444444</v>
      </c>
      <c r="J3688">
        <v>64.8</v>
      </c>
      <c r="K3688" t="s">
        <v>11</v>
      </c>
      <c r="L3688" t="s">
        <v>12</v>
      </c>
      <c r="M3688" t="s">
        <v>53</v>
      </c>
      <c r="N3688" s="2">
        <v>42199</v>
      </c>
      <c r="O3688" s="2">
        <v>42564</v>
      </c>
      <c r="P3688" t="s">
        <v>24</v>
      </c>
      <c r="Q3688" t="s">
        <v>28</v>
      </c>
      <c r="R3688" s="5" t="str">
        <f t="shared" si="175"/>
        <v>0.13</v>
      </c>
      <c r="S3688" s="6" t="str">
        <f t="shared" si="176"/>
        <v/>
      </c>
      <c r="T3688">
        <f>ROUND(INT(表1[[#This Row],[合同结束日期]]-表1[[#This Row],[合同起始日期]])/365,1)</f>
        <v>1</v>
      </c>
    </row>
    <row r="3689" spans="1:20">
      <c r="A3689" s="1">
        <v>42430</v>
      </c>
      <c r="B3689" t="s">
        <v>7</v>
      </c>
      <c r="C3689">
        <f t="shared" si="174"/>
        <v>1</v>
      </c>
      <c r="D3689" t="s">
        <v>264</v>
      </c>
      <c r="E3689" s="4">
        <v>91867.199999999997</v>
      </c>
      <c r="F3689" s="4">
        <v>14763.05904</v>
      </c>
      <c r="G3689" s="3">
        <v>0.16070000000000001</v>
      </c>
      <c r="H3689" s="7">
        <v>1628.8510638297873</v>
      </c>
      <c r="I3689" s="4">
        <v>261.7563659574468</v>
      </c>
      <c r="J3689">
        <v>56.4</v>
      </c>
      <c r="K3689" t="s">
        <v>11</v>
      </c>
      <c r="L3689" t="s">
        <v>12</v>
      </c>
      <c r="M3689" t="s">
        <v>53</v>
      </c>
      <c r="N3689" s="2">
        <v>42199</v>
      </c>
      <c r="O3689" s="2">
        <v>42564</v>
      </c>
      <c r="P3689" t="s">
        <v>39</v>
      </c>
      <c r="Q3689" t="s">
        <v>28</v>
      </c>
      <c r="R3689" s="5" t="str">
        <f t="shared" si="175"/>
        <v>0.13</v>
      </c>
      <c r="S3689" s="6" t="str">
        <f t="shared" si="176"/>
        <v/>
      </c>
      <c r="T3689">
        <f>ROUND(INT(表1[[#This Row],[合同结束日期]]-表1[[#This Row],[合同起始日期]])/365,1)</f>
        <v>1</v>
      </c>
    </row>
    <row r="3690" spans="1:20">
      <c r="A3690" s="1">
        <v>42430</v>
      </c>
      <c r="B3690" t="s">
        <v>7</v>
      </c>
      <c r="C3690">
        <f t="shared" si="174"/>
        <v>1</v>
      </c>
      <c r="D3690" t="s">
        <v>265</v>
      </c>
      <c r="E3690" s="4">
        <v>595334.49600000004</v>
      </c>
      <c r="F3690" s="4">
        <v>32743.397280000001</v>
      </c>
      <c r="G3690" s="3">
        <v>5.5E-2</v>
      </c>
      <c r="H3690" s="7">
        <v>1109.8704250559285</v>
      </c>
      <c r="I3690" s="4">
        <v>61.042873378076067</v>
      </c>
      <c r="J3690">
        <v>536.4</v>
      </c>
      <c r="K3690" t="s">
        <v>41</v>
      </c>
      <c r="L3690" t="s">
        <v>258</v>
      </c>
      <c r="M3690" t="s">
        <v>41</v>
      </c>
      <c r="N3690" s="2">
        <v>41442</v>
      </c>
      <c r="O3690" s="2">
        <v>47285</v>
      </c>
      <c r="P3690" t="s">
        <v>39</v>
      </c>
      <c r="Q3690" t="s">
        <v>35</v>
      </c>
      <c r="R3690" s="5" t="str">
        <f t="shared" si="175"/>
        <v>0.06</v>
      </c>
      <c r="S3690" s="6" t="str">
        <f t="shared" si="176"/>
        <v/>
      </c>
      <c r="T3690">
        <f>ROUND(INT(表1[[#This Row],[合同结束日期]]-表1[[#This Row],[合同起始日期]])/365,1)</f>
        <v>16</v>
      </c>
    </row>
    <row r="3691" spans="1:20">
      <c r="A3691" s="1">
        <v>42430</v>
      </c>
      <c r="B3691" t="s">
        <v>7</v>
      </c>
      <c r="C3691">
        <f t="shared" si="174"/>
        <v>1</v>
      </c>
      <c r="D3691" t="s">
        <v>459</v>
      </c>
      <c r="E3691" s="4">
        <v>98229</v>
      </c>
      <c r="F3691" s="4">
        <v>19321.6443</v>
      </c>
      <c r="G3691" s="3">
        <v>0.19669999999999999</v>
      </c>
      <c r="H3691" s="7">
        <v>1779.5108695652175</v>
      </c>
      <c r="I3691" s="4">
        <v>350.02978804347828</v>
      </c>
      <c r="J3691">
        <v>55.199999999999996</v>
      </c>
      <c r="K3691" t="s">
        <v>11</v>
      </c>
      <c r="L3691" t="s">
        <v>12</v>
      </c>
      <c r="M3691" t="s">
        <v>288</v>
      </c>
      <c r="N3691" s="2">
        <v>42201</v>
      </c>
      <c r="O3691" s="2">
        <v>42931</v>
      </c>
      <c r="P3691" t="s">
        <v>24</v>
      </c>
      <c r="Q3691" t="s">
        <v>59</v>
      </c>
      <c r="R3691" s="5" t="str">
        <f t="shared" si="175"/>
        <v>0.16</v>
      </c>
      <c r="S3691" s="6" t="str">
        <f t="shared" si="176"/>
        <v/>
      </c>
      <c r="T3691">
        <f>ROUND(INT(表1[[#This Row],[合同结束日期]]-表1[[#This Row],[合同起始日期]])/365,1)</f>
        <v>2</v>
      </c>
    </row>
    <row r="3692" spans="1:20">
      <c r="A3692" s="1">
        <v>42430</v>
      </c>
      <c r="B3692" t="s">
        <v>7</v>
      </c>
      <c r="C3692">
        <f t="shared" si="174"/>
        <v>1</v>
      </c>
      <c r="D3692" t="s">
        <v>460</v>
      </c>
      <c r="E3692" s="4">
        <v>117121.2</v>
      </c>
      <c r="F3692" s="4">
        <v>22264.740120000002</v>
      </c>
      <c r="G3692" s="3">
        <v>0.19010000000000002</v>
      </c>
      <c r="H3692" s="7">
        <v>1841.5283018867926</v>
      </c>
      <c r="I3692" s="4">
        <v>350.07453018867932</v>
      </c>
      <c r="J3692">
        <v>63.599999999999994</v>
      </c>
      <c r="K3692" t="s">
        <v>11</v>
      </c>
      <c r="L3692" t="s">
        <v>12</v>
      </c>
      <c r="M3692" t="s">
        <v>53</v>
      </c>
      <c r="N3692" s="2">
        <v>42201</v>
      </c>
      <c r="O3692" s="2">
        <v>43296</v>
      </c>
      <c r="P3692" t="s">
        <v>24</v>
      </c>
      <c r="Q3692" t="s">
        <v>25</v>
      </c>
      <c r="R3692" s="5" t="str">
        <f t="shared" si="175"/>
        <v>0.15</v>
      </c>
      <c r="S3692" s="6" t="str">
        <f t="shared" si="176"/>
        <v/>
      </c>
      <c r="T3692">
        <f>ROUND(INT(表1[[#This Row],[合同结束日期]]-表1[[#This Row],[合同起始日期]])/365,1)</f>
        <v>3</v>
      </c>
    </row>
    <row r="3693" spans="1:20">
      <c r="A3693" s="1">
        <v>42430</v>
      </c>
      <c r="B3693" t="s">
        <v>7</v>
      </c>
      <c r="C3693">
        <f t="shared" si="174"/>
        <v>1</v>
      </c>
      <c r="D3693" t="s">
        <v>52</v>
      </c>
      <c r="E3693" s="4">
        <v>166951.55999999997</v>
      </c>
      <c r="F3693" s="4">
        <v>24041.02464</v>
      </c>
      <c r="G3693" s="3">
        <v>0.14400000000000002</v>
      </c>
      <c r="H3693" s="7">
        <v>3567.3410256410252</v>
      </c>
      <c r="I3693" s="4">
        <v>513.69710769230767</v>
      </c>
      <c r="J3693">
        <v>46.8</v>
      </c>
      <c r="K3693" t="s">
        <v>11</v>
      </c>
      <c r="L3693" t="s">
        <v>12</v>
      </c>
      <c r="M3693" t="s">
        <v>53</v>
      </c>
      <c r="N3693" s="2">
        <v>42156</v>
      </c>
      <c r="O3693" s="2">
        <v>42499</v>
      </c>
      <c r="P3693" t="s">
        <v>24</v>
      </c>
      <c r="Q3693" t="s">
        <v>28</v>
      </c>
      <c r="R3693" s="5" t="str">
        <f t="shared" si="175"/>
        <v>0.13</v>
      </c>
      <c r="S3693" s="6" t="str">
        <f t="shared" si="176"/>
        <v/>
      </c>
      <c r="T3693">
        <f>ROUND(INT(表1[[#This Row],[合同结束日期]]-表1[[#This Row],[合同起始日期]])/365,1)</f>
        <v>0.9</v>
      </c>
    </row>
    <row r="3694" spans="1:20">
      <c r="A3694" s="1">
        <v>42430</v>
      </c>
      <c r="B3694" t="s">
        <v>7</v>
      </c>
      <c r="C3694">
        <f t="shared" si="174"/>
        <v>1</v>
      </c>
      <c r="D3694" t="s">
        <v>54</v>
      </c>
      <c r="E3694" s="4">
        <v>160432.07999999999</v>
      </c>
      <c r="F3694" s="4">
        <v>23134.305936000001</v>
      </c>
      <c r="G3694" s="3">
        <v>0.14420000000000002</v>
      </c>
      <c r="H3694" s="7">
        <v>3518.2473684210522</v>
      </c>
      <c r="I3694" s="4">
        <v>507.33127052631579</v>
      </c>
      <c r="J3694">
        <v>45.6</v>
      </c>
      <c r="K3694" t="s">
        <v>11</v>
      </c>
      <c r="L3694" t="s">
        <v>12</v>
      </c>
      <c r="M3694" t="s">
        <v>53</v>
      </c>
      <c r="N3694" s="2">
        <v>42156</v>
      </c>
      <c r="O3694" s="2">
        <v>42499</v>
      </c>
      <c r="P3694" t="s">
        <v>24</v>
      </c>
      <c r="Q3694" t="s">
        <v>28</v>
      </c>
      <c r="R3694" s="5" t="str">
        <f t="shared" si="175"/>
        <v>0.13</v>
      </c>
      <c r="S3694" s="6" t="str">
        <f t="shared" si="176"/>
        <v/>
      </c>
      <c r="T3694">
        <f>ROUND(INT(表1[[#This Row],[合同结束日期]]-表1[[#This Row],[合同起始日期]])/365,1)</f>
        <v>0.9</v>
      </c>
    </row>
    <row r="3695" spans="1:20">
      <c r="A3695" s="1">
        <v>42430</v>
      </c>
      <c r="B3695" t="s">
        <v>7</v>
      </c>
      <c r="C3695">
        <f t="shared" si="174"/>
        <v>1</v>
      </c>
      <c r="D3695" t="s">
        <v>266</v>
      </c>
      <c r="E3695" s="4">
        <v>256093.88399999999</v>
      </c>
      <c r="F3695" s="4">
        <v>14085.163620000001</v>
      </c>
      <c r="G3695" s="3">
        <v>5.5000000000000007E-2</v>
      </c>
      <c r="H3695" s="7">
        <v>602.85754237288131</v>
      </c>
      <c r="I3695" s="4">
        <v>33.157164830508478</v>
      </c>
      <c r="J3695">
        <v>424.8</v>
      </c>
      <c r="K3695" t="s">
        <v>41</v>
      </c>
      <c r="L3695" t="s">
        <v>258</v>
      </c>
      <c r="M3695" t="s">
        <v>41</v>
      </c>
      <c r="N3695" s="2">
        <v>41442</v>
      </c>
      <c r="O3695" s="2">
        <v>47285</v>
      </c>
      <c r="P3695" t="s">
        <v>39</v>
      </c>
      <c r="Q3695" t="s">
        <v>35</v>
      </c>
      <c r="R3695" s="5" t="str">
        <f t="shared" si="175"/>
        <v>0.06</v>
      </c>
      <c r="S3695" s="6" t="str">
        <f t="shared" si="176"/>
        <v/>
      </c>
      <c r="T3695">
        <f>ROUND(INT(表1[[#This Row],[合同结束日期]]-表1[[#This Row],[合同起始日期]])/365,1)</f>
        <v>16</v>
      </c>
    </row>
    <row r="3696" spans="1:20">
      <c r="A3696" s="1">
        <v>42430</v>
      </c>
      <c r="B3696" t="s">
        <v>7</v>
      </c>
      <c r="C3696">
        <f t="shared" si="174"/>
        <v>1</v>
      </c>
      <c r="D3696" t="s">
        <v>55</v>
      </c>
      <c r="E3696" s="4">
        <v>252173.27999999997</v>
      </c>
      <c r="F3696" s="4">
        <v>54923.340384000003</v>
      </c>
      <c r="G3696" s="3">
        <v>0.21780000000000005</v>
      </c>
      <c r="H3696" s="7">
        <v>1321.662893081761</v>
      </c>
      <c r="I3696" s="4">
        <v>287.8581781132076</v>
      </c>
      <c r="J3696">
        <v>190.79999999999998</v>
      </c>
      <c r="K3696" t="s">
        <v>11</v>
      </c>
      <c r="L3696" t="s">
        <v>23</v>
      </c>
      <c r="M3696" t="s">
        <v>23</v>
      </c>
      <c r="N3696" s="2">
        <v>41343</v>
      </c>
      <c r="O3696" s="2">
        <v>42499</v>
      </c>
      <c r="P3696" t="s">
        <v>24</v>
      </c>
      <c r="Q3696" t="s">
        <v>30</v>
      </c>
      <c r="R3696" s="5" t="str">
        <f t="shared" si="175"/>
        <v>0.18</v>
      </c>
      <c r="S3696" s="6" t="str">
        <f t="shared" si="176"/>
        <v/>
      </c>
      <c r="T3696">
        <f>ROUND(INT(表1[[#This Row],[合同结束日期]]-表1[[#This Row],[合同起始日期]])/365,1)</f>
        <v>3.2</v>
      </c>
    </row>
    <row r="3697" spans="1:20">
      <c r="A3697" s="1">
        <v>42430</v>
      </c>
      <c r="B3697" t="s">
        <v>7</v>
      </c>
      <c r="C3697">
        <f t="shared" si="174"/>
        <v>1</v>
      </c>
      <c r="D3697" t="s">
        <v>315</v>
      </c>
      <c r="E3697" s="4">
        <v>192777.60000000001</v>
      </c>
      <c r="F3697" s="4">
        <v>27200.919360000004</v>
      </c>
      <c r="G3697" s="3">
        <v>0.1411</v>
      </c>
      <c r="H3697" s="7">
        <v>1606.48</v>
      </c>
      <c r="I3697" s="4">
        <v>226.67432800000003</v>
      </c>
      <c r="J3697">
        <v>120</v>
      </c>
      <c r="K3697" t="s">
        <v>11</v>
      </c>
      <c r="L3697" t="s">
        <v>12</v>
      </c>
      <c r="M3697" t="s">
        <v>53</v>
      </c>
      <c r="N3697" s="2">
        <v>41715</v>
      </c>
      <c r="O3697" s="2">
        <v>42810</v>
      </c>
      <c r="P3697" t="s">
        <v>24</v>
      </c>
      <c r="Q3697" t="s">
        <v>48</v>
      </c>
      <c r="R3697" s="5" t="str">
        <f t="shared" si="175"/>
        <v>0.11</v>
      </c>
      <c r="S3697" s="6" t="str">
        <f t="shared" si="176"/>
        <v/>
      </c>
      <c r="T3697">
        <f>ROUND(INT(表1[[#This Row],[合同结束日期]]-表1[[#This Row],[合同起始日期]])/365,1)</f>
        <v>3</v>
      </c>
    </row>
    <row r="3698" spans="1:20">
      <c r="A3698" s="1">
        <v>42430</v>
      </c>
      <c r="B3698" t="s">
        <v>7</v>
      </c>
      <c r="C3698">
        <f t="shared" si="174"/>
        <v>1</v>
      </c>
      <c r="D3698" t="s">
        <v>57</v>
      </c>
      <c r="E3698" s="4">
        <v>139636.79999999999</v>
      </c>
      <c r="F3698" s="4">
        <v>52782.710400000004</v>
      </c>
      <c r="G3698" s="3">
        <v>0.37800000000000006</v>
      </c>
      <c r="H3698" s="7">
        <v>1401.9759036144578</v>
      </c>
      <c r="I3698" s="4">
        <v>529.94689156626509</v>
      </c>
      <c r="J3698">
        <v>99.6</v>
      </c>
      <c r="K3698" t="s">
        <v>60</v>
      </c>
      <c r="L3698" t="s">
        <v>61</v>
      </c>
      <c r="M3698" t="s">
        <v>58</v>
      </c>
      <c r="N3698" s="2">
        <v>41290</v>
      </c>
      <c r="O3698" s="2">
        <v>42499</v>
      </c>
      <c r="P3698" t="s">
        <v>24</v>
      </c>
      <c r="Q3698" t="s">
        <v>59</v>
      </c>
      <c r="R3698" s="5" t="str">
        <f t="shared" si="175"/>
        <v>0.16</v>
      </c>
      <c r="S3698" s="6" t="str">
        <f t="shared" si="176"/>
        <v/>
      </c>
      <c r="T3698">
        <f>ROUND(INT(表1[[#This Row],[合同结束日期]]-表1[[#This Row],[合同起始日期]])/365,1)</f>
        <v>3.3</v>
      </c>
    </row>
    <row r="3699" spans="1:20">
      <c r="A3699" s="1">
        <v>42430</v>
      </c>
      <c r="B3699" t="s">
        <v>7</v>
      </c>
      <c r="C3699">
        <f t="shared" si="174"/>
        <v>1</v>
      </c>
      <c r="D3699" t="s">
        <v>62</v>
      </c>
      <c r="E3699" s="4">
        <v>109186.8</v>
      </c>
      <c r="F3699" s="4">
        <v>33105.437760000001</v>
      </c>
      <c r="G3699" s="3">
        <v>0.30320000000000003</v>
      </c>
      <c r="H3699" s="7">
        <v>1022.3483146067416</v>
      </c>
      <c r="I3699" s="4">
        <v>309.97600898876408</v>
      </c>
      <c r="J3699">
        <v>106.8</v>
      </c>
      <c r="K3699" t="s">
        <v>60</v>
      </c>
      <c r="L3699" t="s">
        <v>61</v>
      </c>
      <c r="M3699" t="s">
        <v>58</v>
      </c>
      <c r="N3699" s="2">
        <v>41347</v>
      </c>
      <c r="O3699" s="2">
        <v>42499</v>
      </c>
      <c r="P3699" t="s">
        <v>24</v>
      </c>
      <c r="Q3699" t="s">
        <v>59</v>
      </c>
      <c r="R3699" s="5" t="str">
        <f t="shared" si="175"/>
        <v>0.16</v>
      </c>
      <c r="S3699" s="6" t="str">
        <f t="shared" si="176"/>
        <v/>
      </c>
      <c r="T3699">
        <f>ROUND(INT(表1[[#This Row],[合同结束日期]]-表1[[#This Row],[合同起始日期]])/365,1)</f>
        <v>3.2</v>
      </c>
    </row>
    <row r="3700" spans="1:20">
      <c r="A3700" s="1">
        <v>42430</v>
      </c>
      <c r="B3700" t="s">
        <v>7</v>
      </c>
      <c r="C3700">
        <f t="shared" si="174"/>
        <v>1</v>
      </c>
      <c r="D3700" t="s">
        <v>63</v>
      </c>
      <c r="E3700" s="4">
        <v>192231.6</v>
      </c>
      <c r="F3700" s="4">
        <v>34601.687999999995</v>
      </c>
      <c r="G3700" s="3">
        <v>0.17999999999999997</v>
      </c>
      <c r="H3700" s="7">
        <v>1722.5053763440862</v>
      </c>
      <c r="I3700" s="4">
        <v>310.05096774193544</v>
      </c>
      <c r="J3700">
        <v>111.6</v>
      </c>
      <c r="K3700" t="s">
        <v>66</v>
      </c>
      <c r="L3700" t="s">
        <v>64</v>
      </c>
      <c r="M3700" t="s">
        <v>64</v>
      </c>
      <c r="N3700" s="2">
        <v>41347</v>
      </c>
      <c r="O3700" s="2">
        <v>42499</v>
      </c>
      <c r="P3700" t="s">
        <v>24</v>
      </c>
      <c r="Q3700" t="s">
        <v>65</v>
      </c>
      <c r="R3700" s="5" t="str">
        <f t="shared" si="175"/>
        <v>0.12</v>
      </c>
      <c r="S3700" s="6" t="str">
        <f t="shared" si="176"/>
        <v/>
      </c>
      <c r="T3700">
        <f>ROUND(INT(表1[[#This Row],[合同结束日期]]-表1[[#This Row],[合同起始日期]])/365,1)</f>
        <v>3.2</v>
      </c>
    </row>
    <row r="3701" spans="1:20">
      <c r="A3701" s="1">
        <v>42430</v>
      </c>
      <c r="B3701" t="s">
        <v>7</v>
      </c>
      <c r="C3701">
        <f t="shared" si="174"/>
        <v>1</v>
      </c>
      <c r="D3701" t="s">
        <v>67</v>
      </c>
      <c r="E3701" s="4">
        <v>982542</v>
      </c>
      <c r="F3701" s="4">
        <v>74869.700400000002</v>
      </c>
      <c r="G3701" s="3">
        <v>7.6200000000000004E-2</v>
      </c>
      <c r="H3701" s="7">
        <v>3078.1390977443612</v>
      </c>
      <c r="I3701" s="4">
        <v>234.55419924812031</v>
      </c>
      <c r="J3701">
        <v>319.2</v>
      </c>
      <c r="K3701" t="s">
        <v>11</v>
      </c>
      <c r="L3701" t="s">
        <v>23</v>
      </c>
      <c r="M3701" t="s">
        <v>23</v>
      </c>
      <c r="N3701" s="2">
        <v>41374</v>
      </c>
      <c r="O3701" s="2">
        <v>42499</v>
      </c>
      <c r="P3701" t="s">
        <v>24</v>
      </c>
      <c r="Q3701" t="s">
        <v>35</v>
      </c>
      <c r="R3701" s="5" t="str">
        <f t="shared" si="175"/>
        <v>0.06</v>
      </c>
      <c r="S3701" s="6" t="str">
        <f t="shared" si="176"/>
        <v/>
      </c>
      <c r="T3701">
        <f>ROUND(INT(表1[[#This Row],[合同结束日期]]-表1[[#This Row],[合同起始日期]])/365,1)</f>
        <v>3.1</v>
      </c>
    </row>
    <row r="3702" spans="1:20">
      <c r="A3702" s="1">
        <v>42430</v>
      </c>
      <c r="B3702" t="s">
        <v>7</v>
      </c>
      <c r="C3702">
        <f t="shared" si="174"/>
        <v>1</v>
      </c>
      <c r="D3702" t="s">
        <v>68</v>
      </c>
      <c r="E3702" s="4">
        <v>186900</v>
      </c>
      <c r="F3702" s="4">
        <v>102944.51999999999</v>
      </c>
      <c r="G3702" s="3">
        <v>0.55079999999999996</v>
      </c>
      <c r="H3702" s="7">
        <v>417.56032171581774</v>
      </c>
      <c r="I3702" s="4">
        <v>229.99222520107239</v>
      </c>
      <c r="J3702">
        <v>447.59999999999997</v>
      </c>
      <c r="K3702" t="s">
        <v>11</v>
      </c>
      <c r="L3702" t="s">
        <v>13</v>
      </c>
      <c r="M3702" t="s">
        <v>13</v>
      </c>
      <c r="N3702" s="2">
        <v>41302</v>
      </c>
      <c r="O3702" s="2">
        <v>43594</v>
      </c>
      <c r="P3702" t="s">
        <v>24</v>
      </c>
      <c r="Q3702" t="s">
        <v>65</v>
      </c>
      <c r="R3702" s="5" t="str">
        <f t="shared" si="175"/>
        <v>0.12</v>
      </c>
      <c r="S3702" s="6" t="str">
        <f t="shared" si="176"/>
        <v/>
      </c>
      <c r="T3702">
        <f>ROUND(INT(表1[[#This Row],[合同结束日期]]-表1[[#This Row],[合同起始日期]])/365,1)</f>
        <v>6.3</v>
      </c>
    </row>
    <row r="3703" spans="1:20">
      <c r="A3703" s="1">
        <v>42430</v>
      </c>
      <c r="B3703" t="s">
        <v>7</v>
      </c>
      <c r="C3703">
        <f t="shared" si="174"/>
        <v>1</v>
      </c>
      <c r="D3703" t="s">
        <v>345</v>
      </c>
      <c r="E3703" s="4">
        <v>168072</v>
      </c>
      <c r="F3703" s="4">
        <v>13193.652</v>
      </c>
      <c r="G3703" s="3">
        <v>7.85E-2</v>
      </c>
      <c r="H3703" s="7">
        <v>5835.8333333333339</v>
      </c>
      <c r="I3703" s="4">
        <v>458.11291666666671</v>
      </c>
      <c r="J3703">
        <v>28.799999999999997</v>
      </c>
      <c r="K3703" t="s">
        <v>140</v>
      </c>
      <c r="L3703" t="s">
        <v>309</v>
      </c>
      <c r="M3703" t="s">
        <v>309</v>
      </c>
      <c r="N3703" s="2">
        <v>41902</v>
      </c>
      <c r="O3703" s="2">
        <v>42632</v>
      </c>
      <c r="P3703" t="s">
        <v>24</v>
      </c>
      <c r="Q3703" t="s">
        <v>180</v>
      </c>
      <c r="R3703" s="5" t="str">
        <f t="shared" si="175"/>
        <v>0.03</v>
      </c>
      <c r="S3703" s="6" t="str">
        <f t="shared" si="176"/>
        <v/>
      </c>
      <c r="T3703">
        <f>ROUND(INT(表1[[#This Row],[合同结束日期]]-表1[[#This Row],[合同起始日期]])/365,1)</f>
        <v>2</v>
      </c>
    </row>
    <row r="3704" spans="1:20">
      <c r="A3704" s="1">
        <v>42430</v>
      </c>
      <c r="B3704" t="s">
        <v>7</v>
      </c>
      <c r="C3704">
        <f t="shared" si="174"/>
        <v>1</v>
      </c>
      <c r="D3704" t="s">
        <v>412</v>
      </c>
      <c r="E3704" s="4">
        <v>24000</v>
      </c>
      <c r="F3704" s="4">
        <v>7000.8</v>
      </c>
      <c r="G3704" s="3">
        <v>0.29170000000000001</v>
      </c>
      <c r="H3704" s="7">
        <v>1666.6666666666667</v>
      </c>
      <c r="I3704" s="4">
        <v>486.16666666666674</v>
      </c>
      <c r="J3704">
        <v>14.399999999999999</v>
      </c>
      <c r="K3704" t="s">
        <v>76</v>
      </c>
      <c r="L3704" t="s">
        <v>276</v>
      </c>
      <c r="M3704" t="s">
        <v>276</v>
      </c>
      <c r="N3704" s="2">
        <v>42047</v>
      </c>
      <c r="O3704" s="2">
        <v>42501</v>
      </c>
      <c r="P3704" t="s">
        <v>24</v>
      </c>
      <c r="Q3704" t="s">
        <v>59</v>
      </c>
      <c r="R3704" s="5" t="str">
        <f t="shared" si="175"/>
        <v>0.16</v>
      </c>
      <c r="S3704" s="6" t="str">
        <f t="shared" si="176"/>
        <v/>
      </c>
      <c r="T3704">
        <f>ROUND(INT(表1[[#This Row],[合同结束日期]]-表1[[#This Row],[合同起始日期]])/365,1)</f>
        <v>1.2</v>
      </c>
    </row>
    <row r="3705" spans="1:20">
      <c r="A3705" s="1">
        <v>42430</v>
      </c>
      <c r="B3705" t="s">
        <v>7</v>
      </c>
      <c r="C3705">
        <f t="shared" si="174"/>
        <v>1</v>
      </c>
      <c r="D3705" t="s">
        <v>413</v>
      </c>
      <c r="E3705" s="4">
        <v>27116.399999999998</v>
      </c>
      <c r="F3705" s="4">
        <v>6998.7428399999999</v>
      </c>
      <c r="G3705" s="3">
        <v>0.2581</v>
      </c>
      <c r="H3705" s="7">
        <v>1883.0833333333333</v>
      </c>
      <c r="I3705" s="4">
        <v>486.02380833333336</v>
      </c>
      <c r="J3705">
        <v>14.399999999999999</v>
      </c>
      <c r="K3705" t="s">
        <v>76</v>
      </c>
      <c r="L3705" t="s">
        <v>276</v>
      </c>
      <c r="M3705" t="s">
        <v>276</v>
      </c>
      <c r="N3705" s="2">
        <v>42047</v>
      </c>
      <c r="O3705" s="2">
        <v>42501</v>
      </c>
      <c r="P3705" t="s">
        <v>24</v>
      </c>
      <c r="Q3705" t="s">
        <v>59</v>
      </c>
      <c r="R3705" s="5" t="str">
        <f t="shared" si="175"/>
        <v>0.16</v>
      </c>
      <c r="S3705" s="6" t="str">
        <f t="shared" si="176"/>
        <v/>
      </c>
      <c r="T3705">
        <f>ROUND(INT(表1[[#This Row],[合同结束日期]]-表1[[#This Row],[合同起始日期]])/365,1)</f>
        <v>1.2</v>
      </c>
    </row>
    <row r="3706" spans="1:20">
      <c r="A3706" s="1">
        <v>42430</v>
      </c>
      <c r="B3706" t="s">
        <v>7</v>
      </c>
      <c r="C3706">
        <f t="shared" si="174"/>
        <v>1</v>
      </c>
      <c r="D3706" t="s">
        <v>240</v>
      </c>
      <c r="E3706" s="4">
        <v>54584.4</v>
      </c>
      <c r="F3706" s="4">
        <v>7696.4003999999986</v>
      </c>
      <c r="G3706" s="3">
        <v>0.14099999999999996</v>
      </c>
      <c r="H3706" s="7">
        <v>3790.5833333333339</v>
      </c>
      <c r="I3706" s="4">
        <v>534.47224999999992</v>
      </c>
      <c r="J3706">
        <v>14.399999999999999</v>
      </c>
      <c r="K3706" t="s">
        <v>66</v>
      </c>
      <c r="L3706" t="s">
        <v>64</v>
      </c>
      <c r="M3706" t="s">
        <v>64</v>
      </c>
      <c r="N3706" s="2">
        <v>41481</v>
      </c>
      <c r="O3706" s="2">
        <v>42668</v>
      </c>
      <c r="P3706" t="s">
        <v>24</v>
      </c>
      <c r="Q3706" t="s">
        <v>28</v>
      </c>
      <c r="R3706" s="5" t="str">
        <f t="shared" si="175"/>
        <v>0.13</v>
      </c>
      <c r="S3706" s="6" t="str">
        <f t="shared" si="176"/>
        <v/>
      </c>
      <c r="T3706">
        <f>ROUND(INT(表1[[#This Row],[合同结束日期]]-表1[[#This Row],[合同起始日期]])/365,1)</f>
        <v>3.3</v>
      </c>
    </row>
    <row r="3707" spans="1:20">
      <c r="A3707" s="1">
        <v>42430</v>
      </c>
      <c r="B3707" t="s">
        <v>7</v>
      </c>
      <c r="C3707">
        <f t="shared" si="174"/>
        <v>1</v>
      </c>
      <c r="D3707" t="s">
        <v>383</v>
      </c>
      <c r="E3707" s="4">
        <v>34240.799999999996</v>
      </c>
      <c r="F3707" s="4">
        <v>6998.81952</v>
      </c>
      <c r="G3707" s="3">
        <v>0.20440000000000003</v>
      </c>
      <c r="H3707" s="7">
        <v>2377.8333333333335</v>
      </c>
      <c r="I3707" s="4">
        <v>486.02913333333339</v>
      </c>
      <c r="J3707">
        <v>14.399999999999999</v>
      </c>
      <c r="K3707" t="s">
        <v>76</v>
      </c>
      <c r="L3707" t="s">
        <v>276</v>
      </c>
      <c r="M3707" t="s">
        <v>276</v>
      </c>
      <c r="N3707" s="2">
        <v>42047</v>
      </c>
      <c r="O3707" s="2">
        <v>42501</v>
      </c>
      <c r="P3707" t="s">
        <v>24</v>
      </c>
      <c r="Q3707" t="s">
        <v>59</v>
      </c>
      <c r="R3707" s="5" t="str">
        <f t="shared" si="175"/>
        <v>0.16</v>
      </c>
      <c r="S3707" s="6" t="str">
        <f t="shared" si="176"/>
        <v/>
      </c>
      <c r="T3707">
        <f>ROUND(INT(表1[[#This Row],[合同结束日期]]-表1[[#This Row],[合同起始日期]])/365,1)</f>
        <v>1.2</v>
      </c>
    </row>
    <row r="3708" spans="1:20">
      <c r="A3708" s="1">
        <v>42430</v>
      </c>
      <c r="B3708" t="s">
        <v>7</v>
      </c>
      <c r="C3708">
        <f t="shared" si="174"/>
        <v>1</v>
      </c>
      <c r="D3708" t="s">
        <v>469</v>
      </c>
      <c r="E3708" s="4">
        <v>108799.2</v>
      </c>
      <c r="F3708" s="4">
        <v>10390.323600000002</v>
      </c>
      <c r="G3708" s="3">
        <v>9.5500000000000015E-2</v>
      </c>
      <c r="H3708" s="7">
        <v>7555.5000000000009</v>
      </c>
      <c r="I3708" s="4">
        <v>721.55025000000023</v>
      </c>
      <c r="J3708">
        <v>14.399999999999999</v>
      </c>
      <c r="K3708" t="s">
        <v>66</v>
      </c>
      <c r="L3708" t="s">
        <v>64</v>
      </c>
      <c r="M3708" t="s">
        <v>64</v>
      </c>
      <c r="N3708" s="2">
        <v>42259</v>
      </c>
      <c r="O3708" s="2">
        <v>42624</v>
      </c>
      <c r="P3708" t="s">
        <v>24</v>
      </c>
      <c r="Q3708" t="s">
        <v>123</v>
      </c>
      <c r="R3708" s="5" t="str">
        <f t="shared" si="175"/>
        <v>0.09</v>
      </c>
      <c r="S3708" s="6" t="str">
        <f t="shared" si="176"/>
        <v/>
      </c>
      <c r="T3708">
        <f>ROUND(INT(表1[[#This Row],[合同结束日期]]-表1[[#This Row],[合同起始日期]])/365,1)</f>
        <v>1</v>
      </c>
    </row>
    <row r="3709" spans="1:20">
      <c r="A3709" s="1">
        <v>42430</v>
      </c>
      <c r="B3709" t="s">
        <v>7</v>
      </c>
      <c r="C3709">
        <f t="shared" si="174"/>
        <v>1</v>
      </c>
      <c r="D3709" t="s">
        <v>384</v>
      </c>
      <c r="E3709" s="4">
        <v>78344.399999999994</v>
      </c>
      <c r="F3709" s="4">
        <v>8398.5196799999994</v>
      </c>
      <c r="G3709" s="3">
        <v>0.1072</v>
      </c>
      <c r="H3709" s="7">
        <v>4352.4666666666662</v>
      </c>
      <c r="I3709" s="4">
        <v>466.58442666666662</v>
      </c>
      <c r="J3709">
        <v>18</v>
      </c>
      <c r="K3709" t="s">
        <v>66</v>
      </c>
      <c r="L3709" t="s">
        <v>64</v>
      </c>
      <c r="M3709" t="s">
        <v>64</v>
      </c>
      <c r="N3709" s="2">
        <v>42102</v>
      </c>
      <c r="O3709" s="2">
        <v>42467</v>
      </c>
      <c r="P3709" t="s">
        <v>24</v>
      </c>
      <c r="Q3709" t="s">
        <v>208</v>
      </c>
      <c r="R3709" s="5" t="str">
        <f t="shared" si="175"/>
        <v>0.05</v>
      </c>
      <c r="S3709" s="6" t="str">
        <f t="shared" si="176"/>
        <v/>
      </c>
      <c r="T3709">
        <f>ROUND(INT(表1[[#This Row],[合同结束日期]]-表1[[#This Row],[合同起始日期]])/365,1)</f>
        <v>1</v>
      </c>
    </row>
    <row r="3710" spans="1:20">
      <c r="A3710" s="1">
        <v>42461</v>
      </c>
      <c r="B3710" t="s">
        <v>7</v>
      </c>
      <c r="C3710">
        <f t="shared" si="174"/>
        <v>1</v>
      </c>
      <c r="D3710" t="s">
        <v>8</v>
      </c>
      <c r="E3710" s="4">
        <v>7865834.3999999994</v>
      </c>
      <c r="F3710" s="4">
        <v>309127.29191999999</v>
      </c>
      <c r="G3710" s="3">
        <v>3.9300000000000002E-2</v>
      </c>
      <c r="H3710" s="7">
        <v>2203.3149579831929</v>
      </c>
      <c r="I3710" s="4">
        <v>86.59027784873949</v>
      </c>
      <c r="J3710">
        <v>3570</v>
      </c>
      <c r="K3710" t="s">
        <v>11</v>
      </c>
      <c r="L3710" t="s">
        <v>12</v>
      </c>
      <c r="M3710" t="s">
        <v>10</v>
      </c>
      <c r="N3710" s="2">
        <v>41365</v>
      </c>
      <c r="O3710" s="2">
        <v>48646</v>
      </c>
      <c r="P3710" t="s">
        <v>14</v>
      </c>
      <c r="Q3710">
        <v>0</v>
      </c>
      <c r="R3710" s="5">
        <f t="shared" si="175"/>
        <v>0</v>
      </c>
      <c r="S3710" s="6" t="str">
        <f t="shared" si="176"/>
        <v/>
      </c>
      <c r="T3710">
        <f>ROUND(INT(表1[[#This Row],[合同结束日期]]-表1[[#This Row],[合同起始日期]])/365,1)</f>
        <v>19.899999999999999</v>
      </c>
    </row>
    <row r="3711" spans="1:20">
      <c r="A3711" s="1">
        <v>42461</v>
      </c>
      <c r="B3711" t="s">
        <v>7</v>
      </c>
      <c r="C3711">
        <f t="shared" si="174"/>
        <v>1</v>
      </c>
      <c r="D3711" t="s">
        <v>235</v>
      </c>
      <c r="E3711" s="4">
        <v>703733.16</v>
      </c>
      <c r="F3711" s="4">
        <v>75229.074804000003</v>
      </c>
      <c r="G3711" s="3">
        <v>0.1069</v>
      </c>
      <c r="H3711" s="7">
        <v>1881.4382418992625</v>
      </c>
      <c r="I3711" s="4">
        <v>201.12574805903114</v>
      </c>
      <c r="J3711">
        <v>374.03999999999996</v>
      </c>
      <c r="K3711" t="s">
        <v>11</v>
      </c>
      <c r="L3711" t="s">
        <v>92</v>
      </c>
      <c r="M3711" t="s">
        <v>92</v>
      </c>
      <c r="N3711" s="2">
        <v>41384</v>
      </c>
      <c r="O3711" s="2">
        <v>43299</v>
      </c>
      <c r="P3711" t="s">
        <v>18</v>
      </c>
      <c r="Q3711" t="s">
        <v>335</v>
      </c>
      <c r="R3711" s="5" t="str">
        <f t="shared" si="175"/>
        <v>0.15</v>
      </c>
      <c r="S3711" s="6" t="str">
        <f t="shared" si="176"/>
        <v>0.05</v>
      </c>
      <c r="T3711">
        <f>ROUND(INT(表1[[#This Row],[合同结束日期]]-表1[[#This Row],[合同起始日期]])/365,1)</f>
        <v>5.2</v>
      </c>
    </row>
    <row r="3712" spans="1:20">
      <c r="A3712" s="1">
        <v>42461</v>
      </c>
      <c r="B3712" t="s">
        <v>7</v>
      </c>
      <c r="C3712">
        <f t="shared" si="174"/>
        <v>1</v>
      </c>
      <c r="D3712" t="s">
        <v>237</v>
      </c>
      <c r="E3712" s="4">
        <v>512906.39999999997</v>
      </c>
      <c r="F3712" s="4">
        <v>72371.093039999992</v>
      </c>
      <c r="G3712" s="3">
        <v>0.1411</v>
      </c>
      <c r="H3712" s="7">
        <v>1424.74</v>
      </c>
      <c r="I3712" s="4">
        <v>201.03081399999999</v>
      </c>
      <c r="J3712">
        <v>360</v>
      </c>
      <c r="K3712" t="s">
        <v>11</v>
      </c>
      <c r="L3712" t="s">
        <v>23</v>
      </c>
      <c r="M3712" t="s">
        <v>23</v>
      </c>
      <c r="N3712" s="2">
        <v>41384</v>
      </c>
      <c r="O3712" s="2">
        <v>43299</v>
      </c>
      <c r="P3712" t="s">
        <v>18</v>
      </c>
      <c r="Q3712" t="s">
        <v>335</v>
      </c>
      <c r="R3712" s="5" t="str">
        <f t="shared" si="175"/>
        <v>0.15</v>
      </c>
      <c r="S3712" s="6" t="str">
        <f t="shared" si="176"/>
        <v>0.05</v>
      </c>
      <c r="T3712">
        <f>ROUND(INT(表1[[#This Row],[合同结束日期]]-表1[[#This Row],[合同起始日期]])/365,1)</f>
        <v>5.2</v>
      </c>
    </row>
    <row r="3713" spans="1:20">
      <c r="A3713" s="1">
        <v>42461</v>
      </c>
      <c r="B3713" t="s">
        <v>7</v>
      </c>
      <c r="C3713">
        <f t="shared" si="174"/>
        <v>1</v>
      </c>
      <c r="D3713" t="s">
        <v>238</v>
      </c>
      <c r="E3713" s="4">
        <v>331641.59999999998</v>
      </c>
      <c r="F3713" s="4">
        <v>75415.299840000007</v>
      </c>
      <c r="G3713" s="3">
        <v>0.22740000000000005</v>
      </c>
      <c r="H3713" s="7">
        <v>884.37759999999992</v>
      </c>
      <c r="I3713" s="4">
        <v>201.10746624000001</v>
      </c>
      <c r="J3713">
        <v>375</v>
      </c>
      <c r="K3713" t="s">
        <v>11</v>
      </c>
      <c r="L3713" t="s">
        <v>92</v>
      </c>
      <c r="M3713" t="s">
        <v>92</v>
      </c>
      <c r="N3713" s="2">
        <v>41384</v>
      </c>
      <c r="O3713" s="2">
        <v>43299</v>
      </c>
      <c r="P3713" t="s">
        <v>18</v>
      </c>
      <c r="Q3713" t="s">
        <v>335</v>
      </c>
      <c r="R3713" s="5" t="str">
        <f t="shared" si="175"/>
        <v>0.15</v>
      </c>
      <c r="S3713" s="6" t="str">
        <f t="shared" si="176"/>
        <v>0.05</v>
      </c>
      <c r="T3713">
        <f>ROUND(INT(表1[[#This Row],[合同结束日期]]-表1[[#This Row],[合同起始日期]])/365,1)</f>
        <v>5.2</v>
      </c>
    </row>
    <row r="3714" spans="1:20">
      <c r="A3714" s="1">
        <v>42461</v>
      </c>
      <c r="B3714" t="s">
        <v>7</v>
      </c>
      <c r="C3714">
        <f t="shared" si="174"/>
        <v>1</v>
      </c>
      <c r="D3714" t="s">
        <v>239</v>
      </c>
      <c r="E3714" s="4">
        <v>405352.8</v>
      </c>
      <c r="F3714" s="4">
        <v>73085.109840000005</v>
      </c>
      <c r="G3714" s="3">
        <v>0.18030000000000002</v>
      </c>
      <c r="H3714" s="7">
        <v>1115.5680317040951</v>
      </c>
      <c r="I3714" s="4">
        <v>201.13691611624836</v>
      </c>
      <c r="J3714">
        <v>363.36</v>
      </c>
      <c r="K3714" t="s">
        <v>11</v>
      </c>
      <c r="L3714" t="s">
        <v>23</v>
      </c>
      <c r="M3714" t="s">
        <v>23</v>
      </c>
      <c r="N3714" s="2">
        <v>41384</v>
      </c>
      <c r="O3714" s="2">
        <v>43299</v>
      </c>
      <c r="P3714" t="s">
        <v>18</v>
      </c>
      <c r="Q3714" t="s">
        <v>335</v>
      </c>
      <c r="R3714" s="5" t="str">
        <f t="shared" si="175"/>
        <v>0.15</v>
      </c>
      <c r="S3714" s="6" t="str">
        <f t="shared" si="176"/>
        <v>0.05</v>
      </c>
      <c r="T3714">
        <f>ROUND(INT(表1[[#This Row],[合同结束日期]]-表1[[#This Row],[合同起始日期]])/365,1)</f>
        <v>5.2</v>
      </c>
    </row>
    <row r="3715" spans="1:20">
      <c r="A3715" s="1">
        <v>42461</v>
      </c>
      <c r="B3715" t="s">
        <v>7</v>
      </c>
      <c r="C3715">
        <f t="shared" si="174"/>
        <v>1</v>
      </c>
      <c r="D3715" t="s">
        <v>16</v>
      </c>
      <c r="E3715" s="4">
        <v>634966.63199999998</v>
      </c>
      <c r="F3715" s="4">
        <v>90482.745059999987</v>
      </c>
      <c r="G3715" s="3">
        <v>0.14249999999999999</v>
      </c>
      <c r="H3715" s="7">
        <v>912.30837931034478</v>
      </c>
      <c r="I3715" s="4">
        <v>130.00394405172412</v>
      </c>
      <c r="J3715">
        <v>696</v>
      </c>
      <c r="K3715" t="s">
        <v>20</v>
      </c>
      <c r="L3715" t="s">
        <v>21</v>
      </c>
      <c r="M3715" t="s">
        <v>17</v>
      </c>
      <c r="N3715" s="2">
        <v>41246</v>
      </c>
      <c r="O3715" s="2">
        <v>43229</v>
      </c>
      <c r="P3715" t="s">
        <v>18</v>
      </c>
      <c r="Q3715" t="s">
        <v>48</v>
      </c>
      <c r="R3715" s="5" t="str">
        <f t="shared" si="175"/>
        <v>0.11</v>
      </c>
      <c r="S3715" s="6" t="str">
        <f t="shared" si="176"/>
        <v/>
      </c>
      <c r="T3715">
        <f>ROUND(INT(表1[[#This Row],[合同结束日期]]-表1[[#This Row],[合同起始日期]])/365,1)</f>
        <v>5.4</v>
      </c>
    </row>
    <row r="3716" spans="1:20">
      <c r="A3716" s="1">
        <v>42461</v>
      </c>
      <c r="B3716" t="s">
        <v>7</v>
      </c>
      <c r="C3716">
        <f t="shared" si="174"/>
        <v>1</v>
      </c>
      <c r="D3716" t="s">
        <v>22</v>
      </c>
      <c r="E3716" s="4">
        <v>311382</v>
      </c>
      <c r="F3716" s="4">
        <v>132181.65900000001</v>
      </c>
      <c r="G3716" s="3">
        <v>0.42450000000000004</v>
      </c>
      <c r="H3716" s="7">
        <v>635.99264705882354</v>
      </c>
      <c r="I3716" s="4">
        <v>269.97887867647063</v>
      </c>
      <c r="J3716">
        <v>489.59999999999997</v>
      </c>
      <c r="K3716" t="s">
        <v>11</v>
      </c>
      <c r="L3716" t="s">
        <v>23</v>
      </c>
      <c r="M3716" t="s">
        <v>23</v>
      </c>
      <c r="N3716" s="2">
        <v>41258</v>
      </c>
      <c r="O3716" s="2">
        <v>43229</v>
      </c>
      <c r="P3716" t="s">
        <v>24</v>
      </c>
      <c r="Q3716" t="s">
        <v>59</v>
      </c>
      <c r="R3716" s="5" t="str">
        <f t="shared" si="175"/>
        <v>0.16</v>
      </c>
      <c r="S3716" s="6" t="str">
        <f t="shared" si="176"/>
        <v/>
      </c>
      <c r="T3716">
        <f>ROUND(INT(表1[[#This Row],[合同结束日期]]-表1[[#This Row],[合同起始日期]])/365,1)</f>
        <v>5.4</v>
      </c>
    </row>
    <row r="3717" spans="1:20">
      <c r="A3717" s="1">
        <v>42461</v>
      </c>
      <c r="B3717" t="s">
        <v>7</v>
      </c>
      <c r="C3717">
        <f t="shared" si="174"/>
        <v>1</v>
      </c>
      <c r="D3717" t="s">
        <v>386</v>
      </c>
      <c r="E3717" s="4">
        <v>161942.39999999999</v>
      </c>
      <c r="F3717" s="4">
        <v>49570.56863999999</v>
      </c>
      <c r="G3717" s="3">
        <v>0.30609999999999993</v>
      </c>
      <c r="H3717" s="7">
        <v>882.03921568627447</v>
      </c>
      <c r="I3717" s="4">
        <v>269.9922039215686</v>
      </c>
      <c r="J3717">
        <v>183.6</v>
      </c>
      <c r="K3717" t="s">
        <v>11</v>
      </c>
      <c r="L3717" t="s">
        <v>23</v>
      </c>
      <c r="M3717" t="s">
        <v>23</v>
      </c>
      <c r="N3717" s="2">
        <v>41258</v>
      </c>
      <c r="O3717" s="2">
        <v>43229</v>
      </c>
      <c r="P3717" t="s">
        <v>24</v>
      </c>
      <c r="Q3717" t="s">
        <v>59</v>
      </c>
      <c r="R3717" s="5" t="str">
        <f t="shared" si="175"/>
        <v>0.16</v>
      </c>
      <c r="S3717" s="6" t="str">
        <f t="shared" si="176"/>
        <v/>
      </c>
      <c r="T3717">
        <f>ROUND(INT(表1[[#This Row],[合同结束日期]]-表1[[#This Row],[合同起始日期]])/365,1)</f>
        <v>5.4</v>
      </c>
    </row>
    <row r="3718" spans="1:20">
      <c r="A3718" s="1">
        <v>42461</v>
      </c>
      <c r="B3718" t="s">
        <v>7</v>
      </c>
      <c r="C3718">
        <f t="shared" si="174"/>
        <v>1</v>
      </c>
      <c r="D3718" t="s">
        <v>26</v>
      </c>
      <c r="E3718" s="4">
        <v>353976</v>
      </c>
      <c r="F3718" s="4">
        <v>58016.666400000009</v>
      </c>
      <c r="G3718" s="3">
        <v>0.16390000000000002</v>
      </c>
      <c r="H3718" s="7">
        <v>2217.8947368421054</v>
      </c>
      <c r="I3718" s="4">
        <v>363.51294736842112</v>
      </c>
      <c r="J3718">
        <v>159.6</v>
      </c>
      <c r="K3718" t="s">
        <v>11</v>
      </c>
      <c r="L3718" t="s">
        <v>13</v>
      </c>
      <c r="M3718" t="s">
        <v>27</v>
      </c>
      <c r="N3718" s="2">
        <v>41339</v>
      </c>
      <c r="O3718" s="2">
        <v>42499</v>
      </c>
      <c r="P3718" t="s">
        <v>24</v>
      </c>
      <c r="Q3718" t="s">
        <v>83</v>
      </c>
      <c r="R3718" s="5" t="str">
        <f t="shared" si="175"/>
        <v>0.14</v>
      </c>
      <c r="S3718" s="6" t="str">
        <f t="shared" si="176"/>
        <v/>
      </c>
      <c r="T3718">
        <f>ROUND(INT(表1[[#This Row],[合同结束日期]]-表1[[#This Row],[合同起始日期]])/365,1)</f>
        <v>3.2</v>
      </c>
    </row>
    <row r="3719" spans="1:20">
      <c r="A3719" s="1">
        <v>42461</v>
      </c>
      <c r="B3719" t="s">
        <v>7</v>
      </c>
      <c r="C3719">
        <f t="shared" si="174"/>
        <v>1</v>
      </c>
      <c r="D3719" t="s">
        <v>29</v>
      </c>
      <c r="E3719" s="4">
        <v>236001</v>
      </c>
      <c r="F3719" s="4">
        <v>51896.619899999998</v>
      </c>
      <c r="G3719" s="3">
        <v>0.21989999999999998</v>
      </c>
      <c r="H3719" s="7">
        <v>1260.6891025641025</v>
      </c>
      <c r="I3719" s="4">
        <v>277.22553365384618</v>
      </c>
      <c r="J3719">
        <v>187.2</v>
      </c>
      <c r="K3719" t="s">
        <v>11</v>
      </c>
      <c r="L3719" t="s">
        <v>23</v>
      </c>
      <c r="M3719" t="s">
        <v>23</v>
      </c>
      <c r="N3719" s="2">
        <v>41288</v>
      </c>
      <c r="O3719" s="2">
        <v>42499</v>
      </c>
      <c r="P3719" t="s">
        <v>24</v>
      </c>
      <c r="Q3719" t="s">
        <v>30</v>
      </c>
      <c r="R3719" s="5" t="str">
        <f t="shared" si="175"/>
        <v>0.18</v>
      </c>
      <c r="S3719" s="6" t="str">
        <f t="shared" si="176"/>
        <v/>
      </c>
      <c r="T3719">
        <f>ROUND(INT(表1[[#This Row],[合同结束日期]]-表1[[#This Row],[合同起始日期]])/365,1)</f>
        <v>3.3</v>
      </c>
    </row>
    <row r="3720" spans="1:20">
      <c r="A3720" s="1">
        <v>42461</v>
      </c>
      <c r="B3720" t="s">
        <v>7</v>
      </c>
      <c r="C3720">
        <f t="shared" si="174"/>
        <v>1</v>
      </c>
      <c r="D3720" t="s">
        <v>463</v>
      </c>
      <c r="E3720" s="4">
        <v>882061.74000000011</v>
      </c>
      <c r="F3720" s="4">
        <v>113256.72741599999</v>
      </c>
      <c r="G3720" s="3">
        <v>0.12839999999999999</v>
      </c>
      <c r="H3720" s="7">
        <v>12458.499152542376</v>
      </c>
      <c r="I3720" s="4">
        <v>1599.6712911864406</v>
      </c>
      <c r="J3720">
        <v>70.8</v>
      </c>
      <c r="K3720" t="s">
        <v>76</v>
      </c>
      <c r="L3720" t="s">
        <v>276</v>
      </c>
      <c r="M3720" t="s">
        <v>276</v>
      </c>
      <c r="N3720" s="2">
        <v>42223</v>
      </c>
      <c r="O3720" s="2">
        <v>43318</v>
      </c>
      <c r="P3720" t="s">
        <v>24</v>
      </c>
      <c r="Q3720" t="s">
        <v>65</v>
      </c>
      <c r="R3720" s="5" t="str">
        <f t="shared" si="175"/>
        <v>0.12</v>
      </c>
      <c r="S3720" s="6" t="str">
        <f t="shared" si="176"/>
        <v/>
      </c>
      <c r="T3720">
        <f>ROUND(INT(表1[[#This Row],[合同结束日期]]-表1[[#This Row],[合同起始日期]])/365,1)</f>
        <v>3</v>
      </c>
    </row>
    <row r="3721" spans="1:20">
      <c r="A3721" s="1">
        <v>42461</v>
      </c>
      <c r="B3721" t="s">
        <v>7</v>
      </c>
      <c r="C3721">
        <f t="shared" si="174"/>
        <v>1</v>
      </c>
      <c r="D3721" t="s">
        <v>31</v>
      </c>
      <c r="E3721" s="4">
        <v>247914</v>
      </c>
      <c r="F3721" s="4">
        <v>41699.1348</v>
      </c>
      <c r="G3721" s="3">
        <v>0.16819999999999999</v>
      </c>
      <c r="H3721" s="7">
        <v>1796.4782608695652</v>
      </c>
      <c r="I3721" s="4">
        <v>302.16764347826086</v>
      </c>
      <c r="J3721">
        <v>138</v>
      </c>
      <c r="K3721" t="s">
        <v>11</v>
      </c>
      <c r="L3721" t="s">
        <v>13</v>
      </c>
      <c r="M3721" t="s">
        <v>13</v>
      </c>
      <c r="N3721" s="2">
        <v>41334</v>
      </c>
      <c r="O3721" s="2">
        <v>42499</v>
      </c>
      <c r="P3721" t="s">
        <v>24</v>
      </c>
      <c r="Q3721" t="s">
        <v>414</v>
      </c>
      <c r="R3721" s="5" t="str">
        <f t="shared" si="175"/>
        <v>0.14</v>
      </c>
      <c r="S3721" s="6" t="str">
        <f t="shared" si="176"/>
        <v>0.07</v>
      </c>
      <c r="T3721">
        <f>ROUND(INT(表1[[#This Row],[合同结束日期]]-表1[[#This Row],[合同起始日期]])/365,1)</f>
        <v>3.2</v>
      </c>
    </row>
    <row r="3722" spans="1:20">
      <c r="A3722" s="1">
        <v>42461</v>
      </c>
      <c r="B3722" t="s">
        <v>7</v>
      </c>
      <c r="C3722">
        <f t="shared" si="174"/>
        <v>1</v>
      </c>
      <c r="D3722" t="s">
        <v>33</v>
      </c>
      <c r="E3722" s="4">
        <v>157819.68</v>
      </c>
      <c r="F3722" s="4">
        <v>14898.177791999999</v>
      </c>
      <c r="G3722" s="3">
        <v>9.4399999999999998E-2</v>
      </c>
      <c r="H3722" s="7">
        <v>2435.4888888888891</v>
      </c>
      <c r="I3722" s="4">
        <v>229.91015111111111</v>
      </c>
      <c r="J3722">
        <v>64.8</v>
      </c>
      <c r="K3722" t="s">
        <v>11</v>
      </c>
      <c r="L3722" t="s">
        <v>13</v>
      </c>
      <c r="M3722" t="s">
        <v>34</v>
      </c>
      <c r="N3722" s="2">
        <v>41353</v>
      </c>
      <c r="O3722" s="2">
        <v>43229</v>
      </c>
      <c r="P3722" t="s">
        <v>24</v>
      </c>
      <c r="Q3722" t="s">
        <v>35</v>
      </c>
      <c r="R3722" s="5" t="str">
        <f t="shared" si="175"/>
        <v>0.06</v>
      </c>
      <c r="S3722" s="6" t="str">
        <f t="shared" si="176"/>
        <v/>
      </c>
      <c r="T3722">
        <f>ROUND(INT(表1[[#This Row],[合同结束日期]]-表1[[#This Row],[合同起始日期]])/365,1)</f>
        <v>5.0999999999999996</v>
      </c>
    </row>
    <row r="3723" spans="1:20">
      <c r="A3723" s="1">
        <v>42461</v>
      </c>
      <c r="B3723" t="s">
        <v>7</v>
      </c>
      <c r="C3723">
        <f t="shared" si="174"/>
        <v>1</v>
      </c>
      <c r="D3723" t="s">
        <v>36</v>
      </c>
      <c r="E3723" s="4">
        <v>480318.83999999997</v>
      </c>
      <c r="F3723" s="4">
        <v>48848.426028000002</v>
      </c>
      <c r="G3723" s="3">
        <v>0.10170000000000001</v>
      </c>
      <c r="H3723" s="7">
        <v>2261.3881355932203</v>
      </c>
      <c r="I3723" s="4">
        <v>229.98317338983051</v>
      </c>
      <c r="J3723">
        <v>212.4</v>
      </c>
      <c r="K3723" t="s">
        <v>11</v>
      </c>
      <c r="L3723" t="s">
        <v>13</v>
      </c>
      <c r="M3723" t="s">
        <v>13</v>
      </c>
      <c r="N3723" s="2">
        <v>41353</v>
      </c>
      <c r="O3723" s="2">
        <v>43229</v>
      </c>
      <c r="P3723" t="s">
        <v>24</v>
      </c>
      <c r="Q3723" t="s">
        <v>37</v>
      </c>
      <c r="R3723" s="5" t="str">
        <f t="shared" si="175"/>
        <v>0.</v>
      </c>
      <c r="S3723" s="6" t="str">
        <f t="shared" si="176"/>
        <v/>
      </c>
      <c r="T3723">
        <f>ROUND(INT(表1[[#This Row],[合同结束日期]]-表1[[#This Row],[合同起始日期]])/365,1)</f>
        <v>5.0999999999999996</v>
      </c>
    </row>
    <row r="3724" spans="1:20">
      <c r="A3724" s="1">
        <v>42461</v>
      </c>
      <c r="B3724" t="s">
        <v>7</v>
      </c>
      <c r="C3724">
        <f t="shared" si="174"/>
        <v>1</v>
      </c>
      <c r="D3724" t="s">
        <v>38</v>
      </c>
      <c r="E3724" s="4">
        <v>628999.19999999995</v>
      </c>
      <c r="F3724" s="4">
        <v>72649.407600000006</v>
      </c>
      <c r="G3724" s="3">
        <v>0.11550000000000002</v>
      </c>
      <c r="H3724" s="7">
        <v>3360.0384615384614</v>
      </c>
      <c r="I3724" s="4">
        <v>388.08444230769237</v>
      </c>
      <c r="J3724">
        <v>187.2</v>
      </c>
      <c r="K3724" t="s">
        <v>11</v>
      </c>
      <c r="L3724" t="s">
        <v>13</v>
      </c>
      <c r="M3724" t="s">
        <v>13</v>
      </c>
      <c r="N3724" s="2">
        <v>41323</v>
      </c>
      <c r="O3724" s="2">
        <v>42499</v>
      </c>
      <c r="P3724" t="s">
        <v>39</v>
      </c>
      <c r="Q3724" t="s">
        <v>48</v>
      </c>
      <c r="R3724" s="5" t="str">
        <f t="shared" si="175"/>
        <v>0.11</v>
      </c>
      <c r="S3724" s="6" t="str">
        <f t="shared" si="176"/>
        <v/>
      </c>
      <c r="T3724">
        <f>ROUND(INT(表1[[#This Row],[合同结束日期]]-表1[[#This Row],[合同起始日期]])/365,1)</f>
        <v>3.2</v>
      </c>
    </row>
    <row r="3725" spans="1:20">
      <c r="A3725" s="1">
        <v>42461</v>
      </c>
      <c r="B3725" t="s">
        <v>7</v>
      </c>
      <c r="C3725">
        <f t="shared" si="174"/>
        <v>1</v>
      </c>
      <c r="D3725" t="s">
        <v>40</v>
      </c>
      <c r="E3725" s="4">
        <v>2806533.3359999997</v>
      </c>
      <c r="F3725" s="4">
        <v>235748.80022399998</v>
      </c>
      <c r="G3725" s="3">
        <v>8.4000000000000005E-2</v>
      </c>
      <c r="H3725" s="7">
        <v>2977.059292260692</v>
      </c>
      <c r="I3725" s="4">
        <v>250.07298054989815</v>
      </c>
      <c r="J3725">
        <v>942.72</v>
      </c>
      <c r="K3725" t="s">
        <v>41</v>
      </c>
      <c r="L3725" t="s">
        <v>40</v>
      </c>
      <c r="M3725" t="s">
        <v>41</v>
      </c>
      <c r="N3725" s="2">
        <v>41294</v>
      </c>
      <c r="O3725" s="2">
        <v>43229</v>
      </c>
      <c r="P3725" t="s">
        <v>39</v>
      </c>
      <c r="Q3725" t="s">
        <v>42</v>
      </c>
      <c r="R3725" s="5" t="str">
        <f t="shared" si="175"/>
        <v>0.08</v>
      </c>
      <c r="S3725" s="6" t="str">
        <f t="shared" si="176"/>
        <v/>
      </c>
      <c r="T3725">
        <f>ROUND(INT(表1[[#This Row],[合同结束日期]]-表1[[#This Row],[合同起始日期]])/365,1)</f>
        <v>5.3</v>
      </c>
    </row>
    <row r="3726" spans="1:20">
      <c r="A3726" s="1">
        <v>42461</v>
      </c>
      <c r="B3726" t="s">
        <v>7</v>
      </c>
      <c r="C3726">
        <f t="shared" si="174"/>
        <v>1</v>
      </c>
      <c r="D3726" t="s">
        <v>292</v>
      </c>
      <c r="E3726" s="4">
        <v>4589682.1319999993</v>
      </c>
      <c r="F3726" s="4">
        <v>216632.99663039998</v>
      </c>
      <c r="G3726" s="3">
        <v>4.7200000000000006E-2</v>
      </c>
      <c r="H3726" s="7">
        <v>1845.0241726965749</v>
      </c>
      <c r="I3726" s="4">
        <v>87.085140951278333</v>
      </c>
      <c r="J3726">
        <v>2487.6</v>
      </c>
      <c r="K3726" t="s">
        <v>41</v>
      </c>
      <c r="L3726" t="s">
        <v>292</v>
      </c>
      <c r="M3726" t="s">
        <v>41</v>
      </c>
      <c r="N3726" s="2">
        <v>41442</v>
      </c>
      <c r="O3726" s="2">
        <v>47285</v>
      </c>
      <c r="P3726" t="s">
        <v>39</v>
      </c>
      <c r="Q3726" t="s">
        <v>208</v>
      </c>
      <c r="R3726" s="5" t="str">
        <f t="shared" si="175"/>
        <v>0.05</v>
      </c>
      <c r="S3726" s="6" t="str">
        <f t="shared" si="176"/>
        <v/>
      </c>
      <c r="T3726">
        <f>ROUND(INT(表1[[#This Row],[合同结束日期]]-表1[[#This Row],[合同起始日期]])/365,1)</f>
        <v>16</v>
      </c>
    </row>
    <row r="3727" spans="1:20">
      <c r="A3727" s="1">
        <v>42461</v>
      </c>
      <c r="B3727" t="s">
        <v>7</v>
      </c>
      <c r="C3727">
        <f t="shared" si="174"/>
        <v>1</v>
      </c>
      <c r="D3727" t="s">
        <v>324</v>
      </c>
      <c r="E3727" s="4">
        <v>250722</v>
      </c>
      <c r="F3727" s="4">
        <v>33671.964599999999</v>
      </c>
      <c r="G3727" s="3">
        <v>0.1343</v>
      </c>
      <c r="H3727" s="7">
        <v>2271.0326086956525</v>
      </c>
      <c r="I3727" s="4">
        <v>304.99967934782609</v>
      </c>
      <c r="J3727">
        <v>110.39999999999999</v>
      </c>
      <c r="K3727" t="s">
        <v>140</v>
      </c>
      <c r="L3727" t="s">
        <v>309</v>
      </c>
      <c r="M3727" t="s">
        <v>309</v>
      </c>
      <c r="N3727" s="2">
        <v>42110</v>
      </c>
      <c r="O3727" s="2">
        <v>42840</v>
      </c>
      <c r="P3727" t="s">
        <v>24</v>
      </c>
      <c r="Q3727" t="s">
        <v>391</v>
      </c>
      <c r="R3727" s="5" t="str">
        <f t="shared" si="175"/>
        <v>0.08</v>
      </c>
      <c r="S3727" s="6" t="str">
        <f t="shared" si="176"/>
        <v>0.08</v>
      </c>
      <c r="T3727">
        <f>ROUND(INT(表1[[#This Row],[合同结束日期]]-表1[[#This Row],[合同起始日期]])/365,1)</f>
        <v>2</v>
      </c>
    </row>
    <row r="3728" spans="1:20">
      <c r="A3728" s="1">
        <v>42461</v>
      </c>
      <c r="B3728" t="s">
        <v>7</v>
      </c>
      <c r="C3728">
        <f t="shared" si="174"/>
        <v>1</v>
      </c>
      <c r="D3728" t="s">
        <v>308</v>
      </c>
      <c r="E3728" s="4">
        <v>1857889.68</v>
      </c>
      <c r="F3728" s="4">
        <v>63539.827055999995</v>
      </c>
      <c r="G3728" s="3">
        <v>3.4200000000000001E-2</v>
      </c>
      <c r="H3728" s="7">
        <v>13462.968695652173</v>
      </c>
      <c r="I3728" s="4">
        <v>460.43352939130432</v>
      </c>
      <c r="J3728">
        <v>138</v>
      </c>
      <c r="K3728" t="s">
        <v>140</v>
      </c>
      <c r="L3728" t="s">
        <v>309</v>
      </c>
      <c r="M3728" t="s">
        <v>309</v>
      </c>
      <c r="N3728" s="2">
        <v>41708</v>
      </c>
      <c r="O3728" s="2">
        <v>42834</v>
      </c>
      <c r="P3728" t="s">
        <v>24</v>
      </c>
      <c r="Q3728" t="s">
        <v>372</v>
      </c>
      <c r="R3728" s="5" t="str">
        <f t="shared" si="175"/>
        <v>0.03</v>
      </c>
      <c r="S3728" s="6" t="str">
        <f t="shared" si="176"/>
        <v>0.03</v>
      </c>
      <c r="T3728">
        <f>ROUND(INT(表1[[#This Row],[合同结束日期]]-表1[[#This Row],[合同起始日期]])/365,1)</f>
        <v>3.1</v>
      </c>
    </row>
    <row r="3729" spans="1:20">
      <c r="A3729" s="1">
        <v>42461</v>
      </c>
      <c r="B3729" t="s">
        <v>7</v>
      </c>
      <c r="C3729">
        <f t="shared" si="174"/>
        <v>1</v>
      </c>
      <c r="D3729" t="s">
        <v>43</v>
      </c>
      <c r="E3729" s="4">
        <v>1150509.372</v>
      </c>
      <c r="F3729" s="4">
        <v>95722.379750399996</v>
      </c>
      <c r="G3729" s="3">
        <v>8.3199999999999996E-2</v>
      </c>
      <c r="H3729" s="7">
        <v>4397.9716055045874</v>
      </c>
      <c r="I3729" s="4">
        <v>365.91123757798169</v>
      </c>
      <c r="J3729">
        <v>261.59999999999997</v>
      </c>
      <c r="K3729" t="s">
        <v>44</v>
      </c>
      <c r="L3729" t="s">
        <v>46</v>
      </c>
      <c r="M3729" t="s">
        <v>45</v>
      </c>
      <c r="N3729" s="2">
        <v>41288</v>
      </c>
      <c r="O3729" s="2">
        <v>45059</v>
      </c>
      <c r="P3729" t="s">
        <v>24</v>
      </c>
      <c r="Q3729" t="s">
        <v>42</v>
      </c>
      <c r="R3729" s="5" t="str">
        <f t="shared" si="175"/>
        <v>0.08</v>
      </c>
      <c r="S3729" s="6" t="str">
        <f t="shared" si="176"/>
        <v/>
      </c>
      <c r="T3729">
        <f>ROUND(INT(表1[[#This Row],[合同结束日期]]-表1[[#This Row],[合同起始日期]])/365,1)</f>
        <v>10.3</v>
      </c>
    </row>
    <row r="3730" spans="1:20">
      <c r="A3730" s="1">
        <v>42461</v>
      </c>
      <c r="B3730" t="s">
        <v>7</v>
      </c>
      <c r="C3730">
        <f t="shared" si="174"/>
        <v>1</v>
      </c>
      <c r="D3730" t="s">
        <v>257</v>
      </c>
      <c r="E3730" s="4">
        <v>776079.51600000006</v>
      </c>
      <c r="F3730" s="4">
        <v>44857.3960248</v>
      </c>
      <c r="G3730" s="3">
        <v>5.7799999999999997E-2</v>
      </c>
      <c r="H3730" s="7">
        <v>1268.1037843137256</v>
      </c>
      <c r="I3730" s="4">
        <v>73.296398733333334</v>
      </c>
      <c r="J3730">
        <v>612</v>
      </c>
      <c r="K3730" t="s">
        <v>41</v>
      </c>
      <c r="L3730" t="s">
        <v>258</v>
      </c>
      <c r="M3730" t="s">
        <v>41</v>
      </c>
      <c r="N3730" s="2">
        <v>41442</v>
      </c>
      <c r="O3730" s="2">
        <v>47285</v>
      </c>
      <c r="P3730" t="s">
        <v>39</v>
      </c>
      <c r="Q3730" t="s">
        <v>35</v>
      </c>
      <c r="R3730" s="5" t="str">
        <f t="shared" si="175"/>
        <v>0.06</v>
      </c>
      <c r="S3730" s="6" t="str">
        <f t="shared" si="176"/>
        <v/>
      </c>
      <c r="T3730">
        <f>ROUND(INT(表1[[#This Row],[合同结束日期]]-表1[[#This Row],[合同起始日期]])/365,1)</f>
        <v>16</v>
      </c>
    </row>
    <row r="3731" spans="1:20">
      <c r="A3731" s="1">
        <v>42461</v>
      </c>
      <c r="B3731" t="s">
        <v>7</v>
      </c>
      <c r="C3731">
        <f t="shared" si="174"/>
        <v>1</v>
      </c>
      <c r="D3731" t="s">
        <v>259</v>
      </c>
      <c r="E3731" s="4">
        <v>508076.84399999998</v>
      </c>
      <c r="F3731" s="4">
        <v>29366.841583199999</v>
      </c>
      <c r="G3731" s="3">
        <v>5.7799999999999997E-2</v>
      </c>
      <c r="H3731" s="7">
        <v>1066.4921158690177</v>
      </c>
      <c r="I3731" s="4">
        <v>61.643244297229224</v>
      </c>
      <c r="J3731">
        <v>476.4</v>
      </c>
      <c r="K3731" t="s">
        <v>41</v>
      </c>
      <c r="L3731" t="s">
        <v>258</v>
      </c>
      <c r="M3731" t="s">
        <v>41</v>
      </c>
      <c r="N3731" s="2">
        <v>41442</v>
      </c>
      <c r="O3731" s="2">
        <v>47285</v>
      </c>
      <c r="P3731" t="s">
        <v>39</v>
      </c>
      <c r="Q3731" t="s">
        <v>35</v>
      </c>
      <c r="R3731" s="5" t="str">
        <f t="shared" si="175"/>
        <v>0.06</v>
      </c>
      <c r="S3731" s="6" t="str">
        <f t="shared" si="176"/>
        <v/>
      </c>
      <c r="T3731">
        <f>ROUND(INT(表1[[#This Row],[合同结束日期]]-表1[[#This Row],[合同起始日期]])/365,1)</f>
        <v>16</v>
      </c>
    </row>
    <row r="3732" spans="1:20">
      <c r="A3732" s="1">
        <v>42461</v>
      </c>
      <c r="B3732" t="s">
        <v>7</v>
      </c>
      <c r="C3732">
        <f t="shared" si="174"/>
        <v>1</v>
      </c>
      <c r="D3732" t="s">
        <v>260</v>
      </c>
      <c r="E3732" s="4">
        <v>692382.73199999996</v>
      </c>
      <c r="F3732" s="4">
        <v>40019.721909600004</v>
      </c>
      <c r="G3732" s="3">
        <v>5.7800000000000011E-2</v>
      </c>
      <c r="H3732" s="7">
        <v>2424.309285714286</v>
      </c>
      <c r="I3732" s="4">
        <v>140.12507671428574</v>
      </c>
      <c r="J3732">
        <v>285.59999999999997</v>
      </c>
      <c r="K3732" t="s">
        <v>41</v>
      </c>
      <c r="L3732" t="s">
        <v>258</v>
      </c>
      <c r="M3732" t="s">
        <v>41</v>
      </c>
      <c r="N3732" s="2">
        <v>41442</v>
      </c>
      <c r="O3732" s="2">
        <v>47285</v>
      </c>
      <c r="P3732" t="s">
        <v>39</v>
      </c>
      <c r="Q3732" t="s">
        <v>35</v>
      </c>
      <c r="R3732" s="5" t="str">
        <f t="shared" si="175"/>
        <v>0.06</v>
      </c>
      <c r="S3732" s="6" t="str">
        <f t="shared" si="176"/>
        <v/>
      </c>
      <c r="T3732">
        <f>ROUND(INT(表1[[#This Row],[合同结束日期]]-表1[[#This Row],[合同起始日期]])/365,1)</f>
        <v>16</v>
      </c>
    </row>
    <row r="3733" spans="1:20">
      <c r="A3733" s="1">
        <v>42461</v>
      </c>
      <c r="B3733" t="s">
        <v>7</v>
      </c>
      <c r="C3733">
        <f t="shared" si="174"/>
        <v>1</v>
      </c>
      <c r="D3733" t="s">
        <v>261</v>
      </c>
      <c r="E3733" s="4">
        <v>3370909.74</v>
      </c>
      <c r="F3733" s="4">
        <v>308101.15023600002</v>
      </c>
      <c r="G3733" s="3">
        <v>9.1399999999999995E-2</v>
      </c>
      <c r="H3733" s="7">
        <v>2711.4782335907335</v>
      </c>
      <c r="I3733" s="4">
        <v>247.82911055019306</v>
      </c>
      <c r="J3733">
        <v>1243.2</v>
      </c>
      <c r="K3733" t="s">
        <v>41</v>
      </c>
      <c r="L3733" t="s">
        <v>261</v>
      </c>
      <c r="M3733" t="s">
        <v>41</v>
      </c>
      <c r="N3733" s="2">
        <v>41281</v>
      </c>
      <c r="O3733" s="2">
        <v>45168</v>
      </c>
      <c r="P3733" t="s">
        <v>39</v>
      </c>
      <c r="Q3733" t="s">
        <v>42</v>
      </c>
      <c r="R3733" s="5" t="str">
        <f t="shared" si="175"/>
        <v>0.08</v>
      </c>
      <c r="S3733" s="6" t="str">
        <f t="shared" si="176"/>
        <v/>
      </c>
      <c r="T3733">
        <f>ROUND(INT(表1[[#This Row],[合同结束日期]]-表1[[#This Row],[合同起始日期]])/365,1)</f>
        <v>10.6</v>
      </c>
    </row>
    <row r="3734" spans="1:20">
      <c r="A3734" s="1">
        <v>42461</v>
      </c>
      <c r="B3734" t="s">
        <v>7</v>
      </c>
      <c r="C3734">
        <f t="shared" si="174"/>
        <v>1</v>
      </c>
      <c r="D3734" t="s">
        <v>262</v>
      </c>
      <c r="E3734" s="4">
        <v>980457.39600000007</v>
      </c>
      <c r="F3734" s="4">
        <v>56572.391749200004</v>
      </c>
      <c r="G3734" s="3">
        <v>5.7700000000000001E-2</v>
      </c>
      <c r="H3734" s="7">
        <v>1416.0274350086656</v>
      </c>
      <c r="I3734" s="4">
        <v>81.704783000000006</v>
      </c>
      <c r="J3734">
        <v>692.4</v>
      </c>
      <c r="K3734" t="s">
        <v>41</v>
      </c>
      <c r="L3734" t="s">
        <v>258</v>
      </c>
      <c r="M3734" t="s">
        <v>41</v>
      </c>
      <c r="N3734" s="2">
        <v>41442</v>
      </c>
      <c r="O3734" s="2">
        <v>47285</v>
      </c>
      <c r="P3734" t="s">
        <v>39</v>
      </c>
      <c r="Q3734" t="s">
        <v>35</v>
      </c>
      <c r="R3734" s="5" t="str">
        <f t="shared" si="175"/>
        <v>0.06</v>
      </c>
      <c r="S3734" s="6" t="str">
        <f t="shared" si="176"/>
        <v/>
      </c>
      <c r="T3734">
        <f>ROUND(INT(表1[[#This Row],[合同结束日期]]-表1[[#This Row],[合同起始日期]])/365,1)</f>
        <v>16</v>
      </c>
    </row>
    <row r="3735" spans="1:20">
      <c r="A3735" s="1">
        <v>42461</v>
      </c>
      <c r="B3735" t="s">
        <v>7</v>
      </c>
      <c r="C3735">
        <f t="shared" si="174"/>
        <v>1</v>
      </c>
      <c r="D3735" t="s">
        <v>47</v>
      </c>
      <c r="E3735" s="4">
        <v>111261.59999999999</v>
      </c>
      <c r="F3735" s="4">
        <v>36082.136879999998</v>
      </c>
      <c r="G3735" s="3">
        <v>0.32430000000000003</v>
      </c>
      <c r="H3735" s="7">
        <v>955.85567010309273</v>
      </c>
      <c r="I3735" s="4">
        <v>309.98399381443301</v>
      </c>
      <c r="J3735">
        <v>116.39999999999999</v>
      </c>
      <c r="K3735" t="s">
        <v>11</v>
      </c>
      <c r="L3735" t="s">
        <v>23</v>
      </c>
      <c r="M3735" t="s">
        <v>23</v>
      </c>
      <c r="N3735" s="2">
        <v>41384</v>
      </c>
      <c r="O3735" s="2">
        <v>42509</v>
      </c>
      <c r="P3735" t="s">
        <v>24</v>
      </c>
      <c r="Q3735" t="s">
        <v>28</v>
      </c>
      <c r="R3735" s="5" t="str">
        <f t="shared" si="175"/>
        <v>0.13</v>
      </c>
      <c r="S3735" s="6" t="str">
        <f t="shared" si="176"/>
        <v/>
      </c>
      <c r="T3735">
        <f>ROUND(INT(表1[[#This Row],[合同结束日期]]-表1[[#This Row],[合同起始日期]])/365,1)</f>
        <v>3.1</v>
      </c>
    </row>
    <row r="3736" spans="1:20">
      <c r="A3736" s="1">
        <v>42461</v>
      </c>
      <c r="B3736" t="s">
        <v>7</v>
      </c>
      <c r="C3736">
        <f t="shared" si="174"/>
        <v>1</v>
      </c>
      <c r="D3736" t="s">
        <v>263</v>
      </c>
      <c r="E3736" s="4">
        <v>190132.92</v>
      </c>
      <c r="F3736" s="4">
        <v>28386.844955999997</v>
      </c>
      <c r="G3736" s="3">
        <v>0.14929999999999999</v>
      </c>
      <c r="H3736" s="7">
        <v>2934.1500000000005</v>
      </c>
      <c r="I3736" s="4">
        <v>438.06859499999996</v>
      </c>
      <c r="J3736">
        <v>64.8</v>
      </c>
      <c r="K3736" t="s">
        <v>11</v>
      </c>
      <c r="L3736" t="s">
        <v>12</v>
      </c>
      <c r="M3736" t="s">
        <v>53</v>
      </c>
      <c r="N3736" s="2">
        <v>42199</v>
      </c>
      <c r="O3736" s="2">
        <v>42564</v>
      </c>
      <c r="P3736" t="s">
        <v>24</v>
      </c>
      <c r="Q3736" t="s">
        <v>28</v>
      </c>
      <c r="R3736" s="5" t="str">
        <f t="shared" si="175"/>
        <v>0.13</v>
      </c>
      <c r="S3736" s="6" t="str">
        <f t="shared" si="176"/>
        <v/>
      </c>
      <c r="T3736">
        <f>ROUND(INT(表1[[#This Row],[合同结束日期]]-表1[[#This Row],[合同起始日期]])/365,1)</f>
        <v>1</v>
      </c>
    </row>
    <row r="3737" spans="1:20">
      <c r="A3737" s="1">
        <v>42461</v>
      </c>
      <c r="B3737" t="s">
        <v>7</v>
      </c>
      <c r="C3737">
        <f t="shared" si="174"/>
        <v>1</v>
      </c>
      <c r="D3737" t="s">
        <v>264</v>
      </c>
      <c r="E3737" s="4">
        <v>99268.439999999988</v>
      </c>
      <c r="F3737" s="4">
        <v>16369.365756000001</v>
      </c>
      <c r="G3737" s="3">
        <v>0.16490000000000002</v>
      </c>
      <c r="H3737" s="7">
        <v>1760.0787234042552</v>
      </c>
      <c r="I3737" s="4">
        <v>290.23698148936171</v>
      </c>
      <c r="J3737">
        <v>56.4</v>
      </c>
      <c r="K3737" t="s">
        <v>11</v>
      </c>
      <c r="L3737" t="s">
        <v>12</v>
      </c>
      <c r="M3737" t="s">
        <v>53</v>
      </c>
      <c r="N3737" s="2">
        <v>42199</v>
      </c>
      <c r="O3737" s="2">
        <v>42564</v>
      </c>
      <c r="P3737" t="s">
        <v>39</v>
      </c>
      <c r="Q3737" t="s">
        <v>28</v>
      </c>
      <c r="R3737" s="5" t="str">
        <f t="shared" si="175"/>
        <v>0.13</v>
      </c>
      <c r="S3737" s="6" t="str">
        <f t="shared" si="176"/>
        <v/>
      </c>
      <c r="T3737">
        <f>ROUND(INT(表1[[#This Row],[合同结束日期]]-表1[[#This Row],[合同起始日期]])/365,1)</f>
        <v>1</v>
      </c>
    </row>
    <row r="3738" spans="1:20">
      <c r="A3738" s="1">
        <v>42461</v>
      </c>
      <c r="B3738" t="s">
        <v>7</v>
      </c>
      <c r="C3738">
        <f t="shared" si="174"/>
        <v>1</v>
      </c>
      <c r="D3738" t="s">
        <v>265</v>
      </c>
      <c r="E3738" s="4">
        <v>597876.37199999997</v>
      </c>
      <c r="F3738" s="4">
        <v>34497.466664400003</v>
      </c>
      <c r="G3738" s="3">
        <v>5.7700000000000008E-2</v>
      </c>
      <c r="H3738" s="7">
        <v>1114.6091946308725</v>
      </c>
      <c r="I3738" s="4">
        <v>64.312950530201348</v>
      </c>
      <c r="J3738">
        <v>536.4</v>
      </c>
      <c r="K3738" t="s">
        <v>41</v>
      </c>
      <c r="L3738" t="s">
        <v>258</v>
      </c>
      <c r="M3738" t="s">
        <v>41</v>
      </c>
      <c r="N3738" s="2">
        <v>41442</v>
      </c>
      <c r="O3738" s="2">
        <v>47285</v>
      </c>
      <c r="P3738" t="s">
        <v>39</v>
      </c>
      <c r="Q3738" t="s">
        <v>35</v>
      </c>
      <c r="R3738" s="5" t="str">
        <f t="shared" si="175"/>
        <v>0.06</v>
      </c>
      <c r="S3738" s="6" t="str">
        <f t="shared" si="176"/>
        <v/>
      </c>
      <c r="T3738">
        <f>ROUND(INT(表1[[#This Row],[合同结束日期]]-表1[[#This Row],[合同起始日期]])/365,1)</f>
        <v>16</v>
      </c>
    </row>
    <row r="3739" spans="1:20">
      <c r="A3739" s="1">
        <v>42461</v>
      </c>
      <c r="B3739" t="s">
        <v>7</v>
      </c>
      <c r="C3739">
        <f t="shared" si="174"/>
        <v>1</v>
      </c>
      <c r="D3739" t="s">
        <v>459</v>
      </c>
      <c r="E3739" s="4">
        <v>73430.759999999995</v>
      </c>
      <c r="F3739" s="4">
        <v>19319.632956000001</v>
      </c>
      <c r="G3739" s="3">
        <v>0.26310000000000006</v>
      </c>
      <c r="H3739" s="7">
        <v>1330.2673913043479</v>
      </c>
      <c r="I3739" s="4">
        <v>349.99335065217394</v>
      </c>
      <c r="J3739">
        <v>55.199999999999996</v>
      </c>
      <c r="K3739" t="s">
        <v>11</v>
      </c>
      <c r="L3739" t="s">
        <v>12</v>
      </c>
      <c r="M3739" t="s">
        <v>288</v>
      </c>
      <c r="N3739" s="2">
        <v>42201</v>
      </c>
      <c r="O3739" s="2">
        <v>42931</v>
      </c>
      <c r="P3739" t="s">
        <v>24</v>
      </c>
      <c r="Q3739" t="s">
        <v>59</v>
      </c>
      <c r="R3739" s="5" t="str">
        <f t="shared" si="175"/>
        <v>0.16</v>
      </c>
      <c r="S3739" s="6" t="str">
        <f t="shared" si="176"/>
        <v/>
      </c>
      <c r="T3739">
        <f>ROUND(INT(表1[[#This Row],[合同结束日期]]-表1[[#This Row],[合同起始日期]])/365,1)</f>
        <v>2</v>
      </c>
    </row>
    <row r="3740" spans="1:20">
      <c r="A3740" s="1">
        <v>42461</v>
      </c>
      <c r="B3740" t="s">
        <v>7</v>
      </c>
      <c r="C3740">
        <f t="shared" si="174"/>
        <v>1</v>
      </c>
      <c r="D3740" t="s">
        <v>460</v>
      </c>
      <c r="E3740" s="4">
        <v>147188.4</v>
      </c>
      <c r="F3740" s="4">
        <v>25404.717840000001</v>
      </c>
      <c r="G3740" s="3">
        <v>0.1726</v>
      </c>
      <c r="H3740" s="7">
        <v>2314.2830188679245</v>
      </c>
      <c r="I3740" s="4">
        <v>399.44524905660381</v>
      </c>
      <c r="J3740">
        <v>63.599999999999994</v>
      </c>
      <c r="K3740" t="s">
        <v>11</v>
      </c>
      <c r="L3740" t="s">
        <v>12</v>
      </c>
      <c r="M3740" t="s">
        <v>53</v>
      </c>
      <c r="N3740" s="2">
        <v>42201</v>
      </c>
      <c r="O3740" s="2">
        <v>43296</v>
      </c>
      <c r="P3740" t="s">
        <v>24</v>
      </c>
      <c r="Q3740" t="s">
        <v>25</v>
      </c>
      <c r="R3740" s="5" t="str">
        <f t="shared" si="175"/>
        <v>0.15</v>
      </c>
      <c r="S3740" s="6" t="str">
        <f t="shared" si="176"/>
        <v/>
      </c>
      <c r="T3740">
        <f>ROUND(INT(表1[[#This Row],[合同结束日期]]-表1[[#This Row],[合同起始日期]])/365,1)</f>
        <v>3</v>
      </c>
    </row>
    <row r="3741" spans="1:20">
      <c r="A3741" s="1">
        <v>42461</v>
      </c>
      <c r="B3741" t="s">
        <v>7</v>
      </c>
      <c r="C3741">
        <f t="shared" ref="C3741:C3804" si="177">IF($B3741="负一层",-1,IF($B3741="负一夹层",0,IF($B3741="一层",1,IF($B3741="二层",2,IF($B3741="三层",3,IF($B3741="四层",4))))))</f>
        <v>1</v>
      </c>
      <c r="D3741" t="s">
        <v>52</v>
      </c>
      <c r="E3741" s="4">
        <v>238530.12</v>
      </c>
      <c r="F3741" s="4">
        <v>34443.749327999998</v>
      </c>
      <c r="G3741" s="3">
        <v>0.1444</v>
      </c>
      <c r="H3741" s="7">
        <v>5096.7974358974361</v>
      </c>
      <c r="I3741" s="4">
        <v>735.97754974358975</v>
      </c>
      <c r="J3741">
        <v>46.8</v>
      </c>
      <c r="K3741" t="s">
        <v>11</v>
      </c>
      <c r="L3741" t="s">
        <v>12</v>
      </c>
      <c r="M3741" t="s">
        <v>53</v>
      </c>
      <c r="N3741" s="2">
        <v>42156</v>
      </c>
      <c r="O3741" s="2">
        <v>42499</v>
      </c>
      <c r="P3741" t="s">
        <v>24</v>
      </c>
      <c r="Q3741" t="s">
        <v>28</v>
      </c>
      <c r="R3741" s="5" t="str">
        <f t="shared" ref="R3741:R3804" si="178">IF(ISERROR(FIND(",",$Q3741)),$Q3741,LEFT($Q3741,FIND(",",$Q3741)-1))</f>
        <v>0.13</v>
      </c>
      <c r="S3741" s="6" t="str">
        <f t="shared" si="176"/>
        <v/>
      </c>
      <c r="T3741">
        <f>ROUND(INT(表1[[#This Row],[合同结束日期]]-表1[[#This Row],[合同起始日期]])/365,1)</f>
        <v>0.9</v>
      </c>
    </row>
    <row r="3742" spans="1:20">
      <c r="A3742" s="1">
        <v>42461</v>
      </c>
      <c r="B3742" t="s">
        <v>7</v>
      </c>
      <c r="C3742">
        <f t="shared" si="177"/>
        <v>1</v>
      </c>
      <c r="D3742" t="s">
        <v>54</v>
      </c>
      <c r="E3742" s="4">
        <v>176204.76</v>
      </c>
      <c r="F3742" s="4">
        <v>25902.099720000009</v>
      </c>
      <c r="G3742" s="3">
        <v>0.14700000000000005</v>
      </c>
      <c r="H3742" s="7">
        <v>3864.1394736842108</v>
      </c>
      <c r="I3742" s="4">
        <v>568.02850263157916</v>
      </c>
      <c r="J3742">
        <v>45.6</v>
      </c>
      <c r="K3742" t="s">
        <v>11</v>
      </c>
      <c r="L3742" t="s">
        <v>12</v>
      </c>
      <c r="M3742" t="s">
        <v>53</v>
      </c>
      <c r="N3742" s="2">
        <v>42156</v>
      </c>
      <c r="O3742" s="2">
        <v>42499</v>
      </c>
      <c r="P3742" t="s">
        <v>24</v>
      </c>
      <c r="Q3742" t="s">
        <v>28</v>
      </c>
      <c r="R3742" s="5" t="str">
        <f t="shared" si="178"/>
        <v>0.13</v>
      </c>
      <c r="S3742" s="6" t="str">
        <f t="shared" ref="S3742:S3805" si="179">IF(ISERROR(FIND(",",$Q3742)),"",RIGHT($Q3742,LEN($Q3742)-FIND(",",$Q3742)))</f>
        <v/>
      </c>
      <c r="T3742">
        <f>ROUND(INT(表1[[#This Row],[合同结束日期]]-表1[[#This Row],[合同起始日期]])/365,1)</f>
        <v>0.9</v>
      </c>
    </row>
    <row r="3743" spans="1:20">
      <c r="A3743" s="1">
        <v>42461</v>
      </c>
      <c r="B3743" t="s">
        <v>7</v>
      </c>
      <c r="C3743">
        <f t="shared" si="177"/>
        <v>1</v>
      </c>
      <c r="D3743" t="s">
        <v>266</v>
      </c>
      <c r="E3743" s="4">
        <v>222030.12</v>
      </c>
      <c r="F3743" s="4">
        <v>12833.340936000001</v>
      </c>
      <c r="G3743" s="3">
        <v>5.7800000000000004E-2</v>
      </c>
      <c r="H3743" s="7">
        <v>522.66977401129941</v>
      </c>
      <c r="I3743" s="4">
        <v>30.210312937853107</v>
      </c>
      <c r="J3743">
        <v>424.8</v>
      </c>
      <c r="K3743" t="s">
        <v>41</v>
      </c>
      <c r="L3743" t="s">
        <v>258</v>
      </c>
      <c r="M3743" t="s">
        <v>41</v>
      </c>
      <c r="N3743" s="2">
        <v>41442</v>
      </c>
      <c r="O3743" s="2">
        <v>47285</v>
      </c>
      <c r="P3743" t="s">
        <v>39</v>
      </c>
      <c r="Q3743" t="s">
        <v>35</v>
      </c>
      <c r="R3743" s="5" t="str">
        <f t="shared" si="178"/>
        <v>0.06</v>
      </c>
      <c r="S3743" s="6" t="str">
        <f t="shared" si="179"/>
        <v/>
      </c>
      <c r="T3743">
        <f>ROUND(INT(表1[[#This Row],[合同结束日期]]-表1[[#This Row],[合同起始日期]])/365,1)</f>
        <v>16</v>
      </c>
    </row>
    <row r="3744" spans="1:20">
      <c r="A3744" s="1">
        <v>42461</v>
      </c>
      <c r="B3744" t="s">
        <v>7</v>
      </c>
      <c r="C3744">
        <f t="shared" si="177"/>
        <v>1</v>
      </c>
      <c r="D3744" t="s">
        <v>55</v>
      </c>
      <c r="E3744" s="4">
        <v>309022.32</v>
      </c>
      <c r="F3744" s="4">
        <v>66038.069784000007</v>
      </c>
      <c r="G3744" s="3">
        <v>0.21370000000000003</v>
      </c>
      <c r="H3744" s="7">
        <v>1619.6138364779877</v>
      </c>
      <c r="I3744" s="4">
        <v>346.11147685534598</v>
      </c>
      <c r="J3744">
        <v>190.79999999999998</v>
      </c>
      <c r="K3744" t="s">
        <v>11</v>
      </c>
      <c r="L3744" t="s">
        <v>23</v>
      </c>
      <c r="M3744" t="s">
        <v>23</v>
      </c>
      <c r="N3744" s="2">
        <v>41343</v>
      </c>
      <c r="O3744" s="2">
        <v>42499</v>
      </c>
      <c r="P3744" t="s">
        <v>24</v>
      </c>
      <c r="Q3744" t="s">
        <v>30</v>
      </c>
      <c r="R3744" s="5" t="str">
        <f t="shared" si="178"/>
        <v>0.18</v>
      </c>
      <c r="S3744" s="6" t="str">
        <f t="shared" si="179"/>
        <v/>
      </c>
      <c r="T3744">
        <f>ROUND(INT(表1[[#This Row],[合同结束日期]]-表1[[#This Row],[合同起始日期]])/365,1)</f>
        <v>3.2</v>
      </c>
    </row>
    <row r="3745" spans="1:20">
      <c r="A3745" s="1">
        <v>42461</v>
      </c>
      <c r="B3745" t="s">
        <v>7</v>
      </c>
      <c r="C3745">
        <f t="shared" si="177"/>
        <v>1</v>
      </c>
      <c r="D3745" t="s">
        <v>491</v>
      </c>
      <c r="E3745" s="4">
        <v>366922.8</v>
      </c>
      <c r="F3745" s="4">
        <v>71072.946360000002</v>
      </c>
      <c r="G3745" s="3">
        <v>0.19370000000000001</v>
      </c>
      <c r="H3745" s="7">
        <v>2011.6381578947367</v>
      </c>
      <c r="I3745" s="4">
        <v>389.65431118421054</v>
      </c>
      <c r="J3745">
        <v>182.4</v>
      </c>
      <c r="K3745" t="s">
        <v>11</v>
      </c>
      <c r="L3745" t="s">
        <v>13</v>
      </c>
      <c r="M3745" t="s">
        <v>13</v>
      </c>
      <c r="N3745" s="2">
        <v>42433</v>
      </c>
      <c r="O3745" s="2">
        <v>43162</v>
      </c>
      <c r="P3745" t="s">
        <v>14</v>
      </c>
      <c r="Q3745" t="s">
        <v>422</v>
      </c>
      <c r="R3745" s="5" t="str">
        <f t="shared" si="178"/>
        <v>0.</v>
      </c>
      <c r="S3745" s="6" t="str">
        <f t="shared" si="179"/>
        <v>0.17</v>
      </c>
      <c r="T3745">
        <f>ROUND(INT(表1[[#This Row],[合同结束日期]]-表1[[#This Row],[合同起始日期]])/365,1)</f>
        <v>2</v>
      </c>
    </row>
    <row r="3746" spans="1:20">
      <c r="A3746" s="1">
        <v>42461</v>
      </c>
      <c r="B3746" t="s">
        <v>7</v>
      </c>
      <c r="C3746">
        <f t="shared" si="177"/>
        <v>1</v>
      </c>
      <c r="D3746" t="s">
        <v>315</v>
      </c>
      <c r="E3746" s="4">
        <v>192224.4</v>
      </c>
      <c r="F3746" s="4">
        <v>28372.32144</v>
      </c>
      <c r="G3746" s="3">
        <v>0.14760000000000001</v>
      </c>
      <c r="H3746" s="7">
        <v>1601.87</v>
      </c>
      <c r="I3746" s="4">
        <v>236.43601200000001</v>
      </c>
      <c r="J3746">
        <v>120</v>
      </c>
      <c r="K3746" t="s">
        <v>11</v>
      </c>
      <c r="L3746" t="s">
        <v>12</v>
      </c>
      <c r="M3746" t="s">
        <v>53</v>
      </c>
      <c r="N3746" s="2">
        <v>41715</v>
      </c>
      <c r="O3746" s="2">
        <v>42810</v>
      </c>
      <c r="P3746" t="s">
        <v>24</v>
      </c>
      <c r="Q3746" t="s">
        <v>399</v>
      </c>
      <c r="R3746" s="5" t="str">
        <f t="shared" si="178"/>
        <v>0.11</v>
      </c>
      <c r="S3746" s="6" t="str">
        <f t="shared" si="179"/>
        <v>0.12</v>
      </c>
      <c r="T3746">
        <f>ROUND(INT(表1[[#This Row],[合同结束日期]]-表1[[#This Row],[合同起始日期]])/365,1)</f>
        <v>3</v>
      </c>
    </row>
    <row r="3747" spans="1:20">
      <c r="A3747" s="1">
        <v>42461</v>
      </c>
      <c r="B3747" t="s">
        <v>7</v>
      </c>
      <c r="C3747">
        <f t="shared" si="177"/>
        <v>1</v>
      </c>
      <c r="D3747" t="s">
        <v>57</v>
      </c>
      <c r="E3747" s="4">
        <v>164253.6</v>
      </c>
      <c r="F3747" s="4">
        <v>52791.107040000003</v>
      </c>
      <c r="G3747" s="3">
        <v>0.32140000000000002</v>
      </c>
      <c r="H3747" s="7">
        <v>1649.132530120482</v>
      </c>
      <c r="I3747" s="4">
        <v>530.03119518072299</v>
      </c>
      <c r="J3747">
        <v>99.6</v>
      </c>
      <c r="K3747" t="s">
        <v>60</v>
      </c>
      <c r="L3747" t="s">
        <v>61</v>
      </c>
      <c r="M3747" t="s">
        <v>58</v>
      </c>
      <c r="N3747" s="2">
        <v>41290</v>
      </c>
      <c r="O3747" s="2">
        <v>42499</v>
      </c>
      <c r="P3747" t="s">
        <v>24</v>
      </c>
      <c r="Q3747" t="s">
        <v>59</v>
      </c>
      <c r="R3747" s="5" t="str">
        <f t="shared" si="178"/>
        <v>0.16</v>
      </c>
      <c r="S3747" s="6" t="str">
        <f t="shared" si="179"/>
        <v/>
      </c>
      <c r="T3747">
        <f>ROUND(INT(表1[[#This Row],[合同结束日期]]-表1[[#This Row],[合同起始日期]])/365,1)</f>
        <v>3.3</v>
      </c>
    </row>
    <row r="3748" spans="1:20">
      <c r="A3748" s="1">
        <v>42461</v>
      </c>
      <c r="B3748" t="s">
        <v>7</v>
      </c>
      <c r="C3748">
        <f t="shared" si="177"/>
        <v>1</v>
      </c>
      <c r="D3748" t="s">
        <v>62</v>
      </c>
      <c r="E3748" s="4">
        <v>79864.800000000003</v>
      </c>
      <c r="F3748" s="4">
        <v>33111.946080000002</v>
      </c>
      <c r="G3748" s="3">
        <v>0.41460000000000002</v>
      </c>
      <c r="H3748" s="7">
        <v>747.79775280898878</v>
      </c>
      <c r="I3748" s="4">
        <v>310.03694831460678</v>
      </c>
      <c r="J3748">
        <v>106.8</v>
      </c>
      <c r="K3748" t="s">
        <v>60</v>
      </c>
      <c r="L3748" t="s">
        <v>61</v>
      </c>
      <c r="M3748" t="s">
        <v>58</v>
      </c>
      <c r="N3748" s="2">
        <v>41347</v>
      </c>
      <c r="O3748" s="2">
        <v>42499</v>
      </c>
      <c r="P3748" t="s">
        <v>24</v>
      </c>
      <c r="Q3748" t="s">
        <v>59</v>
      </c>
      <c r="R3748" s="5" t="str">
        <f t="shared" si="178"/>
        <v>0.16</v>
      </c>
      <c r="S3748" s="6" t="str">
        <f t="shared" si="179"/>
        <v/>
      </c>
      <c r="T3748">
        <f>ROUND(INT(表1[[#This Row],[合同结束日期]]-表1[[#This Row],[合同起始日期]])/365,1)</f>
        <v>3.2</v>
      </c>
    </row>
    <row r="3749" spans="1:20">
      <c r="A3749" s="1">
        <v>42461</v>
      </c>
      <c r="B3749" t="s">
        <v>7</v>
      </c>
      <c r="C3749">
        <f t="shared" si="177"/>
        <v>1</v>
      </c>
      <c r="D3749" t="s">
        <v>63</v>
      </c>
      <c r="E3749" s="4">
        <v>195936</v>
      </c>
      <c r="F3749" s="4">
        <v>34602.297599999998</v>
      </c>
      <c r="G3749" s="3">
        <v>0.17659999999999998</v>
      </c>
      <c r="H3749" s="7">
        <v>1755.6989247311828</v>
      </c>
      <c r="I3749" s="4">
        <v>310.05643010752686</v>
      </c>
      <c r="J3749">
        <v>111.6</v>
      </c>
      <c r="K3749" t="s">
        <v>66</v>
      </c>
      <c r="L3749" t="s">
        <v>64</v>
      </c>
      <c r="M3749" t="s">
        <v>64</v>
      </c>
      <c r="N3749" s="2">
        <v>41347</v>
      </c>
      <c r="O3749" s="2">
        <v>42499</v>
      </c>
      <c r="P3749" t="s">
        <v>24</v>
      </c>
      <c r="Q3749" t="s">
        <v>65</v>
      </c>
      <c r="R3749" s="5" t="str">
        <f t="shared" si="178"/>
        <v>0.12</v>
      </c>
      <c r="S3749" s="6" t="str">
        <f t="shared" si="179"/>
        <v/>
      </c>
      <c r="T3749">
        <f>ROUND(INT(表1[[#This Row],[合同结束日期]]-表1[[#This Row],[合同起始日期]])/365,1)</f>
        <v>3.2</v>
      </c>
    </row>
    <row r="3750" spans="1:20">
      <c r="A3750" s="1">
        <v>42461</v>
      </c>
      <c r="B3750" t="s">
        <v>7</v>
      </c>
      <c r="C3750">
        <f t="shared" si="177"/>
        <v>1</v>
      </c>
      <c r="D3750" t="s">
        <v>67</v>
      </c>
      <c r="E3750" s="4">
        <v>687180</v>
      </c>
      <c r="F3750" s="4">
        <v>60677.993999999999</v>
      </c>
      <c r="G3750" s="3">
        <v>8.8300000000000003E-2</v>
      </c>
      <c r="H3750" s="7">
        <v>2152.8195488721803</v>
      </c>
      <c r="I3750" s="4">
        <v>190.09396616541355</v>
      </c>
      <c r="J3750">
        <v>319.2</v>
      </c>
      <c r="K3750" t="s">
        <v>11</v>
      </c>
      <c r="L3750" t="s">
        <v>23</v>
      </c>
      <c r="M3750" t="s">
        <v>23</v>
      </c>
      <c r="N3750" s="2">
        <v>41374</v>
      </c>
      <c r="O3750" s="2">
        <v>42499</v>
      </c>
      <c r="P3750" t="s">
        <v>24</v>
      </c>
      <c r="Q3750" t="s">
        <v>35</v>
      </c>
      <c r="R3750" s="5" t="str">
        <f t="shared" si="178"/>
        <v>0.06</v>
      </c>
      <c r="S3750" s="6" t="str">
        <f t="shared" si="179"/>
        <v/>
      </c>
      <c r="T3750">
        <f>ROUND(INT(表1[[#This Row],[合同结束日期]]-表1[[#This Row],[合同起始日期]])/365,1)</f>
        <v>3.1</v>
      </c>
    </row>
    <row r="3751" spans="1:20">
      <c r="A3751" s="1">
        <v>42461</v>
      </c>
      <c r="B3751" t="s">
        <v>7</v>
      </c>
      <c r="C3751">
        <f t="shared" si="177"/>
        <v>1</v>
      </c>
      <c r="D3751" t="s">
        <v>68</v>
      </c>
      <c r="E3751" s="4">
        <v>222671.55600000001</v>
      </c>
      <c r="F3751" s="4">
        <v>102941.0603388</v>
      </c>
      <c r="G3751" s="3">
        <v>0.46229999999999999</v>
      </c>
      <c r="H3751" s="7">
        <v>497.47890080428959</v>
      </c>
      <c r="I3751" s="4">
        <v>229.98449584182308</v>
      </c>
      <c r="J3751">
        <v>447.59999999999997</v>
      </c>
      <c r="K3751" t="s">
        <v>11</v>
      </c>
      <c r="L3751" t="s">
        <v>13</v>
      </c>
      <c r="M3751" t="s">
        <v>13</v>
      </c>
      <c r="N3751" s="2">
        <v>41302</v>
      </c>
      <c r="O3751" s="2">
        <v>43594</v>
      </c>
      <c r="P3751" t="s">
        <v>24</v>
      </c>
      <c r="Q3751" t="s">
        <v>65</v>
      </c>
      <c r="R3751" s="5" t="str">
        <f t="shared" si="178"/>
        <v>0.12</v>
      </c>
      <c r="S3751" s="6" t="str">
        <f t="shared" si="179"/>
        <v/>
      </c>
      <c r="T3751">
        <f>ROUND(INT(表1[[#This Row],[合同结束日期]]-表1[[#This Row],[合同起始日期]])/365,1)</f>
        <v>6.3</v>
      </c>
    </row>
    <row r="3752" spans="1:20">
      <c r="A3752" s="1">
        <v>42461</v>
      </c>
      <c r="B3752" t="s">
        <v>7</v>
      </c>
      <c r="C3752">
        <f t="shared" si="177"/>
        <v>1</v>
      </c>
      <c r="D3752" t="s">
        <v>345</v>
      </c>
      <c r="E3752" s="4">
        <v>92538</v>
      </c>
      <c r="F3752" s="4">
        <v>13195.918799999999</v>
      </c>
      <c r="G3752" s="3">
        <v>0.1426</v>
      </c>
      <c r="H3752" s="7">
        <v>3213.1250000000005</v>
      </c>
      <c r="I3752" s="4">
        <v>458.19162500000004</v>
      </c>
      <c r="J3752">
        <v>28.799999999999997</v>
      </c>
      <c r="K3752" t="s">
        <v>140</v>
      </c>
      <c r="L3752" t="s">
        <v>309</v>
      </c>
      <c r="M3752" t="s">
        <v>309</v>
      </c>
      <c r="N3752" s="2">
        <v>41902</v>
      </c>
      <c r="O3752" s="2">
        <v>42632</v>
      </c>
      <c r="P3752" t="s">
        <v>24</v>
      </c>
      <c r="Q3752" t="s">
        <v>180</v>
      </c>
      <c r="R3752" s="5" t="str">
        <f t="shared" si="178"/>
        <v>0.03</v>
      </c>
      <c r="S3752" s="6" t="str">
        <f t="shared" si="179"/>
        <v/>
      </c>
      <c r="T3752">
        <f>ROUND(INT(表1[[#This Row],[合同结束日期]]-表1[[#This Row],[合同起始日期]])/365,1)</f>
        <v>2</v>
      </c>
    </row>
    <row r="3753" spans="1:20">
      <c r="A3753" s="1">
        <v>42461</v>
      </c>
      <c r="B3753" t="s">
        <v>7</v>
      </c>
      <c r="C3753">
        <f t="shared" si="177"/>
        <v>1</v>
      </c>
      <c r="D3753" t="s">
        <v>412</v>
      </c>
      <c r="E3753" s="4">
        <v>19140</v>
      </c>
      <c r="F3753" s="4">
        <v>6999.4979999999996</v>
      </c>
      <c r="G3753" s="3">
        <v>0.36569999999999997</v>
      </c>
      <c r="H3753" s="7">
        <v>1329.1666666666667</v>
      </c>
      <c r="I3753" s="4">
        <v>486.07625000000002</v>
      </c>
      <c r="J3753">
        <v>14.399999999999999</v>
      </c>
      <c r="K3753" t="s">
        <v>76</v>
      </c>
      <c r="L3753" t="s">
        <v>276</v>
      </c>
      <c r="M3753" t="s">
        <v>276</v>
      </c>
      <c r="N3753" s="2">
        <v>42047</v>
      </c>
      <c r="O3753" s="2">
        <v>42501</v>
      </c>
      <c r="P3753" t="s">
        <v>24</v>
      </c>
      <c r="Q3753" t="s">
        <v>59</v>
      </c>
      <c r="R3753" s="5" t="str">
        <f t="shared" si="178"/>
        <v>0.16</v>
      </c>
      <c r="S3753" s="6" t="str">
        <f t="shared" si="179"/>
        <v/>
      </c>
      <c r="T3753">
        <f>ROUND(INT(表1[[#This Row],[合同结束日期]]-表1[[#This Row],[合同起始日期]])/365,1)</f>
        <v>1.2</v>
      </c>
    </row>
    <row r="3754" spans="1:20">
      <c r="A3754" s="1">
        <v>42461</v>
      </c>
      <c r="B3754" t="s">
        <v>7</v>
      </c>
      <c r="C3754">
        <f t="shared" si="177"/>
        <v>1</v>
      </c>
      <c r="D3754" t="s">
        <v>413</v>
      </c>
      <c r="E3754" s="4">
        <v>21918</v>
      </c>
      <c r="F3754" s="4">
        <v>7000.6091999999999</v>
      </c>
      <c r="G3754" s="3">
        <v>0.31940000000000002</v>
      </c>
      <c r="H3754" s="7">
        <v>1522.0833333333335</v>
      </c>
      <c r="I3754" s="4">
        <v>486.15341666666671</v>
      </c>
      <c r="J3754">
        <v>14.399999999999999</v>
      </c>
      <c r="K3754" t="s">
        <v>76</v>
      </c>
      <c r="L3754" t="s">
        <v>276</v>
      </c>
      <c r="M3754" t="s">
        <v>276</v>
      </c>
      <c r="N3754" s="2">
        <v>42047</v>
      </c>
      <c r="O3754" s="2">
        <v>42501</v>
      </c>
      <c r="P3754" t="s">
        <v>24</v>
      </c>
      <c r="Q3754" t="s">
        <v>59</v>
      </c>
      <c r="R3754" s="5" t="str">
        <f t="shared" si="178"/>
        <v>0.16</v>
      </c>
      <c r="S3754" s="6" t="str">
        <f t="shared" si="179"/>
        <v/>
      </c>
      <c r="T3754">
        <f>ROUND(INT(表1[[#This Row],[合同结束日期]]-表1[[#This Row],[合同起始日期]])/365,1)</f>
        <v>1.2</v>
      </c>
    </row>
    <row r="3755" spans="1:20">
      <c r="A3755" s="1">
        <v>42461</v>
      </c>
      <c r="B3755" t="s">
        <v>7</v>
      </c>
      <c r="C3755">
        <f t="shared" si="177"/>
        <v>1</v>
      </c>
      <c r="D3755" t="s">
        <v>240</v>
      </c>
      <c r="E3755" s="4">
        <v>68620.2</v>
      </c>
      <c r="F3755" s="4">
        <v>9648.0001200000006</v>
      </c>
      <c r="G3755" s="3">
        <v>0.1406</v>
      </c>
      <c r="H3755" s="7">
        <v>4765.291666666667</v>
      </c>
      <c r="I3755" s="4">
        <v>670.00000833333343</v>
      </c>
      <c r="J3755">
        <v>14.399999999999999</v>
      </c>
      <c r="K3755" t="s">
        <v>66</v>
      </c>
      <c r="L3755" t="s">
        <v>64</v>
      </c>
      <c r="M3755" t="s">
        <v>64</v>
      </c>
      <c r="N3755" s="2">
        <v>41481</v>
      </c>
      <c r="O3755" s="2">
        <v>42668</v>
      </c>
      <c r="P3755" t="s">
        <v>24</v>
      </c>
      <c r="Q3755" t="s">
        <v>28</v>
      </c>
      <c r="R3755" s="5" t="str">
        <f t="shared" si="178"/>
        <v>0.13</v>
      </c>
      <c r="S3755" s="6" t="str">
        <f t="shared" si="179"/>
        <v/>
      </c>
      <c r="T3755">
        <f>ROUND(INT(表1[[#This Row],[合同结束日期]]-表1[[#This Row],[合同起始日期]])/365,1)</f>
        <v>3.3</v>
      </c>
    </row>
    <row r="3756" spans="1:20">
      <c r="A3756" s="1">
        <v>42461</v>
      </c>
      <c r="B3756" t="s">
        <v>7</v>
      </c>
      <c r="C3756">
        <f t="shared" si="177"/>
        <v>1</v>
      </c>
      <c r="D3756" t="s">
        <v>383</v>
      </c>
      <c r="E3756" s="4">
        <v>29608.799999999999</v>
      </c>
      <c r="F3756" s="4">
        <v>6999.5203200000005</v>
      </c>
      <c r="G3756" s="3">
        <v>0.23640000000000003</v>
      </c>
      <c r="H3756" s="7">
        <v>2056.166666666667</v>
      </c>
      <c r="I3756" s="4">
        <v>486.07780000000008</v>
      </c>
      <c r="J3756">
        <v>14.399999999999999</v>
      </c>
      <c r="K3756" t="s">
        <v>76</v>
      </c>
      <c r="L3756" t="s">
        <v>276</v>
      </c>
      <c r="M3756" t="s">
        <v>276</v>
      </c>
      <c r="N3756" s="2">
        <v>42047</v>
      </c>
      <c r="O3756" s="2">
        <v>42501</v>
      </c>
      <c r="P3756" t="s">
        <v>24</v>
      </c>
      <c r="Q3756" t="s">
        <v>59</v>
      </c>
      <c r="R3756" s="5" t="str">
        <f t="shared" si="178"/>
        <v>0.16</v>
      </c>
      <c r="S3756" s="6" t="str">
        <f t="shared" si="179"/>
        <v/>
      </c>
      <c r="T3756">
        <f>ROUND(INT(表1[[#This Row],[合同结束日期]]-表1[[#This Row],[合同起始日期]])/365,1)</f>
        <v>1.2</v>
      </c>
    </row>
    <row r="3757" spans="1:20">
      <c r="A3757" s="1">
        <v>42461</v>
      </c>
      <c r="B3757" t="s">
        <v>7</v>
      </c>
      <c r="C3757">
        <f t="shared" si="177"/>
        <v>1</v>
      </c>
      <c r="D3757" t="s">
        <v>469</v>
      </c>
      <c r="E3757" s="4">
        <v>122328</v>
      </c>
      <c r="F3757" s="4">
        <v>11829.1176</v>
      </c>
      <c r="G3757" s="3">
        <v>9.6699999999999994E-2</v>
      </c>
      <c r="H3757" s="7">
        <v>8495</v>
      </c>
      <c r="I3757" s="4">
        <v>821.4665</v>
      </c>
      <c r="J3757">
        <v>14.399999999999999</v>
      </c>
      <c r="K3757" t="s">
        <v>66</v>
      </c>
      <c r="L3757" t="s">
        <v>64</v>
      </c>
      <c r="M3757" t="s">
        <v>64</v>
      </c>
      <c r="N3757" s="2">
        <v>42259</v>
      </c>
      <c r="O3757" s="2">
        <v>42624</v>
      </c>
      <c r="P3757" t="s">
        <v>24</v>
      </c>
      <c r="Q3757" t="s">
        <v>123</v>
      </c>
      <c r="R3757" s="5" t="str">
        <f t="shared" si="178"/>
        <v>0.09</v>
      </c>
      <c r="S3757" s="6" t="str">
        <f t="shared" si="179"/>
        <v/>
      </c>
      <c r="T3757">
        <f>ROUND(INT(表1[[#This Row],[合同结束日期]]-表1[[#This Row],[合同起始日期]])/365,1)</f>
        <v>1</v>
      </c>
    </row>
    <row r="3758" spans="1:20">
      <c r="A3758" s="1">
        <v>42461</v>
      </c>
      <c r="B3758" t="s">
        <v>7</v>
      </c>
      <c r="C3758">
        <f t="shared" si="177"/>
        <v>1</v>
      </c>
      <c r="D3758" t="s">
        <v>384</v>
      </c>
      <c r="E3758" s="4">
        <v>32274</v>
      </c>
      <c r="F3758" s="4">
        <v>1959.0318000000002</v>
      </c>
      <c r="G3758" s="3">
        <v>6.0700000000000004E-2</v>
      </c>
      <c r="H3758" s="7">
        <v>1793</v>
      </c>
      <c r="I3758" s="4">
        <v>108.83510000000001</v>
      </c>
      <c r="J3758">
        <v>18</v>
      </c>
      <c r="K3758" t="s">
        <v>66</v>
      </c>
      <c r="L3758" t="s">
        <v>64</v>
      </c>
      <c r="M3758" t="s">
        <v>64</v>
      </c>
      <c r="N3758" s="2">
        <v>42102</v>
      </c>
      <c r="O3758" s="2">
        <v>42467</v>
      </c>
      <c r="P3758" t="s">
        <v>24</v>
      </c>
      <c r="Q3758" t="s">
        <v>208</v>
      </c>
      <c r="R3758" s="5" t="str">
        <f t="shared" si="178"/>
        <v>0.05</v>
      </c>
      <c r="S3758" s="6" t="str">
        <f t="shared" si="179"/>
        <v/>
      </c>
      <c r="T3758">
        <f>ROUND(INT(表1[[#This Row],[合同结束日期]]-表1[[#This Row],[合同起始日期]])/365,1)</f>
        <v>1</v>
      </c>
    </row>
    <row r="3759" spans="1:20">
      <c r="A3759" s="1">
        <v>42491</v>
      </c>
      <c r="B3759" t="s">
        <v>7</v>
      </c>
      <c r="C3759">
        <f t="shared" si="177"/>
        <v>1</v>
      </c>
      <c r="D3759" t="s">
        <v>8</v>
      </c>
      <c r="E3759" s="4">
        <v>7912468.7999999998</v>
      </c>
      <c r="F3759" s="4">
        <v>309377.53008</v>
      </c>
      <c r="G3759" s="3">
        <v>3.9100000000000003E-2</v>
      </c>
      <c r="H3759" s="7">
        <v>2216.3778151260503</v>
      </c>
      <c r="I3759" s="4">
        <v>86.660372571428567</v>
      </c>
      <c r="J3759">
        <v>3570</v>
      </c>
      <c r="K3759" t="s">
        <v>11</v>
      </c>
      <c r="L3759" t="s">
        <v>12</v>
      </c>
      <c r="M3759" t="s">
        <v>10</v>
      </c>
      <c r="N3759" s="2">
        <v>41365</v>
      </c>
      <c r="O3759" s="2">
        <v>48646</v>
      </c>
      <c r="P3759" t="s">
        <v>14</v>
      </c>
      <c r="Q3759">
        <v>0</v>
      </c>
      <c r="R3759" s="5">
        <f t="shared" si="178"/>
        <v>0</v>
      </c>
      <c r="S3759" s="6" t="str">
        <f t="shared" si="179"/>
        <v/>
      </c>
      <c r="T3759">
        <f>ROUND(INT(表1[[#This Row],[合同结束日期]]-表1[[#This Row],[合同起始日期]])/365,1)</f>
        <v>19.899999999999999</v>
      </c>
    </row>
    <row r="3760" spans="1:20">
      <c r="A3760" s="1">
        <v>42491</v>
      </c>
      <c r="B3760" t="s">
        <v>7</v>
      </c>
      <c r="C3760">
        <f t="shared" si="177"/>
        <v>1</v>
      </c>
      <c r="D3760" t="s">
        <v>235</v>
      </c>
      <c r="E3760" s="4">
        <v>560036.4</v>
      </c>
      <c r="F3760" s="4">
        <v>71404.641000000003</v>
      </c>
      <c r="G3760" s="3">
        <v>0.1275</v>
      </c>
      <c r="H3760" s="7">
        <v>1497.263394289381</v>
      </c>
      <c r="I3760" s="4">
        <v>190.90108277189609</v>
      </c>
      <c r="J3760">
        <v>374.03999999999996</v>
      </c>
      <c r="K3760" t="s">
        <v>11</v>
      </c>
      <c r="L3760" t="s">
        <v>92</v>
      </c>
      <c r="M3760" t="s">
        <v>92</v>
      </c>
      <c r="N3760" s="2">
        <v>41384</v>
      </c>
      <c r="O3760" s="2">
        <v>43299</v>
      </c>
      <c r="P3760" t="s">
        <v>18</v>
      </c>
      <c r="Q3760" t="s">
        <v>335</v>
      </c>
      <c r="R3760" s="5" t="str">
        <f t="shared" si="178"/>
        <v>0.15</v>
      </c>
      <c r="S3760" s="6" t="str">
        <f t="shared" si="179"/>
        <v>0.05</v>
      </c>
      <c r="T3760">
        <f>ROUND(INT(表1[[#This Row],[合同结束日期]]-表1[[#This Row],[合同起始日期]])/365,1)</f>
        <v>5.2</v>
      </c>
    </row>
    <row r="3761" spans="1:20">
      <c r="A3761" s="1">
        <v>42491</v>
      </c>
      <c r="B3761" t="s">
        <v>7</v>
      </c>
      <c r="C3761">
        <f t="shared" si="177"/>
        <v>1</v>
      </c>
      <c r="D3761" t="s">
        <v>237</v>
      </c>
      <c r="E3761" s="4">
        <v>559524</v>
      </c>
      <c r="F3761" s="4">
        <v>68709.547200000001</v>
      </c>
      <c r="G3761" s="3">
        <v>0.12280000000000001</v>
      </c>
      <c r="H3761" s="7">
        <v>1554.2333333333333</v>
      </c>
      <c r="I3761" s="4">
        <v>190.85985333333335</v>
      </c>
      <c r="J3761">
        <v>360</v>
      </c>
      <c r="K3761" t="s">
        <v>11</v>
      </c>
      <c r="L3761" t="s">
        <v>23</v>
      </c>
      <c r="M3761" t="s">
        <v>23</v>
      </c>
      <c r="N3761" s="2">
        <v>41384</v>
      </c>
      <c r="O3761" s="2">
        <v>43299</v>
      </c>
      <c r="P3761" t="s">
        <v>18</v>
      </c>
      <c r="Q3761" t="s">
        <v>335</v>
      </c>
      <c r="R3761" s="5" t="str">
        <f t="shared" si="178"/>
        <v>0.15</v>
      </c>
      <c r="S3761" s="6" t="str">
        <f t="shared" si="179"/>
        <v>0.05</v>
      </c>
      <c r="T3761">
        <f>ROUND(INT(表1[[#This Row],[合同结束日期]]-表1[[#This Row],[合同起始日期]])/365,1)</f>
        <v>5.2</v>
      </c>
    </row>
    <row r="3762" spans="1:20">
      <c r="A3762" s="1">
        <v>42491</v>
      </c>
      <c r="B3762" t="s">
        <v>7</v>
      </c>
      <c r="C3762">
        <f t="shared" si="177"/>
        <v>1</v>
      </c>
      <c r="D3762" t="s">
        <v>238</v>
      </c>
      <c r="E3762" s="4">
        <v>336265.92</v>
      </c>
      <c r="F3762" s="4">
        <v>71557.387775999989</v>
      </c>
      <c r="G3762" s="3">
        <v>0.21279999999999999</v>
      </c>
      <c r="H3762" s="7">
        <v>896.70911999999998</v>
      </c>
      <c r="I3762" s="4">
        <v>190.81970073599996</v>
      </c>
      <c r="J3762">
        <v>375</v>
      </c>
      <c r="K3762" t="s">
        <v>11</v>
      </c>
      <c r="L3762" t="s">
        <v>92</v>
      </c>
      <c r="M3762" t="s">
        <v>92</v>
      </c>
      <c r="N3762" s="2">
        <v>41384</v>
      </c>
      <c r="O3762" s="2">
        <v>43299</v>
      </c>
      <c r="P3762" t="s">
        <v>18</v>
      </c>
      <c r="Q3762" t="s">
        <v>335</v>
      </c>
      <c r="R3762" s="5" t="str">
        <f t="shared" si="178"/>
        <v>0.15</v>
      </c>
      <c r="S3762" s="6" t="str">
        <f t="shared" si="179"/>
        <v>0.05</v>
      </c>
      <c r="T3762">
        <f>ROUND(INT(表1[[#This Row],[合同结束日期]]-表1[[#This Row],[合同起始日期]])/365,1)</f>
        <v>5.2</v>
      </c>
    </row>
    <row r="3763" spans="1:20">
      <c r="A3763" s="1">
        <v>42491</v>
      </c>
      <c r="B3763" t="s">
        <v>7</v>
      </c>
      <c r="C3763">
        <f t="shared" si="177"/>
        <v>1</v>
      </c>
      <c r="D3763" t="s">
        <v>239</v>
      </c>
      <c r="E3763" s="4">
        <v>417475.2</v>
      </c>
      <c r="F3763" s="4">
        <v>69342.630720000001</v>
      </c>
      <c r="G3763" s="3">
        <v>0.1661</v>
      </c>
      <c r="H3763" s="7">
        <v>1148.9299867899604</v>
      </c>
      <c r="I3763" s="4">
        <v>190.83727080581241</v>
      </c>
      <c r="J3763">
        <v>363.36</v>
      </c>
      <c r="K3763" t="s">
        <v>11</v>
      </c>
      <c r="L3763" t="s">
        <v>23</v>
      </c>
      <c r="M3763" t="s">
        <v>23</v>
      </c>
      <c r="N3763" s="2">
        <v>41384</v>
      </c>
      <c r="O3763" s="2">
        <v>43299</v>
      </c>
      <c r="P3763" t="s">
        <v>18</v>
      </c>
      <c r="Q3763" t="s">
        <v>335</v>
      </c>
      <c r="R3763" s="5" t="str">
        <f t="shared" si="178"/>
        <v>0.15</v>
      </c>
      <c r="S3763" s="6" t="str">
        <f t="shared" si="179"/>
        <v>0.05</v>
      </c>
      <c r="T3763">
        <f>ROUND(INT(表1[[#This Row],[合同结束日期]]-表1[[#This Row],[合同起始日期]])/365,1)</f>
        <v>5.2</v>
      </c>
    </row>
    <row r="3764" spans="1:20">
      <c r="A3764" s="1">
        <v>42491</v>
      </c>
      <c r="B3764" t="s">
        <v>7</v>
      </c>
      <c r="C3764">
        <f t="shared" si="177"/>
        <v>1</v>
      </c>
      <c r="D3764" t="s">
        <v>16</v>
      </c>
      <c r="E3764" s="4">
        <v>646481.90399999998</v>
      </c>
      <c r="F3764" s="4">
        <v>99170.324073600015</v>
      </c>
      <c r="G3764" s="3">
        <v>0.15340000000000004</v>
      </c>
      <c r="H3764" s="7">
        <v>928.85331034482761</v>
      </c>
      <c r="I3764" s="4">
        <v>142.48609780689657</v>
      </c>
      <c r="J3764">
        <v>696</v>
      </c>
      <c r="K3764" t="s">
        <v>20</v>
      </c>
      <c r="L3764" t="s">
        <v>21</v>
      </c>
      <c r="M3764" t="s">
        <v>17</v>
      </c>
      <c r="N3764" s="2">
        <v>41246</v>
      </c>
      <c r="O3764" s="2">
        <v>43229</v>
      </c>
      <c r="P3764" t="s">
        <v>18</v>
      </c>
      <c r="Q3764" t="s">
        <v>495</v>
      </c>
      <c r="R3764" s="5" t="str">
        <f t="shared" si="178"/>
        <v>0.11</v>
      </c>
      <c r="S3764" s="6" t="str">
        <f t="shared" si="179"/>
        <v>0.11</v>
      </c>
      <c r="T3764">
        <f>ROUND(INT(表1[[#This Row],[合同结束日期]]-表1[[#This Row],[合同起始日期]])/365,1)</f>
        <v>5.4</v>
      </c>
    </row>
    <row r="3765" spans="1:20">
      <c r="A3765" s="1">
        <v>42491</v>
      </c>
      <c r="B3765" t="s">
        <v>7</v>
      </c>
      <c r="C3765">
        <f t="shared" si="177"/>
        <v>1</v>
      </c>
      <c r="D3765" t="s">
        <v>22</v>
      </c>
      <c r="E3765" s="4">
        <v>447584.39999999997</v>
      </c>
      <c r="F3765" s="4">
        <v>135662.83164000002</v>
      </c>
      <c r="G3765" s="3">
        <v>0.30310000000000009</v>
      </c>
      <c r="H3765" s="7">
        <v>914.18382352941171</v>
      </c>
      <c r="I3765" s="4">
        <v>277.08911691176479</v>
      </c>
      <c r="J3765">
        <v>489.59999999999997</v>
      </c>
      <c r="K3765" t="s">
        <v>11</v>
      </c>
      <c r="L3765" t="s">
        <v>23</v>
      </c>
      <c r="M3765" t="s">
        <v>23</v>
      </c>
      <c r="N3765" s="2">
        <v>41258</v>
      </c>
      <c r="O3765" s="2">
        <v>42521</v>
      </c>
      <c r="P3765" t="s">
        <v>24</v>
      </c>
      <c r="Q3765" t="s">
        <v>373</v>
      </c>
      <c r="R3765" s="5" t="str">
        <f t="shared" si="178"/>
        <v>0.16</v>
      </c>
      <c r="S3765" s="6" t="str">
        <f t="shared" si="179"/>
        <v>0.16</v>
      </c>
      <c r="T3765">
        <f>ROUND(INT(表1[[#This Row],[合同结束日期]]-表1[[#This Row],[合同起始日期]])/365,1)</f>
        <v>3.5</v>
      </c>
    </row>
    <row r="3766" spans="1:20">
      <c r="A3766" s="1">
        <v>42491</v>
      </c>
      <c r="B3766" t="s">
        <v>7</v>
      </c>
      <c r="C3766">
        <f t="shared" si="177"/>
        <v>1</v>
      </c>
      <c r="D3766" t="s">
        <v>386</v>
      </c>
      <c r="E3766" s="4">
        <v>167079.6</v>
      </c>
      <c r="F3766" s="4">
        <v>50875.7382</v>
      </c>
      <c r="G3766" s="3">
        <v>0.30449999999999999</v>
      </c>
      <c r="H3766" s="7">
        <v>910.01960784313735</v>
      </c>
      <c r="I3766" s="4">
        <v>277.10097058823533</v>
      </c>
      <c r="J3766">
        <v>183.6</v>
      </c>
      <c r="K3766" t="s">
        <v>11</v>
      </c>
      <c r="L3766" t="s">
        <v>23</v>
      </c>
      <c r="M3766" t="s">
        <v>23</v>
      </c>
      <c r="N3766" s="2">
        <v>41258</v>
      </c>
      <c r="O3766" s="2">
        <v>42521</v>
      </c>
      <c r="P3766" t="s">
        <v>24</v>
      </c>
      <c r="Q3766" t="s">
        <v>373</v>
      </c>
      <c r="R3766" s="5" t="str">
        <f t="shared" si="178"/>
        <v>0.16</v>
      </c>
      <c r="S3766" s="6" t="str">
        <f t="shared" si="179"/>
        <v>0.16</v>
      </c>
      <c r="T3766">
        <f>ROUND(INT(表1[[#This Row],[合同结束日期]]-表1[[#This Row],[合同起始日期]])/365,1)</f>
        <v>3.5</v>
      </c>
    </row>
    <row r="3767" spans="1:20">
      <c r="A3767" s="1">
        <v>42491</v>
      </c>
      <c r="B3767" t="s">
        <v>7</v>
      </c>
      <c r="C3767">
        <f t="shared" si="177"/>
        <v>1</v>
      </c>
      <c r="D3767" t="s">
        <v>26</v>
      </c>
      <c r="E3767" s="4">
        <v>345150</v>
      </c>
      <c r="F3767" s="4">
        <v>56293.964999999997</v>
      </c>
      <c r="G3767" s="3">
        <v>0.16309999999999999</v>
      </c>
      <c r="H3767" s="7">
        <v>2162.593984962406</v>
      </c>
      <c r="I3767" s="4">
        <v>352.71907894736842</v>
      </c>
      <c r="J3767">
        <v>159.6</v>
      </c>
      <c r="K3767" t="s">
        <v>11</v>
      </c>
      <c r="L3767" t="s">
        <v>13</v>
      </c>
      <c r="M3767" t="s">
        <v>27</v>
      </c>
      <c r="N3767" s="2">
        <v>41339</v>
      </c>
      <c r="O3767" s="2">
        <v>42499</v>
      </c>
      <c r="P3767" t="s">
        <v>24</v>
      </c>
      <c r="Q3767" t="s">
        <v>83</v>
      </c>
      <c r="R3767" s="5" t="str">
        <f t="shared" si="178"/>
        <v>0.14</v>
      </c>
      <c r="S3767" s="6" t="str">
        <f t="shared" si="179"/>
        <v/>
      </c>
      <c r="T3767">
        <f>ROUND(INT(表1[[#This Row],[合同结束日期]]-表1[[#This Row],[合同起始日期]])/365,1)</f>
        <v>3.2</v>
      </c>
    </row>
    <row r="3768" spans="1:20">
      <c r="A3768" s="1">
        <v>42491</v>
      </c>
      <c r="B3768" t="s">
        <v>7</v>
      </c>
      <c r="C3768">
        <f t="shared" si="177"/>
        <v>1</v>
      </c>
      <c r="D3768" t="s">
        <v>29</v>
      </c>
      <c r="E3768" s="4">
        <v>319726.8</v>
      </c>
      <c r="F3768" s="4">
        <v>74975.934599999993</v>
      </c>
      <c r="G3768" s="3">
        <v>0.23449999999999999</v>
      </c>
      <c r="H3768" s="7">
        <v>1707.9423076923076</v>
      </c>
      <c r="I3768" s="4">
        <v>400.51247115384615</v>
      </c>
      <c r="J3768">
        <v>187.2</v>
      </c>
      <c r="K3768" t="s">
        <v>11</v>
      </c>
      <c r="L3768" t="s">
        <v>23</v>
      </c>
      <c r="M3768" t="s">
        <v>23</v>
      </c>
      <c r="N3768" s="2">
        <v>41288</v>
      </c>
      <c r="O3768" s="2">
        <v>42499</v>
      </c>
      <c r="P3768" t="s">
        <v>24</v>
      </c>
      <c r="Q3768" t="s">
        <v>30</v>
      </c>
      <c r="R3768" s="5" t="str">
        <f t="shared" si="178"/>
        <v>0.18</v>
      </c>
      <c r="S3768" s="6" t="str">
        <f t="shared" si="179"/>
        <v/>
      </c>
      <c r="T3768">
        <f>ROUND(INT(表1[[#This Row],[合同结束日期]]-表1[[#This Row],[合同起始日期]])/365,1)</f>
        <v>3.3</v>
      </c>
    </row>
    <row r="3769" spans="1:20">
      <c r="A3769" s="1">
        <v>42491</v>
      </c>
      <c r="B3769" t="s">
        <v>7</v>
      </c>
      <c r="C3769">
        <f t="shared" si="177"/>
        <v>1</v>
      </c>
      <c r="D3769" t="s">
        <v>463</v>
      </c>
      <c r="E3769" s="4">
        <v>901308.78</v>
      </c>
      <c r="F3769" s="4">
        <v>115728.04735199999</v>
      </c>
      <c r="G3769" s="3">
        <v>0.12839999999999999</v>
      </c>
      <c r="H3769" s="7">
        <v>12730.35</v>
      </c>
      <c r="I3769" s="4">
        <v>1634.5769399999999</v>
      </c>
      <c r="J3769">
        <v>70.8</v>
      </c>
      <c r="K3769" t="s">
        <v>76</v>
      </c>
      <c r="L3769" t="s">
        <v>276</v>
      </c>
      <c r="M3769" t="s">
        <v>276</v>
      </c>
      <c r="N3769" s="2">
        <v>42223</v>
      </c>
      <c r="O3769" s="2">
        <v>43318</v>
      </c>
      <c r="P3769" t="s">
        <v>24</v>
      </c>
      <c r="Q3769" t="s">
        <v>65</v>
      </c>
      <c r="R3769" s="5" t="str">
        <f t="shared" si="178"/>
        <v>0.12</v>
      </c>
      <c r="S3769" s="6" t="str">
        <f t="shared" si="179"/>
        <v/>
      </c>
      <c r="T3769">
        <f>ROUND(INT(表1[[#This Row],[合同结束日期]]-表1[[#This Row],[合同起始日期]])/365,1)</f>
        <v>3</v>
      </c>
    </row>
    <row r="3770" spans="1:20">
      <c r="A3770" s="1">
        <v>42491</v>
      </c>
      <c r="B3770" t="s">
        <v>7</v>
      </c>
      <c r="C3770">
        <f t="shared" si="177"/>
        <v>1</v>
      </c>
      <c r="D3770" t="s">
        <v>31</v>
      </c>
      <c r="E3770" s="4">
        <v>193680</v>
      </c>
      <c r="F3770" s="4">
        <v>50666.687999999995</v>
      </c>
      <c r="G3770" s="3">
        <v>0.2616</v>
      </c>
      <c r="H3770" s="7">
        <v>1403.4782608695652</v>
      </c>
      <c r="I3770" s="4">
        <v>367.14991304347825</v>
      </c>
      <c r="J3770">
        <v>138</v>
      </c>
      <c r="K3770" t="s">
        <v>11</v>
      </c>
      <c r="L3770" t="s">
        <v>13</v>
      </c>
      <c r="M3770" t="s">
        <v>13</v>
      </c>
      <c r="N3770" s="2">
        <v>41334</v>
      </c>
      <c r="O3770" s="2">
        <v>42864</v>
      </c>
      <c r="P3770" t="s">
        <v>24</v>
      </c>
      <c r="Q3770" t="s">
        <v>496</v>
      </c>
      <c r="R3770" s="5" t="str">
        <f t="shared" si="178"/>
        <v>0.14</v>
      </c>
      <c r="S3770" s="6" t="str">
        <f t="shared" si="179"/>
        <v>0.07,0.16,0.07</v>
      </c>
      <c r="T3770">
        <f>ROUND(INT(表1[[#This Row],[合同结束日期]]-表1[[#This Row],[合同起始日期]])/365,1)</f>
        <v>4.2</v>
      </c>
    </row>
    <row r="3771" spans="1:20">
      <c r="A3771" s="1">
        <v>42491</v>
      </c>
      <c r="B3771" t="s">
        <v>7</v>
      </c>
      <c r="C3771">
        <f t="shared" si="177"/>
        <v>1</v>
      </c>
      <c r="D3771" t="s">
        <v>33</v>
      </c>
      <c r="E3771" s="4">
        <v>192969.25199999998</v>
      </c>
      <c r="F3771" s="4">
        <v>15862.072514400001</v>
      </c>
      <c r="G3771" s="3">
        <v>8.2200000000000009E-2</v>
      </c>
      <c r="H3771" s="7">
        <v>2977.9205555555554</v>
      </c>
      <c r="I3771" s="4">
        <v>244.78506966666669</v>
      </c>
      <c r="J3771">
        <v>64.8</v>
      </c>
      <c r="K3771" t="s">
        <v>11</v>
      </c>
      <c r="L3771" t="s">
        <v>13</v>
      </c>
      <c r="M3771" t="s">
        <v>34</v>
      </c>
      <c r="N3771" s="2">
        <v>41353</v>
      </c>
      <c r="O3771" s="2">
        <v>43229</v>
      </c>
      <c r="P3771" t="s">
        <v>24</v>
      </c>
      <c r="Q3771" t="s">
        <v>390</v>
      </c>
      <c r="R3771" s="5" t="str">
        <f t="shared" si="178"/>
        <v>0.06</v>
      </c>
      <c r="S3771" s="6" t="str">
        <f t="shared" si="179"/>
        <v>0.06</v>
      </c>
      <c r="T3771">
        <f>ROUND(INT(表1[[#This Row],[合同结束日期]]-表1[[#This Row],[合同起始日期]])/365,1)</f>
        <v>5.0999999999999996</v>
      </c>
    </row>
    <row r="3772" spans="1:20">
      <c r="A3772" s="1">
        <v>42491</v>
      </c>
      <c r="B3772" t="s">
        <v>7</v>
      </c>
      <c r="C3772">
        <f t="shared" si="177"/>
        <v>1</v>
      </c>
      <c r="D3772" t="s">
        <v>36</v>
      </c>
      <c r="E3772" s="4">
        <v>464468.88</v>
      </c>
      <c r="F3772" s="4">
        <v>48862.126176000005</v>
      </c>
      <c r="G3772" s="3">
        <v>0.10520000000000002</v>
      </c>
      <c r="H3772" s="7">
        <v>2186.7649717514123</v>
      </c>
      <c r="I3772" s="4">
        <v>230.04767502824862</v>
      </c>
      <c r="J3772">
        <v>212.4</v>
      </c>
      <c r="K3772" t="s">
        <v>11</v>
      </c>
      <c r="L3772" t="s">
        <v>13</v>
      </c>
      <c r="M3772" t="s">
        <v>13</v>
      </c>
      <c r="N3772" s="2">
        <v>41353</v>
      </c>
      <c r="O3772" s="2">
        <v>43229</v>
      </c>
      <c r="P3772" t="s">
        <v>24</v>
      </c>
      <c r="Q3772" t="s">
        <v>15</v>
      </c>
      <c r="R3772" s="5" t="str">
        <f t="shared" si="178"/>
        <v>0.</v>
      </c>
      <c r="S3772" s="6" t="str">
        <f t="shared" si="179"/>
        <v>0.</v>
      </c>
      <c r="T3772">
        <f>ROUND(INT(表1[[#This Row],[合同结束日期]]-表1[[#This Row],[合同起始日期]])/365,1)</f>
        <v>5.0999999999999996</v>
      </c>
    </row>
    <row r="3773" spans="1:20">
      <c r="A3773" s="1">
        <v>42491</v>
      </c>
      <c r="B3773" t="s">
        <v>7</v>
      </c>
      <c r="C3773">
        <f t="shared" si="177"/>
        <v>1</v>
      </c>
      <c r="D3773" t="s">
        <v>38</v>
      </c>
      <c r="E3773" s="4">
        <v>739561.32</v>
      </c>
      <c r="F3773" s="4">
        <v>25884.646200000003</v>
      </c>
      <c r="G3773" s="3">
        <v>3.5000000000000003E-2</v>
      </c>
      <c r="H3773" s="7">
        <v>3950.648076923077</v>
      </c>
      <c r="I3773" s="4">
        <v>138.27268269230771</v>
      </c>
      <c r="J3773">
        <v>187.2</v>
      </c>
      <c r="K3773" t="s">
        <v>11</v>
      </c>
      <c r="L3773" t="s">
        <v>13</v>
      </c>
      <c r="M3773" t="s">
        <v>13</v>
      </c>
      <c r="N3773" s="2">
        <v>41323</v>
      </c>
      <c r="O3773" s="2">
        <v>42499</v>
      </c>
      <c r="P3773" t="s">
        <v>39</v>
      </c>
      <c r="Q3773" t="s">
        <v>48</v>
      </c>
      <c r="R3773" s="5" t="str">
        <f t="shared" si="178"/>
        <v>0.11</v>
      </c>
      <c r="S3773" s="6" t="str">
        <f t="shared" si="179"/>
        <v/>
      </c>
      <c r="T3773">
        <f>ROUND(INT(表1[[#This Row],[合同结束日期]]-表1[[#This Row],[合同起始日期]])/365,1)</f>
        <v>3.2</v>
      </c>
    </row>
    <row r="3774" spans="1:20">
      <c r="A3774" s="1">
        <v>42491</v>
      </c>
      <c r="B3774" t="s">
        <v>7</v>
      </c>
      <c r="C3774">
        <f t="shared" si="177"/>
        <v>1</v>
      </c>
      <c r="D3774" t="s">
        <v>40</v>
      </c>
      <c r="E3774" s="4">
        <v>2850212.304</v>
      </c>
      <c r="F3774" s="4">
        <v>228016.98431999999</v>
      </c>
      <c r="G3774" s="3">
        <v>0.08</v>
      </c>
      <c r="H3774" s="7">
        <v>3023.3922097759673</v>
      </c>
      <c r="I3774" s="4">
        <v>241.87137678207736</v>
      </c>
      <c r="J3774">
        <v>942.72</v>
      </c>
      <c r="K3774" t="s">
        <v>41</v>
      </c>
      <c r="L3774" t="s">
        <v>40</v>
      </c>
      <c r="M3774" t="s">
        <v>41</v>
      </c>
      <c r="N3774" s="2">
        <v>41294</v>
      </c>
      <c r="O3774" s="2">
        <v>43229</v>
      </c>
      <c r="P3774" t="s">
        <v>39</v>
      </c>
      <c r="Q3774" t="s">
        <v>391</v>
      </c>
      <c r="R3774" s="5" t="str">
        <f t="shared" si="178"/>
        <v>0.08</v>
      </c>
      <c r="S3774" s="6" t="str">
        <f t="shared" si="179"/>
        <v>0.08</v>
      </c>
      <c r="T3774">
        <f>ROUND(INT(表1[[#This Row],[合同结束日期]]-表1[[#This Row],[合同起始日期]])/365,1)</f>
        <v>5.3</v>
      </c>
    </row>
    <row r="3775" spans="1:20">
      <c r="A3775" s="1">
        <v>42491</v>
      </c>
      <c r="B3775" t="s">
        <v>7</v>
      </c>
      <c r="C3775">
        <f t="shared" si="177"/>
        <v>1</v>
      </c>
      <c r="D3775" t="s">
        <v>292</v>
      </c>
      <c r="E3775" s="4">
        <v>4284501.5520000001</v>
      </c>
      <c r="F3775" s="4">
        <v>192802.56983999998</v>
      </c>
      <c r="G3775" s="3">
        <v>4.4999999999999991E-2</v>
      </c>
      <c r="H3775" s="7">
        <v>1722.3434442836469</v>
      </c>
      <c r="I3775" s="4">
        <v>77.505454992764101</v>
      </c>
      <c r="J3775">
        <v>2487.6</v>
      </c>
      <c r="K3775" t="s">
        <v>41</v>
      </c>
      <c r="L3775" t="s">
        <v>292</v>
      </c>
      <c r="M3775" t="s">
        <v>41</v>
      </c>
      <c r="N3775" s="2">
        <v>41442</v>
      </c>
      <c r="O3775" s="2">
        <v>47285</v>
      </c>
      <c r="P3775" t="s">
        <v>39</v>
      </c>
      <c r="Q3775" t="s">
        <v>208</v>
      </c>
      <c r="R3775" s="5" t="str">
        <f t="shared" si="178"/>
        <v>0.05</v>
      </c>
      <c r="S3775" s="6" t="str">
        <f t="shared" si="179"/>
        <v/>
      </c>
      <c r="T3775">
        <f>ROUND(INT(表1[[#This Row],[合同结束日期]]-表1[[#This Row],[合同起始日期]])/365,1)</f>
        <v>16</v>
      </c>
    </row>
    <row r="3776" spans="1:20">
      <c r="A3776" s="1">
        <v>42491</v>
      </c>
      <c r="B3776" t="s">
        <v>7</v>
      </c>
      <c r="C3776">
        <f t="shared" si="177"/>
        <v>1</v>
      </c>
      <c r="D3776" t="s">
        <v>324</v>
      </c>
      <c r="E3776" s="4">
        <v>158581.19999999998</v>
      </c>
      <c r="F3776" s="4">
        <v>34221.822960000005</v>
      </c>
      <c r="G3776" s="3">
        <v>0.21580000000000005</v>
      </c>
      <c r="H3776" s="7">
        <v>1436.4239130434783</v>
      </c>
      <c r="I3776" s="4">
        <v>309.98028043478269</v>
      </c>
      <c r="J3776">
        <v>110.39999999999999</v>
      </c>
      <c r="K3776" t="s">
        <v>140</v>
      </c>
      <c r="L3776" t="s">
        <v>309</v>
      </c>
      <c r="M3776" t="s">
        <v>309</v>
      </c>
      <c r="N3776" s="2">
        <v>42110</v>
      </c>
      <c r="O3776" s="2">
        <v>42840</v>
      </c>
      <c r="P3776" t="s">
        <v>24</v>
      </c>
      <c r="Q3776" t="s">
        <v>42</v>
      </c>
      <c r="R3776" s="5" t="str">
        <f t="shared" si="178"/>
        <v>0.08</v>
      </c>
      <c r="S3776" s="6" t="str">
        <f t="shared" si="179"/>
        <v/>
      </c>
      <c r="T3776">
        <f>ROUND(INT(表1[[#This Row],[合同结束日期]]-表1[[#This Row],[合同起始日期]])/365,1)</f>
        <v>2</v>
      </c>
    </row>
    <row r="3777" spans="1:20">
      <c r="A3777" s="1">
        <v>42491</v>
      </c>
      <c r="B3777" t="s">
        <v>7</v>
      </c>
      <c r="C3777">
        <f t="shared" si="177"/>
        <v>1</v>
      </c>
      <c r="D3777" t="s">
        <v>308</v>
      </c>
      <c r="E3777" s="4">
        <v>1676933.004</v>
      </c>
      <c r="F3777" s="4">
        <v>57854.188638</v>
      </c>
      <c r="G3777" s="3">
        <v>3.4500000000000003E-2</v>
      </c>
      <c r="H3777" s="7">
        <v>12151.688434782609</v>
      </c>
      <c r="I3777" s="4">
        <v>419.233251</v>
      </c>
      <c r="J3777">
        <v>138</v>
      </c>
      <c r="K3777" t="s">
        <v>140</v>
      </c>
      <c r="L3777" t="s">
        <v>309</v>
      </c>
      <c r="M3777" t="s">
        <v>309</v>
      </c>
      <c r="N3777" s="2">
        <v>41708</v>
      </c>
      <c r="O3777" s="2">
        <v>42834</v>
      </c>
      <c r="P3777" t="s">
        <v>24</v>
      </c>
      <c r="Q3777" t="s">
        <v>180</v>
      </c>
      <c r="R3777" s="5" t="str">
        <f t="shared" si="178"/>
        <v>0.03</v>
      </c>
      <c r="S3777" s="6" t="str">
        <f t="shared" si="179"/>
        <v/>
      </c>
      <c r="T3777">
        <f>ROUND(INT(表1[[#This Row],[合同结束日期]]-表1[[#This Row],[合同起始日期]])/365,1)</f>
        <v>3.1</v>
      </c>
    </row>
    <row r="3778" spans="1:20">
      <c r="A3778" s="1">
        <v>42491</v>
      </c>
      <c r="B3778" t="s">
        <v>7</v>
      </c>
      <c r="C3778">
        <f t="shared" si="177"/>
        <v>1</v>
      </c>
      <c r="D3778" t="s">
        <v>43</v>
      </c>
      <c r="E3778" s="4">
        <v>1231159.632</v>
      </c>
      <c r="F3778" s="4">
        <v>105510.38046239999</v>
      </c>
      <c r="G3778" s="3">
        <v>8.5699999999999998E-2</v>
      </c>
      <c r="H3778" s="7">
        <v>4706.2677064220188</v>
      </c>
      <c r="I3778" s="4">
        <v>403.32714244036697</v>
      </c>
      <c r="J3778">
        <v>261.59999999999997</v>
      </c>
      <c r="K3778" t="s">
        <v>44</v>
      </c>
      <c r="L3778" t="s">
        <v>46</v>
      </c>
      <c r="M3778" t="s">
        <v>45</v>
      </c>
      <c r="N3778" s="2">
        <v>41288</v>
      </c>
      <c r="O3778" s="2">
        <v>45059</v>
      </c>
      <c r="P3778" t="s">
        <v>24</v>
      </c>
      <c r="Q3778" t="s">
        <v>408</v>
      </c>
      <c r="R3778" s="5" t="str">
        <f t="shared" si="178"/>
        <v>0.08</v>
      </c>
      <c r="S3778" s="6" t="str">
        <f t="shared" si="179"/>
        <v>0.09</v>
      </c>
      <c r="T3778">
        <f>ROUND(INT(表1[[#This Row],[合同结束日期]]-表1[[#This Row],[合同起始日期]])/365,1)</f>
        <v>10.3</v>
      </c>
    </row>
    <row r="3779" spans="1:20">
      <c r="A3779" s="1">
        <v>42491</v>
      </c>
      <c r="B3779" t="s">
        <v>7</v>
      </c>
      <c r="C3779">
        <f t="shared" si="177"/>
        <v>1</v>
      </c>
      <c r="D3779" t="s">
        <v>257</v>
      </c>
      <c r="E3779" s="4">
        <v>567909.33600000001</v>
      </c>
      <c r="F3779" s="4">
        <v>31235.013480000001</v>
      </c>
      <c r="G3779" s="3">
        <v>5.5E-2</v>
      </c>
      <c r="H3779" s="7">
        <v>927.95643137254899</v>
      </c>
      <c r="I3779" s="4">
        <v>51.0376037254902</v>
      </c>
      <c r="J3779">
        <v>612</v>
      </c>
      <c r="K3779" t="s">
        <v>41</v>
      </c>
      <c r="L3779" t="s">
        <v>258</v>
      </c>
      <c r="M3779" t="s">
        <v>41</v>
      </c>
      <c r="N3779" s="2">
        <v>41442</v>
      </c>
      <c r="O3779" s="2">
        <v>47285</v>
      </c>
      <c r="P3779" t="s">
        <v>39</v>
      </c>
      <c r="Q3779" t="s">
        <v>35</v>
      </c>
      <c r="R3779" s="5" t="str">
        <f t="shared" si="178"/>
        <v>0.06</v>
      </c>
      <c r="S3779" s="6" t="str">
        <f t="shared" si="179"/>
        <v/>
      </c>
      <c r="T3779">
        <f>ROUND(INT(表1[[#This Row],[合同结束日期]]-表1[[#This Row],[合同起始日期]])/365,1)</f>
        <v>16</v>
      </c>
    </row>
    <row r="3780" spans="1:20">
      <c r="A3780" s="1">
        <v>42491</v>
      </c>
      <c r="B3780" t="s">
        <v>7</v>
      </c>
      <c r="C3780">
        <f t="shared" si="177"/>
        <v>1</v>
      </c>
      <c r="D3780" t="s">
        <v>259</v>
      </c>
      <c r="E3780" s="4">
        <v>503567.72399999999</v>
      </c>
      <c r="F3780" s="4">
        <v>27696.224819999999</v>
      </c>
      <c r="G3780" s="3">
        <v>5.5E-2</v>
      </c>
      <c r="H3780" s="7">
        <v>1057.0271284634762</v>
      </c>
      <c r="I3780" s="4">
        <v>58.136492065491183</v>
      </c>
      <c r="J3780">
        <v>476.4</v>
      </c>
      <c r="K3780" t="s">
        <v>41</v>
      </c>
      <c r="L3780" t="s">
        <v>258</v>
      </c>
      <c r="M3780" t="s">
        <v>41</v>
      </c>
      <c r="N3780" s="2">
        <v>41442</v>
      </c>
      <c r="O3780" s="2">
        <v>47285</v>
      </c>
      <c r="P3780" t="s">
        <v>39</v>
      </c>
      <c r="Q3780" t="s">
        <v>35</v>
      </c>
      <c r="R3780" s="5" t="str">
        <f t="shared" si="178"/>
        <v>0.06</v>
      </c>
      <c r="S3780" s="6" t="str">
        <f t="shared" si="179"/>
        <v/>
      </c>
      <c r="T3780">
        <f>ROUND(INT(表1[[#This Row],[合同结束日期]]-表1[[#This Row],[合同起始日期]])/365,1)</f>
        <v>16</v>
      </c>
    </row>
    <row r="3781" spans="1:20">
      <c r="A3781" s="1">
        <v>42491</v>
      </c>
      <c r="B3781" t="s">
        <v>7</v>
      </c>
      <c r="C3781">
        <f t="shared" si="177"/>
        <v>1</v>
      </c>
      <c r="D3781" t="s">
        <v>260</v>
      </c>
      <c r="E3781" s="4">
        <v>803635.24800000002</v>
      </c>
      <c r="F3781" s="4">
        <v>44199.93864</v>
      </c>
      <c r="G3781" s="3">
        <v>5.5E-2</v>
      </c>
      <c r="H3781" s="7">
        <v>2813.8489075630255</v>
      </c>
      <c r="I3781" s="4">
        <v>154.7616899159664</v>
      </c>
      <c r="J3781">
        <v>285.59999999999997</v>
      </c>
      <c r="K3781" t="s">
        <v>41</v>
      </c>
      <c r="L3781" t="s">
        <v>258</v>
      </c>
      <c r="M3781" t="s">
        <v>41</v>
      </c>
      <c r="N3781" s="2">
        <v>41442</v>
      </c>
      <c r="O3781" s="2">
        <v>47285</v>
      </c>
      <c r="P3781" t="s">
        <v>39</v>
      </c>
      <c r="Q3781" t="s">
        <v>35</v>
      </c>
      <c r="R3781" s="5" t="str">
        <f t="shared" si="178"/>
        <v>0.06</v>
      </c>
      <c r="S3781" s="6" t="str">
        <f t="shared" si="179"/>
        <v/>
      </c>
      <c r="T3781">
        <f>ROUND(INT(表1[[#This Row],[合同结束日期]]-表1[[#This Row],[合同起始日期]])/365,1)</f>
        <v>16</v>
      </c>
    </row>
    <row r="3782" spans="1:20">
      <c r="A3782" s="1">
        <v>42491</v>
      </c>
      <c r="B3782" t="s">
        <v>7</v>
      </c>
      <c r="C3782">
        <f t="shared" si="177"/>
        <v>1</v>
      </c>
      <c r="D3782" t="s">
        <v>261</v>
      </c>
      <c r="E3782" s="4">
        <v>3494953.8479999998</v>
      </c>
      <c r="F3782" s="4">
        <v>304410.48016080004</v>
      </c>
      <c r="G3782" s="3">
        <v>8.7100000000000025E-2</v>
      </c>
      <c r="H3782" s="7">
        <v>2811.2563127413123</v>
      </c>
      <c r="I3782" s="4">
        <v>244.86042483976837</v>
      </c>
      <c r="J3782">
        <v>1243.2</v>
      </c>
      <c r="K3782" t="s">
        <v>41</v>
      </c>
      <c r="L3782" t="s">
        <v>261</v>
      </c>
      <c r="M3782" t="s">
        <v>41</v>
      </c>
      <c r="N3782" s="2">
        <v>41281</v>
      </c>
      <c r="O3782" s="2">
        <v>45168</v>
      </c>
      <c r="P3782" t="s">
        <v>39</v>
      </c>
      <c r="Q3782" t="s">
        <v>42</v>
      </c>
      <c r="R3782" s="5" t="str">
        <f t="shared" si="178"/>
        <v>0.08</v>
      </c>
      <c r="S3782" s="6" t="str">
        <f t="shared" si="179"/>
        <v/>
      </c>
      <c r="T3782">
        <f>ROUND(INT(表1[[#This Row],[合同结束日期]]-表1[[#This Row],[合同起始日期]])/365,1)</f>
        <v>10.6</v>
      </c>
    </row>
    <row r="3783" spans="1:20">
      <c r="A3783" s="1">
        <v>42491</v>
      </c>
      <c r="B3783" t="s">
        <v>7</v>
      </c>
      <c r="C3783">
        <f t="shared" si="177"/>
        <v>1</v>
      </c>
      <c r="D3783" t="s">
        <v>262</v>
      </c>
      <c r="E3783" s="4">
        <v>849404.50799999991</v>
      </c>
      <c r="F3783" s="4">
        <v>46717.247939999994</v>
      </c>
      <c r="G3783" s="3">
        <v>5.5E-2</v>
      </c>
      <c r="H3783" s="7">
        <v>1226.754055459272</v>
      </c>
      <c r="I3783" s="4">
        <v>67.471473050259959</v>
      </c>
      <c r="J3783">
        <v>692.4</v>
      </c>
      <c r="K3783" t="s">
        <v>41</v>
      </c>
      <c r="L3783" t="s">
        <v>258</v>
      </c>
      <c r="M3783" t="s">
        <v>41</v>
      </c>
      <c r="N3783" s="2">
        <v>41442</v>
      </c>
      <c r="O3783" s="2">
        <v>47285</v>
      </c>
      <c r="P3783" t="s">
        <v>39</v>
      </c>
      <c r="Q3783" t="s">
        <v>35</v>
      </c>
      <c r="R3783" s="5" t="str">
        <f t="shared" si="178"/>
        <v>0.06</v>
      </c>
      <c r="S3783" s="6" t="str">
        <f t="shared" si="179"/>
        <v/>
      </c>
      <c r="T3783">
        <f>ROUND(INT(表1[[#This Row],[合同结束日期]]-表1[[#This Row],[合同起始日期]])/365,1)</f>
        <v>16</v>
      </c>
    </row>
    <row r="3784" spans="1:20">
      <c r="A3784" s="1">
        <v>42491</v>
      </c>
      <c r="B3784" t="s">
        <v>7</v>
      </c>
      <c r="C3784">
        <f t="shared" si="177"/>
        <v>1</v>
      </c>
      <c r="D3784" t="s">
        <v>47</v>
      </c>
      <c r="E3784" s="4">
        <v>141720</v>
      </c>
      <c r="F3784" s="4">
        <v>36081.911999999997</v>
      </c>
      <c r="G3784" s="3">
        <v>0.25459999999999999</v>
      </c>
      <c r="H3784" s="7">
        <v>1217.5257731958764</v>
      </c>
      <c r="I3784" s="4">
        <v>309.98206185567011</v>
      </c>
      <c r="J3784">
        <v>116.39999999999999</v>
      </c>
      <c r="K3784" t="s">
        <v>11</v>
      </c>
      <c r="L3784" t="s">
        <v>23</v>
      </c>
      <c r="M3784" t="s">
        <v>23</v>
      </c>
      <c r="N3784" s="2">
        <v>41384</v>
      </c>
      <c r="O3784" s="2">
        <v>42571</v>
      </c>
      <c r="P3784" t="s">
        <v>24</v>
      </c>
      <c r="Q3784" t="s">
        <v>455</v>
      </c>
      <c r="R3784" s="5" t="str">
        <f t="shared" si="178"/>
        <v>0.13</v>
      </c>
      <c r="S3784" s="6" t="str">
        <f t="shared" si="179"/>
        <v>0.13</v>
      </c>
      <c r="T3784">
        <f>ROUND(INT(表1[[#This Row],[合同结束日期]]-表1[[#This Row],[合同起始日期]])/365,1)</f>
        <v>3.3</v>
      </c>
    </row>
    <row r="3785" spans="1:20">
      <c r="A3785" s="1">
        <v>42491</v>
      </c>
      <c r="B3785" t="s">
        <v>7</v>
      </c>
      <c r="C3785">
        <f t="shared" si="177"/>
        <v>1</v>
      </c>
      <c r="D3785" t="s">
        <v>263</v>
      </c>
      <c r="E3785" s="4">
        <v>250675.56</v>
      </c>
      <c r="F3785" s="4">
        <v>35821.537523999999</v>
      </c>
      <c r="G3785" s="3">
        <v>0.1429</v>
      </c>
      <c r="H3785" s="7">
        <v>3868.4500000000003</v>
      </c>
      <c r="I3785" s="4">
        <v>552.80150500000002</v>
      </c>
      <c r="J3785">
        <v>64.8</v>
      </c>
      <c r="K3785" t="s">
        <v>11</v>
      </c>
      <c r="L3785" t="s">
        <v>12</v>
      </c>
      <c r="M3785" t="s">
        <v>53</v>
      </c>
      <c r="N3785" s="2">
        <v>42199</v>
      </c>
      <c r="O3785" s="2">
        <v>42564</v>
      </c>
      <c r="P3785" t="s">
        <v>24</v>
      </c>
      <c r="Q3785" t="s">
        <v>28</v>
      </c>
      <c r="R3785" s="5" t="str">
        <f t="shared" si="178"/>
        <v>0.13</v>
      </c>
      <c r="S3785" s="6" t="str">
        <f t="shared" si="179"/>
        <v/>
      </c>
      <c r="T3785">
        <f>ROUND(INT(表1[[#This Row],[合同结束日期]]-表1[[#This Row],[合同起始日期]])/365,1)</f>
        <v>1</v>
      </c>
    </row>
    <row r="3786" spans="1:20">
      <c r="A3786" s="1">
        <v>42491</v>
      </c>
      <c r="B3786" t="s">
        <v>7</v>
      </c>
      <c r="C3786">
        <f t="shared" si="177"/>
        <v>1</v>
      </c>
      <c r="D3786" t="s">
        <v>264</v>
      </c>
      <c r="E3786" s="4">
        <v>132295.44</v>
      </c>
      <c r="F3786" s="4">
        <v>20016.300072000002</v>
      </c>
      <c r="G3786" s="3">
        <v>0.15130000000000002</v>
      </c>
      <c r="H3786" s="7">
        <v>2345.6638297872341</v>
      </c>
      <c r="I3786" s="4">
        <v>354.89893744680853</v>
      </c>
      <c r="J3786">
        <v>56.4</v>
      </c>
      <c r="K3786" t="s">
        <v>11</v>
      </c>
      <c r="L3786" t="s">
        <v>12</v>
      </c>
      <c r="M3786" t="s">
        <v>53</v>
      </c>
      <c r="N3786" s="2">
        <v>42199</v>
      </c>
      <c r="O3786" s="2">
        <v>42564</v>
      </c>
      <c r="P3786" t="s">
        <v>39</v>
      </c>
      <c r="Q3786" t="s">
        <v>28</v>
      </c>
      <c r="R3786" s="5" t="str">
        <f t="shared" si="178"/>
        <v>0.13</v>
      </c>
      <c r="S3786" s="6" t="str">
        <f t="shared" si="179"/>
        <v/>
      </c>
      <c r="T3786">
        <f>ROUND(INT(表1[[#This Row],[合同结束日期]]-表1[[#This Row],[合同起始日期]])/365,1)</f>
        <v>1</v>
      </c>
    </row>
    <row r="3787" spans="1:20">
      <c r="A3787" s="1">
        <v>42491</v>
      </c>
      <c r="B3787" t="s">
        <v>7</v>
      </c>
      <c r="C3787">
        <f t="shared" si="177"/>
        <v>1</v>
      </c>
      <c r="D3787" t="s">
        <v>265</v>
      </c>
      <c r="E3787" s="4">
        <v>450082.75200000004</v>
      </c>
      <c r="F3787" s="4">
        <v>24754.551360000001</v>
      </c>
      <c r="G3787" s="3">
        <v>5.5E-2</v>
      </c>
      <c r="H3787" s="7">
        <v>839.08044742729317</v>
      </c>
      <c r="I3787" s="4">
        <v>46.149424608501121</v>
      </c>
      <c r="J3787">
        <v>536.4</v>
      </c>
      <c r="K3787" t="s">
        <v>41</v>
      </c>
      <c r="L3787" t="s">
        <v>258</v>
      </c>
      <c r="M3787" t="s">
        <v>41</v>
      </c>
      <c r="N3787" s="2">
        <v>41442</v>
      </c>
      <c r="O3787" s="2">
        <v>47285</v>
      </c>
      <c r="P3787" t="s">
        <v>39</v>
      </c>
      <c r="Q3787" t="s">
        <v>35</v>
      </c>
      <c r="R3787" s="5" t="str">
        <f t="shared" si="178"/>
        <v>0.06</v>
      </c>
      <c r="S3787" s="6" t="str">
        <f t="shared" si="179"/>
        <v/>
      </c>
      <c r="T3787">
        <f>ROUND(INT(表1[[#This Row],[合同结束日期]]-表1[[#This Row],[合同起始日期]])/365,1)</f>
        <v>16</v>
      </c>
    </row>
    <row r="3788" spans="1:20">
      <c r="A3788" s="1">
        <v>42491</v>
      </c>
      <c r="B3788" t="s">
        <v>7</v>
      </c>
      <c r="C3788">
        <f t="shared" si="177"/>
        <v>1</v>
      </c>
      <c r="D3788" t="s">
        <v>459</v>
      </c>
      <c r="E3788" s="4">
        <v>137004.84</v>
      </c>
      <c r="F3788" s="4">
        <v>24948.581363999998</v>
      </c>
      <c r="G3788" s="3">
        <v>0.18209999999999998</v>
      </c>
      <c r="H3788" s="7">
        <v>2481.9717391304348</v>
      </c>
      <c r="I3788" s="4">
        <v>451.96705369565217</v>
      </c>
      <c r="J3788">
        <v>55.199999999999996</v>
      </c>
      <c r="K3788" t="s">
        <v>11</v>
      </c>
      <c r="L3788" t="s">
        <v>12</v>
      </c>
      <c r="M3788" t="s">
        <v>288</v>
      </c>
      <c r="N3788" s="2">
        <v>42201</v>
      </c>
      <c r="O3788" s="2">
        <v>42931</v>
      </c>
      <c r="P3788" t="s">
        <v>24</v>
      </c>
      <c r="Q3788" t="s">
        <v>59</v>
      </c>
      <c r="R3788" s="5" t="str">
        <f t="shared" si="178"/>
        <v>0.16</v>
      </c>
      <c r="S3788" s="6" t="str">
        <f t="shared" si="179"/>
        <v/>
      </c>
      <c r="T3788">
        <f>ROUND(INT(表1[[#This Row],[合同结束日期]]-表1[[#This Row],[合同起始日期]])/365,1)</f>
        <v>2</v>
      </c>
    </row>
    <row r="3789" spans="1:20">
      <c r="A3789" s="1">
        <v>42491</v>
      </c>
      <c r="B3789" t="s">
        <v>7</v>
      </c>
      <c r="C3789">
        <f t="shared" si="177"/>
        <v>1</v>
      </c>
      <c r="D3789" t="s">
        <v>460</v>
      </c>
      <c r="E3789" s="4">
        <v>174802.8</v>
      </c>
      <c r="F3789" s="4">
        <v>29751.436559999998</v>
      </c>
      <c r="G3789" s="3">
        <v>0.17019999999999999</v>
      </c>
      <c r="H3789" s="7">
        <v>2748.4716981132078</v>
      </c>
      <c r="I3789" s="4">
        <v>467.78988301886795</v>
      </c>
      <c r="J3789">
        <v>63.599999999999994</v>
      </c>
      <c r="K3789" t="s">
        <v>11</v>
      </c>
      <c r="L3789" t="s">
        <v>12</v>
      </c>
      <c r="M3789" t="s">
        <v>53</v>
      </c>
      <c r="N3789" s="2">
        <v>42201</v>
      </c>
      <c r="O3789" s="2">
        <v>43296</v>
      </c>
      <c r="P3789" t="s">
        <v>24</v>
      </c>
      <c r="Q3789" t="s">
        <v>25</v>
      </c>
      <c r="R3789" s="5" t="str">
        <f t="shared" si="178"/>
        <v>0.15</v>
      </c>
      <c r="S3789" s="6" t="str">
        <f t="shared" si="179"/>
        <v/>
      </c>
      <c r="T3789">
        <f>ROUND(INT(表1[[#This Row],[合同结束日期]]-表1[[#This Row],[合同起始日期]])/365,1)</f>
        <v>3</v>
      </c>
    </row>
    <row r="3790" spans="1:20">
      <c r="A3790" s="1">
        <v>42491</v>
      </c>
      <c r="B3790" t="s">
        <v>7</v>
      </c>
      <c r="C3790">
        <f t="shared" si="177"/>
        <v>1</v>
      </c>
      <c r="D3790" t="s">
        <v>52</v>
      </c>
      <c r="E3790" s="4">
        <v>299286.12</v>
      </c>
      <c r="F3790" s="4">
        <v>41241.627335999998</v>
      </c>
      <c r="G3790" s="3">
        <v>0.13780000000000001</v>
      </c>
      <c r="H3790" s="7">
        <v>6395.0025641025641</v>
      </c>
      <c r="I3790" s="4">
        <v>881.23135333333335</v>
      </c>
      <c r="J3790">
        <v>46.8</v>
      </c>
      <c r="K3790" t="s">
        <v>11</v>
      </c>
      <c r="L3790" t="s">
        <v>12</v>
      </c>
      <c r="M3790" t="s">
        <v>53</v>
      </c>
      <c r="N3790" s="2">
        <v>42156</v>
      </c>
      <c r="O3790" s="2">
        <v>42864</v>
      </c>
      <c r="P3790" t="s">
        <v>24</v>
      </c>
      <c r="Q3790" t="s">
        <v>455</v>
      </c>
      <c r="R3790" s="5" t="str">
        <f t="shared" si="178"/>
        <v>0.13</v>
      </c>
      <c r="S3790" s="6" t="str">
        <f t="shared" si="179"/>
        <v>0.13</v>
      </c>
      <c r="T3790">
        <f>ROUND(INT(表1[[#This Row],[合同结束日期]]-表1[[#This Row],[合同起始日期]])/365,1)</f>
        <v>1.9</v>
      </c>
    </row>
    <row r="3791" spans="1:20">
      <c r="A3791" s="1">
        <v>42491</v>
      </c>
      <c r="B3791" t="s">
        <v>7</v>
      </c>
      <c r="C3791">
        <f t="shared" si="177"/>
        <v>1</v>
      </c>
      <c r="D3791" t="s">
        <v>54</v>
      </c>
      <c r="E3791" s="4">
        <v>201836.87999999998</v>
      </c>
      <c r="F3791" s="4">
        <v>28519.551144000001</v>
      </c>
      <c r="G3791" s="3">
        <v>0.14130000000000001</v>
      </c>
      <c r="H3791" s="7">
        <v>4426.2473684210518</v>
      </c>
      <c r="I3791" s="4">
        <v>625.42875315789479</v>
      </c>
      <c r="J3791">
        <v>45.6</v>
      </c>
      <c r="K3791" t="s">
        <v>11</v>
      </c>
      <c r="L3791" t="s">
        <v>12</v>
      </c>
      <c r="M3791" t="s">
        <v>53</v>
      </c>
      <c r="N3791" s="2">
        <v>42156</v>
      </c>
      <c r="O3791" s="2">
        <v>42864</v>
      </c>
      <c r="P3791" t="s">
        <v>24</v>
      </c>
      <c r="Q3791" t="s">
        <v>455</v>
      </c>
      <c r="R3791" s="5" t="str">
        <f t="shared" si="178"/>
        <v>0.13</v>
      </c>
      <c r="S3791" s="6" t="str">
        <f t="shared" si="179"/>
        <v>0.13</v>
      </c>
      <c r="T3791">
        <f>ROUND(INT(表1[[#This Row],[合同结束日期]]-表1[[#This Row],[合同起始日期]])/365,1)</f>
        <v>1.9</v>
      </c>
    </row>
    <row r="3792" spans="1:20">
      <c r="A3792" s="1">
        <v>42491</v>
      </c>
      <c r="B3792" t="s">
        <v>7</v>
      </c>
      <c r="C3792">
        <f t="shared" si="177"/>
        <v>1</v>
      </c>
      <c r="D3792" t="s">
        <v>266</v>
      </c>
      <c r="E3792" s="4">
        <v>216020.18400000001</v>
      </c>
      <c r="F3792" s="4">
        <v>11881.110119999999</v>
      </c>
      <c r="G3792" s="3">
        <v>5.4999999999999993E-2</v>
      </c>
      <c r="H3792" s="7">
        <v>508.52209039548023</v>
      </c>
      <c r="I3792" s="4">
        <v>27.96871497175141</v>
      </c>
      <c r="J3792">
        <v>424.8</v>
      </c>
      <c r="K3792" t="s">
        <v>41</v>
      </c>
      <c r="L3792" t="s">
        <v>258</v>
      </c>
      <c r="M3792" t="s">
        <v>41</v>
      </c>
      <c r="N3792" s="2">
        <v>41442</v>
      </c>
      <c r="O3792" s="2">
        <v>47285</v>
      </c>
      <c r="P3792" t="s">
        <v>39</v>
      </c>
      <c r="Q3792" t="s">
        <v>35</v>
      </c>
      <c r="R3792" s="5" t="str">
        <f t="shared" si="178"/>
        <v>0.06</v>
      </c>
      <c r="S3792" s="6" t="str">
        <f t="shared" si="179"/>
        <v/>
      </c>
      <c r="T3792">
        <f>ROUND(INT(表1[[#This Row],[合同结束日期]]-表1[[#This Row],[合同起始日期]])/365,1)</f>
        <v>16</v>
      </c>
    </row>
    <row r="3793" spans="1:20">
      <c r="A3793" s="1">
        <v>42491</v>
      </c>
      <c r="B3793" t="s">
        <v>7</v>
      </c>
      <c r="C3793">
        <f t="shared" si="177"/>
        <v>1</v>
      </c>
      <c r="D3793" t="s">
        <v>55</v>
      </c>
      <c r="E3793" s="4">
        <v>49097.4</v>
      </c>
      <c r="F3793" s="4">
        <v>13850.376540000001</v>
      </c>
      <c r="G3793" s="3">
        <v>0.28210000000000002</v>
      </c>
      <c r="H3793" s="7">
        <v>257.32389937106922</v>
      </c>
      <c r="I3793" s="4">
        <v>72.591072012578636</v>
      </c>
      <c r="J3793">
        <v>190.79999999999998</v>
      </c>
      <c r="K3793" t="s">
        <v>11</v>
      </c>
      <c r="L3793" t="s">
        <v>23</v>
      </c>
      <c r="M3793" t="s">
        <v>23</v>
      </c>
      <c r="N3793" s="2">
        <v>41343</v>
      </c>
      <c r="O3793" s="2">
        <v>42499</v>
      </c>
      <c r="P3793" t="s">
        <v>24</v>
      </c>
      <c r="Q3793" t="s">
        <v>30</v>
      </c>
      <c r="R3793" s="5" t="str">
        <f t="shared" si="178"/>
        <v>0.18</v>
      </c>
      <c r="S3793" s="6" t="str">
        <f t="shared" si="179"/>
        <v/>
      </c>
      <c r="T3793">
        <f>ROUND(INT(表1[[#This Row],[合同结束日期]]-表1[[#This Row],[合同起始日期]])/365,1)</f>
        <v>3.2</v>
      </c>
    </row>
    <row r="3794" spans="1:20">
      <c r="A3794" s="1">
        <v>42491</v>
      </c>
      <c r="B3794" t="s">
        <v>7</v>
      </c>
      <c r="C3794">
        <f t="shared" si="177"/>
        <v>1</v>
      </c>
      <c r="D3794" t="s">
        <v>491</v>
      </c>
      <c r="E3794" s="4">
        <v>463984.8</v>
      </c>
      <c r="F3794" s="4">
        <v>88760.292239999995</v>
      </c>
      <c r="G3794" s="3">
        <v>0.1913</v>
      </c>
      <c r="H3794" s="7">
        <v>2543.7763157894738</v>
      </c>
      <c r="I3794" s="4">
        <v>486.62440921052627</v>
      </c>
      <c r="J3794">
        <v>182.4</v>
      </c>
      <c r="K3794" t="s">
        <v>11</v>
      </c>
      <c r="L3794" t="s">
        <v>13</v>
      </c>
      <c r="M3794" t="s">
        <v>13</v>
      </c>
      <c r="N3794" s="2">
        <v>42433</v>
      </c>
      <c r="O3794" s="2">
        <v>43162</v>
      </c>
      <c r="P3794" t="s">
        <v>24</v>
      </c>
      <c r="Q3794" t="s">
        <v>56</v>
      </c>
      <c r="R3794" s="5" t="str">
        <f t="shared" si="178"/>
        <v>0.17</v>
      </c>
      <c r="S3794" s="6" t="str">
        <f t="shared" si="179"/>
        <v/>
      </c>
      <c r="T3794">
        <f>ROUND(INT(表1[[#This Row],[合同结束日期]]-表1[[#This Row],[合同起始日期]])/365,1)</f>
        <v>2</v>
      </c>
    </row>
    <row r="3795" spans="1:20">
      <c r="A3795" s="1">
        <v>42491</v>
      </c>
      <c r="B3795" t="s">
        <v>7</v>
      </c>
      <c r="C3795">
        <f t="shared" si="177"/>
        <v>1</v>
      </c>
      <c r="D3795" t="s">
        <v>315</v>
      </c>
      <c r="E3795" s="4">
        <v>216562.8</v>
      </c>
      <c r="F3795" s="4">
        <v>32202.888360000001</v>
      </c>
      <c r="G3795" s="3">
        <v>0.1487</v>
      </c>
      <c r="H3795" s="7">
        <v>1804.6899999999998</v>
      </c>
      <c r="I3795" s="4">
        <v>268.35740300000003</v>
      </c>
      <c r="J3795">
        <v>120</v>
      </c>
      <c r="K3795" t="s">
        <v>11</v>
      </c>
      <c r="L3795" t="s">
        <v>12</v>
      </c>
      <c r="M3795" t="s">
        <v>53</v>
      </c>
      <c r="N3795" s="2">
        <v>41715</v>
      </c>
      <c r="O3795" s="2">
        <v>42810</v>
      </c>
      <c r="P3795" t="s">
        <v>24</v>
      </c>
      <c r="Q3795" t="s">
        <v>65</v>
      </c>
      <c r="R3795" s="5" t="str">
        <f t="shared" si="178"/>
        <v>0.12</v>
      </c>
      <c r="S3795" s="6" t="str">
        <f t="shared" si="179"/>
        <v/>
      </c>
      <c r="T3795">
        <f>ROUND(INT(表1[[#This Row],[合同结束日期]]-表1[[#This Row],[合同起始日期]])/365,1)</f>
        <v>3</v>
      </c>
    </row>
    <row r="3796" spans="1:20">
      <c r="A3796" s="1">
        <v>42491</v>
      </c>
      <c r="B3796" t="s">
        <v>7</v>
      </c>
      <c r="C3796">
        <f t="shared" si="177"/>
        <v>1</v>
      </c>
      <c r="D3796" t="s">
        <v>57</v>
      </c>
      <c r="E3796" s="4">
        <v>183256.8</v>
      </c>
      <c r="F3796" s="4">
        <v>52796.284080000005</v>
      </c>
      <c r="G3796" s="3">
        <v>0.28810000000000002</v>
      </c>
      <c r="H3796" s="7">
        <v>1839.9277108433735</v>
      </c>
      <c r="I3796" s="4">
        <v>530.08317349397601</v>
      </c>
      <c r="J3796">
        <v>99.6</v>
      </c>
      <c r="K3796" t="s">
        <v>60</v>
      </c>
      <c r="L3796" t="s">
        <v>61</v>
      </c>
      <c r="M3796" t="s">
        <v>58</v>
      </c>
      <c r="N3796" s="2">
        <v>41290</v>
      </c>
      <c r="O3796" s="2">
        <v>42499</v>
      </c>
      <c r="P3796" t="s">
        <v>24</v>
      </c>
      <c r="Q3796" t="s">
        <v>59</v>
      </c>
      <c r="R3796" s="5" t="str">
        <f t="shared" si="178"/>
        <v>0.16</v>
      </c>
      <c r="S3796" s="6" t="str">
        <f t="shared" si="179"/>
        <v/>
      </c>
      <c r="T3796">
        <f>ROUND(INT(表1[[#This Row],[合同结束日期]]-表1[[#This Row],[合同起始日期]])/365,1)</f>
        <v>3.3</v>
      </c>
    </row>
    <row r="3797" spans="1:20">
      <c r="A3797" s="1">
        <v>42491</v>
      </c>
      <c r="B3797" t="s">
        <v>7</v>
      </c>
      <c r="C3797">
        <f t="shared" si="177"/>
        <v>1</v>
      </c>
      <c r="D3797" t="s">
        <v>62</v>
      </c>
      <c r="E3797" s="4">
        <v>12670.8</v>
      </c>
      <c r="F3797" s="4">
        <v>9612.0688799999989</v>
      </c>
      <c r="G3797" s="3">
        <v>0.75859999999999994</v>
      </c>
      <c r="H3797" s="7">
        <v>118.64044943820224</v>
      </c>
      <c r="I3797" s="4">
        <v>90.00064494382022</v>
      </c>
      <c r="J3797">
        <v>106.8</v>
      </c>
      <c r="K3797" t="s">
        <v>60</v>
      </c>
      <c r="L3797" t="s">
        <v>61</v>
      </c>
      <c r="M3797" t="s">
        <v>58</v>
      </c>
      <c r="N3797" s="2">
        <v>41347</v>
      </c>
      <c r="O3797" s="2">
        <v>42499</v>
      </c>
      <c r="P3797" t="s">
        <v>24</v>
      </c>
      <c r="Q3797" t="s">
        <v>59</v>
      </c>
      <c r="R3797" s="5" t="str">
        <f t="shared" si="178"/>
        <v>0.16</v>
      </c>
      <c r="S3797" s="6" t="str">
        <f t="shared" si="179"/>
        <v/>
      </c>
      <c r="T3797">
        <f>ROUND(INT(表1[[#This Row],[合同结束日期]]-表1[[#This Row],[合同起始日期]])/365,1)</f>
        <v>3.2</v>
      </c>
    </row>
    <row r="3798" spans="1:20">
      <c r="A3798" s="1">
        <v>42491</v>
      </c>
      <c r="B3798" t="s">
        <v>7</v>
      </c>
      <c r="C3798">
        <f t="shared" si="177"/>
        <v>1</v>
      </c>
      <c r="D3798" t="s">
        <v>63</v>
      </c>
      <c r="E3798" s="4">
        <v>28116</v>
      </c>
      <c r="F3798" s="4">
        <v>10043.0352</v>
      </c>
      <c r="G3798" s="3">
        <v>0.35720000000000002</v>
      </c>
      <c r="H3798" s="7">
        <v>251.93548387096774</v>
      </c>
      <c r="I3798" s="4">
        <v>89.991354838709682</v>
      </c>
      <c r="J3798">
        <v>111.6</v>
      </c>
      <c r="K3798" t="s">
        <v>66</v>
      </c>
      <c r="L3798" t="s">
        <v>64</v>
      </c>
      <c r="M3798" t="s">
        <v>64</v>
      </c>
      <c r="N3798" s="2">
        <v>41347</v>
      </c>
      <c r="O3798" s="2">
        <v>42499</v>
      </c>
      <c r="P3798" t="s">
        <v>24</v>
      </c>
      <c r="Q3798" t="s">
        <v>65</v>
      </c>
      <c r="R3798" s="5" t="str">
        <f t="shared" si="178"/>
        <v>0.12</v>
      </c>
      <c r="S3798" s="6" t="str">
        <f t="shared" si="179"/>
        <v/>
      </c>
      <c r="T3798">
        <f>ROUND(INT(表1[[#This Row],[合同结束日期]]-表1[[#This Row],[合同起始日期]])/365,1)</f>
        <v>3.2</v>
      </c>
    </row>
    <row r="3799" spans="1:20">
      <c r="A3799" s="1">
        <v>42491</v>
      </c>
      <c r="B3799" t="s">
        <v>7</v>
      </c>
      <c r="C3799">
        <f t="shared" si="177"/>
        <v>1</v>
      </c>
      <c r="D3799" t="s">
        <v>67</v>
      </c>
      <c r="E3799" s="4">
        <v>802250.4</v>
      </c>
      <c r="F3799" s="4">
        <v>79342.564559999984</v>
      </c>
      <c r="G3799" s="3">
        <v>9.8899999999999974E-2</v>
      </c>
      <c r="H3799" s="7">
        <v>2513.3157894736842</v>
      </c>
      <c r="I3799" s="4">
        <v>248.56693157894733</v>
      </c>
      <c r="J3799">
        <v>319.2</v>
      </c>
      <c r="K3799" t="s">
        <v>11</v>
      </c>
      <c r="L3799" t="s">
        <v>23</v>
      </c>
      <c r="M3799" t="s">
        <v>23</v>
      </c>
      <c r="N3799" s="2">
        <v>41374</v>
      </c>
      <c r="O3799" s="2">
        <v>42499</v>
      </c>
      <c r="P3799" t="s">
        <v>24</v>
      </c>
      <c r="Q3799" t="s">
        <v>35</v>
      </c>
      <c r="R3799" s="5" t="str">
        <f t="shared" si="178"/>
        <v>0.06</v>
      </c>
      <c r="S3799" s="6" t="str">
        <f t="shared" si="179"/>
        <v/>
      </c>
      <c r="T3799">
        <f>ROUND(INT(表1[[#This Row],[合同结束日期]]-表1[[#This Row],[合同起始日期]])/365,1)</f>
        <v>3.1</v>
      </c>
    </row>
    <row r="3800" spans="1:20">
      <c r="A3800" s="1">
        <v>42491</v>
      </c>
      <c r="B3800" t="s">
        <v>7</v>
      </c>
      <c r="C3800">
        <f t="shared" si="177"/>
        <v>1</v>
      </c>
      <c r="D3800" t="s">
        <v>68</v>
      </c>
      <c r="E3800" s="4">
        <v>256459.19999999998</v>
      </c>
      <c r="F3800" s="4">
        <v>109302.91103999998</v>
      </c>
      <c r="G3800" s="3">
        <v>0.42619999999999997</v>
      </c>
      <c r="H3800" s="7">
        <v>572.96514745308309</v>
      </c>
      <c r="I3800" s="4">
        <v>244.197745844504</v>
      </c>
      <c r="J3800">
        <v>447.59999999999997</v>
      </c>
      <c r="K3800" t="s">
        <v>11</v>
      </c>
      <c r="L3800" t="s">
        <v>13</v>
      </c>
      <c r="M3800" t="s">
        <v>13</v>
      </c>
      <c r="N3800" s="2">
        <v>41302</v>
      </c>
      <c r="O3800" s="2">
        <v>43594</v>
      </c>
      <c r="P3800" t="s">
        <v>24</v>
      </c>
      <c r="Q3800" t="s">
        <v>392</v>
      </c>
      <c r="R3800" s="5" t="str">
        <f t="shared" si="178"/>
        <v>0.12</v>
      </c>
      <c r="S3800" s="6" t="str">
        <f t="shared" si="179"/>
        <v>0.13</v>
      </c>
      <c r="T3800">
        <f>ROUND(INT(表1[[#This Row],[合同结束日期]]-表1[[#This Row],[合同起始日期]])/365,1)</f>
        <v>6.3</v>
      </c>
    </row>
    <row r="3801" spans="1:20">
      <c r="A3801" s="1">
        <v>42491</v>
      </c>
      <c r="B3801" t="s">
        <v>7</v>
      </c>
      <c r="C3801">
        <f t="shared" si="177"/>
        <v>1</v>
      </c>
      <c r="D3801" t="s">
        <v>345</v>
      </c>
      <c r="E3801" s="4">
        <v>99111.599999999991</v>
      </c>
      <c r="F3801" s="4">
        <v>13201.665120000001</v>
      </c>
      <c r="G3801" s="3">
        <v>0.13320000000000001</v>
      </c>
      <c r="H3801" s="7">
        <v>3441.375</v>
      </c>
      <c r="I3801" s="4">
        <v>458.3911500000001</v>
      </c>
      <c r="J3801">
        <v>28.799999999999997</v>
      </c>
      <c r="K3801" t="s">
        <v>140</v>
      </c>
      <c r="L3801" t="s">
        <v>309</v>
      </c>
      <c r="M3801" t="s">
        <v>309</v>
      </c>
      <c r="N3801" s="2">
        <v>41902</v>
      </c>
      <c r="O3801" s="2">
        <v>42632</v>
      </c>
      <c r="P3801" t="s">
        <v>24</v>
      </c>
      <c r="Q3801" t="s">
        <v>180</v>
      </c>
      <c r="R3801" s="5" t="str">
        <f t="shared" si="178"/>
        <v>0.03</v>
      </c>
      <c r="S3801" s="6" t="str">
        <f t="shared" si="179"/>
        <v/>
      </c>
      <c r="T3801">
        <f>ROUND(INT(表1[[#This Row],[合同结束日期]]-表1[[#This Row],[合同起始日期]])/365,1)</f>
        <v>2</v>
      </c>
    </row>
    <row r="3802" spans="1:20">
      <c r="A3802" s="1">
        <v>42491</v>
      </c>
      <c r="B3802" t="s">
        <v>7</v>
      </c>
      <c r="C3802">
        <f t="shared" si="177"/>
        <v>1</v>
      </c>
      <c r="D3802" t="s">
        <v>412</v>
      </c>
      <c r="E3802" s="4">
        <v>26433.599999999999</v>
      </c>
      <c r="F3802" s="4">
        <v>6999.6172799999986</v>
      </c>
      <c r="G3802" s="3">
        <v>0.26479999999999998</v>
      </c>
      <c r="H3802" s="7">
        <v>1835.6666666666667</v>
      </c>
      <c r="I3802" s="4">
        <v>486.0845333333333</v>
      </c>
      <c r="J3802">
        <v>14.399999999999999</v>
      </c>
      <c r="K3802" t="s">
        <v>76</v>
      </c>
      <c r="L3802" t="s">
        <v>276</v>
      </c>
      <c r="M3802" t="s">
        <v>276</v>
      </c>
      <c r="N3802" s="2">
        <v>42047</v>
      </c>
      <c r="O3802" s="2">
        <v>42521</v>
      </c>
      <c r="P3802" t="s">
        <v>24</v>
      </c>
      <c r="Q3802" t="s">
        <v>373</v>
      </c>
      <c r="R3802" s="5" t="str">
        <f t="shared" si="178"/>
        <v>0.16</v>
      </c>
      <c r="S3802" s="6" t="str">
        <f t="shared" si="179"/>
        <v>0.16</v>
      </c>
      <c r="T3802">
        <f>ROUND(INT(表1[[#This Row],[合同结束日期]]-表1[[#This Row],[合同起始日期]])/365,1)</f>
        <v>1.3</v>
      </c>
    </row>
    <row r="3803" spans="1:20">
      <c r="A3803" s="1">
        <v>42491</v>
      </c>
      <c r="B3803" t="s">
        <v>7</v>
      </c>
      <c r="C3803">
        <f t="shared" si="177"/>
        <v>1</v>
      </c>
      <c r="D3803" t="s">
        <v>413</v>
      </c>
      <c r="E3803" s="4">
        <v>16494</v>
      </c>
      <c r="F3803" s="4">
        <v>7000.0535999999993</v>
      </c>
      <c r="G3803" s="3">
        <v>0.42439999999999994</v>
      </c>
      <c r="H3803" s="7">
        <v>1145.4166666666667</v>
      </c>
      <c r="I3803" s="4">
        <v>486.11483333333331</v>
      </c>
      <c r="J3803">
        <v>14.399999999999999</v>
      </c>
      <c r="K3803" t="s">
        <v>76</v>
      </c>
      <c r="L3803" t="s">
        <v>276</v>
      </c>
      <c r="M3803" t="s">
        <v>276</v>
      </c>
      <c r="N3803" s="2">
        <v>42047</v>
      </c>
      <c r="O3803" s="2">
        <v>42521</v>
      </c>
      <c r="P3803" t="s">
        <v>24</v>
      </c>
      <c r="Q3803" t="s">
        <v>373</v>
      </c>
      <c r="R3803" s="5" t="str">
        <f t="shared" si="178"/>
        <v>0.16</v>
      </c>
      <c r="S3803" s="6" t="str">
        <f t="shared" si="179"/>
        <v>0.16</v>
      </c>
      <c r="T3803">
        <f>ROUND(INT(表1[[#This Row],[合同结束日期]]-表1[[#This Row],[合同起始日期]])/365,1)</f>
        <v>1.3</v>
      </c>
    </row>
    <row r="3804" spans="1:20">
      <c r="A3804" s="1">
        <v>42491</v>
      </c>
      <c r="B3804" t="s">
        <v>7</v>
      </c>
      <c r="C3804">
        <f t="shared" si="177"/>
        <v>1</v>
      </c>
      <c r="D3804" t="s">
        <v>240</v>
      </c>
      <c r="E3804" s="4">
        <v>61193.399999999994</v>
      </c>
      <c r="F3804" s="4">
        <v>8634.3887400000003</v>
      </c>
      <c r="G3804" s="3">
        <v>0.14110000000000003</v>
      </c>
      <c r="H3804" s="7">
        <v>4249.541666666667</v>
      </c>
      <c r="I3804" s="4">
        <v>599.6103291666667</v>
      </c>
      <c r="J3804">
        <v>14.399999999999999</v>
      </c>
      <c r="K3804" t="s">
        <v>66</v>
      </c>
      <c r="L3804" t="s">
        <v>64</v>
      </c>
      <c r="M3804" t="s">
        <v>64</v>
      </c>
      <c r="N3804" s="2">
        <v>41481</v>
      </c>
      <c r="O3804" s="2">
        <v>42668</v>
      </c>
      <c r="P3804" t="s">
        <v>24</v>
      </c>
      <c r="Q3804" t="s">
        <v>28</v>
      </c>
      <c r="R3804" s="5" t="str">
        <f t="shared" si="178"/>
        <v>0.13</v>
      </c>
      <c r="S3804" s="6" t="str">
        <f t="shared" si="179"/>
        <v/>
      </c>
      <c r="T3804">
        <f>ROUND(INT(表1[[#This Row],[合同结束日期]]-表1[[#This Row],[合同起始日期]])/365,1)</f>
        <v>3.3</v>
      </c>
    </row>
    <row r="3805" spans="1:20">
      <c r="A3805" s="1">
        <v>42491</v>
      </c>
      <c r="B3805" t="s">
        <v>7</v>
      </c>
      <c r="C3805">
        <f t="shared" ref="C3805:C3868" si="180">IF($B3805="负一层",-1,IF($B3805="负一夹层",0,IF($B3805="一层",1,IF($B3805="二层",2,IF($B3805="三层",3,IF($B3805="四层",4))))))</f>
        <v>1</v>
      </c>
      <c r="D3805" t="s">
        <v>383</v>
      </c>
      <c r="E3805" s="4">
        <v>28992</v>
      </c>
      <c r="F3805" s="4">
        <v>6998.6688000000004</v>
      </c>
      <c r="G3805" s="3">
        <v>0.2414</v>
      </c>
      <c r="H3805" s="7">
        <v>2013.3333333333335</v>
      </c>
      <c r="I3805" s="4">
        <v>486.01866666666672</v>
      </c>
      <c r="J3805">
        <v>14.399999999999999</v>
      </c>
      <c r="K3805" t="s">
        <v>76</v>
      </c>
      <c r="L3805" t="s">
        <v>276</v>
      </c>
      <c r="M3805" t="s">
        <v>276</v>
      </c>
      <c r="N3805" s="2">
        <v>42047</v>
      </c>
      <c r="O3805" s="2">
        <v>42521</v>
      </c>
      <c r="P3805" t="s">
        <v>24</v>
      </c>
      <c r="Q3805" t="s">
        <v>373</v>
      </c>
      <c r="R3805" s="5" t="str">
        <f t="shared" ref="R3805:R3868" si="181">IF(ISERROR(FIND(",",$Q3805)),$Q3805,LEFT($Q3805,FIND(",",$Q3805)-1))</f>
        <v>0.16</v>
      </c>
      <c r="S3805" s="6" t="str">
        <f t="shared" si="179"/>
        <v>0.16</v>
      </c>
      <c r="T3805">
        <f>ROUND(INT(表1[[#This Row],[合同结束日期]]-表1[[#This Row],[合同起始日期]])/365,1)</f>
        <v>1.3</v>
      </c>
    </row>
    <row r="3806" spans="1:20">
      <c r="A3806" s="1">
        <v>42491</v>
      </c>
      <c r="B3806" t="s">
        <v>7</v>
      </c>
      <c r="C3806">
        <f t="shared" si="180"/>
        <v>1</v>
      </c>
      <c r="D3806" t="s">
        <v>469</v>
      </c>
      <c r="E3806" s="4">
        <v>162549.6</v>
      </c>
      <c r="F3806" s="4">
        <v>15637.27152</v>
      </c>
      <c r="G3806" s="3">
        <v>9.6199999999999994E-2</v>
      </c>
      <c r="H3806" s="7">
        <v>11288.166666666668</v>
      </c>
      <c r="I3806" s="4">
        <v>1085.9216333333334</v>
      </c>
      <c r="J3806">
        <v>14.399999999999999</v>
      </c>
      <c r="K3806" t="s">
        <v>66</v>
      </c>
      <c r="L3806" t="s">
        <v>64</v>
      </c>
      <c r="M3806" t="s">
        <v>64</v>
      </c>
      <c r="N3806" s="2">
        <v>42259</v>
      </c>
      <c r="O3806" s="2">
        <v>42624</v>
      </c>
      <c r="P3806" t="s">
        <v>24</v>
      </c>
      <c r="Q3806" t="s">
        <v>123</v>
      </c>
      <c r="R3806" s="5" t="str">
        <f t="shared" si="181"/>
        <v>0.09</v>
      </c>
      <c r="S3806" s="6" t="str">
        <f t="shared" ref="S3806:S3869" si="182">IF(ISERROR(FIND(",",$Q3806)),"",RIGHT($Q3806,LEN($Q3806)-FIND(",",$Q3806)))</f>
        <v/>
      </c>
      <c r="T3806">
        <f>ROUND(INT(表1[[#This Row],[合同结束日期]]-表1[[#This Row],[合同起始日期]])/365,1)</f>
        <v>1</v>
      </c>
    </row>
    <row r="3807" spans="1:20">
      <c r="A3807" s="1">
        <v>42522</v>
      </c>
      <c r="B3807" t="s">
        <v>7</v>
      </c>
      <c r="C3807">
        <f t="shared" si="180"/>
        <v>1</v>
      </c>
      <c r="D3807" t="s">
        <v>57</v>
      </c>
      <c r="E3807" s="4">
        <v>181924.8</v>
      </c>
      <c r="F3807" s="4">
        <v>52794.576960000006</v>
      </c>
      <c r="G3807" s="3">
        <v>0.29020000000000007</v>
      </c>
      <c r="H3807" s="7">
        <v>1826.5542168674699</v>
      </c>
      <c r="I3807" s="4">
        <v>530.06603373493988</v>
      </c>
      <c r="J3807">
        <v>99.6</v>
      </c>
      <c r="K3807" t="s">
        <v>60</v>
      </c>
      <c r="L3807" t="s">
        <v>61</v>
      </c>
      <c r="M3807" t="s">
        <v>58</v>
      </c>
      <c r="N3807" s="2">
        <v>41290</v>
      </c>
      <c r="O3807" s="2">
        <v>42582</v>
      </c>
      <c r="P3807" t="s">
        <v>24</v>
      </c>
      <c r="Q3807">
        <v>0.16</v>
      </c>
      <c r="R3807" s="5">
        <f t="shared" si="181"/>
        <v>0.16</v>
      </c>
      <c r="S3807" s="6" t="str">
        <f t="shared" si="182"/>
        <v/>
      </c>
      <c r="T3807">
        <f>ROUND(INT(表1[[#This Row],[合同结束日期]]-表1[[#This Row],[合同起始日期]])/365,1)</f>
        <v>3.5</v>
      </c>
    </row>
    <row r="3808" spans="1:20">
      <c r="A3808" s="1">
        <v>42522</v>
      </c>
      <c r="B3808" t="s">
        <v>7</v>
      </c>
      <c r="C3808">
        <f t="shared" si="180"/>
        <v>1</v>
      </c>
      <c r="D3808" t="s">
        <v>22</v>
      </c>
      <c r="E3808" s="4">
        <v>549043.19999999995</v>
      </c>
      <c r="F3808" s="4">
        <v>0</v>
      </c>
      <c r="G3808" s="3">
        <v>0</v>
      </c>
      <c r="H3808" s="7">
        <v>1121.4117647058824</v>
      </c>
      <c r="I3808" s="4">
        <v>0</v>
      </c>
      <c r="J3808">
        <v>489.59999999999997</v>
      </c>
      <c r="K3808" t="s">
        <v>11</v>
      </c>
      <c r="L3808" t="s">
        <v>23</v>
      </c>
      <c r="M3808" t="s">
        <v>23</v>
      </c>
      <c r="N3808" s="2">
        <v>41258</v>
      </c>
      <c r="O3808" s="2">
        <v>42521</v>
      </c>
      <c r="P3808" t="s">
        <v>24</v>
      </c>
      <c r="Q3808" t="s">
        <v>373</v>
      </c>
      <c r="R3808" s="5" t="str">
        <f t="shared" si="181"/>
        <v>0.16</v>
      </c>
      <c r="S3808" s="6" t="str">
        <f t="shared" si="182"/>
        <v>0.16</v>
      </c>
      <c r="T3808">
        <f>ROUND(INT(表1[[#This Row],[合同结束日期]]-表1[[#This Row],[合同起始日期]])/365,1)</f>
        <v>3.5</v>
      </c>
    </row>
    <row r="3809" spans="1:20">
      <c r="A3809" s="1">
        <v>42522</v>
      </c>
      <c r="B3809" t="s">
        <v>7</v>
      </c>
      <c r="C3809">
        <f t="shared" si="180"/>
        <v>1</v>
      </c>
      <c r="D3809" t="s">
        <v>16</v>
      </c>
      <c r="E3809" s="4">
        <v>967119.25199999986</v>
      </c>
      <c r="F3809" s="4">
        <v>106383.11771999999</v>
      </c>
      <c r="G3809" s="3">
        <v>0.11000000000000001</v>
      </c>
      <c r="H3809" s="7">
        <v>1389.5391551724135</v>
      </c>
      <c r="I3809" s="4">
        <v>152.84930706896552</v>
      </c>
      <c r="J3809">
        <v>696</v>
      </c>
      <c r="K3809" t="s">
        <v>20</v>
      </c>
      <c r="L3809" t="s">
        <v>21</v>
      </c>
      <c r="M3809" t="s">
        <v>17</v>
      </c>
      <c r="N3809" s="2">
        <v>41246</v>
      </c>
      <c r="O3809" s="2">
        <v>43229</v>
      </c>
      <c r="P3809" t="s">
        <v>18</v>
      </c>
      <c r="Q3809">
        <v>0.11</v>
      </c>
      <c r="R3809" s="5">
        <f t="shared" si="181"/>
        <v>0.11</v>
      </c>
      <c r="S3809" s="6" t="str">
        <f t="shared" si="182"/>
        <v/>
      </c>
      <c r="T3809">
        <f>ROUND(INT(表1[[#This Row],[合同结束日期]]-表1[[#This Row],[合同起始日期]])/365,1)</f>
        <v>5.4</v>
      </c>
    </row>
    <row r="3810" spans="1:20">
      <c r="A3810" s="1">
        <v>42522</v>
      </c>
      <c r="B3810" t="s">
        <v>7</v>
      </c>
      <c r="C3810">
        <f t="shared" si="180"/>
        <v>1</v>
      </c>
      <c r="D3810" t="s">
        <v>8</v>
      </c>
      <c r="E3810" s="4">
        <v>7621426.7999999998</v>
      </c>
      <c r="F3810" s="4">
        <v>318575.64023999992</v>
      </c>
      <c r="G3810" s="3">
        <v>4.179999999999999E-2</v>
      </c>
      <c r="H3810" s="7">
        <v>2134.8534453781513</v>
      </c>
      <c r="I3810" s="4">
        <v>89.236874016806695</v>
      </c>
      <c r="J3810">
        <v>3570</v>
      </c>
      <c r="K3810" t="s">
        <v>11</v>
      </c>
      <c r="L3810" t="s">
        <v>12</v>
      </c>
      <c r="M3810" t="s">
        <v>10</v>
      </c>
      <c r="N3810" s="2">
        <v>41365</v>
      </c>
      <c r="O3810" s="2">
        <v>48646</v>
      </c>
      <c r="P3810" t="s">
        <v>14</v>
      </c>
      <c r="Q3810">
        <v>0</v>
      </c>
      <c r="R3810" s="5">
        <f t="shared" si="181"/>
        <v>0</v>
      </c>
      <c r="S3810" s="6" t="str">
        <f t="shared" si="182"/>
        <v/>
      </c>
      <c r="T3810">
        <f>ROUND(INT(表1[[#This Row],[合同结束日期]]-表1[[#This Row],[合同起始日期]])/365,1)</f>
        <v>19.899999999999999</v>
      </c>
    </row>
    <row r="3811" spans="1:20">
      <c r="A3811" s="1">
        <v>42522</v>
      </c>
      <c r="B3811" t="s">
        <v>7</v>
      </c>
      <c r="C3811">
        <f t="shared" si="180"/>
        <v>1</v>
      </c>
      <c r="D3811" t="s">
        <v>68</v>
      </c>
      <c r="E3811" s="4">
        <v>262009.19999999998</v>
      </c>
      <c r="F3811" s="4">
        <v>111904.12932000001</v>
      </c>
      <c r="G3811" s="3">
        <v>0.42710000000000004</v>
      </c>
      <c r="H3811" s="7">
        <v>585.36461126005361</v>
      </c>
      <c r="I3811" s="4">
        <v>250.00922546916894</v>
      </c>
      <c r="J3811">
        <v>447.59999999999997</v>
      </c>
      <c r="K3811" t="s">
        <v>11</v>
      </c>
      <c r="L3811" t="s">
        <v>13</v>
      </c>
      <c r="M3811" t="s">
        <v>13</v>
      </c>
      <c r="N3811" s="2">
        <v>41302</v>
      </c>
      <c r="O3811" s="2">
        <v>43594</v>
      </c>
      <c r="P3811" t="s">
        <v>24</v>
      </c>
      <c r="Q3811">
        <v>0.13</v>
      </c>
      <c r="R3811" s="5">
        <f t="shared" si="181"/>
        <v>0.13</v>
      </c>
      <c r="S3811" s="6" t="str">
        <f t="shared" si="182"/>
        <v/>
      </c>
      <c r="T3811">
        <f>ROUND(INT(表1[[#This Row],[合同结束日期]]-表1[[#This Row],[合同起始日期]])/365,1)</f>
        <v>6.3</v>
      </c>
    </row>
    <row r="3812" spans="1:20">
      <c r="A3812" s="1">
        <v>42522</v>
      </c>
      <c r="B3812" t="s">
        <v>7</v>
      </c>
      <c r="C3812">
        <f t="shared" si="180"/>
        <v>1</v>
      </c>
      <c r="D3812" t="s">
        <v>67</v>
      </c>
      <c r="E3812" s="4">
        <v>738594</v>
      </c>
      <c r="F3812" s="4">
        <v>83978.137800000011</v>
      </c>
      <c r="G3812" s="3">
        <v>0.11370000000000001</v>
      </c>
      <c r="H3812" s="7">
        <v>2313.8909774436092</v>
      </c>
      <c r="I3812" s="4">
        <v>263.08940413533838</v>
      </c>
      <c r="J3812">
        <v>319.2</v>
      </c>
      <c r="K3812" t="s">
        <v>11</v>
      </c>
      <c r="L3812" t="s">
        <v>23</v>
      </c>
      <c r="M3812" t="s">
        <v>23</v>
      </c>
      <c r="N3812" s="2">
        <v>41374</v>
      </c>
      <c r="O3812" s="2">
        <v>42864</v>
      </c>
      <c r="P3812" t="s">
        <v>24</v>
      </c>
      <c r="Q3812">
        <v>7.0000000000000007E-2</v>
      </c>
      <c r="R3812" s="5">
        <f t="shared" si="181"/>
        <v>7.0000000000000007E-2</v>
      </c>
      <c r="S3812" s="6" t="str">
        <f t="shared" si="182"/>
        <v/>
      </c>
      <c r="T3812">
        <f>ROUND(INT(表1[[#This Row],[合同结束日期]]-表1[[#This Row],[合同起始日期]])/365,1)</f>
        <v>4.0999999999999996</v>
      </c>
    </row>
    <row r="3813" spans="1:20">
      <c r="A3813" s="1">
        <v>42522</v>
      </c>
      <c r="B3813" t="s">
        <v>7</v>
      </c>
      <c r="C3813">
        <f t="shared" si="180"/>
        <v>1</v>
      </c>
      <c r="D3813" t="s">
        <v>38</v>
      </c>
      <c r="E3813" s="4">
        <v>686988</v>
      </c>
      <c r="F3813" s="4">
        <v>96453.1152</v>
      </c>
      <c r="G3813" s="3">
        <v>0.1404</v>
      </c>
      <c r="H3813" s="7">
        <v>3669.8076923076924</v>
      </c>
      <c r="I3813" s="4">
        <v>515.24099999999999</v>
      </c>
      <c r="J3813">
        <v>187.2</v>
      </c>
      <c r="K3813" t="s">
        <v>11</v>
      </c>
      <c r="L3813" t="s">
        <v>13</v>
      </c>
      <c r="M3813" t="s">
        <v>13</v>
      </c>
      <c r="N3813" s="2">
        <v>41323</v>
      </c>
      <c r="O3813" s="2">
        <v>42499</v>
      </c>
      <c r="P3813" t="s">
        <v>39</v>
      </c>
      <c r="Q3813" t="s">
        <v>48</v>
      </c>
      <c r="R3813" s="5" t="str">
        <f t="shared" si="181"/>
        <v>0.11</v>
      </c>
      <c r="S3813" s="6" t="str">
        <f t="shared" si="182"/>
        <v/>
      </c>
      <c r="T3813">
        <f>ROUND(INT(表1[[#This Row],[合同结束日期]]-表1[[#This Row],[合同起始日期]])/365,1)</f>
        <v>3.2</v>
      </c>
    </row>
    <row r="3814" spans="1:20">
      <c r="A3814" s="1">
        <v>42522</v>
      </c>
      <c r="B3814" t="s">
        <v>7</v>
      </c>
      <c r="C3814">
        <f t="shared" si="180"/>
        <v>1</v>
      </c>
      <c r="D3814" t="s">
        <v>40</v>
      </c>
      <c r="E3814" s="4">
        <v>2546558.9759999998</v>
      </c>
      <c r="F3814" s="4">
        <v>203724.71807999999</v>
      </c>
      <c r="G3814" s="3">
        <v>0.08</v>
      </c>
      <c r="H3814" s="7">
        <v>2701.2887983706719</v>
      </c>
      <c r="I3814" s="4">
        <v>216.10310386965375</v>
      </c>
      <c r="J3814">
        <v>942.72</v>
      </c>
      <c r="K3814" t="s">
        <v>41</v>
      </c>
      <c r="L3814" t="s">
        <v>40</v>
      </c>
      <c r="M3814" t="s">
        <v>41</v>
      </c>
      <c r="N3814" s="2">
        <v>41294</v>
      </c>
      <c r="O3814" s="2">
        <v>43229</v>
      </c>
      <c r="P3814" t="s">
        <v>39</v>
      </c>
      <c r="Q3814">
        <v>0.08</v>
      </c>
      <c r="R3814" s="5">
        <f t="shared" si="181"/>
        <v>0.08</v>
      </c>
      <c r="S3814" s="6" t="str">
        <f t="shared" si="182"/>
        <v/>
      </c>
      <c r="T3814">
        <f>ROUND(INT(表1[[#This Row],[合同结束日期]]-表1[[#This Row],[合同起始日期]])/365,1)</f>
        <v>5.3</v>
      </c>
    </row>
    <row r="3815" spans="1:20">
      <c r="A3815" s="1">
        <v>42522</v>
      </c>
      <c r="B3815" t="s">
        <v>7</v>
      </c>
      <c r="C3815">
        <f t="shared" si="180"/>
        <v>1</v>
      </c>
      <c r="D3815" t="s">
        <v>43</v>
      </c>
      <c r="E3815" s="4">
        <v>1200637.2239999999</v>
      </c>
      <c r="F3815" s="4">
        <v>108057.35015999999</v>
      </c>
      <c r="G3815" s="3">
        <v>0.09</v>
      </c>
      <c r="H3815" s="7">
        <v>4589.5918348623854</v>
      </c>
      <c r="I3815" s="4">
        <v>413.06326513761468</v>
      </c>
      <c r="J3815">
        <v>261.59999999999997</v>
      </c>
      <c r="K3815" t="s">
        <v>44</v>
      </c>
      <c r="L3815" t="s">
        <v>46</v>
      </c>
      <c r="M3815" t="s">
        <v>45</v>
      </c>
      <c r="N3815" s="2">
        <v>41288</v>
      </c>
      <c r="O3815" s="2">
        <v>45059</v>
      </c>
      <c r="P3815" t="s">
        <v>24</v>
      </c>
      <c r="Q3815">
        <v>0.09</v>
      </c>
      <c r="R3815" s="5">
        <f t="shared" si="181"/>
        <v>0.09</v>
      </c>
      <c r="S3815" s="6" t="str">
        <f t="shared" si="182"/>
        <v/>
      </c>
      <c r="T3815">
        <f>ROUND(INT(表1[[#This Row],[合同结束日期]]-表1[[#This Row],[合同起始日期]])/365,1)</f>
        <v>10.3</v>
      </c>
    </row>
    <row r="3816" spans="1:20">
      <c r="A3816" s="1">
        <v>42522</v>
      </c>
      <c r="B3816" t="s">
        <v>7</v>
      </c>
      <c r="C3816">
        <f t="shared" si="180"/>
        <v>1</v>
      </c>
      <c r="D3816" t="s">
        <v>261</v>
      </c>
      <c r="E3816" s="4">
        <v>3209271.7919999999</v>
      </c>
      <c r="F3816" s="4">
        <v>281453.13615839998</v>
      </c>
      <c r="G3816" s="3">
        <v>8.77E-2</v>
      </c>
      <c r="H3816" s="7">
        <v>2581.4605791505792</v>
      </c>
      <c r="I3816" s="4">
        <v>226.39409279150576</v>
      </c>
      <c r="J3816">
        <v>1243.2</v>
      </c>
      <c r="K3816" t="s">
        <v>41</v>
      </c>
      <c r="L3816" t="s">
        <v>261</v>
      </c>
      <c r="M3816" t="s">
        <v>41</v>
      </c>
      <c r="N3816" s="2">
        <v>41281</v>
      </c>
      <c r="O3816" s="2">
        <v>45168</v>
      </c>
      <c r="P3816" t="s">
        <v>39</v>
      </c>
      <c r="Q3816">
        <v>0.08</v>
      </c>
      <c r="R3816" s="5">
        <f t="shared" si="181"/>
        <v>0.08</v>
      </c>
      <c r="S3816" s="6" t="str">
        <f t="shared" si="182"/>
        <v/>
      </c>
      <c r="T3816">
        <f>ROUND(INT(表1[[#This Row],[合同结束日期]]-表1[[#This Row],[合同起始日期]])/365,1)</f>
        <v>10.6</v>
      </c>
    </row>
    <row r="3817" spans="1:20">
      <c r="A3817" s="1">
        <v>42522</v>
      </c>
      <c r="B3817" t="s">
        <v>7</v>
      </c>
      <c r="C3817">
        <f t="shared" si="180"/>
        <v>1</v>
      </c>
      <c r="D3817" t="s">
        <v>47</v>
      </c>
      <c r="E3817" s="4">
        <v>163819.19999999998</v>
      </c>
      <c r="F3817" s="4">
        <v>36089.369760000001</v>
      </c>
      <c r="G3817" s="3">
        <v>0.22030000000000002</v>
      </c>
      <c r="H3817" s="7">
        <v>1407.3814432989691</v>
      </c>
      <c r="I3817" s="4">
        <v>310.04613195876294</v>
      </c>
      <c r="J3817">
        <v>116.39999999999999</v>
      </c>
      <c r="K3817" t="s">
        <v>11</v>
      </c>
      <c r="L3817" t="s">
        <v>23</v>
      </c>
      <c r="M3817" t="s">
        <v>23</v>
      </c>
      <c r="N3817" s="2">
        <v>41384</v>
      </c>
      <c r="O3817" s="2">
        <v>42571</v>
      </c>
      <c r="P3817" t="s">
        <v>24</v>
      </c>
      <c r="Q3817">
        <v>0.13</v>
      </c>
      <c r="R3817" s="5">
        <f t="shared" si="181"/>
        <v>0.13</v>
      </c>
      <c r="S3817" s="6" t="str">
        <f t="shared" si="182"/>
        <v/>
      </c>
      <c r="T3817">
        <f>ROUND(INT(表1[[#This Row],[合同结束日期]]-表1[[#This Row],[合同起始日期]])/365,1)</f>
        <v>3.3</v>
      </c>
    </row>
    <row r="3818" spans="1:20">
      <c r="A3818" s="1">
        <v>42522</v>
      </c>
      <c r="B3818" t="s">
        <v>7</v>
      </c>
      <c r="C3818">
        <f t="shared" si="180"/>
        <v>1</v>
      </c>
      <c r="D3818" t="s">
        <v>29</v>
      </c>
      <c r="E3818" s="4">
        <v>251328</v>
      </c>
      <c r="F3818" s="4">
        <v>78715.929599999989</v>
      </c>
      <c r="G3818" s="3">
        <v>0.31319999999999998</v>
      </c>
      <c r="H3818" s="7">
        <v>1342.5641025641025</v>
      </c>
      <c r="I3818" s="4">
        <v>420.49107692307689</v>
      </c>
      <c r="J3818">
        <v>187.2</v>
      </c>
      <c r="K3818" t="s">
        <v>11</v>
      </c>
      <c r="L3818" t="s">
        <v>23</v>
      </c>
      <c r="M3818" t="s">
        <v>23</v>
      </c>
      <c r="N3818" s="2">
        <v>41288</v>
      </c>
      <c r="O3818" s="2">
        <v>42864</v>
      </c>
      <c r="P3818" t="s">
        <v>24</v>
      </c>
      <c r="Q3818">
        <v>0.19</v>
      </c>
      <c r="R3818" s="5">
        <f t="shared" si="181"/>
        <v>0.19</v>
      </c>
      <c r="S3818" s="6" t="str">
        <f t="shared" si="182"/>
        <v/>
      </c>
      <c r="T3818">
        <f>ROUND(INT(表1[[#This Row],[合同结束日期]]-表1[[#This Row],[合同起始日期]])/365,1)</f>
        <v>4.3</v>
      </c>
    </row>
    <row r="3819" spans="1:20">
      <c r="A3819" s="1">
        <v>42522</v>
      </c>
      <c r="B3819" t="s">
        <v>7</v>
      </c>
      <c r="C3819">
        <f t="shared" si="180"/>
        <v>1</v>
      </c>
      <c r="D3819" t="s">
        <v>31</v>
      </c>
      <c r="E3819" s="4">
        <v>178653</v>
      </c>
      <c r="F3819" s="4">
        <v>58026.494400000003</v>
      </c>
      <c r="G3819" s="3">
        <v>0.32480000000000003</v>
      </c>
      <c r="H3819" s="7">
        <v>1294.5869565217392</v>
      </c>
      <c r="I3819" s="4">
        <v>420.48184347826088</v>
      </c>
      <c r="J3819">
        <v>138</v>
      </c>
      <c r="K3819" t="s">
        <v>11</v>
      </c>
      <c r="L3819" t="s">
        <v>13</v>
      </c>
      <c r="M3819" t="s">
        <v>13</v>
      </c>
      <c r="N3819" s="2">
        <v>41334</v>
      </c>
      <c r="O3819" s="2">
        <v>42864</v>
      </c>
      <c r="P3819" t="s">
        <v>24</v>
      </c>
      <c r="Q3819" t="s">
        <v>506</v>
      </c>
      <c r="R3819" s="5" t="str">
        <f t="shared" si="181"/>
        <v>0.16</v>
      </c>
      <c r="S3819" s="6" t="str">
        <f t="shared" si="182"/>
        <v>0.07</v>
      </c>
      <c r="T3819">
        <f>ROUND(INT(表1[[#This Row],[合同结束日期]]-表1[[#This Row],[合同起始日期]])/365,1)</f>
        <v>4.2</v>
      </c>
    </row>
    <row r="3820" spans="1:20">
      <c r="A3820" s="1">
        <v>42522</v>
      </c>
      <c r="B3820" t="s">
        <v>7</v>
      </c>
      <c r="C3820">
        <f t="shared" si="180"/>
        <v>1</v>
      </c>
      <c r="D3820" t="s">
        <v>239</v>
      </c>
      <c r="E3820" s="4">
        <v>420339</v>
      </c>
      <c r="F3820" s="4">
        <v>57922.714200000002</v>
      </c>
      <c r="G3820" s="3">
        <v>0.13780000000000001</v>
      </c>
      <c r="H3820" s="7">
        <v>1156.8114266842799</v>
      </c>
      <c r="I3820" s="4">
        <v>159.40861459709379</v>
      </c>
      <c r="J3820">
        <v>363.36</v>
      </c>
      <c r="K3820" t="s">
        <v>11</v>
      </c>
      <c r="L3820" t="s">
        <v>23</v>
      </c>
      <c r="M3820" t="s">
        <v>23</v>
      </c>
      <c r="N3820" s="2">
        <v>41384</v>
      </c>
      <c r="O3820" s="2">
        <v>43299</v>
      </c>
      <c r="P3820" t="s">
        <v>18</v>
      </c>
      <c r="Q3820" t="s">
        <v>335</v>
      </c>
      <c r="R3820" s="5" t="str">
        <f t="shared" si="181"/>
        <v>0.15</v>
      </c>
      <c r="S3820" s="6" t="str">
        <f t="shared" si="182"/>
        <v>0.05</v>
      </c>
      <c r="T3820">
        <f>ROUND(INT(表1[[#This Row],[合同结束日期]]-表1[[#This Row],[合同起始日期]])/365,1)</f>
        <v>5.2</v>
      </c>
    </row>
    <row r="3821" spans="1:20">
      <c r="A3821" s="1">
        <v>42522</v>
      </c>
      <c r="B3821" t="s">
        <v>7</v>
      </c>
      <c r="C3821">
        <f t="shared" si="180"/>
        <v>1</v>
      </c>
      <c r="D3821" t="s">
        <v>238</v>
      </c>
      <c r="E3821" s="4">
        <v>357570</v>
      </c>
      <c r="F3821" s="4">
        <v>59749.946999999993</v>
      </c>
      <c r="G3821" s="3">
        <v>0.16709999999999997</v>
      </c>
      <c r="H3821" s="7">
        <v>953.52</v>
      </c>
      <c r="I3821" s="4">
        <v>159.33319199999997</v>
      </c>
      <c r="J3821">
        <v>375</v>
      </c>
      <c r="K3821" t="s">
        <v>11</v>
      </c>
      <c r="L3821" t="s">
        <v>92</v>
      </c>
      <c r="M3821" t="s">
        <v>92</v>
      </c>
      <c r="N3821" s="2">
        <v>41384</v>
      </c>
      <c r="O3821" s="2">
        <v>43299</v>
      </c>
      <c r="P3821" t="s">
        <v>18</v>
      </c>
      <c r="Q3821" t="s">
        <v>335</v>
      </c>
      <c r="R3821" s="5" t="str">
        <f t="shared" si="181"/>
        <v>0.15</v>
      </c>
      <c r="S3821" s="6" t="str">
        <f t="shared" si="182"/>
        <v>0.05</v>
      </c>
      <c r="T3821">
        <f>ROUND(INT(表1[[#This Row],[合同结束日期]]-表1[[#This Row],[合同起始日期]])/365,1)</f>
        <v>5.2</v>
      </c>
    </row>
    <row r="3822" spans="1:20">
      <c r="A3822" s="1">
        <v>42522</v>
      </c>
      <c r="B3822" t="s">
        <v>7</v>
      </c>
      <c r="C3822">
        <f t="shared" si="180"/>
        <v>1</v>
      </c>
      <c r="D3822" t="s">
        <v>237</v>
      </c>
      <c r="E3822" s="4">
        <v>648772.79999999993</v>
      </c>
      <c r="F3822" s="4">
        <v>57351.515519999994</v>
      </c>
      <c r="G3822" s="3">
        <v>8.8400000000000006E-2</v>
      </c>
      <c r="H3822" s="7">
        <v>1802.1466666666665</v>
      </c>
      <c r="I3822" s="4">
        <v>159.3097653333333</v>
      </c>
      <c r="J3822">
        <v>360</v>
      </c>
      <c r="K3822" t="s">
        <v>11</v>
      </c>
      <c r="L3822" t="s">
        <v>23</v>
      </c>
      <c r="M3822" t="s">
        <v>23</v>
      </c>
      <c r="N3822" s="2">
        <v>41384</v>
      </c>
      <c r="O3822" s="2">
        <v>43299</v>
      </c>
      <c r="P3822" t="s">
        <v>18</v>
      </c>
      <c r="Q3822" t="s">
        <v>335</v>
      </c>
      <c r="R3822" s="5" t="str">
        <f t="shared" si="181"/>
        <v>0.15</v>
      </c>
      <c r="S3822" s="6" t="str">
        <f t="shared" si="182"/>
        <v>0.05</v>
      </c>
      <c r="T3822">
        <f>ROUND(INT(表1[[#This Row],[合同结束日期]]-表1[[#This Row],[合同起始日期]])/365,1)</f>
        <v>5.2</v>
      </c>
    </row>
    <row r="3823" spans="1:20">
      <c r="A3823" s="1">
        <v>42522</v>
      </c>
      <c r="B3823" t="s">
        <v>7</v>
      </c>
      <c r="C3823">
        <f t="shared" si="180"/>
        <v>1</v>
      </c>
      <c r="D3823" t="s">
        <v>235</v>
      </c>
      <c r="E3823" s="4">
        <v>855278.4</v>
      </c>
      <c r="F3823" s="4">
        <v>59612.90447999999</v>
      </c>
      <c r="G3823" s="3">
        <v>6.9699999999999984E-2</v>
      </c>
      <c r="H3823" s="7">
        <v>2286.5960859801094</v>
      </c>
      <c r="I3823" s="4">
        <v>159.37574719281361</v>
      </c>
      <c r="J3823">
        <v>374.03999999999996</v>
      </c>
      <c r="K3823" t="s">
        <v>11</v>
      </c>
      <c r="L3823" t="s">
        <v>92</v>
      </c>
      <c r="M3823" t="s">
        <v>92</v>
      </c>
      <c r="N3823" s="2">
        <v>41384</v>
      </c>
      <c r="O3823" s="2">
        <v>43299</v>
      </c>
      <c r="P3823" t="s">
        <v>18</v>
      </c>
      <c r="Q3823" t="s">
        <v>335</v>
      </c>
      <c r="R3823" s="5" t="str">
        <f t="shared" si="181"/>
        <v>0.15</v>
      </c>
      <c r="S3823" s="6" t="str">
        <f t="shared" si="182"/>
        <v>0.05</v>
      </c>
      <c r="T3823">
        <f>ROUND(INT(表1[[#This Row],[合同结束日期]]-表1[[#This Row],[合同起始日期]])/365,1)</f>
        <v>5.2</v>
      </c>
    </row>
    <row r="3824" spans="1:20">
      <c r="A3824" s="1">
        <v>42522</v>
      </c>
      <c r="B3824" t="s">
        <v>7</v>
      </c>
      <c r="C3824">
        <f t="shared" si="180"/>
        <v>1</v>
      </c>
      <c r="D3824" t="s">
        <v>33</v>
      </c>
      <c r="E3824" s="4">
        <v>210362.16</v>
      </c>
      <c r="F3824" s="4">
        <v>15861.306864</v>
      </c>
      <c r="G3824" s="3">
        <v>7.5399999999999995E-2</v>
      </c>
      <c r="H3824" s="7">
        <v>3246.3296296296298</v>
      </c>
      <c r="I3824" s="4">
        <v>244.77325407407409</v>
      </c>
      <c r="J3824">
        <v>64.8</v>
      </c>
      <c r="K3824" t="s">
        <v>11</v>
      </c>
      <c r="L3824" t="s">
        <v>13</v>
      </c>
      <c r="M3824" t="s">
        <v>34</v>
      </c>
      <c r="N3824" s="2">
        <v>41353</v>
      </c>
      <c r="O3824" s="2">
        <v>43229</v>
      </c>
      <c r="P3824" t="s">
        <v>24</v>
      </c>
      <c r="Q3824">
        <v>0.06</v>
      </c>
      <c r="R3824" s="5">
        <f t="shared" si="181"/>
        <v>0.06</v>
      </c>
      <c r="S3824" s="6" t="str">
        <f t="shared" si="182"/>
        <v/>
      </c>
      <c r="T3824">
        <f>ROUND(INT(表1[[#This Row],[合同结束日期]]-表1[[#This Row],[合同起始日期]])/365,1)</f>
        <v>5.0999999999999996</v>
      </c>
    </row>
    <row r="3825" spans="1:20">
      <c r="A3825" s="1">
        <v>42522</v>
      </c>
      <c r="B3825" t="s">
        <v>7</v>
      </c>
      <c r="C3825">
        <f t="shared" si="180"/>
        <v>1</v>
      </c>
      <c r="D3825" t="s">
        <v>36</v>
      </c>
      <c r="E3825" s="4">
        <v>415495.67999999999</v>
      </c>
      <c r="F3825" s="4">
        <v>48862.291967999998</v>
      </c>
      <c r="G3825" s="3">
        <v>0.1176</v>
      </c>
      <c r="H3825" s="7">
        <v>1956.1943502824859</v>
      </c>
      <c r="I3825" s="4">
        <v>230.04845559322032</v>
      </c>
      <c r="J3825">
        <v>212.4</v>
      </c>
      <c r="K3825" t="s">
        <v>11</v>
      </c>
      <c r="L3825" t="s">
        <v>13</v>
      </c>
      <c r="M3825" t="s">
        <v>13</v>
      </c>
      <c r="N3825" s="2">
        <v>41353</v>
      </c>
      <c r="O3825" s="2">
        <v>43229</v>
      </c>
      <c r="P3825" t="s">
        <v>24</v>
      </c>
      <c r="Q3825">
        <v>0</v>
      </c>
      <c r="R3825" s="5">
        <f t="shared" si="181"/>
        <v>0</v>
      </c>
      <c r="S3825" s="6" t="str">
        <f t="shared" si="182"/>
        <v/>
      </c>
      <c r="T3825">
        <f>ROUND(INT(表1[[#This Row],[合同结束日期]]-表1[[#This Row],[合同起始日期]])/365,1)</f>
        <v>5.0999999999999996</v>
      </c>
    </row>
    <row r="3826" spans="1:20">
      <c r="A3826" s="1">
        <v>42522</v>
      </c>
      <c r="B3826" t="s">
        <v>7</v>
      </c>
      <c r="C3826">
        <f t="shared" si="180"/>
        <v>1</v>
      </c>
      <c r="D3826" t="s">
        <v>292</v>
      </c>
      <c r="E3826" s="4">
        <v>3815711.94</v>
      </c>
      <c r="F3826" s="4">
        <v>171707.0373</v>
      </c>
      <c r="G3826" s="3">
        <v>4.4999999999999998E-2</v>
      </c>
      <c r="H3826" s="7">
        <v>1533.8928847081525</v>
      </c>
      <c r="I3826" s="4">
        <v>69.025179811866863</v>
      </c>
      <c r="J3826">
        <v>2487.6</v>
      </c>
      <c r="K3826" t="s">
        <v>41</v>
      </c>
      <c r="L3826" t="s">
        <v>292</v>
      </c>
      <c r="M3826" t="s">
        <v>41</v>
      </c>
      <c r="N3826" s="2">
        <v>41442</v>
      </c>
      <c r="O3826" s="2">
        <v>47285</v>
      </c>
      <c r="P3826" t="s">
        <v>39</v>
      </c>
      <c r="Q3826" t="s">
        <v>357</v>
      </c>
      <c r="R3826" s="5" t="str">
        <f t="shared" si="181"/>
        <v>0.05</v>
      </c>
      <c r="S3826" s="6" t="str">
        <f t="shared" si="182"/>
        <v>0.05</v>
      </c>
      <c r="T3826">
        <f>ROUND(INT(表1[[#This Row],[合同结束日期]]-表1[[#This Row],[合同起始日期]])/365,1)</f>
        <v>16</v>
      </c>
    </row>
    <row r="3827" spans="1:20">
      <c r="A3827" s="1">
        <v>42522</v>
      </c>
      <c r="B3827" t="s">
        <v>7</v>
      </c>
      <c r="C3827">
        <f t="shared" si="180"/>
        <v>1</v>
      </c>
      <c r="D3827" t="s">
        <v>257</v>
      </c>
      <c r="E3827" s="4">
        <v>748282.82400000002</v>
      </c>
      <c r="F3827" s="4">
        <v>41155.555319999999</v>
      </c>
      <c r="G3827" s="3">
        <v>5.5E-2</v>
      </c>
      <c r="H3827" s="7">
        <v>1222.6843529411765</v>
      </c>
      <c r="I3827" s="4">
        <v>67.247639411764709</v>
      </c>
      <c r="J3827">
        <v>612</v>
      </c>
      <c r="K3827" t="s">
        <v>41</v>
      </c>
      <c r="L3827" t="s">
        <v>258</v>
      </c>
      <c r="M3827" t="s">
        <v>41</v>
      </c>
      <c r="N3827" s="2">
        <v>41442</v>
      </c>
      <c r="O3827" s="2">
        <v>47285</v>
      </c>
      <c r="P3827" t="s">
        <v>39</v>
      </c>
      <c r="Q3827" t="s">
        <v>390</v>
      </c>
      <c r="R3827" s="5" t="str">
        <f t="shared" si="181"/>
        <v>0.06</v>
      </c>
      <c r="S3827" s="6" t="str">
        <f t="shared" si="182"/>
        <v>0.06</v>
      </c>
      <c r="T3827">
        <f>ROUND(INT(表1[[#This Row],[合同结束日期]]-表1[[#This Row],[合同起始日期]])/365,1)</f>
        <v>16</v>
      </c>
    </row>
    <row r="3828" spans="1:20">
      <c r="A3828" s="1">
        <v>42522</v>
      </c>
      <c r="B3828" t="s">
        <v>7</v>
      </c>
      <c r="C3828">
        <f t="shared" si="180"/>
        <v>1</v>
      </c>
      <c r="D3828" t="s">
        <v>259</v>
      </c>
      <c r="E3828" s="4">
        <v>850210.65599999996</v>
      </c>
      <c r="F3828" s="4">
        <v>46761.586080000001</v>
      </c>
      <c r="G3828" s="3">
        <v>5.5000000000000007E-2</v>
      </c>
      <c r="H3828" s="7">
        <v>1784.6571284634761</v>
      </c>
      <c r="I3828" s="4">
        <v>98.156142065491196</v>
      </c>
      <c r="J3828">
        <v>476.4</v>
      </c>
      <c r="K3828" t="s">
        <v>41</v>
      </c>
      <c r="L3828" t="s">
        <v>258</v>
      </c>
      <c r="M3828" t="s">
        <v>41</v>
      </c>
      <c r="N3828" s="2">
        <v>41442</v>
      </c>
      <c r="O3828" s="2">
        <v>47285</v>
      </c>
      <c r="P3828" t="s">
        <v>39</v>
      </c>
      <c r="Q3828" t="s">
        <v>390</v>
      </c>
      <c r="R3828" s="5" t="str">
        <f t="shared" si="181"/>
        <v>0.06</v>
      </c>
      <c r="S3828" s="6" t="str">
        <f t="shared" si="182"/>
        <v>0.06</v>
      </c>
      <c r="T3828">
        <f>ROUND(INT(表1[[#This Row],[合同结束日期]]-表1[[#This Row],[合同起始日期]])/365,1)</f>
        <v>16</v>
      </c>
    </row>
    <row r="3829" spans="1:20">
      <c r="A3829" s="1">
        <v>42522</v>
      </c>
      <c r="B3829" t="s">
        <v>7</v>
      </c>
      <c r="C3829">
        <f t="shared" si="180"/>
        <v>1</v>
      </c>
      <c r="D3829" t="s">
        <v>260</v>
      </c>
      <c r="E3829" s="4">
        <v>1043296.968</v>
      </c>
      <c r="F3829" s="4">
        <v>57381.33324</v>
      </c>
      <c r="G3829" s="3">
        <v>5.5E-2</v>
      </c>
      <c r="H3829" s="7">
        <v>3653.0005882352943</v>
      </c>
      <c r="I3829" s="4">
        <v>200.91503235294121</v>
      </c>
      <c r="J3829">
        <v>285.59999999999997</v>
      </c>
      <c r="K3829" t="s">
        <v>41</v>
      </c>
      <c r="L3829" t="s">
        <v>258</v>
      </c>
      <c r="M3829" t="s">
        <v>41</v>
      </c>
      <c r="N3829" s="2">
        <v>41442</v>
      </c>
      <c r="O3829" s="2">
        <v>47285</v>
      </c>
      <c r="P3829" t="s">
        <v>39</v>
      </c>
      <c r="Q3829" t="s">
        <v>390</v>
      </c>
      <c r="R3829" s="5" t="str">
        <f t="shared" si="181"/>
        <v>0.06</v>
      </c>
      <c r="S3829" s="6" t="str">
        <f t="shared" si="182"/>
        <v>0.06</v>
      </c>
      <c r="T3829">
        <f>ROUND(INT(表1[[#This Row],[合同结束日期]]-表1[[#This Row],[合同起始日期]])/365,1)</f>
        <v>16</v>
      </c>
    </row>
    <row r="3830" spans="1:20">
      <c r="A3830" s="1">
        <v>42522</v>
      </c>
      <c r="B3830" t="s">
        <v>7</v>
      </c>
      <c r="C3830">
        <f t="shared" si="180"/>
        <v>1</v>
      </c>
      <c r="D3830" t="s">
        <v>262</v>
      </c>
      <c r="E3830" s="4">
        <v>953206.272</v>
      </c>
      <c r="F3830" s="4">
        <v>52426.344960000002</v>
      </c>
      <c r="G3830" s="3">
        <v>5.5E-2</v>
      </c>
      <c r="H3830" s="7">
        <v>1376.6699480069324</v>
      </c>
      <c r="I3830" s="4">
        <v>75.71684714038129</v>
      </c>
      <c r="J3830">
        <v>692.4</v>
      </c>
      <c r="K3830" t="s">
        <v>41</v>
      </c>
      <c r="L3830" t="s">
        <v>258</v>
      </c>
      <c r="M3830" t="s">
        <v>41</v>
      </c>
      <c r="N3830" s="2">
        <v>41442</v>
      </c>
      <c r="O3830" s="2">
        <v>47285</v>
      </c>
      <c r="P3830" t="s">
        <v>39</v>
      </c>
      <c r="Q3830" t="s">
        <v>390</v>
      </c>
      <c r="R3830" s="5" t="str">
        <f t="shared" si="181"/>
        <v>0.06</v>
      </c>
      <c r="S3830" s="6" t="str">
        <f t="shared" si="182"/>
        <v>0.06</v>
      </c>
      <c r="T3830">
        <f>ROUND(INT(表1[[#This Row],[合同结束日期]]-表1[[#This Row],[合同起始日期]])/365,1)</f>
        <v>16</v>
      </c>
    </row>
    <row r="3831" spans="1:20">
      <c r="A3831" s="1">
        <v>42522</v>
      </c>
      <c r="B3831" t="s">
        <v>7</v>
      </c>
      <c r="C3831">
        <f t="shared" si="180"/>
        <v>1</v>
      </c>
      <c r="D3831" t="s">
        <v>265</v>
      </c>
      <c r="E3831" s="4">
        <v>469201.52400000003</v>
      </c>
      <c r="F3831" s="4">
        <v>25806.08382</v>
      </c>
      <c r="G3831" s="3">
        <v>5.4999999999999993E-2</v>
      </c>
      <c r="H3831" s="7">
        <v>874.72319910514557</v>
      </c>
      <c r="I3831" s="4">
        <v>48.109775950782996</v>
      </c>
      <c r="J3831">
        <v>536.4</v>
      </c>
      <c r="K3831" t="s">
        <v>41</v>
      </c>
      <c r="L3831" t="s">
        <v>258</v>
      </c>
      <c r="M3831" t="s">
        <v>41</v>
      </c>
      <c r="N3831" s="2">
        <v>41442</v>
      </c>
      <c r="O3831" s="2">
        <v>47285</v>
      </c>
      <c r="P3831" t="s">
        <v>39</v>
      </c>
      <c r="Q3831" t="s">
        <v>390</v>
      </c>
      <c r="R3831" s="5" t="str">
        <f t="shared" si="181"/>
        <v>0.06</v>
      </c>
      <c r="S3831" s="6" t="str">
        <f t="shared" si="182"/>
        <v>0.06</v>
      </c>
      <c r="T3831">
        <f>ROUND(INT(表1[[#This Row],[合同结束日期]]-表1[[#This Row],[合同起始日期]])/365,1)</f>
        <v>16</v>
      </c>
    </row>
    <row r="3832" spans="1:20">
      <c r="A3832" s="1">
        <v>42522</v>
      </c>
      <c r="B3832" t="s">
        <v>7</v>
      </c>
      <c r="C3832">
        <f t="shared" si="180"/>
        <v>1</v>
      </c>
      <c r="D3832" t="s">
        <v>266</v>
      </c>
      <c r="E3832" s="4">
        <v>207530.23200000002</v>
      </c>
      <c r="F3832" s="4">
        <v>11414.162760000001</v>
      </c>
      <c r="G3832" s="3">
        <v>5.5E-2</v>
      </c>
      <c r="H3832" s="7">
        <v>488.53632768361587</v>
      </c>
      <c r="I3832" s="4">
        <v>26.869498022598872</v>
      </c>
      <c r="J3832">
        <v>424.8</v>
      </c>
      <c r="K3832" t="s">
        <v>41</v>
      </c>
      <c r="L3832" t="s">
        <v>258</v>
      </c>
      <c r="M3832" t="s">
        <v>41</v>
      </c>
      <c r="N3832" s="2">
        <v>41442</v>
      </c>
      <c r="O3832" s="2">
        <v>47285</v>
      </c>
      <c r="P3832" t="s">
        <v>39</v>
      </c>
      <c r="Q3832" t="s">
        <v>390</v>
      </c>
      <c r="R3832" s="5" t="str">
        <f t="shared" si="181"/>
        <v>0.06</v>
      </c>
      <c r="S3832" s="6" t="str">
        <f t="shared" si="182"/>
        <v>0.06</v>
      </c>
      <c r="T3832">
        <f>ROUND(INT(表1[[#This Row],[合同结束日期]]-表1[[#This Row],[合同起始日期]])/365,1)</f>
        <v>16</v>
      </c>
    </row>
    <row r="3833" spans="1:20">
      <c r="A3833" s="1">
        <v>42522</v>
      </c>
      <c r="B3833" t="s">
        <v>7</v>
      </c>
      <c r="C3833">
        <f t="shared" si="180"/>
        <v>1</v>
      </c>
      <c r="D3833" t="s">
        <v>240</v>
      </c>
      <c r="E3833" s="4">
        <v>79258.2</v>
      </c>
      <c r="F3833" s="4">
        <v>11452.8099</v>
      </c>
      <c r="G3833" s="3">
        <v>0.14450000000000002</v>
      </c>
      <c r="H3833" s="7">
        <v>5504.041666666667</v>
      </c>
      <c r="I3833" s="4">
        <v>795.3340208333334</v>
      </c>
      <c r="J3833">
        <v>14.399999999999999</v>
      </c>
      <c r="K3833" t="s">
        <v>66</v>
      </c>
      <c r="L3833" t="s">
        <v>64</v>
      </c>
      <c r="M3833" t="s">
        <v>64</v>
      </c>
      <c r="N3833" s="2">
        <v>41481</v>
      </c>
      <c r="O3833" s="2">
        <v>42668</v>
      </c>
      <c r="P3833" t="s">
        <v>24</v>
      </c>
      <c r="Q3833">
        <v>0.13</v>
      </c>
      <c r="R3833" s="5">
        <f t="shared" si="181"/>
        <v>0.13</v>
      </c>
      <c r="S3833" s="6" t="str">
        <f t="shared" si="182"/>
        <v/>
      </c>
      <c r="T3833">
        <f>ROUND(INT(表1[[#This Row],[合同结束日期]]-表1[[#This Row],[合同起始日期]])/365,1)</f>
        <v>3.3</v>
      </c>
    </row>
    <row r="3834" spans="1:20">
      <c r="A3834" s="1">
        <v>42522</v>
      </c>
      <c r="B3834" t="s">
        <v>7</v>
      </c>
      <c r="C3834">
        <f t="shared" si="180"/>
        <v>1</v>
      </c>
      <c r="D3834" t="s">
        <v>308</v>
      </c>
      <c r="E3834" s="4">
        <v>1499148</v>
      </c>
      <c r="F3834" s="4">
        <v>54568.987200000003</v>
      </c>
      <c r="G3834" s="3">
        <v>3.6400000000000002E-2</v>
      </c>
      <c r="H3834" s="7">
        <v>10863.391304347826</v>
      </c>
      <c r="I3834" s="4">
        <v>395.4274434782609</v>
      </c>
      <c r="J3834">
        <v>138</v>
      </c>
      <c r="K3834" t="s">
        <v>140</v>
      </c>
      <c r="L3834" t="s">
        <v>309</v>
      </c>
      <c r="M3834" t="s">
        <v>309</v>
      </c>
      <c r="N3834" s="2">
        <v>41708</v>
      </c>
      <c r="O3834" s="2">
        <v>42834</v>
      </c>
      <c r="P3834" t="s">
        <v>24</v>
      </c>
      <c r="Q3834">
        <v>0.03</v>
      </c>
      <c r="R3834" s="5">
        <f t="shared" si="181"/>
        <v>0.03</v>
      </c>
      <c r="S3834" s="6" t="str">
        <f t="shared" si="182"/>
        <v/>
      </c>
      <c r="T3834">
        <f>ROUND(INT(表1[[#This Row],[合同结束日期]]-表1[[#This Row],[合同起始日期]])/365,1)</f>
        <v>3.1</v>
      </c>
    </row>
    <row r="3835" spans="1:20">
      <c r="A3835" s="1">
        <v>42522</v>
      </c>
      <c r="B3835" t="s">
        <v>7</v>
      </c>
      <c r="C3835">
        <f t="shared" si="180"/>
        <v>1</v>
      </c>
      <c r="D3835" t="s">
        <v>315</v>
      </c>
      <c r="E3835" s="4">
        <v>220712.4</v>
      </c>
      <c r="F3835" s="4">
        <v>34166.279519999996</v>
      </c>
      <c r="G3835" s="3">
        <v>0.15479999999999999</v>
      </c>
      <c r="H3835" s="7">
        <v>1839.27</v>
      </c>
      <c r="I3835" s="4">
        <v>284.71899599999995</v>
      </c>
      <c r="J3835">
        <v>120</v>
      </c>
      <c r="K3835" t="s">
        <v>11</v>
      </c>
      <c r="L3835" t="s">
        <v>12</v>
      </c>
      <c r="M3835" t="s">
        <v>53</v>
      </c>
      <c r="N3835" s="2">
        <v>41715</v>
      </c>
      <c r="O3835" s="2">
        <v>42810</v>
      </c>
      <c r="P3835" t="s">
        <v>24</v>
      </c>
      <c r="Q3835">
        <v>0.12</v>
      </c>
      <c r="R3835" s="5">
        <f t="shared" si="181"/>
        <v>0.12</v>
      </c>
      <c r="S3835" s="6" t="str">
        <f t="shared" si="182"/>
        <v/>
      </c>
      <c r="T3835">
        <f>ROUND(INT(表1[[#This Row],[合同结束日期]]-表1[[#This Row],[合同起始日期]])/365,1)</f>
        <v>3</v>
      </c>
    </row>
    <row r="3836" spans="1:20">
      <c r="A3836" s="1">
        <v>42522</v>
      </c>
      <c r="B3836" t="s">
        <v>7</v>
      </c>
      <c r="C3836">
        <f t="shared" si="180"/>
        <v>1</v>
      </c>
      <c r="D3836" t="s">
        <v>345</v>
      </c>
      <c r="E3836" s="4">
        <v>108513.59999999999</v>
      </c>
      <c r="F3836" s="4">
        <v>13868.038080000004</v>
      </c>
      <c r="G3836" s="3">
        <v>0.12780000000000005</v>
      </c>
      <c r="H3836" s="7">
        <v>3767.8333333333335</v>
      </c>
      <c r="I3836" s="4">
        <v>481.5291000000002</v>
      </c>
      <c r="J3836">
        <v>28.799999999999997</v>
      </c>
      <c r="K3836" t="s">
        <v>140</v>
      </c>
      <c r="L3836" t="s">
        <v>309</v>
      </c>
      <c r="M3836" t="s">
        <v>309</v>
      </c>
      <c r="N3836" s="2">
        <v>41902</v>
      </c>
      <c r="O3836" s="2">
        <v>42632</v>
      </c>
      <c r="P3836" t="s">
        <v>24</v>
      </c>
      <c r="Q3836">
        <v>0.03</v>
      </c>
      <c r="R3836" s="5">
        <f t="shared" si="181"/>
        <v>0.03</v>
      </c>
      <c r="S3836" s="6" t="str">
        <f t="shared" si="182"/>
        <v/>
      </c>
      <c r="T3836">
        <f>ROUND(INT(表1[[#This Row],[合同结束日期]]-表1[[#This Row],[合同起始日期]])/365,1)</f>
        <v>2</v>
      </c>
    </row>
    <row r="3837" spans="1:20">
      <c r="A3837" s="1">
        <v>42522</v>
      </c>
      <c r="B3837" t="s">
        <v>7</v>
      </c>
      <c r="C3837">
        <f t="shared" si="180"/>
        <v>1</v>
      </c>
      <c r="D3837" t="s">
        <v>324</v>
      </c>
      <c r="E3837" s="4">
        <v>209383.19999999998</v>
      </c>
      <c r="F3837" s="4">
        <v>35992.972080000007</v>
      </c>
      <c r="G3837" s="3">
        <v>0.17190000000000005</v>
      </c>
      <c r="H3837" s="7">
        <v>1896.586956521739</v>
      </c>
      <c r="I3837" s="4">
        <v>326.02329782608706</v>
      </c>
      <c r="J3837">
        <v>110.39999999999999</v>
      </c>
      <c r="K3837" t="s">
        <v>140</v>
      </c>
      <c r="L3837" t="s">
        <v>309</v>
      </c>
      <c r="M3837" t="s">
        <v>309</v>
      </c>
      <c r="N3837" s="2">
        <v>42110</v>
      </c>
      <c r="O3837" s="2">
        <v>42840</v>
      </c>
      <c r="P3837" t="s">
        <v>24</v>
      </c>
      <c r="Q3837">
        <v>0.08</v>
      </c>
      <c r="R3837" s="5">
        <f t="shared" si="181"/>
        <v>0.08</v>
      </c>
      <c r="S3837" s="6" t="str">
        <f t="shared" si="182"/>
        <v/>
      </c>
      <c r="T3837">
        <f>ROUND(INT(表1[[#This Row],[合同结束日期]]-表1[[#This Row],[合同起始日期]])/365,1)</f>
        <v>2</v>
      </c>
    </row>
    <row r="3838" spans="1:20">
      <c r="A3838" s="1">
        <v>42522</v>
      </c>
      <c r="B3838" t="s">
        <v>7</v>
      </c>
      <c r="C3838">
        <f t="shared" si="180"/>
        <v>1</v>
      </c>
      <c r="D3838" t="s">
        <v>54</v>
      </c>
      <c r="E3838" s="4">
        <v>203143.44</v>
      </c>
      <c r="F3838" s="4">
        <v>28683.853728000006</v>
      </c>
      <c r="G3838" s="3">
        <v>0.14120000000000002</v>
      </c>
      <c r="H3838" s="7">
        <v>4454.8999999999996</v>
      </c>
      <c r="I3838" s="4">
        <v>629.03188000000011</v>
      </c>
      <c r="J3838">
        <v>45.6</v>
      </c>
      <c r="K3838" t="s">
        <v>11</v>
      </c>
      <c r="L3838" t="s">
        <v>12</v>
      </c>
      <c r="M3838" t="s">
        <v>53</v>
      </c>
      <c r="N3838" s="2">
        <v>42156</v>
      </c>
      <c r="O3838" s="2">
        <v>42864</v>
      </c>
      <c r="P3838" t="s">
        <v>24</v>
      </c>
      <c r="Q3838">
        <v>0.13</v>
      </c>
      <c r="R3838" s="5">
        <f t="shared" si="181"/>
        <v>0.13</v>
      </c>
      <c r="S3838" s="6" t="str">
        <f t="shared" si="182"/>
        <v/>
      </c>
      <c r="T3838">
        <f>ROUND(INT(表1[[#This Row],[合同结束日期]]-表1[[#This Row],[合同起始日期]])/365,1)</f>
        <v>1.9</v>
      </c>
    </row>
    <row r="3839" spans="1:20">
      <c r="A3839" s="1">
        <v>42522</v>
      </c>
      <c r="B3839" t="s">
        <v>7</v>
      </c>
      <c r="C3839">
        <f t="shared" si="180"/>
        <v>1</v>
      </c>
      <c r="D3839" t="s">
        <v>52</v>
      </c>
      <c r="E3839" s="4">
        <v>318879.48000000004</v>
      </c>
      <c r="F3839" s="4">
        <v>43782.15260400001</v>
      </c>
      <c r="G3839" s="3">
        <v>0.13730000000000001</v>
      </c>
      <c r="H3839" s="7">
        <v>6813.6641025641038</v>
      </c>
      <c r="I3839" s="4">
        <v>935.51608128205157</v>
      </c>
      <c r="J3839">
        <v>46.8</v>
      </c>
      <c r="K3839" t="s">
        <v>11</v>
      </c>
      <c r="L3839" t="s">
        <v>12</v>
      </c>
      <c r="M3839" t="s">
        <v>53</v>
      </c>
      <c r="N3839" s="2">
        <v>42156</v>
      </c>
      <c r="O3839" s="2">
        <v>42864</v>
      </c>
      <c r="P3839" t="s">
        <v>24</v>
      </c>
      <c r="Q3839">
        <v>0.13</v>
      </c>
      <c r="R3839" s="5">
        <f t="shared" si="181"/>
        <v>0.13</v>
      </c>
      <c r="S3839" s="6" t="str">
        <f t="shared" si="182"/>
        <v/>
      </c>
      <c r="T3839">
        <f>ROUND(INT(表1[[#This Row],[合同结束日期]]-表1[[#This Row],[合同起始日期]])/365,1)</f>
        <v>1.9</v>
      </c>
    </row>
    <row r="3840" spans="1:20">
      <c r="A3840" s="1">
        <v>42522</v>
      </c>
      <c r="B3840" t="s">
        <v>7</v>
      </c>
      <c r="C3840">
        <f t="shared" si="180"/>
        <v>1</v>
      </c>
      <c r="D3840" t="s">
        <v>460</v>
      </c>
      <c r="E3840" s="4">
        <v>151101.6</v>
      </c>
      <c r="F3840" s="4">
        <v>27168.06768</v>
      </c>
      <c r="G3840" s="3">
        <v>0.17979999999999999</v>
      </c>
      <c r="H3840" s="7">
        <v>2375.8113207547171</v>
      </c>
      <c r="I3840" s="4">
        <v>427.17087547169814</v>
      </c>
      <c r="J3840">
        <v>63.599999999999994</v>
      </c>
      <c r="K3840" t="s">
        <v>11</v>
      </c>
      <c r="L3840" t="s">
        <v>12</v>
      </c>
      <c r="M3840" t="s">
        <v>53</v>
      </c>
      <c r="N3840" s="2">
        <v>42201</v>
      </c>
      <c r="O3840" s="2">
        <v>43296</v>
      </c>
      <c r="P3840" t="s">
        <v>24</v>
      </c>
      <c r="Q3840">
        <v>0.15</v>
      </c>
      <c r="R3840" s="5">
        <f t="shared" si="181"/>
        <v>0.15</v>
      </c>
      <c r="S3840" s="6" t="str">
        <f t="shared" si="182"/>
        <v/>
      </c>
      <c r="T3840">
        <f>ROUND(INT(表1[[#This Row],[合同结束日期]]-表1[[#This Row],[合同起始日期]])/365,1)</f>
        <v>3</v>
      </c>
    </row>
    <row r="3841" spans="1:20">
      <c r="A3841" s="1">
        <v>42522</v>
      </c>
      <c r="B3841" t="s">
        <v>7</v>
      </c>
      <c r="C3841">
        <f t="shared" si="180"/>
        <v>1</v>
      </c>
      <c r="D3841" t="s">
        <v>459</v>
      </c>
      <c r="E3841" s="4">
        <v>168666.72</v>
      </c>
      <c r="F3841" s="4">
        <v>31253.943216</v>
      </c>
      <c r="G3841" s="3">
        <v>0.18529999999999999</v>
      </c>
      <c r="H3841" s="7">
        <v>3055.5565217391309</v>
      </c>
      <c r="I3841" s="4">
        <v>566.19462347826095</v>
      </c>
      <c r="J3841">
        <v>55.199999999999996</v>
      </c>
      <c r="K3841" t="s">
        <v>11</v>
      </c>
      <c r="L3841" t="s">
        <v>12</v>
      </c>
      <c r="M3841" t="s">
        <v>288</v>
      </c>
      <c r="N3841" s="2">
        <v>42201</v>
      </c>
      <c r="O3841" s="2">
        <v>42931</v>
      </c>
      <c r="P3841" t="s">
        <v>24</v>
      </c>
      <c r="Q3841">
        <v>0.16</v>
      </c>
      <c r="R3841" s="5">
        <f t="shared" si="181"/>
        <v>0.16</v>
      </c>
      <c r="S3841" s="6" t="str">
        <f t="shared" si="182"/>
        <v/>
      </c>
      <c r="T3841">
        <f>ROUND(INT(表1[[#This Row],[合同结束日期]]-表1[[#This Row],[合同起始日期]])/365,1)</f>
        <v>2</v>
      </c>
    </row>
    <row r="3842" spans="1:20">
      <c r="A3842" s="1">
        <v>42522</v>
      </c>
      <c r="B3842" t="s">
        <v>7</v>
      </c>
      <c r="C3842">
        <f t="shared" si="180"/>
        <v>1</v>
      </c>
      <c r="D3842" t="s">
        <v>264</v>
      </c>
      <c r="E3842" s="4">
        <v>145252.56</v>
      </c>
      <c r="F3842" s="4">
        <v>21700.732463999997</v>
      </c>
      <c r="G3842" s="3">
        <v>0.14939999999999998</v>
      </c>
      <c r="H3842" s="7">
        <v>2575.4</v>
      </c>
      <c r="I3842" s="4">
        <v>384.76475999999997</v>
      </c>
      <c r="J3842">
        <v>56.4</v>
      </c>
      <c r="K3842" t="s">
        <v>11</v>
      </c>
      <c r="L3842" t="s">
        <v>12</v>
      </c>
      <c r="M3842" t="s">
        <v>53</v>
      </c>
      <c r="N3842" s="2">
        <v>42199</v>
      </c>
      <c r="O3842" s="2">
        <v>42564</v>
      </c>
      <c r="P3842" t="s">
        <v>39</v>
      </c>
      <c r="Q3842">
        <v>0.13</v>
      </c>
      <c r="R3842" s="5">
        <f t="shared" si="181"/>
        <v>0.13</v>
      </c>
      <c r="S3842" s="6" t="str">
        <f t="shared" si="182"/>
        <v/>
      </c>
      <c r="T3842">
        <f>ROUND(INT(表1[[#This Row],[合同结束日期]]-表1[[#This Row],[合同起始日期]])/365,1)</f>
        <v>1</v>
      </c>
    </row>
    <row r="3843" spans="1:20">
      <c r="A3843" s="1">
        <v>42522</v>
      </c>
      <c r="B3843" t="s">
        <v>7</v>
      </c>
      <c r="C3843">
        <f t="shared" si="180"/>
        <v>1</v>
      </c>
      <c r="D3843" t="s">
        <v>263</v>
      </c>
      <c r="E3843" s="4">
        <v>258807.84</v>
      </c>
      <c r="F3843" s="4">
        <v>36880.117200000001</v>
      </c>
      <c r="G3843" s="3">
        <v>0.14250000000000002</v>
      </c>
      <c r="H3843" s="7">
        <v>3993.9481481481484</v>
      </c>
      <c r="I3843" s="4">
        <v>569.13761111111114</v>
      </c>
      <c r="J3843">
        <v>64.8</v>
      </c>
      <c r="K3843" t="s">
        <v>11</v>
      </c>
      <c r="L3843" t="s">
        <v>12</v>
      </c>
      <c r="M3843" t="s">
        <v>53</v>
      </c>
      <c r="N3843" s="2">
        <v>42199</v>
      </c>
      <c r="O3843" s="2">
        <v>42564</v>
      </c>
      <c r="P3843" t="s">
        <v>24</v>
      </c>
      <c r="Q3843">
        <v>0.13</v>
      </c>
      <c r="R3843" s="5">
        <f t="shared" si="181"/>
        <v>0.13</v>
      </c>
      <c r="S3843" s="6" t="str">
        <f t="shared" si="182"/>
        <v/>
      </c>
      <c r="T3843">
        <f>ROUND(INT(表1[[#This Row],[合同结束日期]]-表1[[#This Row],[合同起始日期]])/365,1)</f>
        <v>1</v>
      </c>
    </row>
    <row r="3844" spans="1:20">
      <c r="A3844" s="1">
        <v>42522</v>
      </c>
      <c r="B3844" t="s">
        <v>7</v>
      </c>
      <c r="C3844">
        <f t="shared" si="180"/>
        <v>1</v>
      </c>
      <c r="D3844" t="s">
        <v>463</v>
      </c>
      <c r="E3844" s="4">
        <v>823888.44000000006</v>
      </c>
      <c r="F3844" s="4">
        <v>107599.830264</v>
      </c>
      <c r="G3844" s="3">
        <v>0.13059999999999999</v>
      </c>
      <c r="H3844" s="7">
        <v>11636.842372881358</v>
      </c>
      <c r="I3844" s="4">
        <v>1519.7716138983053</v>
      </c>
      <c r="J3844">
        <v>70.8</v>
      </c>
      <c r="K3844" t="s">
        <v>76</v>
      </c>
      <c r="L3844" t="s">
        <v>276</v>
      </c>
      <c r="M3844" t="s">
        <v>276</v>
      </c>
      <c r="N3844" s="2">
        <v>42223</v>
      </c>
      <c r="O3844" s="2">
        <v>43318</v>
      </c>
      <c r="P3844" t="s">
        <v>24</v>
      </c>
      <c r="Q3844">
        <v>0.12</v>
      </c>
      <c r="R3844" s="5">
        <f t="shared" si="181"/>
        <v>0.12</v>
      </c>
      <c r="S3844" s="6" t="str">
        <f t="shared" si="182"/>
        <v/>
      </c>
      <c r="T3844">
        <f>ROUND(INT(表1[[#This Row],[合同结束日期]]-表1[[#This Row],[合同起始日期]])/365,1)</f>
        <v>3</v>
      </c>
    </row>
    <row r="3845" spans="1:20">
      <c r="A3845" s="1">
        <v>42522</v>
      </c>
      <c r="B3845" t="s">
        <v>7</v>
      </c>
      <c r="C3845">
        <f t="shared" si="180"/>
        <v>1</v>
      </c>
      <c r="D3845" t="s">
        <v>469</v>
      </c>
      <c r="E3845" s="4">
        <v>144204</v>
      </c>
      <c r="F3845" s="4">
        <v>14261.775599999999</v>
      </c>
      <c r="G3845" s="3">
        <v>9.8899999999999988E-2</v>
      </c>
      <c r="H3845" s="7">
        <v>10014.166666666668</v>
      </c>
      <c r="I3845" s="4">
        <v>990.40108333333342</v>
      </c>
      <c r="J3845">
        <v>14.399999999999999</v>
      </c>
      <c r="K3845" t="s">
        <v>66</v>
      </c>
      <c r="L3845" t="s">
        <v>64</v>
      </c>
      <c r="M3845" t="s">
        <v>64</v>
      </c>
      <c r="N3845" s="2">
        <v>42259</v>
      </c>
      <c r="O3845" s="2">
        <v>42624</v>
      </c>
      <c r="P3845" t="s">
        <v>24</v>
      </c>
      <c r="Q3845">
        <v>0.09</v>
      </c>
      <c r="R3845" s="5">
        <f t="shared" si="181"/>
        <v>0.09</v>
      </c>
      <c r="S3845" s="6" t="str">
        <f t="shared" si="182"/>
        <v/>
      </c>
      <c r="T3845">
        <f>ROUND(INT(表1[[#This Row],[合同结束日期]]-表1[[#This Row],[合同起始日期]])/365,1)</f>
        <v>1</v>
      </c>
    </row>
    <row r="3846" spans="1:20">
      <c r="A3846" s="1">
        <v>42522</v>
      </c>
      <c r="B3846" t="s">
        <v>7</v>
      </c>
      <c r="C3846">
        <f t="shared" si="180"/>
        <v>1</v>
      </c>
      <c r="D3846" t="s">
        <v>491</v>
      </c>
      <c r="E3846" s="4">
        <v>364100.39999999997</v>
      </c>
      <c r="F3846" s="4">
        <v>76715.954280000005</v>
      </c>
      <c r="G3846" s="3">
        <v>0.21070000000000003</v>
      </c>
      <c r="H3846" s="7">
        <v>1996.1644736842102</v>
      </c>
      <c r="I3846" s="4">
        <v>420.59185460526317</v>
      </c>
      <c r="J3846">
        <v>182.4</v>
      </c>
      <c r="K3846" t="s">
        <v>11</v>
      </c>
      <c r="L3846" t="s">
        <v>13</v>
      </c>
      <c r="M3846" t="s">
        <v>13</v>
      </c>
      <c r="N3846" s="2">
        <v>42433</v>
      </c>
      <c r="O3846" s="2">
        <v>43162</v>
      </c>
      <c r="P3846" t="s">
        <v>24</v>
      </c>
      <c r="Q3846">
        <v>0.17</v>
      </c>
      <c r="R3846" s="5">
        <f t="shared" si="181"/>
        <v>0.17</v>
      </c>
      <c r="S3846" s="6" t="str">
        <f t="shared" si="182"/>
        <v/>
      </c>
      <c r="T3846">
        <f>ROUND(INT(表1[[#This Row],[合同结束日期]]-表1[[#This Row],[合同起始日期]])/365,1)</f>
        <v>2</v>
      </c>
    </row>
    <row r="3847" spans="1:20">
      <c r="A3847" s="1">
        <v>42522</v>
      </c>
      <c r="B3847" t="s">
        <v>7</v>
      </c>
      <c r="C3847">
        <f t="shared" si="180"/>
        <v>1</v>
      </c>
      <c r="D3847" t="s">
        <v>55</v>
      </c>
      <c r="E3847" s="4">
        <v>265418.39999999997</v>
      </c>
      <c r="F3847" s="4">
        <v>54729.27408000001</v>
      </c>
      <c r="G3847" s="3">
        <v>0.20620000000000008</v>
      </c>
      <c r="H3847" s="7">
        <v>2029.1926605504586</v>
      </c>
      <c r="I3847" s="4">
        <v>418.4195266055047</v>
      </c>
      <c r="J3847">
        <v>130.79999999999998</v>
      </c>
      <c r="K3847" t="s">
        <v>11</v>
      </c>
      <c r="L3847" t="s">
        <v>23</v>
      </c>
      <c r="M3847" t="s">
        <v>23</v>
      </c>
      <c r="N3847" s="2">
        <v>42534</v>
      </c>
      <c r="O3847" s="2">
        <v>43242</v>
      </c>
      <c r="P3847" t="s">
        <v>564</v>
      </c>
      <c r="Q3847">
        <v>0</v>
      </c>
      <c r="R3847" s="5">
        <f t="shared" si="181"/>
        <v>0</v>
      </c>
      <c r="S3847" s="6" t="str">
        <f t="shared" si="182"/>
        <v/>
      </c>
      <c r="T3847">
        <f>ROUND(INT(表1[[#This Row],[合同结束日期]]-表1[[#This Row],[合同起始日期]])/365,1)</f>
        <v>1.9</v>
      </c>
    </row>
    <row r="3848" spans="1:20">
      <c r="A3848" s="1">
        <v>42522</v>
      </c>
      <c r="B3848" t="s">
        <v>7</v>
      </c>
      <c r="C3848">
        <f t="shared" si="180"/>
        <v>1</v>
      </c>
      <c r="D3848" t="s">
        <v>517</v>
      </c>
      <c r="E3848" s="4">
        <v>6044.4</v>
      </c>
      <c r="F3848" s="4">
        <v>5663.6027999999997</v>
      </c>
      <c r="G3848" s="3">
        <v>0.93700000000000006</v>
      </c>
      <c r="H3848" s="7">
        <v>54.161290322580648</v>
      </c>
      <c r="I3848" s="4">
        <v>50.749129032258061</v>
      </c>
      <c r="J3848">
        <v>111.6</v>
      </c>
      <c r="K3848" t="s">
        <v>11</v>
      </c>
      <c r="L3848" t="s">
        <v>13</v>
      </c>
      <c r="M3848" t="s">
        <v>27</v>
      </c>
      <c r="N3848" s="2">
        <v>42549</v>
      </c>
      <c r="O3848" s="2">
        <v>43258</v>
      </c>
      <c r="P3848" t="s">
        <v>564</v>
      </c>
      <c r="Q3848">
        <v>0</v>
      </c>
      <c r="R3848" s="5">
        <f t="shared" si="181"/>
        <v>0</v>
      </c>
      <c r="S3848" s="6" t="str">
        <f t="shared" si="182"/>
        <v/>
      </c>
      <c r="T3848">
        <f>ROUND(INT(表1[[#This Row],[合同结束日期]]-表1[[#This Row],[合同起始日期]])/365,1)</f>
        <v>1.9</v>
      </c>
    </row>
    <row r="3849" spans="1:20">
      <c r="A3849" s="1">
        <v>42522</v>
      </c>
      <c r="B3849" t="s">
        <v>7</v>
      </c>
      <c r="C3849">
        <f t="shared" si="180"/>
        <v>1</v>
      </c>
      <c r="D3849" t="s">
        <v>26</v>
      </c>
      <c r="E3849" s="4">
        <v>205383.6</v>
      </c>
      <c r="F3849" s="4">
        <v>34283.303999999996</v>
      </c>
      <c r="G3849" s="3">
        <v>0.16692327917126779</v>
      </c>
      <c r="H3849" s="7">
        <v>1286.8646616541355</v>
      </c>
      <c r="I3849" s="4">
        <v>214.80766917293232</v>
      </c>
      <c r="J3849">
        <v>159.6</v>
      </c>
      <c r="K3849" t="s">
        <v>11</v>
      </c>
      <c r="L3849" t="s">
        <v>13</v>
      </c>
      <c r="M3849" t="s">
        <v>27</v>
      </c>
      <c r="N3849" s="2">
        <v>41404</v>
      </c>
      <c r="O3849" s="2">
        <v>42541</v>
      </c>
      <c r="P3849" t="s">
        <v>24</v>
      </c>
      <c r="Q3849">
        <v>0.14000000000000001</v>
      </c>
      <c r="R3849" s="5">
        <f t="shared" si="181"/>
        <v>0.14000000000000001</v>
      </c>
      <c r="S3849" s="6" t="str">
        <f t="shared" si="182"/>
        <v/>
      </c>
      <c r="T3849">
        <f>ROUND(INT(表1[[#This Row],[合同结束日期]]-表1[[#This Row],[合同起始日期]])/365,1)</f>
        <v>3.1</v>
      </c>
    </row>
    <row r="3850" spans="1:20">
      <c r="A3850" s="1">
        <v>42552</v>
      </c>
      <c r="B3850" t="s">
        <v>7</v>
      </c>
      <c r="C3850">
        <f t="shared" si="180"/>
        <v>1</v>
      </c>
      <c r="D3850" t="s">
        <v>57</v>
      </c>
      <c r="E3850" s="4">
        <v>287277.59999999998</v>
      </c>
      <c r="F3850" s="4">
        <v>52801.622879999995</v>
      </c>
      <c r="G3850" s="3">
        <v>0.18379999999999999</v>
      </c>
      <c r="H3850" s="7">
        <v>2884.3132530120483</v>
      </c>
      <c r="I3850" s="4">
        <v>530.13677590361442</v>
      </c>
      <c r="J3850">
        <v>99.6</v>
      </c>
      <c r="K3850" t="s">
        <v>60</v>
      </c>
      <c r="L3850" t="s">
        <v>61</v>
      </c>
      <c r="M3850" t="s">
        <v>58</v>
      </c>
      <c r="N3850" s="2">
        <v>41290</v>
      </c>
      <c r="O3850" s="2">
        <v>42582</v>
      </c>
      <c r="P3850" t="s">
        <v>24</v>
      </c>
      <c r="Q3850" t="s">
        <v>59</v>
      </c>
      <c r="R3850" s="5" t="str">
        <f t="shared" si="181"/>
        <v>0.16</v>
      </c>
      <c r="S3850" s="6" t="str">
        <f t="shared" si="182"/>
        <v/>
      </c>
      <c r="T3850">
        <f>ROUND(INT(表1[[#This Row],[合同结束日期]]-表1[[#This Row],[合同起始日期]])/365,1)</f>
        <v>3.5</v>
      </c>
    </row>
    <row r="3851" spans="1:20">
      <c r="A3851" s="1">
        <v>42552</v>
      </c>
      <c r="B3851" t="s">
        <v>7</v>
      </c>
      <c r="C3851">
        <f t="shared" si="180"/>
        <v>1</v>
      </c>
      <c r="D3851" t="s">
        <v>16</v>
      </c>
      <c r="E3851" s="4">
        <v>883638.40799999994</v>
      </c>
      <c r="F3851" s="4">
        <v>97200.224879999994</v>
      </c>
      <c r="G3851" s="3">
        <v>0.11</v>
      </c>
      <c r="H3851" s="7">
        <v>1269.5954137931033</v>
      </c>
      <c r="I3851" s="4">
        <v>139.65549551724138</v>
      </c>
      <c r="J3851">
        <v>696</v>
      </c>
      <c r="K3851" t="s">
        <v>20</v>
      </c>
      <c r="L3851" t="s">
        <v>21</v>
      </c>
      <c r="M3851" t="s">
        <v>17</v>
      </c>
      <c r="N3851" s="2">
        <v>41246</v>
      </c>
      <c r="O3851" s="2">
        <v>43229</v>
      </c>
      <c r="P3851" t="s">
        <v>18</v>
      </c>
      <c r="Q3851" t="s">
        <v>48</v>
      </c>
      <c r="R3851" s="5" t="str">
        <f t="shared" si="181"/>
        <v>0.11</v>
      </c>
      <c r="S3851" s="6" t="str">
        <f t="shared" si="182"/>
        <v/>
      </c>
      <c r="T3851">
        <f>ROUND(INT(表1[[#This Row],[合同结束日期]]-表1[[#This Row],[合同起始日期]])/365,1)</f>
        <v>5.4</v>
      </c>
    </row>
    <row r="3852" spans="1:20">
      <c r="A3852" s="1">
        <v>42552</v>
      </c>
      <c r="B3852" t="s">
        <v>7</v>
      </c>
      <c r="C3852">
        <f t="shared" si="180"/>
        <v>1</v>
      </c>
      <c r="D3852" t="s">
        <v>8</v>
      </c>
      <c r="E3852" s="4">
        <v>10202107.199999999</v>
      </c>
      <c r="F3852" s="4">
        <v>320346.16608000005</v>
      </c>
      <c r="G3852" s="3">
        <v>3.1400000000000004E-2</v>
      </c>
      <c r="H3852" s="7">
        <v>2857.7331092436971</v>
      </c>
      <c r="I3852" s="4">
        <v>89.732819630252109</v>
      </c>
      <c r="J3852">
        <v>3570</v>
      </c>
      <c r="K3852" t="s">
        <v>11</v>
      </c>
      <c r="L3852" t="s">
        <v>12</v>
      </c>
      <c r="M3852" t="s">
        <v>10</v>
      </c>
      <c r="N3852" s="2">
        <v>41365</v>
      </c>
      <c r="O3852" s="2">
        <v>48646</v>
      </c>
      <c r="P3852" t="s">
        <v>14</v>
      </c>
      <c r="Q3852">
        <v>0</v>
      </c>
      <c r="R3852" s="5">
        <f t="shared" si="181"/>
        <v>0</v>
      </c>
      <c r="S3852" s="6" t="str">
        <f t="shared" si="182"/>
        <v/>
      </c>
      <c r="T3852">
        <f>ROUND(INT(表1[[#This Row],[合同结束日期]]-表1[[#This Row],[合同起始日期]])/365,1)</f>
        <v>19.899999999999999</v>
      </c>
    </row>
    <row r="3853" spans="1:20">
      <c r="A3853" s="1">
        <v>42552</v>
      </c>
      <c r="B3853" t="s">
        <v>7</v>
      </c>
      <c r="C3853">
        <f t="shared" si="180"/>
        <v>1</v>
      </c>
      <c r="D3853" t="s">
        <v>68</v>
      </c>
      <c r="E3853" s="4">
        <v>311286</v>
      </c>
      <c r="F3853" s="4">
        <v>111907.31700000002</v>
      </c>
      <c r="G3853" s="3">
        <v>0.3595000000000001</v>
      </c>
      <c r="H3853" s="7">
        <v>695.45576407506712</v>
      </c>
      <c r="I3853" s="4">
        <v>250.01634718498667</v>
      </c>
      <c r="J3853">
        <v>447.59999999999997</v>
      </c>
      <c r="K3853" t="s">
        <v>11</v>
      </c>
      <c r="L3853" t="s">
        <v>13</v>
      </c>
      <c r="M3853" t="s">
        <v>13</v>
      </c>
      <c r="N3853" s="2">
        <v>41302</v>
      </c>
      <c r="O3853" s="2">
        <v>43594</v>
      </c>
      <c r="P3853" t="s">
        <v>24</v>
      </c>
      <c r="Q3853" t="s">
        <v>28</v>
      </c>
      <c r="R3853" s="5" t="str">
        <f t="shared" si="181"/>
        <v>0.13</v>
      </c>
      <c r="S3853" s="6" t="str">
        <f t="shared" si="182"/>
        <v/>
      </c>
      <c r="T3853">
        <f>ROUND(INT(表1[[#This Row],[合同结束日期]]-表1[[#This Row],[合同起始日期]])/365,1)</f>
        <v>6.3</v>
      </c>
    </row>
    <row r="3854" spans="1:20">
      <c r="A3854" s="1">
        <v>42552</v>
      </c>
      <c r="B3854" t="s">
        <v>7</v>
      </c>
      <c r="C3854">
        <f t="shared" si="180"/>
        <v>1</v>
      </c>
      <c r="D3854" t="s">
        <v>67</v>
      </c>
      <c r="E3854" s="4">
        <v>646026</v>
      </c>
      <c r="F3854" s="4">
        <v>83918.777400000006</v>
      </c>
      <c r="G3854" s="3">
        <v>0.12990000000000002</v>
      </c>
      <c r="H3854" s="7">
        <v>2023.890977443609</v>
      </c>
      <c r="I3854" s="4">
        <v>262.90343796992482</v>
      </c>
      <c r="J3854">
        <v>319.2</v>
      </c>
      <c r="K3854" t="s">
        <v>11</v>
      </c>
      <c r="L3854" t="s">
        <v>23</v>
      </c>
      <c r="M3854" t="s">
        <v>23</v>
      </c>
      <c r="N3854" s="2">
        <v>41374</v>
      </c>
      <c r="O3854" s="2">
        <v>42864</v>
      </c>
      <c r="P3854" t="s">
        <v>24</v>
      </c>
      <c r="Q3854" t="s">
        <v>78</v>
      </c>
      <c r="R3854" s="5" t="str">
        <f t="shared" si="181"/>
        <v>0.07</v>
      </c>
      <c r="S3854" s="6" t="str">
        <f t="shared" si="182"/>
        <v/>
      </c>
      <c r="T3854">
        <f>ROUND(INT(表1[[#This Row],[合同结束日期]]-表1[[#This Row],[合同起始日期]])/365,1)</f>
        <v>4.0999999999999996</v>
      </c>
    </row>
    <row r="3855" spans="1:20">
      <c r="A3855" s="1">
        <v>42552</v>
      </c>
      <c r="B3855" t="s">
        <v>7</v>
      </c>
      <c r="C3855">
        <f t="shared" si="180"/>
        <v>1</v>
      </c>
      <c r="D3855" t="s">
        <v>38</v>
      </c>
      <c r="E3855" s="4">
        <v>552040.07999999996</v>
      </c>
      <c r="F3855" s="4">
        <v>79493.771520000009</v>
      </c>
      <c r="G3855" s="3">
        <v>0.14400000000000002</v>
      </c>
      <c r="H3855" s="7">
        <v>2948.9320512820514</v>
      </c>
      <c r="I3855" s="4">
        <v>424.64621538461546</v>
      </c>
      <c r="J3855">
        <v>187.2</v>
      </c>
      <c r="K3855" t="s">
        <v>11</v>
      </c>
      <c r="L3855" t="s">
        <v>13</v>
      </c>
      <c r="M3855" t="s">
        <v>13</v>
      </c>
      <c r="N3855" s="2">
        <v>41323</v>
      </c>
      <c r="O3855" s="2">
        <v>43229</v>
      </c>
      <c r="P3855" t="s">
        <v>24</v>
      </c>
      <c r="Q3855" t="s">
        <v>65</v>
      </c>
      <c r="R3855" s="5" t="str">
        <f t="shared" si="181"/>
        <v>0.12</v>
      </c>
      <c r="S3855" s="6" t="str">
        <f t="shared" si="182"/>
        <v/>
      </c>
      <c r="T3855">
        <f>ROUND(INT(表1[[#This Row],[合同结束日期]]-表1[[#This Row],[合同起始日期]])/365,1)</f>
        <v>5.2</v>
      </c>
    </row>
    <row r="3856" spans="1:20">
      <c r="A3856" s="1">
        <v>42552</v>
      </c>
      <c r="B3856" t="s">
        <v>7</v>
      </c>
      <c r="C3856">
        <f t="shared" si="180"/>
        <v>1</v>
      </c>
      <c r="D3856" t="s">
        <v>40</v>
      </c>
      <c r="E3856" s="4">
        <v>2420207.1839999999</v>
      </c>
      <c r="F3856" s="4">
        <v>193616.57472</v>
      </c>
      <c r="G3856" s="3">
        <v>0.08</v>
      </c>
      <c r="H3856" s="7">
        <v>2567.2598268839101</v>
      </c>
      <c r="I3856" s="4">
        <v>205.38078615071282</v>
      </c>
      <c r="J3856">
        <v>942.72</v>
      </c>
      <c r="K3856" t="s">
        <v>41</v>
      </c>
      <c r="L3856" t="s">
        <v>40</v>
      </c>
      <c r="M3856" t="s">
        <v>41</v>
      </c>
      <c r="N3856" s="2">
        <v>41294</v>
      </c>
      <c r="O3856" s="2">
        <v>43229</v>
      </c>
      <c r="P3856" t="s">
        <v>39</v>
      </c>
      <c r="Q3856" t="s">
        <v>42</v>
      </c>
      <c r="R3856" s="5" t="str">
        <f t="shared" si="181"/>
        <v>0.08</v>
      </c>
      <c r="S3856" s="6" t="str">
        <f t="shared" si="182"/>
        <v/>
      </c>
      <c r="T3856">
        <f>ROUND(INT(表1[[#This Row],[合同结束日期]]-表1[[#This Row],[合同起始日期]])/365,1)</f>
        <v>5.3</v>
      </c>
    </row>
    <row r="3857" spans="1:20">
      <c r="A3857" s="1">
        <v>42552</v>
      </c>
      <c r="B3857" t="s">
        <v>7</v>
      </c>
      <c r="C3857">
        <f t="shared" si="180"/>
        <v>1</v>
      </c>
      <c r="D3857" t="s">
        <v>261</v>
      </c>
      <c r="E3857" s="4">
        <v>2600006.148</v>
      </c>
      <c r="F3857" s="4">
        <v>232960.55086080002</v>
      </c>
      <c r="G3857" s="3">
        <v>8.9600000000000013E-2</v>
      </c>
      <c r="H3857" s="7">
        <v>2091.3820366795367</v>
      </c>
      <c r="I3857" s="4">
        <v>187.38783048648651</v>
      </c>
      <c r="J3857">
        <v>1243.2</v>
      </c>
      <c r="K3857" t="s">
        <v>41</v>
      </c>
      <c r="L3857" t="s">
        <v>261</v>
      </c>
      <c r="M3857" t="s">
        <v>41</v>
      </c>
      <c r="N3857" s="2">
        <v>41281</v>
      </c>
      <c r="O3857" s="2">
        <v>45168</v>
      </c>
      <c r="P3857" t="s">
        <v>39</v>
      </c>
      <c r="Q3857" t="s">
        <v>42</v>
      </c>
      <c r="R3857" s="5" t="str">
        <f t="shared" si="181"/>
        <v>0.08</v>
      </c>
      <c r="S3857" s="6" t="str">
        <f t="shared" si="182"/>
        <v/>
      </c>
      <c r="T3857">
        <f>ROUND(INT(表1[[#This Row],[合同结束日期]]-表1[[#This Row],[合同起始日期]])/365,1)</f>
        <v>10.6</v>
      </c>
    </row>
    <row r="3858" spans="1:20">
      <c r="A3858" s="1">
        <v>42552</v>
      </c>
      <c r="B3858" t="s">
        <v>7</v>
      </c>
      <c r="C3858">
        <f t="shared" si="180"/>
        <v>1</v>
      </c>
      <c r="D3858" t="s">
        <v>29</v>
      </c>
      <c r="E3858" s="4">
        <v>265265.39999999997</v>
      </c>
      <c r="F3858" s="4">
        <v>78730.77072</v>
      </c>
      <c r="G3858" s="3">
        <v>0.29680000000000006</v>
      </c>
      <c r="H3858" s="7">
        <v>1417.0160256410256</v>
      </c>
      <c r="I3858" s="4">
        <v>420.57035641025647</v>
      </c>
      <c r="J3858">
        <v>187.2</v>
      </c>
      <c r="K3858" t="s">
        <v>11</v>
      </c>
      <c r="L3858" t="s">
        <v>23</v>
      </c>
      <c r="M3858" t="s">
        <v>23</v>
      </c>
      <c r="N3858" s="2">
        <v>41288</v>
      </c>
      <c r="O3858" s="2">
        <v>42864</v>
      </c>
      <c r="P3858" t="s">
        <v>24</v>
      </c>
      <c r="Q3858" t="s">
        <v>420</v>
      </c>
      <c r="R3858" s="5" t="str">
        <f t="shared" si="181"/>
        <v>0.19</v>
      </c>
      <c r="S3858" s="6" t="str">
        <f t="shared" si="182"/>
        <v/>
      </c>
      <c r="T3858">
        <f>ROUND(INT(表1[[#This Row],[合同结束日期]]-表1[[#This Row],[合同起始日期]])/365,1)</f>
        <v>4.3</v>
      </c>
    </row>
    <row r="3859" spans="1:20">
      <c r="A3859" s="1">
        <v>42552</v>
      </c>
      <c r="B3859" t="s">
        <v>7</v>
      </c>
      <c r="C3859">
        <f t="shared" si="180"/>
        <v>1</v>
      </c>
      <c r="D3859" t="s">
        <v>31</v>
      </c>
      <c r="E3859" s="4">
        <v>168435.6</v>
      </c>
      <c r="F3859" s="4">
        <v>58026.064200000001</v>
      </c>
      <c r="G3859" s="3">
        <v>0.34449999999999997</v>
      </c>
      <c r="H3859" s="7">
        <v>1220.5478260869565</v>
      </c>
      <c r="I3859" s="4">
        <v>420.4787260869565</v>
      </c>
      <c r="J3859">
        <v>138</v>
      </c>
      <c r="K3859" t="s">
        <v>11</v>
      </c>
      <c r="L3859" t="s">
        <v>13</v>
      </c>
      <c r="M3859" t="s">
        <v>13</v>
      </c>
      <c r="N3859" s="2">
        <v>41334</v>
      </c>
      <c r="O3859" s="2">
        <v>42864</v>
      </c>
      <c r="P3859" t="s">
        <v>24</v>
      </c>
      <c r="Q3859" t="s">
        <v>506</v>
      </c>
      <c r="R3859" s="5" t="str">
        <f t="shared" si="181"/>
        <v>0.16</v>
      </c>
      <c r="S3859" s="6" t="str">
        <f t="shared" si="182"/>
        <v>0.07</v>
      </c>
      <c r="T3859">
        <f>ROUND(INT(表1[[#This Row],[合同结束日期]]-表1[[#This Row],[合同起始日期]])/365,1)</f>
        <v>4.2</v>
      </c>
    </row>
    <row r="3860" spans="1:20">
      <c r="A3860" s="1">
        <v>42552</v>
      </c>
      <c r="B3860" t="s">
        <v>7</v>
      </c>
      <c r="C3860">
        <f t="shared" si="180"/>
        <v>1</v>
      </c>
      <c r="D3860" t="s">
        <v>238</v>
      </c>
      <c r="E3860" s="4">
        <v>284500.07999999996</v>
      </c>
      <c r="F3860" s="4">
        <v>59062.216607999995</v>
      </c>
      <c r="G3860" s="3">
        <v>0.20760000000000001</v>
      </c>
      <c r="H3860" s="7">
        <v>758.66687999999988</v>
      </c>
      <c r="I3860" s="4">
        <v>157.499244288</v>
      </c>
      <c r="J3860">
        <v>375</v>
      </c>
      <c r="K3860" t="s">
        <v>11</v>
      </c>
      <c r="L3860" t="s">
        <v>92</v>
      </c>
      <c r="M3860" t="s">
        <v>92</v>
      </c>
      <c r="N3860" s="2">
        <v>41384</v>
      </c>
      <c r="O3860" s="2">
        <v>43299</v>
      </c>
      <c r="P3860" t="s">
        <v>18</v>
      </c>
      <c r="Q3860" t="s">
        <v>438</v>
      </c>
      <c r="R3860" s="5" t="str">
        <f t="shared" si="181"/>
        <v>0.15</v>
      </c>
      <c r="S3860" s="6" t="str">
        <f t="shared" si="182"/>
        <v>0.05,0.15,0.05</v>
      </c>
      <c r="T3860">
        <f>ROUND(INT(表1[[#This Row],[合同结束日期]]-表1[[#This Row],[合同起始日期]])/365,1)</f>
        <v>5.2</v>
      </c>
    </row>
    <row r="3861" spans="1:20">
      <c r="A3861" s="1">
        <v>42552</v>
      </c>
      <c r="B3861" t="s">
        <v>7</v>
      </c>
      <c r="C3861">
        <f t="shared" si="180"/>
        <v>1</v>
      </c>
      <c r="D3861" t="s">
        <v>237</v>
      </c>
      <c r="E3861" s="4">
        <v>636695.4</v>
      </c>
      <c r="F3861" s="4">
        <v>56729.560140000001</v>
      </c>
      <c r="G3861" s="3">
        <v>8.9099999999999999E-2</v>
      </c>
      <c r="H3861" s="7">
        <v>1768.5983333333334</v>
      </c>
      <c r="I3861" s="4">
        <v>157.5821115</v>
      </c>
      <c r="J3861">
        <v>360</v>
      </c>
      <c r="K3861" t="s">
        <v>11</v>
      </c>
      <c r="L3861" t="s">
        <v>23</v>
      </c>
      <c r="M3861" t="s">
        <v>23</v>
      </c>
      <c r="N3861" s="2">
        <v>41384</v>
      </c>
      <c r="O3861" s="2">
        <v>43299</v>
      </c>
      <c r="P3861" t="s">
        <v>18</v>
      </c>
      <c r="Q3861" t="s">
        <v>438</v>
      </c>
      <c r="R3861" s="5" t="str">
        <f t="shared" si="181"/>
        <v>0.15</v>
      </c>
      <c r="S3861" s="6" t="str">
        <f t="shared" si="182"/>
        <v>0.05,0.15,0.05</v>
      </c>
      <c r="T3861">
        <f>ROUND(INT(表1[[#This Row],[合同结束日期]]-表1[[#This Row],[合同起始日期]])/365,1)</f>
        <v>5.2</v>
      </c>
    </row>
    <row r="3862" spans="1:20">
      <c r="A3862" s="1">
        <v>42552</v>
      </c>
      <c r="B3862" t="s">
        <v>7</v>
      </c>
      <c r="C3862">
        <f t="shared" si="180"/>
        <v>1</v>
      </c>
      <c r="D3862" t="s">
        <v>235</v>
      </c>
      <c r="E3862" s="4">
        <v>624601.79999999993</v>
      </c>
      <c r="F3862" s="4">
        <v>58899.949739999996</v>
      </c>
      <c r="G3862" s="3">
        <v>9.4300000000000009E-2</v>
      </c>
      <c r="H3862" s="7">
        <v>1669.8796920115497</v>
      </c>
      <c r="I3862" s="4">
        <v>157.46965495668914</v>
      </c>
      <c r="J3862">
        <v>374.03999999999996</v>
      </c>
      <c r="K3862" t="s">
        <v>11</v>
      </c>
      <c r="L3862" t="s">
        <v>92</v>
      </c>
      <c r="M3862" t="s">
        <v>92</v>
      </c>
      <c r="N3862" s="2">
        <v>41384</v>
      </c>
      <c r="O3862" s="2">
        <v>43299</v>
      </c>
      <c r="P3862" t="s">
        <v>18</v>
      </c>
      <c r="Q3862" t="s">
        <v>438</v>
      </c>
      <c r="R3862" s="5" t="str">
        <f t="shared" si="181"/>
        <v>0.15</v>
      </c>
      <c r="S3862" s="6" t="str">
        <f t="shared" si="182"/>
        <v>0.05,0.15,0.05</v>
      </c>
      <c r="T3862">
        <f>ROUND(INT(表1[[#This Row],[合同结束日期]]-表1[[#This Row],[合同起始日期]])/365,1)</f>
        <v>5.2</v>
      </c>
    </row>
    <row r="3863" spans="1:20">
      <c r="A3863" s="1">
        <v>42552</v>
      </c>
      <c r="B3863" t="s">
        <v>7</v>
      </c>
      <c r="C3863">
        <f t="shared" si="180"/>
        <v>1</v>
      </c>
      <c r="D3863" t="s">
        <v>239</v>
      </c>
      <c r="E3863" s="4">
        <v>408551.39999999997</v>
      </c>
      <c r="F3863" s="4">
        <v>57238.051140000003</v>
      </c>
      <c r="G3863" s="3">
        <v>0.14010000000000003</v>
      </c>
      <c r="H3863" s="7">
        <v>1124.3708718626156</v>
      </c>
      <c r="I3863" s="4">
        <v>157.52435914795245</v>
      </c>
      <c r="J3863">
        <v>363.36</v>
      </c>
      <c r="K3863" t="s">
        <v>11</v>
      </c>
      <c r="L3863" t="s">
        <v>23</v>
      </c>
      <c r="M3863" t="s">
        <v>23</v>
      </c>
      <c r="N3863" s="2">
        <v>41384</v>
      </c>
      <c r="O3863" s="2">
        <v>43299</v>
      </c>
      <c r="P3863" t="s">
        <v>18</v>
      </c>
      <c r="Q3863" t="s">
        <v>438</v>
      </c>
      <c r="R3863" s="5" t="str">
        <f t="shared" si="181"/>
        <v>0.15</v>
      </c>
      <c r="S3863" s="6" t="str">
        <f t="shared" si="182"/>
        <v>0.05,0.15,0.05</v>
      </c>
      <c r="T3863">
        <f>ROUND(INT(表1[[#This Row],[合同结束日期]]-表1[[#This Row],[合同起始日期]])/365,1)</f>
        <v>5.2</v>
      </c>
    </row>
    <row r="3864" spans="1:20">
      <c r="A3864" s="1">
        <v>42552</v>
      </c>
      <c r="B3864" t="s">
        <v>7</v>
      </c>
      <c r="C3864">
        <f t="shared" si="180"/>
        <v>1</v>
      </c>
      <c r="D3864" t="s">
        <v>33</v>
      </c>
      <c r="E3864" s="4">
        <v>185569.44</v>
      </c>
      <c r="F3864" s="4">
        <v>14901.226031999999</v>
      </c>
      <c r="G3864" s="3">
        <v>8.0299999999999996E-2</v>
      </c>
      <c r="H3864" s="7">
        <v>2863.7259259259263</v>
      </c>
      <c r="I3864" s="4">
        <v>229.95719185185183</v>
      </c>
      <c r="J3864">
        <v>64.8</v>
      </c>
      <c r="K3864" t="s">
        <v>11</v>
      </c>
      <c r="L3864" t="s">
        <v>13</v>
      </c>
      <c r="M3864" t="s">
        <v>34</v>
      </c>
      <c r="N3864" s="2">
        <v>41353</v>
      </c>
      <c r="O3864" s="2">
        <v>43229</v>
      </c>
      <c r="P3864" t="s">
        <v>24</v>
      </c>
      <c r="Q3864" t="s">
        <v>35</v>
      </c>
      <c r="R3864" s="5" t="str">
        <f t="shared" si="181"/>
        <v>0.06</v>
      </c>
      <c r="S3864" s="6" t="str">
        <f t="shared" si="182"/>
        <v/>
      </c>
      <c r="T3864">
        <f>ROUND(INT(表1[[#This Row],[合同结束日期]]-表1[[#This Row],[合同起始日期]])/365,1)</f>
        <v>5.0999999999999996</v>
      </c>
    </row>
    <row r="3865" spans="1:20">
      <c r="A3865" s="1">
        <v>42552</v>
      </c>
      <c r="B3865" t="s">
        <v>7</v>
      </c>
      <c r="C3865">
        <f t="shared" si="180"/>
        <v>1</v>
      </c>
      <c r="D3865" t="s">
        <v>36</v>
      </c>
      <c r="E3865" s="4">
        <v>474274.08</v>
      </c>
      <c r="F3865" s="4">
        <v>48850.230240000004</v>
      </c>
      <c r="G3865" s="3">
        <v>0.10300000000000001</v>
      </c>
      <c r="H3865" s="7">
        <v>2232.928813559322</v>
      </c>
      <c r="I3865" s="4">
        <v>229.99166779661019</v>
      </c>
      <c r="J3865">
        <v>212.4</v>
      </c>
      <c r="K3865" t="s">
        <v>11</v>
      </c>
      <c r="L3865" t="s">
        <v>13</v>
      </c>
      <c r="M3865" t="s">
        <v>13</v>
      </c>
      <c r="N3865" s="2">
        <v>41353</v>
      </c>
      <c r="O3865" s="2">
        <v>43229</v>
      </c>
      <c r="P3865" t="s">
        <v>24</v>
      </c>
      <c r="Q3865" t="s">
        <v>37</v>
      </c>
      <c r="R3865" s="5" t="str">
        <f t="shared" si="181"/>
        <v>0.</v>
      </c>
      <c r="S3865" s="6" t="str">
        <f t="shared" si="182"/>
        <v/>
      </c>
      <c r="T3865">
        <f>ROUND(INT(表1[[#This Row],[合同结束日期]]-表1[[#This Row],[合同起始日期]])/365,1)</f>
        <v>5.0999999999999996</v>
      </c>
    </row>
    <row r="3866" spans="1:20">
      <c r="A3866" s="1">
        <v>42552</v>
      </c>
      <c r="B3866" t="s">
        <v>7</v>
      </c>
      <c r="C3866">
        <f t="shared" si="180"/>
        <v>1</v>
      </c>
      <c r="D3866" t="s">
        <v>292</v>
      </c>
      <c r="E3866" s="4">
        <v>3873077.0279999999</v>
      </c>
      <c r="F3866" s="4">
        <v>174288.46625999999</v>
      </c>
      <c r="G3866" s="3">
        <v>4.4999999999999998E-2</v>
      </c>
      <c r="H3866" s="7">
        <v>1556.9532995658467</v>
      </c>
      <c r="I3866" s="4">
        <v>70.06289848046309</v>
      </c>
      <c r="J3866">
        <v>2487.6</v>
      </c>
      <c r="K3866" t="s">
        <v>41</v>
      </c>
      <c r="L3866" t="s">
        <v>292</v>
      </c>
      <c r="M3866" t="s">
        <v>41</v>
      </c>
      <c r="N3866" s="2">
        <v>41442</v>
      </c>
      <c r="O3866" s="2">
        <v>47285</v>
      </c>
      <c r="P3866" t="s">
        <v>39</v>
      </c>
      <c r="Q3866" t="s">
        <v>208</v>
      </c>
      <c r="R3866" s="5" t="str">
        <f t="shared" si="181"/>
        <v>0.05</v>
      </c>
      <c r="S3866" s="6" t="str">
        <f t="shared" si="182"/>
        <v/>
      </c>
      <c r="T3866">
        <f>ROUND(INT(表1[[#This Row],[合同结束日期]]-表1[[#This Row],[合同起始日期]])/365,1)</f>
        <v>16</v>
      </c>
    </row>
    <row r="3867" spans="1:20">
      <c r="A3867" s="1">
        <v>42552</v>
      </c>
      <c r="B3867" t="s">
        <v>7</v>
      </c>
      <c r="C3867">
        <f t="shared" si="180"/>
        <v>1</v>
      </c>
      <c r="D3867" t="s">
        <v>257</v>
      </c>
      <c r="E3867" s="4">
        <v>547936.90800000005</v>
      </c>
      <c r="F3867" s="4">
        <v>30136.52994</v>
      </c>
      <c r="G3867" s="3">
        <v>5.4999999999999993E-2</v>
      </c>
      <c r="H3867" s="7">
        <v>895.32174509803929</v>
      </c>
      <c r="I3867" s="4">
        <v>49.242695980392156</v>
      </c>
      <c r="J3867">
        <v>612</v>
      </c>
      <c r="K3867" t="s">
        <v>41</v>
      </c>
      <c r="L3867" t="s">
        <v>258</v>
      </c>
      <c r="M3867" t="s">
        <v>41</v>
      </c>
      <c r="N3867" s="2">
        <v>41442</v>
      </c>
      <c r="O3867" s="2">
        <v>47285</v>
      </c>
      <c r="P3867" t="s">
        <v>39</v>
      </c>
      <c r="Q3867" t="s">
        <v>35</v>
      </c>
      <c r="R3867" s="5" t="str">
        <f t="shared" si="181"/>
        <v>0.06</v>
      </c>
      <c r="S3867" s="6" t="str">
        <f t="shared" si="182"/>
        <v/>
      </c>
      <c r="T3867">
        <f>ROUND(INT(表1[[#This Row],[合同结束日期]]-表1[[#This Row],[合同起始日期]])/365,1)</f>
        <v>16</v>
      </c>
    </row>
    <row r="3868" spans="1:20">
      <c r="A3868" s="1">
        <v>42552</v>
      </c>
      <c r="B3868" t="s">
        <v>7</v>
      </c>
      <c r="C3868">
        <f t="shared" si="180"/>
        <v>1</v>
      </c>
      <c r="D3868" t="s">
        <v>259</v>
      </c>
      <c r="E3868" s="4">
        <v>605895.74399999995</v>
      </c>
      <c r="F3868" s="4">
        <v>33324.265919999998</v>
      </c>
      <c r="G3868" s="3">
        <v>5.5E-2</v>
      </c>
      <c r="H3868" s="7">
        <v>1271.8214609571787</v>
      </c>
      <c r="I3868" s="4">
        <v>69.950180352644836</v>
      </c>
      <c r="J3868">
        <v>476.4</v>
      </c>
      <c r="K3868" t="s">
        <v>41</v>
      </c>
      <c r="L3868" t="s">
        <v>258</v>
      </c>
      <c r="M3868" t="s">
        <v>41</v>
      </c>
      <c r="N3868" s="2">
        <v>41442</v>
      </c>
      <c r="O3868" s="2">
        <v>47285</v>
      </c>
      <c r="P3868" t="s">
        <v>39</v>
      </c>
      <c r="Q3868" t="s">
        <v>35</v>
      </c>
      <c r="R3868" s="5" t="str">
        <f t="shared" si="181"/>
        <v>0.06</v>
      </c>
      <c r="S3868" s="6" t="str">
        <f t="shared" si="182"/>
        <v/>
      </c>
      <c r="T3868">
        <f>ROUND(INT(表1[[#This Row],[合同结束日期]]-表1[[#This Row],[合同起始日期]])/365,1)</f>
        <v>16</v>
      </c>
    </row>
    <row r="3869" spans="1:20">
      <c r="A3869" s="1">
        <v>42552</v>
      </c>
      <c r="B3869" t="s">
        <v>7</v>
      </c>
      <c r="C3869">
        <f t="shared" ref="C3869:C3930" si="183">IF($B3869="负一层",-1,IF($B3869="负一夹层",0,IF($B3869="一层",1,IF($B3869="二层",2,IF($B3869="三层",3,IF($B3869="四层",4))))))</f>
        <v>1</v>
      </c>
      <c r="D3869" t="s">
        <v>260</v>
      </c>
      <c r="E3869" s="4">
        <v>941464.87200000009</v>
      </c>
      <c r="F3869" s="4">
        <v>51780.567960000008</v>
      </c>
      <c r="G3869" s="3">
        <v>5.5E-2</v>
      </c>
      <c r="H3869" s="7">
        <v>3296.4456302521016</v>
      </c>
      <c r="I3869" s="4">
        <v>181.30450966386559</v>
      </c>
      <c r="J3869">
        <v>285.59999999999997</v>
      </c>
      <c r="K3869" t="s">
        <v>41</v>
      </c>
      <c r="L3869" t="s">
        <v>258</v>
      </c>
      <c r="M3869" t="s">
        <v>41</v>
      </c>
      <c r="N3869" s="2">
        <v>41442</v>
      </c>
      <c r="O3869" s="2">
        <v>47285</v>
      </c>
      <c r="P3869" t="s">
        <v>39</v>
      </c>
      <c r="Q3869" t="s">
        <v>35</v>
      </c>
      <c r="R3869" s="5" t="str">
        <f t="shared" ref="R3869:R3930" si="184">IF(ISERROR(FIND(",",$Q3869)),$Q3869,LEFT($Q3869,FIND(",",$Q3869)-1))</f>
        <v>0.06</v>
      </c>
      <c r="S3869" s="6" t="str">
        <f t="shared" si="182"/>
        <v/>
      </c>
      <c r="T3869">
        <f>ROUND(INT(表1[[#This Row],[合同结束日期]]-表1[[#This Row],[合同起始日期]])/365,1)</f>
        <v>16</v>
      </c>
    </row>
    <row r="3870" spans="1:20">
      <c r="A3870" s="1">
        <v>42552</v>
      </c>
      <c r="B3870" t="s">
        <v>7</v>
      </c>
      <c r="C3870">
        <f t="shared" si="183"/>
        <v>1</v>
      </c>
      <c r="D3870" t="s">
        <v>262</v>
      </c>
      <c r="E3870" s="4">
        <v>955108.12800000003</v>
      </c>
      <c r="F3870" s="4">
        <v>52530.947040000006</v>
      </c>
      <c r="G3870" s="3">
        <v>5.5000000000000007E-2</v>
      </c>
      <c r="H3870" s="7">
        <v>1379.4167071057193</v>
      </c>
      <c r="I3870" s="4">
        <v>75.867918890814565</v>
      </c>
      <c r="J3870">
        <v>692.4</v>
      </c>
      <c r="K3870" t="s">
        <v>41</v>
      </c>
      <c r="L3870" t="s">
        <v>258</v>
      </c>
      <c r="M3870" t="s">
        <v>41</v>
      </c>
      <c r="N3870" s="2">
        <v>41442</v>
      </c>
      <c r="O3870" s="2">
        <v>47285</v>
      </c>
      <c r="P3870" t="s">
        <v>39</v>
      </c>
      <c r="Q3870" t="s">
        <v>35</v>
      </c>
      <c r="R3870" s="5" t="str">
        <f t="shared" si="184"/>
        <v>0.06</v>
      </c>
      <c r="S3870" s="6" t="str">
        <f t="shared" ref="S3870:S3931" si="185">IF(ISERROR(FIND(",",$Q3870)),"",RIGHT($Q3870,LEN($Q3870)-FIND(",",$Q3870)))</f>
        <v/>
      </c>
      <c r="T3870">
        <f>ROUND(INT(表1[[#This Row],[合同结束日期]]-表1[[#This Row],[合同起始日期]])/365,1)</f>
        <v>16</v>
      </c>
    </row>
    <row r="3871" spans="1:20">
      <c r="A3871" s="1">
        <v>42552</v>
      </c>
      <c r="B3871" t="s">
        <v>7</v>
      </c>
      <c r="C3871">
        <f t="shared" si="183"/>
        <v>1</v>
      </c>
      <c r="D3871" t="s">
        <v>265</v>
      </c>
      <c r="E3871" s="4">
        <v>634336.64399999997</v>
      </c>
      <c r="F3871" s="4">
        <v>34888.515419999996</v>
      </c>
      <c r="G3871" s="3">
        <v>5.4999999999999993E-2</v>
      </c>
      <c r="H3871" s="7">
        <v>1182.5813646532438</v>
      </c>
      <c r="I3871" s="4">
        <v>65.041975055928404</v>
      </c>
      <c r="J3871">
        <v>536.4</v>
      </c>
      <c r="K3871" t="s">
        <v>41</v>
      </c>
      <c r="L3871" t="s">
        <v>258</v>
      </c>
      <c r="M3871" t="s">
        <v>41</v>
      </c>
      <c r="N3871" s="2">
        <v>41442</v>
      </c>
      <c r="O3871" s="2">
        <v>47285</v>
      </c>
      <c r="P3871" t="s">
        <v>39</v>
      </c>
      <c r="Q3871" t="s">
        <v>35</v>
      </c>
      <c r="R3871" s="5" t="str">
        <f t="shared" si="184"/>
        <v>0.06</v>
      </c>
      <c r="S3871" s="6" t="str">
        <f t="shared" si="185"/>
        <v/>
      </c>
      <c r="T3871">
        <f>ROUND(INT(表1[[#This Row],[合同结束日期]]-表1[[#This Row],[合同起始日期]])/365,1)</f>
        <v>16</v>
      </c>
    </row>
    <row r="3872" spans="1:20">
      <c r="A3872" s="1">
        <v>42552</v>
      </c>
      <c r="B3872" t="s">
        <v>7</v>
      </c>
      <c r="C3872">
        <f t="shared" si="183"/>
        <v>1</v>
      </c>
      <c r="D3872" t="s">
        <v>266</v>
      </c>
      <c r="E3872" s="4">
        <v>292725.924</v>
      </c>
      <c r="F3872" s="4">
        <v>16099.92582</v>
      </c>
      <c r="G3872" s="3">
        <v>5.5E-2</v>
      </c>
      <c r="H3872" s="7">
        <v>689.09115819209035</v>
      </c>
      <c r="I3872" s="4">
        <v>37.900013700564969</v>
      </c>
      <c r="J3872">
        <v>424.8</v>
      </c>
      <c r="K3872" t="s">
        <v>41</v>
      </c>
      <c r="L3872" t="s">
        <v>258</v>
      </c>
      <c r="M3872" t="s">
        <v>41</v>
      </c>
      <c r="N3872" s="2">
        <v>41442</v>
      </c>
      <c r="O3872" s="2">
        <v>47285</v>
      </c>
      <c r="P3872" t="s">
        <v>39</v>
      </c>
      <c r="Q3872" t="s">
        <v>35</v>
      </c>
      <c r="R3872" s="5" t="str">
        <f t="shared" si="184"/>
        <v>0.06</v>
      </c>
      <c r="S3872" s="6" t="str">
        <f t="shared" si="185"/>
        <v/>
      </c>
      <c r="T3872">
        <f>ROUND(INT(表1[[#This Row],[合同结束日期]]-表1[[#This Row],[合同起始日期]])/365,1)</f>
        <v>16</v>
      </c>
    </row>
    <row r="3873" spans="1:20">
      <c r="A3873" s="1">
        <v>42552</v>
      </c>
      <c r="B3873" t="s">
        <v>7</v>
      </c>
      <c r="C3873">
        <f t="shared" si="183"/>
        <v>1</v>
      </c>
      <c r="D3873" t="s">
        <v>240</v>
      </c>
      <c r="E3873" s="4">
        <v>80883</v>
      </c>
      <c r="F3873" s="4">
        <v>11679.5052</v>
      </c>
      <c r="G3873" s="3">
        <v>0.1444</v>
      </c>
      <c r="H3873" s="7">
        <v>5616.8750000000009</v>
      </c>
      <c r="I3873" s="4">
        <v>811.07675000000006</v>
      </c>
      <c r="J3873">
        <v>14.399999999999999</v>
      </c>
      <c r="K3873" t="s">
        <v>66</v>
      </c>
      <c r="L3873" t="s">
        <v>64</v>
      </c>
      <c r="M3873" t="s">
        <v>64</v>
      </c>
      <c r="N3873" s="2">
        <v>41481</v>
      </c>
      <c r="O3873" s="2">
        <v>42668</v>
      </c>
      <c r="P3873" t="s">
        <v>24</v>
      </c>
      <c r="Q3873" t="s">
        <v>28</v>
      </c>
      <c r="R3873" s="5" t="str">
        <f t="shared" si="184"/>
        <v>0.13</v>
      </c>
      <c r="S3873" s="6" t="str">
        <f t="shared" si="185"/>
        <v/>
      </c>
      <c r="T3873">
        <f>ROUND(INT(表1[[#This Row],[合同结束日期]]-表1[[#This Row],[合同起始日期]])/365,1)</f>
        <v>3.3</v>
      </c>
    </row>
    <row r="3874" spans="1:20">
      <c r="A3874" s="1">
        <v>42552</v>
      </c>
      <c r="B3874" t="s">
        <v>7</v>
      </c>
      <c r="C3874">
        <f t="shared" si="183"/>
        <v>1</v>
      </c>
      <c r="D3874" t="s">
        <v>308</v>
      </c>
      <c r="E3874" s="4">
        <v>1427977.2</v>
      </c>
      <c r="F3874" s="4">
        <v>52263.965520000005</v>
      </c>
      <c r="G3874" s="3">
        <v>3.6600000000000008E-2</v>
      </c>
      <c r="H3874" s="7">
        <v>10347.660869565218</v>
      </c>
      <c r="I3874" s="4">
        <v>378.72438782608697</v>
      </c>
      <c r="J3874">
        <v>138</v>
      </c>
      <c r="K3874" t="s">
        <v>140</v>
      </c>
      <c r="L3874" t="s">
        <v>309</v>
      </c>
      <c r="M3874" t="s">
        <v>309</v>
      </c>
      <c r="N3874" s="2">
        <v>41708</v>
      </c>
      <c r="O3874" s="2">
        <v>42834</v>
      </c>
      <c r="P3874" t="s">
        <v>24</v>
      </c>
      <c r="Q3874" t="s">
        <v>180</v>
      </c>
      <c r="R3874" s="5" t="str">
        <f t="shared" si="184"/>
        <v>0.03</v>
      </c>
      <c r="S3874" s="6" t="str">
        <f t="shared" si="185"/>
        <v/>
      </c>
      <c r="T3874">
        <f>ROUND(INT(表1[[#This Row],[合同结束日期]]-表1[[#This Row],[合同起始日期]])/365,1)</f>
        <v>3.1</v>
      </c>
    </row>
    <row r="3875" spans="1:20">
      <c r="A3875" s="1">
        <v>42552</v>
      </c>
      <c r="B3875" t="s">
        <v>7</v>
      </c>
      <c r="C3875">
        <f t="shared" si="183"/>
        <v>1</v>
      </c>
      <c r="D3875" t="s">
        <v>315</v>
      </c>
      <c r="E3875" s="4">
        <v>312517.2</v>
      </c>
      <c r="F3875" s="4">
        <v>45752.518080000002</v>
      </c>
      <c r="G3875" s="3">
        <v>0.1464</v>
      </c>
      <c r="H3875" s="7">
        <v>2604.31</v>
      </c>
      <c r="I3875" s="4">
        <v>381.270984</v>
      </c>
      <c r="J3875">
        <v>120</v>
      </c>
      <c r="K3875" t="s">
        <v>11</v>
      </c>
      <c r="L3875" t="s">
        <v>12</v>
      </c>
      <c r="M3875" t="s">
        <v>53</v>
      </c>
      <c r="N3875" s="2">
        <v>41715</v>
      </c>
      <c r="O3875" s="2">
        <v>42810</v>
      </c>
      <c r="P3875" t="s">
        <v>24</v>
      </c>
      <c r="Q3875" t="s">
        <v>65</v>
      </c>
      <c r="R3875" s="5" t="str">
        <f t="shared" si="184"/>
        <v>0.12</v>
      </c>
      <c r="S3875" s="6" t="str">
        <f t="shared" si="185"/>
        <v/>
      </c>
      <c r="T3875">
        <f>ROUND(INT(表1[[#This Row],[合同结束日期]]-表1[[#This Row],[合同起始日期]])/365,1)</f>
        <v>3</v>
      </c>
    </row>
    <row r="3876" spans="1:20">
      <c r="A3876" s="1">
        <v>42552</v>
      </c>
      <c r="B3876" t="s">
        <v>7</v>
      </c>
      <c r="C3876">
        <f t="shared" si="183"/>
        <v>1</v>
      </c>
      <c r="D3876" t="s">
        <v>345</v>
      </c>
      <c r="E3876" s="4">
        <v>145542</v>
      </c>
      <c r="F3876" s="4">
        <v>13870.152599999999</v>
      </c>
      <c r="G3876" s="3">
        <v>9.5299999999999996E-2</v>
      </c>
      <c r="H3876" s="7">
        <v>5053.541666666667</v>
      </c>
      <c r="I3876" s="4">
        <v>481.60252083333336</v>
      </c>
      <c r="J3876">
        <v>28.799999999999997</v>
      </c>
      <c r="K3876" t="s">
        <v>140</v>
      </c>
      <c r="L3876" t="s">
        <v>309</v>
      </c>
      <c r="M3876" t="s">
        <v>309</v>
      </c>
      <c r="N3876" s="2">
        <v>41902</v>
      </c>
      <c r="O3876" s="2">
        <v>42632</v>
      </c>
      <c r="P3876" t="s">
        <v>24</v>
      </c>
      <c r="Q3876" t="s">
        <v>180</v>
      </c>
      <c r="R3876" s="5" t="str">
        <f t="shared" si="184"/>
        <v>0.03</v>
      </c>
      <c r="S3876" s="6" t="str">
        <f t="shared" si="185"/>
        <v/>
      </c>
      <c r="T3876">
        <f>ROUND(INT(表1[[#This Row],[合同结束日期]]-表1[[#This Row],[合同起始日期]])/365,1)</f>
        <v>2</v>
      </c>
    </row>
    <row r="3877" spans="1:20">
      <c r="A3877" s="1">
        <v>42552</v>
      </c>
      <c r="B3877" t="s">
        <v>7</v>
      </c>
      <c r="C3877">
        <f t="shared" si="183"/>
        <v>1</v>
      </c>
      <c r="D3877" t="s">
        <v>324</v>
      </c>
      <c r="E3877" s="4">
        <v>184581.6</v>
      </c>
      <c r="F3877" s="4">
        <v>35993.412000000004</v>
      </c>
      <c r="G3877" s="3">
        <v>0.19500000000000001</v>
      </c>
      <c r="H3877" s="7">
        <v>1671.9347826086957</v>
      </c>
      <c r="I3877" s="4">
        <v>326.02728260869571</v>
      </c>
      <c r="J3877">
        <v>110.39999999999999</v>
      </c>
      <c r="K3877" t="s">
        <v>140</v>
      </c>
      <c r="L3877" t="s">
        <v>309</v>
      </c>
      <c r="M3877" t="s">
        <v>309</v>
      </c>
      <c r="N3877" s="2">
        <v>42110</v>
      </c>
      <c r="O3877" s="2">
        <v>42840</v>
      </c>
      <c r="P3877" t="s">
        <v>24</v>
      </c>
      <c r="Q3877" t="s">
        <v>42</v>
      </c>
      <c r="R3877" s="5" t="str">
        <f t="shared" si="184"/>
        <v>0.08</v>
      </c>
      <c r="S3877" s="6" t="str">
        <f t="shared" si="185"/>
        <v/>
      </c>
      <c r="T3877">
        <f>ROUND(INT(表1[[#This Row],[合同结束日期]]-表1[[#This Row],[合同起始日期]])/365,1)</f>
        <v>2</v>
      </c>
    </row>
    <row r="3878" spans="1:20">
      <c r="A3878" s="1">
        <v>42552</v>
      </c>
      <c r="B3878" t="s">
        <v>7</v>
      </c>
      <c r="C3878">
        <f t="shared" si="183"/>
        <v>1</v>
      </c>
      <c r="D3878" t="s">
        <v>54</v>
      </c>
      <c r="E3878" s="4">
        <v>163244.28</v>
      </c>
      <c r="F3878" s="4">
        <v>23507.176320000002</v>
      </c>
      <c r="G3878" s="3">
        <v>0.14400000000000002</v>
      </c>
      <c r="H3878" s="7">
        <v>3579.9184210526314</v>
      </c>
      <c r="I3878" s="4">
        <v>515.50825263157901</v>
      </c>
      <c r="J3878">
        <v>45.6</v>
      </c>
      <c r="K3878" t="s">
        <v>11</v>
      </c>
      <c r="L3878" t="s">
        <v>12</v>
      </c>
      <c r="M3878" t="s">
        <v>53</v>
      </c>
      <c r="N3878" s="2">
        <v>42156</v>
      </c>
      <c r="O3878" s="2">
        <v>42864</v>
      </c>
      <c r="P3878" t="s">
        <v>24</v>
      </c>
      <c r="Q3878" t="s">
        <v>28</v>
      </c>
      <c r="R3878" s="5" t="str">
        <f t="shared" si="184"/>
        <v>0.13</v>
      </c>
      <c r="S3878" s="6" t="str">
        <f t="shared" si="185"/>
        <v/>
      </c>
      <c r="T3878">
        <f>ROUND(INT(表1[[#This Row],[合同结束日期]]-表1[[#This Row],[合同起始日期]])/365,1)</f>
        <v>1.9</v>
      </c>
    </row>
    <row r="3879" spans="1:20">
      <c r="A3879" s="1">
        <v>42552</v>
      </c>
      <c r="B3879" t="s">
        <v>7</v>
      </c>
      <c r="C3879">
        <f t="shared" si="183"/>
        <v>1</v>
      </c>
      <c r="D3879" t="s">
        <v>52</v>
      </c>
      <c r="E3879" s="4">
        <v>282022.44</v>
      </c>
      <c r="F3879" s="4">
        <v>39003.703452000002</v>
      </c>
      <c r="G3879" s="3">
        <v>0.13830000000000001</v>
      </c>
      <c r="H3879" s="7">
        <v>6026.1205128205129</v>
      </c>
      <c r="I3879" s="4">
        <v>833.41246692307698</v>
      </c>
      <c r="J3879">
        <v>46.8</v>
      </c>
      <c r="K3879" t="s">
        <v>11</v>
      </c>
      <c r="L3879" t="s">
        <v>12</v>
      </c>
      <c r="M3879" t="s">
        <v>53</v>
      </c>
      <c r="N3879" s="2">
        <v>42156</v>
      </c>
      <c r="O3879" s="2">
        <v>42864</v>
      </c>
      <c r="P3879" t="s">
        <v>24</v>
      </c>
      <c r="Q3879" t="s">
        <v>28</v>
      </c>
      <c r="R3879" s="5" t="str">
        <f t="shared" si="184"/>
        <v>0.13</v>
      </c>
      <c r="S3879" s="6" t="str">
        <f t="shared" si="185"/>
        <v/>
      </c>
      <c r="T3879">
        <f>ROUND(INT(表1[[#This Row],[合同结束日期]]-表1[[#This Row],[合同起始日期]])/365,1)</f>
        <v>1.9</v>
      </c>
    </row>
    <row r="3880" spans="1:20">
      <c r="A3880" s="1">
        <v>42552</v>
      </c>
      <c r="B3880" t="s">
        <v>7</v>
      </c>
      <c r="C3880">
        <f t="shared" si="183"/>
        <v>1</v>
      </c>
      <c r="D3880" t="s">
        <v>460</v>
      </c>
      <c r="E3880" s="4">
        <v>134990.39999999999</v>
      </c>
      <c r="F3880" s="4">
        <v>24635.748</v>
      </c>
      <c r="G3880" s="3">
        <v>0.1825</v>
      </c>
      <c r="H3880" s="7">
        <v>2122.4905660377358</v>
      </c>
      <c r="I3880" s="4">
        <v>387.35452830188683</v>
      </c>
      <c r="J3880">
        <v>63.599999999999994</v>
      </c>
      <c r="K3880" t="s">
        <v>11</v>
      </c>
      <c r="L3880" t="s">
        <v>12</v>
      </c>
      <c r="M3880" t="s">
        <v>53</v>
      </c>
      <c r="N3880" s="2">
        <v>42201</v>
      </c>
      <c r="O3880" s="2">
        <v>43296</v>
      </c>
      <c r="P3880" t="s">
        <v>24</v>
      </c>
      <c r="Q3880" t="s">
        <v>25</v>
      </c>
      <c r="R3880" s="5" t="str">
        <f t="shared" si="184"/>
        <v>0.15</v>
      </c>
      <c r="S3880" s="6" t="str">
        <f t="shared" si="185"/>
        <v/>
      </c>
      <c r="T3880">
        <f>ROUND(INT(表1[[#This Row],[合同结束日期]]-表1[[#This Row],[合同起始日期]])/365,1)</f>
        <v>3</v>
      </c>
    </row>
    <row r="3881" spans="1:20">
      <c r="A3881" s="1">
        <v>42552</v>
      </c>
      <c r="B3881" t="s">
        <v>7</v>
      </c>
      <c r="C3881">
        <f t="shared" si="183"/>
        <v>1</v>
      </c>
      <c r="D3881" t="s">
        <v>459</v>
      </c>
      <c r="E3881" s="4">
        <v>159696.24000000002</v>
      </c>
      <c r="F3881" s="4">
        <v>29831.257632000001</v>
      </c>
      <c r="G3881" s="3">
        <v>0.18679999999999999</v>
      </c>
      <c r="H3881" s="7">
        <v>2893.0478260869572</v>
      </c>
      <c r="I3881" s="4">
        <v>540.42133391304355</v>
      </c>
      <c r="J3881">
        <v>55.199999999999996</v>
      </c>
      <c r="K3881" t="s">
        <v>11</v>
      </c>
      <c r="L3881" t="s">
        <v>12</v>
      </c>
      <c r="M3881" t="s">
        <v>288</v>
      </c>
      <c r="N3881" s="2">
        <v>42201</v>
      </c>
      <c r="O3881" s="2">
        <v>42931</v>
      </c>
      <c r="P3881" t="s">
        <v>24</v>
      </c>
      <c r="Q3881" t="s">
        <v>405</v>
      </c>
      <c r="R3881" s="5" t="str">
        <f t="shared" si="184"/>
        <v>0.16</v>
      </c>
      <c r="S3881" s="6" t="str">
        <f t="shared" si="185"/>
        <v>0.17</v>
      </c>
      <c r="T3881">
        <f>ROUND(INT(表1[[#This Row],[合同结束日期]]-表1[[#This Row],[合同起始日期]])/365,1)</f>
        <v>2</v>
      </c>
    </row>
    <row r="3882" spans="1:20">
      <c r="A3882" s="1">
        <v>42552</v>
      </c>
      <c r="B3882" t="s">
        <v>7</v>
      </c>
      <c r="C3882">
        <f t="shared" si="183"/>
        <v>1</v>
      </c>
      <c r="D3882" t="s">
        <v>264</v>
      </c>
      <c r="E3882" s="4">
        <v>39905.639999999992</v>
      </c>
      <c r="F3882" s="4">
        <v>6368.9401440000001</v>
      </c>
      <c r="G3882" s="3">
        <v>0.15960000000000005</v>
      </c>
      <c r="H3882" s="7">
        <v>707.54680851063813</v>
      </c>
      <c r="I3882" s="4">
        <v>112.92447063829788</v>
      </c>
      <c r="J3882">
        <v>56.4</v>
      </c>
      <c r="K3882" t="s">
        <v>11</v>
      </c>
      <c r="L3882" t="s">
        <v>12</v>
      </c>
      <c r="M3882" t="s">
        <v>53</v>
      </c>
      <c r="N3882" s="2">
        <v>42199</v>
      </c>
      <c r="O3882" s="2">
        <v>42564</v>
      </c>
      <c r="P3882" t="s">
        <v>39</v>
      </c>
      <c r="Q3882" t="s">
        <v>28</v>
      </c>
      <c r="R3882" s="5" t="str">
        <f t="shared" si="184"/>
        <v>0.13</v>
      </c>
      <c r="S3882" s="6" t="str">
        <f t="shared" si="185"/>
        <v/>
      </c>
      <c r="T3882">
        <f>ROUND(INT(表1[[#This Row],[合同结束日期]]-表1[[#This Row],[合同起始日期]])/365,1)</f>
        <v>1</v>
      </c>
    </row>
    <row r="3883" spans="1:20">
      <c r="A3883" s="1">
        <v>42552</v>
      </c>
      <c r="B3883" t="s">
        <v>7</v>
      </c>
      <c r="C3883">
        <f t="shared" si="183"/>
        <v>1</v>
      </c>
      <c r="D3883" t="s">
        <v>463</v>
      </c>
      <c r="E3883" s="4">
        <v>788787.72</v>
      </c>
      <c r="F3883" s="4">
        <v>103173.43377599999</v>
      </c>
      <c r="G3883" s="3">
        <v>0.1308</v>
      </c>
      <c r="H3883" s="7">
        <v>11141.069491525424</v>
      </c>
      <c r="I3883" s="4">
        <v>1457.2518894915254</v>
      </c>
      <c r="J3883">
        <v>70.8</v>
      </c>
      <c r="K3883" t="s">
        <v>76</v>
      </c>
      <c r="L3883" t="s">
        <v>276</v>
      </c>
      <c r="M3883" t="s">
        <v>276</v>
      </c>
      <c r="N3883" s="2">
        <v>42223</v>
      </c>
      <c r="O3883" s="2">
        <v>43318</v>
      </c>
      <c r="P3883" t="s">
        <v>24</v>
      </c>
      <c r="Q3883" t="s">
        <v>65</v>
      </c>
      <c r="R3883" s="5" t="str">
        <f t="shared" si="184"/>
        <v>0.12</v>
      </c>
      <c r="S3883" s="6" t="str">
        <f t="shared" si="185"/>
        <v/>
      </c>
      <c r="T3883">
        <f>ROUND(INT(表1[[#This Row],[合同结束日期]]-表1[[#This Row],[合同起始日期]])/365,1)</f>
        <v>3</v>
      </c>
    </row>
    <row r="3884" spans="1:20">
      <c r="A3884" s="1">
        <v>42552</v>
      </c>
      <c r="B3884" t="s">
        <v>7</v>
      </c>
      <c r="C3884">
        <f t="shared" si="183"/>
        <v>1</v>
      </c>
      <c r="D3884" t="s">
        <v>469</v>
      </c>
      <c r="E3884" s="4">
        <v>148546.79999999999</v>
      </c>
      <c r="F3884" s="4">
        <v>14676.423840000001</v>
      </c>
      <c r="G3884" s="3">
        <v>9.8800000000000013E-2</v>
      </c>
      <c r="H3884" s="7">
        <v>10315.75</v>
      </c>
      <c r="I3884" s="4">
        <v>1019.1961000000002</v>
      </c>
      <c r="J3884">
        <v>14.399999999999999</v>
      </c>
      <c r="K3884" t="s">
        <v>66</v>
      </c>
      <c r="L3884" t="s">
        <v>64</v>
      </c>
      <c r="M3884" t="s">
        <v>64</v>
      </c>
      <c r="N3884" s="2">
        <v>42259</v>
      </c>
      <c r="O3884" s="2">
        <v>42624</v>
      </c>
      <c r="P3884" t="s">
        <v>24</v>
      </c>
      <c r="Q3884" t="s">
        <v>123</v>
      </c>
      <c r="R3884" s="5" t="str">
        <f t="shared" si="184"/>
        <v>0.09</v>
      </c>
      <c r="S3884" s="6" t="str">
        <f t="shared" si="185"/>
        <v/>
      </c>
      <c r="T3884">
        <f>ROUND(INT(表1[[#This Row],[合同结束日期]]-表1[[#This Row],[合同起始日期]])/365,1)</f>
        <v>1</v>
      </c>
    </row>
    <row r="3885" spans="1:20">
      <c r="A3885" s="1">
        <v>42552</v>
      </c>
      <c r="B3885" t="s">
        <v>7</v>
      </c>
      <c r="C3885">
        <f t="shared" si="183"/>
        <v>1</v>
      </c>
      <c r="D3885" t="s">
        <v>491</v>
      </c>
      <c r="E3885" s="4">
        <v>391227.6</v>
      </c>
      <c r="F3885" s="4">
        <v>79497.448319999981</v>
      </c>
      <c r="G3885" s="3">
        <v>0.20319999999999996</v>
      </c>
      <c r="H3885" s="7">
        <v>2144.8881578947367</v>
      </c>
      <c r="I3885" s="4">
        <v>435.84127368421042</v>
      </c>
      <c r="J3885">
        <v>182.4</v>
      </c>
      <c r="K3885" t="s">
        <v>11</v>
      </c>
      <c r="L3885" t="s">
        <v>13</v>
      </c>
      <c r="M3885" t="s">
        <v>13</v>
      </c>
      <c r="N3885" s="2">
        <v>42433</v>
      </c>
      <c r="O3885" s="2">
        <v>43162</v>
      </c>
      <c r="P3885" t="s">
        <v>24</v>
      </c>
      <c r="Q3885" t="s">
        <v>56</v>
      </c>
      <c r="R3885" s="5" t="str">
        <f t="shared" si="184"/>
        <v>0.17</v>
      </c>
      <c r="S3885" s="6" t="str">
        <f t="shared" si="185"/>
        <v/>
      </c>
      <c r="T3885">
        <f>ROUND(INT(表1[[#This Row],[合同结束日期]]-表1[[#This Row],[合同起始日期]])/365,1)</f>
        <v>2</v>
      </c>
    </row>
    <row r="3886" spans="1:20">
      <c r="A3886" s="1">
        <v>42552</v>
      </c>
      <c r="B3886" t="s">
        <v>7</v>
      </c>
      <c r="C3886">
        <f t="shared" si="183"/>
        <v>1</v>
      </c>
      <c r="D3886" t="s">
        <v>520</v>
      </c>
      <c r="E3886" s="4">
        <v>147160.79999999999</v>
      </c>
      <c r="F3886" s="4">
        <v>31006.780559999996</v>
      </c>
      <c r="G3886" s="3">
        <v>0.2107</v>
      </c>
      <c r="H3886" s="7">
        <v>922.06015037593977</v>
      </c>
      <c r="I3886" s="4">
        <v>194.27807368421051</v>
      </c>
      <c r="J3886">
        <v>159.6</v>
      </c>
      <c r="K3886" t="s">
        <v>11</v>
      </c>
      <c r="L3886" t="s">
        <v>13</v>
      </c>
      <c r="M3886" t="s">
        <v>13</v>
      </c>
      <c r="N3886" s="2">
        <v>42542</v>
      </c>
      <c r="O3886" s="2">
        <v>43636</v>
      </c>
      <c r="P3886" t="s">
        <v>14</v>
      </c>
      <c r="Q3886" t="s">
        <v>422</v>
      </c>
      <c r="R3886" s="5" t="str">
        <f t="shared" si="184"/>
        <v>0.</v>
      </c>
      <c r="S3886" s="6" t="str">
        <f t="shared" si="185"/>
        <v>0.17</v>
      </c>
      <c r="T3886">
        <f>ROUND(INT(表1[[#This Row],[合同结束日期]]-表1[[#This Row],[合同起始日期]])/365,1)</f>
        <v>3</v>
      </c>
    </row>
    <row r="3887" spans="1:20">
      <c r="A3887" s="1">
        <v>42552</v>
      </c>
      <c r="B3887" t="s">
        <v>7</v>
      </c>
      <c r="C3887">
        <f t="shared" si="183"/>
        <v>1</v>
      </c>
      <c r="D3887" t="s">
        <v>521</v>
      </c>
      <c r="E3887" s="4">
        <v>241449.59999999998</v>
      </c>
      <c r="F3887" s="4">
        <v>48434.78976</v>
      </c>
      <c r="G3887" s="3">
        <v>0.20060000000000003</v>
      </c>
      <c r="H3887" s="7">
        <v>2260.76404494382</v>
      </c>
      <c r="I3887" s="4">
        <v>453.50926741573033</v>
      </c>
      <c r="J3887">
        <v>106.8</v>
      </c>
      <c r="K3887" t="s">
        <v>11</v>
      </c>
      <c r="L3887" t="s">
        <v>92</v>
      </c>
      <c r="M3887" t="s">
        <v>92</v>
      </c>
      <c r="N3887" s="2">
        <v>42525</v>
      </c>
      <c r="O3887" s="2">
        <v>43254</v>
      </c>
      <c r="P3887" t="s">
        <v>14</v>
      </c>
      <c r="Q3887" t="s">
        <v>422</v>
      </c>
      <c r="R3887" s="5" t="str">
        <f t="shared" si="184"/>
        <v>0.</v>
      </c>
      <c r="S3887" s="6" t="str">
        <f t="shared" si="185"/>
        <v>0.17</v>
      </c>
      <c r="T3887">
        <f>ROUND(INT(表1[[#This Row],[合同结束日期]]-表1[[#This Row],[合同起始日期]])/365,1)</f>
        <v>2</v>
      </c>
    </row>
    <row r="3888" spans="1:20">
      <c r="A3888" s="1">
        <v>42552</v>
      </c>
      <c r="B3888" t="s">
        <v>7</v>
      </c>
      <c r="C3888">
        <f t="shared" si="183"/>
        <v>1</v>
      </c>
      <c r="D3888" t="s">
        <v>517</v>
      </c>
      <c r="E3888" s="4">
        <v>138429.6</v>
      </c>
      <c r="F3888" s="4">
        <v>52783.206480000001</v>
      </c>
      <c r="G3888" s="3">
        <v>0.38129999999999997</v>
      </c>
      <c r="H3888" s="7">
        <v>1240.4086021505377</v>
      </c>
      <c r="I3888" s="4">
        <v>472.96780000000001</v>
      </c>
      <c r="J3888">
        <v>111.6</v>
      </c>
      <c r="K3888" t="s">
        <v>11</v>
      </c>
      <c r="L3888" t="s">
        <v>13</v>
      </c>
      <c r="M3888" t="s">
        <v>27</v>
      </c>
      <c r="N3888" s="2">
        <v>42529</v>
      </c>
      <c r="O3888" s="2">
        <v>43258</v>
      </c>
      <c r="P3888" t="s">
        <v>24</v>
      </c>
      <c r="Q3888" t="s">
        <v>30</v>
      </c>
      <c r="R3888" s="5" t="str">
        <f t="shared" si="184"/>
        <v>0.18</v>
      </c>
      <c r="S3888" s="6" t="str">
        <f t="shared" si="185"/>
        <v/>
      </c>
      <c r="T3888">
        <f>ROUND(INT(表1[[#This Row],[合同结束日期]]-表1[[#This Row],[合同起始日期]])/365,1)</f>
        <v>2</v>
      </c>
    </row>
    <row r="3889" spans="1:20">
      <c r="A3889" s="1">
        <v>42552</v>
      </c>
      <c r="B3889" t="s">
        <v>7</v>
      </c>
      <c r="C3889">
        <f t="shared" si="183"/>
        <v>1</v>
      </c>
      <c r="D3889" t="s">
        <v>55</v>
      </c>
      <c r="E3889" s="4">
        <v>256787.64</v>
      </c>
      <c r="F3889" s="4">
        <v>55466.130240000013</v>
      </c>
      <c r="G3889" s="3">
        <v>0.21600000000000005</v>
      </c>
      <c r="H3889" s="7">
        <v>1963.2082568807343</v>
      </c>
      <c r="I3889" s="4">
        <v>424.0529834862387</v>
      </c>
      <c r="J3889">
        <v>130.79999999999998</v>
      </c>
      <c r="K3889" t="s">
        <v>11</v>
      </c>
      <c r="L3889" t="s">
        <v>23</v>
      </c>
      <c r="M3889" t="s">
        <v>23</v>
      </c>
      <c r="N3889" s="2">
        <v>42513</v>
      </c>
      <c r="O3889" s="2">
        <v>43242</v>
      </c>
      <c r="P3889" t="s">
        <v>24</v>
      </c>
      <c r="Q3889" t="s">
        <v>30</v>
      </c>
      <c r="R3889" s="5" t="str">
        <f t="shared" si="184"/>
        <v>0.18</v>
      </c>
      <c r="S3889" s="6" t="str">
        <f t="shared" si="185"/>
        <v/>
      </c>
      <c r="T3889">
        <f>ROUND(INT(表1[[#This Row],[合同结束日期]]-表1[[#This Row],[合同起始日期]])/365,1)</f>
        <v>2</v>
      </c>
    </row>
    <row r="3890" spans="1:20">
      <c r="A3890" s="1">
        <v>42552</v>
      </c>
      <c r="B3890" t="s">
        <v>7</v>
      </c>
      <c r="C3890">
        <f t="shared" si="183"/>
        <v>1</v>
      </c>
      <c r="D3890" t="s">
        <v>43</v>
      </c>
      <c r="E3890" s="4">
        <v>1085595.8160000001</v>
      </c>
      <c r="F3890" s="4">
        <v>97703.623439999996</v>
      </c>
      <c r="G3890" s="3">
        <v>8.9999999999999983E-2</v>
      </c>
      <c r="H3890" s="7">
        <v>4149.8311009174322</v>
      </c>
      <c r="I3890" s="4">
        <v>373.48479908256883</v>
      </c>
      <c r="J3890">
        <v>261.59999999999997</v>
      </c>
      <c r="K3890" t="s">
        <v>44</v>
      </c>
      <c r="L3890" t="s">
        <v>46</v>
      </c>
      <c r="M3890" t="s">
        <v>45</v>
      </c>
      <c r="N3890" s="2">
        <v>41288</v>
      </c>
      <c r="O3890" s="2">
        <v>45059</v>
      </c>
      <c r="P3890" t="s">
        <v>24</v>
      </c>
      <c r="Q3890" t="s">
        <v>123</v>
      </c>
      <c r="R3890" s="5" t="str">
        <f t="shared" si="184"/>
        <v>0.09</v>
      </c>
      <c r="S3890" s="6" t="str">
        <f t="shared" si="185"/>
        <v/>
      </c>
      <c r="T3890">
        <f>ROUND(INT(表1[[#This Row],[合同结束日期]]-表1[[#This Row],[合同起始日期]])/365,1)</f>
        <v>10.3</v>
      </c>
    </row>
    <row r="3891" spans="1:20">
      <c r="A3891" s="1">
        <v>42583</v>
      </c>
      <c r="B3891" t="s">
        <v>7</v>
      </c>
      <c r="C3891">
        <f t="shared" si="183"/>
        <v>1</v>
      </c>
      <c r="D3891" t="s">
        <v>57</v>
      </c>
      <c r="E3891" s="4">
        <v>196198.8</v>
      </c>
      <c r="F3891" s="4">
        <v>52797.09708</v>
      </c>
      <c r="G3891" s="3">
        <v>0.26910000000000001</v>
      </c>
      <c r="H3891" s="7">
        <v>1969.867469879518</v>
      </c>
      <c r="I3891" s="4">
        <v>530.09133614457835</v>
      </c>
      <c r="J3891">
        <v>99.6</v>
      </c>
      <c r="K3891" t="s">
        <v>60</v>
      </c>
      <c r="L3891" t="s">
        <v>61</v>
      </c>
      <c r="M3891" t="s">
        <v>58</v>
      </c>
      <c r="N3891" s="2">
        <v>41290</v>
      </c>
      <c r="O3891" s="2">
        <v>42627</v>
      </c>
      <c r="P3891" t="s">
        <v>24</v>
      </c>
      <c r="Q3891" t="s">
        <v>25</v>
      </c>
      <c r="R3891" s="5" t="str">
        <f t="shared" si="184"/>
        <v>0.15</v>
      </c>
      <c r="S3891" s="6" t="str">
        <f t="shared" si="185"/>
        <v/>
      </c>
      <c r="T3891">
        <f>ROUND(INT(表1[[#This Row],[合同结束日期]]-表1[[#This Row],[合同起始日期]])/365,1)</f>
        <v>3.7</v>
      </c>
    </row>
    <row r="3892" spans="1:20">
      <c r="A3892" s="1">
        <v>42583</v>
      </c>
      <c r="B3892" t="s">
        <v>7</v>
      </c>
      <c r="C3892">
        <f t="shared" si="183"/>
        <v>1</v>
      </c>
      <c r="D3892" t="s">
        <v>16</v>
      </c>
      <c r="E3892" s="4">
        <v>877316.60400000005</v>
      </c>
      <c r="F3892" s="4">
        <v>96504.82643999999</v>
      </c>
      <c r="G3892" s="3">
        <v>0.10999999999999999</v>
      </c>
      <c r="H3892" s="7">
        <v>1260.5123620689656</v>
      </c>
      <c r="I3892" s="4">
        <v>138.65635982758619</v>
      </c>
      <c r="J3892">
        <v>696</v>
      </c>
      <c r="K3892" t="s">
        <v>20</v>
      </c>
      <c r="L3892" t="s">
        <v>21</v>
      </c>
      <c r="M3892" t="s">
        <v>17</v>
      </c>
      <c r="N3892" s="2">
        <v>41246</v>
      </c>
      <c r="O3892" s="2">
        <v>43229</v>
      </c>
      <c r="P3892" t="s">
        <v>18</v>
      </c>
      <c r="Q3892" t="s">
        <v>48</v>
      </c>
      <c r="R3892" s="5" t="str">
        <f t="shared" si="184"/>
        <v>0.11</v>
      </c>
      <c r="S3892" s="6" t="str">
        <f t="shared" si="185"/>
        <v/>
      </c>
      <c r="T3892">
        <f>ROUND(INT(表1[[#This Row],[合同结束日期]]-表1[[#This Row],[合同起始日期]])/365,1)</f>
        <v>5.4</v>
      </c>
    </row>
    <row r="3893" spans="1:20">
      <c r="A3893" s="1">
        <v>42583</v>
      </c>
      <c r="B3893" t="s">
        <v>7</v>
      </c>
      <c r="C3893">
        <f t="shared" si="183"/>
        <v>1</v>
      </c>
      <c r="D3893" t="s">
        <v>8</v>
      </c>
      <c r="E3893" s="4">
        <v>9157709.568</v>
      </c>
      <c r="F3893" s="4">
        <v>320519.83488000004</v>
      </c>
      <c r="G3893" s="3">
        <v>3.5000000000000003E-2</v>
      </c>
      <c r="H3893" s="7">
        <v>2565.1847529411766</v>
      </c>
      <c r="I3893" s="4">
        <v>89.78146635294118</v>
      </c>
      <c r="J3893">
        <v>3570</v>
      </c>
      <c r="K3893" t="s">
        <v>11</v>
      </c>
      <c r="L3893" t="s">
        <v>12</v>
      </c>
      <c r="M3893" t="s">
        <v>10</v>
      </c>
      <c r="N3893" s="2">
        <v>41365</v>
      </c>
      <c r="O3893" s="2">
        <v>48646</v>
      </c>
      <c r="P3893" t="s">
        <v>14</v>
      </c>
      <c r="Q3893">
        <v>0</v>
      </c>
      <c r="R3893" s="5">
        <f t="shared" si="184"/>
        <v>0</v>
      </c>
      <c r="S3893" s="6" t="str">
        <f t="shared" si="185"/>
        <v/>
      </c>
      <c r="T3893">
        <f>ROUND(INT(表1[[#This Row],[合同结束日期]]-表1[[#This Row],[合同起始日期]])/365,1)</f>
        <v>19.899999999999999</v>
      </c>
    </row>
    <row r="3894" spans="1:20">
      <c r="A3894" s="1">
        <v>42583</v>
      </c>
      <c r="B3894" t="s">
        <v>7</v>
      </c>
      <c r="C3894">
        <f t="shared" si="183"/>
        <v>1</v>
      </c>
      <c r="D3894" t="s">
        <v>68</v>
      </c>
      <c r="E3894" s="4">
        <v>267148.79999999999</v>
      </c>
      <c r="F3894" s="4">
        <v>111908.63231999999</v>
      </c>
      <c r="G3894" s="3">
        <v>0.41889999999999999</v>
      </c>
      <c r="H3894" s="7">
        <v>596.84718498659515</v>
      </c>
      <c r="I3894" s="4">
        <v>250.01928579088471</v>
      </c>
      <c r="J3894">
        <v>447.59999999999997</v>
      </c>
      <c r="K3894" t="s">
        <v>11</v>
      </c>
      <c r="L3894" t="s">
        <v>13</v>
      </c>
      <c r="M3894" t="s">
        <v>13</v>
      </c>
      <c r="N3894" s="2">
        <v>41302</v>
      </c>
      <c r="O3894" s="2">
        <v>43594</v>
      </c>
      <c r="P3894" t="s">
        <v>24</v>
      </c>
      <c r="Q3894" t="s">
        <v>28</v>
      </c>
      <c r="R3894" s="5" t="str">
        <f t="shared" si="184"/>
        <v>0.13</v>
      </c>
      <c r="S3894" s="6" t="str">
        <f t="shared" si="185"/>
        <v/>
      </c>
      <c r="T3894">
        <f>ROUND(INT(表1[[#This Row],[合同结束日期]]-表1[[#This Row],[合同起始日期]])/365,1)</f>
        <v>6.3</v>
      </c>
    </row>
    <row r="3895" spans="1:20">
      <c r="A3895" s="1">
        <v>42583</v>
      </c>
      <c r="B3895" t="s">
        <v>7</v>
      </c>
      <c r="C3895">
        <f t="shared" si="183"/>
        <v>1</v>
      </c>
      <c r="D3895" t="s">
        <v>67</v>
      </c>
      <c r="E3895" s="4">
        <v>667320</v>
      </c>
      <c r="F3895" s="4">
        <v>83948.855999999985</v>
      </c>
      <c r="G3895" s="3">
        <v>0.12579999999999997</v>
      </c>
      <c r="H3895" s="7">
        <v>2090.6015037593984</v>
      </c>
      <c r="I3895" s="4">
        <v>262.99766917293232</v>
      </c>
      <c r="J3895">
        <v>319.2</v>
      </c>
      <c r="K3895" t="s">
        <v>11</v>
      </c>
      <c r="L3895" t="s">
        <v>23</v>
      </c>
      <c r="M3895" t="s">
        <v>23</v>
      </c>
      <c r="N3895" s="2">
        <v>41374</v>
      </c>
      <c r="O3895" s="2">
        <v>42864</v>
      </c>
      <c r="P3895" t="s">
        <v>24</v>
      </c>
      <c r="Q3895" t="s">
        <v>78</v>
      </c>
      <c r="R3895" s="5" t="str">
        <f t="shared" si="184"/>
        <v>0.07</v>
      </c>
      <c r="S3895" s="6" t="str">
        <f t="shared" si="185"/>
        <v/>
      </c>
      <c r="T3895">
        <f>ROUND(INT(表1[[#This Row],[合同结束日期]]-表1[[#This Row],[合同起始日期]])/365,1)</f>
        <v>4.0999999999999996</v>
      </c>
    </row>
    <row r="3896" spans="1:20">
      <c r="A3896" s="1">
        <v>42583</v>
      </c>
      <c r="B3896" t="s">
        <v>7</v>
      </c>
      <c r="C3896">
        <f t="shared" si="183"/>
        <v>1</v>
      </c>
      <c r="D3896" t="s">
        <v>38</v>
      </c>
      <c r="E3896" s="4">
        <v>388610.52</v>
      </c>
      <c r="F3896" s="4">
        <v>58874.493779999997</v>
      </c>
      <c r="G3896" s="3">
        <v>0.1515</v>
      </c>
      <c r="H3896" s="7">
        <v>2075.9108974358978</v>
      </c>
      <c r="I3896" s="4">
        <v>314.50050096153848</v>
      </c>
      <c r="J3896">
        <v>187.2</v>
      </c>
      <c r="K3896" t="s">
        <v>11</v>
      </c>
      <c r="L3896" t="s">
        <v>13</v>
      </c>
      <c r="M3896" t="s">
        <v>13</v>
      </c>
      <c r="N3896" s="2">
        <v>41323</v>
      </c>
      <c r="O3896" s="2">
        <v>43229</v>
      </c>
      <c r="P3896" t="s">
        <v>24</v>
      </c>
      <c r="Q3896" t="s">
        <v>65</v>
      </c>
      <c r="R3896" s="5" t="str">
        <f t="shared" si="184"/>
        <v>0.12</v>
      </c>
      <c r="S3896" s="6" t="str">
        <f t="shared" si="185"/>
        <v/>
      </c>
      <c r="T3896">
        <f>ROUND(INT(表1[[#This Row],[合同结束日期]]-表1[[#This Row],[合同起始日期]])/365,1)</f>
        <v>5.2</v>
      </c>
    </row>
    <row r="3897" spans="1:20">
      <c r="A3897" s="1">
        <v>42583</v>
      </c>
      <c r="B3897" t="s">
        <v>7</v>
      </c>
      <c r="C3897">
        <f t="shared" si="183"/>
        <v>1</v>
      </c>
      <c r="D3897" t="s">
        <v>40</v>
      </c>
      <c r="E3897" s="4">
        <v>2215180.4759999998</v>
      </c>
      <c r="F3897" s="4">
        <v>177214.43807999999</v>
      </c>
      <c r="G3897" s="3">
        <v>0.08</v>
      </c>
      <c r="H3897" s="7">
        <v>2349.7756237270873</v>
      </c>
      <c r="I3897" s="4">
        <v>187.98204989816699</v>
      </c>
      <c r="J3897">
        <v>942.72</v>
      </c>
      <c r="K3897" t="s">
        <v>41</v>
      </c>
      <c r="L3897" t="s">
        <v>40</v>
      </c>
      <c r="M3897" t="s">
        <v>41</v>
      </c>
      <c r="N3897" s="2">
        <v>41294</v>
      </c>
      <c r="O3897" s="2">
        <v>43229</v>
      </c>
      <c r="P3897" t="s">
        <v>39</v>
      </c>
      <c r="Q3897" t="s">
        <v>42</v>
      </c>
      <c r="R3897" s="5" t="str">
        <f t="shared" si="184"/>
        <v>0.08</v>
      </c>
      <c r="S3897" s="6" t="str">
        <f t="shared" si="185"/>
        <v/>
      </c>
      <c r="T3897">
        <f>ROUND(INT(表1[[#This Row],[合同结束日期]]-表1[[#This Row],[合同起始日期]])/365,1)</f>
        <v>5.3</v>
      </c>
    </row>
    <row r="3898" spans="1:20">
      <c r="A3898" s="1">
        <v>42583</v>
      </c>
      <c r="B3898" t="s">
        <v>7</v>
      </c>
      <c r="C3898">
        <f t="shared" si="183"/>
        <v>1</v>
      </c>
      <c r="D3898" t="s">
        <v>261</v>
      </c>
      <c r="E3898" s="4">
        <v>2073870.7919999999</v>
      </c>
      <c r="F3898" s="4">
        <v>190796.11286400002</v>
      </c>
      <c r="G3898" s="3">
        <v>9.2000000000000012E-2</v>
      </c>
      <c r="H3898" s="7">
        <v>1668.1714864864864</v>
      </c>
      <c r="I3898" s="4">
        <v>153.47177675675678</v>
      </c>
      <c r="J3898">
        <v>1243.2</v>
      </c>
      <c r="K3898" t="s">
        <v>41</v>
      </c>
      <c r="L3898" t="s">
        <v>261</v>
      </c>
      <c r="M3898" t="s">
        <v>41</v>
      </c>
      <c r="N3898" s="2">
        <v>41281</v>
      </c>
      <c r="O3898" s="2">
        <v>45168</v>
      </c>
      <c r="P3898" t="s">
        <v>39</v>
      </c>
      <c r="Q3898" t="s">
        <v>391</v>
      </c>
      <c r="R3898" s="5" t="str">
        <f t="shared" si="184"/>
        <v>0.08</v>
      </c>
      <c r="S3898" s="6" t="str">
        <f t="shared" si="185"/>
        <v>0.08</v>
      </c>
      <c r="T3898">
        <f>ROUND(INT(表1[[#This Row],[合同结束日期]]-表1[[#This Row],[合同起始日期]])/365,1)</f>
        <v>10.6</v>
      </c>
    </row>
    <row r="3899" spans="1:20">
      <c r="A3899" s="1">
        <v>42583</v>
      </c>
      <c r="B3899" t="s">
        <v>7</v>
      </c>
      <c r="C3899">
        <f t="shared" si="183"/>
        <v>1</v>
      </c>
      <c r="D3899" t="s">
        <v>29</v>
      </c>
      <c r="E3899" s="4">
        <v>206814.6</v>
      </c>
      <c r="F3899" s="4">
        <v>78713.636760000009</v>
      </c>
      <c r="G3899" s="3">
        <v>0.38060000000000005</v>
      </c>
      <c r="H3899" s="7">
        <v>1104.7788461538462</v>
      </c>
      <c r="I3899" s="4">
        <v>420.47882884615393</v>
      </c>
      <c r="J3899">
        <v>187.2</v>
      </c>
      <c r="K3899" t="s">
        <v>11</v>
      </c>
      <c r="L3899" t="s">
        <v>23</v>
      </c>
      <c r="M3899" t="s">
        <v>23</v>
      </c>
      <c r="N3899" s="2">
        <v>41288</v>
      </c>
      <c r="O3899" s="2">
        <v>42864</v>
      </c>
      <c r="P3899" t="s">
        <v>24</v>
      </c>
      <c r="Q3899" t="s">
        <v>420</v>
      </c>
      <c r="R3899" s="5" t="str">
        <f t="shared" si="184"/>
        <v>0.19</v>
      </c>
      <c r="S3899" s="6" t="str">
        <f t="shared" si="185"/>
        <v/>
      </c>
      <c r="T3899">
        <f>ROUND(INT(表1[[#This Row],[合同结束日期]]-表1[[#This Row],[合同起始日期]])/365,1)</f>
        <v>4.3</v>
      </c>
    </row>
    <row r="3900" spans="1:20">
      <c r="A3900" s="1">
        <v>42583</v>
      </c>
      <c r="B3900" t="s">
        <v>7</v>
      </c>
      <c r="C3900">
        <f t="shared" si="183"/>
        <v>1</v>
      </c>
      <c r="D3900" t="s">
        <v>31</v>
      </c>
      <c r="E3900" s="4">
        <v>198282</v>
      </c>
      <c r="F3900" s="4">
        <v>58037.1414</v>
      </c>
      <c r="G3900" s="3">
        <v>0.29270000000000002</v>
      </c>
      <c r="H3900" s="7">
        <v>1436.8260869565217</v>
      </c>
      <c r="I3900" s="4">
        <v>420.55899565217391</v>
      </c>
      <c r="J3900">
        <v>138</v>
      </c>
      <c r="K3900" t="s">
        <v>11</v>
      </c>
      <c r="L3900" t="s">
        <v>13</v>
      </c>
      <c r="M3900" t="s">
        <v>13</v>
      </c>
      <c r="N3900" s="2">
        <v>41334</v>
      </c>
      <c r="O3900" s="2">
        <v>42864</v>
      </c>
      <c r="P3900" t="s">
        <v>24</v>
      </c>
      <c r="Q3900" t="s">
        <v>506</v>
      </c>
      <c r="R3900" s="5" t="str">
        <f t="shared" si="184"/>
        <v>0.16</v>
      </c>
      <c r="S3900" s="6" t="str">
        <f t="shared" si="185"/>
        <v>0.07</v>
      </c>
      <c r="T3900">
        <f>ROUND(INT(表1[[#This Row],[合同结束日期]]-表1[[#This Row],[合同起始日期]])/365,1)</f>
        <v>4.2</v>
      </c>
    </row>
    <row r="3901" spans="1:20">
      <c r="A3901" s="1">
        <v>42583</v>
      </c>
      <c r="B3901" t="s">
        <v>7</v>
      </c>
      <c r="C3901">
        <f t="shared" si="183"/>
        <v>1</v>
      </c>
      <c r="D3901" t="s">
        <v>238</v>
      </c>
      <c r="E3901" s="4">
        <v>224463.72</v>
      </c>
      <c r="F3901" s="4">
        <v>59303.314824000001</v>
      </c>
      <c r="G3901" s="3">
        <v>0.26419999999999999</v>
      </c>
      <c r="H3901" s="7">
        <v>598.56992000000002</v>
      </c>
      <c r="I3901" s="4">
        <v>158.142172864</v>
      </c>
      <c r="J3901">
        <v>375</v>
      </c>
      <c r="K3901" t="s">
        <v>11</v>
      </c>
      <c r="L3901" t="s">
        <v>92</v>
      </c>
      <c r="M3901" t="s">
        <v>92</v>
      </c>
      <c r="N3901" s="2">
        <v>41384</v>
      </c>
      <c r="O3901" s="2">
        <v>43299</v>
      </c>
      <c r="P3901" t="s">
        <v>18</v>
      </c>
      <c r="Q3901" t="s">
        <v>335</v>
      </c>
      <c r="R3901" s="5" t="str">
        <f t="shared" si="184"/>
        <v>0.15</v>
      </c>
      <c r="S3901" s="6" t="str">
        <f t="shared" si="185"/>
        <v>0.05</v>
      </c>
      <c r="T3901">
        <f>ROUND(INT(表1[[#This Row],[合同结束日期]]-表1[[#This Row],[合同起始日期]])/365,1)</f>
        <v>5.2</v>
      </c>
    </row>
    <row r="3902" spans="1:20">
      <c r="A3902" s="1">
        <v>42583</v>
      </c>
      <c r="B3902" t="s">
        <v>7</v>
      </c>
      <c r="C3902">
        <f t="shared" si="183"/>
        <v>1</v>
      </c>
      <c r="D3902" t="s">
        <v>237</v>
      </c>
      <c r="E3902" s="4">
        <v>525695.4</v>
      </c>
      <c r="F3902" s="4">
        <v>56932.811820000003</v>
      </c>
      <c r="G3902" s="3">
        <v>0.10829999999999999</v>
      </c>
      <c r="H3902" s="7">
        <v>1460.2650000000001</v>
      </c>
      <c r="I3902" s="4">
        <v>158.14669950000001</v>
      </c>
      <c r="J3902">
        <v>360</v>
      </c>
      <c r="K3902" t="s">
        <v>11</v>
      </c>
      <c r="L3902" t="s">
        <v>23</v>
      </c>
      <c r="M3902" t="s">
        <v>23</v>
      </c>
      <c r="N3902" s="2">
        <v>41384</v>
      </c>
      <c r="O3902" s="2">
        <v>43299</v>
      </c>
      <c r="P3902" t="s">
        <v>18</v>
      </c>
      <c r="Q3902" t="s">
        <v>335</v>
      </c>
      <c r="R3902" s="5" t="str">
        <f t="shared" si="184"/>
        <v>0.15</v>
      </c>
      <c r="S3902" s="6" t="str">
        <f t="shared" si="185"/>
        <v>0.05</v>
      </c>
      <c r="T3902">
        <f>ROUND(INT(表1[[#This Row],[合同结束日期]]-表1[[#This Row],[合同起始日期]])/365,1)</f>
        <v>5.2</v>
      </c>
    </row>
    <row r="3903" spans="1:20">
      <c r="A3903" s="1">
        <v>42583</v>
      </c>
      <c r="B3903" t="s">
        <v>7</v>
      </c>
      <c r="C3903">
        <f t="shared" si="183"/>
        <v>1</v>
      </c>
      <c r="D3903" t="s">
        <v>235</v>
      </c>
      <c r="E3903" s="4">
        <v>458152.8</v>
      </c>
      <c r="F3903" s="4">
        <v>59147.52648</v>
      </c>
      <c r="G3903" s="3">
        <v>0.12909999999999999</v>
      </c>
      <c r="H3903" s="7">
        <v>1224.8764837985243</v>
      </c>
      <c r="I3903" s="4">
        <v>158.1315540583895</v>
      </c>
      <c r="J3903">
        <v>374.03999999999996</v>
      </c>
      <c r="K3903" t="s">
        <v>11</v>
      </c>
      <c r="L3903" t="s">
        <v>92</v>
      </c>
      <c r="M3903" t="s">
        <v>92</v>
      </c>
      <c r="N3903" s="2">
        <v>41384</v>
      </c>
      <c r="O3903" s="2">
        <v>43299</v>
      </c>
      <c r="P3903" t="s">
        <v>18</v>
      </c>
      <c r="Q3903" t="s">
        <v>335</v>
      </c>
      <c r="R3903" s="5" t="str">
        <f t="shared" si="184"/>
        <v>0.15</v>
      </c>
      <c r="S3903" s="6" t="str">
        <f t="shared" si="185"/>
        <v>0.05</v>
      </c>
      <c r="T3903">
        <f>ROUND(INT(表1[[#This Row],[合同结束日期]]-表1[[#This Row],[合同起始日期]])/365,1)</f>
        <v>5.2</v>
      </c>
    </row>
    <row r="3904" spans="1:20">
      <c r="A3904" s="1">
        <v>42583</v>
      </c>
      <c r="B3904" t="s">
        <v>7</v>
      </c>
      <c r="C3904">
        <f t="shared" si="183"/>
        <v>1</v>
      </c>
      <c r="D3904" t="s">
        <v>239</v>
      </c>
      <c r="E3904" s="4">
        <v>383758.8</v>
      </c>
      <c r="F3904" s="4">
        <v>57448.692360000001</v>
      </c>
      <c r="G3904" s="3">
        <v>0.1497</v>
      </c>
      <c r="H3904" s="7">
        <v>1056.1393659180976</v>
      </c>
      <c r="I3904" s="4">
        <v>158.10406307793923</v>
      </c>
      <c r="J3904">
        <v>363.36</v>
      </c>
      <c r="K3904" t="s">
        <v>11</v>
      </c>
      <c r="L3904" t="s">
        <v>23</v>
      </c>
      <c r="M3904" t="s">
        <v>23</v>
      </c>
      <c r="N3904" s="2">
        <v>41384</v>
      </c>
      <c r="O3904" s="2">
        <v>43299</v>
      </c>
      <c r="P3904" t="s">
        <v>18</v>
      </c>
      <c r="Q3904" t="s">
        <v>335</v>
      </c>
      <c r="R3904" s="5" t="str">
        <f t="shared" si="184"/>
        <v>0.15</v>
      </c>
      <c r="S3904" s="6" t="str">
        <f t="shared" si="185"/>
        <v>0.05</v>
      </c>
      <c r="T3904">
        <f>ROUND(INT(表1[[#This Row],[合同结束日期]]-表1[[#This Row],[合同起始日期]])/365,1)</f>
        <v>5.2</v>
      </c>
    </row>
    <row r="3905" spans="1:20">
      <c r="A3905" s="1">
        <v>42583</v>
      </c>
      <c r="B3905" t="s">
        <v>7</v>
      </c>
      <c r="C3905">
        <f t="shared" si="183"/>
        <v>1</v>
      </c>
      <c r="D3905" t="s">
        <v>33</v>
      </c>
      <c r="E3905" s="4">
        <v>252814.8</v>
      </c>
      <c r="F3905" s="4">
        <v>18404.917440000001</v>
      </c>
      <c r="G3905" s="3">
        <v>7.2800000000000004E-2</v>
      </c>
      <c r="H3905" s="7">
        <v>3901.462962962963</v>
      </c>
      <c r="I3905" s="4">
        <v>284.02650370370372</v>
      </c>
      <c r="J3905">
        <v>64.8</v>
      </c>
      <c r="K3905" t="s">
        <v>11</v>
      </c>
      <c r="L3905" t="s">
        <v>13</v>
      </c>
      <c r="M3905" t="s">
        <v>34</v>
      </c>
      <c r="N3905" s="2">
        <v>41353</v>
      </c>
      <c r="O3905" s="2">
        <v>43229</v>
      </c>
      <c r="P3905" t="s">
        <v>24</v>
      </c>
      <c r="Q3905" t="s">
        <v>35</v>
      </c>
      <c r="R3905" s="5" t="str">
        <f t="shared" si="184"/>
        <v>0.06</v>
      </c>
      <c r="S3905" s="6" t="str">
        <f t="shared" si="185"/>
        <v/>
      </c>
      <c r="T3905">
        <f>ROUND(INT(表1[[#This Row],[合同结束日期]]-表1[[#This Row],[合同起始日期]])/365,1)</f>
        <v>5.0999999999999996</v>
      </c>
    </row>
    <row r="3906" spans="1:20">
      <c r="A3906" s="1">
        <v>42583</v>
      </c>
      <c r="B3906" t="s">
        <v>7</v>
      </c>
      <c r="C3906">
        <f t="shared" si="183"/>
        <v>1</v>
      </c>
      <c r="D3906" t="s">
        <v>36</v>
      </c>
      <c r="E3906" s="4">
        <v>470453.28</v>
      </c>
      <c r="F3906" s="4">
        <v>48833.050464</v>
      </c>
      <c r="G3906" s="3">
        <v>0.10379999999999999</v>
      </c>
      <c r="H3906" s="7">
        <v>2214.9401129943503</v>
      </c>
      <c r="I3906" s="4">
        <v>229.91078372881356</v>
      </c>
      <c r="J3906">
        <v>212.4</v>
      </c>
      <c r="K3906" t="s">
        <v>11</v>
      </c>
      <c r="L3906" t="s">
        <v>13</v>
      </c>
      <c r="M3906" t="s">
        <v>13</v>
      </c>
      <c r="N3906" s="2">
        <v>41353</v>
      </c>
      <c r="O3906" s="2">
        <v>43229</v>
      </c>
      <c r="P3906" t="s">
        <v>24</v>
      </c>
      <c r="Q3906" t="s">
        <v>37</v>
      </c>
      <c r="R3906" s="5" t="str">
        <f t="shared" si="184"/>
        <v>0.</v>
      </c>
      <c r="S3906" s="6" t="str">
        <f t="shared" si="185"/>
        <v/>
      </c>
      <c r="T3906">
        <f>ROUND(INT(表1[[#This Row],[合同结束日期]]-表1[[#This Row],[合同起始日期]])/365,1)</f>
        <v>5.0999999999999996</v>
      </c>
    </row>
    <row r="3907" spans="1:20">
      <c r="A3907" s="1">
        <v>42583</v>
      </c>
      <c r="B3907" t="s">
        <v>7</v>
      </c>
      <c r="C3907">
        <f t="shared" si="183"/>
        <v>1</v>
      </c>
      <c r="D3907" t="s">
        <v>292</v>
      </c>
      <c r="E3907" s="4">
        <v>3486743.2680000002</v>
      </c>
      <c r="F3907" s="4">
        <v>156903.44706000001</v>
      </c>
      <c r="G3907" s="3">
        <v>4.4999999999999998E-2</v>
      </c>
      <c r="H3907" s="7">
        <v>1401.6494886637724</v>
      </c>
      <c r="I3907" s="4">
        <v>63.074226989869757</v>
      </c>
      <c r="J3907">
        <v>2487.6</v>
      </c>
      <c r="K3907" t="s">
        <v>41</v>
      </c>
      <c r="L3907" t="s">
        <v>292</v>
      </c>
      <c r="M3907" t="s">
        <v>41</v>
      </c>
      <c r="N3907" s="2">
        <v>41442</v>
      </c>
      <c r="O3907" s="2">
        <v>47285</v>
      </c>
      <c r="P3907" t="s">
        <v>39</v>
      </c>
      <c r="Q3907" t="s">
        <v>208</v>
      </c>
      <c r="R3907" s="5" t="str">
        <f t="shared" si="184"/>
        <v>0.05</v>
      </c>
      <c r="S3907" s="6" t="str">
        <f t="shared" si="185"/>
        <v/>
      </c>
      <c r="T3907">
        <f>ROUND(INT(表1[[#This Row],[合同结束日期]]-表1[[#This Row],[合同起始日期]])/365,1)</f>
        <v>16</v>
      </c>
    </row>
    <row r="3908" spans="1:20">
      <c r="A3908" s="1">
        <v>42583</v>
      </c>
      <c r="B3908" t="s">
        <v>7</v>
      </c>
      <c r="C3908">
        <f t="shared" si="183"/>
        <v>1</v>
      </c>
      <c r="D3908" t="s">
        <v>257</v>
      </c>
      <c r="E3908" s="4">
        <v>374789.39999999997</v>
      </c>
      <c r="F3908" s="4">
        <v>20613.416999999998</v>
      </c>
      <c r="G3908" s="3">
        <v>5.5E-2</v>
      </c>
      <c r="H3908" s="7">
        <v>612.40098039215684</v>
      </c>
      <c r="I3908" s="4">
        <v>33.682053921568624</v>
      </c>
      <c r="J3908">
        <v>612</v>
      </c>
      <c r="K3908" t="s">
        <v>41</v>
      </c>
      <c r="L3908" t="s">
        <v>258</v>
      </c>
      <c r="M3908" t="s">
        <v>41</v>
      </c>
      <c r="N3908" s="2">
        <v>41442</v>
      </c>
      <c r="O3908" s="2">
        <v>47285</v>
      </c>
      <c r="P3908" t="s">
        <v>39</v>
      </c>
      <c r="Q3908" t="s">
        <v>35</v>
      </c>
      <c r="R3908" s="5" t="str">
        <f t="shared" si="184"/>
        <v>0.06</v>
      </c>
      <c r="S3908" s="6" t="str">
        <f t="shared" si="185"/>
        <v/>
      </c>
      <c r="T3908">
        <f>ROUND(INT(表1[[#This Row],[合同结束日期]]-表1[[#This Row],[合同起始日期]])/365,1)</f>
        <v>16</v>
      </c>
    </row>
    <row r="3909" spans="1:20">
      <c r="A3909" s="1">
        <v>42583</v>
      </c>
      <c r="B3909" t="s">
        <v>7</v>
      </c>
      <c r="C3909">
        <f t="shared" si="183"/>
        <v>1</v>
      </c>
      <c r="D3909" t="s">
        <v>259</v>
      </c>
      <c r="E3909" s="4">
        <v>634028.89199999999</v>
      </c>
      <c r="F3909" s="4">
        <v>34871.589060000006</v>
      </c>
      <c r="G3909" s="3">
        <v>5.5000000000000007E-2</v>
      </c>
      <c r="H3909" s="7">
        <v>1330.8750881612091</v>
      </c>
      <c r="I3909" s="4">
        <v>73.198129848866515</v>
      </c>
      <c r="J3909">
        <v>476.4</v>
      </c>
      <c r="K3909" t="s">
        <v>41</v>
      </c>
      <c r="L3909" t="s">
        <v>258</v>
      </c>
      <c r="M3909" t="s">
        <v>41</v>
      </c>
      <c r="N3909" s="2">
        <v>41442</v>
      </c>
      <c r="O3909" s="2">
        <v>47285</v>
      </c>
      <c r="P3909" t="s">
        <v>39</v>
      </c>
      <c r="Q3909" t="s">
        <v>35</v>
      </c>
      <c r="R3909" s="5" t="str">
        <f t="shared" si="184"/>
        <v>0.06</v>
      </c>
      <c r="S3909" s="6" t="str">
        <f t="shared" si="185"/>
        <v/>
      </c>
      <c r="T3909">
        <f>ROUND(INT(表1[[#This Row],[合同结束日期]]-表1[[#This Row],[合同起始日期]])/365,1)</f>
        <v>16</v>
      </c>
    </row>
    <row r="3910" spans="1:20">
      <c r="A3910" s="1">
        <v>42583</v>
      </c>
      <c r="B3910" t="s">
        <v>7</v>
      </c>
      <c r="C3910">
        <f t="shared" si="183"/>
        <v>1</v>
      </c>
      <c r="D3910" t="s">
        <v>260</v>
      </c>
      <c r="E3910" s="4">
        <v>709458.44400000002</v>
      </c>
      <c r="F3910" s="4">
        <v>39020.214419999997</v>
      </c>
      <c r="G3910" s="3">
        <v>5.4999999999999993E-2</v>
      </c>
      <c r="H3910" s="7">
        <v>2484.0981932773111</v>
      </c>
      <c r="I3910" s="4">
        <v>136.6254006302521</v>
      </c>
      <c r="J3910">
        <v>285.59999999999997</v>
      </c>
      <c r="K3910" t="s">
        <v>41</v>
      </c>
      <c r="L3910" t="s">
        <v>258</v>
      </c>
      <c r="M3910" t="s">
        <v>41</v>
      </c>
      <c r="N3910" s="2">
        <v>41442</v>
      </c>
      <c r="O3910" s="2">
        <v>47285</v>
      </c>
      <c r="P3910" t="s">
        <v>39</v>
      </c>
      <c r="Q3910" t="s">
        <v>35</v>
      </c>
      <c r="R3910" s="5" t="str">
        <f t="shared" si="184"/>
        <v>0.06</v>
      </c>
      <c r="S3910" s="6" t="str">
        <f t="shared" si="185"/>
        <v/>
      </c>
      <c r="T3910">
        <f>ROUND(INT(表1[[#This Row],[合同结束日期]]-表1[[#This Row],[合同起始日期]])/365,1)</f>
        <v>16</v>
      </c>
    </row>
    <row r="3911" spans="1:20">
      <c r="A3911" s="1">
        <v>42583</v>
      </c>
      <c r="B3911" t="s">
        <v>7</v>
      </c>
      <c r="C3911">
        <f t="shared" si="183"/>
        <v>1</v>
      </c>
      <c r="D3911" t="s">
        <v>262</v>
      </c>
      <c r="E3911" s="4">
        <v>900336.16799999995</v>
      </c>
      <c r="F3911" s="4">
        <v>49518.489240000003</v>
      </c>
      <c r="G3911" s="3">
        <v>5.5000000000000007E-2</v>
      </c>
      <c r="H3911" s="7">
        <v>1300.3122010398613</v>
      </c>
      <c r="I3911" s="4">
        <v>71.517171057192385</v>
      </c>
      <c r="J3911">
        <v>692.4</v>
      </c>
      <c r="K3911" t="s">
        <v>41</v>
      </c>
      <c r="L3911" t="s">
        <v>258</v>
      </c>
      <c r="M3911" t="s">
        <v>41</v>
      </c>
      <c r="N3911" s="2">
        <v>41442</v>
      </c>
      <c r="O3911" s="2">
        <v>47285</v>
      </c>
      <c r="P3911" t="s">
        <v>39</v>
      </c>
      <c r="Q3911" t="s">
        <v>35</v>
      </c>
      <c r="R3911" s="5" t="str">
        <f t="shared" si="184"/>
        <v>0.06</v>
      </c>
      <c r="S3911" s="6" t="str">
        <f t="shared" si="185"/>
        <v/>
      </c>
      <c r="T3911">
        <f>ROUND(INT(表1[[#This Row],[合同结束日期]]-表1[[#This Row],[合同起始日期]])/365,1)</f>
        <v>16</v>
      </c>
    </row>
    <row r="3912" spans="1:20">
      <c r="A3912" s="1">
        <v>42583</v>
      </c>
      <c r="B3912" t="s">
        <v>7</v>
      </c>
      <c r="C3912">
        <f t="shared" si="183"/>
        <v>1</v>
      </c>
      <c r="D3912" t="s">
        <v>265</v>
      </c>
      <c r="E3912" s="4">
        <v>527141.38799999992</v>
      </c>
      <c r="F3912" s="4">
        <v>28992.776339999997</v>
      </c>
      <c r="G3912" s="3">
        <v>5.5E-2</v>
      </c>
      <c r="H3912" s="7">
        <v>982.73935123042497</v>
      </c>
      <c r="I3912" s="4">
        <v>54.050664317673373</v>
      </c>
      <c r="J3912">
        <v>536.4</v>
      </c>
      <c r="K3912" t="s">
        <v>41</v>
      </c>
      <c r="L3912" t="s">
        <v>258</v>
      </c>
      <c r="M3912" t="s">
        <v>41</v>
      </c>
      <c r="N3912" s="2">
        <v>41442</v>
      </c>
      <c r="O3912" s="2">
        <v>47285</v>
      </c>
      <c r="P3912" t="s">
        <v>39</v>
      </c>
      <c r="Q3912" t="s">
        <v>35</v>
      </c>
      <c r="R3912" s="5" t="str">
        <f t="shared" si="184"/>
        <v>0.06</v>
      </c>
      <c r="S3912" s="6" t="str">
        <f t="shared" si="185"/>
        <v/>
      </c>
      <c r="T3912">
        <f>ROUND(INT(表1[[#This Row],[合同结束日期]]-表1[[#This Row],[合同起始日期]])/365,1)</f>
        <v>16</v>
      </c>
    </row>
    <row r="3913" spans="1:20">
      <c r="A3913" s="1">
        <v>42583</v>
      </c>
      <c r="B3913" t="s">
        <v>7</v>
      </c>
      <c r="C3913">
        <f t="shared" si="183"/>
        <v>1</v>
      </c>
      <c r="D3913" t="s">
        <v>266</v>
      </c>
      <c r="E3913" s="4">
        <v>204387.62399999998</v>
      </c>
      <c r="F3913" s="4">
        <v>11241.319319999999</v>
      </c>
      <c r="G3913" s="3">
        <v>5.5E-2</v>
      </c>
      <c r="H3913" s="7">
        <v>481.13847457627111</v>
      </c>
      <c r="I3913" s="4">
        <v>26.462616101694913</v>
      </c>
      <c r="J3913">
        <v>424.8</v>
      </c>
      <c r="K3913" t="s">
        <v>41</v>
      </c>
      <c r="L3913" t="s">
        <v>258</v>
      </c>
      <c r="M3913" t="s">
        <v>41</v>
      </c>
      <c r="N3913" s="2">
        <v>41442</v>
      </c>
      <c r="O3913" s="2">
        <v>47285</v>
      </c>
      <c r="P3913" t="s">
        <v>39</v>
      </c>
      <c r="Q3913" t="s">
        <v>35</v>
      </c>
      <c r="R3913" s="5" t="str">
        <f t="shared" si="184"/>
        <v>0.06</v>
      </c>
      <c r="S3913" s="6" t="str">
        <f t="shared" si="185"/>
        <v/>
      </c>
      <c r="T3913">
        <f>ROUND(INT(表1[[#This Row],[合同结束日期]]-表1[[#This Row],[合同起始日期]])/365,1)</f>
        <v>16</v>
      </c>
    </row>
    <row r="3914" spans="1:20">
      <c r="A3914" s="1">
        <v>42583</v>
      </c>
      <c r="B3914" t="s">
        <v>7</v>
      </c>
      <c r="C3914">
        <f t="shared" si="183"/>
        <v>1</v>
      </c>
      <c r="D3914" t="s">
        <v>240</v>
      </c>
      <c r="E3914" s="4">
        <v>92243.4</v>
      </c>
      <c r="F3914" s="4">
        <v>13227.70356</v>
      </c>
      <c r="G3914" s="3">
        <v>0.1434</v>
      </c>
      <c r="H3914" s="7">
        <v>6405.791666666667</v>
      </c>
      <c r="I3914" s="4">
        <v>918.59052500000007</v>
      </c>
      <c r="J3914">
        <v>14.399999999999999</v>
      </c>
      <c r="K3914" t="s">
        <v>66</v>
      </c>
      <c r="L3914" t="s">
        <v>64</v>
      </c>
      <c r="M3914" t="s">
        <v>64</v>
      </c>
      <c r="N3914" s="2">
        <v>41481</v>
      </c>
      <c r="O3914" s="2">
        <v>42668</v>
      </c>
      <c r="P3914" t="s">
        <v>24</v>
      </c>
      <c r="Q3914" t="s">
        <v>28</v>
      </c>
      <c r="R3914" s="5" t="str">
        <f t="shared" si="184"/>
        <v>0.13</v>
      </c>
      <c r="S3914" s="6" t="str">
        <f t="shared" si="185"/>
        <v/>
      </c>
      <c r="T3914">
        <f>ROUND(INT(表1[[#This Row],[合同结束日期]]-表1[[#This Row],[合同起始日期]])/365,1)</f>
        <v>3.3</v>
      </c>
    </row>
    <row r="3915" spans="1:20">
      <c r="A3915" s="1">
        <v>42583</v>
      </c>
      <c r="B3915" t="s">
        <v>7</v>
      </c>
      <c r="C3915">
        <f t="shared" si="183"/>
        <v>1</v>
      </c>
      <c r="D3915" t="s">
        <v>308</v>
      </c>
      <c r="E3915" s="4">
        <v>1116052.68</v>
      </c>
      <c r="F3915" s="4">
        <v>46427.791488000003</v>
      </c>
      <c r="G3915" s="3">
        <v>4.1600000000000005E-2</v>
      </c>
      <c r="H3915" s="7">
        <v>8087.3382608695647</v>
      </c>
      <c r="I3915" s="4">
        <v>336.43327165217391</v>
      </c>
      <c r="J3915">
        <v>138</v>
      </c>
      <c r="K3915" t="s">
        <v>140</v>
      </c>
      <c r="L3915" t="s">
        <v>309</v>
      </c>
      <c r="M3915" t="s">
        <v>309</v>
      </c>
      <c r="N3915" s="2">
        <v>41708</v>
      </c>
      <c r="O3915" s="2">
        <v>42834</v>
      </c>
      <c r="P3915" t="s">
        <v>24</v>
      </c>
      <c r="Q3915" t="s">
        <v>180</v>
      </c>
      <c r="R3915" s="5" t="str">
        <f t="shared" si="184"/>
        <v>0.03</v>
      </c>
      <c r="S3915" s="6" t="str">
        <f t="shared" si="185"/>
        <v/>
      </c>
      <c r="T3915">
        <f>ROUND(INT(表1[[#This Row],[合同结束日期]]-表1[[#This Row],[合同起始日期]])/365,1)</f>
        <v>3.1</v>
      </c>
    </row>
    <row r="3916" spans="1:20">
      <c r="A3916" s="1">
        <v>42583</v>
      </c>
      <c r="B3916" t="s">
        <v>7</v>
      </c>
      <c r="C3916">
        <f t="shared" si="183"/>
        <v>1</v>
      </c>
      <c r="D3916" t="s">
        <v>315</v>
      </c>
      <c r="E3916" s="4">
        <v>264457.2</v>
      </c>
      <c r="F3916" s="4">
        <v>39668.58</v>
      </c>
      <c r="G3916" s="3">
        <v>0.15</v>
      </c>
      <c r="H3916" s="7">
        <v>2203.81</v>
      </c>
      <c r="I3916" s="4">
        <v>330.57150000000001</v>
      </c>
      <c r="J3916">
        <v>120</v>
      </c>
      <c r="K3916" t="s">
        <v>11</v>
      </c>
      <c r="L3916" t="s">
        <v>12</v>
      </c>
      <c r="M3916" t="s">
        <v>53</v>
      </c>
      <c r="N3916" s="2">
        <v>41715</v>
      </c>
      <c r="O3916" s="2">
        <v>42810</v>
      </c>
      <c r="P3916" t="s">
        <v>24</v>
      </c>
      <c r="Q3916" t="s">
        <v>65</v>
      </c>
      <c r="R3916" s="5" t="str">
        <f t="shared" si="184"/>
        <v>0.12</v>
      </c>
      <c r="S3916" s="6" t="str">
        <f t="shared" si="185"/>
        <v/>
      </c>
      <c r="T3916">
        <f>ROUND(INT(表1[[#This Row],[合同结束日期]]-表1[[#This Row],[合同起始日期]])/365,1)</f>
        <v>3</v>
      </c>
    </row>
    <row r="3917" spans="1:20">
      <c r="A3917" s="1">
        <v>42583</v>
      </c>
      <c r="B3917" t="s">
        <v>7</v>
      </c>
      <c r="C3917">
        <f t="shared" si="183"/>
        <v>1</v>
      </c>
      <c r="D3917" t="s">
        <v>345</v>
      </c>
      <c r="E3917" s="4">
        <v>105396</v>
      </c>
      <c r="F3917" s="4">
        <v>13870.113599999999</v>
      </c>
      <c r="G3917" s="3">
        <v>0.13159999999999999</v>
      </c>
      <c r="H3917" s="7">
        <v>3659.5833333333335</v>
      </c>
      <c r="I3917" s="4">
        <v>481.6011666666667</v>
      </c>
      <c r="J3917">
        <v>28.799999999999997</v>
      </c>
      <c r="K3917" t="s">
        <v>140</v>
      </c>
      <c r="L3917" t="s">
        <v>309</v>
      </c>
      <c r="M3917" t="s">
        <v>309</v>
      </c>
      <c r="N3917" s="2">
        <v>41902</v>
      </c>
      <c r="O3917" s="2">
        <v>42632</v>
      </c>
      <c r="P3917" t="s">
        <v>24</v>
      </c>
      <c r="Q3917" t="s">
        <v>180</v>
      </c>
      <c r="R3917" s="5" t="str">
        <f t="shared" si="184"/>
        <v>0.03</v>
      </c>
      <c r="S3917" s="6" t="str">
        <f t="shared" si="185"/>
        <v/>
      </c>
      <c r="T3917">
        <f>ROUND(INT(表1[[#This Row],[合同结束日期]]-表1[[#This Row],[合同起始日期]])/365,1)</f>
        <v>2</v>
      </c>
    </row>
    <row r="3918" spans="1:20">
      <c r="A3918" s="1">
        <v>42583</v>
      </c>
      <c r="B3918" t="s">
        <v>7</v>
      </c>
      <c r="C3918">
        <f t="shared" si="183"/>
        <v>1</v>
      </c>
      <c r="D3918" t="s">
        <v>324</v>
      </c>
      <c r="E3918" s="4">
        <v>189207.6</v>
      </c>
      <c r="F3918" s="4">
        <v>35987.285519999998</v>
      </c>
      <c r="G3918" s="3">
        <v>0.19019999999999998</v>
      </c>
      <c r="H3918" s="7">
        <v>1713.8369565217392</v>
      </c>
      <c r="I3918" s="4">
        <v>325.97178913043479</v>
      </c>
      <c r="J3918">
        <v>110.39999999999999</v>
      </c>
      <c r="K3918" t="s">
        <v>140</v>
      </c>
      <c r="L3918" t="s">
        <v>309</v>
      </c>
      <c r="M3918" t="s">
        <v>309</v>
      </c>
      <c r="N3918" s="2">
        <v>42110</v>
      </c>
      <c r="O3918" s="2">
        <v>42840</v>
      </c>
      <c r="P3918" t="s">
        <v>24</v>
      </c>
      <c r="Q3918" t="s">
        <v>42</v>
      </c>
      <c r="R3918" s="5" t="str">
        <f t="shared" si="184"/>
        <v>0.08</v>
      </c>
      <c r="S3918" s="6" t="str">
        <f t="shared" si="185"/>
        <v/>
      </c>
      <c r="T3918">
        <f>ROUND(INT(表1[[#This Row],[合同结束日期]]-表1[[#This Row],[合同起始日期]])/365,1)</f>
        <v>2</v>
      </c>
    </row>
    <row r="3919" spans="1:20">
      <c r="A3919" s="1">
        <v>42583</v>
      </c>
      <c r="B3919" t="s">
        <v>7</v>
      </c>
      <c r="C3919">
        <f t="shared" si="183"/>
        <v>1</v>
      </c>
      <c r="D3919" t="s">
        <v>54</v>
      </c>
      <c r="E3919" s="4">
        <v>115267.56</v>
      </c>
      <c r="F3919" s="4">
        <v>18235.327992000002</v>
      </c>
      <c r="G3919" s="3">
        <v>0.15820000000000004</v>
      </c>
      <c r="H3919" s="7">
        <v>2527.7973684210524</v>
      </c>
      <c r="I3919" s="4">
        <v>399.89754368421058</v>
      </c>
      <c r="J3919">
        <v>45.6</v>
      </c>
      <c r="K3919" t="s">
        <v>11</v>
      </c>
      <c r="L3919" t="s">
        <v>12</v>
      </c>
      <c r="M3919" t="s">
        <v>53</v>
      </c>
      <c r="N3919" s="2">
        <v>42156</v>
      </c>
      <c r="O3919" s="2">
        <v>42864</v>
      </c>
      <c r="P3919" t="s">
        <v>24</v>
      </c>
      <c r="Q3919" t="s">
        <v>28</v>
      </c>
      <c r="R3919" s="5" t="str">
        <f t="shared" si="184"/>
        <v>0.13</v>
      </c>
      <c r="S3919" s="6" t="str">
        <f t="shared" si="185"/>
        <v/>
      </c>
      <c r="T3919">
        <f>ROUND(INT(表1[[#This Row],[合同结束日期]]-表1[[#This Row],[合同起始日期]])/365,1)</f>
        <v>1.9</v>
      </c>
    </row>
    <row r="3920" spans="1:20">
      <c r="A3920" s="1">
        <v>42583</v>
      </c>
      <c r="B3920" t="s">
        <v>7</v>
      </c>
      <c r="C3920">
        <f t="shared" si="183"/>
        <v>1</v>
      </c>
      <c r="D3920" t="s">
        <v>52</v>
      </c>
      <c r="E3920" s="4">
        <v>193521.72</v>
      </c>
      <c r="F3920" s="4">
        <v>27499.436411999999</v>
      </c>
      <c r="G3920" s="3">
        <v>0.1421</v>
      </c>
      <c r="H3920" s="7">
        <v>4135.0794871794878</v>
      </c>
      <c r="I3920" s="4">
        <v>587.59479512820519</v>
      </c>
      <c r="J3920">
        <v>46.8</v>
      </c>
      <c r="K3920" t="s">
        <v>11</v>
      </c>
      <c r="L3920" t="s">
        <v>12</v>
      </c>
      <c r="M3920" t="s">
        <v>53</v>
      </c>
      <c r="N3920" s="2">
        <v>42156</v>
      </c>
      <c r="O3920" s="2">
        <v>42864</v>
      </c>
      <c r="P3920" t="s">
        <v>24</v>
      </c>
      <c r="Q3920" t="s">
        <v>28</v>
      </c>
      <c r="R3920" s="5" t="str">
        <f t="shared" si="184"/>
        <v>0.13</v>
      </c>
      <c r="S3920" s="6" t="str">
        <f t="shared" si="185"/>
        <v/>
      </c>
      <c r="T3920">
        <f>ROUND(INT(表1[[#This Row],[合同结束日期]]-表1[[#This Row],[合同起始日期]])/365,1)</f>
        <v>1.9</v>
      </c>
    </row>
    <row r="3921" spans="1:20">
      <c r="A3921" s="1">
        <v>42583</v>
      </c>
      <c r="B3921" t="s">
        <v>7</v>
      </c>
      <c r="C3921">
        <f t="shared" si="183"/>
        <v>1</v>
      </c>
      <c r="D3921" t="s">
        <v>460</v>
      </c>
      <c r="E3921" s="4">
        <v>117616.8</v>
      </c>
      <c r="F3921" s="4">
        <v>25346.420399999999</v>
      </c>
      <c r="G3921" s="3">
        <v>0.2155</v>
      </c>
      <c r="H3921" s="7">
        <v>1849.3207547169814</v>
      </c>
      <c r="I3921" s="4">
        <v>398.52862264150946</v>
      </c>
      <c r="J3921">
        <v>63.599999999999994</v>
      </c>
      <c r="K3921" t="s">
        <v>11</v>
      </c>
      <c r="L3921" t="s">
        <v>12</v>
      </c>
      <c r="M3921" t="s">
        <v>53</v>
      </c>
      <c r="N3921" s="2">
        <v>42201</v>
      </c>
      <c r="O3921" s="2">
        <v>43296</v>
      </c>
      <c r="P3921" t="s">
        <v>24</v>
      </c>
      <c r="Q3921" t="s">
        <v>396</v>
      </c>
      <c r="R3921" s="5" t="str">
        <f t="shared" si="184"/>
        <v>0.15</v>
      </c>
      <c r="S3921" s="6" t="str">
        <f t="shared" si="185"/>
        <v>0.15</v>
      </c>
      <c r="T3921">
        <f>ROUND(INT(表1[[#This Row],[合同结束日期]]-表1[[#This Row],[合同起始日期]])/365,1)</f>
        <v>3</v>
      </c>
    </row>
    <row r="3922" spans="1:20">
      <c r="A3922" s="1">
        <v>42583</v>
      </c>
      <c r="B3922" t="s">
        <v>7</v>
      </c>
      <c r="C3922">
        <f t="shared" si="183"/>
        <v>1</v>
      </c>
      <c r="D3922" t="s">
        <v>459</v>
      </c>
      <c r="E3922" s="4">
        <v>88772.4</v>
      </c>
      <c r="F3922" s="4">
        <v>21474.043559999998</v>
      </c>
      <c r="G3922" s="3">
        <v>0.2419</v>
      </c>
      <c r="H3922" s="7">
        <v>1608.195652173913</v>
      </c>
      <c r="I3922" s="4">
        <v>389.02252826086954</v>
      </c>
      <c r="J3922">
        <v>55.199999999999996</v>
      </c>
      <c r="K3922" t="s">
        <v>11</v>
      </c>
      <c r="L3922" t="s">
        <v>12</v>
      </c>
      <c r="M3922" t="s">
        <v>288</v>
      </c>
      <c r="N3922" s="2">
        <v>42201</v>
      </c>
      <c r="O3922" s="2">
        <v>42931</v>
      </c>
      <c r="P3922" t="s">
        <v>24</v>
      </c>
      <c r="Q3922" t="s">
        <v>56</v>
      </c>
      <c r="R3922" s="5" t="str">
        <f t="shared" si="184"/>
        <v>0.17</v>
      </c>
      <c r="S3922" s="6" t="str">
        <f t="shared" si="185"/>
        <v/>
      </c>
      <c r="T3922">
        <f>ROUND(INT(表1[[#This Row],[合同结束日期]]-表1[[#This Row],[合同起始日期]])/365,1)</f>
        <v>2</v>
      </c>
    </row>
    <row r="3923" spans="1:20">
      <c r="A3923" s="1">
        <v>42583</v>
      </c>
      <c r="B3923" t="s">
        <v>7</v>
      </c>
      <c r="C3923">
        <f t="shared" si="183"/>
        <v>1</v>
      </c>
      <c r="D3923" t="s">
        <v>463</v>
      </c>
      <c r="E3923" s="4">
        <v>783317.22</v>
      </c>
      <c r="F3923" s="4">
        <v>102457.89237599999</v>
      </c>
      <c r="G3923" s="3">
        <v>0.1308</v>
      </c>
      <c r="H3923" s="7">
        <v>11063.802542372881</v>
      </c>
      <c r="I3923" s="4">
        <v>1447.1453725423728</v>
      </c>
      <c r="J3923">
        <v>70.8</v>
      </c>
      <c r="K3923" t="s">
        <v>76</v>
      </c>
      <c r="L3923" t="s">
        <v>276</v>
      </c>
      <c r="M3923" t="s">
        <v>276</v>
      </c>
      <c r="N3923" s="2">
        <v>42223</v>
      </c>
      <c r="O3923" s="2">
        <v>43318</v>
      </c>
      <c r="P3923" t="s">
        <v>24</v>
      </c>
      <c r="Q3923" t="s">
        <v>65</v>
      </c>
      <c r="R3923" s="5" t="str">
        <f t="shared" si="184"/>
        <v>0.12</v>
      </c>
      <c r="S3923" s="6" t="str">
        <f t="shared" si="185"/>
        <v/>
      </c>
      <c r="T3923">
        <f>ROUND(INT(表1[[#This Row],[合同结束日期]]-表1[[#This Row],[合同起始日期]])/365,1)</f>
        <v>3</v>
      </c>
    </row>
    <row r="3924" spans="1:20">
      <c r="A3924" s="1">
        <v>42583</v>
      </c>
      <c r="B3924" t="s">
        <v>7</v>
      </c>
      <c r="C3924">
        <f t="shared" si="183"/>
        <v>1</v>
      </c>
      <c r="D3924" t="s">
        <v>469</v>
      </c>
      <c r="E3924" s="4">
        <v>216645.6</v>
      </c>
      <c r="F3924" s="4">
        <v>21101.281439999999</v>
      </c>
      <c r="G3924" s="3">
        <v>9.7399999999999987E-2</v>
      </c>
      <c r="H3924" s="7">
        <v>15044.833333333336</v>
      </c>
      <c r="I3924" s="4">
        <v>1465.3667666666668</v>
      </c>
      <c r="J3924">
        <v>14.399999999999999</v>
      </c>
      <c r="K3924" t="s">
        <v>66</v>
      </c>
      <c r="L3924" t="s">
        <v>64</v>
      </c>
      <c r="M3924" t="s">
        <v>64</v>
      </c>
      <c r="N3924" s="2">
        <v>42259</v>
      </c>
      <c r="O3924" s="2">
        <v>42624</v>
      </c>
      <c r="P3924" t="s">
        <v>24</v>
      </c>
      <c r="Q3924" t="s">
        <v>123</v>
      </c>
      <c r="R3924" s="5" t="str">
        <f t="shared" si="184"/>
        <v>0.09</v>
      </c>
      <c r="S3924" s="6" t="str">
        <f t="shared" si="185"/>
        <v/>
      </c>
      <c r="T3924">
        <f>ROUND(INT(表1[[#This Row],[合同结束日期]]-表1[[#This Row],[合同起始日期]])/365,1)</f>
        <v>1</v>
      </c>
    </row>
    <row r="3925" spans="1:20">
      <c r="A3925" s="1">
        <v>42583</v>
      </c>
      <c r="B3925" t="s">
        <v>7</v>
      </c>
      <c r="C3925">
        <f t="shared" si="183"/>
        <v>1</v>
      </c>
      <c r="D3925" t="s">
        <v>491</v>
      </c>
      <c r="E3925" s="4">
        <v>309328.8</v>
      </c>
      <c r="F3925" s="4">
        <v>76713.542399999991</v>
      </c>
      <c r="G3925" s="3">
        <v>0.24799999999999997</v>
      </c>
      <c r="H3925" s="7">
        <v>1695.8815789473683</v>
      </c>
      <c r="I3925" s="4">
        <v>420.5786315789473</v>
      </c>
      <c r="J3925">
        <v>182.4</v>
      </c>
      <c r="K3925" t="s">
        <v>11</v>
      </c>
      <c r="L3925" t="s">
        <v>13</v>
      </c>
      <c r="M3925" t="s">
        <v>13</v>
      </c>
      <c r="N3925" s="2">
        <v>42433</v>
      </c>
      <c r="O3925" s="2">
        <v>43162</v>
      </c>
      <c r="P3925" t="s">
        <v>24</v>
      </c>
      <c r="Q3925" t="s">
        <v>56</v>
      </c>
      <c r="R3925" s="5" t="str">
        <f t="shared" si="184"/>
        <v>0.17</v>
      </c>
      <c r="S3925" s="6" t="str">
        <f t="shared" si="185"/>
        <v/>
      </c>
      <c r="T3925">
        <f>ROUND(INT(表1[[#This Row],[合同结束日期]]-表1[[#This Row],[合同起始日期]])/365,1)</f>
        <v>2</v>
      </c>
    </row>
    <row r="3926" spans="1:20">
      <c r="A3926" s="1">
        <v>42583</v>
      </c>
      <c r="B3926" t="s">
        <v>7</v>
      </c>
      <c r="C3926">
        <f t="shared" si="183"/>
        <v>1</v>
      </c>
      <c r="D3926" t="s">
        <v>520</v>
      </c>
      <c r="E3926" s="4">
        <v>280395.59999999998</v>
      </c>
      <c r="F3926" s="4">
        <v>72145.787880000003</v>
      </c>
      <c r="G3926" s="3">
        <v>0.25730000000000003</v>
      </c>
      <c r="H3926" s="7">
        <v>1756.8646616541353</v>
      </c>
      <c r="I3926" s="4">
        <v>452.04127744360903</v>
      </c>
      <c r="J3926">
        <v>159.6</v>
      </c>
      <c r="K3926" t="s">
        <v>11</v>
      </c>
      <c r="L3926" t="s">
        <v>13</v>
      </c>
      <c r="M3926" t="s">
        <v>13</v>
      </c>
      <c r="N3926" s="2">
        <v>42542</v>
      </c>
      <c r="O3926" s="2">
        <v>43636</v>
      </c>
      <c r="P3926" t="s">
        <v>24</v>
      </c>
      <c r="Q3926" t="s">
        <v>56</v>
      </c>
      <c r="R3926" s="5" t="str">
        <f t="shared" si="184"/>
        <v>0.17</v>
      </c>
      <c r="S3926" s="6" t="str">
        <f t="shared" si="185"/>
        <v/>
      </c>
      <c r="T3926">
        <f>ROUND(INT(表1[[#This Row],[合同结束日期]]-表1[[#This Row],[合同起始日期]])/365,1)</f>
        <v>3</v>
      </c>
    </row>
    <row r="3927" spans="1:20">
      <c r="A3927" s="1">
        <v>42583</v>
      </c>
      <c r="B3927" t="s">
        <v>7</v>
      </c>
      <c r="C3927">
        <f t="shared" si="183"/>
        <v>1</v>
      </c>
      <c r="D3927" t="s">
        <v>521</v>
      </c>
      <c r="E3927" s="4">
        <v>216103.19999999998</v>
      </c>
      <c r="F3927" s="4">
        <v>51627.054479999999</v>
      </c>
      <c r="G3927" s="3">
        <v>0.2389</v>
      </c>
      <c r="H3927" s="7">
        <v>2023.4382022471909</v>
      </c>
      <c r="I3927" s="4">
        <v>483.39938651685395</v>
      </c>
      <c r="J3927">
        <v>106.8</v>
      </c>
      <c r="K3927" t="s">
        <v>11</v>
      </c>
      <c r="L3927" t="s">
        <v>92</v>
      </c>
      <c r="M3927" t="s">
        <v>92</v>
      </c>
      <c r="N3927" s="2">
        <v>42525</v>
      </c>
      <c r="O3927" s="2">
        <v>43254</v>
      </c>
      <c r="P3927" t="s">
        <v>24</v>
      </c>
      <c r="Q3927" t="s">
        <v>56</v>
      </c>
      <c r="R3927" s="5" t="str">
        <f t="shared" si="184"/>
        <v>0.17</v>
      </c>
      <c r="S3927" s="6" t="str">
        <f t="shared" si="185"/>
        <v/>
      </c>
      <c r="T3927">
        <f>ROUND(INT(表1[[#This Row],[合同结束日期]]-表1[[#This Row],[合同起始日期]])/365,1)</f>
        <v>2</v>
      </c>
    </row>
    <row r="3928" spans="1:20">
      <c r="A3928" s="1">
        <v>42583</v>
      </c>
      <c r="B3928" t="s">
        <v>7</v>
      </c>
      <c r="C3928">
        <f t="shared" si="183"/>
        <v>1</v>
      </c>
      <c r="D3928" t="s">
        <v>517</v>
      </c>
      <c r="E3928" s="4">
        <v>85886.399999999994</v>
      </c>
      <c r="F3928" s="4">
        <v>52785.781439999999</v>
      </c>
      <c r="G3928" s="3">
        <v>0.61460000000000004</v>
      </c>
      <c r="H3928" s="7">
        <v>769.5913978494624</v>
      </c>
      <c r="I3928" s="4">
        <v>472.99087311827958</v>
      </c>
      <c r="J3928">
        <v>111.6</v>
      </c>
      <c r="K3928" t="s">
        <v>11</v>
      </c>
      <c r="L3928" t="s">
        <v>13</v>
      </c>
      <c r="M3928" t="s">
        <v>27</v>
      </c>
      <c r="N3928" s="2">
        <v>42529</v>
      </c>
      <c r="O3928" s="2">
        <v>43258</v>
      </c>
      <c r="P3928" t="s">
        <v>24</v>
      </c>
      <c r="Q3928" t="s">
        <v>30</v>
      </c>
      <c r="R3928" s="5" t="str">
        <f t="shared" si="184"/>
        <v>0.18</v>
      </c>
      <c r="S3928" s="6" t="str">
        <f t="shared" si="185"/>
        <v/>
      </c>
      <c r="T3928">
        <f>ROUND(INT(表1[[#This Row],[合同结束日期]]-表1[[#This Row],[合同起始日期]])/365,1)</f>
        <v>2</v>
      </c>
    </row>
    <row r="3929" spans="1:20">
      <c r="A3929" s="1">
        <v>42583</v>
      </c>
      <c r="B3929" t="s">
        <v>7</v>
      </c>
      <c r="C3929">
        <f t="shared" si="183"/>
        <v>1</v>
      </c>
      <c r="D3929" t="s">
        <v>55</v>
      </c>
      <c r="E3929" s="4">
        <v>340808.80800000002</v>
      </c>
      <c r="F3929" s="4">
        <v>71331.283514399998</v>
      </c>
      <c r="G3929" s="3">
        <v>0.20929999999999999</v>
      </c>
      <c r="H3929" s="7">
        <v>2605.5719266055053</v>
      </c>
      <c r="I3929" s="4">
        <v>545.34620423853221</v>
      </c>
      <c r="J3929">
        <v>130.79999999999998</v>
      </c>
      <c r="K3929" t="s">
        <v>11</v>
      </c>
      <c r="L3929" t="s">
        <v>23</v>
      </c>
      <c r="M3929" t="s">
        <v>23</v>
      </c>
      <c r="N3929" s="2">
        <v>42513</v>
      </c>
      <c r="O3929" s="2">
        <v>43242</v>
      </c>
      <c r="P3929" t="s">
        <v>24</v>
      </c>
      <c r="Q3929" t="s">
        <v>30</v>
      </c>
      <c r="R3929" s="5" t="str">
        <f t="shared" si="184"/>
        <v>0.18</v>
      </c>
      <c r="S3929" s="6" t="str">
        <f t="shared" si="185"/>
        <v/>
      </c>
      <c r="T3929">
        <f>ROUND(INT(表1[[#This Row],[合同结束日期]]-表1[[#This Row],[合同起始日期]])/365,1)</f>
        <v>2</v>
      </c>
    </row>
    <row r="3930" spans="1:20">
      <c r="A3930" s="1">
        <v>42583</v>
      </c>
      <c r="B3930" t="s">
        <v>7</v>
      </c>
      <c r="C3930">
        <f t="shared" si="183"/>
        <v>1</v>
      </c>
      <c r="D3930" t="s">
        <v>22</v>
      </c>
      <c r="E3930" s="4">
        <v>436950</v>
      </c>
      <c r="F3930" s="4">
        <v>109062.72</v>
      </c>
      <c r="G3930" s="3">
        <v>0.24960000000000002</v>
      </c>
      <c r="H3930" s="7">
        <v>1137.890625</v>
      </c>
      <c r="I3930" s="4">
        <v>284.01749999999998</v>
      </c>
      <c r="J3930">
        <v>384</v>
      </c>
      <c r="K3930" t="s">
        <v>11</v>
      </c>
      <c r="L3930" t="s">
        <v>23</v>
      </c>
      <c r="M3930" t="s">
        <v>23</v>
      </c>
      <c r="N3930" s="2">
        <v>42522</v>
      </c>
      <c r="O3930" s="2">
        <v>42627</v>
      </c>
      <c r="P3930" t="s">
        <v>24</v>
      </c>
      <c r="Q3930" t="s">
        <v>59</v>
      </c>
      <c r="R3930" s="5" t="str">
        <f t="shared" si="184"/>
        <v>0.16</v>
      </c>
      <c r="S3930" s="6" t="str">
        <f t="shared" si="185"/>
        <v/>
      </c>
      <c r="T3930">
        <f>ROUND(INT(表1[[#This Row],[合同结束日期]]-表1[[#This Row],[合同起始日期]])/365,1)</f>
        <v>0.3</v>
      </c>
    </row>
    <row r="3931" spans="1:20">
      <c r="A3931" s="1">
        <v>42583</v>
      </c>
      <c r="B3931" t="s">
        <v>7</v>
      </c>
      <c r="C3931">
        <f t="shared" ref="C3931:C3990" si="186">IF($B3931="负一层",-1,IF($B3931="负一夹层",0,IF($B3931="一层",1,IF($B3931="二层",2,IF($B3931="三层",3,IF($B3931="四层",4))))))</f>
        <v>1</v>
      </c>
      <c r="D3931" t="s">
        <v>535</v>
      </c>
      <c r="E3931" s="4">
        <v>63432</v>
      </c>
      <c r="F3931" s="4">
        <v>10053.972</v>
      </c>
      <c r="G3931" s="3">
        <v>0.1585</v>
      </c>
      <c r="H3931" s="7">
        <v>2033.0769230769231</v>
      </c>
      <c r="I3931" s="4">
        <v>322.24269230769232</v>
      </c>
      <c r="J3931">
        <v>31.2</v>
      </c>
      <c r="K3931" t="s">
        <v>11</v>
      </c>
      <c r="L3931" t="s">
        <v>12</v>
      </c>
      <c r="M3931" t="s">
        <v>110</v>
      </c>
      <c r="N3931" s="2">
        <v>42595</v>
      </c>
      <c r="O3931" s="2">
        <v>42959</v>
      </c>
      <c r="P3931" t="s">
        <v>24</v>
      </c>
      <c r="Q3931" t="s">
        <v>19</v>
      </c>
      <c r="R3931" s="5" t="str">
        <f t="shared" ref="R3931:R3990" si="187">IF(ISERROR(FIND(",",$Q3931)),$Q3931,LEFT($Q3931,FIND(",",$Q3931)-1))</f>
        <v>0.1</v>
      </c>
      <c r="S3931" s="6" t="str">
        <f t="shared" si="185"/>
        <v/>
      </c>
      <c r="T3931">
        <f>ROUND(INT(表1[[#This Row],[合同结束日期]]-表1[[#This Row],[合同起始日期]])/365,1)</f>
        <v>1</v>
      </c>
    </row>
    <row r="3932" spans="1:20">
      <c r="A3932" s="1">
        <v>42583</v>
      </c>
      <c r="B3932" t="s">
        <v>7</v>
      </c>
      <c r="C3932">
        <f t="shared" si="186"/>
        <v>1</v>
      </c>
      <c r="D3932" t="s">
        <v>43</v>
      </c>
      <c r="E3932" s="4">
        <v>855392.3280000001</v>
      </c>
      <c r="F3932" s="4">
        <v>76985.30952000001</v>
      </c>
      <c r="G3932" s="3">
        <v>0.09</v>
      </c>
      <c r="H3932" s="7">
        <v>3269.8483486238538</v>
      </c>
      <c r="I3932" s="4">
        <v>294.28635137614685</v>
      </c>
      <c r="J3932">
        <v>261.59999999999997</v>
      </c>
      <c r="K3932" t="s">
        <v>44</v>
      </c>
      <c r="L3932" t="s">
        <v>46</v>
      </c>
      <c r="M3932" t="s">
        <v>45</v>
      </c>
      <c r="N3932" s="2">
        <v>41288</v>
      </c>
      <c r="O3932" s="2">
        <v>45059</v>
      </c>
      <c r="P3932" t="s">
        <v>24</v>
      </c>
      <c r="Q3932" t="s">
        <v>123</v>
      </c>
      <c r="R3932" s="5" t="str">
        <f t="shared" si="187"/>
        <v>0.09</v>
      </c>
      <c r="S3932" s="6" t="str">
        <f t="shared" ref="S3932:S3991" si="188">IF(ISERROR(FIND(",",$Q3932)),"",RIGHT($Q3932,LEN($Q3932)-FIND(",",$Q3932)))</f>
        <v/>
      </c>
      <c r="T3932">
        <f>ROUND(INT(表1[[#This Row],[合同结束日期]]-表1[[#This Row],[合同起始日期]])/365,1)</f>
        <v>10.3</v>
      </c>
    </row>
    <row r="3933" spans="1:20">
      <c r="A3933" s="1">
        <v>42583</v>
      </c>
      <c r="B3933" t="s">
        <v>7</v>
      </c>
      <c r="C3933">
        <f t="shared" si="186"/>
        <v>1</v>
      </c>
      <c r="D3933" t="s">
        <v>531</v>
      </c>
      <c r="E3933" s="4">
        <v>381799.03199999995</v>
      </c>
      <c r="F3933" s="4">
        <v>34361.912879999996</v>
      </c>
      <c r="G3933" s="3">
        <v>0.09</v>
      </c>
      <c r="H3933" s="7">
        <v>6363.3171999999995</v>
      </c>
      <c r="I3933" s="4">
        <v>572.69854799999996</v>
      </c>
      <c r="J3933">
        <v>60</v>
      </c>
      <c r="K3933" t="s">
        <v>44</v>
      </c>
      <c r="L3933" t="s">
        <v>46</v>
      </c>
      <c r="M3933" t="s">
        <v>45</v>
      </c>
      <c r="N3933" s="2">
        <v>42536</v>
      </c>
      <c r="O3933" s="2">
        <v>45547</v>
      </c>
      <c r="P3933" t="s">
        <v>39</v>
      </c>
      <c r="Q3933" t="s">
        <v>123</v>
      </c>
      <c r="R3933" s="5" t="str">
        <f t="shared" si="187"/>
        <v>0.09</v>
      </c>
      <c r="S3933" s="6" t="str">
        <f t="shared" si="188"/>
        <v/>
      </c>
      <c r="T3933">
        <f>ROUND(INT(表1[[#This Row],[合同结束日期]]-表1[[#This Row],[合同起始日期]])/365,1)</f>
        <v>8.1999999999999993</v>
      </c>
    </row>
    <row r="3934" spans="1:20">
      <c r="A3934" s="1">
        <v>42614</v>
      </c>
      <c r="B3934" t="s">
        <v>7</v>
      </c>
      <c r="C3934">
        <f t="shared" si="186"/>
        <v>1</v>
      </c>
      <c r="D3934" t="s">
        <v>57</v>
      </c>
      <c r="E3934" s="4">
        <v>78244.800000000003</v>
      </c>
      <c r="F3934" s="4">
        <v>24631.463040000002</v>
      </c>
      <c r="G3934" s="3">
        <v>0.31480000000000002</v>
      </c>
      <c r="H3934" s="7">
        <v>785.59036144578317</v>
      </c>
      <c r="I3934" s="4">
        <v>247.30384578313257</v>
      </c>
      <c r="J3934">
        <v>99.6</v>
      </c>
      <c r="K3934" t="s">
        <v>60</v>
      </c>
      <c r="L3934" t="s">
        <v>61</v>
      </c>
      <c r="M3934" t="s">
        <v>58</v>
      </c>
      <c r="N3934" s="2">
        <v>41290</v>
      </c>
      <c r="O3934" s="2">
        <v>42627</v>
      </c>
      <c r="P3934" t="s">
        <v>24</v>
      </c>
      <c r="Q3934" t="s">
        <v>25</v>
      </c>
      <c r="R3934" s="5" t="str">
        <f t="shared" si="187"/>
        <v>0.15</v>
      </c>
      <c r="S3934" s="6" t="str">
        <f t="shared" si="188"/>
        <v/>
      </c>
      <c r="T3934">
        <f>ROUND(INT(表1[[#This Row],[合同结束日期]]-表1[[#This Row],[合同起始日期]])/365,1)</f>
        <v>3.7</v>
      </c>
    </row>
    <row r="3935" spans="1:20">
      <c r="A3935" s="1">
        <v>42614</v>
      </c>
      <c r="B3935" t="s">
        <v>7</v>
      </c>
      <c r="C3935">
        <f t="shared" si="186"/>
        <v>1</v>
      </c>
      <c r="D3935" t="s">
        <v>16</v>
      </c>
      <c r="E3935" s="4">
        <v>919679.97599999991</v>
      </c>
      <c r="F3935" s="4">
        <v>101164.79736</v>
      </c>
      <c r="G3935" s="3">
        <v>0.11000000000000001</v>
      </c>
      <c r="H3935" s="7">
        <v>1321.3792758620689</v>
      </c>
      <c r="I3935" s="4">
        <v>145.35172034482758</v>
      </c>
      <c r="J3935">
        <v>696</v>
      </c>
      <c r="K3935" t="s">
        <v>20</v>
      </c>
      <c r="L3935" t="s">
        <v>21</v>
      </c>
      <c r="M3935" t="s">
        <v>17</v>
      </c>
      <c r="N3935" s="2">
        <v>41246</v>
      </c>
      <c r="O3935" s="2">
        <v>43229</v>
      </c>
      <c r="P3935" t="s">
        <v>18</v>
      </c>
      <c r="Q3935" t="s">
        <v>48</v>
      </c>
      <c r="R3935" s="5" t="str">
        <f t="shared" si="187"/>
        <v>0.11</v>
      </c>
      <c r="S3935" s="6" t="str">
        <f t="shared" si="188"/>
        <v/>
      </c>
      <c r="T3935">
        <f>ROUND(INT(表1[[#This Row],[合同结束日期]]-表1[[#This Row],[合同起始日期]])/365,1)</f>
        <v>5.4</v>
      </c>
    </row>
    <row r="3936" spans="1:20">
      <c r="A3936" s="1">
        <v>42614</v>
      </c>
      <c r="B3936" t="s">
        <v>7</v>
      </c>
      <c r="C3936">
        <f t="shared" si="186"/>
        <v>1</v>
      </c>
      <c r="D3936" t="s">
        <v>8</v>
      </c>
      <c r="E3936" s="4">
        <v>6466806</v>
      </c>
      <c r="F3936" s="4">
        <v>320106.897</v>
      </c>
      <c r="G3936" s="3">
        <v>4.9500000000000002E-2</v>
      </c>
      <c r="H3936" s="7">
        <v>1811.4302521008403</v>
      </c>
      <c r="I3936" s="4">
        <v>89.665797478991593</v>
      </c>
      <c r="J3936">
        <v>3570</v>
      </c>
      <c r="K3936" t="s">
        <v>11</v>
      </c>
      <c r="L3936" t="s">
        <v>12</v>
      </c>
      <c r="M3936" t="s">
        <v>10</v>
      </c>
      <c r="N3936" s="2">
        <v>41365</v>
      </c>
      <c r="O3936" s="2">
        <v>48646</v>
      </c>
      <c r="P3936" t="s">
        <v>14</v>
      </c>
      <c r="Q3936">
        <v>0</v>
      </c>
      <c r="R3936" s="5">
        <f t="shared" si="187"/>
        <v>0</v>
      </c>
      <c r="S3936" s="6" t="str">
        <f t="shared" si="188"/>
        <v/>
      </c>
      <c r="T3936">
        <f>ROUND(INT(表1[[#This Row],[合同结束日期]]-表1[[#This Row],[合同起始日期]])/365,1)</f>
        <v>19.899999999999999</v>
      </c>
    </row>
    <row r="3937" spans="1:20">
      <c r="A3937" s="1">
        <v>42614</v>
      </c>
      <c r="B3937" t="s">
        <v>7</v>
      </c>
      <c r="C3937">
        <f t="shared" si="186"/>
        <v>1</v>
      </c>
      <c r="D3937" t="s">
        <v>68</v>
      </c>
      <c r="E3937" s="4">
        <v>206006.39999999999</v>
      </c>
      <c r="F3937" s="4">
        <v>111902.67647999999</v>
      </c>
      <c r="G3937" s="3">
        <v>0.54320000000000002</v>
      </c>
      <c r="H3937" s="7">
        <v>460.24664879356573</v>
      </c>
      <c r="I3937" s="4">
        <v>250.00597962466489</v>
      </c>
      <c r="J3937">
        <v>447.59999999999997</v>
      </c>
      <c r="K3937" t="s">
        <v>11</v>
      </c>
      <c r="L3937" t="s">
        <v>13</v>
      </c>
      <c r="M3937" t="s">
        <v>13</v>
      </c>
      <c r="N3937" s="2">
        <v>41302</v>
      </c>
      <c r="O3937" s="2">
        <v>43594</v>
      </c>
      <c r="P3937" t="s">
        <v>24</v>
      </c>
      <c r="Q3937" t="s">
        <v>28</v>
      </c>
      <c r="R3937" s="5" t="str">
        <f t="shared" si="187"/>
        <v>0.13</v>
      </c>
      <c r="S3937" s="6" t="str">
        <f t="shared" si="188"/>
        <v/>
      </c>
      <c r="T3937">
        <f>ROUND(INT(表1[[#This Row],[合同结束日期]]-表1[[#This Row],[合同起始日期]])/365,1)</f>
        <v>6.3</v>
      </c>
    </row>
    <row r="3938" spans="1:20">
      <c r="A3938" s="1">
        <v>42614</v>
      </c>
      <c r="B3938" t="s">
        <v>7</v>
      </c>
      <c r="C3938">
        <f t="shared" si="186"/>
        <v>1</v>
      </c>
      <c r="D3938" t="s">
        <v>67</v>
      </c>
      <c r="E3938" s="4">
        <v>833508</v>
      </c>
      <c r="F3938" s="4">
        <v>83934.255600000004</v>
      </c>
      <c r="G3938" s="3">
        <v>0.10070000000000001</v>
      </c>
      <c r="H3938" s="7">
        <v>2611.2406015037595</v>
      </c>
      <c r="I3938" s="4">
        <v>262.9519285714286</v>
      </c>
      <c r="J3938">
        <v>319.2</v>
      </c>
      <c r="K3938" t="s">
        <v>11</v>
      </c>
      <c r="L3938" t="s">
        <v>23</v>
      </c>
      <c r="M3938" t="s">
        <v>23</v>
      </c>
      <c r="N3938" s="2">
        <v>41374</v>
      </c>
      <c r="O3938" s="2">
        <v>42864</v>
      </c>
      <c r="P3938" t="s">
        <v>24</v>
      </c>
      <c r="Q3938" t="s">
        <v>78</v>
      </c>
      <c r="R3938" s="5" t="str">
        <f t="shared" si="187"/>
        <v>0.07</v>
      </c>
      <c r="S3938" s="6" t="str">
        <f t="shared" si="188"/>
        <v/>
      </c>
      <c r="T3938">
        <f>ROUND(INT(表1[[#This Row],[合同结束日期]]-表1[[#This Row],[合同起始日期]])/365,1)</f>
        <v>4.0999999999999996</v>
      </c>
    </row>
    <row r="3939" spans="1:20">
      <c r="A3939" s="1">
        <v>42614</v>
      </c>
      <c r="B3939" t="s">
        <v>7</v>
      </c>
      <c r="C3939">
        <f t="shared" si="186"/>
        <v>1</v>
      </c>
      <c r="D3939" t="s">
        <v>38</v>
      </c>
      <c r="E3939" s="4">
        <v>380745</v>
      </c>
      <c r="F3939" s="4">
        <v>57911.314500000008</v>
      </c>
      <c r="G3939" s="3">
        <v>0.15210000000000001</v>
      </c>
      <c r="H3939" s="7">
        <v>2033.8942307692309</v>
      </c>
      <c r="I3939" s="4">
        <v>309.35531250000008</v>
      </c>
      <c r="J3939">
        <v>187.2</v>
      </c>
      <c r="K3939" t="s">
        <v>11</v>
      </c>
      <c r="L3939" t="s">
        <v>13</v>
      </c>
      <c r="M3939" t="s">
        <v>13</v>
      </c>
      <c r="N3939" s="2">
        <v>41323</v>
      </c>
      <c r="O3939" s="2">
        <v>43229</v>
      </c>
      <c r="P3939" t="s">
        <v>24</v>
      </c>
      <c r="Q3939" t="s">
        <v>65</v>
      </c>
      <c r="R3939" s="5" t="str">
        <f t="shared" si="187"/>
        <v>0.12</v>
      </c>
      <c r="S3939" s="6" t="str">
        <f t="shared" si="188"/>
        <v/>
      </c>
      <c r="T3939">
        <f>ROUND(INT(表1[[#This Row],[合同结束日期]]-表1[[#This Row],[合同起始日期]])/365,1)</f>
        <v>5.2</v>
      </c>
    </row>
    <row r="3940" spans="1:20">
      <c r="A3940" s="1">
        <v>42614</v>
      </c>
      <c r="B3940" t="s">
        <v>7</v>
      </c>
      <c r="C3940">
        <f t="shared" si="186"/>
        <v>1</v>
      </c>
      <c r="D3940" t="s">
        <v>40</v>
      </c>
      <c r="E3940" s="4">
        <v>2662126.1519999998</v>
      </c>
      <c r="F3940" s="4">
        <v>212970.09216</v>
      </c>
      <c r="G3940" s="3">
        <v>0.08</v>
      </c>
      <c r="H3940" s="7">
        <v>2823.8778767820772</v>
      </c>
      <c r="I3940" s="4">
        <v>225.91023014256618</v>
      </c>
      <c r="J3940">
        <v>942.72</v>
      </c>
      <c r="K3940" t="s">
        <v>41</v>
      </c>
      <c r="L3940" t="s">
        <v>40</v>
      </c>
      <c r="M3940" t="s">
        <v>41</v>
      </c>
      <c r="N3940" s="2">
        <v>41294</v>
      </c>
      <c r="O3940" s="2">
        <v>43229</v>
      </c>
      <c r="P3940" t="s">
        <v>39</v>
      </c>
      <c r="Q3940" t="s">
        <v>42</v>
      </c>
      <c r="R3940" s="5" t="str">
        <f t="shared" si="187"/>
        <v>0.08</v>
      </c>
      <c r="S3940" s="6" t="str">
        <f t="shared" si="188"/>
        <v/>
      </c>
      <c r="T3940">
        <f>ROUND(INT(表1[[#This Row],[合同结束日期]]-表1[[#This Row],[合同起始日期]])/365,1)</f>
        <v>5.3</v>
      </c>
    </row>
    <row r="3941" spans="1:20">
      <c r="A3941" s="1">
        <v>42614</v>
      </c>
      <c r="B3941" t="s">
        <v>7</v>
      </c>
      <c r="C3941">
        <f t="shared" si="186"/>
        <v>1</v>
      </c>
      <c r="D3941" t="s">
        <v>261</v>
      </c>
      <c r="E3941" s="4">
        <v>2900592.8279999997</v>
      </c>
      <c r="F3941" s="4">
        <v>256122.3467124</v>
      </c>
      <c r="G3941" s="3">
        <v>8.8300000000000003E-2</v>
      </c>
      <c r="H3941" s="7">
        <v>2333.1666891891887</v>
      </c>
      <c r="I3941" s="4">
        <v>206.01861865540539</v>
      </c>
      <c r="J3941">
        <v>1243.2</v>
      </c>
      <c r="K3941" t="s">
        <v>41</v>
      </c>
      <c r="L3941" t="s">
        <v>261</v>
      </c>
      <c r="M3941" t="s">
        <v>41</v>
      </c>
      <c r="N3941" s="2">
        <v>41281</v>
      </c>
      <c r="O3941" s="2">
        <v>45168</v>
      </c>
      <c r="P3941" t="s">
        <v>39</v>
      </c>
      <c r="Q3941" t="s">
        <v>42</v>
      </c>
      <c r="R3941" s="5" t="str">
        <f t="shared" si="187"/>
        <v>0.08</v>
      </c>
      <c r="S3941" s="6" t="str">
        <f t="shared" si="188"/>
        <v/>
      </c>
      <c r="T3941">
        <f>ROUND(INT(表1[[#This Row],[合同结束日期]]-表1[[#This Row],[合同起始日期]])/365,1)</f>
        <v>10.6</v>
      </c>
    </row>
    <row r="3942" spans="1:20">
      <c r="A3942" s="1">
        <v>42614</v>
      </c>
      <c r="B3942" t="s">
        <v>7</v>
      </c>
      <c r="C3942">
        <f t="shared" si="186"/>
        <v>1</v>
      </c>
      <c r="D3942" t="s">
        <v>29</v>
      </c>
      <c r="E3942" s="4">
        <v>237174</v>
      </c>
      <c r="F3942" s="4">
        <v>78718.050599999988</v>
      </c>
      <c r="G3942" s="3">
        <v>0.33189999999999997</v>
      </c>
      <c r="H3942" s="7">
        <v>1266.9551282051282</v>
      </c>
      <c r="I3942" s="4">
        <v>420.50240705128203</v>
      </c>
      <c r="J3942">
        <v>187.2</v>
      </c>
      <c r="K3942" t="s">
        <v>11</v>
      </c>
      <c r="L3942" t="s">
        <v>23</v>
      </c>
      <c r="M3942" t="s">
        <v>23</v>
      </c>
      <c r="N3942" s="2">
        <v>41288</v>
      </c>
      <c r="O3942" s="2">
        <v>42864</v>
      </c>
      <c r="P3942" t="s">
        <v>24</v>
      </c>
      <c r="Q3942" t="s">
        <v>420</v>
      </c>
      <c r="R3942" s="5" t="str">
        <f t="shared" si="187"/>
        <v>0.19</v>
      </c>
      <c r="S3942" s="6" t="str">
        <f t="shared" si="188"/>
        <v/>
      </c>
      <c r="T3942">
        <f>ROUND(INT(表1[[#This Row],[合同结束日期]]-表1[[#This Row],[合同起始日期]])/365,1)</f>
        <v>4.3</v>
      </c>
    </row>
    <row r="3943" spans="1:20">
      <c r="A3943" s="1">
        <v>42614</v>
      </c>
      <c r="B3943" t="s">
        <v>7</v>
      </c>
      <c r="C3943">
        <f t="shared" si="186"/>
        <v>1</v>
      </c>
      <c r="D3943" t="s">
        <v>31</v>
      </c>
      <c r="E3943" s="4">
        <v>131880</v>
      </c>
      <c r="F3943" s="4">
        <v>58027.199999999997</v>
      </c>
      <c r="G3943" s="3">
        <v>0.44</v>
      </c>
      <c r="H3943" s="7">
        <v>955.6521739130435</v>
      </c>
      <c r="I3943" s="4">
        <v>420.4869565217391</v>
      </c>
      <c r="J3943">
        <v>138</v>
      </c>
      <c r="K3943" t="s">
        <v>11</v>
      </c>
      <c r="L3943" t="s">
        <v>13</v>
      </c>
      <c r="M3943" t="s">
        <v>13</v>
      </c>
      <c r="N3943" s="2">
        <v>41334</v>
      </c>
      <c r="O3943" s="2">
        <v>42864</v>
      </c>
      <c r="P3943" t="s">
        <v>24</v>
      </c>
      <c r="Q3943" t="s">
        <v>506</v>
      </c>
      <c r="R3943" s="5" t="str">
        <f t="shared" si="187"/>
        <v>0.16</v>
      </c>
      <c r="S3943" s="6" t="str">
        <f t="shared" si="188"/>
        <v>0.07</v>
      </c>
      <c r="T3943">
        <f>ROUND(INT(表1[[#This Row],[合同结束日期]]-表1[[#This Row],[合同起始日期]])/365,1)</f>
        <v>4.2</v>
      </c>
    </row>
    <row r="3944" spans="1:20">
      <c r="A3944" s="1">
        <v>42614</v>
      </c>
      <c r="B3944" t="s">
        <v>7</v>
      </c>
      <c r="C3944">
        <f t="shared" si="186"/>
        <v>1</v>
      </c>
      <c r="D3944" t="s">
        <v>238</v>
      </c>
      <c r="E3944" s="4">
        <v>321839.28000000003</v>
      </c>
      <c r="F3944" s="4">
        <v>70000.04340000001</v>
      </c>
      <c r="G3944" s="3">
        <v>0.2175</v>
      </c>
      <c r="H3944" s="7">
        <v>858.23808000000008</v>
      </c>
      <c r="I3944" s="4">
        <v>186.66678240000002</v>
      </c>
      <c r="J3944">
        <v>375</v>
      </c>
      <c r="K3944" t="s">
        <v>11</v>
      </c>
      <c r="L3944" t="s">
        <v>92</v>
      </c>
      <c r="M3944" t="s">
        <v>92</v>
      </c>
      <c r="N3944" s="2">
        <v>41384</v>
      </c>
      <c r="O3944" s="2">
        <v>43299</v>
      </c>
      <c r="P3944" t="s">
        <v>18</v>
      </c>
      <c r="Q3944" t="s">
        <v>335</v>
      </c>
      <c r="R3944" s="5" t="str">
        <f t="shared" si="187"/>
        <v>0.15</v>
      </c>
      <c r="S3944" s="6" t="str">
        <f t="shared" si="188"/>
        <v>0.05</v>
      </c>
      <c r="T3944">
        <f>ROUND(INT(表1[[#This Row],[合同结束日期]]-表1[[#This Row],[合同起始日期]])/365,1)</f>
        <v>5.2</v>
      </c>
    </row>
    <row r="3945" spans="1:20">
      <c r="A3945" s="1">
        <v>42614</v>
      </c>
      <c r="B3945" t="s">
        <v>7</v>
      </c>
      <c r="C3945">
        <f t="shared" si="186"/>
        <v>1</v>
      </c>
      <c r="D3945" t="s">
        <v>237</v>
      </c>
      <c r="E3945" s="4">
        <v>542320.79999999993</v>
      </c>
      <c r="F3945" s="4">
        <v>67193.547120000003</v>
      </c>
      <c r="G3945" s="3">
        <v>0.12390000000000002</v>
      </c>
      <c r="H3945" s="7">
        <v>1506.4466666666665</v>
      </c>
      <c r="I3945" s="4">
        <v>186.648742</v>
      </c>
      <c r="J3945">
        <v>360</v>
      </c>
      <c r="K3945" t="s">
        <v>11</v>
      </c>
      <c r="L3945" t="s">
        <v>23</v>
      </c>
      <c r="M3945" t="s">
        <v>23</v>
      </c>
      <c r="N3945" s="2">
        <v>41384</v>
      </c>
      <c r="O3945" s="2">
        <v>43299</v>
      </c>
      <c r="P3945" t="s">
        <v>18</v>
      </c>
      <c r="Q3945" t="s">
        <v>335</v>
      </c>
      <c r="R3945" s="5" t="str">
        <f t="shared" si="187"/>
        <v>0.15</v>
      </c>
      <c r="S3945" s="6" t="str">
        <f t="shared" si="188"/>
        <v>0.05</v>
      </c>
      <c r="T3945">
        <f>ROUND(INT(表1[[#This Row],[合同结束日期]]-表1[[#This Row],[合同起始日期]])/365,1)</f>
        <v>5.2</v>
      </c>
    </row>
    <row r="3946" spans="1:20">
      <c r="A3946" s="1">
        <v>42614</v>
      </c>
      <c r="B3946" t="s">
        <v>7</v>
      </c>
      <c r="C3946">
        <f t="shared" si="186"/>
        <v>1</v>
      </c>
      <c r="D3946" t="s">
        <v>235</v>
      </c>
      <c r="E3946" s="4">
        <v>593908.43999999994</v>
      </c>
      <c r="F3946" s="4">
        <v>69843.632543999993</v>
      </c>
      <c r="G3946" s="3">
        <v>0.1176</v>
      </c>
      <c r="H3946" s="7">
        <v>1587.8206608918833</v>
      </c>
      <c r="I3946" s="4">
        <v>186.72770972088546</v>
      </c>
      <c r="J3946">
        <v>374.03999999999996</v>
      </c>
      <c r="K3946" t="s">
        <v>11</v>
      </c>
      <c r="L3946" t="s">
        <v>92</v>
      </c>
      <c r="M3946" t="s">
        <v>92</v>
      </c>
      <c r="N3946" s="2">
        <v>41384</v>
      </c>
      <c r="O3946" s="2">
        <v>43299</v>
      </c>
      <c r="P3946" t="s">
        <v>18</v>
      </c>
      <c r="Q3946" t="s">
        <v>335</v>
      </c>
      <c r="R3946" s="5" t="str">
        <f t="shared" si="187"/>
        <v>0.15</v>
      </c>
      <c r="S3946" s="6" t="str">
        <f t="shared" si="188"/>
        <v>0.05</v>
      </c>
      <c r="T3946">
        <f>ROUND(INT(表1[[#This Row],[合同结束日期]]-表1[[#This Row],[合同起始日期]])/365,1)</f>
        <v>5.2</v>
      </c>
    </row>
    <row r="3947" spans="1:20">
      <c r="A3947" s="1">
        <v>42614</v>
      </c>
      <c r="B3947" t="s">
        <v>7</v>
      </c>
      <c r="C3947">
        <f t="shared" si="186"/>
        <v>1</v>
      </c>
      <c r="D3947" t="s">
        <v>239</v>
      </c>
      <c r="E3947" s="4">
        <v>374143.2</v>
      </c>
      <c r="F3947" s="4">
        <v>67832.162159999993</v>
      </c>
      <c r="G3947" s="3">
        <v>0.18129999999999996</v>
      </c>
      <c r="H3947" s="7">
        <v>1029.6763540290622</v>
      </c>
      <c r="I3947" s="4">
        <v>186.68032298546893</v>
      </c>
      <c r="J3947">
        <v>363.36</v>
      </c>
      <c r="K3947" t="s">
        <v>11</v>
      </c>
      <c r="L3947" t="s">
        <v>23</v>
      </c>
      <c r="M3947" t="s">
        <v>23</v>
      </c>
      <c r="N3947" s="2">
        <v>41384</v>
      </c>
      <c r="O3947" s="2">
        <v>43299</v>
      </c>
      <c r="P3947" t="s">
        <v>18</v>
      </c>
      <c r="Q3947" t="s">
        <v>335</v>
      </c>
      <c r="R3947" s="5" t="str">
        <f t="shared" si="187"/>
        <v>0.15</v>
      </c>
      <c r="S3947" s="6" t="str">
        <f t="shared" si="188"/>
        <v>0.05</v>
      </c>
      <c r="T3947">
        <f>ROUND(INT(表1[[#This Row],[合同结束日期]]-表1[[#This Row],[合同起始日期]])/365,1)</f>
        <v>5.2</v>
      </c>
    </row>
    <row r="3948" spans="1:20">
      <c r="A3948" s="1">
        <v>42614</v>
      </c>
      <c r="B3948" t="s">
        <v>7</v>
      </c>
      <c r="C3948">
        <f t="shared" si="186"/>
        <v>1</v>
      </c>
      <c r="D3948" t="s">
        <v>33</v>
      </c>
      <c r="E3948" s="4">
        <v>131263.44</v>
      </c>
      <c r="F3948" s="4">
        <v>14898.400439999998</v>
      </c>
      <c r="G3948" s="3">
        <v>0.11349999999999998</v>
      </c>
      <c r="H3948" s="7">
        <v>2025.6703703703704</v>
      </c>
      <c r="I3948" s="4">
        <v>229.91358703703702</v>
      </c>
      <c r="J3948">
        <v>64.8</v>
      </c>
      <c r="K3948" t="s">
        <v>11</v>
      </c>
      <c r="L3948" t="s">
        <v>13</v>
      </c>
      <c r="M3948" t="s">
        <v>34</v>
      </c>
      <c r="N3948" s="2">
        <v>41353</v>
      </c>
      <c r="O3948" s="2">
        <v>43229</v>
      </c>
      <c r="P3948" t="s">
        <v>24</v>
      </c>
      <c r="Q3948" t="s">
        <v>35</v>
      </c>
      <c r="R3948" s="5" t="str">
        <f t="shared" si="187"/>
        <v>0.06</v>
      </c>
      <c r="S3948" s="6" t="str">
        <f t="shared" si="188"/>
        <v/>
      </c>
      <c r="T3948">
        <f>ROUND(INT(表1[[#This Row],[合同结束日期]]-表1[[#This Row],[合同起始日期]])/365,1)</f>
        <v>5.0999999999999996</v>
      </c>
    </row>
    <row r="3949" spans="1:20">
      <c r="A3949" s="1">
        <v>42614</v>
      </c>
      <c r="B3949" t="s">
        <v>7</v>
      </c>
      <c r="C3949">
        <f t="shared" si="186"/>
        <v>1</v>
      </c>
      <c r="D3949" t="s">
        <v>36</v>
      </c>
      <c r="E3949" s="4">
        <v>400097.39999999997</v>
      </c>
      <c r="F3949" s="4">
        <v>48851.892540000001</v>
      </c>
      <c r="G3949" s="3">
        <v>0.12210000000000001</v>
      </c>
      <c r="H3949" s="7">
        <v>1883.6977401129941</v>
      </c>
      <c r="I3949" s="4">
        <v>229.9994940677966</v>
      </c>
      <c r="J3949">
        <v>212.4</v>
      </c>
      <c r="K3949" t="s">
        <v>11</v>
      </c>
      <c r="L3949" t="s">
        <v>13</v>
      </c>
      <c r="M3949" t="s">
        <v>13</v>
      </c>
      <c r="N3949" s="2">
        <v>41353</v>
      </c>
      <c r="O3949" s="2">
        <v>43229</v>
      </c>
      <c r="P3949" t="s">
        <v>24</v>
      </c>
      <c r="Q3949" t="s">
        <v>37</v>
      </c>
      <c r="R3949" s="5" t="str">
        <f t="shared" si="187"/>
        <v>0.</v>
      </c>
      <c r="S3949" s="6" t="str">
        <f t="shared" si="188"/>
        <v/>
      </c>
      <c r="T3949">
        <f>ROUND(INT(表1[[#This Row],[合同结束日期]]-表1[[#This Row],[合同起始日期]])/365,1)</f>
        <v>5.0999999999999996</v>
      </c>
    </row>
    <row r="3950" spans="1:20">
      <c r="A3950" s="1">
        <v>42614</v>
      </c>
      <c r="B3950" t="s">
        <v>7</v>
      </c>
      <c r="C3950">
        <f t="shared" si="186"/>
        <v>1</v>
      </c>
      <c r="D3950" t="s">
        <v>292</v>
      </c>
      <c r="E3950" s="4">
        <v>5090660.0759999994</v>
      </c>
      <c r="F3950" s="4">
        <v>230606.90144279995</v>
      </c>
      <c r="G3950" s="3">
        <v>4.5299999999999993E-2</v>
      </c>
      <c r="H3950" s="7">
        <v>2046.414245055475</v>
      </c>
      <c r="I3950" s="4">
        <v>92.70256530101301</v>
      </c>
      <c r="J3950">
        <v>2487.6</v>
      </c>
      <c r="K3950" t="s">
        <v>41</v>
      </c>
      <c r="L3950" t="s">
        <v>292</v>
      </c>
      <c r="M3950" t="s">
        <v>41</v>
      </c>
      <c r="N3950" s="2">
        <v>41442</v>
      </c>
      <c r="O3950" s="2">
        <v>47285</v>
      </c>
      <c r="P3950" t="s">
        <v>39</v>
      </c>
      <c r="Q3950" t="s">
        <v>208</v>
      </c>
      <c r="R3950" s="5" t="str">
        <f t="shared" si="187"/>
        <v>0.05</v>
      </c>
      <c r="S3950" s="6" t="str">
        <f t="shared" si="188"/>
        <v/>
      </c>
      <c r="T3950">
        <f>ROUND(INT(表1[[#This Row],[合同结束日期]]-表1[[#This Row],[合同起始日期]])/365,1)</f>
        <v>16</v>
      </c>
    </row>
    <row r="3951" spans="1:20">
      <c r="A3951" s="1">
        <v>42614</v>
      </c>
      <c r="B3951" t="s">
        <v>7</v>
      </c>
      <c r="C3951">
        <f t="shared" si="186"/>
        <v>1</v>
      </c>
      <c r="D3951" t="s">
        <v>257</v>
      </c>
      <c r="E3951" s="4">
        <v>602321.60399999993</v>
      </c>
      <c r="F3951" s="4">
        <v>33549.3133428</v>
      </c>
      <c r="G3951" s="3">
        <v>5.5700000000000006E-2</v>
      </c>
      <c r="H3951" s="7">
        <v>984.18562745098029</v>
      </c>
      <c r="I3951" s="4">
        <v>54.819139449019609</v>
      </c>
      <c r="J3951">
        <v>612</v>
      </c>
      <c r="K3951" t="s">
        <v>41</v>
      </c>
      <c r="L3951" t="s">
        <v>258</v>
      </c>
      <c r="M3951" t="s">
        <v>41</v>
      </c>
      <c r="N3951" s="2">
        <v>41442</v>
      </c>
      <c r="O3951" s="2">
        <v>47285</v>
      </c>
      <c r="P3951" t="s">
        <v>39</v>
      </c>
      <c r="Q3951" t="s">
        <v>35</v>
      </c>
      <c r="R3951" s="5" t="str">
        <f t="shared" si="187"/>
        <v>0.06</v>
      </c>
      <c r="S3951" s="6" t="str">
        <f t="shared" si="188"/>
        <v/>
      </c>
      <c r="T3951">
        <f>ROUND(INT(表1[[#This Row],[合同结束日期]]-表1[[#This Row],[合同起始日期]])/365,1)</f>
        <v>16</v>
      </c>
    </row>
    <row r="3952" spans="1:20">
      <c r="A3952" s="1">
        <v>42614</v>
      </c>
      <c r="B3952" t="s">
        <v>7</v>
      </c>
      <c r="C3952">
        <f t="shared" si="186"/>
        <v>1</v>
      </c>
      <c r="D3952" t="s">
        <v>259</v>
      </c>
      <c r="E3952" s="4">
        <v>707897.79600000009</v>
      </c>
      <c r="F3952" s="4">
        <v>36669.1058328</v>
      </c>
      <c r="G3952" s="3">
        <v>5.1799999999999992E-2</v>
      </c>
      <c r="H3952" s="7">
        <v>1485.9315617128466</v>
      </c>
      <c r="I3952" s="4">
        <v>76.971254896725441</v>
      </c>
      <c r="J3952">
        <v>476.4</v>
      </c>
      <c r="K3952" t="s">
        <v>41</v>
      </c>
      <c r="L3952" t="s">
        <v>258</v>
      </c>
      <c r="M3952" t="s">
        <v>41</v>
      </c>
      <c r="N3952" s="2">
        <v>41442</v>
      </c>
      <c r="O3952" s="2">
        <v>47285</v>
      </c>
      <c r="P3952" t="s">
        <v>39</v>
      </c>
      <c r="Q3952" t="s">
        <v>35</v>
      </c>
      <c r="R3952" s="5" t="str">
        <f t="shared" si="187"/>
        <v>0.06</v>
      </c>
      <c r="S3952" s="6" t="str">
        <f t="shared" si="188"/>
        <v/>
      </c>
      <c r="T3952">
        <f>ROUND(INT(表1[[#This Row],[合同结束日期]]-表1[[#This Row],[合同起始日期]])/365,1)</f>
        <v>16</v>
      </c>
    </row>
    <row r="3953" spans="1:20">
      <c r="A3953" s="1">
        <v>42614</v>
      </c>
      <c r="B3953" t="s">
        <v>7</v>
      </c>
      <c r="C3953">
        <f t="shared" si="186"/>
        <v>1</v>
      </c>
      <c r="D3953" t="s">
        <v>260</v>
      </c>
      <c r="E3953" s="4">
        <v>586682.73600000003</v>
      </c>
      <c r="F3953" s="4">
        <v>32560.891847999999</v>
      </c>
      <c r="G3953" s="3">
        <v>5.5499999999999994E-2</v>
      </c>
      <c r="H3953" s="7">
        <v>2054.2112605042021</v>
      </c>
      <c r="I3953" s="4">
        <v>114.0087249579832</v>
      </c>
      <c r="J3953">
        <v>285.59999999999997</v>
      </c>
      <c r="K3953" t="s">
        <v>41</v>
      </c>
      <c r="L3953" t="s">
        <v>258</v>
      </c>
      <c r="M3953" t="s">
        <v>41</v>
      </c>
      <c r="N3953" s="2">
        <v>41442</v>
      </c>
      <c r="O3953" s="2">
        <v>47285</v>
      </c>
      <c r="P3953" t="s">
        <v>39</v>
      </c>
      <c r="Q3953" t="s">
        <v>35</v>
      </c>
      <c r="R3953" s="5" t="str">
        <f t="shared" si="187"/>
        <v>0.06</v>
      </c>
      <c r="S3953" s="6" t="str">
        <f t="shared" si="188"/>
        <v/>
      </c>
      <c r="T3953">
        <f>ROUND(INT(表1[[#This Row],[合同结束日期]]-表1[[#This Row],[合同起始日期]])/365,1)</f>
        <v>16</v>
      </c>
    </row>
    <row r="3954" spans="1:20">
      <c r="A3954" s="1">
        <v>42614</v>
      </c>
      <c r="B3954" t="s">
        <v>7</v>
      </c>
      <c r="C3954">
        <f t="shared" si="186"/>
        <v>1</v>
      </c>
      <c r="D3954" t="s">
        <v>262</v>
      </c>
      <c r="E3954" s="4">
        <v>887601.96000000008</v>
      </c>
      <c r="F3954" s="4">
        <v>49173.148584000002</v>
      </c>
      <c r="G3954" s="3">
        <v>5.5399999999999998E-2</v>
      </c>
      <c r="H3954" s="7">
        <v>1281.9207972270365</v>
      </c>
      <c r="I3954" s="4">
        <v>71.018412166377828</v>
      </c>
      <c r="J3954">
        <v>692.4</v>
      </c>
      <c r="K3954" t="s">
        <v>41</v>
      </c>
      <c r="L3954" t="s">
        <v>258</v>
      </c>
      <c r="M3954" t="s">
        <v>41</v>
      </c>
      <c r="N3954" s="2">
        <v>41442</v>
      </c>
      <c r="O3954" s="2">
        <v>47285</v>
      </c>
      <c r="P3954" t="s">
        <v>39</v>
      </c>
      <c r="Q3954" t="s">
        <v>35</v>
      </c>
      <c r="R3954" s="5" t="str">
        <f t="shared" si="187"/>
        <v>0.06</v>
      </c>
      <c r="S3954" s="6" t="str">
        <f t="shared" si="188"/>
        <v/>
      </c>
      <c r="T3954">
        <f>ROUND(INT(表1[[#This Row],[合同结束日期]]-表1[[#This Row],[合同起始日期]])/365,1)</f>
        <v>16</v>
      </c>
    </row>
    <row r="3955" spans="1:20">
      <c r="A3955" s="1">
        <v>42614</v>
      </c>
      <c r="B3955" t="s">
        <v>7</v>
      </c>
      <c r="C3955">
        <f t="shared" si="186"/>
        <v>1</v>
      </c>
      <c r="D3955" t="s">
        <v>265</v>
      </c>
      <c r="E3955" s="4">
        <v>572474.52</v>
      </c>
      <c r="F3955" s="4">
        <v>31028.118984000001</v>
      </c>
      <c r="G3955" s="3">
        <v>5.4199999999999998E-2</v>
      </c>
      <c r="H3955" s="7">
        <v>1067.2530201342283</v>
      </c>
      <c r="I3955" s="4">
        <v>57.845113691275174</v>
      </c>
      <c r="J3955">
        <v>536.4</v>
      </c>
      <c r="K3955" t="s">
        <v>41</v>
      </c>
      <c r="L3955" t="s">
        <v>258</v>
      </c>
      <c r="M3955" t="s">
        <v>41</v>
      </c>
      <c r="N3955" s="2">
        <v>41442</v>
      </c>
      <c r="O3955" s="2">
        <v>47285</v>
      </c>
      <c r="P3955" t="s">
        <v>39</v>
      </c>
      <c r="Q3955" t="s">
        <v>35</v>
      </c>
      <c r="R3955" s="5" t="str">
        <f t="shared" si="187"/>
        <v>0.06</v>
      </c>
      <c r="S3955" s="6" t="str">
        <f t="shared" si="188"/>
        <v/>
      </c>
      <c r="T3955">
        <f>ROUND(INT(表1[[#This Row],[合同结束日期]]-表1[[#This Row],[合同起始日期]])/365,1)</f>
        <v>16</v>
      </c>
    </row>
    <row r="3956" spans="1:20">
      <c r="A3956" s="1">
        <v>42614</v>
      </c>
      <c r="B3956" t="s">
        <v>7</v>
      </c>
      <c r="C3956">
        <f t="shared" si="186"/>
        <v>1</v>
      </c>
      <c r="D3956" t="s">
        <v>266</v>
      </c>
      <c r="E3956" s="4">
        <v>191707.54800000001</v>
      </c>
      <c r="F3956" s="4">
        <v>10601.427404399999</v>
      </c>
      <c r="G3956" s="3">
        <v>5.5299999999999995E-2</v>
      </c>
      <c r="H3956" s="7">
        <v>451.28895480225992</v>
      </c>
      <c r="I3956" s="4">
        <v>24.956279200564971</v>
      </c>
      <c r="J3956">
        <v>424.8</v>
      </c>
      <c r="K3956" t="s">
        <v>41</v>
      </c>
      <c r="L3956" t="s">
        <v>258</v>
      </c>
      <c r="M3956" t="s">
        <v>41</v>
      </c>
      <c r="N3956" s="2">
        <v>41442</v>
      </c>
      <c r="O3956" s="2">
        <v>47285</v>
      </c>
      <c r="P3956" t="s">
        <v>39</v>
      </c>
      <c r="Q3956" t="s">
        <v>35</v>
      </c>
      <c r="R3956" s="5" t="str">
        <f t="shared" si="187"/>
        <v>0.06</v>
      </c>
      <c r="S3956" s="6" t="str">
        <f t="shared" si="188"/>
        <v/>
      </c>
      <c r="T3956">
        <f>ROUND(INT(表1[[#This Row],[合同结束日期]]-表1[[#This Row],[合同起始日期]])/365,1)</f>
        <v>16</v>
      </c>
    </row>
    <row r="3957" spans="1:20">
      <c r="A3957" s="1">
        <v>42614</v>
      </c>
      <c r="B3957" t="s">
        <v>7</v>
      </c>
      <c r="C3957">
        <f t="shared" si="186"/>
        <v>1</v>
      </c>
      <c r="D3957" t="s">
        <v>240</v>
      </c>
      <c r="E3957" s="4">
        <v>75603</v>
      </c>
      <c r="F3957" s="4">
        <v>10954.8747</v>
      </c>
      <c r="G3957" s="3">
        <v>0.1449</v>
      </c>
      <c r="H3957" s="7">
        <v>5250.2083333333339</v>
      </c>
      <c r="I3957" s="4">
        <v>760.75518750000015</v>
      </c>
      <c r="J3957">
        <v>14.399999999999999</v>
      </c>
      <c r="K3957" t="s">
        <v>66</v>
      </c>
      <c r="L3957" t="s">
        <v>64</v>
      </c>
      <c r="M3957" t="s">
        <v>64</v>
      </c>
      <c r="N3957" s="2">
        <v>41481</v>
      </c>
      <c r="O3957" s="2">
        <v>42668</v>
      </c>
      <c r="P3957" t="s">
        <v>24</v>
      </c>
      <c r="Q3957" t="s">
        <v>28</v>
      </c>
      <c r="R3957" s="5" t="str">
        <f t="shared" si="187"/>
        <v>0.13</v>
      </c>
      <c r="S3957" s="6" t="str">
        <f t="shared" si="188"/>
        <v/>
      </c>
      <c r="T3957">
        <f>ROUND(INT(表1[[#This Row],[合同结束日期]]-表1[[#This Row],[合同起始日期]])/365,1)</f>
        <v>3.3</v>
      </c>
    </row>
    <row r="3958" spans="1:20">
      <c r="A3958" s="1">
        <v>42614</v>
      </c>
      <c r="B3958" t="s">
        <v>7</v>
      </c>
      <c r="C3958">
        <f t="shared" si="186"/>
        <v>1</v>
      </c>
      <c r="D3958" t="s">
        <v>308</v>
      </c>
      <c r="E3958" s="4">
        <v>2963947.1999999997</v>
      </c>
      <c r="F3958" s="4">
        <v>100774.20479999999</v>
      </c>
      <c r="G3958" s="3">
        <v>3.4000000000000002E-2</v>
      </c>
      <c r="H3958" s="7">
        <v>21477.878260869562</v>
      </c>
      <c r="I3958" s="4">
        <v>730.24786086956522</v>
      </c>
      <c r="J3958">
        <v>138</v>
      </c>
      <c r="K3958" t="s">
        <v>140</v>
      </c>
      <c r="L3958" t="s">
        <v>309</v>
      </c>
      <c r="M3958" t="s">
        <v>309</v>
      </c>
      <c r="N3958" s="2">
        <v>41708</v>
      </c>
      <c r="O3958" s="2">
        <v>42834</v>
      </c>
      <c r="P3958" t="s">
        <v>24</v>
      </c>
      <c r="Q3958" t="s">
        <v>180</v>
      </c>
      <c r="R3958" s="5" t="str">
        <f t="shared" si="187"/>
        <v>0.03</v>
      </c>
      <c r="S3958" s="6" t="str">
        <f t="shared" si="188"/>
        <v/>
      </c>
      <c r="T3958">
        <f>ROUND(INT(表1[[#This Row],[合同结束日期]]-表1[[#This Row],[合同起始日期]])/365,1)</f>
        <v>3.1</v>
      </c>
    </row>
    <row r="3959" spans="1:20">
      <c r="A3959" s="1">
        <v>42614</v>
      </c>
      <c r="B3959" t="s">
        <v>7</v>
      </c>
      <c r="C3959">
        <f t="shared" si="186"/>
        <v>1</v>
      </c>
      <c r="D3959" t="s">
        <v>315</v>
      </c>
      <c r="E3959" s="4">
        <v>411220.8</v>
      </c>
      <c r="F3959" s="4">
        <v>58187.743200000004</v>
      </c>
      <c r="G3959" s="3">
        <v>0.14150000000000001</v>
      </c>
      <c r="H3959" s="7">
        <v>3426.8399999999997</v>
      </c>
      <c r="I3959" s="4">
        <v>484.89786000000004</v>
      </c>
      <c r="J3959">
        <v>120</v>
      </c>
      <c r="K3959" t="s">
        <v>11</v>
      </c>
      <c r="L3959" t="s">
        <v>12</v>
      </c>
      <c r="M3959" t="s">
        <v>53</v>
      </c>
      <c r="N3959" s="2">
        <v>41715</v>
      </c>
      <c r="O3959" s="2">
        <v>42810</v>
      </c>
      <c r="P3959" t="s">
        <v>24</v>
      </c>
      <c r="Q3959" t="s">
        <v>65</v>
      </c>
      <c r="R3959" s="5" t="str">
        <f t="shared" si="187"/>
        <v>0.12</v>
      </c>
      <c r="S3959" s="6" t="str">
        <f t="shared" si="188"/>
        <v/>
      </c>
      <c r="T3959">
        <f>ROUND(INT(表1[[#This Row],[合同结束日期]]-表1[[#This Row],[合同起始日期]])/365,1)</f>
        <v>3</v>
      </c>
    </row>
    <row r="3960" spans="1:20">
      <c r="A3960" s="1">
        <v>42614</v>
      </c>
      <c r="B3960" t="s">
        <v>7</v>
      </c>
      <c r="C3960">
        <f t="shared" si="186"/>
        <v>1</v>
      </c>
      <c r="D3960" t="s">
        <v>345</v>
      </c>
      <c r="E3960" s="4">
        <v>61545.599999999999</v>
      </c>
      <c r="F3960" s="4">
        <v>8782.5571199999995</v>
      </c>
      <c r="G3960" s="3">
        <v>0.14269999999999999</v>
      </c>
      <c r="H3960" s="7">
        <v>2137</v>
      </c>
      <c r="I3960" s="4">
        <v>304.94990000000001</v>
      </c>
      <c r="J3960">
        <v>28.799999999999997</v>
      </c>
      <c r="K3960" t="s">
        <v>140</v>
      </c>
      <c r="L3960" t="s">
        <v>309</v>
      </c>
      <c r="M3960" t="s">
        <v>309</v>
      </c>
      <c r="N3960" s="2">
        <v>41902</v>
      </c>
      <c r="O3960" s="2">
        <v>42632</v>
      </c>
      <c r="P3960" t="s">
        <v>24</v>
      </c>
      <c r="Q3960" t="s">
        <v>180</v>
      </c>
      <c r="R3960" s="5" t="str">
        <f t="shared" si="187"/>
        <v>0.03</v>
      </c>
      <c r="S3960" s="6" t="str">
        <f t="shared" si="188"/>
        <v/>
      </c>
      <c r="T3960">
        <f>ROUND(INT(表1[[#This Row],[合同结束日期]]-表1[[#This Row],[合同起始日期]])/365,1)</f>
        <v>2</v>
      </c>
    </row>
    <row r="3961" spans="1:20">
      <c r="A3961" s="1">
        <v>42614</v>
      </c>
      <c r="B3961" t="s">
        <v>7</v>
      </c>
      <c r="C3961">
        <f t="shared" si="186"/>
        <v>1</v>
      </c>
      <c r="D3961" t="s">
        <v>324</v>
      </c>
      <c r="E3961" s="4">
        <v>262666.8</v>
      </c>
      <c r="F3961" s="4">
        <v>35985.351600000002</v>
      </c>
      <c r="G3961" s="3">
        <v>0.13700000000000001</v>
      </c>
      <c r="H3961" s="7">
        <v>2379.2282608695655</v>
      </c>
      <c r="I3961" s="4">
        <v>325.95427173913049</v>
      </c>
      <c r="J3961">
        <v>110.39999999999999</v>
      </c>
      <c r="K3961" t="s">
        <v>140</v>
      </c>
      <c r="L3961" t="s">
        <v>309</v>
      </c>
      <c r="M3961" t="s">
        <v>309</v>
      </c>
      <c r="N3961" s="2">
        <v>42110</v>
      </c>
      <c r="O3961" s="2">
        <v>42840</v>
      </c>
      <c r="P3961" t="s">
        <v>24</v>
      </c>
      <c r="Q3961" t="s">
        <v>42</v>
      </c>
      <c r="R3961" s="5" t="str">
        <f t="shared" si="187"/>
        <v>0.08</v>
      </c>
      <c r="S3961" s="6" t="str">
        <f t="shared" si="188"/>
        <v/>
      </c>
      <c r="T3961">
        <f>ROUND(INT(表1[[#This Row],[合同结束日期]]-表1[[#This Row],[合同起始日期]])/365,1)</f>
        <v>2</v>
      </c>
    </row>
    <row r="3962" spans="1:20">
      <c r="A3962" s="1">
        <v>42614</v>
      </c>
      <c r="B3962" t="s">
        <v>7</v>
      </c>
      <c r="C3962">
        <f t="shared" si="186"/>
        <v>1</v>
      </c>
      <c r="D3962" t="s">
        <v>54</v>
      </c>
      <c r="E3962" s="4">
        <v>115098.12000000001</v>
      </c>
      <c r="F3962" s="4">
        <v>18243.052020000003</v>
      </c>
      <c r="G3962" s="3">
        <v>0.1585</v>
      </c>
      <c r="H3962" s="7">
        <v>2524.0815789473686</v>
      </c>
      <c r="I3962" s="4">
        <v>400.06693026315793</v>
      </c>
      <c r="J3962">
        <v>45.6</v>
      </c>
      <c r="K3962" t="s">
        <v>11</v>
      </c>
      <c r="L3962" t="s">
        <v>12</v>
      </c>
      <c r="M3962" t="s">
        <v>53</v>
      </c>
      <c r="N3962" s="2">
        <v>42156</v>
      </c>
      <c r="O3962" s="2">
        <v>42864</v>
      </c>
      <c r="P3962" t="s">
        <v>24</v>
      </c>
      <c r="Q3962" t="s">
        <v>28</v>
      </c>
      <c r="R3962" s="5" t="str">
        <f t="shared" si="187"/>
        <v>0.13</v>
      </c>
      <c r="S3962" s="6" t="str">
        <f t="shared" si="188"/>
        <v/>
      </c>
      <c r="T3962">
        <f>ROUND(INT(表1[[#This Row],[合同结束日期]]-表1[[#This Row],[合同起始日期]])/365,1)</f>
        <v>1.9</v>
      </c>
    </row>
    <row r="3963" spans="1:20">
      <c r="A3963" s="1">
        <v>42614</v>
      </c>
      <c r="B3963" t="s">
        <v>7</v>
      </c>
      <c r="C3963">
        <f t="shared" si="186"/>
        <v>1</v>
      </c>
      <c r="D3963" t="s">
        <v>52</v>
      </c>
      <c r="E3963" s="4">
        <v>238510.68</v>
      </c>
      <c r="F3963" s="4">
        <v>33343.793063999998</v>
      </c>
      <c r="G3963" s="3">
        <v>0.13980000000000001</v>
      </c>
      <c r="H3963" s="7">
        <v>5096.3820512820512</v>
      </c>
      <c r="I3963" s="4">
        <v>712.47421076923081</v>
      </c>
      <c r="J3963">
        <v>46.8</v>
      </c>
      <c r="K3963" t="s">
        <v>11</v>
      </c>
      <c r="L3963" t="s">
        <v>12</v>
      </c>
      <c r="M3963" t="s">
        <v>53</v>
      </c>
      <c r="N3963" s="2">
        <v>42156</v>
      </c>
      <c r="O3963" s="2">
        <v>42864</v>
      </c>
      <c r="P3963" t="s">
        <v>24</v>
      </c>
      <c r="Q3963" t="s">
        <v>28</v>
      </c>
      <c r="R3963" s="5" t="str">
        <f t="shared" si="187"/>
        <v>0.13</v>
      </c>
      <c r="S3963" s="6" t="str">
        <f t="shared" si="188"/>
        <v/>
      </c>
      <c r="T3963">
        <f>ROUND(INT(表1[[#This Row],[合同结束日期]]-表1[[#This Row],[合同起始日期]])/365,1)</f>
        <v>1.9</v>
      </c>
    </row>
    <row r="3964" spans="1:20">
      <c r="A3964" s="1">
        <v>42614</v>
      </c>
      <c r="B3964" t="s">
        <v>7</v>
      </c>
      <c r="C3964">
        <f t="shared" si="186"/>
        <v>1</v>
      </c>
      <c r="D3964" t="s">
        <v>460</v>
      </c>
      <c r="E3964" s="4">
        <v>149941.19999999998</v>
      </c>
      <c r="F3964" s="4">
        <v>26989.416000000001</v>
      </c>
      <c r="G3964" s="3">
        <v>0.18000000000000002</v>
      </c>
      <c r="H3964" s="7">
        <v>2357.566037735849</v>
      </c>
      <c r="I3964" s="4">
        <v>424.36188679245288</v>
      </c>
      <c r="J3964">
        <v>63.599999999999994</v>
      </c>
      <c r="K3964" t="s">
        <v>11</v>
      </c>
      <c r="L3964" t="s">
        <v>12</v>
      </c>
      <c r="M3964" t="s">
        <v>53</v>
      </c>
      <c r="N3964" s="2">
        <v>42201</v>
      </c>
      <c r="O3964" s="2">
        <v>43296</v>
      </c>
      <c r="P3964" t="s">
        <v>24</v>
      </c>
      <c r="Q3964" t="s">
        <v>25</v>
      </c>
      <c r="R3964" s="5" t="str">
        <f t="shared" si="187"/>
        <v>0.15</v>
      </c>
      <c r="S3964" s="6" t="str">
        <f t="shared" si="188"/>
        <v/>
      </c>
      <c r="T3964">
        <f>ROUND(INT(表1[[#This Row],[合同结束日期]]-表1[[#This Row],[合同起始日期]])/365,1)</f>
        <v>3</v>
      </c>
    </row>
    <row r="3965" spans="1:20">
      <c r="A3965" s="1">
        <v>42614</v>
      </c>
      <c r="B3965" t="s">
        <v>7</v>
      </c>
      <c r="C3965">
        <f t="shared" si="186"/>
        <v>1</v>
      </c>
      <c r="D3965" t="s">
        <v>459</v>
      </c>
      <c r="E3965" s="4">
        <v>99487.680000000008</v>
      </c>
      <c r="F3965" s="4">
        <v>21469.441344000006</v>
      </c>
      <c r="G3965" s="3">
        <v>0.21580000000000005</v>
      </c>
      <c r="H3965" s="7">
        <v>1802.3130434782611</v>
      </c>
      <c r="I3965" s="4">
        <v>388.93915478260885</v>
      </c>
      <c r="J3965">
        <v>55.199999999999996</v>
      </c>
      <c r="K3965" t="s">
        <v>11</v>
      </c>
      <c r="L3965" t="s">
        <v>12</v>
      </c>
      <c r="M3965" t="s">
        <v>288</v>
      </c>
      <c r="N3965" s="2">
        <v>42201</v>
      </c>
      <c r="O3965" s="2">
        <v>42931</v>
      </c>
      <c r="P3965" t="s">
        <v>24</v>
      </c>
      <c r="Q3965" t="s">
        <v>56</v>
      </c>
      <c r="R3965" s="5" t="str">
        <f t="shared" si="187"/>
        <v>0.17</v>
      </c>
      <c r="S3965" s="6" t="str">
        <f t="shared" si="188"/>
        <v/>
      </c>
      <c r="T3965">
        <f>ROUND(INT(表1[[#This Row],[合同结束日期]]-表1[[#This Row],[合同起始日期]])/365,1)</f>
        <v>2</v>
      </c>
    </row>
    <row r="3966" spans="1:20">
      <c r="A3966" s="1">
        <v>42614</v>
      </c>
      <c r="B3966" t="s">
        <v>7</v>
      </c>
      <c r="C3966">
        <f t="shared" si="186"/>
        <v>1</v>
      </c>
      <c r="D3966" t="s">
        <v>463</v>
      </c>
      <c r="E3966" s="4">
        <v>839926.0199999999</v>
      </c>
      <c r="F3966" s="4">
        <v>109610.34561</v>
      </c>
      <c r="G3966" s="3">
        <v>0.13050000000000003</v>
      </c>
      <c r="H3966" s="7">
        <v>11863.361864406779</v>
      </c>
      <c r="I3966" s="4">
        <v>1548.1687233050848</v>
      </c>
      <c r="J3966">
        <v>70.8</v>
      </c>
      <c r="K3966" t="s">
        <v>76</v>
      </c>
      <c r="L3966" t="s">
        <v>276</v>
      </c>
      <c r="M3966" t="s">
        <v>276</v>
      </c>
      <c r="N3966" s="2">
        <v>42223</v>
      </c>
      <c r="O3966" s="2">
        <v>43318</v>
      </c>
      <c r="P3966" t="s">
        <v>24</v>
      </c>
      <c r="Q3966" t="s">
        <v>394</v>
      </c>
      <c r="R3966" s="5" t="str">
        <f t="shared" si="187"/>
        <v>0.12</v>
      </c>
      <c r="S3966" s="6" t="str">
        <f t="shared" si="188"/>
        <v>0.12</v>
      </c>
      <c r="T3966">
        <f>ROUND(INT(表1[[#This Row],[合同结束日期]]-表1[[#This Row],[合同起始日期]])/365,1)</f>
        <v>3</v>
      </c>
    </row>
    <row r="3967" spans="1:20">
      <c r="A3967" s="1">
        <v>42614</v>
      </c>
      <c r="B3967" t="s">
        <v>7</v>
      </c>
      <c r="C3967">
        <f t="shared" si="186"/>
        <v>1</v>
      </c>
      <c r="D3967" t="s">
        <v>469</v>
      </c>
      <c r="E3967" s="4">
        <v>143302.79999999999</v>
      </c>
      <c r="F3967" s="4">
        <v>14172.646919999999</v>
      </c>
      <c r="G3967" s="3">
        <v>9.8900000000000002E-2</v>
      </c>
      <c r="H3967" s="7">
        <v>9951.5833333333339</v>
      </c>
      <c r="I3967" s="4">
        <v>984.21159166666666</v>
      </c>
      <c r="J3967">
        <v>14.399999999999999</v>
      </c>
      <c r="K3967" t="s">
        <v>66</v>
      </c>
      <c r="L3967" t="s">
        <v>64</v>
      </c>
      <c r="M3967" t="s">
        <v>64</v>
      </c>
      <c r="N3967" s="2">
        <v>42259</v>
      </c>
      <c r="O3967" s="2">
        <v>42624</v>
      </c>
      <c r="P3967" t="s">
        <v>24</v>
      </c>
      <c r="Q3967" t="s">
        <v>123</v>
      </c>
      <c r="R3967" s="5" t="str">
        <f t="shared" si="187"/>
        <v>0.09</v>
      </c>
      <c r="S3967" s="6" t="str">
        <f t="shared" si="188"/>
        <v/>
      </c>
      <c r="T3967">
        <f>ROUND(INT(表1[[#This Row],[合同结束日期]]-表1[[#This Row],[合同起始日期]])/365,1)</f>
        <v>1</v>
      </c>
    </row>
    <row r="3968" spans="1:20">
      <c r="A3968" s="1">
        <v>42614</v>
      </c>
      <c r="B3968" t="s">
        <v>7</v>
      </c>
      <c r="C3968">
        <f t="shared" si="186"/>
        <v>1</v>
      </c>
      <c r="D3968" t="s">
        <v>491</v>
      </c>
      <c r="E3968" s="4">
        <v>318786</v>
      </c>
      <c r="F3968" s="4">
        <v>76699.911600000007</v>
      </c>
      <c r="G3968" s="3">
        <v>0.24060000000000001</v>
      </c>
      <c r="H3968" s="7">
        <v>1747.7302631578946</v>
      </c>
      <c r="I3968" s="4">
        <v>420.50390131578951</v>
      </c>
      <c r="J3968">
        <v>182.4</v>
      </c>
      <c r="K3968" t="s">
        <v>11</v>
      </c>
      <c r="L3968" t="s">
        <v>13</v>
      </c>
      <c r="M3968" t="s">
        <v>13</v>
      </c>
      <c r="N3968" s="2">
        <v>42433</v>
      </c>
      <c r="O3968" s="2">
        <v>43162</v>
      </c>
      <c r="P3968" t="s">
        <v>24</v>
      </c>
      <c r="Q3968" t="s">
        <v>56</v>
      </c>
      <c r="R3968" s="5" t="str">
        <f t="shared" si="187"/>
        <v>0.17</v>
      </c>
      <c r="S3968" s="6" t="str">
        <f t="shared" si="188"/>
        <v/>
      </c>
      <c r="T3968">
        <f>ROUND(INT(表1[[#This Row],[合同结束日期]]-表1[[#This Row],[合同起始日期]])/365,1)</f>
        <v>2</v>
      </c>
    </row>
    <row r="3969" spans="1:20">
      <c r="A3969" s="1">
        <v>42614</v>
      </c>
      <c r="B3969" t="s">
        <v>7</v>
      </c>
      <c r="C3969">
        <f t="shared" si="186"/>
        <v>1</v>
      </c>
      <c r="D3969" t="s">
        <v>520</v>
      </c>
      <c r="E3969" s="4">
        <v>235818</v>
      </c>
      <c r="F3969" s="4">
        <v>72136.726200000005</v>
      </c>
      <c r="G3969" s="3">
        <v>0.30590000000000001</v>
      </c>
      <c r="H3969" s="7">
        <v>1477.5563909774437</v>
      </c>
      <c r="I3969" s="4">
        <v>451.98450000000003</v>
      </c>
      <c r="J3969">
        <v>159.6</v>
      </c>
      <c r="K3969" t="s">
        <v>11</v>
      </c>
      <c r="L3969" t="s">
        <v>13</v>
      </c>
      <c r="M3969" t="s">
        <v>13</v>
      </c>
      <c r="N3969" s="2">
        <v>42542</v>
      </c>
      <c r="O3969" s="2">
        <v>43636</v>
      </c>
      <c r="P3969" t="s">
        <v>24</v>
      </c>
      <c r="Q3969" t="s">
        <v>56</v>
      </c>
      <c r="R3969" s="5" t="str">
        <f t="shared" si="187"/>
        <v>0.17</v>
      </c>
      <c r="S3969" s="6" t="str">
        <f t="shared" si="188"/>
        <v/>
      </c>
      <c r="T3969">
        <f>ROUND(INT(表1[[#This Row],[合同结束日期]]-表1[[#This Row],[合同起始日期]])/365,1)</f>
        <v>3</v>
      </c>
    </row>
    <row r="3970" spans="1:20">
      <c r="A3970" s="1">
        <v>42614</v>
      </c>
      <c r="B3970" t="s">
        <v>7</v>
      </c>
      <c r="C3970">
        <f t="shared" si="186"/>
        <v>1</v>
      </c>
      <c r="D3970" t="s">
        <v>521</v>
      </c>
      <c r="E3970" s="4">
        <v>249883.19999999998</v>
      </c>
      <c r="F3970" s="4">
        <v>51550.904159999998</v>
      </c>
      <c r="G3970" s="3">
        <v>0.20630000000000001</v>
      </c>
      <c r="H3970" s="7">
        <v>2339.7303370786517</v>
      </c>
      <c r="I3970" s="4">
        <v>482.68636853932583</v>
      </c>
      <c r="J3970">
        <v>106.8</v>
      </c>
      <c r="K3970" t="s">
        <v>11</v>
      </c>
      <c r="L3970" t="s">
        <v>92</v>
      </c>
      <c r="M3970" t="s">
        <v>92</v>
      </c>
      <c r="N3970" s="2">
        <v>42525</v>
      </c>
      <c r="O3970" s="2">
        <v>43254</v>
      </c>
      <c r="P3970" t="s">
        <v>24</v>
      </c>
      <c r="Q3970" t="s">
        <v>56</v>
      </c>
      <c r="R3970" s="5" t="str">
        <f t="shared" si="187"/>
        <v>0.17</v>
      </c>
      <c r="S3970" s="6" t="str">
        <f t="shared" si="188"/>
        <v/>
      </c>
      <c r="T3970">
        <f>ROUND(INT(表1[[#This Row],[合同结束日期]]-表1[[#This Row],[合同起始日期]])/365,1)</f>
        <v>2</v>
      </c>
    </row>
    <row r="3971" spans="1:20">
      <c r="A3971" s="1">
        <v>42614</v>
      </c>
      <c r="B3971" t="s">
        <v>7</v>
      </c>
      <c r="C3971">
        <f t="shared" si="186"/>
        <v>1</v>
      </c>
      <c r="D3971" t="s">
        <v>517</v>
      </c>
      <c r="E3971" s="4">
        <v>98768.4</v>
      </c>
      <c r="F3971" s="4">
        <v>52791.70979999999</v>
      </c>
      <c r="G3971" s="3">
        <v>0.53449999999999998</v>
      </c>
      <c r="H3971" s="7">
        <v>885.02150537634407</v>
      </c>
      <c r="I3971" s="4">
        <v>473.04399462365586</v>
      </c>
      <c r="J3971">
        <v>111.6</v>
      </c>
      <c r="K3971" t="s">
        <v>11</v>
      </c>
      <c r="L3971" t="s">
        <v>13</v>
      </c>
      <c r="M3971" t="s">
        <v>27</v>
      </c>
      <c r="N3971" s="2">
        <v>42529</v>
      </c>
      <c r="O3971" s="2">
        <v>43258</v>
      </c>
      <c r="P3971" t="s">
        <v>24</v>
      </c>
      <c r="Q3971" t="s">
        <v>30</v>
      </c>
      <c r="R3971" s="5" t="str">
        <f t="shared" si="187"/>
        <v>0.18</v>
      </c>
      <c r="S3971" s="6" t="str">
        <f t="shared" si="188"/>
        <v/>
      </c>
      <c r="T3971">
        <f>ROUND(INT(表1[[#This Row],[合同结束日期]]-表1[[#This Row],[合同起始日期]])/365,1)</f>
        <v>2</v>
      </c>
    </row>
    <row r="3972" spans="1:20">
      <c r="A3972" s="1">
        <v>42614</v>
      </c>
      <c r="B3972" t="s">
        <v>7</v>
      </c>
      <c r="C3972">
        <f t="shared" si="186"/>
        <v>1</v>
      </c>
      <c r="D3972" t="s">
        <v>55</v>
      </c>
      <c r="E3972" s="4">
        <v>323835.36</v>
      </c>
      <c r="F3972" s="4">
        <v>68134.959743999992</v>
      </c>
      <c r="G3972" s="3">
        <v>0.21039999999999998</v>
      </c>
      <c r="H3972" s="7">
        <v>2475.8055045871561</v>
      </c>
      <c r="I3972" s="4">
        <v>520.90947816513767</v>
      </c>
      <c r="J3972">
        <v>130.79999999999998</v>
      </c>
      <c r="K3972" t="s">
        <v>11</v>
      </c>
      <c r="L3972" t="s">
        <v>23</v>
      </c>
      <c r="M3972" t="s">
        <v>23</v>
      </c>
      <c r="N3972" s="2">
        <v>42513</v>
      </c>
      <c r="O3972" s="2">
        <v>43242</v>
      </c>
      <c r="P3972" t="s">
        <v>24</v>
      </c>
      <c r="Q3972" t="s">
        <v>30</v>
      </c>
      <c r="R3972" s="5" t="str">
        <f t="shared" si="187"/>
        <v>0.18</v>
      </c>
      <c r="S3972" s="6" t="str">
        <f t="shared" si="188"/>
        <v/>
      </c>
      <c r="T3972">
        <f>ROUND(INT(表1[[#This Row],[合同结束日期]]-表1[[#This Row],[合同起始日期]])/365,1)</f>
        <v>2</v>
      </c>
    </row>
    <row r="3973" spans="1:20">
      <c r="A3973" s="1">
        <v>42614</v>
      </c>
      <c r="B3973" t="s">
        <v>7</v>
      </c>
      <c r="C3973">
        <f t="shared" si="186"/>
        <v>1</v>
      </c>
      <c r="D3973" t="s">
        <v>22</v>
      </c>
      <c r="E3973" s="4">
        <v>424878</v>
      </c>
      <c r="F3973" s="4">
        <v>109066.18260000001</v>
      </c>
      <c r="G3973" s="3">
        <v>0.25670000000000004</v>
      </c>
      <c r="H3973" s="7">
        <v>1106.453125</v>
      </c>
      <c r="I3973" s="4">
        <v>284.02651718750002</v>
      </c>
      <c r="J3973">
        <v>384</v>
      </c>
      <c r="K3973" t="s">
        <v>11</v>
      </c>
      <c r="L3973" t="s">
        <v>23</v>
      </c>
      <c r="M3973" t="s">
        <v>23</v>
      </c>
      <c r="N3973" s="2">
        <v>42522</v>
      </c>
      <c r="O3973" s="2">
        <v>42627</v>
      </c>
      <c r="P3973" t="s">
        <v>24</v>
      </c>
      <c r="Q3973" t="s">
        <v>59</v>
      </c>
      <c r="R3973" s="5" t="str">
        <f t="shared" si="187"/>
        <v>0.16</v>
      </c>
      <c r="S3973" s="6" t="str">
        <f t="shared" si="188"/>
        <v/>
      </c>
      <c r="T3973">
        <f>ROUND(INT(表1[[#This Row],[合同结束日期]]-表1[[#This Row],[合同起始日期]])/365,1)</f>
        <v>0.3</v>
      </c>
    </row>
    <row r="3974" spans="1:20">
      <c r="A3974" s="1">
        <v>42614</v>
      </c>
      <c r="B3974" t="s">
        <v>7</v>
      </c>
      <c r="C3974">
        <f t="shared" si="186"/>
        <v>1</v>
      </c>
      <c r="D3974" t="s">
        <v>535</v>
      </c>
      <c r="E3974" s="4">
        <v>110442</v>
      </c>
      <c r="F3974" s="4">
        <v>16400.636999999999</v>
      </c>
      <c r="G3974" s="3">
        <v>0.14849999999999999</v>
      </c>
      <c r="H3974" s="7">
        <v>3539.8076923076924</v>
      </c>
      <c r="I3974" s="4">
        <v>525.66144230769225</v>
      </c>
      <c r="J3974">
        <v>31.2</v>
      </c>
      <c r="K3974" t="s">
        <v>11</v>
      </c>
      <c r="L3974" t="s">
        <v>12</v>
      </c>
      <c r="M3974" t="s">
        <v>110</v>
      </c>
      <c r="N3974" s="2">
        <v>42595</v>
      </c>
      <c r="O3974" s="2">
        <v>42959</v>
      </c>
      <c r="P3974" t="s">
        <v>24</v>
      </c>
      <c r="Q3974" t="s">
        <v>37</v>
      </c>
      <c r="R3974" s="5" t="str">
        <f t="shared" si="187"/>
        <v>0.</v>
      </c>
      <c r="S3974" s="6" t="str">
        <f t="shared" si="188"/>
        <v/>
      </c>
      <c r="T3974">
        <f>ROUND(INT(表1[[#This Row],[合同结束日期]]-表1[[#This Row],[合同起始日期]])/365,1)</f>
        <v>1</v>
      </c>
    </row>
    <row r="3975" spans="1:20">
      <c r="A3975" s="1">
        <v>42614</v>
      </c>
      <c r="B3975" t="s">
        <v>7</v>
      </c>
      <c r="C3975">
        <f t="shared" si="186"/>
        <v>1</v>
      </c>
      <c r="D3975" t="s">
        <v>538</v>
      </c>
      <c r="E3975" s="4">
        <v>248412</v>
      </c>
      <c r="F3975" s="4">
        <v>29064.204000000002</v>
      </c>
      <c r="G3975" s="3">
        <v>0.11700000000000001</v>
      </c>
      <c r="H3975" s="7">
        <v>4404.4680851063831</v>
      </c>
      <c r="I3975" s="4">
        <v>515.3227659574469</v>
      </c>
      <c r="J3975">
        <v>56.4</v>
      </c>
      <c r="K3975" t="s">
        <v>76</v>
      </c>
      <c r="L3975" t="s">
        <v>276</v>
      </c>
      <c r="M3975" t="s">
        <v>276</v>
      </c>
      <c r="N3975" s="2">
        <v>42571</v>
      </c>
      <c r="O3975" s="2">
        <v>43665</v>
      </c>
      <c r="P3975" t="s">
        <v>24</v>
      </c>
      <c r="Q3975" t="s">
        <v>19</v>
      </c>
      <c r="R3975" s="5" t="str">
        <f t="shared" si="187"/>
        <v>0.1</v>
      </c>
      <c r="S3975" s="6" t="str">
        <f t="shared" si="188"/>
        <v/>
      </c>
      <c r="T3975">
        <f>ROUND(INT(表1[[#This Row],[合同结束日期]]-表1[[#This Row],[合同起始日期]])/365,1)</f>
        <v>3</v>
      </c>
    </row>
    <row r="3976" spans="1:20">
      <c r="A3976" s="1">
        <v>42614</v>
      </c>
      <c r="B3976" t="s">
        <v>7</v>
      </c>
      <c r="C3976">
        <f t="shared" si="186"/>
        <v>1</v>
      </c>
      <c r="D3976" t="s">
        <v>540</v>
      </c>
      <c r="E3976" s="4">
        <v>593691.6</v>
      </c>
      <c r="F3976" s="4">
        <v>103242.96924000001</v>
      </c>
      <c r="G3976" s="3">
        <v>0.17390000000000003</v>
      </c>
      <c r="H3976" s="7">
        <v>3233.6143790849674</v>
      </c>
      <c r="I3976" s="4">
        <v>562.32554052287583</v>
      </c>
      <c r="J3976">
        <v>183.6</v>
      </c>
      <c r="K3976" t="s">
        <v>11</v>
      </c>
      <c r="L3976" t="s">
        <v>12</v>
      </c>
      <c r="M3976" t="s">
        <v>53</v>
      </c>
      <c r="N3976" s="2">
        <v>42570</v>
      </c>
      <c r="O3976" s="2">
        <v>44440</v>
      </c>
      <c r="P3976" t="s">
        <v>24</v>
      </c>
      <c r="Q3976" t="s">
        <v>25</v>
      </c>
      <c r="R3976" s="5" t="str">
        <f t="shared" si="187"/>
        <v>0.15</v>
      </c>
      <c r="S3976" s="6" t="str">
        <f t="shared" si="188"/>
        <v/>
      </c>
      <c r="T3976">
        <f>ROUND(INT(表1[[#This Row],[合同结束日期]]-表1[[#This Row],[合同起始日期]])/365,1)</f>
        <v>5.0999999999999996</v>
      </c>
    </row>
    <row r="3977" spans="1:20">
      <c r="A3977" s="1">
        <v>42614</v>
      </c>
      <c r="B3977" t="s">
        <v>7</v>
      </c>
      <c r="C3977">
        <f t="shared" si="186"/>
        <v>1</v>
      </c>
      <c r="D3977" t="s">
        <v>264</v>
      </c>
      <c r="E3977" s="4">
        <v>96140.160000000003</v>
      </c>
      <c r="F3977" s="4">
        <v>25919.387136000001</v>
      </c>
      <c r="G3977" s="3">
        <v>0.26960000000000001</v>
      </c>
      <c r="H3977" s="7">
        <v>1483.6444444444446</v>
      </c>
      <c r="I3977" s="4">
        <v>399.99054222222225</v>
      </c>
      <c r="J3977">
        <v>64.8</v>
      </c>
      <c r="K3977" t="s">
        <v>11</v>
      </c>
      <c r="L3977" t="s">
        <v>12</v>
      </c>
      <c r="M3977" t="s">
        <v>53</v>
      </c>
      <c r="N3977" s="2">
        <v>42570</v>
      </c>
      <c r="O3977" s="2">
        <v>43299</v>
      </c>
      <c r="P3977" t="s">
        <v>24</v>
      </c>
      <c r="Q3977" t="s">
        <v>65</v>
      </c>
      <c r="R3977" s="5" t="str">
        <f t="shared" si="187"/>
        <v>0.12</v>
      </c>
      <c r="S3977" s="6" t="str">
        <f t="shared" si="188"/>
        <v/>
      </c>
      <c r="T3977">
        <f>ROUND(INT(表1[[#This Row],[合同结束日期]]-表1[[#This Row],[合同起始日期]])/365,1)</f>
        <v>2</v>
      </c>
    </row>
    <row r="3978" spans="1:20">
      <c r="A3978" s="1">
        <v>42614</v>
      </c>
      <c r="B3978" t="s">
        <v>7</v>
      </c>
      <c r="C3978">
        <f t="shared" si="186"/>
        <v>1</v>
      </c>
      <c r="D3978" t="s">
        <v>539</v>
      </c>
      <c r="E3978" s="4">
        <v>145614</v>
      </c>
      <c r="F3978" s="4">
        <v>52610.338199999998</v>
      </c>
      <c r="G3978" s="3">
        <v>0.36130000000000001</v>
      </c>
      <c r="H3978" s="7">
        <v>1250.979381443299</v>
      </c>
      <c r="I3978" s="4">
        <v>451.97885051546393</v>
      </c>
      <c r="J3978">
        <v>116.39999999999999</v>
      </c>
      <c r="K3978" t="s">
        <v>11</v>
      </c>
      <c r="L3978" t="s">
        <v>13</v>
      </c>
      <c r="M3978" t="s">
        <v>13</v>
      </c>
      <c r="N3978" s="2">
        <v>42572</v>
      </c>
      <c r="O3978" s="2">
        <v>43666</v>
      </c>
      <c r="P3978" t="s">
        <v>24</v>
      </c>
      <c r="Q3978" t="s">
        <v>56</v>
      </c>
      <c r="R3978" s="5" t="str">
        <f t="shared" si="187"/>
        <v>0.17</v>
      </c>
      <c r="S3978" s="6" t="str">
        <f t="shared" si="188"/>
        <v/>
      </c>
      <c r="T3978">
        <f>ROUND(INT(表1[[#This Row],[合同结束日期]]-表1[[#This Row],[合同起始日期]])/365,1)</f>
        <v>3</v>
      </c>
    </row>
    <row r="3979" spans="1:20">
      <c r="A3979" s="1">
        <v>42614</v>
      </c>
      <c r="B3979" t="s">
        <v>7</v>
      </c>
      <c r="C3979">
        <f t="shared" si="186"/>
        <v>1</v>
      </c>
      <c r="D3979" t="s">
        <v>43</v>
      </c>
      <c r="E3979" s="4">
        <v>895530.82799999986</v>
      </c>
      <c r="F3979" s="4">
        <v>101821.85514359998</v>
      </c>
      <c r="G3979" s="3">
        <v>0.1137</v>
      </c>
      <c r="H3979" s="7">
        <v>3423.2829816513758</v>
      </c>
      <c r="I3979" s="4">
        <v>389.22727501376147</v>
      </c>
      <c r="J3979">
        <v>261.59999999999997</v>
      </c>
      <c r="K3979" t="s">
        <v>44</v>
      </c>
      <c r="L3979" t="s">
        <v>46</v>
      </c>
      <c r="M3979" t="s">
        <v>45</v>
      </c>
      <c r="N3979" s="2">
        <v>41288</v>
      </c>
      <c r="O3979" s="2">
        <v>45059</v>
      </c>
      <c r="P3979" t="s">
        <v>24</v>
      </c>
      <c r="Q3979" t="s">
        <v>123</v>
      </c>
      <c r="R3979" s="5" t="str">
        <f t="shared" si="187"/>
        <v>0.09</v>
      </c>
      <c r="S3979" s="6" t="str">
        <f t="shared" si="188"/>
        <v/>
      </c>
      <c r="T3979">
        <f>ROUND(INT(表1[[#This Row],[合同结束日期]]-表1[[#This Row],[合同起始日期]])/365,1)</f>
        <v>10.3</v>
      </c>
    </row>
    <row r="3980" spans="1:20">
      <c r="A3980" s="1">
        <v>42614</v>
      </c>
      <c r="B3980" t="s">
        <v>7</v>
      </c>
      <c r="C3980">
        <f t="shared" si="186"/>
        <v>1</v>
      </c>
      <c r="D3980" t="s">
        <v>531</v>
      </c>
      <c r="E3980" s="4">
        <v>366446.65199999994</v>
      </c>
      <c r="F3980" s="4">
        <v>48224.379403199993</v>
      </c>
      <c r="G3980" s="3">
        <v>0.13159999999999999</v>
      </c>
      <c r="H3980" s="7">
        <v>6107.444199999999</v>
      </c>
      <c r="I3980" s="4">
        <v>803.73965671999986</v>
      </c>
      <c r="J3980">
        <v>60</v>
      </c>
      <c r="K3980" t="s">
        <v>44</v>
      </c>
      <c r="L3980" t="s">
        <v>46</v>
      </c>
      <c r="M3980" t="s">
        <v>45</v>
      </c>
      <c r="N3980" s="2">
        <v>42536</v>
      </c>
      <c r="O3980" s="2">
        <v>45547</v>
      </c>
      <c r="P3980" t="s">
        <v>39</v>
      </c>
      <c r="Q3980" t="s">
        <v>123</v>
      </c>
      <c r="R3980" s="5" t="str">
        <f t="shared" si="187"/>
        <v>0.09</v>
      </c>
      <c r="S3980" s="6" t="str">
        <f t="shared" si="188"/>
        <v/>
      </c>
      <c r="T3980">
        <f>ROUND(INT(表1[[#This Row],[合同结束日期]]-表1[[#This Row],[合同起始日期]])/365,1)</f>
        <v>8.1999999999999993</v>
      </c>
    </row>
    <row r="3981" spans="1:20">
      <c r="A3981" s="1">
        <v>42644</v>
      </c>
      <c r="B3981" t="s">
        <v>7</v>
      </c>
      <c r="C3981">
        <f t="shared" si="186"/>
        <v>1</v>
      </c>
      <c r="D3981" t="s">
        <v>460</v>
      </c>
      <c r="E3981" s="4">
        <v>229358.4</v>
      </c>
      <c r="F3981" s="4">
        <v>39495.516479999998</v>
      </c>
      <c r="G3981" s="3">
        <v>0.17219999999999999</v>
      </c>
      <c r="H3981" s="7">
        <v>3606.2641509433965</v>
      </c>
      <c r="I3981" s="4">
        <v>620.99868679245287</v>
      </c>
      <c r="J3981">
        <v>63.599999999999994</v>
      </c>
      <c r="K3981" t="s">
        <v>11</v>
      </c>
      <c r="L3981" t="s">
        <v>12</v>
      </c>
      <c r="M3981" t="s">
        <v>53</v>
      </c>
      <c r="N3981" s="2">
        <v>42201</v>
      </c>
      <c r="O3981" s="2">
        <v>43296</v>
      </c>
      <c r="P3981" t="s">
        <v>24</v>
      </c>
      <c r="Q3981" t="s">
        <v>25</v>
      </c>
      <c r="R3981" s="5" t="str">
        <f t="shared" si="187"/>
        <v>0.15</v>
      </c>
      <c r="S3981" s="6" t="str">
        <f t="shared" si="188"/>
        <v/>
      </c>
      <c r="T3981">
        <f>ROUND(INT(表1[[#This Row],[合同结束日期]]-表1[[#This Row],[合同起始日期]])/365,1)</f>
        <v>3</v>
      </c>
    </row>
    <row r="3982" spans="1:20">
      <c r="A3982" s="1">
        <v>42644</v>
      </c>
      <c r="B3982" t="s">
        <v>7</v>
      </c>
      <c r="C3982">
        <f t="shared" si="186"/>
        <v>1</v>
      </c>
      <c r="D3982" t="s">
        <v>266</v>
      </c>
      <c r="E3982" s="4">
        <v>252614.89199999999</v>
      </c>
      <c r="F3982" s="4">
        <v>13893.81906</v>
      </c>
      <c r="G3982" s="3">
        <v>5.5E-2</v>
      </c>
      <c r="H3982" s="7">
        <v>594.66782485875706</v>
      </c>
      <c r="I3982" s="4">
        <v>32.706730367231636</v>
      </c>
      <c r="J3982">
        <v>424.8</v>
      </c>
      <c r="K3982" t="s">
        <v>41</v>
      </c>
      <c r="L3982" t="s">
        <v>258</v>
      </c>
      <c r="M3982" t="s">
        <v>41</v>
      </c>
      <c r="N3982" s="2">
        <v>41442</v>
      </c>
      <c r="O3982" s="2">
        <v>47285</v>
      </c>
      <c r="P3982" t="s">
        <v>39</v>
      </c>
      <c r="Q3982" t="s">
        <v>35</v>
      </c>
      <c r="R3982" s="5" t="str">
        <f t="shared" si="187"/>
        <v>0.06</v>
      </c>
      <c r="S3982" s="6" t="str">
        <f t="shared" si="188"/>
        <v/>
      </c>
      <c r="T3982">
        <f>ROUND(INT(表1[[#This Row],[合同结束日期]]-表1[[#This Row],[合同起始日期]])/365,1)</f>
        <v>16</v>
      </c>
    </row>
    <row r="3983" spans="1:20">
      <c r="A3983" s="1">
        <v>42644</v>
      </c>
      <c r="B3983" t="s">
        <v>7</v>
      </c>
      <c r="C3983">
        <f t="shared" si="186"/>
        <v>1</v>
      </c>
      <c r="D3983" t="s">
        <v>265</v>
      </c>
      <c r="E3983" s="4">
        <v>757279.24800000002</v>
      </c>
      <c r="F3983" s="4">
        <v>41650.358639999999</v>
      </c>
      <c r="G3983" s="3">
        <v>5.4999999999999993E-2</v>
      </c>
      <c r="H3983" s="7">
        <v>1411.780850111857</v>
      </c>
      <c r="I3983" s="4">
        <v>77.647946756152123</v>
      </c>
      <c r="J3983">
        <v>536.4</v>
      </c>
      <c r="K3983" t="s">
        <v>41</v>
      </c>
      <c r="L3983" t="s">
        <v>258</v>
      </c>
      <c r="M3983" t="s">
        <v>41</v>
      </c>
      <c r="N3983" s="2">
        <v>41442</v>
      </c>
      <c r="O3983" s="2">
        <v>47285</v>
      </c>
      <c r="P3983" t="s">
        <v>39</v>
      </c>
      <c r="Q3983" t="s">
        <v>35</v>
      </c>
      <c r="R3983" s="5" t="str">
        <f t="shared" si="187"/>
        <v>0.06</v>
      </c>
      <c r="S3983" s="6" t="str">
        <f t="shared" si="188"/>
        <v/>
      </c>
      <c r="T3983">
        <f>ROUND(INT(表1[[#This Row],[合同结束日期]]-表1[[#This Row],[合同起始日期]])/365,1)</f>
        <v>16</v>
      </c>
    </row>
    <row r="3984" spans="1:20">
      <c r="A3984" s="1">
        <v>42644</v>
      </c>
      <c r="B3984" t="s">
        <v>7</v>
      </c>
      <c r="C3984">
        <f t="shared" si="186"/>
        <v>1</v>
      </c>
      <c r="D3984" t="s">
        <v>259</v>
      </c>
      <c r="E3984" s="4">
        <v>630320.60400000005</v>
      </c>
      <c r="F3984" s="4">
        <v>34667.633220000003</v>
      </c>
      <c r="G3984" s="3">
        <v>5.5E-2</v>
      </c>
      <c r="H3984" s="7">
        <v>1323.0911083123428</v>
      </c>
      <c r="I3984" s="4">
        <v>72.770010957178854</v>
      </c>
      <c r="J3984">
        <v>476.4</v>
      </c>
      <c r="K3984" t="s">
        <v>41</v>
      </c>
      <c r="L3984" t="s">
        <v>258</v>
      </c>
      <c r="M3984" t="s">
        <v>41</v>
      </c>
      <c r="N3984" s="2">
        <v>41442</v>
      </c>
      <c r="O3984" s="2">
        <v>47285</v>
      </c>
      <c r="P3984" t="s">
        <v>39</v>
      </c>
      <c r="Q3984" t="s">
        <v>35</v>
      </c>
      <c r="R3984" s="5" t="str">
        <f t="shared" si="187"/>
        <v>0.06</v>
      </c>
      <c r="S3984" s="6" t="str">
        <f t="shared" si="188"/>
        <v/>
      </c>
      <c r="T3984">
        <f>ROUND(INT(表1[[#This Row],[合同结束日期]]-表1[[#This Row],[合同起始日期]])/365,1)</f>
        <v>16</v>
      </c>
    </row>
    <row r="3985" spans="1:20">
      <c r="A3985" s="1">
        <v>42644</v>
      </c>
      <c r="B3985" t="s">
        <v>7</v>
      </c>
      <c r="C3985">
        <f t="shared" si="186"/>
        <v>1</v>
      </c>
      <c r="D3985" t="s">
        <v>261</v>
      </c>
      <c r="E3985" s="4">
        <v>4971987.6959999995</v>
      </c>
      <c r="F3985" s="4">
        <v>422618.95416000002</v>
      </c>
      <c r="G3985" s="3">
        <v>8.5000000000000006E-2</v>
      </c>
      <c r="H3985" s="7">
        <v>3999.346602316602</v>
      </c>
      <c r="I3985" s="4">
        <v>339.94446119691122</v>
      </c>
      <c r="J3985">
        <v>1243.2</v>
      </c>
      <c r="K3985" t="s">
        <v>41</v>
      </c>
      <c r="L3985" t="s">
        <v>261</v>
      </c>
      <c r="M3985" t="s">
        <v>41</v>
      </c>
      <c r="N3985" s="2">
        <v>41281</v>
      </c>
      <c r="O3985" s="2">
        <v>45168</v>
      </c>
      <c r="P3985" t="s">
        <v>39</v>
      </c>
      <c r="Q3985" t="s">
        <v>42</v>
      </c>
      <c r="R3985" s="5" t="str">
        <f t="shared" si="187"/>
        <v>0.08</v>
      </c>
      <c r="S3985" s="6" t="str">
        <f t="shared" si="188"/>
        <v/>
      </c>
      <c r="T3985">
        <f>ROUND(INT(表1[[#This Row],[合同结束日期]]-表1[[#This Row],[合同起始日期]])/365,1)</f>
        <v>10.6</v>
      </c>
    </row>
    <row r="3986" spans="1:20">
      <c r="A3986" s="1">
        <v>42644</v>
      </c>
      <c r="B3986" t="s">
        <v>7</v>
      </c>
      <c r="C3986">
        <f t="shared" si="186"/>
        <v>1</v>
      </c>
      <c r="D3986" t="s">
        <v>260</v>
      </c>
      <c r="E3986" s="4">
        <v>744309.29999999993</v>
      </c>
      <c r="F3986" s="4">
        <v>40937.011499999993</v>
      </c>
      <c r="G3986" s="3">
        <v>5.4999999999999993E-2</v>
      </c>
      <c r="H3986" s="7">
        <v>2606.125</v>
      </c>
      <c r="I3986" s="4">
        <v>143.33687499999999</v>
      </c>
      <c r="J3986">
        <v>285.59999999999997</v>
      </c>
      <c r="K3986" t="s">
        <v>41</v>
      </c>
      <c r="L3986" t="s">
        <v>258</v>
      </c>
      <c r="M3986" t="s">
        <v>41</v>
      </c>
      <c r="N3986" s="2">
        <v>41442</v>
      </c>
      <c r="O3986" s="2">
        <v>47285</v>
      </c>
      <c r="P3986" t="s">
        <v>39</v>
      </c>
      <c r="Q3986" t="s">
        <v>35</v>
      </c>
      <c r="R3986" s="5" t="str">
        <f t="shared" si="187"/>
        <v>0.06</v>
      </c>
      <c r="S3986" s="6" t="str">
        <f t="shared" si="188"/>
        <v/>
      </c>
      <c r="T3986">
        <f>ROUND(INT(表1[[#This Row],[合同结束日期]]-表1[[#This Row],[合同起始日期]])/365,1)</f>
        <v>16</v>
      </c>
    </row>
    <row r="3987" spans="1:20">
      <c r="A3987" s="1">
        <v>42644</v>
      </c>
      <c r="B3987" t="s">
        <v>7</v>
      </c>
      <c r="C3987">
        <f t="shared" si="186"/>
        <v>1</v>
      </c>
      <c r="D3987" t="s">
        <v>40</v>
      </c>
      <c r="E3987" s="4">
        <v>3240057.4319999996</v>
      </c>
      <c r="F3987" s="4">
        <v>259204.59455999997</v>
      </c>
      <c r="G3987" s="3">
        <v>0.08</v>
      </c>
      <c r="H3987" s="7">
        <v>3436.9244653767814</v>
      </c>
      <c r="I3987" s="4">
        <v>274.95395723014252</v>
      </c>
      <c r="J3987">
        <v>942.72</v>
      </c>
      <c r="K3987" t="s">
        <v>41</v>
      </c>
      <c r="L3987" t="s">
        <v>40</v>
      </c>
      <c r="M3987" t="s">
        <v>41</v>
      </c>
      <c r="N3987" s="2">
        <v>41294</v>
      </c>
      <c r="O3987" s="2">
        <v>43229</v>
      </c>
      <c r="P3987" t="s">
        <v>39</v>
      </c>
      <c r="Q3987" t="s">
        <v>42</v>
      </c>
      <c r="R3987" s="5" t="str">
        <f t="shared" si="187"/>
        <v>0.08</v>
      </c>
      <c r="S3987" s="6" t="str">
        <f t="shared" si="188"/>
        <v/>
      </c>
      <c r="T3987">
        <f>ROUND(INT(表1[[#This Row],[合同结束日期]]-表1[[#This Row],[合同起始日期]])/365,1)</f>
        <v>5.3</v>
      </c>
    </row>
    <row r="3988" spans="1:20">
      <c r="A3988" s="1">
        <v>42644</v>
      </c>
      <c r="B3988" t="s">
        <v>7</v>
      </c>
      <c r="C3988">
        <f t="shared" si="186"/>
        <v>1</v>
      </c>
      <c r="D3988" t="s">
        <v>257</v>
      </c>
      <c r="E3988" s="4">
        <v>988799.54399999999</v>
      </c>
      <c r="F3988" s="4">
        <v>54383.974919999993</v>
      </c>
      <c r="G3988" s="3">
        <v>5.4999999999999993E-2</v>
      </c>
      <c r="H3988" s="7">
        <v>1615.6855294117647</v>
      </c>
      <c r="I3988" s="4">
        <v>88.862704117647041</v>
      </c>
      <c r="J3988">
        <v>612</v>
      </c>
      <c r="K3988" t="s">
        <v>41</v>
      </c>
      <c r="L3988" t="s">
        <v>258</v>
      </c>
      <c r="M3988" t="s">
        <v>41</v>
      </c>
      <c r="N3988" s="2">
        <v>41442</v>
      </c>
      <c r="O3988" s="2">
        <v>47285</v>
      </c>
      <c r="P3988" t="s">
        <v>39</v>
      </c>
      <c r="Q3988" t="s">
        <v>35</v>
      </c>
      <c r="R3988" s="5" t="str">
        <f t="shared" si="187"/>
        <v>0.06</v>
      </c>
      <c r="S3988" s="6" t="str">
        <f t="shared" si="188"/>
        <v/>
      </c>
      <c r="T3988">
        <f>ROUND(INT(表1[[#This Row],[合同结束日期]]-表1[[#This Row],[合同起始日期]])/365,1)</f>
        <v>16</v>
      </c>
    </row>
    <row r="3989" spans="1:20">
      <c r="A3989" s="1">
        <v>42644</v>
      </c>
      <c r="B3989" t="s">
        <v>7</v>
      </c>
      <c r="C3989">
        <f t="shared" si="186"/>
        <v>1</v>
      </c>
      <c r="D3989" t="s">
        <v>292</v>
      </c>
      <c r="E3989" s="4">
        <v>6581181.1440000003</v>
      </c>
      <c r="F3989" s="4">
        <v>296153.15148</v>
      </c>
      <c r="G3989" s="3">
        <v>4.4999999999999998E-2</v>
      </c>
      <c r="H3989" s="7">
        <v>2645.5946068499761</v>
      </c>
      <c r="I3989" s="4">
        <v>119.05175730824892</v>
      </c>
      <c r="J3989">
        <v>2487.6</v>
      </c>
      <c r="K3989" t="s">
        <v>41</v>
      </c>
      <c r="L3989" t="s">
        <v>292</v>
      </c>
      <c r="M3989" t="s">
        <v>41</v>
      </c>
      <c r="N3989" s="2">
        <v>41442</v>
      </c>
      <c r="O3989" s="2">
        <v>47285</v>
      </c>
      <c r="P3989" t="s">
        <v>39</v>
      </c>
      <c r="Q3989" t="s">
        <v>208</v>
      </c>
      <c r="R3989" s="5" t="str">
        <f t="shared" si="187"/>
        <v>0.05</v>
      </c>
      <c r="S3989" s="6" t="str">
        <f t="shared" si="188"/>
        <v/>
      </c>
      <c r="T3989">
        <f>ROUND(INT(表1[[#This Row],[合同结束日期]]-表1[[#This Row],[合同起始日期]])/365,1)</f>
        <v>16</v>
      </c>
    </row>
    <row r="3990" spans="1:20">
      <c r="A3990" s="1">
        <v>42644</v>
      </c>
      <c r="B3990" t="s">
        <v>7</v>
      </c>
      <c r="C3990">
        <f t="shared" si="186"/>
        <v>1</v>
      </c>
      <c r="D3990" t="s">
        <v>262</v>
      </c>
      <c r="E3990" s="4">
        <v>1234950.804</v>
      </c>
      <c r="F3990" s="4">
        <v>67922.294219999996</v>
      </c>
      <c r="G3990" s="3">
        <v>5.4999999999999993E-2</v>
      </c>
      <c r="H3990" s="7">
        <v>1783.5800173310226</v>
      </c>
      <c r="I3990" s="4">
        <v>98.09690095320623</v>
      </c>
      <c r="J3990">
        <v>692.4</v>
      </c>
      <c r="K3990" t="s">
        <v>41</v>
      </c>
      <c r="L3990" t="s">
        <v>258</v>
      </c>
      <c r="M3990" t="s">
        <v>41</v>
      </c>
      <c r="N3990" s="2">
        <v>41442</v>
      </c>
      <c r="O3990" s="2">
        <v>47285</v>
      </c>
      <c r="P3990" t="s">
        <v>39</v>
      </c>
      <c r="Q3990" t="s">
        <v>35</v>
      </c>
      <c r="R3990" s="5" t="str">
        <f t="shared" si="187"/>
        <v>0.06</v>
      </c>
      <c r="S3990" s="6" t="str">
        <f t="shared" si="188"/>
        <v/>
      </c>
      <c r="T3990">
        <f>ROUND(INT(表1[[#This Row],[合同结束日期]]-表1[[#This Row],[合同起始日期]])/365,1)</f>
        <v>16</v>
      </c>
    </row>
    <row r="3991" spans="1:20">
      <c r="A3991" s="1">
        <v>42644</v>
      </c>
      <c r="B3991" t="s">
        <v>7</v>
      </c>
      <c r="C3991">
        <f t="shared" ref="C3991:C4054" si="189">IF($B3991="负一层",-1,IF($B3991="负一夹层",0,IF($B3991="一层",1,IF($B3991="二层",2,IF($B3991="三层",3,IF($B3991="四层",4))))))</f>
        <v>1</v>
      </c>
      <c r="D3991" t="s">
        <v>315</v>
      </c>
      <c r="E3991" s="4">
        <v>379783.2</v>
      </c>
      <c r="F3991" s="4">
        <v>54195.062639999996</v>
      </c>
      <c r="G3991" s="3">
        <v>0.14269999999999999</v>
      </c>
      <c r="H3991" s="7">
        <v>3164.86</v>
      </c>
      <c r="I3991" s="4">
        <v>451.62552199999999</v>
      </c>
      <c r="J3991">
        <v>120</v>
      </c>
      <c r="K3991" t="s">
        <v>11</v>
      </c>
      <c r="L3991" t="s">
        <v>12</v>
      </c>
      <c r="M3991" t="s">
        <v>53</v>
      </c>
      <c r="N3991" s="2">
        <v>41715</v>
      </c>
      <c r="O3991" s="2">
        <v>42810</v>
      </c>
      <c r="P3991" t="s">
        <v>24</v>
      </c>
      <c r="Q3991" t="s">
        <v>65</v>
      </c>
      <c r="R3991" s="5" t="str">
        <f t="shared" ref="R3991:R4054" si="190">IF(ISERROR(FIND(",",$Q3991)),$Q3991,LEFT($Q3991,FIND(",",$Q3991)-1))</f>
        <v>0.12</v>
      </c>
      <c r="S3991" s="6" t="str">
        <f t="shared" si="188"/>
        <v/>
      </c>
      <c r="T3991">
        <f>ROUND(INT(表1[[#This Row],[合同结束日期]]-表1[[#This Row],[合同起始日期]])/365,1)</f>
        <v>3</v>
      </c>
    </row>
    <row r="3992" spans="1:20">
      <c r="A3992" s="1">
        <v>42644</v>
      </c>
      <c r="B3992" t="s">
        <v>7</v>
      </c>
      <c r="C3992">
        <f t="shared" si="189"/>
        <v>1</v>
      </c>
      <c r="D3992" t="s">
        <v>308</v>
      </c>
      <c r="E3992" s="4">
        <v>3680835.12</v>
      </c>
      <c r="F3992" s="4">
        <v>123307.97652000001</v>
      </c>
      <c r="G3992" s="3">
        <v>3.3500000000000002E-2</v>
      </c>
      <c r="H3992" s="7">
        <v>26672.718260869566</v>
      </c>
      <c r="I3992" s="4">
        <v>893.53606173913056</v>
      </c>
      <c r="J3992">
        <v>138</v>
      </c>
      <c r="K3992" t="s">
        <v>140</v>
      </c>
      <c r="L3992" t="s">
        <v>309</v>
      </c>
      <c r="M3992" t="s">
        <v>309</v>
      </c>
      <c r="N3992" s="2">
        <v>41708</v>
      </c>
      <c r="O3992" s="2">
        <v>42834</v>
      </c>
      <c r="P3992" t="s">
        <v>24</v>
      </c>
      <c r="Q3992" t="s">
        <v>180</v>
      </c>
      <c r="R3992" s="5" t="str">
        <f t="shared" si="190"/>
        <v>0.03</v>
      </c>
      <c r="S3992" s="6" t="str">
        <f t="shared" ref="S3992:S4055" si="191">IF(ISERROR(FIND(",",$Q3992)),"",RIGHT($Q3992,LEN($Q3992)-FIND(",",$Q3992)))</f>
        <v/>
      </c>
      <c r="T3992">
        <f>ROUND(INT(表1[[#This Row],[合同结束日期]]-表1[[#This Row],[合同起始日期]])/365,1)</f>
        <v>3.1</v>
      </c>
    </row>
    <row r="3993" spans="1:20">
      <c r="A3993" s="1">
        <v>42644</v>
      </c>
      <c r="B3993" t="s">
        <v>7</v>
      </c>
      <c r="C3993">
        <f t="shared" si="189"/>
        <v>1</v>
      </c>
      <c r="D3993" t="s">
        <v>16</v>
      </c>
      <c r="E3993" s="4">
        <v>999402.45600000001</v>
      </c>
      <c r="F3993" s="4">
        <v>109934.27016</v>
      </c>
      <c r="G3993" s="3">
        <v>0.11</v>
      </c>
      <c r="H3993" s="7">
        <v>1435.9230689655174</v>
      </c>
      <c r="I3993" s="4">
        <v>157.95153758620691</v>
      </c>
      <c r="J3993">
        <v>696</v>
      </c>
      <c r="K3993" t="s">
        <v>20</v>
      </c>
      <c r="L3993" t="s">
        <v>21</v>
      </c>
      <c r="M3993" t="s">
        <v>17</v>
      </c>
      <c r="N3993" s="2">
        <v>41246</v>
      </c>
      <c r="O3993" s="2">
        <v>43229</v>
      </c>
      <c r="P3993" t="s">
        <v>18</v>
      </c>
      <c r="Q3993" t="s">
        <v>48</v>
      </c>
      <c r="R3993" s="5" t="str">
        <f t="shared" si="190"/>
        <v>0.11</v>
      </c>
      <c r="S3993" s="6" t="str">
        <f t="shared" si="191"/>
        <v/>
      </c>
      <c r="T3993">
        <f>ROUND(INT(表1[[#This Row],[合同结束日期]]-表1[[#This Row],[合同起始日期]])/365,1)</f>
        <v>5.4</v>
      </c>
    </row>
    <row r="3994" spans="1:20">
      <c r="A3994" s="1">
        <v>42644</v>
      </c>
      <c r="B3994" t="s">
        <v>7</v>
      </c>
      <c r="C3994">
        <f t="shared" si="189"/>
        <v>1</v>
      </c>
      <c r="D3994" t="s">
        <v>521</v>
      </c>
      <c r="E3994" s="4">
        <v>391509.6</v>
      </c>
      <c r="F3994" s="4">
        <v>75561.352799999993</v>
      </c>
      <c r="G3994" s="3">
        <v>0.193</v>
      </c>
      <c r="H3994" s="7">
        <v>3665.8202247191011</v>
      </c>
      <c r="I3994" s="4">
        <v>707.50330337078651</v>
      </c>
      <c r="J3994">
        <v>106.8</v>
      </c>
      <c r="K3994" t="s">
        <v>11</v>
      </c>
      <c r="L3994" t="s">
        <v>92</v>
      </c>
      <c r="M3994" t="s">
        <v>92</v>
      </c>
      <c r="N3994" s="2">
        <v>42525</v>
      </c>
      <c r="O3994" s="2">
        <v>43254</v>
      </c>
      <c r="P3994" t="s">
        <v>24</v>
      </c>
      <c r="Q3994" t="s">
        <v>56</v>
      </c>
      <c r="R3994" s="5" t="str">
        <f t="shared" si="190"/>
        <v>0.17</v>
      </c>
      <c r="S3994" s="6" t="str">
        <f t="shared" si="191"/>
        <v/>
      </c>
      <c r="T3994">
        <f>ROUND(INT(表1[[#This Row],[合同结束日期]]-表1[[#This Row],[合同起始日期]])/365,1)</f>
        <v>2</v>
      </c>
    </row>
    <row r="3995" spans="1:20">
      <c r="A3995" s="1">
        <v>42644</v>
      </c>
      <c r="B3995" t="s">
        <v>7</v>
      </c>
      <c r="C3995">
        <f t="shared" si="189"/>
        <v>1</v>
      </c>
      <c r="D3995" t="s">
        <v>38</v>
      </c>
      <c r="E3995" s="4">
        <v>840978</v>
      </c>
      <c r="F3995" s="4">
        <v>115886.7684</v>
      </c>
      <c r="G3995" s="3">
        <v>0.13780000000000001</v>
      </c>
      <c r="H3995" s="7">
        <v>4492.4038461538466</v>
      </c>
      <c r="I3995" s="4">
        <v>619.05325000000005</v>
      </c>
      <c r="J3995">
        <v>187.2</v>
      </c>
      <c r="K3995" t="s">
        <v>11</v>
      </c>
      <c r="L3995" t="s">
        <v>13</v>
      </c>
      <c r="M3995" t="s">
        <v>13</v>
      </c>
      <c r="N3995" s="2">
        <v>41323</v>
      </c>
      <c r="O3995" s="2">
        <v>43229</v>
      </c>
      <c r="P3995" t="s">
        <v>24</v>
      </c>
      <c r="Q3995" t="s">
        <v>65</v>
      </c>
      <c r="R3995" s="5" t="str">
        <f t="shared" si="190"/>
        <v>0.12</v>
      </c>
      <c r="S3995" s="6" t="str">
        <f t="shared" si="191"/>
        <v/>
      </c>
      <c r="T3995">
        <f>ROUND(INT(表1[[#This Row],[合同结束日期]]-表1[[#This Row],[合同起始日期]])/365,1)</f>
        <v>5.2</v>
      </c>
    </row>
    <row r="3996" spans="1:20">
      <c r="A3996" s="1">
        <v>42644</v>
      </c>
      <c r="B3996" t="s">
        <v>7</v>
      </c>
      <c r="C3996">
        <f t="shared" si="189"/>
        <v>1</v>
      </c>
      <c r="D3996" t="s">
        <v>8</v>
      </c>
      <c r="E3996" s="4">
        <v>8367229.1999999993</v>
      </c>
      <c r="F3996" s="4">
        <v>320464.87836000003</v>
      </c>
      <c r="G3996" s="3">
        <v>3.8300000000000008E-2</v>
      </c>
      <c r="H3996" s="7">
        <v>2343.7616806722685</v>
      </c>
      <c r="I3996" s="4">
        <v>89.766072369747903</v>
      </c>
      <c r="J3996">
        <v>3570</v>
      </c>
      <c r="K3996" t="s">
        <v>11</v>
      </c>
      <c r="L3996" t="s">
        <v>12</v>
      </c>
      <c r="M3996" t="s">
        <v>10</v>
      </c>
      <c r="N3996" s="2">
        <v>41365</v>
      </c>
      <c r="O3996" s="2">
        <v>48646</v>
      </c>
      <c r="P3996" t="s">
        <v>14</v>
      </c>
      <c r="Q3996">
        <v>0</v>
      </c>
      <c r="R3996" s="5">
        <f t="shared" si="190"/>
        <v>0</v>
      </c>
      <c r="S3996" s="6" t="str">
        <f t="shared" si="191"/>
        <v/>
      </c>
      <c r="T3996">
        <f>ROUND(INT(表1[[#This Row],[合同结束日期]]-表1[[#This Row],[合同起始日期]])/365,1)</f>
        <v>19.899999999999999</v>
      </c>
    </row>
    <row r="3997" spans="1:20">
      <c r="A3997" s="1">
        <v>42644</v>
      </c>
      <c r="B3997" t="s">
        <v>7</v>
      </c>
      <c r="C3997">
        <f t="shared" si="189"/>
        <v>1</v>
      </c>
      <c r="D3997" t="s">
        <v>29</v>
      </c>
      <c r="E3997" s="4">
        <v>332694</v>
      </c>
      <c r="F3997" s="4">
        <v>76819.044599999994</v>
      </c>
      <c r="G3997" s="3">
        <v>0.23089999999999999</v>
      </c>
      <c r="H3997" s="7">
        <v>1777.2115384615386</v>
      </c>
      <c r="I3997" s="4">
        <v>410.3581442307692</v>
      </c>
      <c r="J3997">
        <v>187.2</v>
      </c>
      <c r="K3997" t="s">
        <v>11</v>
      </c>
      <c r="L3997" t="s">
        <v>23</v>
      </c>
      <c r="M3997" t="s">
        <v>23</v>
      </c>
      <c r="N3997" s="2">
        <v>41288</v>
      </c>
      <c r="O3997" s="2">
        <v>42864</v>
      </c>
      <c r="P3997" t="s">
        <v>24</v>
      </c>
      <c r="Q3997" t="s">
        <v>420</v>
      </c>
      <c r="R3997" s="5" t="str">
        <f t="shared" si="190"/>
        <v>0.19</v>
      </c>
      <c r="S3997" s="6" t="str">
        <f t="shared" si="191"/>
        <v/>
      </c>
      <c r="T3997">
        <f>ROUND(INT(表1[[#This Row],[合同结束日期]]-表1[[#This Row],[合同起始日期]])/365,1)</f>
        <v>4.3</v>
      </c>
    </row>
    <row r="3998" spans="1:20">
      <c r="A3998" s="1">
        <v>42644</v>
      </c>
      <c r="B3998" t="s">
        <v>7</v>
      </c>
      <c r="C3998">
        <f t="shared" si="189"/>
        <v>1</v>
      </c>
      <c r="D3998" t="s">
        <v>264</v>
      </c>
      <c r="E3998" s="4">
        <v>186958.8</v>
      </c>
      <c r="F3998" s="4">
        <v>27539.031240000004</v>
      </c>
      <c r="G3998" s="3">
        <v>0.14730000000000004</v>
      </c>
      <c r="H3998" s="7">
        <v>2885.1666666666665</v>
      </c>
      <c r="I3998" s="4">
        <v>424.98505000000006</v>
      </c>
      <c r="J3998">
        <v>64.8</v>
      </c>
      <c r="K3998" t="s">
        <v>11</v>
      </c>
      <c r="L3998" t="s">
        <v>12</v>
      </c>
      <c r="M3998" t="s">
        <v>53</v>
      </c>
      <c r="N3998" s="2">
        <v>42570</v>
      </c>
      <c r="O3998" s="2">
        <v>43299</v>
      </c>
      <c r="P3998" t="s">
        <v>24</v>
      </c>
      <c r="Q3998" t="s">
        <v>65</v>
      </c>
      <c r="R3998" s="5" t="str">
        <f t="shared" si="190"/>
        <v>0.12</v>
      </c>
      <c r="S3998" s="6" t="str">
        <f t="shared" si="191"/>
        <v/>
      </c>
      <c r="T3998">
        <f>ROUND(INT(表1[[#This Row],[合同结束日期]]-表1[[#This Row],[合同起始日期]])/365,1)</f>
        <v>2</v>
      </c>
    </row>
    <row r="3999" spans="1:20">
      <c r="A3999" s="1">
        <v>42644</v>
      </c>
      <c r="B3999" t="s">
        <v>7</v>
      </c>
      <c r="C3999">
        <f t="shared" si="189"/>
        <v>1</v>
      </c>
      <c r="D3999" t="s">
        <v>517</v>
      </c>
      <c r="E3999" s="4">
        <v>190465.19999999998</v>
      </c>
      <c r="F3999" s="4">
        <v>52777.906920000001</v>
      </c>
      <c r="G3999" s="3">
        <v>0.27710000000000001</v>
      </c>
      <c r="H3999" s="7">
        <v>1706.6774193548385</v>
      </c>
      <c r="I3999" s="4">
        <v>472.92031290322586</v>
      </c>
      <c r="J3999">
        <v>111.6</v>
      </c>
      <c r="K3999" t="s">
        <v>11</v>
      </c>
      <c r="L3999" t="s">
        <v>13</v>
      </c>
      <c r="M3999" t="s">
        <v>27</v>
      </c>
      <c r="N3999" s="2">
        <v>42529</v>
      </c>
      <c r="O3999" s="2">
        <v>43258</v>
      </c>
      <c r="P3999" t="s">
        <v>24</v>
      </c>
      <c r="Q3999" t="s">
        <v>30</v>
      </c>
      <c r="R3999" s="5" t="str">
        <f t="shared" si="190"/>
        <v>0.18</v>
      </c>
      <c r="S3999" s="6" t="str">
        <f t="shared" si="191"/>
        <v/>
      </c>
      <c r="T3999">
        <f>ROUND(INT(表1[[#This Row],[合同结束日期]]-表1[[#This Row],[合同起始日期]])/365,1)</f>
        <v>2</v>
      </c>
    </row>
    <row r="4000" spans="1:20">
      <c r="A4000" s="1">
        <v>42644</v>
      </c>
      <c r="B4000" t="s">
        <v>7</v>
      </c>
      <c r="C4000">
        <f t="shared" si="189"/>
        <v>1</v>
      </c>
      <c r="D4000" t="s">
        <v>520</v>
      </c>
      <c r="E4000" s="4">
        <v>379498.8</v>
      </c>
      <c r="F4000" s="4">
        <v>76203.359039999996</v>
      </c>
      <c r="G4000" s="3">
        <v>0.20080000000000001</v>
      </c>
      <c r="H4000" s="7">
        <v>2377.812030075188</v>
      </c>
      <c r="I4000" s="4">
        <v>477.46465563909771</v>
      </c>
      <c r="J4000">
        <v>159.6</v>
      </c>
      <c r="K4000" t="s">
        <v>11</v>
      </c>
      <c r="L4000" t="s">
        <v>13</v>
      </c>
      <c r="M4000" t="s">
        <v>13</v>
      </c>
      <c r="N4000" s="2">
        <v>42542</v>
      </c>
      <c r="O4000" s="2">
        <v>43636</v>
      </c>
      <c r="P4000" t="s">
        <v>24</v>
      </c>
      <c r="Q4000" t="s">
        <v>56</v>
      </c>
      <c r="R4000" s="5" t="str">
        <f t="shared" si="190"/>
        <v>0.17</v>
      </c>
      <c r="S4000" s="6" t="str">
        <f t="shared" si="191"/>
        <v/>
      </c>
      <c r="T4000">
        <f>ROUND(INT(表1[[#This Row],[合同结束日期]]-表1[[#This Row],[合同起始日期]])/365,1)</f>
        <v>3</v>
      </c>
    </row>
    <row r="4001" spans="1:20">
      <c r="A4001" s="1">
        <v>42644</v>
      </c>
      <c r="B4001" t="s">
        <v>7</v>
      </c>
      <c r="C4001">
        <f t="shared" si="189"/>
        <v>1</v>
      </c>
      <c r="D4001" t="s">
        <v>55</v>
      </c>
      <c r="E4001" s="4">
        <v>455184.84</v>
      </c>
      <c r="F4001" s="4">
        <v>92948.744328000001</v>
      </c>
      <c r="G4001" s="3">
        <v>0.20419999999999999</v>
      </c>
      <c r="H4001" s="7">
        <v>3480.0064220183494</v>
      </c>
      <c r="I4001" s="4">
        <v>710.61731137614686</v>
      </c>
      <c r="J4001">
        <v>130.79999999999998</v>
      </c>
      <c r="K4001" t="s">
        <v>11</v>
      </c>
      <c r="L4001" t="s">
        <v>23</v>
      </c>
      <c r="M4001" t="s">
        <v>23</v>
      </c>
      <c r="N4001" s="2">
        <v>42513</v>
      </c>
      <c r="O4001" s="2">
        <v>43242</v>
      </c>
      <c r="P4001" t="s">
        <v>24</v>
      </c>
      <c r="Q4001" t="s">
        <v>30</v>
      </c>
      <c r="R4001" s="5" t="str">
        <f t="shared" si="190"/>
        <v>0.18</v>
      </c>
      <c r="S4001" s="6" t="str">
        <f t="shared" si="191"/>
        <v/>
      </c>
      <c r="T4001">
        <f>ROUND(INT(表1[[#This Row],[合同结束日期]]-表1[[#This Row],[合同起始日期]])/365,1)</f>
        <v>2</v>
      </c>
    </row>
    <row r="4002" spans="1:20">
      <c r="A4002" s="1">
        <v>42644</v>
      </c>
      <c r="B4002" t="s">
        <v>7</v>
      </c>
      <c r="C4002">
        <f t="shared" si="189"/>
        <v>1</v>
      </c>
      <c r="D4002" t="s">
        <v>540</v>
      </c>
      <c r="E4002" s="4">
        <v>592504.79999999993</v>
      </c>
      <c r="F4002" s="4">
        <v>103036.58472</v>
      </c>
      <c r="G4002" s="3">
        <v>0.17390000000000003</v>
      </c>
      <c r="H4002" s="7">
        <v>3227.1503267973853</v>
      </c>
      <c r="I4002" s="4">
        <v>561.20144183006539</v>
      </c>
      <c r="J4002">
        <v>183.6</v>
      </c>
      <c r="K4002" t="s">
        <v>11</v>
      </c>
      <c r="L4002" t="s">
        <v>12</v>
      </c>
      <c r="M4002" t="s">
        <v>53</v>
      </c>
      <c r="N4002" s="2">
        <v>42570</v>
      </c>
      <c r="O4002" s="2">
        <v>44440</v>
      </c>
      <c r="P4002" t="s">
        <v>24</v>
      </c>
      <c r="Q4002" t="s">
        <v>25</v>
      </c>
      <c r="R4002" s="5" t="str">
        <f t="shared" si="190"/>
        <v>0.15</v>
      </c>
      <c r="S4002" s="6" t="str">
        <f t="shared" si="191"/>
        <v/>
      </c>
      <c r="T4002">
        <f>ROUND(INT(表1[[#This Row],[合同结束日期]]-表1[[#This Row],[合同起始日期]])/365,1)</f>
        <v>5.0999999999999996</v>
      </c>
    </row>
    <row r="4003" spans="1:20">
      <c r="A4003" s="1">
        <v>42644</v>
      </c>
      <c r="B4003" t="s">
        <v>7</v>
      </c>
      <c r="C4003">
        <f t="shared" si="189"/>
        <v>1</v>
      </c>
      <c r="D4003" t="s">
        <v>68</v>
      </c>
      <c r="E4003" s="4">
        <v>416096.39999999997</v>
      </c>
      <c r="F4003" s="4">
        <v>111888.32196000002</v>
      </c>
      <c r="G4003" s="3">
        <v>0.26890000000000008</v>
      </c>
      <c r="H4003" s="7">
        <v>929.61662198391423</v>
      </c>
      <c r="I4003" s="4">
        <v>249.97390965147457</v>
      </c>
      <c r="J4003">
        <v>447.59999999999997</v>
      </c>
      <c r="K4003" t="s">
        <v>11</v>
      </c>
      <c r="L4003" t="s">
        <v>13</v>
      </c>
      <c r="M4003" t="s">
        <v>13</v>
      </c>
      <c r="N4003" s="2">
        <v>41302</v>
      </c>
      <c r="O4003" s="2">
        <v>43594</v>
      </c>
      <c r="P4003" t="s">
        <v>24</v>
      </c>
      <c r="Q4003" t="s">
        <v>28</v>
      </c>
      <c r="R4003" s="5" t="str">
        <f t="shared" si="190"/>
        <v>0.13</v>
      </c>
      <c r="S4003" s="6" t="str">
        <f t="shared" si="191"/>
        <v/>
      </c>
      <c r="T4003">
        <f>ROUND(INT(表1[[#This Row],[合同结束日期]]-表1[[#This Row],[合同起始日期]])/365,1)</f>
        <v>6.3</v>
      </c>
    </row>
    <row r="4004" spans="1:20">
      <c r="A4004" s="1">
        <v>42644</v>
      </c>
      <c r="B4004" t="s">
        <v>7</v>
      </c>
      <c r="C4004">
        <f t="shared" si="189"/>
        <v>1</v>
      </c>
      <c r="D4004" t="s">
        <v>238</v>
      </c>
      <c r="E4004" s="4">
        <v>478075.19999999995</v>
      </c>
      <c r="F4004" s="4">
        <v>95997.500160000011</v>
      </c>
      <c r="G4004" s="3">
        <v>0.20080000000000003</v>
      </c>
      <c r="H4004" s="7">
        <v>1274.8671999999999</v>
      </c>
      <c r="I4004" s="4">
        <v>255.99333376000004</v>
      </c>
      <c r="J4004">
        <v>375</v>
      </c>
      <c r="K4004" t="s">
        <v>11</v>
      </c>
      <c r="L4004" t="s">
        <v>92</v>
      </c>
      <c r="M4004" t="s">
        <v>92</v>
      </c>
      <c r="N4004" s="2">
        <v>41384</v>
      </c>
      <c r="O4004" s="2">
        <v>43299</v>
      </c>
      <c r="P4004" t="s">
        <v>18</v>
      </c>
      <c r="Q4004" t="s">
        <v>335</v>
      </c>
      <c r="R4004" s="5" t="str">
        <f t="shared" si="190"/>
        <v>0.15</v>
      </c>
      <c r="S4004" s="6" t="str">
        <f t="shared" si="191"/>
        <v>0.05</v>
      </c>
      <c r="T4004">
        <f>ROUND(INT(表1[[#This Row],[合同结束日期]]-表1[[#This Row],[合同起始日期]])/365,1)</f>
        <v>5.2</v>
      </c>
    </row>
    <row r="4005" spans="1:20">
      <c r="A4005" s="1">
        <v>42644</v>
      </c>
      <c r="B4005" t="s">
        <v>7</v>
      </c>
      <c r="C4005">
        <f t="shared" si="189"/>
        <v>1</v>
      </c>
      <c r="D4005" t="s">
        <v>237</v>
      </c>
      <c r="E4005" s="4">
        <v>620248.79999999993</v>
      </c>
      <c r="F4005" s="4">
        <v>92168.971679999973</v>
      </c>
      <c r="G4005" s="3">
        <v>0.14859999999999998</v>
      </c>
      <c r="H4005" s="7">
        <v>1722.9133333333332</v>
      </c>
      <c r="I4005" s="4">
        <v>256.02492133333328</v>
      </c>
      <c r="J4005">
        <v>360</v>
      </c>
      <c r="K4005" t="s">
        <v>11</v>
      </c>
      <c r="L4005" t="s">
        <v>23</v>
      </c>
      <c r="M4005" t="s">
        <v>23</v>
      </c>
      <c r="N4005" s="2">
        <v>41384</v>
      </c>
      <c r="O4005" s="2">
        <v>43299</v>
      </c>
      <c r="P4005" t="s">
        <v>18</v>
      </c>
      <c r="Q4005" t="s">
        <v>335</v>
      </c>
      <c r="R4005" s="5" t="str">
        <f t="shared" si="190"/>
        <v>0.15</v>
      </c>
      <c r="S4005" s="6" t="str">
        <f t="shared" si="191"/>
        <v>0.05</v>
      </c>
      <c r="T4005">
        <f>ROUND(INT(表1[[#This Row],[合同结束日期]]-表1[[#This Row],[合同起始日期]])/365,1)</f>
        <v>5.2</v>
      </c>
    </row>
    <row r="4006" spans="1:20">
      <c r="A4006" s="1">
        <v>42644</v>
      </c>
      <c r="B4006" t="s">
        <v>7</v>
      </c>
      <c r="C4006">
        <f t="shared" si="189"/>
        <v>1</v>
      </c>
      <c r="D4006" t="s">
        <v>235</v>
      </c>
      <c r="E4006" s="4">
        <v>949753.08</v>
      </c>
      <c r="F4006" s="4">
        <v>95735.110463999998</v>
      </c>
      <c r="G4006" s="3">
        <v>0.1008</v>
      </c>
      <c r="H4006" s="7">
        <v>2539.1751684311839</v>
      </c>
      <c r="I4006" s="4">
        <v>255.94885697786336</v>
      </c>
      <c r="J4006">
        <v>374.03999999999996</v>
      </c>
      <c r="K4006" t="s">
        <v>11</v>
      </c>
      <c r="L4006" t="s">
        <v>92</v>
      </c>
      <c r="M4006" t="s">
        <v>92</v>
      </c>
      <c r="N4006" s="2">
        <v>41384</v>
      </c>
      <c r="O4006" s="2">
        <v>43299</v>
      </c>
      <c r="P4006" t="s">
        <v>18</v>
      </c>
      <c r="Q4006" t="s">
        <v>335</v>
      </c>
      <c r="R4006" s="5" t="str">
        <f t="shared" si="190"/>
        <v>0.15</v>
      </c>
      <c r="S4006" s="6" t="str">
        <f t="shared" si="191"/>
        <v>0.05</v>
      </c>
      <c r="T4006">
        <f>ROUND(INT(表1[[#This Row],[合同结束日期]]-表1[[#This Row],[合同起始日期]])/365,1)</f>
        <v>5.2</v>
      </c>
    </row>
    <row r="4007" spans="1:20">
      <c r="A4007" s="1">
        <v>42644</v>
      </c>
      <c r="B4007" t="s">
        <v>7</v>
      </c>
      <c r="C4007">
        <f t="shared" si="189"/>
        <v>1</v>
      </c>
      <c r="D4007" t="s">
        <v>239</v>
      </c>
      <c r="E4007" s="4">
        <v>465145.2</v>
      </c>
      <c r="F4007" s="4">
        <v>93029.04</v>
      </c>
      <c r="G4007" s="3">
        <v>0.19999999999999998</v>
      </c>
      <c r="H4007" s="7">
        <v>1280.1221928665786</v>
      </c>
      <c r="I4007" s="4">
        <v>256.02443857331571</v>
      </c>
      <c r="J4007">
        <v>363.36</v>
      </c>
      <c r="K4007" t="s">
        <v>11</v>
      </c>
      <c r="L4007" t="s">
        <v>23</v>
      </c>
      <c r="M4007" t="s">
        <v>23</v>
      </c>
      <c r="N4007" s="2">
        <v>41384</v>
      </c>
      <c r="O4007" s="2">
        <v>43299</v>
      </c>
      <c r="P4007" t="s">
        <v>18</v>
      </c>
      <c r="Q4007" t="s">
        <v>335</v>
      </c>
      <c r="R4007" s="5" t="str">
        <f t="shared" si="190"/>
        <v>0.15</v>
      </c>
      <c r="S4007" s="6" t="str">
        <f t="shared" si="191"/>
        <v>0.05</v>
      </c>
      <c r="T4007">
        <f>ROUND(INT(表1[[#This Row],[合同结束日期]]-表1[[#This Row],[合同起始日期]])/365,1)</f>
        <v>5.2</v>
      </c>
    </row>
    <row r="4008" spans="1:20">
      <c r="A4008" s="1">
        <v>42644</v>
      </c>
      <c r="B4008" t="s">
        <v>7</v>
      </c>
      <c r="C4008">
        <f t="shared" si="189"/>
        <v>1</v>
      </c>
      <c r="D4008" t="s">
        <v>52</v>
      </c>
      <c r="E4008" s="4">
        <v>392863.32</v>
      </c>
      <c r="F4008" s="4">
        <v>53429.411520000001</v>
      </c>
      <c r="G4008" s="3">
        <v>0.13600000000000001</v>
      </c>
      <c r="H4008" s="7">
        <v>8394.5153846153844</v>
      </c>
      <c r="I4008" s="4">
        <v>1141.6540923076925</v>
      </c>
      <c r="J4008">
        <v>46.8</v>
      </c>
      <c r="K4008" t="s">
        <v>11</v>
      </c>
      <c r="L4008" t="s">
        <v>12</v>
      </c>
      <c r="M4008" t="s">
        <v>53</v>
      </c>
      <c r="N4008" s="2">
        <v>42156</v>
      </c>
      <c r="O4008" s="2">
        <v>42864</v>
      </c>
      <c r="P4008" t="s">
        <v>24</v>
      </c>
      <c r="Q4008" t="s">
        <v>28</v>
      </c>
      <c r="R4008" s="5" t="str">
        <f t="shared" si="190"/>
        <v>0.13</v>
      </c>
      <c r="S4008" s="6" t="str">
        <f t="shared" si="191"/>
        <v/>
      </c>
      <c r="T4008">
        <f>ROUND(INT(表1[[#This Row],[合同结束日期]]-表1[[#This Row],[合同起始日期]])/365,1)</f>
        <v>1.9</v>
      </c>
    </row>
    <row r="4009" spans="1:20">
      <c r="A4009" s="1">
        <v>42644</v>
      </c>
      <c r="B4009" t="s">
        <v>7</v>
      </c>
      <c r="C4009">
        <f t="shared" si="189"/>
        <v>1</v>
      </c>
      <c r="D4009" t="s">
        <v>546</v>
      </c>
      <c r="E4009" s="4">
        <v>117243.59999999999</v>
      </c>
      <c r="F4009" s="4">
        <v>56523.139560000003</v>
      </c>
      <c r="G4009" s="3">
        <v>0.48210000000000008</v>
      </c>
      <c r="H4009" s="7">
        <v>1177.1445783132531</v>
      </c>
      <c r="I4009" s="4">
        <v>567.50140120481933</v>
      </c>
      <c r="J4009">
        <v>99.6</v>
      </c>
      <c r="K4009" t="s">
        <v>60</v>
      </c>
      <c r="L4009" t="s">
        <v>61</v>
      </c>
      <c r="M4009" t="s">
        <v>58</v>
      </c>
      <c r="N4009" s="2">
        <v>42628</v>
      </c>
      <c r="O4009" s="2">
        <v>42992</v>
      </c>
      <c r="P4009" t="s">
        <v>24</v>
      </c>
      <c r="Q4009" t="s">
        <v>56</v>
      </c>
      <c r="R4009" s="5" t="str">
        <f t="shared" si="190"/>
        <v>0.17</v>
      </c>
      <c r="S4009" s="6" t="str">
        <f t="shared" si="191"/>
        <v/>
      </c>
      <c r="T4009">
        <f>ROUND(INT(表1[[#This Row],[合同结束日期]]-表1[[#This Row],[合同起始日期]])/365,1)</f>
        <v>1</v>
      </c>
    </row>
    <row r="4010" spans="1:20">
      <c r="A4010" s="1">
        <v>42644</v>
      </c>
      <c r="B4010" t="s">
        <v>7</v>
      </c>
      <c r="C4010">
        <f t="shared" si="189"/>
        <v>1</v>
      </c>
      <c r="D4010" t="s">
        <v>324</v>
      </c>
      <c r="E4010" s="4">
        <v>253828.8</v>
      </c>
      <c r="F4010" s="4">
        <v>35992.923840000003</v>
      </c>
      <c r="G4010" s="3">
        <v>0.14180000000000001</v>
      </c>
      <c r="H4010" s="7">
        <v>2299.1739130434785</v>
      </c>
      <c r="I4010" s="4">
        <v>326.02286086956525</v>
      </c>
      <c r="J4010">
        <v>110.39999999999999</v>
      </c>
      <c r="K4010" t="s">
        <v>140</v>
      </c>
      <c r="L4010" t="s">
        <v>309</v>
      </c>
      <c r="M4010" t="s">
        <v>309</v>
      </c>
      <c r="N4010" s="2">
        <v>42110</v>
      </c>
      <c r="O4010" s="2">
        <v>42840</v>
      </c>
      <c r="P4010" t="s">
        <v>24</v>
      </c>
      <c r="Q4010" t="s">
        <v>42</v>
      </c>
      <c r="R4010" s="5" t="str">
        <f t="shared" si="190"/>
        <v>0.08</v>
      </c>
      <c r="S4010" s="6" t="str">
        <f t="shared" si="191"/>
        <v/>
      </c>
      <c r="T4010">
        <f>ROUND(INT(表1[[#This Row],[合同结束日期]]-表1[[#This Row],[合同起始日期]])/365,1)</f>
        <v>2</v>
      </c>
    </row>
    <row r="4011" spans="1:20">
      <c r="A4011" s="1">
        <v>42644</v>
      </c>
      <c r="B4011" t="s">
        <v>7</v>
      </c>
      <c r="C4011">
        <f t="shared" si="189"/>
        <v>1</v>
      </c>
      <c r="D4011" t="s">
        <v>36</v>
      </c>
      <c r="E4011" s="4">
        <v>534025.32000000007</v>
      </c>
      <c r="F4011" s="4">
        <v>48863.316780000001</v>
      </c>
      <c r="G4011" s="3">
        <v>9.1499999999999984E-2</v>
      </c>
      <c r="H4011" s="7">
        <v>2514.2435028248592</v>
      </c>
      <c r="I4011" s="4">
        <v>230.05328050847459</v>
      </c>
      <c r="J4011">
        <v>212.4</v>
      </c>
      <c r="K4011" t="s">
        <v>11</v>
      </c>
      <c r="L4011" t="s">
        <v>13</v>
      </c>
      <c r="M4011" t="s">
        <v>13</v>
      </c>
      <c r="N4011" s="2">
        <v>41353</v>
      </c>
      <c r="O4011" s="2">
        <v>43229</v>
      </c>
      <c r="P4011" t="s">
        <v>24</v>
      </c>
      <c r="Q4011" t="s">
        <v>37</v>
      </c>
      <c r="R4011" s="5" t="str">
        <f t="shared" si="190"/>
        <v>0.</v>
      </c>
      <c r="S4011" s="6" t="str">
        <f t="shared" si="191"/>
        <v/>
      </c>
      <c r="T4011">
        <f>ROUND(INT(表1[[#This Row],[合同结束日期]]-表1[[#This Row],[合同起始日期]])/365,1)</f>
        <v>5.0999999999999996</v>
      </c>
    </row>
    <row r="4012" spans="1:20">
      <c r="A4012" s="1">
        <v>42644</v>
      </c>
      <c r="B4012" t="s">
        <v>7</v>
      </c>
      <c r="C4012">
        <f t="shared" si="189"/>
        <v>1</v>
      </c>
      <c r="D4012" t="s">
        <v>539</v>
      </c>
      <c r="E4012" s="4">
        <v>302220</v>
      </c>
      <c r="F4012" s="4">
        <v>60111.55799999999</v>
      </c>
      <c r="G4012" s="3">
        <v>0.19889999999999997</v>
      </c>
      <c r="H4012" s="7">
        <v>2596.3917525773199</v>
      </c>
      <c r="I4012" s="4">
        <v>516.42231958762886</v>
      </c>
      <c r="J4012">
        <v>116.39999999999999</v>
      </c>
      <c r="K4012" t="s">
        <v>11</v>
      </c>
      <c r="L4012" t="s">
        <v>13</v>
      </c>
      <c r="M4012" t="s">
        <v>13</v>
      </c>
      <c r="N4012" s="2">
        <v>42572</v>
      </c>
      <c r="O4012" s="2">
        <v>43666</v>
      </c>
      <c r="P4012" t="s">
        <v>24</v>
      </c>
      <c r="Q4012" t="s">
        <v>56</v>
      </c>
      <c r="R4012" s="5" t="str">
        <f t="shared" si="190"/>
        <v>0.17</v>
      </c>
      <c r="S4012" s="6" t="str">
        <f t="shared" si="191"/>
        <v/>
      </c>
      <c r="T4012">
        <f>ROUND(INT(表1[[#This Row],[合同结束日期]]-表1[[#This Row],[合同起始日期]])/365,1)</f>
        <v>3</v>
      </c>
    </row>
    <row r="4013" spans="1:20">
      <c r="A4013" s="1">
        <v>42644</v>
      </c>
      <c r="B4013" t="s">
        <v>7</v>
      </c>
      <c r="C4013">
        <f t="shared" si="189"/>
        <v>1</v>
      </c>
      <c r="D4013" t="s">
        <v>538</v>
      </c>
      <c r="E4013" s="4">
        <v>278960.39999999997</v>
      </c>
      <c r="F4013" s="4">
        <v>32275.718279999997</v>
      </c>
      <c r="G4013" s="3">
        <v>0.11570000000000001</v>
      </c>
      <c r="H4013" s="7">
        <v>4946.1063829787226</v>
      </c>
      <c r="I4013" s="4">
        <v>572.26450851063828</v>
      </c>
      <c r="J4013">
        <v>56.4</v>
      </c>
      <c r="K4013" t="s">
        <v>76</v>
      </c>
      <c r="L4013" t="s">
        <v>276</v>
      </c>
      <c r="M4013" t="s">
        <v>276</v>
      </c>
      <c r="N4013" s="2">
        <v>42571</v>
      </c>
      <c r="O4013" s="2">
        <v>43665</v>
      </c>
      <c r="P4013" t="s">
        <v>24</v>
      </c>
      <c r="Q4013" t="s">
        <v>19</v>
      </c>
      <c r="R4013" s="5" t="str">
        <f t="shared" si="190"/>
        <v>0.1</v>
      </c>
      <c r="S4013" s="6" t="str">
        <f t="shared" si="191"/>
        <v/>
      </c>
      <c r="T4013">
        <f>ROUND(INT(表1[[#This Row],[合同结束日期]]-表1[[#This Row],[合同起始日期]])/365,1)</f>
        <v>3</v>
      </c>
    </row>
    <row r="4014" spans="1:20">
      <c r="A4014" s="1">
        <v>42644</v>
      </c>
      <c r="B4014" t="s">
        <v>7</v>
      </c>
      <c r="C4014">
        <f t="shared" si="189"/>
        <v>1</v>
      </c>
      <c r="D4014" t="s">
        <v>22</v>
      </c>
      <c r="E4014" s="4">
        <v>147802.79999999999</v>
      </c>
      <c r="F4014" s="4">
        <v>35177.066400000003</v>
      </c>
      <c r="G4014" s="3">
        <v>0.23800000000000004</v>
      </c>
      <c r="H4014" s="7">
        <v>384.90312499999999</v>
      </c>
      <c r="I4014" s="4">
        <v>91.606943750000013</v>
      </c>
      <c r="J4014">
        <v>384</v>
      </c>
      <c r="K4014" t="s">
        <v>11</v>
      </c>
      <c r="L4014" t="s">
        <v>23</v>
      </c>
      <c r="M4014" t="s">
        <v>23</v>
      </c>
      <c r="N4014" s="2">
        <v>42522</v>
      </c>
      <c r="O4014" s="2">
        <v>42653</v>
      </c>
      <c r="P4014" t="s">
        <v>24</v>
      </c>
      <c r="Q4014" t="s">
        <v>59</v>
      </c>
      <c r="R4014" s="5" t="str">
        <f t="shared" si="190"/>
        <v>0.16</v>
      </c>
      <c r="S4014" s="6" t="str">
        <f t="shared" si="191"/>
        <v/>
      </c>
      <c r="T4014">
        <f>ROUND(INT(表1[[#This Row],[合同结束日期]]-表1[[#This Row],[合同起始日期]])/365,1)</f>
        <v>0.4</v>
      </c>
    </row>
    <row r="4015" spans="1:20">
      <c r="A4015" s="1">
        <v>42644</v>
      </c>
      <c r="B4015" t="s">
        <v>7</v>
      </c>
      <c r="C4015">
        <f t="shared" si="189"/>
        <v>1</v>
      </c>
      <c r="D4015" t="s">
        <v>31</v>
      </c>
      <c r="E4015" s="4">
        <v>444462</v>
      </c>
      <c r="F4015" s="4">
        <v>82003.239000000001</v>
      </c>
      <c r="G4015" s="3">
        <v>0.1845</v>
      </c>
      <c r="H4015" s="7">
        <v>3220.7391304347825</v>
      </c>
      <c r="I4015" s="4">
        <v>594.2263695652174</v>
      </c>
      <c r="J4015">
        <v>138</v>
      </c>
      <c r="K4015" t="s">
        <v>11</v>
      </c>
      <c r="L4015" t="s">
        <v>13</v>
      </c>
      <c r="M4015" t="s">
        <v>13</v>
      </c>
      <c r="N4015" s="2">
        <v>41334</v>
      </c>
      <c r="O4015" s="2">
        <v>42864</v>
      </c>
      <c r="P4015" t="s">
        <v>24</v>
      </c>
      <c r="Q4015" t="s">
        <v>506</v>
      </c>
      <c r="R4015" s="5" t="str">
        <f t="shared" si="190"/>
        <v>0.16</v>
      </c>
      <c r="S4015" s="6" t="str">
        <f t="shared" si="191"/>
        <v>0.07</v>
      </c>
      <c r="T4015">
        <f>ROUND(INT(表1[[#This Row],[合同结束日期]]-表1[[#This Row],[合同起始日期]])/365,1)</f>
        <v>4.2</v>
      </c>
    </row>
    <row r="4016" spans="1:20">
      <c r="A4016" s="1">
        <v>42644</v>
      </c>
      <c r="B4016" t="s">
        <v>7</v>
      </c>
      <c r="C4016">
        <f t="shared" si="189"/>
        <v>1</v>
      </c>
      <c r="D4016" t="s">
        <v>459</v>
      </c>
      <c r="E4016" s="4">
        <v>109414.32</v>
      </c>
      <c r="F4016" s="4">
        <v>22451.818464</v>
      </c>
      <c r="G4016" s="3">
        <v>0.20519999999999999</v>
      </c>
      <c r="H4016" s="7">
        <v>1982.1434782608699</v>
      </c>
      <c r="I4016" s="4">
        <v>406.73584173913048</v>
      </c>
      <c r="J4016">
        <v>55.199999999999996</v>
      </c>
      <c r="K4016" t="s">
        <v>11</v>
      </c>
      <c r="L4016" t="s">
        <v>12</v>
      </c>
      <c r="M4016" t="s">
        <v>288</v>
      </c>
      <c r="N4016" s="2">
        <v>42201</v>
      </c>
      <c r="O4016" s="2">
        <v>42931</v>
      </c>
      <c r="P4016" t="s">
        <v>24</v>
      </c>
      <c r="Q4016" t="s">
        <v>56</v>
      </c>
      <c r="R4016" s="5" t="str">
        <f t="shared" si="190"/>
        <v>0.17</v>
      </c>
      <c r="S4016" s="6" t="str">
        <f t="shared" si="191"/>
        <v/>
      </c>
      <c r="T4016">
        <f>ROUND(INT(表1[[#This Row],[合同结束日期]]-表1[[#This Row],[合同起始日期]])/365,1)</f>
        <v>2</v>
      </c>
    </row>
    <row r="4017" spans="1:20">
      <c r="A4017" s="1">
        <v>42644</v>
      </c>
      <c r="B4017" t="s">
        <v>7</v>
      </c>
      <c r="C4017">
        <f t="shared" si="189"/>
        <v>1</v>
      </c>
      <c r="D4017" t="s">
        <v>54</v>
      </c>
      <c r="E4017" s="4">
        <v>165606.72</v>
      </c>
      <c r="F4017" s="4">
        <v>23814.246336</v>
      </c>
      <c r="G4017" s="3">
        <v>0.14380000000000001</v>
      </c>
      <c r="H4017" s="7">
        <v>3631.7263157894736</v>
      </c>
      <c r="I4017" s="4">
        <v>522.24224421052634</v>
      </c>
      <c r="J4017">
        <v>45.6</v>
      </c>
      <c r="K4017" t="s">
        <v>11</v>
      </c>
      <c r="L4017" t="s">
        <v>12</v>
      </c>
      <c r="M4017" t="s">
        <v>53</v>
      </c>
      <c r="N4017" s="2">
        <v>42156</v>
      </c>
      <c r="O4017" s="2">
        <v>42864</v>
      </c>
      <c r="P4017" t="s">
        <v>24</v>
      </c>
      <c r="Q4017" t="s">
        <v>28</v>
      </c>
      <c r="R4017" s="5" t="str">
        <f t="shared" si="190"/>
        <v>0.13</v>
      </c>
      <c r="S4017" s="6" t="str">
        <f t="shared" si="191"/>
        <v/>
      </c>
      <c r="T4017">
        <f>ROUND(INT(表1[[#This Row],[合同结束日期]]-表1[[#This Row],[合同起始日期]])/365,1)</f>
        <v>1.9</v>
      </c>
    </row>
    <row r="4018" spans="1:20">
      <c r="A4018" s="1">
        <v>42644</v>
      </c>
      <c r="B4018" t="s">
        <v>7</v>
      </c>
      <c r="C4018">
        <f t="shared" si="189"/>
        <v>1</v>
      </c>
      <c r="D4018" t="s">
        <v>463</v>
      </c>
      <c r="E4018" s="4">
        <v>949078.0199999999</v>
      </c>
      <c r="F4018" s="4">
        <v>123380.14259999999</v>
      </c>
      <c r="G4018" s="3">
        <v>0.13</v>
      </c>
      <c r="H4018" s="7">
        <v>13405.056779661016</v>
      </c>
      <c r="I4018" s="4">
        <v>1742.6573813559321</v>
      </c>
      <c r="J4018">
        <v>70.8</v>
      </c>
      <c r="K4018" t="s">
        <v>76</v>
      </c>
      <c r="L4018" t="s">
        <v>276</v>
      </c>
      <c r="M4018" t="s">
        <v>276</v>
      </c>
      <c r="N4018" s="2">
        <v>42223</v>
      </c>
      <c r="O4018" s="2">
        <v>43318</v>
      </c>
      <c r="P4018" t="s">
        <v>24</v>
      </c>
      <c r="Q4018" t="s">
        <v>65</v>
      </c>
      <c r="R4018" s="5" t="str">
        <f t="shared" si="190"/>
        <v>0.12</v>
      </c>
      <c r="S4018" s="6" t="str">
        <f t="shared" si="191"/>
        <v/>
      </c>
      <c r="T4018">
        <f>ROUND(INT(表1[[#This Row],[合同结束日期]]-表1[[#This Row],[合同起始日期]])/365,1)</f>
        <v>3</v>
      </c>
    </row>
    <row r="4019" spans="1:20">
      <c r="A4019" s="1">
        <v>42644</v>
      </c>
      <c r="B4019" t="s">
        <v>7</v>
      </c>
      <c r="C4019">
        <f t="shared" si="189"/>
        <v>1</v>
      </c>
      <c r="D4019" t="s">
        <v>33</v>
      </c>
      <c r="E4019" s="4">
        <v>150498.23999999999</v>
      </c>
      <c r="F4019" s="4">
        <v>14899.32576</v>
      </c>
      <c r="G4019" s="3">
        <v>9.9000000000000005E-2</v>
      </c>
      <c r="H4019" s="7">
        <v>2322.5037037037036</v>
      </c>
      <c r="I4019" s="4">
        <v>229.92786666666666</v>
      </c>
      <c r="J4019">
        <v>64.8</v>
      </c>
      <c r="K4019" t="s">
        <v>11</v>
      </c>
      <c r="L4019" t="s">
        <v>13</v>
      </c>
      <c r="M4019" t="s">
        <v>34</v>
      </c>
      <c r="N4019" s="2">
        <v>41353</v>
      </c>
      <c r="O4019" s="2">
        <v>43229</v>
      </c>
      <c r="P4019" t="s">
        <v>24</v>
      </c>
      <c r="Q4019" t="s">
        <v>35</v>
      </c>
      <c r="R4019" s="5" t="str">
        <f t="shared" si="190"/>
        <v>0.06</v>
      </c>
      <c r="S4019" s="6" t="str">
        <f t="shared" si="191"/>
        <v/>
      </c>
      <c r="T4019">
        <f>ROUND(INT(表1[[#This Row],[合同结束日期]]-表1[[#This Row],[合同起始日期]])/365,1)</f>
        <v>5.0999999999999996</v>
      </c>
    </row>
    <row r="4020" spans="1:20">
      <c r="A4020" s="1">
        <v>42644</v>
      </c>
      <c r="B4020" t="s">
        <v>7</v>
      </c>
      <c r="C4020">
        <f t="shared" si="189"/>
        <v>1</v>
      </c>
      <c r="D4020" t="s">
        <v>67</v>
      </c>
      <c r="E4020" s="4">
        <v>1078941</v>
      </c>
      <c r="F4020" s="4">
        <v>96241.537200000006</v>
      </c>
      <c r="G4020" s="3">
        <v>8.9200000000000002E-2</v>
      </c>
      <c r="H4020" s="7">
        <v>3380.1409774436092</v>
      </c>
      <c r="I4020" s="4">
        <v>301.50857518796994</v>
      </c>
      <c r="J4020">
        <v>319.2</v>
      </c>
      <c r="K4020" t="s">
        <v>11</v>
      </c>
      <c r="L4020" t="s">
        <v>23</v>
      </c>
      <c r="M4020" t="s">
        <v>23</v>
      </c>
      <c r="N4020" s="2">
        <v>41374</v>
      </c>
      <c r="O4020" s="2">
        <v>42864</v>
      </c>
      <c r="P4020" t="s">
        <v>24</v>
      </c>
      <c r="Q4020" t="s">
        <v>78</v>
      </c>
      <c r="R4020" s="5" t="str">
        <f t="shared" si="190"/>
        <v>0.07</v>
      </c>
      <c r="S4020" s="6" t="str">
        <f t="shared" si="191"/>
        <v/>
      </c>
      <c r="T4020">
        <f>ROUND(INT(表1[[#This Row],[合同结束日期]]-表1[[#This Row],[合同起始日期]])/365,1)</f>
        <v>4.0999999999999996</v>
      </c>
    </row>
    <row r="4021" spans="1:20">
      <c r="A4021" s="1">
        <v>42644</v>
      </c>
      <c r="B4021" t="s">
        <v>7</v>
      </c>
      <c r="C4021">
        <f t="shared" si="189"/>
        <v>1</v>
      </c>
      <c r="D4021" t="s">
        <v>491</v>
      </c>
      <c r="E4021" s="4">
        <v>430915.2</v>
      </c>
      <c r="F4021" s="4">
        <v>86570.863679999995</v>
      </c>
      <c r="G4021" s="3">
        <v>0.2009</v>
      </c>
      <c r="H4021" s="7">
        <v>2362.4736842105262</v>
      </c>
      <c r="I4021" s="4">
        <v>474.62096315789472</v>
      </c>
      <c r="J4021">
        <v>182.4</v>
      </c>
      <c r="K4021" t="s">
        <v>11</v>
      </c>
      <c r="L4021" t="s">
        <v>13</v>
      </c>
      <c r="M4021" t="s">
        <v>13</v>
      </c>
      <c r="N4021" s="2">
        <v>42433</v>
      </c>
      <c r="O4021" s="2">
        <v>43162</v>
      </c>
      <c r="P4021" t="s">
        <v>24</v>
      </c>
      <c r="Q4021" t="s">
        <v>56</v>
      </c>
      <c r="R4021" s="5" t="str">
        <f t="shared" si="190"/>
        <v>0.17</v>
      </c>
      <c r="S4021" s="6" t="str">
        <f t="shared" si="191"/>
        <v/>
      </c>
      <c r="T4021">
        <f>ROUND(INT(表1[[#This Row],[合同结束日期]]-表1[[#This Row],[合同起始日期]])/365,1)</f>
        <v>2</v>
      </c>
    </row>
    <row r="4022" spans="1:20">
      <c r="A4022" s="1">
        <v>42644</v>
      </c>
      <c r="B4022" t="s">
        <v>7</v>
      </c>
      <c r="C4022">
        <f t="shared" si="189"/>
        <v>1</v>
      </c>
      <c r="D4022" t="s">
        <v>548</v>
      </c>
      <c r="E4022" s="4">
        <v>74641.2</v>
      </c>
      <c r="F4022" s="4">
        <v>16406.135760000001</v>
      </c>
      <c r="G4022" s="3">
        <v>0.21980000000000002</v>
      </c>
      <c r="H4022" s="7">
        <v>2392.3461538461538</v>
      </c>
      <c r="I4022" s="4">
        <v>525.83768461538466</v>
      </c>
      <c r="J4022">
        <v>31.2</v>
      </c>
      <c r="K4022" t="s">
        <v>11</v>
      </c>
      <c r="L4022" t="s">
        <v>12</v>
      </c>
      <c r="M4022" t="s">
        <v>110</v>
      </c>
      <c r="N4022" s="2">
        <v>42638</v>
      </c>
      <c r="O4022" s="2">
        <v>43002</v>
      </c>
      <c r="P4022" t="s">
        <v>24</v>
      </c>
      <c r="Q4022" t="s">
        <v>59</v>
      </c>
      <c r="R4022" s="5" t="str">
        <f t="shared" si="190"/>
        <v>0.16</v>
      </c>
      <c r="S4022" s="6" t="str">
        <f t="shared" si="191"/>
        <v/>
      </c>
      <c r="T4022">
        <f>ROUND(INT(表1[[#This Row],[合同结束日期]]-表1[[#This Row],[合同起始日期]])/365,1)</f>
        <v>1</v>
      </c>
    </row>
    <row r="4023" spans="1:20">
      <c r="A4023" s="1">
        <v>42644</v>
      </c>
      <c r="B4023" t="s">
        <v>7</v>
      </c>
      <c r="C4023">
        <f t="shared" si="189"/>
        <v>1</v>
      </c>
      <c r="D4023" t="s">
        <v>469</v>
      </c>
      <c r="E4023" s="4">
        <v>148546.79999999999</v>
      </c>
      <c r="F4023" s="4">
        <v>14676.423840000001</v>
      </c>
      <c r="G4023" s="3">
        <v>9.8800000000000013E-2</v>
      </c>
      <c r="H4023" s="7">
        <v>10315.75</v>
      </c>
      <c r="I4023" s="4">
        <v>1019.1961000000002</v>
      </c>
      <c r="J4023">
        <v>14.399999999999999</v>
      </c>
      <c r="K4023" t="s">
        <v>66</v>
      </c>
      <c r="L4023" t="s">
        <v>64</v>
      </c>
      <c r="M4023" t="s">
        <v>64</v>
      </c>
      <c r="N4023" s="2">
        <v>42259</v>
      </c>
      <c r="O4023" s="2">
        <v>42989</v>
      </c>
      <c r="P4023" t="s">
        <v>24</v>
      </c>
      <c r="Q4023" t="s">
        <v>123</v>
      </c>
      <c r="R4023" s="5" t="str">
        <f t="shared" si="190"/>
        <v>0.09</v>
      </c>
      <c r="S4023" s="6" t="str">
        <f t="shared" si="191"/>
        <v/>
      </c>
      <c r="T4023">
        <f>ROUND(INT(表1[[#This Row],[合同结束日期]]-表1[[#This Row],[合同起始日期]])/365,1)</f>
        <v>2</v>
      </c>
    </row>
    <row r="4024" spans="1:20">
      <c r="A4024" s="1">
        <v>42644</v>
      </c>
      <c r="B4024" t="s">
        <v>7</v>
      </c>
      <c r="C4024">
        <f t="shared" si="189"/>
        <v>1</v>
      </c>
      <c r="D4024" t="s">
        <v>535</v>
      </c>
      <c r="E4024" s="4">
        <v>68281.2</v>
      </c>
      <c r="F4024" s="4">
        <v>16401.144239999998</v>
      </c>
      <c r="G4024" s="3">
        <v>0.24019999999999997</v>
      </c>
      <c r="H4024" s="7">
        <v>2188.5</v>
      </c>
      <c r="I4024" s="4">
        <v>525.67769999999996</v>
      </c>
      <c r="J4024">
        <v>31.2</v>
      </c>
      <c r="K4024" t="s">
        <v>11</v>
      </c>
      <c r="L4024" t="s">
        <v>12</v>
      </c>
      <c r="M4024" t="s">
        <v>110</v>
      </c>
      <c r="N4024" s="2">
        <v>42595</v>
      </c>
      <c r="O4024" s="2">
        <v>42959</v>
      </c>
      <c r="P4024" t="s">
        <v>24</v>
      </c>
      <c r="Q4024" t="s">
        <v>37</v>
      </c>
      <c r="R4024" s="5" t="str">
        <f t="shared" si="190"/>
        <v>0.</v>
      </c>
      <c r="S4024" s="6" t="str">
        <f t="shared" si="191"/>
        <v/>
      </c>
      <c r="T4024">
        <f>ROUND(INT(表1[[#This Row],[合同结束日期]]-表1[[#This Row],[合同起始日期]])/365,1)</f>
        <v>1</v>
      </c>
    </row>
    <row r="4025" spans="1:20">
      <c r="A4025" s="1">
        <v>42644</v>
      </c>
      <c r="B4025" t="s">
        <v>7</v>
      </c>
      <c r="C4025">
        <f t="shared" si="189"/>
        <v>1</v>
      </c>
      <c r="D4025" t="s">
        <v>240</v>
      </c>
      <c r="E4025" s="4">
        <v>73276.2</v>
      </c>
      <c r="F4025" s="4">
        <v>10639.704240000001</v>
      </c>
      <c r="G4025" s="3">
        <v>0.14520000000000002</v>
      </c>
      <c r="H4025" s="7">
        <v>5088.625</v>
      </c>
      <c r="I4025" s="4">
        <v>738.86835000000019</v>
      </c>
      <c r="J4025">
        <v>14.399999999999999</v>
      </c>
      <c r="K4025" t="s">
        <v>66</v>
      </c>
      <c r="L4025" t="s">
        <v>64</v>
      </c>
      <c r="M4025" t="s">
        <v>64</v>
      </c>
      <c r="N4025" s="2">
        <v>41481</v>
      </c>
      <c r="O4025" s="2">
        <v>43033</v>
      </c>
      <c r="P4025" t="s">
        <v>24</v>
      </c>
      <c r="Q4025" t="s">
        <v>455</v>
      </c>
      <c r="R4025" s="5" t="str">
        <f t="shared" si="190"/>
        <v>0.13</v>
      </c>
      <c r="S4025" s="6" t="str">
        <f t="shared" si="191"/>
        <v>0.13</v>
      </c>
      <c r="T4025">
        <f>ROUND(INT(表1[[#This Row],[合同结束日期]]-表1[[#This Row],[合同起始日期]])/365,1)</f>
        <v>4.3</v>
      </c>
    </row>
    <row r="4026" spans="1:20">
      <c r="A4026" s="1">
        <v>42644</v>
      </c>
      <c r="B4026" t="s">
        <v>7</v>
      </c>
      <c r="C4026">
        <f t="shared" si="189"/>
        <v>1</v>
      </c>
      <c r="D4026" t="s">
        <v>531</v>
      </c>
      <c r="E4026" s="4">
        <v>693290.424</v>
      </c>
      <c r="F4026" s="4">
        <v>63020.099541600001</v>
      </c>
      <c r="G4026" s="3">
        <v>9.0899999999999995E-2</v>
      </c>
      <c r="H4026" s="7">
        <v>11554.840399999999</v>
      </c>
      <c r="I4026" s="4">
        <v>1050.3349923600001</v>
      </c>
      <c r="J4026">
        <v>60</v>
      </c>
      <c r="K4026" t="s">
        <v>44</v>
      </c>
      <c r="L4026" t="s">
        <v>46</v>
      </c>
      <c r="M4026" t="s">
        <v>45</v>
      </c>
      <c r="N4026" s="2">
        <v>42536</v>
      </c>
      <c r="O4026" s="2">
        <v>45547</v>
      </c>
      <c r="P4026" t="s">
        <v>39</v>
      </c>
      <c r="Q4026" t="s">
        <v>123</v>
      </c>
      <c r="R4026" s="5" t="str">
        <f t="shared" si="190"/>
        <v>0.09</v>
      </c>
      <c r="S4026" s="6" t="str">
        <f t="shared" si="191"/>
        <v/>
      </c>
      <c r="T4026">
        <f>ROUND(INT(表1[[#This Row],[合同结束日期]]-表1[[#This Row],[合同起始日期]])/365,1)</f>
        <v>8.1999999999999993</v>
      </c>
    </row>
    <row r="4027" spans="1:20">
      <c r="A4027" s="1">
        <v>42644</v>
      </c>
      <c r="B4027" t="s">
        <v>7</v>
      </c>
      <c r="C4027">
        <f t="shared" si="189"/>
        <v>1</v>
      </c>
      <c r="D4027" t="s">
        <v>43</v>
      </c>
      <c r="E4027" s="4">
        <v>283844.90399999998</v>
      </c>
      <c r="F4027" s="4">
        <v>25546.041359999999</v>
      </c>
      <c r="G4027" s="3">
        <v>0.09</v>
      </c>
      <c r="H4027" s="7">
        <v>1085.0340366972478</v>
      </c>
      <c r="I4027" s="4">
        <v>97.653063302752301</v>
      </c>
      <c r="J4027">
        <v>261.59999999999997</v>
      </c>
      <c r="K4027" t="s">
        <v>44</v>
      </c>
      <c r="L4027" t="s">
        <v>46</v>
      </c>
      <c r="M4027" t="s">
        <v>45</v>
      </c>
      <c r="N4027" s="2">
        <v>41288</v>
      </c>
      <c r="O4027" s="2">
        <v>45059</v>
      </c>
      <c r="P4027" t="s">
        <v>24</v>
      </c>
      <c r="Q4027" t="s">
        <v>123</v>
      </c>
      <c r="R4027" s="5" t="str">
        <f t="shared" si="190"/>
        <v>0.09</v>
      </c>
      <c r="S4027" s="6" t="str">
        <f t="shared" si="191"/>
        <v/>
      </c>
      <c r="T4027">
        <f>ROUND(INT(表1[[#This Row],[合同结束日期]]-表1[[#This Row],[合同起始日期]])/365,1)</f>
        <v>10.3</v>
      </c>
    </row>
    <row r="4028" spans="1:20">
      <c r="A4028" s="1">
        <v>42675</v>
      </c>
      <c r="B4028" t="s">
        <v>7</v>
      </c>
      <c r="C4028">
        <f t="shared" si="189"/>
        <v>1</v>
      </c>
      <c r="D4028" t="s">
        <v>16</v>
      </c>
      <c r="E4028" s="4">
        <v>796375.75199999998</v>
      </c>
      <c r="F4028" s="4">
        <v>93972.338735999991</v>
      </c>
      <c r="G4028" s="3">
        <v>0.11799999999999999</v>
      </c>
      <c r="H4028" s="7">
        <v>1144.2180344827586</v>
      </c>
      <c r="I4028" s="4">
        <v>135.01772806896551</v>
      </c>
      <c r="J4028">
        <v>696</v>
      </c>
      <c r="K4028" t="s">
        <v>20</v>
      </c>
      <c r="L4028" t="s">
        <v>21</v>
      </c>
      <c r="M4028" t="s">
        <v>17</v>
      </c>
      <c r="N4028" s="2">
        <v>41246</v>
      </c>
      <c r="O4028" s="2">
        <v>43229</v>
      </c>
      <c r="P4028" t="s">
        <v>18</v>
      </c>
      <c r="Q4028" t="s">
        <v>48</v>
      </c>
      <c r="R4028" s="5" t="str">
        <f t="shared" si="190"/>
        <v>0.11</v>
      </c>
      <c r="S4028" s="6" t="str">
        <f t="shared" si="191"/>
        <v/>
      </c>
      <c r="T4028">
        <f>ROUND(INT(表1[[#This Row],[合同结束日期]]-表1[[#This Row],[合同起始日期]])/365,1)</f>
        <v>5.4</v>
      </c>
    </row>
    <row r="4029" spans="1:20">
      <c r="A4029" s="1">
        <v>42675</v>
      </c>
      <c r="B4029" t="s">
        <v>7</v>
      </c>
      <c r="C4029">
        <f t="shared" si="189"/>
        <v>1</v>
      </c>
      <c r="D4029" t="s">
        <v>8</v>
      </c>
      <c r="E4029" s="4">
        <v>7208592</v>
      </c>
      <c r="F4029" s="4">
        <v>320061.48480000003</v>
      </c>
      <c r="G4029" s="3">
        <v>4.4400000000000002E-2</v>
      </c>
      <c r="H4029" s="7">
        <v>2019.2134453781512</v>
      </c>
      <c r="I4029" s="4">
        <v>89.653076974789926</v>
      </c>
      <c r="J4029">
        <v>3570</v>
      </c>
      <c r="K4029" t="s">
        <v>11</v>
      </c>
      <c r="L4029" t="s">
        <v>12</v>
      </c>
      <c r="M4029" t="s">
        <v>10</v>
      </c>
      <c r="N4029" s="2">
        <v>41365</v>
      </c>
      <c r="O4029" s="2">
        <v>48646</v>
      </c>
      <c r="P4029" t="s">
        <v>14</v>
      </c>
      <c r="Q4029">
        <v>0</v>
      </c>
      <c r="R4029" s="5">
        <f t="shared" si="190"/>
        <v>0</v>
      </c>
      <c r="S4029" s="6" t="str">
        <f t="shared" si="191"/>
        <v/>
      </c>
      <c r="T4029">
        <f>ROUND(INT(表1[[#This Row],[合同结束日期]]-表1[[#This Row],[合同起始日期]])/365,1)</f>
        <v>19.899999999999999</v>
      </c>
    </row>
    <row r="4030" spans="1:20">
      <c r="A4030" s="1">
        <v>42675</v>
      </c>
      <c r="B4030" t="s">
        <v>7</v>
      </c>
      <c r="C4030">
        <f t="shared" si="189"/>
        <v>1</v>
      </c>
      <c r="D4030" t="s">
        <v>68</v>
      </c>
      <c r="E4030" s="4">
        <v>211027.19999999998</v>
      </c>
      <c r="F4030" s="4">
        <v>111907.72416</v>
      </c>
      <c r="G4030" s="3">
        <v>0.53029999999999999</v>
      </c>
      <c r="H4030" s="7">
        <v>471.46380697050938</v>
      </c>
      <c r="I4030" s="4">
        <v>250.01725683646114</v>
      </c>
      <c r="J4030">
        <v>447.59999999999997</v>
      </c>
      <c r="K4030" t="s">
        <v>11</v>
      </c>
      <c r="L4030" t="s">
        <v>13</v>
      </c>
      <c r="M4030" t="s">
        <v>13</v>
      </c>
      <c r="N4030" s="2">
        <v>41302</v>
      </c>
      <c r="O4030" s="2">
        <v>43594</v>
      </c>
      <c r="P4030" t="s">
        <v>24</v>
      </c>
      <c r="Q4030" t="s">
        <v>28</v>
      </c>
      <c r="R4030" s="5" t="str">
        <f t="shared" si="190"/>
        <v>0.13</v>
      </c>
      <c r="S4030" s="6" t="str">
        <f t="shared" si="191"/>
        <v/>
      </c>
      <c r="T4030">
        <f>ROUND(INT(表1[[#This Row],[合同结束日期]]-表1[[#This Row],[合同起始日期]])/365,1)</f>
        <v>6.3</v>
      </c>
    </row>
    <row r="4031" spans="1:20">
      <c r="A4031" s="1">
        <v>42675</v>
      </c>
      <c r="B4031" t="s">
        <v>7</v>
      </c>
      <c r="C4031">
        <f t="shared" si="189"/>
        <v>1</v>
      </c>
      <c r="D4031" t="s">
        <v>67</v>
      </c>
      <c r="E4031" s="4">
        <v>973228.79999999993</v>
      </c>
      <c r="F4031" s="4">
        <v>88466.49791999998</v>
      </c>
      <c r="G4031" s="3">
        <v>9.0899999999999981E-2</v>
      </c>
      <c r="H4031" s="7">
        <v>3048.9624060150377</v>
      </c>
      <c r="I4031" s="4">
        <v>277.15068270676687</v>
      </c>
      <c r="J4031">
        <v>319.2</v>
      </c>
      <c r="K4031" t="s">
        <v>11</v>
      </c>
      <c r="L4031" t="s">
        <v>23</v>
      </c>
      <c r="M4031" t="s">
        <v>23</v>
      </c>
      <c r="N4031" s="2">
        <v>41374</v>
      </c>
      <c r="O4031" s="2">
        <v>42864</v>
      </c>
      <c r="P4031" t="s">
        <v>24</v>
      </c>
      <c r="Q4031" t="s">
        <v>78</v>
      </c>
      <c r="R4031" s="5" t="str">
        <f t="shared" si="190"/>
        <v>0.07</v>
      </c>
      <c r="S4031" s="6" t="str">
        <f t="shared" si="191"/>
        <v/>
      </c>
      <c r="T4031">
        <f>ROUND(INT(表1[[#This Row],[合同结束日期]]-表1[[#This Row],[合同起始日期]])/365,1)</f>
        <v>4.0999999999999996</v>
      </c>
    </row>
    <row r="4032" spans="1:20">
      <c r="A4032" s="1">
        <v>42675</v>
      </c>
      <c r="B4032" t="s">
        <v>7</v>
      </c>
      <c r="C4032">
        <f t="shared" si="189"/>
        <v>1</v>
      </c>
      <c r="D4032" t="s">
        <v>38</v>
      </c>
      <c r="E4032" s="4">
        <v>744622.79999999993</v>
      </c>
      <c r="F4032" s="4">
        <v>103725.95604</v>
      </c>
      <c r="G4032" s="3">
        <v>0.13930000000000001</v>
      </c>
      <c r="H4032" s="7">
        <v>3977.6858974358975</v>
      </c>
      <c r="I4032" s="4">
        <v>554.09164551282061</v>
      </c>
      <c r="J4032">
        <v>187.2</v>
      </c>
      <c r="K4032" t="s">
        <v>11</v>
      </c>
      <c r="L4032" t="s">
        <v>13</v>
      </c>
      <c r="M4032" t="s">
        <v>13</v>
      </c>
      <c r="N4032" s="2">
        <v>41323</v>
      </c>
      <c r="O4032" s="2">
        <v>43229</v>
      </c>
      <c r="P4032" t="s">
        <v>24</v>
      </c>
      <c r="Q4032" t="s">
        <v>65</v>
      </c>
      <c r="R4032" s="5" t="str">
        <f t="shared" si="190"/>
        <v>0.12</v>
      </c>
      <c r="S4032" s="6" t="str">
        <f t="shared" si="191"/>
        <v/>
      </c>
      <c r="T4032">
        <f>ROUND(INT(表1[[#This Row],[合同结束日期]]-表1[[#This Row],[合同起始日期]])/365,1)</f>
        <v>5.2</v>
      </c>
    </row>
    <row r="4033" spans="1:20">
      <c r="A4033" s="1">
        <v>42675</v>
      </c>
      <c r="B4033" t="s">
        <v>7</v>
      </c>
      <c r="C4033">
        <f t="shared" si="189"/>
        <v>1</v>
      </c>
      <c r="D4033" t="s">
        <v>40</v>
      </c>
      <c r="E4033" s="4">
        <v>3134277.9479999999</v>
      </c>
      <c r="F4033" s="4">
        <v>250742.23584000001</v>
      </c>
      <c r="G4033" s="3">
        <v>0.08</v>
      </c>
      <c r="H4033" s="7">
        <v>3324.7177825865579</v>
      </c>
      <c r="I4033" s="4">
        <v>265.97742260692462</v>
      </c>
      <c r="J4033">
        <v>942.72</v>
      </c>
      <c r="K4033" t="s">
        <v>41</v>
      </c>
      <c r="L4033" t="s">
        <v>40</v>
      </c>
      <c r="M4033" t="s">
        <v>41</v>
      </c>
      <c r="N4033" s="2">
        <v>41294</v>
      </c>
      <c r="O4033" s="2">
        <v>43229</v>
      </c>
      <c r="P4033" t="s">
        <v>39</v>
      </c>
      <c r="Q4033" t="s">
        <v>42</v>
      </c>
      <c r="R4033" s="5" t="str">
        <f t="shared" si="190"/>
        <v>0.08</v>
      </c>
      <c r="S4033" s="6" t="str">
        <f t="shared" si="191"/>
        <v/>
      </c>
      <c r="T4033">
        <f>ROUND(INT(表1[[#This Row],[合同结束日期]]-表1[[#This Row],[合同起始日期]])/365,1)</f>
        <v>5.3</v>
      </c>
    </row>
    <row r="4034" spans="1:20">
      <c r="A4034" s="1">
        <v>42675</v>
      </c>
      <c r="B4034" t="s">
        <v>7</v>
      </c>
      <c r="C4034">
        <f t="shared" si="189"/>
        <v>1</v>
      </c>
      <c r="D4034" t="s">
        <v>261</v>
      </c>
      <c r="E4034" s="4">
        <v>6035570.2560000001</v>
      </c>
      <c r="F4034" s="4">
        <v>507591.45852960006</v>
      </c>
      <c r="G4034" s="3">
        <v>8.4100000000000008E-2</v>
      </c>
      <c r="H4034" s="7">
        <v>4854.8666795366798</v>
      </c>
      <c r="I4034" s="4">
        <v>408.29428774903477</v>
      </c>
      <c r="J4034">
        <v>1243.2</v>
      </c>
      <c r="K4034" t="s">
        <v>41</v>
      </c>
      <c r="L4034" t="s">
        <v>261</v>
      </c>
      <c r="M4034" t="s">
        <v>41</v>
      </c>
      <c r="N4034" s="2">
        <v>41281</v>
      </c>
      <c r="O4034" s="2">
        <v>45168</v>
      </c>
      <c r="P4034" t="s">
        <v>39</v>
      </c>
      <c r="Q4034" t="s">
        <v>42</v>
      </c>
      <c r="R4034" s="5" t="str">
        <f t="shared" si="190"/>
        <v>0.08</v>
      </c>
      <c r="S4034" s="6" t="str">
        <f t="shared" si="191"/>
        <v/>
      </c>
      <c r="T4034">
        <f>ROUND(INT(表1[[#This Row],[合同结束日期]]-表1[[#This Row],[合同起始日期]])/365,1)</f>
        <v>10.6</v>
      </c>
    </row>
    <row r="4035" spans="1:20">
      <c r="A4035" s="1">
        <v>42675</v>
      </c>
      <c r="B4035" t="s">
        <v>7</v>
      </c>
      <c r="C4035">
        <f t="shared" si="189"/>
        <v>1</v>
      </c>
      <c r="D4035" t="s">
        <v>29</v>
      </c>
      <c r="E4035" s="4">
        <v>396974.39999999997</v>
      </c>
      <c r="F4035" s="4">
        <v>86977.091039999985</v>
      </c>
      <c r="G4035" s="3">
        <v>0.21909999999999999</v>
      </c>
      <c r="H4035" s="7">
        <v>2120.5897435897436</v>
      </c>
      <c r="I4035" s="4">
        <v>464.62121282051277</v>
      </c>
      <c r="J4035">
        <v>187.2</v>
      </c>
      <c r="K4035" t="s">
        <v>11</v>
      </c>
      <c r="L4035" t="s">
        <v>23</v>
      </c>
      <c r="M4035" t="s">
        <v>23</v>
      </c>
      <c r="N4035" s="2">
        <v>41288</v>
      </c>
      <c r="O4035" s="2">
        <v>42864</v>
      </c>
      <c r="P4035" t="s">
        <v>24</v>
      </c>
      <c r="Q4035" t="s">
        <v>420</v>
      </c>
      <c r="R4035" s="5" t="str">
        <f t="shared" si="190"/>
        <v>0.19</v>
      </c>
      <c r="S4035" s="6" t="str">
        <f t="shared" si="191"/>
        <v/>
      </c>
      <c r="T4035">
        <f>ROUND(INT(表1[[#This Row],[合同结束日期]]-表1[[#This Row],[合同起始日期]])/365,1)</f>
        <v>4.3</v>
      </c>
    </row>
    <row r="4036" spans="1:20">
      <c r="A4036" s="1">
        <v>42675</v>
      </c>
      <c r="B4036" t="s">
        <v>7</v>
      </c>
      <c r="C4036">
        <f t="shared" si="189"/>
        <v>1</v>
      </c>
      <c r="D4036" t="s">
        <v>31</v>
      </c>
      <c r="E4036" s="4">
        <v>435542.39999999997</v>
      </c>
      <c r="F4036" s="4">
        <v>80488.235519999987</v>
      </c>
      <c r="G4036" s="3">
        <v>0.18479999999999999</v>
      </c>
      <c r="H4036" s="7">
        <v>3156.1043478260867</v>
      </c>
      <c r="I4036" s="4">
        <v>583.24808347826081</v>
      </c>
      <c r="J4036">
        <v>138</v>
      </c>
      <c r="K4036" t="s">
        <v>11</v>
      </c>
      <c r="L4036" t="s">
        <v>13</v>
      </c>
      <c r="M4036" t="s">
        <v>13</v>
      </c>
      <c r="N4036" s="2">
        <v>41334</v>
      </c>
      <c r="O4036" s="2">
        <v>42864</v>
      </c>
      <c r="P4036" t="s">
        <v>24</v>
      </c>
      <c r="Q4036" t="s">
        <v>506</v>
      </c>
      <c r="R4036" s="5" t="str">
        <f t="shared" si="190"/>
        <v>0.16</v>
      </c>
      <c r="S4036" s="6" t="str">
        <f t="shared" si="191"/>
        <v>0.07</v>
      </c>
      <c r="T4036">
        <f>ROUND(INT(表1[[#This Row],[合同结束日期]]-表1[[#This Row],[合同起始日期]])/365,1)</f>
        <v>4.2</v>
      </c>
    </row>
    <row r="4037" spans="1:20">
      <c r="A4037" s="1">
        <v>42675</v>
      </c>
      <c r="B4037" t="s">
        <v>7</v>
      </c>
      <c r="C4037">
        <f t="shared" si="189"/>
        <v>1</v>
      </c>
      <c r="D4037" t="s">
        <v>238</v>
      </c>
      <c r="E4037" s="4">
        <v>362731.92000000004</v>
      </c>
      <c r="F4037" s="4">
        <v>89232.052320000017</v>
      </c>
      <c r="G4037" s="3">
        <v>0.24600000000000002</v>
      </c>
      <c r="H4037" s="7">
        <v>967.28512000000012</v>
      </c>
      <c r="I4037" s="4">
        <v>237.95213952000003</v>
      </c>
      <c r="J4037">
        <v>375</v>
      </c>
      <c r="K4037" t="s">
        <v>11</v>
      </c>
      <c r="L4037" t="s">
        <v>92</v>
      </c>
      <c r="M4037" t="s">
        <v>92</v>
      </c>
      <c r="N4037" s="2">
        <v>41384</v>
      </c>
      <c r="O4037" s="2">
        <v>43299</v>
      </c>
      <c r="P4037" t="s">
        <v>18</v>
      </c>
      <c r="Q4037" t="s">
        <v>335</v>
      </c>
      <c r="R4037" s="5" t="str">
        <f t="shared" si="190"/>
        <v>0.15</v>
      </c>
      <c r="S4037" s="6" t="str">
        <f t="shared" si="191"/>
        <v>0.05</v>
      </c>
      <c r="T4037">
        <f>ROUND(INT(表1[[#This Row],[合同结束日期]]-表1[[#This Row],[合同起始日期]])/365,1)</f>
        <v>5.2</v>
      </c>
    </row>
    <row r="4038" spans="1:20">
      <c r="A4038" s="1">
        <v>42675</v>
      </c>
      <c r="B4038" t="s">
        <v>7</v>
      </c>
      <c r="C4038">
        <f t="shared" si="189"/>
        <v>1</v>
      </c>
      <c r="D4038" t="s">
        <v>237</v>
      </c>
      <c r="E4038" s="4">
        <v>693262.56</v>
      </c>
      <c r="F4038" s="4">
        <v>85687.252416000003</v>
      </c>
      <c r="G4038" s="3">
        <v>0.12359999999999999</v>
      </c>
      <c r="H4038" s="7">
        <v>1925.7293333333334</v>
      </c>
      <c r="I4038" s="4">
        <v>238.02014560000001</v>
      </c>
      <c r="J4038">
        <v>360</v>
      </c>
      <c r="K4038" t="s">
        <v>11</v>
      </c>
      <c r="L4038" t="s">
        <v>23</v>
      </c>
      <c r="M4038" t="s">
        <v>23</v>
      </c>
      <c r="N4038" s="2">
        <v>41384</v>
      </c>
      <c r="O4038" s="2">
        <v>43299</v>
      </c>
      <c r="P4038" t="s">
        <v>18</v>
      </c>
      <c r="Q4038" t="s">
        <v>335</v>
      </c>
      <c r="R4038" s="5" t="str">
        <f t="shared" si="190"/>
        <v>0.15</v>
      </c>
      <c r="S4038" s="6" t="str">
        <f t="shared" si="191"/>
        <v>0.05</v>
      </c>
      <c r="T4038">
        <f>ROUND(INT(表1[[#This Row],[合同结束日期]]-表1[[#This Row],[合同起始日期]])/365,1)</f>
        <v>5.2</v>
      </c>
    </row>
    <row r="4039" spans="1:20">
      <c r="A4039" s="1">
        <v>42675</v>
      </c>
      <c r="B4039" t="s">
        <v>7</v>
      </c>
      <c r="C4039">
        <f t="shared" si="189"/>
        <v>1</v>
      </c>
      <c r="D4039" t="s">
        <v>235</v>
      </c>
      <c r="E4039" s="4">
        <v>862679.5199999999</v>
      </c>
      <c r="F4039" s="4">
        <v>89028.52646399998</v>
      </c>
      <c r="G4039" s="3">
        <v>0.10319999999999999</v>
      </c>
      <c r="H4039" s="7">
        <v>2306.3830606352262</v>
      </c>
      <c r="I4039" s="4">
        <v>238.01873185755531</v>
      </c>
      <c r="J4039">
        <v>374.03999999999996</v>
      </c>
      <c r="K4039" t="s">
        <v>11</v>
      </c>
      <c r="L4039" t="s">
        <v>92</v>
      </c>
      <c r="M4039" t="s">
        <v>92</v>
      </c>
      <c r="N4039" s="2">
        <v>41384</v>
      </c>
      <c r="O4039" s="2">
        <v>43299</v>
      </c>
      <c r="P4039" t="s">
        <v>18</v>
      </c>
      <c r="Q4039" t="s">
        <v>335</v>
      </c>
      <c r="R4039" s="5" t="str">
        <f t="shared" si="190"/>
        <v>0.15</v>
      </c>
      <c r="S4039" s="6" t="str">
        <f t="shared" si="191"/>
        <v>0.05</v>
      </c>
      <c r="T4039">
        <f>ROUND(INT(表1[[#This Row],[合同结束日期]]-表1[[#This Row],[合同起始日期]])/365,1)</f>
        <v>5.2</v>
      </c>
    </row>
    <row r="4040" spans="1:20">
      <c r="A4040" s="1">
        <v>42675</v>
      </c>
      <c r="B4040" t="s">
        <v>7</v>
      </c>
      <c r="C4040">
        <f t="shared" si="189"/>
        <v>1</v>
      </c>
      <c r="D4040" t="s">
        <v>239</v>
      </c>
      <c r="E4040" s="4">
        <v>469698.48000000004</v>
      </c>
      <c r="F4040" s="4">
        <v>86471.490168000018</v>
      </c>
      <c r="G4040" s="3">
        <v>0.18410000000000001</v>
      </c>
      <c r="H4040" s="7">
        <v>1292.6532364597094</v>
      </c>
      <c r="I4040" s="4">
        <v>237.97746083223254</v>
      </c>
      <c r="J4040">
        <v>363.36</v>
      </c>
      <c r="K4040" t="s">
        <v>11</v>
      </c>
      <c r="L4040" t="s">
        <v>23</v>
      </c>
      <c r="M4040" t="s">
        <v>23</v>
      </c>
      <c r="N4040" s="2">
        <v>41384</v>
      </c>
      <c r="O4040" s="2">
        <v>43299</v>
      </c>
      <c r="P4040" t="s">
        <v>18</v>
      </c>
      <c r="Q4040" t="s">
        <v>335</v>
      </c>
      <c r="R4040" s="5" t="str">
        <f t="shared" si="190"/>
        <v>0.15</v>
      </c>
      <c r="S4040" s="6" t="str">
        <f t="shared" si="191"/>
        <v>0.05</v>
      </c>
      <c r="T4040">
        <f>ROUND(INT(表1[[#This Row],[合同结束日期]]-表1[[#This Row],[合同起始日期]])/365,1)</f>
        <v>5.2</v>
      </c>
    </row>
    <row r="4041" spans="1:20">
      <c r="A4041" s="1">
        <v>42675</v>
      </c>
      <c r="B4041" t="s">
        <v>7</v>
      </c>
      <c r="C4041">
        <f t="shared" si="189"/>
        <v>1</v>
      </c>
      <c r="D4041" t="s">
        <v>33</v>
      </c>
      <c r="E4041" s="4">
        <v>157938</v>
      </c>
      <c r="F4041" s="4">
        <v>14909.3472</v>
      </c>
      <c r="G4041" s="3">
        <v>9.4399999999999998E-2</v>
      </c>
      <c r="H4041" s="7">
        <v>2437.3148148148148</v>
      </c>
      <c r="I4041" s="4">
        <v>230.08251851851853</v>
      </c>
      <c r="J4041">
        <v>64.8</v>
      </c>
      <c r="K4041" t="s">
        <v>11</v>
      </c>
      <c r="L4041" t="s">
        <v>13</v>
      </c>
      <c r="M4041" t="s">
        <v>34</v>
      </c>
      <c r="N4041" s="2">
        <v>41353</v>
      </c>
      <c r="O4041" s="2">
        <v>43229</v>
      </c>
      <c r="P4041" t="s">
        <v>24</v>
      </c>
      <c r="Q4041" t="s">
        <v>35</v>
      </c>
      <c r="R4041" s="5" t="str">
        <f t="shared" si="190"/>
        <v>0.06</v>
      </c>
      <c r="S4041" s="6" t="str">
        <f t="shared" si="191"/>
        <v/>
      </c>
      <c r="T4041">
        <f>ROUND(INT(表1[[#This Row],[合同结束日期]]-表1[[#This Row],[合同起始日期]])/365,1)</f>
        <v>5.0999999999999996</v>
      </c>
    </row>
    <row r="4042" spans="1:20">
      <c r="A4042" s="1">
        <v>42675</v>
      </c>
      <c r="B4042" t="s">
        <v>7</v>
      </c>
      <c r="C4042">
        <f t="shared" si="189"/>
        <v>1</v>
      </c>
      <c r="D4042" t="s">
        <v>36</v>
      </c>
      <c r="E4042" s="4">
        <v>552636.6</v>
      </c>
      <c r="F4042" s="4">
        <v>48853.075439999993</v>
      </c>
      <c r="G4042" s="3">
        <v>8.8399999999999992E-2</v>
      </c>
      <c r="H4042" s="7">
        <v>2601.8672316384177</v>
      </c>
      <c r="I4042" s="4">
        <v>230.00506327683613</v>
      </c>
      <c r="J4042">
        <v>212.4</v>
      </c>
      <c r="K4042" t="s">
        <v>11</v>
      </c>
      <c r="L4042" t="s">
        <v>13</v>
      </c>
      <c r="M4042" t="s">
        <v>13</v>
      </c>
      <c r="N4042" s="2">
        <v>41353</v>
      </c>
      <c r="O4042" s="2">
        <v>43229</v>
      </c>
      <c r="P4042" t="s">
        <v>24</v>
      </c>
      <c r="Q4042" t="s">
        <v>37</v>
      </c>
      <c r="R4042" s="5" t="str">
        <f t="shared" si="190"/>
        <v>0.</v>
      </c>
      <c r="S4042" s="6" t="str">
        <f t="shared" si="191"/>
        <v/>
      </c>
      <c r="T4042">
        <f>ROUND(INT(表1[[#This Row],[合同结束日期]]-表1[[#This Row],[合同起始日期]])/365,1)</f>
        <v>5.0999999999999996</v>
      </c>
    </row>
    <row r="4043" spans="1:20">
      <c r="A4043" s="1">
        <v>42675</v>
      </c>
      <c r="B4043" t="s">
        <v>7</v>
      </c>
      <c r="C4043">
        <f t="shared" si="189"/>
        <v>1</v>
      </c>
      <c r="D4043" t="s">
        <v>292</v>
      </c>
      <c r="E4043" s="4">
        <v>4858242.8999999994</v>
      </c>
      <c r="F4043" s="4">
        <v>218620.93049999999</v>
      </c>
      <c r="G4043" s="3">
        <v>4.5000000000000005E-2</v>
      </c>
      <c r="H4043" s="7">
        <v>1952.9839604438012</v>
      </c>
      <c r="I4043" s="4">
        <v>87.884278219971051</v>
      </c>
      <c r="J4043">
        <v>2487.6</v>
      </c>
      <c r="K4043" t="s">
        <v>41</v>
      </c>
      <c r="L4043" t="s">
        <v>292</v>
      </c>
      <c r="M4043" t="s">
        <v>41</v>
      </c>
      <c r="N4043" s="2">
        <v>41442</v>
      </c>
      <c r="O4043" s="2">
        <v>47285</v>
      </c>
      <c r="P4043" t="s">
        <v>39</v>
      </c>
      <c r="Q4043" t="s">
        <v>208</v>
      </c>
      <c r="R4043" s="5" t="str">
        <f t="shared" si="190"/>
        <v>0.05</v>
      </c>
      <c r="S4043" s="6" t="str">
        <f t="shared" si="191"/>
        <v/>
      </c>
      <c r="T4043">
        <f>ROUND(INT(表1[[#This Row],[合同结束日期]]-表1[[#This Row],[合同起始日期]])/365,1)</f>
        <v>16</v>
      </c>
    </row>
    <row r="4044" spans="1:20">
      <c r="A4044" s="1">
        <v>42675</v>
      </c>
      <c r="B4044" t="s">
        <v>7</v>
      </c>
      <c r="C4044">
        <f t="shared" si="189"/>
        <v>1</v>
      </c>
      <c r="D4044" t="s">
        <v>257</v>
      </c>
      <c r="E4044" s="4">
        <v>735743.55599999998</v>
      </c>
      <c r="F4044" s="4">
        <v>40465.895579999997</v>
      </c>
      <c r="G4044" s="3">
        <v>5.5E-2</v>
      </c>
      <c r="H4044" s="7">
        <v>1202.1953529411765</v>
      </c>
      <c r="I4044" s="4">
        <v>66.120744411764704</v>
      </c>
      <c r="J4044">
        <v>612</v>
      </c>
      <c r="K4044" t="s">
        <v>41</v>
      </c>
      <c r="L4044" t="s">
        <v>258</v>
      </c>
      <c r="M4044" t="s">
        <v>41</v>
      </c>
      <c r="N4044" s="2">
        <v>41442</v>
      </c>
      <c r="O4044" s="2">
        <v>47285</v>
      </c>
      <c r="P4044" t="s">
        <v>39</v>
      </c>
      <c r="Q4044" t="s">
        <v>35</v>
      </c>
      <c r="R4044" s="5" t="str">
        <f t="shared" si="190"/>
        <v>0.06</v>
      </c>
      <c r="S4044" s="6" t="str">
        <f t="shared" si="191"/>
        <v/>
      </c>
      <c r="T4044">
        <f>ROUND(INT(表1[[#This Row],[合同结束日期]]-表1[[#This Row],[合同起始日期]])/365,1)</f>
        <v>16</v>
      </c>
    </row>
    <row r="4045" spans="1:20">
      <c r="A4045" s="1">
        <v>42675</v>
      </c>
      <c r="B4045" t="s">
        <v>7</v>
      </c>
      <c r="C4045">
        <f t="shared" si="189"/>
        <v>1</v>
      </c>
      <c r="D4045" t="s">
        <v>259</v>
      </c>
      <c r="E4045" s="4">
        <v>904034.49599999993</v>
      </c>
      <c r="F4045" s="4">
        <v>49721.897279999997</v>
      </c>
      <c r="G4045" s="3">
        <v>5.5E-2</v>
      </c>
      <c r="H4045" s="7">
        <v>1897.6374811083124</v>
      </c>
      <c r="I4045" s="4">
        <v>104.37006146095717</v>
      </c>
      <c r="J4045">
        <v>476.4</v>
      </c>
      <c r="K4045" t="s">
        <v>41</v>
      </c>
      <c r="L4045" t="s">
        <v>258</v>
      </c>
      <c r="M4045" t="s">
        <v>41</v>
      </c>
      <c r="N4045" s="2">
        <v>41442</v>
      </c>
      <c r="O4045" s="2">
        <v>47285</v>
      </c>
      <c r="P4045" t="s">
        <v>39</v>
      </c>
      <c r="Q4045" t="s">
        <v>35</v>
      </c>
      <c r="R4045" s="5" t="str">
        <f t="shared" si="190"/>
        <v>0.06</v>
      </c>
      <c r="S4045" s="6" t="str">
        <f t="shared" si="191"/>
        <v/>
      </c>
      <c r="T4045">
        <f>ROUND(INT(表1[[#This Row],[合同结束日期]]-表1[[#This Row],[合同起始日期]])/365,1)</f>
        <v>16</v>
      </c>
    </row>
    <row r="4046" spans="1:20">
      <c r="A4046" s="1">
        <v>42675</v>
      </c>
      <c r="B4046" t="s">
        <v>7</v>
      </c>
      <c r="C4046">
        <f t="shared" si="189"/>
        <v>1</v>
      </c>
      <c r="D4046" t="s">
        <v>260</v>
      </c>
      <c r="E4046" s="4">
        <v>642194.66399999999</v>
      </c>
      <c r="F4046" s="4">
        <v>35320.70652</v>
      </c>
      <c r="G4046" s="3">
        <v>5.5E-2</v>
      </c>
      <c r="H4046" s="7">
        <v>2248.5807563025214</v>
      </c>
      <c r="I4046" s="4">
        <v>123.67194159663867</v>
      </c>
      <c r="J4046">
        <v>285.59999999999997</v>
      </c>
      <c r="K4046" t="s">
        <v>41</v>
      </c>
      <c r="L4046" t="s">
        <v>258</v>
      </c>
      <c r="M4046" t="s">
        <v>41</v>
      </c>
      <c r="N4046" s="2">
        <v>41442</v>
      </c>
      <c r="O4046" s="2">
        <v>47285</v>
      </c>
      <c r="P4046" t="s">
        <v>39</v>
      </c>
      <c r="Q4046" t="s">
        <v>35</v>
      </c>
      <c r="R4046" s="5" t="str">
        <f t="shared" si="190"/>
        <v>0.06</v>
      </c>
      <c r="S4046" s="6" t="str">
        <f t="shared" si="191"/>
        <v/>
      </c>
      <c r="T4046">
        <f>ROUND(INT(表1[[#This Row],[合同结束日期]]-表1[[#This Row],[合同起始日期]])/365,1)</f>
        <v>16</v>
      </c>
    </row>
    <row r="4047" spans="1:20">
      <c r="A4047" s="1">
        <v>42675</v>
      </c>
      <c r="B4047" t="s">
        <v>7</v>
      </c>
      <c r="C4047">
        <f t="shared" si="189"/>
        <v>1</v>
      </c>
      <c r="D4047" t="s">
        <v>262</v>
      </c>
      <c r="E4047" s="4">
        <v>1004891.82</v>
      </c>
      <c r="F4047" s="4">
        <v>55269.050099999993</v>
      </c>
      <c r="G4047" s="3">
        <v>5.4999999999999993E-2</v>
      </c>
      <c r="H4047" s="7">
        <v>1451.316897746967</v>
      </c>
      <c r="I4047" s="4">
        <v>79.822429376083178</v>
      </c>
      <c r="J4047">
        <v>692.4</v>
      </c>
      <c r="K4047" t="s">
        <v>41</v>
      </c>
      <c r="L4047" t="s">
        <v>258</v>
      </c>
      <c r="M4047" t="s">
        <v>41</v>
      </c>
      <c r="N4047" s="2">
        <v>41442</v>
      </c>
      <c r="O4047" s="2">
        <v>47285</v>
      </c>
      <c r="P4047" t="s">
        <v>39</v>
      </c>
      <c r="Q4047" t="s">
        <v>35</v>
      </c>
      <c r="R4047" s="5" t="str">
        <f t="shared" si="190"/>
        <v>0.06</v>
      </c>
      <c r="S4047" s="6" t="str">
        <f t="shared" si="191"/>
        <v/>
      </c>
      <c r="T4047">
        <f>ROUND(INT(表1[[#This Row],[合同结束日期]]-表1[[#This Row],[合同起始日期]])/365,1)</f>
        <v>16</v>
      </c>
    </row>
    <row r="4048" spans="1:20">
      <c r="A4048" s="1">
        <v>42675</v>
      </c>
      <c r="B4048" t="s">
        <v>7</v>
      </c>
      <c r="C4048">
        <f t="shared" si="189"/>
        <v>1</v>
      </c>
      <c r="D4048" t="s">
        <v>265</v>
      </c>
      <c r="E4048" s="4">
        <v>543010.90800000005</v>
      </c>
      <c r="F4048" s="4">
        <v>29865.59994</v>
      </c>
      <c r="G4048" s="3">
        <v>5.4999999999999993E-2</v>
      </c>
      <c r="H4048" s="7">
        <v>1012.324586129754</v>
      </c>
      <c r="I4048" s="4">
        <v>55.67785223713647</v>
      </c>
      <c r="J4048">
        <v>536.4</v>
      </c>
      <c r="K4048" t="s">
        <v>41</v>
      </c>
      <c r="L4048" t="s">
        <v>258</v>
      </c>
      <c r="M4048" t="s">
        <v>41</v>
      </c>
      <c r="N4048" s="2">
        <v>41442</v>
      </c>
      <c r="O4048" s="2">
        <v>47285</v>
      </c>
      <c r="P4048" t="s">
        <v>39</v>
      </c>
      <c r="Q4048" t="s">
        <v>35</v>
      </c>
      <c r="R4048" s="5" t="str">
        <f t="shared" si="190"/>
        <v>0.06</v>
      </c>
      <c r="S4048" s="6" t="str">
        <f t="shared" si="191"/>
        <v/>
      </c>
      <c r="T4048">
        <f>ROUND(INT(表1[[#This Row],[合同结束日期]]-表1[[#This Row],[合同起始日期]])/365,1)</f>
        <v>16</v>
      </c>
    </row>
    <row r="4049" spans="1:20">
      <c r="A4049" s="1">
        <v>42675</v>
      </c>
      <c r="B4049" t="s">
        <v>7</v>
      </c>
      <c r="C4049">
        <f t="shared" si="189"/>
        <v>1</v>
      </c>
      <c r="D4049" t="s">
        <v>266</v>
      </c>
      <c r="E4049" s="4">
        <v>160086.91200000001</v>
      </c>
      <c r="F4049" s="4">
        <v>8804.7801600000003</v>
      </c>
      <c r="G4049" s="3">
        <v>5.5E-2</v>
      </c>
      <c r="H4049" s="7">
        <v>376.8524293785311</v>
      </c>
      <c r="I4049" s="4">
        <v>20.726883615819208</v>
      </c>
      <c r="J4049">
        <v>424.8</v>
      </c>
      <c r="K4049" t="s">
        <v>41</v>
      </c>
      <c r="L4049" t="s">
        <v>258</v>
      </c>
      <c r="M4049" t="s">
        <v>41</v>
      </c>
      <c r="N4049" s="2">
        <v>41442</v>
      </c>
      <c r="O4049" s="2">
        <v>47285</v>
      </c>
      <c r="P4049" t="s">
        <v>39</v>
      </c>
      <c r="Q4049" t="s">
        <v>35</v>
      </c>
      <c r="R4049" s="5" t="str">
        <f t="shared" si="190"/>
        <v>0.06</v>
      </c>
      <c r="S4049" s="6" t="str">
        <f t="shared" si="191"/>
        <v/>
      </c>
      <c r="T4049">
        <f>ROUND(INT(表1[[#This Row],[合同结束日期]]-表1[[#This Row],[合同起始日期]])/365,1)</f>
        <v>16</v>
      </c>
    </row>
    <row r="4050" spans="1:20">
      <c r="A4050" s="1">
        <v>42675</v>
      </c>
      <c r="B4050" t="s">
        <v>7</v>
      </c>
      <c r="C4050">
        <f t="shared" si="189"/>
        <v>1</v>
      </c>
      <c r="D4050" t="s">
        <v>240</v>
      </c>
      <c r="E4050" s="4">
        <v>52198.2</v>
      </c>
      <c r="F4050" s="4">
        <v>7761.8723399999999</v>
      </c>
      <c r="G4050" s="3">
        <v>0.1487</v>
      </c>
      <c r="H4050" s="7">
        <v>3624.875</v>
      </c>
      <c r="I4050" s="4">
        <v>539.01891250000006</v>
      </c>
      <c r="J4050">
        <v>14.399999999999999</v>
      </c>
      <c r="K4050" t="s">
        <v>66</v>
      </c>
      <c r="L4050" t="s">
        <v>64</v>
      </c>
      <c r="M4050" t="s">
        <v>64</v>
      </c>
      <c r="N4050" s="2">
        <v>41481</v>
      </c>
      <c r="O4050" s="2">
        <v>43033</v>
      </c>
      <c r="P4050" t="s">
        <v>24</v>
      </c>
      <c r="Q4050" t="s">
        <v>28</v>
      </c>
      <c r="R4050" s="5" t="str">
        <f t="shared" si="190"/>
        <v>0.13</v>
      </c>
      <c r="S4050" s="6" t="str">
        <f t="shared" si="191"/>
        <v/>
      </c>
      <c r="T4050">
        <f>ROUND(INT(表1[[#This Row],[合同结束日期]]-表1[[#This Row],[合同起始日期]])/365,1)</f>
        <v>4.3</v>
      </c>
    </row>
    <row r="4051" spans="1:20">
      <c r="A4051" s="1">
        <v>42675</v>
      </c>
      <c r="B4051" t="s">
        <v>7</v>
      </c>
      <c r="C4051">
        <f t="shared" si="189"/>
        <v>1</v>
      </c>
      <c r="D4051" t="s">
        <v>308</v>
      </c>
      <c r="E4051" s="4">
        <v>2685459</v>
      </c>
      <c r="F4051" s="4">
        <v>91842.697799999994</v>
      </c>
      <c r="G4051" s="3">
        <v>3.4200000000000001E-2</v>
      </c>
      <c r="H4051" s="7">
        <v>19459.847826086956</v>
      </c>
      <c r="I4051" s="4">
        <v>665.52679565217386</v>
      </c>
      <c r="J4051">
        <v>138</v>
      </c>
      <c r="K4051" t="s">
        <v>140</v>
      </c>
      <c r="L4051" t="s">
        <v>309</v>
      </c>
      <c r="M4051" t="s">
        <v>309</v>
      </c>
      <c r="N4051" s="2">
        <v>41708</v>
      </c>
      <c r="O4051" s="2">
        <v>42834</v>
      </c>
      <c r="P4051" t="s">
        <v>24</v>
      </c>
      <c r="Q4051" t="s">
        <v>180</v>
      </c>
      <c r="R4051" s="5" t="str">
        <f t="shared" si="190"/>
        <v>0.03</v>
      </c>
      <c r="S4051" s="6" t="str">
        <f t="shared" si="191"/>
        <v/>
      </c>
      <c r="T4051">
        <f>ROUND(INT(表1[[#This Row],[合同结束日期]]-表1[[#This Row],[合同起始日期]])/365,1)</f>
        <v>3.1</v>
      </c>
    </row>
    <row r="4052" spans="1:20">
      <c r="A4052" s="1">
        <v>42675</v>
      </c>
      <c r="B4052" t="s">
        <v>7</v>
      </c>
      <c r="C4052">
        <f t="shared" si="189"/>
        <v>1</v>
      </c>
      <c r="D4052" t="s">
        <v>315</v>
      </c>
      <c r="E4052" s="4">
        <v>353178</v>
      </c>
      <c r="F4052" s="4">
        <v>50857.632000000005</v>
      </c>
      <c r="G4052" s="3">
        <v>0.14400000000000002</v>
      </c>
      <c r="H4052" s="7">
        <v>2943.15</v>
      </c>
      <c r="I4052" s="4">
        <v>423.81360000000006</v>
      </c>
      <c r="J4052">
        <v>120</v>
      </c>
      <c r="K4052" t="s">
        <v>11</v>
      </c>
      <c r="L4052" t="s">
        <v>12</v>
      </c>
      <c r="M4052" t="s">
        <v>53</v>
      </c>
      <c r="N4052" s="2">
        <v>41715</v>
      </c>
      <c r="O4052" s="2">
        <v>42810</v>
      </c>
      <c r="P4052" t="s">
        <v>24</v>
      </c>
      <c r="Q4052" t="s">
        <v>65</v>
      </c>
      <c r="R4052" s="5" t="str">
        <f t="shared" si="190"/>
        <v>0.12</v>
      </c>
      <c r="S4052" s="6" t="str">
        <f t="shared" si="191"/>
        <v/>
      </c>
      <c r="T4052">
        <f>ROUND(INT(表1[[#This Row],[合同结束日期]]-表1[[#This Row],[合同起始日期]])/365,1)</f>
        <v>3</v>
      </c>
    </row>
    <row r="4053" spans="1:20">
      <c r="A4053" s="1">
        <v>42675</v>
      </c>
      <c r="B4053" t="s">
        <v>7</v>
      </c>
      <c r="C4053">
        <f t="shared" si="189"/>
        <v>1</v>
      </c>
      <c r="D4053" t="s">
        <v>324</v>
      </c>
      <c r="E4053" s="4">
        <v>188674.8</v>
      </c>
      <c r="F4053" s="4">
        <v>35999.151840000006</v>
      </c>
      <c r="G4053" s="3">
        <v>0.19080000000000005</v>
      </c>
      <c r="H4053" s="7">
        <v>1709.0108695652175</v>
      </c>
      <c r="I4053" s="4">
        <v>326.07927391304355</v>
      </c>
      <c r="J4053">
        <v>110.39999999999999</v>
      </c>
      <c r="K4053" t="s">
        <v>140</v>
      </c>
      <c r="L4053" t="s">
        <v>309</v>
      </c>
      <c r="M4053" t="s">
        <v>309</v>
      </c>
      <c r="N4053" s="2">
        <v>42110</v>
      </c>
      <c r="O4053" s="2">
        <v>42840</v>
      </c>
      <c r="P4053" t="s">
        <v>24</v>
      </c>
      <c r="Q4053" t="s">
        <v>42</v>
      </c>
      <c r="R4053" s="5" t="str">
        <f t="shared" si="190"/>
        <v>0.08</v>
      </c>
      <c r="S4053" s="6" t="str">
        <f t="shared" si="191"/>
        <v/>
      </c>
      <c r="T4053">
        <f>ROUND(INT(表1[[#This Row],[合同结束日期]]-表1[[#This Row],[合同起始日期]])/365,1)</f>
        <v>2</v>
      </c>
    </row>
    <row r="4054" spans="1:20">
      <c r="A4054" s="1">
        <v>42675</v>
      </c>
      <c r="B4054" t="s">
        <v>7</v>
      </c>
      <c r="C4054">
        <f t="shared" si="189"/>
        <v>1</v>
      </c>
      <c r="D4054" t="s">
        <v>54</v>
      </c>
      <c r="E4054" s="4">
        <v>154167</v>
      </c>
      <c r="F4054" s="4">
        <v>22323.381600000004</v>
      </c>
      <c r="G4054" s="3">
        <v>0.14480000000000004</v>
      </c>
      <c r="H4054" s="7">
        <v>3380.8552631578946</v>
      </c>
      <c r="I4054" s="4">
        <v>489.54784210526321</v>
      </c>
      <c r="J4054">
        <v>45.6</v>
      </c>
      <c r="K4054" t="s">
        <v>11</v>
      </c>
      <c r="L4054" t="s">
        <v>12</v>
      </c>
      <c r="M4054" t="s">
        <v>53</v>
      </c>
      <c r="N4054" s="2">
        <v>42156</v>
      </c>
      <c r="O4054" s="2">
        <v>42864</v>
      </c>
      <c r="P4054" t="s">
        <v>24</v>
      </c>
      <c r="Q4054" t="s">
        <v>28</v>
      </c>
      <c r="R4054" s="5" t="str">
        <f t="shared" si="190"/>
        <v>0.13</v>
      </c>
      <c r="S4054" s="6" t="str">
        <f t="shared" si="191"/>
        <v/>
      </c>
      <c r="T4054">
        <f>ROUND(INT(表1[[#This Row],[合同结束日期]]-表1[[#This Row],[合同起始日期]])/365,1)</f>
        <v>1.9</v>
      </c>
    </row>
    <row r="4055" spans="1:20">
      <c r="A4055" s="1">
        <v>42675</v>
      </c>
      <c r="B4055" t="s">
        <v>7</v>
      </c>
      <c r="C4055">
        <f t="shared" ref="C4055:C4117" si="192">IF($B4055="负一层",-1,IF($B4055="负一夹层",0,IF($B4055="一层",1,IF($B4055="二层",2,IF($B4055="三层",3,IF($B4055="四层",4))))))</f>
        <v>1</v>
      </c>
      <c r="D4055" t="s">
        <v>52</v>
      </c>
      <c r="E4055" s="4">
        <v>349429.08</v>
      </c>
      <c r="F4055" s="4">
        <v>47766.955235999994</v>
      </c>
      <c r="G4055" s="3">
        <v>0.13669999999999999</v>
      </c>
      <c r="H4055" s="7">
        <v>7466.4333333333343</v>
      </c>
      <c r="I4055" s="4">
        <v>1020.6614366666666</v>
      </c>
      <c r="J4055">
        <v>46.8</v>
      </c>
      <c r="K4055" t="s">
        <v>11</v>
      </c>
      <c r="L4055" t="s">
        <v>12</v>
      </c>
      <c r="M4055" t="s">
        <v>53</v>
      </c>
      <c r="N4055" s="2">
        <v>42156</v>
      </c>
      <c r="O4055" s="2">
        <v>42864</v>
      </c>
      <c r="P4055" t="s">
        <v>24</v>
      </c>
      <c r="Q4055" t="s">
        <v>28</v>
      </c>
      <c r="R4055" s="5" t="str">
        <f t="shared" ref="R4055:R4117" si="193">IF(ISERROR(FIND(",",$Q4055)),$Q4055,LEFT($Q4055,FIND(",",$Q4055)-1))</f>
        <v>0.13</v>
      </c>
      <c r="S4055" s="6" t="str">
        <f t="shared" si="191"/>
        <v/>
      </c>
      <c r="T4055">
        <f>ROUND(INT(表1[[#This Row],[合同结束日期]]-表1[[#This Row],[合同起始日期]])/365,1)</f>
        <v>1.9</v>
      </c>
    </row>
    <row r="4056" spans="1:20">
      <c r="A4056" s="1">
        <v>42675</v>
      </c>
      <c r="B4056" t="s">
        <v>7</v>
      </c>
      <c r="C4056">
        <f t="shared" si="192"/>
        <v>1</v>
      </c>
      <c r="D4056" t="s">
        <v>460</v>
      </c>
      <c r="E4056" s="4">
        <v>179401.19999999998</v>
      </c>
      <c r="F4056" s="4">
        <v>31628.431559999997</v>
      </c>
      <c r="G4056" s="3">
        <v>0.17630000000000001</v>
      </c>
      <c r="H4056" s="7">
        <v>2820.7735849056603</v>
      </c>
      <c r="I4056" s="4">
        <v>497.30238301886794</v>
      </c>
      <c r="J4056">
        <v>63.599999999999994</v>
      </c>
      <c r="K4056" t="s">
        <v>11</v>
      </c>
      <c r="L4056" t="s">
        <v>12</v>
      </c>
      <c r="M4056" t="s">
        <v>53</v>
      </c>
      <c r="N4056" s="2">
        <v>42201</v>
      </c>
      <c r="O4056" s="2">
        <v>43296</v>
      </c>
      <c r="P4056" t="s">
        <v>24</v>
      </c>
      <c r="Q4056" t="s">
        <v>25</v>
      </c>
      <c r="R4056" s="5" t="str">
        <f t="shared" si="193"/>
        <v>0.15</v>
      </c>
      <c r="S4056" s="6" t="str">
        <f t="shared" ref="S4056:S4118" si="194">IF(ISERROR(FIND(",",$Q4056)),"",RIGHT($Q4056,LEN($Q4056)-FIND(",",$Q4056)))</f>
        <v/>
      </c>
      <c r="T4056">
        <f>ROUND(INT(表1[[#This Row],[合同结束日期]]-表1[[#This Row],[合同起始日期]])/365,1)</f>
        <v>3</v>
      </c>
    </row>
    <row r="4057" spans="1:20">
      <c r="A4057" s="1">
        <v>42675</v>
      </c>
      <c r="B4057" t="s">
        <v>7</v>
      </c>
      <c r="C4057">
        <f t="shared" si="192"/>
        <v>1</v>
      </c>
      <c r="D4057" t="s">
        <v>459</v>
      </c>
      <c r="E4057" s="4">
        <v>77817</v>
      </c>
      <c r="F4057" s="4">
        <v>21469.710299999999</v>
      </c>
      <c r="G4057" s="3">
        <v>0.27589999999999998</v>
      </c>
      <c r="H4057" s="7">
        <v>1409.7282608695652</v>
      </c>
      <c r="I4057" s="4">
        <v>388.94402717391307</v>
      </c>
      <c r="J4057">
        <v>55.199999999999996</v>
      </c>
      <c r="K4057" t="s">
        <v>11</v>
      </c>
      <c r="L4057" t="s">
        <v>12</v>
      </c>
      <c r="M4057" t="s">
        <v>288</v>
      </c>
      <c r="N4057" s="2">
        <v>42201</v>
      </c>
      <c r="O4057" s="2">
        <v>42931</v>
      </c>
      <c r="P4057" t="s">
        <v>24</v>
      </c>
      <c r="Q4057" t="s">
        <v>56</v>
      </c>
      <c r="R4057" s="5" t="str">
        <f t="shared" si="193"/>
        <v>0.17</v>
      </c>
      <c r="S4057" s="6" t="str">
        <f t="shared" si="194"/>
        <v/>
      </c>
      <c r="T4057">
        <f>ROUND(INT(表1[[#This Row],[合同结束日期]]-表1[[#This Row],[合同起始日期]])/365,1)</f>
        <v>2</v>
      </c>
    </row>
    <row r="4058" spans="1:20">
      <c r="A4058" s="1">
        <v>42675</v>
      </c>
      <c r="B4058" t="s">
        <v>7</v>
      </c>
      <c r="C4058">
        <f t="shared" si="192"/>
        <v>1</v>
      </c>
      <c r="D4058" t="s">
        <v>463</v>
      </c>
      <c r="E4058" s="4">
        <v>720154.62</v>
      </c>
      <c r="F4058" s="4">
        <v>91387.621277999991</v>
      </c>
      <c r="G4058" s="3">
        <v>0.12689999999999999</v>
      </c>
      <c r="H4058" s="7">
        <v>10171.675423728813</v>
      </c>
      <c r="I4058" s="4">
        <v>1290.7856112711863</v>
      </c>
      <c r="J4058">
        <v>70.8</v>
      </c>
      <c r="K4058" t="s">
        <v>76</v>
      </c>
      <c r="L4058" t="s">
        <v>276</v>
      </c>
      <c r="M4058" t="s">
        <v>276</v>
      </c>
      <c r="N4058" s="2">
        <v>42223</v>
      </c>
      <c r="O4058" s="2">
        <v>43318</v>
      </c>
      <c r="P4058" t="s">
        <v>24</v>
      </c>
      <c r="Q4058" t="s">
        <v>65</v>
      </c>
      <c r="R4058" s="5" t="str">
        <f t="shared" si="193"/>
        <v>0.12</v>
      </c>
      <c r="S4058" s="6" t="str">
        <f t="shared" si="194"/>
        <v/>
      </c>
      <c r="T4058">
        <f>ROUND(INT(表1[[#This Row],[合同结束日期]]-表1[[#This Row],[合同起始日期]])/365,1)</f>
        <v>3</v>
      </c>
    </row>
    <row r="4059" spans="1:20">
      <c r="A4059" s="1">
        <v>42675</v>
      </c>
      <c r="B4059" t="s">
        <v>7</v>
      </c>
      <c r="C4059">
        <f t="shared" si="192"/>
        <v>1</v>
      </c>
      <c r="D4059" t="s">
        <v>469</v>
      </c>
      <c r="E4059" s="4">
        <v>125661.59999999999</v>
      </c>
      <c r="F4059" s="4">
        <v>12515.89536</v>
      </c>
      <c r="G4059" s="3">
        <v>9.9600000000000008E-2</v>
      </c>
      <c r="H4059" s="7">
        <v>8726.5</v>
      </c>
      <c r="I4059" s="4">
        <v>869.15940000000012</v>
      </c>
      <c r="J4059">
        <v>14.399999999999999</v>
      </c>
      <c r="K4059" t="s">
        <v>66</v>
      </c>
      <c r="L4059" t="s">
        <v>64</v>
      </c>
      <c r="M4059" t="s">
        <v>64</v>
      </c>
      <c r="N4059" s="2">
        <v>42259</v>
      </c>
      <c r="O4059" s="2">
        <v>42989</v>
      </c>
      <c r="P4059" t="s">
        <v>24</v>
      </c>
      <c r="Q4059" t="s">
        <v>123</v>
      </c>
      <c r="R4059" s="5" t="str">
        <f t="shared" si="193"/>
        <v>0.09</v>
      </c>
      <c r="S4059" s="6" t="str">
        <f t="shared" si="194"/>
        <v/>
      </c>
      <c r="T4059">
        <f>ROUND(INT(表1[[#This Row],[合同结束日期]]-表1[[#This Row],[合同起始日期]])/365,1)</f>
        <v>2</v>
      </c>
    </row>
    <row r="4060" spans="1:20">
      <c r="A4060" s="1">
        <v>42675</v>
      </c>
      <c r="B4060" t="s">
        <v>7</v>
      </c>
      <c r="C4060">
        <f t="shared" si="192"/>
        <v>1</v>
      </c>
      <c r="D4060" t="s">
        <v>491</v>
      </c>
      <c r="E4060" s="4">
        <v>310593.59999999998</v>
      </c>
      <c r="F4060" s="4">
        <v>76685.559840000002</v>
      </c>
      <c r="G4060" s="3">
        <v>0.24690000000000004</v>
      </c>
      <c r="H4060" s="7">
        <v>1702.8157894736839</v>
      </c>
      <c r="I4060" s="4">
        <v>420.42521842105265</v>
      </c>
      <c r="J4060">
        <v>182.4</v>
      </c>
      <c r="K4060" t="s">
        <v>11</v>
      </c>
      <c r="L4060" t="s">
        <v>13</v>
      </c>
      <c r="M4060" t="s">
        <v>13</v>
      </c>
      <c r="N4060" s="2">
        <v>42433</v>
      </c>
      <c r="O4060" s="2">
        <v>43162</v>
      </c>
      <c r="P4060" t="s">
        <v>24</v>
      </c>
      <c r="Q4060" t="s">
        <v>56</v>
      </c>
      <c r="R4060" s="5" t="str">
        <f t="shared" si="193"/>
        <v>0.17</v>
      </c>
      <c r="S4060" s="6" t="str">
        <f t="shared" si="194"/>
        <v/>
      </c>
      <c r="T4060">
        <f>ROUND(INT(表1[[#This Row],[合同结束日期]]-表1[[#This Row],[合同起始日期]])/365,1)</f>
        <v>2</v>
      </c>
    </row>
    <row r="4061" spans="1:20">
      <c r="A4061" s="1">
        <v>42675</v>
      </c>
      <c r="B4061" t="s">
        <v>7</v>
      </c>
      <c r="C4061">
        <f t="shared" si="192"/>
        <v>1</v>
      </c>
      <c r="D4061" t="s">
        <v>520</v>
      </c>
      <c r="E4061" s="4">
        <v>350394</v>
      </c>
      <c r="F4061" s="4">
        <v>72146.124599999996</v>
      </c>
      <c r="G4061" s="3">
        <v>0.2059</v>
      </c>
      <c r="H4061" s="7">
        <v>2195.4511278195491</v>
      </c>
      <c r="I4061" s="4">
        <v>452.0433872180451</v>
      </c>
      <c r="J4061">
        <v>159.6</v>
      </c>
      <c r="K4061" t="s">
        <v>11</v>
      </c>
      <c r="L4061" t="s">
        <v>13</v>
      </c>
      <c r="M4061" t="s">
        <v>13</v>
      </c>
      <c r="N4061" s="2">
        <v>42542</v>
      </c>
      <c r="O4061" s="2">
        <v>43636</v>
      </c>
      <c r="P4061" t="s">
        <v>24</v>
      </c>
      <c r="Q4061" t="s">
        <v>56</v>
      </c>
      <c r="R4061" s="5" t="str">
        <f t="shared" si="193"/>
        <v>0.17</v>
      </c>
      <c r="S4061" s="6" t="str">
        <f t="shared" si="194"/>
        <v/>
      </c>
      <c r="T4061">
        <f>ROUND(INT(表1[[#This Row],[合同结束日期]]-表1[[#This Row],[合同起始日期]])/365,1)</f>
        <v>3</v>
      </c>
    </row>
    <row r="4062" spans="1:20">
      <c r="A4062" s="1">
        <v>42675</v>
      </c>
      <c r="B4062" t="s">
        <v>7</v>
      </c>
      <c r="C4062">
        <f t="shared" si="192"/>
        <v>1</v>
      </c>
      <c r="D4062" t="s">
        <v>521</v>
      </c>
      <c r="E4062" s="4">
        <v>326037.59999999998</v>
      </c>
      <c r="F4062" s="4">
        <v>63870.765839999993</v>
      </c>
      <c r="G4062" s="3">
        <v>0.19589999999999999</v>
      </c>
      <c r="H4062" s="7">
        <v>3052.7865168539324</v>
      </c>
      <c r="I4062" s="4">
        <v>598.04087865168538</v>
      </c>
      <c r="J4062">
        <v>106.8</v>
      </c>
      <c r="K4062" t="s">
        <v>11</v>
      </c>
      <c r="L4062" t="s">
        <v>92</v>
      </c>
      <c r="M4062" t="s">
        <v>92</v>
      </c>
      <c r="N4062" s="2">
        <v>42525</v>
      </c>
      <c r="O4062" s="2">
        <v>43254</v>
      </c>
      <c r="P4062" t="s">
        <v>24</v>
      </c>
      <c r="Q4062" t="s">
        <v>56</v>
      </c>
      <c r="R4062" s="5" t="str">
        <f t="shared" si="193"/>
        <v>0.17</v>
      </c>
      <c r="S4062" s="6" t="str">
        <f t="shared" si="194"/>
        <v/>
      </c>
      <c r="T4062">
        <f>ROUND(INT(表1[[#This Row],[合同结束日期]]-表1[[#This Row],[合同起始日期]])/365,1)</f>
        <v>2</v>
      </c>
    </row>
    <row r="4063" spans="1:20">
      <c r="A4063" s="1">
        <v>42675</v>
      </c>
      <c r="B4063" t="s">
        <v>7</v>
      </c>
      <c r="C4063">
        <f t="shared" si="192"/>
        <v>1</v>
      </c>
      <c r="D4063" t="s">
        <v>517</v>
      </c>
      <c r="E4063" s="4">
        <v>131302.79999999999</v>
      </c>
      <c r="F4063" s="4">
        <v>52783.725599999998</v>
      </c>
      <c r="G4063" s="3">
        <v>0.40200000000000002</v>
      </c>
      <c r="H4063" s="7">
        <v>1176.5483870967741</v>
      </c>
      <c r="I4063" s="4">
        <v>472.97245161290323</v>
      </c>
      <c r="J4063">
        <v>111.6</v>
      </c>
      <c r="K4063" t="s">
        <v>11</v>
      </c>
      <c r="L4063" t="s">
        <v>13</v>
      </c>
      <c r="M4063" t="s">
        <v>27</v>
      </c>
      <c r="N4063" s="2">
        <v>42529</v>
      </c>
      <c r="O4063" s="2">
        <v>43258</v>
      </c>
      <c r="P4063" t="s">
        <v>24</v>
      </c>
      <c r="Q4063" t="s">
        <v>30</v>
      </c>
      <c r="R4063" s="5" t="str">
        <f t="shared" si="193"/>
        <v>0.18</v>
      </c>
      <c r="S4063" s="6" t="str">
        <f t="shared" si="194"/>
        <v/>
      </c>
      <c r="T4063">
        <f>ROUND(INT(表1[[#This Row],[合同结束日期]]-表1[[#This Row],[合同起始日期]])/365,1)</f>
        <v>2</v>
      </c>
    </row>
    <row r="4064" spans="1:20">
      <c r="A4064" s="1">
        <v>42675</v>
      </c>
      <c r="B4064" t="s">
        <v>7</v>
      </c>
      <c r="C4064">
        <f t="shared" si="192"/>
        <v>1</v>
      </c>
      <c r="D4064" t="s">
        <v>55</v>
      </c>
      <c r="E4064" s="4">
        <v>393155.28</v>
      </c>
      <c r="F4064" s="4">
        <v>81225.880848000015</v>
      </c>
      <c r="G4064" s="3">
        <v>0.20660000000000003</v>
      </c>
      <c r="H4064" s="7">
        <v>3005.7743119266061</v>
      </c>
      <c r="I4064" s="4">
        <v>620.9929728440369</v>
      </c>
      <c r="J4064">
        <v>130.79999999999998</v>
      </c>
      <c r="K4064" t="s">
        <v>11</v>
      </c>
      <c r="L4064" t="s">
        <v>23</v>
      </c>
      <c r="M4064" t="s">
        <v>23</v>
      </c>
      <c r="N4064" s="2">
        <v>42513</v>
      </c>
      <c r="O4064" s="2">
        <v>43242</v>
      </c>
      <c r="P4064" t="s">
        <v>24</v>
      </c>
      <c r="Q4064" t="s">
        <v>30</v>
      </c>
      <c r="R4064" s="5" t="str">
        <f t="shared" si="193"/>
        <v>0.18</v>
      </c>
      <c r="S4064" s="6" t="str">
        <f t="shared" si="194"/>
        <v/>
      </c>
      <c r="T4064">
        <f>ROUND(INT(表1[[#This Row],[合同结束日期]]-表1[[#This Row],[合同起始日期]])/365,1)</f>
        <v>2</v>
      </c>
    </row>
    <row r="4065" spans="1:20">
      <c r="A4065" s="1">
        <v>42675</v>
      </c>
      <c r="B4065" t="s">
        <v>7</v>
      </c>
      <c r="C4065">
        <f t="shared" si="192"/>
        <v>1</v>
      </c>
      <c r="D4065" t="s">
        <v>535</v>
      </c>
      <c r="E4065" s="4">
        <v>100608</v>
      </c>
      <c r="F4065" s="4">
        <v>16399.103999999999</v>
      </c>
      <c r="G4065" s="3">
        <v>0.16300000000000001</v>
      </c>
      <c r="H4065" s="7">
        <v>3224.6153846153848</v>
      </c>
      <c r="I4065" s="4">
        <v>525.6123076923077</v>
      </c>
      <c r="J4065">
        <v>31.2</v>
      </c>
      <c r="K4065" t="s">
        <v>11</v>
      </c>
      <c r="L4065" t="s">
        <v>12</v>
      </c>
      <c r="M4065" t="s">
        <v>110</v>
      </c>
      <c r="N4065" s="2">
        <v>42595</v>
      </c>
      <c r="O4065" s="2">
        <v>42959</v>
      </c>
      <c r="P4065" t="s">
        <v>24</v>
      </c>
      <c r="Q4065" t="s">
        <v>37</v>
      </c>
      <c r="R4065" s="5" t="str">
        <f t="shared" si="193"/>
        <v>0.</v>
      </c>
      <c r="S4065" s="6" t="str">
        <f t="shared" si="194"/>
        <v/>
      </c>
      <c r="T4065">
        <f>ROUND(INT(表1[[#This Row],[合同结束日期]]-表1[[#This Row],[合同起始日期]])/365,1)</f>
        <v>1</v>
      </c>
    </row>
    <row r="4066" spans="1:20">
      <c r="A4066" s="1">
        <v>42675</v>
      </c>
      <c r="B4066" t="s">
        <v>7</v>
      </c>
      <c r="C4066">
        <f t="shared" si="192"/>
        <v>1</v>
      </c>
      <c r="D4066" t="s">
        <v>538</v>
      </c>
      <c r="E4066" s="4">
        <v>315802.8</v>
      </c>
      <c r="F4066" s="4">
        <v>36159.420599999998</v>
      </c>
      <c r="G4066" s="3">
        <v>0.11449999999999999</v>
      </c>
      <c r="H4066" s="7">
        <v>5599.3404255319147</v>
      </c>
      <c r="I4066" s="4">
        <v>641.1244787234042</v>
      </c>
      <c r="J4066">
        <v>56.4</v>
      </c>
      <c r="K4066" t="s">
        <v>76</v>
      </c>
      <c r="L4066" t="s">
        <v>276</v>
      </c>
      <c r="M4066" t="s">
        <v>276</v>
      </c>
      <c r="N4066" s="2">
        <v>42571</v>
      </c>
      <c r="O4066" s="2">
        <v>43665</v>
      </c>
      <c r="P4066" t="s">
        <v>24</v>
      </c>
      <c r="Q4066" t="s">
        <v>19</v>
      </c>
      <c r="R4066" s="5" t="str">
        <f t="shared" si="193"/>
        <v>0.1</v>
      </c>
      <c r="S4066" s="6" t="str">
        <f t="shared" si="194"/>
        <v/>
      </c>
      <c r="T4066">
        <f>ROUND(INT(表1[[#This Row],[合同结束日期]]-表1[[#This Row],[合同起始日期]])/365,1)</f>
        <v>3</v>
      </c>
    </row>
    <row r="4067" spans="1:20">
      <c r="A4067" s="1">
        <v>42675</v>
      </c>
      <c r="B4067" t="s">
        <v>7</v>
      </c>
      <c r="C4067">
        <f t="shared" si="192"/>
        <v>1</v>
      </c>
      <c r="D4067" t="s">
        <v>540</v>
      </c>
      <c r="E4067" s="4">
        <v>403532.39999999997</v>
      </c>
      <c r="F4067" s="4">
        <v>83006.614679999999</v>
      </c>
      <c r="G4067" s="3">
        <v>0.20570000000000002</v>
      </c>
      <c r="H4067" s="7">
        <v>2197.8888888888887</v>
      </c>
      <c r="I4067" s="4">
        <v>452.10574444444444</v>
      </c>
      <c r="J4067">
        <v>183.6</v>
      </c>
      <c r="K4067" t="s">
        <v>11</v>
      </c>
      <c r="L4067" t="s">
        <v>12</v>
      </c>
      <c r="M4067" t="s">
        <v>53</v>
      </c>
      <c r="N4067" s="2">
        <v>42570</v>
      </c>
      <c r="O4067" s="2">
        <v>44440</v>
      </c>
      <c r="P4067" t="s">
        <v>24</v>
      </c>
      <c r="Q4067" t="s">
        <v>25</v>
      </c>
      <c r="R4067" s="5" t="str">
        <f t="shared" si="193"/>
        <v>0.15</v>
      </c>
      <c r="S4067" s="6" t="str">
        <f t="shared" si="194"/>
        <v/>
      </c>
      <c r="T4067">
        <f>ROUND(INT(表1[[#This Row],[合同结束日期]]-表1[[#This Row],[合同起始日期]])/365,1)</f>
        <v>5.0999999999999996</v>
      </c>
    </row>
    <row r="4068" spans="1:20">
      <c r="A4068" s="1">
        <v>42675</v>
      </c>
      <c r="B4068" t="s">
        <v>7</v>
      </c>
      <c r="C4068">
        <f t="shared" si="192"/>
        <v>1</v>
      </c>
      <c r="D4068" t="s">
        <v>264</v>
      </c>
      <c r="E4068" s="4">
        <v>153261.96</v>
      </c>
      <c r="F4068" s="4">
        <v>25916.597436</v>
      </c>
      <c r="G4068" s="3">
        <v>0.1691</v>
      </c>
      <c r="H4068" s="7">
        <v>2365.1537037037037</v>
      </c>
      <c r="I4068" s="4">
        <v>399.94749129629633</v>
      </c>
      <c r="J4068">
        <v>64.8</v>
      </c>
      <c r="K4068" t="s">
        <v>11</v>
      </c>
      <c r="L4068" t="s">
        <v>12</v>
      </c>
      <c r="M4068" t="s">
        <v>53</v>
      </c>
      <c r="N4068" s="2">
        <v>42570</v>
      </c>
      <c r="O4068" s="2">
        <v>43299</v>
      </c>
      <c r="P4068" t="s">
        <v>24</v>
      </c>
      <c r="Q4068" t="s">
        <v>65</v>
      </c>
      <c r="R4068" s="5" t="str">
        <f t="shared" si="193"/>
        <v>0.12</v>
      </c>
      <c r="S4068" s="6" t="str">
        <f t="shared" si="194"/>
        <v/>
      </c>
      <c r="T4068">
        <f>ROUND(INT(表1[[#This Row],[合同结束日期]]-表1[[#This Row],[合同起始日期]])/365,1)</f>
        <v>2</v>
      </c>
    </row>
    <row r="4069" spans="1:20">
      <c r="A4069" s="1">
        <v>42675</v>
      </c>
      <c r="B4069" t="s">
        <v>7</v>
      </c>
      <c r="C4069">
        <f t="shared" si="192"/>
        <v>1</v>
      </c>
      <c r="D4069" t="s">
        <v>539</v>
      </c>
      <c r="E4069" s="4">
        <v>219138</v>
      </c>
      <c r="F4069" s="4">
        <v>52615.033799999997</v>
      </c>
      <c r="G4069" s="3">
        <v>0.24009999999999998</v>
      </c>
      <c r="H4069" s="7">
        <v>1882.6288659793815</v>
      </c>
      <c r="I4069" s="4">
        <v>452.01919072164952</v>
      </c>
      <c r="J4069">
        <v>116.39999999999999</v>
      </c>
      <c r="K4069" t="s">
        <v>11</v>
      </c>
      <c r="L4069" t="s">
        <v>13</v>
      </c>
      <c r="M4069" t="s">
        <v>13</v>
      </c>
      <c r="N4069" s="2">
        <v>42572</v>
      </c>
      <c r="O4069" s="2">
        <v>43666</v>
      </c>
      <c r="P4069" t="s">
        <v>24</v>
      </c>
      <c r="Q4069" t="s">
        <v>56</v>
      </c>
      <c r="R4069" s="5" t="str">
        <f t="shared" si="193"/>
        <v>0.17</v>
      </c>
      <c r="S4069" s="6" t="str">
        <f t="shared" si="194"/>
        <v/>
      </c>
      <c r="T4069">
        <f>ROUND(INT(表1[[#This Row],[合同结束日期]]-表1[[#This Row],[合同起始日期]])/365,1)</f>
        <v>3</v>
      </c>
    </row>
    <row r="4070" spans="1:20">
      <c r="A4070" s="1">
        <v>42675</v>
      </c>
      <c r="B4070" t="s">
        <v>7</v>
      </c>
      <c r="C4070">
        <f t="shared" si="192"/>
        <v>1</v>
      </c>
      <c r="D4070" t="s">
        <v>546</v>
      </c>
      <c r="E4070" s="4">
        <v>102037.2</v>
      </c>
      <c r="F4070" s="4">
        <v>56518.405080000004</v>
      </c>
      <c r="G4070" s="3">
        <v>0.55390000000000006</v>
      </c>
      <c r="H4070" s="7">
        <v>1024.4698795180723</v>
      </c>
      <c r="I4070" s="4">
        <v>567.45386626506036</v>
      </c>
      <c r="J4070">
        <v>99.6</v>
      </c>
      <c r="K4070" t="s">
        <v>60</v>
      </c>
      <c r="L4070" t="s">
        <v>61</v>
      </c>
      <c r="M4070" t="s">
        <v>58</v>
      </c>
      <c r="N4070" s="2">
        <v>42628</v>
      </c>
      <c r="O4070" s="2">
        <v>42992</v>
      </c>
      <c r="P4070" t="s">
        <v>24</v>
      </c>
      <c r="Q4070" t="s">
        <v>56</v>
      </c>
      <c r="R4070" s="5" t="str">
        <f t="shared" si="193"/>
        <v>0.17</v>
      </c>
      <c r="S4070" s="6" t="str">
        <f t="shared" si="194"/>
        <v/>
      </c>
      <c r="T4070">
        <f>ROUND(INT(表1[[#This Row],[合同结束日期]]-表1[[#This Row],[合同起始日期]])/365,1)</f>
        <v>1</v>
      </c>
    </row>
    <row r="4071" spans="1:20">
      <c r="A4071" s="1">
        <v>42675</v>
      </c>
      <c r="B4071" t="s">
        <v>7</v>
      </c>
      <c r="C4071">
        <f t="shared" si="192"/>
        <v>1</v>
      </c>
      <c r="D4071" t="s">
        <v>548</v>
      </c>
      <c r="E4071" s="4">
        <v>76551.839999999997</v>
      </c>
      <c r="F4071" s="4">
        <v>16405.059312000001</v>
      </c>
      <c r="G4071" s="3">
        <v>0.21430000000000002</v>
      </c>
      <c r="H4071" s="7">
        <v>2453.5846153846155</v>
      </c>
      <c r="I4071" s="4">
        <v>525.80318307692312</v>
      </c>
      <c r="J4071">
        <v>31.2</v>
      </c>
      <c r="K4071" t="s">
        <v>11</v>
      </c>
      <c r="L4071" t="s">
        <v>12</v>
      </c>
      <c r="M4071" t="s">
        <v>110</v>
      </c>
      <c r="N4071" s="2">
        <v>42638</v>
      </c>
      <c r="O4071" s="2">
        <v>43002</v>
      </c>
      <c r="P4071" t="s">
        <v>24</v>
      </c>
      <c r="Q4071" t="s">
        <v>59</v>
      </c>
      <c r="R4071" s="5" t="str">
        <f t="shared" si="193"/>
        <v>0.16</v>
      </c>
      <c r="S4071" s="6" t="str">
        <f t="shared" si="194"/>
        <v/>
      </c>
      <c r="T4071">
        <f>ROUND(INT(表1[[#This Row],[合同结束日期]]-表1[[#This Row],[合同起始日期]])/365,1)</f>
        <v>1</v>
      </c>
    </row>
    <row r="4072" spans="1:20">
      <c r="A4072" s="1">
        <v>42675</v>
      </c>
      <c r="B4072" t="s">
        <v>7</v>
      </c>
      <c r="C4072">
        <f t="shared" si="192"/>
        <v>1</v>
      </c>
      <c r="D4072" t="s">
        <v>43</v>
      </c>
      <c r="E4072" s="4">
        <v>966447.57599999988</v>
      </c>
      <c r="F4072" s="4">
        <v>86980.281839999996</v>
      </c>
      <c r="G4072" s="3">
        <v>9.0000000000000011E-2</v>
      </c>
      <c r="H4072" s="7">
        <v>3694.3714678899082</v>
      </c>
      <c r="I4072" s="4">
        <v>332.49343211009176</v>
      </c>
      <c r="J4072">
        <v>261.59999999999997</v>
      </c>
      <c r="K4072" t="s">
        <v>44</v>
      </c>
      <c r="L4072" t="s">
        <v>46</v>
      </c>
      <c r="M4072" t="s">
        <v>45</v>
      </c>
      <c r="N4072" s="2">
        <v>41288</v>
      </c>
      <c r="O4072" s="2">
        <v>45059</v>
      </c>
      <c r="P4072" t="s">
        <v>24</v>
      </c>
      <c r="Q4072" t="s">
        <v>123</v>
      </c>
      <c r="R4072" s="5" t="str">
        <f t="shared" si="193"/>
        <v>0.09</v>
      </c>
      <c r="S4072" s="6" t="str">
        <f t="shared" si="194"/>
        <v/>
      </c>
      <c r="T4072">
        <f>ROUND(INT(表1[[#This Row],[合同结束日期]]-表1[[#This Row],[合同起始日期]])/365,1)</f>
        <v>10.3</v>
      </c>
    </row>
    <row r="4073" spans="1:20">
      <c r="A4073" s="1">
        <v>42675</v>
      </c>
      <c r="B4073" t="s">
        <v>7</v>
      </c>
      <c r="C4073">
        <f t="shared" si="192"/>
        <v>1</v>
      </c>
      <c r="D4073" t="s">
        <v>531</v>
      </c>
      <c r="E4073" s="4">
        <v>468974.91599999997</v>
      </c>
      <c r="F4073" s="4">
        <v>42817.409830799996</v>
      </c>
      <c r="G4073" s="3">
        <v>9.1299999999999992E-2</v>
      </c>
      <c r="H4073" s="7">
        <v>7816.2485999999999</v>
      </c>
      <c r="I4073" s="4">
        <v>713.62349717999996</v>
      </c>
      <c r="J4073">
        <v>60</v>
      </c>
      <c r="K4073" t="s">
        <v>44</v>
      </c>
      <c r="L4073" t="s">
        <v>46</v>
      </c>
      <c r="M4073" t="s">
        <v>45</v>
      </c>
      <c r="N4073" s="2">
        <v>42536</v>
      </c>
      <c r="O4073" s="2">
        <v>45547</v>
      </c>
      <c r="P4073" t="s">
        <v>39</v>
      </c>
      <c r="Q4073" t="s">
        <v>123</v>
      </c>
      <c r="R4073" s="5" t="str">
        <f t="shared" si="193"/>
        <v>0.09</v>
      </c>
      <c r="S4073" s="6" t="str">
        <f t="shared" si="194"/>
        <v/>
      </c>
      <c r="T4073">
        <f>ROUND(INT(表1[[#This Row],[合同结束日期]]-表1[[#This Row],[合同起始日期]])/365,1)</f>
        <v>8.1999999999999993</v>
      </c>
    </row>
    <row r="4074" spans="1:20">
      <c r="A4074" s="1">
        <v>42705</v>
      </c>
      <c r="B4074" t="s">
        <v>7</v>
      </c>
      <c r="C4074">
        <f t="shared" si="192"/>
        <v>1</v>
      </c>
      <c r="D4074" t="s">
        <v>548</v>
      </c>
      <c r="E4074" s="4">
        <v>83206.2</v>
      </c>
      <c r="F4074" s="4">
        <v>16524.751319999999</v>
      </c>
      <c r="G4074" s="3">
        <v>0.1986</v>
      </c>
      <c r="H4074" s="7">
        <v>2666.8653846153848</v>
      </c>
      <c r="I4074" s="4">
        <v>529.63946538461539</v>
      </c>
      <c r="J4074">
        <v>31.2</v>
      </c>
      <c r="K4074" t="s">
        <v>11</v>
      </c>
      <c r="L4074" t="s">
        <v>12</v>
      </c>
      <c r="M4074" t="s">
        <v>110</v>
      </c>
      <c r="N4074" s="2">
        <v>42638</v>
      </c>
      <c r="O4074" s="2">
        <v>43002</v>
      </c>
      <c r="P4074" t="s">
        <v>24</v>
      </c>
      <c r="Q4074" t="s">
        <v>59</v>
      </c>
      <c r="R4074" s="5" t="str">
        <f t="shared" si="193"/>
        <v>0.16</v>
      </c>
      <c r="S4074" s="6" t="str">
        <f t="shared" si="194"/>
        <v/>
      </c>
      <c r="T4074">
        <f>ROUND(INT(表1[[#This Row],[合同结束日期]]-表1[[#This Row],[合同起始日期]])/365,1)</f>
        <v>1</v>
      </c>
    </row>
    <row r="4075" spans="1:20">
      <c r="A4075" s="1">
        <v>42705</v>
      </c>
      <c r="B4075" t="s">
        <v>7</v>
      </c>
      <c r="C4075">
        <f t="shared" si="192"/>
        <v>1</v>
      </c>
      <c r="D4075" t="s">
        <v>67</v>
      </c>
      <c r="E4075" s="4">
        <v>902652</v>
      </c>
      <c r="F4075" s="4">
        <v>83946.636000000013</v>
      </c>
      <c r="G4075" s="3">
        <v>9.3000000000000013E-2</v>
      </c>
      <c r="H4075" s="7">
        <v>2827.8571428571431</v>
      </c>
      <c r="I4075" s="4">
        <v>262.99071428571432</v>
      </c>
      <c r="J4075">
        <v>319.2</v>
      </c>
      <c r="K4075" t="s">
        <v>11</v>
      </c>
      <c r="L4075" t="s">
        <v>23</v>
      </c>
      <c r="M4075" t="s">
        <v>23</v>
      </c>
      <c r="N4075" s="2">
        <v>41374</v>
      </c>
      <c r="O4075" s="2">
        <v>42864</v>
      </c>
      <c r="P4075" t="s">
        <v>24</v>
      </c>
      <c r="Q4075" t="s">
        <v>78</v>
      </c>
      <c r="R4075" s="5" t="str">
        <f t="shared" si="193"/>
        <v>0.07</v>
      </c>
      <c r="S4075" s="6" t="str">
        <f t="shared" si="194"/>
        <v/>
      </c>
      <c r="T4075">
        <f>ROUND(INT(表1[[#This Row],[合同结束日期]]-表1[[#This Row],[合同起始日期]])/365,1)</f>
        <v>4.0999999999999996</v>
      </c>
    </row>
    <row r="4076" spans="1:20">
      <c r="A4076" s="1">
        <v>42705</v>
      </c>
      <c r="B4076" t="s">
        <v>7</v>
      </c>
      <c r="C4076">
        <f t="shared" si="192"/>
        <v>1</v>
      </c>
      <c r="D4076" t="s">
        <v>262</v>
      </c>
      <c r="E4076" s="4">
        <v>1127159.58</v>
      </c>
      <c r="F4076" s="4">
        <v>61993.776899999997</v>
      </c>
      <c r="G4076" s="3">
        <v>5.4999999999999993E-2</v>
      </c>
      <c r="H4076" s="7">
        <v>1627.9023396880418</v>
      </c>
      <c r="I4076" s="4">
        <v>89.534628682842282</v>
      </c>
      <c r="J4076">
        <v>692.4</v>
      </c>
      <c r="K4076" t="s">
        <v>41</v>
      </c>
      <c r="L4076" t="s">
        <v>258</v>
      </c>
      <c r="M4076" t="s">
        <v>41</v>
      </c>
      <c r="N4076" s="2">
        <v>41442</v>
      </c>
      <c r="O4076" s="2">
        <v>47285</v>
      </c>
      <c r="P4076" t="s">
        <v>39</v>
      </c>
      <c r="Q4076" t="s">
        <v>35</v>
      </c>
      <c r="R4076" s="5" t="str">
        <f t="shared" si="193"/>
        <v>0.06</v>
      </c>
      <c r="S4076" s="6" t="str">
        <f t="shared" si="194"/>
        <v/>
      </c>
      <c r="T4076">
        <f>ROUND(INT(表1[[#This Row],[合同结束日期]]-表1[[#This Row],[合同起始日期]])/365,1)</f>
        <v>16</v>
      </c>
    </row>
    <row r="4077" spans="1:20">
      <c r="A4077" s="1">
        <v>42705</v>
      </c>
      <c r="B4077" t="s">
        <v>7</v>
      </c>
      <c r="C4077">
        <f t="shared" si="192"/>
        <v>1</v>
      </c>
      <c r="D4077" t="s">
        <v>324</v>
      </c>
      <c r="E4077" s="4">
        <v>297520.8</v>
      </c>
      <c r="F4077" s="4">
        <v>36000.016799999998</v>
      </c>
      <c r="G4077" s="3">
        <v>0.121</v>
      </c>
      <c r="H4077" s="7">
        <v>2694.934782608696</v>
      </c>
      <c r="I4077" s="4">
        <v>326.0871086956522</v>
      </c>
      <c r="J4077">
        <v>110.39999999999999</v>
      </c>
      <c r="K4077" t="s">
        <v>140</v>
      </c>
      <c r="L4077" t="s">
        <v>309</v>
      </c>
      <c r="M4077" t="s">
        <v>309</v>
      </c>
      <c r="N4077" s="2">
        <v>42110</v>
      </c>
      <c r="O4077" s="2">
        <v>42840</v>
      </c>
      <c r="P4077" t="s">
        <v>24</v>
      </c>
      <c r="Q4077" t="s">
        <v>42</v>
      </c>
      <c r="R4077" s="5" t="str">
        <f t="shared" si="193"/>
        <v>0.08</v>
      </c>
      <c r="S4077" s="6" t="str">
        <f t="shared" si="194"/>
        <v/>
      </c>
      <c r="T4077">
        <f>ROUND(INT(表1[[#This Row],[合同结束日期]]-表1[[#This Row],[合同起始日期]])/365,1)</f>
        <v>2</v>
      </c>
    </row>
    <row r="4078" spans="1:20">
      <c r="A4078" s="1">
        <v>42705</v>
      </c>
      <c r="B4078" t="s">
        <v>7</v>
      </c>
      <c r="C4078">
        <f t="shared" si="192"/>
        <v>1</v>
      </c>
      <c r="D4078" t="s">
        <v>491</v>
      </c>
      <c r="E4078" s="4">
        <v>322699.2</v>
      </c>
      <c r="F4078" s="4">
        <v>76705.599839999995</v>
      </c>
      <c r="G4078" s="3">
        <v>0.23769999999999997</v>
      </c>
      <c r="H4078" s="7">
        <v>1769.1842105263158</v>
      </c>
      <c r="I4078" s="4">
        <v>420.53508684210522</v>
      </c>
      <c r="J4078">
        <v>182.4</v>
      </c>
      <c r="K4078" t="s">
        <v>11</v>
      </c>
      <c r="L4078" t="s">
        <v>13</v>
      </c>
      <c r="M4078" t="s">
        <v>13</v>
      </c>
      <c r="N4078" s="2">
        <v>42433</v>
      </c>
      <c r="O4078" s="2">
        <v>43162</v>
      </c>
      <c r="P4078" t="s">
        <v>24</v>
      </c>
      <c r="Q4078" t="s">
        <v>56</v>
      </c>
      <c r="R4078" s="5" t="str">
        <f t="shared" si="193"/>
        <v>0.17</v>
      </c>
      <c r="S4078" s="6" t="str">
        <f t="shared" si="194"/>
        <v/>
      </c>
      <c r="T4078">
        <f>ROUND(INT(表1[[#This Row],[合同结束日期]]-表1[[#This Row],[合同起始日期]])/365,1)</f>
        <v>2</v>
      </c>
    </row>
    <row r="4079" spans="1:20">
      <c r="A4079" s="1">
        <v>42705</v>
      </c>
      <c r="B4079" t="s">
        <v>7</v>
      </c>
      <c r="C4079">
        <f t="shared" si="192"/>
        <v>1</v>
      </c>
      <c r="D4079" t="s">
        <v>240</v>
      </c>
      <c r="E4079" s="4">
        <v>42331.199999999997</v>
      </c>
      <c r="F4079" s="4">
        <v>7564.5854399999998</v>
      </c>
      <c r="G4079" s="3">
        <v>0.1787</v>
      </c>
      <c r="H4079" s="7">
        <v>2939.666666666667</v>
      </c>
      <c r="I4079" s="4">
        <v>525.31843333333336</v>
      </c>
      <c r="J4079">
        <v>14.399999999999999</v>
      </c>
      <c r="K4079" t="s">
        <v>66</v>
      </c>
      <c r="L4079" t="s">
        <v>64</v>
      </c>
      <c r="M4079" t="s">
        <v>64</v>
      </c>
      <c r="N4079" s="2">
        <v>41481</v>
      </c>
      <c r="O4079" s="2">
        <v>43033</v>
      </c>
      <c r="P4079" t="s">
        <v>24</v>
      </c>
      <c r="Q4079" t="s">
        <v>28</v>
      </c>
      <c r="R4079" s="5" t="str">
        <f t="shared" si="193"/>
        <v>0.13</v>
      </c>
      <c r="S4079" s="6" t="str">
        <f t="shared" si="194"/>
        <v/>
      </c>
      <c r="T4079">
        <f>ROUND(INT(表1[[#This Row],[合同结束日期]]-表1[[#This Row],[合同起始日期]])/365,1)</f>
        <v>4.3</v>
      </c>
    </row>
    <row r="4080" spans="1:20">
      <c r="A4080" s="1">
        <v>42705</v>
      </c>
      <c r="B4080" t="s">
        <v>7</v>
      </c>
      <c r="C4080">
        <f t="shared" si="192"/>
        <v>1</v>
      </c>
      <c r="D4080" t="s">
        <v>540</v>
      </c>
      <c r="E4080" s="4">
        <v>444786</v>
      </c>
      <c r="F4080" s="4">
        <v>82997.067599999995</v>
      </c>
      <c r="G4080" s="3">
        <v>0.18659999999999999</v>
      </c>
      <c r="H4080" s="7">
        <v>2422.5816993464055</v>
      </c>
      <c r="I4080" s="4">
        <v>452.0537450980392</v>
      </c>
      <c r="J4080">
        <v>183.6</v>
      </c>
      <c r="K4080" t="s">
        <v>11</v>
      </c>
      <c r="L4080" t="s">
        <v>12</v>
      </c>
      <c r="M4080" t="s">
        <v>53</v>
      </c>
      <c r="N4080" s="2">
        <v>42570</v>
      </c>
      <c r="O4080" s="2">
        <v>44440</v>
      </c>
      <c r="P4080" t="s">
        <v>24</v>
      </c>
      <c r="Q4080" t="s">
        <v>25</v>
      </c>
      <c r="R4080" s="5" t="str">
        <f t="shared" si="193"/>
        <v>0.15</v>
      </c>
      <c r="S4080" s="6" t="str">
        <f t="shared" si="194"/>
        <v/>
      </c>
      <c r="T4080">
        <f>ROUND(INT(表1[[#This Row],[合同结束日期]]-表1[[#This Row],[合同起始日期]])/365,1)</f>
        <v>5.0999999999999996</v>
      </c>
    </row>
    <row r="4081" spans="1:20">
      <c r="A4081" s="1">
        <v>42705</v>
      </c>
      <c r="B4081" t="s">
        <v>7</v>
      </c>
      <c r="C4081">
        <f t="shared" si="192"/>
        <v>1</v>
      </c>
      <c r="D4081" t="s">
        <v>36</v>
      </c>
      <c r="E4081" s="4">
        <v>426433.152</v>
      </c>
      <c r="F4081" s="4">
        <v>48869.239219200004</v>
      </c>
      <c r="G4081" s="3">
        <v>0.11460000000000001</v>
      </c>
      <c r="H4081" s="7">
        <v>2007.6890395480225</v>
      </c>
      <c r="I4081" s="4">
        <v>230.0811639322034</v>
      </c>
      <c r="J4081">
        <v>212.4</v>
      </c>
      <c r="K4081" t="s">
        <v>11</v>
      </c>
      <c r="L4081" t="s">
        <v>13</v>
      </c>
      <c r="M4081" t="s">
        <v>13</v>
      </c>
      <c r="N4081" s="2">
        <v>41353</v>
      </c>
      <c r="O4081" s="2">
        <v>43229</v>
      </c>
      <c r="P4081" t="s">
        <v>24</v>
      </c>
      <c r="Q4081" t="s">
        <v>37</v>
      </c>
      <c r="R4081" s="5" t="str">
        <f t="shared" si="193"/>
        <v>0.</v>
      </c>
      <c r="S4081" s="6" t="str">
        <f t="shared" si="194"/>
        <v/>
      </c>
      <c r="T4081">
        <f>ROUND(INT(表1[[#This Row],[合同结束日期]]-表1[[#This Row],[合同起始日期]])/365,1)</f>
        <v>5.0999999999999996</v>
      </c>
    </row>
    <row r="4082" spans="1:20">
      <c r="A4082" s="1">
        <v>42705</v>
      </c>
      <c r="B4082" t="s">
        <v>7</v>
      </c>
      <c r="C4082">
        <f t="shared" si="192"/>
        <v>1</v>
      </c>
      <c r="D4082" t="s">
        <v>33</v>
      </c>
      <c r="E4082" s="4">
        <v>158994.05999999997</v>
      </c>
      <c r="F4082" s="4">
        <v>14897.743421999998</v>
      </c>
      <c r="G4082" s="3">
        <v>9.3700000000000006E-2</v>
      </c>
      <c r="H4082" s="7">
        <v>2453.6120370370368</v>
      </c>
      <c r="I4082" s="4">
        <v>229.90344787037034</v>
      </c>
      <c r="J4082">
        <v>64.8</v>
      </c>
      <c r="K4082" t="s">
        <v>11</v>
      </c>
      <c r="L4082" t="s">
        <v>13</v>
      </c>
      <c r="M4082" t="s">
        <v>34</v>
      </c>
      <c r="N4082" s="2">
        <v>41353</v>
      </c>
      <c r="O4082" s="2">
        <v>43229</v>
      </c>
      <c r="P4082" t="s">
        <v>24</v>
      </c>
      <c r="Q4082" t="s">
        <v>35</v>
      </c>
      <c r="R4082" s="5" t="str">
        <f t="shared" si="193"/>
        <v>0.06</v>
      </c>
      <c r="S4082" s="6" t="str">
        <f t="shared" si="194"/>
        <v/>
      </c>
      <c r="T4082">
        <f>ROUND(INT(表1[[#This Row],[合同结束日期]]-表1[[#This Row],[合同起始日期]])/365,1)</f>
        <v>5.0999999999999996</v>
      </c>
    </row>
    <row r="4083" spans="1:20">
      <c r="A4083" s="1">
        <v>42705</v>
      </c>
      <c r="B4083" t="s">
        <v>7</v>
      </c>
      <c r="C4083">
        <f t="shared" si="192"/>
        <v>1</v>
      </c>
      <c r="D4083" t="s">
        <v>52</v>
      </c>
      <c r="E4083" s="4">
        <v>362699.64</v>
      </c>
      <c r="F4083" s="4">
        <v>49508.500860000007</v>
      </c>
      <c r="G4083" s="3">
        <v>0.13650000000000001</v>
      </c>
      <c r="H4083" s="7">
        <v>7749.9923076923087</v>
      </c>
      <c r="I4083" s="4">
        <v>1057.8739500000001</v>
      </c>
      <c r="J4083">
        <v>46.8</v>
      </c>
      <c r="K4083" t="s">
        <v>11</v>
      </c>
      <c r="L4083" t="s">
        <v>12</v>
      </c>
      <c r="M4083" t="s">
        <v>53</v>
      </c>
      <c r="N4083" s="2">
        <v>42156</v>
      </c>
      <c r="O4083" s="2">
        <v>42864</v>
      </c>
      <c r="P4083" t="s">
        <v>24</v>
      </c>
      <c r="Q4083" t="s">
        <v>28</v>
      </c>
      <c r="R4083" s="5" t="str">
        <f t="shared" si="193"/>
        <v>0.13</v>
      </c>
      <c r="S4083" s="6" t="str">
        <f t="shared" si="194"/>
        <v/>
      </c>
      <c r="T4083">
        <f>ROUND(INT(表1[[#This Row],[合同结束日期]]-表1[[#This Row],[合同起始日期]])/365,1)</f>
        <v>1.9</v>
      </c>
    </row>
    <row r="4084" spans="1:20">
      <c r="A4084" s="1">
        <v>42705</v>
      </c>
      <c r="B4084" t="s">
        <v>7</v>
      </c>
      <c r="C4084">
        <f t="shared" si="192"/>
        <v>1</v>
      </c>
      <c r="D4084" t="s">
        <v>315</v>
      </c>
      <c r="E4084" s="4">
        <v>432103.2</v>
      </c>
      <c r="F4084" s="4">
        <v>60796.920239999992</v>
      </c>
      <c r="G4084" s="3">
        <v>0.14069999999999999</v>
      </c>
      <c r="H4084" s="7">
        <v>3600.86</v>
      </c>
      <c r="I4084" s="4">
        <v>506.64100199999996</v>
      </c>
      <c r="J4084">
        <v>120</v>
      </c>
      <c r="K4084" t="s">
        <v>11</v>
      </c>
      <c r="L4084" t="s">
        <v>12</v>
      </c>
      <c r="M4084" t="s">
        <v>53</v>
      </c>
      <c r="N4084" s="2">
        <v>41715</v>
      </c>
      <c r="O4084" s="2">
        <v>42810</v>
      </c>
      <c r="P4084" t="s">
        <v>24</v>
      </c>
      <c r="Q4084" t="s">
        <v>65</v>
      </c>
      <c r="R4084" s="5" t="str">
        <f t="shared" si="193"/>
        <v>0.12</v>
      </c>
      <c r="S4084" s="6" t="str">
        <f t="shared" si="194"/>
        <v/>
      </c>
      <c r="T4084">
        <f>ROUND(INT(表1[[#This Row],[合同结束日期]]-表1[[#This Row],[合同起始日期]])/365,1)</f>
        <v>3</v>
      </c>
    </row>
    <row r="4085" spans="1:20">
      <c r="A4085" s="1">
        <v>42705</v>
      </c>
      <c r="B4085" t="s">
        <v>7</v>
      </c>
      <c r="C4085">
        <f t="shared" si="192"/>
        <v>1</v>
      </c>
      <c r="D4085" t="s">
        <v>460</v>
      </c>
      <c r="E4085" s="4">
        <v>126135.59999999999</v>
      </c>
      <c r="F4085" s="4">
        <v>25403.70984</v>
      </c>
      <c r="G4085" s="3">
        <v>0.20140000000000002</v>
      </c>
      <c r="H4085" s="7">
        <v>1983.2641509433963</v>
      </c>
      <c r="I4085" s="4">
        <v>399.42940000000004</v>
      </c>
      <c r="J4085">
        <v>63.599999999999994</v>
      </c>
      <c r="K4085" t="s">
        <v>11</v>
      </c>
      <c r="L4085" t="s">
        <v>12</v>
      </c>
      <c r="M4085" t="s">
        <v>53</v>
      </c>
      <c r="N4085" s="2">
        <v>42201</v>
      </c>
      <c r="O4085" s="2">
        <v>43296</v>
      </c>
      <c r="P4085" t="s">
        <v>24</v>
      </c>
      <c r="Q4085" t="s">
        <v>25</v>
      </c>
      <c r="R4085" s="5" t="str">
        <f t="shared" si="193"/>
        <v>0.15</v>
      </c>
      <c r="S4085" s="6" t="str">
        <f t="shared" si="194"/>
        <v/>
      </c>
      <c r="T4085">
        <f>ROUND(INT(表1[[#This Row],[合同结束日期]]-表1[[#This Row],[合同起始日期]])/365,1)</f>
        <v>3</v>
      </c>
    </row>
    <row r="4086" spans="1:20">
      <c r="A4086" s="1">
        <v>42705</v>
      </c>
      <c r="B4086" t="s">
        <v>7</v>
      </c>
      <c r="C4086">
        <f t="shared" si="192"/>
        <v>1</v>
      </c>
      <c r="D4086" t="s">
        <v>539</v>
      </c>
      <c r="E4086" s="4">
        <v>211460.4</v>
      </c>
      <c r="F4086" s="4">
        <v>52611.347519999996</v>
      </c>
      <c r="G4086" s="3">
        <v>0.24879999999999999</v>
      </c>
      <c r="H4086" s="7">
        <v>1816.6701030927836</v>
      </c>
      <c r="I4086" s="4">
        <v>451.98752164948451</v>
      </c>
      <c r="J4086">
        <v>116.39999999999999</v>
      </c>
      <c r="K4086" t="s">
        <v>11</v>
      </c>
      <c r="L4086" t="s">
        <v>13</v>
      </c>
      <c r="M4086" t="s">
        <v>13</v>
      </c>
      <c r="N4086" s="2">
        <v>42572</v>
      </c>
      <c r="O4086" s="2">
        <v>43666</v>
      </c>
      <c r="P4086" t="s">
        <v>24</v>
      </c>
      <c r="Q4086" t="s">
        <v>56</v>
      </c>
      <c r="R4086" s="5" t="str">
        <f t="shared" si="193"/>
        <v>0.17</v>
      </c>
      <c r="S4086" s="6" t="str">
        <f t="shared" si="194"/>
        <v/>
      </c>
      <c r="T4086">
        <f>ROUND(INT(表1[[#This Row],[合同结束日期]]-表1[[#This Row],[合同起始日期]])/365,1)</f>
        <v>3</v>
      </c>
    </row>
    <row r="4087" spans="1:20">
      <c r="A4087" s="1">
        <v>42705</v>
      </c>
      <c r="B4087" t="s">
        <v>7</v>
      </c>
      <c r="C4087">
        <f t="shared" si="192"/>
        <v>1</v>
      </c>
      <c r="D4087" t="s">
        <v>520</v>
      </c>
      <c r="E4087" s="4">
        <v>275085.59999999998</v>
      </c>
      <c r="F4087" s="4">
        <v>72127.444319999995</v>
      </c>
      <c r="G4087" s="3">
        <v>0.26219999999999999</v>
      </c>
      <c r="H4087" s="7">
        <v>1723.593984962406</v>
      </c>
      <c r="I4087" s="4">
        <v>451.92634285714286</v>
      </c>
      <c r="J4087">
        <v>159.6</v>
      </c>
      <c r="K4087" t="s">
        <v>11</v>
      </c>
      <c r="L4087" t="s">
        <v>13</v>
      </c>
      <c r="M4087" t="s">
        <v>13</v>
      </c>
      <c r="N4087" s="2">
        <v>42542</v>
      </c>
      <c r="O4087" s="2">
        <v>43636</v>
      </c>
      <c r="P4087" t="s">
        <v>24</v>
      </c>
      <c r="Q4087" t="s">
        <v>56</v>
      </c>
      <c r="R4087" s="5" t="str">
        <f t="shared" si="193"/>
        <v>0.17</v>
      </c>
      <c r="S4087" s="6" t="str">
        <f t="shared" si="194"/>
        <v/>
      </c>
      <c r="T4087">
        <f>ROUND(INT(表1[[#This Row],[合同结束日期]]-表1[[#This Row],[合同起始日期]])/365,1)</f>
        <v>3</v>
      </c>
    </row>
    <row r="4088" spans="1:20">
      <c r="A4088" s="1">
        <v>42705</v>
      </c>
      <c r="B4088" t="s">
        <v>7</v>
      </c>
      <c r="C4088">
        <f t="shared" si="192"/>
        <v>1</v>
      </c>
      <c r="D4088" t="s">
        <v>463</v>
      </c>
      <c r="E4088" s="4">
        <v>819294.71999999997</v>
      </c>
      <c r="F4088" s="4">
        <v>103558.852608</v>
      </c>
      <c r="G4088" s="3">
        <v>0.12640000000000001</v>
      </c>
      <c r="H4088" s="7">
        <v>11571.959322033897</v>
      </c>
      <c r="I4088" s="4">
        <v>1462.6956583050849</v>
      </c>
      <c r="J4088">
        <v>70.8</v>
      </c>
      <c r="K4088" t="s">
        <v>76</v>
      </c>
      <c r="L4088" t="s">
        <v>276</v>
      </c>
      <c r="M4088" t="s">
        <v>276</v>
      </c>
      <c r="N4088" s="2">
        <v>42223</v>
      </c>
      <c r="O4088" s="2">
        <v>43318</v>
      </c>
      <c r="P4088" t="s">
        <v>24</v>
      </c>
      <c r="Q4088" t="s">
        <v>65</v>
      </c>
      <c r="R4088" s="5" t="str">
        <f t="shared" si="193"/>
        <v>0.12</v>
      </c>
      <c r="S4088" s="6" t="str">
        <f t="shared" si="194"/>
        <v/>
      </c>
      <c r="T4088">
        <f>ROUND(INT(表1[[#This Row],[合同结束日期]]-表1[[#This Row],[合同起始日期]])/365,1)</f>
        <v>3</v>
      </c>
    </row>
    <row r="4089" spans="1:20">
      <c r="A4089" s="1">
        <v>42705</v>
      </c>
      <c r="B4089" t="s">
        <v>7</v>
      </c>
      <c r="C4089">
        <f t="shared" si="192"/>
        <v>1</v>
      </c>
      <c r="D4089" t="s">
        <v>31</v>
      </c>
      <c r="E4089" s="4">
        <v>445488</v>
      </c>
      <c r="F4089" s="4">
        <v>58047.0864</v>
      </c>
      <c r="G4089" s="3">
        <v>0.1303</v>
      </c>
      <c r="H4089" s="7">
        <v>3228.1739130434785</v>
      </c>
      <c r="I4089" s="4">
        <v>420.6310608695652</v>
      </c>
      <c r="J4089">
        <v>138</v>
      </c>
      <c r="K4089" t="s">
        <v>11</v>
      </c>
      <c r="L4089" t="s">
        <v>13</v>
      </c>
      <c r="M4089" t="s">
        <v>13</v>
      </c>
      <c r="N4089" s="2">
        <v>41334</v>
      </c>
      <c r="O4089" s="2">
        <v>42864</v>
      </c>
      <c r="P4089" t="s">
        <v>24</v>
      </c>
      <c r="Q4089" t="s">
        <v>506</v>
      </c>
      <c r="R4089" s="5" t="str">
        <f t="shared" si="193"/>
        <v>0.16</v>
      </c>
      <c r="S4089" s="6" t="str">
        <f t="shared" si="194"/>
        <v>0.07</v>
      </c>
      <c r="T4089">
        <f>ROUND(INT(表1[[#This Row],[合同结束日期]]-表1[[#This Row],[合同起始日期]])/365,1)</f>
        <v>4.2</v>
      </c>
    </row>
    <row r="4090" spans="1:20">
      <c r="A4090" s="1">
        <v>42705</v>
      </c>
      <c r="B4090" t="s">
        <v>7</v>
      </c>
      <c r="C4090">
        <f t="shared" si="192"/>
        <v>1</v>
      </c>
      <c r="D4090" t="s">
        <v>235</v>
      </c>
      <c r="E4090" s="4">
        <v>1245765.72</v>
      </c>
      <c r="F4090" s="4">
        <v>72378.988332000008</v>
      </c>
      <c r="G4090" s="3">
        <v>5.8100000000000006E-2</v>
      </c>
      <c r="H4090" s="7">
        <v>3330.5681745267889</v>
      </c>
      <c r="I4090" s="4">
        <v>193.50601094000646</v>
      </c>
      <c r="J4090">
        <v>374.03999999999996</v>
      </c>
      <c r="K4090" t="s">
        <v>11</v>
      </c>
      <c r="L4090" t="s">
        <v>92</v>
      </c>
      <c r="M4090" t="s">
        <v>92</v>
      </c>
      <c r="N4090" s="2">
        <v>41384</v>
      </c>
      <c r="O4090" s="2">
        <v>43299</v>
      </c>
      <c r="P4090" t="s">
        <v>18</v>
      </c>
      <c r="Q4090" t="s">
        <v>335</v>
      </c>
      <c r="R4090" s="5" t="str">
        <f t="shared" si="193"/>
        <v>0.15</v>
      </c>
      <c r="S4090" s="6" t="str">
        <f t="shared" si="194"/>
        <v>0.05</v>
      </c>
      <c r="T4090">
        <f>ROUND(INT(表1[[#This Row],[合同结束日期]]-表1[[#This Row],[合同起始日期]])/365,1)</f>
        <v>5.2</v>
      </c>
    </row>
    <row r="4091" spans="1:20">
      <c r="A4091" s="1">
        <v>42705</v>
      </c>
      <c r="B4091" t="s">
        <v>7</v>
      </c>
      <c r="C4091">
        <f t="shared" si="192"/>
        <v>1</v>
      </c>
      <c r="D4091" t="s">
        <v>517</v>
      </c>
      <c r="E4091" s="4">
        <v>169266</v>
      </c>
      <c r="F4091" s="4">
        <v>52794.065399999999</v>
      </c>
      <c r="G4091" s="3">
        <v>0.31190000000000001</v>
      </c>
      <c r="H4091" s="7">
        <v>1516.7204301075269</v>
      </c>
      <c r="I4091" s="4">
        <v>473.06510215053765</v>
      </c>
      <c r="J4091">
        <v>111.6</v>
      </c>
      <c r="K4091" t="s">
        <v>11</v>
      </c>
      <c r="L4091" t="s">
        <v>13</v>
      </c>
      <c r="M4091" t="s">
        <v>27</v>
      </c>
      <c r="N4091" s="2">
        <v>42529</v>
      </c>
      <c r="O4091" s="2">
        <v>43258</v>
      </c>
      <c r="P4091" t="s">
        <v>24</v>
      </c>
      <c r="Q4091" t="s">
        <v>30</v>
      </c>
      <c r="R4091" s="5" t="str">
        <f t="shared" si="193"/>
        <v>0.18</v>
      </c>
      <c r="S4091" s="6" t="str">
        <f t="shared" si="194"/>
        <v/>
      </c>
      <c r="T4091">
        <f>ROUND(INT(表1[[#This Row],[合同结束日期]]-表1[[#This Row],[合同起始日期]])/365,1)</f>
        <v>2</v>
      </c>
    </row>
    <row r="4092" spans="1:20">
      <c r="A4092" s="1">
        <v>42705</v>
      </c>
      <c r="B4092" t="s">
        <v>7</v>
      </c>
      <c r="C4092">
        <f t="shared" si="192"/>
        <v>1</v>
      </c>
      <c r="D4092" t="s">
        <v>264</v>
      </c>
      <c r="E4092" s="4">
        <v>103613.4</v>
      </c>
      <c r="F4092" s="4">
        <v>25924.072679999997</v>
      </c>
      <c r="G4092" s="3">
        <v>0.25019999999999998</v>
      </c>
      <c r="H4092" s="7">
        <v>1598.9722222222222</v>
      </c>
      <c r="I4092" s="4">
        <v>400.06284999999997</v>
      </c>
      <c r="J4092">
        <v>64.8</v>
      </c>
      <c r="K4092" t="s">
        <v>11</v>
      </c>
      <c r="L4092" t="s">
        <v>12</v>
      </c>
      <c r="M4092" t="s">
        <v>53</v>
      </c>
      <c r="N4092" s="2">
        <v>42570</v>
      </c>
      <c r="O4092" s="2">
        <v>43299</v>
      </c>
      <c r="P4092" t="s">
        <v>24</v>
      </c>
      <c r="Q4092" t="s">
        <v>65</v>
      </c>
      <c r="R4092" s="5" t="str">
        <f t="shared" si="193"/>
        <v>0.12</v>
      </c>
      <c r="S4092" s="6" t="str">
        <f t="shared" si="194"/>
        <v/>
      </c>
      <c r="T4092">
        <f>ROUND(INT(表1[[#This Row],[合同结束日期]]-表1[[#This Row],[合同起始日期]])/365,1)</f>
        <v>2</v>
      </c>
    </row>
    <row r="4093" spans="1:20">
      <c r="A4093" s="1">
        <v>42705</v>
      </c>
      <c r="B4093" t="s">
        <v>7</v>
      </c>
      <c r="C4093">
        <f t="shared" si="192"/>
        <v>1</v>
      </c>
      <c r="D4093" t="s">
        <v>29</v>
      </c>
      <c r="E4093" s="4">
        <v>480243</v>
      </c>
      <c r="F4093" s="4">
        <v>103108.1721</v>
      </c>
      <c r="G4093" s="3">
        <v>0.2147</v>
      </c>
      <c r="H4093" s="7">
        <v>2565.4006410256411</v>
      </c>
      <c r="I4093" s="4">
        <v>550.79151762820516</v>
      </c>
      <c r="J4093">
        <v>187.2</v>
      </c>
      <c r="K4093" t="s">
        <v>11</v>
      </c>
      <c r="L4093" t="s">
        <v>23</v>
      </c>
      <c r="M4093" t="s">
        <v>23</v>
      </c>
      <c r="N4093" s="2">
        <v>41288</v>
      </c>
      <c r="O4093" s="2">
        <v>42864</v>
      </c>
      <c r="P4093" t="s">
        <v>24</v>
      </c>
      <c r="Q4093" t="s">
        <v>420</v>
      </c>
      <c r="R4093" s="5" t="str">
        <f t="shared" si="193"/>
        <v>0.19</v>
      </c>
      <c r="S4093" s="6" t="str">
        <f t="shared" si="194"/>
        <v/>
      </c>
      <c r="T4093">
        <f>ROUND(INT(表1[[#This Row],[合同结束日期]]-表1[[#This Row],[合同起始日期]])/365,1)</f>
        <v>4.3</v>
      </c>
    </row>
    <row r="4094" spans="1:20">
      <c r="A4094" s="1">
        <v>42705</v>
      </c>
      <c r="B4094" t="s">
        <v>7</v>
      </c>
      <c r="C4094">
        <f t="shared" si="192"/>
        <v>1</v>
      </c>
      <c r="D4094" t="s">
        <v>538</v>
      </c>
      <c r="E4094" s="4">
        <v>356106</v>
      </c>
      <c r="F4094" s="4">
        <v>40382.420399999995</v>
      </c>
      <c r="G4094" s="3">
        <v>0.11339999999999999</v>
      </c>
      <c r="H4094" s="7">
        <v>6313.9361702127662</v>
      </c>
      <c r="I4094" s="4">
        <v>716.00036170212763</v>
      </c>
      <c r="J4094">
        <v>56.4</v>
      </c>
      <c r="K4094" t="s">
        <v>76</v>
      </c>
      <c r="L4094" t="s">
        <v>276</v>
      </c>
      <c r="M4094" t="s">
        <v>276</v>
      </c>
      <c r="N4094" s="2">
        <v>42571</v>
      </c>
      <c r="O4094" s="2">
        <v>43665</v>
      </c>
      <c r="P4094" t="s">
        <v>24</v>
      </c>
      <c r="Q4094" t="s">
        <v>19</v>
      </c>
      <c r="R4094" s="5" t="str">
        <f t="shared" si="193"/>
        <v>0.1</v>
      </c>
      <c r="S4094" s="6" t="str">
        <f t="shared" si="194"/>
        <v/>
      </c>
      <c r="T4094">
        <f>ROUND(INT(表1[[#This Row],[合同结束日期]]-表1[[#This Row],[合同起始日期]])/365,1)</f>
        <v>3</v>
      </c>
    </row>
    <row r="4095" spans="1:20">
      <c r="A4095" s="1">
        <v>42705</v>
      </c>
      <c r="B4095" t="s">
        <v>7</v>
      </c>
      <c r="C4095">
        <f t="shared" si="192"/>
        <v>1</v>
      </c>
      <c r="D4095" t="s">
        <v>535</v>
      </c>
      <c r="E4095" s="4">
        <v>147244.79999999999</v>
      </c>
      <c r="F4095" s="4">
        <v>16403.07072</v>
      </c>
      <c r="G4095" s="3">
        <v>0.11140000000000001</v>
      </c>
      <c r="H4095" s="7">
        <v>4719.3846153846152</v>
      </c>
      <c r="I4095" s="4">
        <v>525.73944615384619</v>
      </c>
      <c r="J4095">
        <v>31.2</v>
      </c>
      <c r="K4095" t="s">
        <v>11</v>
      </c>
      <c r="L4095" t="s">
        <v>12</v>
      </c>
      <c r="M4095" t="s">
        <v>110</v>
      </c>
      <c r="N4095" s="2">
        <v>42595</v>
      </c>
      <c r="O4095" s="2">
        <v>42959</v>
      </c>
      <c r="P4095" t="s">
        <v>24</v>
      </c>
      <c r="Q4095" t="s">
        <v>37</v>
      </c>
      <c r="R4095" s="5" t="str">
        <f t="shared" si="193"/>
        <v>0.</v>
      </c>
      <c r="S4095" s="6" t="str">
        <f t="shared" si="194"/>
        <v/>
      </c>
      <c r="T4095">
        <f>ROUND(INT(表1[[#This Row],[合同结束日期]]-表1[[#This Row],[合同起始日期]])/365,1)</f>
        <v>1</v>
      </c>
    </row>
    <row r="4096" spans="1:20">
      <c r="A4096" s="1">
        <v>42705</v>
      </c>
      <c r="B4096" t="s">
        <v>7</v>
      </c>
      <c r="C4096">
        <f t="shared" si="192"/>
        <v>1</v>
      </c>
      <c r="D4096" t="s">
        <v>257</v>
      </c>
      <c r="E4096" s="4">
        <v>1029153.1079999999</v>
      </c>
      <c r="F4096" s="4">
        <v>56603.420939999996</v>
      </c>
      <c r="G4096" s="3">
        <v>5.5E-2</v>
      </c>
      <c r="H4096" s="7">
        <v>1681.622725490196</v>
      </c>
      <c r="I4096" s="4">
        <v>92.489249901960775</v>
      </c>
      <c r="J4096">
        <v>612</v>
      </c>
      <c r="K4096" t="s">
        <v>41</v>
      </c>
      <c r="L4096" t="s">
        <v>258</v>
      </c>
      <c r="M4096" t="s">
        <v>41</v>
      </c>
      <c r="N4096" s="2">
        <v>41442</v>
      </c>
      <c r="O4096" s="2">
        <v>47285</v>
      </c>
      <c r="P4096" t="s">
        <v>39</v>
      </c>
      <c r="Q4096" t="s">
        <v>35</v>
      </c>
      <c r="R4096" s="5" t="str">
        <f t="shared" si="193"/>
        <v>0.06</v>
      </c>
      <c r="S4096" s="6" t="str">
        <f t="shared" si="194"/>
        <v/>
      </c>
      <c r="T4096">
        <f>ROUND(INT(表1[[#This Row],[合同结束日期]]-表1[[#This Row],[合同起始日期]])/365,1)</f>
        <v>16</v>
      </c>
    </row>
    <row r="4097" spans="1:20">
      <c r="A4097" s="1">
        <v>42705</v>
      </c>
      <c r="B4097" t="s">
        <v>7</v>
      </c>
      <c r="C4097">
        <f t="shared" si="192"/>
        <v>1</v>
      </c>
      <c r="D4097" t="s">
        <v>55</v>
      </c>
      <c r="E4097" s="4">
        <v>386374.8</v>
      </c>
      <c r="F4097" s="4">
        <v>79940.946120000008</v>
      </c>
      <c r="G4097" s="3">
        <v>0.20690000000000003</v>
      </c>
      <c r="H4097" s="7">
        <v>2953.9357798165142</v>
      </c>
      <c r="I4097" s="4">
        <v>611.16931284403688</v>
      </c>
      <c r="J4097">
        <v>130.79999999999998</v>
      </c>
      <c r="K4097" t="s">
        <v>11</v>
      </c>
      <c r="L4097" t="s">
        <v>23</v>
      </c>
      <c r="M4097" t="s">
        <v>23</v>
      </c>
      <c r="N4097" s="2">
        <v>42513</v>
      </c>
      <c r="O4097" s="2">
        <v>43242</v>
      </c>
      <c r="P4097" t="s">
        <v>24</v>
      </c>
      <c r="Q4097" t="s">
        <v>30</v>
      </c>
      <c r="R4097" s="5" t="str">
        <f t="shared" si="193"/>
        <v>0.18</v>
      </c>
      <c r="S4097" s="6" t="str">
        <f t="shared" si="194"/>
        <v/>
      </c>
      <c r="T4097">
        <f>ROUND(INT(表1[[#This Row],[合同结束日期]]-表1[[#This Row],[合同起始日期]])/365,1)</f>
        <v>2</v>
      </c>
    </row>
    <row r="4098" spans="1:20">
      <c r="A4098" s="1">
        <v>42705</v>
      </c>
      <c r="B4098" t="s">
        <v>7</v>
      </c>
      <c r="C4098">
        <f t="shared" si="192"/>
        <v>1</v>
      </c>
      <c r="D4098" t="s">
        <v>16</v>
      </c>
      <c r="E4098" s="4">
        <v>715802.76</v>
      </c>
      <c r="F4098" s="4">
        <v>93984.902388000002</v>
      </c>
      <c r="G4098" s="3">
        <v>0.1313</v>
      </c>
      <c r="H4098" s="7">
        <v>1028.4522413793104</v>
      </c>
      <c r="I4098" s="4">
        <v>135.03577929310345</v>
      </c>
      <c r="J4098">
        <v>696</v>
      </c>
      <c r="K4098" t="s">
        <v>20</v>
      </c>
      <c r="L4098" t="s">
        <v>21</v>
      </c>
      <c r="M4098" t="s">
        <v>17</v>
      </c>
      <c r="N4098" s="2">
        <v>41246</v>
      </c>
      <c r="O4098" s="2">
        <v>43229</v>
      </c>
      <c r="P4098" t="s">
        <v>18</v>
      </c>
      <c r="Q4098" t="s">
        <v>48</v>
      </c>
      <c r="R4098" s="5" t="str">
        <f t="shared" si="193"/>
        <v>0.11</v>
      </c>
      <c r="S4098" s="6" t="str">
        <f t="shared" si="194"/>
        <v/>
      </c>
      <c r="T4098">
        <f>ROUND(INT(表1[[#This Row],[合同结束日期]]-表1[[#This Row],[合同起始日期]])/365,1)</f>
        <v>5.4</v>
      </c>
    </row>
    <row r="4099" spans="1:20">
      <c r="A4099" s="1">
        <v>42705</v>
      </c>
      <c r="B4099" t="s">
        <v>7</v>
      </c>
      <c r="C4099">
        <f t="shared" si="192"/>
        <v>1</v>
      </c>
      <c r="D4099" t="s">
        <v>40</v>
      </c>
      <c r="E4099" s="4">
        <v>2922167.1839999999</v>
      </c>
      <c r="F4099" s="4">
        <v>233773.37471999999</v>
      </c>
      <c r="G4099" s="3">
        <v>0.08</v>
      </c>
      <c r="H4099" s="7">
        <v>3099.719093686354</v>
      </c>
      <c r="I4099" s="4">
        <v>247.97752749490834</v>
      </c>
      <c r="J4099">
        <v>942.72</v>
      </c>
      <c r="K4099" t="s">
        <v>41</v>
      </c>
      <c r="L4099" t="s">
        <v>40</v>
      </c>
      <c r="M4099" t="s">
        <v>41</v>
      </c>
      <c r="N4099" s="2">
        <v>41294</v>
      </c>
      <c r="O4099" s="2">
        <v>43229</v>
      </c>
      <c r="P4099" t="s">
        <v>39</v>
      </c>
      <c r="Q4099" t="s">
        <v>42</v>
      </c>
      <c r="R4099" s="5" t="str">
        <f t="shared" si="193"/>
        <v>0.08</v>
      </c>
      <c r="S4099" s="6" t="str">
        <f t="shared" si="194"/>
        <v/>
      </c>
      <c r="T4099">
        <f>ROUND(INT(表1[[#This Row],[合同结束日期]]-表1[[#This Row],[合同起始日期]])/365,1)</f>
        <v>5.3</v>
      </c>
    </row>
    <row r="4100" spans="1:20">
      <c r="A4100" s="1">
        <v>42705</v>
      </c>
      <c r="B4100" t="s">
        <v>7</v>
      </c>
      <c r="C4100">
        <f t="shared" si="192"/>
        <v>1</v>
      </c>
      <c r="D4100" t="s">
        <v>239</v>
      </c>
      <c r="E4100" s="4">
        <v>683930.28</v>
      </c>
      <c r="F4100" s="4">
        <v>70376.425812000001</v>
      </c>
      <c r="G4100" s="3">
        <v>0.10289999999999999</v>
      </c>
      <c r="H4100" s="7">
        <v>1882.2387714663143</v>
      </c>
      <c r="I4100" s="4">
        <v>193.68236958388374</v>
      </c>
      <c r="J4100">
        <v>363.36</v>
      </c>
      <c r="K4100" t="s">
        <v>11</v>
      </c>
      <c r="L4100" t="s">
        <v>23</v>
      </c>
      <c r="M4100" t="s">
        <v>23</v>
      </c>
      <c r="N4100" s="2">
        <v>41384</v>
      </c>
      <c r="O4100" s="2">
        <v>43299</v>
      </c>
      <c r="P4100" t="s">
        <v>18</v>
      </c>
      <c r="Q4100" t="s">
        <v>335</v>
      </c>
      <c r="R4100" s="5" t="str">
        <f t="shared" si="193"/>
        <v>0.15</v>
      </c>
      <c r="S4100" s="6" t="str">
        <f t="shared" si="194"/>
        <v>0.05</v>
      </c>
      <c r="T4100">
        <f>ROUND(INT(表1[[#This Row],[合同结束日期]]-表1[[#This Row],[合同起始日期]])/365,1)</f>
        <v>5.2</v>
      </c>
    </row>
    <row r="4101" spans="1:20">
      <c r="A4101" s="1">
        <v>42705</v>
      </c>
      <c r="B4101" t="s">
        <v>7</v>
      </c>
      <c r="C4101">
        <f t="shared" si="192"/>
        <v>1</v>
      </c>
      <c r="D4101" t="s">
        <v>260</v>
      </c>
      <c r="E4101" s="4">
        <v>922605.5639999999</v>
      </c>
      <c r="F4101" s="4">
        <v>50743.306019999996</v>
      </c>
      <c r="G4101" s="3">
        <v>5.5E-2</v>
      </c>
      <c r="H4101" s="7">
        <v>3230.4116386554624</v>
      </c>
      <c r="I4101" s="4">
        <v>177.67264012605042</v>
      </c>
      <c r="J4101">
        <v>285.59999999999997</v>
      </c>
      <c r="K4101" t="s">
        <v>41</v>
      </c>
      <c r="L4101" t="s">
        <v>258</v>
      </c>
      <c r="M4101" t="s">
        <v>41</v>
      </c>
      <c r="N4101" s="2">
        <v>41442</v>
      </c>
      <c r="O4101" s="2">
        <v>47285</v>
      </c>
      <c r="P4101" t="s">
        <v>39</v>
      </c>
      <c r="Q4101" t="s">
        <v>35</v>
      </c>
      <c r="R4101" s="5" t="str">
        <f t="shared" si="193"/>
        <v>0.06</v>
      </c>
      <c r="S4101" s="6" t="str">
        <f t="shared" si="194"/>
        <v/>
      </c>
      <c r="T4101">
        <f>ROUND(INT(表1[[#This Row],[合同结束日期]]-表1[[#This Row],[合同起始日期]])/365,1)</f>
        <v>16</v>
      </c>
    </row>
    <row r="4102" spans="1:20">
      <c r="A4102" s="1">
        <v>42705</v>
      </c>
      <c r="B4102" t="s">
        <v>7</v>
      </c>
      <c r="C4102">
        <f t="shared" si="192"/>
        <v>1</v>
      </c>
      <c r="D4102" t="s">
        <v>265</v>
      </c>
      <c r="E4102" s="4">
        <v>554700.67200000002</v>
      </c>
      <c r="F4102" s="4">
        <v>30508.536959999998</v>
      </c>
      <c r="G4102" s="3">
        <v>5.4999999999999993E-2</v>
      </c>
      <c r="H4102" s="7">
        <v>1034.1175838926176</v>
      </c>
      <c r="I4102" s="4">
        <v>56.876467114093956</v>
      </c>
      <c r="J4102">
        <v>536.4</v>
      </c>
      <c r="K4102" t="s">
        <v>41</v>
      </c>
      <c r="L4102" t="s">
        <v>258</v>
      </c>
      <c r="M4102" t="s">
        <v>41</v>
      </c>
      <c r="N4102" s="2">
        <v>41442</v>
      </c>
      <c r="O4102" s="2">
        <v>47285</v>
      </c>
      <c r="P4102" t="s">
        <v>39</v>
      </c>
      <c r="Q4102" t="s">
        <v>35</v>
      </c>
      <c r="R4102" s="5" t="str">
        <f t="shared" si="193"/>
        <v>0.06</v>
      </c>
      <c r="S4102" s="6" t="str">
        <f t="shared" si="194"/>
        <v/>
      </c>
      <c r="T4102">
        <f>ROUND(INT(表1[[#This Row],[合同结束日期]]-表1[[#This Row],[合同起始日期]])/365,1)</f>
        <v>16</v>
      </c>
    </row>
    <row r="4103" spans="1:20">
      <c r="A4103" s="1">
        <v>42705</v>
      </c>
      <c r="B4103" t="s">
        <v>7</v>
      </c>
      <c r="C4103">
        <f t="shared" si="192"/>
        <v>1</v>
      </c>
      <c r="D4103" t="s">
        <v>459</v>
      </c>
      <c r="E4103" s="4">
        <v>56516.160000000003</v>
      </c>
      <c r="F4103" s="4">
        <v>21470.489184000002</v>
      </c>
      <c r="G4103" s="3">
        <v>0.37990000000000002</v>
      </c>
      <c r="H4103" s="7">
        <v>1023.8434782608697</v>
      </c>
      <c r="I4103" s="4">
        <v>388.95813739130443</v>
      </c>
      <c r="J4103">
        <v>55.199999999999996</v>
      </c>
      <c r="K4103" t="s">
        <v>11</v>
      </c>
      <c r="L4103" t="s">
        <v>12</v>
      </c>
      <c r="M4103" t="s">
        <v>288</v>
      </c>
      <c r="N4103" s="2">
        <v>42201</v>
      </c>
      <c r="O4103" s="2">
        <v>42931</v>
      </c>
      <c r="P4103" t="s">
        <v>24</v>
      </c>
      <c r="Q4103" t="s">
        <v>56</v>
      </c>
      <c r="R4103" s="5" t="str">
        <f t="shared" si="193"/>
        <v>0.17</v>
      </c>
      <c r="S4103" s="6" t="str">
        <f t="shared" si="194"/>
        <v/>
      </c>
      <c r="T4103">
        <f>ROUND(INT(表1[[#This Row],[合同结束日期]]-表1[[#This Row],[合同起始日期]])/365,1)</f>
        <v>2</v>
      </c>
    </row>
    <row r="4104" spans="1:20">
      <c r="A4104" s="1">
        <v>42705</v>
      </c>
      <c r="B4104" t="s">
        <v>7</v>
      </c>
      <c r="C4104">
        <f t="shared" si="192"/>
        <v>1</v>
      </c>
      <c r="D4104" t="s">
        <v>546</v>
      </c>
      <c r="E4104" s="4">
        <v>104293.2</v>
      </c>
      <c r="F4104" s="4">
        <v>56526.914400000001</v>
      </c>
      <c r="G4104" s="3">
        <v>0.54200000000000004</v>
      </c>
      <c r="H4104" s="7">
        <v>1047.1204819277109</v>
      </c>
      <c r="I4104" s="4">
        <v>567.53930120481937</v>
      </c>
      <c r="J4104">
        <v>99.6</v>
      </c>
      <c r="K4104" t="s">
        <v>60</v>
      </c>
      <c r="L4104" t="s">
        <v>61</v>
      </c>
      <c r="M4104" t="s">
        <v>58</v>
      </c>
      <c r="N4104" s="2">
        <v>42628</v>
      </c>
      <c r="O4104" s="2">
        <v>42992</v>
      </c>
      <c r="P4104" t="s">
        <v>24</v>
      </c>
      <c r="Q4104" t="s">
        <v>56</v>
      </c>
      <c r="R4104" s="5" t="str">
        <f t="shared" si="193"/>
        <v>0.17</v>
      </c>
      <c r="S4104" s="6" t="str">
        <f t="shared" si="194"/>
        <v/>
      </c>
      <c r="T4104">
        <f>ROUND(INT(表1[[#This Row],[合同结束日期]]-表1[[#This Row],[合同起始日期]])/365,1)</f>
        <v>1</v>
      </c>
    </row>
    <row r="4105" spans="1:20">
      <c r="A4105" s="1">
        <v>42705</v>
      </c>
      <c r="B4105" t="s">
        <v>7</v>
      </c>
      <c r="C4105">
        <f t="shared" si="192"/>
        <v>1</v>
      </c>
      <c r="D4105" t="s">
        <v>238</v>
      </c>
      <c r="E4105" s="4">
        <v>583371.6</v>
      </c>
      <c r="F4105" s="4">
        <v>72629.764200000005</v>
      </c>
      <c r="G4105" s="3">
        <v>0.12450000000000001</v>
      </c>
      <c r="H4105" s="7">
        <v>1555.6576</v>
      </c>
      <c r="I4105" s="4">
        <v>193.67937120000002</v>
      </c>
      <c r="J4105">
        <v>375</v>
      </c>
      <c r="K4105" t="s">
        <v>11</v>
      </c>
      <c r="L4105" t="s">
        <v>92</v>
      </c>
      <c r="M4105" t="s">
        <v>92</v>
      </c>
      <c r="N4105" s="2">
        <v>41384</v>
      </c>
      <c r="O4105" s="2">
        <v>43299</v>
      </c>
      <c r="P4105" t="s">
        <v>18</v>
      </c>
      <c r="Q4105" t="s">
        <v>335</v>
      </c>
      <c r="R4105" s="5" t="str">
        <f t="shared" si="193"/>
        <v>0.15</v>
      </c>
      <c r="S4105" s="6" t="str">
        <f t="shared" si="194"/>
        <v>0.05</v>
      </c>
      <c r="T4105">
        <f>ROUND(INT(表1[[#This Row],[合同结束日期]]-表1[[#This Row],[合同起始日期]])/365,1)</f>
        <v>5.2</v>
      </c>
    </row>
    <row r="4106" spans="1:20">
      <c r="A4106" s="1">
        <v>42705</v>
      </c>
      <c r="B4106" t="s">
        <v>7</v>
      </c>
      <c r="C4106">
        <f t="shared" si="192"/>
        <v>1</v>
      </c>
      <c r="D4106" t="s">
        <v>68</v>
      </c>
      <c r="E4106" s="4">
        <v>147638.39999999999</v>
      </c>
      <c r="F4106" s="4">
        <v>111895.14336</v>
      </c>
      <c r="G4106" s="3">
        <v>0.75790000000000002</v>
      </c>
      <c r="H4106" s="7">
        <v>329.84450402144773</v>
      </c>
      <c r="I4106" s="4">
        <v>249.98914959785526</v>
      </c>
      <c r="J4106">
        <v>447.59999999999997</v>
      </c>
      <c r="K4106" t="s">
        <v>11</v>
      </c>
      <c r="L4106" t="s">
        <v>13</v>
      </c>
      <c r="M4106" t="s">
        <v>13</v>
      </c>
      <c r="N4106" s="2">
        <v>41302</v>
      </c>
      <c r="O4106" s="2">
        <v>43594</v>
      </c>
      <c r="P4106" t="s">
        <v>24</v>
      </c>
      <c r="Q4106" t="s">
        <v>28</v>
      </c>
      <c r="R4106" s="5" t="str">
        <f t="shared" si="193"/>
        <v>0.13</v>
      </c>
      <c r="S4106" s="6" t="str">
        <f t="shared" si="194"/>
        <v/>
      </c>
      <c r="T4106">
        <f>ROUND(INT(表1[[#This Row],[合同结束日期]]-表1[[#This Row],[合同起始日期]])/365,1)</f>
        <v>6.3</v>
      </c>
    </row>
    <row r="4107" spans="1:20">
      <c r="A4107" s="1">
        <v>42705</v>
      </c>
      <c r="B4107" t="s">
        <v>7</v>
      </c>
      <c r="C4107">
        <f t="shared" si="192"/>
        <v>1</v>
      </c>
      <c r="D4107" t="s">
        <v>266</v>
      </c>
      <c r="E4107" s="4">
        <v>172715.49600000001</v>
      </c>
      <c r="F4107" s="4">
        <v>9499.352280000001</v>
      </c>
      <c r="G4107" s="3">
        <v>5.5E-2</v>
      </c>
      <c r="H4107" s="7">
        <v>406.58073446327688</v>
      </c>
      <c r="I4107" s="4">
        <v>22.361940395480229</v>
      </c>
      <c r="J4107">
        <v>424.8</v>
      </c>
      <c r="K4107" t="s">
        <v>41</v>
      </c>
      <c r="L4107" t="s">
        <v>258</v>
      </c>
      <c r="M4107" t="s">
        <v>41</v>
      </c>
      <c r="N4107" s="2">
        <v>41442</v>
      </c>
      <c r="O4107" s="2">
        <v>47285</v>
      </c>
      <c r="P4107" t="s">
        <v>39</v>
      </c>
      <c r="Q4107" t="s">
        <v>35</v>
      </c>
      <c r="R4107" s="5" t="str">
        <f t="shared" si="193"/>
        <v>0.06</v>
      </c>
      <c r="S4107" s="6" t="str">
        <f t="shared" si="194"/>
        <v/>
      </c>
      <c r="T4107">
        <f>ROUND(INT(表1[[#This Row],[合同结束日期]]-表1[[#This Row],[合同起始日期]])/365,1)</f>
        <v>16</v>
      </c>
    </row>
    <row r="4108" spans="1:20">
      <c r="A4108" s="1">
        <v>42705</v>
      </c>
      <c r="B4108" t="s">
        <v>7</v>
      </c>
      <c r="C4108">
        <f t="shared" si="192"/>
        <v>1</v>
      </c>
      <c r="D4108" t="s">
        <v>469</v>
      </c>
      <c r="E4108" s="4">
        <v>133458</v>
      </c>
      <c r="F4108" s="4">
        <v>13252.3794</v>
      </c>
      <c r="G4108" s="3">
        <v>9.9299999999999999E-2</v>
      </c>
      <c r="H4108" s="7">
        <v>9267.9166666666679</v>
      </c>
      <c r="I4108" s="4">
        <v>920.30412500000011</v>
      </c>
      <c r="J4108">
        <v>14.399999999999999</v>
      </c>
      <c r="K4108" t="s">
        <v>66</v>
      </c>
      <c r="L4108" t="s">
        <v>64</v>
      </c>
      <c r="M4108" t="s">
        <v>64</v>
      </c>
      <c r="N4108" s="2">
        <v>42259</v>
      </c>
      <c r="O4108" s="2">
        <v>42989</v>
      </c>
      <c r="P4108" t="s">
        <v>24</v>
      </c>
      <c r="Q4108" t="s">
        <v>123</v>
      </c>
      <c r="R4108" s="5" t="str">
        <f t="shared" si="193"/>
        <v>0.09</v>
      </c>
      <c r="S4108" s="6" t="str">
        <f t="shared" si="194"/>
        <v/>
      </c>
      <c r="T4108">
        <f>ROUND(INT(表1[[#This Row],[合同结束日期]]-表1[[#This Row],[合同起始日期]])/365,1)</f>
        <v>2</v>
      </c>
    </row>
    <row r="4109" spans="1:20">
      <c r="A4109" s="1">
        <v>42705</v>
      </c>
      <c r="B4109" t="s">
        <v>7</v>
      </c>
      <c r="C4109">
        <f t="shared" si="192"/>
        <v>1</v>
      </c>
      <c r="D4109" t="s">
        <v>38</v>
      </c>
      <c r="E4109" s="4">
        <v>584073</v>
      </c>
      <c r="F4109" s="4">
        <v>83522.438999999998</v>
      </c>
      <c r="G4109" s="3">
        <v>0.14299999999999999</v>
      </c>
      <c r="H4109" s="7">
        <v>3120.0480769230771</v>
      </c>
      <c r="I4109" s="4">
        <v>446.166875</v>
      </c>
      <c r="J4109">
        <v>187.2</v>
      </c>
      <c r="K4109" t="s">
        <v>11</v>
      </c>
      <c r="L4109" t="s">
        <v>13</v>
      </c>
      <c r="M4109" t="s">
        <v>13</v>
      </c>
      <c r="N4109" s="2">
        <v>41323</v>
      </c>
      <c r="O4109" s="2">
        <v>43229</v>
      </c>
      <c r="P4109" t="s">
        <v>24</v>
      </c>
      <c r="Q4109" t="s">
        <v>65</v>
      </c>
      <c r="R4109" s="5" t="str">
        <f t="shared" si="193"/>
        <v>0.12</v>
      </c>
      <c r="S4109" s="6" t="str">
        <f t="shared" si="194"/>
        <v/>
      </c>
      <c r="T4109">
        <f>ROUND(INT(表1[[#This Row],[合同结束日期]]-表1[[#This Row],[合同起始日期]])/365,1)</f>
        <v>5.2</v>
      </c>
    </row>
    <row r="4110" spans="1:20">
      <c r="A4110" s="1">
        <v>42705</v>
      </c>
      <c r="B4110" t="s">
        <v>7</v>
      </c>
      <c r="C4110">
        <f t="shared" si="192"/>
        <v>1</v>
      </c>
      <c r="D4110" t="s">
        <v>308</v>
      </c>
      <c r="E4110" s="4">
        <v>2477114.6399999997</v>
      </c>
      <c r="F4110" s="4">
        <v>85460.45508</v>
      </c>
      <c r="G4110" s="3">
        <v>3.4500000000000003E-2</v>
      </c>
      <c r="H4110" s="7">
        <v>17950.106086956519</v>
      </c>
      <c r="I4110" s="4">
        <v>619.27865999999995</v>
      </c>
      <c r="J4110">
        <v>138</v>
      </c>
      <c r="K4110" t="s">
        <v>140</v>
      </c>
      <c r="L4110" t="s">
        <v>309</v>
      </c>
      <c r="M4110" t="s">
        <v>309</v>
      </c>
      <c r="N4110" s="2">
        <v>41708</v>
      </c>
      <c r="O4110" s="2">
        <v>42834</v>
      </c>
      <c r="P4110" t="s">
        <v>24</v>
      </c>
      <c r="Q4110" t="s">
        <v>180</v>
      </c>
      <c r="R4110" s="5" t="str">
        <f t="shared" si="193"/>
        <v>0.03</v>
      </c>
      <c r="S4110" s="6" t="str">
        <f t="shared" si="194"/>
        <v/>
      </c>
      <c r="T4110">
        <f>ROUND(INT(表1[[#This Row],[合同结束日期]]-表1[[#This Row],[合同起始日期]])/365,1)</f>
        <v>3.1</v>
      </c>
    </row>
    <row r="4111" spans="1:20">
      <c r="A4111" s="1">
        <v>42705</v>
      </c>
      <c r="B4111" t="s">
        <v>7</v>
      </c>
      <c r="C4111">
        <f t="shared" si="192"/>
        <v>1</v>
      </c>
      <c r="D4111" t="s">
        <v>261</v>
      </c>
      <c r="E4111" s="4">
        <v>5450490.1440000003</v>
      </c>
      <c r="F4111" s="4">
        <v>461111.46618240007</v>
      </c>
      <c r="G4111" s="3">
        <v>8.4600000000000009E-2</v>
      </c>
      <c r="H4111" s="7">
        <v>4384.2423938223938</v>
      </c>
      <c r="I4111" s="4">
        <v>370.90690651737458</v>
      </c>
      <c r="J4111">
        <v>1243.2</v>
      </c>
      <c r="K4111" t="s">
        <v>41</v>
      </c>
      <c r="L4111" t="s">
        <v>261</v>
      </c>
      <c r="M4111" t="s">
        <v>41</v>
      </c>
      <c r="N4111" s="2">
        <v>41281</v>
      </c>
      <c r="O4111" s="2">
        <v>45168</v>
      </c>
      <c r="P4111" t="s">
        <v>39</v>
      </c>
      <c r="Q4111" t="s">
        <v>42</v>
      </c>
      <c r="R4111" s="5" t="str">
        <f t="shared" si="193"/>
        <v>0.08</v>
      </c>
      <c r="S4111" s="6" t="str">
        <f t="shared" si="194"/>
        <v/>
      </c>
      <c r="T4111">
        <f>ROUND(INT(表1[[#This Row],[合同结束日期]]-表1[[#This Row],[合同起始日期]])/365,1)</f>
        <v>10.6</v>
      </c>
    </row>
    <row r="4112" spans="1:20">
      <c r="A4112" s="1">
        <v>42705</v>
      </c>
      <c r="B4112" t="s">
        <v>7</v>
      </c>
      <c r="C4112">
        <f t="shared" si="192"/>
        <v>1</v>
      </c>
      <c r="D4112" t="s">
        <v>237</v>
      </c>
      <c r="E4112" s="4">
        <v>932843.04</v>
      </c>
      <c r="F4112" s="4">
        <v>69683.375088000001</v>
      </c>
      <c r="G4112" s="3">
        <v>7.4700000000000003E-2</v>
      </c>
      <c r="H4112" s="7">
        <v>2591.2306666666668</v>
      </c>
      <c r="I4112" s="4">
        <v>193.56493080000001</v>
      </c>
      <c r="J4112">
        <v>360</v>
      </c>
      <c r="K4112" t="s">
        <v>11</v>
      </c>
      <c r="L4112" t="s">
        <v>23</v>
      </c>
      <c r="M4112" t="s">
        <v>23</v>
      </c>
      <c r="N4112" s="2">
        <v>41384</v>
      </c>
      <c r="O4112" s="2">
        <v>43299</v>
      </c>
      <c r="P4112" t="s">
        <v>18</v>
      </c>
      <c r="Q4112" t="s">
        <v>335</v>
      </c>
      <c r="R4112" s="5" t="str">
        <f t="shared" si="193"/>
        <v>0.15</v>
      </c>
      <c r="S4112" s="6" t="str">
        <f t="shared" si="194"/>
        <v>0.05</v>
      </c>
      <c r="T4112">
        <f>ROUND(INT(表1[[#This Row],[合同结束日期]]-表1[[#This Row],[合同起始日期]])/365,1)</f>
        <v>5.2</v>
      </c>
    </row>
    <row r="4113" spans="1:20">
      <c r="A4113" s="1">
        <v>42705</v>
      </c>
      <c r="B4113" t="s">
        <v>7</v>
      </c>
      <c r="C4113">
        <f t="shared" si="192"/>
        <v>1</v>
      </c>
      <c r="D4113" t="s">
        <v>292</v>
      </c>
      <c r="E4113" s="4">
        <v>5320913.1959999995</v>
      </c>
      <c r="F4113" s="4">
        <v>239441.09381999998</v>
      </c>
      <c r="G4113" s="3">
        <v>4.4999999999999998E-2</v>
      </c>
      <c r="H4113" s="7">
        <v>2138.9745923781957</v>
      </c>
      <c r="I4113" s="4">
        <v>96.253856657018815</v>
      </c>
      <c r="J4113">
        <v>2487.6</v>
      </c>
      <c r="K4113" t="s">
        <v>41</v>
      </c>
      <c r="L4113" t="s">
        <v>292</v>
      </c>
      <c r="M4113" t="s">
        <v>41</v>
      </c>
      <c r="N4113" s="2">
        <v>41442</v>
      </c>
      <c r="O4113" s="2">
        <v>47285</v>
      </c>
      <c r="P4113" t="s">
        <v>39</v>
      </c>
      <c r="Q4113" t="s">
        <v>208</v>
      </c>
      <c r="R4113" s="5" t="str">
        <f t="shared" si="193"/>
        <v>0.05</v>
      </c>
      <c r="S4113" s="6" t="str">
        <f t="shared" si="194"/>
        <v/>
      </c>
      <c r="T4113">
        <f>ROUND(INT(表1[[#This Row],[合同结束日期]]-表1[[#This Row],[合同起始日期]])/365,1)</f>
        <v>16</v>
      </c>
    </row>
    <row r="4114" spans="1:20">
      <c r="A4114" s="1">
        <v>42705</v>
      </c>
      <c r="B4114" t="s">
        <v>7</v>
      </c>
      <c r="C4114">
        <f t="shared" si="192"/>
        <v>1</v>
      </c>
      <c r="D4114" t="s">
        <v>259</v>
      </c>
      <c r="E4114" s="4">
        <v>848640.62399999995</v>
      </c>
      <c r="F4114" s="4">
        <v>46675.234319999996</v>
      </c>
      <c r="G4114" s="3">
        <v>5.5E-2</v>
      </c>
      <c r="H4114" s="7">
        <v>1781.3615113350127</v>
      </c>
      <c r="I4114" s="4">
        <v>97.974883123425684</v>
      </c>
      <c r="J4114">
        <v>476.4</v>
      </c>
      <c r="K4114" t="s">
        <v>41</v>
      </c>
      <c r="L4114" t="s">
        <v>258</v>
      </c>
      <c r="M4114" t="s">
        <v>41</v>
      </c>
      <c r="N4114" s="2">
        <v>41442</v>
      </c>
      <c r="O4114" s="2">
        <v>47285</v>
      </c>
      <c r="P4114" t="s">
        <v>39</v>
      </c>
      <c r="Q4114" t="s">
        <v>35</v>
      </c>
      <c r="R4114" s="5" t="str">
        <f t="shared" si="193"/>
        <v>0.06</v>
      </c>
      <c r="S4114" s="6" t="str">
        <f t="shared" si="194"/>
        <v/>
      </c>
      <c r="T4114">
        <f>ROUND(INT(表1[[#This Row],[合同结束日期]]-表1[[#This Row],[合同起始日期]])/365,1)</f>
        <v>16</v>
      </c>
    </row>
    <row r="4115" spans="1:20">
      <c r="A4115" s="1">
        <v>42705</v>
      </c>
      <c r="B4115" t="s">
        <v>7</v>
      </c>
      <c r="C4115">
        <f t="shared" si="192"/>
        <v>1</v>
      </c>
      <c r="D4115" t="s">
        <v>521</v>
      </c>
      <c r="E4115" s="4">
        <v>343888.8</v>
      </c>
      <c r="F4115" s="4">
        <v>67058.315999999992</v>
      </c>
      <c r="G4115" s="3">
        <v>0.19499999999999998</v>
      </c>
      <c r="H4115" s="7">
        <v>3219.932584269663</v>
      </c>
      <c r="I4115" s="4">
        <v>627.88685393258424</v>
      </c>
      <c r="J4115">
        <v>106.8</v>
      </c>
      <c r="K4115" t="s">
        <v>11</v>
      </c>
      <c r="L4115" t="s">
        <v>92</v>
      </c>
      <c r="M4115" t="s">
        <v>92</v>
      </c>
      <c r="N4115" s="2">
        <v>42525</v>
      </c>
      <c r="O4115" s="2">
        <v>43254</v>
      </c>
      <c r="P4115" t="s">
        <v>24</v>
      </c>
      <c r="Q4115" t="s">
        <v>56</v>
      </c>
      <c r="R4115" s="5" t="str">
        <f t="shared" si="193"/>
        <v>0.17</v>
      </c>
      <c r="S4115" s="6" t="str">
        <f t="shared" si="194"/>
        <v/>
      </c>
      <c r="T4115">
        <f>ROUND(INT(表1[[#This Row],[合同结束日期]]-表1[[#This Row],[合同起始日期]])/365,1)</f>
        <v>2</v>
      </c>
    </row>
    <row r="4116" spans="1:20">
      <c r="A4116" s="1">
        <v>42705</v>
      </c>
      <c r="B4116" t="s">
        <v>7</v>
      </c>
      <c r="C4116">
        <f t="shared" si="192"/>
        <v>1</v>
      </c>
      <c r="D4116" t="s">
        <v>8</v>
      </c>
      <c r="E4116" s="4">
        <v>5566249.2000000002</v>
      </c>
      <c r="F4116" s="4">
        <v>320059.32899999997</v>
      </c>
      <c r="G4116" s="3">
        <v>5.7499999999999996E-2</v>
      </c>
      <c r="H4116" s="7">
        <v>1559.1734453781512</v>
      </c>
      <c r="I4116" s="4">
        <v>89.652473109243687</v>
      </c>
      <c r="J4116">
        <v>3570</v>
      </c>
      <c r="K4116" t="s">
        <v>11</v>
      </c>
      <c r="L4116" t="s">
        <v>12</v>
      </c>
      <c r="M4116" t="s">
        <v>10</v>
      </c>
      <c r="N4116" s="2">
        <v>41365</v>
      </c>
      <c r="O4116" s="2">
        <v>48646</v>
      </c>
      <c r="P4116" t="s">
        <v>14</v>
      </c>
      <c r="Q4116">
        <v>0</v>
      </c>
      <c r="R4116" s="5">
        <f t="shared" si="193"/>
        <v>0</v>
      </c>
      <c r="S4116" s="6" t="str">
        <f t="shared" si="194"/>
        <v/>
      </c>
      <c r="T4116">
        <f>ROUND(INT(表1[[#This Row],[合同结束日期]]-表1[[#This Row],[合同起始日期]])/365,1)</f>
        <v>19.899999999999999</v>
      </c>
    </row>
    <row r="4117" spans="1:20">
      <c r="A4117" s="1">
        <v>42705</v>
      </c>
      <c r="B4117" t="s">
        <v>7</v>
      </c>
      <c r="C4117">
        <f t="shared" si="192"/>
        <v>1</v>
      </c>
      <c r="D4117" t="s">
        <v>555</v>
      </c>
      <c r="E4117" s="4">
        <v>19362</v>
      </c>
      <c r="F4117" s="4">
        <v>3887.8895999999995</v>
      </c>
      <c r="G4117" s="3">
        <v>0.20079999999999998</v>
      </c>
      <c r="H4117" s="7">
        <v>520.48387096774195</v>
      </c>
      <c r="I4117" s="4">
        <v>104.51316129032259</v>
      </c>
      <c r="J4117">
        <v>37.199999999999996</v>
      </c>
      <c r="K4117" t="s">
        <v>60</v>
      </c>
      <c r="L4117" t="s">
        <v>61</v>
      </c>
      <c r="M4117" t="s">
        <v>556</v>
      </c>
      <c r="N4117" s="2">
        <v>42675</v>
      </c>
      <c r="O4117" s="2">
        <v>43039</v>
      </c>
      <c r="P4117" t="s">
        <v>14</v>
      </c>
      <c r="Q4117">
        <v>0</v>
      </c>
      <c r="R4117" s="5">
        <f t="shared" si="193"/>
        <v>0</v>
      </c>
      <c r="S4117" s="6" t="str">
        <f t="shared" si="194"/>
        <v/>
      </c>
      <c r="T4117">
        <f>ROUND(INT(表1[[#This Row],[合同结束日期]]-表1[[#This Row],[合同起始日期]])/365,1)</f>
        <v>1</v>
      </c>
    </row>
    <row r="4118" spans="1:20">
      <c r="A4118" s="1">
        <v>42705</v>
      </c>
      <c r="B4118" t="s">
        <v>7</v>
      </c>
      <c r="C4118">
        <f t="shared" ref="C4118:C4181" si="195">IF($B4118="负一层",-1,IF($B4118="负一夹层",0,IF($B4118="一层",1,IF($B4118="二层",2,IF($B4118="三层",3,IF($B4118="四层",4))))))</f>
        <v>1</v>
      </c>
      <c r="D4118" t="s">
        <v>54</v>
      </c>
      <c r="E4118" s="4">
        <v>200252.28</v>
      </c>
      <c r="F4118" s="4">
        <v>28315.672391999997</v>
      </c>
      <c r="G4118" s="3">
        <v>0.1414</v>
      </c>
      <c r="H4118" s="7">
        <v>4391.4973684210527</v>
      </c>
      <c r="I4118" s="4">
        <v>620.95772789473676</v>
      </c>
      <c r="J4118">
        <v>45.6</v>
      </c>
      <c r="K4118" t="s">
        <v>11</v>
      </c>
      <c r="L4118" t="s">
        <v>12</v>
      </c>
      <c r="M4118" t="s">
        <v>53</v>
      </c>
      <c r="N4118" s="2">
        <v>42156</v>
      </c>
      <c r="O4118" s="2">
        <v>42864</v>
      </c>
      <c r="P4118" t="s">
        <v>24</v>
      </c>
      <c r="Q4118" t="s">
        <v>28</v>
      </c>
      <c r="R4118" s="5" t="str">
        <f t="shared" ref="R4118:R4181" si="196">IF(ISERROR(FIND(",",$Q4118)),$Q4118,LEFT($Q4118,FIND(",",$Q4118)-1))</f>
        <v>0.13</v>
      </c>
      <c r="S4118" s="6" t="str">
        <f t="shared" si="194"/>
        <v/>
      </c>
      <c r="T4118">
        <f>ROUND(INT(表1[[#This Row],[合同结束日期]]-表1[[#This Row],[合同起始日期]])/365,1)</f>
        <v>1.9</v>
      </c>
    </row>
    <row r="4119" spans="1:20">
      <c r="A4119" s="1">
        <v>42705</v>
      </c>
      <c r="B4119" t="s">
        <v>7</v>
      </c>
      <c r="C4119">
        <f t="shared" si="195"/>
        <v>1</v>
      </c>
      <c r="D4119" t="s">
        <v>43</v>
      </c>
      <c r="E4119" s="4">
        <v>1027725.216</v>
      </c>
      <c r="F4119" s="4">
        <v>92495.269439999989</v>
      </c>
      <c r="G4119" s="3">
        <v>8.9999999999999983E-2</v>
      </c>
      <c r="H4119" s="7">
        <v>3928.6132110091748</v>
      </c>
      <c r="I4119" s="4">
        <v>353.57518899082567</v>
      </c>
      <c r="J4119">
        <v>261.59999999999997</v>
      </c>
      <c r="K4119" t="s">
        <v>44</v>
      </c>
      <c r="L4119" t="s">
        <v>46</v>
      </c>
      <c r="M4119" t="s">
        <v>45</v>
      </c>
      <c r="N4119" s="2">
        <v>41288</v>
      </c>
      <c r="O4119" s="2">
        <v>45059</v>
      </c>
      <c r="P4119" t="s">
        <v>24</v>
      </c>
      <c r="Q4119" t="s">
        <v>123</v>
      </c>
      <c r="R4119" s="5" t="str">
        <f t="shared" si="196"/>
        <v>0.09</v>
      </c>
      <c r="S4119" s="6" t="str">
        <f t="shared" ref="S4119:S4182" si="197">IF(ISERROR(FIND(",",$Q4119)),"",RIGHT($Q4119,LEN($Q4119)-FIND(",",$Q4119)))</f>
        <v/>
      </c>
      <c r="T4119">
        <f>ROUND(INT(表1[[#This Row],[合同结束日期]]-表1[[#This Row],[合同起始日期]])/365,1)</f>
        <v>10.3</v>
      </c>
    </row>
    <row r="4120" spans="1:20">
      <c r="A4120" s="1">
        <v>42705</v>
      </c>
      <c r="B4120" t="s">
        <v>7</v>
      </c>
      <c r="C4120">
        <f t="shared" si="195"/>
        <v>1</v>
      </c>
      <c r="D4120" t="s">
        <v>531</v>
      </c>
      <c r="E4120" s="4">
        <v>488422.66800000001</v>
      </c>
      <c r="F4120" s="4">
        <v>44544.147321600001</v>
      </c>
      <c r="G4120" s="3">
        <v>9.1200000000000003E-2</v>
      </c>
      <c r="H4120" s="7">
        <v>8140.3778000000002</v>
      </c>
      <c r="I4120" s="4">
        <v>742.40245535999998</v>
      </c>
      <c r="J4120">
        <v>60</v>
      </c>
      <c r="K4120" t="s">
        <v>44</v>
      </c>
      <c r="L4120" t="s">
        <v>46</v>
      </c>
      <c r="M4120" t="s">
        <v>45</v>
      </c>
      <c r="N4120" s="2">
        <v>42536</v>
      </c>
      <c r="O4120" s="2">
        <v>45547</v>
      </c>
      <c r="P4120" t="s">
        <v>39</v>
      </c>
      <c r="Q4120" t="s">
        <v>123</v>
      </c>
      <c r="R4120" s="5" t="str">
        <f t="shared" si="196"/>
        <v>0.09</v>
      </c>
      <c r="S4120" s="6" t="str">
        <f t="shared" si="197"/>
        <v/>
      </c>
      <c r="T4120">
        <f>ROUND(INT(表1[[#This Row],[合同结束日期]]-表1[[#This Row],[合同起始日期]])/365,1)</f>
        <v>8.1999999999999993</v>
      </c>
    </row>
    <row r="4121" spans="1:20">
      <c r="A4121" s="1">
        <v>41640</v>
      </c>
      <c r="B4121" t="s">
        <v>69</v>
      </c>
      <c r="C4121">
        <f t="shared" si="195"/>
        <v>2</v>
      </c>
      <c r="D4121" t="s">
        <v>70</v>
      </c>
      <c r="E4121" s="4">
        <v>1179714</v>
      </c>
      <c r="F4121" s="4">
        <v>94377.12000000001</v>
      </c>
      <c r="G4121" s="3">
        <v>0.08</v>
      </c>
      <c r="H4121" s="7">
        <v>979.17828685258962</v>
      </c>
      <c r="I4121" s="4">
        <v>78.334262948207183</v>
      </c>
      <c r="J4121">
        <v>1204.8</v>
      </c>
      <c r="K4121" t="s">
        <v>44</v>
      </c>
      <c r="L4121" t="s">
        <v>72</v>
      </c>
      <c r="M4121" t="s">
        <v>71</v>
      </c>
      <c r="N4121" s="2">
        <v>41270</v>
      </c>
      <c r="O4121" s="2">
        <v>44325</v>
      </c>
      <c r="P4121" t="s">
        <v>18</v>
      </c>
      <c r="Q4121" t="s">
        <v>42</v>
      </c>
      <c r="R4121" s="5" t="str">
        <f t="shared" si="196"/>
        <v>0.08</v>
      </c>
      <c r="S4121" s="6" t="str">
        <f t="shared" si="197"/>
        <v/>
      </c>
      <c r="T4121">
        <f>ROUND(INT(表1[[#This Row],[合同结束日期]]-表1[[#This Row],[合同起始日期]])/365,1)</f>
        <v>8.4</v>
      </c>
    </row>
    <row r="4122" spans="1:20">
      <c r="A4122" s="1">
        <v>41640</v>
      </c>
      <c r="B4122" t="s">
        <v>69</v>
      </c>
      <c r="C4122">
        <f t="shared" si="195"/>
        <v>2</v>
      </c>
      <c r="D4122" t="s">
        <v>73</v>
      </c>
      <c r="E4122" s="4">
        <v>669452.4</v>
      </c>
      <c r="F4122" s="4">
        <v>66945.240000000005</v>
      </c>
      <c r="G4122" s="3">
        <v>0.1</v>
      </c>
      <c r="H4122" s="7">
        <v>783.53511235955057</v>
      </c>
      <c r="I4122" s="4">
        <v>78.353511235955068</v>
      </c>
      <c r="J4122">
        <v>854.4</v>
      </c>
      <c r="K4122" t="s">
        <v>44</v>
      </c>
      <c r="L4122" t="s">
        <v>72</v>
      </c>
      <c r="M4122" t="s">
        <v>71</v>
      </c>
      <c r="N4122" s="2">
        <v>41286</v>
      </c>
      <c r="O4122" s="2">
        <v>44325</v>
      </c>
      <c r="P4122" t="s">
        <v>18</v>
      </c>
      <c r="Q4122" t="s">
        <v>42</v>
      </c>
      <c r="R4122" s="5" t="str">
        <f t="shared" si="196"/>
        <v>0.08</v>
      </c>
      <c r="S4122" s="6" t="str">
        <f t="shared" si="197"/>
        <v/>
      </c>
      <c r="T4122">
        <f>ROUND(INT(表1[[#This Row],[合同结束日期]]-表1[[#This Row],[合同起始日期]])/365,1)</f>
        <v>8.3000000000000007</v>
      </c>
    </row>
    <row r="4123" spans="1:20">
      <c r="A4123" s="1">
        <v>41640</v>
      </c>
      <c r="B4123" t="s">
        <v>69</v>
      </c>
      <c r="C4123">
        <f t="shared" si="195"/>
        <v>2</v>
      </c>
      <c r="D4123" t="s">
        <v>267</v>
      </c>
      <c r="E4123" s="4">
        <v>391678.8</v>
      </c>
      <c r="F4123" s="4">
        <v>39167.879999999997</v>
      </c>
      <c r="G4123" s="3">
        <v>9.9999999999999992E-2</v>
      </c>
      <c r="H4123" s="7">
        <v>725.33111111111111</v>
      </c>
      <c r="I4123" s="4">
        <v>72.533111111111111</v>
      </c>
      <c r="J4123">
        <v>540</v>
      </c>
      <c r="K4123" t="s">
        <v>44</v>
      </c>
      <c r="L4123" t="s">
        <v>72</v>
      </c>
      <c r="M4123" t="s">
        <v>71</v>
      </c>
      <c r="N4123" s="2">
        <v>41402</v>
      </c>
      <c r="O4123" s="2">
        <v>44323</v>
      </c>
      <c r="P4123" t="s">
        <v>24</v>
      </c>
      <c r="Q4123" t="s">
        <v>42</v>
      </c>
      <c r="R4123" s="5" t="str">
        <f t="shared" si="196"/>
        <v>0.08</v>
      </c>
      <c r="S4123" s="6" t="str">
        <f t="shared" si="197"/>
        <v/>
      </c>
      <c r="T4123">
        <f>ROUND(INT(表1[[#This Row],[合同结束日期]]-表1[[#This Row],[合同起始日期]])/365,1)</f>
        <v>8</v>
      </c>
    </row>
    <row r="4124" spans="1:20">
      <c r="A4124" s="1">
        <v>41640</v>
      </c>
      <c r="B4124" t="s">
        <v>69</v>
      </c>
      <c r="C4124">
        <f t="shared" si="195"/>
        <v>2</v>
      </c>
      <c r="D4124" t="s">
        <v>241</v>
      </c>
      <c r="E4124" s="4">
        <v>187104</v>
      </c>
      <c r="F4124" s="4">
        <v>50518.080000000002</v>
      </c>
      <c r="G4124" s="3">
        <v>0.27</v>
      </c>
      <c r="H4124" s="7">
        <v>296.99047619047622</v>
      </c>
      <c r="I4124" s="4">
        <v>80.187428571428569</v>
      </c>
      <c r="J4124">
        <v>630</v>
      </c>
      <c r="K4124" t="s">
        <v>44</v>
      </c>
      <c r="L4124" t="s">
        <v>72</v>
      </c>
      <c r="M4124" t="s">
        <v>71</v>
      </c>
      <c r="N4124" s="2">
        <v>41383</v>
      </c>
      <c r="O4124" s="2">
        <v>43268</v>
      </c>
      <c r="P4124" t="s">
        <v>18</v>
      </c>
      <c r="Q4124" t="s">
        <v>42</v>
      </c>
      <c r="R4124" s="5" t="str">
        <f t="shared" si="196"/>
        <v>0.08</v>
      </c>
      <c r="S4124" s="6" t="str">
        <f t="shared" si="197"/>
        <v/>
      </c>
      <c r="T4124">
        <f>ROUND(INT(表1[[#This Row],[合同结束日期]]-表1[[#This Row],[合同起始日期]])/365,1)</f>
        <v>5.2</v>
      </c>
    </row>
    <row r="4125" spans="1:20">
      <c r="A4125" s="1">
        <v>41640</v>
      </c>
      <c r="B4125" t="s">
        <v>69</v>
      </c>
      <c r="C4125">
        <f t="shared" si="195"/>
        <v>2</v>
      </c>
      <c r="D4125" t="s">
        <v>74</v>
      </c>
      <c r="E4125" s="4">
        <v>148531.19999999998</v>
      </c>
      <c r="F4125" s="4">
        <v>17823.743999999999</v>
      </c>
      <c r="G4125" s="3">
        <v>0.12000000000000001</v>
      </c>
      <c r="H4125" s="7">
        <v>592.22966507177034</v>
      </c>
      <c r="I4125" s="4">
        <v>71.067559808612444</v>
      </c>
      <c r="J4125">
        <v>250.79999999999998</v>
      </c>
      <c r="K4125" t="s">
        <v>76</v>
      </c>
      <c r="L4125" t="s">
        <v>75</v>
      </c>
      <c r="M4125" t="s">
        <v>75</v>
      </c>
      <c r="N4125" s="2">
        <v>41243</v>
      </c>
      <c r="O4125" s="2">
        <v>43229</v>
      </c>
      <c r="P4125" t="s">
        <v>14</v>
      </c>
      <c r="Q4125" t="s">
        <v>37</v>
      </c>
      <c r="R4125" s="5" t="str">
        <f t="shared" si="196"/>
        <v>0.</v>
      </c>
      <c r="S4125" s="6" t="str">
        <f t="shared" si="197"/>
        <v/>
      </c>
      <c r="T4125">
        <f>ROUND(INT(表1[[#This Row],[合同结束日期]]-表1[[#This Row],[合同起始日期]])/365,1)</f>
        <v>5.4</v>
      </c>
    </row>
    <row r="4126" spans="1:20">
      <c r="A4126" s="1">
        <v>41640</v>
      </c>
      <c r="B4126" t="s">
        <v>69</v>
      </c>
      <c r="C4126">
        <f t="shared" si="195"/>
        <v>2</v>
      </c>
      <c r="D4126" t="s">
        <v>77</v>
      </c>
      <c r="E4126" s="4">
        <v>651052.79999999993</v>
      </c>
      <c r="F4126" s="4">
        <v>71615.808000000005</v>
      </c>
      <c r="G4126" s="3">
        <v>0.11000000000000001</v>
      </c>
      <c r="H4126" s="7">
        <v>499.58011049723751</v>
      </c>
      <c r="I4126" s="4">
        <v>54.953812154696131</v>
      </c>
      <c r="J4126">
        <v>1303.2</v>
      </c>
      <c r="K4126" t="s">
        <v>44</v>
      </c>
      <c r="L4126" t="s">
        <v>72</v>
      </c>
      <c r="M4126" t="s">
        <v>71</v>
      </c>
      <c r="N4126" s="2">
        <v>41268</v>
      </c>
      <c r="O4126" s="2">
        <v>44325</v>
      </c>
      <c r="P4126" t="s">
        <v>18</v>
      </c>
      <c r="Q4126" t="s">
        <v>78</v>
      </c>
      <c r="R4126" s="5" t="str">
        <f t="shared" si="196"/>
        <v>0.07</v>
      </c>
      <c r="S4126" s="6" t="str">
        <f t="shared" si="197"/>
        <v/>
      </c>
      <c r="T4126">
        <f>ROUND(INT(表1[[#This Row],[合同结束日期]]-表1[[#This Row],[合同起始日期]])/365,1)</f>
        <v>8.4</v>
      </c>
    </row>
    <row r="4127" spans="1:20">
      <c r="A4127" s="1">
        <v>41640</v>
      </c>
      <c r="B4127" t="s">
        <v>69</v>
      </c>
      <c r="C4127">
        <f t="shared" si="195"/>
        <v>2</v>
      </c>
      <c r="D4127" t="s">
        <v>79</v>
      </c>
      <c r="E4127" s="4">
        <v>198239.93999999997</v>
      </c>
      <c r="F4127" s="4">
        <v>39647.988000000005</v>
      </c>
      <c r="G4127" s="3">
        <v>0.20000000000000004</v>
      </c>
      <c r="H4127" s="7">
        <v>1013.496625766871</v>
      </c>
      <c r="I4127" s="4">
        <v>202.69932515337428</v>
      </c>
      <c r="J4127">
        <v>195.6</v>
      </c>
      <c r="K4127" t="s">
        <v>11</v>
      </c>
      <c r="L4127" t="s">
        <v>13</v>
      </c>
      <c r="M4127" t="s">
        <v>34</v>
      </c>
      <c r="N4127" s="2">
        <v>41299</v>
      </c>
      <c r="O4127" s="2">
        <v>42499</v>
      </c>
      <c r="P4127" t="s">
        <v>24</v>
      </c>
      <c r="Q4127" t="s">
        <v>59</v>
      </c>
      <c r="R4127" s="5" t="str">
        <f t="shared" si="196"/>
        <v>0.16</v>
      </c>
      <c r="S4127" s="6" t="str">
        <f t="shared" si="197"/>
        <v/>
      </c>
      <c r="T4127">
        <f>ROUND(INT(表1[[#This Row],[合同结束日期]]-表1[[#This Row],[合同起始日期]])/365,1)</f>
        <v>3.3</v>
      </c>
    </row>
    <row r="4128" spans="1:20">
      <c r="A4128" s="1">
        <v>41640</v>
      </c>
      <c r="B4128" t="s">
        <v>69</v>
      </c>
      <c r="C4128">
        <f t="shared" si="195"/>
        <v>2</v>
      </c>
      <c r="D4128" t="s">
        <v>80</v>
      </c>
      <c r="E4128" s="4">
        <v>217846.8</v>
      </c>
      <c r="F4128" s="4">
        <v>37033.955999999998</v>
      </c>
      <c r="G4128" s="3">
        <v>0.17</v>
      </c>
      <c r="H4128" s="7">
        <v>1202.2450331125829</v>
      </c>
      <c r="I4128" s="4">
        <v>204.38165562913909</v>
      </c>
      <c r="J4128">
        <v>181.2</v>
      </c>
      <c r="K4128" t="s">
        <v>11</v>
      </c>
      <c r="L4128" t="s">
        <v>23</v>
      </c>
      <c r="M4128" t="s">
        <v>23</v>
      </c>
      <c r="N4128" s="2">
        <v>41286</v>
      </c>
      <c r="O4128" s="2">
        <v>42499</v>
      </c>
      <c r="P4128" t="s">
        <v>24</v>
      </c>
      <c r="Q4128" t="s">
        <v>48</v>
      </c>
      <c r="R4128" s="5" t="str">
        <f t="shared" si="196"/>
        <v>0.11</v>
      </c>
      <c r="S4128" s="6" t="str">
        <f t="shared" si="197"/>
        <v/>
      </c>
      <c r="T4128">
        <f>ROUND(INT(表1[[#This Row],[合同结束日期]]-表1[[#This Row],[合同起始日期]])/365,1)</f>
        <v>3.3</v>
      </c>
    </row>
    <row r="4129" spans="1:20">
      <c r="A4129" s="1">
        <v>41640</v>
      </c>
      <c r="B4129" t="s">
        <v>69</v>
      </c>
      <c r="C4129">
        <f t="shared" si="195"/>
        <v>2</v>
      </c>
      <c r="D4129" t="s">
        <v>81</v>
      </c>
      <c r="E4129" s="4">
        <v>154651.19999999998</v>
      </c>
      <c r="F4129" s="4">
        <v>23197.679999999997</v>
      </c>
      <c r="G4129" s="3">
        <v>0.15</v>
      </c>
      <c r="H4129" s="7">
        <v>1288.7599999999998</v>
      </c>
      <c r="I4129" s="4">
        <v>193.31399999999996</v>
      </c>
      <c r="J4129">
        <v>120</v>
      </c>
      <c r="K4129" t="s">
        <v>11</v>
      </c>
      <c r="L4129" t="s">
        <v>23</v>
      </c>
      <c r="M4129" t="s">
        <v>23</v>
      </c>
      <c r="N4129" s="2">
        <v>41279</v>
      </c>
      <c r="O4129" s="2">
        <v>42499</v>
      </c>
      <c r="P4129" t="s">
        <v>24</v>
      </c>
      <c r="Q4129" t="s">
        <v>25</v>
      </c>
      <c r="R4129" s="5" t="str">
        <f t="shared" si="196"/>
        <v>0.15</v>
      </c>
      <c r="S4129" s="6" t="str">
        <f t="shared" si="197"/>
        <v/>
      </c>
      <c r="T4129">
        <f>ROUND(INT(表1[[#This Row],[合同结束日期]]-表1[[#This Row],[合同起始日期]])/365,1)</f>
        <v>3.3</v>
      </c>
    </row>
    <row r="4130" spans="1:20">
      <c r="A4130" s="1">
        <v>41640</v>
      </c>
      <c r="B4130" t="s">
        <v>69</v>
      </c>
      <c r="C4130">
        <f t="shared" si="195"/>
        <v>2</v>
      </c>
      <c r="D4130" t="s">
        <v>82</v>
      </c>
      <c r="E4130" s="4">
        <v>109819.2</v>
      </c>
      <c r="F4130" s="4">
        <v>25258.416000000001</v>
      </c>
      <c r="G4130" s="3">
        <v>0.23</v>
      </c>
      <c r="H4130" s="7">
        <v>809.87610619469024</v>
      </c>
      <c r="I4130" s="4">
        <v>186.27150442477878</v>
      </c>
      <c r="J4130">
        <v>135.6</v>
      </c>
      <c r="K4130" t="s">
        <v>11</v>
      </c>
      <c r="L4130" t="s">
        <v>23</v>
      </c>
      <c r="M4130" t="s">
        <v>23</v>
      </c>
      <c r="N4130" s="2">
        <v>41281</v>
      </c>
      <c r="O4130" s="2">
        <v>42133</v>
      </c>
      <c r="P4130" t="s">
        <v>24</v>
      </c>
      <c r="Q4130" t="s">
        <v>83</v>
      </c>
      <c r="R4130" s="5" t="str">
        <f t="shared" si="196"/>
        <v>0.14</v>
      </c>
      <c r="S4130" s="6" t="str">
        <f t="shared" si="197"/>
        <v/>
      </c>
      <c r="T4130">
        <f>ROUND(INT(表1[[#This Row],[合同结束日期]]-表1[[#This Row],[合同起始日期]])/365,1)</f>
        <v>2.2999999999999998</v>
      </c>
    </row>
    <row r="4131" spans="1:20">
      <c r="A4131" s="1">
        <v>41640</v>
      </c>
      <c r="B4131" t="s">
        <v>69</v>
      </c>
      <c r="C4131">
        <f t="shared" si="195"/>
        <v>2</v>
      </c>
      <c r="D4131" t="s">
        <v>84</v>
      </c>
      <c r="E4131" s="4">
        <v>93495.599999999991</v>
      </c>
      <c r="F4131" s="4">
        <v>14024.339999999998</v>
      </c>
      <c r="G4131" s="3">
        <v>0.15</v>
      </c>
      <c r="H4131" s="7">
        <v>1298.55</v>
      </c>
      <c r="I4131" s="4">
        <v>194.78249999999997</v>
      </c>
      <c r="J4131">
        <v>72</v>
      </c>
      <c r="K4131" t="s">
        <v>11</v>
      </c>
      <c r="L4131" t="s">
        <v>12</v>
      </c>
      <c r="M4131" t="s">
        <v>53</v>
      </c>
      <c r="N4131" s="2">
        <v>41280</v>
      </c>
      <c r="O4131" s="2">
        <v>42133</v>
      </c>
      <c r="P4131" t="s">
        <v>24</v>
      </c>
      <c r="Q4131" t="s">
        <v>25</v>
      </c>
      <c r="R4131" s="5" t="str">
        <f t="shared" si="196"/>
        <v>0.15</v>
      </c>
      <c r="S4131" s="6" t="str">
        <f t="shared" si="197"/>
        <v/>
      </c>
      <c r="T4131">
        <f>ROUND(INT(表1[[#This Row],[合同结束日期]]-表1[[#This Row],[合同起始日期]])/365,1)</f>
        <v>2.2999999999999998</v>
      </c>
    </row>
    <row r="4132" spans="1:20">
      <c r="A4132" s="1">
        <v>41640</v>
      </c>
      <c r="B4132" t="s">
        <v>69</v>
      </c>
      <c r="C4132">
        <f t="shared" si="195"/>
        <v>2</v>
      </c>
      <c r="D4132" t="s">
        <v>85</v>
      </c>
      <c r="E4132" s="4">
        <v>189819.6</v>
      </c>
      <c r="F4132" s="4">
        <v>37963.919999999998</v>
      </c>
      <c r="G4132" s="3">
        <v>0.19999999999999998</v>
      </c>
      <c r="H4132" s="7">
        <v>1007.5350318471337</v>
      </c>
      <c r="I4132" s="4">
        <v>201.50700636942673</v>
      </c>
      <c r="J4132">
        <v>188.4</v>
      </c>
      <c r="K4132" t="s">
        <v>11</v>
      </c>
      <c r="L4132" t="s">
        <v>23</v>
      </c>
      <c r="M4132" t="s">
        <v>23</v>
      </c>
      <c r="N4132" s="2">
        <v>41283</v>
      </c>
      <c r="O4132" s="2">
        <v>42133</v>
      </c>
      <c r="P4132" t="s">
        <v>24</v>
      </c>
      <c r="Q4132" t="s">
        <v>59</v>
      </c>
      <c r="R4132" s="5" t="str">
        <f t="shared" si="196"/>
        <v>0.16</v>
      </c>
      <c r="S4132" s="6" t="str">
        <f t="shared" si="197"/>
        <v/>
      </c>
      <c r="T4132">
        <f>ROUND(INT(表1[[#This Row],[合同结束日期]]-表1[[#This Row],[合同起始日期]])/365,1)</f>
        <v>2.2999999999999998</v>
      </c>
    </row>
    <row r="4133" spans="1:20">
      <c r="A4133" s="1">
        <v>41640</v>
      </c>
      <c r="B4133" t="s">
        <v>69</v>
      </c>
      <c r="C4133">
        <f t="shared" si="195"/>
        <v>2</v>
      </c>
      <c r="D4133" t="s">
        <v>86</v>
      </c>
      <c r="E4133" s="4">
        <v>644724</v>
      </c>
      <c r="F4133" s="4">
        <v>103155.84</v>
      </c>
      <c r="G4133" s="3">
        <v>0.16</v>
      </c>
      <c r="H4133" s="7">
        <v>3070.1142857142859</v>
      </c>
      <c r="I4133" s="4">
        <v>491.21828571428568</v>
      </c>
      <c r="J4133">
        <v>210</v>
      </c>
      <c r="K4133" t="s">
        <v>11</v>
      </c>
      <c r="L4133" t="s">
        <v>23</v>
      </c>
      <c r="M4133" t="s">
        <v>23</v>
      </c>
      <c r="N4133" s="2">
        <v>41284</v>
      </c>
      <c r="O4133" s="2">
        <v>42499</v>
      </c>
      <c r="P4133" t="s">
        <v>18</v>
      </c>
      <c r="Q4133" t="s">
        <v>30</v>
      </c>
      <c r="R4133" s="5" t="str">
        <f t="shared" si="196"/>
        <v>0.18</v>
      </c>
      <c r="S4133" s="6" t="str">
        <f t="shared" si="197"/>
        <v/>
      </c>
      <c r="T4133">
        <f>ROUND(INT(表1[[#This Row],[合同结束日期]]-表1[[#This Row],[合同起始日期]])/365,1)</f>
        <v>3.3</v>
      </c>
    </row>
    <row r="4134" spans="1:20">
      <c r="A4134" s="1">
        <v>41640</v>
      </c>
      <c r="B4134" t="s">
        <v>69</v>
      </c>
      <c r="C4134">
        <f t="shared" si="195"/>
        <v>2</v>
      </c>
      <c r="D4134" t="s">
        <v>87</v>
      </c>
      <c r="E4134" s="4">
        <v>253089.59999999998</v>
      </c>
      <c r="F4134" s="4">
        <v>17716.272000000001</v>
      </c>
      <c r="G4134" s="3">
        <v>7.0000000000000007E-2</v>
      </c>
      <c r="H4134" s="7">
        <v>867.93415637860085</v>
      </c>
      <c r="I4134" s="4">
        <v>60.755390946502068</v>
      </c>
      <c r="J4134">
        <v>291.59999999999997</v>
      </c>
      <c r="K4134" t="s">
        <v>11</v>
      </c>
      <c r="L4134" t="s">
        <v>13</v>
      </c>
      <c r="M4134" t="s">
        <v>13</v>
      </c>
      <c r="N4134" s="2">
        <v>41340</v>
      </c>
      <c r="O4134" s="2">
        <v>42499</v>
      </c>
      <c r="P4134" t="s">
        <v>18</v>
      </c>
      <c r="Q4134" t="s">
        <v>28</v>
      </c>
      <c r="R4134" s="5" t="str">
        <f t="shared" si="196"/>
        <v>0.13</v>
      </c>
      <c r="S4134" s="6" t="str">
        <f t="shared" si="197"/>
        <v/>
      </c>
      <c r="T4134">
        <f>ROUND(INT(表1[[#This Row],[合同结束日期]]-表1[[#This Row],[合同起始日期]])/365,1)</f>
        <v>3.2</v>
      </c>
    </row>
    <row r="4135" spans="1:20">
      <c r="A4135" s="1">
        <v>41640</v>
      </c>
      <c r="B4135" t="s">
        <v>69</v>
      </c>
      <c r="C4135">
        <f t="shared" si="195"/>
        <v>2</v>
      </c>
      <c r="D4135" t="s">
        <v>88</v>
      </c>
      <c r="E4135" s="4">
        <v>320738.76000000007</v>
      </c>
      <c r="F4135" s="4">
        <v>32073.875999999997</v>
      </c>
      <c r="G4135" s="3">
        <v>9.9999999999999964E-2</v>
      </c>
      <c r="H4135" s="7">
        <v>1572.248823529412</v>
      </c>
      <c r="I4135" s="4">
        <v>157.22488235294117</v>
      </c>
      <c r="J4135">
        <v>204</v>
      </c>
      <c r="K4135" t="s">
        <v>11</v>
      </c>
      <c r="L4135" t="s">
        <v>23</v>
      </c>
      <c r="M4135" t="s">
        <v>23</v>
      </c>
      <c r="N4135" s="2">
        <v>41337</v>
      </c>
      <c r="O4135" s="2">
        <v>42499</v>
      </c>
      <c r="P4135" t="s">
        <v>18</v>
      </c>
      <c r="Q4135" t="s">
        <v>28</v>
      </c>
      <c r="R4135" s="5" t="str">
        <f t="shared" si="196"/>
        <v>0.13</v>
      </c>
      <c r="S4135" s="6" t="str">
        <f t="shared" si="197"/>
        <v/>
      </c>
      <c r="T4135">
        <f>ROUND(INT(表1[[#This Row],[合同结束日期]]-表1[[#This Row],[合同起始日期]])/365,1)</f>
        <v>3.2</v>
      </c>
    </row>
    <row r="4136" spans="1:20">
      <c r="A4136" s="1">
        <v>41640</v>
      </c>
      <c r="B4136" t="s">
        <v>69</v>
      </c>
      <c r="C4136">
        <f t="shared" si="195"/>
        <v>2</v>
      </c>
      <c r="D4136" t="s">
        <v>89</v>
      </c>
      <c r="E4136" s="4">
        <v>150618</v>
      </c>
      <c r="F4136" s="4">
        <v>28617.42</v>
      </c>
      <c r="G4136" s="3">
        <v>0.19</v>
      </c>
      <c r="H4136" s="7">
        <v>1054.747899159664</v>
      </c>
      <c r="I4136" s="4">
        <v>200.40210084033615</v>
      </c>
      <c r="J4136">
        <v>142.79999999999998</v>
      </c>
      <c r="K4136" t="s">
        <v>11</v>
      </c>
      <c r="L4136" t="s">
        <v>23</v>
      </c>
      <c r="M4136" t="s">
        <v>23</v>
      </c>
      <c r="N4136" s="2">
        <v>41284</v>
      </c>
      <c r="O4136" s="2">
        <v>43229</v>
      </c>
      <c r="P4136" t="s">
        <v>24</v>
      </c>
      <c r="Q4136" t="s">
        <v>59</v>
      </c>
      <c r="R4136" s="5" t="str">
        <f t="shared" si="196"/>
        <v>0.16</v>
      </c>
      <c r="S4136" s="6" t="str">
        <f t="shared" si="197"/>
        <v/>
      </c>
      <c r="T4136">
        <f>ROUND(INT(表1[[#This Row],[合同结束日期]]-表1[[#This Row],[合同起始日期]])/365,1)</f>
        <v>5.3</v>
      </c>
    </row>
    <row r="4137" spans="1:20">
      <c r="A4137" s="1">
        <v>41640</v>
      </c>
      <c r="B4137" t="s">
        <v>69</v>
      </c>
      <c r="C4137">
        <f t="shared" si="195"/>
        <v>2</v>
      </c>
      <c r="D4137" t="s">
        <v>90</v>
      </c>
      <c r="E4137" s="4">
        <v>380604</v>
      </c>
      <c r="F4137" s="4">
        <v>60896.639999999999</v>
      </c>
      <c r="G4137" s="3">
        <v>0.16</v>
      </c>
      <c r="H4137" s="7">
        <v>1157.5547445255474</v>
      </c>
      <c r="I4137" s="4">
        <v>185.20875912408758</v>
      </c>
      <c r="J4137">
        <v>328.8</v>
      </c>
      <c r="K4137" t="s">
        <v>11</v>
      </c>
      <c r="L4137" t="s">
        <v>23</v>
      </c>
      <c r="M4137" t="s">
        <v>23</v>
      </c>
      <c r="N4137" s="2">
        <v>41299</v>
      </c>
      <c r="O4137" s="2">
        <v>42133</v>
      </c>
      <c r="P4137" t="s">
        <v>24</v>
      </c>
      <c r="Q4137" t="s">
        <v>25</v>
      </c>
      <c r="R4137" s="5" t="str">
        <f t="shared" si="196"/>
        <v>0.15</v>
      </c>
      <c r="S4137" s="6" t="str">
        <f t="shared" si="197"/>
        <v/>
      </c>
      <c r="T4137">
        <f>ROUND(INT(表1[[#This Row],[合同结束日期]]-表1[[#This Row],[合同起始日期]])/365,1)</f>
        <v>2.2999999999999998</v>
      </c>
    </row>
    <row r="4138" spans="1:20">
      <c r="A4138" s="1">
        <v>41640</v>
      </c>
      <c r="B4138" t="s">
        <v>69</v>
      </c>
      <c r="C4138">
        <f t="shared" si="195"/>
        <v>2</v>
      </c>
      <c r="D4138" t="s">
        <v>91</v>
      </c>
      <c r="E4138" s="4">
        <v>947737.2</v>
      </c>
      <c r="F4138" s="4">
        <v>142160.57999999999</v>
      </c>
      <c r="G4138" s="3">
        <v>0.15</v>
      </c>
      <c r="H4138" s="7">
        <v>2531.3493589743589</v>
      </c>
      <c r="I4138" s="4">
        <v>379.70240384615386</v>
      </c>
      <c r="J4138">
        <v>374.4</v>
      </c>
      <c r="K4138" t="s">
        <v>11</v>
      </c>
      <c r="L4138" t="s">
        <v>92</v>
      </c>
      <c r="M4138" t="s">
        <v>92</v>
      </c>
      <c r="N4138" s="2">
        <v>41295</v>
      </c>
      <c r="O4138" s="2">
        <v>42133</v>
      </c>
      <c r="P4138" t="s">
        <v>24</v>
      </c>
      <c r="Q4138" t="s">
        <v>25</v>
      </c>
      <c r="R4138" s="5" t="str">
        <f t="shared" si="196"/>
        <v>0.15</v>
      </c>
      <c r="S4138" s="6" t="str">
        <f t="shared" si="197"/>
        <v/>
      </c>
      <c r="T4138">
        <f>ROUND(INT(表1[[#This Row],[合同结束日期]]-表1[[#This Row],[合同起始日期]])/365,1)</f>
        <v>2.2999999999999998</v>
      </c>
    </row>
    <row r="4139" spans="1:20">
      <c r="A4139" s="1">
        <v>41640</v>
      </c>
      <c r="B4139" t="s">
        <v>69</v>
      </c>
      <c r="C4139">
        <f t="shared" si="195"/>
        <v>2</v>
      </c>
      <c r="D4139" t="s">
        <v>93</v>
      </c>
      <c r="E4139" s="4">
        <v>346406.64</v>
      </c>
      <c r="F4139" s="4">
        <v>45032.863200000007</v>
      </c>
      <c r="G4139" s="3">
        <v>0.13</v>
      </c>
      <c r="H4139" s="7">
        <v>1282.9875555555557</v>
      </c>
      <c r="I4139" s="4">
        <v>166.78838222222225</v>
      </c>
      <c r="J4139">
        <v>270</v>
      </c>
      <c r="K4139" t="s">
        <v>11</v>
      </c>
      <c r="L4139" t="s">
        <v>92</v>
      </c>
      <c r="M4139" t="s">
        <v>92</v>
      </c>
      <c r="N4139" s="2">
        <v>41279</v>
      </c>
      <c r="O4139" s="2">
        <v>42499</v>
      </c>
      <c r="P4139" t="s">
        <v>24</v>
      </c>
      <c r="Q4139" t="s">
        <v>28</v>
      </c>
      <c r="R4139" s="5" t="str">
        <f t="shared" si="196"/>
        <v>0.13</v>
      </c>
      <c r="S4139" s="6" t="str">
        <f t="shared" si="197"/>
        <v/>
      </c>
      <c r="T4139">
        <f>ROUND(INT(表1[[#This Row],[合同结束日期]]-表1[[#This Row],[合同起始日期]])/365,1)</f>
        <v>3.3</v>
      </c>
    </row>
    <row r="4140" spans="1:20">
      <c r="A4140" s="1">
        <v>41640</v>
      </c>
      <c r="B4140" t="s">
        <v>69</v>
      </c>
      <c r="C4140">
        <f t="shared" si="195"/>
        <v>2</v>
      </c>
      <c r="D4140" t="s">
        <v>94</v>
      </c>
      <c r="E4140" s="4">
        <v>169006.8</v>
      </c>
      <c r="F4140" s="4">
        <v>54082.175999999999</v>
      </c>
      <c r="G4140" s="3">
        <v>0.32</v>
      </c>
      <c r="H4140" s="7">
        <v>655.06511627906968</v>
      </c>
      <c r="I4140" s="4">
        <v>209.62083720930232</v>
      </c>
      <c r="J4140">
        <v>258</v>
      </c>
      <c r="K4140" t="s">
        <v>11</v>
      </c>
      <c r="L4140" t="s">
        <v>23</v>
      </c>
      <c r="M4140" t="s">
        <v>23</v>
      </c>
      <c r="N4140" s="2">
        <v>41274</v>
      </c>
      <c r="O4140" s="2">
        <v>42435</v>
      </c>
      <c r="P4140" t="s">
        <v>24</v>
      </c>
      <c r="Q4140" t="s">
        <v>30</v>
      </c>
      <c r="R4140" s="5" t="str">
        <f t="shared" si="196"/>
        <v>0.18</v>
      </c>
      <c r="S4140" s="6" t="str">
        <f t="shared" si="197"/>
        <v/>
      </c>
      <c r="T4140">
        <f>ROUND(INT(表1[[#This Row],[合同结束日期]]-表1[[#This Row],[合同起始日期]])/365,1)</f>
        <v>3.2</v>
      </c>
    </row>
    <row r="4141" spans="1:20">
      <c r="A4141" s="1">
        <v>41640</v>
      </c>
      <c r="B4141" t="s">
        <v>69</v>
      </c>
      <c r="C4141">
        <f t="shared" si="195"/>
        <v>2</v>
      </c>
      <c r="D4141" t="s">
        <v>95</v>
      </c>
      <c r="E4141" s="4">
        <v>1311260.3999999999</v>
      </c>
      <c r="F4141" s="4">
        <v>183576.45600000001</v>
      </c>
      <c r="G4141" s="3">
        <v>0.14000000000000001</v>
      </c>
      <c r="H4141" s="7">
        <v>845.10208816705335</v>
      </c>
      <c r="I4141" s="4">
        <v>118.31429234338748</v>
      </c>
      <c r="J4141">
        <v>1551.6</v>
      </c>
      <c r="K4141" t="s">
        <v>41</v>
      </c>
      <c r="L4141" t="s">
        <v>95</v>
      </c>
      <c r="M4141" t="s">
        <v>41</v>
      </c>
      <c r="N4141" s="2">
        <v>41338</v>
      </c>
      <c r="O4141" s="2">
        <v>44349</v>
      </c>
      <c r="P4141" t="s">
        <v>39</v>
      </c>
      <c r="Q4141" t="s">
        <v>83</v>
      </c>
      <c r="R4141" s="5" t="str">
        <f t="shared" si="196"/>
        <v>0.14</v>
      </c>
      <c r="S4141" s="6" t="str">
        <f t="shared" si="197"/>
        <v/>
      </c>
      <c r="T4141">
        <f>ROUND(INT(表1[[#This Row],[合同结束日期]]-表1[[#This Row],[合同起始日期]])/365,1)</f>
        <v>8.1999999999999993</v>
      </c>
    </row>
    <row r="4142" spans="1:20">
      <c r="A4142" s="1">
        <v>41640</v>
      </c>
      <c r="B4142" t="s">
        <v>69</v>
      </c>
      <c r="C4142">
        <f t="shared" si="195"/>
        <v>2</v>
      </c>
      <c r="D4142" t="s">
        <v>293</v>
      </c>
      <c r="E4142" s="4">
        <v>1210290</v>
      </c>
      <c r="F4142" s="4">
        <v>48411.6</v>
      </c>
      <c r="G4142" s="3">
        <v>0.04</v>
      </c>
      <c r="H4142" s="7">
        <v>1036.5621788283659</v>
      </c>
      <c r="I4142" s="4">
        <v>41.462487153134639</v>
      </c>
      <c r="J4142">
        <v>1167.5999999999999</v>
      </c>
      <c r="K4142" t="s">
        <v>44</v>
      </c>
      <c r="L4142" t="s">
        <v>72</v>
      </c>
      <c r="M4142" t="s">
        <v>71</v>
      </c>
      <c r="N4142" s="2">
        <v>41446</v>
      </c>
      <c r="O4142" s="2">
        <v>44487</v>
      </c>
      <c r="P4142" t="s">
        <v>18</v>
      </c>
      <c r="Q4142" t="s">
        <v>37</v>
      </c>
      <c r="R4142" s="5" t="str">
        <f t="shared" si="196"/>
        <v>0.</v>
      </c>
      <c r="S4142" s="6" t="str">
        <f t="shared" si="197"/>
        <v/>
      </c>
      <c r="T4142">
        <f>ROUND(INT(表1[[#This Row],[合同结束日期]]-表1[[#This Row],[合同起始日期]])/365,1)</f>
        <v>8.3000000000000007</v>
      </c>
    </row>
    <row r="4143" spans="1:20">
      <c r="A4143" s="1">
        <v>41640</v>
      </c>
      <c r="B4143" t="s">
        <v>69</v>
      </c>
      <c r="C4143">
        <f t="shared" si="195"/>
        <v>2</v>
      </c>
      <c r="D4143" t="s">
        <v>296</v>
      </c>
      <c r="E4143" s="4">
        <v>810867.6</v>
      </c>
      <c r="F4143" s="4">
        <v>40543.379999999997</v>
      </c>
      <c r="G4143" s="3">
        <v>4.9999999999999996E-2</v>
      </c>
      <c r="H4143" s="7">
        <v>1518.4786516853933</v>
      </c>
      <c r="I4143" s="4">
        <v>75.923932584269664</v>
      </c>
      <c r="J4143">
        <v>534</v>
      </c>
      <c r="K4143" t="s">
        <v>44</v>
      </c>
      <c r="L4143" t="s">
        <v>72</v>
      </c>
      <c r="M4143" t="s">
        <v>71</v>
      </c>
      <c r="N4143" s="2">
        <v>41514</v>
      </c>
      <c r="O4143" s="2">
        <v>44525</v>
      </c>
      <c r="P4143" t="s">
        <v>18</v>
      </c>
      <c r="Q4143" t="s">
        <v>208</v>
      </c>
      <c r="R4143" s="5" t="str">
        <f t="shared" si="196"/>
        <v>0.05</v>
      </c>
      <c r="S4143" s="6" t="str">
        <f t="shared" si="197"/>
        <v/>
      </c>
      <c r="T4143">
        <f>ROUND(INT(表1[[#This Row],[合同结束日期]]-表1[[#This Row],[合同起始日期]])/365,1)</f>
        <v>8.1999999999999993</v>
      </c>
    </row>
    <row r="4144" spans="1:20">
      <c r="A4144" s="1">
        <v>41640</v>
      </c>
      <c r="B4144" t="s">
        <v>69</v>
      </c>
      <c r="C4144">
        <f t="shared" si="195"/>
        <v>2</v>
      </c>
      <c r="D4144" t="s">
        <v>96</v>
      </c>
      <c r="E4144" s="4">
        <v>334476</v>
      </c>
      <c r="F4144" s="4">
        <v>30102.84</v>
      </c>
      <c r="G4144" s="3">
        <v>0.09</v>
      </c>
      <c r="H4144" s="7">
        <v>1278.5779816513764</v>
      </c>
      <c r="I4144" s="4">
        <v>115.07201834862387</v>
      </c>
      <c r="J4144">
        <v>261.59999999999997</v>
      </c>
      <c r="K4144" t="s">
        <v>11</v>
      </c>
      <c r="L4144" t="s">
        <v>23</v>
      </c>
      <c r="M4144" t="s">
        <v>23</v>
      </c>
      <c r="N4144" s="2">
        <v>41374</v>
      </c>
      <c r="O4144" s="2">
        <v>42499</v>
      </c>
      <c r="P4144" t="s">
        <v>24</v>
      </c>
      <c r="Q4144" t="s">
        <v>35</v>
      </c>
      <c r="R4144" s="5" t="str">
        <f t="shared" si="196"/>
        <v>0.06</v>
      </c>
      <c r="S4144" s="6" t="str">
        <f t="shared" si="197"/>
        <v/>
      </c>
      <c r="T4144">
        <f>ROUND(INT(表1[[#This Row],[合同结束日期]]-表1[[#This Row],[合同起始日期]])/365,1)</f>
        <v>3.1</v>
      </c>
    </row>
    <row r="4145" spans="1:20">
      <c r="A4145" s="1">
        <v>41640</v>
      </c>
      <c r="B4145" t="s">
        <v>69</v>
      </c>
      <c r="C4145">
        <f t="shared" si="195"/>
        <v>2</v>
      </c>
      <c r="D4145" t="s">
        <v>97</v>
      </c>
      <c r="E4145" s="4">
        <v>1375447.1999999997</v>
      </c>
      <c r="F4145" s="4">
        <v>151299.19200000001</v>
      </c>
      <c r="G4145" s="3">
        <v>0.11000000000000003</v>
      </c>
      <c r="H4145" s="7">
        <v>1777.0635658914725</v>
      </c>
      <c r="I4145" s="4">
        <v>195.47699224806203</v>
      </c>
      <c r="J4145">
        <v>774</v>
      </c>
      <c r="K4145" t="s">
        <v>11</v>
      </c>
      <c r="L4145" t="s">
        <v>13</v>
      </c>
      <c r="M4145" t="s">
        <v>27</v>
      </c>
      <c r="N4145" s="2">
        <v>41299</v>
      </c>
      <c r="O4145" s="2">
        <v>43229</v>
      </c>
      <c r="P4145" t="s">
        <v>24</v>
      </c>
      <c r="Q4145" t="s">
        <v>48</v>
      </c>
      <c r="R4145" s="5" t="str">
        <f t="shared" si="196"/>
        <v>0.11</v>
      </c>
      <c r="S4145" s="6" t="str">
        <f t="shared" si="197"/>
        <v/>
      </c>
      <c r="T4145">
        <f>ROUND(INT(表1[[#This Row],[合同结束日期]]-表1[[#This Row],[合同起始日期]])/365,1)</f>
        <v>5.3</v>
      </c>
    </row>
    <row r="4146" spans="1:20">
      <c r="A4146" s="1">
        <v>41640</v>
      </c>
      <c r="B4146" t="s">
        <v>69</v>
      </c>
      <c r="C4146">
        <f t="shared" si="195"/>
        <v>2</v>
      </c>
      <c r="D4146" t="s">
        <v>98</v>
      </c>
      <c r="E4146" s="4">
        <v>386150.39999999997</v>
      </c>
      <c r="F4146" s="4">
        <v>61784.063999999998</v>
      </c>
      <c r="G4146" s="3">
        <v>0.16</v>
      </c>
      <c r="H4146" s="7">
        <v>1161.7039711191335</v>
      </c>
      <c r="I4146" s="4">
        <v>185.87263537906139</v>
      </c>
      <c r="J4146">
        <v>332.4</v>
      </c>
      <c r="K4146" t="s">
        <v>11</v>
      </c>
      <c r="L4146" t="s">
        <v>13</v>
      </c>
      <c r="M4146" t="s">
        <v>13</v>
      </c>
      <c r="N4146" s="2">
        <v>41331</v>
      </c>
      <c r="O4146" s="2">
        <v>42499</v>
      </c>
      <c r="P4146" t="s">
        <v>24</v>
      </c>
      <c r="Q4146" t="s">
        <v>25</v>
      </c>
      <c r="R4146" s="5" t="str">
        <f t="shared" si="196"/>
        <v>0.15</v>
      </c>
      <c r="S4146" s="6" t="str">
        <f t="shared" si="197"/>
        <v/>
      </c>
      <c r="T4146">
        <f>ROUND(INT(表1[[#This Row],[合同结束日期]]-表1[[#This Row],[合同起始日期]])/365,1)</f>
        <v>3.2</v>
      </c>
    </row>
    <row r="4147" spans="1:20">
      <c r="A4147" s="1">
        <v>41640</v>
      </c>
      <c r="B4147" t="s">
        <v>69</v>
      </c>
      <c r="C4147">
        <f t="shared" si="195"/>
        <v>2</v>
      </c>
      <c r="D4147" t="s">
        <v>99</v>
      </c>
      <c r="E4147" s="4">
        <v>424044</v>
      </c>
      <c r="F4147" s="4">
        <v>63606.6</v>
      </c>
      <c r="G4147" s="3">
        <v>0.15</v>
      </c>
      <c r="H4147" s="7">
        <v>2387.635135135135</v>
      </c>
      <c r="I4147" s="4">
        <v>358.14527027027026</v>
      </c>
      <c r="J4147">
        <v>177.6</v>
      </c>
      <c r="K4147" t="s">
        <v>11</v>
      </c>
      <c r="L4147" t="s">
        <v>23</v>
      </c>
      <c r="M4147" t="s">
        <v>23</v>
      </c>
      <c r="N4147" s="2">
        <v>41295</v>
      </c>
      <c r="O4147" s="2">
        <v>42499</v>
      </c>
      <c r="P4147" t="s">
        <v>24</v>
      </c>
      <c r="Q4147" t="s">
        <v>25</v>
      </c>
      <c r="R4147" s="5" t="str">
        <f t="shared" si="196"/>
        <v>0.15</v>
      </c>
      <c r="S4147" s="6" t="str">
        <f t="shared" si="197"/>
        <v/>
      </c>
      <c r="T4147">
        <f>ROUND(INT(表1[[#This Row],[合同结束日期]]-表1[[#This Row],[合同起始日期]])/365,1)</f>
        <v>3.3</v>
      </c>
    </row>
    <row r="4148" spans="1:20">
      <c r="A4148" s="1">
        <v>41640</v>
      </c>
      <c r="B4148" t="s">
        <v>69</v>
      </c>
      <c r="C4148">
        <f t="shared" si="195"/>
        <v>2</v>
      </c>
      <c r="D4148" t="s">
        <v>100</v>
      </c>
      <c r="E4148" s="4">
        <v>283263.59999999998</v>
      </c>
      <c r="F4148" s="4">
        <v>45322.175999999999</v>
      </c>
      <c r="G4148" s="3">
        <v>0.16</v>
      </c>
      <c r="H4148" s="7">
        <v>1341.2102272727273</v>
      </c>
      <c r="I4148" s="4">
        <v>214.59363636363636</v>
      </c>
      <c r="J4148">
        <v>211.2</v>
      </c>
      <c r="K4148" t="s">
        <v>11</v>
      </c>
      <c r="L4148" t="s">
        <v>23</v>
      </c>
      <c r="M4148" t="s">
        <v>23</v>
      </c>
      <c r="N4148" s="2">
        <v>41298</v>
      </c>
      <c r="O4148" s="2">
        <v>42133</v>
      </c>
      <c r="P4148" t="s">
        <v>24</v>
      </c>
      <c r="Q4148" t="s">
        <v>25</v>
      </c>
      <c r="R4148" s="5" t="str">
        <f t="shared" si="196"/>
        <v>0.15</v>
      </c>
      <c r="S4148" s="6" t="str">
        <f t="shared" si="197"/>
        <v/>
      </c>
      <c r="T4148">
        <f>ROUND(INT(表1[[#This Row],[合同结束日期]]-表1[[#This Row],[合同起始日期]])/365,1)</f>
        <v>2.2999999999999998</v>
      </c>
    </row>
    <row r="4149" spans="1:20">
      <c r="A4149" s="1">
        <v>41640</v>
      </c>
      <c r="B4149" t="s">
        <v>69</v>
      </c>
      <c r="C4149">
        <f t="shared" si="195"/>
        <v>2</v>
      </c>
      <c r="D4149" t="s">
        <v>101</v>
      </c>
      <c r="E4149" s="4">
        <v>380770.67999999993</v>
      </c>
      <c r="F4149" s="4">
        <v>41884.774799999999</v>
      </c>
      <c r="G4149" s="3">
        <v>0.11000000000000001</v>
      </c>
      <c r="H4149" s="7">
        <v>3080.6689320388346</v>
      </c>
      <c r="I4149" s="4">
        <v>338.87358252427185</v>
      </c>
      <c r="J4149">
        <v>123.6</v>
      </c>
      <c r="K4149" t="s">
        <v>11</v>
      </c>
      <c r="L4149" t="s">
        <v>92</v>
      </c>
      <c r="M4149" t="s">
        <v>92</v>
      </c>
      <c r="N4149" s="2">
        <v>41345</v>
      </c>
      <c r="O4149" s="2">
        <v>42499</v>
      </c>
      <c r="P4149" t="s">
        <v>18</v>
      </c>
      <c r="Q4149" t="s">
        <v>28</v>
      </c>
      <c r="R4149" s="5" t="str">
        <f t="shared" si="196"/>
        <v>0.13</v>
      </c>
      <c r="S4149" s="6" t="str">
        <f t="shared" si="197"/>
        <v/>
      </c>
      <c r="T4149">
        <f>ROUND(INT(表1[[#This Row],[合同结束日期]]-表1[[#This Row],[合同起始日期]])/365,1)</f>
        <v>3.2</v>
      </c>
    </row>
    <row r="4150" spans="1:20">
      <c r="A4150" s="1">
        <v>41640</v>
      </c>
      <c r="B4150" t="s">
        <v>69</v>
      </c>
      <c r="C4150">
        <f t="shared" si="195"/>
        <v>2</v>
      </c>
      <c r="D4150" t="s">
        <v>102</v>
      </c>
      <c r="E4150" s="4">
        <v>261730.8</v>
      </c>
      <c r="F4150" s="4">
        <v>47111.543999999994</v>
      </c>
      <c r="G4150" s="3">
        <v>0.18</v>
      </c>
      <c r="H4150" s="7">
        <v>1690.7674418604652</v>
      </c>
      <c r="I4150" s="4">
        <v>304.33813953488374</v>
      </c>
      <c r="J4150">
        <v>154.79999999999998</v>
      </c>
      <c r="K4150" t="s">
        <v>11</v>
      </c>
      <c r="L4150" t="s">
        <v>92</v>
      </c>
      <c r="M4150" t="s">
        <v>92</v>
      </c>
      <c r="N4150" s="2">
        <v>41355</v>
      </c>
      <c r="O4150" s="2">
        <v>42499</v>
      </c>
      <c r="P4150" t="s">
        <v>24</v>
      </c>
      <c r="Q4150" t="s">
        <v>30</v>
      </c>
      <c r="R4150" s="5" t="str">
        <f t="shared" si="196"/>
        <v>0.18</v>
      </c>
      <c r="S4150" s="6" t="str">
        <f t="shared" si="197"/>
        <v/>
      </c>
      <c r="T4150">
        <f>ROUND(INT(表1[[#This Row],[合同结束日期]]-表1[[#This Row],[合同起始日期]])/365,1)</f>
        <v>3.1</v>
      </c>
    </row>
    <row r="4151" spans="1:20">
      <c r="A4151" s="1">
        <v>41640</v>
      </c>
      <c r="B4151" t="s">
        <v>69</v>
      </c>
      <c r="C4151">
        <f t="shared" si="195"/>
        <v>2</v>
      </c>
      <c r="D4151" t="s">
        <v>103</v>
      </c>
      <c r="E4151" s="4">
        <v>331644</v>
      </c>
      <c r="F4151" s="4">
        <v>59695.92</v>
      </c>
      <c r="G4151" s="3">
        <v>0.18</v>
      </c>
      <c r="H4151" s="7">
        <v>1335.1207729468599</v>
      </c>
      <c r="I4151" s="4">
        <v>240.32173913043479</v>
      </c>
      <c r="J4151">
        <v>248.39999999999998</v>
      </c>
      <c r="K4151" t="s">
        <v>11</v>
      </c>
      <c r="L4151" t="s">
        <v>23</v>
      </c>
      <c r="M4151" t="s">
        <v>23</v>
      </c>
      <c r="N4151" s="2">
        <v>41285</v>
      </c>
      <c r="O4151" s="2">
        <v>42499</v>
      </c>
      <c r="P4151" t="s">
        <v>24</v>
      </c>
      <c r="Q4151" t="s">
        <v>30</v>
      </c>
      <c r="R4151" s="5" t="str">
        <f t="shared" si="196"/>
        <v>0.18</v>
      </c>
      <c r="S4151" s="6" t="str">
        <f t="shared" si="197"/>
        <v/>
      </c>
      <c r="T4151">
        <f>ROUND(INT(表1[[#This Row],[合同结束日期]]-表1[[#This Row],[合同起始日期]])/365,1)</f>
        <v>3.3</v>
      </c>
    </row>
    <row r="4152" spans="1:20">
      <c r="A4152" s="1">
        <v>41640</v>
      </c>
      <c r="B4152" t="s">
        <v>69</v>
      </c>
      <c r="C4152">
        <f t="shared" si="195"/>
        <v>2</v>
      </c>
      <c r="D4152" t="s">
        <v>104</v>
      </c>
      <c r="E4152" s="4">
        <v>212219.28</v>
      </c>
      <c r="F4152" s="4">
        <v>19099.735199999996</v>
      </c>
      <c r="G4152" s="3">
        <v>8.9999999999999983E-2</v>
      </c>
      <c r="H4152" s="7">
        <v>1339.7681818181818</v>
      </c>
      <c r="I4152" s="4">
        <v>120.57913636363634</v>
      </c>
      <c r="J4152">
        <v>158.4</v>
      </c>
      <c r="K4152" t="s">
        <v>11</v>
      </c>
      <c r="L4152" t="s">
        <v>23</v>
      </c>
      <c r="M4152" t="s">
        <v>23</v>
      </c>
      <c r="N4152" s="2">
        <v>41345</v>
      </c>
      <c r="O4152" s="2">
        <v>42499</v>
      </c>
      <c r="P4152" t="s">
        <v>18</v>
      </c>
      <c r="Q4152" t="s">
        <v>28</v>
      </c>
      <c r="R4152" s="5" t="str">
        <f t="shared" si="196"/>
        <v>0.13</v>
      </c>
      <c r="S4152" s="6" t="str">
        <f t="shared" si="197"/>
        <v/>
      </c>
      <c r="T4152">
        <f>ROUND(INT(表1[[#This Row],[合同结束日期]]-表1[[#This Row],[合同起始日期]])/365,1)</f>
        <v>3.2</v>
      </c>
    </row>
    <row r="4153" spans="1:20">
      <c r="A4153" s="1">
        <v>41640</v>
      </c>
      <c r="B4153" t="s">
        <v>69</v>
      </c>
      <c r="C4153">
        <f t="shared" si="195"/>
        <v>2</v>
      </c>
      <c r="D4153" t="s">
        <v>105</v>
      </c>
      <c r="E4153" s="4">
        <v>99456</v>
      </c>
      <c r="F4153" s="4">
        <v>23869.439999999999</v>
      </c>
      <c r="G4153" s="3">
        <v>0.24</v>
      </c>
      <c r="H4153" s="7">
        <v>931.23595505617982</v>
      </c>
      <c r="I4153" s="4">
        <v>223.49662921348315</v>
      </c>
      <c r="J4153">
        <v>106.8</v>
      </c>
      <c r="K4153" t="s">
        <v>60</v>
      </c>
      <c r="L4153" t="s">
        <v>107</v>
      </c>
      <c r="M4153" t="s">
        <v>106</v>
      </c>
      <c r="N4153" s="2">
        <v>41250</v>
      </c>
      <c r="O4153" s="2">
        <v>42133</v>
      </c>
      <c r="P4153" t="s">
        <v>14</v>
      </c>
      <c r="Q4153" t="s">
        <v>37</v>
      </c>
      <c r="R4153" s="5" t="str">
        <f t="shared" si="196"/>
        <v>0.</v>
      </c>
      <c r="S4153" s="6" t="str">
        <f t="shared" si="197"/>
        <v/>
      </c>
      <c r="T4153">
        <f>ROUND(INT(表1[[#This Row],[合同结束日期]]-表1[[#This Row],[合同起始日期]])/365,1)</f>
        <v>2.4</v>
      </c>
    </row>
    <row r="4154" spans="1:20">
      <c r="A4154" s="1">
        <v>41640</v>
      </c>
      <c r="B4154" t="s">
        <v>69</v>
      </c>
      <c r="C4154">
        <f t="shared" si="195"/>
        <v>2</v>
      </c>
      <c r="D4154" t="s">
        <v>108</v>
      </c>
      <c r="E4154" s="4">
        <v>157456.79999999999</v>
      </c>
      <c r="F4154" s="4">
        <v>25193.088</v>
      </c>
      <c r="G4154" s="3">
        <v>0.16</v>
      </c>
      <c r="H4154" s="7">
        <v>3051.4883720930229</v>
      </c>
      <c r="I4154" s="4">
        <v>488.23813953488371</v>
      </c>
      <c r="J4154">
        <v>51.6</v>
      </c>
      <c r="K4154" t="s">
        <v>11</v>
      </c>
      <c r="L4154" t="s">
        <v>12</v>
      </c>
      <c r="M4154" t="s">
        <v>53</v>
      </c>
      <c r="N4154" s="2">
        <v>41332</v>
      </c>
      <c r="O4154" s="2">
        <v>42133</v>
      </c>
      <c r="P4154" t="s">
        <v>24</v>
      </c>
      <c r="Q4154" t="s">
        <v>59</v>
      </c>
      <c r="R4154" s="5" t="str">
        <f t="shared" si="196"/>
        <v>0.16</v>
      </c>
      <c r="S4154" s="6" t="str">
        <f t="shared" si="197"/>
        <v/>
      </c>
      <c r="T4154">
        <f>ROUND(INT(表1[[#This Row],[合同结束日期]]-表1[[#This Row],[合同起始日期]])/365,1)</f>
        <v>2.2000000000000002</v>
      </c>
    </row>
    <row r="4155" spans="1:20">
      <c r="A4155" s="1">
        <v>41640</v>
      </c>
      <c r="B4155" t="s">
        <v>69</v>
      </c>
      <c r="C4155">
        <f t="shared" si="195"/>
        <v>2</v>
      </c>
      <c r="D4155" t="s">
        <v>109</v>
      </c>
      <c r="E4155" s="4">
        <v>284642.39999999997</v>
      </c>
      <c r="F4155" s="4">
        <v>37003.512000000002</v>
      </c>
      <c r="G4155" s="3">
        <v>0.13000000000000003</v>
      </c>
      <c r="H4155" s="7">
        <v>4561.5769230769229</v>
      </c>
      <c r="I4155" s="4">
        <v>593.00500000000011</v>
      </c>
      <c r="J4155">
        <v>62.4</v>
      </c>
      <c r="K4155" t="s">
        <v>11</v>
      </c>
      <c r="L4155" t="s">
        <v>12</v>
      </c>
      <c r="M4155" t="s">
        <v>110</v>
      </c>
      <c r="N4155" s="2">
        <v>41287</v>
      </c>
      <c r="O4155" s="2">
        <v>42499</v>
      </c>
      <c r="P4155" t="s">
        <v>24</v>
      </c>
      <c r="Q4155" t="s">
        <v>28</v>
      </c>
      <c r="R4155" s="5" t="str">
        <f t="shared" si="196"/>
        <v>0.13</v>
      </c>
      <c r="S4155" s="6" t="str">
        <f t="shared" si="197"/>
        <v/>
      </c>
      <c r="T4155">
        <f>ROUND(INT(表1[[#This Row],[合同结束日期]]-表1[[#This Row],[合同起始日期]])/365,1)</f>
        <v>3.3</v>
      </c>
    </row>
    <row r="4156" spans="1:20">
      <c r="A4156" s="1">
        <v>41640</v>
      </c>
      <c r="B4156" t="s">
        <v>69</v>
      </c>
      <c r="C4156">
        <f t="shared" si="195"/>
        <v>2</v>
      </c>
      <c r="D4156" t="s">
        <v>111</v>
      </c>
      <c r="E4156" s="4">
        <v>191384.4</v>
      </c>
      <c r="F4156" s="4">
        <v>34449.191999999995</v>
      </c>
      <c r="G4156" s="3">
        <v>0.18</v>
      </c>
      <c r="H4156" s="7">
        <v>1063.2466666666667</v>
      </c>
      <c r="I4156" s="4">
        <v>191.38439999999997</v>
      </c>
      <c r="J4156">
        <v>180</v>
      </c>
      <c r="K4156" t="s">
        <v>11</v>
      </c>
      <c r="L4156" t="s">
        <v>23</v>
      </c>
      <c r="M4156" t="s">
        <v>23</v>
      </c>
      <c r="N4156" s="2">
        <v>41281</v>
      </c>
      <c r="O4156" s="2">
        <v>42499</v>
      </c>
      <c r="P4156" t="s">
        <v>24</v>
      </c>
      <c r="Q4156" t="s">
        <v>28</v>
      </c>
      <c r="R4156" s="5" t="str">
        <f t="shared" si="196"/>
        <v>0.13</v>
      </c>
      <c r="S4156" s="6" t="str">
        <f t="shared" si="197"/>
        <v/>
      </c>
      <c r="T4156">
        <f>ROUND(INT(表1[[#This Row],[合同结束日期]]-表1[[#This Row],[合同起始日期]])/365,1)</f>
        <v>3.3</v>
      </c>
    </row>
    <row r="4157" spans="1:20">
      <c r="A4157" s="1">
        <v>41640</v>
      </c>
      <c r="B4157" t="s">
        <v>69</v>
      </c>
      <c r="C4157">
        <f t="shared" si="195"/>
        <v>2</v>
      </c>
      <c r="D4157" t="s">
        <v>112</v>
      </c>
      <c r="E4157" s="4">
        <v>617754</v>
      </c>
      <c r="F4157" s="4">
        <v>80308.02</v>
      </c>
      <c r="G4157" s="3">
        <v>0.13</v>
      </c>
      <c r="H4157" s="7">
        <v>1258.6674816625919</v>
      </c>
      <c r="I4157" s="4">
        <v>163.62677261613695</v>
      </c>
      <c r="J4157">
        <v>490.79999999999995</v>
      </c>
      <c r="K4157" t="s">
        <v>11</v>
      </c>
      <c r="L4157" t="s">
        <v>92</v>
      </c>
      <c r="M4157" t="s">
        <v>92</v>
      </c>
      <c r="N4157" s="2">
        <v>41281</v>
      </c>
      <c r="O4157" s="2">
        <v>42500</v>
      </c>
      <c r="P4157" t="s">
        <v>24</v>
      </c>
      <c r="Q4157" t="s">
        <v>28</v>
      </c>
      <c r="R4157" s="5" t="str">
        <f t="shared" si="196"/>
        <v>0.13</v>
      </c>
      <c r="S4157" s="6" t="str">
        <f t="shared" si="197"/>
        <v/>
      </c>
      <c r="T4157">
        <f>ROUND(INT(表1[[#This Row],[合同结束日期]]-表1[[#This Row],[合同起始日期]])/365,1)</f>
        <v>3.3</v>
      </c>
    </row>
    <row r="4158" spans="1:20">
      <c r="A4158" s="1">
        <v>41640</v>
      </c>
      <c r="B4158" t="s">
        <v>69</v>
      </c>
      <c r="C4158">
        <f t="shared" si="195"/>
        <v>2</v>
      </c>
      <c r="D4158" t="s">
        <v>113</v>
      </c>
      <c r="E4158" s="4">
        <v>1321052.3999999999</v>
      </c>
      <c r="F4158" s="4">
        <v>198157.86</v>
      </c>
      <c r="G4158" s="3">
        <v>0.15</v>
      </c>
      <c r="H4158" s="7">
        <v>1888.296740994854</v>
      </c>
      <c r="I4158" s="4">
        <v>283.24451114922812</v>
      </c>
      <c r="J4158">
        <v>699.6</v>
      </c>
      <c r="K4158" t="s">
        <v>11</v>
      </c>
      <c r="L4158" t="s">
        <v>23</v>
      </c>
      <c r="M4158" t="s">
        <v>23</v>
      </c>
      <c r="N4158" s="2">
        <v>41331</v>
      </c>
      <c r="O4158" s="2">
        <v>42499</v>
      </c>
      <c r="P4158" t="s">
        <v>24</v>
      </c>
      <c r="Q4158" t="s">
        <v>25</v>
      </c>
      <c r="R4158" s="5" t="str">
        <f t="shared" si="196"/>
        <v>0.15</v>
      </c>
      <c r="S4158" s="6" t="str">
        <f t="shared" si="197"/>
        <v/>
      </c>
      <c r="T4158">
        <f>ROUND(INT(表1[[#This Row],[合同结束日期]]-表1[[#This Row],[合同起始日期]])/365,1)</f>
        <v>3.2</v>
      </c>
    </row>
    <row r="4159" spans="1:20">
      <c r="A4159" s="1">
        <v>41640</v>
      </c>
      <c r="B4159" t="s">
        <v>69</v>
      </c>
      <c r="C4159">
        <f t="shared" si="195"/>
        <v>2</v>
      </c>
      <c r="D4159" t="s">
        <v>114</v>
      </c>
      <c r="E4159" s="4">
        <v>1037577.96</v>
      </c>
      <c r="F4159" s="4">
        <v>124509.35519999999</v>
      </c>
      <c r="G4159" s="3">
        <v>0.12</v>
      </c>
      <c r="H4159" s="7">
        <v>2103.7671532846716</v>
      </c>
      <c r="I4159" s="4">
        <v>252.45205839416056</v>
      </c>
      <c r="J4159">
        <v>493.2</v>
      </c>
      <c r="K4159" t="s">
        <v>60</v>
      </c>
      <c r="L4159" t="s">
        <v>116</v>
      </c>
      <c r="M4159" t="s">
        <v>115</v>
      </c>
      <c r="N4159" s="2">
        <v>41241</v>
      </c>
      <c r="O4159" s="2">
        <v>43229</v>
      </c>
      <c r="P4159" t="s">
        <v>24</v>
      </c>
      <c r="Q4159" t="s">
        <v>65</v>
      </c>
      <c r="R4159" s="5" t="str">
        <f t="shared" si="196"/>
        <v>0.12</v>
      </c>
      <c r="S4159" s="6" t="str">
        <f t="shared" si="197"/>
        <v/>
      </c>
      <c r="T4159">
        <f>ROUND(INT(表1[[#This Row],[合同结束日期]]-表1[[#This Row],[合同起始日期]])/365,1)</f>
        <v>5.4</v>
      </c>
    </row>
    <row r="4160" spans="1:20">
      <c r="A4160" s="1">
        <v>41640</v>
      </c>
      <c r="B4160" t="s">
        <v>69</v>
      </c>
      <c r="C4160">
        <f t="shared" si="195"/>
        <v>2</v>
      </c>
      <c r="D4160" t="s">
        <v>117</v>
      </c>
      <c r="E4160" s="4">
        <v>254418</v>
      </c>
      <c r="F4160" s="4">
        <v>25441.8</v>
      </c>
      <c r="G4160" s="3">
        <v>9.9999999999999992E-2</v>
      </c>
      <c r="H4160" s="7">
        <v>1092.8608247422681</v>
      </c>
      <c r="I4160" s="4">
        <v>109.2860824742268</v>
      </c>
      <c r="J4160">
        <v>232.79999999999998</v>
      </c>
      <c r="K4160" t="s">
        <v>44</v>
      </c>
      <c r="L4160" t="s">
        <v>72</v>
      </c>
      <c r="M4160" t="s">
        <v>71</v>
      </c>
      <c r="N4160" s="2">
        <v>41331</v>
      </c>
      <c r="O4160" s="2">
        <v>43229</v>
      </c>
      <c r="P4160" t="s">
        <v>24</v>
      </c>
      <c r="Q4160" t="s">
        <v>42</v>
      </c>
      <c r="R4160" s="5" t="str">
        <f t="shared" si="196"/>
        <v>0.08</v>
      </c>
      <c r="S4160" s="6" t="str">
        <f t="shared" si="197"/>
        <v/>
      </c>
      <c r="T4160">
        <f>ROUND(INT(表1[[#This Row],[合同结束日期]]-表1[[#This Row],[合同起始日期]])/365,1)</f>
        <v>5.2</v>
      </c>
    </row>
    <row r="4161" spans="1:20">
      <c r="A4161" s="1">
        <v>41640</v>
      </c>
      <c r="B4161" t="s">
        <v>69</v>
      </c>
      <c r="C4161">
        <f t="shared" si="195"/>
        <v>2</v>
      </c>
      <c r="D4161" t="s">
        <v>118</v>
      </c>
      <c r="E4161" s="4">
        <v>291008.39999999997</v>
      </c>
      <c r="F4161" s="4">
        <v>32010.923999999999</v>
      </c>
      <c r="G4161" s="3">
        <v>0.11000000000000001</v>
      </c>
      <c r="H4161" s="7">
        <v>612.39141414141409</v>
      </c>
      <c r="I4161" s="4">
        <v>67.363055555555562</v>
      </c>
      <c r="J4161">
        <v>475.2</v>
      </c>
      <c r="K4161" t="s">
        <v>44</v>
      </c>
      <c r="L4161" t="s">
        <v>72</v>
      </c>
      <c r="M4161" t="s">
        <v>71</v>
      </c>
      <c r="N4161" s="2">
        <v>41332</v>
      </c>
      <c r="O4161" s="2">
        <v>44301</v>
      </c>
      <c r="P4161" t="s">
        <v>24</v>
      </c>
      <c r="Q4161" t="s">
        <v>42</v>
      </c>
      <c r="R4161" s="5" t="str">
        <f t="shared" si="196"/>
        <v>0.08</v>
      </c>
      <c r="S4161" s="6" t="str">
        <f t="shared" si="197"/>
        <v/>
      </c>
      <c r="T4161">
        <f>ROUND(INT(表1[[#This Row],[合同结束日期]]-表1[[#This Row],[合同起始日期]])/365,1)</f>
        <v>8.1</v>
      </c>
    </row>
    <row r="4162" spans="1:20">
      <c r="A4162" s="1">
        <v>41640</v>
      </c>
      <c r="B4162" t="s">
        <v>69</v>
      </c>
      <c r="C4162">
        <f t="shared" si="195"/>
        <v>2</v>
      </c>
      <c r="D4162" t="s">
        <v>119</v>
      </c>
      <c r="E4162" s="4">
        <v>288343.2</v>
      </c>
      <c r="F4162" s="4">
        <v>46134.912000000004</v>
      </c>
      <c r="G4162" s="3">
        <v>0.16</v>
      </c>
      <c r="H4162" s="7">
        <v>513.4316239316239</v>
      </c>
      <c r="I4162" s="4">
        <v>82.149059829059837</v>
      </c>
      <c r="J4162">
        <v>561.6</v>
      </c>
      <c r="K4162" t="s">
        <v>44</v>
      </c>
      <c r="L4162" t="s">
        <v>72</v>
      </c>
      <c r="M4162" t="s">
        <v>71</v>
      </c>
      <c r="N4162" s="2">
        <v>41327</v>
      </c>
      <c r="O4162" s="2">
        <v>44325</v>
      </c>
      <c r="P4162" t="s">
        <v>18</v>
      </c>
      <c r="Q4162" t="s">
        <v>42</v>
      </c>
      <c r="R4162" s="5" t="str">
        <f t="shared" si="196"/>
        <v>0.08</v>
      </c>
      <c r="S4162" s="6" t="str">
        <f t="shared" si="197"/>
        <v/>
      </c>
      <c r="T4162">
        <f>ROUND(INT(表1[[#This Row],[合同结束日期]]-表1[[#This Row],[合同起始日期]])/365,1)</f>
        <v>8.1999999999999993</v>
      </c>
    </row>
    <row r="4163" spans="1:20">
      <c r="A4163" s="1">
        <v>41640</v>
      </c>
      <c r="B4163" t="s">
        <v>69</v>
      </c>
      <c r="C4163">
        <f t="shared" si="195"/>
        <v>2</v>
      </c>
      <c r="D4163" t="s">
        <v>120</v>
      </c>
      <c r="E4163" s="4">
        <v>600868.31999999995</v>
      </c>
      <c r="F4163" s="4">
        <v>42060.782400000011</v>
      </c>
      <c r="G4163" s="3">
        <v>7.0000000000000021E-2</v>
      </c>
      <c r="H4163" s="7">
        <v>364.16261818181817</v>
      </c>
      <c r="I4163" s="4">
        <v>25.49138327272728</v>
      </c>
      <c r="J4163">
        <v>1650</v>
      </c>
      <c r="K4163" t="s">
        <v>44</v>
      </c>
      <c r="L4163" t="s">
        <v>72</v>
      </c>
      <c r="M4163" t="s">
        <v>71</v>
      </c>
      <c r="N4163" s="2">
        <v>41261</v>
      </c>
      <c r="O4163" s="2">
        <v>44332</v>
      </c>
      <c r="P4163" t="s">
        <v>39</v>
      </c>
      <c r="Q4163" t="s">
        <v>78</v>
      </c>
      <c r="R4163" s="5" t="str">
        <f t="shared" si="196"/>
        <v>0.07</v>
      </c>
      <c r="S4163" s="6" t="str">
        <f t="shared" si="197"/>
        <v/>
      </c>
      <c r="T4163">
        <f>ROUND(INT(表1[[#This Row],[合同结束日期]]-表1[[#This Row],[合同起始日期]])/365,1)</f>
        <v>8.4</v>
      </c>
    </row>
    <row r="4164" spans="1:20">
      <c r="A4164" s="1">
        <v>41640</v>
      </c>
      <c r="B4164" t="s">
        <v>69</v>
      </c>
      <c r="C4164">
        <f t="shared" si="195"/>
        <v>2</v>
      </c>
      <c r="D4164" t="s">
        <v>275</v>
      </c>
      <c r="E4164" s="4">
        <v>38763.599999999999</v>
      </c>
      <c r="F4164" s="4">
        <v>5814.54</v>
      </c>
      <c r="G4164" s="3">
        <v>0.15</v>
      </c>
      <c r="H4164" s="7">
        <v>2691.916666666667</v>
      </c>
      <c r="I4164" s="4">
        <v>403.78750000000002</v>
      </c>
      <c r="J4164">
        <v>14.399999999999999</v>
      </c>
      <c r="K4164" t="s">
        <v>76</v>
      </c>
      <c r="L4164" t="s">
        <v>276</v>
      </c>
      <c r="M4164" t="s">
        <v>276</v>
      </c>
      <c r="N4164" s="2">
        <v>41532</v>
      </c>
      <c r="O4164" s="2">
        <v>41896</v>
      </c>
      <c r="P4164" t="s">
        <v>14</v>
      </c>
      <c r="Q4164" t="s">
        <v>37</v>
      </c>
      <c r="R4164" s="5" t="str">
        <f t="shared" si="196"/>
        <v>0.</v>
      </c>
      <c r="S4164" s="6" t="str">
        <f t="shared" si="197"/>
        <v/>
      </c>
      <c r="T4164">
        <f>ROUND(INT(表1[[#This Row],[合同结束日期]]-表1[[#This Row],[合同起始日期]])/365,1)</f>
        <v>1</v>
      </c>
    </row>
    <row r="4165" spans="1:20">
      <c r="A4165" s="1">
        <v>41640</v>
      </c>
      <c r="B4165" t="s">
        <v>69</v>
      </c>
      <c r="C4165">
        <f t="shared" si="195"/>
        <v>2</v>
      </c>
      <c r="D4165" t="s">
        <v>277</v>
      </c>
      <c r="E4165" s="4">
        <v>41529.599999999999</v>
      </c>
      <c r="F4165" s="4">
        <v>5814.1440000000011</v>
      </c>
      <c r="G4165" s="3">
        <v>0.14000000000000004</v>
      </c>
      <c r="H4165" s="7">
        <v>2884</v>
      </c>
      <c r="I4165" s="4">
        <v>403.7600000000001</v>
      </c>
      <c r="J4165">
        <v>14.399999999999999</v>
      </c>
      <c r="K4165" t="s">
        <v>11</v>
      </c>
      <c r="L4165" t="s">
        <v>12</v>
      </c>
      <c r="M4165" t="s">
        <v>110</v>
      </c>
      <c r="N4165" s="2">
        <v>41533</v>
      </c>
      <c r="O4165" s="2">
        <v>41897</v>
      </c>
      <c r="P4165" t="s">
        <v>14</v>
      </c>
      <c r="Q4165" t="s">
        <v>37</v>
      </c>
      <c r="R4165" s="5" t="str">
        <f t="shared" si="196"/>
        <v>0.</v>
      </c>
      <c r="S4165" s="6" t="str">
        <f t="shared" si="197"/>
        <v/>
      </c>
      <c r="T4165">
        <f>ROUND(INT(表1[[#This Row],[合同结束日期]]-表1[[#This Row],[合同起始日期]])/365,1)</f>
        <v>1</v>
      </c>
    </row>
    <row r="4166" spans="1:20">
      <c r="A4166" s="1">
        <v>41640</v>
      </c>
      <c r="B4166" t="s">
        <v>69</v>
      </c>
      <c r="C4166">
        <f t="shared" si="195"/>
        <v>2</v>
      </c>
      <c r="D4166" t="s">
        <v>278</v>
      </c>
      <c r="E4166" s="4">
        <v>60530.399999999994</v>
      </c>
      <c r="F4166" s="4">
        <v>5447.7359999999999</v>
      </c>
      <c r="G4166" s="3">
        <v>9.0000000000000011E-2</v>
      </c>
      <c r="H4166" s="7">
        <v>4203.5</v>
      </c>
      <c r="I4166" s="4">
        <v>378.31500000000005</v>
      </c>
      <c r="J4166">
        <v>14.399999999999999</v>
      </c>
      <c r="K4166" t="s">
        <v>11</v>
      </c>
      <c r="L4166" t="s">
        <v>12</v>
      </c>
      <c r="M4166" t="s">
        <v>110</v>
      </c>
      <c r="N4166" s="2">
        <v>41518</v>
      </c>
      <c r="O4166" s="2">
        <v>41882</v>
      </c>
      <c r="P4166" t="s">
        <v>14</v>
      </c>
      <c r="Q4166" t="s">
        <v>37</v>
      </c>
      <c r="R4166" s="5" t="str">
        <f t="shared" si="196"/>
        <v>0.</v>
      </c>
      <c r="S4166" s="6" t="str">
        <f t="shared" si="197"/>
        <v/>
      </c>
      <c r="T4166">
        <f>ROUND(INT(表1[[#This Row],[合同结束日期]]-表1[[#This Row],[合同起始日期]])/365,1)</f>
        <v>1</v>
      </c>
    </row>
    <row r="4167" spans="1:20">
      <c r="A4167" s="1">
        <v>41640</v>
      </c>
      <c r="B4167" t="s">
        <v>69</v>
      </c>
      <c r="C4167">
        <f t="shared" si="195"/>
        <v>2</v>
      </c>
      <c r="D4167" t="s">
        <v>279</v>
      </c>
      <c r="E4167" s="4">
        <v>43111.199999999997</v>
      </c>
      <c r="F4167" s="4">
        <v>5604.4560000000001</v>
      </c>
      <c r="G4167" s="3">
        <v>0.13</v>
      </c>
      <c r="H4167" s="7">
        <v>2993.8333333333335</v>
      </c>
      <c r="I4167" s="4">
        <v>389.19833333333338</v>
      </c>
      <c r="J4167">
        <v>14.399999999999999</v>
      </c>
      <c r="K4167" t="s">
        <v>66</v>
      </c>
      <c r="L4167" t="s">
        <v>64</v>
      </c>
      <c r="M4167" t="s">
        <v>64</v>
      </c>
      <c r="N4167" s="2">
        <v>41536</v>
      </c>
      <c r="O4167" s="2">
        <v>41900</v>
      </c>
      <c r="P4167" t="s">
        <v>24</v>
      </c>
      <c r="Q4167" t="s">
        <v>28</v>
      </c>
      <c r="R4167" s="5" t="str">
        <f t="shared" si="196"/>
        <v>0.13</v>
      </c>
      <c r="S4167" s="6" t="str">
        <f t="shared" si="197"/>
        <v/>
      </c>
      <c r="T4167">
        <f>ROUND(INT(表1[[#This Row],[合同结束日期]]-表1[[#This Row],[合同起始日期]])/365,1)</f>
        <v>1</v>
      </c>
    </row>
    <row r="4168" spans="1:20">
      <c r="A4168" s="1">
        <v>41640</v>
      </c>
      <c r="B4168" t="s">
        <v>69</v>
      </c>
      <c r="C4168">
        <f t="shared" si="195"/>
        <v>2</v>
      </c>
      <c r="D4168" t="s">
        <v>280</v>
      </c>
      <c r="E4168" s="4">
        <v>11871.6</v>
      </c>
      <c r="F4168" s="4">
        <v>5342.22</v>
      </c>
      <c r="G4168" s="3">
        <v>0.45</v>
      </c>
      <c r="H4168" s="7">
        <v>824.41666666666674</v>
      </c>
      <c r="I4168" s="4">
        <v>370.98750000000007</v>
      </c>
      <c r="J4168">
        <v>14.399999999999999</v>
      </c>
      <c r="K4168" t="s">
        <v>11</v>
      </c>
      <c r="L4168" t="s">
        <v>12</v>
      </c>
      <c r="M4168" t="s">
        <v>110</v>
      </c>
      <c r="N4168" s="2">
        <v>41541</v>
      </c>
      <c r="O4168" s="2">
        <v>41905</v>
      </c>
      <c r="P4168" t="s">
        <v>14</v>
      </c>
      <c r="Q4168" t="s">
        <v>37</v>
      </c>
      <c r="R4168" s="5" t="str">
        <f t="shared" si="196"/>
        <v>0.</v>
      </c>
      <c r="S4168" s="6" t="str">
        <f t="shared" si="197"/>
        <v/>
      </c>
      <c r="T4168">
        <f>ROUND(INT(表1[[#This Row],[合同结束日期]]-表1[[#This Row],[合同起始日期]])/365,1)</f>
        <v>1</v>
      </c>
    </row>
    <row r="4169" spans="1:20">
      <c r="A4169" s="1">
        <v>41640</v>
      </c>
      <c r="B4169" t="s">
        <v>69</v>
      </c>
      <c r="C4169">
        <f t="shared" si="195"/>
        <v>2</v>
      </c>
      <c r="D4169" t="s">
        <v>301</v>
      </c>
      <c r="E4169" s="4">
        <v>7588.7999999999993</v>
      </c>
      <c r="F4169" s="4">
        <v>1821.3119999999999</v>
      </c>
      <c r="G4169" s="3">
        <v>0.24000000000000002</v>
      </c>
      <c r="H4169" s="7">
        <v>486.46153846153845</v>
      </c>
      <c r="I4169" s="4">
        <v>116.75076923076922</v>
      </c>
      <c r="J4169">
        <v>15.6</v>
      </c>
      <c r="K4169" t="s">
        <v>60</v>
      </c>
      <c r="L4169" t="s">
        <v>107</v>
      </c>
      <c r="M4169" t="s">
        <v>302</v>
      </c>
      <c r="N4169" s="2">
        <v>41609</v>
      </c>
      <c r="O4169" s="2">
        <v>41973</v>
      </c>
      <c r="P4169" t="s">
        <v>14</v>
      </c>
      <c r="Q4169" t="s">
        <v>37</v>
      </c>
      <c r="R4169" s="5" t="str">
        <f t="shared" si="196"/>
        <v>0.</v>
      </c>
      <c r="S4169" s="6" t="str">
        <f t="shared" si="197"/>
        <v/>
      </c>
      <c r="T4169">
        <f>ROUND(INT(表1[[#This Row],[合同结束日期]]-表1[[#This Row],[合同起始日期]])/365,1)</f>
        <v>1</v>
      </c>
    </row>
    <row r="4170" spans="1:20">
      <c r="A4170" s="1">
        <v>41640</v>
      </c>
      <c r="B4170" t="s">
        <v>69</v>
      </c>
      <c r="C4170">
        <f t="shared" si="195"/>
        <v>2</v>
      </c>
      <c r="D4170" t="s">
        <v>300</v>
      </c>
      <c r="E4170" s="4">
        <v>1656</v>
      </c>
      <c r="F4170" s="4">
        <v>1440.7199999999998</v>
      </c>
      <c r="G4170" s="3">
        <v>0.86999999999999988</v>
      </c>
      <c r="H4170" s="7">
        <v>230.00000000000003</v>
      </c>
      <c r="I4170" s="4">
        <v>200.1</v>
      </c>
      <c r="J4170">
        <v>7.1999999999999993</v>
      </c>
      <c r="K4170" t="s">
        <v>60</v>
      </c>
      <c r="L4170" t="s">
        <v>107</v>
      </c>
      <c r="M4170" t="s">
        <v>303</v>
      </c>
      <c r="N4170" s="2">
        <v>41617</v>
      </c>
      <c r="O4170" s="2">
        <v>41981</v>
      </c>
      <c r="P4170" t="s">
        <v>14</v>
      </c>
      <c r="Q4170" t="s">
        <v>37</v>
      </c>
      <c r="R4170" s="5" t="str">
        <f t="shared" si="196"/>
        <v>0.</v>
      </c>
      <c r="S4170" s="6" t="str">
        <f t="shared" si="197"/>
        <v/>
      </c>
      <c r="T4170">
        <f>ROUND(INT(表1[[#This Row],[合同结束日期]]-表1[[#This Row],[合同起始日期]])/365,1)</f>
        <v>1</v>
      </c>
    </row>
    <row r="4171" spans="1:20">
      <c r="A4171" s="1">
        <v>41671</v>
      </c>
      <c r="B4171" t="s">
        <v>69</v>
      </c>
      <c r="C4171">
        <f t="shared" si="195"/>
        <v>2</v>
      </c>
      <c r="D4171" t="s">
        <v>70</v>
      </c>
      <c r="E4171" s="4">
        <v>1030302</v>
      </c>
      <c r="F4171" s="4">
        <v>126521.08560000001</v>
      </c>
      <c r="G4171" s="3">
        <v>0.12280000000000001</v>
      </c>
      <c r="H4171" s="7">
        <v>855.16434262948212</v>
      </c>
      <c r="I4171" s="4">
        <v>105.01418127490041</v>
      </c>
      <c r="J4171">
        <v>1204.8</v>
      </c>
      <c r="K4171" t="s">
        <v>44</v>
      </c>
      <c r="L4171" t="s">
        <v>72</v>
      </c>
      <c r="M4171" t="s">
        <v>71</v>
      </c>
      <c r="N4171" s="2">
        <v>41270</v>
      </c>
      <c r="O4171" s="2">
        <v>44325</v>
      </c>
      <c r="P4171" t="s">
        <v>18</v>
      </c>
      <c r="Q4171" t="s">
        <v>42</v>
      </c>
      <c r="R4171" s="5" t="str">
        <f t="shared" si="196"/>
        <v>0.08</v>
      </c>
      <c r="S4171" s="6" t="str">
        <f t="shared" si="197"/>
        <v/>
      </c>
      <c r="T4171">
        <f>ROUND(INT(表1[[#This Row],[合同结束日期]]-表1[[#This Row],[合同起始日期]])/365,1)</f>
        <v>8.4</v>
      </c>
    </row>
    <row r="4172" spans="1:20">
      <c r="A4172" s="1">
        <v>41671</v>
      </c>
      <c r="B4172" t="s">
        <v>69</v>
      </c>
      <c r="C4172">
        <f t="shared" si="195"/>
        <v>2</v>
      </c>
      <c r="D4172" t="s">
        <v>73</v>
      </c>
      <c r="E4172" s="4">
        <v>562935.6</v>
      </c>
      <c r="F4172" s="4">
        <v>94010.245199999976</v>
      </c>
      <c r="G4172" s="3">
        <v>0.16699999999999995</v>
      </c>
      <c r="H4172" s="7">
        <v>658.86657303370782</v>
      </c>
      <c r="I4172" s="4">
        <v>110.03071769662918</v>
      </c>
      <c r="J4172">
        <v>854.4</v>
      </c>
      <c r="K4172" t="s">
        <v>44</v>
      </c>
      <c r="L4172" t="s">
        <v>72</v>
      </c>
      <c r="M4172" t="s">
        <v>71</v>
      </c>
      <c r="N4172" s="2">
        <v>41286</v>
      </c>
      <c r="O4172" s="2">
        <v>44325</v>
      </c>
      <c r="P4172" t="s">
        <v>18</v>
      </c>
      <c r="Q4172" t="s">
        <v>42</v>
      </c>
      <c r="R4172" s="5" t="str">
        <f t="shared" si="196"/>
        <v>0.08</v>
      </c>
      <c r="S4172" s="6" t="str">
        <f t="shared" si="197"/>
        <v/>
      </c>
      <c r="T4172">
        <f>ROUND(INT(表1[[#This Row],[合同结束日期]]-表1[[#This Row],[合同起始日期]])/365,1)</f>
        <v>8.3000000000000007</v>
      </c>
    </row>
    <row r="4173" spans="1:20">
      <c r="A4173" s="1">
        <v>41671</v>
      </c>
      <c r="B4173" t="s">
        <v>69</v>
      </c>
      <c r="C4173">
        <f t="shared" si="195"/>
        <v>2</v>
      </c>
      <c r="D4173" t="s">
        <v>267</v>
      </c>
      <c r="E4173" s="4">
        <v>373045.2</v>
      </c>
      <c r="F4173" s="4">
        <v>54016.944960000001</v>
      </c>
      <c r="G4173" s="3">
        <v>0.14479999999999998</v>
      </c>
      <c r="H4173" s="7">
        <v>690.82444444444445</v>
      </c>
      <c r="I4173" s="4">
        <v>100.03137955555556</v>
      </c>
      <c r="J4173">
        <v>540</v>
      </c>
      <c r="K4173" t="s">
        <v>44</v>
      </c>
      <c r="L4173" t="s">
        <v>72</v>
      </c>
      <c r="M4173" t="s">
        <v>71</v>
      </c>
      <c r="N4173" s="2">
        <v>41402</v>
      </c>
      <c r="O4173" s="2">
        <v>44323</v>
      </c>
      <c r="P4173" t="s">
        <v>24</v>
      </c>
      <c r="Q4173" t="s">
        <v>42</v>
      </c>
      <c r="R4173" s="5" t="str">
        <f t="shared" si="196"/>
        <v>0.08</v>
      </c>
      <c r="S4173" s="6" t="str">
        <f t="shared" si="197"/>
        <v/>
      </c>
      <c r="T4173">
        <f>ROUND(INT(表1[[#This Row],[合同结束日期]]-表1[[#This Row],[合同起始日期]])/365,1)</f>
        <v>8</v>
      </c>
    </row>
    <row r="4174" spans="1:20">
      <c r="A4174" s="1">
        <v>41671</v>
      </c>
      <c r="B4174" t="s">
        <v>69</v>
      </c>
      <c r="C4174">
        <f t="shared" si="195"/>
        <v>2</v>
      </c>
      <c r="D4174" t="s">
        <v>74</v>
      </c>
      <c r="E4174" s="4">
        <v>133842.98400000003</v>
      </c>
      <c r="F4174" s="4">
        <v>25082.175201600003</v>
      </c>
      <c r="G4174" s="3">
        <v>0.18739999999999998</v>
      </c>
      <c r="H4174" s="7">
        <v>533.66421052631597</v>
      </c>
      <c r="I4174" s="4">
        <v>100.00867305263159</v>
      </c>
      <c r="J4174">
        <v>250.79999999999998</v>
      </c>
      <c r="K4174" t="s">
        <v>76</v>
      </c>
      <c r="L4174" t="s">
        <v>75</v>
      </c>
      <c r="M4174" t="s">
        <v>75</v>
      </c>
      <c r="N4174" s="2">
        <v>41243</v>
      </c>
      <c r="O4174" s="2">
        <v>43229</v>
      </c>
      <c r="P4174" t="s">
        <v>14</v>
      </c>
      <c r="Q4174" t="s">
        <v>37</v>
      </c>
      <c r="R4174" s="5" t="str">
        <f t="shared" si="196"/>
        <v>0.</v>
      </c>
      <c r="S4174" s="6" t="str">
        <f t="shared" si="197"/>
        <v/>
      </c>
      <c r="T4174">
        <f>ROUND(INT(表1[[#This Row],[合同结束日期]]-表1[[#This Row],[合同起始日期]])/365,1)</f>
        <v>5.4</v>
      </c>
    </row>
    <row r="4175" spans="1:20">
      <c r="A4175" s="1">
        <v>41671</v>
      </c>
      <c r="B4175" t="s">
        <v>69</v>
      </c>
      <c r="C4175">
        <f t="shared" si="195"/>
        <v>2</v>
      </c>
      <c r="D4175" t="s">
        <v>77</v>
      </c>
      <c r="E4175" s="4">
        <v>480225.6</v>
      </c>
      <c r="F4175" s="4">
        <v>110788.04592000002</v>
      </c>
      <c r="G4175" s="3">
        <v>0.23070000000000004</v>
      </c>
      <c r="H4175" s="7">
        <v>368.49723756906076</v>
      </c>
      <c r="I4175" s="4">
        <v>85.012312707182332</v>
      </c>
      <c r="J4175">
        <v>1303.2</v>
      </c>
      <c r="K4175" t="s">
        <v>44</v>
      </c>
      <c r="L4175" t="s">
        <v>72</v>
      </c>
      <c r="M4175" t="s">
        <v>71</v>
      </c>
      <c r="N4175" s="2">
        <v>41268</v>
      </c>
      <c r="O4175" s="2">
        <v>44325</v>
      </c>
      <c r="P4175" t="s">
        <v>18</v>
      </c>
      <c r="Q4175" t="s">
        <v>78</v>
      </c>
      <c r="R4175" s="5" t="str">
        <f t="shared" si="196"/>
        <v>0.07</v>
      </c>
      <c r="S4175" s="6" t="str">
        <f t="shared" si="197"/>
        <v/>
      </c>
      <c r="T4175">
        <f>ROUND(INT(表1[[#This Row],[合同结束日期]]-表1[[#This Row],[合同起始日期]])/365,1)</f>
        <v>8.4</v>
      </c>
    </row>
    <row r="4176" spans="1:20">
      <c r="A4176" s="1">
        <v>41671</v>
      </c>
      <c r="B4176" t="s">
        <v>69</v>
      </c>
      <c r="C4176">
        <f t="shared" si="195"/>
        <v>2</v>
      </c>
      <c r="D4176" t="s">
        <v>79</v>
      </c>
      <c r="E4176" s="4">
        <v>164691.35999999999</v>
      </c>
      <c r="F4176" s="4">
        <v>48896.86478399999</v>
      </c>
      <c r="G4176" s="3">
        <v>0.29689999999999994</v>
      </c>
      <c r="H4176" s="7">
        <v>841.98036809815949</v>
      </c>
      <c r="I4176" s="4">
        <v>249.98397128834353</v>
      </c>
      <c r="J4176">
        <v>195.6</v>
      </c>
      <c r="K4176" t="s">
        <v>11</v>
      </c>
      <c r="L4176" t="s">
        <v>13</v>
      </c>
      <c r="M4176" t="s">
        <v>34</v>
      </c>
      <c r="N4176" s="2">
        <v>41299</v>
      </c>
      <c r="O4176" s="2">
        <v>42499</v>
      </c>
      <c r="P4176" t="s">
        <v>24</v>
      </c>
      <c r="Q4176" t="s">
        <v>59</v>
      </c>
      <c r="R4176" s="5" t="str">
        <f t="shared" si="196"/>
        <v>0.16</v>
      </c>
      <c r="S4176" s="6" t="str">
        <f t="shared" si="197"/>
        <v/>
      </c>
      <c r="T4176">
        <f>ROUND(INT(表1[[#This Row],[合同结束日期]]-表1[[#This Row],[合同起始日期]])/365,1)</f>
        <v>3.3</v>
      </c>
    </row>
    <row r="4177" spans="1:20">
      <c r="A4177" s="1">
        <v>41671</v>
      </c>
      <c r="B4177" t="s">
        <v>69</v>
      </c>
      <c r="C4177">
        <f t="shared" si="195"/>
        <v>2</v>
      </c>
      <c r="D4177" t="s">
        <v>80</v>
      </c>
      <c r="E4177" s="4">
        <v>73250.399999999994</v>
      </c>
      <c r="F4177" s="4">
        <v>47114.657280000007</v>
      </c>
      <c r="G4177" s="3">
        <v>0.6432000000000001</v>
      </c>
      <c r="H4177" s="7">
        <v>404.25165562913907</v>
      </c>
      <c r="I4177" s="4">
        <v>260.0146649006623</v>
      </c>
      <c r="J4177">
        <v>181.2</v>
      </c>
      <c r="K4177" t="s">
        <v>11</v>
      </c>
      <c r="L4177" t="s">
        <v>23</v>
      </c>
      <c r="M4177" t="s">
        <v>23</v>
      </c>
      <c r="N4177" s="2">
        <v>41286</v>
      </c>
      <c r="O4177" s="2">
        <v>42499</v>
      </c>
      <c r="P4177" t="s">
        <v>24</v>
      </c>
      <c r="Q4177" t="s">
        <v>48</v>
      </c>
      <c r="R4177" s="5" t="str">
        <f t="shared" si="196"/>
        <v>0.11</v>
      </c>
      <c r="S4177" s="6" t="str">
        <f t="shared" si="197"/>
        <v/>
      </c>
      <c r="T4177">
        <f>ROUND(INT(表1[[#This Row],[合同结束日期]]-表1[[#This Row],[合同起始日期]])/365,1)</f>
        <v>3.3</v>
      </c>
    </row>
    <row r="4178" spans="1:20">
      <c r="A4178" s="1">
        <v>41671</v>
      </c>
      <c r="B4178" t="s">
        <v>69</v>
      </c>
      <c r="C4178">
        <f t="shared" si="195"/>
        <v>2</v>
      </c>
      <c r="D4178" t="s">
        <v>81</v>
      </c>
      <c r="E4178" s="4">
        <v>122112</v>
      </c>
      <c r="F4178" s="4">
        <v>26400.614399999999</v>
      </c>
      <c r="G4178" s="3">
        <v>0.21619999999999998</v>
      </c>
      <c r="H4178" s="7">
        <v>1017.6</v>
      </c>
      <c r="I4178" s="4">
        <v>220.00511999999998</v>
      </c>
      <c r="J4178">
        <v>120</v>
      </c>
      <c r="K4178" t="s">
        <v>11</v>
      </c>
      <c r="L4178" t="s">
        <v>23</v>
      </c>
      <c r="M4178" t="s">
        <v>23</v>
      </c>
      <c r="N4178" s="2">
        <v>41279</v>
      </c>
      <c r="O4178" s="2">
        <v>42499</v>
      </c>
      <c r="P4178" t="s">
        <v>24</v>
      </c>
      <c r="Q4178" t="s">
        <v>25</v>
      </c>
      <c r="R4178" s="5" t="str">
        <f t="shared" si="196"/>
        <v>0.15</v>
      </c>
      <c r="S4178" s="6" t="str">
        <f t="shared" si="197"/>
        <v/>
      </c>
      <c r="T4178">
        <f>ROUND(INT(表1[[#This Row],[合同结束日期]]-表1[[#This Row],[合同起始日期]])/365,1)</f>
        <v>3.3</v>
      </c>
    </row>
    <row r="4179" spans="1:20">
      <c r="A4179" s="1">
        <v>41671</v>
      </c>
      <c r="B4179" t="s">
        <v>69</v>
      </c>
      <c r="C4179">
        <f t="shared" si="195"/>
        <v>2</v>
      </c>
      <c r="D4179" t="s">
        <v>82</v>
      </c>
      <c r="E4179" s="4">
        <v>75390</v>
      </c>
      <c r="F4179" s="4">
        <v>32545.863000000001</v>
      </c>
      <c r="G4179" s="3">
        <v>0.43170000000000003</v>
      </c>
      <c r="H4179" s="7">
        <v>555.97345132743362</v>
      </c>
      <c r="I4179" s="4">
        <v>240.01373893805311</v>
      </c>
      <c r="J4179">
        <v>135.6</v>
      </c>
      <c r="K4179" t="s">
        <v>11</v>
      </c>
      <c r="L4179" t="s">
        <v>23</v>
      </c>
      <c r="M4179" t="s">
        <v>23</v>
      </c>
      <c r="N4179" s="2">
        <v>41281</v>
      </c>
      <c r="O4179" s="2">
        <v>42133</v>
      </c>
      <c r="P4179" t="s">
        <v>24</v>
      </c>
      <c r="Q4179" t="s">
        <v>83</v>
      </c>
      <c r="R4179" s="5" t="str">
        <f t="shared" si="196"/>
        <v>0.14</v>
      </c>
      <c r="S4179" s="6" t="str">
        <f t="shared" si="197"/>
        <v/>
      </c>
      <c r="T4179">
        <f>ROUND(INT(表1[[#This Row],[合同结束日期]]-表1[[#This Row],[合同起始日期]])/365,1)</f>
        <v>2.2999999999999998</v>
      </c>
    </row>
    <row r="4180" spans="1:20">
      <c r="A4180" s="1">
        <v>41671</v>
      </c>
      <c r="B4180" t="s">
        <v>69</v>
      </c>
      <c r="C4180">
        <f t="shared" si="195"/>
        <v>2</v>
      </c>
      <c r="D4180" t="s">
        <v>84</v>
      </c>
      <c r="E4180" s="4">
        <v>39642</v>
      </c>
      <c r="F4180" s="4">
        <v>16558.463400000001</v>
      </c>
      <c r="G4180" s="3">
        <v>0.41770000000000002</v>
      </c>
      <c r="H4180" s="7">
        <v>550.58333333333337</v>
      </c>
      <c r="I4180" s="4">
        <v>229.97865833333333</v>
      </c>
      <c r="J4180">
        <v>72</v>
      </c>
      <c r="K4180" t="s">
        <v>11</v>
      </c>
      <c r="L4180" t="s">
        <v>12</v>
      </c>
      <c r="M4180" t="s">
        <v>53</v>
      </c>
      <c r="N4180" s="2">
        <v>41280</v>
      </c>
      <c r="O4180" s="2">
        <v>42133</v>
      </c>
      <c r="P4180" t="s">
        <v>24</v>
      </c>
      <c r="Q4180" t="s">
        <v>25</v>
      </c>
      <c r="R4180" s="5" t="str">
        <f t="shared" si="196"/>
        <v>0.15</v>
      </c>
      <c r="S4180" s="6" t="str">
        <f t="shared" si="197"/>
        <v/>
      </c>
      <c r="T4180">
        <f>ROUND(INT(表1[[#This Row],[合同结束日期]]-表1[[#This Row],[合同起始日期]])/365,1)</f>
        <v>2.2999999999999998</v>
      </c>
    </row>
    <row r="4181" spans="1:20">
      <c r="A4181" s="1">
        <v>41671</v>
      </c>
      <c r="B4181" t="s">
        <v>69</v>
      </c>
      <c r="C4181">
        <f t="shared" si="195"/>
        <v>2</v>
      </c>
      <c r="D4181" t="s">
        <v>85</v>
      </c>
      <c r="E4181" s="4">
        <v>56390.400000000001</v>
      </c>
      <c r="F4181" s="4">
        <v>47097.262079999993</v>
      </c>
      <c r="G4181" s="3">
        <v>0.83519999999999983</v>
      </c>
      <c r="H4181" s="7">
        <v>299.31210191082801</v>
      </c>
      <c r="I4181" s="4">
        <v>249.98546751592352</v>
      </c>
      <c r="J4181">
        <v>188.4</v>
      </c>
      <c r="K4181" t="s">
        <v>11</v>
      </c>
      <c r="L4181" t="s">
        <v>23</v>
      </c>
      <c r="M4181" t="s">
        <v>23</v>
      </c>
      <c r="N4181" s="2">
        <v>41283</v>
      </c>
      <c r="O4181" s="2">
        <v>42133</v>
      </c>
      <c r="P4181" t="s">
        <v>24</v>
      </c>
      <c r="Q4181" t="s">
        <v>59</v>
      </c>
      <c r="R4181" s="5" t="str">
        <f t="shared" si="196"/>
        <v>0.16</v>
      </c>
      <c r="S4181" s="6" t="str">
        <f t="shared" si="197"/>
        <v/>
      </c>
      <c r="T4181">
        <f>ROUND(INT(表1[[#This Row],[合同结束日期]]-表1[[#This Row],[合同起始日期]])/365,1)</f>
        <v>2.2999999999999998</v>
      </c>
    </row>
    <row r="4182" spans="1:20">
      <c r="A4182" s="1">
        <v>41671</v>
      </c>
      <c r="B4182" t="s">
        <v>69</v>
      </c>
      <c r="C4182">
        <f t="shared" ref="C4182:C4244" si="198">IF($B4182="负一层",-1,IF($B4182="负一夹层",0,IF($B4182="一层",1,IF($B4182="二层",2,IF($B4182="三层",3,IF($B4182="四层",4))))))</f>
        <v>2</v>
      </c>
      <c r="D4182" t="s">
        <v>86</v>
      </c>
      <c r="E4182" s="4">
        <v>237667.19999999998</v>
      </c>
      <c r="F4182" s="4">
        <v>54592.155839999999</v>
      </c>
      <c r="G4182" s="3">
        <v>0.22970000000000002</v>
      </c>
      <c r="H4182" s="7">
        <v>1131.7485714285713</v>
      </c>
      <c r="I4182" s="4">
        <v>259.96264685714283</v>
      </c>
      <c r="J4182">
        <v>210</v>
      </c>
      <c r="K4182" t="s">
        <v>11</v>
      </c>
      <c r="L4182" t="s">
        <v>23</v>
      </c>
      <c r="M4182" t="s">
        <v>23</v>
      </c>
      <c r="N4182" s="2">
        <v>41284</v>
      </c>
      <c r="O4182" s="2">
        <v>42499</v>
      </c>
      <c r="P4182" t="s">
        <v>18</v>
      </c>
      <c r="Q4182" t="s">
        <v>30</v>
      </c>
      <c r="R4182" s="5" t="str">
        <f t="shared" ref="R4182:R4244" si="199">IF(ISERROR(FIND(",",$Q4182)),$Q4182,LEFT($Q4182,FIND(",",$Q4182)-1))</f>
        <v>0.18</v>
      </c>
      <c r="S4182" s="6" t="str">
        <f t="shared" si="197"/>
        <v/>
      </c>
      <c r="T4182">
        <f>ROUND(INT(表1[[#This Row],[合同结束日期]]-表1[[#This Row],[合同起始日期]])/365,1)</f>
        <v>3.3</v>
      </c>
    </row>
    <row r="4183" spans="1:20">
      <c r="A4183" s="1">
        <v>41671</v>
      </c>
      <c r="B4183" t="s">
        <v>69</v>
      </c>
      <c r="C4183">
        <f t="shared" si="198"/>
        <v>2</v>
      </c>
      <c r="D4183" t="s">
        <v>87</v>
      </c>
      <c r="E4183" s="4">
        <v>68771.040000000008</v>
      </c>
      <c r="F4183" s="4">
        <v>32074.813055999999</v>
      </c>
      <c r="G4183" s="3">
        <v>0.46639999999999993</v>
      </c>
      <c r="H4183" s="7">
        <v>235.84032921810706</v>
      </c>
      <c r="I4183" s="4">
        <v>109.99592954732512</v>
      </c>
      <c r="J4183">
        <v>291.59999999999997</v>
      </c>
      <c r="K4183" t="s">
        <v>11</v>
      </c>
      <c r="L4183" t="s">
        <v>13</v>
      </c>
      <c r="M4183" t="s">
        <v>13</v>
      </c>
      <c r="N4183" s="2">
        <v>41340</v>
      </c>
      <c r="O4183" s="2">
        <v>42499</v>
      </c>
      <c r="P4183" t="s">
        <v>18</v>
      </c>
      <c r="Q4183" t="s">
        <v>28</v>
      </c>
      <c r="R4183" s="5" t="str">
        <f t="shared" si="199"/>
        <v>0.13</v>
      </c>
      <c r="S4183" s="6" t="str">
        <f t="shared" ref="S4183:S4245" si="200">IF(ISERROR(FIND(",",$Q4183)),"",RIGHT($Q4183,LEN($Q4183)-FIND(",",$Q4183)))</f>
        <v/>
      </c>
      <c r="T4183">
        <f>ROUND(INT(表1[[#This Row],[合同结束日期]]-表1[[#This Row],[合同起始日期]])/365,1)</f>
        <v>3.2</v>
      </c>
    </row>
    <row r="4184" spans="1:20">
      <c r="A4184" s="1">
        <v>41671</v>
      </c>
      <c r="B4184" t="s">
        <v>69</v>
      </c>
      <c r="C4184">
        <f t="shared" si="198"/>
        <v>2</v>
      </c>
      <c r="D4184" t="s">
        <v>88</v>
      </c>
      <c r="E4184" s="4">
        <v>141875.39999999997</v>
      </c>
      <c r="F4184" s="4">
        <v>22444.688280000002</v>
      </c>
      <c r="G4184" s="3">
        <v>0.15820000000000006</v>
      </c>
      <c r="H4184" s="7">
        <v>695.46764705882333</v>
      </c>
      <c r="I4184" s="4">
        <v>110.02298176470589</v>
      </c>
      <c r="J4184">
        <v>204</v>
      </c>
      <c r="K4184" t="s">
        <v>11</v>
      </c>
      <c r="L4184" t="s">
        <v>23</v>
      </c>
      <c r="M4184" t="s">
        <v>23</v>
      </c>
      <c r="N4184" s="2">
        <v>41337</v>
      </c>
      <c r="O4184" s="2">
        <v>42499</v>
      </c>
      <c r="P4184" t="s">
        <v>18</v>
      </c>
      <c r="Q4184" t="s">
        <v>28</v>
      </c>
      <c r="R4184" s="5" t="str">
        <f t="shared" si="199"/>
        <v>0.13</v>
      </c>
      <c r="S4184" s="6" t="str">
        <f t="shared" si="200"/>
        <v/>
      </c>
      <c r="T4184">
        <f>ROUND(INT(表1[[#This Row],[合同结束日期]]-表1[[#This Row],[合同起始日期]])/365,1)</f>
        <v>3.2</v>
      </c>
    </row>
    <row r="4185" spans="1:20">
      <c r="A4185" s="1">
        <v>41671</v>
      </c>
      <c r="B4185" t="s">
        <v>69</v>
      </c>
      <c r="C4185">
        <f t="shared" si="198"/>
        <v>2</v>
      </c>
      <c r="D4185" t="s">
        <v>89</v>
      </c>
      <c r="E4185" s="4">
        <v>104245.8</v>
      </c>
      <c r="F4185" s="4">
        <v>35704.186500000003</v>
      </c>
      <c r="G4185" s="3">
        <v>0.34250000000000003</v>
      </c>
      <c r="H4185" s="7">
        <v>730.01260504201696</v>
      </c>
      <c r="I4185" s="4">
        <v>250.02931722689081</v>
      </c>
      <c r="J4185">
        <v>142.79999999999998</v>
      </c>
      <c r="K4185" t="s">
        <v>11</v>
      </c>
      <c r="L4185" t="s">
        <v>23</v>
      </c>
      <c r="M4185" t="s">
        <v>23</v>
      </c>
      <c r="N4185" s="2">
        <v>41284</v>
      </c>
      <c r="O4185" s="2">
        <v>43229</v>
      </c>
      <c r="P4185" t="s">
        <v>24</v>
      </c>
      <c r="Q4185" t="s">
        <v>59</v>
      </c>
      <c r="R4185" s="5" t="str">
        <f t="shared" si="199"/>
        <v>0.16</v>
      </c>
      <c r="S4185" s="6" t="str">
        <f t="shared" si="200"/>
        <v/>
      </c>
      <c r="T4185">
        <f>ROUND(INT(表1[[#This Row],[合同结束日期]]-表1[[#This Row],[合同起始日期]])/365,1)</f>
        <v>5.3</v>
      </c>
    </row>
    <row r="4186" spans="1:20">
      <c r="A4186" s="1">
        <v>41671</v>
      </c>
      <c r="B4186" t="s">
        <v>69</v>
      </c>
      <c r="C4186">
        <f t="shared" si="198"/>
        <v>2</v>
      </c>
      <c r="D4186" t="s">
        <v>90</v>
      </c>
      <c r="E4186" s="4">
        <v>179655.6</v>
      </c>
      <c r="F4186" s="4">
        <v>75617.04204</v>
      </c>
      <c r="G4186" s="3">
        <v>0.4209</v>
      </c>
      <c r="H4186" s="7">
        <v>546.39781021897807</v>
      </c>
      <c r="I4186" s="4">
        <v>229.97883832116787</v>
      </c>
      <c r="J4186">
        <v>328.8</v>
      </c>
      <c r="K4186" t="s">
        <v>11</v>
      </c>
      <c r="L4186" t="s">
        <v>23</v>
      </c>
      <c r="M4186" t="s">
        <v>23</v>
      </c>
      <c r="N4186" s="2">
        <v>41299</v>
      </c>
      <c r="O4186" s="2">
        <v>42133</v>
      </c>
      <c r="P4186" t="s">
        <v>24</v>
      </c>
      <c r="Q4186" t="s">
        <v>25</v>
      </c>
      <c r="R4186" s="5" t="str">
        <f t="shared" si="199"/>
        <v>0.15</v>
      </c>
      <c r="S4186" s="6" t="str">
        <f t="shared" si="200"/>
        <v/>
      </c>
      <c r="T4186">
        <f>ROUND(INT(表1[[#This Row],[合同结束日期]]-表1[[#This Row],[合同起始日期]])/365,1)</f>
        <v>2.2999999999999998</v>
      </c>
    </row>
    <row r="4187" spans="1:20">
      <c r="A4187" s="1">
        <v>41671</v>
      </c>
      <c r="B4187" t="s">
        <v>69</v>
      </c>
      <c r="C4187">
        <f t="shared" si="198"/>
        <v>2</v>
      </c>
      <c r="D4187" t="s">
        <v>91</v>
      </c>
      <c r="E4187" s="4">
        <v>320412</v>
      </c>
      <c r="F4187" s="4">
        <v>86126.745599999995</v>
      </c>
      <c r="G4187" s="3">
        <v>0.26879999999999998</v>
      </c>
      <c r="H4187" s="7">
        <v>855.8012820512821</v>
      </c>
      <c r="I4187" s="4">
        <v>230.03938461538462</v>
      </c>
      <c r="J4187">
        <v>374.4</v>
      </c>
      <c r="K4187" t="s">
        <v>11</v>
      </c>
      <c r="L4187" t="s">
        <v>92</v>
      </c>
      <c r="M4187" t="s">
        <v>92</v>
      </c>
      <c r="N4187" s="2">
        <v>41295</v>
      </c>
      <c r="O4187" s="2">
        <v>42133</v>
      </c>
      <c r="P4187" t="s">
        <v>24</v>
      </c>
      <c r="Q4187" t="s">
        <v>25</v>
      </c>
      <c r="R4187" s="5" t="str">
        <f t="shared" si="199"/>
        <v>0.15</v>
      </c>
      <c r="S4187" s="6" t="str">
        <f t="shared" si="200"/>
        <v/>
      </c>
      <c r="T4187">
        <f>ROUND(INT(表1[[#This Row],[合同结束日期]]-表1[[#This Row],[合同起始日期]])/365,1)</f>
        <v>2.2999999999999998</v>
      </c>
    </row>
    <row r="4188" spans="1:20">
      <c r="A4188" s="1">
        <v>41671</v>
      </c>
      <c r="B4188" t="s">
        <v>69</v>
      </c>
      <c r="C4188">
        <f t="shared" si="198"/>
        <v>2</v>
      </c>
      <c r="D4188" t="s">
        <v>93</v>
      </c>
      <c r="E4188" s="4">
        <v>135375.6</v>
      </c>
      <c r="F4188" s="4">
        <v>59402.813280000002</v>
      </c>
      <c r="G4188" s="3">
        <v>0.43880000000000002</v>
      </c>
      <c r="H4188" s="7">
        <v>501.39111111111112</v>
      </c>
      <c r="I4188" s="4">
        <v>220.01041955555556</v>
      </c>
      <c r="J4188">
        <v>270</v>
      </c>
      <c r="K4188" t="s">
        <v>11</v>
      </c>
      <c r="L4188" t="s">
        <v>92</v>
      </c>
      <c r="M4188" t="s">
        <v>92</v>
      </c>
      <c r="N4188" s="2">
        <v>41279</v>
      </c>
      <c r="O4188" s="2">
        <v>42499</v>
      </c>
      <c r="P4188" t="s">
        <v>24</v>
      </c>
      <c r="Q4188" t="s">
        <v>28</v>
      </c>
      <c r="R4188" s="5" t="str">
        <f t="shared" si="199"/>
        <v>0.13</v>
      </c>
      <c r="S4188" s="6" t="str">
        <f t="shared" si="200"/>
        <v/>
      </c>
      <c r="T4188">
        <f>ROUND(INT(表1[[#This Row],[合同结束日期]]-表1[[#This Row],[合同起始日期]])/365,1)</f>
        <v>3.3</v>
      </c>
    </row>
    <row r="4189" spans="1:20">
      <c r="A4189" s="1">
        <v>41671</v>
      </c>
      <c r="B4189" t="s">
        <v>69</v>
      </c>
      <c r="C4189">
        <f t="shared" si="198"/>
        <v>2</v>
      </c>
      <c r="D4189" t="s">
        <v>94</v>
      </c>
      <c r="E4189" s="4">
        <v>135042</v>
      </c>
      <c r="F4189" s="4">
        <v>67075.361399999994</v>
      </c>
      <c r="G4189" s="3">
        <v>0.49669999999999997</v>
      </c>
      <c r="H4189" s="7">
        <v>523.41860465116281</v>
      </c>
      <c r="I4189" s="4">
        <v>259.98202093023252</v>
      </c>
      <c r="J4189">
        <v>258</v>
      </c>
      <c r="K4189" t="s">
        <v>11</v>
      </c>
      <c r="L4189" t="s">
        <v>23</v>
      </c>
      <c r="M4189" t="s">
        <v>23</v>
      </c>
      <c r="N4189" s="2">
        <v>41274</v>
      </c>
      <c r="O4189" s="2">
        <v>42435</v>
      </c>
      <c r="P4189" t="s">
        <v>24</v>
      </c>
      <c r="Q4189" t="s">
        <v>30</v>
      </c>
      <c r="R4189" s="5" t="str">
        <f t="shared" si="199"/>
        <v>0.18</v>
      </c>
      <c r="S4189" s="6" t="str">
        <f t="shared" si="200"/>
        <v/>
      </c>
      <c r="T4189">
        <f>ROUND(INT(表1[[#This Row],[合同结束日期]]-表1[[#This Row],[合同起始日期]])/365,1)</f>
        <v>3.2</v>
      </c>
    </row>
    <row r="4190" spans="1:20">
      <c r="A4190" s="1">
        <v>41671</v>
      </c>
      <c r="B4190" t="s">
        <v>69</v>
      </c>
      <c r="C4190">
        <f t="shared" si="198"/>
        <v>2</v>
      </c>
      <c r="D4190" t="s">
        <v>95</v>
      </c>
      <c r="E4190" s="4">
        <v>450204</v>
      </c>
      <c r="F4190" s="4">
        <v>140598.70920000001</v>
      </c>
      <c r="G4190" s="3">
        <v>0.31230000000000002</v>
      </c>
      <c r="H4190" s="7">
        <v>290.15467904098995</v>
      </c>
      <c r="I4190" s="4">
        <v>90.615306264501172</v>
      </c>
      <c r="J4190">
        <v>1551.6</v>
      </c>
      <c r="K4190" t="s">
        <v>41</v>
      </c>
      <c r="L4190" t="s">
        <v>95</v>
      </c>
      <c r="M4190" t="s">
        <v>41</v>
      </c>
      <c r="N4190" s="2">
        <v>41338</v>
      </c>
      <c r="O4190" s="2">
        <v>44349</v>
      </c>
      <c r="P4190" t="s">
        <v>39</v>
      </c>
      <c r="Q4190" t="s">
        <v>83</v>
      </c>
      <c r="R4190" s="5" t="str">
        <f t="shared" si="199"/>
        <v>0.14</v>
      </c>
      <c r="S4190" s="6" t="str">
        <f t="shared" si="200"/>
        <v/>
      </c>
      <c r="T4190">
        <f>ROUND(INT(表1[[#This Row],[合同结束日期]]-表1[[#This Row],[合同起始日期]])/365,1)</f>
        <v>8.1999999999999993</v>
      </c>
    </row>
    <row r="4191" spans="1:20">
      <c r="A4191" s="1">
        <v>41671</v>
      </c>
      <c r="B4191" t="s">
        <v>69</v>
      </c>
      <c r="C4191">
        <f t="shared" si="198"/>
        <v>2</v>
      </c>
      <c r="D4191" t="s">
        <v>293</v>
      </c>
      <c r="E4191" s="4">
        <v>1050447.5999999999</v>
      </c>
      <c r="F4191" s="4">
        <v>81724.823279999997</v>
      </c>
      <c r="G4191" s="3">
        <v>7.7800000000000008E-2</v>
      </c>
      <c r="H4191" s="7">
        <v>899.6639260020554</v>
      </c>
      <c r="I4191" s="4">
        <v>69.993853442959917</v>
      </c>
      <c r="J4191">
        <v>1167.5999999999999</v>
      </c>
      <c r="K4191" t="s">
        <v>44</v>
      </c>
      <c r="L4191" t="s">
        <v>72</v>
      </c>
      <c r="M4191" t="s">
        <v>71</v>
      </c>
      <c r="N4191" s="2">
        <v>41446</v>
      </c>
      <c r="O4191" s="2">
        <v>44487</v>
      </c>
      <c r="P4191" t="s">
        <v>18</v>
      </c>
      <c r="Q4191" t="s">
        <v>37</v>
      </c>
      <c r="R4191" s="5" t="str">
        <f t="shared" si="199"/>
        <v>0.</v>
      </c>
      <c r="S4191" s="6" t="str">
        <f t="shared" si="200"/>
        <v/>
      </c>
      <c r="T4191">
        <f>ROUND(INT(表1[[#This Row],[合同结束日期]]-表1[[#This Row],[合同起始日期]])/365,1)</f>
        <v>8.3000000000000007</v>
      </c>
    </row>
    <row r="4192" spans="1:20">
      <c r="A4192" s="1">
        <v>41671</v>
      </c>
      <c r="B4192" t="s">
        <v>69</v>
      </c>
      <c r="C4192">
        <f t="shared" si="198"/>
        <v>2</v>
      </c>
      <c r="D4192" t="s">
        <v>296</v>
      </c>
      <c r="E4192" s="4">
        <v>791073.6</v>
      </c>
      <c r="F4192" s="4">
        <v>53397.468000000001</v>
      </c>
      <c r="G4192" s="3">
        <v>6.7500000000000004E-2</v>
      </c>
      <c r="H4192" s="7">
        <v>1481.4112359550561</v>
      </c>
      <c r="I4192" s="4">
        <v>99.995258426966288</v>
      </c>
      <c r="J4192">
        <v>534</v>
      </c>
      <c r="K4192" t="s">
        <v>44</v>
      </c>
      <c r="L4192" t="s">
        <v>72</v>
      </c>
      <c r="M4192" t="s">
        <v>71</v>
      </c>
      <c r="N4192" s="2">
        <v>41514</v>
      </c>
      <c r="O4192" s="2">
        <v>44525</v>
      </c>
      <c r="P4192" t="s">
        <v>18</v>
      </c>
      <c r="Q4192" t="s">
        <v>208</v>
      </c>
      <c r="R4192" s="5" t="str">
        <f t="shared" si="199"/>
        <v>0.05</v>
      </c>
      <c r="S4192" s="6" t="str">
        <f t="shared" si="200"/>
        <v/>
      </c>
      <c r="T4192">
        <f>ROUND(INT(表1[[#This Row],[合同结束日期]]-表1[[#This Row],[合同起始日期]])/365,1)</f>
        <v>8.1999999999999993</v>
      </c>
    </row>
    <row r="4193" spans="1:20">
      <c r="A4193" s="1">
        <v>41671</v>
      </c>
      <c r="B4193" t="s">
        <v>69</v>
      </c>
      <c r="C4193">
        <f t="shared" si="198"/>
        <v>2</v>
      </c>
      <c r="D4193" t="s">
        <v>96</v>
      </c>
      <c r="E4193" s="4">
        <v>284454</v>
      </c>
      <c r="F4193" s="4">
        <v>44460.160199999991</v>
      </c>
      <c r="G4193" s="3">
        <v>0.15629999999999997</v>
      </c>
      <c r="H4193" s="7">
        <v>1087.3623853211011</v>
      </c>
      <c r="I4193" s="4">
        <v>169.95474082568805</v>
      </c>
      <c r="J4193">
        <v>261.59999999999997</v>
      </c>
      <c r="K4193" t="s">
        <v>11</v>
      </c>
      <c r="L4193" t="s">
        <v>23</v>
      </c>
      <c r="M4193" t="s">
        <v>23</v>
      </c>
      <c r="N4193" s="2">
        <v>41374</v>
      </c>
      <c r="O4193" s="2">
        <v>42499</v>
      </c>
      <c r="P4193" t="s">
        <v>24</v>
      </c>
      <c r="Q4193" t="s">
        <v>35</v>
      </c>
      <c r="R4193" s="5" t="str">
        <f t="shared" si="199"/>
        <v>0.06</v>
      </c>
      <c r="S4193" s="6" t="str">
        <f t="shared" si="200"/>
        <v/>
      </c>
      <c r="T4193">
        <f>ROUND(INT(表1[[#This Row],[合同结束日期]]-表1[[#This Row],[合同起始日期]])/365,1)</f>
        <v>3.1</v>
      </c>
    </row>
    <row r="4194" spans="1:20">
      <c r="A4194" s="1">
        <v>41671</v>
      </c>
      <c r="B4194" t="s">
        <v>69</v>
      </c>
      <c r="C4194">
        <f t="shared" si="198"/>
        <v>2</v>
      </c>
      <c r="D4194" t="s">
        <v>97</v>
      </c>
      <c r="E4194" s="4">
        <v>451699.8</v>
      </c>
      <c r="F4194" s="4">
        <v>139304.21831999999</v>
      </c>
      <c r="G4194" s="3">
        <v>0.30839999999999995</v>
      </c>
      <c r="H4194" s="7">
        <v>583.59147286821701</v>
      </c>
      <c r="I4194" s="4">
        <v>179.97961023255812</v>
      </c>
      <c r="J4194">
        <v>774</v>
      </c>
      <c r="K4194" t="s">
        <v>11</v>
      </c>
      <c r="L4194" t="s">
        <v>13</v>
      </c>
      <c r="M4194" t="s">
        <v>27</v>
      </c>
      <c r="N4194" s="2">
        <v>41299</v>
      </c>
      <c r="O4194" s="2">
        <v>43229</v>
      </c>
      <c r="P4194" t="s">
        <v>24</v>
      </c>
      <c r="Q4194" t="s">
        <v>48</v>
      </c>
      <c r="R4194" s="5" t="str">
        <f t="shared" si="199"/>
        <v>0.11</v>
      </c>
      <c r="S4194" s="6" t="str">
        <f t="shared" si="200"/>
        <v/>
      </c>
      <c r="T4194">
        <f>ROUND(INT(表1[[#This Row],[合同结束日期]]-表1[[#This Row],[合同起始日期]])/365,1)</f>
        <v>5.3</v>
      </c>
    </row>
    <row r="4195" spans="1:20">
      <c r="A4195" s="1">
        <v>41671</v>
      </c>
      <c r="B4195" t="s">
        <v>69</v>
      </c>
      <c r="C4195">
        <f t="shared" si="198"/>
        <v>2</v>
      </c>
      <c r="D4195" t="s">
        <v>98</v>
      </c>
      <c r="E4195" s="4">
        <v>131564.4</v>
      </c>
      <c r="F4195" s="4">
        <v>79780.652160000012</v>
      </c>
      <c r="G4195" s="3">
        <v>0.60640000000000016</v>
      </c>
      <c r="H4195" s="7">
        <v>395.80144404332128</v>
      </c>
      <c r="I4195" s="4">
        <v>240.01399566787009</v>
      </c>
      <c r="J4195">
        <v>332.4</v>
      </c>
      <c r="K4195" t="s">
        <v>11</v>
      </c>
      <c r="L4195" t="s">
        <v>13</v>
      </c>
      <c r="M4195" t="s">
        <v>13</v>
      </c>
      <c r="N4195" s="2">
        <v>41331</v>
      </c>
      <c r="O4195" s="2">
        <v>42499</v>
      </c>
      <c r="P4195" t="s">
        <v>24</v>
      </c>
      <c r="Q4195" t="s">
        <v>25</v>
      </c>
      <c r="R4195" s="5" t="str">
        <f t="shared" si="199"/>
        <v>0.15</v>
      </c>
      <c r="S4195" s="6" t="str">
        <f t="shared" si="200"/>
        <v/>
      </c>
      <c r="T4195">
        <f>ROUND(INT(表1[[#This Row],[合同结束日期]]-表1[[#This Row],[合同起始日期]])/365,1)</f>
        <v>3.2</v>
      </c>
    </row>
    <row r="4196" spans="1:20">
      <c r="A4196" s="1">
        <v>41671</v>
      </c>
      <c r="B4196" t="s">
        <v>69</v>
      </c>
      <c r="C4196">
        <f t="shared" si="198"/>
        <v>2</v>
      </c>
      <c r="D4196" t="s">
        <v>99</v>
      </c>
      <c r="E4196" s="4">
        <v>170536.8</v>
      </c>
      <c r="F4196" s="4">
        <v>42617.14632</v>
      </c>
      <c r="G4196" s="3">
        <v>0.24990000000000001</v>
      </c>
      <c r="H4196" s="7">
        <v>960.22972972972968</v>
      </c>
      <c r="I4196" s="4">
        <v>239.96140945945947</v>
      </c>
      <c r="J4196">
        <v>177.6</v>
      </c>
      <c r="K4196" t="s">
        <v>11</v>
      </c>
      <c r="L4196" t="s">
        <v>23</v>
      </c>
      <c r="M4196" t="s">
        <v>23</v>
      </c>
      <c r="N4196" s="2">
        <v>41295</v>
      </c>
      <c r="O4196" s="2">
        <v>42499</v>
      </c>
      <c r="P4196" t="s">
        <v>24</v>
      </c>
      <c r="Q4196" t="s">
        <v>25</v>
      </c>
      <c r="R4196" s="5" t="str">
        <f t="shared" si="199"/>
        <v>0.15</v>
      </c>
      <c r="S4196" s="6" t="str">
        <f t="shared" si="200"/>
        <v/>
      </c>
      <c r="T4196">
        <f>ROUND(INT(表1[[#This Row],[合同结束日期]]-表1[[#This Row],[合同起始日期]])/365,1)</f>
        <v>3.3</v>
      </c>
    </row>
    <row r="4197" spans="1:20">
      <c r="A4197" s="1">
        <v>41671</v>
      </c>
      <c r="B4197" t="s">
        <v>69</v>
      </c>
      <c r="C4197">
        <f t="shared" si="198"/>
        <v>2</v>
      </c>
      <c r="D4197" t="s">
        <v>100</v>
      </c>
      <c r="E4197" s="4">
        <v>135272.4</v>
      </c>
      <c r="F4197" s="4">
        <v>57017.316599999991</v>
      </c>
      <c r="G4197" s="3">
        <v>0.42149999999999993</v>
      </c>
      <c r="H4197" s="7">
        <v>640.49431818181824</v>
      </c>
      <c r="I4197" s="4">
        <v>269.96835511363633</v>
      </c>
      <c r="J4197">
        <v>211.2</v>
      </c>
      <c r="K4197" t="s">
        <v>11</v>
      </c>
      <c r="L4197" t="s">
        <v>23</v>
      </c>
      <c r="M4197" t="s">
        <v>23</v>
      </c>
      <c r="N4197" s="2">
        <v>41298</v>
      </c>
      <c r="O4197" s="2">
        <v>42133</v>
      </c>
      <c r="P4197" t="s">
        <v>24</v>
      </c>
      <c r="Q4197" t="s">
        <v>25</v>
      </c>
      <c r="R4197" s="5" t="str">
        <f t="shared" si="199"/>
        <v>0.15</v>
      </c>
      <c r="S4197" s="6" t="str">
        <f t="shared" si="200"/>
        <v/>
      </c>
      <c r="T4197">
        <f>ROUND(INT(表1[[#This Row],[合同结束日期]]-表1[[#This Row],[合同起始日期]])/365,1)</f>
        <v>2.2999999999999998</v>
      </c>
    </row>
    <row r="4198" spans="1:20">
      <c r="A4198" s="1">
        <v>41671</v>
      </c>
      <c r="B4198" t="s">
        <v>69</v>
      </c>
      <c r="C4198">
        <f t="shared" si="198"/>
        <v>2</v>
      </c>
      <c r="D4198" t="s">
        <v>101</v>
      </c>
      <c r="E4198" s="4">
        <v>123596.39999999997</v>
      </c>
      <c r="F4198" s="4">
        <v>16067.531999999999</v>
      </c>
      <c r="G4198" s="3">
        <v>0.13000000000000003</v>
      </c>
      <c r="H4198" s="7">
        <v>999.97087378640754</v>
      </c>
      <c r="I4198" s="4">
        <v>129.996213592233</v>
      </c>
      <c r="J4198">
        <v>123.6</v>
      </c>
      <c r="K4198" t="s">
        <v>11</v>
      </c>
      <c r="L4198" t="s">
        <v>92</v>
      </c>
      <c r="M4198" t="s">
        <v>92</v>
      </c>
      <c r="N4198" s="2">
        <v>41345</v>
      </c>
      <c r="O4198" s="2">
        <v>42499</v>
      </c>
      <c r="P4198" t="s">
        <v>18</v>
      </c>
      <c r="Q4198" t="s">
        <v>28</v>
      </c>
      <c r="R4198" s="5" t="str">
        <f t="shared" si="199"/>
        <v>0.13</v>
      </c>
      <c r="S4198" s="6" t="str">
        <f t="shared" si="200"/>
        <v/>
      </c>
      <c r="T4198">
        <f>ROUND(INT(表1[[#This Row],[合同结束日期]]-表1[[#This Row],[合同起始日期]])/365,1)</f>
        <v>3.2</v>
      </c>
    </row>
    <row r="4199" spans="1:20">
      <c r="A4199" s="1">
        <v>41671</v>
      </c>
      <c r="B4199" t="s">
        <v>69</v>
      </c>
      <c r="C4199">
        <f t="shared" si="198"/>
        <v>2</v>
      </c>
      <c r="D4199" t="s">
        <v>102</v>
      </c>
      <c r="E4199" s="4">
        <v>136636.19999999998</v>
      </c>
      <c r="F4199" s="4">
        <v>38695.37184</v>
      </c>
      <c r="G4199" s="3">
        <v>0.28320000000000001</v>
      </c>
      <c r="H4199" s="7">
        <v>882.66279069767438</v>
      </c>
      <c r="I4199" s="4">
        <v>249.97010232558142</v>
      </c>
      <c r="J4199">
        <v>154.79999999999998</v>
      </c>
      <c r="K4199" t="s">
        <v>11</v>
      </c>
      <c r="L4199" t="s">
        <v>92</v>
      </c>
      <c r="M4199" t="s">
        <v>92</v>
      </c>
      <c r="N4199" s="2">
        <v>41355</v>
      </c>
      <c r="O4199" s="2">
        <v>42499</v>
      </c>
      <c r="P4199" t="s">
        <v>24</v>
      </c>
      <c r="Q4199" t="s">
        <v>30</v>
      </c>
      <c r="R4199" s="5" t="str">
        <f t="shared" si="199"/>
        <v>0.18</v>
      </c>
      <c r="S4199" s="6" t="str">
        <f t="shared" si="200"/>
        <v/>
      </c>
      <c r="T4199">
        <f>ROUND(INT(表1[[#This Row],[合同结束日期]]-表1[[#This Row],[合同起始日期]])/365,1)</f>
        <v>3.1</v>
      </c>
    </row>
    <row r="4200" spans="1:20">
      <c r="A4200" s="1">
        <v>41671</v>
      </c>
      <c r="B4200" t="s">
        <v>69</v>
      </c>
      <c r="C4200">
        <f t="shared" si="198"/>
        <v>2</v>
      </c>
      <c r="D4200" t="s">
        <v>103</v>
      </c>
      <c r="E4200" s="4">
        <v>148677.6</v>
      </c>
      <c r="F4200" s="4">
        <v>62102.633520000003</v>
      </c>
      <c r="G4200" s="3">
        <v>0.41770000000000002</v>
      </c>
      <c r="H4200" s="7">
        <v>598.54106280193241</v>
      </c>
      <c r="I4200" s="4">
        <v>250.01060193236719</v>
      </c>
      <c r="J4200">
        <v>248.39999999999998</v>
      </c>
      <c r="K4200" t="s">
        <v>11</v>
      </c>
      <c r="L4200" t="s">
        <v>23</v>
      </c>
      <c r="M4200" t="s">
        <v>23</v>
      </c>
      <c r="N4200" s="2">
        <v>41285</v>
      </c>
      <c r="O4200" s="2">
        <v>42499</v>
      </c>
      <c r="P4200" t="s">
        <v>24</v>
      </c>
      <c r="Q4200" t="s">
        <v>30</v>
      </c>
      <c r="R4200" s="5" t="str">
        <f t="shared" si="199"/>
        <v>0.18</v>
      </c>
      <c r="S4200" s="6" t="str">
        <f t="shared" si="200"/>
        <v/>
      </c>
      <c r="T4200">
        <f>ROUND(INT(表1[[#This Row],[合同结束日期]]-表1[[#This Row],[合同起始日期]])/365,1)</f>
        <v>3.3</v>
      </c>
    </row>
    <row r="4201" spans="1:20">
      <c r="A4201" s="1">
        <v>41671</v>
      </c>
      <c r="B4201" t="s">
        <v>69</v>
      </c>
      <c r="C4201">
        <f t="shared" si="198"/>
        <v>2</v>
      </c>
      <c r="D4201" t="s">
        <v>104</v>
      </c>
      <c r="E4201" s="4">
        <v>96400.320000000007</v>
      </c>
      <c r="F4201" s="4">
        <v>17419.537823999999</v>
      </c>
      <c r="G4201" s="3">
        <v>0.18069999999999997</v>
      </c>
      <c r="H4201" s="7">
        <v>608.58787878787882</v>
      </c>
      <c r="I4201" s="4">
        <v>109.97182969696969</v>
      </c>
      <c r="J4201">
        <v>158.4</v>
      </c>
      <c r="K4201" t="s">
        <v>11</v>
      </c>
      <c r="L4201" t="s">
        <v>23</v>
      </c>
      <c r="M4201" t="s">
        <v>23</v>
      </c>
      <c r="N4201" s="2">
        <v>41345</v>
      </c>
      <c r="O4201" s="2">
        <v>42499</v>
      </c>
      <c r="P4201" t="s">
        <v>18</v>
      </c>
      <c r="Q4201" t="s">
        <v>28</v>
      </c>
      <c r="R4201" s="5" t="str">
        <f t="shared" si="199"/>
        <v>0.13</v>
      </c>
      <c r="S4201" s="6" t="str">
        <f t="shared" si="200"/>
        <v/>
      </c>
      <c r="T4201">
        <f>ROUND(INT(表1[[#This Row],[合同结束日期]]-表1[[#This Row],[合同起始日期]])/365,1)</f>
        <v>3.2</v>
      </c>
    </row>
    <row r="4202" spans="1:20">
      <c r="A4202" s="1">
        <v>41671</v>
      </c>
      <c r="B4202" t="s">
        <v>69</v>
      </c>
      <c r="C4202">
        <f t="shared" si="198"/>
        <v>2</v>
      </c>
      <c r="D4202" t="s">
        <v>105</v>
      </c>
      <c r="E4202" s="4">
        <v>246351</v>
      </c>
      <c r="F4202" s="4">
        <v>28847.702100000002</v>
      </c>
      <c r="G4202" s="3">
        <v>0.11710000000000001</v>
      </c>
      <c r="H4202" s="7">
        <v>2306.6573033707864</v>
      </c>
      <c r="I4202" s="4">
        <v>270.10957022471911</v>
      </c>
      <c r="J4202">
        <v>106.8</v>
      </c>
      <c r="K4202" t="s">
        <v>60</v>
      </c>
      <c r="L4202" t="s">
        <v>107</v>
      </c>
      <c r="M4202" t="s">
        <v>106</v>
      </c>
      <c r="N4202" s="2">
        <v>41250</v>
      </c>
      <c r="O4202" s="2">
        <v>42133</v>
      </c>
      <c r="P4202" t="s">
        <v>14</v>
      </c>
      <c r="Q4202" t="s">
        <v>37</v>
      </c>
      <c r="R4202" s="5" t="str">
        <f t="shared" si="199"/>
        <v>0.</v>
      </c>
      <c r="S4202" s="6" t="str">
        <f t="shared" si="200"/>
        <v/>
      </c>
      <c r="T4202">
        <f>ROUND(INT(表1[[#This Row],[合同结束日期]]-表1[[#This Row],[合同起始日期]])/365,1)</f>
        <v>2.4</v>
      </c>
    </row>
    <row r="4203" spans="1:20">
      <c r="A4203" s="1">
        <v>41671</v>
      </c>
      <c r="B4203" t="s">
        <v>69</v>
      </c>
      <c r="C4203">
        <f t="shared" si="198"/>
        <v>2</v>
      </c>
      <c r="D4203" t="s">
        <v>108</v>
      </c>
      <c r="E4203" s="4">
        <v>85498.8</v>
      </c>
      <c r="F4203" s="4">
        <v>16261.87176</v>
      </c>
      <c r="G4203" s="3">
        <v>0.19019999999999998</v>
      </c>
      <c r="H4203" s="7">
        <v>1656.953488372093</v>
      </c>
      <c r="I4203" s="4">
        <v>315.15255348837206</v>
      </c>
      <c r="J4203">
        <v>51.6</v>
      </c>
      <c r="K4203" t="s">
        <v>11</v>
      </c>
      <c r="L4203" t="s">
        <v>12</v>
      </c>
      <c r="M4203" t="s">
        <v>53</v>
      </c>
      <c r="N4203" s="2">
        <v>41332</v>
      </c>
      <c r="O4203" s="2">
        <v>42133</v>
      </c>
      <c r="P4203" t="s">
        <v>24</v>
      </c>
      <c r="Q4203" t="s">
        <v>59</v>
      </c>
      <c r="R4203" s="5" t="str">
        <f t="shared" si="199"/>
        <v>0.16</v>
      </c>
      <c r="S4203" s="6" t="str">
        <f t="shared" si="200"/>
        <v/>
      </c>
      <c r="T4203">
        <f>ROUND(INT(表1[[#This Row],[合同结束日期]]-表1[[#This Row],[合同起始日期]])/365,1)</f>
        <v>2.2000000000000002</v>
      </c>
    </row>
    <row r="4204" spans="1:20">
      <c r="A4204" s="1">
        <v>41671</v>
      </c>
      <c r="B4204" t="s">
        <v>69</v>
      </c>
      <c r="C4204">
        <f t="shared" si="198"/>
        <v>2</v>
      </c>
      <c r="D4204" t="s">
        <v>109</v>
      </c>
      <c r="E4204" s="4">
        <v>261613.19999999998</v>
      </c>
      <c r="F4204" s="4">
        <v>37122.913079999998</v>
      </c>
      <c r="G4204" s="3">
        <v>0.1419</v>
      </c>
      <c r="H4204" s="7">
        <v>4192.5192307692305</v>
      </c>
      <c r="I4204" s="4">
        <v>594.91847884615379</v>
      </c>
      <c r="J4204">
        <v>62.4</v>
      </c>
      <c r="K4204" t="s">
        <v>11</v>
      </c>
      <c r="L4204" t="s">
        <v>12</v>
      </c>
      <c r="M4204" t="s">
        <v>110</v>
      </c>
      <c r="N4204" s="2">
        <v>41287</v>
      </c>
      <c r="O4204" s="2">
        <v>42499</v>
      </c>
      <c r="P4204" t="s">
        <v>24</v>
      </c>
      <c r="Q4204" t="s">
        <v>28</v>
      </c>
      <c r="R4204" s="5" t="str">
        <f t="shared" si="199"/>
        <v>0.13</v>
      </c>
      <c r="S4204" s="6" t="str">
        <f t="shared" si="200"/>
        <v/>
      </c>
      <c r="T4204">
        <f>ROUND(INT(表1[[#This Row],[合同结束日期]]-表1[[#This Row],[合同起始日期]])/365,1)</f>
        <v>3.3</v>
      </c>
    </row>
    <row r="4205" spans="1:20">
      <c r="A4205" s="1">
        <v>41671</v>
      </c>
      <c r="B4205" t="s">
        <v>69</v>
      </c>
      <c r="C4205">
        <f t="shared" si="198"/>
        <v>2</v>
      </c>
      <c r="D4205" t="s">
        <v>111</v>
      </c>
      <c r="E4205" s="4">
        <v>86437.8</v>
      </c>
      <c r="F4205" s="4">
        <v>44282.084940000008</v>
      </c>
      <c r="G4205" s="3">
        <v>0.51230000000000009</v>
      </c>
      <c r="H4205" s="7">
        <v>480.21000000000004</v>
      </c>
      <c r="I4205" s="4">
        <v>246.01158300000003</v>
      </c>
      <c r="J4205">
        <v>180</v>
      </c>
      <c r="K4205" t="s">
        <v>11</v>
      </c>
      <c r="L4205" t="s">
        <v>23</v>
      </c>
      <c r="M4205" t="s">
        <v>23</v>
      </c>
      <c r="N4205" s="2">
        <v>41281</v>
      </c>
      <c r="O4205" s="2">
        <v>42499</v>
      </c>
      <c r="P4205" t="s">
        <v>24</v>
      </c>
      <c r="Q4205" t="s">
        <v>28</v>
      </c>
      <c r="R4205" s="5" t="str">
        <f t="shared" si="199"/>
        <v>0.13</v>
      </c>
      <c r="S4205" s="6" t="str">
        <f t="shared" si="200"/>
        <v/>
      </c>
      <c r="T4205">
        <f>ROUND(INT(表1[[#This Row],[合同结束日期]]-表1[[#This Row],[合同起始日期]])/365,1)</f>
        <v>3.3</v>
      </c>
    </row>
    <row r="4206" spans="1:20">
      <c r="A4206" s="1">
        <v>41671</v>
      </c>
      <c r="B4206" t="s">
        <v>69</v>
      </c>
      <c r="C4206">
        <f t="shared" si="198"/>
        <v>2</v>
      </c>
      <c r="D4206" t="s">
        <v>112</v>
      </c>
      <c r="E4206" s="4">
        <v>284191.2</v>
      </c>
      <c r="F4206" s="4">
        <v>93243.132719999994</v>
      </c>
      <c r="G4206" s="3">
        <v>0.32809999999999995</v>
      </c>
      <c r="H4206" s="7">
        <v>579.03667481662603</v>
      </c>
      <c r="I4206" s="4">
        <v>189.98193300733496</v>
      </c>
      <c r="J4206">
        <v>490.79999999999995</v>
      </c>
      <c r="K4206" t="s">
        <v>11</v>
      </c>
      <c r="L4206" t="s">
        <v>92</v>
      </c>
      <c r="M4206" t="s">
        <v>92</v>
      </c>
      <c r="N4206" s="2">
        <v>41281</v>
      </c>
      <c r="O4206" s="2">
        <v>42500</v>
      </c>
      <c r="P4206" t="s">
        <v>24</v>
      </c>
      <c r="Q4206" t="s">
        <v>28</v>
      </c>
      <c r="R4206" s="5" t="str">
        <f t="shared" si="199"/>
        <v>0.13</v>
      </c>
      <c r="S4206" s="6" t="str">
        <f t="shared" si="200"/>
        <v/>
      </c>
      <c r="T4206">
        <f>ROUND(INT(表1[[#This Row],[合同结束日期]]-表1[[#This Row],[合同起始日期]])/365,1)</f>
        <v>3.3</v>
      </c>
    </row>
    <row r="4207" spans="1:20">
      <c r="A4207" s="1">
        <v>41671</v>
      </c>
      <c r="B4207" t="s">
        <v>69</v>
      </c>
      <c r="C4207">
        <f t="shared" si="198"/>
        <v>2</v>
      </c>
      <c r="D4207" t="s">
        <v>113</v>
      </c>
      <c r="E4207" s="4">
        <v>412388.39999999997</v>
      </c>
      <c r="F4207" s="4">
        <v>153903.35087999998</v>
      </c>
      <c r="G4207" s="3">
        <v>0.37319999999999998</v>
      </c>
      <c r="H4207" s="7">
        <v>589.46312178387643</v>
      </c>
      <c r="I4207" s="4">
        <v>219.98763704974269</v>
      </c>
      <c r="J4207">
        <v>699.6</v>
      </c>
      <c r="K4207" t="s">
        <v>11</v>
      </c>
      <c r="L4207" t="s">
        <v>23</v>
      </c>
      <c r="M4207" t="s">
        <v>23</v>
      </c>
      <c r="N4207" s="2">
        <v>41331</v>
      </c>
      <c r="O4207" s="2">
        <v>42499</v>
      </c>
      <c r="P4207" t="s">
        <v>24</v>
      </c>
      <c r="Q4207" t="s">
        <v>25</v>
      </c>
      <c r="R4207" s="5" t="str">
        <f t="shared" si="199"/>
        <v>0.15</v>
      </c>
      <c r="S4207" s="6" t="str">
        <f t="shared" si="200"/>
        <v/>
      </c>
      <c r="T4207">
        <f>ROUND(INT(表1[[#This Row],[合同结束日期]]-表1[[#This Row],[合同起始日期]])/365,1)</f>
        <v>3.2</v>
      </c>
    </row>
    <row r="4208" spans="1:20">
      <c r="A4208" s="1">
        <v>41671</v>
      </c>
      <c r="B4208" t="s">
        <v>69</v>
      </c>
      <c r="C4208">
        <f t="shared" si="198"/>
        <v>2</v>
      </c>
      <c r="D4208" t="s">
        <v>114</v>
      </c>
      <c r="E4208" s="4">
        <v>264138.96000000002</v>
      </c>
      <c r="F4208" s="4">
        <v>123300.06652800001</v>
      </c>
      <c r="G4208" s="3">
        <v>0.46679999999999999</v>
      </c>
      <c r="H4208" s="7">
        <v>535.56155717761567</v>
      </c>
      <c r="I4208" s="4">
        <v>250.00013489051096</v>
      </c>
      <c r="J4208">
        <v>493.2</v>
      </c>
      <c r="K4208" t="s">
        <v>60</v>
      </c>
      <c r="L4208" t="s">
        <v>116</v>
      </c>
      <c r="M4208" t="s">
        <v>115</v>
      </c>
      <c r="N4208" s="2">
        <v>41241</v>
      </c>
      <c r="O4208" s="2">
        <v>43229</v>
      </c>
      <c r="P4208" t="s">
        <v>24</v>
      </c>
      <c r="Q4208" t="s">
        <v>65</v>
      </c>
      <c r="R4208" s="5" t="str">
        <f t="shared" si="199"/>
        <v>0.12</v>
      </c>
      <c r="S4208" s="6" t="str">
        <f t="shared" si="200"/>
        <v/>
      </c>
      <c r="T4208">
        <f>ROUND(INT(表1[[#This Row],[合同结束日期]]-表1[[#This Row],[合同起始日期]])/365,1)</f>
        <v>5.4</v>
      </c>
    </row>
    <row r="4209" spans="1:20">
      <c r="A4209" s="1">
        <v>41671</v>
      </c>
      <c r="B4209" t="s">
        <v>69</v>
      </c>
      <c r="C4209">
        <f t="shared" si="198"/>
        <v>2</v>
      </c>
      <c r="D4209" t="s">
        <v>117</v>
      </c>
      <c r="E4209" s="4">
        <v>288147.59999999998</v>
      </c>
      <c r="F4209" s="4">
        <v>37257.484680000001</v>
      </c>
      <c r="G4209" s="3">
        <v>0.12930000000000003</v>
      </c>
      <c r="H4209" s="7">
        <v>1237.7474226804125</v>
      </c>
      <c r="I4209" s="4">
        <v>160.04074175257733</v>
      </c>
      <c r="J4209">
        <v>232.79999999999998</v>
      </c>
      <c r="K4209" t="s">
        <v>44</v>
      </c>
      <c r="L4209" t="s">
        <v>72</v>
      </c>
      <c r="M4209" t="s">
        <v>71</v>
      </c>
      <c r="N4209" s="2">
        <v>41331</v>
      </c>
      <c r="O4209" s="2">
        <v>43229</v>
      </c>
      <c r="P4209" t="s">
        <v>24</v>
      </c>
      <c r="Q4209" t="s">
        <v>42</v>
      </c>
      <c r="R4209" s="5" t="str">
        <f t="shared" si="199"/>
        <v>0.08</v>
      </c>
      <c r="S4209" s="6" t="str">
        <f t="shared" si="200"/>
        <v/>
      </c>
      <c r="T4209">
        <f>ROUND(INT(表1[[#This Row],[合同结束日期]]-表1[[#This Row],[合同起始日期]])/365,1)</f>
        <v>5.2</v>
      </c>
    </row>
    <row r="4210" spans="1:20">
      <c r="A4210" s="1">
        <v>41671</v>
      </c>
      <c r="B4210" t="s">
        <v>69</v>
      </c>
      <c r="C4210">
        <f t="shared" si="198"/>
        <v>2</v>
      </c>
      <c r="D4210" t="s">
        <v>118</v>
      </c>
      <c r="E4210" s="4">
        <v>305722.8</v>
      </c>
      <c r="F4210" s="4">
        <v>47509.323120000008</v>
      </c>
      <c r="G4210" s="3">
        <v>0.15540000000000004</v>
      </c>
      <c r="H4210" s="7">
        <v>643.35606060606062</v>
      </c>
      <c r="I4210" s="4">
        <v>99.977531818181845</v>
      </c>
      <c r="J4210">
        <v>475.2</v>
      </c>
      <c r="K4210" t="s">
        <v>44</v>
      </c>
      <c r="L4210" t="s">
        <v>72</v>
      </c>
      <c r="M4210" t="s">
        <v>71</v>
      </c>
      <c r="N4210" s="2">
        <v>41332</v>
      </c>
      <c r="O4210" s="2">
        <v>44301</v>
      </c>
      <c r="P4210" t="s">
        <v>24</v>
      </c>
      <c r="Q4210" t="s">
        <v>42</v>
      </c>
      <c r="R4210" s="5" t="str">
        <f t="shared" si="199"/>
        <v>0.08</v>
      </c>
      <c r="S4210" s="6" t="str">
        <f t="shared" si="200"/>
        <v/>
      </c>
      <c r="T4210">
        <f>ROUND(INT(表1[[#This Row],[合同结束日期]]-表1[[#This Row],[合同起始日期]])/365,1)</f>
        <v>8.1</v>
      </c>
    </row>
    <row r="4211" spans="1:20">
      <c r="A4211" s="1">
        <v>41671</v>
      </c>
      <c r="B4211" t="s">
        <v>69</v>
      </c>
      <c r="C4211">
        <f t="shared" si="198"/>
        <v>2</v>
      </c>
      <c r="D4211" t="s">
        <v>119</v>
      </c>
      <c r="E4211" s="4">
        <v>328346.39999999997</v>
      </c>
      <c r="F4211" s="4">
        <v>61761.957839999995</v>
      </c>
      <c r="G4211" s="3">
        <v>0.18810000000000002</v>
      </c>
      <c r="H4211" s="7">
        <v>584.66239316239307</v>
      </c>
      <c r="I4211" s="4">
        <v>109.97499615384613</v>
      </c>
      <c r="J4211">
        <v>561.6</v>
      </c>
      <c r="K4211" t="s">
        <v>44</v>
      </c>
      <c r="L4211" t="s">
        <v>72</v>
      </c>
      <c r="M4211" t="s">
        <v>71</v>
      </c>
      <c r="N4211" s="2">
        <v>41327</v>
      </c>
      <c r="O4211" s="2">
        <v>44325</v>
      </c>
      <c r="P4211" t="s">
        <v>18</v>
      </c>
      <c r="Q4211" t="s">
        <v>42</v>
      </c>
      <c r="R4211" s="5" t="str">
        <f t="shared" si="199"/>
        <v>0.08</v>
      </c>
      <c r="S4211" s="6" t="str">
        <f t="shared" si="200"/>
        <v/>
      </c>
      <c r="T4211">
        <f>ROUND(INT(表1[[#This Row],[合同结束日期]]-表1[[#This Row],[合同起始日期]])/365,1)</f>
        <v>8.1999999999999993</v>
      </c>
    </row>
    <row r="4212" spans="1:20">
      <c r="A4212" s="1">
        <v>41671</v>
      </c>
      <c r="B4212" t="s">
        <v>69</v>
      </c>
      <c r="C4212">
        <f t="shared" si="198"/>
        <v>2</v>
      </c>
      <c r="D4212" t="s">
        <v>120</v>
      </c>
      <c r="E4212" s="4">
        <v>592496.15999999992</v>
      </c>
      <c r="F4212" s="4">
        <v>77794.745807999992</v>
      </c>
      <c r="G4212" s="3">
        <v>0.1313</v>
      </c>
      <c r="H4212" s="7">
        <v>359.08858181818175</v>
      </c>
      <c r="I4212" s="4">
        <v>47.148330792727265</v>
      </c>
      <c r="J4212">
        <v>1650</v>
      </c>
      <c r="K4212" t="s">
        <v>44</v>
      </c>
      <c r="L4212" t="s">
        <v>72</v>
      </c>
      <c r="M4212" t="s">
        <v>71</v>
      </c>
      <c r="N4212" s="2">
        <v>41261</v>
      </c>
      <c r="O4212" s="2">
        <v>44332</v>
      </c>
      <c r="P4212" t="s">
        <v>39</v>
      </c>
      <c r="Q4212" t="s">
        <v>78</v>
      </c>
      <c r="R4212" s="5" t="str">
        <f t="shared" si="199"/>
        <v>0.07</v>
      </c>
      <c r="S4212" s="6" t="str">
        <f t="shared" si="200"/>
        <v/>
      </c>
      <c r="T4212">
        <f>ROUND(INT(表1[[#This Row],[合同结束日期]]-表1[[#This Row],[合同起始日期]])/365,1)</f>
        <v>8.4</v>
      </c>
    </row>
    <row r="4213" spans="1:20">
      <c r="A4213" s="1">
        <v>41671</v>
      </c>
      <c r="B4213" t="s">
        <v>69</v>
      </c>
      <c r="C4213">
        <f t="shared" si="198"/>
        <v>2</v>
      </c>
      <c r="D4213" t="s">
        <v>275</v>
      </c>
      <c r="E4213" s="4">
        <v>32652</v>
      </c>
      <c r="F4213" s="4">
        <v>6598.9691999999995</v>
      </c>
      <c r="G4213" s="3">
        <v>0.20209999999999997</v>
      </c>
      <c r="H4213" s="7">
        <v>2267.5</v>
      </c>
      <c r="I4213" s="4">
        <v>458.26175000000001</v>
      </c>
      <c r="J4213">
        <v>14.399999999999999</v>
      </c>
      <c r="K4213" t="s">
        <v>76</v>
      </c>
      <c r="L4213" t="s">
        <v>276</v>
      </c>
      <c r="M4213" t="s">
        <v>276</v>
      </c>
      <c r="N4213" s="2">
        <v>41532</v>
      </c>
      <c r="O4213" s="2">
        <v>41896</v>
      </c>
      <c r="P4213" t="s">
        <v>14</v>
      </c>
      <c r="Q4213" t="s">
        <v>37</v>
      </c>
      <c r="R4213" s="5" t="str">
        <f t="shared" si="199"/>
        <v>0.</v>
      </c>
      <c r="S4213" s="6" t="str">
        <f t="shared" si="200"/>
        <v/>
      </c>
      <c r="T4213">
        <f>ROUND(INT(表1[[#This Row],[合同结束日期]]-表1[[#This Row],[合同起始日期]])/365,1)</f>
        <v>1</v>
      </c>
    </row>
    <row r="4214" spans="1:20">
      <c r="A4214" s="1">
        <v>41671</v>
      </c>
      <c r="B4214" t="s">
        <v>69</v>
      </c>
      <c r="C4214">
        <f t="shared" si="198"/>
        <v>2</v>
      </c>
      <c r="D4214" t="s">
        <v>277</v>
      </c>
      <c r="E4214" s="4">
        <v>58566.6</v>
      </c>
      <c r="F4214" s="4">
        <v>6600.4558199999992</v>
      </c>
      <c r="G4214" s="3">
        <v>0.11269999999999999</v>
      </c>
      <c r="H4214" s="7">
        <v>4067.1250000000005</v>
      </c>
      <c r="I4214" s="4">
        <v>458.36498749999998</v>
      </c>
      <c r="J4214">
        <v>14.399999999999999</v>
      </c>
      <c r="K4214" t="s">
        <v>11</v>
      </c>
      <c r="L4214" t="s">
        <v>12</v>
      </c>
      <c r="M4214" t="s">
        <v>110</v>
      </c>
      <c r="N4214" s="2">
        <v>41533</v>
      </c>
      <c r="O4214" s="2">
        <v>41897</v>
      </c>
      <c r="P4214" t="s">
        <v>14</v>
      </c>
      <c r="Q4214" t="s">
        <v>37</v>
      </c>
      <c r="R4214" s="5" t="str">
        <f t="shared" si="199"/>
        <v>0.</v>
      </c>
      <c r="S4214" s="6" t="str">
        <f t="shared" si="200"/>
        <v/>
      </c>
      <c r="T4214">
        <f>ROUND(INT(表1[[#This Row],[合同结束日期]]-表1[[#This Row],[合同起始日期]])/365,1)</f>
        <v>1</v>
      </c>
    </row>
    <row r="4215" spans="1:20">
      <c r="A4215" s="1">
        <v>41671</v>
      </c>
      <c r="B4215" t="s">
        <v>69</v>
      </c>
      <c r="C4215">
        <f t="shared" si="198"/>
        <v>2</v>
      </c>
      <c r="D4215" t="s">
        <v>278</v>
      </c>
      <c r="E4215" s="4">
        <v>73298.399999999994</v>
      </c>
      <c r="F4215" s="4">
        <v>6003.1389599999993</v>
      </c>
      <c r="G4215" s="3">
        <v>8.1900000000000001E-2</v>
      </c>
      <c r="H4215" s="7">
        <v>5090.166666666667</v>
      </c>
      <c r="I4215" s="4">
        <v>416.88465000000002</v>
      </c>
      <c r="J4215">
        <v>14.399999999999999</v>
      </c>
      <c r="K4215" t="s">
        <v>11</v>
      </c>
      <c r="L4215" t="s">
        <v>12</v>
      </c>
      <c r="M4215" t="s">
        <v>110</v>
      </c>
      <c r="N4215" s="2">
        <v>41518</v>
      </c>
      <c r="O4215" s="2">
        <v>41882</v>
      </c>
      <c r="P4215" t="s">
        <v>14</v>
      </c>
      <c r="Q4215" t="s">
        <v>37</v>
      </c>
      <c r="R4215" s="5" t="str">
        <f t="shared" si="199"/>
        <v>0.</v>
      </c>
      <c r="S4215" s="6" t="str">
        <f t="shared" si="200"/>
        <v/>
      </c>
      <c r="T4215">
        <f>ROUND(INT(表1[[#This Row],[合同结束日期]]-表1[[#This Row],[合同起始日期]])/365,1)</f>
        <v>1</v>
      </c>
    </row>
    <row r="4216" spans="1:20">
      <c r="A4216" s="1">
        <v>41671</v>
      </c>
      <c r="B4216" t="s">
        <v>69</v>
      </c>
      <c r="C4216">
        <f t="shared" si="198"/>
        <v>2</v>
      </c>
      <c r="D4216" t="s">
        <v>279</v>
      </c>
      <c r="E4216" s="4">
        <v>38650.799999999996</v>
      </c>
      <c r="F4216" s="4">
        <v>5998.6041599999999</v>
      </c>
      <c r="G4216" s="3">
        <v>0.1552</v>
      </c>
      <c r="H4216" s="7">
        <v>2684.0833333333335</v>
      </c>
      <c r="I4216" s="4">
        <v>416.56973333333337</v>
      </c>
      <c r="J4216">
        <v>14.399999999999999</v>
      </c>
      <c r="K4216" t="s">
        <v>66</v>
      </c>
      <c r="L4216" t="s">
        <v>64</v>
      </c>
      <c r="M4216" t="s">
        <v>64</v>
      </c>
      <c r="N4216" s="2">
        <v>41536</v>
      </c>
      <c r="O4216" s="2">
        <v>41900</v>
      </c>
      <c r="P4216" t="s">
        <v>24</v>
      </c>
      <c r="Q4216" t="s">
        <v>28</v>
      </c>
      <c r="R4216" s="5" t="str">
        <f t="shared" si="199"/>
        <v>0.13</v>
      </c>
      <c r="S4216" s="6" t="str">
        <f t="shared" si="200"/>
        <v/>
      </c>
      <c r="T4216">
        <f>ROUND(INT(表1[[#This Row],[合同结束日期]]-表1[[#This Row],[合同起始日期]])/365,1)</f>
        <v>1</v>
      </c>
    </row>
    <row r="4217" spans="1:20">
      <c r="A4217" s="1">
        <v>41671</v>
      </c>
      <c r="B4217" t="s">
        <v>69</v>
      </c>
      <c r="C4217">
        <f t="shared" si="198"/>
        <v>2</v>
      </c>
      <c r="D4217" t="s">
        <v>280</v>
      </c>
      <c r="E4217" s="4">
        <v>20888.399999999998</v>
      </c>
      <c r="F4217" s="4">
        <v>5999.1484799999998</v>
      </c>
      <c r="G4217" s="3">
        <v>0.28720000000000001</v>
      </c>
      <c r="H4217" s="7">
        <v>1450.5833333333333</v>
      </c>
      <c r="I4217" s="4">
        <v>416.60753333333338</v>
      </c>
      <c r="J4217">
        <v>14.399999999999999</v>
      </c>
      <c r="K4217" t="s">
        <v>11</v>
      </c>
      <c r="L4217" t="s">
        <v>12</v>
      </c>
      <c r="M4217" t="s">
        <v>110</v>
      </c>
      <c r="N4217" s="2">
        <v>41541</v>
      </c>
      <c r="O4217" s="2">
        <v>41905</v>
      </c>
      <c r="P4217" t="s">
        <v>14</v>
      </c>
      <c r="Q4217" t="s">
        <v>37</v>
      </c>
      <c r="R4217" s="5" t="str">
        <f t="shared" si="199"/>
        <v>0.</v>
      </c>
      <c r="S4217" s="6" t="str">
        <f t="shared" si="200"/>
        <v/>
      </c>
      <c r="T4217">
        <f>ROUND(INT(表1[[#This Row],[合同结束日期]]-表1[[#This Row],[合同起始日期]])/365,1)</f>
        <v>1</v>
      </c>
    </row>
    <row r="4218" spans="1:20">
      <c r="A4218" s="1">
        <v>41671</v>
      </c>
      <c r="B4218" t="s">
        <v>69</v>
      </c>
      <c r="C4218">
        <f t="shared" si="198"/>
        <v>2</v>
      </c>
      <c r="D4218" t="s">
        <v>301</v>
      </c>
      <c r="E4218" s="4">
        <v>4158</v>
      </c>
      <c r="F4218" s="4">
        <v>2399.9975999999997</v>
      </c>
      <c r="G4218" s="3">
        <v>0.57719999999999994</v>
      </c>
      <c r="H4218" s="7">
        <v>266.53846153846155</v>
      </c>
      <c r="I4218" s="4">
        <v>153.84599999999998</v>
      </c>
      <c r="J4218">
        <v>15.6</v>
      </c>
      <c r="K4218" t="s">
        <v>60</v>
      </c>
      <c r="L4218" t="s">
        <v>107</v>
      </c>
      <c r="M4218" t="s">
        <v>302</v>
      </c>
      <c r="N4218" s="2">
        <v>41609</v>
      </c>
      <c r="O4218" s="2">
        <v>41973</v>
      </c>
      <c r="P4218" t="s">
        <v>14</v>
      </c>
      <c r="Q4218" t="s">
        <v>37</v>
      </c>
      <c r="R4218" s="5" t="str">
        <f t="shared" si="199"/>
        <v>0.</v>
      </c>
      <c r="S4218" s="6" t="str">
        <f t="shared" si="200"/>
        <v/>
      </c>
      <c r="T4218">
        <f>ROUND(INT(表1[[#This Row],[合同结束日期]]-表1[[#This Row],[合同起始日期]])/365,1)</f>
        <v>1</v>
      </c>
    </row>
    <row r="4219" spans="1:20">
      <c r="A4219" s="1">
        <v>41671</v>
      </c>
      <c r="B4219" t="s">
        <v>69</v>
      </c>
      <c r="C4219">
        <f t="shared" si="198"/>
        <v>2</v>
      </c>
      <c r="D4219" t="s">
        <v>300</v>
      </c>
      <c r="E4219" s="4">
        <v>5436</v>
      </c>
      <c r="F4219" s="4">
        <v>2040.1308000000001</v>
      </c>
      <c r="G4219" s="3">
        <v>0.37530000000000002</v>
      </c>
      <c r="H4219" s="7">
        <v>755.00000000000011</v>
      </c>
      <c r="I4219" s="4">
        <v>283.35150000000004</v>
      </c>
      <c r="J4219">
        <v>7.1999999999999993</v>
      </c>
      <c r="K4219" t="s">
        <v>60</v>
      </c>
      <c r="L4219" t="s">
        <v>107</v>
      </c>
      <c r="M4219" t="s">
        <v>303</v>
      </c>
      <c r="N4219" s="2">
        <v>41617</v>
      </c>
      <c r="O4219" s="2">
        <v>41981</v>
      </c>
      <c r="P4219" t="s">
        <v>14</v>
      </c>
      <c r="Q4219" t="s">
        <v>37</v>
      </c>
      <c r="R4219" s="5" t="str">
        <f t="shared" si="199"/>
        <v>0.</v>
      </c>
      <c r="S4219" s="6" t="str">
        <f t="shared" si="200"/>
        <v/>
      </c>
      <c r="T4219">
        <f>ROUND(INT(表1[[#This Row],[合同结束日期]]-表1[[#This Row],[合同起始日期]])/365,1)</f>
        <v>1</v>
      </c>
    </row>
    <row r="4220" spans="1:20">
      <c r="A4220" s="1">
        <v>41699</v>
      </c>
      <c r="B4220" t="s">
        <v>69</v>
      </c>
      <c r="C4220">
        <f t="shared" si="198"/>
        <v>2</v>
      </c>
      <c r="D4220" t="s">
        <v>70</v>
      </c>
      <c r="E4220" s="4">
        <v>1085821.2</v>
      </c>
      <c r="F4220" s="4">
        <v>126498.1698</v>
      </c>
      <c r="G4220" s="3">
        <v>0.11650000000000001</v>
      </c>
      <c r="H4220" s="7">
        <v>901.24601593625493</v>
      </c>
      <c r="I4220" s="4">
        <v>104.99516085657372</v>
      </c>
      <c r="J4220">
        <v>1204.8</v>
      </c>
      <c r="K4220" t="s">
        <v>44</v>
      </c>
      <c r="L4220" t="s">
        <v>72</v>
      </c>
      <c r="M4220" t="s">
        <v>71</v>
      </c>
      <c r="N4220" s="2">
        <v>41270</v>
      </c>
      <c r="O4220" s="2">
        <v>44325</v>
      </c>
      <c r="P4220" t="s">
        <v>18</v>
      </c>
      <c r="Q4220" t="s">
        <v>42</v>
      </c>
      <c r="R4220" s="5" t="str">
        <f t="shared" si="199"/>
        <v>0.08</v>
      </c>
      <c r="S4220" s="6" t="str">
        <f t="shared" si="200"/>
        <v/>
      </c>
      <c r="T4220">
        <f>ROUND(INT(表1[[#This Row],[合同结束日期]]-表1[[#This Row],[合同起始日期]])/365,1)</f>
        <v>8.4</v>
      </c>
    </row>
    <row r="4221" spans="1:20">
      <c r="A4221" s="1">
        <v>41699</v>
      </c>
      <c r="B4221" t="s">
        <v>69</v>
      </c>
      <c r="C4221">
        <f t="shared" si="198"/>
        <v>2</v>
      </c>
      <c r="D4221" t="s">
        <v>73</v>
      </c>
      <c r="E4221" s="4">
        <v>788979.6</v>
      </c>
      <c r="F4221" s="4">
        <v>93967.470360000007</v>
      </c>
      <c r="G4221" s="3">
        <v>0.11910000000000001</v>
      </c>
      <c r="H4221" s="7">
        <v>923.43117977528095</v>
      </c>
      <c r="I4221" s="4">
        <v>109.98065351123597</v>
      </c>
      <c r="J4221">
        <v>854.4</v>
      </c>
      <c r="K4221" t="s">
        <v>44</v>
      </c>
      <c r="L4221" t="s">
        <v>72</v>
      </c>
      <c r="M4221" t="s">
        <v>71</v>
      </c>
      <c r="N4221" s="2">
        <v>41286</v>
      </c>
      <c r="O4221" s="2">
        <v>44325</v>
      </c>
      <c r="P4221" t="s">
        <v>18</v>
      </c>
      <c r="Q4221" t="s">
        <v>42</v>
      </c>
      <c r="R4221" s="5" t="str">
        <f t="shared" si="199"/>
        <v>0.08</v>
      </c>
      <c r="S4221" s="6" t="str">
        <f t="shared" si="200"/>
        <v/>
      </c>
      <c r="T4221">
        <f>ROUND(INT(表1[[#This Row],[合同结束日期]]-表1[[#This Row],[合同起始日期]])/365,1)</f>
        <v>8.3000000000000007</v>
      </c>
    </row>
    <row r="4222" spans="1:20">
      <c r="A4222" s="1">
        <v>41699</v>
      </c>
      <c r="B4222" t="s">
        <v>69</v>
      </c>
      <c r="C4222">
        <f t="shared" si="198"/>
        <v>2</v>
      </c>
      <c r="D4222" t="s">
        <v>267</v>
      </c>
      <c r="E4222" s="4">
        <v>419991.6</v>
      </c>
      <c r="F4222" s="4">
        <v>54010.919759999997</v>
      </c>
      <c r="G4222" s="3">
        <v>0.12859999999999999</v>
      </c>
      <c r="H4222" s="7">
        <v>777.76222222222214</v>
      </c>
      <c r="I4222" s="4">
        <v>100.02022177777778</v>
      </c>
      <c r="J4222">
        <v>540</v>
      </c>
      <c r="K4222" t="s">
        <v>44</v>
      </c>
      <c r="L4222" t="s">
        <v>72</v>
      </c>
      <c r="M4222" t="s">
        <v>71</v>
      </c>
      <c r="N4222" s="2">
        <v>41402</v>
      </c>
      <c r="O4222" s="2">
        <v>44323</v>
      </c>
      <c r="P4222" t="s">
        <v>24</v>
      </c>
      <c r="Q4222" t="s">
        <v>42</v>
      </c>
      <c r="R4222" s="5" t="str">
        <f t="shared" si="199"/>
        <v>0.08</v>
      </c>
      <c r="S4222" s="6" t="str">
        <f t="shared" si="200"/>
        <v/>
      </c>
      <c r="T4222">
        <f>ROUND(INT(表1[[#This Row],[合同结束日期]]-表1[[#This Row],[合同起始日期]])/365,1)</f>
        <v>8</v>
      </c>
    </row>
    <row r="4223" spans="1:20">
      <c r="A4223" s="1">
        <v>41699</v>
      </c>
      <c r="B4223" t="s">
        <v>69</v>
      </c>
      <c r="C4223">
        <f t="shared" si="198"/>
        <v>2</v>
      </c>
      <c r="D4223" t="s">
        <v>74</v>
      </c>
      <c r="E4223" s="4">
        <v>189930.81599999999</v>
      </c>
      <c r="F4223" s="4">
        <v>25070.867712000003</v>
      </c>
      <c r="G4223" s="3">
        <v>0.13200000000000003</v>
      </c>
      <c r="H4223" s="7">
        <v>757.29990430622013</v>
      </c>
      <c r="I4223" s="4">
        <v>99.963587368421074</v>
      </c>
      <c r="J4223">
        <v>250.79999999999998</v>
      </c>
      <c r="K4223" t="s">
        <v>76</v>
      </c>
      <c r="L4223" t="s">
        <v>75</v>
      </c>
      <c r="M4223" t="s">
        <v>75</v>
      </c>
      <c r="N4223" s="2">
        <v>41243</v>
      </c>
      <c r="O4223" s="2">
        <v>43229</v>
      </c>
      <c r="P4223" t="s">
        <v>14</v>
      </c>
      <c r="Q4223" t="s">
        <v>37</v>
      </c>
      <c r="R4223" s="5" t="str">
        <f t="shared" si="199"/>
        <v>0.</v>
      </c>
      <c r="S4223" s="6" t="str">
        <f t="shared" si="200"/>
        <v/>
      </c>
      <c r="T4223">
        <f>ROUND(INT(表1[[#This Row],[合同结束日期]]-表1[[#This Row],[合同起始日期]])/365,1)</f>
        <v>5.4</v>
      </c>
    </row>
    <row r="4224" spans="1:20">
      <c r="A4224" s="1">
        <v>41699</v>
      </c>
      <c r="B4224" t="s">
        <v>69</v>
      </c>
      <c r="C4224">
        <f t="shared" si="198"/>
        <v>2</v>
      </c>
      <c r="D4224" t="s">
        <v>77</v>
      </c>
      <c r="E4224" s="4">
        <v>532966.79999999993</v>
      </c>
      <c r="F4224" s="4">
        <v>110750.50104000002</v>
      </c>
      <c r="G4224" s="3">
        <v>0.20780000000000007</v>
      </c>
      <c r="H4224" s="7">
        <v>408.96777163904227</v>
      </c>
      <c r="I4224" s="4">
        <v>84.983502946593006</v>
      </c>
      <c r="J4224">
        <v>1303.2</v>
      </c>
      <c r="K4224" t="s">
        <v>44</v>
      </c>
      <c r="L4224" t="s">
        <v>72</v>
      </c>
      <c r="M4224" t="s">
        <v>71</v>
      </c>
      <c r="N4224" s="2">
        <v>41268</v>
      </c>
      <c r="O4224" s="2">
        <v>44325</v>
      </c>
      <c r="P4224" t="s">
        <v>18</v>
      </c>
      <c r="Q4224" t="s">
        <v>78</v>
      </c>
      <c r="R4224" s="5" t="str">
        <f t="shared" si="199"/>
        <v>0.07</v>
      </c>
      <c r="S4224" s="6" t="str">
        <f t="shared" si="200"/>
        <v/>
      </c>
      <c r="T4224">
        <f>ROUND(INT(表1[[#This Row],[合同结束日期]]-表1[[#This Row],[合同起始日期]])/365,1)</f>
        <v>8.4</v>
      </c>
    </row>
    <row r="4225" spans="1:20">
      <c r="A4225" s="1">
        <v>41699</v>
      </c>
      <c r="B4225" t="s">
        <v>69</v>
      </c>
      <c r="C4225">
        <f t="shared" si="198"/>
        <v>2</v>
      </c>
      <c r="D4225" t="s">
        <v>79</v>
      </c>
      <c r="E4225" s="4">
        <v>238356.36</v>
      </c>
      <c r="F4225" s="4">
        <v>48910.725072000008</v>
      </c>
      <c r="G4225" s="3">
        <v>0.20520000000000005</v>
      </c>
      <c r="H4225" s="7">
        <v>1218.5907975460123</v>
      </c>
      <c r="I4225" s="4">
        <v>250.05483165644176</v>
      </c>
      <c r="J4225">
        <v>195.6</v>
      </c>
      <c r="K4225" t="s">
        <v>11</v>
      </c>
      <c r="L4225" t="s">
        <v>13</v>
      </c>
      <c r="M4225" t="s">
        <v>34</v>
      </c>
      <c r="N4225" s="2">
        <v>41299</v>
      </c>
      <c r="O4225" s="2">
        <v>42499</v>
      </c>
      <c r="P4225" t="s">
        <v>24</v>
      </c>
      <c r="Q4225" t="s">
        <v>59</v>
      </c>
      <c r="R4225" s="5" t="str">
        <f t="shared" si="199"/>
        <v>0.16</v>
      </c>
      <c r="S4225" s="6" t="str">
        <f t="shared" si="200"/>
        <v/>
      </c>
      <c r="T4225">
        <f>ROUND(INT(表1[[#This Row],[合同结束日期]]-表1[[#This Row],[合同起始日期]])/365,1)</f>
        <v>3.3</v>
      </c>
    </row>
    <row r="4226" spans="1:20">
      <c r="A4226" s="1">
        <v>41699</v>
      </c>
      <c r="B4226" t="s">
        <v>69</v>
      </c>
      <c r="C4226">
        <f t="shared" si="198"/>
        <v>2</v>
      </c>
      <c r="D4226" t="s">
        <v>80</v>
      </c>
      <c r="E4226" s="4">
        <v>132021.6</v>
      </c>
      <c r="F4226" s="4">
        <v>47118.509039999997</v>
      </c>
      <c r="G4226" s="3">
        <v>0.35689999999999994</v>
      </c>
      <c r="H4226" s="7">
        <v>728.59602649006627</v>
      </c>
      <c r="I4226" s="4">
        <v>260.03592185430466</v>
      </c>
      <c r="J4226">
        <v>181.2</v>
      </c>
      <c r="K4226" t="s">
        <v>11</v>
      </c>
      <c r="L4226" t="s">
        <v>23</v>
      </c>
      <c r="M4226" t="s">
        <v>23</v>
      </c>
      <c r="N4226" s="2">
        <v>41286</v>
      </c>
      <c r="O4226" s="2">
        <v>42499</v>
      </c>
      <c r="P4226" t="s">
        <v>24</v>
      </c>
      <c r="Q4226" t="s">
        <v>48</v>
      </c>
      <c r="R4226" s="5" t="str">
        <f t="shared" si="199"/>
        <v>0.11</v>
      </c>
      <c r="S4226" s="6" t="str">
        <f t="shared" si="200"/>
        <v/>
      </c>
      <c r="T4226">
        <f>ROUND(INT(表1[[#This Row],[合同结束日期]]-表1[[#This Row],[合同起始日期]])/365,1)</f>
        <v>3.3</v>
      </c>
    </row>
    <row r="4227" spans="1:20">
      <c r="A4227" s="1">
        <v>41699</v>
      </c>
      <c r="B4227" t="s">
        <v>69</v>
      </c>
      <c r="C4227">
        <f t="shared" si="198"/>
        <v>2</v>
      </c>
      <c r="D4227" t="s">
        <v>81</v>
      </c>
      <c r="E4227" s="4">
        <v>170656.8</v>
      </c>
      <c r="F4227" s="4">
        <v>31605.639360000001</v>
      </c>
      <c r="G4227" s="3">
        <v>0.18520000000000003</v>
      </c>
      <c r="H4227" s="7">
        <v>1422.1399999999999</v>
      </c>
      <c r="I4227" s="4">
        <v>263.38032800000002</v>
      </c>
      <c r="J4227">
        <v>120</v>
      </c>
      <c r="K4227" t="s">
        <v>11</v>
      </c>
      <c r="L4227" t="s">
        <v>23</v>
      </c>
      <c r="M4227" t="s">
        <v>23</v>
      </c>
      <c r="N4227" s="2">
        <v>41279</v>
      </c>
      <c r="O4227" s="2">
        <v>42499</v>
      </c>
      <c r="P4227" t="s">
        <v>24</v>
      </c>
      <c r="Q4227" t="s">
        <v>25</v>
      </c>
      <c r="R4227" s="5" t="str">
        <f t="shared" si="199"/>
        <v>0.15</v>
      </c>
      <c r="S4227" s="6" t="str">
        <f t="shared" si="200"/>
        <v/>
      </c>
      <c r="T4227">
        <f>ROUND(INT(表1[[#This Row],[合同结束日期]]-表1[[#This Row],[合同起始日期]])/365,1)</f>
        <v>3.3</v>
      </c>
    </row>
    <row r="4228" spans="1:20">
      <c r="A4228" s="1">
        <v>41699</v>
      </c>
      <c r="B4228" t="s">
        <v>69</v>
      </c>
      <c r="C4228">
        <f t="shared" si="198"/>
        <v>2</v>
      </c>
      <c r="D4228" t="s">
        <v>82</v>
      </c>
      <c r="E4228" s="4">
        <v>87682.8</v>
      </c>
      <c r="F4228" s="4">
        <v>32547.855359999994</v>
      </c>
      <c r="G4228" s="3">
        <v>0.37119999999999992</v>
      </c>
      <c r="H4228" s="7">
        <v>646.62831858407083</v>
      </c>
      <c r="I4228" s="4">
        <v>240.02843185840706</v>
      </c>
      <c r="J4228">
        <v>135.6</v>
      </c>
      <c r="K4228" t="s">
        <v>11</v>
      </c>
      <c r="L4228" t="s">
        <v>23</v>
      </c>
      <c r="M4228" t="s">
        <v>23</v>
      </c>
      <c r="N4228" s="2">
        <v>41281</v>
      </c>
      <c r="O4228" s="2">
        <v>42133</v>
      </c>
      <c r="P4228" t="s">
        <v>24</v>
      </c>
      <c r="Q4228" t="s">
        <v>83</v>
      </c>
      <c r="R4228" s="5" t="str">
        <f t="shared" si="199"/>
        <v>0.14</v>
      </c>
      <c r="S4228" s="6" t="str">
        <f t="shared" si="200"/>
        <v/>
      </c>
      <c r="T4228">
        <f>ROUND(INT(表1[[#This Row],[合同结束日期]]-表1[[#This Row],[合同起始日期]])/365,1)</f>
        <v>2.2999999999999998</v>
      </c>
    </row>
    <row r="4229" spans="1:20">
      <c r="A4229" s="1">
        <v>41699</v>
      </c>
      <c r="B4229" t="s">
        <v>69</v>
      </c>
      <c r="C4229">
        <f t="shared" si="198"/>
        <v>2</v>
      </c>
      <c r="D4229" t="s">
        <v>84</v>
      </c>
      <c r="E4229" s="4">
        <v>74094</v>
      </c>
      <c r="F4229" s="4">
        <v>16560.008999999998</v>
      </c>
      <c r="G4229" s="3">
        <v>0.22349999999999998</v>
      </c>
      <c r="H4229" s="7">
        <v>1029.0833333333333</v>
      </c>
      <c r="I4229" s="4">
        <v>230.00012499999997</v>
      </c>
      <c r="J4229">
        <v>72</v>
      </c>
      <c r="K4229" t="s">
        <v>11</v>
      </c>
      <c r="L4229" t="s">
        <v>12</v>
      </c>
      <c r="M4229" t="s">
        <v>53</v>
      </c>
      <c r="N4229" s="2">
        <v>41280</v>
      </c>
      <c r="O4229" s="2">
        <v>42133</v>
      </c>
      <c r="P4229" t="s">
        <v>24</v>
      </c>
      <c r="Q4229" t="s">
        <v>25</v>
      </c>
      <c r="R4229" s="5" t="str">
        <f t="shared" si="199"/>
        <v>0.15</v>
      </c>
      <c r="S4229" s="6" t="str">
        <f t="shared" si="200"/>
        <v/>
      </c>
      <c r="T4229">
        <f>ROUND(INT(表1[[#This Row],[合同结束日期]]-表1[[#This Row],[合同起始日期]])/365,1)</f>
        <v>2.2999999999999998</v>
      </c>
    </row>
    <row r="4230" spans="1:20">
      <c r="A4230" s="1">
        <v>41699</v>
      </c>
      <c r="B4230" t="s">
        <v>69</v>
      </c>
      <c r="C4230">
        <f t="shared" si="198"/>
        <v>2</v>
      </c>
      <c r="D4230" t="s">
        <v>85</v>
      </c>
      <c r="E4230" s="4">
        <v>114488.4</v>
      </c>
      <c r="F4230" s="4">
        <v>47100.527759999997</v>
      </c>
      <c r="G4230" s="3">
        <v>0.41139999999999999</v>
      </c>
      <c r="H4230" s="7">
        <v>607.68789808917188</v>
      </c>
      <c r="I4230" s="4">
        <v>250.00280127388532</v>
      </c>
      <c r="J4230">
        <v>188.4</v>
      </c>
      <c r="K4230" t="s">
        <v>11</v>
      </c>
      <c r="L4230" t="s">
        <v>23</v>
      </c>
      <c r="M4230" t="s">
        <v>23</v>
      </c>
      <c r="N4230" s="2">
        <v>41283</v>
      </c>
      <c r="O4230" s="2">
        <v>42133</v>
      </c>
      <c r="P4230" t="s">
        <v>24</v>
      </c>
      <c r="Q4230" t="s">
        <v>59</v>
      </c>
      <c r="R4230" s="5" t="str">
        <f t="shared" si="199"/>
        <v>0.16</v>
      </c>
      <c r="S4230" s="6" t="str">
        <f t="shared" si="200"/>
        <v/>
      </c>
      <c r="T4230">
        <f>ROUND(INT(表1[[#This Row],[合同结束日期]]-表1[[#This Row],[合同起始日期]])/365,1)</f>
        <v>2.2999999999999998</v>
      </c>
    </row>
    <row r="4231" spans="1:20">
      <c r="A4231" s="1">
        <v>41699</v>
      </c>
      <c r="B4231" t="s">
        <v>69</v>
      </c>
      <c r="C4231">
        <f t="shared" si="198"/>
        <v>2</v>
      </c>
      <c r="D4231" t="s">
        <v>86</v>
      </c>
      <c r="E4231" s="4">
        <v>228168</v>
      </c>
      <c r="F4231" s="4">
        <v>54600.602399999996</v>
      </c>
      <c r="G4231" s="3">
        <v>0.23929999999999998</v>
      </c>
      <c r="H4231" s="7">
        <v>1086.5142857142857</v>
      </c>
      <c r="I4231" s="4">
        <v>260.00286857142856</v>
      </c>
      <c r="J4231">
        <v>210</v>
      </c>
      <c r="K4231" t="s">
        <v>11</v>
      </c>
      <c r="L4231" t="s">
        <v>23</v>
      </c>
      <c r="M4231" t="s">
        <v>23</v>
      </c>
      <c r="N4231" s="2">
        <v>41284</v>
      </c>
      <c r="O4231" s="2">
        <v>42499</v>
      </c>
      <c r="P4231" t="s">
        <v>18</v>
      </c>
      <c r="Q4231" t="s">
        <v>30</v>
      </c>
      <c r="R4231" s="5" t="str">
        <f t="shared" si="199"/>
        <v>0.18</v>
      </c>
      <c r="S4231" s="6" t="str">
        <f t="shared" si="200"/>
        <v/>
      </c>
      <c r="T4231">
        <f>ROUND(INT(表1[[#This Row],[合同结束日期]]-表1[[#This Row],[合同起始日期]])/365,1)</f>
        <v>3.3</v>
      </c>
    </row>
    <row r="4232" spans="1:20">
      <c r="A4232" s="1">
        <v>41699</v>
      </c>
      <c r="B4232" t="s">
        <v>69</v>
      </c>
      <c r="C4232">
        <f t="shared" si="198"/>
        <v>2</v>
      </c>
      <c r="D4232" t="s">
        <v>87</v>
      </c>
      <c r="E4232" s="4">
        <v>79275.12000000001</v>
      </c>
      <c r="F4232" s="4">
        <v>32074.713552000005</v>
      </c>
      <c r="G4232" s="3">
        <v>0.40460000000000002</v>
      </c>
      <c r="H4232" s="7">
        <v>271.8625514403293</v>
      </c>
      <c r="I4232" s="4">
        <v>109.99558831275723</v>
      </c>
      <c r="J4232">
        <v>291.59999999999997</v>
      </c>
      <c r="K4232" t="s">
        <v>11</v>
      </c>
      <c r="L4232" t="s">
        <v>13</v>
      </c>
      <c r="M4232" t="s">
        <v>13</v>
      </c>
      <c r="N4232" s="2">
        <v>41340</v>
      </c>
      <c r="O4232" s="2">
        <v>42499</v>
      </c>
      <c r="P4232" t="s">
        <v>18</v>
      </c>
      <c r="Q4232" t="s">
        <v>28</v>
      </c>
      <c r="R4232" s="5" t="str">
        <f t="shared" si="199"/>
        <v>0.13</v>
      </c>
      <c r="S4232" s="6" t="str">
        <f t="shared" si="200"/>
        <v/>
      </c>
      <c r="T4232">
        <f>ROUND(INT(表1[[#This Row],[合同结束日期]]-表1[[#This Row],[合同起始日期]])/365,1)</f>
        <v>3.2</v>
      </c>
    </row>
    <row r="4233" spans="1:20">
      <c r="A4233" s="1">
        <v>41699</v>
      </c>
      <c r="B4233" t="s">
        <v>69</v>
      </c>
      <c r="C4233">
        <f t="shared" si="198"/>
        <v>2</v>
      </c>
      <c r="D4233" t="s">
        <v>88</v>
      </c>
      <c r="E4233" s="4">
        <v>101992.82400000001</v>
      </c>
      <c r="F4233" s="4">
        <v>22438.421280000002</v>
      </c>
      <c r="G4233" s="3">
        <v>0.22</v>
      </c>
      <c r="H4233" s="7">
        <v>499.96482352941183</v>
      </c>
      <c r="I4233" s="4">
        <v>109.99226117647061</v>
      </c>
      <c r="J4233">
        <v>204</v>
      </c>
      <c r="K4233" t="s">
        <v>11</v>
      </c>
      <c r="L4233" t="s">
        <v>23</v>
      </c>
      <c r="M4233" t="s">
        <v>23</v>
      </c>
      <c r="N4233" s="2">
        <v>41337</v>
      </c>
      <c r="O4233" s="2">
        <v>42499</v>
      </c>
      <c r="P4233" t="s">
        <v>18</v>
      </c>
      <c r="Q4233" t="s">
        <v>28</v>
      </c>
      <c r="R4233" s="5" t="str">
        <f t="shared" si="199"/>
        <v>0.13</v>
      </c>
      <c r="S4233" s="6" t="str">
        <f t="shared" si="200"/>
        <v/>
      </c>
      <c r="T4233">
        <f>ROUND(INT(表1[[#This Row],[合同结束日期]]-表1[[#This Row],[合同起始日期]])/365,1)</f>
        <v>3.2</v>
      </c>
    </row>
    <row r="4234" spans="1:20">
      <c r="A4234" s="1">
        <v>41699</v>
      </c>
      <c r="B4234" t="s">
        <v>69</v>
      </c>
      <c r="C4234">
        <f t="shared" si="198"/>
        <v>2</v>
      </c>
      <c r="D4234" t="s">
        <v>89</v>
      </c>
      <c r="E4234" s="4">
        <v>142963.79999999999</v>
      </c>
      <c r="F4234" s="4">
        <v>35698.060859999998</v>
      </c>
      <c r="G4234" s="3">
        <v>0.24970000000000001</v>
      </c>
      <c r="H4234" s="7">
        <v>1001.1470588235295</v>
      </c>
      <c r="I4234" s="4">
        <v>249.98642058823532</v>
      </c>
      <c r="J4234">
        <v>142.79999999999998</v>
      </c>
      <c r="K4234" t="s">
        <v>11</v>
      </c>
      <c r="L4234" t="s">
        <v>23</v>
      </c>
      <c r="M4234" t="s">
        <v>23</v>
      </c>
      <c r="N4234" s="2">
        <v>41284</v>
      </c>
      <c r="O4234" s="2">
        <v>43229</v>
      </c>
      <c r="P4234" t="s">
        <v>24</v>
      </c>
      <c r="Q4234" t="s">
        <v>59</v>
      </c>
      <c r="R4234" s="5" t="str">
        <f t="shared" si="199"/>
        <v>0.16</v>
      </c>
      <c r="S4234" s="6" t="str">
        <f t="shared" si="200"/>
        <v/>
      </c>
      <c r="T4234">
        <f>ROUND(INT(表1[[#This Row],[合同结束日期]]-表1[[#This Row],[合同起始日期]])/365,1)</f>
        <v>5.3</v>
      </c>
    </row>
    <row r="4235" spans="1:20">
      <c r="A4235" s="1">
        <v>41699</v>
      </c>
      <c r="B4235" t="s">
        <v>69</v>
      </c>
      <c r="C4235">
        <f t="shared" si="198"/>
        <v>2</v>
      </c>
      <c r="D4235" t="s">
        <v>90</v>
      </c>
      <c r="E4235" s="4">
        <v>328736.39999999997</v>
      </c>
      <c r="F4235" s="4">
        <v>75609.372000000003</v>
      </c>
      <c r="G4235" s="3">
        <v>0.23000000000000004</v>
      </c>
      <c r="H4235" s="7">
        <v>999.80656934306558</v>
      </c>
      <c r="I4235" s="4">
        <v>229.9555109489051</v>
      </c>
      <c r="J4235">
        <v>328.8</v>
      </c>
      <c r="K4235" t="s">
        <v>11</v>
      </c>
      <c r="L4235" t="s">
        <v>23</v>
      </c>
      <c r="M4235" t="s">
        <v>23</v>
      </c>
      <c r="N4235" s="2">
        <v>41299</v>
      </c>
      <c r="O4235" s="2">
        <v>42133</v>
      </c>
      <c r="P4235" t="s">
        <v>24</v>
      </c>
      <c r="Q4235" t="s">
        <v>25</v>
      </c>
      <c r="R4235" s="5" t="str">
        <f t="shared" si="199"/>
        <v>0.15</v>
      </c>
      <c r="S4235" s="6" t="str">
        <f t="shared" si="200"/>
        <v/>
      </c>
      <c r="T4235">
        <f>ROUND(INT(表1[[#This Row],[合同结束日期]]-表1[[#This Row],[合同起始日期]])/365,1)</f>
        <v>2.2999999999999998</v>
      </c>
    </row>
    <row r="4236" spans="1:20">
      <c r="A4236" s="1">
        <v>41699</v>
      </c>
      <c r="B4236" t="s">
        <v>69</v>
      </c>
      <c r="C4236">
        <f t="shared" si="198"/>
        <v>2</v>
      </c>
      <c r="D4236" t="s">
        <v>91</v>
      </c>
      <c r="E4236" s="4">
        <v>479556</v>
      </c>
      <c r="F4236" s="4">
        <v>90636.084000000003</v>
      </c>
      <c r="G4236" s="3">
        <v>0.189</v>
      </c>
      <c r="H4236" s="7">
        <v>1280.8653846153848</v>
      </c>
      <c r="I4236" s="4">
        <v>242.08355769230772</v>
      </c>
      <c r="J4236">
        <v>374.4</v>
      </c>
      <c r="K4236" t="s">
        <v>11</v>
      </c>
      <c r="L4236" t="s">
        <v>92</v>
      </c>
      <c r="M4236" t="s">
        <v>92</v>
      </c>
      <c r="N4236" s="2">
        <v>41295</v>
      </c>
      <c r="O4236" s="2">
        <v>42133</v>
      </c>
      <c r="P4236" t="s">
        <v>24</v>
      </c>
      <c r="Q4236" t="s">
        <v>25</v>
      </c>
      <c r="R4236" s="5" t="str">
        <f t="shared" si="199"/>
        <v>0.15</v>
      </c>
      <c r="S4236" s="6" t="str">
        <f t="shared" si="200"/>
        <v/>
      </c>
      <c r="T4236">
        <f>ROUND(INT(表1[[#This Row],[合同结束日期]]-表1[[#This Row],[合同起始日期]])/365,1)</f>
        <v>2.2999999999999998</v>
      </c>
    </row>
    <row r="4237" spans="1:20">
      <c r="A4237" s="1">
        <v>41699</v>
      </c>
      <c r="B4237" t="s">
        <v>69</v>
      </c>
      <c r="C4237">
        <f t="shared" si="198"/>
        <v>2</v>
      </c>
      <c r="D4237" t="s">
        <v>93</v>
      </c>
      <c r="E4237" s="4">
        <v>332580</v>
      </c>
      <c r="F4237" s="4">
        <v>59398.787999999993</v>
      </c>
      <c r="G4237" s="3">
        <v>0.17859999999999998</v>
      </c>
      <c r="H4237" s="7">
        <v>1231.7777777777778</v>
      </c>
      <c r="I4237" s="4">
        <v>219.99551111111109</v>
      </c>
      <c r="J4237">
        <v>270</v>
      </c>
      <c r="K4237" t="s">
        <v>11</v>
      </c>
      <c r="L4237" t="s">
        <v>92</v>
      </c>
      <c r="M4237" t="s">
        <v>92</v>
      </c>
      <c r="N4237" s="2">
        <v>41279</v>
      </c>
      <c r="O4237" s="2">
        <v>42499</v>
      </c>
      <c r="P4237" t="s">
        <v>24</v>
      </c>
      <c r="Q4237" t="s">
        <v>28</v>
      </c>
      <c r="R4237" s="5" t="str">
        <f t="shared" si="199"/>
        <v>0.13</v>
      </c>
      <c r="S4237" s="6" t="str">
        <f t="shared" si="200"/>
        <v/>
      </c>
      <c r="T4237">
        <f>ROUND(INT(表1[[#This Row],[合同结束日期]]-表1[[#This Row],[合同起始日期]])/365,1)</f>
        <v>3.3</v>
      </c>
    </row>
    <row r="4238" spans="1:20">
      <c r="A4238" s="1">
        <v>41699</v>
      </c>
      <c r="B4238" t="s">
        <v>69</v>
      </c>
      <c r="C4238">
        <f t="shared" si="198"/>
        <v>2</v>
      </c>
      <c r="D4238" t="s">
        <v>94</v>
      </c>
      <c r="E4238" s="4">
        <v>215827.19999999998</v>
      </c>
      <c r="F4238" s="4">
        <v>67079.093760000003</v>
      </c>
      <c r="G4238" s="3">
        <v>0.31080000000000002</v>
      </c>
      <c r="H4238" s="7">
        <v>836.53953488372088</v>
      </c>
      <c r="I4238" s="4">
        <v>259.99648744186049</v>
      </c>
      <c r="J4238">
        <v>258</v>
      </c>
      <c r="K4238" t="s">
        <v>11</v>
      </c>
      <c r="L4238" t="s">
        <v>23</v>
      </c>
      <c r="M4238" t="s">
        <v>23</v>
      </c>
      <c r="N4238" s="2">
        <v>41274</v>
      </c>
      <c r="O4238" s="2">
        <v>42435</v>
      </c>
      <c r="P4238" t="s">
        <v>24</v>
      </c>
      <c r="Q4238" t="s">
        <v>30</v>
      </c>
      <c r="R4238" s="5" t="str">
        <f t="shared" si="199"/>
        <v>0.18</v>
      </c>
      <c r="S4238" s="6" t="str">
        <f t="shared" si="200"/>
        <v/>
      </c>
      <c r="T4238">
        <f>ROUND(INT(表1[[#This Row],[合同结束日期]]-表1[[#This Row],[合同起始日期]])/365,1)</f>
        <v>3.2</v>
      </c>
    </row>
    <row r="4239" spans="1:20">
      <c r="A4239" s="1">
        <v>41699</v>
      </c>
      <c r="B4239" t="s">
        <v>69</v>
      </c>
      <c r="C4239">
        <f t="shared" si="198"/>
        <v>2</v>
      </c>
      <c r="D4239" t="s">
        <v>95</v>
      </c>
      <c r="E4239" s="4">
        <v>464174.39999999997</v>
      </c>
      <c r="F4239" s="4">
        <v>142547.95823999998</v>
      </c>
      <c r="G4239" s="3">
        <v>0.30709999999999998</v>
      </c>
      <c r="H4239" s="7">
        <v>299.15854601701471</v>
      </c>
      <c r="I4239" s="4">
        <v>91.871589481825211</v>
      </c>
      <c r="J4239">
        <v>1551.6</v>
      </c>
      <c r="K4239" t="s">
        <v>41</v>
      </c>
      <c r="L4239" t="s">
        <v>95</v>
      </c>
      <c r="M4239" t="s">
        <v>41</v>
      </c>
      <c r="N4239" s="2">
        <v>41338</v>
      </c>
      <c r="O4239" s="2">
        <v>44349</v>
      </c>
      <c r="P4239" t="s">
        <v>39</v>
      </c>
      <c r="Q4239" t="s">
        <v>83</v>
      </c>
      <c r="R4239" s="5" t="str">
        <f t="shared" si="199"/>
        <v>0.14</v>
      </c>
      <c r="S4239" s="6" t="str">
        <f t="shared" si="200"/>
        <v/>
      </c>
      <c r="T4239">
        <f>ROUND(INT(表1[[#This Row],[合同结束日期]]-表1[[#This Row],[合同起始日期]])/365,1)</f>
        <v>8.1999999999999993</v>
      </c>
    </row>
    <row r="4240" spans="1:20">
      <c r="A4240" s="1">
        <v>41699</v>
      </c>
      <c r="B4240" t="s">
        <v>69</v>
      </c>
      <c r="C4240">
        <f t="shared" si="198"/>
        <v>2</v>
      </c>
      <c r="D4240" t="s">
        <v>293</v>
      </c>
      <c r="E4240" s="4">
        <v>887941.2</v>
      </c>
      <c r="F4240" s="4">
        <v>81690.590400000016</v>
      </c>
      <c r="G4240" s="3">
        <v>9.2000000000000026E-2</v>
      </c>
      <c r="H4240" s="7">
        <v>760.48406988694762</v>
      </c>
      <c r="I4240" s="4">
        <v>69.964534429599198</v>
      </c>
      <c r="J4240">
        <v>1167.5999999999999</v>
      </c>
      <c r="K4240" t="s">
        <v>44</v>
      </c>
      <c r="L4240" t="s">
        <v>72</v>
      </c>
      <c r="M4240" t="s">
        <v>71</v>
      </c>
      <c r="N4240" s="2">
        <v>41446</v>
      </c>
      <c r="O4240" s="2">
        <v>44487</v>
      </c>
      <c r="P4240" t="s">
        <v>18</v>
      </c>
      <c r="Q4240" t="s">
        <v>37</v>
      </c>
      <c r="R4240" s="5" t="str">
        <f t="shared" si="199"/>
        <v>0.</v>
      </c>
      <c r="S4240" s="6" t="str">
        <f t="shared" si="200"/>
        <v/>
      </c>
      <c r="T4240">
        <f>ROUND(INT(表1[[#This Row],[合同结束日期]]-表1[[#This Row],[合同起始日期]])/365,1)</f>
        <v>8.3000000000000007</v>
      </c>
    </row>
    <row r="4241" spans="1:20">
      <c r="A4241" s="1">
        <v>41699</v>
      </c>
      <c r="B4241" t="s">
        <v>69</v>
      </c>
      <c r="C4241">
        <f t="shared" si="198"/>
        <v>2</v>
      </c>
      <c r="D4241" t="s">
        <v>296</v>
      </c>
      <c r="E4241" s="4">
        <v>1285346.52</v>
      </c>
      <c r="F4241" s="4">
        <v>64267.326000000008</v>
      </c>
      <c r="G4241" s="3">
        <v>0.05</v>
      </c>
      <c r="H4241" s="7">
        <v>2407.0159550561798</v>
      </c>
      <c r="I4241" s="4">
        <v>120.350797752809</v>
      </c>
      <c r="J4241">
        <v>534</v>
      </c>
      <c r="K4241" t="s">
        <v>44</v>
      </c>
      <c r="L4241" t="s">
        <v>72</v>
      </c>
      <c r="M4241" t="s">
        <v>71</v>
      </c>
      <c r="N4241" s="2">
        <v>41514</v>
      </c>
      <c r="O4241" s="2">
        <v>44525</v>
      </c>
      <c r="P4241" t="s">
        <v>18</v>
      </c>
      <c r="Q4241" t="s">
        <v>208</v>
      </c>
      <c r="R4241" s="5" t="str">
        <f t="shared" si="199"/>
        <v>0.05</v>
      </c>
      <c r="S4241" s="6" t="str">
        <f t="shared" si="200"/>
        <v/>
      </c>
      <c r="T4241">
        <f>ROUND(INT(表1[[#This Row],[合同结束日期]]-表1[[#This Row],[合同起始日期]])/365,1)</f>
        <v>8.1999999999999993</v>
      </c>
    </row>
    <row r="4242" spans="1:20">
      <c r="A4242" s="1">
        <v>41699</v>
      </c>
      <c r="B4242" t="s">
        <v>69</v>
      </c>
      <c r="C4242">
        <f t="shared" si="198"/>
        <v>2</v>
      </c>
      <c r="D4242" t="s">
        <v>306</v>
      </c>
      <c r="E4242" s="4">
        <v>706267.2</v>
      </c>
      <c r="F4242" s="4">
        <v>55795.108799999995</v>
      </c>
      <c r="G4242" s="3">
        <v>7.9000000000000001E-2</v>
      </c>
      <c r="H4242" s="7">
        <v>1265.7118279569891</v>
      </c>
      <c r="I4242" s="4">
        <v>99.991234408602139</v>
      </c>
      <c r="J4242">
        <v>558</v>
      </c>
      <c r="K4242" t="s">
        <v>44</v>
      </c>
      <c r="L4242" t="s">
        <v>72</v>
      </c>
      <c r="M4242" t="s">
        <v>71</v>
      </c>
      <c r="N4242" s="2">
        <v>41567</v>
      </c>
      <c r="O4242" s="2">
        <v>44578</v>
      </c>
      <c r="P4242" t="s">
        <v>18</v>
      </c>
      <c r="Q4242" t="s">
        <v>208</v>
      </c>
      <c r="R4242" s="5" t="str">
        <f t="shared" si="199"/>
        <v>0.05</v>
      </c>
      <c r="S4242" s="6" t="str">
        <f t="shared" si="200"/>
        <v/>
      </c>
      <c r="T4242">
        <f>ROUND(INT(表1[[#This Row],[合同结束日期]]-表1[[#This Row],[合同起始日期]])/365,1)</f>
        <v>8.1999999999999993</v>
      </c>
    </row>
    <row r="4243" spans="1:20">
      <c r="A4243" s="1">
        <v>41699</v>
      </c>
      <c r="B4243" t="s">
        <v>69</v>
      </c>
      <c r="C4243">
        <f t="shared" si="198"/>
        <v>2</v>
      </c>
      <c r="D4243" t="s">
        <v>96</v>
      </c>
      <c r="E4243" s="4">
        <v>687672</v>
      </c>
      <c r="F4243" s="4">
        <v>54326.087999999996</v>
      </c>
      <c r="G4243" s="3">
        <v>7.9000000000000001E-2</v>
      </c>
      <c r="H4243" s="7">
        <v>2628.7155963302757</v>
      </c>
      <c r="I4243" s="4">
        <v>207.66853211009175</v>
      </c>
      <c r="J4243">
        <v>261.59999999999997</v>
      </c>
      <c r="K4243" t="s">
        <v>11</v>
      </c>
      <c r="L4243" t="s">
        <v>23</v>
      </c>
      <c r="M4243" t="s">
        <v>23</v>
      </c>
      <c r="N4243" s="2">
        <v>41374</v>
      </c>
      <c r="O4243" s="2">
        <v>42499</v>
      </c>
      <c r="P4243" t="s">
        <v>24</v>
      </c>
      <c r="Q4243" t="s">
        <v>35</v>
      </c>
      <c r="R4243" s="5" t="str">
        <f t="shared" si="199"/>
        <v>0.06</v>
      </c>
      <c r="S4243" s="6" t="str">
        <f t="shared" si="200"/>
        <v/>
      </c>
      <c r="T4243">
        <f>ROUND(INT(表1[[#This Row],[合同结束日期]]-表1[[#This Row],[合同起始日期]])/365,1)</f>
        <v>3.1</v>
      </c>
    </row>
    <row r="4244" spans="1:20">
      <c r="A4244" s="1">
        <v>41699</v>
      </c>
      <c r="B4244" t="s">
        <v>69</v>
      </c>
      <c r="C4244">
        <f t="shared" si="198"/>
        <v>2</v>
      </c>
      <c r="D4244" t="s">
        <v>97</v>
      </c>
      <c r="E4244" s="4">
        <v>624676.07999999996</v>
      </c>
      <c r="F4244" s="4">
        <v>139302.76584000001</v>
      </c>
      <c r="G4244" s="3">
        <v>0.22300000000000003</v>
      </c>
      <c r="H4244" s="7">
        <v>807.07503875968985</v>
      </c>
      <c r="I4244" s="4">
        <v>179.97773364341086</v>
      </c>
      <c r="J4244">
        <v>774</v>
      </c>
      <c r="K4244" t="s">
        <v>11</v>
      </c>
      <c r="L4244" t="s">
        <v>13</v>
      </c>
      <c r="M4244" t="s">
        <v>27</v>
      </c>
      <c r="N4244" s="2">
        <v>41299</v>
      </c>
      <c r="O4244" s="2">
        <v>43229</v>
      </c>
      <c r="P4244" t="s">
        <v>24</v>
      </c>
      <c r="Q4244" t="s">
        <v>48</v>
      </c>
      <c r="R4244" s="5" t="str">
        <f t="shared" si="199"/>
        <v>0.11</v>
      </c>
      <c r="S4244" s="6" t="str">
        <f t="shared" si="200"/>
        <v/>
      </c>
      <c r="T4244">
        <f>ROUND(INT(表1[[#This Row],[合同结束日期]]-表1[[#This Row],[合同起始日期]])/365,1)</f>
        <v>5.3</v>
      </c>
    </row>
    <row r="4245" spans="1:20">
      <c r="A4245" s="1">
        <v>41699</v>
      </c>
      <c r="B4245" t="s">
        <v>69</v>
      </c>
      <c r="C4245">
        <f t="shared" ref="C4245:C4307" si="201">IF($B4245="负一层",-1,IF($B4245="负一夹层",0,IF($B4245="一层",1,IF($B4245="二层",2,IF($B4245="三层",3,IF($B4245="四层",4))))))</f>
        <v>2</v>
      </c>
      <c r="D4245" t="s">
        <v>98</v>
      </c>
      <c r="E4245" s="4">
        <v>168693.6</v>
      </c>
      <c r="F4245" s="4">
        <v>79775.203439999997</v>
      </c>
      <c r="G4245" s="3">
        <v>0.47289999999999999</v>
      </c>
      <c r="H4245" s="7">
        <v>507.5018050541517</v>
      </c>
      <c r="I4245" s="4">
        <v>239.99760361010831</v>
      </c>
      <c r="J4245">
        <v>332.4</v>
      </c>
      <c r="K4245" t="s">
        <v>11</v>
      </c>
      <c r="L4245" t="s">
        <v>13</v>
      </c>
      <c r="M4245" t="s">
        <v>13</v>
      </c>
      <c r="N4245" s="2">
        <v>41331</v>
      </c>
      <c r="O4245" s="2">
        <v>42499</v>
      </c>
      <c r="P4245" t="s">
        <v>24</v>
      </c>
      <c r="Q4245" t="s">
        <v>25</v>
      </c>
      <c r="R4245" s="5" t="str">
        <f t="shared" ref="R4245:R4307" si="202">IF(ISERROR(FIND(",",$Q4245)),$Q4245,LEFT($Q4245,FIND(",",$Q4245)-1))</f>
        <v>0.15</v>
      </c>
      <c r="S4245" s="6" t="str">
        <f t="shared" si="200"/>
        <v/>
      </c>
      <c r="T4245">
        <f>ROUND(INT(表1[[#This Row],[合同结束日期]]-表1[[#This Row],[合同起始日期]])/365,1)</f>
        <v>3.2</v>
      </c>
    </row>
    <row r="4246" spans="1:20">
      <c r="A4246" s="1">
        <v>41699</v>
      </c>
      <c r="B4246" t="s">
        <v>69</v>
      </c>
      <c r="C4246">
        <f t="shared" si="201"/>
        <v>2</v>
      </c>
      <c r="D4246" t="s">
        <v>99</v>
      </c>
      <c r="E4246" s="4">
        <v>294901.2</v>
      </c>
      <c r="F4246" s="4">
        <v>53111.706120000003</v>
      </c>
      <c r="G4246" s="3">
        <v>0.18010000000000001</v>
      </c>
      <c r="H4246" s="7">
        <v>1660.4797297297298</v>
      </c>
      <c r="I4246" s="4">
        <v>299.05239932432437</v>
      </c>
      <c r="J4246">
        <v>177.6</v>
      </c>
      <c r="K4246" t="s">
        <v>11</v>
      </c>
      <c r="L4246" t="s">
        <v>23</v>
      </c>
      <c r="M4246" t="s">
        <v>23</v>
      </c>
      <c r="N4246" s="2">
        <v>41295</v>
      </c>
      <c r="O4246" s="2">
        <v>42499</v>
      </c>
      <c r="P4246" t="s">
        <v>24</v>
      </c>
      <c r="Q4246" t="s">
        <v>25</v>
      </c>
      <c r="R4246" s="5" t="str">
        <f t="shared" si="202"/>
        <v>0.15</v>
      </c>
      <c r="S4246" s="6" t="str">
        <f t="shared" ref="S4246:S4308" si="203">IF(ISERROR(FIND(",",$Q4246)),"",RIGHT($Q4246,LEN($Q4246)-FIND(",",$Q4246)))</f>
        <v/>
      </c>
      <c r="T4246">
        <f>ROUND(INT(表1[[#This Row],[合同结束日期]]-表1[[#This Row],[合同起始日期]])/365,1)</f>
        <v>3.3</v>
      </c>
    </row>
    <row r="4247" spans="1:20">
      <c r="A4247" s="1">
        <v>41699</v>
      </c>
      <c r="B4247" t="s">
        <v>69</v>
      </c>
      <c r="C4247">
        <f t="shared" si="201"/>
        <v>2</v>
      </c>
      <c r="D4247" t="s">
        <v>100</v>
      </c>
      <c r="E4247" s="4">
        <v>236209.19999999998</v>
      </c>
      <c r="F4247" s="4">
        <v>57020.900879999994</v>
      </c>
      <c r="G4247" s="3">
        <v>0.2414</v>
      </c>
      <c r="H4247" s="7">
        <v>1118.4147727272727</v>
      </c>
      <c r="I4247" s="4">
        <v>269.9853261363636</v>
      </c>
      <c r="J4247">
        <v>211.2</v>
      </c>
      <c r="K4247" t="s">
        <v>11</v>
      </c>
      <c r="L4247" t="s">
        <v>23</v>
      </c>
      <c r="M4247" t="s">
        <v>23</v>
      </c>
      <c r="N4247" s="2">
        <v>41298</v>
      </c>
      <c r="O4247" s="2">
        <v>42133</v>
      </c>
      <c r="P4247" t="s">
        <v>24</v>
      </c>
      <c r="Q4247" t="s">
        <v>25</v>
      </c>
      <c r="R4247" s="5" t="str">
        <f t="shared" si="202"/>
        <v>0.15</v>
      </c>
      <c r="S4247" s="6" t="str">
        <f t="shared" si="203"/>
        <v/>
      </c>
      <c r="T4247">
        <f>ROUND(INT(表1[[#This Row],[合同结束日期]]-表1[[#This Row],[合同起始日期]])/365,1)</f>
        <v>2.2999999999999998</v>
      </c>
    </row>
    <row r="4248" spans="1:20">
      <c r="A4248" s="1">
        <v>41699</v>
      </c>
      <c r="B4248" t="s">
        <v>69</v>
      </c>
      <c r="C4248">
        <f t="shared" si="201"/>
        <v>2</v>
      </c>
      <c r="D4248" t="s">
        <v>101</v>
      </c>
      <c r="E4248" s="4">
        <v>103465.056</v>
      </c>
      <c r="F4248" s="4">
        <v>13595.308358400001</v>
      </c>
      <c r="G4248" s="3">
        <v>0.13140000000000002</v>
      </c>
      <c r="H4248" s="7">
        <v>837.0959223300971</v>
      </c>
      <c r="I4248" s="4">
        <v>109.99440419417478</v>
      </c>
      <c r="J4248">
        <v>123.6</v>
      </c>
      <c r="K4248" t="s">
        <v>11</v>
      </c>
      <c r="L4248" t="s">
        <v>92</v>
      </c>
      <c r="M4248" t="s">
        <v>92</v>
      </c>
      <c r="N4248" s="2">
        <v>41345</v>
      </c>
      <c r="O4248" s="2">
        <v>42499</v>
      </c>
      <c r="P4248" t="s">
        <v>18</v>
      </c>
      <c r="Q4248" t="s">
        <v>28</v>
      </c>
      <c r="R4248" s="5" t="str">
        <f t="shared" si="202"/>
        <v>0.13</v>
      </c>
      <c r="S4248" s="6" t="str">
        <f t="shared" si="203"/>
        <v/>
      </c>
      <c r="T4248">
        <f>ROUND(INT(表1[[#This Row],[合同结束日期]]-表1[[#This Row],[合同起始日期]])/365,1)</f>
        <v>3.2</v>
      </c>
    </row>
    <row r="4249" spans="1:20">
      <c r="A4249" s="1">
        <v>41699</v>
      </c>
      <c r="B4249" t="s">
        <v>69</v>
      </c>
      <c r="C4249">
        <f t="shared" si="201"/>
        <v>2</v>
      </c>
      <c r="D4249" t="s">
        <v>102</v>
      </c>
      <c r="E4249" s="4">
        <v>234897.6</v>
      </c>
      <c r="F4249" s="4">
        <v>50033.188799999996</v>
      </c>
      <c r="G4249" s="3">
        <v>0.21299999999999997</v>
      </c>
      <c r="H4249" s="7">
        <v>1517.4263565891474</v>
      </c>
      <c r="I4249" s="4">
        <v>323.21181395348839</v>
      </c>
      <c r="J4249">
        <v>154.79999999999998</v>
      </c>
      <c r="K4249" t="s">
        <v>11</v>
      </c>
      <c r="L4249" t="s">
        <v>92</v>
      </c>
      <c r="M4249" t="s">
        <v>92</v>
      </c>
      <c r="N4249" s="2">
        <v>41355</v>
      </c>
      <c r="O4249" s="2">
        <v>42499</v>
      </c>
      <c r="P4249" t="s">
        <v>24</v>
      </c>
      <c r="Q4249" t="s">
        <v>30</v>
      </c>
      <c r="R4249" s="5" t="str">
        <f t="shared" si="202"/>
        <v>0.18</v>
      </c>
      <c r="S4249" s="6" t="str">
        <f t="shared" si="203"/>
        <v/>
      </c>
      <c r="T4249">
        <f>ROUND(INT(表1[[#This Row],[合同结束日期]]-表1[[#This Row],[合同起始日期]])/365,1)</f>
        <v>3.1</v>
      </c>
    </row>
    <row r="4250" spans="1:20">
      <c r="A4250" s="1">
        <v>41699</v>
      </c>
      <c r="B4250" t="s">
        <v>69</v>
      </c>
      <c r="C4250">
        <f t="shared" si="201"/>
        <v>2</v>
      </c>
      <c r="D4250" t="s">
        <v>103</v>
      </c>
      <c r="E4250" s="4">
        <v>209355.6</v>
      </c>
      <c r="F4250" s="4">
        <v>62094.870959999986</v>
      </c>
      <c r="G4250" s="3">
        <v>0.29659999999999992</v>
      </c>
      <c r="H4250" s="7">
        <v>842.81642512077303</v>
      </c>
      <c r="I4250" s="4">
        <v>249.97935169082123</v>
      </c>
      <c r="J4250">
        <v>248.39999999999998</v>
      </c>
      <c r="K4250" t="s">
        <v>11</v>
      </c>
      <c r="L4250" t="s">
        <v>23</v>
      </c>
      <c r="M4250" t="s">
        <v>23</v>
      </c>
      <c r="N4250" s="2">
        <v>41285</v>
      </c>
      <c r="O4250" s="2">
        <v>42499</v>
      </c>
      <c r="P4250" t="s">
        <v>24</v>
      </c>
      <c r="Q4250" t="s">
        <v>30</v>
      </c>
      <c r="R4250" s="5" t="str">
        <f t="shared" si="202"/>
        <v>0.18</v>
      </c>
      <c r="S4250" s="6" t="str">
        <f t="shared" si="203"/>
        <v/>
      </c>
      <c r="T4250">
        <f>ROUND(INT(表1[[#This Row],[合同结束日期]]-表1[[#This Row],[合同起始日期]])/365,1)</f>
        <v>3.3</v>
      </c>
    </row>
    <row r="4251" spans="1:20">
      <c r="A4251" s="1">
        <v>41699</v>
      </c>
      <c r="B4251" t="s">
        <v>69</v>
      </c>
      <c r="C4251">
        <f t="shared" si="201"/>
        <v>2</v>
      </c>
      <c r="D4251" t="s">
        <v>104</v>
      </c>
      <c r="E4251" s="4">
        <v>140243.28</v>
      </c>
      <c r="F4251" s="4">
        <v>18231.626400000001</v>
      </c>
      <c r="G4251" s="3">
        <v>0.13</v>
      </c>
      <c r="H4251" s="7">
        <v>885.37424242424242</v>
      </c>
      <c r="I4251" s="4">
        <v>115.09865151515152</v>
      </c>
      <c r="J4251">
        <v>158.4</v>
      </c>
      <c r="K4251" t="s">
        <v>11</v>
      </c>
      <c r="L4251" t="s">
        <v>23</v>
      </c>
      <c r="M4251" t="s">
        <v>23</v>
      </c>
      <c r="N4251" s="2">
        <v>41345</v>
      </c>
      <c r="O4251" s="2">
        <v>42499</v>
      </c>
      <c r="P4251" t="s">
        <v>18</v>
      </c>
      <c r="Q4251" t="s">
        <v>28</v>
      </c>
      <c r="R4251" s="5" t="str">
        <f t="shared" si="202"/>
        <v>0.13</v>
      </c>
      <c r="S4251" s="6" t="str">
        <f t="shared" si="203"/>
        <v/>
      </c>
      <c r="T4251">
        <f>ROUND(INT(表1[[#This Row],[合同结束日期]]-表1[[#This Row],[合同起始日期]])/365,1)</f>
        <v>3.2</v>
      </c>
    </row>
    <row r="4252" spans="1:20">
      <c r="A4252" s="1">
        <v>41699</v>
      </c>
      <c r="B4252" t="s">
        <v>69</v>
      </c>
      <c r="C4252">
        <f t="shared" si="201"/>
        <v>2</v>
      </c>
      <c r="D4252" t="s">
        <v>105</v>
      </c>
      <c r="E4252" s="4">
        <v>173161.19999999998</v>
      </c>
      <c r="F4252" s="4">
        <v>28831.339799999994</v>
      </c>
      <c r="G4252" s="3">
        <v>0.16649999999999998</v>
      </c>
      <c r="H4252" s="7">
        <v>1621.3595505617977</v>
      </c>
      <c r="I4252" s="4">
        <v>269.95636516853926</v>
      </c>
      <c r="J4252">
        <v>106.8</v>
      </c>
      <c r="K4252" t="s">
        <v>60</v>
      </c>
      <c r="L4252" t="s">
        <v>107</v>
      </c>
      <c r="M4252" t="s">
        <v>106</v>
      </c>
      <c r="N4252" s="2">
        <v>41250</v>
      </c>
      <c r="O4252" s="2">
        <v>42133</v>
      </c>
      <c r="P4252" t="s">
        <v>14</v>
      </c>
      <c r="Q4252" t="s">
        <v>37</v>
      </c>
      <c r="R4252" s="5" t="str">
        <f t="shared" si="202"/>
        <v>0.</v>
      </c>
      <c r="S4252" s="6" t="str">
        <f t="shared" si="203"/>
        <v/>
      </c>
      <c r="T4252">
        <f>ROUND(INT(表1[[#This Row],[合同结束日期]]-表1[[#This Row],[合同起始日期]])/365,1)</f>
        <v>2.4</v>
      </c>
    </row>
    <row r="4253" spans="1:20">
      <c r="A4253" s="1">
        <v>41699</v>
      </c>
      <c r="B4253" t="s">
        <v>69</v>
      </c>
      <c r="C4253">
        <f t="shared" si="201"/>
        <v>2</v>
      </c>
      <c r="D4253" t="s">
        <v>108</v>
      </c>
      <c r="E4253" s="4">
        <v>156021.6</v>
      </c>
      <c r="F4253" s="4">
        <v>27537.812400000003</v>
      </c>
      <c r="G4253" s="3">
        <v>0.17650000000000002</v>
      </c>
      <c r="H4253" s="7">
        <v>3023.6744186046512</v>
      </c>
      <c r="I4253" s="4">
        <v>533.678534883721</v>
      </c>
      <c r="J4253">
        <v>51.6</v>
      </c>
      <c r="K4253" t="s">
        <v>11</v>
      </c>
      <c r="L4253" t="s">
        <v>12</v>
      </c>
      <c r="M4253" t="s">
        <v>53</v>
      </c>
      <c r="N4253" s="2">
        <v>41332</v>
      </c>
      <c r="O4253" s="2">
        <v>42133</v>
      </c>
      <c r="P4253" t="s">
        <v>24</v>
      </c>
      <c r="Q4253" t="s">
        <v>59</v>
      </c>
      <c r="R4253" s="5" t="str">
        <f t="shared" si="202"/>
        <v>0.16</v>
      </c>
      <c r="S4253" s="6" t="str">
        <f t="shared" si="203"/>
        <v/>
      </c>
      <c r="T4253">
        <f>ROUND(INT(表1[[#This Row],[合同结束日期]]-表1[[#This Row],[合同起始日期]])/365,1)</f>
        <v>2.2000000000000002</v>
      </c>
    </row>
    <row r="4254" spans="1:20">
      <c r="A4254" s="1">
        <v>41699</v>
      </c>
      <c r="B4254" t="s">
        <v>69</v>
      </c>
      <c r="C4254">
        <f t="shared" si="201"/>
        <v>2</v>
      </c>
      <c r="D4254" t="s">
        <v>109</v>
      </c>
      <c r="E4254" s="4">
        <v>300940.79999999999</v>
      </c>
      <c r="F4254" s="4">
        <v>42252.088319999995</v>
      </c>
      <c r="G4254" s="3">
        <v>0.1404</v>
      </c>
      <c r="H4254" s="7">
        <v>4822.7692307692305</v>
      </c>
      <c r="I4254" s="4">
        <v>677.1167999999999</v>
      </c>
      <c r="J4254">
        <v>62.4</v>
      </c>
      <c r="K4254" t="s">
        <v>11</v>
      </c>
      <c r="L4254" t="s">
        <v>12</v>
      </c>
      <c r="M4254" t="s">
        <v>110</v>
      </c>
      <c r="N4254" s="2">
        <v>41287</v>
      </c>
      <c r="O4254" s="2">
        <v>42499</v>
      </c>
      <c r="P4254" t="s">
        <v>24</v>
      </c>
      <c r="Q4254" t="s">
        <v>28</v>
      </c>
      <c r="R4254" s="5" t="str">
        <f t="shared" si="202"/>
        <v>0.13</v>
      </c>
      <c r="S4254" s="6" t="str">
        <f t="shared" si="203"/>
        <v/>
      </c>
      <c r="T4254">
        <f>ROUND(INT(表1[[#This Row],[合同结束日期]]-表1[[#This Row],[合同起始日期]])/365,1)</f>
        <v>3.3</v>
      </c>
    </row>
    <row r="4255" spans="1:20">
      <c r="A4255" s="1">
        <v>41699</v>
      </c>
      <c r="B4255" t="s">
        <v>69</v>
      </c>
      <c r="C4255">
        <f t="shared" si="201"/>
        <v>2</v>
      </c>
      <c r="D4255" t="s">
        <v>111</v>
      </c>
      <c r="E4255" s="4">
        <v>145510.79999999999</v>
      </c>
      <c r="F4255" s="4">
        <v>44278.936439999998</v>
      </c>
      <c r="G4255" s="3">
        <v>0.30430000000000001</v>
      </c>
      <c r="H4255" s="7">
        <v>808.39333333333332</v>
      </c>
      <c r="I4255" s="4">
        <v>245.99409133333333</v>
      </c>
      <c r="J4255">
        <v>180</v>
      </c>
      <c r="K4255" t="s">
        <v>11</v>
      </c>
      <c r="L4255" t="s">
        <v>23</v>
      </c>
      <c r="M4255" t="s">
        <v>23</v>
      </c>
      <c r="N4255" s="2">
        <v>41281</v>
      </c>
      <c r="O4255" s="2">
        <v>42499</v>
      </c>
      <c r="P4255" t="s">
        <v>24</v>
      </c>
      <c r="Q4255" t="s">
        <v>28</v>
      </c>
      <c r="R4255" s="5" t="str">
        <f t="shared" si="202"/>
        <v>0.13</v>
      </c>
      <c r="S4255" s="6" t="str">
        <f t="shared" si="203"/>
        <v/>
      </c>
      <c r="T4255">
        <f>ROUND(INT(表1[[#This Row],[合同结束日期]]-表1[[#This Row],[合同起始日期]])/365,1)</f>
        <v>3.3</v>
      </c>
    </row>
    <row r="4256" spans="1:20">
      <c r="A4256" s="1">
        <v>41699</v>
      </c>
      <c r="B4256" t="s">
        <v>69</v>
      </c>
      <c r="C4256">
        <f t="shared" si="201"/>
        <v>2</v>
      </c>
      <c r="D4256" t="s">
        <v>112</v>
      </c>
      <c r="E4256" s="4">
        <v>497485.19999999995</v>
      </c>
      <c r="F4256" s="4">
        <v>93228.726479999998</v>
      </c>
      <c r="G4256" s="3">
        <v>0.18740000000000001</v>
      </c>
      <c r="H4256" s="7">
        <v>1013.6210268948655</v>
      </c>
      <c r="I4256" s="4">
        <v>189.95258044009782</v>
      </c>
      <c r="J4256">
        <v>490.79999999999995</v>
      </c>
      <c r="K4256" t="s">
        <v>11</v>
      </c>
      <c r="L4256" t="s">
        <v>92</v>
      </c>
      <c r="M4256" t="s">
        <v>92</v>
      </c>
      <c r="N4256" s="2">
        <v>41281</v>
      </c>
      <c r="O4256" s="2">
        <v>42500</v>
      </c>
      <c r="P4256" t="s">
        <v>24</v>
      </c>
      <c r="Q4256" t="s">
        <v>28</v>
      </c>
      <c r="R4256" s="5" t="str">
        <f t="shared" si="202"/>
        <v>0.13</v>
      </c>
      <c r="S4256" s="6" t="str">
        <f t="shared" si="203"/>
        <v/>
      </c>
      <c r="T4256">
        <f>ROUND(INT(表1[[#This Row],[合同结束日期]]-表1[[#This Row],[合同起始日期]])/365,1)</f>
        <v>3.3</v>
      </c>
    </row>
    <row r="4257" spans="1:20">
      <c r="A4257" s="1">
        <v>41699</v>
      </c>
      <c r="B4257" t="s">
        <v>69</v>
      </c>
      <c r="C4257">
        <f t="shared" si="201"/>
        <v>2</v>
      </c>
      <c r="D4257" t="s">
        <v>113</v>
      </c>
      <c r="E4257" s="4">
        <v>611044.79999999993</v>
      </c>
      <c r="F4257" s="4">
        <v>153922.18512000001</v>
      </c>
      <c r="G4257" s="3">
        <v>0.25190000000000007</v>
      </c>
      <c r="H4257" s="7">
        <v>873.42024013722119</v>
      </c>
      <c r="I4257" s="4">
        <v>220.01455849056603</v>
      </c>
      <c r="J4257">
        <v>699.6</v>
      </c>
      <c r="K4257" t="s">
        <v>11</v>
      </c>
      <c r="L4257" t="s">
        <v>23</v>
      </c>
      <c r="M4257" t="s">
        <v>23</v>
      </c>
      <c r="N4257" s="2">
        <v>41331</v>
      </c>
      <c r="O4257" s="2">
        <v>42499</v>
      </c>
      <c r="P4257" t="s">
        <v>24</v>
      </c>
      <c r="Q4257" t="s">
        <v>25</v>
      </c>
      <c r="R4257" s="5" t="str">
        <f t="shared" si="202"/>
        <v>0.15</v>
      </c>
      <c r="S4257" s="6" t="str">
        <f t="shared" si="203"/>
        <v/>
      </c>
      <c r="T4257">
        <f>ROUND(INT(表1[[#This Row],[合同结束日期]]-表1[[#This Row],[合同起始日期]])/365,1)</f>
        <v>3.2</v>
      </c>
    </row>
    <row r="4258" spans="1:20">
      <c r="A4258" s="1">
        <v>41699</v>
      </c>
      <c r="B4258" t="s">
        <v>69</v>
      </c>
      <c r="C4258">
        <f t="shared" si="201"/>
        <v>2</v>
      </c>
      <c r="D4258" t="s">
        <v>114</v>
      </c>
      <c r="E4258" s="4">
        <v>980559.83999999985</v>
      </c>
      <c r="F4258" s="4">
        <v>142279.23278400002</v>
      </c>
      <c r="G4258" s="3">
        <v>0.14510000000000003</v>
      </c>
      <c r="H4258" s="7">
        <v>1988.1586374695862</v>
      </c>
      <c r="I4258" s="4">
        <v>288.48181829683705</v>
      </c>
      <c r="J4258">
        <v>493.2</v>
      </c>
      <c r="K4258" t="s">
        <v>60</v>
      </c>
      <c r="L4258" t="s">
        <v>116</v>
      </c>
      <c r="M4258" t="s">
        <v>115</v>
      </c>
      <c r="N4258" s="2">
        <v>41241</v>
      </c>
      <c r="O4258" s="2">
        <v>43229</v>
      </c>
      <c r="P4258" t="s">
        <v>24</v>
      </c>
      <c r="Q4258" t="s">
        <v>65</v>
      </c>
      <c r="R4258" s="5" t="str">
        <f t="shared" si="202"/>
        <v>0.12</v>
      </c>
      <c r="S4258" s="6" t="str">
        <f t="shared" si="203"/>
        <v/>
      </c>
      <c r="T4258">
        <f>ROUND(INT(表1[[#This Row],[合同结束日期]]-表1[[#This Row],[合同起始日期]])/365,1)</f>
        <v>5.4</v>
      </c>
    </row>
    <row r="4259" spans="1:20">
      <c r="A4259" s="1">
        <v>41699</v>
      </c>
      <c r="B4259" t="s">
        <v>69</v>
      </c>
      <c r="C4259">
        <f t="shared" si="201"/>
        <v>2</v>
      </c>
      <c r="D4259" t="s">
        <v>117</v>
      </c>
      <c r="E4259" s="4">
        <v>324891.59999999998</v>
      </c>
      <c r="F4259" s="4">
        <v>37622.44728</v>
      </c>
      <c r="G4259" s="3">
        <v>0.11580000000000001</v>
      </c>
      <c r="H4259" s="7">
        <v>1395.5824742268042</v>
      </c>
      <c r="I4259" s="4">
        <v>161.60845051546394</v>
      </c>
      <c r="J4259">
        <v>232.79999999999998</v>
      </c>
      <c r="K4259" t="s">
        <v>44</v>
      </c>
      <c r="L4259" t="s">
        <v>72</v>
      </c>
      <c r="M4259" t="s">
        <v>71</v>
      </c>
      <c r="N4259" s="2">
        <v>41331</v>
      </c>
      <c r="O4259" s="2">
        <v>43229</v>
      </c>
      <c r="P4259" t="s">
        <v>24</v>
      </c>
      <c r="Q4259" t="s">
        <v>42</v>
      </c>
      <c r="R4259" s="5" t="str">
        <f t="shared" si="202"/>
        <v>0.08</v>
      </c>
      <c r="S4259" s="6" t="str">
        <f t="shared" si="203"/>
        <v/>
      </c>
      <c r="T4259">
        <f>ROUND(INT(表1[[#This Row],[合同结束日期]]-表1[[#This Row],[合同起始日期]])/365,1)</f>
        <v>5.2</v>
      </c>
    </row>
    <row r="4260" spans="1:20">
      <c r="A4260" s="1">
        <v>41699</v>
      </c>
      <c r="B4260" t="s">
        <v>69</v>
      </c>
      <c r="C4260">
        <f t="shared" si="201"/>
        <v>2</v>
      </c>
      <c r="D4260" t="s">
        <v>118</v>
      </c>
      <c r="E4260" s="4">
        <v>394892.39999999997</v>
      </c>
      <c r="F4260" s="4">
        <v>47505.555720000011</v>
      </c>
      <c r="G4260" s="3">
        <v>0.12030000000000005</v>
      </c>
      <c r="H4260" s="7">
        <v>831.00252525252517</v>
      </c>
      <c r="I4260" s="4">
        <v>99.96960378787881</v>
      </c>
      <c r="J4260">
        <v>475.2</v>
      </c>
      <c r="K4260" t="s">
        <v>44</v>
      </c>
      <c r="L4260" t="s">
        <v>72</v>
      </c>
      <c r="M4260" t="s">
        <v>71</v>
      </c>
      <c r="N4260" s="2">
        <v>41332</v>
      </c>
      <c r="O4260" s="2">
        <v>44325</v>
      </c>
      <c r="P4260" t="s">
        <v>24</v>
      </c>
      <c r="Q4260" t="s">
        <v>42</v>
      </c>
      <c r="R4260" s="5" t="str">
        <f t="shared" si="202"/>
        <v>0.08</v>
      </c>
      <c r="S4260" s="6" t="str">
        <f t="shared" si="203"/>
        <v/>
      </c>
      <c r="T4260">
        <f>ROUND(INT(表1[[#This Row],[合同结束日期]]-表1[[#This Row],[合同起始日期]])/365,1)</f>
        <v>8.1999999999999993</v>
      </c>
    </row>
    <row r="4261" spans="1:20">
      <c r="A4261" s="1">
        <v>41699</v>
      </c>
      <c r="B4261" t="s">
        <v>69</v>
      </c>
      <c r="C4261">
        <f t="shared" si="201"/>
        <v>2</v>
      </c>
      <c r="D4261" t="s">
        <v>119</v>
      </c>
      <c r="E4261" s="4">
        <v>361016.39999999997</v>
      </c>
      <c r="F4261" s="4">
        <v>61769.906039999994</v>
      </c>
      <c r="G4261" s="3">
        <v>0.1711</v>
      </c>
      <c r="H4261" s="7">
        <v>642.83547008546998</v>
      </c>
      <c r="I4261" s="4">
        <v>109.98914893162392</v>
      </c>
      <c r="J4261">
        <v>561.6</v>
      </c>
      <c r="K4261" t="s">
        <v>44</v>
      </c>
      <c r="L4261" t="s">
        <v>72</v>
      </c>
      <c r="M4261" t="s">
        <v>71</v>
      </c>
      <c r="N4261" s="2">
        <v>41327</v>
      </c>
      <c r="O4261" s="2">
        <v>44325</v>
      </c>
      <c r="P4261" t="s">
        <v>18</v>
      </c>
      <c r="Q4261" t="s">
        <v>42</v>
      </c>
      <c r="R4261" s="5" t="str">
        <f t="shared" si="202"/>
        <v>0.08</v>
      </c>
      <c r="S4261" s="6" t="str">
        <f t="shared" si="203"/>
        <v/>
      </c>
      <c r="T4261">
        <f>ROUND(INT(表1[[#This Row],[合同结束日期]]-表1[[#This Row],[合同起始日期]])/365,1)</f>
        <v>8.1999999999999993</v>
      </c>
    </row>
    <row r="4262" spans="1:20">
      <c r="A4262" s="1">
        <v>41699</v>
      </c>
      <c r="B4262" t="s">
        <v>69</v>
      </c>
      <c r="C4262">
        <f t="shared" si="201"/>
        <v>2</v>
      </c>
      <c r="D4262" t="s">
        <v>120</v>
      </c>
      <c r="E4262" s="4">
        <v>517450.08</v>
      </c>
      <c r="F4262" s="4">
        <v>72546.50121599999</v>
      </c>
      <c r="G4262" s="3">
        <v>0.14019999999999996</v>
      </c>
      <c r="H4262" s="7">
        <v>313.60610909090911</v>
      </c>
      <c r="I4262" s="4">
        <v>43.967576494545447</v>
      </c>
      <c r="J4262">
        <v>1650</v>
      </c>
      <c r="K4262" t="s">
        <v>44</v>
      </c>
      <c r="L4262" t="s">
        <v>72</v>
      </c>
      <c r="M4262" t="s">
        <v>71</v>
      </c>
      <c r="N4262" s="2">
        <v>41261</v>
      </c>
      <c r="O4262" s="2">
        <v>44332</v>
      </c>
      <c r="P4262" t="s">
        <v>39</v>
      </c>
      <c r="Q4262" t="s">
        <v>78</v>
      </c>
      <c r="R4262" s="5" t="str">
        <f t="shared" si="202"/>
        <v>0.07</v>
      </c>
      <c r="S4262" s="6" t="str">
        <f t="shared" si="203"/>
        <v/>
      </c>
      <c r="T4262">
        <f>ROUND(INT(表1[[#This Row],[合同结束日期]]-表1[[#This Row],[合同起始日期]])/365,1)</f>
        <v>8.4</v>
      </c>
    </row>
    <row r="4263" spans="1:20">
      <c r="A4263" s="1">
        <v>41699</v>
      </c>
      <c r="B4263" t="s">
        <v>69</v>
      </c>
      <c r="C4263">
        <f t="shared" si="201"/>
        <v>2</v>
      </c>
      <c r="D4263" t="s">
        <v>310</v>
      </c>
      <c r="E4263" s="4">
        <v>5480.4</v>
      </c>
      <c r="F4263" s="4">
        <v>2044.7372400000002</v>
      </c>
      <c r="G4263" s="3">
        <v>0.37310000000000004</v>
      </c>
      <c r="H4263" s="7">
        <v>380.58333333333337</v>
      </c>
      <c r="I4263" s="4">
        <v>141.9956416666667</v>
      </c>
      <c r="J4263">
        <v>14.399999999999999</v>
      </c>
      <c r="K4263" t="s">
        <v>11</v>
      </c>
      <c r="L4263" t="s">
        <v>12</v>
      </c>
      <c r="M4263" t="s">
        <v>10</v>
      </c>
      <c r="N4263" s="2">
        <v>41724</v>
      </c>
      <c r="O4263" s="2">
        <v>42088</v>
      </c>
      <c r="P4263" t="s">
        <v>311</v>
      </c>
      <c r="Q4263" t="s">
        <v>83</v>
      </c>
      <c r="R4263" s="5" t="str">
        <f t="shared" si="202"/>
        <v>0.14</v>
      </c>
      <c r="S4263" s="6" t="str">
        <f t="shared" si="203"/>
        <v/>
      </c>
      <c r="T4263">
        <f>ROUND(INT(表1[[#This Row],[合同结束日期]]-表1[[#This Row],[合同起始日期]])/365,1)</f>
        <v>1</v>
      </c>
    </row>
    <row r="4264" spans="1:20">
      <c r="A4264" s="1">
        <v>41699</v>
      </c>
      <c r="B4264" t="s">
        <v>69</v>
      </c>
      <c r="C4264">
        <f t="shared" si="201"/>
        <v>2</v>
      </c>
      <c r="D4264" t="s">
        <v>275</v>
      </c>
      <c r="E4264" s="4">
        <v>39226.559999999998</v>
      </c>
      <c r="F4264" s="4">
        <v>6601.8300480000007</v>
      </c>
      <c r="G4264" s="3">
        <v>0.16830000000000003</v>
      </c>
      <c r="H4264" s="7">
        <v>2724.0666666666666</v>
      </c>
      <c r="I4264" s="4">
        <v>458.46042000000011</v>
      </c>
      <c r="J4264">
        <v>14.399999999999999</v>
      </c>
      <c r="K4264" t="s">
        <v>76</v>
      </c>
      <c r="L4264" t="s">
        <v>276</v>
      </c>
      <c r="M4264" t="s">
        <v>276</v>
      </c>
      <c r="N4264" s="2">
        <v>41532</v>
      </c>
      <c r="O4264" s="2">
        <v>41896</v>
      </c>
      <c r="P4264" t="s">
        <v>14</v>
      </c>
      <c r="Q4264" t="s">
        <v>37</v>
      </c>
      <c r="R4264" s="5" t="str">
        <f t="shared" si="202"/>
        <v>0.</v>
      </c>
      <c r="S4264" s="6" t="str">
        <f t="shared" si="203"/>
        <v/>
      </c>
      <c r="T4264">
        <f>ROUND(INT(表1[[#This Row],[合同结束日期]]-表1[[#This Row],[合同起始日期]])/365,1)</f>
        <v>1</v>
      </c>
    </row>
    <row r="4265" spans="1:20">
      <c r="A4265" s="1">
        <v>41699</v>
      </c>
      <c r="B4265" t="s">
        <v>69</v>
      </c>
      <c r="C4265">
        <f t="shared" si="201"/>
        <v>2</v>
      </c>
      <c r="D4265" t="s">
        <v>277</v>
      </c>
      <c r="E4265" s="4">
        <v>66745.2</v>
      </c>
      <c r="F4265" s="4">
        <v>6601.1002799999997</v>
      </c>
      <c r="G4265" s="3">
        <v>9.8900000000000002E-2</v>
      </c>
      <c r="H4265" s="7">
        <v>4635.0833333333339</v>
      </c>
      <c r="I4265" s="4">
        <v>458.40974166666666</v>
      </c>
      <c r="J4265">
        <v>14.399999999999999</v>
      </c>
      <c r="K4265" t="s">
        <v>11</v>
      </c>
      <c r="L4265" t="s">
        <v>12</v>
      </c>
      <c r="M4265" t="s">
        <v>110</v>
      </c>
      <c r="N4265" s="2">
        <v>41533</v>
      </c>
      <c r="O4265" s="2">
        <v>41897</v>
      </c>
      <c r="P4265" t="s">
        <v>14</v>
      </c>
      <c r="Q4265" t="s">
        <v>37</v>
      </c>
      <c r="R4265" s="5" t="str">
        <f t="shared" si="202"/>
        <v>0.</v>
      </c>
      <c r="S4265" s="6" t="str">
        <f t="shared" si="203"/>
        <v/>
      </c>
      <c r="T4265">
        <f>ROUND(INT(表1[[#This Row],[合同结束日期]]-表1[[#This Row],[合同起始日期]])/365,1)</f>
        <v>1</v>
      </c>
    </row>
    <row r="4266" spans="1:20">
      <c r="A4266" s="1">
        <v>41699</v>
      </c>
      <c r="B4266" t="s">
        <v>69</v>
      </c>
      <c r="C4266">
        <f t="shared" si="201"/>
        <v>2</v>
      </c>
      <c r="D4266" t="s">
        <v>278</v>
      </c>
      <c r="E4266" s="4">
        <v>60478.799999999996</v>
      </c>
      <c r="F4266" s="4">
        <v>5999.4969599999995</v>
      </c>
      <c r="G4266" s="3">
        <v>9.9199999999999997E-2</v>
      </c>
      <c r="H4266" s="7">
        <v>4199.916666666667</v>
      </c>
      <c r="I4266" s="4">
        <v>416.63173333333333</v>
      </c>
      <c r="J4266">
        <v>14.399999999999999</v>
      </c>
      <c r="K4266" t="s">
        <v>11</v>
      </c>
      <c r="L4266" t="s">
        <v>12</v>
      </c>
      <c r="M4266" t="s">
        <v>110</v>
      </c>
      <c r="N4266" s="2">
        <v>41518</v>
      </c>
      <c r="O4266" s="2">
        <v>41882</v>
      </c>
      <c r="P4266" t="s">
        <v>14</v>
      </c>
      <c r="Q4266" t="s">
        <v>37</v>
      </c>
      <c r="R4266" s="5" t="str">
        <f t="shared" si="202"/>
        <v>0.</v>
      </c>
      <c r="S4266" s="6" t="str">
        <f t="shared" si="203"/>
        <v/>
      </c>
      <c r="T4266">
        <f>ROUND(INT(表1[[#This Row],[合同结束日期]]-表1[[#This Row],[合同起始日期]])/365,1)</f>
        <v>1</v>
      </c>
    </row>
    <row r="4267" spans="1:20">
      <c r="A4267" s="1">
        <v>41699</v>
      </c>
      <c r="B4267" t="s">
        <v>69</v>
      </c>
      <c r="C4267">
        <f t="shared" si="201"/>
        <v>2</v>
      </c>
      <c r="D4267" t="s">
        <v>279</v>
      </c>
      <c r="E4267" s="4">
        <v>39867.599999999999</v>
      </c>
      <c r="F4267" s="4">
        <v>6000.0737999999992</v>
      </c>
      <c r="G4267" s="3">
        <v>0.15049999999999999</v>
      </c>
      <c r="H4267" s="7">
        <v>2768.5833333333335</v>
      </c>
      <c r="I4267" s="4">
        <v>416.67179166666665</v>
      </c>
      <c r="J4267">
        <v>14.399999999999999</v>
      </c>
      <c r="K4267" t="s">
        <v>66</v>
      </c>
      <c r="L4267" t="s">
        <v>64</v>
      </c>
      <c r="M4267" t="s">
        <v>64</v>
      </c>
      <c r="N4267" s="2">
        <v>41536</v>
      </c>
      <c r="O4267" s="2">
        <v>41900</v>
      </c>
      <c r="P4267" t="s">
        <v>24</v>
      </c>
      <c r="Q4267" t="s">
        <v>28</v>
      </c>
      <c r="R4267" s="5" t="str">
        <f t="shared" si="202"/>
        <v>0.13</v>
      </c>
      <c r="S4267" s="6" t="str">
        <f t="shared" si="203"/>
        <v/>
      </c>
      <c r="T4267">
        <f>ROUND(INT(表1[[#This Row],[合同结束日期]]-表1[[#This Row],[合同起始日期]])/365,1)</f>
        <v>1</v>
      </c>
    </row>
    <row r="4268" spans="1:20">
      <c r="A4268" s="1">
        <v>41699</v>
      </c>
      <c r="B4268" t="s">
        <v>69</v>
      </c>
      <c r="C4268">
        <f t="shared" si="201"/>
        <v>2</v>
      </c>
      <c r="D4268" t="s">
        <v>280</v>
      </c>
      <c r="E4268" s="4">
        <v>22110</v>
      </c>
      <c r="F4268" s="4">
        <v>6000.6540000000014</v>
      </c>
      <c r="G4268" s="3">
        <v>0.27140000000000009</v>
      </c>
      <c r="H4268" s="7">
        <v>1535.4166666666667</v>
      </c>
      <c r="I4268" s="4">
        <v>416.71208333333345</v>
      </c>
      <c r="J4268">
        <v>14.399999999999999</v>
      </c>
      <c r="K4268" t="s">
        <v>11</v>
      </c>
      <c r="L4268" t="s">
        <v>12</v>
      </c>
      <c r="M4268" t="s">
        <v>110</v>
      </c>
      <c r="N4268" s="2">
        <v>41541</v>
      </c>
      <c r="O4268" s="2">
        <v>41905</v>
      </c>
      <c r="P4268" t="s">
        <v>14</v>
      </c>
      <c r="Q4268" t="s">
        <v>37</v>
      </c>
      <c r="R4268" s="5" t="str">
        <f t="shared" si="202"/>
        <v>0.</v>
      </c>
      <c r="S4268" s="6" t="str">
        <f t="shared" si="203"/>
        <v/>
      </c>
      <c r="T4268">
        <f>ROUND(INT(表1[[#This Row],[合同结束日期]]-表1[[#This Row],[合同起始日期]])/365,1)</f>
        <v>1</v>
      </c>
    </row>
    <row r="4269" spans="1:20">
      <c r="A4269" s="1">
        <v>41699</v>
      </c>
      <c r="B4269" t="s">
        <v>69</v>
      </c>
      <c r="C4269">
        <f t="shared" si="201"/>
        <v>2</v>
      </c>
      <c r="D4269" t="s">
        <v>301</v>
      </c>
      <c r="E4269" s="4">
        <v>5322</v>
      </c>
      <c r="F4269" s="4">
        <v>2400.2219999999998</v>
      </c>
      <c r="G4269" s="3">
        <v>0.45099999999999996</v>
      </c>
      <c r="H4269" s="7">
        <v>341.15384615384619</v>
      </c>
      <c r="I4269" s="4">
        <v>153.86038461538459</v>
      </c>
      <c r="J4269">
        <v>15.6</v>
      </c>
      <c r="K4269" t="s">
        <v>60</v>
      </c>
      <c r="L4269" t="s">
        <v>107</v>
      </c>
      <c r="M4269" t="s">
        <v>302</v>
      </c>
      <c r="N4269" s="2">
        <v>41609</v>
      </c>
      <c r="O4269" s="2">
        <v>41973</v>
      </c>
      <c r="P4269" t="s">
        <v>14</v>
      </c>
      <c r="Q4269" t="s">
        <v>37</v>
      </c>
      <c r="R4269" s="5" t="str">
        <f t="shared" si="202"/>
        <v>0.</v>
      </c>
      <c r="S4269" s="6" t="str">
        <f t="shared" si="203"/>
        <v/>
      </c>
      <c r="T4269">
        <f>ROUND(INT(表1[[#This Row],[合同结束日期]]-表1[[#This Row],[合同起始日期]])/365,1)</f>
        <v>1</v>
      </c>
    </row>
    <row r="4270" spans="1:20">
      <c r="A4270" s="1">
        <v>41699</v>
      </c>
      <c r="B4270" t="s">
        <v>69</v>
      </c>
      <c r="C4270">
        <f t="shared" si="201"/>
        <v>2</v>
      </c>
      <c r="D4270" t="s">
        <v>300</v>
      </c>
      <c r="E4270" s="4">
        <v>5466</v>
      </c>
      <c r="F4270" s="4">
        <v>2039.9111999999998</v>
      </c>
      <c r="G4270" s="3">
        <v>0.37319999999999998</v>
      </c>
      <c r="H4270" s="7">
        <v>759.16666666666674</v>
      </c>
      <c r="I4270" s="4">
        <v>283.32099999999997</v>
      </c>
      <c r="J4270">
        <v>7.1999999999999993</v>
      </c>
      <c r="K4270" t="s">
        <v>60</v>
      </c>
      <c r="L4270" t="s">
        <v>107</v>
      </c>
      <c r="M4270" t="s">
        <v>303</v>
      </c>
      <c r="N4270" s="2">
        <v>41617</v>
      </c>
      <c r="O4270" s="2">
        <v>41981</v>
      </c>
      <c r="P4270" t="s">
        <v>14</v>
      </c>
      <c r="Q4270" t="s">
        <v>37</v>
      </c>
      <c r="R4270" s="5" t="str">
        <f t="shared" si="202"/>
        <v>0.</v>
      </c>
      <c r="S4270" s="6" t="str">
        <f t="shared" si="203"/>
        <v/>
      </c>
      <c r="T4270">
        <f>ROUND(INT(表1[[#This Row],[合同结束日期]]-表1[[#This Row],[合同起始日期]])/365,1)</f>
        <v>1</v>
      </c>
    </row>
    <row r="4271" spans="1:20">
      <c r="A4271" s="1">
        <v>41699</v>
      </c>
      <c r="B4271" t="s">
        <v>69</v>
      </c>
      <c r="C4271">
        <f t="shared" si="201"/>
        <v>2</v>
      </c>
      <c r="D4271" t="s">
        <v>313</v>
      </c>
      <c r="E4271" s="4">
        <v>6732.5999999999995</v>
      </c>
      <c r="F4271" s="4">
        <v>0</v>
      </c>
      <c r="G4271" s="3">
        <v>0</v>
      </c>
      <c r="H4271" s="7">
        <v>374.0333333333333</v>
      </c>
      <c r="I4271" s="4">
        <v>0</v>
      </c>
      <c r="J4271">
        <v>18</v>
      </c>
      <c r="K4271" t="s">
        <v>20</v>
      </c>
      <c r="L4271" t="s">
        <v>21</v>
      </c>
      <c r="M4271" t="s">
        <v>130</v>
      </c>
      <c r="N4271" s="2">
        <v>41727</v>
      </c>
      <c r="O4271" s="2">
        <v>42091</v>
      </c>
      <c r="P4271" t="s">
        <v>311</v>
      </c>
      <c r="Q4271">
        <v>0.16</v>
      </c>
      <c r="R4271" s="5">
        <f t="shared" si="202"/>
        <v>0.16</v>
      </c>
      <c r="S4271" s="6" t="str">
        <f t="shared" si="203"/>
        <v/>
      </c>
      <c r="T4271">
        <f>ROUND(INT(表1[[#This Row],[合同结束日期]]-表1[[#This Row],[合同起始日期]])/365,1)</f>
        <v>1</v>
      </c>
    </row>
    <row r="4272" spans="1:20">
      <c r="A4272" s="1">
        <v>41730</v>
      </c>
      <c r="B4272" t="s">
        <v>69</v>
      </c>
      <c r="C4272">
        <f t="shared" si="201"/>
        <v>2</v>
      </c>
      <c r="D4272" t="s">
        <v>70</v>
      </c>
      <c r="E4272" s="4">
        <v>1016252.3999999999</v>
      </c>
      <c r="F4272" s="4">
        <v>126523.4238</v>
      </c>
      <c r="G4272" s="3">
        <v>0.12450000000000001</v>
      </c>
      <c r="H4272" s="7">
        <v>843.50298804780869</v>
      </c>
      <c r="I4272" s="4">
        <v>105.01612201195221</v>
      </c>
      <c r="J4272">
        <v>1204.8</v>
      </c>
      <c r="K4272" t="s">
        <v>44</v>
      </c>
      <c r="L4272" t="s">
        <v>72</v>
      </c>
      <c r="M4272" t="s">
        <v>71</v>
      </c>
      <c r="N4272" s="2">
        <v>41270</v>
      </c>
      <c r="O4272" s="2">
        <v>44325</v>
      </c>
      <c r="P4272" t="s">
        <v>18</v>
      </c>
      <c r="Q4272" t="s">
        <v>42</v>
      </c>
      <c r="R4272" s="5" t="str">
        <f t="shared" si="202"/>
        <v>0.08</v>
      </c>
      <c r="S4272" s="6" t="str">
        <f t="shared" si="203"/>
        <v/>
      </c>
      <c r="T4272">
        <f>ROUND(INT(表1[[#This Row],[合同结束日期]]-表1[[#This Row],[合同起始日期]])/365,1)</f>
        <v>8.4</v>
      </c>
    </row>
    <row r="4273" spans="1:20">
      <c r="A4273" s="1">
        <v>41730</v>
      </c>
      <c r="B4273" t="s">
        <v>69</v>
      </c>
      <c r="C4273">
        <f t="shared" si="201"/>
        <v>2</v>
      </c>
      <c r="D4273" t="s">
        <v>73</v>
      </c>
      <c r="E4273" s="4">
        <v>557792.4</v>
      </c>
      <c r="F4273" s="4">
        <v>93988.019400000005</v>
      </c>
      <c r="G4273" s="3">
        <v>0.16850000000000001</v>
      </c>
      <c r="H4273" s="7">
        <v>652.84691011235964</v>
      </c>
      <c r="I4273" s="4">
        <v>110.0047043539326</v>
      </c>
      <c r="J4273">
        <v>854.4</v>
      </c>
      <c r="K4273" t="s">
        <v>44</v>
      </c>
      <c r="L4273" t="s">
        <v>72</v>
      </c>
      <c r="M4273" t="s">
        <v>71</v>
      </c>
      <c r="N4273" s="2">
        <v>41286</v>
      </c>
      <c r="O4273" s="2">
        <v>44325</v>
      </c>
      <c r="P4273" t="s">
        <v>18</v>
      </c>
      <c r="Q4273" t="s">
        <v>42</v>
      </c>
      <c r="R4273" s="5" t="str">
        <f t="shared" si="202"/>
        <v>0.08</v>
      </c>
      <c r="S4273" s="6" t="str">
        <f t="shared" si="203"/>
        <v/>
      </c>
      <c r="T4273">
        <f>ROUND(INT(表1[[#This Row],[合同结束日期]]-表1[[#This Row],[合同起始日期]])/365,1)</f>
        <v>8.3000000000000007</v>
      </c>
    </row>
    <row r="4274" spans="1:20">
      <c r="A4274" s="1">
        <v>41730</v>
      </c>
      <c r="B4274" t="s">
        <v>69</v>
      </c>
      <c r="C4274">
        <f t="shared" si="201"/>
        <v>2</v>
      </c>
      <c r="D4274" t="s">
        <v>267</v>
      </c>
      <c r="E4274" s="4">
        <v>328444.79999999999</v>
      </c>
      <c r="F4274" s="4">
        <v>53996.325120000001</v>
      </c>
      <c r="G4274" s="3">
        <v>0.16440000000000002</v>
      </c>
      <c r="H4274" s="7">
        <v>608.23111111111109</v>
      </c>
      <c r="I4274" s="4">
        <v>99.993194666666668</v>
      </c>
      <c r="J4274">
        <v>540</v>
      </c>
      <c r="K4274" t="s">
        <v>44</v>
      </c>
      <c r="L4274" t="s">
        <v>72</v>
      </c>
      <c r="M4274" t="s">
        <v>71</v>
      </c>
      <c r="N4274" s="2">
        <v>41402</v>
      </c>
      <c r="O4274" s="2">
        <v>44323</v>
      </c>
      <c r="P4274" t="s">
        <v>24</v>
      </c>
      <c r="Q4274" t="s">
        <v>42</v>
      </c>
      <c r="R4274" s="5" t="str">
        <f t="shared" si="202"/>
        <v>0.08</v>
      </c>
      <c r="S4274" s="6" t="str">
        <f t="shared" si="203"/>
        <v/>
      </c>
      <c r="T4274">
        <f>ROUND(INT(表1[[#This Row],[合同结束日期]]-表1[[#This Row],[合同起始日期]])/365,1)</f>
        <v>8</v>
      </c>
    </row>
    <row r="4275" spans="1:20">
      <c r="A4275" s="1">
        <v>41730</v>
      </c>
      <c r="B4275" t="s">
        <v>69</v>
      </c>
      <c r="C4275">
        <f t="shared" si="201"/>
        <v>2</v>
      </c>
      <c r="D4275" t="s">
        <v>74</v>
      </c>
      <c r="E4275" s="4">
        <v>187588.18800000002</v>
      </c>
      <c r="F4275" s="4">
        <v>25080.5407356</v>
      </c>
      <c r="G4275" s="3">
        <v>0.13369999999999999</v>
      </c>
      <c r="H4275" s="7">
        <v>747.95928229665083</v>
      </c>
      <c r="I4275" s="4">
        <v>100.0021560430622</v>
      </c>
      <c r="J4275">
        <v>250.79999999999998</v>
      </c>
      <c r="K4275" t="s">
        <v>76</v>
      </c>
      <c r="L4275" t="s">
        <v>75</v>
      </c>
      <c r="M4275" t="s">
        <v>75</v>
      </c>
      <c r="N4275" s="2">
        <v>41243</v>
      </c>
      <c r="O4275" s="2">
        <v>43229</v>
      </c>
      <c r="P4275" t="s">
        <v>14</v>
      </c>
      <c r="Q4275" t="s">
        <v>37</v>
      </c>
      <c r="R4275" s="5" t="str">
        <f t="shared" si="202"/>
        <v>0.</v>
      </c>
      <c r="S4275" s="6" t="str">
        <f t="shared" si="203"/>
        <v/>
      </c>
      <c r="T4275">
        <f>ROUND(INT(表1[[#This Row],[合同结束日期]]-表1[[#This Row],[合同起始日期]])/365,1)</f>
        <v>5.4</v>
      </c>
    </row>
    <row r="4276" spans="1:20">
      <c r="A4276" s="1">
        <v>41730</v>
      </c>
      <c r="B4276" t="s">
        <v>69</v>
      </c>
      <c r="C4276">
        <f t="shared" si="201"/>
        <v>2</v>
      </c>
      <c r="D4276" t="s">
        <v>77</v>
      </c>
      <c r="E4276" s="4">
        <v>660816</v>
      </c>
      <c r="F4276" s="4">
        <v>110752.76160000001</v>
      </c>
      <c r="G4276" s="3">
        <v>0.16760000000000003</v>
      </c>
      <c r="H4276" s="7">
        <v>507.0718232044199</v>
      </c>
      <c r="I4276" s="4">
        <v>84.985237569060786</v>
      </c>
      <c r="J4276">
        <v>1303.2</v>
      </c>
      <c r="K4276" t="s">
        <v>44</v>
      </c>
      <c r="L4276" t="s">
        <v>72</v>
      </c>
      <c r="M4276" t="s">
        <v>71</v>
      </c>
      <c r="N4276" s="2">
        <v>41268</v>
      </c>
      <c r="O4276" s="2">
        <v>44325</v>
      </c>
      <c r="P4276" t="s">
        <v>18</v>
      </c>
      <c r="Q4276" t="s">
        <v>78</v>
      </c>
      <c r="R4276" s="5" t="str">
        <f t="shared" si="202"/>
        <v>0.07</v>
      </c>
      <c r="S4276" s="6" t="str">
        <f t="shared" si="203"/>
        <v/>
      </c>
      <c r="T4276">
        <f>ROUND(INT(表1[[#This Row],[合同结束日期]]-表1[[#This Row],[合同起始日期]])/365,1)</f>
        <v>8.4</v>
      </c>
    </row>
    <row r="4277" spans="1:20">
      <c r="A4277" s="1">
        <v>41730</v>
      </c>
      <c r="B4277" t="s">
        <v>69</v>
      </c>
      <c r="C4277">
        <f t="shared" si="201"/>
        <v>2</v>
      </c>
      <c r="D4277" t="s">
        <v>79</v>
      </c>
      <c r="E4277" s="4">
        <v>172621.19999999998</v>
      </c>
      <c r="F4277" s="4">
        <v>48903.585959999997</v>
      </c>
      <c r="G4277" s="3">
        <v>0.2833</v>
      </c>
      <c r="H4277" s="7">
        <v>882.52147239263797</v>
      </c>
      <c r="I4277" s="4">
        <v>250.01833312883434</v>
      </c>
      <c r="J4277">
        <v>195.6</v>
      </c>
      <c r="K4277" t="s">
        <v>11</v>
      </c>
      <c r="L4277" t="s">
        <v>13</v>
      </c>
      <c r="M4277" t="s">
        <v>34</v>
      </c>
      <c r="N4277" s="2">
        <v>41299</v>
      </c>
      <c r="O4277" s="2">
        <v>42499</v>
      </c>
      <c r="P4277" t="s">
        <v>24</v>
      </c>
      <c r="Q4277" t="s">
        <v>59</v>
      </c>
      <c r="R4277" s="5" t="str">
        <f t="shared" si="202"/>
        <v>0.16</v>
      </c>
      <c r="S4277" s="6" t="str">
        <f t="shared" si="203"/>
        <v/>
      </c>
      <c r="T4277">
        <f>ROUND(INT(表1[[#This Row],[合同结束日期]]-表1[[#This Row],[合同起始日期]])/365,1)</f>
        <v>3.3</v>
      </c>
    </row>
    <row r="4278" spans="1:20">
      <c r="A4278" s="1">
        <v>41730</v>
      </c>
      <c r="B4278" t="s">
        <v>69</v>
      </c>
      <c r="C4278">
        <f t="shared" si="201"/>
        <v>2</v>
      </c>
      <c r="D4278" t="s">
        <v>80</v>
      </c>
      <c r="E4278" s="4">
        <v>104871.59999999999</v>
      </c>
      <c r="F4278" s="4">
        <v>47108.322720000004</v>
      </c>
      <c r="G4278" s="3">
        <v>0.4492000000000001</v>
      </c>
      <c r="H4278" s="7">
        <v>578.76158940397352</v>
      </c>
      <c r="I4278" s="4">
        <v>259.97970596026494</v>
      </c>
      <c r="J4278">
        <v>181.2</v>
      </c>
      <c r="K4278" t="s">
        <v>11</v>
      </c>
      <c r="L4278" t="s">
        <v>23</v>
      </c>
      <c r="M4278" t="s">
        <v>23</v>
      </c>
      <c r="N4278" s="2">
        <v>41286</v>
      </c>
      <c r="O4278" s="2">
        <v>42499</v>
      </c>
      <c r="P4278" t="s">
        <v>24</v>
      </c>
      <c r="Q4278" t="s">
        <v>48</v>
      </c>
      <c r="R4278" s="5" t="str">
        <f t="shared" si="202"/>
        <v>0.11</v>
      </c>
      <c r="S4278" s="6" t="str">
        <f t="shared" si="203"/>
        <v/>
      </c>
      <c r="T4278">
        <f>ROUND(INT(表1[[#This Row],[合同结束日期]]-表1[[#This Row],[合同起始日期]])/365,1)</f>
        <v>3.3</v>
      </c>
    </row>
    <row r="4279" spans="1:20">
      <c r="A4279" s="1">
        <v>41730</v>
      </c>
      <c r="B4279" t="s">
        <v>69</v>
      </c>
      <c r="C4279">
        <f t="shared" si="201"/>
        <v>2</v>
      </c>
      <c r="D4279" t="s">
        <v>81</v>
      </c>
      <c r="E4279" s="4">
        <v>148731.6</v>
      </c>
      <c r="F4279" s="4">
        <v>28303.623480000002</v>
      </c>
      <c r="G4279" s="3">
        <v>0.1903</v>
      </c>
      <c r="H4279" s="7">
        <v>1239.43</v>
      </c>
      <c r="I4279" s="4">
        <v>235.86352900000003</v>
      </c>
      <c r="J4279">
        <v>120</v>
      </c>
      <c r="K4279" t="s">
        <v>11</v>
      </c>
      <c r="L4279" t="s">
        <v>23</v>
      </c>
      <c r="M4279" t="s">
        <v>23</v>
      </c>
      <c r="N4279" s="2">
        <v>41279</v>
      </c>
      <c r="O4279" s="2">
        <v>42499</v>
      </c>
      <c r="P4279" t="s">
        <v>24</v>
      </c>
      <c r="Q4279" t="s">
        <v>25</v>
      </c>
      <c r="R4279" s="5" t="str">
        <f t="shared" si="202"/>
        <v>0.15</v>
      </c>
      <c r="S4279" s="6" t="str">
        <f t="shared" si="203"/>
        <v/>
      </c>
      <c r="T4279">
        <f>ROUND(INT(表1[[#This Row],[合同结束日期]]-表1[[#This Row],[合同起始日期]])/365,1)</f>
        <v>3.3</v>
      </c>
    </row>
    <row r="4280" spans="1:20">
      <c r="A4280" s="1">
        <v>41730</v>
      </c>
      <c r="B4280" t="s">
        <v>69</v>
      </c>
      <c r="C4280">
        <f t="shared" si="201"/>
        <v>2</v>
      </c>
      <c r="D4280" t="s">
        <v>82</v>
      </c>
      <c r="E4280" s="4">
        <v>62503.199999999997</v>
      </c>
      <c r="F4280" s="4">
        <v>32545.416240000002</v>
      </c>
      <c r="G4280" s="3">
        <v>0.52070000000000005</v>
      </c>
      <c r="H4280" s="7">
        <v>460.93805309734512</v>
      </c>
      <c r="I4280" s="4">
        <v>240.01044424778763</v>
      </c>
      <c r="J4280">
        <v>135.6</v>
      </c>
      <c r="K4280" t="s">
        <v>11</v>
      </c>
      <c r="L4280" t="s">
        <v>23</v>
      </c>
      <c r="M4280" t="s">
        <v>23</v>
      </c>
      <c r="N4280" s="2">
        <v>41281</v>
      </c>
      <c r="O4280" s="2">
        <v>42133</v>
      </c>
      <c r="P4280" t="s">
        <v>24</v>
      </c>
      <c r="Q4280" t="s">
        <v>83</v>
      </c>
      <c r="R4280" s="5" t="str">
        <f t="shared" si="202"/>
        <v>0.14</v>
      </c>
      <c r="S4280" s="6" t="str">
        <f t="shared" si="203"/>
        <v/>
      </c>
      <c r="T4280">
        <f>ROUND(INT(表1[[#This Row],[合同结束日期]]-表1[[#This Row],[合同起始日期]])/365,1)</f>
        <v>2.2999999999999998</v>
      </c>
    </row>
    <row r="4281" spans="1:20">
      <c r="A4281" s="1">
        <v>41730</v>
      </c>
      <c r="B4281" t="s">
        <v>69</v>
      </c>
      <c r="C4281">
        <f t="shared" si="201"/>
        <v>2</v>
      </c>
      <c r="D4281" t="s">
        <v>84</v>
      </c>
      <c r="E4281" s="4">
        <v>63546</v>
      </c>
      <c r="F4281" s="4">
        <v>16560.087599999999</v>
      </c>
      <c r="G4281" s="3">
        <v>0.2606</v>
      </c>
      <c r="H4281" s="7">
        <v>882.58333333333337</v>
      </c>
      <c r="I4281" s="4">
        <v>230.00121666666666</v>
      </c>
      <c r="J4281">
        <v>72</v>
      </c>
      <c r="K4281" t="s">
        <v>11</v>
      </c>
      <c r="L4281" t="s">
        <v>12</v>
      </c>
      <c r="M4281" t="s">
        <v>53</v>
      </c>
      <c r="N4281" s="2">
        <v>41280</v>
      </c>
      <c r="O4281" s="2">
        <v>42133</v>
      </c>
      <c r="P4281" t="s">
        <v>24</v>
      </c>
      <c r="Q4281" t="s">
        <v>25</v>
      </c>
      <c r="R4281" s="5" t="str">
        <f t="shared" si="202"/>
        <v>0.15</v>
      </c>
      <c r="S4281" s="6" t="str">
        <f t="shared" si="203"/>
        <v/>
      </c>
      <c r="T4281">
        <f>ROUND(INT(表1[[#This Row],[合同结束日期]]-表1[[#This Row],[合同起始日期]])/365,1)</f>
        <v>2.2999999999999998</v>
      </c>
    </row>
    <row r="4282" spans="1:20">
      <c r="A4282" s="1">
        <v>41730</v>
      </c>
      <c r="B4282" t="s">
        <v>69</v>
      </c>
      <c r="C4282">
        <f t="shared" si="201"/>
        <v>2</v>
      </c>
      <c r="D4282" t="s">
        <v>85</v>
      </c>
      <c r="E4282" s="4">
        <v>142852.79999999999</v>
      </c>
      <c r="F4282" s="4">
        <v>47098.568159999995</v>
      </c>
      <c r="G4282" s="3">
        <v>0.32969999999999999</v>
      </c>
      <c r="H4282" s="7">
        <v>758.24203821656045</v>
      </c>
      <c r="I4282" s="4">
        <v>249.99239999999998</v>
      </c>
      <c r="J4282">
        <v>188.4</v>
      </c>
      <c r="K4282" t="s">
        <v>11</v>
      </c>
      <c r="L4282" t="s">
        <v>23</v>
      </c>
      <c r="M4282" t="s">
        <v>23</v>
      </c>
      <c r="N4282" s="2">
        <v>41283</v>
      </c>
      <c r="O4282" s="2">
        <v>42133</v>
      </c>
      <c r="P4282" t="s">
        <v>24</v>
      </c>
      <c r="Q4282" t="s">
        <v>59</v>
      </c>
      <c r="R4282" s="5" t="str">
        <f t="shared" si="202"/>
        <v>0.16</v>
      </c>
      <c r="S4282" s="6" t="str">
        <f t="shared" si="203"/>
        <v/>
      </c>
      <c r="T4282">
        <f>ROUND(INT(表1[[#This Row],[合同结束日期]]-表1[[#This Row],[合同起始日期]])/365,1)</f>
        <v>2.2999999999999998</v>
      </c>
    </row>
    <row r="4283" spans="1:20">
      <c r="A4283" s="1">
        <v>41730</v>
      </c>
      <c r="B4283" t="s">
        <v>69</v>
      </c>
      <c r="C4283">
        <f t="shared" si="201"/>
        <v>2</v>
      </c>
      <c r="D4283" t="s">
        <v>86</v>
      </c>
      <c r="E4283" s="4">
        <v>269346</v>
      </c>
      <c r="F4283" s="4">
        <v>54596.434199999996</v>
      </c>
      <c r="G4283" s="3">
        <v>0.20269999999999999</v>
      </c>
      <c r="H4283" s="7">
        <v>1282.5999999999999</v>
      </c>
      <c r="I4283" s="4">
        <v>259.98301999999995</v>
      </c>
      <c r="J4283">
        <v>210</v>
      </c>
      <c r="K4283" t="s">
        <v>11</v>
      </c>
      <c r="L4283" t="s">
        <v>23</v>
      </c>
      <c r="M4283" t="s">
        <v>23</v>
      </c>
      <c r="N4283" s="2">
        <v>41284</v>
      </c>
      <c r="O4283" s="2">
        <v>42499</v>
      </c>
      <c r="P4283" t="s">
        <v>18</v>
      </c>
      <c r="Q4283" t="s">
        <v>30</v>
      </c>
      <c r="R4283" s="5" t="str">
        <f t="shared" si="202"/>
        <v>0.18</v>
      </c>
      <c r="S4283" s="6" t="str">
        <f t="shared" si="203"/>
        <v/>
      </c>
      <c r="T4283">
        <f>ROUND(INT(表1[[#This Row],[合同结束日期]]-表1[[#This Row],[合同起始日期]])/365,1)</f>
        <v>3.3</v>
      </c>
    </row>
    <row r="4284" spans="1:20">
      <c r="A4284" s="1">
        <v>41730</v>
      </c>
      <c r="B4284" t="s">
        <v>69</v>
      </c>
      <c r="C4284">
        <f t="shared" si="201"/>
        <v>2</v>
      </c>
      <c r="D4284" t="s">
        <v>87</v>
      </c>
      <c r="E4284" s="4">
        <v>117041.52</v>
      </c>
      <c r="F4284" s="4">
        <v>32081.080632000005</v>
      </c>
      <c r="G4284" s="3">
        <v>0.27410000000000001</v>
      </c>
      <c r="H4284" s="7">
        <v>401.37695473251034</v>
      </c>
      <c r="I4284" s="4">
        <v>110.01742329218109</v>
      </c>
      <c r="J4284">
        <v>291.59999999999997</v>
      </c>
      <c r="K4284" t="s">
        <v>11</v>
      </c>
      <c r="L4284" t="s">
        <v>13</v>
      </c>
      <c r="M4284" t="s">
        <v>13</v>
      </c>
      <c r="N4284" s="2">
        <v>41340</v>
      </c>
      <c r="O4284" s="2">
        <v>42499</v>
      </c>
      <c r="P4284" t="s">
        <v>18</v>
      </c>
      <c r="Q4284" t="s">
        <v>28</v>
      </c>
      <c r="R4284" s="5" t="str">
        <f t="shared" si="202"/>
        <v>0.13</v>
      </c>
      <c r="S4284" s="6" t="str">
        <f t="shared" si="203"/>
        <v/>
      </c>
      <c r="T4284">
        <f>ROUND(INT(表1[[#This Row],[合同结束日期]]-表1[[#This Row],[合同起始日期]])/365,1)</f>
        <v>3.2</v>
      </c>
    </row>
    <row r="4285" spans="1:20">
      <c r="A4285" s="1">
        <v>41730</v>
      </c>
      <c r="B4285" t="s">
        <v>69</v>
      </c>
      <c r="C4285">
        <f t="shared" si="201"/>
        <v>2</v>
      </c>
      <c r="D4285" t="s">
        <v>88</v>
      </c>
      <c r="E4285" s="4">
        <v>142638.55199999997</v>
      </c>
      <c r="F4285" s="4">
        <v>22437.0442296</v>
      </c>
      <c r="G4285" s="3">
        <v>0.15730000000000005</v>
      </c>
      <c r="H4285" s="7">
        <v>699.20858823529397</v>
      </c>
      <c r="I4285" s="4">
        <v>109.98551092941176</v>
      </c>
      <c r="J4285">
        <v>204</v>
      </c>
      <c r="K4285" t="s">
        <v>11</v>
      </c>
      <c r="L4285" t="s">
        <v>23</v>
      </c>
      <c r="M4285" t="s">
        <v>23</v>
      </c>
      <c r="N4285" s="2">
        <v>41337</v>
      </c>
      <c r="O4285" s="2">
        <v>42499</v>
      </c>
      <c r="P4285" t="s">
        <v>18</v>
      </c>
      <c r="Q4285" t="s">
        <v>28</v>
      </c>
      <c r="R4285" s="5" t="str">
        <f t="shared" si="202"/>
        <v>0.13</v>
      </c>
      <c r="S4285" s="6" t="str">
        <f t="shared" si="203"/>
        <v/>
      </c>
      <c r="T4285">
        <f>ROUND(INT(表1[[#This Row],[合同结束日期]]-表1[[#This Row],[合同起始日期]])/365,1)</f>
        <v>3.2</v>
      </c>
    </row>
    <row r="4286" spans="1:20">
      <c r="A4286" s="1">
        <v>41730</v>
      </c>
      <c r="B4286" t="s">
        <v>69</v>
      </c>
      <c r="C4286">
        <f t="shared" si="201"/>
        <v>2</v>
      </c>
      <c r="D4286" t="s">
        <v>89</v>
      </c>
      <c r="E4286" s="4">
        <v>160369.19999999998</v>
      </c>
      <c r="F4286" s="4">
        <v>35698.183920000003</v>
      </c>
      <c r="G4286" s="3">
        <v>0.22260000000000005</v>
      </c>
      <c r="H4286" s="7">
        <v>1123.0336134453783</v>
      </c>
      <c r="I4286" s="4">
        <v>249.98728235294124</v>
      </c>
      <c r="J4286">
        <v>142.79999999999998</v>
      </c>
      <c r="K4286" t="s">
        <v>11</v>
      </c>
      <c r="L4286" t="s">
        <v>23</v>
      </c>
      <c r="M4286" t="s">
        <v>23</v>
      </c>
      <c r="N4286" s="2">
        <v>41284</v>
      </c>
      <c r="O4286" s="2">
        <v>43229</v>
      </c>
      <c r="P4286" t="s">
        <v>24</v>
      </c>
      <c r="Q4286" t="s">
        <v>59</v>
      </c>
      <c r="R4286" s="5" t="str">
        <f t="shared" si="202"/>
        <v>0.16</v>
      </c>
      <c r="S4286" s="6" t="str">
        <f t="shared" si="203"/>
        <v/>
      </c>
      <c r="T4286">
        <f>ROUND(INT(表1[[#This Row],[合同结束日期]]-表1[[#This Row],[合同起始日期]])/365,1)</f>
        <v>5.3</v>
      </c>
    </row>
    <row r="4287" spans="1:20">
      <c r="A4287" s="1">
        <v>41730</v>
      </c>
      <c r="B4287" t="s">
        <v>69</v>
      </c>
      <c r="C4287">
        <f t="shared" si="201"/>
        <v>2</v>
      </c>
      <c r="D4287" t="s">
        <v>90</v>
      </c>
      <c r="E4287" s="4">
        <v>181857.6</v>
      </c>
      <c r="F4287" s="4">
        <v>75616.390079999997</v>
      </c>
      <c r="G4287" s="3">
        <v>0.41579999999999995</v>
      </c>
      <c r="H4287" s="7">
        <v>553.09489051094886</v>
      </c>
      <c r="I4287" s="4">
        <v>229.97685547445255</v>
      </c>
      <c r="J4287">
        <v>328.8</v>
      </c>
      <c r="K4287" t="s">
        <v>11</v>
      </c>
      <c r="L4287" t="s">
        <v>23</v>
      </c>
      <c r="M4287" t="s">
        <v>23</v>
      </c>
      <c r="N4287" s="2">
        <v>41299</v>
      </c>
      <c r="O4287" s="2">
        <v>42133</v>
      </c>
      <c r="P4287" t="s">
        <v>24</v>
      </c>
      <c r="Q4287" t="s">
        <v>25</v>
      </c>
      <c r="R4287" s="5" t="str">
        <f t="shared" si="202"/>
        <v>0.15</v>
      </c>
      <c r="S4287" s="6" t="str">
        <f t="shared" si="203"/>
        <v/>
      </c>
      <c r="T4287">
        <f>ROUND(INT(表1[[#This Row],[合同结束日期]]-表1[[#This Row],[合同起始日期]])/365,1)</f>
        <v>2.2999999999999998</v>
      </c>
    </row>
    <row r="4288" spans="1:20">
      <c r="A4288" s="1">
        <v>41730</v>
      </c>
      <c r="B4288" t="s">
        <v>69</v>
      </c>
      <c r="C4288">
        <f t="shared" si="201"/>
        <v>2</v>
      </c>
      <c r="D4288" t="s">
        <v>91</v>
      </c>
      <c r="E4288" s="4">
        <v>373308</v>
      </c>
      <c r="F4288" s="4">
        <v>86122.155599999998</v>
      </c>
      <c r="G4288" s="3">
        <v>0.23069999999999999</v>
      </c>
      <c r="H4288" s="7">
        <v>997.08333333333337</v>
      </c>
      <c r="I4288" s="4">
        <v>230.02712500000001</v>
      </c>
      <c r="J4288">
        <v>374.4</v>
      </c>
      <c r="K4288" t="s">
        <v>11</v>
      </c>
      <c r="L4288" t="s">
        <v>92</v>
      </c>
      <c r="M4288" t="s">
        <v>92</v>
      </c>
      <c r="N4288" s="2">
        <v>41295</v>
      </c>
      <c r="O4288" s="2">
        <v>42133</v>
      </c>
      <c r="P4288" t="s">
        <v>24</v>
      </c>
      <c r="Q4288" t="s">
        <v>25</v>
      </c>
      <c r="R4288" s="5" t="str">
        <f t="shared" si="202"/>
        <v>0.15</v>
      </c>
      <c r="S4288" s="6" t="str">
        <f t="shared" si="203"/>
        <v/>
      </c>
      <c r="T4288">
        <f>ROUND(INT(表1[[#This Row],[合同结束日期]]-表1[[#This Row],[合同起始日期]])/365,1)</f>
        <v>2.2999999999999998</v>
      </c>
    </row>
    <row r="4289" spans="1:20">
      <c r="A4289" s="1">
        <v>41730</v>
      </c>
      <c r="B4289" t="s">
        <v>69</v>
      </c>
      <c r="C4289">
        <f t="shared" si="201"/>
        <v>2</v>
      </c>
      <c r="D4289" t="s">
        <v>93</v>
      </c>
      <c r="E4289" s="4">
        <v>215572.8</v>
      </c>
      <c r="F4289" s="4">
        <v>59390.306400000001</v>
      </c>
      <c r="G4289" s="3">
        <v>0.27550000000000002</v>
      </c>
      <c r="H4289" s="7">
        <v>798.4177777777777</v>
      </c>
      <c r="I4289" s="4">
        <v>219.96409777777779</v>
      </c>
      <c r="J4289">
        <v>270</v>
      </c>
      <c r="K4289" t="s">
        <v>11</v>
      </c>
      <c r="L4289" t="s">
        <v>92</v>
      </c>
      <c r="M4289" t="s">
        <v>92</v>
      </c>
      <c r="N4289" s="2">
        <v>41279</v>
      </c>
      <c r="O4289" s="2">
        <v>42499</v>
      </c>
      <c r="P4289" t="s">
        <v>24</v>
      </c>
      <c r="Q4289" t="s">
        <v>28</v>
      </c>
      <c r="R4289" s="5" t="str">
        <f t="shared" si="202"/>
        <v>0.13</v>
      </c>
      <c r="S4289" s="6" t="str">
        <f t="shared" si="203"/>
        <v/>
      </c>
      <c r="T4289">
        <f>ROUND(INT(表1[[#This Row],[合同结束日期]]-表1[[#This Row],[合同起始日期]])/365,1)</f>
        <v>3.3</v>
      </c>
    </row>
    <row r="4290" spans="1:20">
      <c r="A4290" s="1">
        <v>41730</v>
      </c>
      <c r="B4290" t="s">
        <v>69</v>
      </c>
      <c r="C4290">
        <f t="shared" si="201"/>
        <v>2</v>
      </c>
      <c r="D4290" t="s">
        <v>94</v>
      </c>
      <c r="E4290" s="4">
        <v>211209.60000000001</v>
      </c>
      <c r="F4290" s="4">
        <v>67080.168959999995</v>
      </c>
      <c r="G4290" s="3">
        <v>0.31759999999999999</v>
      </c>
      <c r="H4290" s="7">
        <v>818.64186046511634</v>
      </c>
      <c r="I4290" s="4">
        <v>260.00065488372093</v>
      </c>
      <c r="J4290">
        <v>258</v>
      </c>
      <c r="K4290" t="s">
        <v>11</v>
      </c>
      <c r="L4290" t="s">
        <v>23</v>
      </c>
      <c r="M4290" t="s">
        <v>23</v>
      </c>
      <c r="N4290" s="2">
        <v>41274</v>
      </c>
      <c r="O4290" s="2">
        <v>42435</v>
      </c>
      <c r="P4290" t="s">
        <v>24</v>
      </c>
      <c r="Q4290" t="s">
        <v>30</v>
      </c>
      <c r="R4290" s="5" t="str">
        <f t="shared" si="202"/>
        <v>0.18</v>
      </c>
      <c r="S4290" s="6" t="str">
        <f t="shared" si="203"/>
        <v/>
      </c>
      <c r="T4290">
        <f>ROUND(INT(表1[[#This Row],[合同结束日期]]-表1[[#This Row],[合同起始日期]])/365,1)</f>
        <v>3.2</v>
      </c>
    </row>
    <row r="4291" spans="1:20">
      <c r="A4291" s="1">
        <v>41730</v>
      </c>
      <c r="B4291" t="s">
        <v>69</v>
      </c>
      <c r="C4291">
        <f t="shared" si="201"/>
        <v>2</v>
      </c>
      <c r="D4291" t="s">
        <v>95</v>
      </c>
      <c r="E4291" s="4">
        <v>552750</v>
      </c>
      <c r="F4291" s="4">
        <v>154991.09999999998</v>
      </c>
      <c r="G4291" s="3">
        <v>0.28039999999999998</v>
      </c>
      <c r="H4291" s="7">
        <v>356.24516627996911</v>
      </c>
      <c r="I4291" s="4">
        <v>99.891144624903319</v>
      </c>
      <c r="J4291">
        <v>1551.6</v>
      </c>
      <c r="K4291" t="s">
        <v>41</v>
      </c>
      <c r="L4291" t="s">
        <v>95</v>
      </c>
      <c r="M4291" t="s">
        <v>41</v>
      </c>
      <c r="N4291" s="2">
        <v>41338</v>
      </c>
      <c r="O4291" s="2">
        <v>44349</v>
      </c>
      <c r="P4291" t="s">
        <v>39</v>
      </c>
      <c r="Q4291" t="s">
        <v>83</v>
      </c>
      <c r="R4291" s="5" t="str">
        <f t="shared" si="202"/>
        <v>0.14</v>
      </c>
      <c r="S4291" s="6" t="str">
        <f t="shared" si="203"/>
        <v/>
      </c>
      <c r="T4291">
        <f>ROUND(INT(表1[[#This Row],[合同结束日期]]-表1[[#This Row],[合同起始日期]])/365,1)</f>
        <v>8.1999999999999993</v>
      </c>
    </row>
    <row r="4292" spans="1:20">
      <c r="A4292" s="1">
        <v>41730</v>
      </c>
      <c r="B4292" t="s">
        <v>69</v>
      </c>
      <c r="C4292">
        <f t="shared" si="201"/>
        <v>2</v>
      </c>
      <c r="D4292" t="s">
        <v>293</v>
      </c>
      <c r="E4292" s="4">
        <v>883012.79999999993</v>
      </c>
      <c r="F4292" s="4">
        <v>81766.985279999994</v>
      </c>
      <c r="G4292" s="3">
        <v>9.2600000000000002E-2</v>
      </c>
      <c r="H4292" s="7">
        <v>756.26310380267216</v>
      </c>
      <c r="I4292" s="4">
        <v>70.029963412127444</v>
      </c>
      <c r="J4292">
        <v>1167.5999999999999</v>
      </c>
      <c r="K4292" t="s">
        <v>44</v>
      </c>
      <c r="L4292" t="s">
        <v>72</v>
      </c>
      <c r="M4292" t="s">
        <v>71</v>
      </c>
      <c r="N4292" s="2">
        <v>41446</v>
      </c>
      <c r="O4292" s="2">
        <v>44487</v>
      </c>
      <c r="P4292" t="s">
        <v>18</v>
      </c>
      <c r="Q4292" t="s">
        <v>37</v>
      </c>
      <c r="R4292" s="5" t="str">
        <f t="shared" si="202"/>
        <v>0.</v>
      </c>
      <c r="S4292" s="6" t="str">
        <f t="shared" si="203"/>
        <v/>
      </c>
      <c r="T4292">
        <f>ROUND(INT(表1[[#This Row],[合同结束日期]]-表1[[#This Row],[合同起始日期]])/365,1)</f>
        <v>8.3000000000000007</v>
      </c>
    </row>
    <row r="4293" spans="1:20">
      <c r="A4293" s="1">
        <v>41730</v>
      </c>
      <c r="B4293" t="s">
        <v>69</v>
      </c>
      <c r="C4293">
        <f t="shared" si="201"/>
        <v>2</v>
      </c>
      <c r="D4293" t="s">
        <v>296</v>
      </c>
      <c r="E4293" s="4">
        <v>1346857.2</v>
      </c>
      <c r="F4293" s="4">
        <v>67342.86</v>
      </c>
      <c r="G4293" s="3">
        <v>0.05</v>
      </c>
      <c r="H4293" s="7">
        <v>2522.2044943820224</v>
      </c>
      <c r="I4293" s="4">
        <v>126.11022471910113</v>
      </c>
      <c r="J4293">
        <v>534</v>
      </c>
      <c r="K4293" t="s">
        <v>44</v>
      </c>
      <c r="L4293" t="s">
        <v>72</v>
      </c>
      <c r="M4293" t="s">
        <v>71</v>
      </c>
      <c r="N4293" s="2">
        <v>41514</v>
      </c>
      <c r="O4293" s="2">
        <v>44525</v>
      </c>
      <c r="P4293" t="s">
        <v>18</v>
      </c>
      <c r="Q4293" t="s">
        <v>208</v>
      </c>
      <c r="R4293" s="5" t="str">
        <f t="shared" si="202"/>
        <v>0.05</v>
      </c>
      <c r="S4293" s="6" t="str">
        <f t="shared" si="203"/>
        <v/>
      </c>
      <c r="T4293">
        <f>ROUND(INT(表1[[#This Row],[合同结束日期]]-表1[[#This Row],[合同起始日期]])/365,1)</f>
        <v>8.1999999999999993</v>
      </c>
    </row>
    <row r="4294" spans="1:20">
      <c r="A4294" s="1">
        <v>41730</v>
      </c>
      <c r="B4294" t="s">
        <v>69</v>
      </c>
      <c r="C4294">
        <f t="shared" si="201"/>
        <v>2</v>
      </c>
      <c r="D4294" t="s">
        <v>306</v>
      </c>
      <c r="E4294" s="4">
        <v>652718.4</v>
      </c>
      <c r="F4294" s="4">
        <v>55807.423199999997</v>
      </c>
      <c r="G4294" s="3">
        <v>8.5499999999999993E-2</v>
      </c>
      <c r="H4294" s="7">
        <v>1169.7462365591398</v>
      </c>
      <c r="I4294" s="4">
        <v>100.01330322580645</v>
      </c>
      <c r="J4294">
        <v>558</v>
      </c>
      <c r="K4294" t="s">
        <v>44</v>
      </c>
      <c r="L4294" t="s">
        <v>72</v>
      </c>
      <c r="M4294" t="s">
        <v>71</v>
      </c>
      <c r="N4294" s="2">
        <v>41567</v>
      </c>
      <c r="O4294" s="2">
        <v>44578</v>
      </c>
      <c r="P4294" t="s">
        <v>18</v>
      </c>
      <c r="Q4294" t="s">
        <v>208</v>
      </c>
      <c r="R4294" s="5" t="str">
        <f t="shared" si="202"/>
        <v>0.05</v>
      </c>
      <c r="S4294" s="6" t="str">
        <f t="shared" si="203"/>
        <v/>
      </c>
      <c r="T4294">
        <f>ROUND(INT(表1[[#This Row],[合同结束日期]]-表1[[#This Row],[合同起始日期]])/365,1)</f>
        <v>8.1999999999999993</v>
      </c>
    </row>
    <row r="4295" spans="1:20">
      <c r="A4295" s="1">
        <v>41730</v>
      </c>
      <c r="B4295" t="s">
        <v>69</v>
      </c>
      <c r="C4295">
        <f t="shared" si="201"/>
        <v>2</v>
      </c>
      <c r="D4295" t="s">
        <v>96</v>
      </c>
      <c r="E4295" s="4">
        <v>688456.79999999993</v>
      </c>
      <c r="F4295" s="4">
        <v>54388.087200000002</v>
      </c>
      <c r="G4295" s="3">
        <v>7.9000000000000015E-2</v>
      </c>
      <c r="H4295" s="7">
        <v>2631.7155963302753</v>
      </c>
      <c r="I4295" s="4">
        <v>207.90553211009177</v>
      </c>
      <c r="J4295">
        <v>261.59999999999997</v>
      </c>
      <c r="K4295" t="s">
        <v>11</v>
      </c>
      <c r="L4295" t="s">
        <v>23</v>
      </c>
      <c r="M4295" t="s">
        <v>23</v>
      </c>
      <c r="N4295" s="2">
        <v>41374</v>
      </c>
      <c r="O4295" s="2">
        <v>42499</v>
      </c>
      <c r="P4295" t="s">
        <v>24</v>
      </c>
      <c r="Q4295" t="s">
        <v>35</v>
      </c>
      <c r="R4295" s="5" t="str">
        <f t="shared" si="202"/>
        <v>0.06</v>
      </c>
      <c r="S4295" s="6" t="str">
        <f t="shared" si="203"/>
        <v/>
      </c>
      <c r="T4295">
        <f>ROUND(INT(表1[[#This Row],[合同结束日期]]-表1[[#This Row],[合同起始日期]])/365,1)</f>
        <v>3.1</v>
      </c>
    </row>
    <row r="4296" spans="1:20">
      <c r="A4296" s="1">
        <v>41730</v>
      </c>
      <c r="B4296" t="s">
        <v>69</v>
      </c>
      <c r="C4296">
        <f t="shared" si="201"/>
        <v>2</v>
      </c>
      <c r="D4296" t="s">
        <v>97</v>
      </c>
      <c r="E4296" s="4">
        <v>480041.5199999999</v>
      </c>
      <c r="F4296" s="4">
        <v>139308.04910400001</v>
      </c>
      <c r="G4296" s="3">
        <v>0.29020000000000007</v>
      </c>
      <c r="H4296" s="7">
        <v>620.20868217054249</v>
      </c>
      <c r="I4296" s="4">
        <v>179.98455956589149</v>
      </c>
      <c r="J4296">
        <v>774</v>
      </c>
      <c r="K4296" t="s">
        <v>11</v>
      </c>
      <c r="L4296" t="s">
        <v>13</v>
      </c>
      <c r="M4296" t="s">
        <v>27</v>
      </c>
      <c r="N4296" s="2">
        <v>41299</v>
      </c>
      <c r="O4296" s="2">
        <v>43229</v>
      </c>
      <c r="P4296" t="s">
        <v>24</v>
      </c>
      <c r="Q4296" t="s">
        <v>48</v>
      </c>
      <c r="R4296" s="5" t="str">
        <f t="shared" si="202"/>
        <v>0.11</v>
      </c>
      <c r="S4296" s="6" t="str">
        <f t="shared" si="203"/>
        <v/>
      </c>
      <c r="T4296">
        <f>ROUND(INT(表1[[#This Row],[合同结束日期]]-表1[[#This Row],[合同起始日期]])/365,1)</f>
        <v>5.3</v>
      </c>
    </row>
    <row r="4297" spans="1:20">
      <c r="A4297" s="1">
        <v>41730</v>
      </c>
      <c r="B4297" t="s">
        <v>69</v>
      </c>
      <c r="C4297">
        <f t="shared" si="201"/>
        <v>2</v>
      </c>
      <c r="D4297" t="s">
        <v>98</v>
      </c>
      <c r="E4297" s="4">
        <v>202297.19999999998</v>
      </c>
      <c r="F4297" s="4">
        <v>79786.015679999997</v>
      </c>
      <c r="G4297" s="3">
        <v>0.39440000000000003</v>
      </c>
      <c r="H4297" s="7">
        <v>608.5956678700361</v>
      </c>
      <c r="I4297" s="4">
        <v>240.03013140794224</v>
      </c>
      <c r="J4297">
        <v>332.4</v>
      </c>
      <c r="K4297" t="s">
        <v>11</v>
      </c>
      <c r="L4297" t="s">
        <v>13</v>
      </c>
      <c r="M4297" t="s">
        <v>13</v>
      </c>
      <c r="N4297" s="2">
        <v>41331</v>
      </c>
      <c r="O4297" s="2">
        <v>42499</v>
      </c>
      <c r="P4297" t="s">
        <v>24</v>
      </c>
      <c r="Q4297" t="s">
        <v>25</v>
      </c>
      <c r="R4297" s="5" t="str">
        <f t="shared" si="202"/>
        <v>0.15</v>
      </c>
      <c r="S4297" s="6" t="str">
        <f t="shared" si="203"/>
        <v/>
      </c>
      <c r="T4297">
        <f>ROUND(INT(表1[[#This Row],[合同结束日期]]-表1[[#This Row],[合同起始日期]])/365,1)</f>
        <v>3.2</v>
      </c>
    </row>
    <row r="4298" spans="1:20">
      <c r="A4298" s="1">
        <v>41730</v>
      </c>
      <c r="B4298" t="s">
        <v>69</v>
      </c>
      <c r="C4298">
        <f t="shared" si="201"/>
        <v>2</v>
      </c>
      <c r="D4298" t="s">
        <v>99</v>
      </c>
      <c r="E4298" s="4">
        <v>198678</v>
      </c>
      <c r="F4298" s="4">
        <v>42616.430999999997</v>
      </c>
      <c r="G4298" s="3">
        <v>0.2145</v>
      </c>
      <c r="H4298" s="7">
        <v>1118.6824324324325</v>
      </c>
      <c r="I4298" s="4">
        <v>239.95738175675675</v>
      </c>
      <c r="J4298">
        <v>177.6</v>
      </c>
      <c r="K4298" t="s">
        <v>11</v>
      </c>
      <c r="L4298" t="s">
        <v>23</v>
      </c>
      <c r="M4298" t="s">
        <v>23</v>
      </c>
      <c r="N4298" s="2">
        <v>41295</v>
      </c>
      <c r="O4298" s="2">
        <v>42499</v>
      </c>
      <c r="P4298" t="s">
        <v>24</v>
      </c>
      <c r="Q4298" t="s">
        <v>25</v>
      </c>
      <c r="R4298" s="5" t="str">
        <f t="shared" si="202"/>
        <v>0.15</v>
      </c>
      <c r="S4298" s="6" t="str">
        <f t="shared" si="203"/>
        <v/>
      </c>
      <c r="T4298">
        <f>ROUND(INT(表1[[#This Row],[合同结束日期]]-表1[[#This Row],[合同起始日期]])/365,1)</f>
        <v>3.3</v>
      </c>
    </row>
    <row r="4299" spans="1:20">
      <c r="A4299" s="1">
        <v>41730</v>
      </c>
      <c r="B4299" t="s">
        <v>69</v>
      </c>
      <c r="C4299">
        <f t="shared" si="201"/>
        <v>2</v>
      </c>
      <c r="D4299" t="s">
        <v>100</v>
      </c>
      <c r="E4299" s="4">
        <v>206431.19999999998</v>
      </c>
      <c r="F4299" s="4">
        <v>57016.297440000002</v>
      </c>
      <c r="G4299" s="3">
        <v>0.27620000000000006</v>
      </c>
      <c r="H4299" s="7">
        <v>977.4204545454545</v>
      </c>
      <c r="I4299" s="4">
        <v>269.96352954545455</v>
      </c>
      <c r="J4299">
        <v>211.2</v>
      </c>
      <c r="K4299" t="s">
        <v>11</v>
      </c>
      <c r="L4299" t="s">
        <v>23</v>
      </c>
      <c r="M4299" t="s">
        <v>23</v>
      </c>
      <c r="N4299" s="2">
        <v>41298</v>
      </c>
      <c r="O4299" s="2">
        <v>42133</v>
      </c>
      <c r="P4299" t="s">
        <v>24</v>
      </c>
      <c r="Q4299" t="s">
        <v>25</v>
      </c>
      <c r="R4299" s="5" t="str">
        <f t="shared" si="202"/>
        <v>0.15</v>
      </c>
      <c r="S4299" s="6" t="str">
        <f t="shared" si="203"/>
        <v/>
      </c>
      <c r="T4299">
        <f>ROUND(INT(表1[[#This Row],[合同结束日期]]-表1[[#This Row],[合同起始日期]])/365,1)</f>
        <v>2.2999999999999998</v>
      </c>
    </row>
    <row r="4300" spans="1:20">
      <c r="A4300" s="1">
        <v>41730</v>
      </c>
      <c r="B4300" t="s">
        <v>69</v>
      </c>
      <c r="C4300">
        <f t="shared" si="201"/>
        <v>2</v>
      </c>
      <c r="D4300" t="s">
        <v>101</v>
      </c>
      <c r="E4300" s="4">
        <v>100176.21599999999</v>
      </c>
      <c r="F4300" s="4">
        <v>13593.912511200002</v>
      </c>
      <c r="G4300" s="3">
        <v>0.13570000000000004</v>
      </c>
      <c r="H4300" s="7">
        <v>810.48718446601936</v>
      </c>
      <c r="I4300" s="4">
        <v>109.98311093203885</v>
      </c>
      <c r="J4300">
        <v>123.6</v>
      </c>
      <c r="K4300" t="s">
        <v>11</v>
      </c>
      <c r="L4300" t="s">
        <v>92</v>
      </c>
      <c r="M4300" t="s">
        <v>92</v>
      </c>
      <c r="N4300" s="2">
        <v>41345</v>
      </c>
      <c r="O4300" s="2">
        <v>42499</v>
      </c>
      <c r="P4300" t="s">
        <v>18</v>
      </c>
      <c r="Q4300" t="s">
        <v>28</v>
      </c>
      <c r="R4300" s="5" t="str">
        <f t="shared" si="202"/>
        <v>0.13</v>
      </c>
      <c r="S4300" s="6" t="str">
        <f t="shared" si="203"/>
        <v/>
      </c>
      <c r="T4300">
        <f>ROUND(INT(表1[[#This Row],[合同结束日期]]-表1[[#This Row],[合同起始日期]])/365,1)</f>
        <v>3.2</v>
      </c>
    </row>
    <row r="4301" spans="1:20">
      <c r="A4301" s="1">
        <v>41730</v>
      </c>
      <c r="B4301" t="s">
        <v>69</v>
      </c>
      <c r="C4301">
        <f t="shared" si="201"/>
        <v>2</v>
      </c>
      <c r="D4301" t="s">
        <v>102</v>
      </c>
      <c r="E4301" s="4">
        <v>227049.60000000001</v>
      </c>
      <c r="F4301" s="4">
        <v>48611.319360000001</v>
      </c>
      <c r="G4301" s="3">
        <v>0.21410000000000001</v>
      </c>
      <c r="H4301" s="7">
        <v>1466.7286821705429</v>
      </c>
      <c r="I4301" s="4">
        <v>314.02661085271325</v>
      </c>
      <c r="J4301">
        <v>154.79999999999998</v>
      </c>
      <c r="K4301" t="s">
        <v>11</v>
      </c>
      <c r="L4301" t="s">
        <v>92</v>
      </c>
      <c r="M4301" t="s">
        <v>92</v>
      </c>
      <c r="N4301" s="2">
        <v>41355</v>
      </c>
      <c r="O4301" s="2">
        <v>42499</v>
      </c>
      <c r="P4301" t="s">
        <v>24</v>
      </c>
      <c r="Q4301" t="s">
        <v>30</v>
      </c>
      <c r="R4301" s="5" t="str">
        <f t="shared" si="202"/>
        <v>0.18</v>
      </c>
      <c r="S4301" s="6" t="str">
        <f t="shared" si="203"/>
        <v/>
      </c>
      <c r="T4301">
        <f>ROUND(INT(表1[[#This Row],[合同结束日期]]-表1[[#This Row],[合同起始日期]])/365,1)</f>
        <v>3.1</v>
      </c>
    </row>
    <row r="4302" spans="1:20">
      <c r="A4302" s="1">
        <v>41730</v>
      </c>
      <c r="B4302" t="s">
        <v>69</v>
      </c>
      <c r="C4302">
        <f t="shared" si="201"/>
        <v>2</v>
      </c>
      <c r="D4302" t="s">
        <v>103</v>
      </c>
      <c r="E4302" s="4">
        <v>201123.6</v>
      </c>
      <c r="F4302" s="4">
        <v>62106.967679999987</v>
      </c>
      <c r="G4302" s="3">
        <v>0.30879999999999991</v>
      </c>
      <c r="H4302" s="7">
        <v>809.67632850241557</v>
      </c>
      <c r="I4302" s="4">
        <v>250.02805024154586</v>
      </c>
      <c r="J4302">
        <v>248.39999999999998</v>
      </c>
      <c r="K4302" t="s">
        <v>11</v>
      </c>
      <c r="L4302" t="s">
        <v>23</v>
      </c>
      <c r="M4302" t="s">
        <v>23</v>
      </c>
      <c r="N4302" s="2">
        <v>41285</v>
      </c>
      <c r="O4302" s="2">
        <v>42499</v>
      </c>
      <c r="P4302" t="s">
        <v>24</v>
      </c>
      <c r="Q4302" t="s">
        <v>30</v>
      </c>
      <c r="R4302" s="5" t="str">
        <f t="shared" si="202"/>
        <v>0.18</v>
      </c>
      <c r="S4302" s="6" t="str">
        <f t="shared" si="203"/>
        <v/>
      </c>
      <c r="T4302">
        <f>ROUND(INT(表1[[#This Row],[合同结束日期]]-表1[[#This Row],[合同起始日期]])/365,1)</f>
        <v>3.3</v>
      </c>
    </row>
    <row r="4303" spans="1:20">
      <c r="A4303" s="1">
        <v>41730</v>
      </c>
      <c r="B4303" t="s">
        <v>69</v>
      </c>
      <c r="C4303">
        <f t="shared" si="201"/>
        <v>2</v>
      </c>
      <c r="D4303" t="s">
        <v>104</v>
      </c>
      <c r="E4303" s="4">
        <v>111372.192</v>
      </c>
      <c r="F4303" s="4">
        <v>17418.6108288</v>
      </c>
      <c r="G4303" s="3">
        <v>0.15640000000000001</v>
      </c>
      <c r="H4303" s="7">
        <v>703.10727272727263</v>
      </c>
      <c r="I4303" s="4">
        <v>109.96597745454545</v>
      </c>
      <c r="J4303">
        <v>158.4</v>
      </c>
      <c r="K4303" t="s">
        <v>11</v>
      </c>
      <c r="L4303" t="s">
        <v>23</v>
      </c>
      <c r="M4303" t="s">
        <v>23</v>
      </c>
      <c r="N4303" s="2">
        <v>41345</v>
      </c>
      <c r="O4303" s="2">
        <v>42499</v>
      </c>
      <c r="P4303" t="s">
        <v>18</v>
      </c>
      <c r="Q4303" t="s">
        <v>28</v>
      </c>
      <c r="R4303" s="5" t="str">
        <f t="shared" si="202"/>
        <v>0.13</v>
      </c>
      <c r="S4303" s="6" t="str">
        <f t="shared" si="203"/>
        <v/>
      </c>
      <c r="T4303">
        <f>ROUND(INT(表1[[#This Row],[合同结束日期]]-表1[[#This Row],[合同起始日期]])/365,1)</f>
        <v>3.2</v>
      </c>
    </row>
    <row r="4304" spans="1:20">
      <c r="A4304" s="1">
        <v>41730</v>
      </c>
      <c r="B4304" t="s">
        <v>69</v>
      </c>
      <c r="C4304">
        <f t="shared" si="201"/>
        <v>2</v>
      </c>
      <c r="D4304" t="s">
        <v>105</v>
      </c>
      <c r="E4304" s="4">
        <v>203063.4</v>
      </c>
      <c r="F4304" s="4">
        <v>28835.002800000002</v>
      </c>
      <c r="G4304" s="3">
        <v>0.14200000000000002</v>
      </c>
      <c r="H4304" s="7">
        <v>1901.3426966292134</v>
      </c>
      <c r="I4304" s="4">
        <v>269.99066292134836</v>
      </c>
      <c r="J4304">
        <v>106.8</v>
      </c>
      <c r="K4304" t="s">
        <v>60</v>
      </c>
      <c r="L4304" t="s">
        <v>107</v>
      </c>
      <c r="M4304" t="s">
        <v>106</v>
      </c>
      <c r="N4304" s="2">
        <v>41250</v>
      </c>
      <c r="O4304" s="2">
        <v>42133</v>
      </c>
      <c r="P4304" t="s">
        <v>14</v>
      </c>
      <c r="Q4304" t="s">
        <v>37</v>
      </c>
      <c r="R4304" s="5" t="str">
        <f t="shared" si="202"/>
        <v>0.</v>
      </c>
      <c r="S4304" s="6" t="str">
        <f t="shared" si="203"/>
        <v/>
      </c>
      <c r="T4304">
        <f>ROUND(INT(表1[[#This Row],[合同结束日期]]-表1[[#This Row],[合同起始日期]])/365,1)</f>
        <v>2.4</v>
      </c>
    </row>
    <row r="4305" spans="1:20">
      <c r="A4305" s="1">
        <v>41730</v>
      </c>
      <c r="B4305" t="s">
        <v>69</v>
      </c>
      <c r="C4305">
        <f t="shared" si="201"/>
        <v>2</v>
      </c>
      <c r="D4305" t="s">
        <v>108</v>
      </c>
      <c r="E4305" s="4">
        <v>144762</v>
      </c>
      <c r="F4305" s="4">
        <v>25738.6836</v>
      </c>
      <c r="G4305" s="3">
        <v>0.17780000000000001</v>
      </c>
      <c r="H4305" s="7">
        <v>2805.4651162790697</v>
      </c>
      <c r="I4305" s="4">
        <v>498.81169767441861</v>
      </c>
      <c r="J4305">
        <v>51.6</v>
      </c>
      <c r="K4305" t="s">
        <v>11</v>
      </c>
      <c r="L4305" t="s">
        <v>12</v>
      </c>
      <c r="M4305" t="s">
        <v>53</v>
      </c>
      <c r="N4305" s="2">
        <v>41332</v>
      </c>
      <c r="O4305" s="2">
        <v>42133</v>
      </c>
      <c r="P4305" t="s">
        <v>24</v>
      </c>
      <c r="Q4305" t="s">
        <v>59</v>
      </c>
      <c r="R4305" s="5" t="str">
        <f t="shared" si="202"/>
        <v>0.16</v>
      </c>
      <c r="S4305" s="6" t="str">
        <f t="shared" si="203"/>
        <v/>
      </c>
      <c r="T4305">
        <f>ROUND(INT(表1[[#This Row],[合同结束日期]]-表1[[#This Row],[合同起始日期]])/365,1)</f>
        <v>2.2000000000000002</v>
      </c>
    </row>
    <row r="4306" spans="1:20">
      <c r="A4306" s="1">
        <v>41730</v>
      </c>
      <c r="B4306" t="s">
        <v>69</v>
      </c>
      <c r="C4306">
        <f t="shared" si="201"/>
        <v>2</v>
      </c>
      <c r="D4306" t="s">
        <v>109</v>
      </c>
      <c r="E4306" s="4">
        <v>253249.19999999998</v>
      </c>
      <c r="F4306" s="4">
        <v>36037.36116</v>
      </c>
      <c r="G4306" s="3">
        <v>0.14230000000000001</v>
      </c>
      <c r="H4306" s="7">
        <v>4058.4807692307691</v>
      </c>
      <c r="I4306" s="4">
        <v>577.5218134615385</v>
      </c>
      <c r="J4306">
        <v>62.4</v>
      </c>
      <c r="K4306" t="s">
        <v>11</v>
      </c>
      <c r="L4306" t="s">
        <v>12</v>
      </c>
      <c r="M4306" t="s">
        <v>110</v>
      </c>
      <c r="N4306" s="2">
        <v>41287</v>
      </c>
      <c r="O4306" s="2">
        <v>42499</v>
      </c>
      <c r="P4306" t="s">
        <v>24</v>
      </c>
      <c r="Q4306" t="s">
        <v>28</v>
      </c>
      <c r="R4306" s="5" t="str">
        <f t="shared" si="202"/>
        <v>0.13</v>
      </c>
      <c r="S4306" s="6" t="str">
        <f t="shared" si="203"/>
        <v/>
      </c>
      <c r="T4306">
        <f>ROUND(INT(表1[[#This Row],[合同结束日期]]-表1[[#This Row],[合同起始日期]])/365,1)</f>
        <v>3.3</v>
      </c>
    </row>
    <row r="4307" spans="1:20">
      <c r="A4307" s="1">
        <v>41730</v>
      </c>
      <c r="B4307" t="s">
        <v>69</v>
      </c>
      <c r="C4307">
        <f t="shared" si="201"/>
        <v>2</v>
      </c>
      <c r="D4307" t="s">
        <v>111</v>
      </c>
      <c r="E4307" s="4">
        <v>146824.79999999999</v>
      </c>
      <c r="F4307" s="4">
        <v>44282.359679999994</v>
      </c>
      <c r="G4307" s="3">
        <v>0.30159999999999998</v>
      </c>
      <c r="H4307" s="7">
        <v>815.69333333333327</v>
      </c>
      <c r="I4307" s="4">
        <v>246.01310933333329</v>
      </c>
      <c r="J4307">
        <v>180</v>
      </c>
      <c r="K4307" t="s">
        <v>11</v>
      </c>
      <c r="L4307" t="s">
        <v>23</v>
      </c>
      <c r="M4307" t="s">
        <v>23</v>
      </c>
      <c r="N4307" s="2">
        <v>41281</v>
      </c>
      <c r="O4307" s="2">
        <v>42499</v>
      </c>
      <c r="P4307" t="s">
        <v>24</v>
      </c>
      <c r="Q4307" t="s">
        <v>28</v>
      </c>
      <c r="R4307" s="5" t="str">
        <f t="shared" si="202"/>
        <v>0.13</v>
      </c>
      <c r="S4307" s="6" t="str">
        <f t="shared" si="203"/>
        <v/>
      </c>
      <c r="T4307">
        <f>ROUND(INT(表1[[#This Row],[合同结束日期]]-表1[[#This Row],[合同起始日期]])/365,1)</f>
        <v>3.3</v>
      </c>
    </row>
    <row r="4308" spans="1:20">
      <c r="A4308" s="1">
        <v>41730</v>
      </c>
      <c r="B4308" t="s">
        <v>69</v>
      </c>
      <c r="C4308">
        <f t="shared" ref="C4308:C4370" si="204">IF($B4308="负一层",-1,IF($B4308="负一夹层",0,IF($B4308="一层",1,IF($B4308="二层",2,IF($B4308="三层",3,IF($B4308="四层",4))))))</f>
        <v>2</v>
      </c>
      <c r="D4308" t="s">
        <v>112</v>
      </c>
      <c r="E4308" s="4">
        <v>422628</v>
      </c>
      <c r="F4308" s="4">
        <v>93231.736799999999</v>
      </c>
      <c r="G4308" s="3">
        <v>0.22059999999999999</v>
      </c>
      <c r="H4308" s="7">
        <v>861.10024449877756</v>
      </c>
      <c r="I4308" s="4">
        <v>189.95871393643034</v>
      </c>
      <c r="J4308">
        <v>490.79999999999995</v>
      </c>
      <c r="K4308" t="s">
        <v>11</v>
      </c>
      <c r="L4308" t="s">
        <v>92</v>
      </c>
      <c r="M4308" t="s">
        <v>92</v>
      </c>
      <c r="N4308" s="2">
        <v>41281</v>
      </c>
      <c r="O4308" s="2">
        <v>42500</v>
      </c>
      <c r="P4308" t="s">
        <v>24</v>
      </c>
      <c r="Q4308" t="s">
        <v>28</v>
      </c>
      <c r="R4308" s="5" t="str">
        <f t="shared" ref="R4308:R4370" si="205">IF(ISERROR(FIND(",",$Q4308)),$Q4308,LEFT($Q4308,FIND(",",$Q4308)-1))</f>
        <v>0.13</v>
      </c>
      <c r="S4308" s="6" t="str">
        <f t="shared" si="203"/>
        <v/>
      </c>
      <c r="T4308">
        <f>ROUND(INT(表1[[#This Row],[合同结束日期]]-表1[[#This Row],[合同起始日期]])/365,1)</f>
        <v>3.3</v>
      </c>
    </row>
    <row r="4309" spans="1:20">
      <c r="A4309" s="1">
        <v>41730</v>
      </c>
      <c r="B4309" t="s">
        <v>69</v>
      </c>
      <c r="C4309">
        <f t="shared" si="204"/>
        <v>2</v>
      </c>
      <c r="D4309" t="s">
        <v>113</v>
      </c>
      <c r="E4309" s="4">
        <v>494226</v>
      </c>
      <c r="F4309" s="4">
        <v>153901.97639999999</v>
      </c>
      <c r="G4309" s="3">
        <v>0.31139999999999995</v>
      </c>
      <c r="H4309" s="7">
        <v>706.4408233276157</v>
      </c>
      <c r="I4309" s="4">
        <v>219.98567238421953</v>
      </c>
      <c r="J4309">
        <v>699.6</v>
      </c>
      <c r="K4309" t="s">
        <v>11</v>
      </c>
      <c r="L4309" t="s">
        <v>23</v>
      </c>
      <c r="M4309" t="s">
        <v>23</v>
      </c>
      <c r="N4309" s="2">
        <v>41331</v>
      </c>
      <c r="O4309" s="2">
        <v>42499</v>
      </c>
      <c r="P4309" t="s">
        <v>24</v>
      </c>
      <c r="Q4309" t="s">
        <v>25</v>
      </c>
      <c r="R4309" s="5" t="str">
        <f t="shared" si="205"/>
        <v>0.15</v>
      </c>
      <c r="S4309" s="6" t="str">
        <f t="shared" ref="S4309:S4371" si="206">IF(ISERROR(FIND(",",$Q4309)),"",RIGHT($Q4309,LEN($Q4309)-FIND(",",$Q4309)))</f>
        <v/>
      </c>
      <c r="T4309">
        <f>ROUND(INT(表1[[#This Row],[合同结束日期]]-表1[[#This Row],[合同起始日期]])/365,1)</f>
        <v>3.2</v>
      </c>
    </row>
    <row r="4310" spans="1:20">
      <c r="A4310" s="1">
        <v>41730</v>
      </c>
      <c r="B4310" t="s">
        <v>69</v>
      </c>
      <c r="C4310">
        <f t="shared" si="204"/>
        <v>2</v>
      </c>
      <c r="D4310" t="s">
        <v>114</v>
      </c>
      <c r="E4310" s="4">
        <v>2366886.96</v>
      </c>
      <c r="F4310" s="4">
        <v>308642.05958400003</v>
      </c>
      <c r="G4310" s="3">
        <v>0.13040000000000002</v>
      </c>
      <c r="H4310" s="7">
        <v>4799.0408759124084</v>
      </c>
      <c r="I4310" s="4">
        <v>625.79493021897815</v>
      </c>
      <c r="J4310">
        <v>493.2</v>
      </c>
      <c r="K4310" t="s">
        <v>60</v>
      </c>
      <c r="L4310" t="s">
        <v>116</v>
      </c>
      <c r="M4310" t="s">
        <v>115</v>
      </c>
      <c r="N4310" s="2">
        <v>41241</v>
      </c>
      <c r="O4310" s="2">
        <v>43229</v>
      </c>
      <c r="P4310" t="s">
        <v>24</v>
      </c>
      <c r="Q4310" t="s">
        <v>65</v>
      </c>
      <c r="R4310" s="5" t="str">
        <f t="shared" si="205"/>
        <v>0.12</v>
      </c>
      <c r="S4310" s="6" t="str">
        <f t="shared" si="206"/>
        <v/>
      </c>
      <c r="T4310">
        <f>ROUND(INT(表1[[#This Row],[合同结束日期]]-表1[[#This Row],[合同起始日期]])/365,1)</f>
        <v>5.4</v>
      </c>
    </row>
    <row r="4311" spans="1:20">
      <c r="A4311" s="1">
        <v>41730</v>
      </c>
      <c r="B4311" t="s">
        <v>69</v>
      </c>
      <c r="C4311">
        <f t="shared" si="204"/>
        <v>2</v>
      </c>
      <c r="D4311" t="s">
        <v>117</v>
      </c>
      <c r="E4311" s="4">
        <v>321186</v>
      </c>
      <c r="F4311" s="4">
        <v>37321.813200000004</v>
      </c>
      <c r="G4311" s="3">
        <v>0.11620000000000001</v>
      </c>
      <c r="H4311" s="7">
        <v>1379.6649484536083</v>
      </c>
      <c r="I4311" s="4">
        <v>160.3170670103093</v>
      </c>
      <c r="J4311">
        <v>232.79999999999998</v>
      </c>
      <c r="K4311" t="s">
        <v>44</v>
      </c>
      <c r="L4311" t="s">
        <v>72</v>
      </c>
      <c r="M4311" t="s">
        <v>71</v>
      </c>
      <c r="N4311" s="2">
        <v>41331</v>
      </c>
      <c r="O4311" s="2">
        <v>43229</v>
      </c>
      <c r="P4311" t="s">
        <v>24</v>
      </c>
      <c r="Q4311" t="s">
        <v>42</v>
      </c>
      <c r="R4311" s="5" t="str">
        <f t="shared" si="205"/>
        <v>0.08</v>
      </c>
      <c r="S4311" s="6" t="str">
        <f t="shared" si="206"/>
        <v/>
      </c>
      <c r="T4311">
        <f>ROUND(INT(表1[[#This Row],[合同结束日期]]-表1[[#This Row],[合同起始日期]])/365,1)</f>
        <v>5.2</v>
      </c>
    </row>
    <row r="4312" spans="1:20">
      <c r="A4312" s="1">
        <v>41730</v>
      </c>
      <c r="B4312" t="s">
        <v>69</v>
      </c>
      <c r="C4312">
        <f t="shared" si="204"/>
        <v>2</v>
      </c>
      <c r="D4312" t="s">
        <v>118</v>
      </c>
      <c r="E4312" s="4">
        <v>336162</v>
      </c>
      <c r="F4312" s="4">
        <v>61786.575599999989</v>
      </c>
      <c r="G4312" s="3">
        <v>0.18379999999999996</v>
      </c>
      <c r="H4312" s="7">
        <v>707.41161616161617</v>
      </c>
      <c r="I4312" s="4">
        <v>130.02225505050504</v>
      </c>
      <c r="J4312">
        <v>475.2</v>
      </c>
      <c r="K4312" t="s">
        <v>44</v>
      </c>
      <c r="L4312" t="s">
        <v>72</v>
      </c>
      <c r="M4312" t="s">
        <v>71</v>
      </c>
      <c r="N4312" s="2">
        <v>41332</v>
      </c>
      <c r="O4312" s="2">
        <v>44325</v>
      </c>
      <c r="P4312" t="s">
        <v>24</v>
      </c>
      <c r="Q4312" t="s">
        <v>42</v>
      </c>
      <c r="R4312" s="5" t="str">
        <f t="shared" si="205"/>
        <v>0.08</v>
      </c>
      <c r="S4312" s="6" t="str">
        <f t="shared" si="206"/>
        <v/>
      </c>
      <c r="T4312">
        <f>ROUND(INT(表1[[#This Row],[合同结束日期]]-表1[[#This Row],[合同起始日期]])/365,1)</f>
        <v>8.1999999999999993</v>
      </c>
    </row>
    <row r="4313" spans="1:20">
      <c r="A4313" s="1">
        <v>41730</v>
      </c>
      <c r="B4313" t="s">
        <v>69</v>
      </c>
      <c r="C4313">
        <f t="shared" si="204"/>
        <v>2</v>
      </c>
      <c r="D4313" t="s">
        <v>119</v>
      </c>
      <c r="E4313" s="4">
        <v>361599.6</v>
      </c>
      <c r="F4313" s="4">
        <v>61761.21168</v>
      </c>
      <c r="G4313" s="3">
        <v>0.17080000000000001</v>
      </c>
      <c r="H4313" s="7">
        <v>643.87393162393153</v>
      </c>
      <c r="I4313" s="4">
        <v>109.97366752136752</v>
      </c>
      <c r="J4313">
        <v>561.6</v>
      </c>
      <c r="K4313" t="s">
        <v>44</v>
      </c>
      <c r="L4313" t="s">
        <v>72</v>
      </c>
      <c r="M4313" t="s">
        <v>71</v>
      </c>
      <c r="N4313" s="2">
        <v>41327</v>
      </c>
      <c r="O4313" s="2">
        <v>44325</v>
      </c>
      <c r="P4313" t="s">
        <v>18</v>
      </c>
      <c r="Q4313" t="s">
        <v>42</v>
      </c>
      <c r="R4313" s="5" t="str">
        <f t="shared" si="205"/>
        <v>0.08</v>
      </c>
      <c r="S4313" s="6" t="str">
        <f t="shared" si="206"/>
        <v/>
      </c>
      <c r="T4313">
        <f>ROUND(INT(表1[[#This Row],[合同结束日期]]-表1[[#This Row],[合同起始日期]])/365,1)</f>
        <v>8.1999999999999993</v>
      </c>
    </row>
    <row r="4314" spans="1:20">
      <c r="A4314" s="1">
        <v>41730</v>
      </c>
      <c r="B4314" t="s">
        <v>69</v>
      </c>
      <c r="C4314">
        <f t="shared" si="204"/>
        <v>2</v>
      </c>
      <c r="D4314" t="s">
        <v>120</v>
      </c>
      <c r="E4314" s="4">
        <v>385198.99200000003</v>
      </c>
      <c r="F4314" s="4">
        <v>63249.674486400007</v>
      </c>
      <c r="G4314" s="3">
        <v>0.16420000000000001</v>
      </c>
      <c r="H4314" s="7">
        <v>233.45393454545456</v>
      </c>
      <c r="I4314" s="4">
        <v>38.333136052363642</v>
      </c>
      <c r="J4314">
        <v>1650</v>
      </c>
      <c r="K4314" t="s">
        <v>44</v>
      </c>
      <c r="L4314" t="s">
        <v>72</v>
      </c>
      <c r="M4314" t="s">
        <v>71</v>
      </c>
      <c r="N4314" s="2">
        <v>41261</v>
      </c>
      <c r="O4314" s="2">
        <v>44332</v>
      </c>
      <c r="P4314" t="s">
        <v>39</v>
      </c>
      <c r="Q4314" t="s">
        <v>78</v>
      </c>
      <c r="R4314" s="5" t="str">
        <f t="shared" si="205"/>
        <v>0.07</v>
      </c>
      <c r="S4314" s="6" t="str">
        <f t="shared" si="206"/>
        <v/>
      </c>
      <c r="T4314">
        <f>ROUND(INT(表1[[#This Row],[合同结束日期]]-表1[[#This Row],[合同起始日期]])/365,1)</f>
        <v>8.4</v>
      </c>
    </row>
    <row r="4315" spans="1:20">
      <c r="A4315" s="1">
        <v>41730</v>
      </c>
      <c r="B4315" t="s">
        <v>69</v>
      </c>
      <c r="C4315">
        <f t="shared" si="204"/>
        <v>2</v>
      </c>
      <c r="D4315" t="s">
        <v>310</v>
      </c>
      <c r="E4315" s="4">
        <v>26166</v>
      </c>
      <c r="F4315" s="4">
        <v>7200.8831999999993</v>
      </c>
      <c r="G4315" s="3">
        <v>0.2752</v>
      </c>
      <c r="H4315" s="7">
        <v>1817.0833333333335</v>
      </c>
      <c r="I4315" s="4">
        <v>500.06133333333332</v>
      </c>
      <c r="J4315">
        <v>14.399999999999999</v>
      </c>
      <c r="K4315" t="s">
        <v>11</v>
      </c>
      <c r="L4315" t="s">
        <v>12</v>
      </c>
      <c r="M4315" t="s">
        <v>10</v>
      </c>
      <c r="N4315" s="2">
        <v>41724</v>
      </c>
      <c r="O4315" s="2">
        <v>42088</v>
      </c>
      <c r="P4315" t="s">
        <v>24</v>
      </c>
      <c r="Q4315" t="s">
        <v>83</v>
      </c>
      <c r="R4315" s="5" t="str">
        <f t="shared" si="205"/>
        <v>0.14</v>
      </c>
      <c r="S4315" s="6" t="str">
        <f t="shared" si="206"/>
        <v/>
      </c>
      <c r="T4315">
        <f>ROUND(INT(表1[[#This Row],[合同结束日期]]-表1[[#This Row],[合同起始日期]])/365,1)</f>
        <v>1</v>
      </c>
    </row>
    <row r="4316" spans="1:20">
      <c r="A4316" s="1">
        <v>41730</v>
      </c>
      <c r="B4316" t="s">
        <v>69</v>
      </c>
      <c r="C4316">
        <f t="shared" si="204"/>
        <v>2</v>
      </c>
      <c r="D4316" t="s">
        <v>316</v>
      </c>
      <c r="E4316" s="4">
        <v>29796</v>
      </c>
      <c r="F4316" s="4">
        <v>2979.6</v>
      </c>
      <c r="G4316" s="3">
        <v>9.9999999999999992E-2</v>
      </c>
      <c r="H4316" s="7">
        <v>12415</v>
      </c>
      <c r="I4316" s="4">
        <v>1241.5</v>
      </c>
      <c r="J4316">
        <v>2.4</v>
      </c>
      <c r="K4316" t="s">
        <v>44</v>
      </c>
      <c r="L4316" t="s">
        <v>46</v>
      </c>
      <c r="M4316" t="s">
        <v>187</v>
      </c>
      <c r="N4316" s="2">
        <v>41712</v>
      </c>
      <c r="O4316" s="2">
        <v>42076</v>
      </c>
      <c r="P4316" t="s">
        <v>18</v>
      </c>
      <c r="Q4316" t="s">
        <v>19</v>
      </c>
      <c r="R4316" s="5" t="str">
        <f t="shared" si="205"/>
        <v>0.1</v>
      </c>
      <c r="S4316" s="6" t="str">
        <f t="shared" si="206"/>
        <v/>
      </c>
      <c r="T4316">
        <f>ROUND(INT(表1[[#This Row],[合同结束日期]]-表1[[#This Row],[合同起始日期]])/365,1)</f>
        <v>1</v>
      </c>
    </row>
    <row r="4317" spans="1:20">
      <c r="A4317" s="1">
        <v>41730</v>
      </c>
      <c r="B4317" t="s">
        <v>69</v>
      </c>
      <c r="C4317">
        <f t="shared" si="204"/>
        <v>2</v>
      </c>
      <c r="D4317" t="s">
        <v>317</v>
      </c>
      <c r="E4317" s="4">
        <v>3999.6</v>
      </c>
      <c r="F4317" s="4">
        <v>699.93</v>
      </c>
      <c r="G4317" s="3">
        <v>0.17499999999999999</v>
      </c>
      <c r="H4317" s="7">
        <v>416.625</v>
      </c>
      <c r="I4317" s="4">
        <v>72.909374999999997</v>
      </c>
      <c r="J4317">
        <v>9.6</v>
      </c>
      <c r="K4317" t="s">
        <v>11</v>
      </c>
      <c r="L4317" t="s">
        <v>12</v>
      </c>
      <c r="M4317" t="s">
        <v>110</v>
      </c>
      <c r="N4317" s="2">
        <v>41759</v>
      </c>
      <c r="O4317" s="2">
        <v>42123</v>
      </c>
      <c r="P4317" t="s">
        <v>24</v>
      </c>
      <c r="Q4317" t="s">
        <v>56</v>
      </c>
      <c r="R4317" s="5" t="str">
        <f t="shared" si="205"/>
        <v>0.17</v>
      </c>
      <c r="S4317" s="6" t="str">
        <f t="shared" si="206"/>
        <v/>
      </c>
      <c r="T4317">
        <f>ROUND(INT(表1[[#This Row],[合同结束日期]]-表1[[#This Row],[合同起始日期]])/365,1)</f>
        <v>1</v>
      </c>
    </row>
    <row r="4318" spans="1:20">
      <c r="A4318" s="1">
        <v>41730</v>
      </c>
      <c r="B4318" t="s">
        <v>69</v>
      </c>
      <c r="C4318">
        <f t="shared" si="204"/>
        <v>2</v>
      </c>
      <c r="D4318" t="s">
        <v>275</v>
      </c>
      <c r="E4318" s="4">
        <v>31776</v>
      </c>
      <c r="F4318" s="4">
        <v>6599.8751999999995</v>
      </c>
      <c r="G4318" s="3">
        <v>0.2077</v>
      </c>
      <c r="H4318" s="7">
        <v>2206.666666666667</v>
      </c>
      <c r="I4318" s="4">
        <v>458.3246666666667</v>
      </c>
      <c r="J4318">
        <v>14.399999999999999</v>
      </c>
      <c r="K4318" t="s">
        <v>76</v>
      </c>
      <c r="L4318" t="s">
        <v>276</v>
      </c>
      <c r="M4318" t="s">
        <v>276</v>
      </c>
      <c r="N4318" s="2">
        <v>41532</v>
      </c>
      <c r="O4318" s="2">
        <v>41896</v>
      </c>
      <c r="P4318" t="s">
        <v>14</v>
      </c>
      <c r="Q4318" t="s">
        <v>37</v>
      </c>
      <c r="R4318" s="5" t="str">
        <f t="shared" si="205"/>
        <v>0.</v>
      </c>
      <c r="S4318" s="6" t="str">
        <f t="shared" si="206"/>
        <v/>
      </c>
      <c r="T4318">
        <f>ROUND(INT(表1[[#This Row],[合同结束日期]]-表1[[#This Row],[合同起始日期]])/365,1)</f>
        <v>1</v>
      </c>
    </row>
    <row r="4319" spans="1:20">
      <c r="A4319" s="1">
        <v>41730</v>
      </c>
      <c r="B4319" t="s">
        <v>69</v>
      </c>
      <c r="C4319">
        <f t="shared" si="204"/>
        <v>2</v>
      </c>
      <c r="D4319" t="s">
        <v>277</v>
      </c>
      <c r="E4319" s="4">
        <v>54597.599999999999</v>
      </c>
      <c r="F4319" s="4">
        <v>6600.8498399999999</v>
      </c>
      <c r="G4319" s="3">
        <v>0.12090000000000001</v>
      </c>
      <c r="H4319" s="7">
        <v>3791.5000000000005</v>
      </c>
      <c r="I4319" s="4">
        <v>458.39235000000002</v>
      </c>
      <c r="J4319">
        <v>14.399999999999999</v>
      </c>
      <c r="K4319" t="s">
        <v>11</v>
      </c>
      <c r="L4319" t="s">
        <v>12</v>
      </c>
      <c r="M4319" t="s">
        <v>110</v>
      </c>
      <c r="N4319" s="2">
        <v>41533</v>
      </c>
      <c r="O4319" s="2">
        <v>41897</v>
      </c>
      <c r="P4319" t="s">
        <v>14</v>
      </c>
      <c r="Q4319" t="s">
        <v>37</v>
      </c>
      <c r="R4319" s="5" t="str">
        <f t="shared" si="205"/>
        <v>0.</v>
      </c>
      <c r="S4319" s="6" t="str">
        <f t="shared" si="206"/>
        <v/>
      </c>
      <c r="T4319">
        <f>ROUND(INT(表1[[#This Row],[合同结束日期]]-表1[[#This Row],[合同起始日期]])/365,1)</f>
        <v>1</v>
      </c>
    </row>
    <row r="4320" spans="1:20">
      <c r="A4320" s="1">
        <v>41730</v>
      </c>
      <c r="B4320" t="s">
        <v>69</v>
      </c>
      <c r="C4320">
        <f t="shared" si="204"/>
        <v>2</v>
      </c>
      <c r="D4320" t="s">
        <v>278</v>
      </c>
      <c r="E4320" s="4">
        <v>52148.4</v>
      </c>
      <c r="F4320" s="4">
        <v>6002.2808400000004</v>
      </c>
      <c r="G4320" s="3">
        <v>0.11510000000000001</v>
      </c>
      <c r="H4320" s="7">
        <v>3621.416666666667</v>
      </c>
      <c r="I4320" s="4">
        <v>416.8250583333334</v>
      </c>
      <c r="J4320">
        <v>14.399999999999999</v>
      </c>
      <c r="K4320" t="s">
        <v>11</v>
      </c>
      <c r="L4320" t="s">
        <v>12</v>
      </c>
      <c r="M4320" t="s">
        <v>110</v>
      </c>
      <c r="N4320" s="2">
        <v>41518</v>
      </c>
      <c r="O4320" s="2">
        <v>41882</v>
      </c>
      <c r="P4320" t="s">
        <v>14</v>
      </c>
      <c r="Q4320" t="s">
        <v>37</v>
      </c>
      <c r="R4320" s="5" t="str">
        <f t="shared" si="205"/>
        <v>0.</v>
      </c>
      <c r="S4320" s="6" t="str">
        <f t="shared" si="206"/>
        <v/>
      </c>
      <c r="T4320">
        <f>ROUND(INT(表1[[#This Row],[合同结束日期]]-表1[[#This Row],[合同起始日期]])/365,1)</f>
        <v>1</v>
      </c>
    </row>
    <row r="4321" spans="1:20">
      <c r="A4321" s="1">
        <v>41730</v>
      </c>
      <c r="B4321" t="s">
        <v>69</v>
      </c>
      <c r="C4321">
        <f t="shared" si="204"/>
        <v>2</v>
      </c>
      <c r="D4321" t="s">
        <v>279</v>
      </c>
      <c r="E4321" s="4">
        <v>37258.799999999996</v>
      </c>
      <c r="F4321" s="4">
        <v>5998.6668</v>
      </c>
      <c r="G4321" s="3">
        <v>0.161</v>
      </c>
      <c r="H4321" s="7">
        <v>2587.4166666666665</v>
      </c>
      <c r="I4321" s="4">
        <v>416.57408333333336</v>
      </c>
      <c r="J4321">
        <v>14.399999999999999</v>
      </c>
      <c r="K4321" t="s">
        <v>66</v>
      </c>
      <c r="L4321" t="s">
        <v>64</v>
      </c>
      <c r="M4321" t="s">
        <v>64</v>
      </c>
      <c r="N4321" s="2">
        <v>41536</v>
      </c>
      <c r="O4321" s="2">
        <v>41900</v>
      </c>
      <c r="P4321" t="s">
        <v>24</v>
      </c>
      <c r="Q4321" t="s">
        <v>28</v>
      </c>
      <c r="R4321" s="5" t="str">
        <f t="shared" si="205"/>
        <v>0.13</v>
      </c>
      <c r="S4321" s="6" t="str">
        <f t="shared" si="206"/>
        <v/>
      </c>
      <c r="T4321">
        <f>ROUND(INT(表1[[#This Row],[合同结束日期]]-表1[[#This Row],[合同起始日期]])/365,1)</f>
        <v>1</v>
      </c>
    </row>
    <row r="4322" spans="1:20">
      <c r="A4322" s="1">
        <v>41730</v>
      </c>
      <c r="B4322" t="s">
        <v>69</v>
      </c>
      <c r="C4322">
        <f t="shared" si="204"/>
        <v>2</v>
      </c>
      <c r="D4322" t="s">
        <v>280</v>
      </c>
      <c r="E4322" s="4">
        <v>26373.599999999999</v>
      </c>
      <c r="F4322" s="4">
        <v>5999.9939999999997</v>
      </c>
      <c r="G4322" s="3">
        <v>0.22750000000000001</v>
      </c>
      <c r="H4322" s="7">
        <v>1831.5</v>
      </c>
      <c r="I4322" s="4">
        <v>416.66625000000005</v>
      </c>
      <c r="J4322">
        <v>14.399999999999999</v>
      </c>
      <c r="K4322" t="s">
        <v>11</v>
      </c>
      <c r="L4322" t="s">
        <v>12</v>
      </c>
      <c r="M4322" t="s">
        <v>110</v>
      </c>
      <c r="N4322" s="2">
        <v>41541</v>
      </c>
      <c r="O4322" s="2">
        <v>41905</v>
      </c>
      <c r="P4322" t="s">
        <v>14</v>
      </c>
      <c r="Q4322" t="s">
        <v>37</v>
      </c>
      <c r="R4322" s="5" t="str">
        <f t="shared" si="205"/>
        <v>0.</v>
      </c>
      <c r="S4322" s="6" t="str">
        <f t="shared" si="206"/>
        <v/>
      </c>
      <c r="T4322">
        <f>ROUND(INT(表1[[#This Row],[合同结束日期]]-表1[[#This Row],[合同起始日期]])/365,1)</f>
        <v>1</v>
      </c>
    </row>
    <row r="4323" spans="1:20">
      <c r="A4323" s="1">
        <v>41730</v>
      </c>
      <c r="B4323" t="s">
        <v>69</v>
      </c>
      <c r="C4323">
        <f t="shared" si="204"/>
        <v>2</v>
      </c>
      <c r="D4323" t="s">
        <v>301</v>
      </c>
      <c r="E4323" s="4">
        <v>4770</v>
      </c>
      <c r="F4323" s="4">
        <v>2399.7869999999998</v>
      </c>
      <c r="G4323" s="3">
        <v>0.50309999999999999</v>
      </c>
      <c r="H4323" s="7">
        <v>305.76923076923077</v>
      </c>
      <c r="I4323" s="4">
        <v>153.83249999999998</v>
      </c>
      <c r="J4323">
        <v>15.6</v>
      </c>
      <c r="K4323" t="s">
        <v>60</v>
      </c>
      <c r="L4323" t="s">
        <v>107</v>
      </c>
      <c r="M4323" t="s">
        <v>302</v>
      </c>
      <c r="N4323" s="2">
        <v>41609</v>
      </c>
      <c r="O4323" s="2">
        <v>41973</v>
      </c>
      <c r="P4323" t="s">
        <v>14</v>
      </c>
      <c r="Q4323" t="s">
        <v>37</v>
      </c>
      <c r="R4323" s="5" t="str">
        <f t="shared" si="205"/>
        <v>0.</v>
      </c>
      <c r="S4323" s="6" t="str">
        <f t="shared" si="206"/>
        <v/>
      </c>
      <c r="T4323">
        <f>ROUND(INT(表1[[#This Row],[合同结束日期]]-表1[[#This Row],[合同起始日期]])/365,1)</f>
        <v>1</v>
      </c>
    </row>
    <row r="4324" spans="1:20">
      <c r="A4324" s="1">
        <v>41730</v>
      </c>
      <c r="B4324" t="s">
        <v>69</v>
      </c>
      <c r="C4324">
        <f t="shared" si="204"/>
        <v>2</v>
      </c>
      <c r="D4324" t="s">
        <v>300</v>
      </c>
      <c r="E4324" s="4">
        <v>5199.5999999999995</v>
      </c>
      <c r="F4324" s="4">
        <v>2039.8030800000001</v>
      </c>
      <c r="G4324" s="3">
        <v>0.39230000000000009</v>
      </c>
      <c r="H4324" s="7">
        <v>722.16666666666663</v>
      </c>
      <c r="I4324" s="4">
        <v>283.30598333333336</v>
      </c>
      <c r="J4324">
        <v>7.1999999999999993</v>
      </c>
      <c r="K4324" t="s">
        <v>60</v>
      </c>
      <c r="L4324" t="s">
        <v>107</v>
      </c>
      <c r="M4324" t="s">
        <v>303</v>
      </c>
      <c r="N4324" s="2">
        <v>41617</v>
      </c>
      <c r="O4324" s="2">
        <v>41981</v>
      </c>
      <c r="P4324" t="s">
        <v>14</v>
      </c>
      <c r="Q4324" t="s">
        <v>37</v>
      </c>
      <c r="R4324" s="5" t="str">
        <f t="shared" si="205"/>
        <v>0.</v>
      </c>
      <c r="S4324" s="6" t="str">
        <f t="shared" si="206"/>
        <v/>
      </c>
      <c r="T4324">
        <f>ROUND(INT(表1[[#This Row],[合同结束日期]]-表1[[#This Row],[合同起始日期]])/365,1)</f>
        <v>1</v>
      </c>
    </row>
    <row r="4325" spans="1:20">
      <c r="A4325" s="1">
        <v>41760</v>
      </c>
      <c r="B4325" t="s">
        <v>69</v>
      </c>
      <c r="C4325">
        <f t="shared" si="204"/>
        <v>2</v>
      </c>
      <c r="D4325" t="s">
        <v>70</v>
      </c>
      <c r="E4325" s="4">
        <v>960010.79999999993</v>
      </c>
      <c r="F4325" s="4">
        <v>126529.42343999998</v>
      </c>
      <c r="G4325" s="3">
        <v>0.1318</v>
      </c>
      <c r="H4325" s="7">
        <v>796.82171314741038</v>
      </c>
      <c r="I4325" s="4">
        <v>105.02110179282867</v>
      </c>
      <c r="J4325">
        <v>1204.8</v>
      </c>
      <c r="K4325" t="s">
        <v>44</v>
      </c>
      <c r="L4325" t="s">
        <v>72</v>
      </c>
      <c r="M4325" t="s">
        <v>71</v>
      </c>
      <c r="N4325" s="2">
        <v>41270</v>
      </c>
      <c r="O4325" s="2">
        <v>44325</v>
      </c>
      <c r="P4325" t="s">
        <v>18</v>
      </c>
      <c r="Q4325" t="s">
        <v>42</v>
      </c>
      <c r="R4325" s="5" t="str">
        <f t="shared" si="205"/>
        <v>0.08</v>
      </c>
      <c r="S4325" s="6" t="str">
        <f t="shared" si="206"/>
        <v/>
      </c>
      <c r="T4325">
        <f>ROUND(INT(表1[[#This Row],[合同结束日期]]-表1[[#This Row],[合同起始日期]])/365,1)</f>
        <v>8.4</v>
      </c>
    </row>
    <row r="4326" spans="1:20">
      <c r="A4326" s="1">
        <v>41760</v>
      </c>
      <c r="B4326" t="s">
        <v>69</v>
      </c>
      <c r="C4326">
        <f t="shared" si="204"/>
        <v>2</v>
      </c>
      <c r="D4326" t="s">
        <v>73</v>
      </c>
      <c r="E4326" s="4">
        <v>611143.19999999995</v>
      </c>
      <c r="F4326" s="4">
        <v>93993.824160000004</v>
      </c>
      <c r="G4326" s="3">
        <v>0.15380000000000002</v>
      </c>
      <c r="H4326" s="7">
        <v>715.2893258426966</v>
      </c>
      <c r="I4326" s="4">
        <v>110.01149831460675</v>
      </c>
      <c r="J4326">
        <v>854.4</v>
      </c>
      <c r="K4326" t="s">
        <v>44</v>
      </c>
      <c r="L4326" t="s">
        <v>72</v>
      </c>
      <c r="M4326" t="s">
        <v>71</v>
      </c>
      <c r="N4326" s="2">
        <v>41286</v>
      </c>
      <c r="O4326" s="2">
        <v>44325</v>
      </c>
      <c r="P4326" t="s">
        <v>18</v>
      </c>
      <c r="Q4326" t="s">
        <v>42</v>
      </c>
      <c r="R4326" s="5" t="str">
        <f t="shared" si="205"/>
        <v>0.08</v>
      </c>
      <c r="S4326" s="6" t="str">
        <f t="shared" si="206"/>
        <v/>
      </c>
      <c r="T4326">
        <f>ROUND(INT(表1[[#This Row],[合同结束日期]]-表1[[#This Row],[合同起始日期]])/365,1)</f>
        <v>8.3000000000000007</v>
      </c>
    </row>
    <row r="4327" spans="1:20">
      <c r="A4327" s="1">
        <v>41760</v>
      </c>
      <c r="B4327" t="s">
        <v>69</v>
      </c>
      <c r="C4327">
        <f t="shared" si="204"/>
        <v>2</v>
      </c>
      <c r="D4327" t="s">
        <v>267</v>
      </c>
      <c r="E4327" s="4">
        <v>410344.8</v>
      </c>
      <c r="F4327" s="4">
        <v>54001.375679999997</v>
      </c>
      <c r="G4327" s="3">
        <v>0.13159999999999999</v>
      </c>
      <c r="H4327" s="7">
        <v>759.89777777777772</v>
      </c>
      <c r="I4327" s="4">
        <v>100.00254755555555</v>
      </c>
      <c r="J4327">
        <v>540</v>
      </c>
      <c r="K4327" t="s">
        <v>44</v>
      </c>
      <c r="L4327" t="s">
        <v>72</v>
      </c>
      <c r="M4327" t="s">
        <v>71</v>
      </c>
      <c r="N4327" s="2">
        <v>41402</v>
      </c>
      <c r="O4327" s="2">
        <v>44323</v>
      </c>
      <c r="P4327" t="s">
        <v>24</v>
      </c>
      <c r="Q4327" t="s">
        <v>42</v>
      </c>
      <c r="R4327" s="5" t="str">
        <f t="shared" si="205"/>
        <v>0.08</v>
      </c>
      <c r="S4327" s="6" t="str">
        <f t="shared" si="206"/>
        <v/>
      </c>
      <c r="T4327">
        <f>ROUND(INT(表1[[#This Row],[合同结束日期]]-表1[[#This Row],[合同起始日期]])/365,1)</f>
        <v>8</v>
      </c>
    </row>
    <row r="4328" spans="1:20">
      <c r="A4328" s="1">
        <v>41760</v>
      </c>
      <c r="B4328" t="s">
        <v>69</v>
      </c>
      <c r="C4328">
        <f t="shared" si="204"/>
        <v>2</v>
      </c>
      <c r="D4328" t="s">
        <v>74</v>
      </c>
      <c r="E4328" s="4">
        <v>184946.4</v>
      </c>
      <c r="F4328" s="4">
        <v>25966.474559999999</v>
      </c>
      <c r="G4328" s="3">
        <v>0.1404</v>
      </c>
      <c r="H4328" s="7">
        <v>737.42583732057415</v>
      </c>
      <c r="I4328" s="4">
        <v>103.53458755980861</v>
      </c>
      <c r="J4328">
        <v>250.79999999999998</v>
      </c>
      <c r="K4328" t="s">
        <v>76</v>
      </c>
      <c r="L4328" t="s">
        <v>75</v>
      </c>
      <c r="M4328" t="s">
        <v>75</v>
      </c>
      <c r="N4328" s="2">
        <v>41243</v>
      </c>
      <c r="O4328" s="2">
        <v>43229</v>
      </c>
      <c r="P4328" t="s">
        <v>14</v>
      </c>
      <c r="Q4328" t="s">
        <v>37</v>
      </c>
      <c r="R4328" s="5" t="str">
        <f t="shared" si="205"/>
        <v>0.</v>
      </c>
      <c r="S4328" s="6" t="str">
        <f t="shared" si="206"/>
        <v/>
      </c>
      <c r="T4328">
        <f>ROUND(INT(表1[[#This Row],[合同结束日期]]-表1[[#This Row],[合同起始日期]])/365,1)</f>
        <v>5.4</v>
      </c>
    </row>
    <row r="4329" spans="1:20">
      <c r="A4329" s="1">
        <v>41760</v>
      </c>
      <c r="B4329" t="s">
        <v>69</v>
      </c>
      <c r="C4329">
        <f t="shared" si="204"/>
        <v>2</v>
      </c>
      <c r="D4329" t="s">
        <v>77</v>
      </c>
      <c r="E4329" s="4">
        <v>751815.6</v>
      </c>
      <c r="F4329" s="4">
        <v>110742.43788000001</v>
      </c>
      <c r="G4329" s="3">
        <v>0.14730000000000001</v>
      </c>
      <c r="H4329" s="7">
        <v>576.89963167587473</v>
      </c>
      <c r="I4329" s="4">
        <v>84.977315745856359</v>
      </c>
      <c r="J4329">
        <v>1303.2</v>
      </c>
      <c r="K4329" t="s">
        <v>44</v>
      </c>
      <c r="L4329" t="s">
        <v>72</v>
      </c>
      <c r="M4329" t="s">
        <v>71</v>
      </c>
      <c r="N4329" s="2">
        <v>41268</v>
      </c>
      <c r="O4329" s="2">
        <v>44325</v>
      </c>
      <c r="P4329" t="s">
        <v>18</v>
      </c>
      <c r="Q4329" t="s">
        <v>78</v>
      </c>
      <c r="R4329" s="5" t="str">
        <f t="shared" si="205"/>
        <v>0.07</v>
      </c>
      <c r="S4329" s="6" t="str">
        <f t="shared" si="206"/>
        <v/>
      </c>
      <c r="T4329">
        <f>ROUND(INT(表1[[#This Row],[合同结束日期]]-表1[[#This Row],[合同起始日期]])/365,1)</f>
        <v>8.4</v>
      </c>
    </row>
    <row r="4330" spans="1:20">
      <c r="A4330" s="1">
        <v>41760</v>
      </c>
      <c r="B4330" t="s">
        <v>69</v>
      </c>
      <c r="C4330">
        <f t="shared" si="204"/>
        <v>2</v>
      </c>
      <c r="D4330" t="s">
        <v>79</v>
      </c>
      <c r="E4330" s="4">
        <v>267924.12</v>
      </c>
      <c r="F4330" s="4">
        <v>52647.08958</v>
      </c>
      <c r="G4330" s="3">
        <v>0.19650000000000001</v>
      </c>
      <c r="H4330" s="7">
        <v>1369.7552147239264</v>
      </c>
      <c r="I4330" s="4">
        <v>269.15689969325155</v>
      </c>
      <c r="J4330">
        <v>195.6</v>
      </c>
      <c r="K4330" t="s">
        <v>11</v>
      </c>
      <c r="L4330" t="s">
        <v>13</v>
      </c>
      <c r="M4330" t="s">
        <v>34</v>
      </c>
      <c r="N4330" s="2">
        <v>41299</v>
      </c>
      <c r="O4330" s="2">
        <v>42499</v>
      </c>
      <c r="P4330" t="s">
        <v>24</v>
      </c>
      <c r="Q4330" t="s">
        <v>59</v>
      </c>
      <c r="R4330" s="5" t="str">
        <f t="shared" si="205"/>
        <v>0.16</v>
      </c>
      <c r="S4330" s="6" t="str">
        <f t="shared" si="206"/>
        <v/>
      </c>
      <c r="T4330">
        <f>ROUND(INT(表1[[#This Row],[合同结束日期]]-表1[[#This Row],[合同起始日期]])/365,1)</f>
        <v>3.3</v>
      </c>
    </row>
    <row r="4331" spans="1:20">
      <c r="A4331" s="1">
        <v>41760</v>
      </c>
      <c r="B4331" t="s">
        <v>69</v>
      </c>
      <c r="C4331">
        <f t="shared" si="204"/>
        <v>2</v>
      </c>
      <c r="D4331" t="s">
        <v>80</v>
      </c>
      <c r="E4331" s="4">
        <v>134931.6</v>
      </c>
      <c r="F4331" s="4">
        <v>48399.964919999991</v>
      </c>
      <c r="G4331" s="3">
        <v>0.35869999999999991</v>
      </c>
      <c r="H4331" s="7">
        <v>744.65562913907297</v>
      </c>
      <c r="I4331" s="4">
        <v>267.10797417218538</v>
      </c>
      <c r="J4331">
        <v>181.2</v>
      </c>
      <c r="K4331" t="s">
        <v>11</v>
      </c>
      <c r="L4331" t="s">
        <v>23</v>
      </c>
      <c r="M4331" t="s">
        <v>23</v>
      </c>
      <c r="N4331" s="2">
        <v>41286</v>
      </c>
      <c r="O4331" s="2">
        <v>42499</v>
      </c>
      <c r="P4331" t="s">
        <v>24</v>
      </c>
      <c r="Q4331" t="s">
        <v>48</v>
      </c>
      <c r="R4331" s="5" t="str">
        <f t="shared" si="205"/>
        <v>0.11</v>
      </c>
      <c r="S4331" s="6" t="str">
        <f t="shared" si="206"/>
        <v/>
      </c>
      <c r="T4331">
        <f>ROUND(INT(表1[[#This Row],[合同结束日期]]-表1[[#This Row],[合同起始日期]])/365,1)</f>
        <v>3.3</v>
      </c>
    </row>
    <row r="4332" spans="1:20">
      <c r="A4332" s="1">
        <v>41760</v>
      </c>
      <c r="B4332" t="s">
        <v>69</v>
      </c>
      <c r="C4332">
        <f t="shared" si="204"/>
        <v>2</v>
      </c>
      <c r="D4332" t="s">
        <v>81</v>
      </c>
      <c r="E4332" s="4">
        <v>174142.8</v>
      </c>
      <c r="F4332" s="4">
        <v>32129.346599999997</v>
      </c>
      <c r="G4332" s="3">
        <v>0.1845</v>
      </c>
      <c r="H4332" s="7">
        <v>1451.1899999999998</v>
      </c>
      <c r="I4332" s="4">
        <v>267.74455499999999</v>
      </c>
      <c r="J4332">
        <v>120</v>
      </c>
      <c r="K4332" t="s">
        <v>11</v>
      </c>
      <c r="L4332" t="s">
        <v>23</v>
      </c>
      <c r="M4332" t="s">
        <v>23</v>
      </c>
      <c r="N4332" s="2">
        <v>41279</v>
      </c>
      <c r="O4332" s="2">
        <v>42499</v>
      </c>
      <c r="P4332" t="s">
        <v>24</v>
      </c>
      <c r="Q4332" t="s">
        <v>25</v>
      </c>
      <c r="R4332" s="5" t="str">
        <f t="shared" si="205"/>
        <v>0.15</v>
      </c>
      <c r="S4332" s="6" t="str">
        <f t="shared" si="206"/>
        <v/>
      </c>
      <c r="T4332">
        <f>ROUND(INT(表1[[#This Row],[合同结束日期]]-表1[[#This Row],[合同起始日期]])/365,1)</f>
        <v>3.3</v>
      </c>
    </row>
    <row r="4333" spans="1:20">
      <c r="A4333" s="1">
        <v>41760</v>
      </c>
      <c r="B4333" t="s">
        <v>69</v>
      </c>
      <c r="C4333">
        <f t="shared" si="204"/>
        <v>2</v>
      </c>
      <c r="D4333" t="s">
        <v>82</v>
      </c>
      <c r="E4333" s="4">
        <v>127940.4</v>
      </c>
      <c r="F4333" s="4">
        <v>33507.590759999999</v>
      </c>
      <c r="G4333" s="3">
        <v>0.26190000000000002</v>
      </c>
      <c r="H4333" s="7">
        <v>943.51327433628319</v>
      </c>
      <c r="I4333" s="4">
        <v>247.10612654867256</v>
      </c>
      <c r="J4333">
        <v>135.6</v>
      </c>
      <c r="K4333" t="s">
        <v>11</v>
      </c>
      <c r="L4333" t="s">
        <v>23</v>
      </c>
      <c r="M4333" t="s">
        <v>23</v>
      </c>
      <c r="N4333" s="2">
        <v>41281</v>
      </c>
      <c r="O4333" s="2">
        <v>42133</v>
      </c>
      <c r="P4333" t="s">
        <v>24</v>
      </c>
      <c r="Q4333" t="s">
        <v>83</v>
      </c>
      <c r="R4333" s="5" t="str">
        <f t="shared" si="205"/>
        <v>0.14</v>
      </c>
      <c r="S4333" s="6" t="str">
        <f t="shared" si="206"/>
        <v/>
      </c>
      <c r="T4333">
        <f>ROUND(INT(表1[[#This Row],[合同结束日期]]-表1[[#This Row],[合同起始日期]])/365,1)</f>
        <v>2.2999999999999998</v>
      </c>
    </row>
    <row r="4334" spans="1:20">
      <c r="A4334" s="1">
        <v>41760</v>
      </c>
      <c r="B4334" t="s">
        <v>69</v>
      </c>
      <c r="C4334">
        <f t="shared" si="204"/>
        <v>2</v>
      </c>
      <c r="D4334" t="s">
        <v>84</v>
      </c>
      <c r="E4334" s="4">
        <v>69848.399999999994</v>
      </c>
      <c r="F4334" s="4">
        <v>17224.615439999998</v>
      </c>
      <c r="G4334" s="3">
        <v>0.24659999999999999</v>
      </c>
      <c r="H4334" s="7">
        <v>970.11666666666656</v>
      </c>
      <c r="I4334" s="4">
        <v>239.23076999999998</v>
      </c>
      <c r="J4334">
        <v>72</v>
      </c>
      <c r="K4334" t="s">
        <v>11</v>
      </c>
      <c r="L4334" t="s">
        <v>12</v>
      </c>
      <c r="M4334" t="s">
        <v>53</v>
      </c>
      <c r="N4334" s="2">
        <v>41280</v>
      </c>
      <c r="O4334" s="2">
        <v>42133</v>
      </c>
      <c r="P4334" t="s">
        <v>24</v>
      </c>
      <c r="Q4334" t="s">
        <v>25</v>
      </c>
      <c r="R4334" s="5" t="str">
        <f t="shared" si="205"/>
        <v>0.15</v>
      </c>
      <c r="S4334" s="6" t="str">
        <f t="shared" si="206"/>
        <v/>
      </c>
      <c r="T4334">
        <f>ROUND(INT(表1[[#This Row],[合同结束日期]]-表1[[#This Row],[合同起始日期]])/365,1)</f>
        <v>2.2999999999999998</v>
      </c>
    </row>
    <row r="4335" spans="1:20">
      <c r="A4335" s="1">
        <v>41760</v>
      </c>
      <c r="B4335" t="s">
        <v>69</v>
      </c>
      <c r="C4335">
        <f t="shared" si="204"/>
        <v>2</v>
      </c>
      <c r="D4335" t="s">
        <v>85</v>
      </c>
      <c r="E4335" s="4">
        <v>160278</v>
      </c>
      <c r="F4335" s="4">
        <v>48436.011599999991</v>
      </c>
      <c r="G4335" s="3">
        <v>0.30219999999999997</v>
      </c>
      <c r="H4335" s="7">
        <v>850.73248407643314</v>
      </c>
      <c r="I4335" s="4">
        <v>257.09135668789804</v>
      </c>
      <c r="J4335">
        <v>188.4</v>
      </c>
      <c r="K4335" t="s">
        <v>11</v>
      </c>
      <c r="L4335" t="s">
        <v>23</v>
      </c>
      <c r="M4335" t="s">
        <v>23</v>
      </c>
      <c r="N4335" s="2">
        <v>41283</v>
      </c>
      <c r="O4335" s="2">
        <v>42133</v>
      </c>
      <c r="P4335" t="s">
        <v>24</v>
      </c>
      <c r="Q4335" t="s">
        <v>56</v>
      </c>
      <c r="R4335" s="5" t="str">
        <f t="shared" si="205"/>
        <v>0.17</v>
      </c>
      <c r="S4335" s="6" t="str">
        <f t="shared" si="206"/>
        <v/>
      </c>
      <c r="T4335">
        <f>ROUND(INT(表1[[#This Row],[合同结束日期]]-表1[[#This Row],[合同起始日期]])/365,1)</f>
        <v>2.2999999999999998</v>
      </c>
    </row>
    <row r="4336" spans="1:20">
      <c r="A4336" s="1">
        <v>41760</v>
      </c>
      <c r="B4336" t="s">
        <v>69</v>
      </c>
      <c r="C4336">
        <f t="shared" si="204"/>
        <v>2</v>
      </c>
      <c r="D4336" t="s">
        <v>86</v>
      </c>
      <c r="E4336" s="4">
        <v>304089.59999999998</v>
      </c>
      <c r="F4336" s="4">
        <v>57716.206079999996</v>
      </c>
      <c r="G4336" s="3">
        <v>0.1898</v>
      </c>
      <c r="H4336" s="7">
        <v>1448.0457142857142</v>
      </c>
      <c r="I4336" s="4">
        <v>274.83907657142856</v>
      </c>
      <c r="J4336">
        <v>210</v>
      </c>
      <c r="K4336" t="s">
        <v>11</v>
      </c>
      <c r="L4336" t="s">
        <v>23</v>
      </c>
      <c r="M4336" t="s">
        <v>23</v>
      </c>
      <c r="N4336" s="2">
        <v>41284</v>
      </c>
      <c r="O4336" s="2">
        <v>42499</v>
      </c>
      <c r="P4336" t="s">
        <v>18</v>
      </c>
      <c r="Q4336" t="s">
        <v>30</v>
      </c>
      <c r="R4336" s="5" t="str">
        <f t="shared" si="205"/>
        <v>0.18</v>
      </c>
      <c r="S4336" s="6" t="str">
        <f t="shared" si="206"/>
        <v/>
      </c>
      <c r="T4336">
        <f>ROUND(INT(表1[[#This Row],[合同结束日期]]-表1[[#This Row],[合同起始日期]])/365,1)</f>
        <v>3.3</v>
      </c>
    </row>
    <row r="4337" spans="1:20">
      <c r="A4337" s="1">
        <v>41760</v>
      </c>
      <c r="B4337" t="s">
        <v>69</v>
      </c>
      <c r="C4337">
        <f t="shared" si="204"/>
        <v>2</v>
      </c>
      <c r="D4337" t="s">
        <v>87</v>
      </c>
      <c r="E4337" s="4">
        <v>151488.24</v>
      </c>
      <c r="F4337" s="4">
        <v>34145.449295999999</v>
      </c>
      <c r="G4337" s="3">
        <v>0.22540000000000002</v>
      </c>
      <c r="H4337" s="7">
        <v>519.50699588477369</v>
      </c>
      <c r="I4337" s="4">
        <v>117.096876872428</v>
      </c>
      <c r="J4337">
        <v>291.59999999999997</v>
      </c>
      <c r="K4337" t="s">
        <v>11</v>
      </c>
      <c r="L4337" t="s">
        <v>13</v>
      </c>
      <c r="M4337" t="s">
        <v>13</v>
      </c>
      <c r="N4337" s="2">
        <v>41340</v>
      </c>
      <c r="O4337" s="2">
        <v>42499</v>
      </c>
      <c r="P4337" t="s">
        <v>18</v>
      </c>
      <c r="Q4337" t="s">
        <v>28</v>
      </c>
      <c r="R4337" s="5" t="str">
        <f t="shared" si="205"/>
        <v>0.13</v>
      </c>
      <c r="S4337" s="6" t="str">
        <f t="shared" si="206"/>
        <v/>
      </c>
      <c r="T4337">
        <f>ROUND(INT(表1[[#This Row],[合同结束日期]]-表1[[#This Row],[合同起始日期]])/365,1)</f>
        <v>3.2</v>
      </c>
    </row>
    <row r="4338" spans="1:20">
      <c r="A4338" s="1">
        <v>41760</v>
      </c>
      <c r="B4338" t="s">
        <v>69</v>
      </c>
      <c r="C4338">
        <f t="shared" si="204"/>
        <v>2</v>
      </c>
      <c r="D4338" t="s">
        <v>88</v>
      </c>
      <c r="E4338" s="4">
        <v>108480.288</v>
      </c>
      <c r="F4338" s="4">
        <v>23887.359417600001</v>
      </c>
      <c r="G4338" s="3">
        <v>0.22020000000000001</v>
      </c>
      <c r="H4338" s="7">
        <v>531.76611764705888</v>
      </c>
      <c r="I4338" s="4">
        <v>117.09489910588236</v>
      </c>
      <c r="J4338">
        <v>204</v>
      </c>
      <c r="K4338" t="s">
        <v>11</v>
      </c>
      <c r="L4338" t="s">
        <v>23</v>
      </c>
      <c r="M4338" t="s">
        <v>23</v>
      </c>
      <c r="N4338" s="2">
        <v>41337</v>
      </c>
      <c r="O4338" s="2">
        <v>42499</v>
      </c>
      <c r="P4338" t="s">
        <v>18</v>
      </c>
      <c r="Q4338" t="s">
        <v>28</v>
      </c>
      <c r="R4338" s="5" t="str">
        <f t="shared" si="205"/>
        <v>0.13</v>
      </c>
      <c r="S4338" s="6" t="str">
        <f t="shared" si="206"/>
        <v/>
      </c>
      <c r="T4338">
        <f>ROUND(INT(表1[[#This Row],[合同结束日期]]-表1[[#This Row],[合同起始日期]])/365,1)</f>
        <v>3.2</v>
      </c>
    </row>
    <row r="4339" spans="1:20">
      <c r="A4339" s="1">
        <v>41760</v>
      </c>
      <c r="B4339" t="s">
        <v>69</v>
      </c>
      <c r="C4339">
        <f t="shared" si="204"/>
        <v>2</v>
      </c>
      <c r="D4339" t="s">
        <v>89</v>
      </c>
      <c r="E4339" s="4">
        <v>161014.79999999999</v>
      </c>
      <c r="F4339" s="4">
        <v>37822.376519999998</v>
      </c>
      <c r="G4339" s="3">
        <v>0.2349</v>
      </c>
      <c r="H4339" s="7">
        <v>1127.5546218487395</v>
      </c>
      <c r="I4339" s="4">
        <v>264.8625806722689</v>
      </c>
      <c r="J4339">
        <v>142.79999999999998</v>
      </c>
      <c r="K4339" t="s">
        <v>11</v>
      </c>
      <c r="L4339" t="s">
        <v>23</v>
      </c>
      <c r="M4339" t="s">
        <v>23</v>
      </c>
      <c r="N4339" s="2">
        <v>41284</v>
      </c>
      <c r="O4339" s="2">
        <v>43229</v>
      </c>
      <c r="P4339" t="s">
        <v>24</v>
      </c>
      <c r="Q4339" t="s">
        <v>59</v>
      </c>
      <c r="R4339" s="5" t="str">
        <f t="shared" si="205"/>
        <v>0.16</v>
      </c>
      <c r="S4339" s="6" t="str">
        <f t="shared" si="206"/>
        <v/>
      </c>
      <c r="T4339">
        <f>ROUND(INT(表1[[#This Row],[合同结束日期]]-表1[[#This Row],[合同起始日期]])/365,1)</f>
        <v>5.3</v>
      </c>
    </row>
    <row r="4340" spans="1:20">
      <c r="A4340" s="1">
        <v>41760</v>
      </c>
      <c r="B4340" t="s">
        <v>69</v>
      </c>
      <c r="C4340">
        <f t="shared" si="204"/>
        <v>2</v>
      </c>
      <c r="D4340" t="s">
        <v>90</v>
      </c>
      <c r="E4340" s="4">
        <v>192648</v>
      </c>
      <c r="F4340" s="4">
        <v>77964.645600000003</v>
      </c>
      <c r="G4340" s="3">
        <v>0.4047</v>
      </c>
      <c r="H4340" s="7">
        <v>585.91240875912411</v>
      </c>
      <c r="I4340" s="4">
        <v>237.11875182481751</v>
      </c>
      <c r="J4340">
        <v>328.8</v>
      </c>
      <c r="K4340" t="s">
        <v>11</v>
      </c>
      <c r="L4340" t="s">
        <v>23</v>
      </c>
      <c r="M4340" t="s">
        <v>23</v>
      </c>
      <c r="N4340" s="2">
        <v>41299</v>
      </c>
      <c r="O4340" s="2">
        <v>42133</v>
      </c>
      <c r="P4340" t="s">
        <v>24</v>
      </c>
      <c r="Q4340" t="s">
        <v>25</v>
      </c>
      <c r="R4340" s="5" t="str">
        <f t="shared" si="205"/>
        <v>0.15</v>
      </c>
      <c r="S4340" s="6" t="str">
        <f t="shared" si="206"/>
        <v/>
      </c>
      <c r="T4340">
        <f>ROUND(INT(表1[[#This Row],[合同结束日期]]-表1[[#This Row],[合同起始日期]])/365,1)</f>
        <v>2.2999999999999998</v>
      </c>
    </row>
    <row r="4341" spans="1:20">
      <c r="A4341" s="1">
        <v>41760</v>
      </c>
      <c r="B4341" t="s">
        <v>69</v>
      </c>
      <c r="C4341">
        <f t="shared" si="204"/>
        <v>2</v>
      </c>
      <c r="D4341" t="s">
        <v>91</v>
      </c>
      <c r="E4341" s="4">
        <v>416011.2</v>
      </c>
      <c r="F4341" s="4">
        <v>89317.60463999999</v>
      </c>
      <c r="G4341" s="3">
        <v>0.21469999999999997</v>
      </c>
      <c r="H4341" s="7">
        <v>1111.1410256410256</v>
      </c>
      <c r="I4341" s="4">
        <v>238.56197820512818</v>
      </c>
      <c r="J4341">
        <v>374.4</v>
      </c>
      <c r="K4341" t="s">
        <v>11</v>
      </c>
      <c r="L4341" t="s">
        <v>92</v>
      </c>
      <c r="M4341" t="s">
        <v>92</v>
      </c>
      <c r="N4341" s="2">
        <v>41295</v>
      </c>
      <c r="O4341" s="2">
        <v>42133</v>
      </c>
      <c r="P4341" t="s">
        <v>24</v>
      </c>
      <c r="Q4341" t="s">
        <v>25</v>
      </c>
      <c r="R4341" s="5" t="str">
        <f t="shared" si="205"/>
        <v>0.15</v>
      </c>
      <c r="S4341" s="6" t="str">
        <f t="shared" si="206"/>
        <v/>
      </c>
      <c r="T4341">
        <f>ROUND(INT(表1[[#This Row],[合同结束日期]]-表1[[#This Row],[合同起始日期]])/365,1)</f>
        <v>2.2999999999999998</v>
      </c>
    </row>
    <row r="4342" spans="1:20">
      <c r="A4342" s="1">
        <v>41760</v>
      </c>
      <c r="B4342" t="s">
        <v>69</v>
      </c>
      <c r="C4342">
        <f t="shared" si="204"/>
        <v>2</v>
      </c>
      <c r="D4342" t="s">
        <v>93</v>
      </c>
      <c r="E4342" s="4">
        <v>222039.6</v>
      </c>
      <c r="F4342" s="4">
        <v>61305.133560000002</v>
      </c>
      <c r="G4342" s="3">
        <v>0.27610000000000001</v>
      </c>
      <c r="H4342" s="7">
        <v>822.36888888888893</v>
      </c>
      <c r="I4342" s="4">
        <v>227.05605022222224</v>
      </c>
      <c r="J4342">
        <v>270</v>
      </c>
      <c r="K4342" t="s">
        <v>11</v>
      </c>
      <c r="L4342" t="s">
        <v>92</v>
      </c>
      <c r="M4342" t="s">
        <v>92</v>
      </c>
      <c r="N4342" s="2">
        <v>41279</v>
      </c>
      <c r="O4342" s="2">
        <v>42499</v>
      </c>
      <c r="P4342" t="s">
        <v>24</v>
      </c>
      <c r="Q4342" t="s">
        <v>28</v>
      </c>
      <c r="R4342" s="5" t="str">
        <f t="shared" si="205"/>
        <v>0.13</v>
      </c>
      <c r="S4342" s="6" t="str">
        <f t="shared" si="206"/>
        <v/>
      </c>
      <c r="T4342">
        <f>ROUND(INT(表1[[#This Row],[合同结束日期]]-表1[[#This Row],[合同起始日期]])/365,1)</f>
        <v>3.3</v>
      </c>
    </row>
    <row r="4343" spans="1:20">
      <c r="A4343" s="1">
        <v>41760</v>
      </c>
      <c r="B4343" t="s">
        <v>69</v>
      </c>
      <c r="C4343">
        <f t="shared" si="204"/>
        <v>2</v>
      </c>
      <c r="D4343" t="s">
        <v>94</v>
      </c>
      <c r="E4343" s="4">
        <v>256146</v>
      </c>
      <c r="F4343" s="4">
        <v>72566.161800000002</v>
      </c>
      <c r="G4343" s="3">
        <v>0.2833</v>
      </c>
      <c r="H4343" s="7">
        <v>992.81395348837214</v>
      </c>
      <c r="I4343" s="4">
        <v>281.26419302325581</v>
      </c>
      <c r="J4343">
        <v>258</v>
      </c>
      <c r="K4343" t="s">
        <v>11</v>
      </c>
      <c r="L4343" t="s">
        <v>23</v>
      </c>
      <c r="M4343" t="s">
        <v>23</v>
      </c>
      <c r="N4343" s="2">
        <v>41274</v>
      </c>
      <c r="O4343" s="2">
        <v>42435</v>
      </c>
      <c r="P4343" t="s">
        <v>24</v>
      </c>
      <c r="Q4343" t="s">
        <v>30</v>
      </c>
      <c r="R4343" s="5" t="str">
        <f t="shared" si="205"/>
        <v>0.18</v>
      </c>
      <c r="S4343" s="6" t="str">
        <f t="shared" si="206"/>
        <v/>
      </c>
      <c r="T4343">
        <f>ROUND(INT(表1[[#This Row],[合同结束日期]]-表1[[#This Row],[合同起始日期]])/365,1)</f>
        <v>3.2</v>
      </c>
    </row>
    <row r="4344" spans="1:20">
      <c r="A4344" s="1">
        <v>41760</v>
      </c>
      <c r="B4344" t="s">
        <v>69</v>
      </c>
      <c r="C4344">
        <f t="shared" si="204"/>
        <v>2</v>
      </c>
      <c r="D4344" t="s">
        <v>95</v>
      </c>
      <c r="E4344" s="4">
        <v>810244.79999999993</v>
      </c>
      <c r="F4344" s="4">
        <v>190974.69936</v>
      </c>
      <c r="G4344" s="3">
        <v>0.23570000000000002</v>
      </c>
      <c r="H4344" s="7">
        <v>522.19953596287701</v>
      </c>
      <c r="I4344" s="4">
        <v>123.08243062645012</v>
      </c>
      <c r="J4344">
        <v>1551.6</v>
      </c>
      <c r="K4344" t="s">
        <v>41</v>
      </c>
      <c r="L4344" t="s">
        <v>95</v>
      </c>
      <c r="M4344" t="s">
        <v>41</v>
      </c>
      <c r="N4344" s="2">
        <v>41338</v>
      </c>
      <c r="O4344" s="2">
        <v>44349</v>
      </c>
      <c r="P4344" t="s">
        <v>39</v>
      </c>
      <c r="Q4344" t="s">
        <v>83</v>
      </c>
      <c r="R4344" s="5" t="str">
        <f t="shared" si="205"/>
        <v>0.14</v>
      </c>
      <c r="S4344" s="6" t="str">
        <f t="shared" si="206"/>
        <v/>
      </c>
      <c r="T4344">
        <f>ROUND(INT(表1[[#This Row],[合同结束日期]]-表1[[#This Row],[合同起始日期]])/365,1)</f>
        <v>8.1999999999999993</v>
      </c>
    </row>
    <row r="4345" spans="1:20">
      <c r="A4345" s="1">
        <v>41760</v>
      </c>
      <c r="B4345" t="s">
        <v>69</v>
      </c>
      <c r="C4345">
        <f t="shared" si="204"/>
        <v>2</v>
      </c>
      <c r="D4345" t="s">
        <v>293</v>
      </c>
      <c r="E4345" s="4">
        <v>994183.2</v>
      </c>
      <c r="F4345" s="4">
        <v>81721.85904000001</v>
      </c>
      <c r="G4345" s="3">
        <v>8.2200000000000009E-2</v>
      </c>
      <c r="H4345" s="7">
        <v>851.47584789311406</v>
      </c>
      <c r="I4345" s="4">
        <v>69.991314696813987</v>
      </c>
      <c r="J4345">
        <v>1167.5999999999999</v>
      </c>
      <c r="K4345" t="s">
        <v>44</v>
      </c>
      <c r="L4345" t="s">
        <v>72</v>
      </c>
      <c r="M4345" t="s">
        <v>71</v>
      </c>
      <c r="N4345" s="2">
        <v>41446</v>
      </c>
      <c r="O4345" s="2">
        <v>44487</v>
      </c>
      <c r="P4345" t="s">
        <v>18</v>
      </c>
      <c r="Q4345" t="s">
        <v>37</v>
      </c>
      <c r="R4345" s="5" t="str">
        <f t="shared" si="205"/>
        <v>0.</v>
      </c>
      <c r="S4345" s="6" t="str">
        <f t="shared" si="206"/>
        <v/>
      </c>
      <c r="T4345">
        <f>ROUND(INT(表1[[#This Row],[合同结束日期]]-表1[[#This Row],[合同起始日期]])/365,1)</f>
        <v>8.3000000000000007</v>
      </c>
    </row>
    <row r="4346" spans="1:20">
      <c r="A4346" s="1">
        <v>41760</v>
      </c>
      <c r="B4346" t="s">
        <v>69</v>
      </c>
      <c r="C4346">
        <f t="shared" si="204"/>
        <v>2</v>
      </c>
      <c r="D4346" t="s">
        <v>296</v>
      </c>
      <c r="E4346" s="4">
        <v>1491400.8</v>
      </c>
      <c r="F4346" s="4">
        <v>74570.040000000008</v>
      </c>
      <c r="G4346" s="3">
        <v>0.05</v>
      </c>
      <c r="H4346" s="7">
        <v>2792.885393258427</v>
      </c>
      <c r="I4346" s="4">
        <v>139.64426966292137</v>
      </c>
      <c r="J4346">
        <v>534</v>
      </c>
      <c r="K4346" t="s">
        <v>44</v>
      </c>
      <c r="L4346" t="s">
        <v>72</v>
      </c>
      <c r="M4346" t="s">
        <v>71</v>
      </c>
      <c r="N4346" s="2">
        <v>41514</v>
      </c>
      <c r="O4346" s="2">
        <v>44525</v>
      </c>
      <c r="P4346" t="s">
        <v>18</v>
      </c>
      <c r="Q4346" t="s">
        <v>208</v>
      </c>
      <c r="R4346" s="5" t="str">
        <f t="shared" si="205"/>
        <v>0.05</v>
      </c>
      <c r="S4346" s="6" t="str">
        <f t="shared" si="206"/>
        <v/>
      </c>
      <c r="T4346">
        <f>ROUND(INT(表1[[#This Row],[合同结束日期]]-表1[[#This Row],[合同起始日期]])/365,1)</f>
        <v>8.1999999999999993</v>
      </c>
    </row>
    <row r="4347" spans="1:20">
      <c r="A4347" s="1">
        <v>41760</v>
      </c>
      <c r="B4347" t="s">
        <v>69</v>
      </c>
      <c r="C4347">
        <f t="shared" si="204"/>
        <v>2</v>
      </c>
      <c r="D4347" t="s">
        <v>306</v>
      </c>
      <c r="E4347" s="4">
        <v>664996.79999999993</v>
      </c>
      <c r="F4347" s="4">
        <v>55793.231520000001</v>
      </c>
      <c r="G4347" s="3">
        <v>8.3900000000000016E-2</v>
      </c>
      <c r="H4347" s="7">
        <v>1191.7505376344084</v>
      </c>
      <c r="I4347" s="4">
        <v>99.987870107526888</v>
      </c>
      <c r="J4347">
        <v>558</v>
      </c>
      <c r="K4347" t="s">
        <v>44</v>
      </c>
      <c r="L4347" t="s">
        <v>72</v>
      </c>
      <c r="M4347" t="s">
        <v>71</v>
      </c>
      <c r="N4347" s="2">
        <v>41567</v>
      </c>
      <c r="O4347" s="2">
        <v>44578</v>
      </c>
      <c r="P4347" t="s">
        <v>18</v>
      </c>
      <c r="Q4347" t="s">
        <v>208</v>
      </c>
      <c r="R4347" s="5" t="str">
        <f t="shared" si="205"/>
        <v>0.05</v>
      </c>
      <c r="S4347" s="6" t="str">
        <f t="shared" si="206"/>
        <v/>
      </c>
      <c r="T4347">
        <f>ROUND(INT(表1[[#This Row],[合同结束日期]]-表1[[#This Row],[合同起始日期]])/365,1)</f>
        <v>8.1999999999999993</v>
      </c>
    </row>
    <row r="4348" spans="1:20">
      <c r="A4348" s="1">
        <v>41760</v>
      </c>
      <c r="B4348" t="s">
        <v>69</v>
      </c>
      <c r="C4348">
        <f t="shared" si="204"/>
        <v>2</v>
      </c>
      <c r="D4348" t="s">
        <v>96</v>
      </c>
      <c r="E4348" s="4">
        <v>619648.79999999993</v>
      </c>
      <c r="F4348" s="4">
        <v>50253.51767999999</v>
      </c>
      <c r="G4348" s="3">
        <v>8.1099999999999992E-2</v>
      </c>
      <c r="H4348" s="7">
        <v>2368.6880733944954</v>
      </c>
      <c r="I4348" s="4">
        <v>192.10060275229355</v>
      </c>
      <c r="J4348">
        <v>261.59999999999997</v>
      </c>
      <c r="K4348" t="s">
        <v>11</v>
      </c>
      <c r="L4348" t="s">
        <v>23</v>
      </c>
      <c r="M4348" t="s">
        <v>23</v>
      </c>
      <c r="N4348" s="2">
        <v>41374</v>
      </c>
      <c r="O4348" s="2">
        <v>42499</v>
      </c>
      <c r="P4348" t="s">
        <v>24</v>
      </c>
      <c r="Q4348" t="s">
        <v>35</v>
      </c>
      <c r="R4348" s="5" t="str">
        <f t="shared" si="205"/>
        <v>0.06</v>
      </c>
      <c r="S4348" s="6" t="str">
        <f t="shared" si="206"/>
        <v/>
      </c>
      <c r="T4348">
        <f>ROUND(INT(表1[[#This Row],[合同结束日期]]-表1[[#This Row],[合同起始日期]])/365,1)</f>
        <v>3.1</v>
      </c>
    </row>
    <row r="4349" spans="1:20">
      <c r="A4349" s="1">
        <v>41760</v>
      </c>
      <c r="B4349" t="s">
        <v>69</v>
      </c>
      <c r="C4349">
        <f t="shared" si="204"/>
        <v>2</v>
      </c>
      <c r="D4349" t="s">
        <v>97</v>
      </c>
      <c r="E4349" s="4">
        <v>770851.68</v>
      </c>
      <c r="F4349" s="4">
        <v>141142.94260799998</v>
      </c>
      <c r="G4349" s="3">
        <v>0.18309999999999996</v>
      </c>
      <c r="H4349" s="7">
        <v>995.93240310077522</v>
      </c>
      <c r="I4349" s="4">
        <v>182.3552230077519</v>
      </c>
      <c r="J4349">
        <v>774</v>
      </c>
      <c r="K4349" t="s">
        <v>11</v>
      </c>
      <c r="L4349" t="s">
        <v>13</v>
      </c>
      <c r="M4349" t="s">
        <v>27</v>
      </c>
      <c r="N4349" s="2">
        <v>41299</v>
      </c>
      <c r="O4349" s="2">
        <v>43229</v>
      </c>
      <c r="P4349" t="s">
        <v>24</v>
      </c>
      <c r="Q4349" t="s">
        <v>48</v>
      </c>
      <c r="R4349" s="5" t="str">
        <f t="shared" si="205"/>
        <v>0.11</v>
      </c>
      <c r="S4349" s="6" t="str">
        <f t="shared" si="206"/>
        <v/>
      </c>
      <c r="T4349">
        <f>ROUND(INT(表1[[#This Row],[合同结束日期]]-表1[[#This Row],[合同起始日期]])/365,1)</f>
        <v>5.3</v>
      </c>
    </row>
    <row r="4350" spans="1:20">
      <c r="A4350" s="1">
        <v>41760</v>
      </c>
      <c r="B4350" t="s">
        <v>69</v>
      </c>
      <c r="C4350">
        <f t="shared" si="204"/>
        <v>2</v>
      </c>
      <c r="D4350" t="s">
        <v>98</v>
      </c>
      <c r="E4350" s="4">
        <v>224935.19999999998</v>
      </c>
      <c r="F4350" s="4">
        <v>82123.841520000002</v>
      </c>
      <c r="G4350" s="3">
        <v>0.36510000000000004</v>
      </c>
      <c r="H4350" s="7">
        <v>676.70036101083031</v>
      </c>
      <c r="I4350" s="4">
        <v>247.06330180505418</v>
      </c>
      <c r="J4350">
        <v>332.4</v>
      </c>
      <c r="K4350" t="s">
        <v>11</v>
      </c>
      <c r="L4350" t="s">
        <v>13</v>
      </c>
      <c r="M4350" t="s">
        <v>13</v>
      </c>
      <c r="N4350" s="2">
        <v>41331</v>
      </c>
      <c r="O4350" s="2">
        <v>42499</v>
      </c>
      <c r="P4350" t="s">
        <v>24</v>
      </c>
      <c r="Q4350" t="s">
        <v>25</v>
      </c>
      <c r="R4350" s="5" t="str">
        <f t="shared" si="205"/>
        <v>0.15</v>
      </c>
      <c r="S4350" s="6" t="str">
        <f t="shared" si="206"/>
        <v/>
      </c>
      <c r="T4350">
        <f>ROUND(INT(表1[[#This Row],[合同结束日期]]-表1[[#This Row],[合同起始日期]])/365,1)</f>
        <v>3.2</v>
      </c>
    </row>
    <row r="4351" spans="1:20">
      <c r="A4351" s="1">
        <v>41760</v>
      </c>
      <c r="B4351" t="s">
        <v>69</v>
      </c>
      <c r="C4351">
        <f t="shared" si="204"/>
        <v>2</v>
      </c>
      <c r="D4351" t="s">
        <v>99</v>
      </c>
      <c r="E4351" s="4">
        <v>408111.6</v>
      </c>
      <c r="F4351" s="4">
        <v>70113.572880000007</v>
      </c>
      <c r="G4351" s="3">
        <v>0.17180000000000004</v>
      </c>
      <c r="H4351" s="7">
        <v>2297.9256756756754</v>
      </c>
      <c r="I4351" s="4">
        <v>394.78363108108113</v>
      </c>
      <c r="J4351">
        <v>177.6</v>
      </c>
      <c r="K4351" t="s">
        <v>11</v>
      </c>
      <c r="L4351" t="s">
        <v>23</v>
      </c>
      <c r="M4351" t="s">
        <v>23</v>
      </c>
      <c r="N4351" s="2">
        <v>41295</v>
      </c>
      <c r="O4351" s="2">
        <v>42499</v>
      </c>
      <c r="P4351" t="s">
        <v>24</v>
      </c>
      <c r="Q4351" t="s">
        <v>25</v>
      </c>
      <c r="R4351" s="5" t="str">
        <f t="shared" si="205"/>
        <v>0.15</v>
      </c>
      <c r="S4351" s="6" t="str">
        <f t="shared" si="206"/>
        <v/>
      </c>
      <c r="T4351">
        <f>ROUND(INT(表1[[#This Row],[合同结束日期]]-表1[[#This Row],[合同起始日期]])/365,1)</f>
        <v>3.3</v>
      </c>
    </row>
    <row r="4352" spans="1:20">
      <c r="A4352" s="1">
        <v>41760</v>
      </c>
      <c r="B4352" t="s">
        <v>69</v>
      </c>
      <c r="C4352">
        <f t="shared" si="204"/>
        <v>2</v>
      </c>
      <c r="D4352" t="s">
        <v>100</v>
      </c>
      <c r="E4352" s="4">
        <v>265332</v>
      </c>
      <c r="F4352" s="4">
        <v>59062.903200000001</v>
      </c>
      <c r="G4352" s="3">
        <v>0.22259999999999999</v>
      </c>
      <c r="H4352" s="7">
        <v>1256.3068181818182</v>
      </c>
      <c r="I4352" s="4">
        <v>279.65389772727275</v>
      </c>
      <c r="J4352">
        <v>211.2</v>
      </c>
      <c r="K4352" t="s">
        <v>11</v>
      </c>
      <c r="L4352" t="s">
        <v>23</v>
      </c>
      <c r="M4352" t="s">
        <v>23</v>
      </c>
      <c r="N4352" s="2">
        <v>41298</v>
      </c>
      <c r="O4352" s="2">
        <v>42133</v>
      </c>
      <c r="P4352" t="s">
        <v>24</v>
      </c>
      <c r="Q4352" t="s">
        <v>25</v>
      </c>
      <c r="R4352" s="5" t="str">
        <f t="shared" si="205"/>
        <v>0.15</v>
      </c>
      <c r="S4352" s="6" t="str">
        <f t="shared" si="206"/>
        <v/>
      </c>
      <c r="T4352">
        <f>ROUND(INT(表1[[#This Row],[合同结束日期]]-表1[[#This Row],[合同起始日期]])/365,1)</f>
        <v>2.2999999999999998</v>
      </c>
    </row>
    <row r="4353" spans="1:20">
      <c r="A4353" s="1">
        <v>41760</v>
      </c>
      <c r="B4353" t="s">
        <v>69</v>
      </c>
      <c r="C4353">
        <f t="shared" si="204"/>
        <v>2</v>
      </c>
      <c r="D4353" t="s">
        <v>101</v>
      </c>
      <c r="E4353" s="4">
        <v>128291.4</v>
      </c>
      <c r="F4353" s="4">
        <v>17242.364159999997</v>
      </c>
      <c r="G4353" s="3">
        <v>0.13439999999999999</v>
      </c>
      <c r="H4353" s="7">
        <v>1037.9563106796118</v>
      </c>
      <c r="I4353" s="4">
        <v>139.50132815533979</v>
      </c>
      <c r="J4353">
        <v>123.6</v>
      </c>
      <c r="K4353" t="s">
        <v>11</v>
      </c>
      <c r="L4353" t="s">
        <v>92</v>
      </c>
      <c r="M4353" t="s">
        <v>92</v>
      </c>
      <c r="N4353" s="2">
        <v>41345</v>
      </c>
      <c r="O4353" s="2">
        <v>42499</v>
      </c>
      <c r="P4353" t="s">
        <v>18</v>
      </c>
      <c r="Q4353" t="s">
        <v>28</v>
      </c>
      <c r="R4353" s="5" t="str">
        <f t="shared" si="205"/>
        <v>0.13</v>
      </c>
      <c r="S4353" s="6" t="str">
        <f t="shared" si="206"/>
        <v/>
      </c>
      <c r="T4353">
        <f>ROUND(INT(表1[[#This Row],[合同结束日期]]-表1[[#This Row],[合同起始日期]])/365,1)</f>
        <v>3.2</v>
      </c>
    </row>
    <row r="4354" spans="1:20">
      <c r="A4354" s="1">
        <v>41760</v>
      </c>
      <c r="B4354" t="s">
        <v>69</v>
      </c>
      <c r="C4354">
        <f t="shared" si="204"/>
        <v>2</v>
      </c>
      <c r="D4354" t="s">
        <v>102</v>
      </c>
      <c r="E4354" s="4">
        <v>220864.8</v>
      </c>
      <c r="F4354" s="4">
        <v>47485.932000000001</v>
      </c>
      <c r="G4354" s="3">
        <v>0.21500000000000002</v>
      </c>
      <c r="H4354" s="7">
        <v>1426.7751937984497</v>
      </c>
      <c r="I4354" s="4">
        <v>306.75666666666672</v>
      </c>
      <c r="J4354">
        <v>154.79999999999998</v>
      </c>
      <c r="K4354" t="s">
        <v>11</v>
      </c>
      <c r="L4354" t="s">
        <v>92</v>
      </c>
      <c r="M4354" t="s">
        <v>92</v>
      </c>
      <c r="N4354" s="2">
        <v>41355</v>
      </c>
      <c r="O4354" s="2">
        <v>42499</v>
      </c>
      <c r="P4354" t="s">
        <v>24</v>
      </c>
      <c r="Q4354" t="s">
        <v>30</v>
      </c>
      <c r="R4354" s="5" t="str">
        <f t="shared" si="205"/>
        <v>0.18</v>
      </c>
      <c r="S4354" s="6" t="str">
        <f t="shared" si="206"/>
        <v/>
      </c>
      <c r="T4354">
        <f>ROUND(INT(表1[[#This Row],[合同结束日期]]-表1[[#This Row],[合同起始日期]])/365,1)</f>
        <v>3.1</v>
      </c>
    </row>
    <row r="4355" spans="1:20">
      <c r="A4355" s="1">
        <v>41760</v>
      </c>
      <c r="B4355" t="s">
        <v>69</v>
      </c>
      <c r="C4355">
        <f t="shared" si="204"/>
        <v>2</v>
      </c>
      <c r="D4355" t="s">
        <v>103</v>
      </c>
      <c r="E4355" s="4">
        <v>183652.8</v>
      </c>
      <c r="F4355" s="4">
        <v>63856.078560000002</v>
      </c>
      <c r="G4355" s="3">
        <v>0.34770000000000001</v>
      </c>
      <c r="H4355" s="7">
        <v>739.3429951690822</v>
      </c>
      <c r="I4355" s="4">
        <v>257.06955942028986</v>
      </c>
      <c r="J4355">
        <v>248.39999999999998</v>
      </c>
      <c r="K4355" t="s">
        <v>11</v>
      </c>
      <c r="L4355" t="s">
        <v>23</v>
      </c>
      <c r="M4355" t="s">
        <v>23</v>
      </c>
      <c r="N4355" s="2">
        <v>41285</v>
      </c>
      <c r="O4355" s="2">
        <v>42499</v>
      </c>
      <c r="P4355" t="s">
        <v>24</v>
      </c>
      <c r="Q4355" t="s">
        <v>30</v>
      </c>
      <c r="R4355" s="5" t="str">
        <f t="shared" si="205"/>
        <v>0.18</v>
      </c>
      <c r="S4355" s="6" t="str">
        <f t="shared" si="206"/>
        <v/>
      </c>
      <c r="T4355">
        <f>ROUND(INT(表1[[#This Row],[合同结束日期]]-表1[[#This Row],[合同起始日期]])/365,1)</f>
        <v>3.3</v>
      </c>
    </row>
    <row r="4356" spans="1:20">
      <c r="A4356" s="1">
        <v>41760</v>
      </c>
      <c r="B4356" t="s">
        <v>69</v>
      </c>
      <c r="C4356">
        <f t="shared" si="204"/>
        <v>2</v>
      </c>
      <c r="D4356" t="s">
        <v>104</v>
      </c>
      <c r="E4356" s="4">
        <v>117784.368</v>
      </c>
      <c r="F4356" s="4">
        <v>18645.2654544</v>
      </c>
      <c r="G4356" s="3">
        <v>0.1583</v>
      </c>
      <c r="H4356" s="7">
        <v>743.58818181818185</v>
      </c>
      <c r="I4356" s="4">
        <v>117.71000918181818</v>
      </c>
      <c r="J4356">
        <v>158.4</v>
      </c>
      <c r="K4356" t="s">
        <v>11</v>
      </c>
      <c r="L4356" t="s">
        <v>23</v>
      </c>
      <c r="M4356" t="s">
        <v>23</v>
      </c>
      <c r="N4356" s="2">
        <v>41345</v>
      </c>
      <c r="O4356" s="2">
        <v>42499</v>
      </c>
      <c r="P4356" t="s">
        <v>18</v>
      </c>
      <c r="Q4356" t="s">
        <v>28</v>
      </c>
      <c r="R4356" s="5" t="str">
        <f t="shared" si="205"/>
        <v>0.13</v>
      </c>
      <c r="S4356" s="6" t="str">
        <f t="shared" si="206"/>
        <v/>
      </c>
      <c r="T4356">
        <f>ROUND(INT(表1[[#This Row],[合同结束日期]]-表1[[#This Row],[合同起始日期]])/365,1)</f>
        <v>3.2</v>
      </c>
    </row>
    <row r="4357" spans="1:20">
      <c r="A4357" s="1">
        <v>41760</v>
      </c>
      <c r="B4357" t="s">
        <v>69</v>
      </c>
      <c r="C4357">
        <f t="shared" si="204"/>
        <v>2</v>
      </c>
      <c r="D4357" t="s">
        <v>105</v>
      </c>
      <c r="E4357" s="4">
        <v>110757.59999999999</v>
      </c>
      <c r="F4357" s="4">
        <v>29594.43072</v>
      </c>
      <c r="G4357" s="3">
        <v>0.26720000000000005</v>
      </c>
      <c r="H4357" s="7">
        <v>1037.056179775281</v>
      </c>
      <c r="I4357" s="4">
        <v>277.10141123595508</v>
      </c>
      <c r="J4357">
        <v>106.8</v>
      </c>
      <c r="K4357" t="s">
        <v>60</v>
      </c>
      <c r="L4357" t="s">
        <v>107</v>
      </c>
      <c r="M4357" t="s">
        <v>106</v>
      </c>
      <c r="N4357" s="2">
        <v>41250</v>
      </c>
      <c r="O4357" s="2">
        <v>42133</v>
      </c>
      <c r="P4357" t="s">
        <v>14</v>
      </c>
      <c r="Q4357" t="s">
        <v>37</v>
      </c>
      <c r="R4357" s="5" t="str">
        <f t="shared" si="205"/>
        <v>0.</v>
      </c>
      <c r="S4357" s="6" t="str">
        <f t="shared" si="206"/>
        <v/>
      </c>
      <c r="T4357">
        <f>ROUND(INT(表1[[#This Row],[合同结束日期]]-表1[[#This Row],[合同起始日期]])/365,1)</f>
        <v>2.4</v>
      </c>
    </row>
    <row r="4358" spans="1:20">
      <c r="A4358" s="1">
        <v>41760</v>
      </c>
      <c r="B4358" t="s">
        <v>69</v>
      </c>
      <c r="C4358">
        <f t="shared" si="204"/>
        <v>2</v>
      </c>
      <c r="D4358" t="s">
        <v>108</v>
      </c>
      <c r="E4358" s="4">
        <v>237602.4</v>
      </c>
      <c r="F4358" s="4">
        <v>40606.250159999996</v>
      </c>
      <c r="G4358" s="3">
        <v>0.1709</v>
      </c>
      <c r="H4358" s="7">
        <v>4604.697674418604</v>
      </c>
      <c r="I4358" s="4">
        <v>786.94283255813946</v>
      </c>
      <c r="J4358">
        <v>51.6</v>
      </c>
      <c r="K4358" t="s">
        <v>11</v>
      </c>
      <c r="L4358" t="s">
        <v>12</v>
      </c>
      <c r="M4358" t="s">
        <v>53</v>
      </c>
      <c r="N4358" s="2">
        <v>41332</v>
      </c>
      <c r="O4358" s="2">
        <v>42133</v>
      </c>
      <c r="P4358" t="s">
        <v>24</v>
      </c>
      <c r="Q4358" t="s">
        <v>59</v>
      </c>
      <c r="R4358" s="5" t="str">
        <f t="shared" si="205"/>
        <v>0.16</v>
      </c>
      <c r="S4358" s="6" t="str">
        <f t="shared" si="206"/>
        <v/>
      </c>
      <c r="T4358">
        <f>ROUND(INT(表1[[#This Row],[合同结束日期]]-表1[[#This Row],[合同起始日期]])/365,1)</f>
        <v>2.2000000000000002</v>
      </c>
    </row>
    <row r="4359" spans="1:20">
      <c r="A4359" s="1">
        <v>41760</v>
      </c>
      <c r="B4359" t="s">
        <v>69</v>
      </c>
      <c r="C4359">
        <f t="shared" si="204"/>
        <v>2</v>
      </c>
      <c r="D4359" t="s">
        <v>109</v>
      </c>
      <c r="E4359" s="4">
        <v>292106.39999999997</v>
      </c>
      <c r="F4359" s="4">
        <v>41099.37047999999</v>
      </c>
      <c r="G4359" s="3">
        <v>0.14069999999999999</v>
      </c>
      <c r="H4359" s="7">
        <v>4681.1923076923076</v>
      </c>
      <c r="I4359" s="4">
        <v>658.64375769230753</v>
      </c>
      <c r="J4359">
        <v>62.4</v>
      </c>
      <c r="K4359" t="s">
        <v>11</v>
      </c>
      <c r="L4359" t="s">
        <v>12</v>
      </c>
      <c r="M4359" t="s">
        <v>110</v>
      </c>
      <c r="N4359" s="2">
        <v>41287</v>
      </c>
      <c r="O4359" s="2">
        <v>42499</v>
      </c>
      <c r="P4359" t="s">
        <v>24</v>
      </c>
      <c r="Q4359" t="s">
        <v>28</v>
      </c>
      <c r="R4359" s="5" t="str">
        <f t="shared" si="205"/>
        <v>0.13</v>
      </c>
      <c r="S4359" s="6" t="str">
        <f t="shared" si="206"/>
        <v/>
      </c>
      <c r="T4359">
        <f>ROUND(INT(表1[[#This Row],[合同结束日期]]-表1[[#This Row],[合同起始日期]])/365,1)</f>
        <v>3.3</v>
      </c>
    </row>
    <row r="4360" spans="1:20">
      <c r="A4360" s="1">
        <v>41760</v>
      </c>
      <c r="B4360" t="s">
        <v>69</v>
      </c>
      <c r="C4360">
        <f t="shared" si="204"/>
        <v>2</v>
      </c>
      <c r="D4360" t="s">
        <v>111</v>
      </c>
      <c r="E4360" s="4">
        <v>159498</v>
      </c>
      <c r="F4360" s="4">
        <v>45807.825600000004</v>
      </c>
      <c r="G4360" s="3">
        <v>0.28720000000000001</v>
      </c>
      <c r="H4360" s="7">
        <v>886.1</v>
      </c>
      <c r="I4360" s="4">
        <v>254.48792000000003</v>
      </c>
      <c r="J4360">
        <v>180</v>
      </c>
      <c r="K4360" t="s">
        <v>11</v>
      </c>
      <c r="L4360" t="s">
        <v>23</v>
      </c>
      <c r="M4360" t="s">
        <v>23</v>
      </c>
      <c r="N4360" s="2">
        <v>41281</v>
      </c>
      <c r="O4360" s="2">
        <v>42499</v>
      </c>
      <c r="P4360" t="s">
        <v>24</v>
      </c>
      <c r="Q4360" t="s">
        <v>28</v>
      </c>
      <c r="R4360" s="5" t="str">
        <f t="shared" si="205"/>
        <v>0.13</v>
      </c>
      <c r="S4360" s="6" t="str">
        <f t="shared" si="206"/>
        <v/>
      </c>
      <c r="T4360">
        <f>ROUND(INT(表1[[#This Row],[合同结束日期]]-表1[[#This Row],[合同起始日期]])/365,1)</f>
        <v>3.3</v>
      </c>
    </row>
    <row r="4361" spans="1:20">
      <c r="A4361" s="1">
        <v>41760</v>
      </c>
      <c r="B4361" t="s">
        <v>69</v>
      </c>
      <c r="C4361">
        <f t="shared" si="204"/>
        <v>2</v>
      </c>
      <c r="D4361" t="s">
        <v>112</v>
      </c>
      <c r="E4361" s="4">
        <v>468039.6</v>
      </c>
      <c r="F4361" s="4">
        <v>96369.353640000001</v>
      </c>
      <c r="G4361" s="3">
        <v>0.2059</v>
      </c>
      <c r="H4361" s="7">
        <v>953.62591687041572</v>
      </c>
      <c r="I4361" s="4">
        <v>196.35157628361861</v>
      </c>
      <c r="J4361">
        <v>490.79999999999995</v>
      </c>
      <c r="K4361" t="s">
        <v>11</v>
      </c>
      <c r="L4361" t="s">
        <v>92</v>
      </c>
      <c r="M4361" t="s">
        <v>92</v>
      </c>
      <c r="N4361" s="2">
        <v>41281</v>
      </c>
      <c r="O4361" s="2">
        <v>42500</v>
      </c>
      <c r="P4361" t="s">
        <v>24</v>
      </c>
      <c r="Q4361" t="s">
        <v>28</v>
      </c>
      <c r="R4361" s="5" t="str">
        <f t="shared" si="205"/>
        <v>0.13</v>
      </c>
      <c r="S4361" s="6" t="str">
        <f t="shared" si="206"/>
        <v/>
      </c>
      <c r="T4361">
        <f>ROUND(INT(表1[[#This Row],[合同结束日期]]-表1[[#This Row],[合同起始日期]])/365,1)</f>
        <v>3.3</v>
      </c>
    </row>
    <row r="4362" spans="1:20">
      <c r="A4362" s="1">
        <v>41760</v>
      </c>
      <c r="B4362" t="s">
        <v>69</v>
      </c>
      <c r="C4362">
        <f t="shared" si="204"/>
        <v>2</v>
      </c>
      <c r="D4362" t="s">
        <v>113</v>
      </c>
      <c r="E4362" s="4">
        <v>595404</v>
      </c>
      <c r="F4362" s="4">
        <v>158853.78719999999</v>
      </c>
      <c r="G4362" s="3">
        <v>0.26679999999999998</v>
      </c>
      <c r="H4362" s="7">
        <v>851.06346483704976</v>
      </c>
      <c r="I4362" s="4">
        <v>227.06373241852486</v>
      </c>
      <c r="J4362">
        <v>699.6</v>
      </c>
      <c r="K4362" t="s">
        <v>11</v>
      </c>
      <c r="L4362" t="s">
        <v>23</v>
      </c>
      <c r="M4362" t="s">
        <v>23</v>
      </c>
      <c r="N4362" s="2">
        <v>41331</v>
      </c>
      <c r="O4362" s="2">
        <v>42499</v>
      </c>
      <c r="P4362" t="s">
        <v>24</v>
      </c>
      <c r="Q4362" t="s">
        <v>25</v>
      </c>
      <c r="R4362" s="5" t="str">
        <f t="shared" si="205"/>
        <v>0.15</v>
      </c>
      <c r="S4362" s="6" t="str">
        <f t="shared" si="206"/>
        <v/>
      </c>
      <c r="T4362">
        <f>ROUND(INT(表1[[#This Row],[合同结束日期]]-表1[[#This Row],[合同起始日期]])/365,1)</f>
        <v>3.2</v>
      </c>
    </row>
    <row r="4363" spans="1:20">
      <c r="A4363" s="1">
        <v>41760</v>
      </c>
      <c r="B4363" t="s">
        <v>69</v>
      </c>
      <c r="C4363">
        <f t="shared" si="204"/>
        <v>2</v>
      </c>
      <c r="D4363" t="s">
        <v>114</v>
      </c>
      <c r="E4363" s="4">
        <v>821347.44</v>
      </c>
      <c r="F4363" s="4">
        <v>172729.36663200005</v>
      </c>
      <c r="G4363" s="3">
        <v>0.21030000000000007</v>
      </c>
      <c r="H4363" s="7">
        <v>1665.3435523114354</v>
      </c>
      <c r="I4363" s="4">
        <v>350.221749051095</v>
      </c>
      <c r="J4363">
        <v>493.2</v>
      </c>
      <c r="K4363" t="s">
        <v>60</v>
      </c>
      <c r="L4363" t="s">
        <v>116</v>
      </c>
      <c r="M4363" t="s">
        <v>115</v>
      </c>
      <c r="N4363" s="2">
        <v>41241</v>
      </c>
      <c r="O4363" s="2">
        <v>43229</v>
      </c>
      <c r="P4363" t="s">
        <v>24</v>
      </c>
      <c r="Q4363" t="s">
        <v>65</v>
      </c>
      <c r="R4363" s="5" t="str">
        <f t="shared" si="205"/>
        <v>0.12</v>
      </c>
      <c r="S4363" s="6" t="str">
        <f t="shared" si="206"/>
        <v/>
      </c>
      <c r="T4363">
        <f>ROUND(INT(表1[[#This Row],[合同结束日期]]-表1[[#This Row],[合同起始日期]])/365,1)</f>
        <v>5.4</v>
      </c>
    </row>
    <row r="4364" spans="1:20">
      <c r="A4364" s="1">
        <v>41760</v>
      </c>
      <c r="B4364" t="s">
        <v>69</v>
      </c>
      <c r="C4364">
        <f t="shared" si="204"/>
        <v>2</v>
      </c>
      <c r="D4364" t="s">
        <v>117</v>
      </c>
      <c r="E4364" s="4">
        <v>287245.2</v>
      </c>
      <c r="F4364" s="4">
        <v>37255.702440000001</v>
      </c>
      <c r="G4364" s="3">
        <v>0.12970000000000001</v>
      </c>
      <c r="H4364" s="7">
        <v>1233.8711340206187</v>
      </c>
      <c r="I4364" s="4">
        <v>160.03308608247426</v>
      </c>
      <c r="J4364">
        <v>232.79999999999998</v>
      </c>
      <c r="K4364" t="s">
        <v>44</v>
      </c>
      <c r="L4364" t="s">
        <v>72</v>
      </c>
      <c r="M4364" t="s">
        <v>71</v>
      </c>
      <c r="N4364" s="2">
        <v>41331</v>
      </c>
      <c r="O4364" s="2">
        <v>43229</v>
      </c>
      <c r="P4364" t="s">
        <v>24</v>
      </c>
      <c r="Q4364" t="s">
        <v>42</v>
      </c>
      <c r="R4364" s="5" t="str">
        <f t="shared" si="205"/>
        <v>0.08</v>
      </c>
      <c r="S4364" s="6" t="str">
        <f t="shared" si="206"/>
        <v/>
      </c>
      <c r="T4364">
        <f>ROUND(INT(表1[[#This Row],[合同结束日期]]-表1[[#This Row],[合同起始日期]])/365,1)</f>
        <v>5.2</v>
      </c>
    </row>
    <row r="4365" spans="1:20">
      <c r="A4365" s="1">
        <v>41760</v>
      </c>
      <c r="B4365" t="s">
        <v>69</v>
      </c>
      <c r="C4365">
        <f t="shared" si="204"/>
        <v>2</v>
      </c>
      <c r="D4365" t="s">
        <v>118</v>
      </c>
      <c r="E4365" s="4">
        <v>303638.39999999997</v>
      </c>
      <c r="F4365" s="4">
        <v>49219.784640000005</v>
      </c>
      <c r="G4365" s="3">
        <v>0.16210000000000005</v>
      </c>
      <c r="H4365" s="7">
        <v>638.96969696969688</v>
      </c>
      <c r="I4365" s="4">
        <v>103.57698787878789</v>
      </c>
      <c r="J4365">
        <v>475.2</v>
      </c>
      <c r="K4365" t="s">
        <v>44</v>
      </c>
      <c r="L4365" t="s">
        <v>72</v>
      </c>
      <c r="M4365" t="s">
        <v>71</v>
      </c>
      <c r="N4365" s="2">
        <v>41332</v>
      </c>
      <c r="O4365" s="2">
        <v>44325</v>
      </c>
      <c r="P4365" t="s">
        <v>24</v>
      </c>
      <c r="Q4365" t="s">
        <v>42</v>
      </c>
      <c r="R4365" s="5" t="str">
        <f t="shared" si="205"/>
        <v>0.08</v>
      </c>
      <c r="S4365" s="6" t="str">
        <f t="shared" si="206"/>
        <v/>
      </c>
      <c r="T4365">
        <f>ROUND(INT(表1[[#This Row],[合同结束日期]]-表1[[#This Row],[合同起始日期]])/365,1)</f>
        <v>8.1999999999999993</v>
      </c>
    </row>
    <row r="4366" spans="1:20">
      <c r="A4366" s="1">
        <v>41760</v>
      </c>
      <c r="B4366" t="s">
        <v>69</v>
      </c>
      <c r="C4366">
        <f t="shared" si="204"/>
        <v>2</v>
      </c>
      <c r="D4366" t="s">
        <v>119</v>
      </c>
      <c r="E4366" s="4">
        <v>571830</v>
      </c>
      <c r="F4366" s="4">
        <v>61757.64</v>
      </c>
      <c r="G4366" s="3">
        <v>0.108</v>
      </c>
      <c r="H4366" s="7">
        <v>1018.2158119658119</v>
      </c>
      <c r="I4366" s="4">
        <v>109.96730769230768</v>
      </c>
      <c r="J4366">
        <v>561.6</v>
      </c>
      <c r="K4366" t="s">
        <v>44</v>
      </c>
      <c r="L4366" t="s">
        <v>72</v>
      </c>
      <c r="M4366" t="s">
        <v>71</v>
      </c>
      <c r="N4366" s="2">
        <v>41327</v>
      </c>
      <c r="O4366" s="2">
        <v>44325</v>
      </c>
      <c r="P4366" t="s">
        <v>18</v>
      </c>
      <c r="Q4366" t="s">
        <v>42</v>
      </c>
      <c r="R4366" s="5" t="str">
        <f t="shared" si="205"/>
        <v>0.08</v>
      </c>
      <c r="S4366" s="6" t="str">
        <f t="shared" si="206"/>
        <v/>
      </c>
      <c r="T4366">
        <f>ROUND(INT(表1[[#This Row],[合同结束日期]]-表1[[#This Row],[合同起始日期]])/365,1)</f>
        <v>8.1999999999999993</v>
      </c>
    </row>
    <row r="4367" spans="1:20">
      <c r="A4367" s="1">
        <v>41760</v>
      </c>
      <c r="B4367" t="s">
        <v>69</v>
      </c>
      <c r="C4367">
        <f t="shared" si="204"/>
        <v>2</v>
      </c>
      <c r="D4367" t="s">
        <v>120</v>
      </c>
      <c r="E4367" s="4">
        <v>456427.05599999998</v>
      </c>
      <c r="F4367" s="4">
        <v>68235.844872000016</v>
      </c>
      <c r="G4367" s="3">
        <v>0.14950000000000005</v>
      </c>
      <c r="H4367" s="7">
        <v>276.62245818181816</v>
      </c>
      <c r="I4367" s="4">
        <v>41.355057498181829</v>
      </c>
      <c r="J4367">
        <v>1650</v>
      </c>
      <c r="K4367" t="s">
        <v>44</v>
      </c>
      <c r="L4367" t="s">
        <v>72</v>
      </c>
      <c r="M4367" t="s">
        <v>71</v>
      </c>
      <c r="N4367" s="2">
        <v>41261</v>
      </c>
      <c r="O4367" s="2">
        <v>44332</v>
      </c>
      <c r="P4367" t="s">
        <v>39</v>
      </c>
      <c r="Q4367" t="s">
        <v>78</v>
      </c>
      <c r="R4367" s="5" t="str">
        <f t="shared" si="205"/>
        <v>0.07</v>
      </c>
      <c r="S4367" s="6" t="str">
        <f t="shared" si="206"/>
        <v/>
      </c>
      <c r="T4367">
        <f>ROUND(INT(表1[[#This Row],[合同结束日期]]-表1[[#This Row],[合同起始日期]])/365,1)</f>
        <v>8.4</v>
      </c>
    </row>
    <row r="4368" spans="1:20">
      <c r="A4368" s="1">
        <v>41760</v>
      </c>
      <c r="B4368" t="s">
        <v>69</v>
      </c>
      <c r="C4368">
        <f t="shared" si="204"/>
        <v>2</v>
      </c>
      <c r="D4368" t="s">
        <v>310</v>
      </c>
      <c r="E4368" s="4">
        <v>22387.200000000001</v>
      </c>
      <c r="F4368" s="4">
        <v>7199.7235200000005</v>
      </c>
      <c r="G4368" s="3">
        <v>0.3216</v>
      </c>
      <c r="H4368" s="7">
        <v>1554.666666666667</v>
      </c>
      <c r="I4368" s="4">
        <v>499.9808000000001</v>
      </c>
      <c r="J4368">
        <v>14.399999999999999</v>
      </c>
      <c r="K4368" t="s">
        <v>11</v>
      </c>
      <c r="L4368" t="s">
        <v>12</v>
      </c>
      <c r="M4368" t="s">
        <v>10</v>
      </c>
      <c r="N4368" s="2">
        <v>41724</v>
      </c>
      <c r="O4368" s="2">
        <v>42088</v>
      </c>
      <c r="P4368" t="s">
        <v>24</v>
      </c>
      <c r="Q4368" t="s">
        <v>83</v>
      </c>
      <c r="R4368" s="5" t="str">
        <f t="shared" si="205"/>
        <v>0.14</v>
      </c>
      <c r="S4368" s="6" t="str">
        <f t="shared" si="206"/>
        <v/>
      </c>
      <c r="T4368">
        <f>ROUND(INT(表1[[#This Row],[合同结束日期]]-表1[[#This Row],[合同起始日期]])/365,1)</f>
        <v>1</v>
      </c>
    </row>
    <row r="4369" spans="1:20">
      <c r="A4369" s="1">
        <v>41760</v>
      </c>
      <c r="B4369" t="s">
        <v>69</v>
      </c>
      <c r="C4369">
        <f t="shared" si="204"/>
        <v>2</v>
      </c>
      <c r="D4369" t="s">
        <v>316</v>
      </c>
      <c r="E4369" s="4">
        <v>26208</v>
      </c>
      <c r="F4369" s="4">
        <v>2620.7999999999997</v>
      </c>
      <c r="G4369" s="3">
        <v>9.9999999999999992E-2</v>
      </c>
      <c r="H4369" s="7">
        <v>10920</v>
      </c>
      <c r="I4369" s="4">
        <v>1092</v>
      </c>
      <c r="J4369">
        <v>2.4</v>
      </c>
      <c r="K4369" t="s">
        <v>44</v>
      </c>
      <c r="L4369" t="s">
        <v>46</v>
      </c>
      <c r="M4369" t="s">
        <v>187</v>
      </c>
      <c r="N4369" s="2">
        <v>41712</v>
      </c>
      <c r="O4369" s="2">
        <v>42076</v>
      </c>
      <c r="P4369" t="s">
        <v>18</v>
      </c>
      <c r="Q4369" t="s">
        <v>19</v>
      </c>
      <c r="R4369" s="5" t="str">
        <f t="shared" si="205"/>
        <v>0.1</v>
      </c>
      <c r="S4369" s="6" t="str">
        <f t="shared" si="206"/>
        <v/>
      </c>
      <c r="T4369">
        <f>ROUND(INT(表1[[#This Row],[合同结束日期]]-表1[[#This Row],[合同起始日期]])/365,1)</f>
        <v>1</v>
      </c>
    </row>
    <row r="4370" spans="1:20">
      <c r="A4370" s="1">
        <v>41760</v>
      </c>
      <c r="B4370" t="s">
        <v>69</v>
      </c>
      <c r="C4370">
        <f t="shared" si="204"/>
        <v>2</v>
      </c>
      <c r="D4370" t="s">
        <v>317</v>
      </c>
      <c r="E4370" s="4">
        <v>43344</v>
      </c>
      <c r="F4370" s="4">
        <v>7966.627199999999</v>
      </c>
      <c r="G4370" s="3">
        <v>0.18379999999999996</v>
      </c>
      <c r="H4370" s="7">
        <v>4515</v>
      </c>
      <c r="I4370" s="4">
        <v>829.85699999999997</v>
      </c>
      <c r="J4370">
        <v>9.6</v>
      </c>
      <c r="K4370" t="s">
        <v>11</v>
      </c>
      <c r="L4370" t="s">
        <v>12</v>
      </c>
      <c r="M4370" t="s">
        <v>110</v>
      </c>
      <c r="N4370" s="2">
        <v>41759</v>
      </c>
      <c r="O4370" s="2">
        <v>42123</v>
      </c>
      <c r="P4370" t="s">
        <v>24</v>
      </c>
      <c r="Q4370" t="s">
        <v>56</v>
      </c>
      <c r="R4370" s="5" t="str">
        <f t="shared" si="205"/>
        <v>0.17</v>
      </c>
      <c r="S4370" s="6" t="str">
        <f t="shared" si="206"/>
        <v/>
      </c>
      <c r="T4370">
        <f>ROUND(INT(表1[[#This Row],[合同结束日期]]-表1[[#This Row],[合同起始日期]])/365,1)</f>
        <v>1</v>
      </c>
    </row>
    <row r="4371" spans="1:20">
      <c r="A4371" s="1">
        <v>41760</v>
      </c>
      <c r="B4371" t="s">
        <v>69</v>
      </c>
      <c r="C4371">
        <f t="shared" ref="C4371:C4433" si="207">IF($B4371="负一层",-1,IF($B4371="负一夹层",0,IF($B4371="一层",1,IF($B4371="二层",2,IF($B4371="三层",3,IF($B4371="四层",4))))))</f>
        <v>2</v>
      </c>
      <c r="D4371" t="s">
        <v>318</v>
      </c>
      <c r="E4371" s="4">
        <v>4161.5999999999995</v>
      </c>
      <c r="F4371" s="4">
        <v>11999.973600000001</v>
      </c>
      <c r="G4371" s="3">
        <v>2.8835000000000006</v>
      </c>
      <c r="H4371" s="7">
        <v>61.928571428571416</v>
      </c>
      <c r="I4371" s="4">
        <v>178.57103571428573</v>
      </c>
      <c r="J4371">
        <v>67.2</v>
      </c>
      <c r="K4371" t="s">
        <v>60</v>
      </c>
      <c r="L4371" t="s">
        <v>107</v>
      </c>
      <c r="M4371" t="s">
        <v>299</v>
      </c>
      <c r="N4371" s="2">
        <v>41752</v>
      </c>
      <c r="O4371" s="2">
        <v>42116</v>
      </c>
      <c r="P4371" t="s">
        <v>14</v>
      </c>
      <c r="Q4371" t="s">
        <v>9</v>
      </c>
      <c r="R4371" s="5" t="str">
        <f t="shared" ref="R4371:R4433" si="208">IF(ISERROR(FIND(",",$Q4371)),$Q4371,LEFT($Q4371,FIND(",",$Q4371)-1))</f>
        <v/>
      </c>
      <c r="S4371" s="6" t="str">
        <f t="shared" si="206"/>
        <v/>
      </c>
      <c r="T4371">
        <f>ROUND(INT(表1[[#This Row],[合同结束日期]]-表1[[#This Row],[合同起始日期]])/365,1)</f>
        <v>1</v>
      </c>
    </row>
    <row r="4372" spans="1:20">
      <c r="A4372" s="1">
        <v>41760</v>
      </c>
      <c r="B4372" t="s">
        <v>69</v>
      </c>
      <c r="C4372">
        <f t="shared" si="207"/>
        <v>2</v>
      </c>
      <c r="D4372" t="s">
        <v>275</v>
      </c>
      <c r="E4372" s="4">
        <v>37268.400000000001</v>
      </c>
      <c r="F4372" s="4">
        <v>6600.2336399999995</v>
      </c>
      <c r="G4372" s="3">
        <v>0.17709999999999998</v>
      </c>
      <c r="H4372" s="7">
        <v>2588.0833333333335</v>
      </c>
      <c r="I4372" s="4">
        <v>458.34955833333333</v>
      </c>
      <c r="J4372">
        <v>14.399999999999999</v>
      </c>
      <c r="K4372" t="s">
        <v>76</v>
      </c>
      <c r="L4372" t="s">
        <v>276</v>
      </c>
      <c r="M4372" t="s">
        <v>276</v>
      </c>
      <c r="N4372" s="2">
        <v>41532</v>
      </c>
      <c r="O4372" s="2">
        <v>41896</v>
      </c>
      <c r="P4372" t="s">
        <v>14</v>
      </c>
      <c r="Q4372" t="s">
        <v>37</v>
      </c>
      <c r="R4372" s="5" t="str">
        <f t="shared" si="208"/>
        <v>0.</v>
      </c>
      <c r="S4372" s="6" t="str">
        <f t="shared" ref="S4372:S4434" si="209">IF(ISERROR(FIND(",",$Q4372)),"",RIGHT($Q4372,LEN($Q4372)-FIND(",",$Q4372)))</f>
        <v/>
      </c>
      <c r="T4372">
        <f>ROUND(INT(表1[[#This Row],[合同结束日期]]-表1[[#This Row],[合同起始日期]])/365,1)</f>
        <v>1</v>
      </c>
    </row>
    <row r="4373" spans="1:20">
      <c r="A4373" s="1">
        <v>41760</v>
      </c>
      <c r="B4373" t="s">
        <v>69</v>
      </c>
      <c r="C4373">
        <f t="shared" si="207"/>
        <v>2</v>
      </c>
      <c r="D4373" t="s">
        <v>277</v>
      </c>
      <c r="E4373" s="4">
        <v>57806.400000000001</v>
      </c>
      <c r="F4373" s="4">
        <v>6601.4908800000003</v>
      </c>
      <c r="G4373" s="3">
        <v>0.1142</v>
      </c>
      <c r="H4373" s="7">
        <v>4014.3333333333339</v>
      </c>
      <c r="I4373" s="4">
        <v>458.43686666666673</v>
      </c>
      <c r="J4373">
        <v>14.399999999999999</v>
      </c>
      <c r="K4373" t="s">
        <v>11</v>
      </c>
      <c r="L4373" t="s">
        <v>12</v>
      </c>
      <c r="M4373" t="s">
        <v>110</v>
      </c>
      <c r="N4373" s="2">
        <v>41533</v>
      </c>
      <c r="O4373" s="2">
        <v>41897</v>
      </c>
      <c r="P4373" t="s">
        <v>14</v>
      </c>
      <c r="Q4373" t="s">
        <v>37</v>
      </c>
      <c r="R4373" s="5" t="str">
        <f t="shared" si="208"/>
        <v>0.</v>
      </c>
      <c r="S4373" s="6" t="str">
        <f t="shared" si="209"/>
        <v/>
      </c>
      <c r="T4373">
        <f>ROUND(INT(表1[[#This Row],[合同结束日期]]-表1[[#This Row],[合同起始日期]])/365,1)</f>
        <v>1</v>
      </c>
    </row>
    <row r="4374" spans="1:20">
      <c r="A4374" s="1">
        <v>41760</v>
      </c>
      <c r="B4374" t="s">
        <v>69</v>
      </c>
      <c r="C4374">
        <f t="shared" si="207"/>
        <v>2</v>
      </c>
      <c r="D4374" t="s">
        <v>278</v>
      </c>
      <c r="E4374" s="4">
        <v>59996.399999999994</v>
      </c>
      <c r="F4374" s="4">
        <v>5999.64</v>
      </c>
      <c r="G4374" s="3">
        <v>0.10000000000000002</v>
      </c>
      <c r="H4374" s="7">
        <v>4166.416666666667</v>
      </c>
      <c r="I4374" s="4">
        <v>416.64166666666671</v>
      </c>
      <c r="J4374">
        <v>14.399999999999999</v>
      </c>
      <c r="K4374" t="s">
        <v>11</v>
      </c>
      <c r="L4374" t="s">
        <v>12</v>
      </c>
      <c r="M4374" t="s">
        <v>110</v>
      </c>
      <c r="N4374" s="2">
        <v>41518</v>
      </c>
      <c r="O4374" s="2">
        <v>41882</v>
      </c>
      <c r="P4374" t="s">
        <v>14</v>
      </c>
      <c r="Q4374" t="s">
        <v>37</v>
      </c>
      <c r="R4374" s="5" t="str">
        <f t="shared" si="208"/>
        <v>0.</v>
      </c>
      <c r="S4374" s="6" t="str">
        <f t="shared" si="209"/>
        <v/>
      </c>
      <c r="T4374">
        <f>ROUND(INT(表1[[#This Row],[合同结束日期]]-表1[[#This Row],[合同起始日期]])/365,1)</f>
        <v>1</v>
      </c>
    </row>
    <row r="4375" spans="1:20">
      <c r="A4375" s="1">
        <v>41760</v>
      </c>
      <c r="B4375" t="s">
        <v>69</v>
      </c>
      <c r="C4375">
        <f t="shared" si="207"/>
        <v>2</v>
      </c>
      <c r="D4375" t="s">
        <v>279</v>
      </c>
      <c r="E4375" s="4">
        <v>38373.599999999999</v>
      </c>
      <c r="F4375" s="4">
        <v>6001.6310400000011</v>
      </c>
      <c r="G4375" s="3">
        <v>0.15640000000000004</v>
      </c>
      <c r="H4375" s="7">
        <v>2664.8333333333335</v>
      </c>
      <c r="I4375" s="4">
        <v>416.77993333333347</v>
      </c>
      <c r="J4375">
        <v>14.399999999999999</v>
      </c>
      <c r="K4375" t="s">
        <v>66</v>
      </c>
      <c r="L4375" t="s">
        <v>64</v>
      </c>
      <c r="M4375" t="s">
        <v>64</v>
      </c>
      <c r="N4375" s="2">
        <v>41536</v>
      </c>
      <c r="O4375" s="2">
        <v>41900</v>
      </c>
      <c r="P4375" t="s">
        <v>24</v>
      </c>
      <c r="Q4375" t="s">
        <v>28</v>
      </c>
      <c r="R4375" s="5" t="str">
        <f t="shared" si="208"/>
        <v>0.13</v>
      </c>
      <c r="S4375" s="6" t="str">
        <f t="shared" si="209"/>
        <v/>
      </c>
      <c r="T4375">
        <f>ROUND(INT(表1[[#This Row],[合同结束日期]]-表1[[#This Row],[合同起始日期]])/365,1)</f>
        <v>1</v>
      </c>
    </row>
    <row r="4376" spans="1:20">
      <c r="A4376" s="1">
        <v>41760</v>
      </c>
      <c r="B4376" t="s">
        <v>69</v>
      </c>
      <c r="C4376">
        <f t="shared" si="207"/>
        <v>2</v>
      </c>
      <c r="D4376" t="s">
        <v>280</v>
      </c>
      <c r="E4376" s="4">
        <v>48945.599999999999</v>
      </c>
      <c r="F4376" s="4">
        <v>6000.73056</v>
      </c>
      <c r="G4376" s="3">
        <v>0.1226</v>
      </c>
      <c r="H4376" s="7">
        <v>3399.0000000000005</v>
      </c>
      <c r="I4376" s="4">
        <v>416.71740000000005</v>
      </c>
      <c r="J4376">
        <v>14.399999999999999</v>
      </c>
      <c r="K4376" t="s">
        <v>11</v>
      </c>
      <c r="L4376" t="s">
        <v>12</v>
      </c>
      <c r="M4376" t="s">
        <v>110</v>
      </c>
      <c r="N4376" s="2">
        <v>41541</v>
      </c>
      <c r="O4376" s="2">
        <v>41905</v>
      </c>
      <c r="P4376" t="s">
        <v>14</v>
      </c>
      <c r="Q4376" t="s">
        <v>37</v>
      </c>
      <c r="R4376" s="5" t="str">
        <f t="shared" si="208"/>
        <v>0.</v>
      </c>
      <c r="S4376" s="6" t="str">
        <f t="shared" si="209"/>
        <v/>
      </c>
      <c r="T4376">
        <f>ROUND(INT(表1[[#This Row],[合同结束日期]]-表1[[#This Row],[合同起始日期]])/365,1)</f>
        <v>1</v>
      </c>
    </row>
    <row r="4377" spans="1:20">
      <c r="A4377" s="1">
        <v>41760</v>
      </c>
      <c r="B4377" t="s">
        <v>69</v>
      </c>
      <c r="C4377">
        <f t="shared" si="207"/>
        <v>2</v>
      </c>
      <c r="D4377" t="s">
        <v>301</v>
      </c>
      <c r="E4377" s="4">
        <v>5238</v>
      </c>
      <c r="F4377" s="4">
        <v>2400.0515999999998</v>
      </c>
      <c r="G4377" s="3">
        <v>0.45819999999999994</v>
      </c>
      <c r="H4377" s="7">
        <v>335.76923076923077</v>
      </c>
      <c r="I4377" s="4">
        <v>153.84946153846153</v>
      </c>
      <c r="J4377">
        <v>15.6</v>
      </c>
      <c r="K4377" t="s">
        <v>60</v>
      </c>
      <c r="L4377" t="s">
        <v>107</v>
      </c>
      <c r="M4377" t="s">
        <v>302</v>
      </c>
      <c r="N4377" s="2">
        <v>41609</v>
      </c>
      <c r="O4377" s="2">
        <v>41973</v>
      </c>
      <c r="P4377" t="s">
        <v>14</v>
      </c>
      <c r="Q4377" t="s">
        <v>37</v>
      </c>
      <c r="R4377" s="5" t="str">
        <f t="shared" si="208"/>
        <v>0.</v>
      </c>
      <c r="S4377" s="6" t="str">
        <f t="shared" si="209"/>
        <v/>
      </c>
      <c r="T4377">
        <f>ROUND(INT(表1[[#This Row],[合同结束日期]]-表1[[#This Row],[合同起始日期]])/365,1)</f>
        <v>1</v>
      </c>
    </row>
    <row r="4378" spans="1:20">
      <c r="A4378" s="1">
        <v>41760</v>
      </c>
      <c r="B4378" t="s">
        <v>69</v>
      </c>
      <c r="C4378">
        <f t="shared" si="207"/>
        <v>2</v>
      </c>
      <c r="D4378" t="s">
        <v>300</v>
      </c>
      <c r="E4378" s="4">
        <v>6672</v>
      </c>
      <c r="F4378" s="4">
        <v>2040.2975999999999</v>
      </c>
      <c r="G4378" s="3">
        <v>0.30579999999999996</v>
      </c>
      <c r="H4378" s="7">
        <v>926.66666666666674</v>
      </c>
      <c r="I4378" s="4">
        <v>283.37466666666666</v>
      </c>
      <c r="J4378">
        <v>7.1999999999999993</v>
      </c>
      <c r="K4378" t="s">
        <v>60</v>
      </c>
      <c r="L4378" t="s">
        <v>107</v>
      </c>
      <c r="M4378" t="s">
        <v>303</v>
      </c>
      <c r="N4378" s="2">
        <v>41617</v>
      </c>
      <c r="O4378" s="2">
        <v>41981</v>
      </c>
      <c r="P4378" t="s">
        <v>14</v>
      </c>
      <c r="Q4378" t="s">
        <v>37</v>
      </c>
      <c r="R4378" s="5" t="str">
        <f t="shared" si="208"/>
        <v>0.</v>
      </c>
      <c r="S4378" s="6" t="str">
        <f t="shared" si="209"/>
        <v/>
      </c>
      <c r="T4378">
        <f>ROUND(INT(表1[[#This Row],[合同结束日期]]-表1[[#This Row],[合同起始日期]])/365,1)</f>
        <v>1</v>
      </c>
    </row>
    <row r="4379" spans="1:20">
      <c r="A4379" s="1">
        <v>41791</v>
      </c>
      <c r="B4379" t="s">
        <v>69</v>
      </c>
      <c r="C4379">
        <f t="shared" si="207"/>
        <v>2</v>
      </c>
      <c r="D4379" t="s">
        <v>70</v>
      </c>
      <c r="E4379" s="4">
        <v>975669.6</v>
      </c>
      <c r="F4379" s="4">
        <v>126544.34711999999</v>
      </c>
      <c r="G4379" s="3">
        <v>0.12969999999999998</v>
      </c>
      <c r="H4379" s="7">
        <v>809.81872509960158</v>
      </c>
      <c r="I4379" s="4">
        <v>105.03348864541832</v>
      </c>
      <c r="J4379">
        <v>1204.8</v>
      </c>
      <c r="K4379" t="s">
        <v>44</v>
      </c>
      <c r="L4379" t="s">
        <v>72</v>
      </c>
      <c r="M4379" t="s">
        <v>71</v>
      </c>
      <c r="N4379" s="2">
        <v>41270</v>
      </c>
      <c r="O4379" s="2">
        <v>44325</v>
      </c>
      <c r="P4379" t="s">
        <v>18</v>
      </c>
      <c r="Q4379" t="s">
        <v>42</v>
      </c>
      <c r="R4379" s="5" t="str">
        <f t="shared" si="208"/>
        <v>0.08</v>
      </c>
      <c r="S4379" s="6" t="str">
        <f t="shared" si="209"/>
        <v/>
      </c>
      <c r="T4379">
        <f>ROUND(INT(表1[[#This Row],[合同结束日期]]-表1[[#This Row],[合同起始日期]])/365,1)</f>
        <v>8.4</v>
      </c>
    </row>
    <row r="4380" spans="1:20">
      <c r="A4380" s="1">
        <v>41791</v>
      </c>
      <c r="B4380" t="s">
        <v>69</v>
      </c>
      <c r="C4380">
        <f t="shared" si="207"/>
        <v>2</v>
      </c>
      <c r="D4380" t="s">
        <v>73</v>
      </c>
      <c r="E4380" s="4">
        <v>657541.19999999995</v>
      </c>
      <c r="F4380" s="4">
        <v>93962.63747999999</v>
      </c>
      <c r="G4380" s="3">
        <v>0.1429</v>
      </c>
      <c r="H4380" s="7">
        <v>769.59410112359546</v>
      </c>
      <c r="I4380" s="4">
        <v>109.97499705056178</v>
      </c>
      <c r="J4380">
        <v>854.4</v>
      </c>
      <c r="K4380" t="s">
        <v>44</v>
      </c>
      <c r="L4380" t="s">
        <v>72</v>
      </c>
      <c r="M4380" t="s">
        <v>71</v>
      </c>
      <c r="N4380" s="2">
        <v>41286</v>
      </c>
      <c r="O4380" s="2">
        <v>44325</v>
      </c>
      <c r="P4380" t="s">
        <v>18</v>
      </c>
      <c r="Q4380" t="s">
        <v>42</v>
      </c>
      <c r="R4380" s="5" t="str">
        <f t="shared" si="208"/>
        <v>0.08</v>
      </c>
      <c r="S4380" s="6" t="str">
        <f t="shared" si="209"/>
        <v/>
      </c>
      <c r="T4380">
        <f>ROUND(INT(表1[[#This Row],[合同结束日期]]-表1[[#This Row],[合同起始日期]])/365,1)</f>
        <v>8.3000000000000007</v>
      </c>
    </row>
    <row r="4381" spans="1:20">
      <c r="A4381" s="1">
        <v>41791</v>
      </c>
      <c r="B4381" t="s">
        <v>69</v>
      </c>
      <c r="C4381">
        <f t="shared" si="207"/>
        <v>2</v>
      </c>
      <c r="D4381" t="s">
        <v>267</v>
      </c>
      <c r="E4381" s="4">
        <v>388432.8</v>
      </c>
      <c r="F4381" s="4">
        <v>53992.159200000009</v>
      </c>
      <c r="G4381" s="3">
        <v>0.13900000000000004</v>
      </c>
      <c r="H4381" s="7">
        <v>719.31999999999994</v>
      </c>
      <c r="I4381" s="4">
        <v>99.985480000000024</v>
      </c>
      <c r="J4381">
        <v>540</v>
      </c>
      <c r="K4381" t="s">
        <v>44</v>
      </c>
      <c r="L4381" t="s">
        <v>72</v>
      </c>
      <c r="M4381" t="s">
        <v>71</v>
      </c>
      <c r="N4381" s="2">
        <v>41402</v>
      </c>
      <c r="O4381" s="2">
        <v>44323</v>
      </c>
      <c r="P4381" t="s">
        <v>24</v>
      </c>
      <c r="Q4381" t="s">
        <v>42</v>
      </c>
      <c r="R4381" s="5" t="str">
        <f t="shared" si="208"/>
        <v>0.08</v>
      </c>
      <c r="S4381" s="6" t="str">
        <f t="shared" si="209"/>
        <v/>
      </c>
      <c r="T4381">
        <f>ROUND(INT(表1[[#This Row],[合同结束日期]]-表1[[#This Row],[合同起始日期]])/365,1)</f>
        <v>8</v>
      </c>
    </row>
    <row r="4382" spans="1:20">
      <c r="A4382" s="1">
        <v>41791</v>
      </c>
      <c r="B4382" t="s">
        <v>69</v>
      </c>
      <c r="C4382">
        <f t="shared" si="207"/>
        <v>2</v>
      </c>
      <c r="D4382" t="s">
        <v>74</v>
      </c>
      <c r="E4382" s="4">
        <v>131096.62800000003</v>
      </c>
      <c r="F4382" s="4">
        <v>26337.312565200002</v>
      </c>
      <c r="G4382" s="3">
        <v>0.20089999999999997</v>
      </c>
      <c r="H4382" s="7">
        <v>522.71382775119628</v>
      </c>
      <c r="I4382" s="4">
        <v>105.01320799521532</v>
      </c>
      <c r="J4382">
        <v>250.79999999999998</v>
      </c>
      <c r="K4382" t="s">
        <v>76</v>
      </c>
      <c r="L4382" t="s">
        <v>75</v>
      </c>
      <c r="M4382" t="s">
        <v>75</v>
      </c>
      <c r="N4382" s="2">
        <v>41243</v>
      </c>
      <c r="O4382" s="2">
        <v>43229</v>
      </c>
      <c r="P4382" t="s">
        <v>14</v>
      </c>
      <c r="Q4382" t="s">
        <v>37</v>
      </c>
      <c r="R4382" s="5" t="str">
        <f t="shared" si="208"/>
        <v>0.</v>
      </c>
      <c r="S4382" s="6" t="str">
        <f t="shared" si="209"/>
        <v/>
      </c>
      <c r="T4382">
        <f>ROUND(INT(表1[[#This Row],[合同结束日期]]-表1[[#This Row],[合同起始日期]])/365,1)</f>
        <v>5.4</v>
      </c>
    </row>
    <row r="4383" spans="1:20">
      <c r="A4383" s="1">
        <v>41791</v>
      </c>
      <c r="B4383" t="s">
        <v>69</v>
      </c>
      <c r="C4383">
        <f t="shared" si="207"/>
        <v>2</v>
      </c>
      <c r="D4383" t="s">
        <v>77</v>
      </c>
      <c r="E4383" s="4">
        <v>713835.6</v>
      </c>
      <c r="F4383" s="4">
        <v>110787.28512</v>
      </c>
      <c r="G4383" s="3">
        <v>0.1552</v>
      </c>
      <c r="H4383" s="7">
        <v>547.75598526703493</v>
      </c>
      <c r="I4383" s="4">
        <v>85.011728913443832</v>
      </c>
      <c r="J4383">
        <v>1303.2</v>
      </c>
      <c r="K4383" t="s">
        <v>44</v>
      </c>
      <c r="L4383" t="s">
        <v>72</v>
      </c>
      <c r="M4383" t="s">
        <v>71</v>
      </c>
      <c r="N4383" s="2">
        <v>41268</v>
      </c>
      <c r="O4383" s="2">
        <v>44325</v>
      </c>
      <c r="P4383" t="s">
        <v>18</v>
      </c>
      <c r="Q4383" t="s">
        <v>78</v>
      </c>
      <c r="R4383" s="5" t="str">
        <f t="shared" si="208"/>
        <v>0.07</v>
      </c>
      <c r="S4383" s="6" t="str">
        <f t="shared" si="209"/>
        <v/>
      </c>
      <c r="T4383">
        <f>ROUND(INT(表1[[#This Row],[合同结束日期]]-表1[[#This Row],[合同起始日期]])/365,1)</f>
        <v>8.4</v>
      </c>
    </row>
    <row r="4384" spans="1:20">
      <c r="A4384" s="1">
        <v>41791</v>
      </c>
      <c r="B4384" t="s">
        <v>69</v>
      </c>
      <c r="C4384">
        <f t="shared" si="207"/>
        <v>2</v>
      </c>
      <c r="D4384" t="s">
        <v>79</v>
      </c>
      <c r="E4384" s="4">
        <v>240070.55999999997</v>
      </c>
      <c r="F4384" s="4">
        <v>50846.944607999998</v>
      </c>
      <c r="G4384" s="3">
        <v>0.21180000000000002</v>
      </c>
      <c r="H4384" s="7">
        <v>1227.3546012269937</v>
      </c>
      <c r="I4384" s="4">
        <v>259.95370453987732</v>
      </c>
      <c r="J4384">
        <v>195.6</v>
      </c>
      <c r="K4384" t="s">
        <v>11</v>
      </c>
      <c r="L4384" t="s">
        <v>13</v>
      </c>
      <c r="M4384" t="s">
        <v>34</v>
      </c>
      <c r="N4384" s="2">
        <v>41299</v>
      </c>
      <c r="O4384" s="2">
        <v>42499</v>
      </c>
      <c r="P4384" t="s">
        <v>24</v>
      </c>
      <c r="Q4384" t="s">
        <v>59</v>
      </c>
      <c r="R4384" s="5" t="str">
        <f t="shared" si="208"/>
        <v>0.16</v>
      </c>
      <c r="S4384" s="6" t="str">
        <f t="shared" si="209"/>
        <v/>
      </c>
      <c r="T4384">
        <f>ROUND(INT(表1[[#This Row],[合同结束日期]]-表1[[#This Row],[合同起始日期]])/365,1)</f>
        <v>3.3</v>
      </c>
    </row>
    <row r="4385" spans="1:20">
      <c r="A4385" s="1">
        <v>41791</v>
      </c>
      <c r="B4385" t="s">
        <v>69</v>
      </c>
      <c r="C4385">
        <f t="shared" si="207"/>
        <v>2</v>
      </c>
      <c r="D4385" t="s">
        <v>80</v>
      </c>
      <c r="E4385" s="4">
        <v>119865.59999999999</v>
      </c>
      <c r="F4385" s="4">
        <v>48929.137920000001</v>
      </c>
      <c r="G4385" s="3">
        <v>0.40820000000000006</v>
      </c>
      <c r="H4385" s="7">
        <v>661.50993377483439</v>
      </c>
      <c r="I4385" s="4">
        <v>270.02835496688743</v>
      </c>
      <c r="J4385">
        <v>181.2</v>
      </c>
      <c r="K4385" t="s">
        <v>11</v>
      </c>
      <c r="L4385" t="s">
        <v>23</v>
      </c>
      <c r="M4385" t="s">
        <v>23</v>
      </c>
      <c r="N4385" s="2">
        <v>41286</v>
      </c>
      <c r="O4385" s="2">
        <v>42499</v>
      </c>
      <c r="P4385" t="s">
        <v>24</v>
      </c>
      <c r="Q4385" t="s">
        <v>48</v>
      </c>
      <c r="R4385" s="5" t="str">
        <f t="shared" si="208"/>
        <v>0.11</v>
      </c>
      <c r="S4385" s="6" t="str">
        <f t="shared" si="209"/>
        <v/>
      </c>
      <c r="T4385">
        <f>ROUND(INT(表1[[#This Row],[合同结束日期]]-表1[[#This Row],[合同起始日期]])/365,1)</f>
        <v>3.3</v>
      </c>
    </row>
    <row r="4386" spans="1:20">
      <c r="A4386" s="1">
        <v>41791</v>
      </c>
      <c r="B4386" t="s">
        <v>69</v>
      </c>
      <c r="C4386">
        <f t="shared" si="207"/>
        <v>2</v>
      </c>
      <c r="D4386" t="s">
        <v>81</v>
      </c>
      <c r="E4386" s="4">
        <v>135633.60000000001</v>
      </c>
      <c r="F4386" s="4">
        <v>27601.437600000001</v>
      </c>
      <c r="G4386" s="3">
        <v>0.20349999999999999</v>
      </c>
      <c r="H4386" s="7">
        <v>1130.28</v>
      </c>
      <c r="I4386" s="4">
        <v>230.01198000000002</v>
      </c>
      <c r="J4386">
        <v>120</v>
      </c>
      <c r="K4386" t="s">
        <v>11</v>
      </c>
      <c r="L4386" t="s">
        <v>23</v>
      </c>
      <c r="M4386" t="s">
        <v>23</v>
      </c>
      <c r="N4386" s="2">
        <v>41279</v>
      </c>
      <c r="O4386" s="2">
        <v>42499</v>
      </c>
      <c r="P4386" t="s">
        <v>24</v>
      </c>
      <c r="Q4386" t="s">
        <v>25</v>
      </c>
      <c r="R4386" s="5" t="str">
        <f t="shared" si="208"/>
        <v>0.15</v>
      </c>
      <c r="S4386" s="6" t="str">
        <f t="shared" si="209"/>
        <v/>
      </c>
      <c r="T4386">
        <f>ROUND(INT(表1[[#This Row],[合同结束日期]]-表1[[#This Row],[合同起始日期]])/365,1)</f>
        <v>3.3</v>
      </c>
    </row>
    <row r="4387" spans="1:20">
      <c r="A4387" s="1">
        <v>41791</v>
      </c>
      <c r="B4387" t="s">
        <v>69</v>
      </c>
      <c r="C4387">
        <f t="shared" si="207"/>
        <v>2</v>
      </c>
      <c r="D4387" t="s">
        <v>82</v>
      </c>
      <c r="E4387" s="4">
        <v>103743.59999999999</v>
      </c>
      <c r="F4387" s="4">
        <v>33903.408479999998</v>
      </c>
      <c r="G4387" s="3">
        <v>0.32680000000000003</v>
      </c>
      <c r="H4387" s="7">
        <v>765.07079646017701</v>
      </c>
      <c r="I4387" s="4">
        <v>250.02513628318584</v>
      </c>
      <c r="J4387">
        <v>135.6</v>
      </c>
      <c r="K4387" t="s">
        <v>11</v>
      </c>
      <c r="L4387" t="s">
        <v>23</v>
      </c>
      <c r="M4387" t="s">
        <v>23</v>
      </c>
      <c r="N4387" s="2">
        <v>41281</v>
      </c>
      <c r="O4387" s="2">
        <v>42133</v>
      </c>
      <c r="P4387" t="s">
        <v>24</v>
      </c>
      <c r="Q4387" t="s">
        <v>83</v>
      </c>
      <c r="R4387" s="5" t="str">
        <f t="shared" si="208"/>
        <v>0.14</v>
      </c>
      <c r="S4387" s="6" t="str">
        <f t="shared" si="209"/>
        <v/>
      </c>
      <c r="T4387">
        <f>ROUND(INT(表1[[#This Row],[合同结束日期]]-表1[[#This Row],[合同起始日期]])/365,1)</f>
        <v>2.2999999999999998</v>
      </c>
    </row>
    <row r="4388" spans="1:20">
      <c r="A4388" s="1">
        <v>41791</v>
      </c>
      <c r="B4388" t="s">
        <v>69</v>
      </c>
      <c r="C4388">
        <f t="shared" si="207"/>
        <v>2</v>
      </c>
      <c r="D4388" t="s">
        <v>84</v>
      </c>
      <c r="E4388" s="4">
        <v>62590.799999999996</v>
      </c>
      <c r="F4388" s="4">
        <v>17281.319879999999</v>
      </c>
      <c r="G4388" s="3">
        <v>0.27610000000000001</v>
      </c>
      <c r="H4388" s="7">
        <v>869.31666666666661</v>
      </c>
      <c r="I4388" s="4">
        <v>240.01833166666665</v>
      </c>
      <c r="J4388">
        <v>72</v>
      </c>
      <c r="K4388" t="s">
        <v>11</v>
      </c>
      <c r="L4388" t="s">
        <v>12</v>
      </c>
      <c r="M4388" t="s">
        <v>53</v>
      </c>
      <c r="N4388" s="2">
        <v>41280</v>
      </c>
      <c r="O4388" s="2">
        <v>42133</v>
      </c>
      <c r="P4388" t="s">
        <v>24</v>
      </c>
      <c r="Q4388" t="s">
        <v>25</v>
      </c>
      <c r="R4388" s="5" t="str">
        <f t="shared" si="208"/>
        <v>0.15</v>
      </c>
      <c r="S4388" s="6" t="str">
        <f t="shared" si="209"/>
        <v/>
      </c>
      <c r="T4388">
        <f>ROUND(INT(表1[[#This Row],[合同结束日期]]-表1[[#This Row],[合同起始日期]])/365,1)</f>
        <v>2.2999999999999998</v>
      </c>
    </row>
    <row r="4389" spans="1:20">
      <c r="A4389" s="1">
        <v>41791</v>
      </c>
      <c r="B4389" t="s">
        <v>69</v>
      </c>
      <c r="C4389">
        <f t="shared" si="207"/>
        <v>2</v>
      </c>
      <c r="D4389" t="s">
        <v>85</v>
      </c>
      <c r="E4389" s="4">
        <v>112388.4</v>
      </c>
      <c r="F4389" s="4">
        <v>48978.86471999999</v>
      </c>
      <c r="G4389" s="3">
        <v>0.43579999999999997</v>
      </c>
      <c r="H4389" s="7">
        <v>596.5414012738853</v>
      </c>
      <c r="I4389" s="4">
        <v>259.97274267515917</v>
      </c>
      <c r="J4389">
        <v>188.4</v>
      </c>
      <c r="K4389" t="s">
        <v>11</v>
      </c>
      <c r="L4389" t="s">
        <v>23</v>
      </c>
      <c r="M4389" t="s">
        <v>23</v>
      </c>
      <c r="N4389" s="2">
        <v>41283</v>
      </c>
      <c r="O4389" s="2">
        <v>42133</v>
      </c>
      <c r="P4389" t="s">
        <v>24</v>
      </c>
      <c r="Q4389" t="s">
        <v>56</v>
      </c>
      <c r="R4389" s="5" t="str">
        <f t="shared" si="208"/>
        <v>0.17</v>
      </c>
      <c r="S4389" s="6" t="str">
        <f t="shared" si="209"/>
        <v/>
      </c>
      <c r="T4389">
        <f>ROUND(INT(表1[[#This Row],[合同结束日期]]-表1[[#This Row],[合同起始日期]])/365,1)</f>
        <v>2.2999999999999998</v>
      </c>
    </row>
    <row r="4390" spans="1:20">
      <c r="A4390" s="1">
        <v>41791</v>
      </c>
      <c r="B4390" t="s">
        <v>69</v>
      </c>
      <c r="C4390">
        <f t="shared" si="207"/>
        <v>2</v>
      </c>
      <c r="D4390" t="s">
        <v>86</v>
      </c>
      <c r="E4390" s="4">
        <v>364452</v>
      </c>
      <c r="F4390" s="4">
        <v>65601.359999999986</v>
      </c>
      <c r="G4390" s="3">
        <v>0.17999999999999997</v>
      </c>
      <c r="H4390" s="7">
        <v>1735.4857142857143</v>
      </c>
      <c r="I4390" s="4">
        <v>312.38742857142853</v>
      </c>
      <c r="J4390">
        <v>210</v>
      </c>
      <c r="K4390" t="s">
        <v>11</v>
      </c>
      <c r="L4390" t="s">
        <v>23</v>
      </c>
      <c r="M4390" t="s">
        <v>23</v>
      </c>
      <c r="N4390" s="2">
        <v>41284</v>
      </c>
      <c r="O4390" s="2">
        <v>42499</v>
      </c>
      <c r="P4390" t="s">
        <v>18</v>
      </c>
      <c r="Q4390" t="s">
        <v>30</v>
      </c>
      <c r="R4390" s="5" t="str">
        <f t="shared" si="208"/>
        <v>0.18</v>
      </c>
      <c r="S4390" s="6" t="str">
        <f t="shared" si="209"/>
        <v/>
      </c>
      <c r="T4390">
        <f>ROUND(INT(表1[[#This Row],[合同结束日期]]-表1[[#This Row],[合同起始日期]])/365,1)</f>
        <v>3.3</v>
      </c>
    </row>
    <row r="4391" spans="1:20">
      <c r="A4391" s="1">
        <v>41791</v>
      </c>
      <c r="B4391" t="s">
        <v>69</v>
      </c>
      <c r="C4391">
        <f t="shared" si="207"/>
        <v>2</v>
      </c>
      <c r="D4391" t="s">
        <v>87</v>
      </c>
      <c r="E4391" s="4">
        <v>148667.80799999999</v>
      </c>
      <c r="F4391" s="4">
        <v>34996.402003199997</v>
      </c>
      <c r="G4391" s="3">
        <v>0.2354</v>
      </c>
      <c r="H4391" s="7">
        <v>509.83473251028806</v>
      </c>
      <c r="I4391" s="4">
        <v>120.01509603292182</v>
      </c>
      <c r="J4391">
        <v>291.59999999999997</v>
      </c>
      <c r="K4391" t="s">
        <v>11</v>
      </c>
      <c r="L4391" t="s">
        <v>13</v>
      </c>
      <c r="M4391" t="s">
        <v>13</v>
      </c>
      <c r="N4391" s="2">
        <v>41340</v>
      </c>
      <c r="O4391" s="2">
        <v>42499</v>
      </c>
      <c r="P4391" t="s">
        <v>18</v>
      </c>
      <c r="Q4391" t="s">
        <v>28</v>
      </c>
      <c r="R4391" s="5" t="str">
        <f t="shared" si="208"/>
        <v>0.13</v>
      </c>
      <c r="S4391" s="6" t="str">
        <f t="shared" si="209"/>
        <v/>
      </c>
      <c r="T4391">
        <f>ROUND(INT(表1[[#This Row],[合同结束日期]]-表1[[#This Row],[合同起始日期]])/365,1)</f>
        <v>3.2</v>
      </c>
    </row>
    <row r="4392" spans="1:20">
      <c r="A4392" s="1">
        <v>41791</v>
      </c>
      <c r="B4392" t="s">
        <v>69</v>
      </c>
      <c r="C4392">
        <f t="shared" si="207"/>
        <v>2</v>
      </c>
      <c r="D4392" t="s">
        <v>88</v>
      </c>
      <c r="E4392" s="4">
        <v>91590.36</v>
      </c>
      <c r="F4392" s="4">
        <v>24482.103228</v>
      </c>
      <c r="G4392" s="3">
        <v>0.26729999999999998</v>
      </c>
      <c r="H4392" s="7">
        <v>448.9723529411765</v>
      </c>
      <c r="I4392" s="4">
        <v>120.01030994117647</v>
      </c>
      <c r="J4392">
        <v>204</v>
      </c>
      <c r="K4392" t="s">
        <v>11</v>
      </c>
      <c r="L4392" t="s">
        <v>23</v>
      </c>
      <c r="M4392" t="s">
        <v>23</v>
      </c>
      <c r="N4392" s="2">
        <v>41337</v>
      </c>
      <c r="O4392" s="2">
        <v>42499</v>
      </c>
      <c r="P4392" t="s">
        <v>18</v>
      </c>
      <c r="Q4392" t="s">
        <v>28</v>
      </c>
      <c r="R4392" s="5" t="str">
        <f t="shared" si="208"/>
        <v>0.13</v>
      </c>
      <c r="S4392" s="6" t="str">
        <f t="shared" si="209"/>
        <v/>
      </c>
      <c r="T4392">
        <f>ROUND(INT(表1[[#This Row],[合同结束日期]]-表1[[#This Row],[合同起始日期]])/365,1)</f>
        <v>3.2</v>
      </c>
    </row>
    <row r="4393" spans="1:20">
      <c r="A4393" s="1">
        <v>41791</v>
      </c>
      <c r="B4393" t="s">
        <v>69</v>
      </c>
      <c r="C4393">
        <f t="shared" si="207"/>
        <v>2</v>
      </c>
      <c r="D4393" t="s">
        <v>89</v>
      </c>
      <c r="E4393" s="4">
        <v>111747.59999999999</v>
      </c>
      <c r="F4393" s="4">
        <v>37122.55272</v>
      </c>
      <c r="G4393" s="3">
        <v>0.33220000000000005</v>
      </c>
      <c r="H4393" s="7">
        <v>782.54621848739498</v>
      </c>
      <c r="I4393" s="4">
        <v>259.96185378151262</v>
      </c>
      <c r="J4393">
        <v>142.79999999999998</v>
      </c>
      <c r="K4393" t="s">
        <v>11</v>
      </c>
      <c r="L4393" t="s">
        <v>23</v>
      </c>
      <c r="M4393" t="s">
        <v>23</v>
      </c>
      <c r="N4393" s="2">
        <v>41284</v>
      </c>
      <c r="O4393" s="2">
        <v>43229</v>
      </c>
      <c r="P4393" t="s">
        <v>24</v>
      </c>
      <c r="Q4393" t="s">
        <v>59</v>
      </c>
      <c r="R4393" s="5" t="str">
        <f t="shared" si="208"/>
        <v>0.16</v>
      </c>
      <c r="S4393" s="6" t="str">
        <f t="shared" si="209"/>
        <v/>
      </c>
      <c r="T4393">
        <f>ROUND(INT(表1[[#This Row],[合同结束日期]]-表1[[#This Row],[合同起始日期]])/365,1)</f>
        <v>5.3</v>
      </c>
    </row>
    <row r="4394" spans="1:20">
      <c r="A4394" s="1">
        <v>41791</v>
      </c>
      <c r="B4394" t="s">
        <v>69</v>
      </c>
      <c r="C4394">
        <f t="shared" si="207"/>
        <v>2</v>
      </c>
      <c r="D4394" t="s">
        <v>90</v>
      </c>
      <c r="E4394" s="4">
        <v>236439.59999999998</v>
      </c>
      <c r="F4394" s="4">
        <v>78923.538480000003</v>
      </c>
      <c r="G4394" s="3">
        <v>0.33380000000000004</v>
      </c>
      <c r="H4394" s="7">
        <v>719.09854014598534</v>
      </c>
      <c r="I4394" s="4">
        <v>240.03509270072993</v>
      </c>
      <c r="J4394">
        <v>328.8</v>
      </c>
      <c r="K4394" t="s">
        <v>11</v>
      </c>
      <c r="L4394" t="s">
        <v>23</v>
      </c>
      <c r="M4394" t="s">
        <v>23</v>
      </c>
      <c r="N4394" s="2">
        <v>41299</v>
      </c>
      <c r="O4394" s="2">
        <v>42133</v>
      </c>
      <c r="P4394" t="s">
        <v>24</v>
      </c>
      <c r="Q4394" t="s">
        <v>25</v>
      </c>
      <c r="R4394" s="5" t="str">
        <f t="shared" si="208"/>
        <v>0.15</v>
      </c>
      <c r="S4394" s="6" t="str">
        <f t="shared" si="209"/>
        <v/>
      </c>
      <c r="T4394">
        <f>ROUND(INT(表1[[#This Row],[合同结束日期]]-表1[[#This Row],[合同起始日期]])/365,1)</f>
        <v>2.2999999999999998</v>
      </c>
    </row>
    <row r="4395" spans="1:20">
      <c r="A4395" s="1">
        <v>41791</v>
      </c>
      <c r="B4395" t="s">
        <v>69</v>
      </c>
      <c r="C4395">
        <f t="shared" si="207"/>
        <v>2</v>
      </c>
      <c r="D4395" t="s">
        <v>91</v>
      </c>
      <c r="E4395" s="4">
        <v>352390.8</v>
      </c>
      <c r="F4395" s="4">
        <v>89859.653999999995</v>
      </c>
      <c r="G4395" s="3">
        <v>0.255</v>
      </c>
      <c r="H4395" s="7">
        <v>941.21474358974365</v>
      </c>
      <c r="I4395" s="4">
        <v>240.00975961538461</v>
      </c>
      <c r="J4395">
        <v>374.4</v>
      </c>
      <c r="K4395" t="s">
        <v>11</v>
      </c>
      <c r="L4395" t="s">
        <v>92</v>
      </c>
      <c r="M4395" t="s">
        <v>92</v>
      </c>
      <c r="N4395" s="2">
        <v>41295</v>
      </c>
      <c r="O4395" s="2">
        <v>42133</v>
      </c>
      <c r="P4395" t="s">
        <v>24</v>
      </c>
      <c r="Q4395" t="s">
        <v>25</v>
      </c>
      <c r="R4395" s="5" t="str">
        <f t="shared" si="208"/>
        <v>0.15</v>
      </c>
      <c r="S4395" s="6" t="str">
        <f t="shared" si="209"/>
        <v/>
      </c>
      <c r="T4395">
        <f>ROUND(INT(表1[[#This Row],[合同结束日期]]-表1[[#This Row],[合同起始日期]])/365,1)</f>
        <v>2.2999999999999998</v>
      </c>
    </row>
    <row r="4396" spans="1:20">
      <c r="A4396" s="1">
        <v>41791</v>
      </c>
      <c r="B4396" t="s">
        <v>69</v>
      </c>
      <c r="C4396">
        <f t="shared" si="207"/>
        <v>2</v>
      </c>
      <c r="D4396" t="s">
        <v>93</v>
      </c>
      <c r="E4396" s="4">
        <v>186336</v>
      </c>
      <c r="F4396" s="4">
        <v>62105.788799999995</v>
      </c>
      <c r="G4396" s="3">
        <v>0.33329999999999999</v>
      </c>
      <c r="H4396" s="7">
        <v>690.13333333333333</v>
      </c>
      <c r="I4396" s="4">
        <v>230.02143999999998</v>
      </c>
      <c r="J4396">
        <v>270</v>
      </c>
      <c r="K4396" t="s">
        <v>11</v>
      </c>
      <c r="L4396" t="s">
        <v>92</v>
      </c>
      <c r="M4396" t="s">
        <v>92</v>
      </c>
      <c r="N4396" s="2">
        <v>41279</v>
      </c>
      <c r="O4396" s="2">
        <v>42499</v>
      </c>
      <c r="P4396" t="s">
        <v>24</v>
      </c>
      <c r="Q4396" t="s">
        <v>28</v>
      </c>
      <c r="R4396" s="5" t="str">
        <f t="shared" si="208"/>
        <v>0.13</v>
      </c>
      <c r="S4396" s="6" t="str">
        <f t="shared" si="209"/>
        <v/>
      </c>
      <c r="T4396">
        <f>ROUND(INT(表1[[#This Row],[合同结束日期]]-表1[[#This Row],[合同起始日期]])/365,1)</f>
        <v>3.3</v>
      </c>
    </row>
    <row r="4397" spans="1:20">
      <c r="A4397" s="1">
        <v>41791</v>
      </c>
      <c r="B4397" t="s">
        <v>69</v>
      </c>
      <c r="C4397">
        <f t="shared" si="207"/>
        <v>2</v>
      </c>
      <c r="D4397" t="s">
        <v>94</v>
      </c>
      <c r="E4397" s="4">
        <v>230926.8</v>
      </c>
      <c r="F4397" s="4">
        <v>74820.283200000005</v>
      </c>
      <c r="G4397" s="3">
        <v>0.32400000000000007</v>
      </c>
      <c r="H4397" s="7">
        <v>895.06511627906968</v>
      </c>
      <c r="I4397" s="4">
        <v>290.00109767441865</v>
      </c>
      <c r="J4397">
        <v>258</v>
      </c>
      <c r="K4397" t="s">
        <v>11</v>
      </c>
      <c r="L4397" t="s">
        <v>23</v>
      </c>
      <c r="M4397" t="s">
        <v>23</v>
      </c>
      <c r="N4397" s="2">
        <v>41274</v>
      </c>
      <c r="O4397" s="2">
        <v>42435</v>
      </c>
      <c r="P4397" t="s">
        <v>24</v>
      </c>
      <c r="Q4397" t="s">
        <v>30</v>
      </c>
      <c r="R4397" s="5" t="str">
        <f t="shared" si="208"/>
        <v>0.18</v>
      </c>
      <c r="S4397" s="6" t="str">
        <f t="shared" si="209"/>
        <v/>
      </c>
      <c r="T4397">
        <f>ROUND(INT(表1[[#This Row],[合同结束日期]]-表1[[#This Row],[合同起始日期]])/365,1)</f>
        <v>3.2</v>
      </c>
    </row>
    <row r="4398" spans="1:20">
      <c r="A4398" s="1">
        <v>41791</v>
      </c>
      <c r="B4398" t="s">
        <v>69</v>
      </c>
      <c r="C4398">
        <f t="shared" si="207"/>
        <v>2</v>
      </c>
      <c r="D4398" t="s">
        <v>95</v>
      </c>
      <c r="E4398" s="4">
        <v>751728</v>
      </c>
      <c r="F4398" s="4">
        <v>182820.24960000001</v>
      </c>
      <c r="G4398" s="3">
        <v>0.24320000000000003</v>
      </c>
      <c r="H4398" s="7">
        <v>484.48569218870847</v>
      </c>
      <c r="I4398" s="4">
        <v>117.82692034029391</v>
      </c>
      <c r="J4398">
        <v>1551.6</v>
      </c>
      <c r="K4398" t="s">
        <v>41</v>
      </c>
      <c r="L4398" t="s">
        <v>95</v>
      </c>
      <c r="M4398" t="s">
        <v>41</v>
      </c>
      <c r="N4398" s="2">
        <v>41338</v>
      </c>
      <c r="O4398" s="2">
        <v>44349</v>
      </c>
      <c r="P4398" t="s">
        <v>39</v>
      </c>
      <c r="Q4398" t="s">
        <v>83</v>
      </c>
      <c r="R4398" s="5" t="str">
        <f t="shared" si="208"/>
        <v>0.14</v>
      </c>
      <c r="S4398" s="6" t="str">
        <f t="shared" si="209"/>
        <v/>
      </c>
      <c r="T4398">
        <f>ROUND(INT(表1[[#This Row],[合同结束日期]]-表1[[#This Row],[合同起始日期]])/365,1)</f>
        <v>8.1999999999999993</v>
      </c>
    </row>
    <row r="4399" spans="1:20">
      <c r="A4399" s="1">
        <v>41791</v>
      </c>
      <c r="B4399" t="s">
        <v>69</v>
      </c>
      <c r="C4399">
        <f t="shared" si="207"/>
        <v>2</v>
      </c>
      <c r="D4399" t="s">
        <v>293</v>
      </c>
      <c r="E4399" s="4">
        <v>944722.79999999993</v>
      </c>
      <c r="F4399" s="4">
        <v>81718.522200000007</v>
      </c>
      <c r="G4399" s="3">
        <v>8.6500000000000007E-2</v>
      </c>
      <c r="H4399" s="7">
        <v>809.11510791366902</v>
      </c>
      <c r="I4399" s="4">
        <v>69.988456834532386</v>
      </c>
      <c r="J4399">
        <v>1167.5999999999999</v>
      </c>
      <c r="K4399" t="s">
        <v>44</v>
      </c>
      <c r="L4399" t="s">
        <v>72</v>
      </c>
      <c r="M4399" t="s">
        <v>71</v>
      </c>
      <c r="N4399" s="2">
        <v>41446</v>
      </c>
      <c r="O4399" s="2">
        <v>44487</v>
      </c>
      <c r="P4399" t="s">
        <v>18</v>
      </c>
      <c r="Q4399" t="s">
        <v>37</v>
      </c>
      <c r="R4399" s="5" t="str">
        <f t="shared" si="208"/>
        <v>0.</v>
      </c>
      <c r="S4399" s="6" t="str">
        <f t="shared" si="209"/>
        <v/>
      </c>
      <c r="T4399">
        <f>ROUND(INT(表1[[#This Row],[合同结束日期]]-表1[[#This Row],[合同起始日期]])/365,1)</f>
        <v>8.3000000000000007</v>
      </c>
    </row>
    <row r="4400" spans="1:20">
      <c r="A4400" s="1">
        <v>41791</v>
      </c>
      <c r="B4400" t="s">
        <v>69</v>
      </c>
      <c r="C4400">
        <f t="shared" si="207"/>
        <v>2</v>
      </c>
      <c r="D4400" t="s">
        <v>296</v>
      </c>
      <c r="E4400" s="4">
        <v>1342170</v>
      </c>
      <c r="F4400" s="4">
        <v>67108.5</v>
      </c>
      <c r="G4400" s="3">
        <v>0.05</v>
      </c>
      <c r="H4400" s="7">
        <v>2513.4269662921347</v>
      </c>
      <c r="I4400" s="4">
        <v>125.67134831460675</v>
      </c>
      <c r="J4400">
        <v>534</v>
      </c>
      <c r="K4400" t="s">
        <v>44</v>
      </c>
      <c r="L4400" t="s">
        <v>72</v>
      </c>
      <c r="M4400" t="s">
        <v>71</v>
      </c>
      <c r="N4400" s="2">
        <v>41514</v>
      </c>
      <c r="O4400" s="2">
        <v>44525</v>
      </c>
      <c r="P4400" t="s">
        <v>18</v>
      </c>
      <c r="Q4400" t="s">
        <v>208</v>
      </c>
      <c r="R4400" s="5" t="str">
        <f t="shared" si="208"/>
        <v>0.05</v>
      </c>
      <c r="S4400" s="6" t="str">
        <f t="shared" si="209"/>
        <v/>
      </c>
      <c r="T4400">
        <f>ROUND(INT(表1[[#This Row],[合同结束日期]]-表1[[#This Row],[合同起始日期]])/365,1)</f>
        <v>8.1999999999999993</v>
      </c>
    </row>
    <row r="4401" spans="1:20">
      <c r="A4401" s="1">
        <v>41791</v>
      </c>
      <c r="B4401" t="s">
        <v>69</v>
      </c>
      <c r="C4401">
        <f t="shared" si="207"/>
        <v>2</v>
      </c>
      <c r="D4401" t="s">
        <v>306</v>
      </c>
      <c r="E4401" s="4">
        <v>732367.2</v>
      </c>
      <c r="F4401" s="4">
        <v>55806.380640000003</v>
      </c>
      <c r="G4401" s="3">
        <v>7.6200000000000004E-2</v>
      </c>
      <c r="H4401" s="7">
        <v>1312.4860215053764</v>
      </c>
      <c r="I4401" s="4">
        <v>100.01143483870969</v>
      </c>
      <c r="J4401">
        <v>558</v>
      </c>
      <c r="K4401" t="s">
        <v>44</v>
      </c>
      <c r="L4401" t="s">
        <v>72</v>
      </c>
      <c r="M4401" t="s">
        <v>71</v>
      </c>
      <c r="N4401" s="2">
        <v>41567</v>
      </c>
      <c r="O4401" s="2">
        <v>44578</v>
      </c>
      <c r="P4401" t="s">
        <v>18</v>
      </c>
      <c r="Q4401" t="s">
        <v>208</v>
      </c>
      <c r="R4401" s="5" t="str">
        <f t="shared" si="208"/>
        <v>0.05</v>
      </c>
      <c r="S4401" s="6" t="str">
        <f t="shared" si="209"/>
        <v/>
      </c>
      <c r="T4401">
        <f>ROUND(INT(表1[[#This Row],[合同结束日期]]-表1[[#This Row],[合同起始日期]])/365,1)</f>
        <v>8.1999999999999993</v>
      </c>
    </row>
    <row r="4402" spans="1:20">
      <c r="A4402" s="1">
        <v>41791</v>
      </c>
      <c r="B4402" t="s">
        <v>69</v>
      </c>
      <c r="C4402">
        <f t="shared" si="207"/>
        <v>2</v>
      </c>
      <c r="D4402" t="s">
        <v>96</v>
      </c>
      <c r="E4402" s="4">
        <v>471078</v>
      </c>
      <c r="F4402" s="4">
        <v>47107.799999999996</v>
      </c>
      <c r="G4402" s="3">
        <v>9.9999999999999992E-2</v>
      </c>
      <c r="H4402" s="7">
        <v>1800.7568807339451</v>
      </c>
      <c r="I4402" s="4">
        <v>180.0756880733945</v>
      </c>
      <c r="J4402">
        <v>261.59999999999997</v>
      </c>
      <c r="K4402" t="s">
        <v>11</v>
      </c>
      <c r="L4402" t="s">
        <v>23</v>
      </c>
      <c r="M4402" t="s">
        <v>23</v>
      </c>
      <c r="N4402" s="2">
        <v>41374</v>
      </c>
      <c r="O4402" s="2">
        <v>42499</v>
      </c>
      <c r="P4402" t="s">
        <v>24</v>
      </c>
      <c r="Q4402" t="s">
        <v>35</v>
      </c>
      <c r="R4402" s="5" t="str">
        <f t="shared" si="208"/>
        <v>0.06</v>
      </c>
      <c r="S4402" s="6" t="str">
        <f t="shared" si="209"/>
        <v/>
      </c>
      <c r="T4402">
        <f>ROUND(INT(表1[[#This Row],[合同结束日期]]-表1[[#This Row],[合同起始日期]])/365,1)</f>
        <v>3.1</v>
      </c>
    </row>
    <row r="4403" spans="1:20">
      <c r="A4403" s="1">
        <v>41791</v>
      </c>
      <c r="B4403" t="s">
        <v>69</v>
      </c>
      <c r="C4403">
        <f t="shared" si="207"/>
        <v>2</v>
      </c>
      <c r="D4403" t="s">
        <v>97</v>
      </c>
      <c r="E4403" s="4">
        <v>710980.32000000007</v>
      </c>
      <c r="F4403" s="4">
        <v>139352.14272</v>
      </c>
      <c r="G4403" s="3">
        <v>0.19599999999999998</v>
      </c>
      <c r="H4403" s="7">
        <v>918.57922480620164</v>
      </c>
      <c r="I4403" s="4">
        <v>180.04152806201552</v>
      </c>
      <c r="J4403">
        <v>774</v>
      </c>
      <c r="K4403" t="s">
        <v>11</v>
      </c>
      <c r="L4403" t="s">
        <v>13</v>
      </c>
      <c r="M4403" t="s">
        <v>27</v>
      </c>
      <c r="N4403" s="2">
        <v>41299</v>
      </c>
      <c r="O4403" s="2">
        <v>43229</v>
      </c>
      <c r="P4403" t="s">
        <v>24</v>
      </c>
      <c r="Q4403" t="s">
        <v>48</v>
      </c>
      <c r="R4403" s="5" t="str">
        <f t="shared" si="208"/>
        <v>0.11</v>
      </c>
      <c r="S4403" s="6" t="str">
        <f t="shared" si="209"/>
        <v/>
      </c>
      <c r="T4403">
        <f>ROUND(INT(表1[[#This Row],[合同结束日期]]-表1[[#This Row],[合同起始日期]])/365,1)</f>
        <v>5.3</v>
      </c>
    </row>
    <row r="4404" spans="1:20">
      <c r="A4404" s="1">
        <v>41791</v>
      </c>
      <c r="B4404" t="s">
        <v>69</v>
      </c>
      <c r="C4404">
        <f t="shared" si="207"/>
        <v>2</v>
      </c>
      <c r="D4404" t="s">
        <v>98</v>
      </c>
      <c r="E4404" s="4">
        <v>215151.6</v>
      </c>
      <c r="F4404" s="4">
        <v>83091.547919999997</v>
      </c>
      <c r="G4404" s="3">
        <v>0.38619999999999999</v>
      </c>
      <c r="H4404" s="7">
        <v>647.26714801444052</v>
      </c>
      <c r="I4404" s="4">
        <v>249.97457256317691</v>
      </c>
      <c r="J4404">
        <v>332.4</v>
      </c>
      <c r="K4404" t="s">
        <v>11</v>
      </c>
      <c r="L4404" t="s">
        <v>13</v>
      </c>
      <c r="M4404" t="s">
        <v>13</v>
      </c>
      <c r="N4404" s="2">
        <v>41331</v>
      </c>
      <c r="O4404" s="2">
        <v>42499</v>
      </c>
      <c r="P4404" t="s">
        <v>24</v>
      </c>
      <c r="Q4404" t="s">
        <v>25</v>
      </c>
      <c r="R4404" s="5" t="str">
        <f t="shared" si="208"/>
        <v>0.15</v>
      </c>
      <c r="S4404" s="6" t="str">
        <f t="shared" si="209"/>
        <v/>
      </c>
      <c r="T4404">
        <f>ROUND(INT(表1[[#This Row],[合同结束日期]]-表1[[#This Row],[合同起始日期]])/365,1)</f>
        <v>3.2</v>
      </c>
    </row>
    <row r="4405" spans="1:20">
      <c r="A4405" s="1">
        <v>41791</v>
      </c>
      <c r="B4405" t="s">
        <v>69</v>
      </c>
      <c r="C4405">
        <f t="shared" si="207"/>
        <v>2</v>
      </c>
      <c r="D4405" t="s">
        <v>99</v>
      </c>
      <c r="E4405" s="4">
        <v>302683.2</v>
      </c>
      <c r="F4405" s="4">
        <v>54271.097759999997</v>
      </c>
      <c r="G4405" s="3">
        <v>0.17929999999999999</v>
      </c>
      <c r="H4405" s="7">
        <v>1704.2972972972975</v>
      </c>
      <c r="I4405" s="4">
        <v>305.5805054054054</v>
      </c>
      <c r="J4405">
        <v>177.6</v>
      </c>
      <c r="K4405" t="s">
        <v>11</v>
      </c>
      <c r="L4405" t="s">
        <v>23</v>
      </c>
      <c r="M4405" t="s">
        <v>23</v>
      </c>
      <c r="N4405" s="2">
        <v>41295</v>
      </c>
      <c r="O4405" s="2">
        <v>42499</v>
      </c>
      <c r="P4405" t="s">
        <v>24</v>
      </c>
      <c r="Q4405" t="s">
        <v>25</v>
      </c>
      <c r="R4405" s="5" t="str">
        <f t="shared" si="208"/>
        <v>0.15</v>
      </c>
      <c r="S4405" s="6" t="str">
        <f t="shared" si="209"/>
        <v/>
      </c>
      <c r="T4405">
        <f>ROUND(INT(表1[[#This Row],[合同结束日期]]-表1[[#This Row],[合同起始日期]])/365,1)</f>
        <v>3.3</v>
      </c>
    </row>
    <row r="4406" spans="1:20">
      <c r="A4406" s="1">
        <v>41791</v>
      </c>
      <c r="B4406" t="s">
        <v>69</v>
      </c>
      <c r="C4406">
        <f t="shared" si="207"/>
        <v>2</v>
      </c>
      <c r="D4406" t="s">
        <v>100</v>
      </c>
      <c r="E4406" s="4">
        <v>229222.8</v>
      </c>
      <c r="F4406" s="4">
        <v>59139.482400000001</v>
      </c>
      <c r="G4406" s="3">
        <v>0.25800000000000001</v>
      </c>
      <c r="H4406" s="7">
        <v>1085.3352272727273</v>
      </c>
      <c r="I4406" s="4">
        <v>280.01648863636365</v>
      </c>
      <c r="J4406">
        <v>211.2</v>
      </c>
      <c r="K4406" t="s">
        <v>11</v>
      </c>
      <c r="L4406" t="s">
        <v>23</v>
      </c>
      <c r="M4406" t="s">
        <v>23</v>
      </c>
      <c r="N4406" s="2">
        <v>41298</v>
      </c>
      <c r="O4406" s="2">
        <v>42133</v>
      </c>
      <c r="P4406" t="s">
        <v>24</v>
      </c>
      <c r="Q4406" t="s">
        <v>25</v>
      </c>
      <c r="R4406" s="5" t="str">
        <f t="shared" si="208"/>
        <v>0.15</v>
      </c>
      <c r="S4406" s="6" t="str">
        <f t="shared" si="209"/>
        <v/>
      </c>
      <c r="T4406">
        <f>ROUND(INT(表1[[#This Row],[合同结束日期]]-表1[[#This Row],[合同起始日期]])/365,1)</f>
        <v>2.2999999999999998</v>
      </c>
    </row>
    <row r="4407" spans="1:20">
      <c r="A4407" s="1">
        <v>41791</v>
      </c>
      <c r="B4407" t="s">
        <v>69</v>
      </c>
      <c r="C4407">
        <f t="shared" si="207"/>
        <v>2</v>
      </c>
      <c r="D4407" t="s">
        <v>101</v>
      </c>
      <c r="E4407" s="4">
        <v>97299.311999999991</v>
      </c>
      <c r="F4407" s="4">
        <v>14828.415148799999</v>
      </c>
      <c r="G4407" s="3">
        <v>0.15240000000000001</v>
      </c>
      <c r="H4407" s="7">
        <v>787.21126213592231</v>
      </c>
      <c r="I4407" s="4">
        <v>119.97099634951456</v>
      </c>
      <c r="J4407">
        <v>123.6</v>
      </c>
      <c r="K4407" t="s">
        <v>11</v>
      </c>
      <c r="L4407" t="s">
        <v>92</v>
      </c>
      <c r="M4407" t="s">
        <v>92</v>
      </c>
      <c r="N4407" s="2">
        <v>41345</v>
      </c>
      <c r="O4407" s="2">
        <v>42499</v>
      </c>
      <c r="P4407" t="s">
        <v>18</v>
      </c>
      <c r="Q4407" t="s">
        <v>28</v>
      </c>
      <c r="R4407" s="5" t="str">
        <f t="shared" si="208"/>
        <v>0.13</v>
      </c>
      <c r="S4407" s="6" t="str">
        <f t="shared" si="209"/>
        <v/>
      </c>
      <c r="T4407">
        <f>ROUND(INT(表1[[#This Row],[合同结束日期]]-表1[[#This Row],[合同起始日期]])/365,1)</f>
        <v>3.2</v>
      </c>
    </row>
    <row r="4408" spans="1:20">
      <c r="A4408" s="1">
        <v>41791</v>
      </c>
      <c r="B4408" t="s">
        <v>69</v>
      </c>
      <c r="C4408">
        <f t="shared" si="207"/>
        <v>2</v>
      </c>
      <c r="D4408" t="s">
        <v>102</v>
      </c>
      <c r="E4408" s="4">
        <v>219103.19999999998</v>
      </c>
      <c r="F4408" s="4">
        <v>47172.918960000003</v>
      </c>
      <c r="G4408" s="3">
        <v>0.21530000000000002</v>
      </c>
      <c r="H4408" s="7">
        <v>1415.3953488372094</v>
      </c>
      <c r="I4408" s="4">
        <v>304.73461860465119</v>
      </c>
      <c r="J4408">
        <v>154.79999999999998</v>
      </c>
      <c r="K4408" t="s">
        <v>11</v>
      </c>
      <c r="L4408" t="s">
        <v>92</v>
      </c>
      <c r="M4408" t="s">
        <v>92</v>
      </c>
      <c r="N4408" s="2">
        <v>41355</v>
      </c>
      <c r="O4408" s="2">
        <v>42499</v>
      </c>
      <c r="P4408" t="s">
        <v>24</v>
      </c>
      <c r="Q4408" t="s">
        <v>30</v>
      </c>
      <c r="R4408" s="5" t="str">
        <f t="shared" si="208"/>
        <v>0.18</v>
      </c>
      <c r="S4408" s="6" t="str">
        <f t="shared" si="209"/>
        <v/>
      </c>
      <c r="T4408">
        <f>ROUND(INT(表1[[#This Row],[合同结束日期]]-表1[[#This Row],[合同起始日期]])/365,1)</f>
        <v>3.1</v>
      </c>
    </row>
    <row r="4409" spans="1:20">
      <c r="A4409" s="1">
        <v>41791</v>
      </c>
      <c r="B4409" t="s">
        <v>69</v>
      </c>
      <c r="C4409">
        <f t="shared" si="207"/>
        <v>2</v>
      </c>
      <c r="D4409" t="s">
        <v>103</v>
      </c>
      <c r="E4409" s="4">
        <v>334003.20000000001</v>
      </c>
      <c r="F4409" s="4">
        <v>72545.495039999994</v>
      </c>
      <c r="G4409" s="3">
        <v>0.21719999999999998</v>
      </c>
      <c r="H4409" s="7">
        <v>1344.6183574879228</v>
      </c>
      <c r="I4409" s="4">
        <v>292.05110724637683</v>
      </c>
      <c r="J4409">
        <v>248.39999999999998</v>
      </c>
      <c r="K4409" t="s">
        <v>11</v>
      </c>
      <c r="L4409" t="s">
        <v>23</v>
      </c>
      <c r="M4409" t="s">
        <v>23</v>
      </c>
      <c r="N4409" s="2">
        <v>41285</v>
      </c>
      <c r="O4409" s="2">
        <v>42499</v>
      </c>
      <c r="P4409" t="s">
        <v>24</v>
      </c>
      <c r="Q4409" t="s">
        <v>30</v>
      </c>
      <c r="R4409" s="5" t="str">
        <f t="shared" si="208"/>
        <v>0.18</v>
      </c>
      <c r="S4409" s="6" t="str">
        <f t="shared" si="209"/>
        <v/>
      </c>
      <c r="T4409">
        <f>ROUND(INT(表1[[#This Row],[合同结束日期]]-表1[[#This Row],[合同起始日期]])/365,1)</f>
        <v>3.3</v>
      </c>
    </row>
    <row r="4410" spans="1:20">
      <c r="A4410" s="1">
        <v>41791</v>
      </c>
      <c r="B4410" t="s">
        <v>69</v>
      </c>
      <c r="C4410">
        <f t="shared" si="207"/>
        <v>2</v>
      </c>
      <c r="D4410" t="s">
        <v>104</v>
      </c>
      <c r="E4410" s="4">
        <v>73839.887999999992</v>
      </c>
      <c r="F4410" s="4">
        <v>19006.3871712</v>
      </c>
      <c r="G4410" s="3">
        <v>0.25740000000000002</v>
      </c>
      <c r="H4410" s="7">
        <v>466.160909090909</v>
      </c>
      <c r="I4410" s="4">
        <v>119.989818</v>
      </c>
      <c r="J4410">
        <v>158.4</v>
      </c>
      <c r="K4410" t="s">
        <v>11</v>
      </c>
      <c r="L4410" t="s">
        <v>23</v>
      </c>
      <c r="M4410" t="s">
        <v>23</v>
      </c>
      <c r="N4410" s="2">
        <v>41345</v>
      </c>
      <c r="O4410" s="2">
        <v>42499</v>
      </c>
      <c r="P4410" t="s">
        <v>18</v>
      </c>
      <c r="Q4410" t="s">
        <v>28</v>
      </c>
      <c r="R4410" s="5" t="str">
        <f t="shared" si="208"/>
        <v>0.13</v>
      </c>
      <c r="S4410" s="6" t="str">
        <f t="shared" si="209"/>
        <v/>
      </c>
      <c r="T4410">
        <f>ROUND(INT(表1[[#This Row],[合同结束日期]]-表1[[#This Row],[合同起始日期]])/365,1)</f>
        <v>3.2</v>
      </c>
    </row>
    <row r="4411" spans="1:20">
      <c r="A4411" s="1">
        <v>41791</v>
      </c>
      <c r="B4411" t="s">
        <v>69</v>
      </c>
      <c r="C4411">
        <f t="shared" si="207"/>
        <v>2</v>
      </c>
      <c r="D4411" t="s">
        <v>105</v>
      </c>
      <c r="E4411" s="4">
        <v>69646.8</v>
      </c>
      <c r="F4411" s="4">
        <v>29906.335919999998</v>
      </c>
      <c r="G4411" s="3">
        <v>0.42939999999999995</v>
      </c>
      <c r="H4411" s="7">
        <v>652.12359550561803</v>
      </c>
      <c r="I4411" s="4">
        <v>280.02187191011234</v>
      </c>
      <c r="J4411">
        <v>106.8</v>
      </c>
      <c r="K4411" t="s">
        <v>60</v>
      </c>
      <c r="L4411" t="s">
        <v>107</v>
      </c>
      <c r="M4411" t="s">
        <v>106</v>
      </c>
      <c r="N4411" s="2">
        <v>41250</v>
      </c>
      <c r="O4411" s="2">
        <v>42133</v>
      </c>
      <c r="P4411" t="s">
        <v>14</v>
      </c>
      <c r="Q4411" t="s">
        <v>37</v>
      </c>
      <c r="R4411" s="5" t="str">
        <f t="shared" si="208"/>
        <v>0.</v>
      </c>
      <c r="S4411" s="6" t="str">
        <f t="shared" si="209"/>
        <v/>
      </c>
      <c r="T4411">
        <f>ROUND(INT(表1[[#This Row],[合同结束日期]]-表1[[#This Row],[合同起始日期]])/365,1)</f>
        <v>2.4</v>
      </c>
    </row>
    <row r="4412" spans="1:20">
      <c r="A4412" s="1">
        <v>41791</v>
      </c>
      <c r="B4412" t="s">
        <v>69</v>
      </c>
      <c r="C4412">
        <f t="shared" si="207"/>
        <v>2</v>
      </c>
      <c r="D4412" t="s">
        <v>108</v>
      </c>
      <c r="E4412" s="4">
        <v>199173.6</v>
      </c>
      <c r="F4412" s="4">
        <v>34457.032800000001</v>
      </c>
      <c r="G4412" s="3">
        <v>0.17299999999999999</v>
      </c>
      <c r="H4412" s="7">
        <v>3859.953488372093</v>
      </c>
      <c r="I4412" s="4">
        <v>667.77195348837211</v>
      </c>
      <c r="J4412">
        <v>51.6</v>
      </c>
      <c r="K4412" t="s">
        <v>11</v>
      </c>
      <c r="L4412" t="s">
        <v>12</v>
      </c>
      <c r="M4412" t="s">
        <v>53</v>
      </c>
      <c r="N4412" s="2">
        <v>41332</v>
      </c>
      <c r="O4412" s="2">
        <v>42133</v>
      </c>
      <c r="P4412" t="s">
        <v>24</v>
      </c>
      <c r="Q4412" t="s">
        <v>59</v>
      </c>
      <c r="R4412" s="5" t="str">
        <f t="shared" si="208"/>
        <v>0.16</v>
      </c>
      <c r="S4412" s="6" t="str">
        <f t="shared" si="209"/>
        <v/>
      </c>
      <c r="T4412">
        <f>ROUND(INT(表1[[#This Row],[合同结束日期]]-表1[[#This Row],[合同起始日期]])/365,1)</f>
        <v>2.2000000000000002</v>
      </c>
    </row>
    <row r="4413" spans="1:20">
      <c r="A4413" s="1">
        <v>41791</v>
      </c>
      <c r="B4413" t="s">
        <v>69</v>
      </c>
      <c r="C4413">
        <f t="shared" si="207"/>
        <v>2</v>
      </c>
      <c r="D4413" t="s">
        <v>109</v>
      </c>
      <c r="E4413" s="4">
        <v>244738.8</v>
      </c>
      <c r="F4413" s="4">
        <v>34924.226759999998</v>
      </c>
      <c r="G4413" s="3">
        <v>0.14269999999999999</v>
      </c>
      <c r="H4413" s="7">
        <v>3922.0961538461538</v>
      </c>
      <c r="I4413" s="4">
        <v>559.68312115384617</v>
      </c>
      <c r="J4413">
        <v>62.4</v>
      </c>
      <c r="K4413" t="s">
        <v>11</v>
      </c>
      <c r="L4413" t="s">
        <v>12</v>
      </c>
      <c r="M4413" t="s">
        <v>110</v>
      </c>
      <c r="N4413" s="2">
        <v>41287</v>
      </c>
      <c r="O4413" s="2">
        <v>42499</v>
      </c>
      <c r="P4413" t="s">
        <v>24</v>
      </c>
      <c r="Q4413" t="s">
        <v>28</v>
      </c>
      <c r="R4413" s="5" t="str">
        <f t="shared" si="208"/>
        <v>0.13</v>
      </c>
      <c r="S4413" s="6" t="str">
        <f t="shared" si="209"/>
        <v/>
      </c>
      <c r="T4413">
        <f>ROUND(INT(表1[[#This Row],[合同结束日期]]-表1[[#This Row],[合同起始日期]])/365,1)</f>
        <v>3.3</v>
      </c>
    </row>
    <row r="4414" spans="1:20">
      <c r="A4414" s="1">
        <v>41791</v>
      </c>
      <c r="B4414" t="s">
        <v>69</v>
      </c>
      <c r="C4414">
        <f t="shared" si="207"/>
        <v>2</v>
      </c>
      <c r="D4414" t="s">
        <v>111</v>
      </c>
      <c r="E4414" s="4">
        <v>169819.55999999997</v>
      </c>
      <c r="F4414" s="4">
        <v>46445.64966000001</v>
      </c>
      <c r="G4414" s="3">
        <v>0.27350000000000013</v>
      </c>
      <c r="H4414" s="7">
        <v>943.44199999999978</v>
      </c>
      <c r="I4414" s="4">
        <v>258.03138700000005</v>
      </c>
      <c r="J4414">
        <v>180</v>
      </c>
      <c r="K4414" t="s">
        <v>11</v>
      </c>
      <c r="L4414" t="s">
        <v>23</v>
      </c>
      <c r="M4414" t="s">
        <v>23</v>
      </c>
      <c r="N4414" s="2">
        <v>41281</v>
      </c>
      <c r="O4414" s="2">
        <v>42499</v>
      </c>
      <c r="P4414" t="s">
        <v>24</v>
      </c>
      <c r="Q4414" t="s">
        <v>28</v>
      </c>
      <c r="R4414" s="5" t="str">
        <f t="shared" si="208"/>
        <v>0.13</v>
      </c>
      <c r="S4414" s="6" t="str">
        <f t="shared" si="209"/>
        <v/>
      </c>
      <c r="T4414">
        <f>ROUND(INT(表1[[#This Row],[合同结束日期]]-表1[[#This Row],[合同起始日期]])/365,1)</f>
        <v>3.3</v>
      </c>
    </row>
    <row r="4415" spans="1:20">
      <c r="A4415" s="1">
        <v>41791</v>
      </c>
      <c r="B4415" t="s">
        <v>69</v>
      </c>
      <c r="C4415">
        <f t="shared" si="207"/>
        <v>2</v>
      </c>
      <c r="D4415" t="s">
        <v>112</v>
      </c>
      <c r="E4415" s="4">
        <v>381829.2</v>
      </c>
      <c r="F4415" s="4">
        <v>97671.909360000005</v>
      </c>
      <c r="G4415" s="3">
        <v>0.25580000000000003</v>
      </c>
      <c r="H4415" s="7">
        <v>777.97310513447439</v>
      </c>
      <c r="I4415" s="4">
        <v>199.00552029339858</v>
      </c>
      <c r="J4415">
        <v>490.79999999999995</v>
      </c>
      <c r="K4415" t="s">
        <v>11</v>
      </c>
      <c r="L4415" t="s">
        <v>92</v>
      </c>
      <c r="M4415" t="s">
        <v>92</v>
      </c>
      <c r="N4415" s="2">
        <v>41281</v>
      </c>
      <c r="O4415" s="2">
        <v>42500</v>
      </c>
      <c r="P4415" t="s">
        <v>24</v>
      </c>
      <c r="Q4415" t="s">
        <v>28</v>
      </c>
      <c r="R4415" s="5" t="str">
        <f t="shared" si="208"/>
        <v>0.13</v>
      </c>
      <c r="S4415" s="6" t="str">
        <f t="shared" si="209"/>
        <v/>
      </c>
      <c r="T4415">
        <f>ROUND(INT(表1[[#This Row],[合同结束日期]]-表1[[#This Row],[合同起始日期]])/365,1)</f>
        <v>3.3</v>
      </c>
    </row>
    <row r="4416" spans="1:20">
      <c r="A4416" s="1">
        <v>41791</v>
      </c>
      <c r="B4416" t="s">
        <v>69</v>
      </c>
      <c r="C4416">
        <f t="shared" si="207"/>
        <v>2</v>
      </c>
      <c r="D4416" t="s">
        <v>113</v>
      </c>
      <c r="E4416" s="4">
        <v>506455.19999999995</v>
      </c>
      <c r="F4416" s="4">
        <v>160900.81703999999</v>
      </c>
      <c r="G4416" s="3">
        <v>0.31770000000000004</v>
      </c>
      <c r="H4416" s="7">
        <v>723.92109777015423</v>
      </c>
      <c r="I4416" s="4">
        <v>229.98973276157804</v>
      </c>
      <c r="J4416">
        <v>699.6</v>
      </c>
      <c r="K4416" t="s">
        <v>11</v>
      </c>
      <c r="L4416" t="s">
        <v>23</v>
      </c>
      <c r="M4416" t="s">
        <v>23</v>
      </c>
      <c r="N4416" s="2">
        <v>41331</v>
      </c>
      <c r="O4416" s="2">
        <v>42499</v>
      </c>
      <c r="P4416" t="s">
        <v>24</v>
      </c>
      <c r="Q4416" t="s">
        <v>25</v>
      </c>
      <c r="R4416" s="5" t="str">
        <f t="shared" si="208"/>
        <v>0.15</v>
      </c>
      <c r="S4416" s="6" t="str">
        <f t="shared" si="209"/>
        <v/>
      </c>
      <c r="T4416">
        <f>ROUND(INT(表1[[#This Row],[合同结束日期]]-表1[[#This Row],[合同起始日期]])/365,1)</f>
        <v>3.2</v>
      </c>
    </row>
    <row r="4417" spans="1:20">
      <c r="A4417" s="1">
        <v>41791</v>
      </c>
      <c r="B4417" t="s">
        <v>69</v>
      </c>
      <c r="C4417">
        <f t="shared" si="207"/>
        <v>2</v>
      </c>
      <c r="D4417" t="s">
        <v>114</v>
      </c>
      <c r="E4417" s="4">
        <v>319818.12000000011</v>
      </c>
      <c r="F4417" s="4">
        <v>128247.06611999999</v>
      </c>
      <c r="G4417" s="3">
        <v>0.4009999999999998</v>
      </c>
      <c r="H4417" s="7">
        <v>648.45523114355251</v>
      </c>
      <c r="I4417" s="4">
        <v>260.03054768856447</v>
      </c>
      <c r="J4417">
        <v>493.2</v>
      </c>
      <c r="K4417" t="s">
        <v>60</v>
      </c>
      <c r="L4417" t="s">
        <v>116</v>
      </c>
      <c r="M4417" t="s">
        <v>115</v>
      </c>
      <c r="N4417" s="2">
        <v>41241</v>
      </c>
      <c r="O4417" s="2">
        <v>43229</v>
      </c>
      <c r="P4417" t="s">
        <v>24</v>
      </c>
      <c r="Q4417" t="s">
        <v>65</v>
      </c>
      <c r="R4417" s="5" t="str">
        <f t="shared" si="208"/>
        <v>0.12</v>
      </c>
      <c r="S4417" s="6" t="str">
        <f t="shared" si="209"/>
        <v/>
      </c>
      <c r="T4417">
        <f>ROUND(INT(表1[[#This Row],[合同结束日期]]-表1[[#This Row],[合同起始日期]])/365,1)</f>
        <v>5.4</v>
      </c>
    </row>
    <row r="4418" spans="1:20">
      <c r="A4418" s="1">
        <v>41791</v>
      </c>
      <c r="B4418" t="s">
        <v>69</v>
      </c>
      <c r="C4418">
        <f t="shared" si="207"/>
        <v>2</v>
      </c>
      <c r="D4418" t="s">
        <v>117</v>
      </c>
      <c r="E4418" s="4">
        <v>326829.59999999998</v>
      </c>
      <c r="F4418" s="4">
        <v>37781.501759999999</v>
      </c>
      <c r="G4418" s="3">
        <v>0.11560000000000001</v>
      </c>
      <c r="H4418" s="7">
        <v>1403.9072164948454</v>
      </c>
      <c r="I4418" s="4">
        <v>162.29167422680413</v>
      </c>
      <c r="J4418">
        <v>232.79999999999998</v>
      </c>
      <c r="K4418" t="s">
        <v>44</v>
      </c>
      <c r="L4418" t="s">
        <v>72</v>
      </c>
      <c r="M4418" t="s">
        <v>71</v>
      </c>
      <c r="N4418" s="2">
        <v>41331</v>
      </c>
      <c r="O4418" s="2">
        <v>43229</v>
      </c>
      <c r="P4418" t="s">
        <v>24</v>
      </c>
      <c r="Q4418" t="s">
        <v>42</v>
      </c>
      <c r="R4418" s="5" t="str">
        <f t="shared" si="208"/>
        <v>0.08</v>
      </c>
      <c r="S4418" s="6" t="str">
        <f t="shared" si="209"/>
        <v/>
      </c>
      <c r="T4418">
        <f>ROUND(INT(表1[[#This Row],[合同结束日期]]-表1[[#This Row],[合同起始日期]])/365,1)</f>
        <v>5.2</v>
      </c>
    </row>
    <row r="4419" spans="1:20">
      <c r="A4419" s="1">
        <v>41791</v>
      </c>
      <c r="B4419" t="s">
        <v>69</v>
      </c>
      <c r="C4419">
        <f t="shared" si="207"/>
        <v>2</v>
      </c>
      <c r="D4419" t="s">
        <v>118</v>
      </c>
      <c r="E4419" s="4">
        <v>373868.39999999997</v>
      </c>
      <c r="F4419" s="4">
        <v>49911.431400000009</v>
      </c>
      <c r="G4419" s="3">
        <v>0.13350000000000004</v>
      </c>
      <c r="H4419" s="7">
        <v>786.76010101010093</v>
      </c>
      <c r="I4419" s="4">
        <v>105.03247348484851</v>
      </c>
      <c r="J4419">
        <v>475.2</v>
      </c>
      <c r="K4419" t="s">
        <v>44</v>
      </c>
      <c r="L4419" t="s">
        <v>72</v>
      </c>
      <c r="M4419" t="s">
        <v>71</v>
      </c>
      <c r="N4419" s="2">
        <v>41332</v>
      </c>
      <c r="O4419" s="2">
        <v>44325</v>
      </c>
      <c r="P4419" t="s">
        <v>24</v>
      </c>
      <c r="Q4419" t="s">
        <v>42</v>
      </c>
      <c r="R4419" s="5" t="str">
        <f t="shared" si="208"/>
        <v>0.08</v>
      </c>
      <c r="S4419" s="6" t="str">
        <f t="shared" si="209"/>
        <v/>
      </c>
      <c r="T4419">
        <f>ROUND(INT(表1[[#This Row],[合同结束日期]]-表1[[#This Row],[合同起始日期]])/365,1)</f>
        <v>8.1999999999999993</v>
      </c>
    </row>
    <row r="4420" spans="1:20">
      <c r="A4420" s="1">
        <v>41791</v>
      </c>
      <c r="B4420" t="s">
        <v>69</v>
      </c>
      <c r="C4420">
        <f t="shared" si="207"/>
        <v>2</v>
      </c>
      <c r="D4420" t="s">
        <v>119</v>
      </c>
      <c r="E4420" s="4">
        <v>591307.19999999995</v>
      </c>
      <c r="F4420" s="4">
        <v>61791.602400000003</v>
      </c>
      <c r="G4420" s="3">
        <v>0.10450000000000001</v>
      </c>
      <c r="H4420" s="7">
        <v>1052.8974358974358</v>
      </c>
      <c r="I4420" s="4">
        <v>110.02778205128206</v>
      </c>
      <c r="J4420">
        <v>561.6</v>
      </c>
      <c r="K4420" t="s">
        <v>44</v>
      </c>
      <c r="L4420" t="s">
        <v>72</v>
      </c>
      <c r="M4420" t="s">
        <v>71</v>
      </c>
      <c r="N4420" s="2">
        <v>41327</v>
      </c>
      <c r="O4420" s="2">
        <v>44325</v>
      </c>
      <c r="P4420" t="s">
        <v>18</v>
      </c>
      <c r="Q4420" t="s">
        <v>42</v>
      </c>
      <c r="R4420" s="5" t="str">
        <f t="shared" si="208"/>
        <v>0.08</v>
      </c>
      <c r="S4420" s="6" t="str">
        <f t="shared" si="209"/>
        <v/>
      </c>
      <c r="T4420">
        <f>ROUND(INT(表1[[#This Row],[合同结束日期]]-表1[[#This Row],[合同起始日期]])/365,1)</f>
        <v>8.1999999999999993</v>
      </c>
    </row>
    <row r="4421" spans="1:20">
      <c r="A4421" s="1">
        <v>41791</v>
      </c>
      <c r="B4421" t="s">
        <v>69</v>
      </c>
      <c r="C4421">
        <f t="shared" si="207"/>
        <v>2</v>
      </c>
      <c r="D4421" t="s">
        <v>120</v>
      </c>
      <c r="E4421" s="4">
        <v>447169.63199999998</v>
      </c>
      <c r="F4421" s="4">
        <v>67612.048358399989</v>
      </c>
      <c r="G4421" s="3">
        <v>0.15119999999999997</v>
      </c>
      <c r="H4421" s="7">
        <v>271.0118981818182</v>
      </c>
      <c r="I4421" s="4">
        <v>40.976999005090903</v>
      </c>
      <c r="J4421">
        <v>1650</v>
      </c>
      <c r="K4421" t="s">
        <v>44</v>
      </c>
      <c r="L4421" t="s">
        <v>72</v>
      </c>
      <c r="M4421" t="s">
        <v>71</v>
      </c>
      <c r="N4421" s="2">
        <v>41261</v>
      </c>
      <c r="O4421" s="2">
        <v>44332</v>
      </c>
      <c r="P4421" t="s">
        <v>39</v>
      </c>
      <c r="Q4421" t="s">
        <v>78</v>
      </c>
      <c r="R4421" s="5" t="str">
        <f t="shared" si="208"/>
        <v>0.07</v>
      </c>
      <c r="S4421" s="6" t="str">
        <f t="shared" si="209"/>
        <v/>
      </c>
      <c r="T4421">
        <f>ROUND(INT(表1[[#This Row],[合同结束日期]]-表1[[#This Row],[合同起始日期]])/365,1)</f>
        <v>8.4</v>
      </c>
    </row>
    <row r="4422" spans="1:20">
      <c r="A4422" s="1">
        <v>41791</v>
      </c>
      <c r="B4422" t="s">
        <v>69</v>
      </c>
      <c r="C4422">
        <f t="shared" si="207"/>
        <v>2</v>
      </c>
      <c r="D4422" t="s">
        <v>310</v>
      </c>
      <c r="E4422" s="4">
        <v>17330.399999999998</v>
      </c>
      <c r="F4422" s="4">
        <v>6599.4163199999994</v>
      </c>
      <c r="G4422" s="3">
        <v>0.38080000000000003</v>
      </c>
      <c r="H4422" s="7">
        <v>1203.5</v>
      </c>
      <c r="I4422" s="4">
        <v>458.2928</v>
      </c>
      <c r="J4422">
        <v>14.399999999999999</v>
      </c>
      <c r="K4422" t="s">
        <v>11</v>
      </c>
      <c r="L4422" t="s">
        <v>12</v>
      </c>
      <c r="M4422" t="s">
        <v>10</v>
      </c>
      <c r="N4422" s="2">
        <v>41724</v>
      </c>
      <c r="O4422" s="2">
        <v>42088</v>
      </c>
      <c r="P4422" t="s">
        <v>24</v>
      </c>
      <c r="Q4422" t="s">
        <v>83</v>
      </c>
      <c r="R4422" s="5" t="str">
        <f t="shared" si="208"/>
        <v>0.14</v>
      </c>
      <c r="S4422" s="6" t="str">
        <f t="shared" si="209"/>
        <v/>
      </c>
      <c r="T4422">
        <f>ROUND(INT(表1[[#This Row],[合同结束日期]]-表1[[#This Row],[合同起始日期]])/365,1)</f>
        <v>1</v>
      </c>
    </row>
    <row r="4423" spans="1:20">
      <c r="A4423" s="1">
        <v>41791</v>
      </c>
      <c r="B4423" t="s">
        <v>69</v>
      </c>
      <c r="C4423">
        <f t="shared" si="207"/>
        <v>2</v>
      </c>
      <c r="D4423" t="s">
        <v>316</v>
      </c>
      <c r="E4423" s="4">
        <v>22500</v>
      </c>
      <c r="F4423" s="4">
        <v>2250</v>
      </c>
      <c r="G4423" s="3">
        <v>0.1</v>
      </c>
      <c r="H4423" s="7">
        <v>9375</v>
      </c>
      <c r="I4423" s="4">
        <v>937.5</v>
      </c>
      <c r="J4423">
        <v>2.4</v>
      </c>
      <c r="K4423" t="s">
        <v>44</v>
      </c>
      <c r="L4423" t="s">
        <v>46</v>
      </c>
      <c r="M4423" t="s">
        <v>187</v>
      </c>
      <c r="N4423" s="2">
        <v>41712</v>
      </c>
      <c r="O4423" s="2">
        <v>42076</v>
      </c>
      <c r="P4423" t="s">
        <v>18</v>
      </c>
      <c r="Q4423" t="s">
        <v>19</v>
      </c>
      <c r="R4423" s="5" t="str">
        <f t="shared" si="208"/>
        <v>0.1</v>
      </c>
      <c r="S4423" s="6" t="str">
        <f t="shared" si="209"/>
        <v/>
      </c>
      <c r="T4423">
        <f>ROUND(INT(表1[[#This Row],[合同结束日期]]-表1[[#This Row],[合同起始日期]])/365,1)</f>
        <v>1</v>
      </c>
    </row>
    <row r="4424" spans="1:20">
      <c r="A4424" s="1">
        <v>41791</v>
      </c>
      <c r="B4424" t="s">
        <v>69</v>
      </c>
      <c r="C4424">
        <f t="shared" si="207"/>
        <v>2</v>
      </c>
      <c r="D4424" t="s">
        <v>317</v>
      </c>
      <c r="E4424" s="4">
        <v>26196</v>
      </c>
      <c r="F4424" s="4">
        <v>6598.7723999999998</v>
      </c>
      <c r="G4424" s="3">
        <v>0.25190000000000001</v>
      </c>
      <c r="H4424" s="7">
        <v>2728.75</v>
      </c>
      <c r="I4424" s="4">
        <v>687.37212499999998</v>
      </c>
      <c r="J4424">
        <v>9.6</v>
      </c>
      <c r="K4424" t="s">
        <v>11</v>
      </c>
      <c r="L4424" t="s">
        <v>12</v>
      </c>
      <c r="M4424" t="s">
        <v>110</v>
      </c>
      <c r="N4424" s="2">
        <v>41759</v>
      </c>
      <c r="O4424" s="2">
        <v>42123</v>
      </c>
      <c r="P4424" t="s">
        <v>24</v>
      </c>
      <c r="Q4424" t="s">
        <v>56</v>
      </c>
      <c r="R4424" s="5" t="str">
        <f t="shared" si="208"/>
        <v>0.17</v>
      </c>
      <c r="S4424" s="6" t="str">
        <f t="shared" si="209"/>
        <v/>
      </c>
      <c r="T4424">
        <f>ROUND(INT(表1[[#This Row],[合同结束日期]]-表1[[#This Row],[合同起始日期]])/365,1)</f>
        <v>1</v>
      </c>
    </row>
    <row r="4425" spans="1:20">
      <c r="A4425" s="1">
        <v>41791</v>
      </c>
      <c r="B4425" t="s">
        <v>69</v>
      </c>
      <c r="C4425">
        <f t="shared" si="207"/>
        <v>2</v>
      </c>
      <c r="D4425" t="s">
        <v>318</v>
      </c>
      <c r="E4425" s="4">
        <v>7502.4</v>
      </c>
      <c r="F4425" s="4">
        <v>12000.0888</v>
      </c>
      <c r="G4425" s="3">
        <v>1.5994999999999999</v>
      </c>
      <c r="H4425" s="7">
        <v>111.64285714285714</v>
      </c>
      <c r="I4425" s="4">
        <v>178.57274999999998</v>
      </c>
      <c r="J4425">
        <v>67.2</v>
      </c>
      <c r="K4425" t="s">
        <v>60</v>
      </c>
      <c r="L4425" t="s">
        <v>107</v>
      </c>
      <c r="M4425" t="s">
        <v>299</v>
      </c>
      <c r="N4425" s="2">
        <v>41752</v>
      </c>
      <c r="O4425" s="2">
        <v>42116</v>
      </c>
      <c r="P4425" t="s">
        <v>14</v>
      </c>
      <c r="Q4425" t="s">
        <v>9</v>
      </c>
      <c r="R4425" s="5" t="str">
        <f t="shared" si="208"/>
        <v/>
      </c>
      <c r="S4425" s="6" t="str">
        <f t="shared" si="209"/>
        <v/>
      </c>
      <c r="T4425">
        <f>ROUND(INT(表1[[#This Row],[合同结束日期]]-表1[[#This Row],[合同起始日期]])/365,1)</f>
        <v>1</v>
      </c>
    </row>
    <row r="4426" spans="1:20">
      <c r="A4426" s="1">
        <v>41791</v>
      </c>
      <c r="B4426" t="s">
        <v>69</v>
      </c>
      <c r="C4426">
        <f t="shared" si="207"/>
        <v>2</v>
      </c>
      <c r="D4426" t="s">
        <v>275</v>
      </c>
      <c r="E4426" s="4">
        <v>30610.799999999999</v>
      </c>
      <c r="F4426" s="4">
        <v>6599.6884799999998</v>
      </c>
      <c r="G4426" s="3">
        <v>0.21559999999999999</v>
      </c>
      <c r="H4426" s="7">
        <v>2125.75</v>
      </c>
      <c r="I4426" s="4">
        <v>458.31170000000003</v>
      </c>
      <c r="J4426">
        <v>14.399999999999999</v>
      </c>
      <c r="K4426" t="s">
        <v>76</v>
      </c>
      <c r="L4426" t="s">
        <v>276</v>
      </c>
      <c r="M4426" t="s">
        <v>276</v>
      </c>
      <c r="N4426" s="2">
        <v>41532</v>
      </c>
      <c r="O4426" s="2">
        <v>41896</v>
      </c>
      <c r="P4426" t="s">
        <v>14</v>
      </c>
      <c r="Q4426" t="s">
        <v>37</v>
      </c>
      <c r="R4426" s="5" t="str">
        <f t="shared" si="208"/>
        <v>0.</v>
      </c>
      <c r="S4426" s="6" t="str">
        <f t="shared" si="209"/>
        <v/>
      </c>
      <c r="T4426">
        <f>ROUND(INT(表1[[#This Row],[合同结束日期]]-表1[[#This Row],[合同起始日期]])/365,1)</f>
        <v>1</v>
      </c>
    </row>
    <row r="4427" spans="1:20">
      <c r="A4427" s="1">
        <v>41791</v>
      </c>
      <c r="B4427" t="s">
        <v>69</v>
      </c>
      <c r="C4427">
        <f t="shared" si="207"/>
        <v>2</v>
      </c>
      <c r="D4427" t="s">
        <v>277</v>
      </c>
      <c r="E4427" s="4">
        <v>47144.4</v>
      </c>
      <c r="F4427" s="4">
        <v>6600.2160000000003</v>
      </c>
      <c r="G4427" s="3">
        <v>0.14000000000000001</v>
      </c>
      <c r="H4427" s="7">
        <v>3273.916666666667</v>
      </c>
      <c r="I4427" s="4">
        <v>458.34833333333341</v>
      </c>
      <c r="J4427">
        <v>14.399999999999999</v>
      </c>
      <c r="K4427" t="s">
        <v>11</v>
      </c>
      <c r="L4427" t="s">
        <v>12</v>
      </c>
      <c r="M4427" t="s">
        <v>110</v>
      </c>
      <c r="N4427" s="2">
        <v>41533</v>
      </c>
      <c r="O4427" s="2">
        <v>41897</v>
      </c>
      <c r="P4427" t="s">
        <v>14</v>
      </c>
      <c r="Q4427" t="s">
        <v>37</v>
      </c>
      <c r="R4427" s="5" t="str">
        <f t="shared" si="208"/>
        <v>0.</v>
      </c>
      <c r="S4427" s="6" t="str">
        <f t="shared" si="209"/>
        <v/>
      </c>
      <c r="T4427">
        <f>ROUND(INT(表1[[#This Row],[合同结束日期]]-表1[[#This Row],[合同起始日期]])/365,1)</f>
        <v>1</v>
      </c>
    </row>
    <row r="4428" spans="1:20">
      <c r="A4428" s="1">
        <v>41791</v>
      </c>
      <c r="B4428" t="s">
        <v>69</v>
      </c>
      <c r="C4428">
        <f t="shared" si="207"/>
        <v>2</v>
      </c>
      <c r="D4428" t="s">
        <v>278</v>
      </c>
      <c r="E4428" s="4">
        <v>46758</v>
      </c>
      <c r="F4428" s="4">
        <v>5999.0513999999994</v>
      </c>
      <c r="G4428" s="3">
        <v>0.1283</v>
      </c>
      <c r="H4428" s="7">
        <v>3247.0833333333335</v>
      </c>
      <c r="I4428" s="4">
        <v>416.60079166666668</v>
      </c>
      <c r="J4428">
        <v>14.399999999999999</v>
      </c>
      <c r="K4428" t="s">
        <v>11</v>
      </c>
      <c r="L4428" t="s">
        <v>12</v>
      </c>
      <c r="M4428" t="s">
        <v>110</v>
      </c>
      <c r="N4428" s="2">
        <v>41518</v>
      </c>
      <c r="O4428" s="2">
        <v>41882</v>
      </c>
      <c r="P4428" t="s">
        <v>14</v>
      </c>
      <c r="Q4428" t="s">
        <v>37</v>
      </c>
      <c r="R4428" s="5" t="str">
        <f t="shared" si="208"/>
        <v>0.</v>
      </c>
      <c r="S4428" s="6" t="str">
        <f t="shared" si="209"/>
        <v/>
      </c>
      <c r="T4428">
        <f>ROUND(INT(表1[[#This Row],[合同结束日期]]-表1[[#This Row],[合同起始日期]])/365,1)</f>
        <v>1</v>
      </c>
    </row>
    <row r="4429" spans="1:20">
      <c r="A4429" s="1">
        <v>41791</v>
      </c>
      <c r="B4429" t="s">
        <v>69</v>
      </c>
      <c r="C4429">
        <f t="shared" si="207"/>
        <v>2</v>
      </c>
      <c r="D4429" t="s">
        <v>279</v>
      </c>
      <c r="E4429" s="4">
        <v>36040.799999999996</v>
      </c>
      <c r="F4429" s="4">
        <v>6000.7931999999992</v>
      </c>
      <c r="G4429" s="3">
        <v>0.16650000000000001</v>
      </c>
      <c r="H4429" s="7">
        <v>2502.8333333333335</v>
      </c>
      <c r="I4429" s="4">
        <v>416.72174999999999</v>
      </c>
      <c r="J4429">
        <v>14.399999999999999</v>
      </c>
      <c r="K4429" t="s">
        <v>66</v>
      </c>
      <c r="L4429" t="s">
        <v>64</v>
      </c>
      <c r="M4429" t="s">
        <v>64</v>
      </c>
      <c r="N4429" s="2">
        <v>41536</v>
      </c>
      <c r="O4429" s="2">
        <v>41900</v>
      </c>
      <c r="P4429" t="s">
        <v>24</v>
      </c>
      <c r="Q4429" t="s">
        <v>28</v>
      </c>
      <c r="R4429" s="5" t="str">
        <f t="shared" si="208"/>
        <v>0.13</v>
      </c>
      <c r="S4429" s="6" t="str">
        <f t="shared" si="209"/>
        <v/>
      </c>
      <c r="T4429">
        <f>ROUND(INT(表1[[#This Row],[合同结束日期]]-表1[[#This Row],[合同起始日期]])/365,1)</f>
        <v>1</v>
      </c>
    </row>
    <row r="4430" spans="1:20">
      <c r="A4430" s="1">
        <v>41791</v>
      </c>
      <c r="B4430" t="s">
        <v>69</v>
      </c>
      <c r="C4430">
        <f t="shared" si="207"/>
        <v>2</v>
      </c>
      <c r="D4430" t="s">
        <v>280</v>
      </c>
      <c r="E4430" s="4">
        <v>28328.399999999998</v>
      </c>
      <c r="F4430" s="4">
        <v>5999.9551199999996</v>
      </c>
      <c r="G4430" s="3">
        <v>0.21180000000000002</v>
      </c>
      <c r="H4430" s="7">
        <v>1967.25</v>
      </c>
      <c r="I4430" s="4">
        <v>416.66355000000004</v>
      </c>
      <c r="J4430">
        <v>14.399999999999999</v>
      </c>
      <c r="K4430" t="s">
        <v>11</v>
      </c>
      <c r="L4430" t="s">
        <v>12</v>
      </c>
      <c r="M4430" t="s">
        <v>110</v>
      </c>
      <c r="N4430" s="2">
        <v>41541</v>
      </c>
      <c r="O4430" s="2">
        <v>41905</v>
      </c>
      <c r="P4430" t="s">
        <v>14</v>
      </c>
      <c r="Q4430" t="s">
        <v>37</v>
      </c>
      <c r="R4430" s="5" t="str">
        <f t="shared" si="208"/>
        <v>0.</v>
      </c>
      <c r="S4430" s="6" t="str">
        <f t="shared" si="209"/>
        <v/>
      </c>
      <c r="T4430">
        <f>ROUND(INT(表1[[#This Row],[合同结束日期]]-表1[[#This Row],[合同起始日期]])/365,1)</f>
        <v>1</v>
      </c>
    </row>
    <row r="4431" spans="1:20">
      <c r="A4431" s="1">
        <v>41791</v>
      </c>
      <c r="B4431" t="s">
        <v>69</v>
      </c>
      <c r="C4431">
        <f t="shared" si="207"/>
        <v>2</v>
      </c>
      <c r="D4431" t="s">
        <v>301</v>
      </c>
      <c r="E4431" s="4">
        <v>4128</v>
      </c>
      <c r="F4431" s="4">
        <v>2400.0192000000002</v>
      </c>
      <c r="G4431" s="3">
        <v>0.58140000000000003</v>
      </c>
      <c r="H4431" s="7">
        <v>264.61538461538464</v>
      </c>
      <c r="I4431" s="4">
        <v>153.84738461538464</v>
      </c>
      <c r="J4431">
        <v>15.6</v>
      </c>
      <c r="K4431" t="s">
        <v>60</v>
      </c>
      <c r="L4431" t="s">
        <v>107</v>
      </c>
      <c r="M4431" t="s">
        <v>302</v>
      </c>
      <c r="N4431" s="2">
        <v>41609</v>
      </c>
      <c r="O4431" s="2">
        <v>41973</v>
      </c>
      <c r="P4431" t="s">
        <v>14</v>
      </c>
      <c r="Q4431" t="s">
        <v>37</v>
      </c>
      <c r="R4431" s="5" t="str">
        <f t="shared" si="208"/>
        <v>0.</v>
      </c>
      <c r="S4431" s="6" t="str">
        <f t="shared" si="209"/>
        <v/>
      </c>
      <c r="T4431">
        <f>ROUND(INT(表1[[#This Row],[合同结束日期]]-表1[[#This Row],[合同起始日期]])/365,1)</f>
        <v>1</v>
      </c>
    </row>
    <row r="4432" spans="1:20">
      <c r="A4432" s="1">
        <v>41791</v>
      </c>
      <c r="B4432" t="s">
        <v>69</v>
      </c>
      <c r="C4432">
        <f t="shared" si="207"/>
        <v>2</v>
      </c>
      <c r="D4432" t="s">
        <v>300</v>
      </c>
      <c r="E4432" s="4">
        <v>8100</v>
      </c>
      <c r="F4432" s="4">
        <v>2040.3899999999999</v>
      </c>
      <c r="G4432" s="3">
        <v>0.25189999999999996</v>
      </c>
      <c r="H4432" s="7">
        <v>1125</v>
      </c>
      <c r="I4432" s="4">
        <v>283.38749999999999</v>
      </c>
      <c r="J4432">
        <v>7.1999999999999993</v>
      </c>
      <c r="K4432" t="s">
        <v>60</v>
      </c>
      <c r="L4432" t="s">
        <v>107</v>
      </c>
      <c r="M4432" t="s">
        <v>303</v>
      </c>
      <c r="N4432" s="2">
        <v>41617</v>
      </c>
      <c r="O4432" s="2">
        <v>41981</v>
      </c>
      <c r="P4432" t="s">
        <v>14</v>
      </c>
      <c r="Q4432" t="s">
        <v>37</v>
      </c>
      <c r="R4432" s="5" t="str">
        <f t="shared" si="208"/>
        <v>0.</v>
      </c>
      <c r="S4432" s="6" t="str">
        <f t="shared" si="209"/>
        <v/>
      </c>
      <c r="T4432">
        <f>ROUND(INT(表1[[#This Row],[合同结束日期]]-表1[[#This Row],[合同起始日期]])/365,1)</f>
        <v>1</v>
      </c>
    </row>
    <row r="4433" spans="1:20">
      <c r="A4433" s="1">
        <v>41821</v>
      </c>
      <c r="B4433" t="s">
        <v>69</v>
      </c>
      <c r="C4433">
        <f t="shared" si="207"/>
        <v>2</v>
      </c>
      <c r="D4433" t="s">
        <v>70</v>
      </c>
      <c r="E4433" s="4">
        <v>975824.39999999991</v>
      </c>
      <c r="F4433" s="4">
        <v>126466.84224000001</v>
      </c>
      <c r="G4433" s="3">
        <v>0.12960000000000002</v>
      </c>
      <c r="H4433" s="7">
        <v>809.94721115537845</v>
      </c>
      <c r="I4433" s="4">
        <v>104.96915856573706</v>
      </c>
      <c r="J4433">
        <v>1204.8</v>
      </c>
      <c r="K4433" t="s">
        <v>44</v>
      </c>
      <c r="L4433" t="s">
        <v>72</v>
      </c>
      <c r="M4433" t="s">
        <v>71</v>
      </c>
      <c r="N4433" s="2">
        <v>41270</v>
      </c>
      <c r="O4433" s="2">
        <v>44325</v>
      </c>
      <c r="P4433" t="s">
        <v>18</v>
      </c>
      <c r="Q4433" t="s">
        <v>42</v>
      </c>
      <c r="R4433" s="5" t="str">
        <f t="shared" si="208"/>
        <v>0.08</v>
      </c>
      <c r="S4433" s="6" t="str">
        <f t="shared" si="209"/>
        <v/>
      </c>
      <c r="T4433">
        <f>ROUND(INT(表1[[#This Row],[合同结束日期]]-表1[[#This Row],[合同起始日期]])/365,1)</f>
        <v>8.4</v>
      </c>
    </row>
    <row r="4434" spans="1:20">
      <c r="A4434" s="1">
        <v>41821</v>
      </c>
      <c r="B4434" t="s">
        <v>69</v>
      </c>
      <c r="C4434">
        <f t="shared" ref="C4434:C4497" si="210">IF($B4434="负一层",-1,IF($B4434="负一夹层",0,IF($B4434="一层",1,IF($B4434="二层",2,IF($B4434="三层",3,IF($B4434="四层",4))))))</f>
        <v>2</v>
      </c>
      <c r="D4434" t="s">
        <v>73</v>
      </c>
      <c r="E4434" s="4">
        <v>641208</v>
      </c>
      <c r="F4434" s="4">
        <v>94001.092799999999</v>
      </c>
      <c r="G4434" s="3">
        <v>0.14660000000000001</v>
      </c>
      <c r="H4434" s="7">
        <v>750.47752808988764</v>
      </c>
      <c r="I4434" s="4">
        <v>110.02000561797753</v>
      </c>
      <c r="J4434">
        <v>854.4</v>
      </c>
      <c r="K4434" t="s">
        <v>44</v>
      </c>
      <c r="L4434" t="s">
        <v>72</v>
      </c>
      <c r="M4434" t="s">
        <v>71</v>
      </c>
      <c r="N4434" s="2">
        <v>41286</v>
      </c>
      <c r="O4434" s="2">
        <v>44325</v>
      </c>
      <c r="P4434" t="s">
        <v>18</v>
      </c>
      <c r="Q4434" t="s">
        <v>42</v>
      </c>
      <c r="R4434" s="5" t="str">
        <f t="shared" ref="R4434:R4497" si="211">IF(ISERROR(FIND(",",$Q4434)),$Q4434,LEFT($Q4434,FIND(",",$Q4434)-1))</f>
        <v>0.08</v>
      </c>
      <c r="S4434" s="6" t="str">
        <f t="shared" si="209"/>
        <v/>
      </c>
      <c r="T4434">
        <f>ROUND(INT(表1[[#This Row],[合同结束日期]]-表1[[#This Row],[合同起始日期]])/365,1)</f>
        <v>8.3000000000000007</v>
      </c>
    </row>
    <row r="4435" spans="1:20">
      <c r="A4435" s="1">
        <v>41821</v>
      </c>
      <c r="B4435" t="s">
        <v>69</v>
      </c>
      <c r="C4435">
        <f t="shared" si="210"/>
        <v>2</v>
      </c>
      <c r="D4435" t="s">
        <v>267</v>
      </c>
      <c r="E4435" s="4">
        <v>337616.39999999997</v>
      </c>
      <c r="F4435" s="4">
        <v>53984.862359999999</v>
      </c>
      <c r="G4435" s="3">
        <v>0.15990000000000001</v>
      </c>
      <c r="H4435" s="7">
        <v>625.21555555555551</v>
      </c>
      <c r="I4435" s="4">
        <v>99.971967333333325</v>
      </c>
      <c r="J4435">
        <v>540</v>
      </c>
      <c r="K4435" t="s">
        <v>44</v>
      </c>
      <c r="L4435" t="s">
        <v>72</v>
      </c>
      <c r="M4435" t="s">
        <v>71</v>
      </c>
      <c r="N4435" s="2">
        <v>41402</v>
      </c>
      <c r="O4435" s="2">
        <v>44323</v>
      </c>
      <c r="P4435" t="s">
        <v>24</v>
      </c>
      <c r="Q4435" t="s">
        <v>42</v>
      </c>
      <c r="R4435" s="5" t="str">
        <f t="shared" si="211"/>
        <v>0.08</v>
      </c>
      <c r="S4435" s="6" t="str">
        <f t="shared" ref="S4435:S4498" si="212">IF(ISERROR(FIND(",",$Q4435)),"",RIGHT($Q4435,LEN($Q4435)-FIND(",",$Q4435)))</f>
        <v/>
      </c>
      <c r="T4435">
        <f>ROUND(INT(表1[[#This Row],[合同结束日期]]-表1[[#This Row],[合同起始日期]])/365,1)</f>
        <v>8</v>
      </c>
    </row>
    <row r="4436" spans="1:20">
      <c r="A4436" s="1">
        <v>41821</v>
      </c>
      <c r="B4436" t="s">
        <v>69</v>
      </c>
      <c r="C4436">
        <f t="shared" si="210"/>
        <v>2</v>
      </c>
      <c r="D4436" t="s">
        <v>336</v>
      </c>
      <c r="E4436" s="4">
        <v>1170861.5999999999</v>
      </c>
      <c r="F4436" s="4">
        <v>93668.928</v>
      </c>
      <c r="G4436" s="3">
        <v>8.0000000000000016E-2</v>
      </c>
      <c r="H4436" s="7">
        <v>1858.5104761904759</v>
      </c>
      <c r="I4436" s="4">
        <v>148.6808380952381</v>
      </c>
      <c r="J4436">
        <v>630</v>
      </c>
      <c r="K4436" t="s">
        <v>44</v>
      </c>
      <c r="L4436" t="s">
        <v>72</v>
      </c>
      <c r="M4436" t="s">
        <v>71</v>
      </c>
      <c r="N4436" s="2">
        <v>41757</v>
      </c>
      <c r="O4436" s="2">
        <v>43948</v>
      </c>
      <c r="P4436" t="s">
        <v>18</v>
      </c>
      <c r="Q4436" t="s">
        <v>42</v>
      </c>
      <c r="R4436" s="5" t="str">
        <f t="shared" si="211"/>
        <v>0.08</v>
      </c>
      <c r="S4436" s="6" t="str">
        <f t="shared" si="212"/>
        <v/>
      </c>
      <c r="T4436">
        <f>ROUND(INT(表1[[#This Row],[合同结束日期]]-表1[[#This Row],[合同起始日期]])/365,1)</f>
        <v>6</v>
      </c>
    </row>
    <row r="4437" spans="1:20">
      <c r="A4437" s="1">
        <v>41821</v>
      </c>
      <c r="B4437" t="s">
        <v>69</v>
      </c>
      <c r="C4437">
        <f t="shared" si="210"/>
        <v>2</v>
      </c>
      <c r="D4437" t="s">
        <v>74</v>
      </c>
      <c r="E4437" s="4">
        <v>125453.08799999996</v>
      </c>
      <c r="F4437" s="4">
        <v>26332.603171200008</v>
      </c>
      <c r="G4437" s="3">
        <v>0.20990000000000014</v>
      </c>
      <c r="H4437" s="7">
        <v>500.21167464114819</v>
      </c>
      <c r="I4437" s="4">
        <v>104.99443050717707</v>
      </c>
      <c r="J4437">
        <v>250.79999999999998</v>
      </c>
      <c r="K4437" t="s">
        <v>76</v>
      </c>
      <c r="L4437" t="s">
        <v>75</v>
      </c>
      <c r="M4437" t="s">
        <v>75</v>
      </c>
      <c r="N4437" s="2">
        <v>41243</v>
      </c>
      <c r="O4437" s="2">
        <v>43229</v>
      </c>
      <c r="P4437" t="s">
        <v>14</v>
      </c>
      <c r="Q4437" t="s">
        <v>37</v>
      </c>
      <c r="R4437" s="5" t="str">
        <f t="shared" si="211"/>
        <v>0.</v>
      </c>
      <c r="S4437" s="6" t="str">
        <f t="shared" si="212"/>
        <v/>
      </c>
      <c r="T4437">
        <f>ROUND(INT(表1[[#This Row],[合同结束日期]]-表1[[#This Row],[合同起始日期]])/365,1)</f>
        <v>5.4</v>
      </c>
    </row>
    <row r="4438" spans="1:20">
      <c r="A4438" s="1">
        <v>41821</v>
      </c>
      <c r="B4438" t="s">
        <v>69</v>
      </c>
      <c r="C4438">
        <f t="shared" si="210"/>
        <v>2</v>
      </c>
      <c r="D4438" t="s">
        <v>77</v>
      </c>
      <c r="E4438" s="4">
        <v>762948</v>
      </c>
      <c r="F4438" s="4">
        <v>110780.0496</v>
      </c>
      <c r="G4438" s="3">
        <v>0.1452</v>
      </c>
      <c r="H4438" s="7">
        <v>585.44198895027625</v>
      </c>
      <c r="I4438" s="4">
        <v>85.006176795580103</v>
      </c>
      <c r="J4438">
        <v>1303.2</v>
      </c>
      <c r="K4438" t="s">
        <v>44</v>
      </c>
      <c r="L4438" t="s">
        <v>72</v>
      </c>
      <c r="M4438" t="s">
        <v>71</v>
      </c>
      <c r="N4438" s="2">
        <v>41268</v>
      </c>
      <c r="O4438" s="2">
        <v>44325</v>
      </c>
      <c r="P4438" t="s">
        <v>18</v>
      </c>
      <c r="Q4438" t="s">
        <v>78</v>
      </c>
      <c r="R4438" s="5" t="str">
        <f t="shared" si="211"/>
        <v>0.07</v>
      </c>
      <c r="S4438" s="6" t="str">
        <f t="shared" si="212"/>
        <v/>
      </c>
      <c r="T4438">
        <f>ROUND(INT(表1[[#This Row],[合同结束日期]]-表1[[#This Row],[合同起始日期]])/365,1)</f>
        <v>8.4</v>
      </c>
    </row>
    <row r="4439" spans="1:20">
      <c r="A4439" s="1">
        <v>41821</v>
      </c>
      <c r="B4439" t="s">
        <v>69</v>
      </c>
      <c r="C4439">
        <f t="shared" si="210"/>
        <v>2</v>
      </c>
      <c r="D4439" t="s">
        <v>79</v>
      </c>
      <c r="E4439" s="4">
        <v>297762.24000000005</v>
      </c>
      <c r="F4439" s="4">
        <v>57408.559871999998</v>
      </c>
      <c r="G4439" s="3">
        <v>0.19279999999999997</v>
      </c>
      <c r="H4439" s="7">
        <v>1522.3018404907978</v>
      </c>
      <c r="I4439" s="4">
        <v>293.49979484662578</v>
      </c>
      <c r="J4439">
        <v>195.6</v>
      </c>
      <c r="K4439" t="s">
        <v>11</v>
      </c>
      <c r="L4439" t="s">
        <v>13</v>
      </c>
      <c r="M4439" t="s">
        <v>34</v>
      </c>
      <c r="N4439" s="2">
        <v>41299</v>
      </c>
      <c r="O4439" s="2">
        <v>42499</v>
      </c>
      <c r="P4439" t="s">
        <v>24</v>
      </c>
      <c r="Q4439" t="s">
        <v>59</v>
      </c>
      <c r="R4439" s="5" t="str">
        <f t="shared" si="211"/>
        <v>0.16</v>
      </c>
      <c r="S4439" s="6" t="str">
        <f t="shared" si="212"/>
        <v/>
      </c>
      <c r="T4439">
        <f>ROUND(INT(表1[[#This Row],[合同结束日期]]-表1[[#This Row],[合同起始日期]])/365,1)</f>
        <v>3.3</v>
      </c>
    </row>
    <row r="4440" spans="1:20">
      <c r="A4440" s="1">
        <v>41821</v>
      </c>
      <c r="B4440" t="s">
        <v>69</v>
      </c>
      <c r="C4440">
        <f t="shared" si="210"/>
        <v>2</v>
      </c>
      <c r="D4440" t="s">
        <v>80</v>
      </c>
      <c r="E4440" s="4">
        <v>190861.19999999998</v>
      </c>
      <c r="F4440" s="4">
        <v>48917.725559999992</v>
      </c>
      <c r="G4440" s="3">
        <v>0.25629999999999997</v>
      </c>
      <c r="H4440" s="7">
        <v>1053.317880794702</v>
      </c>
      <c r="I4440" s="4">
        <v>269.96537284768209</v>
      </c>
      <c r="J4440">
        <v>181.2</v>
      </c>
      <c r="K4440" t="s">
        <v>11</v>
      </c>
      <c r="L4440" t="s">
        <v>23</v>
      </c>
      <c r="M4440" t="s">
        <v>23</v>
      </c>
      <c r="N4440" s="2">
        <v>41286</v>
      </c>
      <c r="O4440" s="2">
        <v>42499</v>
      </c>
      <c r="P4440" t="s">
        <v>24</v>
      </c>
      <c r="Q4440" t="s">
        <v>48</v>
      </c>
      <c r="R4440" s="5" t="str">
        <f t="shared" si="211"/>
        <v>0.11</v>
      </c>
      <c r="S4440" s="6" t="str">
        <f t="shared" si="212"/>
        <v/>
      </c>
      <c r="T4440">
        <f>ROUND(INT(表1[[#This Row],[合同结束日期]]-表1[[#This Row],[合同起始日期]])/365,1)</f>
        <v>3.3</v>
      </c>
    </row>
    <row r="4441" spans="1:20">
      <c r="A4441" s="1">
        <v>41821</v>
      </c>
      <c r="B4441" t="s">
        <v>69</v>
      </c>
      <c r="C4441">
        <f t="shared" si="210"/>
        <v>2</v>
      </c>
      <c r="D4441" t="s">
        <v>81</v>
      </c>
      <c r="E4441" s="4">
        <v>148119.6</v>
      </c>
      <c r="F4441" s="4">
        <v>28216.783799999997</v>
      </c>
      <c r="G4441" s="3">
        <v>0.19049999999999997</v>
      </c>
      <c r="H4441" s="7">
        <v>1234.3300000000002</v>
      </c>
      <c r="I4441" s="4">
        <v>235.13986499999999</v>
      </c>
      <c r="J4441">
        <v>120</v>
      </c>
      <c r="K4441" t="s">
        <v>11</v>
      </c>
      <c r="L4441" t="s">
        <v>23</v>
      </c>
      <c r="M4441" t="s">
        <v>23</v>
      </c>
      <c r="N4441" s="2">
        <v>41279</v>
      </c>
      <c r="O4441" s="2">
        <v>42499</v>
      </c>
      <c r="P4441" t="s">
        <v>24</v>
      </c>
      <c r="Q4441" t="s">
        <v>25</v>
      </c>
      <c r="R4441" s="5" t="str">
        <f t="shared" si="211"/>
        <v>0.15</v>
      </c>
      <c r="S4441" s="6" t="str">
        <f t="shared" si="212"/>
        <v/>
      </c>
      <c r="T4441">
        <f>ROUND(INT(表1[[#This Row],[合同结束日期]]-表1[[#This Row],[合同起始日期]])/365,1)</f>
        <v>3.3</v>
      </c>
    </row>
    <row r="4442" spans="1:20">
      <c r="A4442" s="1">
        <v>41821</v>
      </c>
      <c r="B4442" t="s">
        <v>69</v>
      </c>
      <c r="C4442">
        <f t="shared" si="210"/>
        <v>2</v>
      </c>
      <c r="D4442" t="s">
        <v>82</v>
      </c>
      <c r="E4442" s="4">
        <v>109302</v>
      </c>
      <c r="F4442" s="4">
        <v>33894.550200000005</v>
      </c>
      <c r="G4442" s="3">
        <v>0.31010000000000004</v>
      </c>
      <c r="H4442" s="7">
        <v>806.06194690265488</v>
      </c>
      <c r="I4442" s="4">
        <v>249.95980973451333</v>
      </c>
      <c r="J4442">
        <v>135.6</v>
      </c>
      <c r="K4442" t="s">
        <v>11</v>
      </c>
      <c r="L4442" t="s">
        <v>23</v>
      </c>
      <c r="M4442" t="s">
        <v>23</v>
      </c>
      <c r="N4442" s="2">
        <v>41281</v>
      </c>
      <c r="O4442" s="2">
        <v>42133</v>
      </c>
      <c r="P4442" t="s">
        <v>24</v>
      </c>
      <c r="Q4442" t="s">
        <v>83</v>
      </c>
      <c r="R4442" s="5" t="str">
        <f t="shared" si="211"/>
        <v>0.14</v>
      </c>
      <c r="S4442" s="6" t="str">
        <f t="shared" si="212"/>
        <v/>
      </c>
      <c r="T4442">
        <f>ROUND(INT(表1[[#This Row],[合同结束日期]]-表1[[#This Row],[合同起始日期]])/365,1)</f>
        <v>2.2999999999999998</v>
      </c>
    </row>
    <row r="4443" spans="1:20">
      <c r="A4443" s="1">
        <v>41821</v>
      </c>
      <c r="B4443" t="s">
        <v>69</v>
      </c>
      <c r="C4443">
        <f t="shared" si="210"/>
        <v>2</v>
      </c>
      <c r="D4443" t="s">
        <v>84</v>
      </c>
      <c r="E4443" s="4">
        <v>42612</v>
      </c>
      <c r="F4443" s="4">
        <v>17279.166000000001</v>
      </c>
      <c r="G4443" s="3">
        <v>0.40550000000000003</v>
      </c>
      <c r="H4443" s="7">
        <v>591.83333333333337</v>
      </c>
      <c r="I4443" s="4">
        <v>239.98841666666669</v>
      </c>
      <c r="J4443">
        <v>72</v>
      </c>
      <c r="K4443" t="s">
        <v>11</v>
      </c>
      <c r="L4443" t="s">
        <v>12</v>
      </c>
      <c r="M4443" t="s">
        <v>53</v>
      </c>
      <c r="N4443" s="2">
        <v>41280</v>
      </c>
      <c r="O4443" s="2">
        <v>42133</v>
      </c>
      <c r="P4443" t="s">
        <v>24</v>
      </c>
      <c r="Q4443" t="s">
        <v>25</v>
      </c>
      <c r="R4443" s="5" t="str">
        <f t="shared" si="211"/>
        <v>0.15</v>
      </c>
      <c r="S4443" s="6" t="str">
        <f t="shared" si="212"/>
        <v/>
      </c>
      <c r="T4443">
        <f>ROUND(INT(表1[[#This Row],[合同结束日期]]-表1[[#This Row],[合同起始日期]])/365,1)</f>
        <v>2.2999999999999998</v>
      </c>
    </row>
    <row r="4444" spans="1:20">
      <c r="A4444" s="1">
        <v>41821</v>
      </c>
      <c r="B4444" t="s">
        <v>69</v>
      </c>
      <c r="C4444">
        <f t="shared" si="210"/>
        <v>2</v>
      </c>
      <c r="D4444" t="s">
        <v>85</v>
      </c>
      <c r="E4444" s="4">
        <v>119983.2</v>
      </c>
      <c r="F4444" s="4">
        <v>48989.140559999993</v>
      </c>
      <c r="G4444" s="3">
        <v>0.40829999999999994</v>
      </c>
      <c r="H4444" s="7">
        <v>636.8535031847133</v>
      </c>
      <c r="I4444" s="4">
        <v>260.02728535031844</v>
      </c>
      <c r="J4444">
        <v>188.4</v>
      </c>
      <c r="K4444" t="s">
        <v>11</v>
      </c>
      <c r="L4444" t="s">
        <v>23</v>
      </c>
      <c r="M4444" t="s">
        <v>23</v>
      </c>
      <c r="N4444" s="2">
        <v>41283</v>
      </c>
      <c r="O4444" s="2">
        <v>42133</v>
      </c>
      <c r="P4444" t="s">
        <v>24</v>
      </c>
      <c r="Q4444" t="s">
        <v>56</v>
      </c>
      <c r="R4444" s="5" t="str">
        <f t="shared" si="211"/>
        <v>0.17</v>
      </c>
      <c r="S4444" s="6" t="str">
        <f t="shared" si="212"/>
        <v/>
      </c>
      <c r="T4444">
        <f>ROUND(INT(表1[[#This Row],[合同结束日期]]-表1[[#This Row],[合同起始日期]])/365,1)</f>
        <v>2.2999999999999998</v>
      </c>
    </row>
    <row r="4445" spans="1:20">
      <c r="A4445" s="1">
        <v>41821</v>
      </c>
      <c r="B4445" t="s">
        <v>69</v>
      </c>
      <c r="C4445">
        <f t="shared" si="210"/>
        <v>2</v>
      </c>
      <c r="D4445" t="s">
        <v>86</v>
      </c>
      <c r="E4445" s="4">
        <v>367008</v>
      </c>
      <c r="F4445" s="4">
        <v>66061.439999999988</v>
      </c>
      <c r="G4445" s="3">
        <v>0.17999999999999997</v>
      </c>
      <c r="H4445" s="7">
        <v>1747.6571428571428</v>
      </c>
      <c r="I4445" s="4">
        <v>314.57828571428564</v>
      </c>
      <c r="J4445">
        <v>210</v>
      </c>
      <c r="K4445" t="s">
        <v>11</v>
      </c>
      <c r="L4445" t="s">
        <v>23</v>
      </c>
      <c r="M4445" t="s">
        <v>23</v>
      </c>
      <c r="N4445" s="2">
        <v>41284</v>
      </c>
      <c r="O4445" s="2">
        <v>42499</v>
      </c>
      <c r="P4445" t="s">
        <v>18</v>
      </c>
      <c r="Q4445" t="s">
        <v>30</v>
      </c>
      <c r="R4445" s="5" t="str">
        <f t="shared" si="211"/>
        <v>0.18</v>
      </c>
      <c r="S4445" s="6" t="str">
        <f t="shared" si="212"/>
        <v/>
      </c>
      <c r="T4445">
        <f>ROUND(INT(表1[[#This Row],[合同结束日期]]-表1[[#This Row],[合同起始日期]])/365,1)</f>
        <v>3.3</v>
      </c>
    </row>
    <row r="4446" spans="1:20">
      <c r="A4446" s="1">
        <v>41821</v>
      </c>
      <c r="B4446" t="s">
        <v>69</v>
      </c>
      <c r="C4446">
        <f t="shared" si="210"/>
        <v>2</v>
      </c>
      <c r="D4446" t="s">
        <v>87</v>
      </c>
      <c r="E4446" s="4">
        <v>120245.75999999999</v>
      </c>
      <c r="F4446" s="4">
        <v>34991.516159999999</v>
      </c>
      <c r="G4446" s="3">
        <v>0.29099999999999998</v>
      </c>
      <c r="H4446" s="7">
        <v>412.36543209876544</v>
      </c>
      <c r="I4446" s="4">
        <v>119.99834074074076</v>
      </c>
      <c r="J4446">
        <v>291.59999999999997</v>
      </c>
      <c r="K4446" t="s">
        <v>11</v>
      </c>
      <c r="L4446" t="s">
        <v>13</v>
      </c>
      <c r="M4446" t="s">
        <v>13</v>
      </c>
      <c r="N4446" s="2">
        <v>41340</v>
      </c>
      <c r="O4446" s="2">
        <v>42499</v>
      </c>
      <c r="P4446" t="s">
        <v>18</v>
      </c>
      <c r="Q4446" t="s">
        <v>28</v>
      </c>
      <c r="R4446" s="5" t="str">
        <f t="shared" si="211"/>
        <v>0.13</v>
      </c>
      <c r="S4446" s="6" t="str">
        <f t="shared" si="212"/>
        <v/>
      </c>
      <c r="T4446">
        <f>ROUND(INT(表1[[#This Row],[合同结束日期]]-表1[[#This Row],[合同起始日期]])/365,1)</f>
        <v>3.2</v>
      </c>
    </row>
    <row r="4447" spans="1:20">
      <c r="A4447" s="1">
        <v>41821</v>
      </c>
      <c r="B4447" t="s">
        <v>69</v>
      </c>
      <c r="C4447">
        <f t="shared" si="210"/>
        <v>2</v>
      </c>
      <c r="D4447" t="s">
        <v>88</v>
      </c>
      <c r="E4447" s="4">
        <v>197479.80000000002</v>
      </c>
      <c r="F4447" s="4">
        <v>25672.374</v>
      </c>
      <c r="G4447" s="3">
        <v>0.12999999999999998</v>
      </c>
      <c r="H4447" s="7">
        <v>968.03823529411773</v>
      </c>
      <c r="I4447" s="4">
        <v>125.8449705882353</v>
      </c>
      <c r="J4447">
        <v>204</v>
      </c>
      <c r="K4447" t="s">
        <v>11</v>
      </c>
      <c r="L4447" t="s">
        <v>23</v>
      </c>
      <c r="M4447" t="s">
        <v>23</v>
      </c>
      <c r="N4447" s="2">
        <v>41337</v>
      </c>
      <c r="O4447" s="2">
        <v>42499</v>
      </c>
      <c r="P4447" t="s">
        <v>18</v>
      </c>
      <c r="Q4447" t="s">
        <v>28</v>
      </c>
      <c r="R4447" s="5" t="str">
        <f t="shared" si="211"/>
        <v>0.13</v>
      </c>
      <c r="S4447" s="6" t="str">
        <f t="shared" si="212"/>
        <v/>
      </c>
      <c r="T4447">
        <f>ROUND(INT(表1[[#This Row],[合同结束日期]]-表1[[#This Row],[合同起始日期]])/365,1)</f>
        <v>3.2</v>
      </c>
    </row>
    <row r="4448" spans="1:20">
      <c r="A4448" s="1">
        <v>41821</v>
      </c>
      <c r="B4448" t="s">
        <v>69</v>
      </c>
      <c r="C4448">
        <f t="shared" si="210"/>
        <v>2</v>
      </c>
      <c r="D4448" t="s">
        <v>89</v>
      </c>
      <c r="E4448" s="4">
        <v>103976.4</v>
      </c>
      <c r="F4448" s="4">
        <v>37129.972440000005</v>
      </c>
      <c r="G4448" s="3">
        <v>0.35710000000000008</v>
      </c>
      <c r="H4448" s="7">
        <v>728.1260504201681</v>
      </c>
      <c r="I4448" s="4">
        <v>260.01381260504206</v>
      </c>
      <c r="J4448">
        <v>142.79999999999998</v>
      </c>
      <c r="K4448" t="s">
        <v>11</v>
      </c>
      <c r="L4448" t="s">
        <v>23</v>
      </c>
      <c r="M4448" t="s">
        <v>23</v>
      </c>
      <c r="N4448" s="2">
        <v>41284</v>
      </c>
      <c r="O4448" s="2">
        <v>43229</v>
      </c>
      <c r="P4448" t="s">
        <v>24</v>
      </c>
      <c r="Q4448" t="s">
        <v>59</v>
      </c>
      <c r="R4448" s="5" t="str">
        <f t="shared" si="211"/>
        <v>0.16</v>
      </c>
      <c r="S4448" s="6" t="str">
        <f t="shared" si="212"/>
        <v/>
      </c>
      <c r="T4448">
        <f>ROUND(INT(表1[[#This Row],[合同结束日期]]-表1[[#This Row],[合同起始日期]])/365,1)</f>
        <v>5.3</v>
      </c>
    </row>
    <row r="4449" spans="1:20">
      <c r="A4449" s="1">
        <v>41821</v>
      </c>
      <c r="B4449" t="s">
        <v>69</v>
      </c>
      <c r="C4449">
        <f t="shared" si="210"/>
        <v>2</v>
      </c>
      <c r="D4449" t="s">
        <v>90</v>
      </c>
      <c r="E4449" s="4">
        <v>152296.79999999999</v>
      </c>
      <c r="F4449" s="4">
        <v>78904.972079999992</v>
      </c>
      <c r="G4449" s="3">
        <v>0.5181</v>
      </c>
      <c r="H4449" s="7">
        <v>463.18978102189777</v>
      </c>
      <c r="I4449" s="4">
        <v>239.97862554744523</v>
      </c>
      <c r="J4449">
        <v>328.8</v>
      </c>
      <c r="K4449" t="s">
        <v>11</v>
      </c>
      <c r="L4449" t="s">
        <v>23</v>
      </c>
      <c r="M4449" t="s">
        <v>23</v>
      </c>
      <c r="N4449" s="2">
        <v>41299</v>
      </c>
      <c r="O4449" s="2">
        <v>42133</v>
      </c>
      <c r="P4449" t="s">
        <v>24</v>
      </c>
      <c r="Q4449" t="s">
        <v>25</v>
      </c>
      <c r="R4449" s="5" t="str">
        <f t="shared" si="211"/>
        <v>0.15</v>
      </c>
      <c r="S4449" s="6" t="str">
        <f t="shared" si="212"/>
        <v/>
      </c>
      <c r="T4449">
        <f>ROUND(INT(表1[[#This Row],[合同结束日期]]-表1[[#This Row],[合同起始日期]])/365,1)</f>
        <v>2.2999999999999998</v>
      </c>
    </row>
    <row r="4450" spans="1:20">
      <c r="A4450" s="1">
        <v>41821</v>
      </c>
      <c r="B4450" t="s">
        <v>69</v>
      </c>
      <c r="C4450">
        <f t="shared" si="210"/>
        <v>2</v>
      </c>
      <c r="D4450" t="s">
        <v>91</v>
      </c>
      <c r="E4450" s="4">
        <v>266596.8</v>
      </c>
      <c r="F4450" s="4">
        <v>89843.121600000013</v>
      </c>
      <c r="G4450" s="3">
        <v>0.33700000000000008</v>
      </c>
      <c r="H4450" s="7">
        <v>712.06410256410254</v>
      </c>
      <c r="I4450" s="4">
        <v>239.96560256410262</v>
      </c>
      <c r="J4450">
        <v>374.4</v>
      </c>
      <c r="K4450" t="s">
        <v>11</v>
      </c>
      <c r="L4450" t="s">
        <v>92</v>
      </c>
      <c r="M4450" t="s">
        <v>92</v>
      </c>
      <c r="N4450" s="2">
        <v>41295</v>
      </c>
      <c r="O4450" s="2">
        <v>42133</v>
      </c>
      <c r="P4450" t="s">
        <v>24</v>
      </c>
      <c r="Q4450" t="s">
        <v>25</v>
      </c>
      <c r="R4450" s="5" t="str">
        <f t="shared" si="211"/>
        <v>0.15</v>
      </c>
      <c r="S4450" s="6" t="str">
        <f t="shared" si="212"/>
        <v/>
      </c>
      <c r="T4450">
        <f>ROUND(INT(表1[[#This Row],[合同结束日期]]-表1[[#This Row],[合同起始日期]])/365,1)</f>
        <v>2.2999999999999998</v>
      </c>
    </row>
    <row r="4451" spans="1:20">
      <c r="A4451" s="1">
        <v>41821</v>
      </c>
      <c r="B4451" t="s">
        <v>69</v>
      </c>
      <c r="C4451">
        <f t="shared" si="210"/>
        <v>2</v>
      </c>
      <c r="D4451" t="s">
        <v>93</v>
      </c>
      <c r="E4451" s="4">
        <v>152552.4</v>
      </c>
      <c r="F4451" s="4">
        <v>62104.082040000001</v>
      </c>
      <c r="G4451" s="3">
        <v>0.40710000000000002</v>
      </c>
      <c r="H4451" s="7">
        <v>565.00888888888892</v>
      </c>
      <c r="I4451" s="4">
        <v>230.01511866666667</v>
      </c>
      <c r="J4451">
        <v>270</v>
      </c>
      <c r="K4451" t="s">
        <v>11</v>
      </c>
      <c r="L4451" t="s">
        <v>92</v>
      </c>
      <c r="M4451" t="s">
        <v>92</v>
      </c>
      <c r="N4451" s="2">
        <v>41279</v>
      </c>
      <c r="O4451" s="2">
        <v>42499</v>
      </c>
      <c r="P4451" t="s">
        <v>24</v>
      </c>
      <c r="Q4451" t="s">
        <v>28</v>
      </c>
      <c r="R4451" s="5" t="str">
        <f t="shared" si="211"/>
        <v>0.13</v>
      </c>
      <c r="S4451" s="6" t="str">
        <f t="shared" si="212"/>
        <v/>
      </c>
      <c r="T4451">
        <f>ROUND(INT(表1[[#This Row],[合同结束日期]]-表1[[#This Row],[合同起始日期]])/365,1)</f>
        <v>3.3</v>
      </c>
    </row>
    <row r="4452" spans="1:20">
      <c r="A4452" s="1">
        <v>41821</v>
      </c>
      <c r="B4452" t="s">
        <v>69</v>
      </c>
      <c r="C4452">
        <f t="shared" si="210"/>
        <v>2</v>
      </c>
      <c r="D4452" t="s">
        <v>94</v>
      </c>
      <c r="E4452" s="4">
        <v>185505.6</v>
      </c>
      <c r="F4452" s="4">
        <v>74814.408479999998</v>
      </c>
      <c r="G4452" s="3">
        <v>0.40329999999999999</v>
      </c>
      <c r="H4452" s="7">
        <v>719.01395348837207</v>
      </c>
      <c r="I4452" s="4">
        <v>289.97832744186047</v>
      </c>
      <c r="J4452">
        <v>258</v>
      </c>
      <c r="K4452" t="s">
        <v>11</v>
      </c>
      <c r="L4452" t="s">
        <v>23</v>
      </c>
      <c r="M4452" t="s">
        <v>23</v>
      </c>
      <c r="N4452" s="2">
        <v>41274</v>
      </c>
      <c r="O4452" s="2">
        <v>42435</v>
      </c>
      <c r="P4452" t="s">
        <v>24</v>
      </c>
      <c r="Q4452" t="s">
        <v>30</v>
      </c>
      <c r="R4452" s="5" t="str">
        <f t="shared" si="211"/>
        <v>0.18</v>
      </c>
      <c r="S4452" s="6" t="str">
        <f t="shared" si="212"/>
        <v/>
      </c>
      <c r="T4452">
        <f>ROUND(INT(表1[[#This Row],[合同结束日期]]-表1[[#This Row],[合同起始日期]])/365,1)</f>
        <v>3.2</v>
      </c>
    </row>
    <row r="4453" spans="1:20">
      <c r="A4453" s="1">
        <v>41821</v>
      </c>
      <c r="B4453" t="s">
        <v>69</v>
      </c>
      <c r="C4453">
        <f t="shared" si="210"/>
        <v>2</v>
      </c>
      <c r="D4453" t="s">
        <v>95</v>
      </c>
      <c r="E4453" s="4">
        <v>723984</v>
      </c>
      <c r="F4453" s="4">
        <v>178968.84479999999</v>
      </c>
      <c r="G4453" s="3">
        <v>0.24719999999999998</v>
      </c>
      <c r="H4453" s="7">
        <v>466.6047950502707</v>
      </c>
      <c r="I4453" s="4">
        <v>115.34470533642691</v>
      </c>
      <c r="J4453">
        <v>1551.6</v>
      </c>
      <c r="K4453" t="s">
        <v>41</v>
      </c>
      <c r="L4453" t="s">
        <v>95</v>
      </c>
      <c r="M4453" t="s">
        <v>41</v>
      </c>
      <c r="N4453" s="2">
        <v>41338</v>
      </c>
      <c r="O4453" s="2">
        <v>44349</v>
      </c>
      <c r="P4453" t="s">
        <v>39</v>
      </c>
      <c r="Q4453" t="s">
        <v>83</v>
      </c>
      <c r="R4453" s="5" t="str">
        <f t="shared" si="211"/>
        <v>0.14</v>
      </c>
      <c r="S4453" s="6" t="str">
        <f t="shared" si="212"/>
        <v/>
      </c>
      <c r="T4453">
        <f>ROUND(INT(表1[[#This Row],[合同结束日期]]-表1[[#This Row],[合同起始日期]])/365,1)</f>
        <v>8.1999999999999993</v>
      </c>
    </row>
    <row r="4454" spans="1:20">
      <c r="A4454" s="1">
        <v>41821</v>
      </c>
      <c r="B4454" t="s">
        <v>69</v>
      </c>
      <c r="C4454">
        <f t="shared" si="210"/>
        <v>2</v>
      </c>
      <c r="D4454" t="s">
        <v>293</v>
      </c>
      <c r="E4454" s="4">
        <v>991467.6</v>
      </c>
      <c r="F4454" s="4">
        <v>81696.930240000002</v>
      </c>
      <c r="G4454" s="3">
        <v>8.2400000000000001E-2</v>
      </c>
      <c r="H4454" s="7">
        <v>849.15005138746153</v>
      </c>
      <c r="I4454" s="4">
        <v>69.969964234326838</v>
      </c>
      <c r="J4454">
        <v>1167.5999999999999</v>
      </c>
      <c r="K4454" t="s">
        <v>44</v>
      </c>
      <c r="L4454" t="s">
        <v>72</v>
      </c>
      <c r="M4454" t="s">
        <v>71</v>
      </c>
      <c r="N4454" s="2">
        <v>41446</v>
      </c>
      <c r="O4454" s="2">
        <v>44487</v>
      </c>
      <c r="P4454" t="s">
        <v>18</v>
      </c>
      <c r="Q4454" t="s">
        <v>37</v>
      </c>
      <c r="R4454" s="5" t="str">
        <f t="shared" si="211"/>
        <v>0.</v>
      </c>
      <c r="S4454" s="6" t="str">
        <f t="shared" si="212"/>
        <v/>
      </c>
      <c r="T4454">
        <f>ROUND(INT(表1[[#This Row],[合同结束日期]]-表1[[#This Row],[合同起始日期]])/365,1)</f>
        <v>8.3000000000000007</v>
      </c>
    </row>
    <row r="4455" spans="1:20">
      <c r="A4455" s="1">
        <v>41821</v>
      </c>
      <c r="B4455" t="s">
        <v>69</v>
      </c>
      <c r="C4455">
        <f t="shared" si="210"/>
        <v>2</v>
      </c>
      <c r="D4455" t="s">
        <v>296</v>
      </c>
      <c r="E4455" s="4">
        <v>1388499.5999999999</v>
      </c>
      <c r="F4455" s="4">
        <v>69424.98</v>
      </c>
      <c r="G4455" s="3">
        <v>0.05</v>
      </c>
      <c r="H4455" s="7">
        <v>2600.1865168539325</v>
      </c>
      <c r="I4455" s="4">
        <v>130.00932584269663</v>
      </c>
      <c r="J4455">
        <v>534</v>
      </c>
      <c r="K4455" t="s">
        <v>44</v>
      </c>
      <c r="L4455" t="s">
        <v>72</v>
      </c>
      <c r="M4455" t="s">
        <v>71</v>
      </c>
      <c r="N4455" s="2">
        <v>41514</v>
      </c>
      <c r="O4455" s="2">
        <v>44525</v>
      </c>
      <c r="P4455" t="s">
        <v>18</v>
      </c>
      <c r="Q4455" t="s">
        <v>208</v>
      </c>
      <c r="R4455" s="5" t="str">
        <f t="shared" si="211"/>
        <v>0.05</v>
      </c>
      <c r="S4455" s="6" t="str">
        <f t="shared" si="212"/>
        <v/>
      </c>
      <c r="T4455">
        <f>ROUND(INT(表1[[#This Row],[合同结束日期]]-表1[[#This Row],[合同起始日期]])/365,1)</f>
        <v>8.1999999999999993</v>
      </c>
    </row>
    <row r="4456" spans="1:20">
      <c r="A4456" s="1">
        <v>41821</v>
      </c>
      <c r="B4456" t="s">
        <v>69</v>
      </c>
      <c r="C4456">
        <f t="shared" si="210"/>
        <v>2</v>
      </c>
      <c r="D4456" t="s">
        <v>306</v>
      </c>
      <c r="E4456" s="4">
        <v>612506.4</v>
      </c>
      <c r="F4456" s="4">
        <v>55799.333039999998</v>
      </c>
      <c r="G4456" s="3">
        <v>9.1099999999999987E-2</v>
      </c>
      <c r="H4456" s="7">
        <v>1097.6817204301076</v>
      </c>
      <c r="I4456" s="4">
        <v>99.998804731182787</v>
      </c>
      <c r="J4456">
        <v>558</v>
      </c>
      <c r="K4456" t="s">
        <v>44</v>
      </c>
      <c r="L4456" t="s">
        <v>72</v>
      </c>
      <c r="M4456" t="s">
        <v>71</v>
      </c>
      <c r="N4456" s="2">
        <v>41567</v>
      </c>
      <c r="O4456" s="2">
        <v>44578</v>
      </c>
      <c r="P4456" t="s">
        <v>18</v>
      </c>
      <c r="Q4456" t="s">
        <v>208</v>
      </c>
      <c r="R4456" s="5" t="str">
        <f t="shared" si="211"/>
        <v>0.05</v>
      </c>
      <c r="S4456" s="6" t="str">
        <f t="shared" si="212"/>
        <v/>
      </c>
      <c r="T4456">
        <f>ROUND(INT(表1[[#This Row],[合同结束日期]]-表1[[#This Row],[合同起始日期]])/365,1)</f>
        <v>8.1999999999999993</v>
      </c>
    </row>
    <row r="4457" spans="1:20">
      <c r="A4457" s="1">
        <v>41821</v>
      </c>
      <c r="B4457" t="s">
        <v>69</v>
      </c>
      <c r="C4457">
        <f t="shared" si="210"/>
        <v>2</v>
      </c>
      <c r="D4457" t="s">
        <v>96</v>
      </c>
      <c r="E4457" s="4">
        <v>501834</v>
      </c>
      <c r="F4457" s="4">
        <v>47072.029200000004</v>
      </c>
      <c r="G4457" s="3">
        <v>9.3800000000000008E-2</v>
      </c>
      <c r="H4457" s="7">
        <v>1918.3256880733948</v>
      </c>
      <c r="I4457" s="4">
        <v>179.93894954128444</v>
      </c>
      <c r="J4457">
        <v>261.59999999999997</v>
      </c>
      <c r="K4457" t="s">
        <v>11</v>
      </c>
      <c r="L4457" t="s">
        <v>23</v>
      </c>
      <c r="M4457" t="s">
        <v>23</v>
      </c>
      <c r="N4457" s="2">
        <v>41374</v>
      </c>
      <c r="O4457" s="2">
        <v>42499</v>
      </c>
      <c r="P4457" t="s">
        <v>24</v>
      </c>
      <c r="Q4457" t="s">
        <v>35</v>
      </c>
      <c r="R4457" s="5" t="str">
        <f t="shared" si="211"/>
        <v>0.06</v>
      </c>
      <c r="S4457" s="6" t="str">
        <f t="shared" si="212"/>
        <v/>
      </c>
      <c r="T4457">
        <f>ROUND(INT(表1[[#This Row],[合同结束日期]]-表1[[#This Row],[合同起始日期]])/365,1)</f>
        <v>3.1</v>
      </c>
    </row>
    <row r="4458" spans="1:20">
      <c r="A4458" s="1">
        <v>41821</v>
      </c>
      <c r="B4458" t="s">
        <v>69</v>
      </c>
      <c r="C4458">
        <f t="shared" si="210"/>
        <v>2</v>
      </c>
      <c r="D4458" t="s">
        <v>97</v>
      </c>
      <c r="E4458" s="4">
        <v>864001.32000000018</v>
      </c>
      <c r="F4458" s="4">
        <v>139277.01278399999</v>
      </c>
      <c r="G4458" s="3">
        <v>0.16119999999999995</v>
      </c>
      <c r="H4458" s="7">
        <v>1116.2807751937987</v>
      </c>
      <c r="I4458" s="4">
        <v>179.94446096124031</v>
      </c>
      <c r="J4458">
        <v>774</v>
      </c>
      <c r="K4458" t="s">
        <v>11</v>
      </c>
      <c r="L4458" t="s">
        <v>13</v>
      </c>
      <c r="M4458" t="s">
        <v>27</v>
      </c>
      <c r="N4458" s="2">
        <v>41299</v>
      </c>
      <c r="O4458" s="2">
        <v>43229</v>
      </c>
      <c r="P4458" t="s">
        <v>24</v>
      </c>
      <c r="Q4458" t="s">
        <v>48</v>
      </c>
      <c r="R4458" s="5" t="str">
        <f t="shared" si="211"/>
        <v>0.11</v>
      </c>
      <c r="S4458" s="6" t="str">
        <f t="shared" si="212"/>
        <v/>
      </c>
      <c r="T4458">
        <f>ROUND(INT(表1[[#This Row],[合同结束日期]]-表1[[#This Row],[合同起始日期]])/365,1)</f>
        <v>5.3</v>
      </c>
    </row>
    <row r="4459" spans="1:20">
      <c r="A4459" s="1">
        <v>41821</v>
      </c>
      <c r="B4459" t="s">
        <v>69</v>
      </c>
      <c r="C4459">
        <f t="shared" si="210"/>
        <v>2</v>
      </c>
      <c r="D4459" t="s">
        <v>98</v>
      </c>
      <c r="E4459" s="4">
        <v>223740</v>
      </c>
      <c r="F4459" s="4">
        <v>83097.035999999993</v>
      </c>
      <c r="G4459" s="3">
        <v>0.37139999999999995</v>
      </c>
      <c r="H4459" s="7">
        <v>673.10469314079432</v>
      </c>
      <c r="I4459" s="4">
        <v>249.99108303249096</v>
      </c>
      <c r="J4459">
        <v>332.4</v>
      </c>
      <c r="K4459" t="s">
        <v>11</v>
      </c>
      <c r="L4459" t="s">
        <v>13</v>
      </c>
      <c r="M4459" t="s">
        <v>13</v>
      </c>
      <c r="N4459" s="2">
        <v>41331</v>
      </c>
      <c r="O4459" s="2">
        <v>42499</v>
      </c>
      <c r="P4459" t="s">
        <v>24</v>
      </c>
      <c r="Q4459" t="s">
        <v>25</v>
      </c>
      <c r="R4459" s="5" t="str">
        <f t="shared" si="211"/>
        <v>0.15</v>
      </c>
      <c r="S4459" s="6" t="str">
        <f t="shared" si="212"/>
        <v/>
      </c>
      <c r="T4459">
        <f>ROUND(INT(表1[[#This Row],[合同结束日期]]-表1[[#This Row],[合同起始日期]])/365,1)</f>
        <v>3.2</v>
      </c>
    </row>
    <row r="4460" spans="1:20">
      <c r="A4460" s="1">
        <v>41821</v>
      </c>
      <c r="B4460" t="s">
        <v>69</v>
      </c>
      <c r="C4460">
        <f t="shared" si="210"/>
        <v>2</v>
      </c>
      <c r="D4460" t="s">
        <v>99</v>
      </c>
      <c r="E4460" s="4">
        <v>312049.2</v>
      </c>
      <c r="F4460" s="4">
        <v>55700.782200000009</v>
      </c>
      <c r="G4460" s="3">
        <v>0.17850000000000002</v>
      </c>
      <c r="H4460" s="7">
        <v>1757.033783783784</v>
      </c>
      <c r="I4460" s="4">
        <v>313.63053040540547</v>
      </c>
      <c r="J4460">
        <v>177.6</v>
      </c>
      <c r="K4460" t="s">
        <v>11</v>
      </c>
      <c r="L4460" t="s">
        <v>23</v>
      </c>
      <c r="M4460" t="s">
        <v>23</v>
      </c>
      <c r="N4460" s="2">
        <v>41295</v>
      </c>
      <c r="O4460" s="2">
        <v>42499</v>
      </c>
      <c r="P4460" t="s">
        <v>24</v>
      </c>
      <c r="Q4460" t="s">
        <v>25</v>
      </c>
      <c r="R4460" s="5" t="str">
        <f t="shared" si="211"/>
        <v>0.15</v>
      </c>
      <c r="S4460" s="6" t="str">
        <f t="shared" si="212"/>
        <v/>
      </c>
      <c r="T4460">
        <f>ROUND(INT(表1[[#This Row],[合同结束日期]]-表1[[#This Row],[合同起始日期]])/365,1)</f>
        <v>3.3</v>
      </c>
    </row>
    <row r="4461" spans="1:20">
      <c r="A4461" s="1">
        <v>41821</v>
      </c>
      <c r="B4461" t="s">
        <v>69</v>
      </c>
      <c r="C4461">
        <f t="shared" si="210"/>
        <v>2</v>
      </c>
      <c r="D4461" t="s">
        <v>100</v>
      </c>
      <c r="E4461" s="4">
        <v>212959.19999999998</v>
      </c>
      <c r="F4461" s="4">
        <v>59138.769839999994</v>
      </c>
      <c r="G4461" s="3">
        <v>0.2777</v>
      </c>
      <c r="H4461" s="7">
        <v>1008.3295454545454</v>
      </c>
      <c r="I4461" s="4">
        <v>280.01311477272725</v>
      </c>
      <c r="J4461">
        <v>211.2</v>
      </c>
      <c r="K4461" t="s">
        <v>11</v>
      </c>
      <c r="L4461" t="s">
        <v>23</v>
      </c>
      <c r="M4461" t="s">
        <v>23</v>
      </c>
      <c r="N4461" s="2">
        <v>41298</v>
      </c>
      <c r="O4461" s="2">
        <v>42133</v>
      </c>
      <c r="P4461" t="s">
        <v>24</v>
      </c>
      <c r="Q4461" t="s">
        <v>25</v>
      </c>
      <c r="R4461" s="5" t="str">
        <f t="shared" si="211"/>
        <v>0.15</v>
      </c>
      <c r="S4461" s="6" t="str">
        <f t="shared" si="212"/>
        <v/>
      </c>
      <c r="T4461">
        <f>ROUND(INT(表1[[#This Row],[合同结束日期]]-表1[[#This Row],[合同起始日期]])/365,1)</f>
        <v>2.2999999999999998</v>
      </c>
    </row>
    <row r="4462" spans="1:20">
      <c r="A4462" s="1">
        <v>41821</v>
      </c>
      <c r="B4462" t="s">
        <v>69</v>
      </c>
      <c r="C4462">
        <f t="shared" si="210"/>
        <v>2</v>
      </c>
      <c r="D4462" t="s">
        <v>101</v>
      </c>
      <c r="E4462" s="4">
        <v>115384.27199999998</v>
      </c>
      <c r="F4462" s="4">
        <v>14999.955359999998</v>
      </c>
      <c r="G4462" s="3">
        <v>0.13</v>
      </c>
      <c r="H4462" s="7">
        <v>933.52970873786398</v>
      </c>
      <c r="I4462" s="4">
        <v>121.35886213592232</v>
      </c>
      <c r="J4462">
        <v>123.6</v>
      </c>
      <c r="K4462" t="s">
        <v>11</v>
      </c>
      <c r="L4462" t="s">
        <v>92</v>
      </c>
      <c r="M4462" t="s">
        <v>92</v>
      </c>
      <c r="N4462" s="2">
        <v>41345</v>
      </c>
      <c r="O4462" s="2">
        <v>42499</v>
      </c>
      <c r="P4462" t="s">
        <v>18</v>
      </c>
      <c r="Q4462" t="s">
        <v>28</v>
      </c>
      <c r="R4462" s="5" t="str">
        <f t="shared" si="211"/>
        <v>0.13</v>
      </c>
      <c r="S4462" s="6" t="str">
        <f t="shared" si="212"/>
        <v/>
      </c>
      <c r="T4462">
        <f>ROUND(INT(表1[[#This Row],[合同结束日期]]-表1[[#This Row],[合同起始日期]])/365,1)</f>
        <v>3.2</v>
      </c>
    </row>
    <row r="4463" spans="1:20">
      <c r="A4463" s="1">
        <v>41821</v>
      </c>
      <c r="B4463" t="s">
        <v>69</v>
      </c>
      <c r="C4463">
        <f t="shared" si="210"/>
        <v>2</v>
      </c>
      <c r="D4463" t="s">
        <v>102</v>
      </c>
      <c r="E4463" s="4">
        <v>162356.4</v>
      </c>
      <c r="F4463" s="4">
        <v>40248.151559999991</v>
      </c>
      <c r="G4463" s="3">
        <v>0.24789999999999995</v>
      </c>
      <c r="H4463" s="7">
        <v>1048.8139534883721</v>
      </c>
      <c r="I4463" s="4">
        <v>260.00097906976742</v>
      </c>
      <c r="J4463">
        <v>154.79999999999998</v>
      </c>
      <c r="K4463" t="s">
        <v>11</v>
      </c>
      <c r="L4463" t="s">
        <v>92</v>
      </c>
      <c r="M4463" t="s">
        <v>92</v>
      </c>
      <c r="N4463" s="2">
        <v>41355</v>
      </c>
      <c r="O4463" s="2">
        <v>42499</v>
      </c>
      <c r="P4463" t="s">
        <v>24</v>
      </c>
      <c r="Q4463" t="s">
        <v>30</v>
      </c>
      <c r="R4463" s="5" t="str">
        <f t="shared" si="211"/>
        <v>0.18</v>
      </c>
      <c r="S4463" s="6" t="str">
        <f t="shared" si="212"/>
        <v/>
      </c>
      <c r="T4463">
        <f>ROUND(INT(表1[[#This Row],[合同结束日期]]-表1[[#This Row],[合同起始日期]])/365,1)</f>
        <v>3.1</v>
      </c>
    </row>
    <row r="4464" spans="1:20">
      <c r="A4464" s="1">
        <v>41821</v>
      </c>
      <c r="B4464" t="s">
        <v>69</v>
      </c>
      <c r="C4464">
        <f t="shared" si="210"/>
        <v>2</v>
      </c>
      <c r="D4464" t="s">
        <v>103</v>
      </c>
      <c r="E4464" s="4">
        <v>285506.39999999997</v>
      </c>
      <c r="F4464" s="4">
        <v>64581.547680000003</v>
      </c>
      <c r="G4464" s="3">
        <v>0.22620000000000004</v>
      </c>
      <c r="H4464" s="7">
        <v>1149.3816425120772</v>
      </c>
      <c r="I4464" s="4">
        <v>259.99012753623191</v>
      </c>
      <c r="J4464">
        <v>248.39999999999998</v>
      </c>
      <c r="K4464" t="s">
        <v>11</v>
      </c>
      <c r="L4464" t="s">
        <v>23</v>
      </c>
      <c r="M4464" t="s">
        <v>23</v>
      </c>
      <c r="N4464" s="2">
        <v>41285</v>
      </c>
      <c r="O4464" s="2">
        <v>42499</v>
      </c>
      <c r="P4464" t="s">
        <v>24</v>
      </c>
      <c r="Q4464" t="s">
        <v>30</v>
      </c>
      <c r="R4464" s="5" t="str">
        <f t="shared" si="211"/>
        <v>0.18</v>
      </c>
      <c r="S4464" s="6" t="str">
        <f t="shared" si="212"/>
        <v/>
      </c>
      <c r="T4464">
        <f>ROUND(INT(表1[[#This Row],[合同结束日期]]-表1[[#This Row],[合同起始日期]])/365,1)</f>
        <v>3.3</v>
      </c>
    </row>
    <row r="4465" spans="1:20">
      <c r="A4465" s="1">
        <v>41821</v>
      </c>
      <c r="B4465" t="s">
        <v>69</v>
      </c>
      <c r="C4465">
        <f t="shared" si="210"/>
        <v>2</v>
      </c>
      <c r="D4465" t="s">
        <v>104</v>
      </c>
      <c r="E4465" s="4">
        <v>77323.679999999993</v>
      </c>
      <c r="F4465" s="4">
        <v>19006.160544000002</v>
      </c>
      <c r="G4465" s="3">
        <v>0.24580000000000005</v>
      </c>
      <c r="H4465" s="7">
        <v>488.15454545454537</v>
      </c>
      <c r="I4465" s="4">
        <v>119.98838727272728</v>
      </c>
      <c r="J4465">
        <v>158.4</v>
      </c>
      <c r="K4465" t="s">
        <v>11</v>
      </c>
      <c r="L4465" t="s">
        <v>23</v>
      </c>
      <c r="M4465" t="s">
        <v>23</v>
      </c>
      <c r="N4465" s="2">
        <v>41345</v>
      </c>
      <c r="O4465" s="2">
        <v>42499</v>
      </c>
      <c r="P4465" t="s">
        <v>18</v>
      </c>
      <c r="Q4465" t="s">
        <v>28</v>
      </c>
      <c r="R4465" s="5" t="str">
        <f t="shared" si="211"/>
        <v>0.13</v>
      </c>
      <c r="S4465" s="6" t="str">
        <f t="shared" si="212"/>
        <v/>
      </c>
      <c r="T4465">
        <f>ROUND(INT(表1[[#This Row],[合同结束日期]]-表1[[#This Row],[合同起始日期]])/365,1)</f>
        <v>3.2</v>
      </c>
    </row>
    <row r="4466" spans="1:20">
      <c r="A4466" s="1">
        <v>41821</v>
      </c>
      <c r="B4466" t="s">
        <v>69</v>
      </c>
      <c r="C4466">
        <f t="shared" si="210"/>
        <v>2</v>
      </c>
      <c r="D4466" t="s">
        <v>105</v>
      </c>
      <c r="E4466" s="4">
        <v>76417.2</v>
      </c>
      <c r="F4466" s="4">
        <v>29902.050360000001</v>
      </c>
      <c r="G4466" s="3">
        <v>0.39130000000000004</v>
      </c>
      <c r="H4466" s="7">
        <v>715.51685393258424</v>
      </c>
      <c r="I4466" s="4">
        <v>279.98174494382022</v>
      </c>
      <c r="J4466">
        <v>106.8</v>
      </c>
      <c r="K4466" t="s">
        <v>60</v>
      </c>
      <c r="L4466" t="s">
        <v>107</v>
      </c>
      <c r="M4466" t="s">
        <v>106</v>
      </c>
      <c r="N4466" s="2">
        <v>41250</v>
      </c>
      <c r="O4466" s="2">
        <v>42133</v>
      </c>
      <c r="P4466" t="s">
        <v>14</v>
      </c>
      <c r="Q4466" t="s">
        <v>37</v>
      </c>
      <c r="R4466" s="5" t="str">
        <f t="shared" si="211"/>
        <v>0.</v>
      </c>
      <c r="S4466" s="6" t="str">
        <f t="shared" si="212"/>
        <v/>
      </c>
      <c r="T4466">
        <f>ROUND(INT(表1[[#This Row],[合同结束日期]]-表1[[#This Row],[合同起始日期]])/365,1)</f>
        <v>2.4</v>
      </c>
    </row>
    <row r="4467" spans="1:20">
      <c r="A4467" s="1">
        <v>41821</v>
      </c>
      <c r="B4467" t="s">
        <v>69</v>
      </c>
      <c r="C4467">
        <f t="shared" si="210"/>
        <v>2</v>
      </c>
      <c r="D4467" t="s">
        <v>108</v>
      </c>
      <c r="E4467" s="4">
        <v>176409.60000000001</v>
      </c>
      <c r="F4467" s="4">
        <v>30801.116159999998</v>
      </c>
      <c r="G4467" s="3">
        <v>0.17459999999999998</v>
      </c>
      <c r="H4467" s="7">
        <v>3418.7906976744184</v>
      </c>
      <c r="I4467" s="4">
        <v>596.92085581395338</v>
      </c>
      <c r="J4467">
        <v>51.6</v>
      </c>
      <c r="K4467" t="s">
        <v>11</v>
      </c>
      <c r="L4467" t="s">
        <v>12</v>
      </c>
      <c r="M4467" t="s">
        <v>53</v>
      </c>
      <c r="N4467" s="2">
        <v>41332</v>
      </c>
      <c r="O4467" s="2">
        <v>42133</v>
      </c>
      <c r="P4467" t="s">
        <v>24</v>
      </c>
      <c r="Q4467" t="s">
        <v>59</v>
      </c>
      <c r="R4467" s="5" t="str">
        <f t="shared" si="211"/>
        <v>0.16</v>
      </c>
      <c r="S4467" s="6" t="str">
        <f t="shared" si="212"/>
        <v/>
      </c>
      <c r="T4467">
        <f>ROUND(INT(表1[[#This Row],[合同结束日期]]-表1[[#This Row],[合同起始日期]])/365,1)</f>
        <v>2.2000000000000002</v>
      </c>
    </row>
    <row r="4468" spans="1:20">
      <c r="A4468" s="1">
        <v>41821</v>
      </c>
      <c r="B4468" t="s">
        <v>69</v>
      </c>
      <c r="C4468">
        <f t="shared" si="210"/>
        <v>2</v>
      </c>
      <c r="D4468" t="s">
        <v>109</v>
      </c>
      <c r="E4468" s="4">
        <v>285145.2</v>
      </c>
      <c r="F4468" s="4">
        <v>40176.958680000003</v>
      </c>
      <c r="G4468" s="3">
        <v>0.1409</v>
      </c>
      <c r="H4468" s="7">
        <v>4569.6346153846152</v>
      </c>
      <c r="I4468" s="4">
        <v>643.86151730769234</v>
      </c>
      <c r="J4468">
        <v>62.4</v>
      </c>
      <c r="K4468" t="s">
        <v>11</v>
      </c>
      <c r="L4468" t="s">
        <v>12</v>
      </c>
      <c r="M4468" t="s">
        <v>110</v>
      </c>
      <c r="N4468" s="2">
        <v>41287</v>
      </c>
      <c r="O4468" s="2">
        <v>42499</v>
      </c>
      <c r="P4468" t="s">
        <v>24</v>
      </c>
      <c r="Q4468" t="s">
        <v>28</v>
      </c>
      <c r="R4468" s="5" t="str">
        <f t="shared" si="211"/>
        <v>0.13</v>
      </c>
      <c r="S4468" s="6" t="str">
        <f t="shared" si="212"/>
        <v/>
      </c>
      <c r="T4468">
        <f>ROUND(INT(表1[[#This Row],[合同结束日期]]-表1[[#This Row],[合同起始日期]])/365,1)</f>
        <v>3.3</v>
      </c>
    </row>
    <row r="4469" spans="1:20">
      <c r="A4469" s="1">
        <v>41821</v>
      </c>
      <c r="B4469" t="s">
        <v>69</v>
      </c>
      <c r="C4469">
        <f t="shared" si="210"/>
        <v>2</v>
      </c>
      <c r="D4469" t="s">
        <v>111</v>
      </c>
      <c r="E4469" s="4">
        <v>182940</v>
      </c>
      <c r="F4469" s="4">
        <v>46448.466</v>
      </c>
      <c r="G4469" s="3">
        <v>0.25390000000000001</v>
      </c>
      <c r="H4469" s="7">
        <v>1016.3333333333334</v>
      </c>
      <c r="I4469" s="4">
        <v>258.04703333333333</v>
      </c>
      <c r="J4469">
        <v>180</v>
      </c>
      <c r="K4469" t="s">
        <v>11</v>
      </c>
      <c r="L4469" t="s">
        <v>23</v>
      </c>
      <c r="M4469" t="s">
        <v>23</v>
      </c>
      <c r="N4469" s="2">
        <v>41281</v>
      </c>
      <c r="O4469" s="2">
        <v>42499</v>
      </c>
      <c r="P4469" t="s">
        <v>24</v>
      </c>
      <c r="Q4469" t="s">
        <v>28</v>
      </c>
      <c r="R4469" s="5" t="str">
        <f t="shared" si="211"/>
        <v>0.13</v>
      </c>
      <c r="S4469" s="6" t="str">
        <f t="shared" si="212"/>
        <v/>
      </c>
      <c r="T4469">
        <f>ROUND(INT(表1[[#This Row],[合同结束日期]]-表1[[#This Row],[合同起始日期]])/365,1)</f>
        <v>3.3</v>
      </c>
    </row>
    <row r="4470" spans="1:20">
      <c r="A4470" s="1">
        <v>41821</v>
      </c>
      <c r="B4470" t="s">
        <v>69</v>
      </c>
      <c r="C4470">
        <f t="shared" si="210"/>
        <v>2</v>
      </c>
      <c r="D4470" t="s">
        <v>112</v>
      </c>
      <c r="E4470" s="4">
        <v>305331.59999999998</v>
      </c>
      <c r="F4470" s="4">
        <v>97675.578840000002</v>
      </c>
      <c r="G4470" s="3">
        <v>0.31990000000000002</v>
      </c>
      <c r="H4470" s="7">
        <v>622.11002444987776</v>
      </c>
      <c r="I4470" s="4">
        <v>199.01299682151591</v>
      </c>
      <c r="J4470">
        <v>490.79999999999995</v>
      </c>
      <c r="K4470" t="s">
        <v>11</v>
      </c>
      <c r="L4470" t="s">
        <v>92</v>
      </c>
      <c r="M4470" t="s">
        <v>92</v>
      </c>
      <c r="N4470" s="2">
        <v>41281</v>
      </c>
      <c r="O4470" s="2">
        <v>42500</v>
      </c>
      <c r="P4470" t="s">
        <v>24</v>
      </c>
      <c r="Q4470" t="s">
        <v>28</v>
      </c>
      <c r="R4470" s="5" t="str">
        <f t="shared" si="211"/>
        <v>0.13</v>
      </c>
      <c r="S4470" s="6" t="str">
        <f t="shared" si="212"/>
        <v/>
      </c>
      <c r="T4470">
        <f>ROUND(INT(表1[[#This Row],[合同结束日期]]-表1[[#This Row],[合同起始日期]])/365,1)</f>
        <v>3.3</v>
      </c>
    </row>
    <row r="4471" spans="1:20">
      <c r="A4471" s="1">
        <v>41821</v>
      </c>
      <c r="B4471" t="s">
        <v>69</v>
      </c>
      <c r="C4471">
        <f t="shared" si="210"/>
        <v>2</v>
      </c>
      <c r="D4471" t="s">
        <v>113</v>
      </c>
      <c r="E4471" s="4">
        <v>520563.6</v>
      </c>
      <c r="F4471" s="4">
        <v>160906.20875999998</v>
      </c>
      <c r="G4471" s="3">
        <v>0.30909999999999999</v>
      </c>
      <c r="H4471" s="7">
        <v>744.08747855917659</v>
      </c>
      <c r="I4471" s="4">
        <v>229.99743962264148</v>
      </c>
      <c r="J4471">
        <v>699.6</v>
      </c>
      <c r="K4471" t="s">
        <v>11</v>
      </c>
      <c r="L4471" t="s">
        <v>23</v>
      </c>
      <c r="M4471" t="s">
        <v>23</v>
      </c>
      <c r="N4471" s="2">
        <v>41331</v>
      </c>
      <c r="O4471" s="2">
        <v>42499</v>
      </c>
      <c r="P4471" t="s">
        <v>24</v>
      </c>
      <c r="Q4471" t="s">
        <v>25</v>
      </c>
      <c r="R4471" s="5" t="str">
        <f t="shared" si="211"/>
        <v>0.15</v>
      </c>
      <c r="S4471" s="6" t="str">
        <f t="shared" si="212"/>
        <v/>
      </c>
      <c r="T4471">
        <f>ROUND(INT(表1[[#This Row],[合同结束日期]]-表1[[#This Row],[合同起始日期]])/365,1)</f>
        <v>3.2</v>
      </c>
    </row>
    <row r="4472" spans="1:20">
      <c r="A4472" s="1">
        <v>41821</v>
      </c>
      <c r="B4472" t="s">
        <v>69</v>
      </c>
      <c r="C4472">
        <f t="shared" si="210"/>
        <v>2</v>
      </c>
      <c r="D4472" t="s">
        <v>114</v>
      </c>
      <c r="E4472" s="4">
        <v>342405.35999999993</v>
      </c>
      <c r="F4472" s="4">
        <v>128230.80732000001</v>
      </c>
      <c r="G4472" s="3">
        <v>0.37450000000000011</v>
      </c>
      <c r="H4472" s="7">
        <v>694.25255474452547</v>
      </c>
      <c r="I4472" s="4">
        <v>259.99758175182484</v>
      </c>
      <c r="J4472">
        <v>493.2</v>
      </c>
      <c r="K4472" t="s">
        <v>60</v>
      </c>
      <c r="L4472" t="s">
        <v>116</v>
      </c>
      <c r="M4472" t="s">
        <v>115</v>
      </c>
      <c r="N4472" s="2">
        <v>41241</v>
      </c>
      <c r="O4472" s="2">
        <v>43229</v>
      </c>
      <c r="P4472" t="s">
        <v>24</v>
      </c>
      <c r="Q4472" t="s">
        <v>65</v>
      </c>
      <c r="R4472" s="5" t="str">
        <f t="shared" si="211"/>
        <v>0.12</v>
      </c>
      <c r="S4472" s="6" t="str">
        <f t="shared" si="212"/>
        <v/>
      </c>
      <c r="T4472">
        <f>ROUND(INT(表1[[#This Row],[合同结束日期]]-表1[[#This Row],[合同起始日期]])/365,1)</f>
        <v>5.4</v>
      </c>
    </row>
    <row r="4473" spans="1:20">
      <c r="A4473" s="1">
        <v>41821</v>
      </c>
      <c r="B4473" t="s">
        <v>69</v>
      </c>
      <c r="C4473">
        <f t="shared" si="210"/>
        <v>2</v>
      </c>
      <c r="D4473" t="s">
        <v>117</v>
      </c>
      <c r="E4473" s="4">
        <v>308652</v>
      </c>
      <c r="F4473" s="4">
        <v>37254.296399999999</v>
      </c>
      <c r="G4473" s="3">
        <v>0.1207</v>
      </c>
      <c r="H4473" s="7">
        <v>1325.8247422680413</v>
      </c>
      <c r="I4473" s="4">
        <v>160.02704639175258</v>
      </c>
      <c r="J4473">
        <v>232.79999999999998</v>
      </c>
      <c r="K4473" t="s">
        <v>44</v>
      </c>
      <c r="L4473" t="s">
        <v>72</v>
      </c>
      <c r="M4473" t="s">
        <v>71</v>
      </c>
      <c r="N4473" s="2">
        <v>41331</v>
      </c>
      <c r="O4473" s="2">
        <v>43229</v>
      </c>
      <c r="P4473" t="s">
        <v>24</v>
      </c>
      <c r="Q4473" t="s">
        <v>42</v>
      </c>
      <c r="R4473" s="5" t="str">
        <f t="shared" si="211"/>
        <v>0.08</v>
      </c>
      <c r="S4473" s="6" t="str">
        <f t="shared" si="212"/>
        <v/>
      </c>
      <c r="T4473">
        <f>ROUND(INT(表1[[#This Row],[合同结束日期]]-表1[[#This Row],[合同起始日期]])/365,1)</f>
        <v>5.2</v>
      </c>
    </row>
    <row r="4474" spans="1:20">
      <c r="A4474" s="1">
        <v>41821</v>
      </c>
      <c r="B4474" t="s">
        <v>69</v>
      </c>
      <c r="C4474">
        <f t="shared" si="210"/>
        <v>2</v>
      </c>
      <c r="D4474" t="s">
        <v>118</v>
      </c>
      <c r="E4474" s="4">
        <v>335374.8</v>
      </c>
      <c r="F4474" s="4">
        <v>49903.770239999998</v>
      </c>
      <c r="G4474" s="3">
        <v>0.14879999999999999</v>
      </c>
      <c r="H4474" s="7">
        <v>705.75505050505046</v>
      </c>
      <c r="I4474" s="4">
        <v>105.01635151515151</v>
      </c>
      <c r="J4474">
        <v>475.2</v>
      </c>
      <c r="K4474" t="s">
        <v>44</v>
      </c>
      <c r="L4474" t="s">
        <v>72</v>
      </c>
      <c r="M4474" t="s">
        <v>71</v>
      </c>
      <c r="N4474" s="2">
        <v>41332</v>
      </c>
      <c r="O4474" s="2">
        <v>44325</v>
      </c>
      <c r="P4474" t="s">
        <v>24</v>
      </c>
      <c r="Q4474" t="s">
        <v>42</v>
      </c>
      <c r="R4474" s="5" t="str">
        <f t="shared" si="211"/>
        <v>0.08</v>
      </c>
      <c r="S4474" s="6" t="str">
        <f t="shared" si="212"/>
        <v/>
      </c>
      <c r="T4474">
        <f>ROUND(INT(表1[[#This Row],[合同结束日期]]-表1[[#This Row],[合同起始日期]])/365,1)</f>
        <v>8.1999999999999993</v>
      </c>
    </row>
    <row r="4475" spans="1:20">
      <c r="A4475" s="1">
        <v>41821</v>
      </c>
      <c r="B4475" t="s">
        <v>69</v>
      </c>
      <c r="C4475">
        <f t="shared" si="210"/>
        <v>2</v>
      </c>
      <c r="D4475" t="s">
        <v>119</v>
      </c>
      <c r="E4475" s="4">
        <v>598321.19999999995</v>
      </c>
      <c r="F4475" s="4">
        <v>61746.747839999996</v>
      </c>
      <c r="G4475" s="3">
        <v>0.1032</v>
      </c>
      <c r="H4475" s="7">
        <v>1065.386752136752</v>
      </c>
      <c r="I4475" s="4">
        <v>109.94791282051281</v>
      </c>
      <c r="J4475">
        <v>561.6</v>
      </c>
      <c r="K4475" t="s">
        <v>44</v>
      </c>
      <c r="L4475" t="s">
        <v>72</v>
      </c>
      <c r="M4475" t="s">
        <v>71</v>
      </c>
      <c r="N4475" s="2">
        <v>41327</v>
      </c>
      <c r="O4475" s="2">
        <v>44325</v>
      </c>
      <c r="P4475" t="s">
        <v>18</v>
      </c>
      <c r="Q4475" t="s">
        <v>42</v>
      </c>
      <c r="R4475" s="5" t="str">
        <f t="shared" si="211"/>
        <v>0.08</v>
      </c>
      <c r="S4475" s="6" t="str">
        <f t="shared" si="212"/>
        <v/>
      </c>
      <c r="T4475">
        <f>ROUND(INT(表1[[#This Row],[合同结束日期]]-表1[[#This Row],[合同起始日期]])/365,1)</f>
        <v>8.1999999999999993</v>
      </c>
    </row>
    <row r="4476" spans="1:20">
      <c r="A4476" s="1">
        <v>41821</v>
      </c>
      <c r="B4476" t="s">
        <v>69</v>
      </c>
      <c r="C4476">
        <f t="shared" si="210"/>
        <v>2</v>
      </c>
      <c r="D4476" t="s">
        <v>120</v>
      </c>
      <c r="E4476" s="4">
        <v>509656.8</v>
      </c>
      <c r="F4476" s="4">
        <v>71963.540160000004</v>
      </c>
      <c r="G4476" s="3">
        <v>0.14120000000000002</v>
      </c>
      <c r="H4476" s="7">
        <v>308.8829090909091</v>
      </c>
      <c r="I4476" s="4">
        <v>43.614266763636365</v>
      </c>
      <c r="J4476">
        <v>1650</v>
      </c>
      <c r="K4476" t="s">
        <v>44</v>
      </c>
      <c r="L4476" t="s">
        <v>72</v>
      </c>
      <c r="M4476" t="s">
        <v>71</v>
      </c>
      <c r="N4476" s="2">
        <v>41261</v>
      </c>
      <c r="O4476" s="2">
        <v>44332</v>
      </c>
      <c r="P4476" t="s">
        <v>39</v>
      </c>
      <c r="Q4476" t="s">
        <v>78</v>
      </c>
      <c r="R4476" s="5" t="str">
        <f t="shared" si="211"/>
        <v>0.07</v>
      </c>
      <c r="S4476" s="6" t="str">
        <f t="shared" si="212"/>
        <v/>
      </c>
      <c r="T4476">
        <f>ROUND(INT(表1[[#This Row],[合同结束日期]]-表1[[#This Row],[合同起始日期]])/365,1)</f>
        <v>8.4</v>
      </c>
    </row>
    <row r="4477" spans="1:20">
      <c r="A4477" s="1">
        <v>41852</v>
      </c>
      <c r="B4477" t="s">
        <v>69</v>
      </c>
      <c r="C4477">
        <f t="shared" si="210"/>
        <v>2</v>
      </c>
      <c r="D4477" t="s">
        <v>70</v>
      </c>
      <c r="E4477" s="4">
        <v>1006688.3999999999</v>
      </c>
      <c r="F4477" s="4">
        <v>126540.73188000001</v>
      </c>
      <c r="G4477" s="3">
        <v>0.12570000000000001</v>
      </c>
      <c r="H4477" s="7">
        <v>835.56474103585651</v>
      </c>
      <c r="I4477" s="4">
        <v>105.03048794820718</v>
      </c>
      <c r="J4477">
        <v>1204.8</v>
      </c>
      <c r="K4477" t="s">
        <v>44</v>
      </c>
      <c r="L4477" t="s">
        <v>72</v>
      </c>
      <c r="M4477" t="s">
        <v>71</v>
      </c>
      <c r="N4477" s="2">
        <v>41270</v>
      </c>
      <c r="O4477" s="2">
        <v>44325</v>
      </c>
      <c r="P4477" t="s">
        <v>18</v>
      </c>
      <c r="Q4477" t="s">
        <v>42</v>
      </c>
      <c r="R4477" s="5" t="str">
        <f t="shared" si="211"/>
        <v>0.08</v>
      </c>
      <c r="S4477" s="6" t="str">
        <f t="shared" si="212"/>
        <v/>
      </c>
      <c r="T4477">
        <f>ROUND(INT(表1[[#This Row],[合同结束日期]]-表1[[#This Row],[合同起始日期]])/365,1)</f>
        <v>8.4</v>
      </c>
    </row>
    <row r="4478" spans="1:20">
      <c r="A4478" s="1">
        <v>41852</v>
      </c>
      <c r="B4478" t="s">
        <v>69</v>
      </c>
      <c r="C4478">
        <f t="shared" si="210"/>
        <v>2</v>
      </c>
      <c r="D4478" t="s">
        <v>73</v>
      </c>
      <c r="E4478" s="4">
        <v>690626.4</v>
      </c>
      <c r="F4478" s="4">
        <v>93994.253039999996</v>
      </c>
      <c r="G4478" s="3">
        <v>0.1361</v>
      </c>
      <c r="H4478" s="7">
        <v>808.31741573033707</v>
      </c>
      <c r="I4478" s="4">
        <v>110.01200028089887</v>
      </c>
      <c r="J4478">
        <v>854.4</v>
      </c>
      <c r="K4478" t="s">
        <v>44</v>
      </c>
      <c r="L4478" t="s">
        <v>72</v>
      </c>
      <c r="M4478" t="s">
        <v>71</v>
      </c>
      <c r="N4478" s="2">
        <v>41286</v>
      </c>
      <c r="O4478" s="2">
        <v>44325</v>
      </c>
      <c r="P4478" t="s">
        <v>18</v>
      </c>
      <c r="Q4478" t="s">
        <v>42</v>
      </c>
      <c r="R4478" s="5" t="str">
        <f t="shared" si="211"/>
        <v>0.08</v>
      </c>
      <c r="S4478" s="6" t="str">
        <f t="shared" si="212"/>
        <v/>
      </c>
      <c r="T4478">
        <f>ROUND(INT(表1[[#This Row],[合同结束日期]]-表1[[#This Row],[合同起始日期]])/365,1)</f>
        <v>8.3000000000000007</v>
      </c>
    </row>
    <row r="4479" spans="1:20">
      <c r="A4479" s="1">
        <v>41852</v>
      </c>
      <c r="B4479" t="s">
        <v>69</v>
      </c>
      <c r="C4479">
        <f t="shared" si="210"/>
        <v>2</v>
      </c>
      <c r="D4479" t="s">
        <v>267</v>
      </c>
      <c r="E4479" s="4">
        <v>54600</v>
      </c>
      <c r="F4479" s="4">
        <v>10450.44</v>
      </c>
      <c r="G4479" s="3">
        <v>0.19140000000000001</v>
      </c>
      <c r="H4479" s="7">
        <v>101.11111111111111</v>
      </c>
      <c r="I4479" s="4">
        <v>19.352666666666668</v>
      </c>
      <c r="J4479">
        <v>540</v>
      </c>
      <c r="K4479" t="s">
        <v>44</v>
      </c>
      <c r="L4479" t="s">
        <v>72</v>
      </c>
      <c r="M4479" t="s">
        <v>71</v>
      </c>
      <c r="N4479" s="2">
        <v>41402</v>
      </c>
      <c r="O4479" s="2">
        <v>44323</v>
      </c>
      <c r="P4479" t="s">
        <v>24</v>
      </c>
      <c r="Q4479" t="s">
        <v>42</v>
      </c>
      <c r="R4479" s="5" t="str">
        <f t="shared" si="211"/>
        <v>0.08</v>
      </c>
      <c r="S4479" s="6" t="str">
        <f t="shared" si="212"/>
        <v/>
      </c>
      <c r="T4479">
        <f>ROUND(INT(表1[[#This Row],[合同结束日期]]-表1[[#This Row],[合同起始日期]])/365,1)</f>
        <v>8</v>
      </c>
    </row>
    <row r="4480" spans="1:20">
      <c r="A4480" s="1">
        <v>41852</v>
      </c>
      <c r="B4480" t="s">
        <v>69</v>
      </c>
      <c r="C4480">
        <f t="shared" si="210"/>
        <v>2</v>
      </c>
      <c r="D4480" t="s">
        <v>336</v>
      </c>
      <c r="E4480" s="4">
        <v>1065700.8</v>
      </c>
      <c r="F4480" s="4">
        <v>85256.063999999998</v>
      </c>
      <c r="G4480" s="3">
        <v>0.08</v>
      </c>
      <c r="H4480" s="7">
        <v>1691.5885714285714</v>
      </c>
      <c r="I4480" s="4">
        <v>135.32708571428572</v>
      </c>
      <c r="J4480">
        <v>630</v>
      </c>
      <c r="K4480" t="s">
        <v>44</v>
      </c>
      <c r="L4480" t="s">
        <v>72</v>
      </c>
      <c r="M4480" t="s">
        <v>71</v>
      </c>
      <c r="N4480" s="2">
        <v>41757</v>
      </c>
      <c r="O4480" s="2">
        <v>43948</v>
      </c>
      <c r="P4480" t="s">
        <v>18</v>
      </c>
      <c r="Q4480" t="s">
        <v>42</v>
      </c>
      <c r="R4480" s="5" t="str">
        <f t="shared" si="211"/>
        <v>0.08</v>
      </c>
      <c r="S4480" s="6" t="str">
        <f t="shared" si="212"/>
        <v/>
      </c>
      <c r="T4480">
        <f>ROUND(INT(表1[[#This Row],[合同结束日期]]-表1[[#This Row],[合同起始日期]])/365,1)</f>
        <v>6</v>
      </c>
    </row>
    <row r="4481" spans="1:20">
      <c r="A4481" s="1">
        <v>41852</v>
      </c>
      <c r="B4481" t="s">
        <v>69</v>
      </c>
      <c r="C4481">
        <f t="shared" si="210"/>
        <v>2</v>
      </c>
      <c r="D4481" t="s">
        <v>74</v>
      </c>
      <c r="E4481" s="4">
        <v>143899.296</v>
      </c>
      <c r="F4481" s="4">
        <v>26333.571167999999</v>
      </c>
      <c r="G4481" s="3">
        <v>0.183</v>
      </c>
      <c r="H4481" s="7">
        <v>573.76114832535893</v>
      </c>
      <c r="I4481" s="4">
        <v>104.99829014354067</v>
      </c>
      <c r="J4481">
        <v>250.79999999999998</v>
      </c>
      <c r="K4481" t="s">
        <v>76</v>
      </c>
      <c r="L4481" t="s">
        <v>75</v>
      </c>
      <c r="M4481" t="s">
        <v>75</v>
      </c>
      <c r="N4481" s="2">
        <v>41243</v>
      </c>
      <c r="O4481" s="2">
        <v>43229</v>
      </c>
      <c r="P4481" t="s">
        <v>14</v>
      </c>
      <c r="Q4481" t="s">
        <v>37</v>
      </c>
      <c r="R4481" s="5" t="str">
        <f t="shared" si="211"/>
        <v>0.</v>
      </c>
      <c r="S4481" s="6" t="str">
        <f t="shared" si="212"/>
        <v/>
      </c>
      <c r="T4481">
        <f>ROUND(INT(表1[[#This Row],[合同结束日期]]-表1[[#This Row],[合同起始日期]])/365,1)</f>
        <v>5.4</v>
      </c>
    </row>
    <row r="4482" spans="1:20">
      <c r="A4482" s="1">
        <v>41852</v>
      </c>
      <c r="B4482" t="s">
        <v>69</v>
      </c>
      <c r="C4482">
        <f t="shared" si="210"/>
        <v>2</v>
      </c>
      <c r="D4482" t="s">
        <v>77</v>
      </c>
      <c r="E4482" s="4">
        <v>863582.4</v>
      </c>
      <c r="F4482" s="4">
        <v>110797.62191999999</v>
      </c>
      <c r="G4482" s="3">
        <v>0.1283</v>
      </c>
      <c r="H4482" s="7">
        <v>662.66298342541438</v>
      </c>
      <c r="I4482" s="4">
        <v>85.019660773480652</v>
      </c>
      <c r="J4482">
        <v>1303.2</v>
      </c>
      <c r="K4482" t="s">
        <v>44</v>
      </c>
      <c r="L4482" t="s">
        <v>72</v>
      </c>
      <c r="M4482" t="s">
        <v>71</v>
      </c>
      <c r="N4482" s="2">
        <v>41268</v>
      </c>
      <c r="O4482" s="2">
        <v>44325</v>
      </c>
      <c r="P4482" t="s">
        <v>18</v>
      </c>
      <c r="Q4482" t="s">
        <v>78</v>
      </c>
      <c r="R4482" s="5" t="str">
        <f t="shared" si="211"/>
        <v>0.07</v>
      </c>
      <c r="S4482" s="6" t="str">
        <f t="shared" si="212"/>
        <v/>
      </c>
      <c r="T4482">
        <f>ROUND(INT(表1[[#This Row],[合同结束日期]]-表1[[#This Row],[合同起始日期]])/365,1)</f>
        <v>8.4</v>
      </c>
    </row>
    <row r="4483" spans="1:20">
      <c r="A4483" s="1">
        <v>41852</v>
      </c>
      <c r="B4483" t="s">
        <v>69</v>
      </c>
      <c r="C4483">
        <f t="shared" si="210"/>
        <v>2</v>
      </c>
      <c r="D4483" t="s">
        <v>79</v>
      </c>
      <c r="E4483" s="4">
        <v>298759.32</v>
      </c>
      <c r="F4483" s="4">
        <v>57570.920963999997</v>
      </c>
      <c r="G4483" s="3">
        <v>0.19269999999999998</v>
      </c>
      <c r="H4483" s="7">
        <v>1527.3993865030675</v>
      </c>
      <c r="I4483" s="4">
        <v>294.32986177914108</v>
      </c>
      <c r="J4483">
        <v>195.6</v>
      </c>
      <c r="K4483" t="s">
        <v>11</v>
      </c>
      <c r="L4483" t="s">
        <v>13</v>
      </c>
      <c r="M4483" t="s">
        <v>34</v>
      </c>
      <c r="N4483" s="2">
        <v>41299</v>
      </c>
      <c r="O4483" s="2">
        <v>42499</v>
      </c>
      <c r="P4483" t="s">
        <v>24</v>
      </c>
      <c r="Q4483" t="s">
        <v>59</v>
      </c>
      <c r="R4483" s="5" t="str">
        <f t="shared" si="211"/>
        <v>0.16</v>
      </c>
      <c r="S4483" s="6" t="str">
        <f t="shared" si="212"/>
        <v/>
      </c>
      <c r="T4483">
        <f>ROUND(INT(表1[[#This Row],[合同结束日期]]-表1[[#This Row],[合同起始日期]])/365,1)</f>
        <v>3.3</v>
      </c>
    </row>
    <row r="4484" spans="1:20">
      <c r="A4484" s="1">
        <v>41852</v>
      </c>
      <c r="B4484" t="s">
        <v>69</v>
      </c>
      <c r="C4484">
        <f t="shared" si="210"/>
        <v>2</v>
      </c>
      <c r="D4484" t="s">
        <v>80</v>
      </c>
      <c r="E4484" s="4">
        <v>207046.8</v>
      </c>
      <c r="F4484" s="4">
        <v>48925.158839999989</v>
      </c>
      <c r="G4484" s="3">
        <v>0.23629999999999995</v>
      </c>
      <c r="H4484" s="7">
        <v>1142.6423841059602</v>
      </c>
      <c r="I4484" s="4">
        <v>270.00639536423836</v>
      </c>
      <c r="J4484">
        <v>181.2</v>
      </c>
      <c r="K4484" t="s">
        <v>11</v>
      </c>
      <c r="L4484" t="s">
        <v>23</v>
      </c>
      <c r="M4484" t="s">
        <v>23</v>
      </c>
      <c r="N4484" s="2">
        <v>41286</v>
      </c>
      <c r="O4484" s="2">
        <v>42499</v>
      </c>
      <c r="P4484" t="s">
        <v>24</v>
      </c>
      <c r="Q4484" t="s">
        <v>48</v>
      </c>
      <c r="R4484" s="5" t="str">
        <f t="shared" si="211"/>
        <v>0.11</v>
      </c>
      <c r="S4484" s="6" t="str">
        <f t="shared" si="212"/>
        <v/>
      </c>
      <c r="T4484">
        <f>ROUND(INT(表1[[#This Row],[合同结束日期]]-表1[[#This Row],[合同起始日期]])/365,1)</f>
        <v>3.3</v>
      </c>
    </row>
    <row r="4485" spans="1:20">
      <c r="A4485" s="1">
        <v>41852</v>
      </c>
      <c r="B4485" t="s">
        <v>69</v>
      </c>
      <c r="C4485">
        <f t="shared" si="210"/>
        <v>2</v>
      </c>
      <c r="D4485" t="s">
        <v>81</v>
      </c>
      <c r="E4485" s="4">
        <v>159213.6</v>
      </c>
      <c r="F4485" s="4">
        <v>29884.392719999996</v>
      </c>
      <c r="G4485" s="3">
        <v>0.18769999999999998</v>
      </c>
      <c r="H4485" s="7">
        <v>1326.78</v>
      </c>
      <c r="I4485" s="4">
        <v>249.03660599999998</v>
      </c>
      <c r="J4485">
        <v>120</v>
      </c>
      <c r="K4485" t="s">
        <v>11</v>
      </c>
      <c r="L4485" t="s">
        <v>23</v>
      </c>
      <c r="M4485" t="s">
        <v>23</v>
      </c>
      <c r="N4485" s="2">
        <v>41279</v>
      </c>
      <c r="O4485" s="2">
        <v>42499</v>
      </c>
      <c r="P4485" t="s">
        <v>24</v>
      </c>
      <c r="Q4485" t="s">
        <v>25</v>
      </c>
      <c r="R4485" s="5" t="str">
        <f t="shared" si="211"/>
        <v>0.15</v>
      </c>
      <c r="S4485" s="6" t="str">
        <f t="shared" si="212"/>
        <v/>
      </c>
      <c r="T4485">
        <f>ROUND(INT(表1[[#This Row],[合同结束日期]]-表1[[#This Row],[合同起始日期]])/365,1)</f>
        <v>3.3</v>
      </c>
    </row>
    <row r="4486" spans="1:20">
      <c r="A4486" s="1">
        <v>41852</v>
      </c>
      <c r="B4486" t="s">
        <v>69</v>
      </c>
      <c r="C4486">
        <f t="shared" si="210"/>
        <v>2</v>
      </c>
      <c r="D4486" t="s">
        <v>82</v>
      </c>
      <c r="E4486" s="4">
        <v>126200.4</v>
      </c>
      <c r="F4486" s="4">
        <v>33897.427439999999</v>
      </c>
      <c r="G4486" s="3">
        <v>0.26860000000000001</v>
      </c>
      <c r="H4486" s="7">
        <v>930.68141592920358</v>
      </c>
      <c r="I4486" s="4">
        <v>249.98102831858407</v>
      </c>
      <c r="J4486">
        <v>135.6</v>
      </c>
      <c r="K4486" t="s">
        <v>11</v>
      </c>
      <c r="L4486" t="s">
        <v>23</v>
      </c>
      <c r="M4486" t="s">
        <v>23</v>
      </c>
      <c r="N4486" s="2">
        <v>41281</v>
      </c>
      <c r="O4486" s="2">
        <v>42133</v>
      </c>
      <c r="P4486" t="s">
        <v>24</v>
      </c>
      <c r="Q4486" t="s">
        <v>83</v>
      </c>
      <c r="R4486" s="5" t="str">
        <f t="shared" si="211"/>
        <v>0.14</v>
      </c>
      <c r="S4486" s="6" t="str">
        <f t="shared" si="212"/>
        <v/>
      </c>
      <c r="T4486">
        <f>ROUND(INT(表1[[#This Row],[合同结束日期]]-表1[[#This Row],[合同起始日期]])/365,1)</f>
        <v>2.2999999999999998</v>
      </c>
    </row>
    <row r="4487" spans="1:20">
      <c r="A4487" s="1">
        <v>41852</v>
      </c>
      <c r="B4487" t="s">
        <v>69</v>
      </c>
      <c r="C4487">
        <f t="shared" si="210"/>
        <v>2</v>
      </c>
      <c r="D4487" t="s">
        <v>84</v>
      </c>
      <c r="E4487" s="4">
        <v>48745.2</v>
      </c>
      <c r="F4487" s="4">
        <v>17280.173400000003</v>
      </c>
      <c r="G4487" s="3">
        <v>0.35450000000000009</v>
      </c>
      <c r="H4487" s="7">
        <v>677.01666666666665</v>
      </c>
      <c r="I4487" s="4">
        <v>240.00240833333339</v>
      </c>
      <c r="J4487">
        <v>72</v>
      </c>
      <c r="K4487" t="s">
        <v>11</v>
      </c>
      <c r="L4487" t="s">
        <v>12</v>
      </c>
      <c r="M4487" t="s">
        <v>53</v>
      </c>
      <c r="N4487" s="2">
        <v>41280</v>
      </c>
      <c r="O4487" s="2">
        <v>42133</v>
      </c>
      <c r="P4487" t="s">
        <v>24</v>
      </c>
      <c r="Q4487" t="s">
        <v>25</v>
      </c>
      <c r="R4487" s="5" t="str">
        <f t="shared" si="211"/>
        <v>0.15</v>
      </c>
      <c r="S4487" s="6" t="str">
        <f t="shared" si="212"/>
        <v/>
      </c>
      <c r="T4487">
        <f>ROUND(INT(表1[[#This Row],[合同结束日期]]-表1[[#This Row],[合同起始日期]])/365,1)</f>
        <v>2.2999999999999998</v>
      </c>
    </row>
    <row r="4488" spans="1:20">
      <c r="A4488" s="1">
        <v>41852</v>
      </c>
      <c r="B4488" t="s">
        <v>69</v>
      </c>
      <c r="C4488">
        <f t="shared" si="210"/>
        <v>2</v>
      </c>
      <c r="D4488" t="s">
        <v>85</v>
      </c>
      <c r="E4488" s="4">
        <v>126309.59999999999</v>
      </c>
      <c r="F4488" s="4">
        <v>48982.862880000001</v>
      </c>
      <c r="G4488" s="3">
        <v>0.38780000000000003</v>
      </c>
      <c r="H4488" s="7">
        <v>670.43312101910817</v>
      </c>
      <c r="I4488" s="4">
        <v>259.99396433121018</v>
      </c>
      <c r="J4488">
        <v>188.4</v>
      </c>
      <c r="K4488" t="s">
        <v>11</v>
      </c>
      <c r="L4488" t="s">
        <v>23</v>
      </c>
      <c r="M4488" t="s">
        <v>23</v>
      </c>
      <c r="N4488" s="2">
        <v>41283</v>
      </c>
      <c r="O4488" s="2">
        <v>42133</v>
      </c>
      <c r="P4488" t="s">
        <v>24</v>
      </c>
      <c r="Q4488" t="s">
        <v>56</v>
      </c>
      <c r="R4488" s="5" t="str">
        <f t="shared" si="211"/>
        <v>0.17</v>
      </c>
      <c r="S4488" s="6" t="str">
        <f t="shared" si="212"/>
        <v/>
      </c>
      <c r="T4488">
        <f>ROUND(INT(表1[[#This Row],[合同结束日期]]-表1[[#This Row],[合同起始日期]])/365,1)</f>
        <v>2.2999999999999998</v>
      </c>
    </row>
    <row r="4489" spans="1:20">
      <c r="A4489" s="1">
        <v>41852</v>
      </c>
      <c r="B4489" t="s">
        <v>69</v>
      </c>
      <c r="C4489">
        <f t="shared" si="210"/>
        <v>2</v>
      </c>
      <c r="D4489" t="s">
        <v>86</v>
      </c>
      <c r="E4489" s="4">
        <v>447554.39999999997</v>
      </c>
      <c r="F4489" s="4">
        <v>80559.792000000001</v>
      </c>
      <c r="G4489" s="3">
        <v>0.18000000000000002</v>
      </c>
      <c r="H4489" s="7">
        <v>2131.2114285714283</v>
      </c>
      <c r="I4489" s="4">
        <v>383.61805714285714</v>
      </c>
      <c r="J4489">
        <v>210</v>
      </c>
      <c r="K4489" t="s">
        <v>11</v>
      </c>
      <c r="L4489" t="s">
        <v>23</v>
      </c>
      <c r="M4489" t="s">
        <v>23</v>
      </c>
      <c r="N4489" s="2">
        <v>41284</v>
      </c>
      <c r="O4489" s="2">
        <v>42499</v>
      </c>
      <c r="P4489" t="s">
        <v>18</v>
      </c>
      <c r="Q4489" t="s">
        <v>30</v>
      </c>
      <c r="R4489" s="5" t="str">
        <f t="shared" si="211"/>
        <v>0.18</v>
      </c>
      <c r="S4489" s="6" t="str">
        <f t="shared" si="212"/>
        <v/>
      </c>
      <c r="T4489">
        <f>ROUND(INT(表1[[#This Row],[合同结束日期]]-表1[[#This Row],[合同起始日期]])/365,1)</f>
        <v>3.3</v>
      </c>
    </row>
    <row r="4490" spans="1:20">
      <c r="A4490" s="1">
        <v>41852</v>
      </c>
      <c r="B4490" t="s">
        <v>69</v>
      </c>
      <c r="C4490">
        <f t="shared" si="210"/>
        <v>2</v>
      </c>
      <c r="D4490" t="s">
        <v>87</v>
      </c>
      <c r="E4490" s="4">
        <v>142191.59999999998</v>
      </c>
      <c r="F4490" s="4">
        <v>34993.352759999994</v>
      </c>
      <c r="G4490" s="3">
        <v>0.24610000000000001</v>
      </c>
      <c r="H4490" s="7">
        <v>487.62551440329219</v>
      </c>
      <c r="I4490" s="4">
        <v>120.0046390946502</v>
      </c>
      <c r="J4490">
        <v>291.59999999999997</v>
      </c>
      <c r="K4490" t="s">
        <v>11</v>
      </c>
      <c r="L4490" t="s">
        <v>13</v>
      </c>
      <c r="M4490" t="s">
        <v>13</v>
      </c>
      <c r="N4490" s="2">
        <v>41340</v>
      </c>
      <c r="O4490" s="2">
        <v>42499</v>
      </c>
      <c r="P4490" t="s">
        <v>18</v>
      </c>
      <c r="Q4490" t="s">
        <v>28</v>
      </c>
      <c r="R4490" s="5" t="str">
        <f t="shared" si="211"/>
        <v>0.13</v>
      </c>
      <c r="S4490" s="6" t="str">
        <f t="shared" si="212"/>
        <v/>
      </c>
      <c r="T4490">
        <f>ROUND(INT(表1[[#This Row],[合同结束日期]]-表1[[#This Row],[合同起始日期]])/365,1)</f>
        <v>3.2</v>
      </c>
    </row>
    <row r="4491" spans="1:20">
      <c r="A4491" s="1">
        <v>41852</v>
      </c>
      <c r="B4491" t="s">
        <v>69</v>
      </c>
      <c r="C4491">
        <f t="shared" si="210"/>
        <v>2</v>
      </c>
      <c r="D4491" t="s">
        <v>88</v>
      </c>
      <c r="E4491" s="4">
        <v>144445.56</v>
      </c>
      <c r="F4491" s="4">
        <v>24483.522419999998</v>
      </c>
      <c r="G4491" s="3">
        <v>0.16949999999999998</v>
      </c>
      <c r="H4491" s="7">
        <v>708.06647058823523</v>
      </c>
      <c r="I4491" s="4">
        <v>120.01726676470587</v>
      </c>
      <c r="J4491">
        <v>204</v>
      </c>
      <c r="K4491" t="s">
        <v>11</v>
      </c>
      <c r="L4491" t="s">
        <v>23</v>
      </c>
      <c r="M4491" t="s">
        <v>23</v>
      </c>
      <c r="N4491" s="2">
        <v>41337</v>
      </c>
      <c r="O4491" s="2">
        <v>42499</v>
      </c>
      <c r="P4491" t="s">
        <v>18</v>
      </c>
      <c r="Q4491" t="s">
        <v>28</v>
      </c>
      <c r="R4491" s="5" t="str">
        <f t="shared" si="211"/>
        <v>0.13</v>
      </c>
      <c r="S4491" s="6" t="str">
        <f t="shared" si="212"/>
        <v/>
      </c>
      <c r="T4491">
        <f>ROUND(INT(表1[[#This Row],[合同结束日期]]-表1[[#This Row],[合同起始日期]])/365,1)</f>
        <v>3.2</v>
      </c>
    </row>
    <row r="4492" spans="1:20">
      <c r="A4492" s="1">
        <v>41852</v>
      </c>
      <c r="B4492" t="s">
        <v>69</v>
      </c>
      <c r="C4492">
        <f t="shared" si="210"/>
        <v>2</v>
      </c>
      <c r="D4492" t="s">
        <v>89</v>
      </c>
      <c r="E4492" s="4">
        <v>123202.79999999999</v>
      </c>
      <c r="F4492" s="4">
        <v>37133.323920000003</v>
      </c>
      <c r="G4492" s="3">
        <v>0.30140000000000006</v>
      </c>
      <c r="H4492" s="7">
        <v>862.76470588235293</v>
      </c>
      <c r="I4492" s="4">
        <v>260.03728235294125</v>
      </c>
      <c r="J4492">
        <v>142.79999999999998</v>
      </c>
      <c r="K4492" t="s">
        <v>11</v>
      </c>
      <c r="L4492" t="s">
        <v>23</v>
      </c>
      <c r="M4492" t="s">
        <v>23</v>
      </c>
      <c r="N4492" s="2">
        <v>41284</v>
      </c>
      <c r="O4492" s="2">
        <v>43229</v>
      </c>
      <c r="P4492" t="s">
        <v>24</v>
      </c>
      <c r="Q4492" t="s">
        <v>59</v>
      </c>
      <c r="R4492" s="5" t="str">
        <f t="shared" si="211"/>
        <v>0.16</v>
      </c>
      <c r="S4492" s="6" t="str">
        <f t="shared" si="212"/>
        <v/>
      </c>
      <c r="T4492">
        <f>ROUND(INT(表1[[#This Row],[合同结束日期]]-表1[[#This Row],[合同起始日期]])/365,1)</f>
        <v>5.3</v>
      </c>
    </row>
    <row r="4493" spans="1:20">
      <c r="A4493" s="1">
        <v>41852</v>
      </c>
      <c r="B4493" t="s">
        <v>69</v>
      </c>
      <c r="C4493">
        <f t="shared" si="210"/>
        <v>2</v>
      </c>
      <c r="D4493" t="s">
        <v>90</v>
      </c>
      <c r="E4493" s="4">
        <v>251905.19999999998</v>
      </c>
      <c r="F4493" s="4">
        <v>78921.899160000015</v>
      </c>
      <c r="G4493" s="3">
        <v>0.31330000000000008</v>
      </c>
      <c r="H4493" s="7">
        <v>766.13503649635027</v>
      </c>
      <c r="I4493" s="4">
        <v>240.03010693430662</v>
      </c>
      <c r="J4493">
        <v>328.8</v>
      </c>
      <c r="K4493" t="s">
        <v>11</v>
      </c>
      <c r="L4493" t="s">
        <v>23</v>
      </c>
      <c r="M4493" t="s">
        <v>23</v>
      </c>
      <c r="N4493" s="2">
        <v>41299</v>
      </c>
      <c r="O4493" s="2">
        <v>42133</v>
      </c>
      <c r="P4493" t="s">
        <v>24</v>
      </c>
      <c r="Q4493" t="s">
        <v>25</v>
      </c>
      <c r="R4493" s="5" t="str">
        <f t="shared" si="211"/>
        <v>0.15</v>
      </c>
      <c r="S4493" s="6" t="str">
        <f t="shared" si="212"/>
        <v/>
      </c>
      <c r="T4493">
        <f>ROUND(INT(表1[[#This Row],[合同结束日期]]-表1[[#This Row],[合同起始日期]])/365,1)</f>
        <v>2.2999999999999998</v>
      </c>
    </row>
    <row r="4494" spans="1:20">
      <c r="A4494" s="1">
        <v>41852</v>
      </c>
      <c r="B4494" t="s">
        <v>69</v>
      </c>
      <c r="C4494">
        <f t="shared" si="210"/>
        <v>2</v>
      </c>
      <c r="D4494" t="s">
        <v>91</v>
      </c>
      <c r="E4494" s="4">
        <v>331164</v>
      </c>
      <c r="F4494" s="4">
        <v>89844.793199999986</v>
      </c>
      <c r="G4494" s="3">
        <v>0.27129999999999993</v>
      </c>
      <c r="H4494" s="7">
        <v>884.51923076923083</v>
      </c>
      <c r="I4494" s="4">
        <v>239.97006730769229</v>
      </c>
      <c r="J4494">
        <v>374.4</v>
      </c>
      <c r="K4494" t="s">
        <v>11</v>
      </c>
      <c r="L4494" t="s">
        <v>92</v>
      </c>
      <c r="M4494" t="s">
        <v>92</v>
      </c>
      <c r="N4494" s="2">
        <v>41295</v>
      </c>
      <c r="O4494" s="2">
        <v>42133</v>
      </c>
      <c r="P4494" t="s">
        <v>24</v>
      </c>
      <c r="Q4494" t="s">
        <v>25</v>
      </c>
      <c r="R4494" s="5" t="str">
        <f t="shared" si="211"/>
        <v>0.15</v>
      </c>
      <c r="S4494" s="6" t="str">
        <f t="shared" si="212"/>
        <v/>
      </c>
      <c r="T4494">
        <f>ROUND(INT(表1[[#This Row],[合同结束日期]]-表1[[#This Row],[合同起始日期]])/365,1)</f>
        <v>2.2999999999999998</v>
      </c>
    </row>
    <row r="4495" spans="1:20">
      <c r="A4495" s="1">
        <v>41852</v>
      </c>
      <c r="B4495" t="s">
        <v>69</v>
      </c>
      <c r="C4495">
        <f t="shared" si="210"/>
        <v>2</v>
      </c>
      <c r="D4495" t="s">
        <v>93</v>
      </c>
      <c r="E4495" s="4">
        <v>158839.19999999998</v>
      </c>
      <c r="F4495" s="4">
        <v>62106.127199999995</v>
      </c>
      <c r="G4495" s="3">
        <v>0.39100000000000001</v>
      </c>
      <c r="H4495" s="7">
        <v>588.29333333333329</v>
      </c>
      <c r="I4495" s="4">
        <v>230.02269333333331</v>
      </c>
      <c r="J4495">
        <v>270</v>
      </c>
      <c r="K4495" t="s">
        <v>11</v>
      </c>
      <c r="L4495" t="s">
        <v>92</v>
      </c>
      <c r="M4495" t="s">
        <v>92</v>
      </c>
      <c r="N4495" s="2">
        <v>41279</v>
      </c>
      <c r="O4495" s="2">
        <v>42499</v>
      </c>
      <c r="P4495" t="s">
        <v>24</v>
      </c>
      <c r="Q4495" t="s">
        <v>28</v>
      </c>
      <c r="R4495" s="5" t="str">
        <f t="shared" si="211"/>
        <v>0.13</v>
      </c>
      <c r="S4495" s="6" t="str">
        <f t="shared" si="212"/>
        <v/>
      </c>
      <c r="T4495">
        <f>ROUND(INT(表1[[#This Row],[合同结束日期]]-表1[[#This Row],[合同起始日期]])/365,1)</f>
        <v>3.3</v>
      </c>
    </row>
    <row r="4496" spans="1:20">
      <c r="A4496" s="1">
        <v>41852</v>
      </c>
      <c r="B4496" t="s">
        <v>69</v>
      </c>
      <c r="C4496">
        <f t="shared" si="210"/>
        <v>2</v>
      </c>
      <c r="D4496" t="s">
        <v>94</v>
      </c>
      <c r="E4496" s="4">
        <v>188239.19999999998</v>
      </c>
      <c r="F4496" s="4">
        <v>74825.081999999995</v>
      </c>
      <c r="G4496" s="3">
        <v>0.39750000000000002</v>
      </c>
      <c r="H4496" s="7">
        <v>729.60930232558133</v>
      </c>
      <c r="I4496" s="4">
        <v>290.01969767441858</v>
      </c>
      <c r="J4496">
        <v>258</v>
      </c>
      <c r="K4496" t="s">
        <v>11</v>
      </c>
      <c r="L4496" t="s">
        <v>23</v>
      </c>
      <c r="M4496" t="s">
        <v>23</v>
      </c>
      <c r="N4496" s="2">
        <v>41274</v>
      </c>
      <c r="O4496" s="2">
        <v>42435</v>
      </c>
      <c r="P4496" t="s">
        <v>24</v>
      </c>
      <c r="Q4496" t="s">
        <v>30</v>
      </c>
      <c r="R4496" s="5" t="str">
        <f t="shared" si="211"/>
        <v>0.18</v>
      </c>
      <c r="S4496" s="6" t="str">
        <f t="shared" si="212"/>
        <v/>
      </c>
      <c r="T4496">
        <f>ROUND(INT(表1[[#This Row],[合同结束日期]]-表1[[#This Row],[合同起始日期]])/365,1)</f>
        <v>3.2</v>
      </c>
    </row>
    <row r="4497" spans="1:20">
      <c r="A4497" s="1">
        <v>41852</v>
      </c>
      <c r="B4497" t="s">
        <v>69</v>
      </c>
      <c r="C4497">
        <f t="shared" si="210"/>
        <v>2</v>
      </c>
      <c r="D4497" t="s">
        <v>95</v>
      </c>
      <c r="E4497" s="4">
        <v>742472.4</v>
      </c>
      <c r="F4497" s="4">
        <v>181534.50179999997</v>
      </c>
      <c r="G4497" s="3">
        <v>0.24449999999999994</v>
      </c>
      <c r="H4497" s="7">
        <v>478.5204949729312</v>
      </c>
      <c r="I4497" s="4">
        <v>116.99826102088166</v>
      </c>
      <c r="J4497">
        <v>1551.6</v>
      </c>
      <c r="K4497" t="s">
        <v>41</v>
      </c>
      <c r="L4497" t="s">
        <v>95</v>
      </c>
      <c r="M4497" t="s">
        <v>41</v>
      </c>
      <c r="N4497" s="2">
        <v>41338</v>
      </c>
      <c r="O4497" s="2">
        <v>44349</v>
      </c>
      <c r="P4497" t="s">
        <v>39</v>
      </c>
      <c r="Q4497" t="s">
        <v>83</v>
      </c>
      <c r="R4497" s="5" t="str">
        <f t="shared" si="211"/>
        <v>0.14</v>
      </c>
      <c r="S4497" s="6" t="str">
        <f t="shared" si="212"/>
        <v/>
      </c>
      <c r="T4497">
        <f>ROUND(INT(表1[[#This Row],[合同结束日期]]-表1[[#This Row],[合同起始日期]])/365,1)</f>
        <v>8.1999999999999993</v>
      </c>
    </row>
    <row r="4498" spans="1:20">
      <c r="A4498" s="1">
        <v>41852</v>
      </c>
      <c r="B4498" t="s">
        <v>69</v>
      </c>
      <c r="C4498">
        <f t="shared" ref="C4498:C4561" si="213">IF($B4498="负一层",-1,IF($B4498="负一夹层",0,IF($B4498="一层",1,IF($B4498="二层",2,IF($B4498="三层",3,IF($B4498="四层",4))))))</f>
        <v>2</v>
      </c>
      <c r="D4498" t="s">
        <v>293</v>
      </c>
      <c r="E4498" s="4">
        <v>1171173.5999999999</v>
      </c>
      <c r="F4498" s="4">
        <v>81747.917279999994</v>
      </c>
      <c r="G4498" s="3">
        <v>6.9800000000000001E-2</v>
      </c>
      <c r="H4498" s="7">
        <v>1003.0606372045221</v>
      </c>
      <c r="I4498" s="4">
        <v>70.013632476875642</v>
      </c>
      <c r="J4498">
        <v>1167.5999999999999</v>
      </c>
      <c r="K4498" t="s">
        <v>44</v>
      </c>
      <c r="L4498" t="s">
        <v>72</v>
      </c>
      <c r="M4498" t="s">
        <v>71</v>
      </c>
      <c r="N4498" s="2">
        <v>41446</v>
      </c>
      <c r="O4498" s="2">
        <v>44487</v>
      </c>
      <c r="P4498" t="s">
        <v>18</v>
      </c>
      <c r="Q4498" t="s">
        <v>37</v>
      </c>
      <c r="R4498" s="5" t="str">
        <f t="shared" ref="R4498:R4561" si="214">IF(ISERROR(FIND(",",$Q4498)),$Q4498,LEFT($Q4498,FIND(",",$Q4498)-1))</f>
        <v>0.</v>
      </c>
      <c r="S4498" s="6" t="str">
        <f t="shared" si="212"/>
        <v/>
      </c>
      <c r="T4498">
        <f>ROUND(INT(表1[[#This Row],[合同结束日期]]-表1[[#This Row],[合同起始日期]])/365,1)</f>
        <v>8.3000000000000007</v>
      </c>
    </row>
    <row r="4499" spans="1:20">
      <c r="A4499" s="1">
        <v>41852</v>
      </c>
      <c r="B4499" t="s">
        <v>69</v>
      </c>
      <c r="C4499">
        <f t="shared" si="213"/>
        <v>2</v>
      </c>
      <c r="D4499" t="s">
        <v>296</v>
      </c>
      <c r="E4499" s="4">
        <v>1534980</v>
      </c>
      <c r="F4499" s="4">
        <v>76749</v>
      </c>
      <c r="G4499" s="3">
        <v>0.05</v>
      </c>
      <c r="H4499" s="7">
        <v>2874.4943820224721</v>
      </c>
      <c r="I4499" s="4">
        <v>143.72471910112358</v>
      </c>
      <c r="J4499">
        <v>534</v>
      </c>
      <c r="K4499" t="s">
        <v>44</v>
      </c>
      <c r="L4499" t="s">
        <v>72</v>
      </c>
      <c r="M4499" t="s">
        <v>71</v>
      </c>
      <c r="N4499" s="2">
        <v>41514</v>
      </c>
      <c r="O4499" s="2">
        <v>44525</v>
      </c>
      <c r="P4499" t="s">
        <v>18</v>
      </c>
      <c r="Q4499" t="s">
        <v>208</v>
      </c>
      <c r="R4499" s="5" t="str">
        <f t="shared" si="214"/>
        <v>0.05</v>
      </c>
      <c r="S4499" s="6" t="str">
        <f t="shared" ref="S4499:S4562" si="215">IF(ISERROR(FIND(",",$Q4499)),"",RIGHT($Q4499,LEN($Q4499)-FIND(",",$Q4499)))</f>
        <v/>
      </c>
      <c r="T4499">
        <f>ROUND(INT(表1[[#This Row],[合同结束日期]]-表1[[#This Row],[合同起始日期]])/365,1)</f>
        <v>8.1999999999999993</v>
      </c>
    </row>
    <row r="4500" spans="1:20">
      <c r="A4500" s="1">
        <v>41852</v>
      </c>
      <c r="B4500" t="s">
        <v>69</v>
      </c>
      <c r="C4500">
        <f t="shared" si="213"/>
        <v>2</v>
      </c>
      <c r="D4500" t="s">
        <v>306</v>
      </c>
      <c r="E4500" s="4">
        <v>767715.6</v>
      </c>
      <c r="F4500" s="4">
        <v>55812.924120000003</v>
      </c>
      <c r="G4500" s="3">
        <v>7.2700000000000001E-2</v>
      </c>
      <c r="H4500" s="7">
        <v>1375.8344086021505</v>
      </c>
      <c r="I4500" s="4">
        <v>100.02316150537635</v>
      </c>
      <c r="J4500">
        <v>558</v>
      </c>
      <c r="K4500" t="s">
        <v>44</v>
      </c>
      <c r="L4500" t="s">
        <v>72</v>
      </c>
      <c r="M4500" t="s">
        <v>71</v>
      </c>
      <c r="N4500" s="2">
        <v>41567</v>
      </c>
      <c r="O4500" s="2">
        <v>44578</v>
      </c>
      <c r="P4500" t="s">
        <v>18</v>
      </c>
      <c r="Q4500" t="s">
        <v>208</v>
      </c>
      <c r="R4500" s="5" t="str">
        <f t="shared" si="214"/>
        <v>0.05</v>
      </c>
      <c r="S4500" s="6" t="str">
        <f t="shared" si="215"/>
        <v/>
      </c>
      <c r="T4500">
        <f>ROUND(INT(表1[[#This Row],[合同结束日期]]-表1[[#This Row],[合同起始日期]])/365,1)</f>
        <v>8.1999999999999993</v>
      </c>
    </row>
    <row r="4501" spans="1:20">
      <c r="A4501" s="1">
        <v>41852</v>
      </c>
      <c r="B4501" t="s">
        <v>69</v>
      </c>
      <c r="C4501">
        <f t="shared" si="213"/>
        <v>2</v>
      </c>
      <c r="D4501" t="s">
        <v>96</v>
      </c>
      <c r="E4501" s="4">
        <v>585846</v>
      </c>
      <c r="F4501" s="4">
        <v>48215.125800000002</v>
      </c>
      <c r="G4501" s="3">
        <v>8.2299999999999998E-2</v>
      </c>
      <c r="H4501" s="7">
        <v>2239.4724770642206</v>
      </c>
      <c r="I4501" s="4">
        <v>184.30858486238535</v>
      </c>
      <c r="J4501">
        <v>261.59999999999997</v>
      </c>
      <c r="K4501" t="s">
        <v>11</v>
      </c>
      <c r="L4501" t="s">
        <v>23</v>
      </c>
      <c r="M4501" t="s">
        <v>23</v>
      </c>
      <c r="N4501" s="2">
        <v>41374</v>
      </c>
      <c r="O4501" s="2">
        <v>42499</v>
      </c>
      <c r="P4501" t="s">
        <v>24</v>
      </c>
      <c r="Q4501" t="s">
        <v>35</v>
      </c>
      <c r="R4501" s="5" t="str">
        <f t="shared" si="214"/>
        <v>0.06</v>
      </c>
      <c r="S4501" s="6" t="str">
        <f t="shared" si="215"/>
        <v/>
      </c>
      <c r="T4501">
        <f>ROUND(INT(表1[[#This Row],[合同结束日期]]-表1[[#This Row],[合同起始日期]])/365,1)</f>
        <v>3.1</v>
      </c>
    </row>
    <row r="4502" spans="1:20">
      <c r="A4502" s="1">
        <v>41852</v>
      </c>
      <c r="B4502" t="s">
        <v>69</v>
      </c>
      <c r="C4502">
        <f t="shared" si="213"/>
        <v>2</v>
      </c>
      <c r="D4502" t="s">
        <v>97</v>
      </c>
      <c r="E4502" s="4">
        <v>641669.52000000014</v>
      </c>
      <c r="F4502" s="4">
        <v>139306.452792</v>
      </c>
      <c r="G4502" s="3">
        <v>0.21709999999999996</v>
      </c>
      <c r="H4502" s="7">
        <v>829.03038759689935</v>
      </c>
      <c r="I4502" s="4">
        <v>179.98249714728681</v>
      </c>
      <c r="J4502">
        <v>774</v>
      </c>
      <c r="K4502" t="s">
        <v>11</v>
      </c>
      <c r="L4502" t="s">
        <v>13</v>
      </c>
      <c r="M4502" t="s">
        <v>27</v>
      </c>
      <c r="N4502" s="2">
        <v>41299</v>
      </c>
      <c r="O4502" s="2">
        <v>43229</v>
      </c>
      <c r="P4502" t="s">
        <v>24</v>
      </c>
      <c r="Q4502" t="s">
        <v>48</v>
      </c>
      <c r="R4502" s="5" t="str">
        <f t="shared" si="214"/>
        <v>0.11</v>
      </c>
      <c r="S4502" s="6" t="str">
        <f t="shared" si="215"/>
        <v/>
      </c>
      <c r="T4502">
        <f>ROUND(INT(表1[[#This Row],[合同结束日期]]-表1[[#This Row],[合同起始日期]])/365,1)</f>
        <v>5.3</v>
      </c>
    </row>
    <row r="4503" spans="1:20">
      <c r="A4503" s="1">
        <v>41852</v>
      </c>
      <c r="B4503" t="s">
        <v>69</v>
      </c>
      <c r="C4503">
        <f t="shared" si="213"/>
        <v>2</v>
      </c>
      <c r="D4503" t="s">
        <v>98</v>
      </c>
      <c r="E4503" s="4">
        <v>202192.19999999998</v>
      </c>
      <c r="F4503" s="4">
        <v>83100.994200000001</v>
      </c>
      <c r="G4503" s="3">
        <v>0.41100000000000003</v>
      </c>
      <c r="H4503" s="7">
        <v>608.27978339350182</v>
      </c>
      <c r="I4503" s="4">
        <v>250.00299097472927</v>
      </c>
      <c r="J4503">
        <v>332.4</v>
      </c>
      <c r="K4503" t="s">
        <v>11</v>
      </c>
      <c r="L4503" t="s">
        <v>13</v>
      </c>
      <c r="M4503" t="s">
        <v>13</v>
      </c>
      <c r="N4503" s="2">
        <v>41331</v>
      </c>
      <c r="O4503" s="2">
        <v>42499</v>
      </c>
      <c r="P4503" t="s">
        <v>24</v>
      </c>
      <c r="Q4503" t="s">
        <v>25</v>
      </c>
      <c r="R4503" s="5" t="str">
        <f t="shared" si="214"/>
        <v>0.15</v>
      </c>
      <c r="S4503" s="6" t="str">
        <f t="shared" si="215"/>
        <v/>
      </c>
      <c r="T4503">
        <f>ROUND(INT(表1[[#This Row],[合同结束日期]]-表1[[#This Row],[合同起始日期]])/365,1)</f>
        <v>3.2</v>
      </c>
    </row>
    <row r="4504" spans="1:20">
      <c r="A4504" s="1">
        <v>41852</v>
      </c>
      <c r="B4504" t="s">
        <v>69</v>
      </c>
      <c r="C4504">
        <f t="shared" si="213"/>
        <v>2</v>
      </c>
      <c r="D4504" t="s">
        <v>99</v>
      </c>
      <c r="E4504" s="4">
        <v>317557.2</v>
      </c>
      <c r="F4504" s="4">
        <v>56525.181600000004</v>
      </c>
      <c r="G4504" s="3">
        <v>0.17799999999999999</v>
      </c>
      <c r="H4504" s="7">
        <v>1788.0472972972975</v>
      </c>
      <c r="I4504" s="4">
        <v>318.27241891891896</v>
      </c>
      <c r="J4504">
        <v>177.6</v>
      </c>
      <c r="K4504" t="s">
        <v>11</v>
      </c>
      <c r="L4504" t="s">
        <v>23</v>
      </c>
      <c r="M4504" t="s">
        <v>23</v>
      </c>
      <c r="N4504" s="2">
        <v>41295</v>
      </c>
      <c r="O4504" s="2">
        <v>42499</v>
      </c>
      <c r="P4504" t="s">
        <v>24</v>
      </c>
      <c r="Q4504" t="s">
        <v>25</v>
      </c>
      <c r="R4504" s="5" t="str">
        <f t="shared" si="214"/>
        <v>0.15</v>
      </c>
      <c r="S4504" s="6" t="str">
        <f t="shared" si="215"/>
        <v/>
      </c>
      <c r="T4504">
        <f>ROUND(INT(表1[[#This Row],[合同结束日期]]-表1[[#This Row],[合同起始日期]])/365,1)</f>
        <v>3.3</v>
      </c>
    </row>
    <row r="4505" spans="1:20">
      <c r="A4505" s="1">
        <v>41852</v>
      </c>
      <c r="B4505" t="s">
        <v>69</v>
      </c>
      <c r="C4505">
        <f t="shared" si="213"/>
        <v>2</v>
      </c>
      <c r="D4505" t="s">
        <v>100</v>
      </c>
      <c r="E4505" s="4">
        <v>279926.39999999997</v>
      </c>
      <c r="F4505" s="4">
        <v>59148.448319999996</v>
      </c>
      <c r="G4505" s="3">
        <v>0.21130000000000002</v>
      </c>
      <c r="H4505" s="7">
        <v>1325.4090909090908</v>
      </c>
      <c r="I4505" s="4">
        <v>280.05894090909089</v>
      </c>
      <c r="J4505">
        <v>211.2</v>
      </c>
      <c r="K4505" t="s">
        <v>11</v>
      </c>
      <c r="L4505" t="s">
        <v>23</v>
      </c>
      <c r="M4505" t="s">
        <v>23</v>
      </c>
      <c r="N4505" s="2">
        <v>41298</v>
      </c>
      <c r="O4505" s="2">
        <v>42133</v>
      </c>
      <c r="P4505" t="s">
        <v>24</v>
      </c>
      <c r="Q4505" t="s">
        <v>25</v>
      </c>
      <c r="R4505" s="5" t="str">
        <f t="shared" si="214"/>
        <v>0.15</v>
      </c>
      <c r="S4505" s="6" t="str">
        <f t="shared" si="215"/>
        <v/>
      </c>
      <c r="T4505">
        <f>ROUND(INT(表1[[#This Row],[合同结束日期]]-表1[[#This Row],[合同起始日期]])/365,1)</f>
        <v>2.2999999999999998</v>
      </c>
    </row>
    <row r="4506" spans="1:20">
      <c r="A4506" s="1">
        <v>41852</v>
      </c>
      <c r="B4506" t="s">
        <v>69</v>
      </c>
      <c r="C4506">
        <f t="shared" si="213"/>
        <v>2</v>
      </c>
      <c r="D4506" t="s">
        <v>101</v>
      </c>
      <c r="E4506" s="4">
        <v>98142.984000000026</v>
      </c>
      <c r="F4506" s="4">
        <v>14829.404882399998</v>
      </c>
      <c r="G4506" s="3">
        <v>0.15109999999999996</v>
      </c>
      <c r="H4506" s="7">
        <v>794.03708737864099</v>
      </c>
      <c r="I4506" s="4">
        <v>119.97900390291261</v>
      </c>
      <c r="J4506">
        <v>123.6</v>
      </c>
      <c r="K4506" t="s">
        <v>11</v>
      </c>
      <c r="L4506" t="s">
        <v>92</v>
      </c>
      <c r="M4506" t="s">
        <v>92</v>
      </c>
      <c r="N4506" s="2">
        <v>41345</v>
      </c>
      <c r="O4506" s="2">
        <v>42499</v>
      </c>
      <c r="P4506" t="s">
        <v>18</v>
      </c>
      <c r="Q4506" t="s">
        <v>28</v>
      </c>
      <c r="R4506" s="5" t="str">
        <f t="shared" si="214"/>
        <v>0.13</v>
      </c>
      <c r="S4506" s="6" t="str">
        <f t="shared" si="215"/>
        <v/>
      </c>
      <c r="T4506">
        <f>ROUND(INT(表1[[#This Row],[合同结束日期]]-表1[[#This Row],[合同起始日期]])/365,1)</f>
        <v>3.2</v>
      </c>
    </row>
    <row r="4507" spans="1:20">
      <c r="A4507" s="1">
        <v>41852</v>
      </c>
      <c r="B4507" t="s">
        <v>69</v>
      </c>
      <c r="C4507">
        <f t="shared" si="213"/>
        <v>2</v>
      </c>
      <c r="D4507" t="s">
        <v>102</v>
      </c>
      <c r="E4507" s="4">
        <v>197360.4</v>
      </c>
      <c r="F4507" s="4">
        <v>43261.399680000002</v>
      </c>
      <c r="G4507" s="3">
        <v>0.21920000000000001</v>
      </c>
      <c r="H4507" s="7">
        <v>1274.937984496124</v>
      </c>
      <c r="I4507" s="4">
        <v>279.46640620155046</v>
      </c>
      <c r="J4507">
        <v>154.79999999999998</v>
      </c>
      <c r="K4507" t="s">
        <v>11</v>
      </c>
      <c r="L4507" t="s">
        <v>92</v>
      </c>
      <c r="M4507" t="s">
        <v>92</v>
      </c>
      <c r="N4507" s="2">
        <v>41355</v>
      </c>
      <c r="O4507" s="2">
        <v>42499</v>
      </c>
      <c r="P4507" t="s">
        <v>24</v>
      </c>
      <c r="Q4507" t="s">
        <v>30</v>
      </c>
      <c r="R4507" s="5" t="str">
        <f t="shared" si="214"/>
        <v>0.18</v>
      </c>
      <c r="S4507" s="6" t="str">
        <f t="shared" si="215"/>
        <v/>
      </c>
      <c r="T4507">
        <f>ROUND(INT(表1[[#This Row],[合同结束日期]]-表1[[#This Row],[合同起始日期]])/365,1)</f>
        <v>3.1</v>
      </c>
    </row>
    <row r="4508" spans="1:20">
      <c r="A4508" s="1">
        <v>41852</v>
      </c>
      <c r="B4508" t="s">
        <v>69</v>
      </c>
      <c r="C4508">
        <f t="shared" si="213"/>
        <v>2</v>
      </c>
      <c r="D4508" t="s">
        <v>103</v>
      </c>
      <c r="E4508" s="4">
        <v>291823.2</v>
      </c>
      <c r="F4508" s="4">
        <v>64959.844320000004</v>
      </c>
      <c r="G4508" s="3">
        <v>0.22259999999999999</v>
      </c>
      <c r="H4508" s="7">
        <v>1174.8115942028987</v>
      </c>
      <c r="I4508" s="4">
        <v>261.51306086956527</v>
      </c>
      <c r="J4508">
        <v>248.39999999999998</v>
      </c>
      <c r="K4508" t="s">
        <v>11</v>
      </c>
      <c r="L4508" t="s">
        <v>23</v>
      </c>
      <c r="M4508" t="s">
        <v>23</v>
      </c>
      <c r="N4508" s="2">
        <v>41285</v>
      </c>
      <c r="O4508" s="2">
        <v>42499</v>
      </c>
      <c r="P4508" t="s">
        <v>24</v>
      </c>
      <c r="Q4508" t="s">
        <v>30</v>
      </c>
      <c r="R4508" s="5" t="str">
        <f t="shared" si="214"/>
        <v>0.18</v>
      </c>
      <c r="S4508" s="6" t="str">
        <f t="shared" si="215"/>
        <v/>
      </c>
      <c r="T4508">
        <f>ROUND(INT(表1[[#This Row],[合同结束日期]]-表1[[#This Row],[合同起始日期]])/365,1)</f>
        <v>3.3</v>
      </c>
    </row>
    <row r="4509" spans="1:20">
      <c r="A4509" s="1">
        <v>41852</v>
      </c>
      <c r="B4509" t="s">
        <v>69</v>
      </c>
      <c r="C4509">
        <f t="shared" si="213"/>
        <v>2</v>
      </c>
      <c r="D4509" t="s">
        <v>104</v>
      </c>
      <c r="E4509" s="4">
        <v>103929.59999999998</v>
      </c>
      <c r="F4509" s="4">
        <v>19008.723839999995</v>
      </c>
      <c r="G4509" s="3">
        <v>0.18290000000000001</v>
      </c>
      <c r="H4509" s="7">
        <v>656.1212121212119</v>
      </c>
      <c r="I4509" s="4">
        <v>120.00456969696967</v>
      </c>
      <c r="J4509">
        <v>158.4</v>
      </c>
      <c r="K4509" t="s">
        <v>11</v>
      </c>
      <c r="L4509" t="s">
        <v>23</v>
      </c>
      <c r="M4509" t="s">
        <v>23</v>
      </c>
      <c r="N4509" s="2">
        <v>41345</v>
      </c>
      <c r="O4509" s="2">
        <v>42499</v>
      </c>
      <c r="P4509" t="s">
        <v>18</v>
      </c>
      <c r="Q4509" t="s">
        <v>28</v>
      </c>
      <c r="R4509" s="5" t="str">
        <f t="shared" si="214"/>
        <v>0.13</v>
      </c>
      <c r="S4509" s="6" t="str">
        <f t="shared" si="215"/>
        <v/>
      </c>
      <c r="T4509">
        <f>ROUND(INT(表1[[#This Row],[合同结束日期]]-表1[[#This Row],[合同起始日期]])/365,1)</f>
        <v>3.2</v>
      </c>
    </row>
    <row r="4510" spans="1:20">
      <c r="A4510" s="1">
        <v>41852</v>
      </c>
      <c r="B4510" t="s">
        <v>69</v>
      </c>
      <c r="C4510">
        <f t="shared" si="213"/>
        <v>2</v>
      </c>
      <c r="D4510" t="s">
        <v>105</v>
      </c>
      <c r="E4510" s="4">
        <v>116310</v>
      </c>
      <c r="F4510" s="4">
        <v>29903.300999999999</v>
      </c>
      <c r="G4510" s="3">
        <v>0.2571</v>
      </c>
      <c r="H4510" s="7">
        <v>1089.0449438202247</v>
      </c>
      <c r="I4510" s="4">
        <v>279.99345505617976</v>
      </c>
      <c r="J4510">
        <v>106.8</v>
      </c>
      <c r="K4510" t="s">
        <v>60</v>
      </c>
      <c r="L4510" t="s">
        <v>107</v>
      </c>
      <c r="M4510" t="s">
        <v>106</v>
      </c>
      <c r="N4510" s="2">
        <v>41250</v>
      </c>
      <c r="O4510" s="2">
        <v>42133</v>
      </c>
      <c r="P4510" t="s">
        <v>14</v>
      </c>
      <c r="Q4510" t="s">
        <v>37</v>
      </c>
      <c r="R4510" s="5" t="str">
        <f t="shared" si="214"/>
        <v>0.</v>
      </c>
      <c r="S4510" s="6" t="str">
        <f t="shared" si="215"/>
        <v/>
      </c>
      <c r="T4510">
        <f>ROUND(INT(表1[[#This Row],[合同结束日期]]-表1[[#This Row],[合同起始日期]])/365,1)</f>
        <v>2.4</v>
      </c>
    </row>
    <row r="4511" spans="1:20">
      <c r="A4511" s="1">
        <v>41852</v>
      </c>
      <c r="B4511" t="s">
        <v>69</v>
      </c>
      <c r="C4511">
        <f t="shared" si="213"/>
        <v>2</v>
      </c>
      <c r="D4511" t="s">
        <v>108</v>
      </c>
      <c r="E4511" s="4">
        <v>131964</v>
      </c>
      <c r="F4511" s="4">
        <v>23700.734400000001</v>
      </c>
      <c r="G4511" s="3">
        <v>0.17960000000000001</v>
      </c>
      <c r="H4511" s="7">
        <v>2557.4418604651164</v>
      </c>
      <c r="I4511" s="4">
        <v>459.31655813953489</v>
      </c>
      <c r="J4511">
        <v>51.6</v>
      </c>
      <c r="K4511" t="s">
        <v>11</v>
      </c>
      <c r="L4511" t="s">
        <v>12</v>
      </c>
      <c r="M4511" t="s">
        <v>53</v>
      </c>
      <c r="N4511" s="2">
        <v>41332</v>
      </c>
      <c r="O4511" s="2">
        <v>42133</v>
      </c>
      <c r="P4511" t="s">
        <v>24</v>
      </c>
      <c r="Q4511" t="s">
        <v>59</v>
      </c>
      <c r="R4511" s="5" t="str">
        <f t="shared" si="214"/>
        <v>0.16</v>
      </c>
      <c r="S4511" s="6" t="str">
        <f t="shared" si="215"/>
        <v/>
      </c>
      <c r="T4511">
        <f>ROUND(INT(表1[[#This Row],[合同结束日期]]-表1[[#This Row],[合同起始日期]])/365,1)</f>
        <v>2.2000000000000002</v>
      </c>
    </row>
    <row r="4512" spans="1:20">
      <c r="A4512" s="1">
        <v>41852</v>
      </c>
      <c r="B4512" t="s">
        <v>69</v>
      </c>
      <c r="C4512">
        <f t="shared" si="213"/>
        <v>2</v>
      </c>
      <c r="D4512" t="s">
        <v>109</v>
      </c>
      <c r="E4512" s="4">
        <v>289489.2</v>
      </c>
      <c r="F4512" s="4">
        <v>40760.079360000003</v>
      </c>
      <c r="G4512" s="3">
        <v>0.14080000000000001</v>
      </c>
      <c r="H4512" s="7">
        <v>4639.25</v>
      </c>
      <c r="I4512" s="4">
        <v>653.20640000000003</v>
      </c>
      <c r="J4512">
        <v>62.4</v>
      </c>
      <c r="K4512" t="s">
        <v>11</v>
      </c>
      <c r="L4512" t="s">
        <v>12</v>
      </c>
      <c r="M4512" t="s">
        <v>110</v>
      </c>
      <c r="N4512" s="2">
        <v>41287</v>
      </c>
      <c r="O4512" s="2">
        <v>42499</v>
      </c>
      <c r="P4512" t="s">
        <v>24</v>
      </c>
      <c r="Q4512" t="s">
        <v>28</v>
      </c>
      <c r="R4512" s="5" t="str">
        <f t="shared" si="214"/>
        <v>0.13</v>
      </c>
      <c r="S4512" s="6" t="str">
        <f t="shared" si="215"/>
        <v/>
      </c>
      <c r="T4512">
        <f>ROUND(INT(表1[[#This Row],[合同结束日期]]-表1[[#This Row],[合同起始日期]])/365,1)</f>
        <v>3.3</v>
      </c>
    </row>
    <row r="4513" spans="1:20">
      <c r="A4513" s="1">
        <v>41852</v>
      </c>
      <c r="B4513" t="s">
        <v>69</v>
      </c>
      <c r="C4513">
        <f t="shared" si="213"/>
        <v>2</v>
      </c>
      <c r="D4513" t="s">
        <v>111</v>
      </c>
      <c r="E4513" s="4">
        <v>93186</v>
      </c>
      <c r="F4513" s="4">
        <v>46443.902399999999</v>
      </c>
      <c r="G4513" s="3">
        <v>0.49840000000000001</v>
      </c>
      <c r="H4513" s="7">
        <v>517.70000000000005</v>
      </c>
      <c r="I4513" s="4">
        <v>258.02168</v>
      </c>
      <c r="J4513">
        <v>180</v>
      </c>
      <c r="K4513" t="s">
        <v>11</v>
      </c>
      <c r="L4513" t="s">
        <v>23</v>
      </c>
      <c r="M4513" t="s">
        <v>23</v>
      </c>
      <c r="N4513" s="2">
        <v>41281</v>
      </c>
      <c r="O4513" s="2">
        <v>42499</v>
      </c>
      <c r="P4513" t="s">
        <v>24</v>
      </c>
      <c r="Q4513" t="s">
        <v>28</v>
      </c>
      <c r="R4513" s="5" t="str">
        <f t="shared" si="214"/>
        <v>0.13</v>
      </c>
      <c r="S4513" s="6" t="str">
        <f t="shared" si="215"/>
        <v/>
      </c>
      <c r="T4513">
        <f>ROUND(INT(表1[[#This Row],[合同结束日期]]-表1[[#This Row],[合同起始日期]])/365,1)</f>
        <v>3.3</v>
      </c>
    </row>
    <row r="4514" spans="1:20">
      <c r="A4514" s="1">
        <v>41852</v>
      </c>
      <c r="B4514" t="s">
        <v>69</v>
      </c>
      <c r="C4514">
        <f t="shared" si="213"/>
        <v>2</v>
      </c>
      <c r="D4514" t="s">
        <v>112</v>
      </c>
      <c r="E4514" s="4">
        <v>479384.39999999997</v>
      </c>
      <c r="F4514" s="4">
        <v>97650.602280000006</v>
      </c>
      <c r="G4514" s="3">
        <v>0.20370000000000002</v>
      </c>
      <c r="H4514" s="7">
        <v>976.74083129584358</v>
      </c>
      <c r="I4514" s="4">
        <v>198.96210733496335</v>
      </c>
      <c r="J4514">
        <v>490.79999999999995</v>
      </c>
      <c r="K4514" t="s">
        <v>11</v>
      </c>
      <c r="L4514" t="s">
        <v>92</v>
      </c>
      <c r="M4514" t="s">
        <v>92</v>
      </c>
      <c r="N4514" s="2">
        <v>41281</v>
      </c>
      <c r="O4514" s="2">
        <v>42500</v>
      </c>
      <c r="P4514" t="s">
        <v>24</v>
      </c>
      <c r="Q4514" t="s">
        <v>28</v>
      </c>
      <c r="R4514" s="5" t="str">
        <f t="shared" si="214"/>
        <v>0.13</v>
      </c>
      <c r="S4514" s="6" t="str">
        <f t="shared" si="215"/>
        <v/>
      </c>
      <c r="T4514">
        <f>ROUND(INT(表1[[#This Row],[合同结束日期]]-表1[[#This Row],[合同起始日期]])/365,1)</f>
        <v>3.3</v>
      </c>
    </row>
    <row r="4515" spans="1:20">
      <c r="A4515" s="1">
        <v>41852</v>
      </c>
      <c r="B4515" t="s">
        <v>69</v>
      </c>
      <c r="C4515">
        <f t="shared" si="213"/>
        <v>2</v>
      </c>
      <c r="D4515" t="s">
        <v>113</v>
      </c>
      <c r="E4515" s="4">
        <v>565028.4</v>
      </c>
      <c r="F4515" s="4">
        <v>160920.08832000001</v>
      </c>
      <c r="G4515" s="3">
        <v>0.2848</v>
      </c>
      <c r="H4515" s="7">
        <v>807.64493996569468</v>
      </c>
      <c r="I4515" s="4">
        <v>230.01727890222986</v>
      </c>
      <c r="J4515">
        <v>699.6</v>
      </c>
      <c r="K4515" t="s">
        <v>11</v>
      </c>
      <c r="L4515" t="s">
        <v>23</v>
      </c>
      <c r="M4515" t="s">
        <v>23</v>
      </c>
      <c r="N4515" s="2">
        <v>41331</v>
      </c>
      <c r="O4515" s="2">
        <v>42499</v>
      </c>
      <c r="P4515" t="s">
        <v>24</v>
      </c>
      <c r="Q4515" t="s">
        <v>25</v>
      </c>
      <c r="R4515" s="5" t="str">
        <f t="shared" si="214"/>
        <v>0.15</v>
      </c>
      <c r="S4515" s="6" t="str">
        <f t="shared" si="215"/>
        <v/>
      </c>
      <c r="T4515">
        <f>ROUND(INT(表1[[#This Row],[合同结束日期]]-表1[[#This Row],[合同起始日期]])/365,1)</f>
        <v>3.2</v>
      </c>
    </row>
    <row r="4516" spans="1:20">
      <c r="A4516" s="1">
        <v>41852</v>
      </c>
      <c r="B4516" t="s">
        <v>69</v>
      </c>
      <c r="C4516">
        <f t="shared" si="213"/>
        <v>2</v>
      </c>
      <c r="D4516" t="s">
        <v>114</v>
      </c>
      <c r="E4516" s="4">
        <v>1452467.6400000001</v>
      </c>
      <c r="F4516" s="4">
        <v>198988.06668000002</v>
      </c>
      <c r="G4516" s="3">
        <v>0.13700000000000001</v>
      </c>
      <c r="H4516" s="7">
        <v>2944.9871046228714</v>
      </c>
      <c r="I4516" s="4">
        <v>403.46323333333339</v>
      </c>
      <c r="J4516">
        <v>493.2</v>
      </c>
      <c r="K4516" t="s">
        <v>60</v>
      </c>
      <c r="L4516" t="s">
        <v>116</v>
      </c>
      <c r="M4516" t="s">
        <v>115</v>
      </c>
      <c r="N4516" s="2">
        <v>41241</v>
      </c>
      <c r="O4516" s="2">
        <v>43229</v>
      </c>
      <c r="P4516" t="s">
        <v>24</v>
      </c>
      <c r="Q4516" t="s">
        <v>65</v>
      </c>
      <c r="R4516" s="5" t="str">
        <f t="shared" si="214"/>
        <v>0.12</v>
      </c>
      <c r="S4516" s="6" t="str">
        <f t="shared" si="215"/>
        <v/>
      </c>
      <c r="T4516">
        <f>ROUND(INT(表1[[#This Row],[合同结束日期]]-表1[[#This Row],[合同起始日期]])/365,1)</f>
        <v>5.4</v>
      </c>
    </row>
    <row r="4517" spans="1:20">
      <c r="A4517" s="1">
        <v>41852</v>
      </c>
      <c r="B4517" t="s">
        <v>69</v>
      </c>
      <c r="C4517">
        <f t="shared" si="213"/>
        <v>2</v>
      </c>
      <c r="D4517" t="s">
        <v>117</v>
      </c>
      <c r="E4517" s="4">
        <v>360470.39999999997</v>
      </c>
      <c r="F4517" s="4">
        <v>40480.825919999996</v>
      </c>
      <c r="G4517" s="3">
        <v>0.1123</v>
      </c>
      <c r="H4517" s="7">
        <v>1548.4123711340205</v>
      </c>
      <c r="I4517" s="4">
        <v>173.88670927835051</v>
      </c>
      <c r="J4517">
        <v>232.79999999999998</v>
      </c>
      <c r="K4517" t="s">
        <v>44</v>
      </c>
      <c r="L4517" t="s">
        <v>72</v>
      </c>
      <c r="M4517" t="s">
        <v>71</v>
      </c>
      <c r="N4517" s="2">
        <v>41331</v>
      </c>
      <c r="O4517" s="2">
        <v>43229</v>
      </c>
      <c r="P4517" t="s">
        <v>24</v>
      </c>
      <c r="Q4517" t="s">
        <v>42</v>
      </c>
      <c r="R4517" s="5" t="str">
        <f t="shared" si="214"/>
        <v>0.08</v>
      </c>
      <c r="S4517" s="6" t="str">
        <f t="shared" si="215"/>
        <v/>
      </c>
      <c r="T4517">
        <f>ROUND(INT(表1[[#This Row],[合同结束日期]]-表1[[#This Row],[合同起始日期]])/365,1)</f>
        <v>5.2</v>
      </c>
    </row>
    <row r="4518" spans="1:20">
      <c r="A4518" s="1">
        <v>41852</v>
      </c>
      <c r="B4518" t="s">
        <v>69</v>
      </c>
      <c r="C4518">
        <f t="shared" si="213"/>
        <v>2</v>
      </c>
      <c r="D4518" t="s">
        <v>118</v>
      </c>
      <c r="E4518" s="4">
        <v>449353.2</v>
      </c>
      <c r="F4518" s="4">
        <v>50192.752439999989</v>
      </c>
      <c r="G4518" s="3">
        <v>0.11169999999999998</v>
      </c>
      <c r="H4518" s="7">
        <v>945.60858585858591</v>
      </c>
      <c r="I4518" s="4">
        <v>105.62447904040403</v>
      </c>
      <c r="J4518">
        <v>475.2</v>
      </c>
      <c r="K4518" t="s">
        <v>44</v>
      </c>
      <c r="L4518" t="s">
        <v>72</v>
      </c>
      <c r="M4518" t="s">
        <v>71</v>
      </c>
      <c r="N4518" s="2">
        <v>41332</v>
      </c>
      <c r="O4518" s="2">
        <v>44325</v>
      </c>
      <c r="P4518" t="s">
        <v>24</v>
      </c>
      <c r="Q4518" t="s">
        <v>42</v>
      </c>
      <c r="R4518" s="5" t="str">
        <f t="shared" si="214"/>
        <v>0.08</v>
      </c>
      <c r="S4518" s="6" t="str">
        <f t="shared" si="215"/>
        <v/>
      </c>
      <c r="T4518">
        <f>ROUND(INT(表1[[#This Row],[合同结束日期]]-表1[[#This Row],[合同起始日期]])/365,1)</f>
        <v>8.1999999999999993</v>
      </c>
    </row>
    <row r="4519" spans="1:20">
      <c r="A4519" s="1">
        <v>41852</v>
      </c>
      <c r="B4519" t="s">
        <v>69</v>
      </c>
      <c r="C4519">
        <f t="shared" si="213"/>
        <v>2</v>
      </c>
      <c r="D4519" t="s">
        <v>119</v>
      </c>
      <c r="E4519" s="4">
        <v>599107.19999999995</v>
      </c>
      <c r="F4519" s="4">
        <v>61767.952320000004</v>
      </c>
      <c r="G4519" s="3">
        <v>0.10310000000000001</v>
      </c>
      <c r="H4519" s="7">
        <v>1066.7863247863247</v>
      </c>
      <c r="I4519" s="4">
        <v>109.98567008547009</v>
      </c>
      <c r="J4519">
        <v>561.6</v>
      </c>
      <c r="K4519" t="s">
        <v>44</v>
      </c>
      <c r="L4519" t="s">
        <v>72</v>
      </c>
      <c r="M4519" t="s">
        <v>71</v>
      </c>
      <c r="N4519" s="2">
        <v>41327</v>
      </c>
      <c r="O4519" s="2">
        <v>44325</v>
      </c>
      <c r="P4519" t="s">
        <v>18</v>
      </c>
      <c r="Q4519" t="s">
        <v>42</v>
      </c>
      <c r="R4519" s="5" t="str">
        <f t="shared" si="214"/>
        <v>0.08</v>
      </c>
      <c r="S4519" s="6" t="str">
        <f t="shared" si="215"/>
        <v/>
      </c>
      <c r="T4519">
        <f>ROUND(INT(表1[[#This Row],[合同结束日期]]-表1[[#This Row],[合同起始日期]])/365,1)</f>
        <v>8.1999999999999993</v>
      </c>
    </row>
    <row r="4520" spans="1:20">
      <c r="A4520" s="1">
        <v>41852</v>
      </c>
      <c r="B4520" t="s">
        <v>69</v>
      </c>
      <c r="C4520">
        <f t="shared" si="213"/>
        <v>2</v>
      </c>
      <c r="D4520" t="s">
        <v>120</v>
      </c>
      <c r="E4520" s="4">
        <v>687746.92799999996</v>
      </c>
      <c r="F4520" s="4">
        <v>84455.322758400012</v>
      </c>
      <c r="G4520" s="3">
        <v>0.12280000000000002</v>
      </c>
      <c r="H4520" s="7">
        <v>416.81631999999996</v>
      </c>
      <c r="I4520" s="4">
        <v>51.185044096000006</v>
      </c>
      <c r="J4520">
        <v>1650</v>
      </c>
      <c r="K4520" t="s">
        <v>44</v>
      </c>
      <c r="L4520" t="s">
        <v>72</v>
      </c>
      <c r="M4520" t="s">
        <v>71</v>
      </c>
      <c r="N4520" s="2">
        <v>41261</v>
      </c>
      <c r="O4520" s="2">
        <v>44332</v>
      </c>
      <c r="P4520" t="s">
        <v>39</v>
      </c>
      <c r="Q4520" t="s">
        <v>78</v>
      </c>
      <c r="R4520" s="5" t="str">
        <f t="shared" si="214"/>
        <v>0.07</v>
      </c>
      <c r="S4520" s="6" t="str">
        <f t="shared" si="215"/>
        <v/>
      </c>
      <c r="T4520">
        <f>ROUND(INT(表1[[#This Row],[合同结束日期]]-表1[[#This Row],[合同起始日期]])/365,1)</f>
        <v>8.4</v>
      </c>
    </row>
    <row r="4521" spans="1:20">
      <c r="A4521" s="1">
        <v>41852</v>
      </c>
      <c r="B4521" t="s">
        <v>69</v>
      </c>
      <c r="C4521">
        <f t="shared" si="213"/>
        <v>2</v>
      </c>
      <c r="D4521" t="s">
        <v>310</v>
      </c>
      <c r="E4521" s="4">
        <v>18445.2</v>
      </c>
      <c r="F4521" s="4">
        <v>6599.6925600000004</v>
      </c>
      <c r="G4521" s="3">
        <v>0.35780000000000001</v>
      </c>
      <c r="H4521" s="7">
        <v>1280.9166666666667</v>
      </c>
      <c r="I4521" s="4">
        <v>458.31198333333339</v>
      </c>
      <c r="J4521">
        <v>14.399999999999999</v>
      </c>
      <c r="K4521" t="s">
        <v>11</v>
      </c>
      <c r="L4521" t="s">
        <v>12</v>
      </c>
      <c r="M4521" t="s">
        <v>10</v>
      </c>
      <c r="N4521" s="2">
        <v>41724</v>
      </c>
      <c r="O4521" s="2">
        <v>42088</v>
      </c>
      <c r="P4521" t="s">
        <v>24</v>
      </c>
      <c r="Q4521" t="s">
        <v>83</v>
      </c>
      <c r="R4521" s="5" t="str">
        <f t="shared" si="214"/>
        <v>0.14</v>
      </c>
      <c r="S4521" s="6" t="str">
        <f t="shared" si="215"/>
        <v/>
      </c>
      <c r="T4521">
        <f>ROUND(INT(表1[[#This Row],[合同结束日期]]-表1[[#This Row],[合同起始日期]])/365,1)</f>
        <v>1</v>
      </c>
    </row>
    <row r="4522" spans="1:20">
      <c r="A4522" s="1">
        <v>41852</v>
      </c>
      <c r="B4522" t="s">
        <v>69</v>
      </c>
      <c r="C4522">
        <f t="shared" si="213"/>
        <v>2</v>
      </c>
      <c r="D4522" t="s">
        <v>316</v>
      </c>
      <c r="E4522" s="4">
        <v>26112</v>
      </c>
      <c r="F4522" s="4">
        <v>2611.1999999999998</v>
      </c>
      <c r="G4522" s="3">
        <v>9.9999999999999992E-2</v>
      </c>
      <c r="H4522" s="7">
        <v>10880</v>
      </c>
      <c r="I4522" s="4">
        <v>1088</v>
      </c>
      <c r="J4522">
        <v>2.4</v>
      </c>
      <c r="K4522" t="s">
        <v>44</v>
      </c>
      <c r="L4522" t="s">
        <v>46</v>
      </c>
      <c r="M4522" t="s">
        <v>187</v>
      </c>
      <c r="N4522" s="2">
        <v>41712</v>
      </c>
      <c r="O4522" s="2">
        <v>42076</v>
      </c>
      <c r="P4522" t="s">
        <v>18</v>
      </c>
      <c r="Q4522" t="s">
        <v>19</v>
      </c>
      <c r="R4522" s="5" t="str">
        <f t="shared" si="214"/>
        <v>0.1</v>
      </c>
      <c r="S4522" s="6" t="str">
        <f t="shared" si="215"/>
        <v/>
      </c>
      <c r="T4522">
        <f>ROUND(INT(表1[[#This Row],[合同结束日期]]-表1[[#This Row],[合同起始日期]])/365,1)</f>
        <v>1</v>
      </c>
    </row>
    <row r="4523" spans="1:20">
      <c r="A4523" s="1">
        <v>41852</v>
      </c>
      <c r="B4523" t="s">
        <v>69</v>
      </c>
      <c r="C4523">
        <f t="shared" si="213"/>
        <v>2</v>
      </c>
      <c r="D4523" t="s">
        <v>317</v>
      </c>
      <c r="E4523" s="4">
        <v>32200.799999999999</v>
      </c>
      <c r="F4523" s="4">
        <v>6601.1639999999989</v>
      </c>
      <c r="G4523" s="3">
        <v>0.20499999999999996</v>
      </c>
      <c r="H4523" s="7">
        <v>3354.25</v>
      </c>
      <c r="I4523" s="4">
        <v>687.62124999999992</v>
      </c>
      <c r="J4523">
        <v>9.6</v>
      </c>
      <c r="K4523" t="s">
        <v>11</v>
      </c>
      <c r="L4523" t="s">
        <v>12</v>
      </c>
      <c r="M4523" t="s">
        <v>110</v>
      </c>
      <c r="N4523" s="2">
        <v>41759</v>
      </c>
      <c r="O4523" s="2">
        <v>42123</v>
      </c>
      <c r="P4523" t="s">
        <v>24</v>
      </c>
      <c r="Q4523" t="s">
        <v>56</v>
      </c>
      <c r="R4523" s="5" t="str">
        <f t="shared" si="214"/>
        <v>0.17</v>
      </c>
      <c r="S4523" s="6" t="str">
        <f t="shared" si="215"/>
        <v/>
      </c>
      <c r="T4523">
        <f>ROUND(INT(表1[[#This Row],[合同结束日期]]-表1[[#This Row],[合同起始日期]])/365,1)</f>
        <v>1</v>
      </c>
    </row>
    <row r="4524" spans="1:20">
      <c r="A4524" s="1">
        <v>41852</v>
      </c>
      <c r="B4524" t="s">
        <v>69</v>
      </c>
      <c r="C4524">
        <f t="shared" si="213"/>
        <v>2</v>
      </c>
      <c r="D4524" t="s">
        <v>318</v>
      </c>
      <c r="E4524" s="4">
        <v>15009.599999999999</v>
      </c>
      <c r="F4524" s="4">
        <v>12000.1752</v>
      </c>
      <c r="G4524" s="3">
        <v>0.7995000000000001</v>
      </c>
      <c r="H4524" s="7">
        <v>223.35714285714283</v>
      </c>
      <c r="I4524" s="4">
        <v>178.57403571428571</v>
      </c>
      <c r="J4524">
        <v>67.2</v>
      </c>
      <c r="K4524" t="s">
        <v>60</v>
      </c>
      <c r="L4524" t="s">
        <v>107</v>
      </c>
      <c r="M4524" t="s">
        <v>299</v>
      </c>
      <c r="N4524" s="2">
        <v>41752</v>
      </c>
      <c r="O4524" s="2">
        <v>42116</v>
      </c>
      <c r="P4524" t="s">
        <v>14</v>
      </c>
      <c r="Q4524" t="s">
        <v>9</v>
      </c>
      <c r="R4524" s="5" t="str">
        <f t="shared" si="214"/>
        <v/>
      </c>
      <c r="S4524" s="6" t="str">
        <f t="shared" si="215"/>
        <v/>
      </c>
      <c r="T4524">
        <f>ROUND(INT(表1[[#This Row],[合同结束日期]]-表1[[#This Row],[合同起始日期]])/365,1)</f>
        <v>1</v>
      </c>
    </row>
    <row r="4525" spans="1:20">
      <c r="A4525" s="1">
        <v>41852</v>
      </c>
      <c r="B4525" t="s">
        <v>69</v>
      </c>
      <c r="C4525">
        <f t="shared" si="213"/>
        <v>2</v>
      </c>
      <c r="D4525" t="s">
        <v>338</v>
      </c>
      <c r="E4525" s="4">
        <v>39334.799999999996</v>
      </c>
      <c r="F4525" s="4">
        <v>11041.27836</v>
      </c>
      <c r="G4525" s="3">
        <v>0.28070000000000006</v>
      </c>
      <c r="H4525" s="7">
        <v>819.47499999999991</v>
      </c>
      <c r="I4525" s="4">
        <v>230.02663250000001</v>
      </c>
      <c r="J4525">
        <v>48</v>
      </c>
      <c r="K4525" t="s">
        <v>44</v>
      </c>
      <c r="L4525" t="s">
        <v>46</v>
      </c>
      <c r="M4525" t="s">
        <v>45</v>
      </c>
      <c r="N4525" s="2">
        <v>41832</v>
      </c>
      <c r="O4525" s="2">
        <v>42562</v>
      </c>
      <c r="P4525" t="s">
        <v>24</v>
      </c>
      <c r="Q4525" t="s">
        <v>28</v>
      </c>
      <c r="R4525" s="5" t="str">
        <f t="shared" si="214"/>
        <v>0.13</v>
      </c>
      <c r="S4525" s="6" t="str">
        <f t="shared" si="215"/>
        <v/>
      </c>
      <c r="T4525">
        <f>ROUND(INT(表1[[#This Row],[合同结束日期]]-表1[[#This Row],[合同起始日期]])/365,1)</f>
        <v>2</v>
      </c>
    </row>
    <row r="4526" spans="1:20">
      <c r="A4526" s="1">
        <v>41852</v>
      </c>
      <c r="B4526" t="s">
        <v>69</v>
      </c>
      <c r="C4526">
        <f t="shared" si="213"/>
        <v>2</v>
      </c>
      <c r="D4526" t="s">
        <v>211</v>
      </c>
      <c r="E4526" s="4">
        <v>37456.199999999997</v>
      </c>
      <c r="F4526" s="4">
        <v>6966.8532000000014</v>
      </c>
      <c r="G4526" s="3">
        <v>0.18600000000000005</v>
      </c>
      <c r="H4526" s="7">
        <v>2601.125</v>
      </c>
      <c r="I4526" s="4">
        <v>483.80925000000013</v>
      </c>
      <c r="J4526">
        <v>14.399999999999999</v>
      </c>
      <c r="K4526" t="s">
        <v>11</v>
      </c>
      <c r="L4526" t="s">
        <v>12</v>
      </c>
      <c r="M4526" t="s">
        <v>110</v>
      </c>
      <c r="N4526" s="2">
        <v>41804</v>
      </c>
      <c r="O4526" s="2">
        <v>42133</v>
      </c>
      <c r="P4526" t="s">
        <v>24</v>
      </c>
      <c r="Q4526" t="s">
        <v>56</v>
      </c>
      <c r="R4526" s="5" t="str">
        <f t="shared" si="214"/>
        <v>0.17</v>
      </c>
      <c r="S4526" s="6" t="str">
        <f t="shared" si="215"/>
        <v/>
      </c>
      <c r="T4526">
        <f>ROUND(INT(表1[[#This Row],[合同结束日期]]-表1[[#This Row],[合同起始日期]])/365,1)</f>
        <v>0.9</v>
      </c>
    </row>
    <row r="4527" spans="1:20">
      <c r="A4527" s="1">
        <v>41852</v>
      </c>
      <c r="B4527" t="s">
        <v>69</v>
      </c>
      <c r="C4527">
        <f t="shared" si="213"/>
        <v>2</v>
      </c>
      <c r="D4527" t="s">
        <v>275</v>
      </c>
      <c r="E4527" s="4">
        <v>27747.599999999999</v>
      </c>
      <c r="F4527" s="4">
        <v>6601.1540399999994</v>
      </c>
      <c r="G4527" s="3">
        <v>0.2379</v>
      </c>
      <c r="H4527" s="7">
        <v>1926.9166666666667</v>
      </c>
      <c r="I4527" s="4">
        <v>458.41347500000001</v>
      </c>
      <c r="J4527">
        <v>14.399999999999999</v>
      </c>
      <c r="K4527" t="s">
        <v>76</v>
      </c>
      <c r="L4527" t="s">
        <v>276</v>
      </c>
      <c r="M4527" t="s">
        <v>276</v>
      </c>
      <c r="N4527" s="2">
        <v>41532</v>
      </c>
      <c r="O4527" s="2">
        <v>41896</v>
      </c>
      <c r="P4527" t="s">
        <v>14</v>
      </c>
      <c r="Q4527" t="s">
        <v>37</v>
      </c>
      <c r="R4527" s="5" t="str">
        <f t="shared" si="214"/>
        <v>0.</v>
      </c>
      <c r="S4527" s="6" t="str">
        <f t="shared" si="215"/>
        <v/>
      </c>
      <c r="T4527">
        <f>ROUND(INT(表1[[#This Row],[合同结束日期]]-表1[[#This Row],[合同起始日期]])/365,1)</f>
        <v>1</v>
      </c>
    </row>
    <row r="4528" spans="1:20">
      <c r="A4528" s="1">
        <v>41852</v>
      </c>
      <c r="B4528" t="s">
        <v>69</v>
      </c>
      <c r="C4528">
        <f t="shared" si="213"/>
        <v>2</v>
      </c>
      <c r="D4528" t="s">
        <v>277</v>
      </c>
      <c r="E4528" s="4">
        <v>53080.799999999996</v>
      </c>
      <c r="F4528" s="4">
        <v>6597.9434399999991</v>
      </c>
      <c r="G4528" s="3">
        <v>0.12429999999999999</v>
      </c>
      <c r="H4528" s="7">
        <v>3686.1666666666665</v>
      </c>
      <c r="I4528" s="4">
        <v>458.19051666666667</v>
      </c>
      <c r="J4528">
        <v>14.399999999999999</v>
      </c>
      <c r="K4528" t="s">
        <v>11</v>
      </c>
      <c r="L4528" t="s">
        <v>12</v>
      </c>
      <c r="M4528" t="s">
        <v>110</v>
      </c>
      <c r="N4528" s="2">
        <v>41533</v>
      </c>
      <c r="O4528" s="2">
        <v>42262</v>
      </c>
      <c r="P4528" t="s">
        <v>14</v>
      </c>
      <c r="Q4528" t="s">
        <v>37</v>
      </c>
      <c r="R4528" s="5" t="str">
        <f t="shared" si="214"/>
        <v>0.</v>
      </c>
      <c r="S4528" s="6" t="str">
        <f t="shared" si="215"/>
        <v/>
      </c>
      <c r="T4528">
        <f>ROUND(INT(表1[[#This Row],[合同结束日期]]-表1[[#This Row],[合同起始日期]])/365,1)</f>
        <v>2</v>
      </c>
    </row>
    <row r="4529" spans="1:20">
      <c r="A4529" s="1">
        <v>41852</v>
      </c>
      <c r="B4529" t="s">
        <v>69</v>
      </c>
      <c r="C4529">
        <f t="shared" si="213"/>
        <v>2</v>
      </c>
      <c r="D4529" t="s">
        <v>278</v>
      </c>
      <c r="E4529" s="4">
        <v>48192</v>
      </c>
      <c r="F4529" s="4">
        <v>5999.9040000000014</v>
      </c>
      <c r="G4529" s="3">
        <v>0.12450000000000003</v>
      </c>
      <c r="H4529" s="7">
        <v>3346.666666666667</v>
      </c>
      <c r="I4529" s="4">
        <v>416.66000000000014</v>
      </c>
      <c r="J4529">
        <v>14.399999999999999</v>
      </c>
      <c r="K4529" t="s">
        <v>11</v>
      </c>
      <c r="L4529" t="s">
        <v>12</v>
      </c>
      <c r="M4529" t="s">
        <v>110</v>
      </c>
      <c r="N4529" s="2">
        <v>41518</v>
      </c>
      <c r="O4529" s="2">
        <v>41882</v>
      </c>
      <c r="P4529" t="s">
        <v>14</v>
      </c>
      <c r="Q4529" t="s">
        <v>37</v>
      </c>
      <c r="R4529" s="5" t="str">
        <f t="shared" si="214"/>
        <v>0.</v>
      </c>
      <c r="S4529" s="6" t="str">
        <f t="shared" si="215"/>
        <v/>
      </c>
      <c r="T4529">
        <f>ROUND(INT(表1[[#This Row],[合同结束日期]]-表1[[#This Row],[合同起始日期]])/365,1)</f>
        <v>1</v>
      </c>
    </row>
    <row r="4530" spans="1:20">
      <c r="A4530" s="1">
        <v>41852</v>
      </c>
      <c r="B4530" t="s">
        <v>69</v>
      </c>
      <c r="C4530">
        <f t="shared" si="213"/>
        <v>2</v>
      </c>
      <c r="D4530" t="s">
        <v>279</v>
      </c>
      <c r="E4530" s="4">
        <v>39139.199999999997</v>
      </c>
      <c r="F4530" s="4">
        <v>6000.0393599999998</v>
      </c>
      <c r="G4530" s="3">
        <v>0.15329999999999999</v>
      </c>
      <c r="H4530" s="7">
        <v>2718</v>
      </c>
      <c r="I4530" s="4">
        <v>416.66940000000005</v>
      </c>
      <c r="J4530">
        <v>14.399999999999999</v>
      </c>
      <c r="K4530" t="s">
        <v>66</v>
      </c>
      <c r="L4530" t="s">
        <v>64</v>
      </c>
      <c r="M4530" t="s">
        <v>64</v>
      </c>
      <c r="N4530" s="2">
        <v>41536</v>
      </c>
      <c r="O4530" s="2">
        <v>41900</v>
      </c>
      <c r="P4530" t="s">
        <v>24</v>
      </c>
      <c r="Q4530" t="s">
        <v>28</v>
      </c>
      <c r="R4530" s="5" t="str">
        <f t="shared" si="214"/>
        <v>0.13</v>
      </c>
      <c r="S4530" s="6" t="str">
        <f t="shared" si="215"/>
        <v/>
      </c>
      <c r="T4530">
        <f>ROUND(INT(表1[[#This Row],[合同结束日期]]-表1[[#This Row],[合同起始日期]])/365,1)</f>
        <v>1</v>
      </c>
    </row>
    <row r="4531" spans="1:20">
      <c r="A4531" s="1">
        <v>41852</v>
      </c>
      <c r="B4531" t="s">
        <v>69</v>
      </c>
      <c r="C4531">
        <f t="shared" si="213"/>
        <v>2</v>
      </c>
      <c r="D4531" t="s">
        <v>280</v>
      </c>
      <c r="E4531" s="4">
        <v>40017.599999999999</v>
      </c>
      <c r="F4531" s="4">
        <v>5998.6382400000002</v>
      </c>
      <c r="G4531" s="3">
        <v>0.14990000000000001</v>
      </c>
      <c r="H4531" s="7">
        <v>2779</v>
      </c>
      <c r="I4531" s="4">
        <v>416.57210000000003</v>
      </c>
      <c r="J4531">
        <v>14.399999999999999</v>
      </c>
      <c r="K4531" t="s">
        <v>11</v>
      </c>
      <c r="L4531" t="s">
        <v>12</v>
      </c>
      <c r="M4531" t="s">
        <v>110</v>
      </c>
      <c r="N4531" s="2">
        <v>41541</v>
      </c>
      <c r="O4531" s="2">
        <v>41905</v>
      </c>
      <c r="P4531" t="s">
        <v>14</v>
      </c>
      <c r="Q4531" t="s">
        <v>37</v>
      </c>
      <c r="R4531" s="5" t="str">
        <f t="shared" si="214"/>
        <v>0.</v>
      </c>
      <c r="S4531" s="6" t="str">
        <f t="shared" si="215"/>
        <v/>
      </c>
      <c r="T4531">
        <f>ROUND(INT(表1[[#This Row],[合同结束日期]]-表1[[#This Row],[合同起始日期]])/365,1)</f>
        <v>1</v>
      </c>
    </row>
    <row r="4532" spans="1:20">
      <c r="A4532" s="1">
        <v>41852</v>
      </c>
      <c r="B4532" t="s">
        <v>69</v>
      </c>
      <c r="C4532">
        <f t="shared" si="213"/>
        <v>2</v>
      </c>
      <c r="D4532" t="s">
        <v>301</v>
      </c>
      <c r="E4532" s="4">
        <v>3948</v>
      </c>
      <c r="F4532" s="4">
        <v>2399.9892</v>
      </c>
      <c r="G4532" s="3">
        <v>0.6079</v>
      </c>
      <c r="H4532" s="7">
        <v>253.07692307692309</v>
      </c>
      <c r="I4532" s="4">
        <v>153.84546153846154</v>
      </c>
      <c r="J4532">
        <v>15.6</v>
      </c>
      <c r="K4532" t="s">
        <v>60</v>
      </c>
      <c r="L4532" t="s">
        <v>107</v>
      </c>
      <c r="M4532" t="s">
        <v>302</v>
      </c>
      <c r="N4532" s="2">
        <v>41609</v>
      </c>
      <c r="O4532" s="2">
        <v>41973</v>
      </c>
      <c r="P4532" t="s">
        <v>14</v>
      </c>
      <c r="Q4532" t="s">
        <v>37</v>
      </c>
      <c r="R4532" s="5" t="str">
        <f t="shared" si="214"/>
        <v>0.</v>
      </c>
      <c r="S4532" s="6" t="str">
        <f t="shared" si="215"/>
        <v/>
      </c>
      <c r="T4532">
        <f>ROUND(INT(表1[[#This Row],[合同结束日期]]-表1[[#This Row],[合同起始日期]])/365,1)</f>
        <v>1</v>
      </c>
    </row>
    <row r="4533" spans="1:20">
      <c r="A4533" s="1">
        <v>41852</v>
      </c>
      <c r="B4533" t="s">
        <v>69</v>
      </c>
      <c r="C4533">
        <f t="shared" si="213"/>
        <v>2</v>
      </c>
      <c r="D4533" t="s">
        <v>300</v>
      </c>
      <c r="E4533" s="4">
        <v>7908</v>
      </c>
      <c r="F4533" s="4">
        <v>2040.2639999999999</v>
      </c>
      <c r="G4533" s="3">
        <v>0.25800000000000001</v>
      </c>
      <c r="H4533" s="7">
        <v>1098.3333333333335</v>
      </c>
      <c r="I4533" s="4">
        <v>283.37</v>
      </c>
      <c r="J4533">
        <v>7.1999999999999993</v>
      </c>
      <c r="K4533" t="s">
        <v>60</v>
      </c>
      <c r="L4533" t="s">
        <v>107</v>
      </c>
      <c r="M4533" t="s">
        <v>303</v>
      </c>
      <c r="N4533" s="2">
        <v>41617</v>
      </c>
      <c r="O4533" s="2">
        <v>41981</v>
      </c>
      <c r="P4533" t="s">
        <v>14</v>
      </c>
      <c r="Q4533" t="s">
        <v>37</v>
      </c>
      <c r="R4533" s="5" t="str">
        <f t="shared" si="214"/>
        <v>0.</v>
      </c>
      <c r="S4533" s="6" t="str">
        <f t="shared" si="215"/>
        <v/>
      </c>
      <c r="T4533">
        <f>ROUND(INT(表1[[#This Row],[合同结束日期]]-表1[[#This Row],[合同起始日期]])/365,1)</f>
        <v>1</v>
      </c>
    </row>
    <row r="4534" spans="1:20">
      <c r="A4534" s="1">
        <v>41883</v>
      </c>
      <c r="B4534" t="s">
        <v>69</v>
      </c>
      <c r="C4534">
        <f t="shared" si="213"/>
        <v>2</v>
      </c>
      <c r="D4534" t="s">
        <v>70</v>
      </c>
      <c r="E4534" s="4">
        <v>979477.2</v>
      </c>
      <c r="F4534" s="4">
        <v>126548.45424000001</v>
      </c>
      <c r="G4534" s="3">
        <v>0.12920000000000001</v>
      </c>
      <c r="H4534" s="7">
        <v>812.97908366533864</v>
      </c>
      <c r="I4534" s="4">
        <v>105.03689760956176</v>
      </c>
      <c r="J4534">
        <v>1204.8</v>
      </c>
      <c r="K4534" t="s">
        <v>44</v>
      </c>
      <c r="L4534" t="s">
        <v>72</v>
      </c>
      <c r="M4534" t="s">
        <v>71</v>
      </c>
      <c r="N4534" s="2">
        <v>41270</v>
      </c>
      <c r="O4534" s="2">
        <v>44325</v>
      </c>
      <c r="P4534" t="s">
        <v>18</v>
      </c>
      <c r="Q4534" t="s">
        <v>42</v>
      </c>
      <c r="R4534" s="5" t="str">
        <f t="shared" si="214"/>
        <v>0.08</v>
      </c>
      <c r="S4534" s="6" t="str">
        <f t="shared" si="215"/>
        <v/>
      </c>
      <c r="T4534">
        <f>ROUND(INT(表1[[#This Row],[合同结束日期]]-表1[[#This Row],[合同起始日期]])/365,1)</f>
        <v>8.4</v>
      </c>
    </row>
    <row r="4535" spans="1:20">
      <c r="A4535" s="1">
        <v>41883</v>
      </c>
      <c r="B4535" t="s">
        <v>69</v>
      </c>
      <c r="C4535">
        <f t="shared" si="213"/>
        <v>2</v>
      </c>
      <c r="D4535" t="s">
        <v>73</v>
      </c>
      <c r="E4535" s="4">
        <v>661872</v>
      </c>
      <c r="F4535" s="4">
        <v>93985.824000000008</v>
      </c>
      <c r="G4535" s="3">
        <v>0.14200000000000002</v>
      </c>
      <c r="H4535" s="7">
        <v>774.66292134831463</v>
      </c>
      <c r="I4535" s="4">
        <v>110.00213483146068</v>
      </c>
      <c r="J4535">
        <v>854.4</v>
      </c>
      <c r="K4535" t="s">
        <v>44</v>
      </c>
      <c r="L4535" t="s">
        <v>72</v>
      </c>
      <c r="M4535" t="s">
        <v>71</v>
      </c>
      <c r="N4535" s="2">
        <v>41286</v>
      </c>
      <c r="O4535" s="2">
        <v>44325</v>
      </c>
      <c r="P4535" t="s">
        <v>18</v>
      </c>
      <c r="Q4535" t="s">
        <v>42</v>
      </c>
      <c r="R4535" s="5" t="str">
        <f t="shared" si="214"/>
        <v>0.08</v>
      </c>
      <c r="S4535" s="6" t="str">
        <f t="shared" si="215"/>
        <v/>
      </c>
      <c r="T4535">
        <f>ROUND(INT(表1[[#This Row],[合同结束日期]]-表1[[#This Row],[合同起始日期]])/365,1)</f>
        <v>8.3000000000000007</v>
      </c>
    </row>
    <row r="4536" spans="1:20">
      <c r="A4536" s="1">
        <v>41883</v>
      </c>
      <c r="B4536" t="s">
        <v>69</v>
      </c>
      <c r="C4536">
        <f t="shared" si="213"/>
        <v>2</v>
      </c>
      <c r="D4536" t="s">
        <v>336</v>
      </c>
      <c r="E4536" s="4">
        <v>813496.79999999993</v>
      </c>
      <c r="F4536" s="4">
        <v>78746.490239999985</v>
      </c>
      <c r="G4536" s="3">
        <v>9.6799999999999983E-2</v>
      </c>
      <c r="H4536" s="7">
        <v>1291.2647619047618</v>
      </c>
      <c r="I4536" s="4">
        <v>124.99442895238093</v>
      </c>
      <c r="J4536">
        <v>630</v>
      </c>
      <c r="K4536" t="s">
        <v>44</v>
      </c>
      <c r="L4536" t="s">
        <v>72</v>
      </c>
      <c r="M4536" t="s">
        <v>71</v>
      </c>
      <c r="N4536" s="2">
        <v>41757</v>
      </c>
      <c r="O4536" s="2">
        <v>43948</v>
      </c>
      <c r="P4536" t="s">
        <v>18</v>
      </c>
      <c r="Q4536" t="s">
        <v>42</v>
      </c>
      <c r="R4536" s="5" t="str">
        <f t="shared" si="214"/>
        <v>0.08</v>
      </c>
      <c r="S4536" s="6" t="str">
        <f t="shared" si="215"/>
        <v/>
      </c>
      <c r="T4536">
        <f>ROUND(INT(表1[[#This Row],[合同结束日期]]-表1[[#This Row],[合同起始日期]])/365,1)</f>
        <v>6</v>
      </c>
    </row>
    <row r="4537" spans="1:20">
      <c r="A4537" s="1">
        <v>41883</v>
      </c>
      <c r="B4537" t="s">
        <v>69</v>
      </c>
      <c r="C4537">
        <f t="shared" si="213"/>
        <v>2</v>
      </c>
      <c r="D4537" t="s">
        <v>74</v>
      </c>
      <c r="E4537" s="4">
        <v>137801.76</v>
      </c>
      <c r="F4537" s="4">
        <v>26333.916335999998</v>
      </c>
      <c r="G4537" s="3">
        <v>0.19109999999999996</v>
      </c>
      <c r="H4537" s="7">
        <v>549.44880382775125</v>
      </c>
      <c r="I4537" s="4">
        <v>104.99966641148326</v>
      </c>
      <c r="J4537">
        <v>250.79999999999998</v>
      </c>
      <c r="K4537" t="s">
        <v>76</v>
      </c>
      <c r="L4537" t="s">
        <v>75</v>
      </c>
      <c r="M4537" t="s">
        <v>75</v>
      </c>
      <c r="N4537" s="2">
        <v>41243</v>
      </c>
      <c r="O4537" s="2">
        <v>43229</v>
      </c>
      <c r="P4537" t="s">
        <v>14</v>
      </c>
      <c r="Q4537" t="s">
        <v>37</v>
      </c>
      <c r="R4537" s="5" t="str">
        <f t="shared" si="214"/>
        <v>0.</v>
      </c>
      <c r="S4537" s="6" t="str">
        <f t="shared" si="215"/>
        <v/>
      </c>
      <c r="T4537">
        <f>ROUND(INT(表1[[#This Row],[合同结束日期]]-表1[[#This Row],[合同起始日期]])/365,1)</f>
        <v>5.4</v>
      </c>
    </row>
    <row r="4538" spans="1:20">
      <c r="A4538" s="1">
        <v>41883</v>
      </c>
      <c r="B4538" t="s">
        <v>69</v>
      </c>
      <c r="C4538">
        <f t="shared" si="213"/>
        <v>2</v>
      </c>
      <c r="D4538" t="s">
        <v>77</v>
      </c>
      <c r="E4538" s="4">
        <v>662376</v>
      </c>
      <c r="F4538" s="4">
        <v>110749.26719999999</v>
      </c>
      <c r="G4538" s="3">
        <v>0.16719999999999999</v>
      </c>
      <c r="H4538" s="7">
        <v>508.26887661141802</v>
      </c>
      <c r="I4538" s="4">
        <v>84.982556169429088</v>
      </c>
      <c r="J4538">
        <v>1303.2</v>
      </c>
      <c r="K4538" t="s">
        <v>44</v>
      </c>
      <c r="L4538" t="s">
        <v>72</v>
      </c>
      <c r="M4538" t="s">
        <v>71</v>
      </c>
      <c r="N4538" s="2">
        <v>41268</v>
      </c>
      <c r="O4538" s="2">
        <v>44325</v>
      </c>
      <c r="P4538" t="s">
        <v>18</v>
      </c>
      <c r="Q4538" t="s">
        <v>78</v>
      </c>
      <c r="R4538" s="5" t="str">
        <f t="shared" si="214"/>
        <v>0.07</v>
      </c>
      <c r="S4538" s="6" t="str">
        <f t="shared" si="215"/>
        <v/>
      </c>
      <c r="T4538">
        <f>ROUND(INT(表1[[#This Row],[合同结束日期]]-表1[[#This Row],[合同起始日期]])/365,1)</f>
        <v>8.4</v>
      </c>
    </row>
    <row r="4539" spans="1:20">
      <c r="A4539" s="1">
        <v>41883</v>
      </c>
      <c r="B4539" t="s">
        <v>69</v>
      </c>
      <c r="C4539">
        <f t="shared" si="213"/>
        <v>2</v>
      </c>
      <c r="D4539" t="s">
        <v>79</v>
      </c>
      <c r="E4539" s="4">
        <v>221547.36</v>
      </c>
      <c r="F4539" s="4">
        <v>50845.119119999996</v>
      </c>
      <c r="G4539" s="3">
        <v>0.22949999999999998</v>
      </c>
      <c r="H4539" s="7">
        <v>1132.6552147239263</v>
      </c>
      <c r="I4539" s="4">
        <v>259.94437177914108</v>
      </c>
      <c r="J4539">
        <v>195.6</v>
      </c>
      <c r="K4539" t="s">
        <v>11</v>
      </c>
      <c r="L4539" t="s">
        <v>13</v>
      </c>
      <c r="M4539" t="s">
        <v>34</v>
      </c>
      <c r="N4539" s="2">
        <v>41299</v>
      </c>
      <c r="O4539" s="2">
        <v>42499</v>
      </c>
      <c r="P4539" t="s">
        <v>24</v>
      </c>
      <c r="Q4539" t="s">
        <v>59</v>
      </c>
      <c r="R4539" s="5" t="str">
        <f t="shared" si="214"/>
        <v>0.16</v>
      </c>
      <c r="S4539" s="6" t="str">
        <f t="shared" si="215"/>
        <v/>
      </c>
      <c r="T4539">
        <f>ROUND(INT(表1[[#This Row],[合同结束日期]]-表1[[#This Row],[合同起始日期]])/365,1)</f>
        <v>3.3</v>
      </c>
    </row>
    <row r="4540" spans="1:20">
      <c r="A4540" s="1">
        <v>41883</v>
      </c>
      <c r="B4540" t="s">
        <v>69</v>
      </c>
      <c r="C4540">
        <f t="shared" si="213"/>
        <v>2</v>
      </c>
      <c r="D4540" t="s">
        <v>80</v>
      </c>
      <c r="E4540" s="4">
        <v>199220.4</v>
      </c>
      <c r="F4540" s="4">
        <v>48928.53024</v>
      </c>
      <c r="G4540" s="3">
        <v>0.24560000000000001</v>
      </c>
      <c r="H4540" s="7">
        <v>1099.4503311258279</v>
      </c>
      <c r="I4540" s="4">
        <v>270.02500132450331</v>
      </c>
      <c r="J4540">
        <v>181.2</v>
      </c>
      <c r="K4540" t="s">
        <v>11</v>
      </c>
      <c r="L4540" t="s">
        <v>23</v>
      </c>
      <c r="M4540" t="s">
        <v>23</v>
      </c>
      <c r="N4540" s="2">
        <v>41286</v>
      </c>
      <c r="O4540" s="2">
        <v>42499</v>
      </c>
      <c r="P4540" t="s">
        <v>24</v>
      </c>
      <c r="Q4540" t="s">
        <v>48</v>
      </c>
      <c r="R4540" s="5" t="str">
        <f t="shared" si="214"/>
        <v>0.11</v>
      </c>
      <c r="S4540" s="6" t="str">
        <f t="shared" si="215"/>
        <v/>
      </c>
      <c r="T4540">
        <f>ROUND(INT(表1[[#This Row],[合同结束日期]]-表1[[#This Row],[合同起始日期]])/365,1)</f>
        <v>3.3</v>
      </c>
    </row>
    <row r="4541" spans="1:20">
      <c r="A4541" s="1">
        <v>41883</v>
      </c>
      <c r="B4541" t="s">
        <v>69</v>
      </c>
      <c r="C4541">
        <f t="shared" si="213"/>
        <v>2</v>
      </c>
      <c r="D4541" t="s">
        <v>81</v>
      </c>
      <c r="E4541" s="4">
        <v>151714.79999999999</v>
      </c>
      <c r="F4541" s="4">
        <v>28749.954600000001</v>
      </c>
      <c r="G4541" s="3">
        <v>0.18950000000000003</v>
      </c>
      <c r="H4541" s="7">
        <v>1264.29</v>
      </c>
      <c r="I4541" s="4">
        <v>239.582955</v>
      </c>
      <c r="J4541">
        <v>120</v>
      </c>
      <c r="K4541" t="s">
        <v>11</v>
      </c>
      <c r="L4541" t="s">
        <v>23</v>
      </c>
      <c r="M4541" t="s">
        <v>23</v>
      </c>
      <c r="N4541" s="2">
        <v>41279</v>
      </c>
      <c r="O4541" s="2">
        <v>42499</v>
      </c>
      <c r="P4541" t="s">
        <v>24</v>
      </c>
      <c r="Q4541" t="s">
        <v>25</v>
      </c>
      <c r="R4541" s="5" t="str">
        <f t="shared" si="214"/>
        <v>0.15</v>
      </c>
      <c r="S4541" s="6" t="str">
        <f t="shared" si="215"/>
        <v/>
      </c>
      <c r="T4541">
        <f>ROUND(INT(表1[[#This Row],[合同结束日期]]-表1[[#This Row],[合同起始日期]])/365,1)</f>
        <v>3.3</v>
      </c>
    </row>
    <row r="4542" spans="1:20">
      <c r="A4542" s="1">
        <v>41883</v>
      </c>
      <c r="B4542" t="s">
        <v>69</v>
      </c>
      <c r="C4542">
        <f t="shared" si="213"/>
        <v>2</v>
      </c>
      <c r="D4542" t="s">
        <v>82</v>
      </c>
      <c r="E4542" s="4">
        <v>86497.2</v>
      </c>
      <c r="F4542" s="4">
        <v>33898.252679999998</v>
      </c>
      <c r="G4542" s="3">
        <v>0.39189999999999997</v>
      </c>
      <c r="H4542" s="7">
        <v>637.88495575221236</v>
      </c>
      <c r="I4542" s="4">
        <v>249.98711415929202</v>
      </c>
      <c r="J4542">
        <v>135.6</v>
      </c>
      <c r="K4542" t="s">
        <v>11</v>
      </c>
      <c r="L4542" t="s">
        <v>23</v>
      </c>
      <c r="M4542" t="s">
        <v>23</v>
      </c>
      <c r="N4542" s="2">
        <v>41281</v>
      </c>
      <c r="O4542" s="2">
        <v>42133</v>
      </c>
      <c r="P4542" t="s">
        <v>24</v>
      </c>
      <c r="Q4542" t="s">
        <v>83</v>
      </c>
      <c r="R4542" s="5" t="str">
        <f t="shared" si="214"/>
        <v>0.14</v>
      </c>
      <c r="S4542" s="6" t="str">
        <f t="shared" si="215"/>
        <v/>
      </c>
      <c r="T4542">
        <f>ROUND(INT(表1[[#This Row],[合同结束日期]]-表1[[#This Row],[合同起始日期]])/365,1)</f>
        <v>2.2999999999999998</v>
      </c>
    </row>
    <row r="4543" spans="1:20">
      <c r="A4543" s="1">
        <v>41883</v>
      </c>
      <c r="B4543" t="s">
        <v>69</v>
      </c>
      <c r="C4543">
        <f t="shared" si="213"/>
        <v>2</v>
      </c>
      <c r="D4543" t="s">
        <v>84</v>
      </c>
      <c r="E4543" s="4">
        <v>37116</v>
      </c>
      <c r="F4543" s="4">
        <v>17281.209599999998</v>
      </c>
      <c r="G4543" s="3">
        <v>0.46559999999999996</v>
      </c>
      <c r="H4543" s="7">
        <v>515.5</v>
      </c>
      <c r="I4543" s="4">
        <v>240.01679999999999</v>
      </c>
      <c r="J4543">
        <v>72</v>
      </c>
      <c r="K4543" t="s">
        <v>11</v>
      </c>
      <c r="L4543" t="s">
        <v>12</v>
      </c>
      <c r="M4543" t="s">
        <v>53</v>
      </c>
      <c r="N4543" s="2">
        <v>41280</v>
      </c>
      <c r="O4543" s="2">
        <v>42133</v>
      </c>
      <c r="P4543" t="s">
        <v>24</v>
      </c>
      <c r="Q4543" t="s">
        <v>25</v>
      </c>
      <c r="R4543" s="5" t="str">
        <f t="shared" si="214"/>
        <v>0.15</v>
      </c>
      <c r="S4543" s="6" t="str">
        <f t="shared" si="215"/>
        <v/>
      </c>
      <c r="T4543">
        <f>ROUND(INT(表1[[#This Row],[合同结束日期]]-表1[[#This Row],[合同起始日期]])/365,1)</f>
        <v>2.2999999999999998</v>
      </c>
    </row>
    <row r="4544" spans="1:20">
      <c r="A4544" s="1">
        <v>41883</v>
      </c>
      <c r="B4544" t="s">
        <v>69</v>
      </c>
      <c r="C4544">
        <f t="shared" si="213"/>
        <v>2</v>
      </c>
      <c r="D4544" t="s">
        <v>85</v>
      </c>
      <c r="E4544" s="4">
        <v>124777.2</v>
      </c>
      <c r="F4544" s="4">
        <v>48987.528720000002</v>
      </c>
      <c r="G4544" s="3">
        <v>0.3926</v>
      </c>
      <c r="H4544" s="7">
        <v>662.29936305732485</v>
      </c>
      <c r="I4544" s="4">
        <v>260.01872993630576</v>
      </c>
      <c r="J4544">
        <v>188.4</v>
      </c>
      <c r="K4544" t="s">
        <v>11</v>
      </c>
      <c r="L4544" t="s">
        <v>23</v>
      </c>
      <c r="M4544" t="s">
        <v>23</v>
      </c>
      <c r="N4544" s="2">
        <v>41283</v>
      </c>
      <c r="O4544" s="2">
        <v>42133</v>
      </c>
      <c r="P4544" t="s">
        <v>24</v>
      </c>
      <c r="Q4544" t="s">
        <v>56</v>
      </c>
      <c r="R4544" s="5" t="str">
        <f t="shared" si="214"/>
        <v>0.17</v>
      </c>
      <c r="S4544" s="6" t="str">
        <f t="shared" si="215"/>
        <v/>
      </c>
      <c r="T4544">
        <f>ROUND(INT(表1[[#This Row],[合同结束日期]]-表1[[#This Row],[合同起始日期]])/365,1)</f>
        <v>2.2999999999999998</v>
      </c>
    </row>
    <row r="4545" spans="1:20">
      <c r="A4545" s="1">
        <v>41883</v>
      </c>
      <c r="B4545" t="s">
        <v>69</v>
      </c>
      <c r="C4545">
        <f t="shared" si="213"/>
        <v>2</v>
      </c>
      <c r="D4545" t="s">
        <v>86</v>
      </c>
      <c r="E4545" s="4">
        <v>282987.59999999998</v>
      </c>
      <c r="F4545" s="4">
        <v>59002.914600000004</v>
      </c>
      <c r="G4545" s="3">
        <v>0.20850000000000002</v>
      </c>
      <c r="H4545" s="7">
        <v>1347.56</v>
      </c>
      <c r="I4545" s="4">
        <v>280.96626000000003</v>
      </c>
      <c r="J4545">
        <v>210</v>
      </c>
      <c r="K4545" t="s">
        <v>11</v>
      </c>
      <c r="L4545" t="s">
        <v>23</v>
      </c>
      <c r="M4545" t="s">
        <v>23</v>
      </c>
      <c r="N4545" s="2">
        <v>41284</v>
      </c>
      <c r="O4545" s="2">
        <v>42499</v>
      </c>
      <c r="P4545" t="s">
        <v>18</v>
      </c>
      <c r="Q4545" t="s">
        <v>30</v>
      </c>
      <c r="R4545" s="5" t="str">
        <f t="shared" si="214"/>
        <v>0.18</v>
      </c>
      <c r="S4545" s="6" t="str">
        <f t="shared" si="215"/>
        <v/>
      </c>
      <c r="T4545">
        <f>ROUND(INT(表1[[#This Row],[合同结束日期]]-表1[[#This Row],[合同起始日期]])/365,1)</f>
        <v>3.3</v>
      </c>
    </row>
    <row r="4546" spans="1:20">
      <c r="A4546" s="1">
        <v>41883</v>
      </c>
      <c r="B4546" t="s">
        <v>69</v>
      </c>
      <c r="C4546">
        <f t="shared" si="213"/>
        <v>2</v>
      </c>
      <c r="D4546" t="s">
        <v>87</v>
      </c>
      <c r="E4546" s="4">
        <v>187550.15999999997</v>
      </c>
      <c r="F4546" s="4">
        <v>34996.859856000003</v>
      </c>
      <c r="G4546" s="3">
        <v>0.18660000000000004</v>
      </c>
      <c r="H4546" s="7">
        <v>643.17613168724279</v>
      </c>
      <c r="I4546" s="4">
        <v>120.01666617283954</v>
      </c>
      <c r="J4546">
        <v>291.59999999999997</v>
      </c>
      <c r="K4546" t="s">
        <v>11</v>
      </c>
      <c r="L4546" t="s">
        <v>13</v>
      </c>
      <c r="M4546" t="s">
        <v>13</v>
      </c>
      <c r="N4546" s="2">
        <v>41340</v>
      </c>
      <c r="O4546" s="2">
        <v>42499</v>
      </c>
      <c r="P4546" t="s">
        <v>18</v>
      </c>
      <c r="Q4546" t="s">
        <v>28</v>
      </c>
      <c r="R4546" s="5" t="str">
        <f t="shared" si="214"/>
        <v>0.13</v>
      </c>
      <c r="S4546" s="6" t="str">
        <f t="shared" si="215"/>
        <v/>
      </c>
      <c r="T4546">
        <f>ROUND(INT(表1[[#This Row],[合同结束日期]]-表1[[#This Row],[合同起始日期]])/365,1)</f>
        <v>3.2</v>
      </c>
    </row>
    <row r="4547" spans="1:20">
      <c r="A4547" s="1">
        <v>41883</v>
      </c>
      <c r="B4547" t="s">
        <v>69</v>
      </c>
      <c r="C4547">
        <f t="shared" si="213"/>
        <v>2</v>
      </c>
      <c r="D4547" t="s">
        <v>88</v>
      </c>
      <c r="E4547" s="4">
        <v>121410.36</v>
      </c>
      <c r="F4547" s="4">
        <v>24476.328576</v>
      </c>
      <c r="G4547" s="3">
        <v>0.2016</v>
      </c>
      <c r="H4547" s="7">
        <v>595.14882352941174</v>
      </c>
      <c r="I4547" s="4">
        <v>119.98200282352941</v>
      </c>
      <c r="J4547">
        <v>204</v>
      </c>
      <c r="K4547" t="s">
        <v>11</v>
      </c>
      <c r="L4547" t="s">
        <v>23</v>
      </c>
      <c r="M4547" t="s">
        <v>23</v>
      </c>
      <c r="N4547" s="2">
        <v>41337</v>
      </c>
      <c r="O4547" s="2">
        <v>42499</v>
      </c>
      <c r="P4547" t="s">
        <v>18</v>
      </c>
      <c r="Q4547" t="s">
        <v>28</v>
      </c>
      <c r="R4547" s="5" t="str">
        <f t="shared" si="214"/>
        <v>0.13</v>
      </c>
      <c r="S4547" s="6" t="str">
        <f t="shared" si="215"/>
        <v/>
      </c>
      <c r="T4547">
        <f>ROUND(INT(表1[[#This Row],[合同结束日期]]-表1[[#This Row],[合同起始日期]])/365,1)</f>
        <v>3.2</v>
      </c>
    </row>
    <row r="4548" spans="1:20">
      <c r="A4548" s="1">
        <v>41883</v>
      </c>
      <c r="B4548" t="s">
        <v>69</v>
      </c>
      <c r="C4548">
        <f t="shared" si="213"/>
        <v>2</v>
      </c>
      <c r="D4548" t="s">
        <v>89</v>
      </c>
      <c r="E4548" s="4">
        <v>158739.6</v>
      </c>
      <c r="F4548" s="4">
        <v>37129.192439999999</v>
      </c>
      <c r="G4548" s="3">
        <v>0.2339</v>
      </c>
      <c r="H4548" s="7">
        <v>1111.621848739496</v>
      </c>
      <c r="I4548" s="4">
        <v>260.00835042016809</v>
      </c>
      <c r="J4548">
        <v>142.79999999999998</v>
      </c>
      <c r="K4548" t="s">
        <v>11</v>
      </c>
      <c r="L4548" t="s">
        <v>23</v>
      </c>
      <c r="M4548" t="s">
        <v>23</v>
      </c>
      <c r="N4548" s="2">
        <v>41284</v>
      </c>
      <c r="O4548" s="2">
        <v>43229</v>
      </c>
      <c r="P4548" t="s">
        <v>24</v>
      </c>
      <c r="Q4548" t="s">
        <v>59</v>
      </c>
      <c r="R4548" s="5" t="str">
        <f t="shared" si="214"/>
        <v>0.16</v>
      </c>
      <c r="S4548" s="6" t="str">
        <f t="shared" si="215"/>
        <v/>
      </c>
      <c r="T4548">
        <f>ROUND(INT(表1[[#This Row],[合同结束日期]]-表1[[#This Row],[合同起始日期]])/365,1)</f>
        <v>5.3</v>
      </c>
    </row>
    <row r="4549" spans="1:20">
      <c r="A4549" s="1">
        <v>41883</v>
      </c>
      <c r="B4549" t="s">
        <v>69</v>
      </c>
      <c r="C4549">
        <f t="shared" si="213"/>
        <v>2</v>
      </c>
      <c r="D4549" t="s">
        <v>90</v>
      </c>
      <c r="E4549" s="4">
        <v>215002.8</v>
      </c>
      <c r="F4549" s="4">
        <v>78906.027600000016</v>
      </c>
      <c r="G4549" s="3">
        <v>0.3670000000000001</v>
      </c>
      <c r="H4549" s="7">
        <v>653.90145985401455</v>
      </c>
      <c r="I4549" s="4">
        <v>239.98183576642339</v>
      </c>
      <c r="J4549">
        <v>328.8</v>
      </c>
      <c r="K4549" t="s">
        <v>11</v>
      </c>
      <c r="L4549" t="s">
        <v>23</v>
      </c>
      <c r="M4549" t="s">
        <v>23</v>
      </c>
      <c r="N4549" s="2">
        <v>41299</v>
      </c>
      <c r="O4549" s="2">
        <v>42133</v>
      </c>
      <c r="P4549" t="s">
        <v>24</v>
      </c>
      <c r="Q4549" t="s">
        <v>25</v>
      </c>
      <c r="R4549" s="5" t="str">
        <f t="shared" si="214"/>
        <v>0.15</v>
      </c>
      <c r="S4549" s="6" t="str">
        <f t="shared" si="215"/>
        <v/>
      </c>
      <c r="T4549">
        <f>ROUND(INT(表1[[#This Row],[合同结束日期]]-表1[[#This Row],[合同起始日期]])/365,1)</f>
        <v>2.2999999999999998</v>
      </c>
    </row>
    <row r="4550" spans="1:20">
      <c r="A4550" s="1">
        <v>41883</v>
      </c>
      <c r="B4550" t="s">
        <v>69</v>
      </c>
      <c r="C4550">
        <f t="shared" si="213"/>
        <v>2</v>
      </c>
      <c r="D4550" t="s">
        <v>91</v>
      </c>
      <c r="E4550" s="4">
        <v>495648</v>
      </c>
      <c r="F4550" s="4">
        <v>93082.694400000008</v>
      </c>
      <c r="G4550" s="3">
        <v>0.18780000000000002</v>
      </c>
      <c r="H4550" s="7">
        <v>1323.846153846154</v>
      </c>
      <c r="I4550" s="4">
        <v>248.61830769230772</v>
      </c>
      <c r="J4550">
        <v>374.4</v>
      </c>
      <c r="K4550" t="s">
        <v>11</v>
      </c>
      <c r="L4550" t="s">
        <v>92</v>
      </c>
      <c r="M4550" t="s">
        <v>92</v>
      </c>
      <c r="N4550" s="2">
        <v>41295</v>
      </c>
      <c r="O4550" s="2">
        <v>42133</v>
      </c>
      <c r="P4550" t="s">
        <v>24</v>
      </c>
      <c r="Q4550" t="s">
        <v>25</v>
      </c>
      <c r="R4550" s="5" t="str">
        <f t="shared" si="214"/>
        <v>0.15</v>
      </c>
      <c r="S4550" s="6" t="str">
        <f t="shared" si="215"/>
        <v/>
      </c>
      <c r="T4550">
        <f>ROUND(INT(表1[[#This Row],[合同结束日期]]-表1[[#This Row],[合同起始日期]])/365,1)</f>
        <v>2.2999999999999998</v>
      </c>
    </row>
    <row r="4551" spans="1:20">
      <c r="A4551" s="1">
        <v>41883</v>
      </c>
      <c r="B4551" t="s">
        <v>69</v>
      </c>
      <c r="C4551">
        <f t="shared" si="213"/>
        <v>2</v>
      </c>
      <c r="D4551" t="s">
        <v>93</v>
      </c>
      <c r="E4551" s="4">
        <v>273664.8</v>
      </c>
      <c r="F4551" s="4">
        <v>62094.543120000002</v>
      </c>
      <c r="G4551" s="3">
        <v>0.22690000000000002</v>
      </c>
      <c r="H4551" s="7">
        <v>1013.5733333333333</v>
      </c>
      <c r="I4551" s="4">
        <v>229.97978933333334</v>
      </c>
      <c r="J4551">
        <v>270</v>
      </c>
      <c r="K4551" t="s">
        <v>11</v>
      </c>
      <c r="L4551" t="s">
        <v>92</v>
      </c>
      <c r="M4551" t="s">
        <v>92</v>
      </c>
      <c r="N4551" s="2">
        <v>41279</v>
      </c>
      <c r="O4551" s="2">
        <v>42499</v>
      </c>
      <c r="P4551" t="s">
        <v>24</v>
      </c>
      <c r="Q4551" t="s">
        <v>28</v>
      </c>
      <c r="R4551" s="5" t="str">
        <f t="shared" si="214"/>
        <v>0.13</v>
      </c>
      <c r="S4551" s="6" t="str">
        <f t="shared" si="215"/>
        <v/>
      </c>
      <c r="T4551">
        <f>ROUND(INT(表1[[#This Row],[合同结束日期]]-表1[[#This Row],[合同起始日期]])/365,1)</f>
        <v>3.3</v>
      </c>
    </row>
    <row r="4552" spans="1:20">
      <c r="A4552" s="1">
        <v>41883</v>
      </c>
      <c r="B4552" t="s">
        <v>69</v>
      </c>
      <c r="C4552">
        <f t="shared" si="213"/>
        <v>2</v>
      </c>
      <c r="D4552" t="s">
        <v>94</v>
      </c>
      <c r="E4552" s="4">
        <v>245068.79999999999</v>
      </c>
      <c r="F4552" s="4">
        <v>74819.504639999999</v>
      </c>
      <c r="G4552" s="3">
        <v>0.30530000000000002</v>
      </c>
      <c r="H4552" s="7">
        <v>949.87906976744182</v>
      </c>
      <c r="I4552" s="4">
        <v>289.99808000000002</v>
      </c>
      <c r="J4552">
        <v>258</v>
      </c>
      <c r="K4552" t="s">
        <v>11</v>
      </c>
      <c r="L4552" t="s">
        <v>23</v>
      </c>
      <c r="M4552" t="s">
        <v>23</v>
      </c>
      <c r="N4552" s="2">
        <v>41274</v>
      </c>
      <c r="O4552" s="2">
        <v>42435</v>
      </c>
      <c r="P4552" t="s">
        <v>24</v>
      </c>
      <c r="Q4552" t="s">
        <v>30</v>
      </c>
      <c r="R4552" s="5" t="str">
        <f t="shared" si="214"/>
        <v>0.18</v>
      </c>
      <c r="S4552" s="6" t="str">
        <f t="shared" si="215"/>
        <v/>
      </c>
      <c r="T4552">
        <f>ROUND(INT(表1[[#This Row],[合同结束日期]]-表1[[#This Row],[合同起始日期]])/365,1)</f>
        <v>3.2</v>
      </c>
    </row>
    <row r="4553" spans="1:20">
      <c r="A4553" s="1">
        <v>41883</v>
      </c>
      <c r="B4553" t="s">
        <v>69</v>
      </c>
      <c r="C4553">
        <f t="shared" si="213"/>
        <v>2</v>
      </c>
      <c r="D4553" t="s">
        <v>95</v>
      </c>
      <c r="E4553" s="4">
        <v>787533.6</v>
      </c>
      <c r="F4553" s="4">
        <v>187826.76360000001</v>
      </c>
      <c r="G4553" s="3">
        <v>0.23850000000000002</v>
      </c>
      <c r="H4553" s="7">
        <v>507.56225831399848</v>
      </c>
      <c r="I4553" s="4">
        <v>121.05359860788865</v>
      </c>
      <c r="J4553">
        <v>1551.6</v>
      </c>
      <c r="K4553" t="s">
        <v>41</v>
      </c>
      <c r="L4553" t="s">
        <v>95</v>
      </c>
      <c r="M4553" t="s">
        <v>41</v>
      </c>
      <c r="N4553" s="2">
        <v>41338</v>
      </c>
      <c r="O4553" s="2">
        <v>44349</v>
      </c>
      <c r="P4553" t="s">
        <v>39</v>
      </c>
      <c r="Q4553" t="s">
        <v>83</v>
      </c>
      <c r="R4553" s="5" t="str">
        <f t="shared" si="214"/>
        <v>0.14</v>
      </c>
      <c r="S4553" s="6" t="str">
        <f t="shared" si="215"/>
        <v/>
      </c>
      <c r="T4553">
        <f>ROUND(INT(表1[[#This Row],[合同结束日期]]-表1[[#This Row],[合同起始日期]])/365,1)</f>
        <v>8.1999999999999993</v>
      </c>
    </row>
    <row r="4554" spans="1:20">
      <c r="A4554" s="1">
        <v>41883</v>
      </c>
      <c r="B4554" t="s">
        <v>69</v>
      </c>
      <c r="C4554">
        <f t="shared" si="213"/>
        <v>2</v>
      </c>
      <c r="D4554" t="s">
        <v>293</v>
      </c>
      <c r="E4554" s="4">
        <v>963081.6</v>
      </c>
      <c r="F4554" s="4">
        <v>81765.627839999986</v>
      </c>
      <c r="G4554" s="3">
        <v>8.4899999999999989E-2</v>
      </c>
      <c r="H4554" s="7">
        <v>824.8386433710175</v>
      </c>
      <c r="I4554" s="4">
        <v>70.028800822199372</v>
      </c>
      <c r="J4554">
        <v>1167.5999999999999</v>
      </c>
      <c r="K4554" t="s">
        <v>44</v>
      </c>
      <c r="L4554" t="s">
        <v>72</v>
      </c>
      <c r="M4554" t="s">
        <v>71</v>
      </c>
      <c r="N4554" s="2">
        <v>41446</v>
      </c>
      <c r="O4554" s="2">
        <v>44487</v>
      </c>
      <c r="P4554" t="s">
        <v>18</v>
      </c>
      <c r="Q4554" t="s">
        <v>37</v>
      </c>
      <c r="R4554" s="5" t="str">
        <f t="shared" si="214"/>
        <v>0.</v>
      </c>
      <c r="S4554" s="6" t="str">
        <f t="shared" si="215"/>
        <v/>
      </c>
      <c r="T4554">
        <f>ROUND(INT(表1[[#This Row],[合同结束日期]]-表1[[#This Row],[合同起始日期]])/365,1)</f>
        <v>8.3000000000000007</v>
      </c>
    </row>
    <row r="4555" spans="1:20">
      <c r="A4555" s="1">
        <v>41883</v>
      </c>
      <c r="B4555" t="s">
        <v>69</v>
      </c>
      <c r="C4555">
        <f t="shared" si="213"/>
        <v>2</v>
      </c>
      <c r="D4555" t="s">
        <v>296</v>
      </c>
      <c r="E4555" s="4">
        <v>1418696.4</v>
      </c>
      <c r="F4555" s="4">
        <v>70934.820000000007</v>
      </c>
      <c r="G4555" s="3">
        <v>5.000000000000001E-2</v>
      </c>
      <c r="H4555" s="7">
        <v>2656.7348314606738</v>
      </c>
      <c r="I4555" s="4">
        <v>132.83674157303372</v>
      </c>
      <c r="J4555">
        <v>534</v>
      </c>
      <c r="K4555" t="s">
        <v>44</v>
      </c>
      <c r="L4555" t="s">
        <v>72</v>
      </c>
      <c r="M4555" t="s">
        <v>71</v>
      </c>
      <c r="N4555" s="2">
        <v>41514</v>
      </c>
      <c r="O4555" s="2">
        <v>44525</v>
      </c>
      <c r="P4555" t="s">
        <v>18</v>
      </c>
      <c r="Q4555" t="s">
        <v>208</v>
      </c>
      <c r="R4555" s="5" t="str">
        <f t="shared" si="214"/>
        <v>0.05</v>
      </c>
      <c r="S4555" s="6" t="str">
        <f t="shared" si="215"/>
        <v/>
      </c>
      <c r="T4555">
        <f>ROUND(INT(表1[[#This Row],[合同结束日期]]-表1[[#This Row],[合同起始日期]])/365,1)</f>
        <v>8.1999999999999993</v>
      </c>
    </row>
    <row r="4556" spans="1:20">
      <c r="A4556" s="1">
        <v>41883</v>
      </c>
      <c r="B4556" t="s">
        <v>69</v>
      </c>
      <c r="C4556">
        <f t="shared" si="213"/>
        <v>2</v>
      </c>
      <c r="D4556" t="s">
        <v>306</v>
      </c>
      <c r="E4556" s="4">
        <v>658674</v>
      </c>
      <c r="F4556" s="4">
        <v>55789.687800000007</v>
      </c>
      <c r="G4556" s="3">
        <v>8.4700000000000011E-2</v>
      </c>
      <c r="H4556" s="7">
        <v>1180.4193548387098</v>
      </c>
      <c r="I4556" s="4">
        <v>99.981519354838724</v>
      </c>
      <c r="J4556">
        <v>558</v>
      </c>
      <c r="K4556" t="s">
        <v>44</v>
      </c>
      <c r="L4556" t="s">
        <v>72</v>
      </c>
      <c r="M4556" t="s">
        <v>71</v>
      </c>
      <c r="N4556" s="2">
        <v>41567</v>
      </c>
      <c r="O4556" s="2">
        <v>44578</v>
      </c>
      <c r="P4556" t="s">
        <v>18</v>
      </c>
      <c r="Q4556" t="s">
        <v>208</v>
      </c>
      <c r="R4556" s="5" t="str">
        <f t="shared" si="214"/>
        <v>0.05</v>
      </c>
      <c r="S4556" s="6" t="str">
        <f t="shared" si="215"/>
        <v/>
      </c>
      <c r="T4556">
        <f>ROUND(INT(表1[[#This Row],[合同结束日期]]-表1[[#This Row],[合同起始日期]])/365,1)</f>
        <v>8.1999999999999993</v>
      </c>
    </row>
    <row r="4557" spans="1:20">
      <c r="A4557" s="1">
        <v>41883</v>
      </c>
      <c r="B4557" t="s">
        <v>69</v>
      </c>
      <c r="C4557">
        <f t="shared" si="213"/>
        <v>2</v>
      </c>
      <c r="D4557" t="s">
        <v>96</v>
      </c>
      <c r="E4557" s="4">
        <v>668184</v>
      </c>
      <c r="F4557" s="4">
        <v>53187.446400000001</v>
      </c>
      <c r="G4557" s="3">
        <v>7.9600000000000004E-2</v>
      </c>
      <c r="H4557" s="7">
        <v>2554.220183486239</v>
      </c>
      <c r="I4557" s="4">
        <v>203.31592660550461</v>
      </c>
      <c r="J4557">
        <v>261.59999999999997</v>
      </c>
      <c r="K4557" t="s">
        <v>11</v>
      </c>
      <c r="L4557" t="s">
        <v>23</v>
      </c>
      <c r="M4557" t="s">
        <v>23</v>
      </c>
      <c r="N4557" s="2">
        <v>41374</v>
      </c>
      <c r="O4557" s="2">
        <v>42499</v>
      </c>
      <c r="P4557" t="s">
        <v>24</v>
      </c>
      <c r="Q4557" t="s">
        <v>35</v>
      </c>
      <c r="R4557" s="5" t="str">
        <f t="shared" si="214"/>
        <v>0.06</v>
      </c>
      <c r="S4557" s="6" t="str">
        <f t="shared" si="215"/>
        <v/>
      </c>
      <c r="T4557">
        <f>ROUND(INT(表1[[#This Row],[合同结束日期]]-表1[[#This Row],[合同起始日期]])/365,1)</f>
        <v>3.1</v>
      </c>
    </row>
    <row r="4558" spans="1:20">
      <c r="A4558" s="1">
        <v>41883</v>
      </c>
      <c r="B4558" t="s">
        <v>69</v>
      </c>
      <c r="C4558">
        <f t="shared" si="213"/>
        <v>2</v>
      </c>
      <c r="D4558" t="s">
        <v>97</v>
      </c>
      <c r="E4558" s="4">
        <v>559479</v>
      </c>
      <c r="F4558" s="4">
        <v>139310.27100000001</v>
      </c>
      <c r="G4558" s="3">
        <v>0.24900000000000003</v>
      </c>
      <c r="H4558" s="7">
        <v>722.84108527131787</v>
      </c>
      <c r="I4558" s="4">
        <v>179.98743023255815</v>
      </c>
      <c r="J4558">
        <v>774</v>
      </c>
      <c r="K4558" t="s">
        <v>11</v>
      </c>
      <c r="L4558" t="s">
        <v>13</v>
      </c>
      <c r="M4558" t="s">
        <v>27</v>
      </c>
      <c r="N4558" s="2">
        <v>41299</v>
      </c>
      <c r="O4558" s="2">
        <v>43229</v>
      </c>
      <c r="P4558" t="s">
        <v>24</v>
      </c>
      <c r="Q4558" t="s">
        <v>48</v>
      </c>
      <c r="R4558" s="5" t="str">
        <f t="shared" si="214"/>
        <v>0.11</v>
      </c>
      <c r="S4558" s="6" t="str">
        <f t="shared" si="215"/>
        <v/>
      </c>
      <c r="T4558">
        <f>ROUND(INT(表1[[#This Row],[合同结束日期]]-表1[[#This Row],[合同起始日期]])/365,1)</f>
        <v>5.3</v>
      </c>
    </row>
    <row r="4559" spans="1:20">
      <c r="A4559" s="1">
        <v>41883</v>
      </c>
      <c r="B4559" t="s">
        <v>69</v>
      </c>
      <c r="C4559">
        <f t="shared" si="213"/>
        <v>2</v>
      </c>
      <c r="D4559" t="s">
        <v>98</v>
      </c>
      <c r="E4559" s="4">
        <v>133989.6</v>
      </c>
      <c r="F4559" s="4">
        <v>83100.349920000008</v>
      </c>
      <c r="G4559" s="3">
        <v>0.62020000000000008</v>
      </c>
      <c r="H4559" s="7">
        <v>403.0974729241878</v>
      </c>
      <c r="I4559" s="4">
        <v>250.00105270758127</v>
      </c>
      <c r="J4559">
        <v>332.4</v>
      </c>
      <c r="K4559" t="s">
        <v>11</v>
      </c>
      <c r="L4559" t="s">
        <v>13</v>
      </c>
      <c r="M4559" t="s">
        <v>13</v>
      </c>
      <c r="N4559" s="2">
        <v>41331</v>
      </c>
      <c r="O4559" s="2">
        <v>42499</v>
      </c>
      <c r="P4559" t="s">
        <v>24</v>
      </c>
      <c r="Q4559" t="s">
        <v>25</v>
      </c>
      <c r="R4559" s="5" t="str">
        <f t="shared" si="214"/>
        <v>0.15</v>
      </c>
      <c r="S4559" s="6" t="str">
        <f t="shared" si="215"/>
        <v/>
      </c>
      <c r="T4559">
        <f>ROUND(INT(表1[[#This Row],[合同结束日期]]-表1[[#This Row],[合同起始日期]])/365,1)</f>
        <v>3.2</v>
      </c>
    </row>
    <row r="4560" spans="1:20">
      <c r="A4560" s="1">
        <v>41883</v>
      </c>
      <c r="B4560" t="s">
        <v>69</v>
      </c>
      <c r="C4560">
        <f t="shared" si="213"/>
        <v>2</v>
      </c>
      <c r="D4560" t="s">
        <v>99</v>
      </c>
      <c r="E4560" s="4">
        <v>313171.20000000001</v>
      </c>
      <c r="F4560" s="4">
        <v>55869.742079999996</v>
      </c>
      <c r="G4560" s="3">
        <v>0.17839999999999998</v>
      </c>
      <c r="H4560" s="7">
        <v>1763.3513513513515</v>
      </c>
      <c r="I4560" s="4">
        <v>314.58188108108106</v>
      </c>
      <c r="J4560">
        <v>177.6</v>
      </c>
      <c r="K4560" t="s">
        <v>11</v>
      </c>
      <c r="L4560" t="s">
        <v>23</v>
      </c>
      <c r="M4560" t="s">
        <v>23</v>
      </c>
      <c r="N4560" s="2">
        <v>41295</v>
      </c>
      <c r="O4560" s="2">
        <v>42499</v>
      </c>
      <c r="P4560" t="s">
        <v>24</v>
      </c>
      <c r="Q4560" t="s">
        <v>25</v>
      </c>
      <c r="R4560" s="5" t="str">
        <f t="shared" si="214"/>
        <v>0.15</v>
      </c>
      <c r="S4560" s="6" t="str">
        <f t="shared" si="215"/>
        <v/>
      </c>
      <c r="T4560">
        <f>ROUND(INT(表1[[#This Row],[合同结束日期]]-表1[[#This Row],[合同起始日期]])/365,1)</f>
        <v>3.3</v>
      </c>
    </row>
    <row r="4561" spans="1:20">
      <c r="A4561" s="1">
        <v>41883</v>
      </c>
      <c r="B4561" t="s">
        <v>69</v>
      </c>
      <c r="C4561">
        <f t="shared" si="213"/>
        <v>2</v>
      </c>
      <c r="D4561" t="s">
        <v>100</v>
      </c>
      <c r="E4561" s="4">
        <v>270382.8</v>
      </c>
      <c r="F4561" s="4">
        <v>59132.718359999999</v>
      </c>
      <c r="G4561" s="3">
        <v>0.21870000000000001</v>
      </c>
      <c r="H4561" s="7">
        <v>1280.221590909091</v>
      </c>
      <c r="I4561" s="4">
        <v>279.9844619318182</v>
      </c>
      <c r="J4561">
        <v>211.2</v>
      </c>
      <c r="K4561" t="s">
        <v>11</v>
      </c>
      <c r="L4561" t="s">
        <v>23</v>
      </c>
      <c r="M4561" t="s">
        <v>23</v>
      </c>
      <c r="N4561" s="2">
        <v>41298</v>
      </c>
      <c r="O4561" s="2">
        <v>42133</v>
      </c>
      <c r="P4561" t="s">
        <v>24</v>
      </c>
      <c r="Q4561" t="s">
        <v>25</v>
      </c>
      <c r="R4561" s="5" t="str">
        <f t="shared" si="214"/>
        <v>0.15</v>
      </c>
      <c r="S4561" s="6" t="str">
        <f t="shared" si="215"/>
        <v/>
      </c>
      <c r="T4561">
        <f>ROUND(INT(表1[[#This Row],[合同结束日期]]-表1[[#This Row],[合同起始日期]])/365,1)</f>
        <v>2.2999999999999998</v>
      </c>
    </row>
    <row r="4562" spans="1:20">
      <c r="A4562" s="1">
        <v>41883</v>
      </c>
      <c r="B4562" t="s">
        <v>69</v>
      </c>
      <c r="C4562">
        <f t="shared" ref="C4562:C4624" si="216">IF($B4562="负一层",-1,IF($B4562="负一夹层",0,IF($B4562="一层",1,IF($B4562="二层",2,IF($B4562="三层",3,IF($B4562="四层",4))))))</f>
        <v>2</v>
      </c>
      <c r="D4562" t="s">
        <v>101</v>
      </c>
      <c r="E4562" s="4">
        <v>146164.008</v>
      </c>
      <c r="F4562" s="4">
        <v>19001.321039999999</v>
      </c>
      <c r="G4562" s="3">
        <v>0.13</v>
      </c>
      <c r="H4562" s="7">
        <v>1182.5566990291263</v>
      </c>
      <c r="I4562" s="4">
        <v>153.73237087378641</v>
      </c>
      <c r="J4562">
        <v>123.6</v>
      </c>
      <c r="K4562" t="s">
        <v>11</v>
      </c>
      <c r="L4562" t="s">
        <v>92</v>
      </c>
      <c r="M4562" t="s">
        <v>92</v>
      </c>
      <c r="N4562" s="2">
        <v>41345</v>
      </c>
      <c r="O4562" s="2">
        <v>42499</v>
      </c>
      <c r="P4562" t="s">
        <v>18</v>
      </c>
      <c r="Q4562" t="s">
        <v>28</v>
      </c>
      <c r="R4562" s="5" t="str">
        <f t="shared" ref="R4562:R4624" si="217">IF(ISERROR(FIND(",",$Q4562)),$Q4562,LEFT($Q4562,FIND(",",$Q4562)-1))</f>
        <v>0.13</v>
      </c>
      <c r="S4562" s="6" t="str">
        <f t="shared" si="215"/>
        <v/>
      </c>
      <c r="T4562">
        <f>ROUND(INT(表1[[#This Row],[合同结束日期]]-表1[[#This Row],[合同起始日期]])/365,1)</f>
        <v>3.2</v>
      </c>
    </row>
    <row r="4563" spans="1:20">
      <c r="A4563" s="1">
        <v>41883</v>
      </c>
      <c r="B4563" t="s">
        <v>69</v>
      </c>
      <c r="C4563">
        <f t="shared" si="216"/>
        <v>2</v>
      </c>
      <c r="D4563" t="s">
        <v>102</v>
      </c>
      <c r="E4563" s="4">
        <v>230064</v>
      </c>
      <c r="F4563" s="4">
        <v>49141.670399999995</v>
      </c>
      <c r="G4563" s="3">
        <v>0.21359999999999998</v>
      </c>
      <c r="H4563" s="7">
        <v>1486.2015503875971</v>
      </c>
      <c r="I4563" s="4">
        <v>317.45265116279069</v>
      </c>
      <c r="J4563">
        <v>154.79999999999998</v>
      </c>
      <c r="K4563" t="s">
        <v>11</v>
      </c>
      <c r="L4563" t="s">
        <v>92</v>
      </c>
      <c r="M4563" t="s">
        <v>92</v>
      </c>
      <c r="N4563" s="2">
        <v>41355</v>
      </c>
      <c r="O4563" s="2">
        <v>42499</v>
      </c>
      <c r="P4563" t="s">
        <v>24</v>
      </c>
      <c r="Q4563" t="s">
        <v>30</v>
      </c>
      <c r="R4563" s="5" t="str">
        <f t="shared" si="217"/>
        <v>0.18</v>
      </c>
      <c r="S4563" s="6" t="str">
        <f t="shared" ref="S4563:S4625" si="218">IF(ISERROR(FIND(",",$Q4563)),"",RIGHT($Q4563,LEN($Q4563)-FIND(",",$Q4563)))</f>
        <v/>
      </c>
      <c r="T4563">
        <f>ROUND(INT(表1[[#This Row],[合同结束日期]]-表1[[#This Row],[合同起始日期]])/365,1)</f>
        <v>3.1</v>
      </c>
    </row>
    <row r="4564" spans="1:20">
      <c r="A4564" s="1">
        <v>41883</v>
      </c>
      <c r="B4564" t="s">
        <v>69</v>
      </c>
      <c r="C4564">
        <f t="shared" si="216"/>
        <v>2</v>
      </c>
      <c r="D4564" t="s">
        <v>103</v>
      </c>
      <c r="E4564" s="4">
        <v>300696</v>
      </c>
      <c r="F4564" s="4">
        <v>66544.024799999999</v>
      </c>
      <c r="G4564" s="3">
        <v>0.2213</v>
      </c>
      <c r="H4564" s="7">
        <v>1210.5314009661836</v>
      </c>
      <c r="I4564" s="4">
        <v>267.89059903381644</v>
      </c>
      <c r="J4564">
        <v>248.39999999999998</v>
      </c>
      <c r="K4564" t="s">
        <v>11</v>
      </c>
      <c r="L4564" t="s">
        <v>23</v>
      </c>
      <c r="M4564" t="s">
        <v>23</v>
      </c>
      <c r="N4564" s="2">
        <v>41285</v>
      </c>
      <c r="O4564" s="2">
        <v>42499</v>
      </c>
      <c r="P4564" t="s">
        <v>24</v>
      </c>
      <c r="Q4564" t="s">
        <v>30</v>
      </c>
      <c r="R4564" s="5" t="str">
        <f t="shared" si="217"/>
        <v>0.18</v>
      </c>
      <c r="S4564" s="6" t="str">
        <f t="shared" si="218"/>
        <v/>
      </c>
      <c r="T4564">
        <f>ROUND(INT(表1[[#This Row],[合同结束日期]]-表1[[#This Row],[合同起始日期]])/365,1)</f>
        <v>3.3</v>
      </c>
    </row>
    <row r="4565" spans="1:20">
      <c r="A4565" s="1">
        <v>41883</v>
      </c>
      <c r="B4565" t="s">
        <v>69</v>
      </c>
      <c r="C4565">
        <f t="shared" si="216"/>
        <v>2</v>
      </c>
      <c r="D4565" t="s">
        <v>104</v>
      </c>
      <c r="E4565" s="4">
        <v>158995.67999999996</v>
      </c>
      <c r="F4565" s="4">
        <v>20669.438399999999</v>
      </c>
      <c r="G4565" s="3">
        <v>0.13000000000000003</v>
      </c>
      <c r="H4565" s="7">
        <v>1003.7606060606058</v>
      </c>
      <c r="I4565" s="4">
        <v>130.48887878787878</v>
      </c>
      <c r="J4565">
        <v>158.4</v>
      </c>
      <c r="K4565" t="s">
        <v>11</v>
      </c>
      <c r="L4565" t="s">
        <v>23</v>
      </c>
      <c r="M4565" t="s">
        <v>23</v>
      </c>
      <c r="N4565" s="2">
        <v>41345</v>
      </c>
      <c r="O4565" s="2">
        <v>42499</v>
      </c>
      <c r="P4565" t="s">
        <v>18</v>
      </c>
      <c r="Q4565" t="s">
        <v>28</v>
      </c>
      <c r="R4565" s="5" t="str">
        <f t="shared" si="217"/>
        <v>0.13</v>
      </c>
      <c r="S4565" s="6" t="str">
        <f t="shared" si="218"/>
        <v/>
      </c>
      <c r="T4565">
        <f>ROUND(INT(表1[[#This Row],[合同结束日期]]-表1[[#This Row],[合同起始日期]])/365,1)</f>
        <v>3.2</v>
      </c>
    </row>
    <row r="4566" spans="1:20">
      <c r="A4566" s="1">
        <v>41883</v>
      </c>
      <c r="B4566" t="s">
        <v>69</v>
      </c>
      <c r="C4566">
        <f t="shared" si="216"/>
        <v>2</v>
      </c>
      <c r="D4566" t="s">
        <v>105</v>
      </c>
      <c r="E4566" s="4">
        <v>174405.6</v>
      </c>
      <c r="F4566" s="4">
        <v>29910.560399999998</v>
      </c>
      <c r="G4566" s="3">
        <v>0.17149999999999999</v>
      </c>
      <c r="H4566" s="7">
        <v>1633.0112359550562</v>
      </c>
      <c r="I4566" s="4">
        <v>280.06142696629212</v>
      </c>
      <c r="J4566">
        <v>106.8</v>
      </c>
      <c r="K4566" t="s">
        <v>60</v>
      </c>
      <c r="L4566" t="s">
        <v>107</v>
      </c>
      <c r="M4566" t="s">
        <v>106</v>
      </c>
      <c r="N4566" s="2">
        <v>41250</v>
      </c>
      <c r="O4566" s="2">
        <v>42133</v>
      </c>
      <c r="P4566" t="s">
        <v>14</v>
      </c>
      <c r="Q4566" t="s">
        <v>37</v>
      </c>
      <c r="R4566" s="5" t="str">
        <f t="shared" si="217"/>
        <v>0.</v>
      </c>
      <c r="S4566" s="6" t="str">
        <f t="shared" si="218"/>
        <v/>
      </c>
      <c r="T4566">
        <f>ROUND(INT(表1[[#This Row],[合同结束日期]]-表1[[#This Row],[合同起始日期]])/365,1)</f>
        <v>2.4</v>
      </c>
    </row>
    <row r="4567" spans="1:20">
      <c r="A4567" s="1">
        <v>41883</v>
      </c>
      <c r="B4567" t="s">
        <v>69</v>
      </c>
      <c r="C4567">
        <f t="shared" si="216"/>
        <v>2</v>
      </c>
      <c r="D4567" t="s">
        <v>108</v>
      </c>
      <c r="E4567" s="4">
        <v>133310.39999999999</v>
      </c>
      <c r="F4567" s="4">
        <v>23915.885760000001</v>
      </c>
      <c r="G4567" s="3">
        <v>0.1794</v>
      </c>
      <c r="H4567" s="7">
        <v>2583.5348837209299</v>
      </c>
      <c r="I4567" s="4">
        <v>463.48615813953489</v>
      </c>
      <c r="J4567">
        <v>51.6</v>
      </c>
      <c r="K4567" t="s">
        <v>11</v>
      </c>
      <c r="L4567" t="s">
        <v>12</v>
      </c>
      <c r="M4567" t="s">
        <v>53</v>
      </c>
      <c r="N4567" s="2">
        <v>41332</v>
      </c>
      <c r="O4567" s="2">
        <v>42133</v>
      </c>
      <c r="P4567" t="s">
        <v>24</v>
      </c>
      <c r="Q4567" t="s">
        <v>59</v>
      </c>
      <c r="R4567" s="5" t="str">
        <f t="shared" si="217"/>
        <v>0.16</v>
      </c>
      <c r="S4567" s="6" t="str">
        <f t="shared" si="218"/>
        <v/>
      </c>
      <c r="T4567">
        <f>ROUND(INT(表1[[#This Row],[合同结束日期]]-表1[[#This Row],[合同起始日期]])/365,1)</f>
        <v>2.2000000000000002</v>
      </c>
    </row>
    <row r="4568" spans="1:20">
      <c r="A4568" s="1">
        <v>41883</v>
      </c>
      <c r="B4568" t="s">
        <v>69</v>
      </c>
      <c r="C4568">
        <f t="shared" si="216"/>
        <v>2</v>
      </c>
      <c r="D4568" t="s">
        <v>109</v>
      </c>
      <c r="E4568" s="4">
        <v>246019.19999999998</v>
      </c>
      <c r="F4568" s="4">
        <v>35106.939839999999</v>
      </c>
      <c r="G4568" s="3">
        <v>0.14269999999999999</v>
      </c>
      <c r="H4568" s="7">
        <v>3942.6153846153843</v>
      </c>
      <c r="I4568" s="4">
        <v>562.61121538461543</v>
      </c>
      <c r="J4568">
        <v>62.4</v>
      </c>
      <c r="K4568" t="s">
        <v>11</v>
      </c>
      <c r="L4568" t="s">
        <v>12</v>
      </c>
      <c r="M4568" t="s">
        <v>110</v>
      </c>
      <c r="N4568" s="2">
        <v>41287</v>
      </c>
      <c r="O4568" s="2">
        <v>42499</v>
      </c>
      <c r="P4568" t="s">
        <v>24</v>
      </c>
      <c r="Q4568" t="s">
        <v>28</v>
      </c>
      <c r="R4568" s="5" t="str">
        <f t="shared" si="217"/>
        <v>0.13</v>
      </c>
      <c r="S4568" s="6" t="str">
        <f t="shared" si="218"/>
        <v/>
      </c>
      <c r="T4568">
        <f>ROUND(INT(表1[[#This Row],[合同结束日期]]-表1[[#This Row],[合同起始日期]])/365,1)</f>
        <v>3.3</v>
      </c>
    </row>
    <row r="4569" spans="1:20">
      <c r="A4569" s="1">
        <v>41883</v>
      </c>
      <c r="B4569" t="s">
        <v>69</v>
      </c>
      <c r="C4569">
        <f t="shared" si="216"/>
        <v>2</v>
      </c>
      <c r="D4569" t="s">
        <v>111</v>
      </c>
      <c r="E4569" s="4">
        <v>151810.79999999999</v>
      </c>
      <c r="F4569" s="4">
        <v>46438.923719999999</v>
      </c>
      <c r="G4569" s="3">
        <v>0.30590000000000001</v>
      </c>
      <c r="H4569" s="7">
        <v>843.39333333333332</v>
      </c>
      <c r="I4569" s="4">
        <v>257.99402066666664</v>
      </c>
      <c r="J4569">
        <v>180</v>
      </c>
      <c r="K4569" t="s">
        <v>11</v>
      </c>
      <c r="L4569" t="s">
        <v>23</v>
      </c>
      <c r="M4569" t="s">
        <v>23</v>
      </c>
      <c r="N4569" s="2">
        <v>41281</v>
      </c>
      <c r="O4569" s="2">
        <v>42499</v>
      </c>
      <c r="P4569" t="s">
        <v>24</v>
      </c>
      <c r="Q4569" t="s">
        <v>28</v>
      </c>
      <c r="R4569" s="5" t="str">
        <f t="shared" si="217"/>
        <v>0.13</v>
      </c>
      <c r="S4569" s="6" t="str">
        <f t="shared" si="218"/>
        <v/>
      </c>
      <c r="T4569">
        <f>ROUND(INT(表1[[#This Row],[合同结束日期]]-表1[[#This Row],[合同起始日期]])/365,1)</f>
        <v>3.3</v>
      </c>
    </row>
    <row r="4570" spans="1:20">
      <c r="A4570" s="1">
        <v>41883</v>
      </c>
      <c r="B4570" t="s">
        <v>69</v>
      </c>
      <c r="C4570">
        <f t="shared" si="216"/>
        <v>2</v>
      </c>
      <c r="D4570" t="s">
        <v>112</v>
      </c>
      <c r="E4570" s="4">
        <v>596820</v>
      </c>
      <c r="F4570" s="4">
        <v>102115.902</v>
      </c>
      <c r="G4570" s="3">
        <v>0.1711</v>
      </c>
      <c r="H4570" s="7">
        <v>1216.0146699266504</v>
      </c>
      <c r="I4570" s="4">
        <v>208.0601100244499</v>
      </c>
      <c r="J4570">
        <v>490.79999999999995</v>
      </c>
      <c r="K4570" t="s">
        <v>11</v>
      </c>
      <c r="L4570" t="s">
        <v>92</v>
      </c>
      <c r="M4570" t="s">
        <v>92</v>
      </c>
      <c r="N4570" s="2">
        <v>41281</v>
      </c>
      <c r="O4570" s="2">
        <v>42500</v>
      </c>
      <c r="P4570" t="s">
        <v>24</v>
      </c>
      <c r="Q4570" t="s">
        <v>28</v>
      </c>
      <c r="R4570" s="5" t="str">
        <f t="shared" si="217"/>
        <v>0.13</v>
      </c>
      <c r="S4570" s="6" t="str">
        <f t="shared" si="218"/>
        <v/>
      </c>
      <c r="T4570">
        <f>ROUND(INT(表1[[#This Row],[合同结束日期]]-表1[[#This Row],[合同起始日期]])/365,1)</f>
        <v>3.3</v>
      </c>
    </row>
    <row r="4571" spans="1:20">
      <c r="A4571" s="1">
        <v>41883</v>
      </c>
      <c r="B4571" t="s">
        <v>69</v>
      </c>
      <c r="C4571">
        <f t="shared" si="216"/>
        <v>2</v>
      </c>
      <c r="D4571" t="s">
        <v>113</v>
      </c>
      <c r="E4571" s="4">
        <v>689991.6</v>
      </c>
      <c r="F4571" s="4">
        <v>160906.04111999998</v>
      </c>
      <c r="G4571" s="3">
        <v>0.23319999999999999</v>
      </c>
      <c r="H4571" s="7">
        <v>986.26586620926241</v>
      </c>
      <c r="I4571" s="4">
        <v>229.99719999999996</v>
      </c>
      <c r="J4571">
        <v>699.6</v>
      </c>
      <c r="K4571" t="s">
        <v>11</v>
      </c>
      <c r="L4571" t="s">
        <v>23</v>
      </c>
      <c r="M4571" t="s">
        <v>23</v>
      </c>
      <c r="N4571" s="2">
        <v>41331</v>
      </c>
      <c r="O4571" s="2">
        <v>42499</v>
      </c>
      <c r="P4571" t="s">
        <v>24</v>
      </c>
      <c r="Q4571" t="s">
        <v>25</v>
      </c>
      <c r="R4571" s="5" t="str">
        <f t="shared" si="217"/>
        <v>0.15</v>
      </c>
      <c r="S4571" s="6" t="str">
        <f t="shared" si="218"/>
        <v/>
      </c>
      <c r="T4571">
        <f>ROUND(INT(表1[[#This Row],[合同结束日期]]-表1[[#This Row],[合同起始日期]])/365,1)</f>
        <v>3.2</v>
      </c>
    </row>
    <row r="4572" spans="1:20">
      <c r="A4572" s="1">
        <v>41883</v>
      </c>
      <c r="B4572" t="s">
        <v>69</v>
      </c>
      <c r="C4572">
        <f t="shared" si="216"/>
        <v>2</v>
      </c>
      <c r="D4572" t="s">
        <v>114</v>
      </c>
      <c r="E4572" s="4">
        <v>806171.28</v>
      </c>
      <c r="F4572" s="4">
        <v>128261.85064799999</v>
      </c>
      <c r="G4572" s="3">
        <v>0.15909999999999999</v>
      </c>
      <c r="H4572" s="7">
        <v>1634.5727493917275</v>
      </c>
      <c r="I4572" s="4">
        <v>260.06052442822386</v>
      </c>
      <c r="J4572">
        <v>493.2</v>
      </c>
      <c r="K4572" t="s">
        <v>60</v>
      </c>
      <c r="L4572" t="s">
        <v>116</v>
      </c>
      <c r="M4572" t="s">
        <v>115</v>
      </c>
      <c r="N4572" s="2">
        <v>41241</v>
      </c>
      <c r="O4572" s="2">
        <v>43229</v>
      </c>
      <c r="P4572" t="s">
        <v>24</v>
      </c>
      <c r="Q4572" t="s">
        <v>65</v>
      </c>
      <c r="R4572" s="5" t="str">
        <f t="shared" si="217"/>
        <v>0.12</v>
      </c>
      <c r="S4572" s="6" t="str">
        <f t="shared" si="218"/>
        <v/>
      </c>
      <c r="T4572">
        <f>ROUND(INT(表1[[#This Row],[合同结束日期]]-表1[[#This Row],[合同起始日期]])/365,1)</f>
        <v>5.4</v>
      </c>
    </row>
    <row r="4573" spans="1:20">
      <c r="A4573" s="1">
        <v>41883</v>
      </c>
      <c r="B4573" t="s">
        <v>69</v>
      </c>
      <c r="C4573">
        <f t="shared" si="216"/>
        <v>2</v>
      </c>
      <c r="D4573" t="s">
        <v>117</v>
      </c>
      <c r="E4573" s="4">
        <v>363199.2</v>
      </c>
      <c r="F4573" s="4">
        <v>40678.310400000002</v>
      </c>
      <c r="G4573" s="3">
        <v>0.112</v>
      </c>
      <c r="H4573" s="7">
        <v>1560.1340206185569</v>
      </c>
      <c r="I4573" s="4">
        <v>174.73501030927838</v>
      </c>
      <c r="J4573">
        <v>232.79999999999998</v>
      </c>
      <c r="K4573" t="s">
        <v>44</v>
      </c>
      <c r="L4573" t="s">
        <v>72</v>
      </c>
      <c r="M4573" t="s">
        <v>71</v>
      </c>
      <c r="N4573" s="2">
        <v>41331</v>
      </c>
      <c r="O4573" s="2">
        <v>43229</v>
      </c>
      <c r="P4573" t="s">
        <v>24</v>
      </c>
      <c r="Q4573" t="s">
        <v>42</v>
      </c>
      <c r="R4573" s="5" t="str">
        <f t="shared" si="217"/>
        <v>0.08</v>
      </c>
      <c r="S4573" s="6" t="str">
        <f t="shared" si="218"/>
        <v/>
      </c>
      <c r="T4573">
        <f>ROUND(INT(表1[[#This Row],[合同结束日期]]-表1[[#This Row],[合同起始日期]])/365,1)</f>
        <v>5.2</v>
      </c>
    </row>
    <row r="4574" spans="1:20">
      <c r="A4574" s="1">
        <v>41883</v>
      </c>
      <c r="B4574" t="s">
        <v>69</v>
      </c>
      <c r="C4574">
        <f t="shared" si="216"/>
        <v>2</v>
      </c>
      <c r="D4574" t="s">
        <v>118</v>
      </c>
      <c r="E4574" s="4">
        <v>369140.39999999997</v>
      </c>
      <c r="F4574" s="4">
        <v>49907.782079999997</v>
      </c>
      <c r="G4574" s="3">
        <v>0.13520000000000001</v>
      </c>
      <c r="H4574" s="7">
        <v>776.81060606060601</v>
      </c>
      <c r="I4574" s="4">
        <v>105.02479393939393</v>
      </c>
      <c r="J4574">
        <v>475.2</v>
      </c>
      <c r="K4574" t="s">
        <v>44</v>
      </c>
      <c r="L4574" t="s">
        <v>72</v>
      </c>
      <c r="M4574" t="s">
        <v>71</v>
      </c>
      <c r="N4574" s="2">
        <v>41332</v>
      </c>
      <c r="O4574" s="2">
        <v>44325</v>
      </c>
      <c r="P4574" t="s">
        <v>24</v>
      </c>
      <c r="Q4574" t="s">
        <v>42</v>
      </c>
      <c r="R4574" s="5" t="str">
        <f t="shared" si="217"/>
        <v>0.08</v>
      </c>
      <c r="S4574" s="6" t="str">
        <f t="shared" si="218"/>
        <v/>
      </c>
      <c r="T4574">
        <f>ROUND(INT(表1[[#This Row],[合同结束日期]]-表1[[#This Row],[合同起始日期]])/365,1)</f>
        <v>8.1999999999999993</v>
      </c>
    </row>
    <row r="4575" spans="1:20">
      <c r="A4575" s="1">
        <v>41883</v>
      </c>
      <c r="B4575" t="s">
        <v>69</v>
      </c>
      <c r="C4575">
        <f t="shared" si="216"/>
        <v>2</v>
      </c>
      <c r="D4575" t="s">
        <v>119</v>
      </c>
      <c r="E4575" s="4">
        <v>473299.19999999995</v>
      </c>
      <c r="F4575" s="4">
        <v>61765.545599999998</v>
      </c>
      <c r="G4575" s="3">
        <v>0.1305</v>
      </c>
      <c r="H4575" s="7">
        <v>842.7692307692306</v>
      </c>
      <c r="I4575" s="4">
        <v>109.98138461538461</v>
      </c>
      <c r="J4575">
        <v>561.6</v>
      </c>
      <c r="K4575" t="s">
        <v>44</v>
      </c>
      <c r="L4575" t="s">
        <v>72</v>
      </c>
      <c r="M4575" t="s">
        <v>71</v>
      </c>
      <c r="N4575" s="2">
        <v>41327</v>
      </c>
      <c r="O4575" s="2">
        <v>44325</v>
      </c>
      <c r="P4575" t="s">
        <v>18</v>
      </c>
      <c r="Q4575" t="s">
        <v>42</v>
      </c>
      <c r="R4575" s="5" t="str">
        <f t="shared" si="217"/>
        <v>0.08</v>
      </c>
      <c r="S4575" s="6" t="str">
        <f t="shared" si="218"/>
        <v/>
      </c>
      <c r="T4575">
        <f>ROUND(INT(表1[[#This Row],[合同结束日期]]-表1[[#This Row],[合同起始日期]])/365,1)</f>
        <v>8.1999999999999993</v>
      </c>
    </row>
    <row r="4576" spans="1:20">
      <c r="A4576" s="1">
        <v>41883</v>
      </c>
      <c r="B4576" t="s">
        <v>69</v>
      </c>
      <c r="C4576">
        <f t="shared" si="216"/>
        <v>2</v>
      </c>
      <c r="D4576" t="s">
        <v>120</v>
      </c>
      <c r="E4576" s="4">
        <v>641598</v>
      </c>
      <c r="F4576" s="4">
        <v>81226.306799999991</v>
      </c>
      <c r="G4576" s="3">
        <v>0.12659999999999999</v>
      </c>
      <c r="H4576" s="7">
        <v>388.84727272727275</v>
      </c>
      <c r="I4576" s="4">
        <v>49.228064727272724</v>
      </c>
      <c r="J4576">
        <v>1650</v>
      </c>
      <c r="K4576" t="s">
        <v>44</v>
      </c>
      <c r="L4576" t="s">
        <v>72</v>
      </c>
      <c r="M4576" t="s">
        <v>71</v>
      </c>
      <c r="N4576" s="2">
        <v>41261</v>
      </c>
      <c r="O4576" s="2">
        <v>44332</v>
      </c>
      <c r="P4576" t="s">
        <v>39</v>
      </c>
      <c r="Q4576" t="s">
        <v>78</v>
      </c>
      <c r="R4576" s="5" t="str">
        <f t="shared" si="217"/>
        <v>0.07</v>
      </c>
      <c r="S4576" s="6" t="str">
        <f t="shared" si="218"/>
        <v/>
      </c>
      <c r="T4576">
        <f>ROUND(INT(表1[[#This Row],[合同结束日期]]-表1[[#This Row],[合同起始日期]])/365,1)</f>
        <v>8.4</v>
      </c>
    </row>
    <row r="4577" spans="1:20">
      <c r="A4577" s="1">
        <v>41883</v>
      </c>
      <c r="B4577" t="s">
        <v>69</v>
      </c>
      <c r="C4577">
        <f t="shared" si="216"/>
        <v>2</v>
      </c>
      <c r="D4577" t="s">
        <v>270</v>
      </c>
      <c r="E4577" s="4">
        <v>26891.760000000002</v>
      </c>
      <c r="F4577" s="4">
        <v>5039.5158240000001</v>
      </c>
      <c r="G4577" s="3">
        <v>0.18739999999999998</v>
      </c>
      <c r="H4577" s="7">
        <v>1120.49</v>
      </c>
      <c r="I4577" s="4">
        <v>209.979826</v>
      </c>
      <c r="J4577">
        <v>24</v>
      </c>
      <c r="K4577" t="s">
        <v>11</v>
      </c>
      <c r="L4577" t="s">
        <v>13</v>
      </c>
      <c r="M4577" t="s">
        <v>34</v>
      </c>
      <c r="N4577" s="2">
        <v>41893</v>
      </c>
      <c r="O4577" s="2">
        <v>42257</v>
      </c>
      <c r="P4577" t="s">
        <v>24</v>
      </c>
      <c r="Q4577" t="s">
        <v>25</v>
      </c>
      <c r="R4577" s="5" t="str">
        <f t="shared" si="217"/>
        <v>0.15</v>
      </c>
      <c r="S4577" s="6" t="str">
        <f t="shared" si="218"/>
        <v/>
      </c>
      <c r="T4577">
        <f>ROUND(INT(表1[[#This Row],[合同结束日期]]-表1[[#This Row],[合同起始日期]])/365,1)</f>
        <v>1</v>
      </c>
    </row>
    <row r="4578" spans="1:20">
      <c r="A4578" s="1">
        <v>41883</v>
      </c>
      <c r="B4578" t="s">
        <v>69</v>
      </c>
      <c r="C4578">
        <f t="shared" si="216"/>
        <v>2</v>
      </c>
      <c r="D4578" t="s">
        <v>310</v>
      </c>
      <c r="E4578" s="4">
        <v>23166</v>
      </c>
      <c r="F4578" s="4">
        <v>6599.9934000000003</v>
      </c>
      <c r="G4578" s="3">
        <v>0.28489999999999999</v>
      </c>
      <c r="H4578" s="7">
        <v>1608.7500000000002</v>
      </c>
      <c r="I4578" s="4">
        <v>458.33287500000006</v>
      </c>
      <c r="J4578">
        <v>14.399999999999999</v>
      </c>
      <c r="K4578" t="s">
        <v>11</v>
      </c>
      <c r="L4578" t="s">
        <v>12</v>
      </c>
      <c r="M4578" t="s">
        <v>10</v>
      </c>
      <c r="N4578" s="2">
        <v>41724</v>
      </c>
      <c r="O4578" s="2">
        <v>42088</v>
      </c>
      <c r="P4578" t="s">
        <v>24</v>
      </c>
      <c r="Q4578" t="s">
        <v>83</v>
      </c>
      <c r="R4578" s="5" t="str">
        <f t="shared" si="217"/>
        <v>0.14</v>
      </c>
      <c r="S4578" s="6" t="str">
        <f t="shared" si="218"/>
        <v/>
      </c>
      <c r="T4578">
        <f>ROUND(INT(表1[[#This Row],[合同结束日期]]-表1[[#This Row],[合同起始日期]])/365,1)</f>
        <v>1</v>
      </c>
    </row>
    <row r="4579" spans="1:20">
      <c r="A4579" s="1">
        <v>41883</v>
      </c>
      <c r="B4579" t="s">
        <v>69</v>
      </c>
      <c r="C4579">
        <f t="shared" si="216"/>
        <v>2</v>
      </c>
      <c r="D4579" t="s">
        <v>316</v>
      </c>
      <c r="E4579" s="4">
        <v>15564</v>
      </c>
      <c r="F4579" s="4">
        <v>2040.4404</v>
      </c>
      <c r="G4579" s="3">
        <v>0.13109999999999999</v>
      </c>
      <c r="H4579" s="7">
        <v>6485</v>
      </c>
      <c r="I4579" s="4">
        <v>850.18349999999998</v>
      </c>
      <c r="J4579">
        <v>2.4</v>
      </c>
      <c r="K4579" t="s">
        <v>44</v>
      </c>
      <c r="L4579" t="s">
        <v>46</v>
      </c>
      <c r="M4579" t="s">
        <v>187</v>
      </c>
      <c r="N4579" s="2">
        <v>41712</v>
      </c>
      <c r="O4579" s="2">
        <v>42076</v>
      </c>
      <c r="P4579" t="s">
        <v>18</v>
      </c>
      <c r="Q4579" t="s">
        <v>19</v>
      </c>
      <c r="R4579" s="5" t="str">
        <f t="shared" si="217"/>
        <v>0.1</v>
      </c>
      <c r="S4579" s="6" t="str">
        <f t="shared" si="218"/>
        <v/>
      </c>
      <c r="T4579">
        <f>ROUND(INT(表1[[#This Row],[合同结束日期]]-表1[[#This Row],[合同起始日期]])/365,1)</f>
        <v>1</v>
      </c>
    </row>
    <row r="4580" spans="1:20">
      <c r="A4580" s="1">
        <v>41883</v>
      </c>
      <c r="B4580" t="s">
        <v>69</v>
      </c>
      <c r="C4580">
        <f t="shared" si="216"/>
        <v>2</v>
      </c>
      <c r="D4580" t="s">
        <v>317</v>
      </c>
      <c r="E4580" s="4">
        <v>31767.599999999999</v>
      </c>
      <c r="F4580" s="4">
        <v>6601.3072800000009</v>
      </c>
      <c r="G4580" s="3">
        <v>0.20780000000000004</v>
      </c>
      <c r="H4580" s="7">
        <v>3309.125</v>
      </c>
      <c r="I4580" s="4">
        <v>687.63617500000009</v>
      </c>
      <c r="J4580">
        <v>9.6</v>
      </c>
      <c r="K4580" t="s">
        <v>11</v>
      </c>
      <c r="L4580" t="s">
        <v>12</v>
      </c>
      <c r="M4580" t="s">
        <v>110</v>
      </c>
      <c r="N4580" s="2">
        <v>41759</v>
      </c>
      <c r="O4580" s="2">
        <v>42123</v>
      </c>
      <c r="P4580" t="s">
        <v>24</v>
      </c>
      <c r="Q4580" t="s">
        <v>56</v>
      </c>
      <c r="R4580" s="5" t="str">
        <f t="shared" si="217"/>
        <v>0.17</v>
      </c>
      <c r="S4580" s="6" t="str">
        <f t="shared" si="218"/>
        <v/>
      </c>
      <c r="T4580">
        <f>ROUND(INT(表1[[#This Row],[合同结束日期]]-表1[[#This Row],[合同起始日期]])/365,1)</f>
        <v>1</v>
      </c>
    </row>
    <row r="4581" spans="1:20">
      <c r="A4581" s="1">
        <v>41883</v>
      </c>
      <c r="B4581" t="s">
        <v>69</v>
      </c>
      <c r="C4581">
        <f t="shared" si="216"/>
        <v>2</v>
      </c>
      <c r="D4581" t="s">
        <v>318</v>
      </c>
      <c r="E4581" s="4">
        <v>8428.7999999999993</v>
      </c>
      <c r="F4581" s="4">
        <v>12000.082559999999</v>
      </c>
      <c r="G4581" s="3">
        <v>1.4237</v>
      </c>
      <c r="H4581" s="7">
        <v>125.42857142857142</v>
      </c>
      <c r="I4581" s="4">
        <v>178.57265714285711</v>
      </c>
      <c r="J4581">
        <v>67.2</v>
      </c>
      <c r="K4581" t="s">
        <v>60</v>
      </c>
      <c r="L4581" t="s">
        <v>107</v>
      </c>
      <c r="M4581" t="s">
        <v>299</v>
      </c>
      <c r="N4581" s="2">
        <v>41752</v>
      </c>
      <c r="O4581" s="2">
        <v>42116</v>
      </c>
      <c r="P4581" t="s">
        <v>14</v>
      </c>
      <c r="Q4581" t="s">
        <v>9</v>
      </c>
      <c r="R4581" s="5" t="str">
        <f t="shared" si="217"/>
        <v/>
      </c>
      <c r="S4581" s="6" t="str">
        <f t="shared" si="218"/>
        <v/>
      </c>
      <c r="T4581">
        <f>ROUND(INT(表1[[#This Row],[合同结束日期]]-表1[[#This Row],[合同起始日期]])/365,1)</f>
        <v>1</v>
      </c>
    </row>
    <row r="4582" spans="1:20">
      <c r="A4582" s="1">
        <v>41883</v>
      </c>
      <c r="B4582" t="s">
        <v>69</v>
      </c>
      <c r="C4582">
        <f t="shared" si="216"/>
        <v>2</v>
      </c>
      <c r="D4582" t="s">
        <v>338</v>
      </c>
      <c r="E4582" s="4">
        <v>24370.799999999999</v>
      </c>
      <c r="F4582" s="4">
        <v>11039.972400000001</v>
      </c>
      <c r="G4582" s="3">
        <v>0.45300000000000001</v>
      </c>
      <c r="H4582" s="7">
        <v>507.72499999999997</v>
      </c>
      <c r="I4582" s="4">
        <v>229.999425</v>
      </c>
      <c r="J4582">
        <v>48</v>
      </c>
      <c r="K4582" t="s">
        <v>44</v>
      </c>
      <c r="L4582" t="s">
        <v>46</v>
      </c>
      <c r="M4582" t="s">
        <v>45</v>
      </c>
      <c r="N4582" s="2">
        <v>41832</v>
      </c>
      <c r="O4582" s="2">
        <v>42562</v>
      </c>
      <c r="P4582" t="s">
        <v>24</v>
      </c>
      <c r="Q4582" t="s">
        <v>28</v>
      </c>
      <c r="R4582" s="5" t="str">
        <f t="shared" si="217"/>
        <v>0.13</v>
      </c>
      <c r="S4582" s="6" t="str">
        <f t="shared" si="218"/>
        <v/>
      </c>
      <c r="T4582">
        <f>ROUND(INT(表1[[#This Row],[合同结束日期]]-表1[[#This Row],[合同起始日期]])/365,1)</f>
        <v>2</v>
      </c>
    </row>
    <row r="4583" spans="1:20">
      <c r="A4583" s="1">
        <v>41883</v>
      </c>
      <c r="B4583" t="s">
        <v>69</v>
      </c>
      <c r="C4583">
        <f t="shared" si="216"/>
        <v>2</v>
      </c>
      <c r="D4583" t="s">
        <v>211</v>
      </c>
      <c r="E4583" s="4">
        <v>37140</v>
      </c>
      <c r="F4583" s="4">
        <v>6915.4679999999998</v>
      </c>
      <c r="G4583" s="3">
        <v>0.1862</v>
      </c>
      <c r="H4583" s="7">
        <v>2579.166666666667</v>
      </c>
      <c r="I4583" s="4">
        <v>480.2408333333334</v>
      </c>
      <c r="J4583">
        <v>14.399999999999999</v>
      </c>
      <c r="K4583" t="s">
        <v>11</v>
      </c>
      <c r="L4583" t="s">
        <v>12</v>
      </c>
      <c r="M4583" t="s">
        <v>110</v>
      </c>
      <c r="N4583" s="2">
        <v>41804</v>
      </c>
      <c r="O4583" s="2">
        <v>42133</v>
      </c>
      <c r="P4583" t="s">
        <v>24</v>
      </c>
      <c r="Q4583" t="s">
        <v>56</v>
      </c>
      <c r="R4583" s="5" t="str">
        <f t="shared" si="217"/>
        <v>0.17</v>
      </c>
      <c r="S4583" s="6" t="str">
        <f t="shared" si="218"/>
        <v/>
      </c>
      <c r="T4583">
        <f>ROUND(INT(表1[[#This Row],[合同结束日期]]-表1[[#This Row],[合同起始日期]])/365,1)</f>
        <v>0.9</v>
      </c>
    </row>
    <row r="4584" spans="1:20">
      <c r="A4584" s="1">
        <v>41883</v>
      </c>
      <c r="B4584" t="s">
        <v>69</v>
      </c>
      <c r="C4584">
        <f t="shared" si="216"/>
        <v>2</v>
      </c>
      <c r="D4584" t="s">
        <v>275</v>
      </c>
      <c r="E4584" s="4">
        <v>25962</v>
      </c>
      <c r="F4584" s="4">
        <v>3079.0931999999998</v>
      </c>
      <c r="G4584" s="3">
        <v>0.1186</v>
      </c>
      <c r="H4584" s="7">
        <v>1802.9166666666667</v>
      </c>
      <c r="I4584" s="4">
        <v>213.82591666666667</v>
      </c>
      <c r="J4584">
        <v>14.399999999999999</v>
      </c>
      <c r="K4584" t="s">
        <v>76</v>
      </c>
      <c r="L4584" t="s">
        <v>276</v>
      </c>
      <c r="M4584" t="s">
        <v>276</v>
      </c>
      <c r="N4584" s="2">
        <v>41532</v>
      </c>
      <c r="O4584" s="2">
        <v>41896</v>
      </c>
      <c r="P4584" t="s">
        <v>14</v>
      </c>
      <c r="Q4584" t="s">
        <v>37</v>
      </c>
      <c r="R4584" s="5" t="str">
        <f t="shared" si="217"/>
        <v>0.</v>
      </c>
      <c r="S4584" s="6" t="str">
        <f t="shared" si="218"/>
        <v/>
      </c>
      <c r="T4584">
        <f>ROUND(INT(表1[[#This Row],[合同结束日期]]-表1[[#This Row],[合同起始日期]])/365,1)</f>
        <v>1</v>
      </c>
    </row>
    <row r="4585" spans="1:20">
      <c r="A4585" s="1">
        <v>41883</v>
      </c>
      <c r="B4585" t="s">
        <v>69</v>
      </c>
      <c r="C4585">
        <f t="shared" si="216"/>
        <v>2</v>
      </c>
      <c r="D4585" t="s">
        <v>277</v>
      </c>
      <c r="E4585" s="4">
        <v>38635.199999999997</v>
      </c>
      <c r="F4585" s="4">
        <v>6900.2467199999992</v>
      </c>
      <c r="G4585" s="3">
        <v>0.17859999999999998</v>
      </c>
      <c r="H4585" s="7">
        <v>2683</v>
      </c>
      <c r="I4585" s="4">
        <v>479.18379999999996</v>
      </c>
      <c r="J4585">
        <v>14.399999999999999</v>
      </c>
      <c r="K4585" t="s">
        <v>11</v>
      </c>
      <c r="L4585" t="s">
        <v>12</v>
      </c>
      <c r="M4585" t="s">
        <v>110</v>
      </c>
      <c r="N4585" s="2">
        <v>41533</v>
      </c>
      <c r="O4585" s="2">
        <v>42262</v>
      </c>
      <c r="P4585" t="s">
        <v>24</v>
      </c>
      <c r="Q4585" t="s">
        <v>59</v>
      </c>
      <c r="R4585" s="5" t="str">
        <f t="shared" si="217"/>
        <v>0.16</v>
      </c>
      <c r="S4585" s="6" t="str">
        <f t="shared" si="218"/>
        <v/>
      </c>
      <c r="T4585">
        <f>ROUND(INT(表1[[#This Row],[合同结束日期]]-表1[[#This Row],[合同起始日期]])/365,1)</f>
        <v>2</v>
      </c>
    </row>
    <row r="4586" spans="1:20">
      <c r="A4586" s="1">
        <v>41883</v>
      </c>
      <c r="B4586" t="s">
        <v>69</v>
      </c>
      <c r="C4586">
        <f t="shared" si="216"/>
        <v>2</v>
      </c>
      <c r="D4586" t="s">
        <v>278</v>
      </c>
      <c r="E4586" s="4">
        <v>28401.599999999999</v>
      </c>
      <c r="F4586" s="4">
        <v>6359.1182400000007</v>
      </c>
      <c r="G4586" s="3">
        <v>0.22390000000000004</v>
      </c>
      <c r="H4586" s="7">
        <v>1972.3333333333335</v>
      </c>
      <c r="I4586" s="4">
        <v>441.60543333333345</v>
      </c>
      <c r="J4586">
        <v>14.399999999999999</v>
      </c>
      <c r="K4586" t="s">
        <v>11</v>
      </c>
      <c r="L4586" t="s">
        <v>12</v>
      </c>
      <c r="M4586" t="s">
        <v>110</v>
      </c>
      <c r="N4586" s="2">
        <v>41518</v>
      </c>
      <c r="O4586" s="2">
        <v>42247</v>
      </c>
      <c r="P4586" t="s">
        <v>24</v>
      </c>
      <c r="Q4586" t="s">
        <v>56</v>
      </c>
      <c r="R4586" s="5" t="str">
        <f t="shared" si="217"/>
        <v>0.17</v>
      </c>
      <c r="S4586" s="6" t="str">
        <f t="shared" si="218"/>
        <v/>
      </c>
      <c r="T4586">
        <f>ROUND(INT(表1[[#This Row],[合同结束日期]]-表1[[#This Row],[合同起始日期]])/365,1)</f>
        <v>2</v>
      </c>
    </row>
    <row r="4587" spans="1:20">
      <c r="A4587" s="1">
        <v>41883</v>
      </c>
      <c r="B4587" t="s">
        <v>69</v>
      </c>
      <c r="C4587">
        <f t="shared" si="216"/>
        <v>2</v>
      </c>
      <c r="D4587" t="s">
        <v>279</v>
      </c>
      <c r="E4587" s="4">
        <v>34350</v>
      </c>
      <c r="F4587" s="4">
        <v>6241.3950000000004</v>
      </c>
      <c r="G4587" s="3">
        <v>0.1817</v>
      </c>
      <c r="H4587" s="7">
        <v>2385.416666666667</v>
      </c>
      <c r="I4587" s="4">
        <v>433.43020833333338</v>
      </c>
      <c r="J4587">
        <v>14.399999999999999</v>
      </c>
      <c r="K4587" t="s">
        <v>66</v>
      </c>
      <c r="L4587" t="s">
        <v>64</v>
      </c>
      <c r="M4587" t="s">
        <v>64</v>
      </c>
      <c r="N4587" s="2">
        <v>41536</v>
      </c>
      <c r="O4587" s="2">
        <v>42265</v>
      </c>
      <c r="P4587" t="s">
        <v>24</v>
      </c>
      <c r="Q4587" t="s">
        <v>28</v>
      </c>
      <c r="R4587" s="5" t="str">
        <f t="shared" si="217"/>
        <v>0.13</v>
      </c>
      <c r="S4587" s="6" t="str">
        <f t="shared" si="218"/>
        <v/>
      </c>
      <c r="T4587">
        <f>ROUND(INT(表1[[#This Row],[合同结束日期]]-表1[[#This Row],[合同起始日期]])/365,1)</f>
        <v>2</v>
      </c>
    </row>
    <row r="4588" spans="1:20">
      <c r="A4588" s="1">
        <v>41883</v>
      </c>
      <c r="B4588" t="s">
        <v>69</v>
      </c>
      <c r="C4588">
        <f t="shared" si="216"/>
        <v>2</v>
      </c>
      <c r="D4588" t="s">
        <v>280</v>
      </c>
      <c r="E4588" s="4">
        <v>32598</v>
      </c>
      <c r="F4588" s="4">
        <v>7494.2802000000001</v>
      </c>
      <c r="G4588" s="3">
        <v>0.22989999999999999</v>
      </c>
      <c r="H4588" s="7">
        <v>2263.75</v>
      </c>
      <c r="I4588" s="4">
        <v>520.43612500000006</v>
      </c>
      <c r="J4588">
        <v>14.399999999999999</v>
      </c>
      <c r="K4588" t="s">
        <v>11</v>
      </c>
      <c r="L4588" t="s">
        <v>12</v>
      </c>
      <c r="M4588" t="s">
        <v>110</v>
      </c>
      <c r="N4588" s="2">
        <v>41541</v>
      </c>
      <c r="O4588" s="2">
        <v>42270</v>
      </c>
      <c r="P4588" t="s">
        <v>24</v>
      </c>
      <c r="Q4588" t="s">
        <v>59</v>
      </c>
      <c r="R4588" s="5" t="str">
        <f t="shared" si="217"/>
        <v>0.16</v>
      </c>
      <c r="S4588" s="6" t="str">
        <f t="shared" si="218"/>
        <v/>
      </c>
      <c r="T4588">
        <f>ROUND(INT(表1[[#This Row],[合同结束日期]]-表1[[#This Row],[合同起始日期]])/365,1)</f>
        <v>2</v>
      </c>
    </row>
    <row r="4589" spans="1:20">
      <c r="A4589" s="1">
        <v>41883</v>
      </c>
      <c r="B4589" t="s">
        <v>69</v>
      </c>
      <c r="C4589">
        <f t="shared" si="216"/>
        <v>2</v>
      </c>
      <c r="D4589" t="s">
        <v>301</v>
      </c>
      <c r="E4589" s="4">
        <v>4134</v>
      </c>
      <c r="F4589" s="4">
        <v>2400.2003999999997</v>
      </c>
      <c r="G4589" s="3">
        <v>0.58059999999999989</v>
      </c>
      <c r="H4589" s="7">
        <v>265</v>
      </c>
      <c r="I4589" s="4">
        <v>153.85899999999998</v>
      </c>
      <c r="J4589">
        <v>15.6</v>
      </c>
      <c r="K4589" t="s">
        <v>60</v>
      </c>
      <c r="L4589" t="s">
        <v>107</v>
      </c>
      <c r="M4589" t="s">
        <v>302</v>
      </c>
      <c r="N4589" s="2">
        <v>41609</v>
      </c>
      <c r="O4589" s="2">
        <v>41973</v>
      </c>
      <c r="P4589" t="s">
        <v>14</v>
      </c>
      <c r="Q4589" t="s">
        <v>37</v>
      </c>
      <c r="R4589" s="5" t="str">
        <f t="shared" si="217"/>
        <v>0.</v>
      </c>
      <c r="S4589" s="6" t="str">
        <f t="shared" si="218"/>
        <v/>
      </c>
      <c r="T4589">
        <f>ROUND(INT(表1[[#This Row],[合同结束日期]]-表1[[#This Row],[合同起始日期]])/365,1)</f>
        <v>1</v>
      </c>
    </row>
    <row r="4590" spans="1:20">
      <c r="A4590" s="1">
        <v>41883</v>
      </c>
      <c r="B4590" t="s">
        <v>69</v>
      </c>
      <c r="C4590">
        <f t="shared" si="216"/>
        <v>2</v>
      </c>
      <c r="D4590" t="s">
        <v>300</v>
      </c>
      <c r="E4590" s="4">
        <v>7320</v>
      </c>
      <c r="F4590" s="4">
        <v>2040.0839999999998</v>
      </c>
      <c r="G4590" s="3">
        <v>0.2787</v>
      </c>
      <c r="H4590" s="7">
        <v>1016.6666666666667</v>
      </c>
      <c r="I4590" s="4">
        <v>283.34500000000003</v>
      </c>
      <c r="J4590">
        <v>7.1999999999999993</v>
      </c>
      <c r="K4590" t="s">
        <v>60</v>
      </c>
      <c r="L4590" t="s">
        <v>107</v>
      </c>
      <c r="M4590" t="s">
        <v>303</v>
      </c>
      <c r="N4590" s="2">
        <v>41617</v>
      </c>
      <c r="O4590" s="2">
        <v>41981</v>
      </c>
      <c r="P4590" t="s">
        <v>14</v>
      </c>
      <c r="Q4590" t="s">
        <v>37</v>
      </c>
      <c r="R4590" s="5" t="str">
        <f t="shared" si="217"/>
        <v>0.</v>
      </c>
      <c r="S4590" s="6" t="str">
        <f t="shared" si="218"/>
        <v/>
      </c>
      <c r="T4590">
        <f>ROUND(INT(表1[[#This Row],[合同结束日期]]-表1[[#This Row],[合同起始日期]])/365,1)</f>
        <v>1</v>
      </c>
    </row>
    <row r="4591" spans="1:20">
      <c r="A4591" s="1">
        <v>41913</v>
      </c>
      <c r="B4591" t="s">
        <v>69</v>
      </c>
      <c r="C4591">
        <f t="shared" si="216"/>
        <v>2</v>
      </c>
      <c r="D4591" t="s">
        <v>70</v>
      </c>
      <c r="E4591" s="4">
        <v>1070594.3999999999</v>
      </c>
      <c r="F4591" s="4">
        <v>126544.25808</v>
      </c>
      <c r="G4591" s="3">
        <v>0.11820000000000001</v>
      </c>
      <c r="H4591" s="7">
        <v>888.60756972111551</v>
      </c>
      <c r="I4591" s="4">
        <v>105.03341474103586</v>
      </c>
      <c r="J4591">
        <v>1204.8</v>
      </c>
      <c r="K4591" t="s">
        <v>44</v>
      </c>
      <c r="L4591" t="s">
        <v>72</v>
      </c>
      <c r="M4591" t="s">
        <v>71</v>
      </c>
      <c r="N4591" s="2">
        <v>41270</v>
      </c>
      <c r="O4591" s="2">
        <v>44325</v>
      </c>
      <c r="P4591" t="s">
        <v>18</v>
      </c>
      <c r="Q4591" t="s">
        <v>42</v>
      </c>
      <c r="R4591" s="5" t="str">
        <f t="shared" si="217"/>
        <v>0.08</v>
      </c>
      <c r="S4591" s="6" t="str">
        <f t="shared" si="218"/>
        <v/>
      </c>
      <c r="T4591">
        <f>ROUND(INT(表1[[#This Row],[合同结束日期]]-表1[[#This Row],[合同起始日期]])/365,1)</f>
        <v>8.4</v>
      </c>
    </row>
    <row r="4592" spans="1:20">
      <c r="A4592" s="1">
        <v>41913</v>
      </c>
      <c r="B4592" t="s">
        <v>69</v>
      </c>
      <c r="C4592">
        <f t="shared" si="216"/>
        <v>2</v>
      </c>
      <c r="D4592" t="s">
        <v>73</v>
      </c>
      <c r="E4592" s="4">
        <v>778366.79999999993</v>
      </c>
      <c r="F4592" s="4">
        <v>93948.872759999998</v>
      </c>
      <c r="G4592" s="3">
        <v>0.12070000000000002</v>
      </c>
      <c r="H4592" s="7">
        <v>911.00983146067415</v>
      </c>
      <c r="I4592" s="4">
        <v>109.95888665730337</v>
      </c>
      <c r="J4592">
        <v>854.4</v>
      </c>
      <c r="K4592" t="s">
        <v>44</v>
      </c>
      <c r="L4592" t="s">
        <v>72</v>
      </c>
      <c r="M4592" t="s">
        <v>71</v>
      </c>
      <c r="N4592" s="2">
        <v>41286</v>
      </c>
      <c r="O4592" s="2">
        <v>44325</v>
      </c>
      <c r="P4592" t="s">
        <v>18</v>
      </c>
      <c r="Q4592" t="s">
        <v>42</v>
      </c>
      <c r="R4592" s="5" t="str">
        <f t="shared" si="217"/>
        <v>0.08</v>
      </c>
      <c r="S4592" s="6" t="str">
        <f t="shared" si="218"/>
        <v/>
      </c>
      <c r="T4592">
        <f>ROUND(INT(表1[[#This Row],[合同结束日期]]-表1[[#This Row],[合同起始日期]])/365,1)</f>
        <v>8.3000000000000007</v>
      </c>
    </row>
    <row r="4593" spans="1:20">
      <c r="A4593" s="1">
        <v>41913</v>
      </c>
      <c r="B4593" t="s">
        <v>69</v>
      </c>
      <c r="C4593">
        <f t="shared" si="216"/>
        <v>2</v>
      </c>
      <c r="D4593" t="s">
        <v>336</v>
      </c>
      <c r="E4593" s="4">
        <v>950458.79999999993</v>
      </c>
      <c r="F4593" s="4">
        <v>78793.034520000016</v>
      </c>
      <c r="G4593" s="3">
        <v>8.2900000000000029E-2</v>
      </c>
      <c r="H4593" s="7">
        <v>1508.6647619047617</v>
      </c>
      <c r="I4593" s="4">
        <v>125.06830876190479</v>
      </c>
      <c r="J4593">
        <v>630</v>
      </c>
      <c r="K4593" t="s">
        <v>44</v>
      </c>
      <c r="L4593" t="s">
        <v>72</v>
      </c>
      <c r="M4593" t="s">
        <v>71</v>
      </c>
      <c r="N4593" s="2">
        <v>41757</v>
      </c>
      <c r="O4593" s="2">
        <v>43948</v>
      </c>
      <c r="P4593" t="s">
        <v>18</v>
      </c>
      <c r="Q4593" t="s">
        <v>42</v>
      </c>
      <c r="R4593" s="5" t="str">
        <f t="shared" si="217"/>
        <v>0.08</v>
      </c>
      <c r="S4593" s="6" t="str">
        <f t="shared" si="218"/>
        <v/>
      </c>
      <c r="T4593">
        <f>ROUND(INT(表1[[#This Row],[合同结束日期]]-表1[[#This Row],[合同起始日期]])/365,1)</f>
        <v>6</v>
      </c>
    </row>
    <row r="4594" spans="1:20">
      <c r="A4594" s="1">
        <v>41913</v>
      </c>
      <c r="B4594" t="s">
        <v>69</v>
      </c>
      <c r="C4594">
        <f t="shared" si="216"/>
        <v>2</v>
      </c>
      <c r="D4594" t="s">
        <v>74</v>
      </c>
      <c r="E4594" s="4">
        <v>143020.56</v>
      </c>
      <c r="F4594" s="4">
        <v>26330.085095999999</v>
      </c>
      <c r="G4594" s="3">
        <v>0.18409999999999999</v>
      </c>
      <c r="H4594" s="7">
        <v>570.25741626794263</v>
      </c>
      <c r="I4594" s="4">
        <v>104.98439033492824</v>
      </c>
      <c r="J4594">
        <v>250.79999999999998</v>
      </c>
      <c r="K4594" t="s">
        <v>76</v>
      </c>
      <c r="L4594" t="s">
        <v>75</v>
      </c>
      <c r="M4594" t="s">
        <v>75</v>
      </c>
      <c r="N4594" s="2">
        <v>41243</v>
      </c>
      <c r="O4594" s="2">
        <v>43229</v>
      </c>
      <c r="P4594" t="s">
        <v>14</v>
      </c>
      <c r="Q4594" t="s">
        <v>37</v>
      </c>
      <c r="R4594" s="5" t="str">
        <f t="shared" si="217"/>
        <v>0.</v>
      </c>
      <c r="S4594" s="6" t="str">
        <f t="shared" si="218"/>
        <v/>
      </c>
      <c r="T4594">
        <f>ROUND(INT(表1[[#This Row],[合同结束日期]]-表1[[#This Row],[合同起始日期]])/365,1)</f>
        <v>5.4</v>
      </c>
    </row>
    <row r="4595" spans="1:20">
      <c r="A4595" s="1">
        <v>41913</v>
      </c>
      <c r="B4595" t="s">
        <v>69</v>
      </c>
      <c r="C4595">
        <f t="shared" si="216"/>
        <v>2</v>
      </c>
      <c r="D4595" t="s">
        <v>77</v>
      </c>
      <c r="E4595" s="4">
        <v>867976.79999999993</v>
      </c>
      <c r="F4595" s="4">
        <v>110753.83967999999</v>
      </c>
      <c r="G4595" s="3">
        <v>0.12759999999999999</v>
      </c>
      <c r="H4595" s="7">
        <v>666.0349907918968</v>
      </c>
      <c r="I4595" s="4">
        <v>84.986064825046029</v>
      </c>
      <c r="J4595">
        <v>1303.2</v>
      </c>
      <c r="K4595" t="s">
        <v>44</v>
      </c>
      <c r="L4595" t="s">
        <v>72</v>
      </c>
      <c r="M4595" t="s">
        <v>71</v>
      </c>
      <c r="N4595" s="2">
        <v>41268</v>
      </c>
      <c r="O4595" s="2">
        <v>44325</v>
      </c>
      <c r="P4595" t="s">
        <v>18</v>
      </c>
      <c r="Q4595" t="s">
        <v>78</v>
      </c>
      <c r="R4595" s="5" t="str">
        <f t="shared" si="217"/>
        <v>0.07</v>
      </c>
      <c r="S4595" s="6" t="str">
        <f t="shared" si="218"/>
        <v/>
      </c>
      <c r="T4595">
        <f>ROUND(INT(表1[[#This Row],[合同结束日期]]-表1[[#This Row],[合同起始日期]])/365,1)</f>
        <v>8.4</v>
      </c>
    </row>
    <row r="4596" spans="1:20">
      <c r="A4596" s="1">
        <v>41913</v>
      </c>
      <c r="B4596" t="s">
        <v>69</v>
      </c>
      <c r="C4596">
        <f t="shared" si="216"/>
        <v>2</v>
      </c>
      <c r="D4596" t="s">
        <v>79</v>
      </c>
      <c r="E4596" s="4">
        <v>220167.24000000005</v>
      </c>
      <c r="F4596" s="4">
        <v>50858.632440000001</v>
      </c>
      <c r="G4596" s="3">
        <v>0.23099999999999996</v>
      </c>
      <c r="H4596" s="7">
        <v>1125.5993865030678</v>
      </c>
      <c r="I4596" s="4">
        <v>260.0134582822086</v>
      </c>
      <c r="J4596">
        <v>195.6</v>
      </c>
      <c r="K4596" t="s">
        <v>11</v>
      </c>
      <c r="L4596" t="s">
        <v>13</v>
      </c>
      <c r="M4596" t="s">
        <v>34</v>
      </c>
      <c r="N4596" s="2">
        <v>41299</v>
      </c>
      <c r="O4596" s="2">
        <v>42499</v>
      </c>
      <c r="P4596" t="s">
        <v>24</v>
      </c>
      <c r="Q4596" t="s">
        <v>59</v>
      </c>
      <c r="R4596" s="5" t="str">
        <f t="shared" si="217"/>
        <v>0.16</v>
      </c>
      <c r="S4596" s="6" t="str">
        <f t="shared" si="218"/>
        <v/>
      </c>
      <c r="T4596">
        <f>ROUND(INT(表1[[#This Row],[合同结束日期]]-表1[[#This Row],[合同起始日期]])/365,1)</f>
        <v>3.3</v>
      </c>
    </row>
    <row r="4597" spans="1:20">
      <c r="A4597" s="1">
        <v>41913</v>
      </c>
      <c r="B4597" t="s">
        <v>69</v>
      </c>
      <c r="C4597">
        <f t="shared" si="216"/>
        <v>2</v>
      </c>
      <c r="D4597" t="s">
        <v>80</v>
      </c>
      <c r="E4597" s="4">
        <v>234777.60000000001</v>
      </c>
      <c r="F4597" s="4">
        <v>48927.651839999999</v>
      </c>
      <c r="G4597" s="3">
        <v>0.2084</v>
      </c>
      <c r="H4597" s="7">
        <v>1295.682119205298</v>
      </c>
      <c r="I4597" s="4">
        <v>270.02015364238412</v>
      </c>
      <c r="J4597">
        <v>181.2</v>
      </c>
      <c r="K4597" t="s">
        <v>11</v>
      </c>
      <c r="L4597" t="s">
        <v>23</v>
      </c>
      <c r="M4597" t="s">
        <v>23</v>
      </c>
      <c r="N4597" s="2">
        <v>41286</v>
      </c>
      <c r="O4597" s="2">
        <v>42499</v>
      </c>
      <c r="P4597" t="s">
        <v>24</v>
      </c>
      <c r="Q4597" t="s">
        <v>48</v>
      </c>
      <c r="R4597" s="5" t="str">
        <f t="shared" si="217"/>
        <v>0.11</v>
      </c>
      <c r="S4597" s="6" t="str">
        <f t="shared" si="218"/>
        <v/>
      </c>
      <c r="T4597">
        <f>ROUND(INT(表1[[#This Row],[合同结束日期]]-表1[[#This Row],[合同起始日期]])/365,1)</f>
        <v>3.3</v>
      </c>
    </row>
    <row r="4598" spans="1:20">
      <c r="A4598" s="1">
        <v>41913</v>
      </c>
      <c r="B4598" t="s">
        <v>69</v>
      </c>
      <c r="C4598">
        <f t="shared" si="216"/>
        <v>2</v>
      </c>
      <c r="D4598" t="s">
        <v>81</v>
      </c>
      <c r="E4598" s="4">
        <v>159758.39999999999</v>
      </c>
      <c r="F4598" s="4">
        <v>29970.67584</v>
      </c>
      <c r="G4598" s="3">
        <v>0.18760000000000002</v>
      </c>
      <c r="H4598" s="7">
        <v>1331.32</v>
      </c>
      <c r="I4598" s="4">
        <v>249.75563199999999</v>
      </c>
      <c r="J4598">
        <v>120</v>
      </c>
      <c r="K4598" t="s">
        <v>11</v>
      </c>
      <c r="L4598" t="s">
        <v>23</v>
      </c>
      <c r="M4598" t="s">
        <v>23</v>
      </c>
      <c r="N4598" s="2">
        <v>41279</v>
      </c>
      <c r="O4598" s="2">
        <v>42499</v>
      </c>
      <c r="P4598" t="s">
        <v>24</v>
      </c>
      <c r="Q4598" t="s">
        <v>25</v>
      </c>
      <c r="R4598" s="5" t="str">
        <f t="shared" si="217"/>
        <v>0.15</v>
      </c>
      <c r="S4598" s="6" t="str">
        <f t="shared" si="218"/>
        <v/>
      </c>
      <c r="T4598">
        <f>ROUND(INT(表1[[#This Row],[合同结束日期]]-表1[[#This Row],[合同起始日期]])/365,1)</f>
        <v>3.3</v>
      </c>
    </row>
    <row r="4599" spans="1:20">
      <c r="A4599" s="1">
        <v>41913</v>
      </c>
      <c r="B4599" t="s">
        <v>69</v>
      </c>
      <c r="C4599">
        <f t="shared" si="216"/>
        <v>2</v>
      </c>
      <c r="D4599" t="s">
        <v>82</v>
      </c>
      <c r="E4599" s="4">
        <v>121227.59999999999</v>
      </c>
      <c r="F4599" s="4">
        <v>33895.236960000002</v>
      </c>
      <c r="G4599" s="3">
        <v>0.27960000000000002</v>
      </c>
      <c r="H4599" s="7">
        <v>894.00884955752213</v>
      </c>
      <c r="I4599" s="4">
        <v>249.9648743362832</v>
      </c>
      <c r="J4599">
        <v>135.6</v>
      </c>
      <c r="K4599" t="s">
        <v>11</v>
      </c>
      <c r="L4599" t="s">
        <v>23</v>
      </c>
      <c r="M4599" t="s">
        <v>23</v>
      </c>
      <c r="N4599" s="2">
        <v>41281</v>
      </c>
      <c r="O4599" s="2">
        <v>42133</v>
      </c>
      <c r="P4599" t="s">
        <v>24</v>
      </c>
      <c r="Q4599" t="s">
        <v>83</v>
      </c>
      <c r="R4599" s="5" t="str">
        <f t="shared" si="217"/>
        <v>0.14</v>
      </c>
      <c r="S4599" s="6" t="str">
        <f t="shared" si="218"/>
        <v/>
      </c>
      <c r="T4599">
        <f>ROUND(INT(表1[[#This Row],[合同结束日期]]-表1[[#This Row],[合同起始日期]])/365,1)</f>
        <v>2.2999999999999998</v>
      </c>
    </row>
    <row r="4600" spans="1:20">
      <c r="A4600" s="1">
        <v>41913</v>
      </c>
      <c r="B4600" t="s">
        <v>69</v>
      </c>
      <c r="C4600">
        <f t="shared" si="216"/>
        <v>2</v>
      </c>
      <c r="D4600" t="s">
        <v>84</v>
      </c>
      <c r="E4600" s="4">
        <v>69432</v>
      </c>
      <c r="F4600" s="4">
        <v>17281.624800000001</v>
      </c>
      <c r="G4600" s="3">
        <v>0.24890000000000001</v>
      </c>
      <c r="H4600" s="7">
        <v>964.33333333333337</v>
      </c>
      <c r="I4600" s="4">
        <v>240.02256666666668</v>
      </c>
      <c r="J4600">
        <v>72</v>
      </c>
      <c r="K4600" t="s">
        <v>11</v>
      </c>
      <c r="L4600" t="s">
        <v>12</v>
      </c>
      <c r="M4600" t="s">
        <v>53</v>
      </c>
      <c r="N4600" s="2">
        <v>41280</v>
      </c>
      <c r="O4600" s="2">
        <v>42133</v>
      </c>
      <c r="P4600" t="s">
        <v>24</v>
      </c>
      <c r="Q4600" t="s">
        <v>25</v>
      </c>
      <c r="R4600" s="5" t="str">
        <f t="shared" si="217"/>
        <v>0.15</v>
      </c>
      <c r="S4600" s="6" t="str">
        <f t="shared" si="218"/>
        <v/>
      </c>
      <c r="T4600">
        <f>ROUND(INT(表1[[#This Row],[合同结束日期]]-表1[[#This Row],[合同起始日期]])/365,1)</f>
        <v>2.2999999999999998</v>
      </c>
    </row>
    <row r="4601" spans="1:20">
      <c r="A4601" s="1">
        <v>41913</v>
      </c>
      <c r="B4601" t="s">
        <v>69</v>
      </c>
      <c r="C4601">
        <f t="shared" si="216"/>
        <v>2</v>
      </c>
      <c r="D4601" t="s">
        <v>85</v>
      </c>
      <c r="E4601" s="4">
        <v>162334.79999999999</v>
      </c>
      <c r="F4601" s="4">
        <v>48976.409160000003</v>
      </c>
      <c r="G4601" s="3">
        <v>0.30170000000000002</v>
      </c>
      <c r="H4601" s="7">
        <v>861.64968152866231</v>
      </c>
      <c r="I4601" s="4">
        <v>259.95970891719747</v>
      </c>
      <c r="J4601">
        <v>188.4</v>
      </c>
      <c r="K4601" t="s">
        <v>11</v>
      </c>
      <c r="L4601" t="s">
        <v>23</v>
      </c>
      <c r="M4601" t="s">
        <v>23</v>
      </c>
      <c r="N4601" s="2">
        <v>41283</v>
      </c>
      <c r="O4601" s="2">
        <v>42133</v>
      </c>
      <c r="P4601" t="s">
        <v>24</v>
      </c>
      <c r="Q4601" t="s">
        <v>56</v>
      </c>
      <c r="R4601" s="5" t="str">
        <f t="shared" si="217"/>
        <v>0.17</v>
      </c>
      <c r="S4601" s="6" t="str">
        <f t="shared" si="218"/>
        <v/>
      </c>
      <c r="T4601">
        <f>ROUND(INT(表1[[#This Row],[合同结束日期]]-表1[[#This Row],[合同起始日期]])/365,1)</f>
        <v>2.2999999999999998</v>
      </c>
    </row>
    <row r="4602" spans="1:20">
      <c r="A4602" s="1">
        <v>41913</v>
      </c>
      <c r="B4602" t="s">
        <v>69</v>
      </c>
      <c r="C4602">
        <f t="shared" si="216"/>
        <v>2</v>
      </c>
      <c r="D4602" t="s">
        <v>86</v>
      </c>
      <c r="E4602" s="4">
        <v>337249.2</v>
      </c>
      <c r="F4602" s="4">
        <v>60704.855999999992</v>
      </c>
      <c r="G4602" s="3">
        <v>0.17999999999999997</v>
      </c>
      <c r="H4602" s="7">
        <v>1605.9485714285715</v>
      </c>
      <c r="I4602" s="4">
        <v>289.07074285714282</v>
      </c>
      <c r="J4602">
        <v>210</v>
      </c>
      <c r="K4602" t="s">
        <v>11</v>
      </c>
      <c r="L4602" t="s">
        <v>23</v>
      </c>
      <c r="M4602" t="s">
        <v>23</v>
      </c>
      <c r="N4602" s="2">
        <v>41284</v>
      </c>
      <c r="O4602" s="2">
        <v>42499</v>
      </c>
      <c r="P4602" t="s">
        <v>18</v>
      </c>
      <c r="Q4602" t="s">
        <v>30</v>
      </c>
      <c r="R4602" s="5" t="str">
        <f t="shared" si="217"/>
        <v>0.18</v>
      </c>
      <c r="S4602" s="6" t="str">
        <f t="shared" si="218"/>
        <v/>
      </c>
      <c r="T4602">
        <f>ROUND(INT(表1[[#This Row],[合同结束日期]]-表1[[#This Row],[合同起始日期]])/365,1)</f>
        <v>3.3</v>
      </c>
    </row>
    <row r="4603" spans="1:20">
      <c r="A4603" s="1">
        <v>41913</v>
      </c>
      <c r="B4603" t="s">
        <v>69</v>
      </c>
      <c r="C4603">
        <f t="shared" si="216"/>
        <v>2</v>
      </c>
      <c r="D4603" t="s">
        <v>87</v>
      </c>
      <c r="E4603" s="4">
        <v>158501.08799999999</v>
      </c>
      <c r="F4603" s="4">
        <v>34997.040230400002</v>
      </c>
      <c r="G4603" s="3">
        <v>0.22080000000000002</v>
      </c>
      <c r="H4603" s="7">
        <v>543.55654320987662</v>
      </c>
      <c r="I4603" s="4">
        <v>120.01728474074076</v>
      </c>
      <c r="J4603">
        <v>291.59999999999997</v>
      </c>
      <c r="K4603" t="s">
        <v>11</v>
      </c>
      <c r="L4603" t="s">
        <v>13</v>
      </c>
      <c r="M4603" t="s">
        <v>13</v>
      </c>
      <c r="N4603" s="2">
        <v>41340</v>
      </c>
      <c r="O4603" s="2">
        <v>42499</v>
      </c>
      <c r="P4603" t="s">
        <v>18</v>
      </c>
      <c r="Q4603" t="s">
        <v>28</v>
      </c>
      <c r="R4603" s="5" t="str">
        <f t="shared" si="217"/>
        <v>0.13</v>
      </c>
      <c r="S4603" s="6" t="str">
        <f t="shared" si="218"/>
        <v/>
      </c>
      <c r="T4603">
        <f>ROUND(INT(表1[[#This Row],[合同结束日期]]-表1[[#This Row],[合同起始日期]])/365,1)</f>
        <v>3.2</v>
      </c>
    </row>
    <row r="4604" spans="1:20">
      <c r="A4604" s="1">
        <v>41913</v>
      </c>
      <c r="B4604" t="s">
        <v>69</v>
      </c>
      <c r="C4604">
        <f t="shared" si="216"/>
        <v>2</v>
      </c>
      <c r="D4604" t="s">
        <v>88</v>
      </c>
      <c r="E4604" s="4">
        <v>195445.92</v>
      </c>
      <c r="F4604" s="4">
        <v>25407.9696</v>
      </c>
      <c r="G4604" s="3">
        <v>0.13</v>
      </c>
      <c r="H4604" s="7">
        <v>958.0682352941177</v>
      </c>
      <c r="I4604" s="4">
        <v>124.54887058823529</v>
      </c>
      <c r="J4604">
        <v>204</v>
      </c>
      <c r="K4604" t="s">
        <v>11</v>
      </c>
      <c r="L4604" t="s">
        <v>23</v>
      </c>
      <c r="M4604" t="s">
        <v>23</v>
      </c>
      <c r="N4604" s="2">
        <v>41337</v>
      </c>
      <c r="O4604" s="2">
        <v>42499</v>
      </c>
      <c r="P4604" t="s">
        <v>18</v>
      </c>
      <c r="Q4604" t="s">
        <v>28</v>
      </c>
      <c r="R4604" s="5" t="str">
        <f t="shared" si="217"/>
        <v>0.13</v>
      </c>
      <c r="S4604" s="6" t="str">
        <f t="shared" si="218"/>
        <v/>
      </c>
      <c r="T4604">
        <f>ROUND(INT(表1[[#This Row],[合同结束日期]]-表1[[#This Row],[合同起始日期]])/365,1)</f>
        <v>3.2</v>
      </c>
    </row>
    <row r="4605" spans="1:20">
      <c r="A4605" s="1">
        <v>41913</v>
      </c>
      <c r="B4605" t="s">
        <v>69</v>
      </c>
      <c r="C4605">
        <f t="shared" si="216"/>
        <v>2</v>
      </c>
      <c r="D4605" t="s">
        <v>89</v>
      </c>
      <c r="E4605" s="4">
        <v>148167.6</v>
      </c>
      <c r="F4605" s="4">
        <v>37130.800560000003</v>
      </c>
      <c r="G4605" s="3">
        <v>0.25059999999999999</v>
      </c>
      <c r="H4605" s="7">
        <v>1037.5882352941178</v>
      </c>
      <c r="I4605" s="4">
        <v>260.01961176470593</v>
      </c>
      <c r="J4605">
        <v>142.79999999999998</v>
      </c>
      <c r="K4605" t="s">
        <v>11</v>
      </c>
      <c r="L4605" t="s">
        <v>23</v>
      </c>
      <c r="M4605" t="s">
        <v>23</v>
      </c>
      <c r="N4605" s="2">
        <v>41284</v>
      </c>
      <c r="O4605" s="2">
        <v>43229</v>
      </c>
      <c r="P4605" t="s">
        <v>24</v>
      </c>
      <c r="Q4605" t="s">
        <v>59</v>
      </c>
      <c r="R4605" s="5" t="str">
        <f t="shared" si="217"/>
        <v>0.16</v>
      </c>
      <c r="S4605" s="6" t="str">
        <f t="shared" si="218"/>
        <v/>
      </c>
      <c r="T4605">
        <f>ROUND(INT(表1[[#This Row],[合同结束日期]]-表1[[#This Row],[合同起始日期]])/365,1)</f>
        <v>5.3</v>
      </c>
    </row>
    <row r="4606" spans="1:20">
      <c r="A4606" s="1">
        <v>41913</v>
      </c>
      <c r="B4606" t="s">
        <v>69</v>
      </c>
      <c r="C4606">
        <f t="shared" si="216"/>
        <v>2</v>
      </c>
      <c r="D4606" t="s">
        <v>90</v>
      </c>
      <c r="E4606" s="4">
        <v>260434.8</v>
      </c>
      <c r="F4606" s="4">
        <v>78911.744399999996</v>
      </c>
      <c r="G4606" s="3">
        <v>0.30299999999999999</v>
      </c>
      <c r="H4606" s="7">
        <v>792.07664233576634</v>
      </c>
      <c r="I4606" s="4">
        <v>239.9992226277372</v>
      </c>
      <c r="J4606">
        <v>328.8</v>
      </c>
      <c r="K4606" t="s">
        <v>11</v>
      </c>
      <c r="L4606" t="s">
        <v>23</v>
      </c>
      <c r="M4606" t="s">
        <v>23</v>
      </c>
      <c r="N4606" s="2">
        <v>41299</v>
      </c>
      <c r="O4606" s="2">
        <v>42133</v>
      </c>
      <c r="P4606" t="s">
        <v>24</v>
      </c>
      <c r="Q4606" t="s">
        <v>25</v>
      </c>
      <c r="R4606" s="5" t="str">
        <f t="shared" si="217"/>
        <v>0.15</v>
      </c>
      <c r="S4606" s="6" t="str">
        <f t="shared" si="218"/>
        <v/>
      </c>
      <c r="T4606">
        <f>ROUND(INT(表1[[#This Row],[合同结束日期]]-表1[[#This Row],[合同起始日期]])/365,1)</f>
        <v>2.2999999999999998</v>
      </c>
    </row>
    <row r="4607" spans="1:20">
      <c r="A4607" s="1">
        <v>41913</v>
      </c>
      <c r="B4607" t="s">
        <v>69</v>
      </c>
      <c r="C4607">
        <f t="shared" si="216"/>
        <v>2</v>
      </c>
      <c r="D4607" t="s">
        <v>91</v>
      </c>
      <c r="E4607" s="4">
        <v>619390.79999999993</v>
      </c>
      <c r="F4607" s="4">
        <v>111614.22216</v>
      </c>
      <c r="G4607" s="3">
        <v>0.18020000000000003</v>
      </c>
      <c r="H4607" s="7">
        <v>1654.3557692307691</v>
      </c>
      <c r="I4607" s="4">
        <v>298.11490961538465</v>
      </c>
      <c r="J4607">
        <v>374.4</v>
      </c>
      <c r="K4607" t="s">
        <v>11</v>
      </c>
      <c r="L4607" t="s">
        <v>92</v>
      </c>
      <c r="M4607" t="s">
        <v>92</v>
      </c>
      <c r="N4607" s="2">
        <v>41295</v>
      </c>
      <c r="O4607" s="2">
        <v>42133</v>
      </c>
      <c r="P4607" t="s">
        <v>24</v>
      </c>
      <c r="Q4607" t="s">
        <v>25</v>
      </c>
      <c r="R4607" s="5" t="str">
        <f t="shared" si="217"/>
        <v>0.15</v>
      </c>
      <c r="S4607" s="6" t="str">
        <f t="shared" si="218"/>
        <v/>
      </c>
      <c r="T4607">
        <f>ROUND(INT(表1[[#This Row],[合同结束日期]]-表1[[#This Row],[合同起始日期]])/365,1)</f>
        <v>2.2999999999999998</v>
      </c>
    </row>
    <row r="4608" spans="1:20">
      <c r="A4608" s="1">
        <v>41913</v>
      </c>
      <c r="B4608" t="s">
        <v>69</v>
      </c>
      <c r="C4608">
        <f t="shared" si="216"/>
        <v>2</v>
      </c>
      <c r="D4608" t="s">
        <v>93</v>
      </c>
      <c r="E4608" s="4">
        <v>498201.24</v>
      </c>
      <c r="F4608" s="4">
        <v>78267.414804000015</v>
      </c>
      <c r="G4608" s="3">
        <v>0.15710000000000005</v>
      </c>
      <c r="H4608" s="7">
        <v>1845.1897777777776</v>
      </c>
      <c r="I4608" s="4">
        <v>289.87931408888892</v>
      </c>
      <c r="J4608">
        <v>270</v>
      </c>
      <c r="K4608" t="s">
        <v>11</v>
      </c>
      <c r="L4608" t="s">
        <v>92</v>
      </c>
      <c r="M4608" t="s">
        <v>92</v>
      </c>
      <c r="N4608" s="2">
        <v>41279</v>
      </c>
      <c r="O4608" s="2">
        <v>42499</v>
      </c>
      <c r="P4608" t="s">
        <v>24</v>
      </c>
      <c r="Q4608" t="s">
        <v>28</v>
      </c>
      <c r="R4608" s="5" t="str">
        <f t="shared" si="217"/>
        <v>0.13</v>
      </c>
      <c r="S4608" s="6" t="str">
        <f t="shared" si="218"/>
        <v/>
      </c>
      <c r="T4608">
        <f>ROUND(INT(表1[[#This Row],[合同结束日期]]-表1[[#This Row],[合同起始日期]])/365,1)</f>
        <v>3.3</v>
      </c>
    </row>
    <row r="4609" spans="1:20">
      <c r="A4609" s="1">
        <v>41913</v>
      </c>
      <c r="B4609" t="s">
        <v>69</v>
      </c>
      <c r="C4609">
        <f t="shared" si="216"/>
        <v>2</v>
      </c>
      <c r="D4609" t="s">
        <v>94</v>
      </c>
      <c r="E4609" s="4">
        <v>276884.39999999997</v>
      </c>
      <c r="F4609" s="4">
        <v>74814.164879999997</v>
      </c>
      <c r="G4609" s="3">
        <v>0.2702</v>
      </c>
      <c r="H4609" s="7">
        <v>1073.1953488372092</v>
      </c>
      <c r="I4609" s="4">
        <v>289.97738325581395</v>
      </c>
      <c r="J4609">
        <v>258</v>
      </c>
      <c r="K4609" t="s">
        <v>11</v>
      </c>
      <c r="L4609" t="s">
        <v>23</v>
      </c>
      <c r="M4609" t="s">
        <v>23</v>
      </c>
      <c r="N4609" s="2">
        <v>41274</v>
      </c>
      <c r="O4609" s="2">
        <v>42435</v>
      </c>
      <c r="P4609" t="s">
        <v>24</v>
      </c>
      <c r="Q4609" t="s">
        <v>30</v>
      </c>
      <c r="R4609" s="5" t="str">
        <f t="shared" si="217"/>
        <v>0.18</v>
      </c>
      <c r="S4609" s="6" t="str">
        <f t="shared" si="218"/>
        <v/>
      </c>
      <c r="T4609">
        <f>ROUND(INT(表1[[#This Row],[合同结束日期]]-表1[[#This Row],[合同起始日期]])/365,1)</f>
        <v>3.2</v>
      </c>
    </row>
    <row r="4610" spans="1:20">
      <c r="A4610" s="1">
        <v>41913</v>
      </c>
      <c r="B4610" t="s">
        <v>69</v>
      </c>
      <c r="C4610">
        <f t="shared" si="216"/>
        <v>2</v>
      </c>
      <c r="D4610" t="s">
        <v>95</v>
      </c>
      <c r="E4610" s="4">
        <v>906684</v>
      </c>
      <c r="F4610" s="4">
        <v>204547.91039999999</v>
      </c>
      <c r="G4610" s="3">
        <v>0.22559999999999999</v>
      </c>
      <c r="H4610" s="7">
        <v>584.35421500386701</v>
      </c>
      <c r="I4610" s="4">
        <v>131.83031090487239</v>
      </c>
      <c r="J4610">
        <v>1551.6</v>
      </c>
      <c r="K4610" t="s">
        <v>41</v>
      </c>
      <c r="L4610" t="s">
        <v>95</v>
      </c>
      <c r="M4610" t="s">
        <v>41</v>
      </c>
      <c r="N4610" s="2">
        <v>41338</v>
      </c>
      <c r="O4610" s="2">
        <v>44349</v>
      </c>
      <c r="P4610" t="s">
        <v>39</v>
      </c>
      <c r="Q4610" t="s">
        <v>83</v>
      </c>
      <c r="R4610" s="5" t="str">
        <f t="shared" si="217"/>
        <v>0.14</v>
      </c>
      <c r="S4610" s="6" t="str">
        <f t="shared" si="218"/>
        <v/>
      </c>
      <c r="T4610">
        <f>ROUND(INT(表1[[#This Row],[合同结束日期]]-表1[[#This Row],[合同起始日期]])/365,1)</f>
        <v>8.1999999999999993</v>
      </c>
    </row>
    <row r="4611" spans="1:20">
      <c r="A4611" s="1">
        <v>41913</v>
      </c>
      <c r="B4611" t="s">
        <v>69</v>
      </c>
      <c r="C4611">
        <f t="shared" si="216"/>
        <v>2</v>
      </c>
      <c r="D4611" t="s">
        <v>293</v>
      </c>
      <c r="E4611" s="4">
        <v>1148336.3999999999</v>
      </c>
      <c r="F4611" s="4">
        <v>81761.55167999999</v>
      </c>
      <c r="G4611" s="3">
        <v>7.1199999999999999E-2</v>
      </c>
      <c r="H4611" s="7">
        <v>983.50154162384376</v>
      </c>
      <c r="I4611" s="4">
        <v>70.02530976361767</v>
      </c>
      <c r="J4611">
        <v>1167.5999999999999</v>
      </c>
      <c r="K4611" t="s">
        <v>44</v>
      </c>
      <c r="L4611" t="s">
        <v>72</v>
      </c>
      <c r="M4611" t="s">
        <v>71</v>
      </c>
      <c r="N4611" s="2">
        <v>41446</v>
      </c>
      <c r="O4611" s="2">
        <v>44487</v>
      </c>
      <c r="P4611" t="s">
        <v>18</v>
      </c>
      <c r="Q4611" t="s">
        <v>37</v>
      </c>
      <c r="R4611" s="5" t="str">
        <f t="shared" si="217"/>
        <v>0.</v>
      </c>
      <c r="S4611" s="6" t="str">
        <f t="shared" si="218"/>
        <v/>
      </c>
      <c r="T4611">
        <f>ROUND(INT(表1[[#This Row],[合同结束日期]]-表1[[#This Row],[合同起始日期]])/365,1)</f>
        <v>8.3000000000000007</v>
      </c>
    </row>
    <row r="4612" spans="1:20">
      <c r="A4612" s="1">
        <v>41913</v>
      </c>
      <c r="B4612" t="s">
        <v>69</v>
      </c>
      <c r="C4612">
        <f t="shared" si="216"/>
        <v>2</v>
      </c>
      <c r="D4612" t="s">
        <v>296</v>
      </c>
      <c r="E4612" s="4">
        <v>1700424</v>
      </c>
      <c r="F4612" s="4">
        <v>85021.2</v>
      </c>
      <c r="G4612" s="3">
        <v>4.9999999999999996E-2</v>
      </c>
      <c r="H4612" s="7">
        <v>3184.3146067415732</v>
      </c>
      <c r="I4612" s="4">
        <v>159.21573033707864</v>
      </c>
      <c r="J4612">
        <v>534</v>
      </c>
      <c r="K4612" t="s">
        <v>44</v>
      </c>
      <c r="L4612" t="s">
        <v>72</v>
      </c>
      <c r="M4612" t="s">
        <v>71</v>
      </c>
      <c r="N4612" s="2">
        <v>41514</v>
      </c>
      <c r="O4612" s="2">
        <v>44525</v>
      </c>
      <c r="P4612" t="s">
        <v>18</v>
      </c>
      <c r="Q4612" t="s">
        <v>208</v>
      </c>
      <c r="R4612" s="5" t="str">
        <f t="shared" si="217"/>
        <v>0.05</v>
      </c>
      <c r="S4612" s="6" t="str">
        <f t="shared" si="218"/>
        <v/>
      </c>
      <c r="T4612">
        <f>ROUND(INT(表1[[#This Row],[合同结束日期]]-表1[[#This Row],[合同起始日期]])/365,1)</f>
        <v>8.1999999999999993</v>
      </c>
    </row>
    <row r="4613" spans="1:20">
      <c r="A4613" s="1">
        <v>41913</v>
      </c>
      <c r="B4613" t="s">
        <v>69</v>
      </c>
      <c r="C4613">
        <f t="shared" si="216"/>
        <v>2</v>
      </c>
      <c r="D4613" t="s">
        <v>306</v>
      </c>
      <c r="E4613" s="4">
        <v>801464.4</v>
      </c>
      <c r="F4613" s="4">
        <v>55781.92224</v>
      </c>
      <c r="G4613" s="3">
        <v>6.9599999999999995E-2</v>
      </c>
      <c r="H4613" s="7">
        <v>1436.316129032258</v>
      </c>
      <c r="I4613" s="4">
        <v>99.967602580645163</v>
      </c>
      <c r="J4613">
        <v>558</v>
      </c>
      <c r="K4613" t="s">
        <v>44</v>
      </c>
      <c r="L4613" t="s">
        <v>72</v>
      </c>
      <c r="M4613" t="s">
        <v>71</v>
      </c>
      <c r="N4613" s="2">
        <v>41567</v>
      </c>
      <c r="O4613" s="2">
        <v>44578</v>
      </c>
      <c r="P4613" t="s">
        <v>18</v>
      </c>
      <c r="Q4613" t="s">
        <v>208</v>
      </c>
      <c r="R4613" s="5" t="str">
        <f t="shared" si="217"/>
        <v>0.05</v>
      </c>
      <c r="S4613" s="6" t="str">
        <f t="shared" si="218"/>
        <v/>
      </c>
      <c r="T4613">
        <f>ROUND(INT(表1[[#This Row],[合同结束日期]]-表1[[#This Row],[合同起始日期]])/365,1)</f>
        <v>8.1999999999999993</v>
      </c>
    </row>
    <row r="4614" spans="1:20">
      <c r="A4614" s="1">
        <v>41913</v>
      </c>
      <c r="B4614" t="s">
        <v>69</v>
      </c>
      <c r="C4614">
        <f t="shared" si="216"/>
        <v>2</v>
      </c>
      <c r="D4614" t="s">
        <v>96</v>
      </c>
      <c r="E4614" s="4">
        <v>854419.2</v>
      </c>
      <c r="F4614" s="4">
        <v>64337.765760000002</v>
      </c>
      <c r="G4614" s="3">
        <v>7.5300000000000006E-2</v>
      </c>
      <c r="H4614" s="7">
        <v>3266.1284403669729</v>
      </c>
      <c r="I4614" s="4">
        <v>245.93947155963306</v>
      </c>
      <c r="J4614">
        <v>261.59999999999997</v>
      </c>
      <c r="K4614" t="s">
        <v>11</v>
      </c>
      <c r="L4614" t="s">
        <v>23</v>
      </c>
      <c r="M4614" t="s">
        <v>23</v>
      </c>
      <c r="N4614" s="2">
        <v>41374</v>
      </c>
      <c r="O4614" s="2">
        <v>42499</v>
      </c>
      <c r="P4614" t="s">
        <v>24</v>
      </c>
      <c r="Q4614" t="s">
        <v>35</v>
      </c>
      <c r="R4614" s="5" t="str">
        <f t="shared" si="217"/>
        <v>0.06</v>
      </c>
      <c r="S4614" s="6" t="str">
        <f t="shared" si="218"/>
        <v/>
      </c>
      <c r="T4614">
        <f>ROUND(INT(表1[[#This Row],[合同结束日期]]-表1[[#This Row],[合同起始日期]])/365,1)</f>
        <v>3.1</v>
      </c>
    </row>
    <row r="4615" spans="1:20">
      <c r="A4615" s="1">
        <v>41913</v>
      </c>
      <c r="B4615" t="s">
        <v>69</v>
      </c>
      <c r="C4615">
        <f t="shared" si="216"/>
        <v>2</v>
      </c>
      <c r="D4615" t="s">
        <v>97</v>
      </c>
      <c r="E4615" s="4">
        <v>774188.76</v>
      </c>
      <c r="F4615" s="4">
        <v>139353.9768</v>
      </c>
      <c r="G4615" s="3">
        <v>0.18</v>
      </c>
      <c r="H4615" s="7">
        <v>1000.2438759689923</v>
      </c>
      <c r="I4615" s="4">
        <v>180.04389767441862</v>
      </c>
      <c r="J4615">
        <v>774</v>
      </c>
      <c r="K4615" t="s">
        <v>11</v>
      </c>
      <c r="L4615" t="s">
        <v>13</v>
      </c>
      <c r="M4615" t="s">
        <v>27</v>
      </c>
      <c r="N4615" s="2">
        <v>41299</v>
      </c>
      <c r="O4615" s="2">
        <v>43229</v>
      </c>
      <c r="P4615" t="s">
        <v>24</v>
      </c>
      <c r="Q4615" t="s">
        <v>48</v>
      </c>
      <c r="R4615" s="5" t="str">
        <f t="shared" si="217"/>
        <v>0.11</v>
      </c>
      <c r="S4615" s="6" t="str">
        <f t="shared" si="218"/>
        <v/>
      </c>
      <c r="T4615">
        <f>ROUND(INT(表1[[#This Row],[合同结束日期]]-表1[[#This Row],[合同起始日期]])/365,1)</f>
        <v>5.3</v>
      </c>
    </row>
    <row r="4616" spans="1:20">
      <c r="A4616" s="1">
        <v>41913</v>
      </c>
      <c r="B4616" t="s">
        <v>69</v>
      </c>
      <c r="C4616">
        <f t="shared" si="216"/>
        <v>2</v>
      </c>
      <c r="D4616" t="s">
        <v>98</v>
      </c>
      <c r="E4616" s="4">
        <v>202880.4</v>
      </c>
      <c r="F4616" s="4">
        <v>83099.811839999995</v>
      </c>
      <c r="G4616" s="3">
        <v>0.40959999999999996</v>
      </c>
      <c r="H4616" s="7">
        <v>610.35018050541521</v>
      </c>
      <c r="I4616" s="4">
        <v>249.99943393501806</v>
      </c>
      <c r="J4616">
        <v>332.4</v>
      </c>
      <c r="K4616" t="s">
        <v>11</v>
      </c>
      <c r="L4616" t="s">
        <v>13</v>
      </c>
      <c r="M4616" t="s">
        <v>13</v>
      </c>
      <c r="N4616" s="2">
        <v>41331</v>
      </c>
      <c r="O4616" s="2">
        <v>42499</v>
      </c>
      <c r="P4616" t="s">
        <v>24</v>
      </c>
      <c r="Q4616" t="s">
        <v>25</v>
      </c>
      <c r="R4616" s="5" t="str">
        <f t="shared" si="217"/>
        <v>0.15</v>
      </c>
      <c r="S4616" s="6" t="str">
        <f t="shared" si="218"/>
        <v/>
      </c>
      <c r="T4616">
        <f>ROUND(INT(表1[[#This Row],[合同结束日期]]-表1[[#This Row],[合同起始日期]])/365,1)</f>
        <v>3.2</v>
      </c>
    </row>
    <row r="4617" spans="1:20">
      <c r="A4617" s="1">
        <v>41913</v>
      </c>
      <c r="B4617" t="s">
        <v>69</v>
      </c>
      <c r="C4617">
        <f t="shared" si="216"/>
        <v>2</v>
      </c>
      <c r="D4617" t="s">
        <v>99</v>
      </c>
      <c r="E4617" s="4">
        <v>360229.2</v>
      </c>
      <c r="F4617" s="4">
        <v>62932.041239999991</v>
      </c>
      <c r="G4617" s="3">
        <v>0.17469999999999997</v>
      </c>
      <c r="H4617" s="7">
        <v>2028.3175675675677</v>
      </c>
      <c r="I4617" s="4">
        <v>354.34707905405401</v>
      </c>
      <c r="J4617">
        <v>177.6</v>
      </c>
      <c r="K4617" t="s">
        <v>11</v>
      </c>
      <c r="L4617" t="s">
        <v>23</v>
      </c>
      <c r="M4617" t="s">
        <v>23</v>
      </c>
      <c r="N4617" s="2">
        <v>41295</v>
      </c>
      <c r="O4617" s="2">
        <v>42499</v>
      </c>
      <c r="P4617" t="s">
        <v>24</v>
      </c>
      <c r="Q4617" t="s">
        <v>25</v>
      </c>
      <c r="R4617" s="5" t="str">
        <f t="shared" si="217"/>
        <v>0.15</v>
      </c>
      <c r="S4617" s="6" t="str">
        <f t="shared" si="218"/>
        <v/>
      </c>
      <c r="T4617">
        <f>ROUND(INT(表1[[#This Row],[合同结束日期]]-表1[[#This Row],[合同起始日期]])/365,1)</f>
        <v>3.3</v>
      </c>
    </row>
    <row r="4618" spans="1:20">
      <c r="A4618" s="1">
        <v>41913</v>
      </c>
      <c r="B4618" t="s">
        <v>69</v>
      </c>
      <c r="C4618">
        <f t="shared" si="216"/>
        <v>2</v>
      </c>
      <c r="D4618" t="s">
        <v>100</v>
      </c>
      <c r="E4618" s="4">
        <v>281061.59999999998</v>
      </c>
      <c r="F4618" s="4">
        <v>59135.360639999999</v>
      </c>
      <c r="G4618" s="3">
        <v>0.2104</v>
      </c>
      <c r="H4618" s="7">
        <v>1330.7840909090908</v>
      </c>
      <c r="I4618" s="4">
        <v>279.99697272727275</v>
      </c>
      <c r="J4618">
        <v>211.2</v>
      </c>
      <c r="K4618" t="s">
        <v>11</v>
      </c>
      <c r="L4618" t="s">
        <v>23</v>
      </c>
      <c r="M4618" t="s">
        <v>23</v>
      </c>
      <c r="N4618" s="2">
        <v>41298</v>
      </c>
      <c r="O4618" s="2">
        <v>42133</v>
      </c>
      <c r="P4618" t="s">
        <v>24</v>
      </c>
      <c r="Q4618" t="s">
        <v>25</v>
      </c>
      <c r="R4618" s="5" t="str">
        <f t="shared" si="217"/>
        <v>0.15</v>
      </c>
      <c r="S4618" s="6" t="str">
        <f t="shared" si="218"/>
        <v/>
      </c>
      <c r="T4618">
        <f>ROUND(INT(表1[[#This Row],[合同结束日期]]-表1[[#This Row],[合同起始日期]])/365,1)</f>
        <v>2.2999999999999998</v>
      </c>
    </row>
    <row r="4619" spans="1:20">
      <c r="A4619" s="1">
        <v>41913</v>
      </c>
      <c r="B4619" t="s">
        <v>69</v>
      </c>
      <c r="C4619">
        <f t="shared" si="216"/>
        <v>2</v>
      </c>
      <c r="D4619" t="s">
        <v>101</v>
      </c>
      <c r="E4619" s="4">
        <v>174565.43999999997</v>
      </c>
      <c r="F4619" s="4">
        <v>22693.5072</v>
      </c>
      <c r="G4619" s="3">
        <v>0.13000000000000003</v>
      </c>
      <c r="H4619" s="7">
        <v>1412.3417475728154</v>
      </c>
      <c r="I4619" s="4">
        <v>183.60442718446603</v>
      </c>
      <c r="J4619">
        <v>123.6</v>
      </c>
      <c r="K4619" t="s">
        <v>11</v>
      </c>
      <c r="L4619" t="s">
        <v>92</v>
      </c>
      <c r="M4619" t="s">
        <v>92</v>
      </c>
      <c r="N4619" s="2">
        <v>41345</v>
      </c>
      <c r="O4619" s="2">
        <v>42499</v>
      </c>
      <c r="P4619" t="s">
        <v>18</v>
      </c>
      <c r="Q4619" t="s">
        <v>28</v>
      </c>
      <c r="R4619" s="5" t="str">
        <f t="shared" si="217"/>
        <v>0.13</v>
      </c>
      <c r="S4619" s="6" t="str">
        <f t="shared" si="218"/>
        <v/>
      </c>
      <c r="T4619">
        <f>ROUND(INT(表1[[#This Row],[合同结束日期]]-表1[[#This Row],[合同起始日期]])/365,1)</f>
        <v>3.2</v>
      </c>
    </row>
    <row r="4620" spans="1:20">
      <c r="A4620" s="1">
        <v>41913</v>
      </c>
      <c r="B4620" t="s">
        <v>69</v>
      </c>
      <c r="C4620">
        <f t="shared" si="216"/>
        <v>2</v>
      </c>
      <c r="D4620" t="s">
        <v>102</v>
      </c>
      <c r="E4620" s="4">
        <v>349875.6</v>
      </c>
      <c r="F4620" s="4">
        <v>70709.858759999988</v>
      </c>
      <c r="G4620" s="3">
        <v>0.20209999999999997</v>
      </c>
      <c r="H4620" s="7">
        <v>2260.1782945736436</v>
      </c>
      <c r="I4620" s="4">
        <v>456.78203333333329</v>
      </c>
      <c r="J4620">
        <v>154.79999999999998</v>
      </c>
      <c r="K4620" t="s">
        <v>11</v>
      </c>
      <c r="L4620" t="s">
        <v>92</v>
      </c>
      <c r="M4620" t="s">
        <v>92</v>
      </c>
      <c r="N4620" s="2">
        <v>41355</v>
      </c>
      <c r="O4620" s="2">
        <v>42499</v>
      </c>
      <c r="P4620" t="s">
        <v>24</v>
      </c>
      <c r="Q4620" t="s">
        <v>30</v>
      </c>
      <c r="R4620" s="5" t="str">
        <f t="shared" si="217"/>
        <v>0.18</v>
      </c>
      <c r="S4620" s="6" t="str">
        <f t="shared" si="218"/>
        <v/>
      </c>
      <c r="T4620">
        <f>ROUND(INT(表1[[#This Row],[合同结束日期]]-表1[[#This Row],[合同起始日期]])/365,1)</f>
        <v>3.1</v>
      </c>
    </row>
    <row r="4621" spans="1:20">
      <c r="A4621" s="1">
        <v>41913</v>
      </c>
      <c r="B4621" t="s">
        <v>69</v>
      </c>
      <c r="C4621">
        <f t="shared" si="216"/>
        <v>2</v>
      </c>
      <c r="D4621" t="s">
        <v>103</v>
      </c>
      <c r="E4621" s="4">
        <v>327651.59999999998</v>
      </c>
      <c r="F4621" s="4">
        <v>71395.283639999994</v>
      </c>
      <c r="G4621" s="3">
        <v>0.21790000000000001</v>
      </c>
      <c r="H4621" s="7">
        <v>1319.0483091787439</v>
      </c>
      <c r="I4621" s="4">
        <v>287.42062657004828</v>
      </c>
      <c r="J4621">
        <v>248.39999999999998</v>
      </c>
      <c r="K4621" t="s">
        <v>11</v>
      </c>
      <c r="L4621" t="s">
        <v>23</v>
      </c>
      <c r="M4621" t="s">
        <v>23</v>
      </c>
      <c r="N4621" s="2">
        <v>41285</v>
      </c>
      <c r="O4621" s="2">
        <v>42499</v>
      </c>
      <c r="P4621" t="s">
        <v>24</v>
      </c>
      <c r="Q4621" t="s">
        <v>30</v>
      </c>
      <c r="R4621" s="5" t="str">
        <f t="shared" si="217"/>
        <v>0.18</v>
      </c>
      <c r="S4621" s="6" t="str">
        <f t="shared" si="218"/>
        <v/>
      </c>
      <c r="T4621">
        <f>ROUND(INT(表1[[#This Row],[合同结束日期]]-表1[[#This Row],[合同起始日期]])/365,1)</f>
        <v>3.3</v>
      </c>
    </row>
    <row r="4622" spans="1:20">
      <c r="A4622" s="1">
        <v>41913</v>
      </c>
      <c r="B4622" t="s">
        <v>69</v>
      </c>
      <c r="C4622">
        <f t="shared" si="216"/>
        <v>2</v>
      </c>
      <c r="D4622" t="s">
        <v>104</v>
      </c>
      <c r="E4622" s="4">
        <v>115252.84800000001</v>
      </c>
      <c r="F4622" s="4">
        <v>19005.194635200001</v>
      </c>
      <c r="G4622" s="3">
        <v>0.16489999999999999</v>
      </c>
      <c r="H4622" s="7">
        <v>727.60636363636365</v>
      </c>
      <c r="I4622" s="4">
        <v>119.98228936363637</v>
      </c>
      <c r="J4622">
        <v>158.4</v>
      </c>
      <c r="K4622" t="s">
        <v>11</v>
      </c>
      <c r="L4622" t="s">
        <v>23</v>
      </c>
      <c r="M4622" t="s">
        <v>23</v>
      </c>
      <c r="N4622" s="2">
        <v>41345</v>
      </c>
      <c r="O4622" s="2">
        <v>42499</v>
      </c>
      <c r="P4622" t="s">
        <v>18</v>
      </c>
      <c r="Q4622" t="s">
        <v>28</v>
      </c>
      <c r="R4622" s="5" t="str">
        <f t="shared" si="217"/>
        <v>0.13</v>
      </c>
      <c r="S4622" s="6" t="str">
        <f t="shared" si="218"/>
        <v/>
      </c>
      <c r="T4622">
        <f>ROUND(INT(表1[[#This Row],[合同结束日期]]-表1[[#This Row],[合同起始日期]])/365,1)</f>
        <v>3.2</v>
      </c>
    </row>
    <row r="4623" spans="1:20">
      <c r="A4623" s="1">
        <v>41913</v>
      </c>
      <c r="B4623" t="s">
        <v>69</v>
      </c>
      <c r="C4623">
        <f t="shared" si="216"/>
        <v>2</v>
      </c>
      <c r="D4623" t="s">
        <v>105</v>
      </c>
      <c r="E4623" s="4">
        <v>177129</v>
      </c>
      <c r="F4623" s="4">
        <v>29899.375199999995</v>
      </c>
      <c r="G4623" s="3">
        <v>0.16879999999999998</v>
      </c>
      <c r="H4623" s="7">
        <v>1658.5112359550562</v>
      </c>
      <c r="I4623" s="4">
        <v>279.95669662921347</v>
      </c>
      <c r="J4623">
        <v>106.8</v>
      </c>
      <c r="K4623" t="s">
        <v>60</v>
      </c>
      <c r="L4623" t="s">
        <v>107</v>
      </c>
      <c r="M4623" t="s">
        <v>106</v>
      </c>
      <c r="N4623" s="2">
        <v>41250</v>
      </c>
      <c r="O4623" s="2">
        <v>42133</v>
      </c>
      <c r="P4623" t="s">
        <v>14</v>
      </c>
      <c r="Q4623" t="s">
        <v>37</v>
      </c>
      <c r="R4623" s="5" t="str">
        <f t="shared" si="217"/>
        <v>0.</v>
      </c>
      <c r="S4623" s="6" t="str">
        <f t="shared" si="218"/>
        <v/>
      </c>
      <c r="T4623">
        <f>ROUND(INT(表1[[#This Row],[合同结束日期]]-表1[[#This Row],[合同起始日期]])/365,1)</f>
        <v>2.4</v>
      </c>
    </row>
    <row r="4624" spans="1:20">
      <c r="A4624" s="1">
        <v>41913</v>
      </c>
      <c r="B4624" t="s">
        <v>69</v>
      </c>
      <c r="C4624">
        <f t="shared" si="216"/>
        <v>2</v>
      </c>
      <c r="D4624" t="s">
        <v>108</v>
      </c>
      <c r="E4624" s="4">
        <v>169266</v>
      </c>
      <c r="F4624" s="4">
        <v>29655.403199999997</v>
      </c>
      <c r="G4624" s="3">
        <v>0.17519999999999999</v>
      </c>
      <c r="H4624" s="7">
        <v>3280.348837209302</v>
      </c>
      <c r="I4624" s="4">
        <v>574.71711627906973</v>
      </c>
      <c r="J4624">
        <v>51.6</v>
      </c>
      <c r="K4624" t="s">
        <v>11</v>
      </c>
      <c r="L4624" t="s">
        <v>12</v>
      </c>
      <c r="M4624" t="s">
        <v>53</v>
      </c>
      <c r="N4624" s="2">
        <v>41332</v>
      </c>
      <c r="O4624" s="2">
        <v>42133</v>
      </c>
      <c r="P4624" t="s">
        <v>24</v>
      </c>
      <c r="Q4624" t="s">
        <v>59</v>
      </c>
      <c r="R4624" s="5" t="str">
        <f t="shared" si="217"/>
        <v>0.16</v>
      </c>
      <c r="S4624" s="6" t="str">
        <f t="shared" si="218"/>
        <v/>
      </c>
      <c r="T4624">
        <f>ROUND(INT(表1[[#This Row],[合同结束日期]]-表1[[#This Row],[合同起始日期]])/365,1)</f>
        <v>2.2000000000000002</v>
      </c>
    </row>
    <row r="4625" spans="1:20">
      <c r="A4625" s="1">
        <v>41913</v>
      </c>
      <c r="B4625" t="s">
        <v>69</v>
      </c>
      <c r="C4625">
        <f t="shared" ref="C4625:C4688" si="219">IF($B4625="负一层",-1,IF($B4625="负一夹层",0,IF($B4625="一层",1,IF($B4625="二层",2,IF($B4625="三层",3,IF($B4625="四层",4))))))</f>
        <v>2</v>
      </c>
      <c r="D4625" t="s">
        <v>109</v>
      </c>
      <c r="E4625" s="4">
        <v>287001.59999999998</v>
      </c>
      <c r="F4625" s="4">
        <v>40438.525440000005</v>
      </c>
      <c r="G4625" s="3">
        <v>0.14090000000000003</v>
      </c>
      <c r="H4625" s="7">
        <v>4599.3846153846152</v>
      </c>
      <c r="I4625" s="4">
        <v>648.05329230769235</v>
      </c>
      <c r="J4625">
        <v>62.4</v>
      </c>
      <c r="K4625" t="s">
        <v>11</v>
      </c>
      <c r="L4625" t="s">
        <v>12</v>
      </c>
      <c r="M4625" t="s">
        <v>110</v>
      </c>
      <c r="N4625" s="2">
        <v>41287</v>
      </c>
      <c r="O4625" s="2">
        <v>42499</v>
      </c>
      <c r="P4625" t="s">
        <v>24</v>
      </c>
      <c r="Q4625" t="s">
        <v>28</v>
      </c>
      <c r="R4625" s="5" t="str">
        <f t="shared" ref="R4625:R4688" si="220">IF(ISERROR(FIND(",",$Q4625)),$Q4625,LEFT($Q4625,FIND(",",$Q4625)-1))</f>
        <v>0.13</v>
      </c>
      <c r="S4625" s="6" t="str">
        <f t="shared" si="218"/>
        <v/>
      </c>
      <c r="T4625">
        <f>ROUND(INT(表1[[#This Row],[合同结束日期]]-表1[[#This Row],[合同起始日期]])/365,1)</f>
        <v>3.3</v>
      </c>
    </row>
    <row r="4626" spans="1:20">
      <c r="A4626" s="1">
        <v>41913</v>
      </c>
      <c r="B4626" t="s">
        <v>69</v>
      </c>
      <c r="C4626">
        <f t="shared" si="219"/>
        <v>2</v>
      </c>
      <c r="D4626" t="s">
        <v>111</v>
      </c>
      <c r="E4626" s="4">
        <v>156136.79999999999</v>
      </c>
      <c r="F4626" s="4">
        <v>0</v>
      </c>
      <c r="G4626" s="3">
        <v>0</v>
      </c>
      <c r="H4626" s="7">
        <v>867.42666666666662</v>
      </c>
      <c r="I4626" s="4">
        <v>0</v>
      </c>
      <c r="J4626">
        <v>180</v>
      </c>
      <c r="K4626" t="s">
        <v>11</v>
      </c>
      <c r="L4626" t="s">
        <v>23</v>
      </c>
      <c r="M4626" t="s">
        <v>23</v>
      </c>
      <c r="N4626" s="2">
        <v>41281</v>
      </c>
      <c r="O4626" s="2">
        <v>42499</v>
      </c>
      <c r="P4626" t="s">
        <v>24</v>
      </c>
      <c r="Q4626" t="s">
        <v>28</v>
      </c>
      <c r="R4626" s="5" t="str">
        <f t="shared" si="220"/>
        <v>0.13</v>
      </c>
      <c r="S4626" s="6" t="str">
        <f t="shared" ref="S4626:S4689" si="221">IF(ISERROR(FIND(",",$Q4626)),"",RIGHT($Q4626,LEN($Q4626)-FIND(",",$Q4626)))</f>
        <v/>
      </c>
      <c r="T4626">
        <f>ROUND(INT(表1[[#This Row],[合同结束日期]]-表1[[#This Row],[合同起始日期]])/365,1)</f>
        <v>3.3</v>
      </c>
    </row>
    <row r="4627" spans="1:20">
      <c r="A4627" s="1">
        <v>41913</v>
      </c>
      <c r="B4627" t="s">
        <v>69</v>
      </c>
      <c r="C4627">
        <f t="shared" si="219"/>
        <v>2</v>
      </c>
      <c r="D4627" t="s">
        <v>112</v>
      </c>
      <c r="E4627" s="4">
        <v>1000747.2</v>
      </c>
      <c r="F4627" s="4">
        <v>0</v>
      </c>
      <c r="G4627" s="3">
        <v>0</v>
      </c>
      <c r="H4627" s="7">
        <v>1869.8565022421526</v>
      </c>
      <c r="I4627" s="4">
        <v>0</v>
      </c>
      <c r="J4627">
        <v>535.19999999999993</v>
      </c>
      <c r="K4627" t="s">
        <v>11</v>
      </c>
      <c r="L4627" t="s">
        <v>92</v>
      </c>
      <c r="M4627" t="s">
        <v>92</v>
      </c>
      <c r="N4627" s="2">
        <v>41974</v>
      </c>
      <c r="O4627" s="2">
        <v>42499</v>
      </c>
      <c r="P4627" t="s">
        <v>14</v>
      </c>
      <c r="Q4627" t="s">
        <v>9</v>
      </c>
      <c r="R4627" s="5" t="str">
        <f t="shared" si="220"/>
        <v/>
      </c>
      <c r="S4627" s="6" t="str">
        <f t="shared" si="221"/>
        <v/>
      </c>
      <c r="T4627">
        <f>ROUND(INT(表1[[#This Row],[合同结束日期]]-表1[[#This Row],[合同起始日期]])/365,1)</f>
        <v>1.4</v>
      </c>
    </row>
    <row r="4628" spans="1:20">
      <c r="A4628" s="1">
        <v>41913</v>
      </c>
      <c r="B4628" t="s">
        <v>69</v>
      </c>
      <c r="C4628">
        <f t="shared" si="219"/>
        <v>2</v>
      </c>
      <c r="D4628" t="s">
        <v>113</v>
      </c>
      <c r="E4628" s="4">
        <v>678158.4</v>
      </c>
      <c r="F4628" s="4">
        <v>160926.98832</v>
      </c>
      <c r="G4628" s="3">
        <v>0.23730000000000001</v>
      </c>
      <c r="H4628" s="7">
        <v>969.35162950257291</v>
      </c>
      <c r="I4628" s="4">
        <v>230.02714168096054</v>
      </c>
      <c r="J4628">
        <v>699.6</v>
      </c>
      <c r="K4628" t="s">
        <v>11</v>
      </c>
      <c r="L4628" t="s">
        <v>23</v>
      </c>
      <c r="M4628" t="s">
        <v>23</v>
      </c>
      <c r="N4628" s="2">
        <v>41331</v>
      </c>
      <c r="O4628" s="2">
        <v>42499</v>
      </c>
      <c r="P4628" t="s">
        <v>24</v>
      </c>
      <c r="Q4628" t="s">
        <v>25</v>
      </c>
      <c r="R4628" s="5" t="str">
        <f t="shared" si="220"/>
        <v>0.15</v>
      </c>
      <c r="S4628" s="6" t="str">
        <f t="shared" si="221"/>
        <v/>
      </c>
      <c r="T4628">
        <f>ROUND(INT(表1[[#This Row],[合同结束日期]]-表1[[#This Row],[合同起始日期]])/365,1)</f>
        <v>3.2</v>
      </c>
    </row>
    <row r="4629" spans="1:20">
      <c r="A4629" s="1">
        <v>41913</v>
      </c>
      <c r="B4629" t="s">
        <v>69</v>
      </c>
      <c r="C4629">
        <f t="shared" si="219"/>
        <v>2</v>
      </c>
      <c r="D4629" t="s">
        <v>114</v>
      </c>
      <c r="E4629" s="4">
        <v>1162396.3199999998</v>
      </c>
      <c r="F4629" s="4">
        <v>164130.360384</v>
      </c>
      <c r="G4629" s="3">
        <v>0.14120000000000002</v>
      </c>
      <c r="H4629" s="7">
        <v>2356.8457420924569</v>
      </c>
      <c r="I4629" s="4">
        <v>332.78661878345497</v>
      </c>
      <c r="J4629">
        <v>493.2</v>
      </c>
      <c r="K4629" t="s">
        <v>60</v>
      </c>
      <c r="L4629" t="s">
        <v>116</v>
      </c>
      <c r="M4629" t="s">
        <v>115</v>
      </c>
      <c r="N4629" s="2">
        <v>41241</v>
      </c>
      <c r="O4629" s="2">
        <v>43229</v>
      </c>
      <c r="P4629" t="s">
        <v>24</v>
      </c>
      <c r="Q4629" t="s">
        <v>65</v>
      </c>
      <c r="R4629" s="5" t="str">
        <f t="shared" si="220"/>
        <v>0.12</v>
      </c>
      <c r="S4629" s="6" t="str">
        <f t="shared" si="221"/>
        <v/>
      </c>
      <c r="T4629">
        <f>ROUND(INT(表1[[#This Row],[合同结束日期]]-表1[[#This Row],[合同起始日期]])/365,1)</f>
        <v>5.4</v>
      </c>
    </row>
    <row r="4630" spans="1:20">
      <c r="A4630" s="1">
        <v>41913</v>
      </c>
      <c r="B4630" t="s">
        <v>69</v>
      </c>
      <c r="C4630">
        <f t="shared" si="219"/>
        <v>2</v>
      </c>
      <c r="D4630" t="s">
        <v>117</v>
      </c>
      <c r="E4630" s="4">
        <v>455179.2</v>
      </c>
      <c r="F4630" s="4">
        <v>48066.923519999997</v>
      </c>
      <c r="G4630" s="3">
        <v>0.10559999999999999</v>
      </c>
      <c r="H4630" s="7">
        <v>1955.2371134020621</v>
      </c>
      <c r="I4630" s="4">
        <v>206.47303917525772</v>
      </c>
      <c r="J4630">
        <v>232.79999999999998</v>
      </c>
      <c r="K4630" t="s">
        <v>44</v>
      </c>
      <c r="L4630" t="s">
        <v>72</v>
      </c>
      <c r="M4630" t="s">
        <v>71</v>
      </c>
      <c r="N4630" s="2">
        <v>41331</v>
      </c>
      <c r="O4630" s="2">
        <v>43229</v>
      </c>
      <c r="P4630" t="s">
        <v>24</v>
      </c>
      <c r="Q4630" t="s">
        <v>42</v>
      </c>
      <c r="R4630" s="5" t="str">
        <f t="shared" si="220"/>
        <v>0.08</v>
      </c>
      <c r="S4630" s="6" t="str">
        <f t="shared" si="221"/>
        <v/>
      </c>
      <c r="T4630">
        <f>ROUND(INT(表1[[#This Row],[合同结束日期]]-表1[[#This Row],[合同起始日期]])/365,1)</f>
        <v>5.2</v>
      </c>
    </row>
    <row r="4631" spans="1:20">
      <c r="A4631" s="1">
        <v>41913</v>
      </c>
      <c r="B4631" t="s">
        <v>69</v>
      </c>
      <c r="C4631">
        <f t="shared" si="219"/>
        <v>2</v>
      </c>
      <c r="D4631" t="s">
        <v>118</v>
      </c>
      <c r="E4631" s="4">
        <v>440282.39999999997</v>
      </c>
      <c r="F4631" s="4">
        <v>49883.995919999994</v>
      </c>
      <c r="G4631" s="3">
        <v>0.1133</v>
      </c>
      <c r="H4631" s="7">
        <v>926.52020202020196</v>
      </c>
      <c r="I4631" s="4">
        <v>104.97473888888888</v>
      </c>
      <c r="J4631">
        <v>475.2</v>
      </c>
      <c r="K4631" t="s">
        <v>44</v>
      </c>
      <c r="L4631" t="s">
        <v>72</v>
      </c>
      <c r="M4631" t="s">
        <v>71</v>
      </c>
      <c r="N4631" s="2">
        <v>41332</v>
      </c>
      <c r="O4631" s="2">
        <v>44325</v>
      </c>
      <c r="P4631" t="s">
        <v>24</v>
      </c>
      <c r="Q4631" t="s">
        <v>42</v>
      </c>
      <c r="R4631" s="5" t="str">
        <f t="shared" si="220"/>
        <v>0.08</v>
      </c>
      <c r="S4631" s="6" t="str">
        <f t="shared" si="221"/>
        <v/>
      </c>
      <c r="T4631">
        <f>ROUND(INT(表1[[#This Row],[合同结束日期]]-表1[[#This Row],[合同起始日期]])/365,1)</f>
        <v>8.1999999999999993</v>
      </c>
    </row>
    <row r="4632" spans="1:20">
      <c r="A4632" s="1">
        <v>41913</v>
      </c>
      <c r="B4632" t="s">
        <v>69</v>
      </c>
      <c r="C4632">
        <f t="shared" si="219"/>
        <v>2</v>
      </c>
      <c r="D4632" t="s">
        <v>119</v>
      </c>
      <c r="E4632" s="4">
        <v>507690</v>
      </c>
      <c r="F4632" s="4">
        <v>61785.873</v>
      </c>
      <c r="G4632" s="3">
        <v>0.1217</v>
      </c>
      <c r="H4632" s="7">
        <v>904.00641025641016</v>
      </c>
      <c r="I4632" s="4">
        <v>110.01758012820513</v>
      </c>
      <c r="J4632">
        <v>561.6</v>
      </c>
      <c r="K4632" t="s">
        <v>44</v>
      </c>
      <c r="L4632" t="s">
        <v>72</v>
      </c>
      <c r="M4632" t="s">
        <v>71</v>
      </c>
      <c r="N4632" s="2">
        <v>41327</v>
      </c>
      <c r="O4632" s="2">
        <v>44325</v>
      </c>
      <c r="P4632" t="s">
        <v>18</v>
      </c>
      <c r="Q4632" t="s">
        <v>42</v>
      </c>
      <c r="R4632" s="5" t="str">
        <f t="shared" si="220"/>
        <v>0.08</v>
      </c>
      <c r="S4632" s="6" t="str">
        <f t="shared" si="221"/>
        <v/>
      </c>
      <c r="T4632">
        <f>ROUND(INT(表1[[#This Row],[合同结束日期]]-表1[[#This Row],[合同起始日期]])/365,1)</f>
        <v>8.1999999999999993</v>
      </c>
    </row>
    <row r="4633" spans="1:20">
      <c r="A4633" s="1">
        <v>41913</v>
      </c>
      <c r="B4633" t="s">
        <v>69</v>
      </c>
      <c r="C4633">
        <f t="shared" si="219"/>
        <v>2</v>
      </c>
      <c r="D4633" t="s">
        <v>120</v>
      </c>
      <c r="E4633" s="4">
        <v>585113.69999999995</v>
      </c>
      <c r="F4633" s="4">
        <v>77235.008400000006</v>
      </c>
      <c r="G4633" s="3">
        <v>0.13200000000000003</v>
      </c>
      <c r="H4633" s="7">
        <v>354.61436363636363</v>
      </c>
      <c r="I4633" s="4">
        <v>46.809096000000004</v>
      </c>
      <c r="J4633">
        <v>1650</v>
      </c>
      <c r="K4633" t="s">
        <v>44</v>
      </c>
      <c r="L4633" t="s">
        <v>72</v>
      </c>
      <c r="M4633" t="s">
        <v>71</v>
      </c>
      <c r="N4633" s="2">
        <v>41261</v>
      </c>
      <c r="O4633" s="2">
        <v>44332</v>
      </c>
      <c r="P4633" t="s">
        <v>39</v>
      </c>
      <c r="Q4633" t="s">
        <v>78</v>
      </c>
      <c r="R4633" s="5" t="str">
        <f t="shared" si="220"/>
        <v>0.07</v>
      </c>
      <c r="S4633" s="6" t="str">
        <f t="shared" si="221"/>
        <v/>
      </c>
      <c r="T4633">
        <f>ROUND(INT(表1[[#This Row],[合同结束日期]]-表1[[#This Row],[合同起始日期]])/365,1)</f>
        <v>8.4</v>
      </c>
    </row>
    <row r="4634" spans="1:20">
      <c r="A4634" s="1">
        <v>41913</v>
      </c>
      <c r="B4634" t="s">
        <v>69</v>
      </c>
      <c r="C4634">
        <f t="shared" si="219"/>
        <v>2</v>
      </c>
      <c r="D4634" t="s">
        <v>270</v>
      </c>
      <c r="E4634" s="4">
        <v>59419.871999999988</v>
      </c>
      <c r="F4634" s="4">
        <v>9513.1215072000014</v>
      </c>
      <c r="G4634" s="3">
        <v>0.16010000000000005</v>
      </c>
      <c r="H4634" s="7">
        <v>2475.8279999999995</v>
      </c>
      <c r="I4634" s="4">
        <v>396.38006280000008</v>
      </c>
      <c r="J4634">
        <v>24</v>
      </c>
      <c r="K4634" t="s">
        <v>11</v>
      </c>
      <c r="L4634" t="s">
        <v>13</v>
      </c>
      <c r="M4634" t="s">
        <v>34</v>
      </c>
      <c r="N4634" s="2">
        <v>41893</v>
      </c>
      <c r="O4634" s="2">
        <v>42257</v>
      </c>
      <c r="P4634" t="s">
        <v>24</v>
      </c>
      <c r="Q4634" t="s">
        <v>25</v>
      </c>
      <c r="R4634" s="5" t="str">
        <f t="shared" si="220"/>
        <v>0.15</v>
      </c>
      <c r="S4634" s="6" t="str">
        <f t="shared" si="221"/>
        <v/>
      </c>
      <c r="T4634">
        <f>ROUND(INT(表1[[#This Row],[合同结束日期]]-表1[[#This Row],[合同起始日期]])/365,1)</f>
        <v>1</v>
      </c>
    </row>
    <row r="4635" spans="1:20">
      <c r="A4635" s="1">
        <v>41913</v>
      </c>
      <c r="B4635" t="s">
        <v>69</v>
      </c>
      <c r="C4635">
        <f t="shared" si="219"/>
        <v>2</v>
      </c>
      <c r="D4635" t="s">
        <v>272</v>
      </c>
      <c r="E4635" s="4">
        <v>42236.4</v>
      </c>
      <c r="F4635" s="4">
        <v>6935.2168800000009</v>
      </c>
      <c r="G4635" s="3">
        <v>0.16420000000000001</v>
      </c>
      <c r="H4635" s="7">
        <v>2933.0833333333339</v>
      </c>
      <c r="I4635" s="4">
        <v>481.61228333333344</v>
      </c>
      <c r="J4635">
        <v>14.399999999999999</v>
      </c>
      <c r="K4635" t="s">
        <v>11</v>
      </c>
      <c r="L4635" t="s">
        <v>12</v>
      </c>
      <c r="M4635" t="s">
        <v>110</v>
      </c>
      <c r="N4635" s="2">
        <v>41902</v>
      </c>
      <c r="O4635" s="2">
        <v>42266</v>
      </c>
      <c r="P4635" t="s">
        <v>24</v>
      </c>
      <c r="Q4635" t="s">
        <v>25</v>
      </c>
      <c r="R4635" s="5" t="str">
        <f t="shared" si="220"/>
        <v>0.15</v>
      </c>
      <c r="S4635" s="6" t="str">
        <f t="shared" si="221"/>
        <v/>
      </c>
      <c r="T4635">
        <f>ROUND(INT(表1[[#This Row],[合同结束日期]]-表1[[#This Row],[合同起始日期]])/365,1)</f>
        <v>1</v>
      </c>
    </row>
    <row r="4636" spans="1:20">
      <c r="A4636" s="1">
        <v>41913</v>
      </c>
      <c r="B4636" t="s">
        <v>69</v>
      </c>
      <c r="C4636">
        <f t="shared" si="219"/>
        <v>2</v>
      </c>
      <c r="D4636" t="s">
        <v>310</v>
      </c>
      <c r="E4636" s="4">
        <v>34452</v>
      </c>
      <c r="F4636" s="4">
        <v>6601.0032000000001</v>
      </c>
      <c r="G4636" s="3">
        <v>0.19159999999999999</v>
      </c>
      <c r="H4636" s="7">
        <v>2392.5000000000005</v>
      </c>
      <c r="I4636" s="4">
        <v>458.40300000000008</v>
      </c>
      <c r="J4636">
        <v>14.399999999999999</v>
      </c>
      <c r="K4636" t="s">
        <v>11</v>
      </c>
      <c r="L4636" t="s">
        <v>12</v>
      </c>
      <c r="M4636" t="s">
        <v>10</v>
      </c>
      <c r="N4636" s="2">
        <v>41724</v>
      </c>
      <c r="O4636" s="2">
        <v>42088</v>
      </c>
      <c r="P4636" t="s">
        <v>24</v>
      </c>
      <c r="Q4636" t="s">
        <v>83</v>
      </c>
      <c r="R4636" s="5" t="str">
        <f t="shared" si="220"/>
        <v>0.14</v>
      </c>
      <c r="S4636" s="6" t="str">
        <f t="shared" si="221"/>
        <v/>
      </c>
      <c r="T4636">
        <f>ROUND(INT(表1[[#This Row],[合同结束日期]]-表1[[#This Row],[合同起始日期]])/365,1)</f>
        <v>1</v>
      </c>
    </row>
    <row r="4637" spans="1:20">
      <c r="A4637" s="1">
        <v>41913</v>
      </c>
      <c r="B4637" t="s">
        <v>69</v>
      </c>
      <c r="C4637">
        <f t="shared" si="219"/>
        <v>2</v>
      </c>
      <c r="D4637" t="s">
        <v>316</v>
      </c>
      <c r="E4637" s="4">
        <v>24300</v>
      </c>
      <c r="F4637" s="4">
        <v>2430</v>
      </c>
      <c r="G4637" s="3">
        <v>0.1</v>
      </c>
      <c r="H4637" s="7">
        <v>10125</v>
      </c>
      <c r="I4637" s="4">
        <v>1012.5</v>
      </c>
      <c r="J4637">
        <v>2.4</v>
      </c>
      <c r="K4637" t="s">
        <v>44</v>
      </c>
      <c r="L4637" t="s">
        <v>46</v>
      </c>
      <c r="M4637" t="s">
        <v>187</v>
      </c>
      <c r="N4637" s="2">
        <v>41712</v>
      </c>
      <c r="O4637" s="2">
        <v>42076</v>
      </c>
      <c r="P4637" t="s">
        <v>18</v>
      </c>
      <c r="Q4637" t="s">
        <v>19</v>
      </c>
      <c r="R4637" s="5" t="str">
        <f t="shared" si="220"/>
        <v>0.1</v>
      </c>
      <c r="S4637" s="6" t="str">
        <f t="shared" si="221"/>
        <v/>
      </c>
      <c r="T4637">
        <f>ROUND(INT(表1[[#This Row],[合同结束日期]]-表1[[#This Row],[合同起始日期]])/365,1)</f>
        <v>1</v>
      </c>
    </row>
    <row r="4638" spans="1:20">
      <c r="A4638" s="1">
        <v>41913</v>
      </c>
      <c r="B4638" t="s">
        <v>69</v>
      </c>
      <c r="C4638">
        <f t="shared" si="219"/>
        <v>2</v>
      </c>
      <c r="D4638" t="s">
        <v>317</v>
      </c>
      <c r="E4638" s="4">
        <v>47457.599999999999</v>
      </c>
      <c r="F4638" s="4">
        <v>8665.7577600000004</v>
      </c>
      <c r="G4638" s="3">
        <v>0.18260000000000001</v>
      </c>
      <c r="H4638" s="7">
        <v>4943.5</v>
      </c>
      <c r="I4638" s="4">
        <v>902.68310000000008</v>
      </c>
      <c r="J4638">
        <v>9.6</v>
      </c>
      <c r="K4638" t="s">
        <v>11</v>
      </c>
      <c r="L4638" t="s">
        <v>12</v>
      </c>
      <c r="M4638" t="s">
        <v>110</v>
      </c>
      <c r="N4638" s="2">
        <v>41759</v>
      </c>
      <c r="O4638" s="2">
        <v>42123</v>
      </c>
      <c r="P4638" t="s">
        <v>24</v>
      </c>
      <c r="Q4638" t="s">
        <v>56</v>
      </c>
      <c r="R4638" s="5" t="str">
        <f t="shared" si="220"/>
        <v>0.17</v>
      </c>
      <c r="S4638" s="6" t="str">
        <f t="shared" si="221"/>
        <v/>
      </c>
      <c r="T4638">
        <f>ROUND(INT(表1[[#This Row],[合同结束日期]]-表1[[#This Row],[合同起始日期]])/365,1)</f>
        <v>1</v>
      </c>
    </row>
    <row r="4639" spans="1:20">
      <c r="A4639" s="1">
        <v>41913</v>
      </c>
      <c r="B4639" t="s">
        <v>69</v>
      </c>
      <c r="C4639">
        <f t="shared" si="219"/>
        <v>2</v>
      </c>
      <c r="D4639" t="s">
        <v>318</v>
      </c>
      <c r="E4639" s="4">
        <v>31756.799999999999</v>
      </c>
      <c r="F4639" s="4">
        <v>12000.89472</v>
      </c>
      <c r="G4639" s="3">
        <v>0.37790000000000001</v>
      </c>
      <c r="H4639" s="7">
        <v>472.57142857142856</v>
      </c>
      <c r="I4639" s="4">
        <v>178.58474285714286</v>
      </c>
      <c r="J4639">
        <v>67.2</v>
      </c>
      <c r="K4639" t="s">
        <v>60</v>
      </c>
      <c r="L4639" t="s">
        <v>107</v>
      </c>
      <c r="M4639" t="s">
        <v>299</v>
      </c>
      <c r="N4639" s="2">
        <v>41752</v>
      </c>
      <c r="O4639" s="2">
        <v>42116</v>
      </c>
      <c r="P4639" t="s">
        <v>14</v>
      </c>
      <c r="Q4639" t="s">
        <v>9</v>
      </c>
      <c r="R4639" s="5" t="str">
        <f t="shared" si="220"/>
        <v/>
      </c>
      <c r="S4639" s="6" t="str">
        <f t="shared" si="221"/>
        <v/>
      </c>
      <c r="T4639">
        <f>ROUND(INT(表1[[#This Row],[合同结束日期]]-表1[[#This Row],[合同起始日期]])/365,1)</f>
        <v>1</v>
      </c>
    </row>
    <row r="4640" spans="1:20">
      <c r="A4640" s="1">
        <v>41913</v>
      </c>
      <c r="B4640" t="s">
        <v>69</v>
      </c>
      <c r="C4640">
        <f t="shared" si="219"/>
        <v>2</v>
      </c>
      <c r="D4640" t="s">
        <v>338</v>
      </c>
      <c r="E4640" s="4">
        <v>32197.199999999997</v>
      </c>
      <c r="F4640" s="4">
        <v>11040.419879999999</v>
      </c>
      <c r="G4640" s="3">
        <v>0.34290000000000004</v>
      </c>
      <c r="H4640" s="7">
        <v>670.77499999999998</v>
      </c>
      <c r="I4640" s="4">
        <v>230.0087475</v>
      </c>
      <c r="J4640">
        <v>48</v>
      </c>
      <c r="K4640" t="s">
        <v>44</v>
      </c>
      <c r="L4640" t="s">
        <v>46</v>
      </c>
      <c r="M4640" t="s">
        <v>45</v>
      </c>
      <c r="N4640" s="2">
        <v>41832</v>
      </c>
      <c r="O4640" s="2">
        <v>42562</v>
      </c>
      <c r="P4640" t="s">
        <v>24</v>
      </c>
      <c r="Q4640" t="s">
        <v>28</v>
      </c>
      <c r="R4640" s="5" t="str">
        <f t="shared" si="220"/>
        <v>0.13</v>
      </c>
      <c r="S4640" s="6" t="str">
        <f t="shared" si="221"/>
        <v/>
      </c>
      <c r="T4640">
        <f>ROUND(INT(表1[[#This Row],[合同结束日期]]-表1[[#This Row],[合同起始日期]])/365,1)</f>
        <v>2</v>
      </c>
    </row>
    <row r="4641" spans="1:20">
      <c r="A4641" s="1">
        <v>41913</v>
      </c>
      <c r="B4641" t="s">
        <v>69</v>
      </c>
      <c r="C4641">
        <f t="shared" si="219"/>
        <v>2</v>
      </c>
      <c r="D4641" t="s">
        <v>211</v>
      </c>
      <c r="E4641" s="4">
        <v>40834.799999999996</v>
      </c>
      <c r="F4641" s="4">
        <v>7542.1875599999985</v>
      </c>
      <c r="G4641" s="3">
        <v>0.18469999999999998</v>
      </c>
      <c r="H4641" s="7">
        <v>2835.75</v>
      </c>
      <c r="I4641" s="4">
        <v>523.76302499999997</v>
      </c>
      <c r="J4641">
        <v>14.399999999999999</v>
      </c>
      <c r="K4641" t="s">
        <v>11</v>
      </c>
      <c r="L4641" t="s">
        <v>12</v>
      </c>
      <c r="M4641" t="s">
        <v>110</v>
      </c>
      <c r="N4641" s="2">
        <v>41804</v>
      </c>
      <c r="O4641" s="2">
        <v>42133</v>
      </c>
      <c r="P4641" t="s">
        <v>24</v>
      </c>
      <c r="Q4641" t="s">
        <v>56</v>
      </c>
      <c r="R4641" s="5" t="str">
        <f t="shared" si="220"/>
        <v>0.17</v>
      </c>
      <c r="S4641" s="6" t="str">
        <f t="shared" si="221"/>
        <v/>
      </c>
      <c r="T4641">
        <f>ROUND(INT(表1[[#This Row],[合同结束日期]]-表1[[#This Row],[合同起始日期]])/365,1)</f>
        <v>0.9</v>
      </c>
    </row>
    <row r="4642" spans="1:20">
      <c r="A4642" s="1">
        <v>41913</v>
      </c>
      <c r="B4642" t="s">
        <v>69</v>
      </c>
      <c r="C4642">
        <f t="shared" si="219"/>
        <v>2</v>
      </c>
      <c r="D4642" t="s">
        <v>277</v>
      </c>
      <c r="E4642" s="4">
        <v>44302.799999999996</v>
      </c>
      <c r="F4642" s="4">
        <v>7686.5358000000006</v>
      </c>
      <c r="G4642" s="3">
        <v>0.17350000000000004</v>
      </c>
      <c r="H4642" s="7">
        <v>3076.5833333333335</v>
      </c>
      <c r="I4642" s="4">
        <v>533.78720833333341</v>
      </c>
      <c r="J4642">
        <v>14.399999999999999</v>
      </c>
      <c r="K4642" t="s">
        <v>11</v>
      </c>
      <c r="L4642" t="s">
        <v>12</v>
      </c>
      <c r="M4642" t="s">
        <v>110</v>
      </c>
      <c r="N4642" s="2">
        <v>41533</v>
      </c>
      <c r="O4642" s="2">
        <v>42262</v>
      </c>
      <c r="P4642" t="s">
        <v>24</v>
      </c>
      <c r="Q4642" t="s">
        <v>59</v>
      </c>
      <c r="R4642" s="5" t="str">
        <f t="shared" si="220"/>
        <v>0.16</v>
      </c>
      <c r="S4642" s="6" t="str">
        <f t="shared" si="221"/>
        <v/>
      </c>
      <c r="T4642">
        <f>ROUND(INT(表1[[#This Row],[合同结束日期]]-表1[[#This Row],[合同起始日期]])/365,1)</f>
        <v>2</v>
      </c>
    </row>
    <row r="4643" spans="1:20">
      <c r="A4643" s="1">
        <v>41913</v>
      </c>
      <c r="B4643" t="s">
        <v>69</v>
      </c>
      <c r="C4643">
        <f t="shared" si="219"/>
        <v>2</v>
      </c>
      <c r="D4643" t="s">
        <v>278</v>
      </c>
      <c r="E4643" s="4">
        <v>45907.199999999997</v>
      </c>
      <c r="F4643" s="4">
        <v>8405.6083199999994</v>
      </c>
      <c r="G4643" s="3">
        <v>0.18309999999999998</v>
      </c>
      <c r="H4643" s="7">
        <v>3188</v>
      </c>
      <c r="I4643" s="4">
        <v>583.72280000000001</v>
      </c>
      <c r="J4643">
        <v>14.399999999999999</v>
      </c>
      <c r="K4643" t="s">
        <v>11</v>
      </c>
      <c r="L4643" t="s">
        <v>12</v>
      </c>
      <c r="M4643" t="s">
        <v>110</v>
      </c>
      <c r="N4643" s="2">
        <v>41518</v>
      </c>
      <c r="O4643" s="2">
        <v>42247</v>
      </c>
      <c r="P4643" t="s">
        <v>24</v>
      </c>
      <c r="Q4643" t="s">
        <v>56</v>
      </c>
      <c r="R4643" s="5" t="str">
        <f t="shared" si="220"/>
        <v>0.17</v>
      </c>
      <c r="S4643" s="6" t="str">
        <f t="shared" si="221"/>
        <v/>
      </c>
      <c r="T4643">
        <f>ROUND(INT(表1[[#This Row],[合同结束日期]]-表1[[#This Row],[合同起始日期]])/365,1)</f>
        <v>2</v>
      </c>
    </row>
    <row r="4644" spans="1:20">
      <c r="A4644" s="1">
        <v>41913</v>
      </c>
      <c r="B4644" t="s">
        <v>69</v>
      </c>
      <c r="C4644">
        <f t="shared" si="219"/>
        <v>2</v>
      </c>
      <c r="D4644" t="s">
        <v>279</v>
      </c>
      <c r="E4644" s="4">
        <v>35082</v>
      </c>
      <c r="F4644" s="4">
        <v>6598.9241999999986</v>
      </c>
      <c r="G4644" s="3">
        <v>0.18809999999999996</v>
      </c>
      <c r="H4644" s="7">
        <v>2436.2500000000005</v>
      </c>
      <c r="I4644" s="4">
        <v>458.25862499999994</v>
      </c>
      <c r="J4644">
        <v>14.399999999999999</v>
      </c>
      <c r="K4644" t="s">
        <v>66</v>
      </c>
      <c r="L4644" t="s">
        <v>64</v>
      </c>
      <c r="M4644" t="s">
        <v>64</v>
      </c>
      <c r="N4644" s="2">
        <v>41536</v>
      </c>
      <c r="O4644" s="2">
        <v>42265</v>
      </c>
      <c r="P4644" t="s">
        <v>24</v>
      </c>
      <c r="Q4644" t="s">
        <v>28</v>
      </c>
      <c r="R4644" s="5" t="str">
        <f t="shared" si="220"/>
        <v>0.13</v>
      </c>
      <c r="S4644" s="6" t="str">
        <f t="shared" si="221"/>
        <v/>
      </c>
      <c r="T4644">
        <f>ROUND(INT(表1[[#This Row],[合同结束日期]]-表1[[#This Row],[合同起始日期]])/365,1)</f>
        <v>2</v>
      </c>
    </row>
    <row r="4645" spans="1:20">
      <c r="A4645" s="1">
        <v>41913</v>
      </c>
      <c r="B4645" t="s">
        <v>69</v>
      </c>
      <c r="C4645">
        <f t="shared" si="219"/>
        <v>2</v>
      </c>
      <c r="D4645" t="s">
        <v>280</v>
      </c>
      <c r="E4645" s="4">
        <v>38215.199999999997</v>
      </c>
      <c r="F4645" s="4">
        <v>6714.4106400000001</v>
      </c>
      <c r="G4645" s="3">
        <v>0.17570000000000002</v>
      </c>
      <c r="H4645" s="7">
        <v>2653.8333333333335</v>
      </c>
      <c r="I4645" s="4">
        <v>466.27851666666669</v>
      </c>
      <c r="J4645">
        <v>14.399999999999999</v>
      </c>
      <c r="K4645" t="s">
        <v>11</v>
      </c>
      <c r="L4645" t="s">
        <v>12</v>
      </c>
      <c r="M4645" t="s">
        <v>110</v>
      </c>
      <c r="N4645" s="2">
        <v>41541</v>
      </c>
      <c r="O4645" s="2">
        <v>42270</v>
      </c>
      <c r="P4645" t="s">
        <v>24</v>
      </c>
      <c r="Q4645" t="s">
        <v>59</v>
      </c>
      <c r="R4645" s="5" t="str">
        <f t="shared" si="220"/>
        <v>0.16</v>
      </c>
      <c r="S4645" s="6" t="str">
        <f t="shared" si="221"/>
        <v/>
      </c>
      <c r="T4645">
        <f>ROUND(INT(表1[[#This Row],[合同结束日期]]-表1[[#This Row],[合同起始日期]])/365,1)</f>
        <v>2</v>
      </c>
    </row>
    <row r="4646" spans="1:20">
      <c r="A4646" s="1">
        <v>41913</v>
      </c>
      <c r="B4646" t="s">
        <v>69</v>
      </c>
      <c r="C4646">
        <f t="shared" si="219"/>
        <v>2</v>
      </c>
      <c r="D4646" t="s">
        <v>301</v>
      </c>
      <c r="E4646" s="4">
        <v>4104</v>
      </c>
      <c r="F4646" s="4">
        <v>2400.0191999999997</v>
      </c>
      <c r="G4646" s="3">
        <v>0.58479999999999999</v>
      </c>
      <c r="H4646" s="7">
        <v>263.07692307692309</v>
      </c>
      <c r="I4646" s="4">
        <v>153.84738461538461</v>
      </c>
      <c r="J4646">
        <v>15.6</v>
      </c>
      <c r="K4646" t="s">
        <v>60</v>
      </c>
      <c r="L4646" t="s">
        <v>107</v>
      </c>
      <c r="M4646" t="s">
        <v>302</v>
      </c>
      <c r="N4646" s="2">
        <v>41609</v>
      </c>
      <c r="O4646" s="2">
        <v>41973</v>
      </c>
      <c r="P4646" t="s">
        <v>14</v>
      </c>
      <c r="Q4646" t="s">
        <v>37</v>
      </c>
      <c r="R4646" s="5" t="str">
        <f t="shared" si="220"/>
        <v>0.</v>
      </c>
      <c r="S4646" s="6" t="str">
        <f t="shared" si="221"/>
        <v/>
      </c>
      <c r="T4646">
        <f>ROUND(INT(表1[[#This Row],[合同结束日期]]-表1[[#This Row],[合同起始日期]])/365,1)</f>
        <v>1</v>
      </c>
    </row>
    <row r="4647" spans="1:20">
      <c r="A4647" s="1">
        <v>41913</v>
      </c>
      <c r="B4647" t="s">
        <v>69</v>
      </c>
      <c r="C4647">
        <f t="shared" si="219"/>
        <v>2</v>
      </c>
      <c r="D4647" t="s">
        <v>300</v>
      </c>
      <c r="E4647" s="4">
        <v>8298</v>
      </c>
      <c r="F4647" s="4">
        <v>2039.6484</v>
      </c>
      <c r="G4647" s="3">
        <v>0.24579999999999999</v>
      </c>
      <c r="H4647" s="7">
        <v>1152.5</v>
      </c>
      <c r="I4647" s="4">
        <v>283.28450000000004</v>
      </c>
      <c r="J4647">
        <v>7.1999999999999993</v>
      </c>
      <c r="K4647" t="s">
        <v>60</v>
      </c>
      <c r="L4647" t="s">
        <v>107</v>
      </c>
      <c r="M4647" t="s">
        <v>303</v>
      </c>
      <c r="N4647" s="2">
        <v>41617</v>
      </c>
      <c r="O4647" s="2">
        <v>41981</v>
      </c>
      <c r="P4647" t="s">
        <v>14</v>
      </c>
      <c r="Q4647" t="s">
        <v>37</v>
      </c>
      <c r="R4647" s="5" t="str">
        <f t="shared" si="220"/>
        <v>0.</v>
      </c>
      <c r="S4647" s="6" t="str">
        <f t="shared" si="221"/>
        <v/>
      </c>
      <c r="T4647">
        <f>ROUND(INT(表1[[#This Row],[合同结束日期]]-表1[[#This Row],[合同起始日期]])/365,1)</f>
        <v>1</v>
      </c>
    </row>
    <row r="4648" spans="1:20">
      <c r="A4648" s="1">
        <v>41944</v>
      </c>
      <c r="B4648" t="s">
        <v>69</v>
      </c>
      <c r="C4648">
        <f t="shared" si="219"/>
        <v>2</v>
      </c>
      <c r="D4648" t="s">
        <v>70</v>
      </c>
      <c r="E4648" s="4">
        <v>811255.2</v>
      </c>
      <c r="F4648" s="4">
        <v>126474.68568</v>
      </c>
      <c r="G4648" s="3">
        <v>0.15590000000000001</v>
      </c>
      <c r="H4648" s="7">
        <v>673.35258964143429</v>
      </c>
      <c r="I4648" s="4">
        <v>104.9756687250996</v>
      </c>
      <c r="J4648">
        <v>1204.8</v>
      </c>
      <c r="K4648" t="s">
        <v>44</v>
      </c>
      <c r="L4648" t="s">
        <v>72</v>
      </c>
      <c r="M4648" t="s">
        <v>71</v>
      </c>
      <c r="N4648" s="2">
        <v>41270</v>
      </c>
      <c r="O4648" s="2">
        <v>44325</v>
      </c>
      <c r="P4648" t="s">
        <v>18</v>
      </c>
      <c r="Q4648" t="s">
        <v>42</v>
      </c>
      <c r="R4648" s="5" t="str">
        <f t="shared" si="220"/>
        <v>0.08</v>
      </c>
      <c r="S4648" s="6" t="str">
        <f t="shared" si="221"/>
        <v/>
      </c>
      <c r="T4648">
        <f>ROUND(INT(表1[[#This Row],[合同结束日期]]-表1[[#This Row],[合同起始日期]])/365,1)</f>
        <v>8.4</v>
      </c>
    </row>
    <row r="4649" spans="1:20">
      <c r="A4649" s="1">
        <v>41944</v>
      </c>
      <c r="B4649" t="s">
        <v>69</v>
      </c>
      <c r="C4649">
        <f t="shared" si="219"/>
        <v>2</v>
      </c>
      <c r="D4649" t="s">
        <v>73</v>
      </c>
      <c r="E4649" s="4">
        <v>641668.79999999993</v>
      </c>
      <c r="F4649" s="4">
        <v>94004.479199999987</v>
      </c>
      <c r="G4649" s="3">
        <v>0.14649999999999999</v>
      </c>
      <c r="H4649" s="7">
        <v>751.01685393258424</v>
      </c>
      <c r="I4649" s="4">
        <v>110.02396910112358</v>
      </c>
      <c r="J4649">
        <v>854.4</v>
      </c>
      <c r="K4649" t="s">
        <v>44</v>
      </c>
      <c r="L4649" t="s">
        <v>72</v>
      </c>
      <c r="M4649" t="s">
        <v>71</v>
      </c>
      <c r="N4649" s="2">
        <v>41286</v>
      </c>
      <c r="O4649" s="2">
        <v>44325</v>
      </c>
      <c r="P4649" t="s">
        <v>18</v>
      </c>
      <c r="Q4649" t="s">
        <v>42</v>
      </c>
      <c r="R4649" s="5" t="str">
        <f t="shared" si="220"/>
        <v>0.08</v>
      </c>
      <c r="S4649" s="6" t="str">
        <f t="shared" si="221"/>
        <v/>
      </c>
      <c r="T4649">
        <f>ROUND(INT(表1[[#This Row],[合同结束日期]]-表1[[#This Row],[合同起始日期]])/365,1)</f>
        <v>8.3000000000000007</v>
      </c>
    </row>
    <row r="4650" spans="1:20">
      <c r="A4650" s="1">
        <v>41944</v>
      </c>
      <c r="B4650" t="s">
        <v>69</v>
      </c>
      <c r="C4650">
        <f t="shared" si="219"/>
        <v>2</v>
      </c>
      <c r="D4650" t="s">
        <v>356</v>
      </c>
      <c r="E4650" s="4">
        <v>862352.4</v>
      </c>
      <c r="F4650" s="4">
        <v>78301.59792</v>
      </c>
      <c r="G4650" s="3">
        <v>9.0799999999999992E-2</v>
      </c>
      <c r="H4650" s="7">
        <v>1596.9488888888889</v>
      </c>
      <c r="I4650" s="4">
        <v>145.00295911111112</v>
      </c>
      <c r="J4650">
        <v>540</v>
      </c>
      <c r="K4650" t="s">
        <v>44</v>
      </c>
      <c r="L4650" t="s">
        <v>72</v>
      </c>
      <c r="M4650" t="s">
        <v>71</v>
      </c>
      <c r="N4650" s="2">
        <v>41877</v>
      </c>
      <c r="O4650" s="2">
        <v>43702</v>
      </c>
      <c r="P4650" t="s">
        <v>18</v>
      </c>
      <c r="Q4650" t="s">
        <v>42</v>
      </c>
      <c r="R4650" s="5" t="str">
        <f t="shared" si="220"/>
        <v>0.08</v>
      </c>
      <c r="S4650" s="6" t="str">
        <f t="shared" si="221"/>
        <v/>
      </c>
      <c r="T4650">
        <f>ROUND(INT(表1[[#This Row],[合同结束日期]]-表1[[#This Row],[合同起始日期]])/365,1)</f>
        <v>5</v>
      </c>
    </row>
    <row r="4651" spans="1:20">
      <c r="A4651" s="1">
        <v>41944</v>
      </c>
      <c r="B4651" t="s">
        <v>69</v>
      </c>
      <c r="C4651">
        <f t="shared" si="219"/>
        <v>2</v>
      </c>
      <c r="D4651" t="s">
        <v>336</v>
      </c>
      <c r="E4651" s="4">
        <v>721172.4</v>
      </c>
      <c r="F4651" s="4">
        <v>78752.026079999996</v>
      </c>
      <c r="G4651" s="3">
        <v>0.10919999999999999</v>
      </c>
      <c r="H4651" s="7">
        <v>1144.7180952380952</v>
      </c>
      <c r="I4651" s="4">
        <v>125.00321599999999</v>
      </c>
      <c r="J4651">
        <v>630</v>
      </c>
      <c r="K4651" t="s">
        <v>44</v>
      </c>
      <c r="L4651" t="s">
        <v>72</v>
      </c>
      <c r="M4651" t="s">
        <v>71</v>
      </c>
      <c r="N4651" s="2">
        <v>41757</v>
      </c>
      <c r="O4651" s="2">
        <v>43948</v>
      </c>
      <c r="P4651" t="s">
        <v>18</v>
      </c>
      <c r="Q4651" t="s">
        <v>42</v>
      </c>
      <c r="R4651" s="5" t="str">
        <f t="shared" si="220"/>
        <v>0.08</v>
      </c>
      <c r="S4651" s="6" t="str">
        <f t="shared" si="221"/>
        <v/>
      </c>
      <c r="T4651">
        <f>ROUND(INT(表1[[#This Row],[合同结束日期]]-表1[[#This Row],[合同起始日期]])/365,1)</f>
        <v>6</v>
      </c>
    </row>
    <row r="4652" spans="1:20">
      <c r="A4652" s="1">
        <v>41944</v>
      </c>
      <c r="B4652" t="s">
        <v>69</v>
      </c>
      <c r="C4652">
        <f t="shared" si="219"/>
        <v>2</v>
      </c>
      <c r="D4652" t="s">
        <v>74</v>
      </c>
      <c r="E4652" s="4">
        <v>164423.16000000006</v>
      </c>
      <c r="F4652" s="4">
        <v>26340.590231999999</v>
      </c>
      <c r="G4652" s="3">
        <v>0.16019999999999993</v>
      </c>
      <c r="H4652" s="7">
        <v>655.59473684210559</v>
      </c>
      <c r="I4652" s="4">
        <v>105.02627684210526</v>
      </c>
      <c r="J4652">
        <v>250.79999999999998</v>
      </c>
      <c r="K4652" t="s">
        <v>76</v>
      </c>
      <c r="L4652" t="s">
        <v>75</v>
      </c>
      <c r="M4652" t="s">
        <v>75</v>
      </c>
      <c r="N4652" s="2">
        <v>41243</v>
      </c>
      <c r="O4652" s="2">
        <v>43229</v>
      </c>
      <c r="P4652" t="s">
        <v>14</v>
      </c>
      <c r="Q4652" t="s">
        <v>37</v>
      </c>
      <c r="R4652" s="5" t="str">
        <f t="shared" si="220"/>
        <v>0.</v>
      </c>
      <c r="S4652" s="6" t="str">
        <f t="shared" si="221"/>
        <v/>
      </c>
      <c r="T4652">
        <f>ROUND(INT(表1[[#This Row],[合同结束日期]]-表1[[#This Row],[合同起始日期]])/365,1)</f>
        <v>5.4</v>
      </c>
    </row>
    <row r="4653" spans="1:20">
      <c r="A4653" s="1">
        <v>41944</v>
      </c>
      <c r="B4653" t="s">
        <v>69</v>
      </c>
      <c r="C4653">
        <f t="shared" si="219"/>
        <v>2</v>
      </c>
      <c r="D4653" t="s">
        <v>77</v>
      </c>
      <c r="E4653" s="4">
        <v>673558.79999999993</v>
      </c>
      <c r="F4653" s="4">
        <v>110800.42259999999</v>
      </c>
      <c r="G4653" s="3">
        <v>0.16450000000000001</v>
      </c>
      <c r="H4653" s="7">
        <v>516.8499079189686</v>
      </c>
      <c r="I4653" s="4">
        <v>85.021809852670344</v>
      </c>
      <c r="J4653">
        <v>1303.2</v>
      </c>
      <c r="K4653" t="s">
        <v>44</v>
      </c>
      <c r="L4653" t="s">
        <v>72</v>
      </c>
      <c r="M4653" t="s">
        <v>71</v>
      </c>
      <c r="N4653" s="2">
        <v>41268</v>
      </c>
      <c r="O4653" s="2">
        <v>44325</v>
      </c>
      <c r="P4653" t="s">
        <v>18</v>
      </c>
      <c r="Q4653" t="s">
        <v>78</v>
      </c>
      <c r="R4653" s="5" t="str">
        <f t="shared" si="220"/>
        <v>0.07</v>
      </c>
      <c r="S4653" s="6" t="str">
        <f t="shared" si="221"/>
        <v/>
      </c>
      <c r="T4653">
        <f>ROUND(INT(表1[[#This Row],[合同结束日期]]-表1[[#This Row],[合同起始日期]])/365,1)</f>
        <v>8.4</v>
      </c>
    </row>
    <row r="4654" spans="1:20">
      <c r="A4654" s="1">
        <v>41944</v>
      </c>
      <c r="B4654" t="s">
        <v>69</v>
      </c>
      <c r="C4654">
        <f t="shared" si="219"/>
        <v>2</v>
      </c>
      <c r="D4654" t="s">
        <v>79</v>
      </c>
      <c r="E4654" s="4">
        <v>245616.36</v>
      </c>
      <c r="F4654" s="4">
        <v>50867.14815600001</v>
      </c>
      <c r="G4654" s="3">
        <v>0.20710000000000006</v>
      </c>
      <c r="H4654" s="7">
        <v>1255.7073619631901</v>
      </c>
      <c r="I4654" s="4">
        <v>260.05699466257676</v>
      </c>
      <c r="J4654">
        <v>195.6</v>
      </c>
      <c r="K4654" t="s">
        <v>11</v>
      </c>
      <c r="L4654" t="s">
        <v>13</v>
      </c>
      <c r="M4654" t="s">
        <v>34</v>
      </c>
      <c r="N4654" s="2">
        <v>41299</v>
      </c>
      <c r="O4654" s="2">
        <v>42499</v>
      </c>
      <c r="P4654" t="s">
        <v>24</v>
      </c>
      <c r="Q4654" t="s">
        <v>59</v>
      </c>
      <c r="R4654" s="5" t="str">
        <f t="shared" si="220"/>
        <v>0.16</v>
      </c>
      <c r="S4654" s="6" t="str">
        <f t="shared" si="221"/>
        <v/>
      </c>
      <c r="T4654">
        <f>ROUND(INT(表1[[#This Row],[合同结束日期]]-表1[[#This Row],[合同起始日期]])/365,1)</f>
        <v>3.3</v>
      </c>
    </row>
    <row r="4655" spans="1:20">
      <c r="A4655" s="1">
        <v>41944</v>
      </c>
      <c r="B4655" t="s">
        <v>69</v>
      </c>
      <c r="C4655">
        <f t="shared" si="219"/>
        <v>2</v>
      </c>
      <c r="D4655" t="s">
        <v>80</v>
      </c>
      <c r="E4655" s="4">
        <v>265819.2</v>
      </c>
      <c r="F4655" s="4">
        <v>48910.732800000005</v>
      </c>
      <c r="G4655" s="3">
        <v>0.18400000000000002</v>
      </c>
      <c r="H4655" s="7">
        <v>1466.993377483444</v>
      </c>
      <c r="I4655" s="4">
        <v>269.92678145695368</v>
      </c>
      <c r="J4655">
        <v>181.2</v>
      </c>
      <c r="K4655" t="s">
        <v>11</v>
      </c>
      <c r="L4655" t="s">
        <v>23</v>
      </c>
      <c r="M4655" t="s">
        <v>23</v>
      </c>
      <c r="N4655" s="2">
        <v>41286</v>
      </c>
      <c r="O4655" s="2">
        <v>42499</v>
      </c>
      <c r="P4655" t="s">
        <v>24</v>
      </c>
      <c r="Q4655" t="s">
        <v>48</v>
      </c>
      <c r="R4655" s="5" t="str">
        <f t="shared" si="220"/>
        <v>0.11</v>
      </c>
      <c r="S4655" s="6" t="str">
        <f t="shared" si="221"/>
        <v/>
      </c>
      <c r="T4655">
        <f>ROUND(INT(表1[[#This Row],[合同结束日期]]-表1[[#This Row],[合同起始日期]])/365,1)</f>
        <v>3.3</v>
      </c>
    </row>
    <row r="4656" spans="1:20">
      <c r="A4656" s="1">
        <v>41944</v>
      </c>
      <c r="B4656" t="s">
        <v>69</v>
      </c>
      <c r="C4656">
        <f t="shared" si="219"/>
        <v>2</v>
      </c>
      <c r="D4656" t="s">
        <v>81</v>
      </c>
      <c r="E4656" s="4">
        <v>171435.6</v>
      </c>
      <c r="F4656" s="4">
        <v>31715.585999999996</v>
      </c>
      <c r="G4656" s="3">
        <v>0.18499999999999997</v>
      </c>
      <c r="H4656" s="7">
        <v>1428.63</v>
      </c>
      <c r="I4656" s="4">
        <v>264.29654999999997</v>
      </c>
      <c r="J4656">
        <v>120</v>
      </c>
      <c r="K4656" t="s">
        <v>11</v>
      </c>
      <c r="L4656" t="s">
        <v>23</v>
      </c>
      <c r="M4656" t="s">
        <v>23</v>
      </c>
      <c r="N4656" s="2">
        <v>41279</v>
      </c>
      <c r="O4656" s="2">
        <v>42499</v>
      </c>
      <c r="P4656" t="s">
        <v>24</v>
      </c>
      <c r="Q4656" t="s">
        <v>25</v>
      </c>
      <c r="R4656" s="5" t="str">
        <f t="shared" si="220"/>
        <v>0.15</v>
      </c>
      <c r="S4656" s="6" t="str">
        <f t="shared" si="221"/>
        <v/>
      </c>
      <c r="T4656">
        <f>ROUND(INT(表1[[#This Row],[合同结束日期]]-表1[[#This Row],[合同起始日期]])/365,1)</f>
        <v>3.3</v>
      </c>
    </row>
    <row r="4657" spans="1:20">
      <c r="A4657" s="1">
        <v>41944</v>
      </c>
      <c r="B4657" t="s">
        <v>69</v>
      </c>
      <c r="C4657">
        <f t="shared" si="219"/>
        <v>2</v>
      </c>
      <c r="D4657" t="s">
        <v>82</v>
      </c>
      <c r="E4657" s="4">
        <v>144612</v>
      </c>
      <c r="F4657" s="4">
        <v>33897.052799999998</v>
      </c>
      <c r="G4657" s="3">
        <v>0.2344</v>
      </c>
      <c r="H4657" s="7">
        <v>1066.4601769911505</v>
      </c>
      <c r="I4657" s="4">
        <v>249.97826548672566</v>
      </c>
      <c r="J4657">
        <v>135.6</v>
      </c>
      <c r="K4657" t="s">
        <v>11</v>
      </c>
      <c r="L4657" t="s">
        <v>23</v>
      </c>
      <c r="M4657" t="s">
        <v>23</v>
      </c>
      <c r="N4657" s="2">
        <v>41281</v>
      </c>
      <c r="O4657" s="2">
        <v>42133</v>
      </c>
      <c r="P4657" t="s">
        <v>24</v>
      </c>
      <c r="Q4657" t="s">
        <v>83</v>
      </c>
      <c r="R4657" s="5" t="str">
        <f t="shared" si="220"/>
        <v>0.14</v>
      </c>
      <c r="S4657" s="6" t="str">
        <f t="shared" si="221"/>
        <v/>
      </c>
      <c r="T4657">
        <f>ROUND(INT(表1[[#This Row],[合同结束日期]]-表1[[#This Row],[合同起始日期]])/365,1)</f>
        <v>2.2999999999999998</v>
      </c>
    </row>
    <row r="4658" spans="1:20">
      <c r="A4658" s="1">
        <v>41944</v>
      </c>
      <c r="B4658" t="s">
        <v>69</v>
      </c>
      <c r="C4658">
        <f t="shared" si="219"/>
        <v>2</v>
      </c>
      <c r="D4658" t="s">
        <v>84</v>
      </c>
      <c r="E4658" s="4">
        <v>90794.4</v>
      </c>
      <c r="F4658" s="4">
        <v>17278.174320000002</v>
      </c>
      <c r="G4658" s="3">
        <v>0.19030000000000002</v>
      </c>
      <c r="H4658" s="7">
        <v>1261.0333333333333</v>
      </c>
      <c r="I4658" s="4">
        <v>239.97464333333335</v>
      </c>
      <c r="J4658">
        <v>72</v>
      </c>
      <c r="K4658" t="s">
        <v>11</v>
      </c>
      <c r="L4658" t="s">
        <v>12</v>
      </c>
      <c r="M4658" t="s">
        <v>53</v>
      </c>
      <c r="N4658" s="2">
        <v>41280</v>
      </c>
      <c r="O4658" s="2">
        <v>42133</v>
      </c>
      <c r="P4658" t="s">
        <v>24</v>
      </c>
      <c r="Q4658" t="s">
        <v>25</v>
      </c>
      <c r="R4658" s="5" t="str">
        <f t="shared" si="220"/>
        <v>0.15</v>
      </c>
      <c r="S4658" s="6" t="str">
        <f t="shared" si="221"/>
        <v/>
      </c>
      <c r="T4658">
        <f>ROUND(INT(表1[[#This Row],[合同结束日期]]-表1[[#This Row],[合同起始日期]])/365,1)</f>
        <v>2.2999999999999998</v>
      </c>
    </row>
    <row r="4659" spans="1:20">
      <c r="A4659" s="1">
        <v>41944</v>
      </c>
      <c r="B4659" t="s">
        <v>69</v>
      </c>
      <c r="C4659">
        <f t="shared" si="219"/>
        <v>2</v>
      </c>
      <c r="D4659" t="s">
        <v>85</v>
      </c>
      <c r="E4659" s="4">
        <v>152184</v>
      </c>
      <c r="F4659" s="4">
        <v>48988.029599999987</v>
      </c>
      <c r="G4659" s="3">
        <v>0.32189999999999991</v>
      </c>
      <c r="H4659" s="7">
        <v>807.77070063694271</v>
      </c>
      <c r="I4659" s="4">
        <v>260.02138853503175</v>
      </c>
      <c r="J4659">
        <v>188.4</v>
      </c>
      <c r="K4659" t="s">
        <v>11</v>
      </c>
      <c r="L4659" t="s">
        <v>23</v>
      </c>
      <c r="M4659" t="s">
        <v>23</v>
      </c>
      <c r="N4659" s="2">
        <v>41283</v>
      </c>
      <c r="O4659" s="2">
        <v>42133</v>
      </c>
      <c r="P4659" t="s">
        <v>24</v>
      </c>
      <c r="Q4659" t="s">
        <v>56</v>
      </c>
      <c r="R4659" s="5" t="str">
        <f t="shared" si="220"/>
        <v>0.17</v>
      </c>
      <c r="S4659" s="6" t="str">
        <f t="shared" si="221"/>
        <v/>
      </c>
      <c r="T4659">
        <f>ROUND(INT(表1[[#This Row],[合同结束日期]]-表1[[#This Row],[合同起始日期]])/365,1)</f>
        <v>2.2999999999999998</v>
      </c>
    </row>
    <row r="4660" spans="1:20">
      <c r="A4660" s="1">
        <v>41944</v>
      </c>
      <c r="B4660" t="s">
        <v>69</v>
      </c>
      <c r="C4660">
        <f t="shared" si="219"/>
        <v>2</v>
      </c>
      <c r="D4660" t="s">
        <v>86</v>
      </c>
      <c r="E4660" s="4">
        <v>315650.39999999997</v>
      </c>
      <c r="F4660" s="4">
        <v>58995.059759999996</v>
      </c>
      <c r="G4660" s="3">
        <v>0.18690000000000001</v>
      </c>
      <c r="H4660" s="7">
        <v>1503.0971428571427</v>
      </c>
      <c r="I4660" s="4">
        <v>280.928856</v>
      </c>
      <c r="J4660">
        <v>210</v>
      </c>
      <c r="K4660" t="s">
        <v>11</v>
      </c>
      <c r="L4660" t="s">
        <v>23</v>
      </c>
      <c r="M4660" t="s">
        <v>23</v>
      </c>
      <c r="N4660" s="2">
        <v>41284</v>
      </c>
      <c r="O4660" s="2">
        <v>42499</v>
      </c>
      <c r="P4660" t="s">
        <v>18</v>
      </c>
      <c r="Q4660" t="s">
        <v>30</v>
      </c>
      <c r="R4660" s="5" t="str">
        <f t="shared" si="220"/>
        <v>0.18</v>
      </c>
      <c r="S4660" s="6" t="str">
        <f t="shared" si="221"/>
        <v/>
      </c>
      <c r="T4660">
        <f>ROUND(INT(表1[[#This Row],[合同结束日期]]-表1[[#This Row],[合同起始日期]])/365,1)</f>
        <v>3.3</v>
      </c>
    </row>
    <row r="4661" spans="1:20">
      <c r="A4661" s="1">
        <v>41944</v>
      </c>
      <c r="B4661" t="s">
        <v>69</v>
      </c>
      <c r="C4661">
        <f t="shared" si="219"/>
        <v>2</v>
      </c>
      <c r="D4661" t="s">
        <v>87</v>
      </c>
      <c r="E4661" s="4">
        <v>171431.04000000001</v>
      </c>
      <c r="F4661" s="4">
        <v>34989.075263999999</v>
      </c>
      <c r="G4661" s="3">
        <v>0.20409999999999998</v>
      </c>
      <c r="H4661" s="7">
        <v>587.89794238683135</v>
      </c>
      <c r="I4661" s="4">
        <v>119.98997004115228</v>
      </c>
      <c r="J4661">
        <v>291.59999999999997</v>
      </c>
      <c r="K4661" t="s">
        <v>11</v>
      </c>
      <c r="L4661" t="s">
        <v>13</v>
      </c>
      <c r="M4661" t="s">
        <v>13</v>
      </c>
      <c r="N4661" s="2">
        <v>41340</v>
      </c>
      <c r="O4661" s="2">
        <v>42499</v>
      </c>
      <c r="P4661" t="s">
        <v>18</v>
      </c>
      <c r="Q4661" t="s">
        <v>28</v>
      </c>
      <c r="R4661" s="5" t="str">
        <f t="shared" si="220"/>
        <v>0.13</v>
      </c>
      <c r="S4661" s="6" t="str">
        <f t="shared" si="221"/>
        <v/>
      </c>
      <c r="T4661">
        <f>ROUND(INT(表1[[#This Row],[合同结束日期]]-表1[[#This Row],[合同起始日期]])/365,1)</f>
        <v>3.2</v>
      </c>
    </row>
    <row r="4662" spans="1:20">
      <c r="A4662" s="1">
        <v>41944</v>
      </c>
      <c r="B4662" t="s">
        <v>69</v>
      </c>
      <c r="C4662">
        <f t="shared" si="219"/>
        <v>2</v>
      </c>
      <c r="D4662" t="s">
        <v>88</v>
      </c>
      <c r="E4662" s="4">
        <v>193739.16</v>
      </c>
      <c r="F4662" s="4">
        <v>25186.090800000002</v>
      </c>
      <c r="G4662" s="3">
        <v>0.13</v>
      </c>
      <c r="H4662" s="7">
        <v>949.7017647058824</v>
      </c>
      <c r="I4662" s="4">
        <v>123.46122941176472</v>
      </c>
      <c r="J4662">
        <v>204</v>
      </c>
      <c r="K4662" t="s">
        <v>11</v>
      </c>
      <c r="L4662" t="s">
        <v>23</v>
      </c>
      <c r="M4662" t="s">
        <v>23</v>
      </c>
      <c r="N4662" s="2">
        <v>41337</v>
      </c>
      <c r="O4662" s="2">
        <v>42499</v>
      </c>
      <c r="P4662" t="s">
        <v>18</v>
      </c>
      <c r="Q4662" t="s">
        <v>28</v>
      </c>
      <c r="R4662" s="5" t="str">
        <f t="shared" si="220"/>
        <v>0.13</v>
      </c>
      <c r="S4662" s="6" t="str">
        <f t="shared" si="221"/>
        <v/>
      </c>
      <c r="T4662">
        <f>ROUND(INT(表1[[#This Row],[合同结束日期]]-表1[[#This Row],[合同起始日期]])/365,1)</f>
        <v>3.2</v>
      </c>
    </row>
    <row r="4663" spans="1:20">
      <c r="A4663" s="1">
        <v>41944</v>
      </c>
      <c r="B4663" t="s">
        <v>69</v>
      </c>
      <c r="C4663">
        <f t="shared" si="219"/>
        <v>2</v>
      </c>
      <c r="D4663" t="s">
        <v>89</v>
      </c>
      <c r="E4663" s="4">
        <v>179456.4</v>
      </c>
      <c r="F4663" s="4">
        <v>37129.529159999998</v>
      </c>
      <c r="G4663" s="3">
        <v>0.2069</v>
      </c>
      <c r="H4663" s="7">
        <v>1256.6974789915967</v>
      </c>
      <c r="I4663" s="4">
        <v>260.01070840336138</v>
      </c>
      <c r="J4663">
        <v>142.79999999999998</v>
      </c>
      <c r="K4663" t="s">
        <v>11</v>
      </c>
      <c r="L4663" t="s">
        <v>23</v>
      </c>
      <c r="M4663" t="s">
        <v>23</v>
      </c>
      <c r="N4663" s="2">
        <v>41284</v>
      </c>
      <c r="O4663" s="2">
        <v>43229</v>
      </c>
      <c r="P4663" t="s">
        <v>24</v>
      </c>
      <c r="Q4663" t="s">
        <v>59</v>
      </c>
      <c r="R4663" s="5" t="str">
        <f t="shared" si="220"/>
        <v>0.16</v>
      </c>
      <c r="S4663" s="6" t="str">
        <f t="shared" si="221"/>
        <v/>
      </c>
      <c r="T4663">
        <f>ROUND(INT(表1[[#This Row],[合同结束日期]]-表1[[#This Row],[合同起始日期]])/365,1)</f>
        <v>5.3</v>
      </c>
    </row>
    <row r="4664" spans="1:20">
      <c r="A4664" s="1">
        <v>41944</v>
      </c>
      <c r="B4664" t="s">
        <v>69</v>
      </c>
      <c r="C4664">
        <f t="shared" si="219"/>
        <v>2</v>
      </c>
      <c r="D4664" t="s">
        <v>90</v>
      </c>
      <c r="E4664" s="4">
        <v>280141.2</v>
      </c>
      <c r="F4664" s="4">
        <v>78915.776039999997</v>
      </c>
      <c r="G4664" s="3">
        <v>0.28169999999999995</v>
      </c>
      <c r="H4664" s="7">
        <v>852.01094890510944</v>
      </c>
      <c r="I4664" s="4">
        <v>240.01148430656932</v>
      </c>
      <c r="J4664">
        <v>328.8</v>
      </c>
      <c r="K4664" t="s">
        <v>11</v>
      </c>
      <c r="L4664" t="s">
        <v>23</v>
      </c>
      <c r="M4664" t="s">
        <v>23</v>
      </c>
      <c r="N4664" s="2">
        <v>41299</v>
      </c>
      <c r="O4664" s="2">
        <v>42133</v>
      </c>
      <c r="P4664" t="s">
        <v>24</v>
      </c>
      <c r="Q4664" t="s">
        <v>25</v>
      </c>
      <c r="R4664" s="5" t="str">
        <f t="shared" si="220"/>
        <v>0.15</v>
      </c>
      <c r="S4664" s="6" t="str">
        <f t="shared" si="221"/>
        <v/>
      </c>
      <c r="T4664">
        <f>ROUND(INT(表1[[#This Row],[合同结束日期]]-表1[[#This Row],[合同起始日期]])/365,1)</f>
        <v>2.2999999999999998</v>
      </c>
    </row>
    <row r="4665" spans="1:20">
      <c r="A4665" s="1">
        <v>41944</v>
      </c>
      <c r="B4665" t="s">
        <v>69</v>
      </c>
      <c r="C4665">
        <f t="shared" si="219"/>
        <v>2</v>
      </c>
      <c r="D4665" t="s">
        <v>91</v>
      </c>
      <c r="E4665" s="4">
        <v>722455.2</v>
      </c>
      <c r="F4665" s="4">
        <v>127079.86968</v>
      </c>
      <c r="G4665" s="3">
        <v>0.17590000000000003</v>
      </c>
      <c r="H4665" s="7">
        <v>1929.6346153846155</v>
      </c>
      <c r="I4665" s="4">
        <v>339.42272884615386</v>
      </c>
      <c r="J4665">
        <v>374.4</v>
      </c>
      <c r="K4665" t="s">
        <v>11</v>
      </c>
      <c r="L4665" t="s">
        <v>92</v>
      </c>
      <c r="M4665" t="s">
        <v>92</v>
      </c>
      <c r="N4665" s="2">
        <v>41295</v>
      </c>
      <c r="O4665" s="2">
        <v>42133</v>
      </c>
      <c r="P4665" t="s">
        <v>24</v>
      </c>
      <c r="Q4665" t="s">
        <v>25</v>
      </c>
      <c r="R4665" s="5" t="str">
        <f t="shared" si="220"/>
        <v>0.15</v>
      </c>
      <c r="S4665" s="6" t="str">
        <f t="shared" si="221"/>
        <v/>
      </c>
      <c r="T4665">
        <f>ROUND(INT(表1[[#This Row],[合同结束日期]]-表1[[#This Row],[合同起始日期]])/365,1)</f>
        <v>2.2999999999999998</v>
      </c>
    </row>
    <row r="4666" spans="1:20">
      <c r="A4666" s="1">
        <v>41944</v>
      </c>
      <c r="B4666" t="s">
        <v>69</v>
      </c>
      <c r="C4666">
        <f t="shared" si="219"/>
        <v>2</v>
      </c>
      <c r="D4666" t="s">
        <v>93</v>
      </c>
      <c r="E4666" s="4">
        <v>324482.39999999997</v>
      </c>
      <c r="F4666" s="4">
        <v>62105.931360000002</v>
      </c>
      <c r="G4666" s="3">
        <v>0.19140000000000001</v>
      </c>
      <c r="H4666" s="7">
        <v>1201.7866666666666</v>
      </c>
      <c r="I4666" s="4">
        <v>230.02196800000002</v>
      </c>
      <c r="J4666">
        <v>270</v>
      </c>
      <c r="K4666" t="s">
        <v>11</v>
      </c>
      <c r="L4666" t="s">
        <v>92</v>
      </c>
      <c r="M4666" t="s">
        <v>92</v>
      </c>
      <c r="N4666" s="2">
        <v>41279</v>
      </c>
      <c r="O4666" s="2">
        <v>42499</v>
      </c>
      <c r="P4666" t="s">
        <v>24</v>
      </c>
      <c r="Q4666" t="s">
        <v>28</v>
      </c>
      <c r="R4666" s="5" t="str">
        <f t="shared" si="220"/>
        <v>0.13</v>
      </c>
      <c r="S4666" s="6" t="str">
        <f t="shared" si="221"/>
        <v/>
      </c>
      <c r="T4666">
        <f>ROUND(INT(表1[[#This Row],[合同结束日期]]-表1[[#This Row],[合同起始日期]])/365,1)</f>
        <v>3.3</v>
      </c>
    </row>
    <row r="4667" spans="1:20">
      <c r="A4667" s="1">
        <v>41944</v>
      </c>
      <c r="B4667" t="s">
        <v>69</v>
      </c>
      <c r="C4667">
        <f t="shared" si="219"/>
        <v>2</v>
      </c>
      <c r="D4667" t="s">
        <v>94</v>
      </c>
      <c r="E4667" s="4">
        <v>260198.39999999999</v>
      </c>
      <c r="F4667" s="4">
        <v>74807.039999999994</v>
      </c>
      <c r="G4667" s="3">
        <v>0.28749999999999998</v>
      </c>
      <c r="H4667" s="7">
        <v>1008.5209302325582</v>
      </c>
      <c r="I4667" s="4">
        <v>289.94976744186044</v>
      </c>
      <c r="J4667">
        <v>258</v>
      </c>
      <c r="K4667" t="s">
        <v>11</v>
      </c>
      <c r="L4667" t="s">
        <v>23</v>
      </c>
      <c r="M4667" t="s">
        <v>23</v>
      </c>
      <c r="N4667" s="2">
        <v>41274</v>
      </c>
      <c r="O4667" s="2">
        <v>42435</v>
      </c>
      <c r="P4667" t="s">
        <v>24</v>
      </c>
      <c r="Q4667" t="s">
        <v>30</v>
      </c>
      <c r="R4667" s="5" t="str">
        <f t="shared" si="220"/>
        <v>0.18</v>
      </c>
      <c r="S4667" s="6" t="str">
        <f t="shared" si="221"/>
        <v/>
      </c>
      <c r="T4667">
        <f>ROUND(INT(表1[[#This Row],[合同结束日期]]-表1[[#This Row],[合同起始日期]])/365,1)</f>
        <v>3.2</v>
      </c>
    </row>
    <row r="4668" spans="1:20">
      <c r="A4668" s="1">
        <v>41944</v>
      </c>
      <c r="B4668" t="s">
        <v>69</v>
      </c>
      <c r="C4668">
        <f t="shared" si="219"/>
        <v>2</v>
      </c>
      <c r="D4668" t="s">
        <v>95</v>
      </c>
      <c r="E4668" s="4">
        <v>828543.6</v>
      </c>
      <c r="F4668" s="4">
        <v>193547.78496000002</v>
      </c>
      <c r="G4668" s="3">
        <v>0.23360000000000003</v>
      </c>
      <c r="H4668" s="7">
        <v>533.99303944315545</v>
      </c>
      <c r="I4668" s="4">
        <v>124.74077401392114</v>
      </c>
      <c r="J4668">
        <v>1551.6</v>
      </c>
      <c r="K4668" t="s">
        <v>41</v>
      </c>
      <c r="L4668" t="s">
        <v>95</v>
      </c>
      <c r="M4668" t="s">
        <v>41</v>
      </c>
      <c r="N4668" s="2">
        <v>41338</v>
      </c>
      <c r="O4668" s="2">
        <v>44349</v>
      </c>
      <c r="P4668" t="s">
        <v>39</v>
      </c>
      <c r="Q4668" t="s">
        <v>83</v>
      </c>
      <c r="R4668" s="5" t="str">
        <f t="shared" si="220"/>
        <v>0.14</v>
      </c>
      <c r="S4668" s="6" t="str">
        <f t="shared" si="221"/>
        <v/>
      </c>
      <c r="T4668">
        <f>ROUND(INT(表1[[#This Row],[合同结束日期]]-表1[[#This Row],[合同起始日期]])/365,1)</f>
        <v>8.1999999999999993</v>
      </c>
    </row>
    <row r="4669" spans="1:20">
      <c r="A4669" s="1">
        <v>41944</v>
      </c>
      <c r="B4669" t="s">
        <v>69</v>
      </c>
      <c r="C4669">
        <f t="shared" si="219"/>
        <v>2</v>
      </c>
      <c r="D4669" t="s">
        <v>293</v>
      </c>
      <c r="E4669" s="4">
        <v>1063796.3999999999</v>
      </c>
      <c r="F4669" s="4">
        <v>81699.563519999996</v>
      </c>
      <c r="G4669" s="3">
        <v>7.6800000000000007E-2</v>
      </c>
      <c r="H4669" s="7">
        <v>911.09660842754363</v>
      </c>
      <c r="I4669" s="4">
        <v>69.972219527235353</v>
      </c>
      <c r="J4669">
        <v>1167.5999999999999</v>
      </c>
      <c r="K4669" t="s">
        <v>44</v>
      </c>
      <c r="L4669" t="s">
        <v>72</v>
      </c>
      <c r="M4669" t="s">
        <v>71</v>
      </c>
      <c r="N4669" s="2">
        <v>41446</v>
      </c>
      <c r="O4669" s="2">
        <v>44487</v>
      </c>
      <c r="P4669" t="s">
        <v>18</v>
      </c>
      <c r="Q4669" t="s">
        <v>37</v>
      </c>
      <c r="R4669" s="5" t="str">
        <f t="shared" si="220"/>
        <v>0.</v>
      </c>
      <c r="S4669" s="6" t="str">
        <f t="shared" si="221"/>
        <v/>
      </c>
      <c r="T4669">
        <f>ROUND(INT(表1[[#This Row],[合同结束日期]]-表1[[#This Row],[合同起始日期]])/365,1)</f>
        <v>8.3000000000000007</v>
      </c>
    </row>
    <row r="4670" spans="1:20">
      <c r="A4670" s="1">
        <v>41944</v>
      </c>
      <c r="B4670" t="s">
        <v>69</v>
      </c>
      <c r="C4670">
        <f t="shared" si="219"/>
        <v>2</v>
      </c>
      <c r="D4670" t="s">
        <v>296</v>
      </c>
      <c r="E4670" s="4">
        <v>1601072.4</v>
      </c>
      <c r="F4670" s="4">
        <v>80053.62000000001</v>
      </c>
      <c r="G4670" s="3">
        <v>5.000000000000001E-2</v>
      </c>
      <c r="H4670" s="7">
        <v>2998.2629213483146</v>
      </c>
      <c r="I4670" s="4">
        <v>149.91314606741574</v>
      </c>
      <c r="J4670">
        <v>534</v>
      </c>
      <c r="K4670" t="s">
        <v>44</v>
      </c>
      <c r="L4670" t="s">
        <v>72</v>
      </c>
      <c r="M4670" t="s">
        <v>71</v>
      </c>
      <c r="N4670" s="2">
        <v>41514</v>
      </c>
      <c r="O4670" s="2">
        <v>44525</v>
      </c>
      <c r="P4670" t="s">
        <v>18</v>
      </c>
      <c r="Q4670" t="s">
        <v>357</v>
      </c>
      <c r="R4670" s="5" t="str">
        <f t="shared" si="220"/>
        <v>0.05</v>
      </c>
      <c r="S4670" s="6" t="str">
        <f t="shared" si="221"/>
        <v>0.05</v>
      </c>
      <c r="T4670">
        <f>ROUND(INT(表1[[#This Row],[合同结束日期]]-表1[[#This Row],[合同起始日期]])/365,1)</f>
        <v>8.1999999999999993</v>
      </c>
    </row>
    <row r="4671" spans="1:20">
      <c r="A4671" s="1">
        <v>41944</v>
      </c>
      <c r="B4671" t="s">
        <v>69</v>
      </c>
      <c r="C4671">
        <f t="shared" si="219"/>
        <v>2</v>
      </c>
      <c r="D4671" t="s">
        <v>306</v>
      </c>
      <c r="E4671" s="4">
        <v>530997.6</v>
      </c>
      <c r="F4671" s="4">
        <v>55807.847759999997</v>
      </c>
      <c r="G4671" s="3">
        <v>0.1051</v>
      </c>
      <c r="H4671" s="7">
        <v>951.60860215053765</v>
      </c>
      <c r="I4671" s="4">
        <v>100.01406408602151</v>
      </c>
      <c r="J4671">
        <v>558</v>
      </c>
      <c r="K4671" t="s">
        <v>44</v>
      </c>
      <c r="L4671" t="s">
        <v>72</v>
      </c>
      <c r="M4671" t="s">
        <v>71</v>
      </c>
      <c r="N4671" s="2">
        <v>41567</v>
      </c>
      <c r="O4671" s="2">
        <v>44578</v>
      </c>
      <c r="P4671" t="s">
        <v>18</v>
      </c>
      <c r="Q4671" t="s">
        <v>208</v>
      </c>
      <c r="R4671" s="5" t="str">
        <f t="shared" si="220"/>
        <v>0.05</v>
      </c>
      <c r="S4671" s="6" t="str">
        <f t="shared" si="221"/>
        <v/>
      </c>
      <c r="T4671">
        <f>ROUND(INT(表1[[#This Row],[合同结束日期]]-表1[[#This Row],[合同起始日期]])/365,1)</f>
        <v>8.1999999999999993</v>
      </c>
    </row>
    <row r="4672" spans="1:20">
      <c r="A4672" s="1">
        <v>41944</v>
      </c>
      <c r="B4672" t="s">
        <v>69</v>
      </c>
      <c r="C4672">
        <f t="shared" si="219"/>
        <v>2</v>
      </c>
      <c r="D4672" t="s">
        <v>96</v>
      </c>
      <c r="E4672" s="4">
        <v>988038</v>
      </c>
      <c r="F4672" s="4">
        <v>72324.381599999993</v>
      </c>
      <c r="G4672" s="3">
        <v>7.3199999999999987E-2</v>
      </c>
      <c r="H4672" s="7">
        <v>3776.9036697247711</v>
      </c>
      <c r="I4672" s="4">
        <v>276.46934862385319</v>
      </c>
      <c r="J4672">
        <v>261.59999999999997</v>
      </c>
      <c r="K4672" t="s">
        <v>11</v>
      </c>
      <c r="L4672" t="s">
        <v>23</v>
      </c>
      <c r="M4672" t="s">
        <v>23</v>
      </c>
      <c r="N4672" s="2">
        <v>41374</v>
      </c>
      <c r="O4672" s="2">
        <v>42499</v>
      </c>
      <c r="P4672" t="s">
        <v>24</v>
      </c>
      <c r="Q4672" t="s">
        <v>35</v>
      </c>
      <c r="R4672" s="5" t="str">
        <f t="shared" si="220"/>
        <v>0.06</v>
      </c>
      <c r="S4672" s="6" t="str">
        <f t="shared" si="221"/>
        <v/>
      </c>
      <c r="T4672">
        <f>ROUND(INT(表1[[#This Row],[合同结束日期]]-表1[[#This Row],[合同起始日期]])/365,1)</f>
        <v>3.1</v>
      </c>
    </row>
    <row r="4673" spans="1:20">
      <c r="A4673" s="1">
        <v>41944</v>
      </c>
      <c r="B4673" t="s">
        <v>69</v>
      </c>
      <c r="C4673">
        <f t="shared" si="219"/>
        <v>2</v>
      </c>
      <c r="D4673" t="s">
        <v>97</v>
      </c>
      <c r="E4673" s="4">
        <v>831195.35999999987</v>
      </c>
      <c r="F4673" s="4">
        <v>139308.34233600003</v>
      </c>
      <c r="G4673" s="3">
        <v>0.16760000000000005</v>
      </c>
      <c r="H4673" s="7">
        <v>1073.8958139534882</v>
      </c>
      <c r="I4673" s="4">
        <v>179.98493841860468</v>
      </c>
      <c r="J4673">
        <v>774</v>
      </c>
      <c r="K4673" t="s">
        <v>11</v>
      </c>
      <c r="L4673" t="s">
        <v>13</v>
      </c>
      <c r="M4673" t="s">
        <v>27</v>
      </c>
      <c r="N4673" s="2">
        <v>41299</v>
      </c>
      <c r="O4673" s="2">
        <v>43229</v>
      </c>
      <c r="P4673" t="s">
        <v>24</v>
      </c>
      <c r="Q4673" t="s">
        <v>48</v>
      </c>
      <c r="R4673" s="5" t="str">
        <f t="shared" si="220"/>
        <v>0.11</v>
      </c>
      <c r="S4673" s="6" t="str">
        <f t="shared" si="221"/>
        <v/>
      </c>
      <c r="T4673">
        <f>ROUND(INT(表1[[#This Row],[合同结束日期]]-表1[[#This Row],[合同起始日期]])/365,1)</f>
        <v>5.3</v>
      </c>
    </row>
    <row r="4674" spans="1:20">
      <c r="A4674" s="1">
        <v>41944</v>
      </c>
      <c r="B4674" t="s">
        <v>69</v>
      </c>
      <c r="C4674">
        <f t="shared" si="219"/>
        <v>2</v>
      </c>
      <c r="D4674" t="s">
        <v>98</v>
      </c>
      <c r="E4674" s="4">
        <v>218835.6</v>
      </c>
      <c r="F4674" s="4">
        <v>83091.877319999985</v>
      </c>
      <c r="G4674" s="3">
        <v>0.37969999999999993</v>
      </c>
      <c r="H4674" s="7">
        <v>658.35018050541521</v>
      </c>
      <c r="I4674" s="4">
        <v>249.97556353790611</v>
      </c>
      <c r="J4674">
        <v>332.4</v>
      </c>
      <c r="K4674" t="s">
        <v>11</v>
      </c>
      <c r="L4674" t="s">
        <v>13</v>
      </c>
      <c r="M4674" t="s">
        <v>13</v>
      </c>
      <c r="N4674" s="2">
        <v>41331</v>
      </c>
      <c r="O4674" s="2">
        <v>42499</v>
      </c>
      <c r="P4674" t="s">
        <v>24</v>
      </c>
      <c r="Q4674" t="s">
        <v>25</v>
      </c>
      <c r="R4674" s="5" t="str">
        <f t="shared" si="220"/>
        <v>0.15</v>
      </c>
      <c r="S4674" s="6" t="str">
        <f t="shared" si="221"/>
        <v/>
      </c>
      <c r="T4674">
        <f>ROUND(INT(表1[[#This Row],[合同结束日期]]-表1[[#This Row],[合同起始日期]])/365,1)</f>
        <v>3.2</v>
      </c>
    </row>
    <row r="4675" spans="1:20">
      <c r="A4675" s="1">
        <v>41944</v>
      </c>
      <c r="B4675" t="s">
        <v>69</v>
      </c>
      <c r="C4675">
        <f t="shared" si="219"/>
        <v>2</v>
      </c>
      <c r="D4675" t="s">
        <v>99</v>
      </c>
      <c r="E4675" s="4">
        <v>420355.2</v>
      </c>
      <c r="F4675" s="4">
        <v>71922.774720000001</v>
      </c>
      <c r="G4675" s="3">
        <v>0.1711</v>
      </c>
      <c r="H4675" s="7">
        <v>2366.864864864865</v>
      </c>
      <c r="I4675" s="4">
        <v>404.97057837837838</v>
      </c>
      <c r="J4675">
        <v>177.6</v>
      </c>
      <c r="K4675" t="s">
        <v>11</v>
      </c>
      <c r="L4675" t="s">
        <v>23</v>
      </c>
      <c r="M4675" t="s">
        <v>23</v>
      </c>
      <c r="N4675" s="2">
        <v>41295</v>
      </c>
      <c r="O4675" s="2">
        <v>42499</v>
      </c>
      <c r="P4675" t="s">
        <v>24</v>
      </c>
      <c r="Q4675" t="s">
        <v>25</v>
      </c>
      <c r="R4675" s="5" t="str">
        <f t="shared" si="220"/>
        <v>0.15</v>
      </c>
      <c r="S4675" s="6" t="str">
        <f t="shared" si="221"/>
        <v/>
      </c>
      <c r="T4675">
        <f>ROUND(INT(表1[[#This Row],[合同结束日期]]-表1[[#This Row],[合同起始日期]])/365,1)</f>
        <v>3.3</v>
      </c>
    </row>
    <row r="4676" spans="1:20">
      <c r="A4676" s="1">
        <v>41944</v>
      </c>
      <c r="B4676" t="s">
        <v>69</v>
      </c>
      <c r="C4676">
        <f t="shared" si="219"/>
        <v>2</v>
      </c>
      <c r="D4676" t="s">
        <v>100</v>
      </c>
      <c r="E4676" s="4">
        <v>355831.2</v>
      </c>
      <c r="F4676" s="4">
        <v>63942.866639999993</v>
      </c>
      <c r="G4676" s="3">
        <v>0.17969999999999997</v>
      </c>
      <c r="H4676" s="7">
        <v>1684.8068181818182</v>
      </c>
      <c r="I4676" s="4">
        <v>302.75978522727269</v>
      </c>
      <c r="J4676">
        <v>211.2</v>
      </c>
      <c r="K4676" t="s">
        <v>11</v>
      </c>
      <c r="L4676" t="s">
        <v>23</v>
      </c>
      <c r="M4676" t="s">
        <v>23</v>
      </c>
      <c r="N4676" s="2">
        <v>41298</v>
      </c>
      <c r="O4676" s="2">
        <v>42133</v>
      </c>
      <c r="P4676" t="s">
        <v>24</v>
      </c>
      <c r="Q4676" t="s">
        <v>25</v>
      </c>
      <c r="R4676" s="5" t="str">
        <f t="shared" si="220"/>
        <v>0.15</v>
      </c>
      <c r="S4676" s="6" t="str">
        <f t="shared" si="221"/>
        <v/>
      </c>
      <c r="T4676">
        <f>ROUND(INT(表1[[#This Row],[合同结束日期]]-表1[[#This Row],[合同起始日期]])/365,1)</f>
        <v>2.2999999999999998</v>
      </c>
    </row>
    <row r="4677" spans="1:20">
      <c r="A4677" s="1">
        <v>41944</v>
      </c>
      <c r="B4677" t="s">
        <v>69</v>
      </c>
      <c r="C4677">
        <f t="shared" si="219"/>
        <v>2</v>
      </c>
      <c r="D4677" t="s">
        <v>101</v>
      </c>
      <c r="E4677" s="4">
        <v>191988.6</v>
      </c>
      <c r="F4677" s="4">
        <v>24958.518</v>
      </c>
      <c r="G4677" s="3">
        <v>0.13</v>
      </c>
      <c r="H4677" s="7">
        <v>1553.3058252427186</v>
      </c>
      <c r="I4677" s="4">
        <v>201.92975728155341</v>
      </c>
      <c r="J4677">
        <v>123.6</v>
      </c>
      <c r="K4677" t="s">
        <v>11</v>
      </c>
      <c r="L4677" t="s">
        <v>92</v>
      </c>
      <c r="M4677" t="s">
        <v>92</v>
      </c>
      <c r="N4677" s="2">
        <v>41345</v>
      </c>
      <c r="O4677" s="2">
        <v>42499</v>
      </c>
      <c r="P4677" t="s">
        <v>18</v>
      </c>
      <c r="Q4677" t="s">
        <v>28</v>
      </c>
      <c r="R4677" s="5" t="str">
        <f t="shared" si="220"/>
        <v>0.13</v>
      </c>
      <c r="S4677" s="6" t="str">
        <f t="shared" si="221"/>
        <v/>
      </c>
      <c r="T4677">
        <f>ROUND(INT(表1[[#This Row],[合同结束日期]]-表1[[#This Row],[合同起始日期]])/365,1)</f>
        <v>3.2</v>
      </c>
    </row>
    <row r="4678" spans="1:20">
      <c r="A4678" s="1">
        <v>41944</v>
      </c>
      <c r="B4678" t="s">
        <v>69</v>
      </c>
      <c r="C4678">
        <f t="shared" si="219"/>
        <v>2</v>
      </c>
      <c r="D4678" t="s">
        <v>102</v>
      </c>
      <c r="E4678" s="4">
        <v>516195.6</v>
      </c>
      <c r="F4678" s="4">
        <v>100658.14200000001</v>
      </c>
      <c r="G4678" s="3">
        <v>0.19500000000000003</v>
      </c>
      <c r="H4678" s="7">
        <v>3334.5968992248063</v>
      </c>
      <c r="I4678" s="4">
        <v>650.24639534883738</v>
      </c>
      <c r="J4678">
        <v>154.79999999999998</v>
      </c>
      <c r="K4678" t="s">
        <v>11</v>
      </c>
      <c r="L4678" t="s">
        <v>92</v>
      </c>
      <c r="M4678" t="s">
        <v>92</v>
      </c>
      <c r="N4678" s="2">
        <v>41355</v>
      </c>
      <c r="O4678" s="2">
        <v>42499</v>
      </c>
      <c r="P4678" t="s">
        <v>24</v>
      </c>
      <c r="Q4678" t="s">
        <v>30</v>
      </c>
      <c r="R4678" s="5" t="str">
        <f t="shared" si="220"/>
        <v>0.18</v>
      </c>
      <c r="S4678" s="6" t="str">
        <f t="shared" si="221"/>
        <v/>
      </c>
      <c r="T4678">
        <f>ROUND(INT(表1[[#This Row],[合同结束日期]]-表1[[#This Row],[合同起始日期]])/365,1)</f>
        <v>3.1</v>
      </c>
    </row>
    <row r="4679" spans="1:20">
      <c r="A4679" s="1">
        <v>41944</v>
      </c>
      <c r="B4679" t="s">
        <v>69</v>
      </c>
      <c r="C4679">
        <f t="shared" si="219"/>
        <v>2</v>
      </c>
      <c r="D4679" t="s">
        <v>103</v>
      </c>
      <c r="E4679" s="4">
        <v>446589.6</v>
      </c>
      <c r="F4679" s="4">
        <v>92801.318880000006</v>
      </c>
      <c r="G4679" s="3">
        <v>0.20780000000000001</v>
      </c>
      <c r="H4679" s="7">
        <v>1797.8647342995171</v>
      </c>
      <c r="I4679" s="4">
        <v>373.59629178743967</v>
      </c>
      <c r="J4679">
        <v>248.39999999999998</v>
      </c>
      <c r="K4679" t="s">
        <v>11</v>
      </c>
      <c r="L4679" t="s">
        <v>23</v>
      </c>
      <c r="M4679" t="s">
        <v>23</v>
      </c>
      <c r="N4679" s="2">
        <v>41285</v>
      </c>
      <c r="O4679" s="2">
        <v>42499</v>
      </c>
      <c r="P4679" t="s">
        <v>24</v>
      </c>
      <c r="Q4679" t="s">
        <v>30</v>
      </c>
      <c r="R4679" s="5" t="str">
        <f t="shared" si="220"/>
        <v>0.18</v>
      </c>
      <c r="S4679" s="6" t="str">
        <f t="shared" si="221"/>
        <v/>
      </c>
      <c r="T4679">
        <f>ROUND(INT(表1[[#This Row],[合同结束日期]]-表1[[#This Row],[合同起始日期]])/365,1)</f>
        <v>3.3</v>
      </c>
    </row>
    <row r="4680" spans="1:20">
      <c r="A4680" s="1">
        <v>41944</v>
      </c>
      <c r="B4680" t="s">
        <v>69</v>
      </c>
      <c r="C4680">
        <f t="shared" si="219"/>
        <v>2</v>
      </c>
      <c r="D4680" t="s">
        <v>104</v>
      </c>
      <c r="E4680" s="4">
        <v>51742.799999999981</v>
      </c>
      <c r="F4680" s="4">
        <v>19010.30472</v>
      </c>
      <c r="G4680" s="3">
        <v>0.36740000000000012</v>
      </c>
      <c r="H4680" s="7">
        <v>326.65909090909076</v>
      </c>
      <c r="I4680" s="4">
        <v>120.01455</v>
      </c>
      <c r="J4680">
        <v>158.4</v>
      </c>
      <c r="K4680" t="s">
        <v>11</v>
      </c>
      <c r="L4680" t="s">
        <v>23</v>
      </c>
      <c r="M4680" t="s">
        <v>23</v>
      </c>
      <c r="N4680" s="2">
        <v>41345</v>
      </c>
      <c r="O4680" s="2">
        <v>42499</v>
      </c>
      <c r="P4680" t="s">
        <v>18</v>
      </c>
      <c r="Q4680" t="s">
        <v>28</v>
      </c>
      <c r="R4680" s="5" t="str">
        <f t="shared" si="220"/>
        <v>0.13</v>
      </c>
      <c r="S4680" s="6" t="str">
        <f t="shared" si="221"/>
        <v/>
      </c>
      <c r="T4680">
        <f>ROUND(INT(表1[[#This Row],[合同结束日期]]-表1[[#This Row],[合同起始日期]])/365,1)</f>
        <v>3.2</v>
      </c>
    </row>
    <row r="4681" spans="1:20">
      <c r="A4681" s="1">
        <v>41944</v>
      </c>
      <c r="B4681" t="s">
        <v>69</v>
      </c>
      <c r="C4681">
        <f t="shared" si="219"/>
        <v>2</v>
      </c>
      <c r="D4681" t="s">
        <v>105</v>
      </c>
      <c r="E4681" s="4">
        <v>95602.8</v>
      </c>
      <c r="F4681" s="4">
        <v>29904.555840000001</v>
      </c>
      <c r="G4681" s="3">
        <v>0.31280000000000002</v>
      </c>
      <c r="H4681" s="7">
        <v>895.15730337078662</v>
      </c>
      <c r="I4681" s="4">
        <v>280.00520449438204</v>
      </c>
      <c r="J4681">
        <v>106.8</v>
      </c>
      <c r="K4681" t="s">
        <v>60</v>
      </c>
      <c r="L4681" t="s">
        <v>107</v>
      </c>
      <c r="M4681" t="s">
        <v>106</v>
      </c>
      <c r="N4681" s="2">
        <v>41250</v>
      </c>
      <c r="O4681" s="2">
        <v>42133</v>
      </c>
      <c r="P4681" t="s">
        <v>14</v>
      </c>
      <c r="Q4681" t="s">
        <v>37</v>
      </c>
      <c r="R4681" s="5" t="str">
        <f t="shared" si="220"/>
        <v>0.</v>
      </c>
      <c r="S4681" s="6" t="str">
        <f t="shared" si="221"/>
        <v/>
      </c>
      <c r="T4681">
        <f>ROUND(INT(表1[[#This Row],[合同结束日期]]-表1[[#This Row],[合同起始日期]])/365,1)</f>
        <v>2.4</v>
      </c>
    </row>
    <row r="4682" spans="1:20">
      <c r="A4682" s="1">
        <v>41944</v>
      </c>
      <c r="B4682" t="s">
        <v>69</v>
      </c>
      <c r="C4682">
        <f t="shared" si="219"/>
        <v>2</v>
      </c>
      <c r="D4682" t="s">
        <v>108</v>
      </c>
      <c r="E4682" s="4">
        <v>172080</v>
      </c>
      <c r="F4682" s="4">
        <v>30114</v>
      </c>
      <c r="G4682" s="3">
        <v>0.17499999999999999</v>
      </c>
      <c r="H4682" s="7">
        <v>3334.8837209302324</v>
      </c>
      <c r="I4682" s="4">
        <v>583.60465116279067</v>
      </c>
      <c r="J4682">
        <v>51.6</v>
      </c>
      <c r="K4682" t="s">
        <v>11</v>
      </c>
      <c r="L4682" t="s">
        <v>12</v>
      </c>
      <c r="M4682" t="s">
        <v>53</v>
      </c>
      <c r="N4682" s="2">
        <v>41332</v>
      </c>
      <c r="O4682" s="2">
        <v>42133</v>
      </c>
      <c r="P4682" t="s">
        <v>24</v>
      </c>
      <c r="Q4682" t="s">
        <v>59</v>
      </c>
      <c r="R4682" s="5" t="str">
        <f t="shared" si="220"/>
        <v>0.16</v>
      </c>
      <c r="S4682" s="6" t="str">
        <f t="shared" si="221"/>
        <v/>
      </c>
      <c r="T4682">
        <f>ROUND(INT(表1[[#This Row],[合同结束日期]]-表1[[#This Row],[合同起始日期]])/365,1)</f>
        <v>2.2000000000000002</v>
      </c>
    </row>
    <row r="4683" spans="1:20">
      <c r="A4683" s="1">
        <v>41944</v>
      </c>
      <c r="B4683" t="s">
        <v>69</v>
      </c>
      <c r="C4683">
        <f t="shared" si="219"/>
        <v>2</v>
      </c>
      <c r="D4683" t="s">
        <v>109</v>
      </c>
      <c r="E4683" s="4">
        <v>259982.4</v>
      </c>
      <c r="F4683" s="4">
        <v>36917.500800000002</v>
      </c>
      <c r="G4683" s="3">
        <v>0.14200000000000002</v>
      </c>
      <c r="H4683" s="7">
        <v>4166.3846153846152</v>
      </c>
      <c r="I4683" s="4">
        <v>591.62661538461543</v>
      </c>
      <c r="J4683">
        <v>62.4</v>
      </c>
      <c r="K4683" t="s">
        <v>11</v>
      </c>
      <c r="L4683" t="s">
        <v>12</v>
      </c>
      <c r="M4683" t="s">
        <v>110</v>
      </c>
      <c r="N4683" s="2">
        <v>41287</v>
      </c>
      <c r="O4683" s="2">
        <v>42499</v>
      </c>
      <c r="P4683" t="s">
        <v>24</v>
      </c>
      <c r="Q4683" t="s">
        <v>28</v>
      </c>
      <c r="R4683" s="5" t="str">
        <f t="shared" si="220"/>
        <v>0.13</v>
      </c>
      <c r="S4683" s="6" t="str">
        <f t="shared" si="221"/>
        <v/>
      </c>
      <c r="T4683">
        <f>ROUND(INT(表1[[#This Row],[合同结束日期]]-表1[[#This Row],[合同起始日期]])/365,1)</f>
        <v>3.3</v>
      </c>
    </row>
    <row r="4684" spans="1:20">
      <c r="A4684" s="1">
        <v>41944</v>
      </c>
      <c r="B4684" t="s">
        <v>69</v>
      </c>
      <c r="C4684">
        <f t="shared" si="219"/>
        <v>2</v>
      </c>
      <c r="D4684" t="s">
        <v>111</v>
      </c>
      <c r="E4684" s="4">
        <v>144537.60000000001</v>
      </c>
      <c r="F4684" s="4">
        <v>0</v>
      </c>
      <c r="G4684" s="3">
        <v>0</v>
      </c>
      <c r="H4684" s="7">
        <v>1065.9115044247787</v>
      </c>
      <c r="I4684" s="4">
        <v>0</v>
      </c>
      <c r="J4684">
        <v>135.6</v>
      </c>
      <c r="K4684" t="s">
        <v>11</v>
      </c>
      <c r="L4684" t="s">
        <v>23</v>
      </c>
      <c r="M4684" t="s">
        <v>23</v>
      </c>
      <c r="N4684" s="2">
        <v>41974</v>
      </c>
      <c r="O4684" s="2">
        <v>42499</v>
      </c>
      <c r="P4684" t="s">
        <v>24</v>
      </c>
      <c r="Q4684" t="s">
        <v>28</v>
      </c>
      <c r="R4684" s="5" t="str">
        <f t="shared" si="220"/>
        <v>0.13</v>
      </c>
      <c r="S4684" s="6" t="str">
        <f t="shared" si="221"/>
        <v/>
      </c>
      <c r="T4684">
        <f>ROUND(INT(表1[[#This Row],[合同结束日期]]-表1[[#This Row],[合同起始日期]])/365,1)</f>
        <v>1.4</v>
      </c>
    </row>
    <row r="4685" spans="1:20">
      <c r="A4685" s="1">
        <v>41944</v>
      </c>
      <c r="B4685" t="s">
        <v>69</v>
      </c>
      <c r="C4685">
        <f t="shared" si="219"/>
        <v>2</v>
      </c>
      <c r="D4685" t="s">
        <v>112</v>
      </c>
      <c r="E4685" s="4">
        <v>780118.79999999993</v>
      </c>
      <c r="F4685" s="4">
        <v>0</v>
      </c>
      <c r="G4685" s="3">
        <v>0</v>
      </c>
      <c r="H4685" s="7">
        <v>1457.6210762331839</v>
      </c>
      <c r="I4685" s="4">
        <v>0</v>
      </c>
      <c r="J4685">
        <v>535.19999999999993</v>
      </c>
      <c r="K4685" t="s">
        <v>11</v>
      </c>
      <c r="L4685" t="s">
        <v>92</v>
      </c>
      <c r="M4685" t="s">
        <v>92</v>
      </c>
      <c r="N4685" s="2">
        <v>41974</v>
      </c>
      <c r="O4685" s="2">
        <v>42499</v>
      </c>
      <c r="P4685" t="s">
        <v>24</v>
      </c>
      <c r="Q4685" t="s">
        <v>28</v>
      </c>
      <c r="R4685" s="5" t="str">
        <f t="shared" si="220"/>
        <v>0.13</v>
      </c>
      <c r="S4685" s="6" t="str">
        <f t="shared" si="221"/>
        <v/>
      </c>
      <c r="T4685">
        <f>ROUND(INT(表1[[#This Row],[合同结束日期]]-表1[[#This Row],[合同起始日期]])/365,1)</f>
        <v>1.4</v>
      </c>
    </row>
    <row r="4686" spans="1:20">
      <c r="A4686" s="1">
        <v>41944</v>
      </c>
      <c r="B4686" t="s">
        <v>69</v>
      </c>
      <c r="C4686">
        <f t="shared" si="219"/>
        <v>2</v>
      </c>
      <c r="D4686" t="s">
        <v>113</v>
      </c>
      <c r="E4686" s="4">
        <v>999642</v>
      </c>
      <c r="F4686" s="4">
        <v>184933.77</v>
      </c>
      <c r="G4686" s="3">
        <v>0.185</v>
      </c>
      <c r="H4686" s="7">
        <v>1428.8765008576329</v>
      </c>
      <c r="I4686" s="4">
        <v>264.34215265866209</v>
      </c>
      <c r="J4686">
        <v>699.6</v>
      </c>
      <c r="K4686" t="s">
        <v>11</v>
      </c>
      <c r="L4686" t="s">
        <v>23</v>
      </c>
      <c r="M4686" t="s">
        <v>23</v>
      </c>
      <c r="N4686" s="2">
        <v>41331</v>
      </c>
      <c r="O4686" s="2">
        <v>42499</v>
      </c>
      <c r="P4686" t="s">
        <v>24</v>
      </c>
      <c r="Q4686" t="s">
        <v>25</v>
      </c>
      <c r="R4686" s="5" t="str">
        <f t="shared" si="220"/>
        <v>0.15</v>
      </c>
      <c r="S4686" s="6" t="str">
        <f t="shared" si="221"/>
        <v/>
      </c>
      <c r="T4686">
        <f>ROUND(INT(表1[[#This Row],[合同结束日期]]-表1[[#This Row],[合同起始日期]])/365,1)</f>
        <v>3.2</v>
      </c>
    </row>
    <row r="4687" spans="1:20">
      <c r="A4687" s="1">
        <v>41944</v>
      </c>
      <c r="B4687" t="s">
        <v>69</v>
      </c>
      <c r="C4687">
        <f t="shared" si="219"/>
        <v>2</v>
      </c>
      <c r="D4687" t="s">
        <v>114</v>
      </c>
      <c r="E4687" s="4">
        <v>1007328.1200000001</v>
      </c>
      <c r="F4687" s="4">
        <v>145558.91334</v>
      </c>
      <c r="G4687" s="3">
        <v>0.14449999999999999</v>
      </c>
      <c r="H4687" s="7">
        <v>2042.4333333333336</v>
      </c>
      <c r="I4687" s="4">
        <v>295.13161666666667</v>
      </c>
      <c r="J4687">
        <v>493.2</v>
      </c>
      <c r="K4687" t="s">
        <v>60</v>
      </c>
      <c r="L4687" t="s">
        <v>116</v>
      </c>
      <c r="M4687" t="s">
        <v>115</v>
      </c>
      <c r="N4687" s="2">
        <v>41241</v>
      </c>
      <c r="O4687" s="2">
        <v>43229</v>
      </c>
      <c r="P4687" t="s">
        <v>24</v>
      </c>
      <c r="Q4687" t="s">
        <v>65</v>
      </c>
      <c r="R4687" s="5" t="str">
        <f t="shared" si="220"/>
        <v>0.12</v>
      </c>
      <c r="S4687" s="6" t="str">
        <f t="shared" si="221"/>
        <v/>
      </c>
      <c r="T4687">
        <f>ROUND(INT(表1[[#This Row],[合同结束日期]]-表1[[#This Row],[合同起始日期]])/365,1)</f>
        <v>5.4</v>
      </c>
    </row>
    <row r="4688" spans="1:20">
      <c r="A4688" s="1">
        <v>41944</v>
      </c>
      <c r="B4688" t="s">
        <v>69</v>
      </c>
      <c r="C4688">
        <f t="shared" si="219"/>
        <v>2</v>
      </c>
      <c r="D4688" t="s">
        <v>117</v>
      </c>
      <c r="E4688" s="4">
        <v>334648.8</v>
      </c>
      <c r="F4688" s="4">
        <v>38417.682239999995</v>
      </c>
      <c r="G4688" s="3">
        <v>0.11479999999999999</v>
      </c>
      <c r="H4688" s="7">
        <v>1437.4948453608249</v>
      </c>
      <c r="I4688" s="4">
        <v>165.02440824742266</v>
      </c>
      <c r="J4688">
        <v>232.79999999999998</v>
      </c>
      <c r="K4688" t="s">
        <v>44</v>
      </c>
      <c r="L4688" t="s">
        <v>72</v>
      </c>
      <c r="M4688" t="s">
        <v>71</v>
      </c>
      <c r="N4688" s="2">
        <v>41331</v>
      </c>
      <c r="O4688" s="2">
        <v>43229</v>
      </c>
      <c r="P4688" t="s">
        <v>24</v>
      </c>
      <c r="Q4688" t="s">
        <v>42</v>
      </c>
      <c r="R4688" s="5" t="str">
        <f t="shared" si="220"/>
        <v>0.08</v>
      </c>
      <c r="S4688" s="6" t="str">
        <f t="shared" si="221"/>
        <v/>
      </c>
      <c r="T4688">
        <f>ROUND(INT(表1[[#This Row],[合同结束日期]]-表1[[#This Row],[合同起始日期]])/365,1)</f>
        <v>5.2</v>
      </c>
    </row>
    <row r="4689" spans="1:20">
      <c r="A4689" s="1">
        <v>41944</v>
      </c>
      <c r="B4689" t="s">
        <v>69</v>
      </c>
      <c r="C4689">
        <f t="shared" ref="C4689:C4752" si="222">IF($B4689="负一层",-1,IF($B4689="负一夹层",0,IF($B4689="一层",1,IF($B4689="二层",2,IF($B4689="三层",3,IF($B4689="四层",4))))))</f>
        <v>2</v>
      </c>
      <c r="D4689" t="s">
        <v>118</v>
      </c>
      <c r="E4689" s="4">
        <v>346246.8</v>
      </c>
      <c r="F4689" s="4">
        <v>49894.16388</v>
      </c>
      <c r="G4689" s="3">
        <v>0.14410000000000001</v>
      </c>
      <c r="H4689" s="7">
        <v>728.63383838383834</v>
      </c>
      <c r="I4689" s="4">
        <v>104.99613611111111</v>
      </c>
      <c r="J4689">
        <v>475.2</v>
      </c>
      <c r="K4689" t="s">
        <v>44</v>
      </c>
      <c r="L4689" t="s">
        <v>72</v>
      </c>
      <c r="M4689" t="s">
        <v>71</v>
      </c>
      <c r="N4689" s="2">
        <v>41332</v>
      </c>
      <c r="O4689" s="2">
        <v>44325</v>
      </c>
      <c r="P4689" t="s">
        <v>24</v>
      </c>
      <c r="Q4689" t="s">
        <v>42</v>
      </c>
      <c r="R4689" s="5" t="str">
        <f t="shared" ref="R4689:R4752" si="223">IF(ISERROR(FIND(",",$Q4689)),$Q4689,LEFT($Q4689,FIND(",",$Q4689)-1))</f>
        <v>0.08</v>
      </c>
      <c r="S4689" s="6" t="str">
        <f t="shared" si="221"/>
        <v/>
      </c>
      <c r="T4689">
        <f>ROUND(INT(表1[[#This Row],[合同结束日期]]-表1[[#This Row],[合同起始日期]])/365,1)</f>
        <v>8.1999999999999993</v>
      </c>
    </row>
    <row r="4690" spans="1:20">
      <c r="A4690" s="1">
        <v>41944</v>
      </c>
      <c r="B4690" t="s">
        <v>69</v>
      </c>
      <c r="C4690">
        <f t="shared" si="222"/>
        <v>2</v>
      </c>
      <c r="D4690" t="s">
        <v>120</v>
      </c>
      <c r="E4690" s="4">
        <v>669470.92799999996</v>
      </c>
      <c r="F4690" s="4">
        <v>83148.289257600016</v>
      </c>
      <c r="G4690" s="3">
        <v>0.12420000000000003</v>
      </c>
      <c r="H4690" s="7">
        <v>405.73995636363634</v>
      </c>
      <c r="I4690" s="4">
        <v>50.392902580363646</v>
      </c>
      <c r="J4690">
        <v>1650</v>
      </c>
      <c r="K4690" t="s">
        <v>44</v>
      </c>
      <c r="L4690" t="s">
        <v>72</v>
      </c>
      <c r="M4690" t="s">
        <v>71</v>
      </c>
      <c r="N4690" s="2">
        <v>41261</v>
      </c>
      <c r="O4690" s="2">
        <v>44332</v>
      </c>
      <c r="P4690" t="s">
        <v>39</v>
      </c>
      <c r="Q4690" t="s">
        <v>78</v>
      </c>
      <c r="R4690" s="5" t="str">
        <f t="shared" si="223"/>
        <v>0.07</v>
      </c>
      <c r="S4690" s="6" t="str">
        <f t="shared" ref="S4690:S4753" si="224">IF(ISERROR(FIND(",",$Q4690)),"",RIGHT($Q4690,LEN($Q4690)-FIND(",",$Q4690)))</f>
        <v/>
      </c>
      <c r="T4690">
        <f>ROUND(INT(表1[[#This Row],[合同结束日期]]-表1[[#This Row],[合同起始日期]])/365,1)</f>
        <v>8.4</v>
      </c>
    </row>
    <row r="4691" spans="1:20">
      <c r="A4691" s="1">
        <v>41944</v>
      </c>
      <c r="B4691" t="s">
        <v>69</v>
      </c>
      <c r="C4691">
        <f t="shared" si="222"/>
        <v>2</v>
      </c>
      <c r="D4691" t="s">
        <v>270</v>
      </c>
      <c r="E4691" s="4">
        <v>66361.679999999993</v>
      </c>
      <c r="F4691" s="4">
        <v>10551.50712</v>
      </c>
      <c r="G4691" s="3">
        <v>0.15900000000000003</v>
      </c>
      <c r="H4691" s="7">
        <v>2765.0699999999997</v>
      </c>
      <c r="I4691" s="4">
        <v>439.64613000000003</v>
      </c>
      <c r="J4691">
        <v>24</v>
      </c>
      <c r="K4691" t="s">
        <v>11</v>
      </c>
      <c r="L4691" t="s">
        <v>13</v>
      </c>
      <c r="M4691" t="s">
        <v>34</v>
      </c>
      <c r="N4691" s="2">
        <v>41893</v>
      </c>
      <c r="O4691" s="2">
        <v>42257</v>
      </c>
      <c r="P4691" t="s">
        <v>24</v>
      </c>
      <c r="Q4691" t="s">
        <v>25</v>
      </c>
      <c r="R4691" s="5" t="str">
        <f t="shared" si="223"/>
        <v>0.15</v>
      </c>
      <c r="S4691" s="6" t="str">
        <f t="shared" si="224"/>
        <v/>
      </c>
      <c r="T4691">
        <f>ROUND(INT(表1[[#This Row],[合同结束日期]]-表1[[#This Row],[合同起始日期]])/365,1)</f>
        <v>1</v>
      </c>
    </row>
    <row r="4692" spans="1:20">
      <c r="A4692" s="1">
        <v>41944</v>
      </c>
      <c r="B4692" t="s">
        <v>69</v>
      </c>
      <c r="C4692">
        <f t="shared" si="222"/>
        <v>2</v>
      </c>
      <c r="D4692" t="s">
        <v>272</v>
      </c>
      <c r="E4692" s="4">
        <v>29774.399999999998</v>
      </c>
      <c r="F4692" s="4">
        <v>6839.1796799999993</v>
      </c>
      <c r="G4692" s="3">
        <v>0.22969999999999999</v>
      </c>
      <c r="H4692" s="7">
        <v>2067.6666666666665</v>
      </c>
      <c r="I4692" s="4">
        <v>474.94303333333335</v>
      </c>
      <c r="J4692">
        <v>14.399999999999999</v>
      </c>
      <c r="K4692" t="s">
        <v>11</v>
      </c>
      <c r="L4692" t="s">
        <v>12</v>
      </c>
      <c r="M4692" t="s">
        <v>110</v>
      </c>
      <c r="N4692" s="2">
        <v>41902</v>
      </c>
      <c r="O4692" s="2">
        <v>42266</v>
      </c>
      <c r="P4692" t="s">
        <v>24</v>
      </c>
      <c r="Q4692" t="s">
        <v>25</v>
      </c>
      <c r="R4692" s="5" t="str">
        <f t="shared" si="223"/>
        <v>0.15</v>
      </c>
      <c r="S4692" s="6" t="str">
        <f t="shared" si="224"/>
        <v/>
      </c>
      <c r="T4692">
        <f>ROUND(INT(表1[[#This Row],[合同结束日期]]-表1[[#This Row],[合同起始日期]])/365,1)</f>
        <v>1</v>
      </c>
    </row>
    <row r="4693" spans="1:20">
      <c r="A4693" s="1">
        <v>41944</v>
      </c>
      <c r="B4693" t="s">
        <v>69</v>
      </c>
      <c r="C4693">
        <f t="shared" si="222"/>
        <v>2</v>
      </c>
      <c r="D4693" t="s">
        <v>277</v>
      </c>
      <c r="E4693" s="4">
        <v>20940</v>
      </c>
      <c r="F4693" s="4">
        <v>7199.1720000000014</v>
      </c>
      <c r="G4693" s="3">
        <v>0.34380000000000005</v>
      </c>
      <c r="H4693" s="7">
        <v>1454.1666666666667</v>
      </c>
      <c r="I4693" s="4">
        <v>499.94250000000017</v>
      </c>
      <c r="J4693">
        <v>14.399999999999999</v>
      </c>
      <c r="K4693" t="s">
        <v>11</v>
      </c>
      <c r="L4693" t="s">
        <v>12</v>
      </c>
      <c r="M4693" t="s">
        <v>110</v>
      </c>
      <c r="N4693" s="2">
        <v>41533</v>
      </c>
      <c r="O4693" s="2">
        <v>42262</v>
      </c>
      <c r="P4693" t="s">
        <v>24</v>
      </c>
      <c r="Q4693" t="s">
        <v>59</v>
      </c>
      <c r="R4693" s="5" t="str">
        <f t="shared" si="223"/>
        <v>0.16</v>
      </c>
      <c r="S4693" s="6" t="str">
        <f t="shared" si="224"/>
        <v/>
      </c>
      <c r="T4693">
        <f>ROUND(INT(表1[[#This Row],[合同结束日期]]-表1[[#This Row],[合同起始日期]])/365,1)</f>
        <v>2</v>
      </c>
    </row>
    <row r="4694" spans="1:20">
      <c r="A4694" s="1">
        <v>41944</v>
      </c>
      <c r="B4694" t="s">
        <v>69</v>
      </c>
      <c r="C4694">
        <f t="shared" si="222"/>
        <v>2</v>
      </c>
      <c r="D4694" t="s">
        <v>278</v>
      </c>
      <c r="E4694" s="4">
        <v>23953.200000000001</v>
      </c>
      <c r="F4694" s="4">
        <v>6359.5746000000008</v>
      </c>
      <c r="G4694" s="3">
        <v>0.26550000000000001</v>
      </c>
      <c r="H4694" s="7">
        <v>1663.416666666667</v>
      </c>
      <c r="I4694" s="4">
        <v>441.63712500000008</v>
      </c>
      <c r="J4694">
        <v>14.399999999999999</v>
      </c>
      <c r="K4694" t="s">
        <v>11</v>
      </c>
      <c r="L4694" t="s">
        <v>12</v>
      </c>
      <c r="M4694" t="s">
        <v>110</v>
      </c>
      <c r="N4694" s="2">
        <v>41518</v>
      </c>
      <c r="O4694" s="2">
        <v>42247</v>
      </c>
      <c r="P4694" t="s">
        <v>24</v>
      </c>
      <c r="Q4694" t="s">
        <v>56</v>
      </c>
      <c r="R4694" s="5" t="str">
        <f t="shared" si="223"/>
        <v>0.17</v>
      </c>
      <c r="S4694" s="6" t="str">
        <f t="shared" si="224"/>
        <v/>
      </c>
      <c r="T4694">
        <f>ROUND(INT(表1[[#This Row],[合同结束日期]]-表1[[#This Row],[合同起始日期]])/365,1)</f>
        <v>2</v>
      </c>
    </row>
    <row r="4695" spans="1:20">
      <c r="A4695" s="1">
        <v>41944</v>
      </c>
      <c r="B4695" t="s">
        <v>69</v>
      </c>
      <c r="C4695">
        <f t="shared" si="222"/>
        <v>2</v>
      </c>
      <c r="D4695" t="s">
        <v>279</v>
      </c>
      <c r="E4695" s="4">
        <v>13730.4</v>
      </c>
      <c r="F4695" s="4">
        <v>6600.2032799999997</v>
      </c>
      <c r="G4695" s="3">
        <v>0.48070000000000002</v>
      </c>
      <c r="H4695" s="7">
        <v>953.50000000000011</v>
      </c>
      <c r="I4695" s="4">
        <v>458.34745000000004</v>
      </c>
      <c r="J4695">
        <v>14.399999999999999</v>
      </c>
      <c r="K4695" t="s">
        <v>66</v>
      </c>
      <c r="L4695" t="s">
        <v>64</v>
      </c>
      <c r="M4695" t="s">
        <v>64</v>
      </c>
      <c r="N4695" s="2">
        <v>41536</v>
      </c>
      <c r="O4695" s="2">
        <v>42265</v>
      </c>
      <c r="P4695" t="s">
        <v>24</v>
      </c>
      <c r="Q4695" t="s">
        <v>28</v>
      </c>
      <c r="R4695" s="5" t="str">
        <f t="shared" si="223"/>
        <v>0.13</v>
      </c>
      <c r="S4695" s="6" t="str">
        <f t="shared" si="224"/>
        <v/>
      </c>
      <c r="T4695">
        <f>ROUND(INT(表1[[#This Row],[合同结束日期]]-表1[[#This Row],[合同起始日期]])/365,1)</f>
        <v>2</v>
      </c>
    </row>
    <row r="4696" spans="1:20">
      <c r="A4696" s="1">
        <v>41944</v>
      </c>
      <c r="B4696" t="s">
        <v>69</v>
      </c>
      <c r="C4696">
        <f t="shared" si="222"/>
        <v>2</v>
      </c>
      <c r="D4696" t="s">
        <v>280</v>
      </c>
      <c r="E4696" s="4">
        <v>15949.199999999999</v>
      </c>
      <c r="F4696" s="4">
        <v>6239.3270399999992</v>
      </c>
      <c r="G4696" s="3">
        <v>0.39119999999999999</v>
      </c>
      <c r="H4696" s="7">
        <v>1107.5833333333333</v>
      </c>
      <c r="I4696" s="4">
        <v>433.28659999999996</v>
      </c>
      <c r="J4696">
        <v>14.399999999999999</v>
      </c>
      <c r="K4696" t="s">
        <v>11</v>
      </c>
      <c r="L4696" t="s">
        <v>12</v>
      </c>
      <c r="M4696" t="s">
        <v>110</v>
      </c>
      <c r="N4696" s="2">
        <v>41541</v>
      </c>
      <c r="O4696" s="2">
        <v>42270</v>
      </c>
      <c r="P4696" t="s">
        <v>24</v>
      </c>
      <c r="Q4696" t="s">
        <v>59</v>
      </c>
      <c r="R4696" s="5" t="str">
        <f t="shared" si="223"/>
        <v>0.16</v>
      </c>
      <c r="S4696" s="6" t="str">
        <f t="shared" si="224"/>
        <v/>
      </c>
      <c r="T4696">
        <f>ROUND(INT(表1[[#This Row],[合同结束日期]]-表1[[#This Row],[合同起始日期]])/365,1)</f>
        <v>2</v>
      </c>
    </row>
    <row r="4697" spans="1:20">
      <c r="A4697" s="1">
        <v>41944</v>
      </c>
      <c r="B4697" t="s">
        <v>69</v>
      </c>
      <c r="C4697">
        <f t="shared" si="222"/>
        <v>2</v>
      </c>
      <c r="D4697" t="s">
        <v>310</v>
      </c>
      <c r="E4697" s="4">
        <v>42900</v>
      </c>
      <c r="F4697" s="4">
        <v>6606.5999999999995</v>
      </c>
      <c r="G4697" s="3">
        <v>0.154</v>
      </c>
      <c r="H4697" s="7">
        <v>2979.166666666667</v>
      </c>
      <c r="I4697" s="4">
        <v>458.79166666666669</v>
      </c>
      <c r="J4697">
        <v>14.399999999999999</v>
      </c>
      <c r="K4697" t="s">
        <v>11</v>
      </c>
      <c r="L4697" t="s">
        <v>12</v>
      </c>
      <c r="M4697" t="s">
        <v>10</v>
      </c>
      <c r="N4697" s="2">
        <v>41724</v>
      </c>
      <c r="O4697" s="2">
        <v>42088</v>
      </c>
      <c r="P4697" t="s">
        <v>24</v>
      </c>
      <c r="Q4697" t="s">
        <v>83</v>
      </c>
      <c r="R4697" s="5" t="str">
        <f t="shared" si="223"/>
        <v>0.14</v>
      </c>
      <c r="S4697" s="6" t="str">
        <f t="shared" si="224"/>
        <v/>
      </c>
      <c r="T4697">
        <f>ROUND(INT(表1[[#This Row],[合同结束日期]]-表1[[#This Row],[合同起始日期]])/365,1)</f>
        <v>1</v>
      </c>
    </row>
    <row r="4698" spans="1:20">
      <c r="A4698" s="1">
        <v>41944</v>
      </c>
      <c r="B4698" t="s">
        <v>69</v>
      </c>
      <c r="C4698">
        <f t="shared" si="222"/>
        <v>2</v>
      </c>
      <c r="D4698" t="s">
        <v>300</v>
      </c>
      <c r="E4698" s="4">
        <v>9540</v>
      </c>
      <c r="F4698" s="4">
        <v>2039.6519999999996</v>
      </c>
      <c r="G4698" s="3">
        <v>0.21379999999999996</v>
      </c>
      <c r="H4698" s="7">
        <v>1325.0000000000002</v>
      </c>
      <c r="I4698" s="4">
        <v>283.28499999999997</v>
      </c>
      <c r="J4698">
        <v>7.1999999999999993</v>
      </c>
      <c r="K4698" t="s">
        <v>60</v>
      </c>
      <c r="L4698" t="s">
        <v>107</v>
      </c>
      <c r="M4698" t="s">
        <v>303</v>
      </c>
      <c r="N4698" s="2">
        <v>41617</v>
      </c>
      <c r="O4698" s="2">
        <v>41981</v>
      </c>
      <c r="P4698" t="s">
        <v>14</v>
      </c>
      <c r="Q4698" t="s">
        <v>37</v>
      </c>
      <c r="R4698" s="5" t="str">
        <f t="shared" si="223"/>
        <v>0.</v>
      </c>
      <c r="S4698" s="6" t="str">
        <f t="shared" si="224"/>
        <v/>
      </c>
      <c r="T4698">
        <f>ROUND(INT(表1[[#This Row],[合同结束日期]]-表1[[#This Row],[合同起始日期]])/365,1)</f>
        <v>1</v>
      </c>
    </row>
    <row r="4699" spans="1:20">
      <c r="A4699" s="1">
        <v>41944</v>
      </c>
      <c r="B4699" t="s">
        <v>69</v>
      </c>
      <c r="C4699">
        <f t="shared" si="222"/>
        <v>2</v>
      </c>
      <c r="D4699" t="s">
        <v>316</v>
      </c>
      <c r="E4699" s="4">
        <v>19668</v>
      </c>
      <c r="F4699" s="4">
        <v>2039.5716000000002</v>
      </c>
      <c r="G4699" s="3">
        <v>0.10370000000000001</v>
      </c>
      <c r="H4699" s="7">
        <v>8195</v>
      </c>
      <c r="I4699" s="4">
        <v>849.82150000000013</v>
      </c>
      <c r="J4699">
        <v>2.4</v>
      </c>
      <c r="K4699" t="s">
        <v>44</v>
      </c>
      <c r="L4699" t="s">
        <v>46</v>
      </c>
      <c r="M4699" t="s">
        <v>187</v>
      </c>
      <c r="N4699" s="2">
        <v>41712</v>
      </c>
      <c r="O4699" s="2">
        <v>42076</v>
      </c>
      <c r="P4699" t="s">
        <v>18</v>
      </c>
      <c r="Q4699" t="s">
        <v>19</v>
      </c>
      <c r="R4699" s="5" t="str">
        <f t="shared" si="223"/>
        <v>0.1</v>
      </c>
      <c r="S4699" s="6" t="str">
        <f t="shared" si="224"/>
        <v/>
      </c>
      <c r="T4699">
        <f>ROUND(INT(表1[[#This Row],[合同结束日期]]-表1[[#This Row],[合同起始日期]])/365,1)</f>
        <v>1</v>
      </c>
    </row>
    <row r="4700" spans="1:20">
      <c r="A4700" s="1">
        <v>41944</v>
      </c>
      <c r="B4700" t="s">
        <v>69</v>
      </c>
      <c r="C4700">
        <f t="shared" si="222"/>
        <v>2</v>
      </c>
      <c r="D4700" t="s">
        <v>317</v>
      </c>
      <c r="E4700" s="4">
        <v>27444</v>
      </c>
      <c r="F4700" s="4">
        <v>6600.2820000000002</v>
      </c>
      <c r="G4700" s="3">
        <v>0.24050000000000002</v>
      </c>
      <c r="H4700" s="7">
        <v>2858.75</v>
      </c>
      <c r="I4700" s="4">
        <v>687.52937500000007</v>
      </c>
      <c r="J4700">
        <v>9.6</v>
      </c>
      <c r="K4700" t="s">
        <v>11</v>
      </c>
      <c r="L4700" t="s">
        <v>12</v>
      </c>
      <c r="M4700" t="s">
        <v>110</v>
      </c>
      <c r="N4700" s="2">
        <v>41759</v>
      </c>
      <c r="O4700" s="2">
        <v>42123</v>
      </c>
      <c r="P4700" t="s">
        <v>24</v>
      </c>
      <c r="Q4700" t="s">
        <v>56</v>
      </c>
      <c r="R4700" s="5" t="str">
        <f t="shared" si="223"/>
        <v>0.17</v>
      </c>
      <c r="S4700" s="6" t="str">
        <f t="shared" si="224"/>
        <v/>
      </c>
      <c r="T4700">
        <f>ROUND(INT(表1[[#This Row],[合同结束日期]]-表1[[#This Row],[合同起始日期]])/365,1)</f>
        <v>1</v>
      </c>
    </row>
    <row r="4701" spans="1:20">
      <c r="A4701" s="1">
        <v>41944</v>
      </c>
      <c r="B4701" t="s">
        <v>69</v>
      </c>
      <c r="C4701">
        <f t="shared" si="222"/>
        <v>2</v>
      </c>
      <c r="D4701" t="s">
        <v>318</v>
      </c>
      <c r="E4701" s="4">
        <v>13795.199999999999</v>
      </c>
      <c r="F4701" s="4">
        <v>12000.444479999996</v>
      </c>
      <c r="G4701" s="3">
        <v>0.86989999999999978</v>
      </c>
      <c r="H4701" s="7">
        <v>205.28571428571425</v>
      </c>
      <c r="I4701" s="4">
        <v>178.5780428571428</v>
      </c>
      <c r="J4701">
        <v>67.2</v>
      </c>
      <c r="K4701" t="s">
        <v>60</v>
      </c>
      <c r="L4701" t="s">
        <v>107</v>
      </c>
      <c r="M4701" t="s">
        <v>299</v>
      </c>
      <c r="N4701" s="2">
        <v>41752</v>
      </c>
      <c r="O4701" s="2">
        <v>42116</v>
      </c>
      <c r="P4701" t="s">
        <v>14</v>
      </c>
      <c r="Q4701">
        <v>0</v>
      </c>
      <c r="R4701" s="5">
        <f t="shared" si="223"/>
        <v>0</v>
      </c>
      <c r="S4701" s="6" t="str">
        <f t="shared" si="224"/>
        <v/>
      </c>
      <c r="T4701">
        <f>ROUND(INT(表1[[#This Row],[合同结束日期]]-表1[[#This Row],[合同起始日期]])/365,1)</f>
        <v>1</v>
      </c>
    </row>
    <row r="4702" spans="1:20">
      <c r="A4702" s="1">
        <v>41944</v>
      </c>
      <c r="B4702" t="s">
        <v>69</v>
      </c>
      <c r="C4702">
        <f t="shared" si="222"/>
        <v>2</v>
      </c>
      <c r="D4702" t="s">
        <v>338</v>
      </c>
      <c r="E4702" s="4">
        <v>18756</v>
      </c>
      <c r="F4702" s="4">
        <v>0</v>
      </c>
      <c r="G4702" s="3">
        <v>0</v>
      </c>
      <c r="H4702" s="7">
        <v>390.75</v>
      </c>
      <c r="I4702" s="4">
        <v>0</v>
      </c>
      <c r="J4702">
        <v>48</v>
      </c>
      <c r="K4702" t="s">
        <v>44</v>
      </c>
      <c r="L4702" t="s">
        <v>46</v>
      </c>
      <c r="M4702" t="s">
        <v>45</v>
      </c>
      <c r="N4702" s="2">
        <v>41832</v>
      </c>
      <c r="O4702" s="2">
        <v>42562</v>
      </c>
      <c r="P4702" t="s">
        <v>24</v>
      </c>
      <c r="Q4702" t="s">
        <v>28</v>
      </c>
      <c r="R4702" s="5" t="str">
        <f t="shared" si="223"/>
        <v>0.13</v>
      </c>
      <c r="S4702" s="6" t="str">
        <f t="shared" si="224"/>
        <v/>
      </c>
      <c r="T4702">
        <f>ROUND(INT(表1[[#This Row],[合同结束日期]]-表1[[#This Row],[合同起始日期]])/365,1)</f>
        <v>2</v>
      </c>
    </row>
    <row r="4703" spans="1:20">
      <c r="A4703" s="1">
        <v>41944</v>
      </c>
      <c r="B4703" t="s">
        <v>69</v>
      </c>
      <c r="C4703">
        <f t="shared" si="222"/>
        <v>2</v>
      </c>
      <c r="D4703" t="s">
        <v>211</v>
      </c>
      <c r="E4703" s="4">
        <v>30085.199999999997</v>
      </c>
      <c r="F4703" s="4">
        <v>6600.6928799999996</v>
      </c>
      <c r="G4703" s="3">
        <v>0.21940000000000001</v>
      </c>
      <c r="H4703" s="7">
        <v>2089.25</v>
      </c>
      <c r="I4703" s="4">
        <v>458.38145000000003</v>
      </c>
      <c r="J4703">
        <v>14.399999999999999</v>
      </c>
      <c r="K4703" t="s">
        <v>11</v>
      </c>
      <c r="L4703" t="s">
        <v>12</v>
      </c>
      <c r="M4703" t="s">
        <v>110</v>
      </c>
      <c r="N4703" s="2">
        <v>41804</v>
      </c>
      <c r="O4703" s="2">
        <v>42133</v>
      </c>
      <c r="P4703" t="s">
        <v>24</v>
      </c>
      <c r="Q4703" t="s">
        <v>56</v>
      </c>
      <c r="R4703" s="5" t="str">
        <f t="shared" si="223"/>
        <v>0.17</v>
      </c>
      <c r="S4703" s="6" t="str">
        <f t="shared" si="224"/>
        <v/>
      </c>
      <c r="T4703">
        <f>ROUND(INT(表1[[#This Row],[合同结束日期]]-表1[[#This Row],[合同起始日期]])/365,1)</f>
        <v>0.9</v>
      </c>
    </row>
    <row r="4704" spans="1:20">
      <c r="A4704" s="1">
        <v>41944</v>
      </c>
      <c r="B4704" t="s">
        <v>69</v>
      </c>
      <c r="C4704">
        <f t="shared" si="222"/>
        <v>2</v>
      </c>
      <c r="D4704" t="s">
        <v>358</v>
      </c>
      <c r="E4704" s="4">
        <v>4680</v>
      </c>
      <c r="F4704" s="4">
        <v>2000.2319999999997</v>
      </c>
      <c r="G4704" s="3">
        <v>0.42739999999999995</v>
      </c>
      <c r="H4704" s="7">
        <v>390</v>
      </c>
      <c r="I4704" s="4">
        <v>166.68599999999998</v>
      </c>
      <c r="J4704">
        <v>12</v>
      </c>
      <c r="K4704" t="s">
        <v>60</v>
      </c>
      <c r="L4704" t="s">
        <v>61</v>
      </c>
      <c r="M4704" t="s">
        <v>359</v>
      </c>
      <c r="N4704" s="2">
        <v>41964</v>
      </c>
      <c r="O4704" s="2">
        <v>42328</v>
      </c>
      <c r="P4704" t="s">
        <v>24</v>
      </c>
      <c r="Q4704" t="s">
        <v>25</v>
      </c>
      <c r="R4704" s="5" t="str">
        <f t="shared" si="223"/>
        <v>0.15</v>
      </c>
      <c r="S4704" s="6" t="str">
        <f t="shared" si="224"/>
        <v/>
      </c>
      <c r="T4704">
        <f>ROUND(INT(表1[[#This Row],[合同结束日期]]-表1[[#This Row],[合同起始日期]])/365,1)</f>
        <v>1</v>
      </c>
    </row>
    <row r="4705" spans="1:20">
      <c r="A4705" s="1">
        <v>41944</v>
      </c>
      <c r="B4705" t="s">
        <v>69</v>
      </c>
      <c r="C4705">
        <f t="shared" si="222"/>
        <v>2</v>
      </c>
      <c r="D4705" t="s">
        <v>301</v>
      </c>
      <c r="E4705" s="4">
        <v>4284</v>
      </c>
      <c r="F4705" s="4">
        <v>2399.8968</v>
      </c>
      <c r="G4705" s="3">
        <v>0.56020000000000003</v>
      </c>
      <c r="H4705" s="7">
        <v>274.61538461538464</v>
      </c>
      <c r="I4705" s="4">
        <v>153.83953846153847</v>
      </c>
      <c r="J4705">
        <v>15.6</v>
      </c>
      <c r="K4705" t="s">
        <v>60</v>
      </c>
      <c r="L4705" t="s">
        <v>107</v>
      </c>
      <c r="M4705" t="s">
        <v>302</v>
      </c>
      <c r="N4705" s="2">
        <v>41609</v>
      </c>
      <c r="O4705" s="2">
        <v>41973</v>
      </c>
      <c r="P4705" t="s">
        <v>14</v>
      </c>
      <c r="Q4705" t="s">
        <v>37</v>
      </c>
      <c r="R4705" s="5" t="str">
        <f t="shared" si="223"/>
        <v>0.</v>
      </c>
      <c r="S4705" s="6" t="str">
        <f t="shared" si="224"/>
        <v/>
      </c>
      <c r="T4705">
        <f>ROUND(INT(表1[[#This Row],[合同结束日期]]-表1[[#This Row],[合同起始日期]])/365,1)</f>
        <v>1</v>
      </c>
    </row>
    <row r="4706" spans="1:20">
      <c r="A4706" s="1">
        <v>41974</v>
      </c>
      <c r="B4706" t="s">
        <v>69</v>
      </c>
      <c r="C4706">
        <f t="shared" si="222"/>
        <v>2</v>
      </c>
      <c r="D4706" t="s">
        <v>70</v>
      </c>
      <c r="E4706" s="4">
        <v>779070</v>
      </c>
      <c r="F4706" s="4">
        <v>126520.96800000001</v>
      </c>
      <c r="G4706" s="3">
        <v>0.16240000000000002</v>
      </c>
      <c r="H4706" s="7">
        <v>646.63844621513942</v>
      </c>
      <c r="I4706" s="4">
        <v>105.01408366533866</v>
      </c>
      <c r="J4706">
        <v>1204.8</v>
      </c>
      <c r="K4706" t="s">
        <v>44</v>
      </c>
      <c r="L4706" t="s">
        <v>72</v>
      </c>
      <c r="M4706" t="s">
        <v>71</v>
      </c>
      <c r="N4706" s="2">
        <v>41270</v>
      </c>
      <c r="O4706" s="2">
        <v>44325</v>
      </c>
      <c r="P4706" t="s">
        <v>18</v>
      </c>
      <c r="Q4706" t="s">
        <v>42</v>
      </c>
      <c r="R4706" s="5" t="str">
        <f t="shared" si="223"/>
        <v>0.08</v>
      </c>
      <c r="S4706" s="6" t="str">
        <f t="shared" si="224"/>
        <v/>
      </c>
      <c r="T4706">
        <f>ROUND(INT(表1[[#This Row],[合同结束日期]]-表1[[#This Row],[合同起始日期]])/365,1)</f>
        <v>8.4</v>
      </c>
    </row>
    <row r="4707" spans="1:20">
      <c r="A4707" s="1">
        <v>41974</v>
      </c>
      <c r="B4707" t="s">
        <v>69</v>
      </c>
      <c r="C4707">
        <f t="shared" si="222"/>
        <v>2</v>
      </c>
      <c r="D4707" t="s">
        <v>73</v>
      </c>
      <c r="E4707" s="4">
        <v>776822.4</v>
      </c>
      <c r="F4707" s="4">
        <v>93995.510399999999</v>
      </c>
      <c r="G4707" s="3">
        <v>0.121</v>
      </c>
      <c r="H4707" s="7">
        <v>909.20224719101134</v>
      </c>
      <c r="I4707" s="4">
        <v>110.01347191011236</v>
      </c>
      <c r="J4707">
        <v>854.4</v>
      </c>
      <c r="K4707" t="s">
        <v>44</v>
      </c>
      <c r="L4707" t="s">
        <v>72</v>
      </c>
      <c r="M4707" t="s">
        <v>71</v>
      </c>
      <c r="N4707" s="2">
        <v>41286</v>
      </c>
      <c r="O4707" s="2">
        <v>44325</v>
      </c>
      <c r="P4707" t="s">
        <v>18</v>
      </c>
      <c r="Q4707" t="s">
        <v>42</v>
      </c>
      <c r="R4707" s="5" t="str">
        <f t="shared" si="223"/>
        <v>0.08</v>
      </c>
      <c r="S4707" s="6" t="str">
        <f t="shared" si="224"/>
        <v/>
      </c>
      <c r="T4707">
        <f>ROUND(INT(表1[[#This Row],[合同结束日期]]-表1[[#This Row],[合同起始日期]])/365,1)</f>
        <v>8.3000000000000007</v>
      </c>
    </row>
    <row r="4708" spans="1:20">
      <c r="A4708" s="1">
        <v>41974</v>
      </c>
      <c r="B4708" t="s">
        <v>69</v>
      </c>
      <c r="C4708">
        <f t="shared" si="222"/>
        <v>2</v>
      </c>
      <c r="D4708" t="s">
        <v>356</v>
      </c>
      <c r="E4708" s="4">
        <v>924104.4</v>
      </c>
      <c r="F4708" s="4">
        <v>78271.642680000004</v>
      </c>
      <c r="G4708" s="3">
        <v>8.4699999999999998E-2</v>
      </c>
      <c r="H4708" s="7">
        <v>1711.3044444444445</v>
      </c>
      <c r="I4708" s="4">
        <v>144.94748644444445</v>
      </c>
      <c r="J4708">
        <v>540</v>
      </c>
      <c r="K4708" t="s">
        <v>44</v>
      </c>
      <c r="L4708" t="s">
        <v>72</v>
      </c>
      <c r="M4708" t="s">
        <v>71</v>
      </c>
      <c r="N4708" s="2">
        <v>41877</v>
      </c>
      <c r="O4708" s="2">
        <v>43702</v>
      </c>
      <c r="P4708" t="s">
        <v>18</v>
      </c>
      <c r="Q4708" t="s">
        <v>42</v>
      </c>
      <c r="R4708" s="5" t="str">
        <f t="shared" si="223"/>
        <v>0.08</v>
      </c>
      <c r="S4708" s="6" t="str">
        <f t="shared" si="224"/>
        <v/>
      </c>
      <c r="T4708">
        <f>ROUND(INT(表1[[#This Row],[合同结束日期]]-表1[[#This Row],[合同起始日期]])/365,1)</f>
        <v>5</v>
      </c>
    </row>
    <row r="4709" spans="1:20">
      <c r="A4709" s="1">
        <v>41974</v>
      </c>
      <c r="B4709" t="s">
        <v>69</v>
      </c>
      <c r="C4709">
        <f t="shared" si="222"/>
        <v>2</v>
      </c>
      <c r="D4709" t="s">
        <v>336</v>
      </c>
      <c r="E4709" s="4">
        <v>844207.2</v>
      </c>
      <c r="F4709" s="4">
        <v>78764.531759999983</v>
      </c>
      <c r="G4709" s="3">
        <v>9.329999999999998E-2</v>
      </c>
      <c r="H4709" s="7">
        <v>1340.0114285714285</v>
      </c>
      <c r="I4709" s="4">
        <v>125.02306628571426</v>
      </c>
      <c r="J4709">
        <v>630</v>
      </c>
      <c r="K4709" t="s">
        <v>44</v>
      </c>
      <c r="L4709" t="s">
        <v>72</v>
      </c>
      <c r="M4709" t="s">
        <v>71</v>
      </c>
      <c r="N4709" s="2">
        <v>41757</v>
      </c>
      <c r="O4709" s="2">
        <v>43948</v>
      </c>
      <c r="P4709" t="s">
        <v>18</v>
      </c>
      <c r="Q4709" t="s">
        <v>42</v>
      </c>
      <c r="R4709" s="5" t="str">
        <f t="shared" si="223"/>
        <v>0.08</v>
      </c>
      <c r="S4709" s="6" t="str">
        <f t="shared" si="224"/>
        <v/>
      </c>
      <c r="T4709">
        <f>ROUND(INT(表1[[#This Row],[合同结束日期]]-表1[[#This Row],[合同起始日期]])/365,1)</f>
        <v>6</v>
      </c>
    </row>
    <row r="4710" spans="1:20">
      <c r="A4710" s="1">
        <v>41974</v>
      </c>
      <c r="B4710" t="s">
        <v>69</v>
      </c>
      <c r="C4710">
        <f t="shared" si="222"/>
        <v>2</v>
      </c>
      <c r="D4710" t="s">
        <v>74</v>
      </c>
      <c r="E4710" s="4">
        <v>159279.18</v>
      </c>
      <c r="F4710" s="4">
        <v>26328.848453999999</v>
      </c>
      <c r="G4710" s="3">
        <v>0.1653</v>
      </c>
      <c r="H4710" s="7">
        <v>635.08444976076555</v>
      </c>
      <c r="I4710" s="4">
        <v>104.97945954545455</v>
      </c>
      <c r="J4710">
        <v>250.79999999999998</v>
      </c>
      <c r="K4710" t="s">
        <v>76</v>
      </c>
      <c r="L4710" t="s">
        <v>75</v>
      </c>
      <c r="M4710" t="s">
        <v>75</v>
      </c>
      <c r="N4710" s="2">
        <v>41243</v>
      </c>
      <c r="O4710" s="2">
        <v>43229</v>
      </c>
      <c r="P4710" t="s">
        <v>14</v>
      </c>
      <c r="Q4710" t="s">
        <v>37</v>
      </c>
      <c r="R4710" s="5" t="str">
        <f t="shared" si="223"/>
        <v>0.</v>
      </c>
      <c r="S4710" s="6" t="str">
        <f t="shared" si="224"/>
        <v/>
      </c>
      <c r="T4710">
        <f>ROUND(INT(表1[[#This Row],[合同结束日期]]-表1[[#This Row],[合同起始日期]])/365,1)</f>
        <v>5.4</v>
      </c>
    </row>
    <row r="4711" spans="1:20">
      <c r="A4711" s="1">
        <v>41974</v>
      </c>
      <c r="B4711" t="s">
        <v>69</v>
      </c>
      <c r="C4711">
        <f t="shared" si="222"/>
        <v>2</v>
      </c>
      <c r="D4711" t="s">
        <v>77</v>
      </c>
      <c r="E4711" s="4">
        <v>562606.79999999993</v>
      </c>
      <c r="F4711" s="4">
        <v>110777.27892000001</v>
      </c>
      <c r="G4711" s="3">
        <v>0.19690000000000005</v>
      </c>
      <c r="H4711" s="7">
        <v>431.71178637200728</v>
      </c>
      <c r="I4711" s="4">
        <v>85.004050736648253</v>
      </c>
      <c r="J4711">
        <v>1303.2</v>
      </c>
      <c r="K4711" t="s">
        <v>44</v>
      </c>
      <c r="L4711" t="s">
        <v>72</v>
      </c>
      <c r="M4711" t="s">
        <v>71</v>
      </c>
      <c r="N4711" s="2">
        <v>41268</v>
      </c>
      <c r="O4711" s="2">
        <v>44325</v>
      </c>
      <c r="P4711" t="s">
        <v>18</v>
      </c>
      <c r="Q4711" t="s">
        <v>78</v>
      </c>
      <c r="R4711" s="5" t="str">
        <f t="shared" si="223"/>
        <v>0.07</v>
      </c>
      <c r="S4711" s="6" t="str">
        <f t="shared" si="224"/>
        <v/>
      </c>
      <c r="T4711">
        <f>ROUND(INT(表1[[#This Row],[合同结束日期]]-表1[[#This Row],[合同起始日期]])/365,1)</f>
        <v>8.4</v>
      </c>
    </row>
    <row r="4712" spans="1:20">
      <c r="A4712" s="1">
        <v>41974</v>
      </c>
      <c r="B4712" t="s">
        <v>69</v>
      </c>
      <c r="C4712">
        <f t="shared" si="222"/>
        <v>2</v>
      </c>
      <c r="D4712" t="s">
        <v>79</v>
      </c>
      <c r="E4712" s="4">
        <v>232698.24000000002</v>
      </c>
      <c r="F4712" s="4">
        <v>50844.565440000006</v>
      </c>
      <c r="G4712" s="3">
        <v>0.2185</v>
      </c>
      <c r="H4712" s="7">
        <v>1189.6638036809818</v>
      </c>
      <c r="I4712" s="4">
        <v>259.94154110429452</v>
      </c>
      <c r="J4712">
        <v>195.6</v>
      </c>
      <c r="K4712" t="s">
        <v>11</v>
      </c>
      <c r="L4712" t="s">
        <v>13</v>
      </c>
      <c r="M4712" t="s">
        <v>34</v>
      </c>
      <c r="N4712" s="2">
        <v>41299</v>
      </c>
      <c r="O4712" s="2">
        <v>42499</v>
      </c>
      <c r="P4712" t="s">
        <v>24</v>
      </c>
      <c r="Q4712" t="s">
        <v>59</v>
      </c>
      <c r="R4712" s="5" t="str">
        <f t="shared" si="223"/>
        <v>0.16</v>
      </c>
      <c r="S4712" s="6" t="str">
        <f t="shared" si="224"/>
        <v/>
      </c>
      <c r="T4712">
        <f>ROUND(INT(表1[[#This Row],[合同结束日期]]-表1[[#This Row],[合同起始日期]])/365,1)</f>
        <v>3.3</v>
      </c>
    </row>
    <row r="4713" spans="1:20">
      <c r="A4713" s="1">
        <v>41974</v>
      </c>
      <c r="B4713" t="s">
        <v>69</v>
      </c>
      <c r="C4713">
        <f t="shared" si="222"/>
        <v>2</v>
      </c>
      <c r="D4713" t="s">
        <v>80</v>
      </c>
      <c r="E4713" s="4">
        <v>349413.6</v>
      </c>
      <c r="F4713" s="4">
        <v>48917.904000000002</v>
      </c>
      <c r="G4713" s="3">
        <v>0.14000000000000001</v>
      </c>
      <c r="H4713" s="7">
        <v>1928.3311258278145</v>
      </c>
      <c r="I4713" s="4">
        <v>269.96635761589408</v>
      </c>
      <c r="J4713">
        <v>181.2</v>
      </c>
      <c r="K4713" t="s">
        <v>11</v>
      </c>
      <c r="L4713" t="s">
        <v>23</v>
      </c>
      <c r="M4713" t="s">
        <v>23</v>
      </c>
      <c r="N4713" s="2">
        <v>41286</v>
      </c>
      <c r="O4713" s="2">
        <v>42499</v>
      </c>
      <c r="P4713" t="s">
        <v>24</v>
      </c>
      <c r="Q4713" t="s">
        <v>48</v>
      </c>
      <c r="R4713" s="5" t="str">
        <f t="shared" si="223"/>
        <v>0.11</v>
      </c>
      <c r="S4713" s="6" t="str">
        <f t="shared" si="224"/>
        <v/>
      </c>
      <c r="T4713">
        <f>ROUND(INT(表1[[#This Row],[合同结束日期]]-表1[[#This Row],[合同起始日期]])/365,1)</f>
        <v>3.3</v>
      </c>
    </row>
    <row r="4714" spans="1:20">
      <c r="A4714" s="1">
        <v>41974</v>
      </c>
      <c r="B4714" t="s">
        <v>69</v>
      </c>
      <c r="C4714">
        <f t="shared" si="222"/>
        <v>2</v>
      </c>
      <c r="D4714" t="s">
        <v>81</v>
      </c>
      <c r="E4714" s="4">
        <v>142244.4</v>
      </c>
      <c r="F4714" s="4">
        <v>27595.413600000003</v>
      </c>
      <c r="G4714" s="3">
        <v>0.19400000000000003</v>
      </c>
      <c r="H4714" s="7">
        <v>1185.3699999999999</v>
      </c>
      <c r="I4714" s="4">
        <v>229.96178000000003</v>
      </c>
      <c r="J4714">
        <v>120</v>
      </c>
      <c r="K4714" t="s">
        <v>11</v>
      </c>
      <c r="L4714" t="s">
        <v>23</v>
      </c>
      <c r="M4714" t="s">
        <v>23</v>
      </c>
      <c r="N4714" s="2">
        <v>41279</v>
      </c>
      <c r="O4714" s="2">
        <v>42499</v>
      </c>
      <c r="P4714" t="s">
        <v>24</v>
      </c>
      <c r="Q4714" t="s">
        <v>25</v>
      </c>
      <c r="R4714" s="5" t="str">
        <f t="shared" si="223"/>
        <v>0.15</v>
      </c>
      <c r="S4714" s="6" t="str">
        <f t="shared" si="224"/>
        <v/>
      </c>
      <c r="T4714">
        <f>ROUND(INT(表1[[#This Row],[合同结束日期]]-表1[[#This Row],[合同起始日期]])/365,1)</f>
        <v>3.3</v>
      </c>
    </row>
    <row r="4715" spans="1:20">
      <c r="A4715" s="1">
        <v>41974</v>
      </c>
      <c r="B4715" t="s">
        <v>69</v>
      </c>
      <c r="C4715">
        <f t="shared" si="222"/>
        <v>2</v>
      </c>
      <c r="D4715" t="s">
        <v>82</v>
      </c>
      <c r="E4715" s="4">
        <v>125258.4</v>
      </c>
      <c r="F4715" s="4">
        <v>33894.923040000001</v>
      </c>
      <c r="G4715" s="3">
        <v>0.27060000000000001</v>
      </c>
      <c r="H4715" s="7">
        <v>923.73451327433622</v>
      </c>
      <c r="I4715" s="4">
        <v>249.96255929203542</v>
      </c>
      <c r="J4715">
        <v>135.6</v>
      </c>
      <c r="K4715" t="s">
        <v>11</v>
      </c>
      <c r="L4715" t="s">
        <v>23</v>
      </c>
      <c r="M4715" t="s">
        <v>23</v>
      </c>
      <c r="N4715" s="2">
        <v>41281</v>
      </c>
      <c r="O4715" s="2">
        <v>42133</v>
      </c>
      <c r="P4715" t="s">
        <v>24</v>
      </c>
      <c r="Q4715" t="s">
        <v>83</v>
      </c>
      <c r="R4715" s="5" t="str">
        <f t="shared" si="223"/>
        <v>0.14</v>
      </c>
      <c r="S4715" s="6" t="str">
        <f t="shared" si="224"/>
        <v/>
      </c>
      <c r="T4715">
        <f>ROUND(INT(表1[[#This Row],[合同结束日期]]-表1[[#This Row],[合同起始日期]])/365,1)</f>
        <v>2.2999999999999998</v>
      </c>
    </row>
    <row r="4716" spans="1:20">
      <c r="A4716" s="1">
        <v>41974</v>
      </c>
      <c r="B4716" t="s">
        <v>69</v>
      </c>
      <c r="C4716">
        <f t="shared" si="222"/>
        <v>2</v>
      </c>
      <c r="D4716" t="s">
        <v>84</v>
      </c>
      <c r="E4716" s="4">
        <v>61548</v>
      </c>
      <c r="F4716" s="4">
        <v>17282.678400000001</v>
      </c>
      <c r="G4716" s="3">
        <v>0.28079999999999999</v>
      </c>
      <c r="H4716" s="7">
        <v>854.83333333333337</v>
      </c>
      <c r="I4716" s="4">
        <v>240.03720000000001</v>
      </c>
      <c r="J4716">
        <v>72</v>
      </c>
      <c r="K4716" t="s">
        <v>11</v>
      </c>
      <c r="L4716" t="s">
        <v>12</v>
      </c>
      <c r="M4716" t="s">
        <v>53</v>
      </c>
      <c r="N4716" s="2">
        <v>41280</v>
      </c>
      <c r="O4716" s="2">
        <v>42133</v>
      </c>
      <c r="P4716" t="s">
        <v>24</v>
      </c>
      <c r="Q4716" t="s">
        <v>25</v>
      </c>
      <c r="R4716" s="5" t="str">
        <f t="shared" si="223"/>
        <v>0.15</v>
      </c>
      <c r="S4716" s="6" t="str">
        <f t="shared" si="224"/>
        <v/>
      </c>
      <c r="T4716">
        <f>ROUND(INT(表1[[#This Row],[合同结束日期]]-表1[[#This Row],[合同起始日期]])/365,1)</f>
        <v>2.2999999999999998</v>
      </c>
    </row>
    <row r="4717" spans="1:20">
      <c r="A4717" s="1">
        <v>41974</v>
      </c>
      <c r="B4717" t="s">
        <v>69</v>
      </c>
      <c r="C4717">
        <f t="shared" si="222"/>
        <v>2</v>
      </c>
      <c r="D4717" t="s">
        <v>85</v>
      </c>
      <c r="E4717" s="4">
        <v>228448.8</v>
      </c>
      <c r="F4717" s="4">
        <v>48979.422720000002</v>
      </c>
      <c r="G4717" s="3">
        <v>0.21440000000000001</v>
      </c>
      <c r="H4717" s="7">
        <v>1212.5732484076432</v>
      </c>
      <c r="I4717" s="4">
        <v>259.97570445859873</v>
      </c>
      <c r="J4717">
        <v>188.4</v>
      </c>
      <c r="K4717" t="s">
        <v>11</v>
      </c>
      <c r="L4717" t="s">
        <v>23</v>
      </c>
      <c r="M4717" t="s">
        <v>23</v>
      </c>
      <c r="N4717" s="2">
        <v>41283</v>
      </c>
      <c r="O4717" s="2">
        <v>42133</v>
      </c>
      <c r="P4717" t="s">
        <v>24</v>
      </c>
      <c r="Q4717" t="s">
        <v>56</v>
      </c>
      <c r="R4717" s="5" t="str">
        <f t="shared" si="223"/>
        <v>0.17</v>
      </c>
      <c r="S4717" s="6" t="str">
        <f t="shared" si="224"/>
        <v/>
      </c>
      <c r="T4717">
        <f>ROUND(INT(表1[[#This Row],[合同结束日期]]-表1[[#This Row],[合同起始日期]])/365,1)</f>
        <v>2.2999999999999998</v>
      </c>
    </row>
    <row r="4718" spans="1:20">
      <c r="A4718" s="1">
        <v>41974</v>
      </c>
      <c r="B4718" t="s">
        <v>69</v>
      </c>
      <c r="C4718">
        <f t="shared" si="222"/>
        <v>2</v>
      </c>
      <c r="D4718" t="s">
        <v>86</v>
      </c>
      <c r="E4718" s="4">
        <v>382302</v>
      </c>
      <c r="F4718" s="4">
        <v>68814.359999999986</v>
      </c>
      <c r="G4718" s="3">
        <v>0.17999999999999997</v>
      </c>
      <c r="H4718" s="7">
        <v>1820.4857142857143</v>
      </c>
      <c r="I4718" s="4">
        <v>327.68742857142848</v>
      </c>
      <c r="J4718">
        <v>210</v>
      </c>
      <c r="K4718" t="s">
        <v>11</v>
      </c>
      <c r="L4718" t="s">
        <v>23</v>
      </c>
      <c r="M4718" t="s">
        <v>23</v>
      </c>
      <c r="N4718" s="2">
        <v>41284</v>
      </c>
      <c r="O4718" s="2">
        <v>42499</v>
      </c>
      <c r="P4718" t="s">
        <v>18</v>
      </c>
      <c r="Q4718" t="s">
        <v>30</v>
      </c>
      <c r="R4718" s="5" t="str">
        <f t="shared" si="223"/>
        <v>0.18</v>
      </c>
      <c r="S4718" s="6" t="str">
        <f t="shared" si="224"/>
        <v/>
      </c>
      <c r="T4718">
        <f>ROUND(INT(表1[[#This Row],[合同结束日期]]-表1[[#This Row],[合同起始日期]])/365,1)</f>
        <v>3.3</v>
      </c>
    </row>
    <row r="4719" spans="1:20">
      <c r="A4719" s="1">
        <v>41974</v>
      </c>
      <c r="B4719" t="s">
        <v>69</v>
      </c>
      <c r="C4719">
        <f t="shared" si="222"/>
        <v>2</v>
      </c>
      <c r="D4719" t="s">
        <v>87</v>
      </c>
      <c r="E4719" s="4">
        <v>187760.4</v>
      </c>
      <c r="F4719" s="4">
        <v>34998.538560000001</v>
      </c>
      <c r="G4719" s="3">
        <v>0.18640000000000001</v>
      </c>
      <c r="H4719" s="7">
        <v>643.89711934156389</v>
      </c>
      <c r="I4719" s="4">
        <v>120.0224230452675</v>
      </c>
      <c r="J4719">
        <v>291.59999999999997</v>
      </c>
      <c r="K4719" t="s">
        <v>11</v>
      </c>
      <c r="L4719" t="s">
        <v>13</v>
      </c>
      <c r="M4719" t="s">
        <v>13</v>
      </c>
      <c r="N4719" s="2">
        <v>41340</v>
      </c>
      <c r="O4719" s="2">
        <v>42499</v>
      </c>
      <c r="P4719" t="s">
        <v>18</v>
      </c>
      <c r="Q4719" t="s">
        <v>28</v>
      </c>
      <c r="R4719" s="5" t="str">
        <f t="shared" si="223"/>
        <v>0.13</v>
      </c>
      <c r="S4719" s="6" t="str">
        <f t="shared" si="224"/>
        <v/>
      </c>
      <c r="T4719">
        <f>ROUND(INT(表1[[#This Row],[合同结束日期]]-表1[[#This Row],[合同起始日期]])/365,1)</f>
        <v>3.2</v>
      </c>
    </row>
    <row r="4720" spans="1:20">
      <c r="A4720" s="1">
        <v>41974</v>
      </c>
      <c r="B4720" t="s">
        <v>69</v>
      </c>
      <c r="C4720">
        <f t="shared" si="222"/>
        <v>2</v>
      </c>
      <c r="D4720" t="s">
        <v>88</v>
      </c>
      <c r="E4720" s="4">
        <v>224635.848</v>
      </c>
      <c r="F4720" s="4">
        <v>29202.660240000001</v>
      </c>
      <c r="G4720" s="3">
        <v>0.13</v>
      </c>
      <c r="H4720" s="7">
        <v>1101.1561176470589</v>
      </c>
      <c r="I4720" s="4">
        <v>143.15029529411765</v>
      </c>
      <c r="J4720">
        <v>204</v>
      </c>
      <c r="K4720" t="s">
        <v>11</v>
      </c>
      <c r="L4720" t="s">
        <v>23</v>
      </c>
      <c r="M4720" t="s">
        <v>23</v>
      </c>
      <c r="N4720" s="2">
        <v>41337</v>
      </c>
      <c r="O4720" s="2">
        <v>42499</v>
      </c>
      <c r="P4720" t="s">
        <v>18</v>
      </c>
      <c r="Q4720" t="s">
        <v>28</v>
      </c>
      <c r="R4720" s="5" t="str">
        <f t="shared" si="223"/>
        <v>0.13</v>
      </c>
      <c r="S4720" s="6" t="str">
        <f t="shared" si="224"/>
        <v/>
      </c>
      <c r="T4720">
        <f>ROUND(INT(表1[[#This Row],[合同结束日期]]-表1[[#This Row],[合同起始日期]])/365,1)</f>
        <v>3.2</v>
      </c>
    </row>
    <row r="4721" spans="1:20">
      <c r="A4721" s="1">
        <v>41974</v>
      </c>
      <c r="B4721" t="s">
        <v>69</v>
      </c>
      <c r="C4721">
        <f t="shared" si="222"/>
        <v>2</v>
      </c>
      <c r="D4721" t="s">
        <v>89</v>
      </c>
      <c r="E4721" s="4">
        <v>165787.44</v>
      </c>
      <c r="F4721" s="4">
        <v>37119.807816000008</v>
      </c>
      <c r="G4721" s="3">
        <v>0.22390000000000004</v>
      </c>
      <c r="H4721" s="7">
        <v>1160.9764705882355</v>
      </c>
      <c r="I4721" s="4">
        <v>259.94263176470599</v>
      </c>
      <c r="J4721">
        <v>142.79999999999998</v>
      </c>
      <c r="K4721" t="s">
        <v>11</v>
      </c>
      <c r="L4721" t="s">
        <v>23</v>
      </c>
      <c r="M4721" t="s">
        <v>23</v>
      </c>
      <c r="N4721" s="2">
        <v>41284</v>
      </c>
      <c r="O4721" s="2">
        <v>43229</v>
      </c>
      <c r="P4721" t="s">
        <v>24</v>
      </c>
      <c r="Q4721" t="s">
        <v>59</v>
      </c>
      <c r="R4721" s="5" t="str">
        <f t="shared" si="223"/>
        <v>0.16</v>
      </c>
      <c r="S4721" s="6" t="str">
        <f t="shared" si="224"/>
        <v/>
      </c>
      <c r="T4721">
        <f>ROUND(INT(表1[[#This Row],[合同结束日期]]-表1[[#This Row],[合同起始日期]])/365,1)</f>
        <v>5.3</v>
      </c>
    </row>
    <row r="4722" spans="1:20">
      <c r="A4722" s="1">
        <v>41974</v>
      </c>
      <c r="B4722" t="s">
        <v>69</v>
      </c>
      <c r="C4722">
        <f t="shared" si="222"/>
        <v>2</v>
      </c>
      <c r="D4722" t="s">
        <v>90</v>
      </c>
      <c r="E4722" s="4">
        <v>545136</v>
      </c>
      <c r="F4722" s="4">
        <v>98233.507199999993</v>
      </c>
      <c r="G4722" s="3">
        <v>0.1802</v>
      </c>
      <c r="H4722" s="7">
        <v>1657.956204379562</v>
      </c>
      <c r="I4722" s="4">
        <v>298.76370802919706</v>
      </c>
      <c r="J4722">
        <v>328.8</v>
      </c>
      <c r="K4722" t="s">
        <v>11</v>
      </c>
      <c r="L4722" t="s">
        <v>23</v>
      </c>
      <c r="M4722" t="s">
        <v>23</v>
      </c>
      <c r="N4722" s="2">
        <v>41299</v>
      </c>
      <c r="O4722" s="2">
        <v>42133</v>
      </c>
      <c r="P4722" t="s">
        <v>24</v>
      </c>
      <c r="Q4722" t="s">
        <v>25</v>
      </c>
      <c r="R4722" s="5" t="str">
        <f t="shared" si="223"/>
        <v>0.15</v>
      </c>
      <c r="S4722" s="6" t="str">
        <f t="shared" si="224"/>
        <v/>
      </c>
      <c r="T4722">
        <f>ROUND(INT(表1[[#This Row],[合同结束日期]]-表1[[#This Row],[合同起始日期]])/365,1)</f>
        <v>2.2999999999999998</v>
      </c>
    </row>
    <row r="4723" spans="1:20">
      <c r="A4723" s="1">
        <v>41974</v>
      </c>
      <c r="B4723" t="s">
        <v>69</v>
      </c>
      <c r="C4723">
        <f t="shared" si="222"/>
        <v>2</v>
      </c>
      <c r="D4723" t="s">
        <v>91</v>
      </c>
      <c r="E4723" s="4">
        <v>1035525.6</v>
      </c>
      <c r="F4723" s="4">
        <v>174071.85335999998</v>
      </c>
      <c r="G4723" s="3">
        <v>0.16809999999999997</v>
      </c>
      <c r="H4723" s="7">
        <v>2765.8269230769233</v>
      </c>
      <c r="I4723" s="4">
        <v>464.93550576923076</v>
      </c>
      <c r="J4723">
        <v>374.4</v>
      </c>
      <c r="K4723" t="s">
        <v>11</v>
      </c>
      <c r="L4723" t="s">
        <v>92</v>
      </c>
      <c r="M4723" t="s">
        <v>92</v>
      </c>
      <c r="N4723" s="2">
        <v>41295</v>
      </c>
      <c r="O4723" s="2">
        <v>42133</v>
      </c>
      <c r="P4723" t="s">
        <v>24</v>
      </c>
      <c r="Q4723" t="s">
        <v>25</v>
      </c>
      <c r="R4723" s="5" t="str">
        <f t="shared" si="223"/>
        <v>0.15</v>
      </c>
      <c r="S4723" s="6" t="str">
        <f t="shared" si="224"/>
        <v/>
      </c>
      <c r="T4723">
        <f>ROUND(INT(表1[[#This Row],[合同结束日期]]-表1[[#This Row],[合同起始日期]])/365,1)</f>
        <v>2.2999999999999998</v>
      </c>
    </row>
    <row r="4724" spans="1:20">
      <c r="A4724" s="1">
        <v>41974</v>
      </c>
      <c r="B4724" t="s">
        <v>69</v>
      </c>
      <c r="C4724">
        <f t="shared" si="222"/>
        <v>2</v>
      </c>
      <c r="D4724" t="s">
        <v>93</v>
      </c>
      <c r="E4724" s="4">
        <v>348030</v>
      </c>
      <c r="F4724" s="4">
        <v>62088.551999999996</v>
      </c>
      <c r="G4724" s="3">
        <v>0.17839999999999998</v>
      </c>
      <c r="H4724" s="7">
        <v>1289</v>
      </c>
      <c r="I4724" s="4">
        <v>229.95759999999999</v>
      </c>
      <c r="J4724">
        <v>270</v>
      </c>
      <c r="K4724" t="s">
        <v>11</v>
      </c>
      <c r="L4724" t="s">
        <v>92</v>
      </c>
      <c r="M4724" t="s">
        <v>92</v>
      </c>
      <c r="N4724" s="2">
        <v>41279</v>
      </c>
      <c r="O4724" s="2">
        <v>42499</v>
      </c>
      <c r="P4724" t="s">
        <v>24</v>
      </c>
      <c r="Q4724" t="s">
        <v>28</v>
      </c>
      <c r="R4724" s="5" t="str">
        <f t="shared" si="223"/>
        <v>0.13</v>
      </c>
      <c r="S4724" s="6" t="str">
        <f t="shared" si="224"/>
        <v/>
      </c>
      <c r="T4724">
        <f>ROUND(INT(表1[[#This Row],[合同结束日期]]-表1[[#This Row],[合同起始日期]])/365,1)</f>
        <v>3.3</v>
      </c>
    </row>
    <row r="4725" spans="1:20">
      <c r="A4725" s="1">
        <v>41974</v>
      </c>
      <c r="B4725" t="s">
        <v>69</v>
      </c>
      <c r="C4725">
        <f t="shared" si="222"/>
        <v>2</v>
      </c>
      <c r="D4725" t="s">
        <v>94</v>
      </c>
      <c r="E4725" s="4">
        <v>164049.60000000001</v>
      </c>
      <c r="F4725" s="4">
        <v>74823.022559999998</v>
      </c>
      <c r="G4725" s="3">
        <v>0.45609999999999995</v>
      </c>
      <c r="H4725" s="7">
        <v>635.85116279069769</v>
      </c>
      <c r="I4725" s="4">
        <v>290.01171534883719</v>
      </c>
      <c r="J4725">
        <v>258</v>
      </c>
      <c r="K4725" t="s">
        <v>11</v>
      </c>
      <c r="L4725" t="s">
        <v>23</v>
      </c>
      <c r="M4725" t="s">
        <v>23</v>
      </c>
      <c r="N4725" s="2">
        <v>41274</v>
      </c>
      <c r="O4725" s="2">
        <v>42435</v>
      </c>
      <c r="P4725" t="s">
        <v>24</v>
      </c>
      <c r="Q4725" t="s">
        <v>30</v>
      </c>
      <c r="R4725" s="5" t="str">
        <f t="shared" si="223"/>
        <v>0.18</v>
      </c>
      <c r="S4725" s="6" t="str">
        <f t="shared" si="224"/>
        <v/>
      </c>
      <c r="T4725">
        <f>ROUND(INT(表1[[#This Row],[合同结束日期]]-表1[[#This Row],[合同起始日期]])/365,1)</f>
        <v>3.2</v>
      </c>
    </row>
    <row r="4726" spans="1:20">
      <c r="A4726" s="1">
        <v>41974</v>
      </c>
      <c r="B4726" t="s">
        <v>69</v>
      </c>
      <c r="C4726">
        <f t="shared" si="222"/>
        <v>2</v>
      </c>
      <c r="D4726" t="s">
        <v>95</v>
      </c>
      <c r="E4726" s="4">
        <v>1207954.8</v>
      </c>
      <c r="F4726" s="4">
        <v>246664.37015999999</v>
      </c>
      <c r="G4726" s="3">
        <v>0.20419999999999999</v>
      </c>
      <c r="H4726" s="7">
        <v>778.52204176334112</v>
      </c>
      <c r="I4726" s="4">
        <v>158.97420092807425</v>
      </c>
      <c r="J4726">
        <v>1551.6</v>
      </c>
      <c r="K4726" t="s">
        <v>41</v>
      </c>
      <c r="L4726" t="s">
        <v>95</v>
      </c>
      <c r="M4726" t="s">
        <v>41</v>
      </c>
      <c r="N4726" s="2">
        <v>41338</v>
      </c>
      <c r="O4726" s="2">
        <v>44349</v>
      </c>
      <c r="P4726" t="s">
        <v>39</v>
      </c>
      <c r="Q4726" t="s">
        <v>83</v>
      </c>
      <c r="R4726" s="5" t="str">
        <f t="shared" si="223"/>
        <v>0.14</v>
      </c>
      <c r="S4726" s="6" t="str">
        <f t="shared" si="224"/>
        <v/>
      </c>
      <c r="T4726">
        <f>ROUND(INT(表1[[#This Row],[合同结束日期]]-表1[[#This Row],[合同起始日期]])/365,1)</f>
        <v>8.1999999999999993</v>
      </c>
    </row>
    <row r="4727" spans="1:20">
      <c r="A4727" s="1">
        <v>41974</v>
      </c>
      <c r="B4727" t="s">
        <v>69</v>
      </c>
      <c r="C4727">
        <f t="shared" si="222"/>
        <v>2</v>
      </c>
      <c r="D4727" t="s">
        <v>293</v>
      </c>
      <c r="E4727" s="4">
        <v>894261.6</v>
      </c>
      <c r="F4727" s="4">
        <v>81735.510240000018</v>
      </c>
      <c r="G4727" s="3">
        <v>9.1400000000000023E-2</v>
      </c>
      <c r="H4727" s="7">
        <v>765.8972250770812</v>
      </c>
      <c r="I4727" s="4">
        <v>70.003006372045235</v>
      </c>
      <c r="J4727">
        <v>1167.5999999999999</v>
      </c>
      <c r="K4727" t="s">
        <v>44</v>
      </c>
      <c r="L4727" t="s">
        <v>72</v>
      </c>
      <c r="M4727" t="s">
        <v>71</v>
      </c>
      <c r="N4727" s="2">
        <v>41446</v>
      </c>
      <c r="O4727" s="2">
        <v>44487</v>
      </c>
      <c r="P4727" t="s">
        <v>18</v>
      </c>
      <c r="Q4727" t="s">
        <v>37</v>
      </c>
      <c r="R4727" s="5" t="str">
        <f t="shared" si="223"/>
        <v>0.</v>
      </c>
      <c r="S4727" s="6" t="str">
        <f t="shared" si="224"/>
        <v/>
      </c>
      <c r="T4727">
        <f>ROUND(INT(表1[[#This Row],[合同结束日期]]-表1[[#This Row],[合同起始日期]])/365,1)</f>
        <v>8.3000000000000007</v>
      </c>
    </row>
    <row r="4728" spans="1:20">
      <c r="A4728" s="1">
        <v>41974</v>
      </c>
      <c r="B4728" t="s">
        <v>69</v>
      </c>
      <c r="C4728">
        <f t="shared" si="222"/>
        <v>2</v>
      </c>
      <c r="D4728" t="s">
        <v>296</v>
      </c>
      <c r="E4728" s="4">
        <v>1653831.5999999999</v>
      </c>
      <c r="F4728" s="4">
        <v>82691.58</v>
      </c>
      <c r="G4728" s="3">
        <v>0.05</v>
      </c>
      <c r="H4728" s="7">
        <v>3097.0629213483144</v>
      </c>
      <c r="I4728" s="4">
        <v>154.85314606741574</v>
      </c>
      <c r="J4728">
        <v>534</v>
      </c>
      <c r="K4728" t="s">
        <v>44</v>
      </c>
      <c r="L4728" t="s">
        <v>72</v>
      </c>
      <c r="M4728" t="s">
        <v>71</v>
      </c>
      <c r="N4728" s="2">
        <v>41514</v>
      </c>
      <c r="O4728" s="2">
        <v>44525</v>
      </c>
      <c r="P4728" t="s">
        <v>18</v>
      </c>
      <c r="Q4728" t="s">
        <v>208</v>
      </c>
      <c r="R4728" s="5" t="str">
        <f t="shared" si="223"/>
        <v>0.05</v>
      </c>
      <c r="S4728" s="6" t="str">
        <f t="shared" si="224"/>
        <v/>
      </c>
      <c r="T4728">
        <f>ROUND(INT(表1[[#This Row],[合同结束日期]]-表1[[#This Row],[合同起始日期]])/365,1)</f>
        <v>8.1999999999999993</v>
      </c>
    </row>
    <row r="4729" spans="1:20">
      <c r="A4729" s="1">
        <v>41974</v>
      </c>
      <c r="B4729" t="s">
        <v>69</v>
      </c>
      <c r="C4729">
        <f t="shared" si="222"/>
        <v>2</v>
      </c>
      <c r="D4729" t="s">
        <v>306</v>
      </c>
      <c r="E4729" s="4">
        <v>564025.19999999995</v>
      </c>
      <c r="F4729" s="4">
        <v>55782.092279999997</v>
      </c>
      <c r="G4729" s="3">
        <v>9.8900000000000002E-2</v>
      </c>
      <c r="H4729" s="7">
        <v>1010.7978494623655</v>
      </c>
      <c r="I4729" s="4">
        <v>99.967907311827958</v>
      </c>
      <c r="J4729">
        <v>558</v>
      </c>
      <c r="K4729" t="s">
        <v>44</v>
      </c>
      <c r="L4729" t="s">
        <v>72</v>
      </c>
      <c r="M4729" t="s">
        <v>71</v>
      </c>
      <c r="N4729" s="2">
        <v>41567</v>
      </c>
      <c r="O4729" s="2">
        <v>44578</v>
      </c>
      <c r="P4729" t="s">
        <v>18</v>
      </c>
      <c r="Q4729" t="s">
        <v>208</v>
      </c>
      <c r="R4729" s="5" t="str">
        <f t="shared" si="223"/>
        <v>0.05</v>
      </c>
      <c r="S4729" s="6" t="str">
        <f t="shared" si="224"/>
        <v/>
      </c>
      <c r="T4729">
        <f>ROUND(INT(表1[[#This Row],[合同结束日期]]-表1[[#This Row],[合同起始日期]])/365,1)</f>
        <v>8.1999999999999993</v>
      </c>
    </row>
    <row r="4730" spans="1:20">
      <c r="A4730" s="1">
        <v>41974</v>
      </c>
      <c r="B4730" t="s">
        <v>69</v>
      </c>
      <c r="C4730">
        <f t="shared" si="222"/>
        <v>2</v>
      </c>
      <c r="D4730" t="s">
        <v>96</v>
      </c>
      <c r="E4730" s="4">
        <v>882470.40000000002</v>
      </c>
      <c r="F4730" s="4">
        <v>66008.785919999995</v>
      </c>
      <c r="G4730" s="3">
        <v>7.4799999999999991E-2</v>
      </c>
      <c r="H4730" s="7">
        <v>3373.3577981651383</v>
      </c>
      <c r="I4730" s="4">
        <v>252.3271633027523</v>
      </c>
      <c r="J4730">
        <v>261.59999999999997</v>
      </c>
      <c r="K4730" t="s">
        <v>11</v>
      </c>
      <c r="L4730" t="s">
        <v>23</v>
      </c>
      <c r="M4730" t="s">
        <v>23</v>
      </c>
      <c r="N4730" s="2">
        <v>41374</v>
      </c>
      <c r="O4730" s="2">
        <v>42499</v>
      </c>
      <c r="P4730" t="s">
        <v>24</v>
      </c>
      <c r="Q4730" t="s">
        <v>35</v>
      </c>
      <c r="R4730" s="5" t="str">
        <f t="shared" si="223"/>
        <v>0.06</v>
      </c>
      <c r="S4730" s="6" t="str">
        <f t="shared" si="224"/>
        <v/>
      </c>
      <c r="T4730">
        <f>ROUND(INT(表1[[#This Row],[合同结束日期]]-表1[[#This Row],[合同起始日期]])/365,1)</f>
        <v>3.1</v>
      </c>
    </row>
    <row r="4731" spans="1:20">
      <c r="A4731" s="1">
        <v>41974</v>
      </c>
      <c r="B4731" t="s">
        <v>69</v>
      </c>
      <c r="C4731">
        <f t="shared" si="222"/>
        <v>2</v>
      </c>
      <c r="D4731" t="s">
        <v>97</v>
      </c>
      <c r="E4731" s="4">
        <v>940201.91999999993</v>
      </c>
      <c r="F4731" s="4">
        <v>142158.53030399999</v>
      </c>
      <c r="G4731" s="3">
        <v>0.1512</v>
      </c>
      <c r="H4731" s="7">
        <v>1214.7311627906977</v>
      </c>
      <c r="I4731" s="4">
        <v>183.66735181395347</v>
      </c>
      <c r="J4731">
        <v>774</v>
      </c>
      <c r="K4731" t="s">
        <v>11</v>
      </c>
      <c r="L4731" t="s">
        <v>13</v>
      </c>
      <c r="M4731" t="s">
        <v>27</v>
      </c>
      <c r="N4731" s="2">
        <v>41299</v>
      </c>
      <c r="O4731" s="2">
        <v>43229</v>
      </c>
      <c r="P4731" t="s">
        <v>24</v>
      </c>
      <c r="Q4731" t="s">
        <v>48</v>
      </c>
      <c r="R4731" s="5" t="str">
        <f t="shared" si="223"/>
        <v>0.11</v>
      </c>
      <c r="S4731" s="6" t="str">
        <f t="shared" si="224"/>
        <v/>
      </c>
      <c r="T4731">
        <f>ROUND(INT(表1[[#This Row],[合同结束日期]]-表1[[#This Row],[合同起始日期]])/365,1)</f>
        <v>5.3</v>
      </c>
    </row>
    <row r="4732" spans="1:20">
      <c r="A4732" s="1">
        <v>41974</v>
      </c>
      <c r="B4732" t="s">
        <v>69</v>
      </c>
      <c r="C4732">
        <f t="shared" si="222"/>
        <v>2</v>
      </c>
      <c r="D4732" t="s">
        <v>98</v>
      </c>
      <c r="E4732" s="4">
        <v>265579.2</v>
      </c>
      <c r="F4732" s="4">
        <v>83099.731679999997</v>
      </c>
      <c r="G4732" s="3">
        <v>0.31289999999999996</v>
      </c>
      <c r="H4732" s="7">
        <v>798.9747292418773</v>
      </c>
      <c r="I4732" s="4">
        <v>249.99919277978341</v>
      </c>
      <c r="J4732">
        <v>332.4</v>
      </c>
      <c r="K4732" t="s">
        <v>11</v>
      </c>
      <c r="L4732" t="s">
        <v>13</v>
      </c>
      <c r="M4732" t="s">
        <v>13</v>
      </c>
      <c r="N4732" s="2">
        <v>41331</v>
      </c>
      <c r="O4732" s="2">
        <v>42499</v>
      </c>
      <c r="P4732" t="s">
        <v>24</v>
      </c>
      <c r="Q4732" t="s">
        <v>25</v>
      </c>
      <c r="R4732" s="5" t="str">
        <f t="shared" si="223"/>
        <v>0.15</v>
      </c>
      <c r="S4732" s="6" t="str">
        <f t="shared" si="224"/>
        <v/>
      </c>
      <c r="T4732">
        <f>ROUND(INT(表1[[#This Row],[合同结束日期]]-表1[[#This Row],[合同起始日期]])/365,1)</f>
        <v>3.2</v>
      </c>
    </row>
    <row r="4733" spans="1:20">
      <c r="A4733" s="1">
        <v>41974</v>
      </c>
      <c r="B4733" t="s">
        <v>69</v>
      </c>
      <c r="C4733">
        <f t="shared" si="222"/>
        <v>2</v>
      </c>
      <c r="D4733" t="s">
        <v>99</v>
      </c>
      <c r="E4733" s="4">
        <v>426475.2</v>
      </c>
      <c r="F4733" s="4">
        <v>72841.964160000003</v>
      </c>
      <c r="G4733" s="3">
        <v>0.17080000000000001</v>
      </c>
      <c r="H4733" s="7">
        <v>2401.3243243243246</v>
      </c>
      <c r="I4733" s="4">
        <v>410.14619459459465</v>
      </c>
      <c r="J4733">
        <v>177.6</v>
      </c>
      <c r="K4733" t="s">
        <v>11</v>
      </c>
      <c r="L4733" t="s">
        <v>23</v>
      </c>
      <c r="M4733" t="s">
        <v>23</v>
      </c>
      <c r="N4733" s="2">
        <v>41295</v>
      </c>
      <c r="O4733" s="2">
        <v>42499</v>
      </c>
      <c r="P4733" t="s">
        <v>24</v>
      </c>
      <c r="Q4733" t="s">
        <v>25</v>
      </c>
      <c r="R4733" s="5" t="str">
        <f t="shared" si="223"/>
        <v>0.15</v>
      </c>
      <c r="S4733" s="6" t="str">
        <f t="shared" si="224"/>
        <v/>
      </c>
      <c r="T4733">
        <f>ROUND(INT(表1[[#This Row],[合同结束日期]]-表1[[#This Row],[合同起始日期]])/365,1)</f>
        <v>3.3</v>
      </c>
    </row>
    <row r="4734" spans="1:20">
      <c r="A4734" s="1">
        <v>41974</v>
      </c>
      <c r="B4734" t="s">
        <v>69</v>
      </c>
      <c r="C4734">
        <f t="shared" si="222"/>
        <v>2</v>
      </c>
      <c r="D4734" t="s">
        <v>100</v>
      </c>
      <c r="E4734" s="4">
        <v>369646.8</v>
      </c>
      <c r="F4734" s="4">
        <v>66018.918479999993</v>
      </c>
      <c r="G4734" s="3">
        <v>0.17859999999999998</v>
      </c>
      <c r="H4734" s="7">
        <v>1750.221590909091</v>
      </c>
      <c r="I4734" s="4">
        <v>312.58957613636363</v>
      </c>
      <c r="J4734">
        <v>211.2</v>
      </c>
      <c r="K4734" t="s">
        <v>11</v>
      </c>
      <c r="L4734" t="s">
        <v>23</v>
      </c>
      <c r="M4734" t="s">
        <v>23</v>
      </c>
      <c r="N4734" s="2">
        <v>41298</v>
      </c>
      <c r="O4734" s="2">
        <v>42133</v>
      </c>
      <c r="P4734" t="s">
        <v>24</v>
      </c>
      <c r="Q4734" t="s">
        <v>25</v>
      </c>
      <c r="R4734" s="5" t="str">
        <f t="shared" si="223"/>
        <v>0.15</v>
      </c>
      <c r="S4734" s="6" t="str">
        <f t="shared" si="224"/>
        <v/>
      </c>
      <c r="T4734">
        <f>ROUND(INT(表1[[#This Row],[合同结束日期]]-表1[[#This Row],[合同起始日期]])/365,1)</f>
        <v>2.2999999999999998</v>
      </c>
    </row>
    <row r="4735" spans="1:20">
      <c r="A4735" s="1">
        <v>41974</v>
      </c>
      <c r="B4735" t="s">
        <v>69</v>
      </c>
      <c r="C4735">
        <f t="shared" si="222"/>
        <v>2</v>
      </c>
      <c r="D4735" t="s">
        <v>101</v>
      </c>
      <c r="E4735" s="4">
        <v>231566.75999999998</v>
      </c>
      <c r="F4735" s="4">
        <v>30103.678800000005</v>
      </c>
      <c r="G4735" s="3">
        <v>0.13000000000000003</v>
      </c>
      <c r="H4735" s="7">
        <v>1873.5174757281552</v>
      </c>
      <c r="I4735" s="4">
        <v>243.55727184466025</v>
      </c>
      <c r="J4735">
        <v>123.6</v>
      </c>
      <c r="K4735" t="s">
        <v>11</v>
      </c>
      <c r="L4735" t="s">
        <v>92</v>
      </c>
      <c r="M4735" t="s">
        <v>92</v>
      </c>
      <c r="N4735" s="2">
        <v>41345</v>
      </c>
      <c r="O4735" s="2">
        <v>42499</v>
      </c>
      <c r="P4735" t="s">
        <v>18</v>
      </c>
      <c r="Q4735" t="s">
        <v>28</v>
      </c>
      <c r="R4735" s="5" t="str">
        <f t="shared" si="223"/>
        <v>0.13</v>
      </c>
      <c r="S4735" s="6" t="str">
        <f t="shared" si="224"/>
        <v/>
      </c>
      <c r="T4735">
        <f>ROUND(INT(表1[[#This Row],[合同结束日期]]-表1[[#This Row],[合同起始日期]])/365,1)</f>
        <v>3.2</v>
      </c>
    </row>
    <row r="4736" spans="1:20">
      <c r="A4736" s="1">
        <v>41974</v>
      </c>
      <c r="B4736" t="s">
        <v>69</v>
      </c>
      <c r="C4736">
        <f t="shared" si="222"/>
        <v>2</v>
      </c>
      <c r="D4736" t="s">
        <v>102</v>
      </c>
      <c r="E4736" s="4">
        <v>590923.19999999995</v>
      </c>
      <c r="F4736" s="4">
        <v>114107.26992000001</v>
      </c>
      <c r="G4736" s="3">
        <v>0.19310000000000002</v>
      </c>
      <c r="H4736" s="7">
        <v>3817.3333333333335</v>
      </c>
      <c r="I4736" s="4">
        <v>737.12706666666679</v>
      </c>
      <c r="J4736">
        <v>154.79999999999998</v>
      </c>
      <c r="K4736" t="s">
        <v>11</v>
      </c>
      <c r="L4736" t="s">
        <v>92</v>
      </c>
      <c r="M4736" t="s">
        <v>92</v>
      </c>
      <c r="N4736" s="2">
        <v>41355</v>
      </c>
      <c r="O4736" s="2">
        <v>42499</v>
      </c>
      <c r="P4736" t="s">
        <v>24</v>
      </c>
      <c r="Q4736" t="s">
        <v>30</v>
      </c>
      <c r="R4736" s="5" t="str">
        <f t="shared" si="223"/>
        <v>0.18</v>
      </c>
      <c r="S4736" s="6" t="str">
        <f t="shared" si="224"/>
        <v/>
      </c>
      <c r="T4736">
        <f>ROUND(INT(表1[[#This Row],[合同结束日期]]-表1[[#This Row],[合同起始日期]])/365,1)</f>
        <v>3.1</v>
      </c>
    </row>
    <row r="4737" spans="1:20">
      <c r="A4737" s="1">
        <v>41974</v>
      </c>
      <c r="B4737" t="s">
        <v>69</v>
      </c>
      <c r="C4737">
        <f t="shared" si="222"/>
        <v>2</v>
      </c>
      <c r="D4737" t="s">
        <v>103</v>
      </c>
      <c r="E4737" s="4">
        <v>453967.2</v>
      </c>
      <c r="F4737" s="4">
        <v>94152.797280000013</v>
      </c>
      <c r="G4737" s="3">
        <v>0.20740000000000003</v>
      </c>
      <c r="H4737" s="7">
        <v>1827.5652173913045</v>
      </c>
      <c r="I4737" s="4">
        <v>379.03702608695659</v>
      </c>
      <c r="J4737">
        <v>248.39999999999998</v>
      </c>
      <c r="K4737" t="s">
        <v>11</v>
      </c>
      <c r="L4737" t="s">
        <v>23</v>
      </c>
      <c r="M4737" t="s">
        <v>23</v>
      </c>
      <c r="N4737" s="2">
        <v>41285</v>
      </c>
      <c r="O4737" s="2">
        <v>42499</v>
      </c>
      <c r="P4737" t="s">
        <v>24</v>
      </c>
      <c r="Q4737" t="s">
        <v>30</v>
      </c>
      <c r="R4737" s="5" t="str">
        <f t="shared" si="223"/>
        <v>0.18</v>
      </c>
      <c r="S4737" s="6" t="str">
        <f t="shared" si="224"/>
        <v/>
      </c>
      <c r="T4737">
        <f>ROUND(INT(表1[[#This Row],[合同结束日期]]-表1[[#This Row],[合同起始日期]])/365,1)</f>
        <v>3.3</v>
      </c>
    </row>
    <row r="4738" spans="1:20">
      <c r="A4738" s="1">
        <v>41974</v>
      </c>
      <c r="B4738" t="s">
        <v>69</v>
      </c>
      <c r="C4738">
        <f t="shared" si="222"/>
        <v>2</v>
      </c>
      <c r="D4738" t="s">
        <v>104</v>
      </c>
      <c r="E4738" s="4">
        <v>71172.407999999996</v>
      </c>
      <c r="F4738" s="4">
        <v>19010.150176800002</v>
      </c>
      <c r="G4738" s="3">
        <v>0.26710000000000006</v>
      </c>
      <c r="H4738" s="7">
        <v>449.32075757575751</v>
      </c>
      <c r="I4738" s="4">
        <v>120.01357434848485</v>
      </c>
      <c r="J4738">
        <v>158.4</v>
      </c>
      <c r="K4738" t="s">
        <v>11</v>
      </c>
      <c r="L4738" t="s">
        <v>23</v>
      </c>
      <c r="M4738" t="s">
        <v>23</v>
      </c>
      <c r="N4738" s="2">
        <v>41345</v>
      </c>
      <c r="O4738" s="2">
        <v>42499</v>
      </c>
      <c r="P4738" t="s">
        <v>18</v>
      </c>
      <c r="Q4738" t="s">
        <v>28</v>
      </c>
      <c r="R4738" s="5" t="str">
        <f t="shared" si="223"/>
        <v>0.13</v>
      </c>
      <c r="S4738" s="6" t="str">
        <f t="shared" si="224"/>
        <v/>
      </c>
      <c r="T4738">
        <f>ROUND(INT(表1[[#This Row],[合同结束日期]]-表1[[#This Row],[合同起始日期]])/365,1)</f>
        <v>3.2</v>
      </c>
    </row>
    <row r="4739" spans="1:20">
      <c r="A4739" s="1">
        <v>41974</v>
      </c>
      <c r="B4739" t="s">
        <v>69</v>
      </c>
      <c r="C4739">
        <f t="shared" si="222"/>
        <v>2</v>
      </c>
      <c r="D4739" t="s">
        <v>105</v>
      </c>
      <c r="E4739" s="4">
        <v>114830.39999999999</v>
      </c>
      <c r="F4739" s="4">
        <v>29901.836159999995</v>
      </c>
      <c r="G4739" s="3">
        <v>0.26039999999999996</v>
      </c>
      <c r="H4739" s="7">
        <v>1075.1910112359551</v>
      </c>
      <c r="I4739" s="4">
        <v>279.97973932584267</v>
      </c>
      <c r="J4739">
        <v>106.8</v>
      </c>
      <c r="K4739" t="s">
        <v>60</v>
      </c>
      <c r="L4739" t="s">
        <v>107</v>
      </c>
      <c r="M4739" t="s">
        <v>106</v>
      </c>
      <c r="N4739" s="2">
        <v>41250</v>
      </c>
      <c r="O4739" s="2">
        <v>42133</v>
      </c>
      <c r="P4739" t="s">
        <v>14</v>
      </c>
      <c r="Q4739" t="s">
        <v>37</v>
      </c>
      <c r="R4739" s="5" t="str">
        <f t="shared" si="223"/>
        <v>0.</v>
      </c>
      <c r="S4739" s="6" t="str">
        <f t="shared" si="224"/>
        <v/>
      </c>
      <c r="T4739">
        <f>ROUND(INT(表1[[#This Row],[合同结束日期]]-表1[[#This Row],[合同起始日期]])/365,1)</f>
        <v>2.4</v>
      </c>
    </row>
    <row r="4740" spans="1:20">
      <c r="A4740" s="1">
        <v>41974</v>
      </c>
      <c r="B4740" t="s">
        <v>69</v>
      </c>
      <c r="C4740">
        <f t="shared" si="222"/>
        <v>2</v>
      </c>
      <c r="D4740" t="s">
        <v>108</v>
      </c>
      <c r="E4740" s="4">
        <v>136362</v>
      </c>
      <c r="F4740" s="4">
        <v>24395.161800000002</v>
      </c>
      <c r="G4740" s="3">
        <v>0.1789</v>
      </c>
      <c r="H4740" s="7">
        <v>2642.6744186046512</v>
      </c>
      <c r="I4740" s="4">
        <v>472.7744534883721</v>
      </c>
      <c r="J4740">
        <v>51.6</v>
      </c>
      <c r="K4740" t="s">
        <v>11</v>
      </c>
      <c r="L4740" t="s">
        <v>12</v>
      </c>
      <c r="M4740" t="s">
        <v>53</v>
      </c>
      <c r="N4740" s="2">
        <v>41332</v>
      </c>
      <c r="O4740" s="2">
        <v>42133</v>
      </c>
      <c r="P4740" t="s">
        <v>24</v>
      </c>
      <c r="Q4740" t="s">
        <v>59</v>
      </c>
      <c r="R4740" s="5" t="str">
        <f t="shared" si="223"/>
        <v>0.16</v>
      </c>
      <c r="S4740" s="6" t="str">
        <f t="shared" si="224"/>
        <v/>
      </c>
      <c r="T4740">
        <f>ROUND(INT(表1[[#This Row],[合同结束日期]]-表1[[#This Row],[合同起始日期]])/365,1)</f>
        <v>2.2000000000000002</v>
      </c>
    </row>
    <row r="4741" spans="1:20">
      <c r="A4741" s="1">
        <v>41974</v>
      </c>
      <c r="B4741" t="s">
        <v>69</v>
      </c>
      <c r="C4741">
        <f t="shared" si="222"/>
        <v>2</v>
      </c>
      <c r="D4741" t="s">
        <v>109</v>
      </c>
      <c r="E4741" s="4">
        <v>270010.8</v>
      </c>
      <c r="F4741" s="4">
        <v>38233.529280000002</v>
      </c>
      <c r="G4741" s="3">
        <v>0.1416</v>
      </c>
      <c r="H4741" s="7">
        <v>4327.0961538461534</v>
      </c>
      <c r="I4741" s="4">
        <v>612.71681538461542</v>
      </c>
      <c r="J4741">
        <v>62.4</v>
      </c>
      <c r="K4741" t="s">
        <v>11</v>
      </c>
      <c r="L4741" t="s">
        <v>12</v>
      </c>
      <c r="M4741" t="s">
        <v>110</v>
      </c>
      <c r="N4741" s="2">
        <v>41287</v>
      </c>
      <c r="O4741" s="2">
        <v>42499</v>
      </c>
      <c r="P4741" t="s">
        <v>24</v>
      </c>
      <c r="Q4741" t="s">
        <v>28</v>
      </c>
      <c r="R4741" s="5" t="str">
        <f t="shared" si="223"/>
        <v>0.13</v>
      </c>
      <c r="S4741" s="6" t="str">
        <f t="shared" si="224"/>
        <v/>
      </c>
      <c r="T4741">
        <f>ROUND(INT(表1[[#This Row],[合同结束日期]]-表1[[#This Row],[合同起始日期]])/365,1)</f>
        <v>3.3</v>
      </c>
    </row>
    <row r="4742" spans="1:20">
      <c r="A4742" s="1">
        <v>41974</v>
      </c>
      <c r="B4742" t="s">
        <v>69</v>
      </c>
      <c r="C4742">
        <f t="shared" si="222"/>
        <v>2</v>
      </c>
      <c r="D4742" t="s">
        <v>111</v>
      </c>
      <c r="E4742" s="4">
        <v>215331.6</v>
      </c>
      <c r="F4742" s="4">
        <v>34991.384999999995</v>
      </c>
      <c r="G4742" s="3">
        <v>0.16249999999999998</v>
      </c>
      <c r="H4742" s="7">
        <v>1587.9911504424779</v>
      </c>
      <c r="I4742" s="4">
        <v>258.04856194690262</v>
      </c>
      <c r="J4742">
        <v>135.6</v>
      </c>
      <c r="K4742" t="s">
        <v>11</v>
      </c>
      <c r="L4742" t="s">
        <v>23</v>
      </c>
      <c r="M4742" t="s">
        <v>23</v>
      </c>
      <c r="N4742" s="2">
        <v>41974</v>
      </c>
      <c r="O4742" s="2">
        <v>42499</v>
      </c>
      <c r="P4742" t="s">
        <v>24</v>
      </c>
      <c r="Q4742" t="s">
        <v>28</v>
      </c>
      <c r="R4742" s="5" t="str">
        <f t="shared" si="223"/>
        <v>0.13</v>
      </c>
      <c r="S4742" s="6" t="str">
        <f t="shared" si="224"/>
        <v/>
      </c>
      <c r="T4742">
        <f>ROUND(INT(表1[[#This Row],[合同结束日期]]-表1[[#This Row],[合同起始日期]])/365,1)</f>
        <v>1.4</v>
      </c>
    </row>
    <row r="4743" spans="1:20">
      <c r="A4743" s="1">
        <v>41974</v>
      </c>
      <c r="B4743" t="s">
        <v>69</v>
      </c>
      <c r="C4743">
        <f t="shared" si="222"/>
        <v>2</v>
      </c>
      <c r="D4743" t="s">
        <v>112</v>
      </c>
      <c r="E4743" s="4">
        <v>800540.4</v>
      </c>
      <c r="F4743" s="4">
        <v>130808.30135999998</v>
      </c>
      <c r="G4743" s="3">
        <v>0.16339999999999996</v>
      </c>
      <c r="H4743" s="7">
        <v>1495.7780269058298</v>
      </c>
      <c r="I4743" s="4">
        <v>244.41012959641256</v>
      </c>
      <c r="J4743">
        <v>535.19999999999993</v>
      </c>
      <c r="K4743" t="s">
        <v>11</v>
      </c>
      <c r="L4743" t="s">
        <v>92</v>
      </c>
      <c r="M4743" t="s">
        <v>92</v>
      </c>
      <c r="N4743" s="2">
        <v>41974</v>
      </c>
      <c r="O4743" s="2">
        <v>42499</v>
      </c>
      <c r="P4743" t="s">
        <v>24</v>
      </c>
      <c r="Q4743" t="s">
        <v>28</v>
      </c>
      <c r="R4743" s="5" t="str">
        <f t="shared" si="223"/>
        <v>0.13</v>
      </c>
      <c r="S4743" s="6" t="str">
        <f t="shared" si="224"/>
        <v/>
      </c>
      <c r="T4743">
        <f>ROUND(INT(表1[[#This Row],[合同结束日期]]-表1[[#This Row],[合同起始日期]])/365,1)</f>
        <v>1.4</v>
      </c>
    </row>
    <row r="4744" spans="1:20">
      <c r="A4744" s="1">
        <v>41974</v>
      </c>
      <c r="B4744" t="s">
        <v>69</v>
      </c>
      <c r="C4744">
        <f t="shared" si="222"/>
        <v>2</v>
      </c>
      <c r="D4744" t="s">
        <v>113</v>
      </c>
      <c r="E4744" s="4">
        <v>1218116.3999999999</v>
      </c>
      <c r="F4744" s="4">
        <v>217677.40067999999</v>
      </c>
      <c r="G4744" s="3">
        <v>0.1787</v>
      </c>
      <c r="H4744" s="7">
        <v>1741.1612349914235</v>
      </c>
      <c r="I4744" s="4">
        <v>311.14551269296737</v>
      </c>
      <c r="J4744">
        <v>699.6</v>
      </c>
      <c r="K4744" t="s">
        <v>11</v>
      </c>
      <c r="L4744" t="s">
        <v>23</v>
      </c>
      <c r="M4744" t="s">
        <v>23</v>
      </c>
      <c r="N4744" s="2">
        <v>41331</v>
      </c>
      <c r="O4744" s="2">
        <v>42499</v>
      </c>
      <c r="P4744" t="s">
        <v>24</v>
      </c>
      <c r="Q4744" t="s">
        <v>25</v>
      </c>
      <c r="R4744" s="5" t="str">
        <f t="shared" si="223"/>
        <v>0.15</v>
      </c>
      <c r="S4744" s="6" t="str">
        <f t="shared" si="224"/>
        <v/>
      </c>
      <c r="T4744">
        <f>ROUND(INT(表1[[#This Row],[合同结束日期]]-表1[[#This Row],[合同起始日期]])/365,1)</f>
        <v>3.2</v>
      </c>
    </row>
    <row r="4745" spans="1:20">
      <c r="A4745" s="1">
        <v>41974</v>
      </c>
      <c r="B4745" t="s">
        <v>69</v>
      </c>
      <c r="C4745">
        <f t="shared" si="222"/>
        <v>2</v>
      </c>
      <c r="D4745" t="s">
        <v>114</v>
      </c>
      <c r="E4745" s="4">
        <v>736672.79999999993</v>
      </c>
      <c r="F4745" s="4">
        <v>128254.73447999998</v>
      </c>
      <c r="G4745" s="3">
        <v>0.1741</v>
      </c>
      <c r="H4745" s="7">
        <v>1493.6593673965936</v>
      </c>
      <c r="I4745" s="4">
        <v>260.04609586374693</v>
      </c>
      <c r="J4745">
        <v>493.2</v>
      </c>
      <c r="K4745" t="s">
        <v>60</v>
      </c>
      <c r="L4745" t="s">
        <v>116</v>
      </c>
      <c r="M4745" t="s">
        <v>115</v>
      </c>
      <c r="N4745" s="2">
        <v>41241</v>
      </c>
      <c r="O4745" s="2">
        <v>43229</v>
      </c>
      <c r="P4745" t="s">
        <v>24</v>
      </c>
      <c r="Q4745" t="s">
        <v>65</v>
      </c>
      <c r="R4745" s="5" t="str">
        <f t="shared" si="223"/>
        <v>0.12</v>
      </c>
      <c r="S4745" s="6" t="str">
        <f t="shared" si="224"/>
        <v/>
      </c>
      <c r="T4745">
        <f>ROUND(INT(表1[[#This Row],[合同结束日期]]-表1[[#This Row],[合同起始日期]])/365,1)</f>
        <v>5.4</v>
      </c>
    </row>
    <row r="4746" spans="1:20">
      <c r="A4746" s="1">
        <v>41974</v>
      </c>
      <c r="B4746" t="s">
        <v>69</v>
      </c>
      <c r="C4746">
        <f t="shared" si="222"/>
        <v>2</v>
      </c>
      <c r="D4746" t="s">
        <v>117</v>
      </c>
      <c r="E4746" s="4">
        <v>325456.8</v>
      </c>
      <c r="F4746" s="4">
        <v>37687.897440000001</v>
      </c>
      <c r="G4746" s="3">
        <v>0.1158</v>
      </c>
      <c r="H4746" s="7">
        <v>1398.0103092783506</v>
      </c>
      <c r="I4746" s="4">
        <v>161.889593814433</v>
      </c>
      <c r="J4746">
        <v>232.79999999999998</v>
      </c>
      <c r="K4746" t="s">
        <v>44</v>
      </c>
      <c r="L4746" t="s">
        <v>72</v>
      </c>
      <c r="M4746" t="s">
        <v>71</v>
      </c>
      <c r="N4746" s="2">
        <v>41331</v>
      </c>
      <c r="O4746" s="2">
        <v>43229</v>
      </c>
      <c r="P4746" t="s">
        <v>24</v>
      </c>
      <c r="Q4746" t="s">
        <v>42</v>
      </c>
      <c r="R4746" s="5" t="str">
        <f t="shared" si="223"/>
        <v>0.08</v>
      </c>
      <c r="S4746" s="6" t="str">
        <f t="shared" si="224"/>
        <v/>
      </c>
      <c r="T4746">
        <f>ROUND(INT(表1[[#This Row],[合同结束日期]]-表1[[#This Row],[合同起始日期]])/365,1)</f>
        <v>5.2</v>
      </c>
    </row>
    <row r="4747" spans="1:20">
      <c r="A4747" s="1">
        <v>41974</v>
      </c>
      <c r="B4747" t="s">
        <v>69</v>
      </c>
      <c r="C4747">
        <f t="shared" si="222"/>
        <v>2</v>
      </c>
      <c r="D4747" t="s">
        <v>118</v>
      </c>
      <c r="E4747" s="4">
        <v>420142.8</v>
      </c>
      <c r="F4747" s="4">
        <v>49912.964639999998</v>
      </c>
      <c r="G4747" s="3">
        <v>0.1188</v>
      </c>
      <c r="H4747" s="7">
        <v>884.13888888888891</v>
      </c>
      <c r="I4747" s="4">
        <v>105.03570000000001</v>
      </c>
      <c r="J4747">
        <v>475.2</v>
      </c>
      <c r="K4747" t="s">
        <v>44</v>
      </c>
      <c r="L4747" t="s">
        <v>72</v>
      </c>
      <c r="M4747" t="s">
        <v>71</v>
      </c>
      <c r="N4747" s="2">
        <v>41332</v>
      </c>
      <c r="O4747" s="2">
        <v>44325</v>
      </c>
      <c r="P4747" t="s">
        <v>24</v>
      </c>
      <c r="Q4747" t="s">
        <v>42</v>
      </c>
      <c r="R4747" s="5" t="str">
        <f t="shared" si="223"/>
        <v>0.08</v>
      </c>
      <c r="S4747" s="6" t="str">
        <f t="shared" si="224"/>
        <v/>
      </c>
      <c r="T4747">
        <f>ROUND(INT(表1[[#This Row],[合同结束日期]]-表1[[#This Row],[合同起始日期]])/365,1)</f>
        <v>8.1999999999999993</v>
      </c>
    </row>
    <row r="4748" spans="1:20">
      <c r="A4748" s="1">
        <v>41974</v>
      </c>
      <c r="B4748" t="s">
        <v>69</v>
      </c>
      <c r="C4748">
        <f t="shared" si="222"/>
        <v>2</v>
      </c>
      <c r="D4748" t="s">
        <v>120</v>
      </c>
      <c r="E4748" s="4">
        <v>802902.07200000004</v>
      </c>
      <c r="F4748" s="4">
        <v>92494.318694400004</v>
      </c>
      <c r="G4748" s="3">
        <v>0.1152</v>
      </c>
      <c r="H4748" s="7">
        <v>486.60731636363641</v>
      </c>
      <c r="I4748" s="4">
        <v>56.057162845090915</v>
      </c>
      <c r="J4748">
        <v>1650</v>
      </c>
      <c r="K4748" t="s">
        <v>44</v>
      </c>
      <c r="L4748" t="s">
        <v>72</v>
      </c>
      <c r="M4748" t="s">
        <v>71</v>
      </c>
      <c r="N4748" s="2">
        <v>41261</v>
      </c>
      <c r="O4748" s="2">
        <v>44332</v>
      </c>
      <c r="P4748" t="s">
        <v>39</v>
      </c>
      <c r="Q4748" t="s">
        <v>78</v>
      </c>
      <c r="R4748" s="5" t="str">
        <f t="shared" si="223"/>
        <v>0.07</v>
      </c>
      <c r="S4748" s="6" t="str">
        <f t="shared" si="224"/>
        <v/>
      </c>
      <c r="T4748">
        <f>ROUND(INT(表1[[#This Row],[合同结束日期]]-表1[[#This Row],[合同起始日期]])/365,1)</f>
        <v>8.4</v>
      </c>
    </row>
    <row r="4749" spans="1:20">
      <c r="A4749" s="1">
        <v>41974</v>
      </c>
      <c r="B4749" t="s">
        <v>69</v>
      </c>
      <c r="C4749">
        <f t="shared" si="222"/>
        <v>2</v>
      </c>
      <c r="D4749" t="s">
        <v>280</v>
      </c>
      <c r="E4749" s="4">
        <v>19972.8</v>
      </c>
      <c r="F4749" s="4">
        <v>6239.5027200000004</v>
      </c>
      <c r="G4749" s="3">
        <v>0.31240000000000001</v>
      </c>
      <c r="H4749" s="7">
        <v>1387</v>
      </c>
      <c r="I4749" s="4">
        <v>433.29880000000009</v>
      </c>
      <c r="J4749">
        <v>14.399999999999999</v>
      </c>
      <c r="K4749" t="s">
        <v>11</v>
      </c>
      <c r="L4749" t="s">
        <v>12</v>
      </c>
      <c r="M4749" t="s">
        <v>110</v>
      </c>
      <c r="N4749" s="2">
        <v>41541</v>
      </c>
      <c r="O4749" s="2">
        <v>42270</v>
      </c>
      <c r="P4749" t="s">
        <v>24</v>
      </c>
      <c r="Q4749" t="s">
        <v>59</v>
      </c>
      <c r="R4749" s="5" t="str">
        <f t="shared" si="223"/>
        <v>0.16</v>
      </c>
      <c r="S4749" s="6" t="str">
        <f t="shared" si="224"/>
        <v/>
      </c>
      <c r="T4749">
        <f>ROUND(INT(表1[[#This Row],[合同结束日期]]-表1[[#This Row],[合同起始日期]])/365,1)</f>
        <v>2</v>
      </c>
    </row>
    <row r="4750" spans="1:20">
      <c r="A4750" s="1">
        <v>41974</v>
      </c>
      <c r="B4750" t="s">
        <v>69</v>
      </c>
      <c r="C4750">
        <f t="shared" si="222"/>
        <v>2</v>
      </c>
      <c r="D4750" t="s">
        <v>270</v>
      </c>
      <c r="E4750" s="4">
        <v>78956.160000000003</v>
      </c>
      <c r="F4750" s="4">
        <v>12443.490816</v>
      </c>
      <c r="G4750" s="3">
        <v>0.15759999999999999</v>
      </c>
      <c r="H4750" s="7">
        <v>3289.84</v>
      </c>
      <c r="I4750" s="4">
        <v>518.47878400000002</v>
      </c>
      <c r="J4750">
        <v>24</v>
      </c>
      <c r="K4750" t="s">
        <v>11</v>
      </c>
      <c r="L4750" t="s">
        <v>13</v>
      </c>
      <c r="M4750" t="s">
        <v>34</v>
      </c>
      <c r="N4750" s="2">
        <v>41893</v>
      </c>
      <c r="O4750" s="2">
        <v>42257</v>
      </c>
      <c r="P4750" t="s">
        <v>24</v>
      </c>
      <c r="Q4750" t="s">
        <v>25</v>
      </c>
      <c r="R4750" s="5" t="str">
        <f t="shared" si="223"/>
        <v>0.15</v>
      </c>
      <c r="S4750" s="6" t="str">
        <f t="shared" si="224"/>
        <v/>
      </c>
      <c r="T4750">
        <f>ROUND(INT(表1[[#This Row],[合同结束日期]]-表1[[#This Row],[合同起始日期]])/365,1)</f>
        <v>1</v>
      </c>
    </row>
    <row r="4751" spans="1:20">
      <c r="A4751" s="1">
        <v>41974</v>
      </c>
      <c r="B4751" t="s">
        <v>69</v>
      </c>
      <c r="C4751">
        <f t="shared" si="222"/>
        <v>2</v>
      </c>
      <c r="D4751" t="s">
        <v>272</v>
      </c>
      <c r="E4751" s="4">
        <v>45705.599999999999</v>
      </c>
      <c r="F4751" s="4">
        <v>7454.5833599999996</v>
      </c>
      <c r="G4751" s="3">
        <v>0.16309999999999999</v>
      </c>
      <c r="H4751" s="7">
        <v>3174</v>
      </c>
      <c r="I4751" s="4">
        <v>517.67939999999999</v>
      </c>
      <c r="J4751">
        <v>14.399999999999999</v>
      </c>
      <c r="K4751" t="s">
        <v>11</v>
      </c>
      <c r="L4751" t="s">
        <v>12</v>
      </c>
      <c r="M4751" t="s">
        <v>110</v>
      </c>
      <c r="N4751" s="2">
        <v>41902</v>
      </c>
      <c r="O4751" s="2">
        <v>42266</v>
      </c>
      <c r="P4751" t="s">
        <v>24</v>
      </c>
      <c r="Q4751" t="s">
        <v>25</v>
      </c>
      <c r="R4751" s="5" t="str">
        <f t="shared" si="223"/>
        <v>0.15</v>
      </c>
      <c r="S4751" s="6" t="str">
        <f t="shared" si="224"/>
        <v/>
      </c>
      <c r="T4751">
        <f>ROUND(INT(表1[[#This Row],[合同结束日期]]-表1[[#This Row],[合同起始日期]])/365,1)</f>
        <v>1</v>
      </c>
    </row>
    <row r="4752" spans="1:20">
      <c r="A4752" s="1">
        <v>41974</v>
      </c>
      <c r="B4752" t="s">
        <v>69</v>
      </c>
      <c r="C4752">
        <f t="shared" si="222"/>
        <v>2</v>
      </c>
      <c r="D4752" t="s">
        <v>310</v>
      </c>
      <c r="E4752" s="4">
        <v>54138</v>
      </c>
      <c r="F4752" s="4">
        <v>8180.2517999999991</v>
      </c>
      <c r="G4752" s="3">
        <v>0.15109999999999998</v>
      </c>
      <c r="H4752" s="7">
        <v>3759.5833333333335</v>
      </c>
      <c r="I4752" s="4">
        <v>568.07304166666665</v>
      </c>
      <c r="J4752">
        <v>14.399999999999999</v>
      </c>
      <c r="K4752" t="s">
        <v>11</v>
      </c>
      <c r="L4752" t="s">
        <v>12</v>
      </c>
      <c r="M4752" t="s">
        <v>10</v>
      </c>
      <c r="N4752" s="2">
        <v>41724</v>
      </c>
      <c r="O4752" s="2">
        <v>42088</v>
      </c>
      <c r="P4752" t="s">
        <v>24</v>
      </c>
      <c r="Q4752" t="s">
        <v>83</v>
      </c>
      <c r="R4752" s="5" t="str">
        <f t="shared" si="223"/>
        <v>0.14</v>
      </c>
      <c r="S4752" s="6" t="str">
        <f t="shared" si="224"/>
        <v/>
      </c>
      <c r="T4752">
        <f>ROUND(INT(表1[[#This Row],[合同结束日期]]-表1[[#This Row],[合同起始日期]])/365,1)</f>
        <v>1</v>
      </c>
    </row>
    <row r="4753" spans="1:20">
      <c r="A4753" s="1">
        <v>41974</v>
      </c>
      <c r="B4753" t="s">
        <v>69</v>
      </c>
      <c r="C4753">
        <f t="shared" ref="C4753:C4816" si="225">IF($B4753="负一层",-1,IF($B4753="负一夹层",0,IF($B4753="一层",1,IF($B4753="二层",2,IF($B4753="三层",3,IF($B4753="四层",4))))))</f>
        <v>2</v>
      </c>
      <c r="D4753" t="s">
        <v>300</v>
      </c>
      <c r="E4753" s="4">
        <v>6792</v>
      </c>
      <c r="F4753" s="4">
        <v>2129.2919999999999</v>
      </c>
      <c r="G4753" s="3">
        <v>0.3135</v>
      </c>
      <c r="H4753" s="7">
        <v>943.33333333333337</v>
      </c>
      <c r="I4753" s="4">
        <v>295.73500000000001</v>
      </c>
      <c r="J4753">
        <v>7.1999999999999993</v>
      </c>
      <c r="K4753" t="s">
        <v>60</v>
      </c>
      <c r="L4753" t="s">
        <v>107</v>
      </c>
      <c r="M4753" t="s">
        <v>303</v>
      </c>
      <c r="N4753" s="2">
        <v>41617</v>
      </c>
      <c r="O4753" s="2">
        <v>42346</v>
      </c>
      <c r="P4753" t="s">
        <v>14</v>
      </c>
      <c r="Q4753" t="s">
        <v>37</v>
      </c>
      <c r="R4753" s="5" t="str">
        <f t="shared" ref="R4753:R4816" si="226">IF(ISERROR(FIND(",",$Q4753)),$Q4753,LEFT($Q4753,FIND(",",$Q4753)-1))</f>
        <v>0.</v>
      </c>
      <c r="S4753" s="6" t="str">
        <f t="shared" si="224"/>
        <v/>
      </c>
      <c r="T4753">
        <f>ROUND(INT(表1[[#This Row],[合同结束日期]]-表1[[#This Row],[合同起始日期]])/365,1)</f>
        <v>2</v>
      </c>
    </row>
    <row r="4754" spans="1:20">
      <c r="A4754" s="1">
        <v>41974</v>
      </c>
      <c r="B4754" t="s">
        <v>69</v>
      </c>
      <c r="C4754">
        <f t="shared" si="225"/>
        <v>2</v>
      </c>
      <c r="D4754" t="s">
        <v>316</v>
      </c>
      <c r="E4754" s="4">
        <v>23148</v>
      </c>
      <c r="F4754" s="4">
        <v>2314.7999999999997</v>
      </c>
      <c r="G4754" s="3">
        <v>9.9999999999999992E-2</v>
      </c>
      <c r="H4754" s="7">
        <v>9645</v>
      </c>
      <c r="I4754" s="4">
        <v>964.49999999999989</v>
      </c>
      <c r="J4754">
        <v>2.4</v>
      </c>
      <c r="K4754" t="s">
        <v>44</v>
      </c>
      <c r="L4754" t="s">
        <v>46</v>
      </c>
      <c r="M4754" t="s">
        <v>187</v>
      </c>
      <c r="N4754" s="2">
        <v>41712</v>
      </c>
      <c r="O4754" s="2">
        <v>42076</v>
      </c>
      <c r="P4754" t="s">
        <v>18</v>
      </c>
      <c r="Q4754" t="s">
        <v>19</v>
      </c>
      <c r="R4754" s="5" t="str">
        <f t="shared" si="226"/>
        <v>0.1</v>
      </c>
      <c r="S4754" s="6" t="str">
        <f t="shared" ref="S4754:S4817" si="227">IF(ISERROR(FIND(",",$Q4754)),"",RIGHT($Q4754,LEN($Q4754)-FIND(",",$Q4754)))</f>
        <v/>
      </c>
      <c r="T4754">
        <f>ROUND(INT(表1[[#This Row],[合同结束日期]]-表1[[#This Row],[合同起始日期]])/365,1)</f>
        <v>1</v>
      </c>
    </row>
    <row r="4755" spans="1:20">
      <c r="A4755" s="1">
        <v>41974</v>
      </c>
      <c r="B4755" t="s">
        <v>69</v>
      </c>
      <c r="C4755">
        <f t="shared" si="225"/>
        <v>2</v>
      </c>
      <c r="D4755" t="s">
        <v>317</v>
      </c>
      <c r="E4755" s="4">
        <v>29983.199999999997</v>
      </c>
      <c r="F4755" s="4">
        <v>6599.3023200000007</v>
      </c>
      <c r="G4755" s="3">
        <v>0.22010000000000005</v>
      </c>
      <c r="H4755" s="7">
        <v>3123.25</v>
      </c>
      <c r="I4755" s="4">
        <v>687.42732500000011</v>
      </c>
      <c r="J4755">
        <v>9.6</v>
      </c>
      <c r="K4755" t="s">
        <v>11</v>
      </c>
      <c r="L4755" t="s">
        <v>12</v>
      </c>
      <c r="M4755" t="s">
        <v>110</v>
      </c>
      <c r="N4755" s="2">
        <v>41759</v>
      </c>
      <c r="O4755" s="2">
        <v>42123</v>
      </c>
      <c r="P4755" t="s">
        <v>24</v>
      </c>
      <c r="Q4755" t="s">
        <v>56</v>
      </c>
      <c r="R4755" s="5" t="str">
        <f t="shared" si="226"/>
        <v>0.17</v>
      </c>
      <c r="S4755" s="6" t="str">
        <f t="shared" si="227"/>
        <v/>
      </c>
      <c r="T4755">
        <f>ROUND(INT(表1[[#This Row],[合同结束日期]]-表1[[#This Row],[合同起始日期]])/365,1)</f>
        <v>1</v>
      </c>
    </row>
    <row r="4756" spans="1:20">
      <c r="A4756" s="1">
        <v>41974</v>
      </c>
      <c r="B4756" t="s">
        <v>69</v>
      </c>
      <c r="C4756">
        <f t="shared" si="225"/>
        <v>2</v>
      </c>
      <c r="D4756" t="s">
        <v>318</v>
      </c>
      <c r="E4756" s="4">
        <v>34663.199999999997</v>
      </c>
      <c r="F4756" s="4">
        <v>12000.399839999998</v>
      </c>
      <c r="G4756" s="3">
        <v>0.34619999999999995</v>
      </c>
      <c r="H4756" s="7">
        <v>515.82142857142856</v>
      </c>
      <c r="I4756" s="4">
        <v>178.57737857142854</v>
      </c>
      <c r="J4756">
        <v>67.2</v>
      </c>
      <c r="K4756" t="s">
        <v>60</v>
      </c>
      <c r="L4756" t="s">
        <v>107</v>
      </c>
      <c r="M4756" t="s">
        <v>299</v>
      </c>
      <c r="N4756" s="2">
        <v>41752</v>
      </c>
      <c r="O4756" s="2">
        <v>42116</v>
      </c>
      <c r="P4756" t="s">
        <v>14</v>
      </c>
      <c r="Q4756">
        <v>0</v>
      </c>
      <c r="R4756" s="5">
        <f t="shared" si="226"/>
        <v>0</v>
      </c>
      <c r="S4756" s="6" t="str">
        <f t="shared" si="227"/>
        <v/>
      </c>
      <c r="T4756">
        <f>ROUND(INT(表1[[#This Row],[合同结束日期]]-表1[[#This Row],[合同起始日期]])/365,1)</f>
        <v>1</v>
      </c>
    </row>
    <row r="4757" spans="1:20">
      <c r="A4757" s="1">
        <v>41974</v>
      </c>
      <c r="B4757" t="s">
        <v>69</v>
      </c>
      <c r="C4757">
        <f t="shared" si="225"/>
        <v>2</v>
      </c>
      <c r="D4757" t="s">
        <v>211</v>
      </c>
      <c r="E4757" s="4">
        <v>37194</v>
      </c>
      <c r="F4757" s="4">
        <v>6921.8033999999998</v>
      </c>
      <c r="G4757" s="3">
        <v>0.18609999999999999</v>
      </c>
      <c r="H4757" s="7">
        <v>2582.916666666667</v>
      </c>
      <c r="I4757" s="4">
        <v>480.68079166666672</v>
      </c>
      <c r="J4757">
        <v>14.399999999999999</v>
      </c>
      <c r="K4757" t="s">
        <v>11</v>
      </c>
      <c r="L4757" t="s">
        <v>12</v>
      </c>
      <c r="M4757" t="s">
        <v>110</v>
      </c>
      <c r="N4757" s="2">
        <v>41804</v>
      </c>
      <c r="O4757" s="2">
        <v>42133</v>
      </c>
      <c r="P4757" t="s">
        <v>24</v>
      </c>
      <c r="Q4757" t="s">
        <v>56</v>
      </c>
      <c r="R4757" s="5" t="str">
        <f t="shared" si="226"/>
        <v>0.17</v>
      </c>
      <c r="S4757" s="6" t="str">
        <f t="shared" si="227"/>
        <v/>
      </c>
      <c r="T4757">
        <f>ROUND(INT(表1[[#This Row],[合同结束日期]]-表1[[#This Row],[合同起始日期]])/365,1)</f>
        <v>0.9</v>
      </c>
    </row>
    <row r="4758" spans="1:20">
      <c r="A4758" s="1">
        <v>41974</v>
      </c>
      <c r="B4758" t="s">
        <v>69</v>
      </c>
      <c r="C4758">
        <f t="shared" si="225"/>
        <v>2</v>
      </c>
      <c r="D4758" t="s">
        <v>358</v>
      </c>
      <c r="E4758" s="4">
        <v>36360</v>
      </c>
      <c r="F4758" s="4">
        <v>6053.94</v>
      </c>
      <c r="G4758" s="3">
        <v>0.16649999999999998</v>
      </c>
      <c r="H4758" s="7">
        <v>3030</v>
      </c>
      <c r="I4758" s="4">
        <v>504.49499999999995</v>
      </c>
      <c r="J4758">
        <v>12</v>
      </c>
      <c r="K4758" t="s">
        <v>60</v>
      </c>
      <c r="L4758" t="s">
        <v>61</v>
      </c>
      <c r="M4758" t="s">
        <v>359</v>
      </c>
      <c r="N4758" s="2">
        <v>41964</v>
      </c>
      <c r="O4758" s="2">
        <v>42328</v>
      </c>
      <c r="P4758" t="s">
        <v>24</v>
      </c>
      <c r="Q4758" t="s">
        <v>25</v>
      </c>
      <c r="R4758" s="5" t="str">
        <f t="shared" si="226"/>
        <v>0.15</v>
      </c>
      <c r="S4758" s="6" t="str">
        <f t="shared" si="227"/>
        <v/>
      </c>
      <c r="T4758">
        <f>ROUND(INT(表1[[#This Row],[合同结束日期]]-表1[[#This Row],[合同起始日期]])/365,1)</f>
        <v>1</v>
      </c>
    </row>
    <row r="4759" spans="1:20">
      <c r="A4759" s="1">
        <v>41974</v>
      </c>
      <c r="B4759" t="s">
        <v>69</v>
      </c>
      <c r="C4759">
        <f t="shared" si="225"/>
        <v>2</v>
      </c>
      <c r="D4759" t="s">
        <v>277</v>
      </c>
      <c r="E4759" s="4">
        <v>23586</v>
      </c>
      <c r="F4759" s="4">
        <v>7200.8058000000001</v>
      </c>
      <c r="G4759" s="3">
        <v>0.30530000000000002</v>
      </c>
      <c r="H4759" s="7">
        <v>1637.9166666666667</v>
      </c>
      <c r="I4759" s="4">
        <v>500.05595833333336</v>
      </c>
      <c r="J4759">
        <v>14.399999999999999</v>
      </c>
      <c r="K4759" t="s">
        <v>11</v>
      </c>
      <c r="L4759" t="s">
        <v>12</v>
      </c>
      <c r="M4759" t="s">
        <v>110</v>
      </c>
      <c r="N4759" s="2">
        <v>41533</v>
      </c>
      <c r="O4759" s="2">
        <v>42262</v>
      </c>
      <c r="P4759" t="s">
        <v>24</v>
      </c>
      <c r="Q4759" t="s">
        <v>59</v>
      </c>
      <c r="R4759" s="5" t="str">
        <f t="shared" si="226"/>
        <v>0.16</v>
      </c>
      <c r="S4759" s="6" t="str">
        <f t="shared" si="227"/>
        <v/>
      </c>
      <c r="T4759">
        <f>ROUND(INT(表1[[#This Row],[合同结束日期]]-表1[[#This Row],[合同起始日期]])/365,1)</f>
        <v>2</v>
      </c>
    </row>
    <row r="4760" spans="1:20">
      <c r="A4760" s="1">
        <v>41974</v>
      </c>
      <c r="B4760" t="s">
        <v>69</v>
      </c>
      <c r="C4760">
        <f t="shared" si="225"/>
        <v>2</v>
      </c>
      <c r="D4760" t="s">
        <v>278</v>
      </c>
      <c r="E4760" s="4">
        <v>33003.599999999999</v>
      </c>
      <c r="F4760" s="4">
        <v>6359.7937199999997</v>
      </c>
      <c r="G4760" s="3">
        <v>0.19270000000000001</v>
      </c>
      <c r="H4760" s="7">
        <v>2291.916666666667</v>
      </c>
      <c r="I4760" s="4">
        <v>441.6523416666667</v>
      </c>
      <c r="J4760">
        <v>14.399999999999999</v>
      </c>
      <c r="K4760" t="s">
        <v>11</v>
      </c>
      <c r="L4760" t="s">
        <v>12</v>
      </c>
      <c r="M4760" t="s">
        <v>110</v>
      </c>
      <c r="N4760" s="2">
        <v>41518</v>
      </c>
      <c r="O4760" s="2">
        <v>42247</v>
      </c>
      <c r="P4760" t="s">
        <v>24</v>
      </c>
      <c r="Q4760" t="s">
        <v>56</v>
      </c>
      <c r="R4760" s="5" t="str">
        <f t="shared" si="226"/>
        <v>0.17</v>
      </c>
      <c r="S4760" s="6" t="str">
        <f t="shared" si="227"/>
        <v/>
      </c>
      <c r="T4760">
        <f>ROUND(INT(表1[[#This Row],[合同结束日期]]-表1[[#This Row],[合同起始日期]])/365,1)</f>
        <v>2</v>
      </c>
    </row>
    <row r="4761" spans="1:20">
      <c r="A4761" s="1">
        <v>41974</v>
      </c>
      <c r="B4761" t="s">
        <v>69</v>
      </c>
      <c r="C4761">
        <f t="shared" si="225"/>
        <v>2</v>
      </c>
      <c r="D4761" t="s">
        <v>279</v>
      </c>
      <c r="E4761" s="4">
        <v>24661.200000000001</v>
      </c>
      <c r="F4761" s="4">
        <v>6599.3371200000001</v>
      </c>
      <c r="G4761" s="3">
        <v>0.2676</v>
      </c>
      <c r="H4761" s="7">
        <v>1712.5833333333335</v>
      </c>
      <c r="I4761" s="4">
        <v>458.28730000000007</v>
      </c>
      <c r="J4761">
        <v>14.399999999999999</v>
      </c>
      <c r="K4761" t="s">
        <v>66</v>
      </c>
      <c r="L4761" t="s">
        <v>64</v>
      </c>
      <c r="M4761" t="s">
        <v>64</v>
      </c>
      <c r="N4761" s="2">
        <v>41536</v>
      </c>
      <c r="O4761" s="2">
        <v>42265</v>
      </c>
      <c r="P4761" t="s">
        <v>24</v>
      </c>
      <c r="Q4761" t="s">
        <v>28</v>
      </c>
      <c r="R4761" s="5" t="str">
        <f t="shared" si="226"/>
        <v>0.13</v>
      </c>
      <c r="S4761" s="6" t="str">
        <f t="shared" si="227"/>
        <v/>
      </c>
      <c r="T4761">
        <f>ROUND(INT(表1[[#This Row],[合同结束日期]]-表1[[#This Row],[合同起始日期]])/365,1)</f>
        <v>2</v>
      </c>
    </row>
    <row r="4762" spans="1:20">
      <c r="A4762" s="1">
        <v>41974</v>
      </c>
      <c r="B4762" t="s">
        <v>69</v>
      </c>
      <c r="C4762">
        <f t="shared" si="225"/>
        <v>2</v>
      </c>
      <c r="D4762" t="s">
        <v>301</v>
      </c>
      <c r="E4762" s="4">
        <v>4842</v>
      </c>
      <c r="F4762" s="4">
        <v>2519.7767999999996</v>
      </c>
      <c r="G4762" s="3">
        <v>0.52039999999999997</v>
      </c>
      <c r="H4762" s="7">
        <v>310.38461538461542</v>
      </c>
      <c r="I4762" s="4">
        <v>161.52415384615384</v>
      </c>
      <c r="J4762">
        <v>15.6</v>
      </c>
      <c r="K4762" t="s">
        <v>60</v>
      </c>
      <c r="L4762" t="s">
        <v>107</v>
      </c>
      <c r="M4762" t="s">
        <v>302</v>
      </c>
      <c r="N4762" s="2">
        <v>41609</v>
      </c>
      <c r="O4762" s="2">
        <v>42338</v>
      </c>
      <c r="P4762" t="s">
        <v>14</v>
      </c>
      <c r="Q4762">
        <v>0</v>
      </c>
      <c r="R4762" s="5">
        <f t="shared" si="226"/>
        <v>0</v>
      </c>
      <c r="S4762" s="6" t="str">
        <f t="shared" si="227"/>
        <v/>
      </c>
      <c r="T4762">
        <f>ROUND(INT(表1[[#This Row],[合同结束日期]]-表1[[#This Row],[合同起始日期]])/365,1)</f>
        <v>2</v>
      </c>
    </row>
    <row r="4763" spans="1:20">
      <c r="A4763" s="1">
        <v>42005</v>
      </c>
      <c r="B4763" t="s">
        <v>69</v>
      </c>
      <c r="C4763">
        <f t="shared" si="225"/>
        <v>2</v>
      </c>
      <c r="D4763" t="s">
        <v>70</v>
      </c>
      <c r="E4763" s="4">
        <v>1015585.2</v>
      </c>
      <c r="F4763" s="4">
        <v>126541.91592</v>
      </c>
      <c r="G4763" s="3">
        <v>0.1246</v>
      </c>
      <c r="H4763" s="7">
        <v>842.94920318725099</v>
      </c>
      <c r="I4763" s="4">
        <v>105.03147071713148</v>
      </c>
      <c r="J4763">
        <v>1204.8</v>
      </c>
      <c r="K4763" t="s">
        <v>44</v>
      </c>
      <c r="L4763" t="s">
        <v>72</v>
      </c>
      <c r="M4763" t="s">
        <v>71</v>
      </c>
      <c r="N4763" s="2">
        <v>41270</v>
      </c>
      <c r="O4763" s="2">
        <v>44325</v>
      </c>
      <c r="P4763" t="s">
        <v>18</v>
      </c>
      <c r="Q4763" t="s">
        <v>42</v>
      </c>
      <c r="R4763" s="5" t="str">
        <f t="shared" si="226"/>
        <v>0.08</v>
      </c>
      <c r="S4763" s="6" t="str">
        <f t="shared" si="227"/>
        <v/>
      </c>
      <c r="T4763">
        <f>ROUND(INT(表1[[#This Row],[合同结束日期]]-表1[[#This Row],[合同起始日期]])/365,1)</f>
        <v>8.4</v>
      </c>
    </row>
    <row r="4764" spans="1:20">
      <c r="A4764" s="1">
        <v>42005</v>
      </c>
      <c r="B4764" t="s">
        <v>69</v>
      </c>
      <c r="C4764">
        <f t="shared" si="225"/>
        <v>2</v>
      </c>
      <c r="D4764" t="s">
        <v>73</v>
      </c>
      <c r="E4764" s="4">
        <v>843230.4</v>
      </c>
      <c r="F4764" s="4">
        <v>94020.189599999998</v>
      </c>
      <c r="G4764" s="3">
        <v>0.11149999999999999</v>
      </c>
      <c r="H4764" s="7">
        <v>986.92696629213492</v>
      </c>
      <c r="I4764" s="4">
        <v>110.04235674157303</v>
      </c>
      <c r="J4764">
        <v>854.4</v>
      </c>
      <c r="K4764" t="s">
        <v>44</v>
      </c>
      <c r="L4764" t="s">
        <v>72</v>
      </c>
      <c r="M4764" t="s">
        <v>71</v>
      </c>
      <c r="N4764" s="2">
        <v>41286</v>
      </c>
      <c r="O4764" s="2">
        <v>44325</v>
      </c>
      <c r="P4764" t="s">
        <v>18</v>
      </c>
      <c r="Q4764" t="s">
        <v>42</v>
      </c>
      <c r="R4764" s="5" t="str">
        <f t="shared" si="226"/>
        <v>0.08</v>
      </c>
      <c r="S4764" s="6" t="str">
        <f t="shared" si="227"/>
        <v/>
      </c>
      <c r="T4764">
        <f>ROUND(INT(表1[[#This Row],[合同结束日期]]-表1[[#This Row],[合同起始日期]])/365,1)</f>
        <v>8.3000000000000007</v>
      </c>
    </row>
    <row r="4765" spans="1:20">
      <c r="A4765" s="1">
        <v>42005</v>
      </c>
      <c r="B4765" t="s">
        <v>69</v>
      </c>
      <c r="C4765">
        <f t="shared" si="225"/>
        <v>2</v>
      </c>
      <c r="D4765" t="s">
        <v>356</v>
      </c>
      <c r="E4765" s="4">
        <v>805275.81599999999</v>
      </c>
      <c r="F4765" s="4">
        <v>78272.809315200007</v>
      </c>
      <c r="G4765" s="3">
        <v>9.7200000000000009E-2</v>
      </c>
      <c r="H4765" s="7">
        <v>1491.2515111111111</v>
      </c>
      <c r="I4765" s="4">
        <v>144.94964688000002</v>
      </c>
      <c r="J4765">
        <v>540</v>
      </c>
      <c r="K4765" t="s">
        <v>44</v>
      </c>
      <c r="L4765" t="s">
        <v>72</v>
      </c>
      <c r="M4765" t="s">
        <v>71</v>
      </c>
      <c r="N4765" s="2">
        <v>41877</v>
      </c>
      <c r="O4765" s="2">
        <v>43702</v>
      </c>
      <c r="P4765" t="s">
        <v>18</v>
      </c>
      <c r="Q4765" t="s">
        <v>42</v>
      </c>
      <c r="R4765" s="5" t="str">
        <f t="shared" si="226"/>
        <v>0.08</v>
      </c>
      <c r="S4765" s="6" t="str">
        <f t="shared" si="227"/>
        <v/>
      </c>
      <c r="T4765">
        <f>ROUND(INT(表1[[#This Row],[合同结束日期]]-表1[[#This Row],[合同起始日期]])/365,1)</f>
        <v>5</v>
      </c>
    </row>
    <row r="4766" spans="1:20">
      <c r="A4766" s="1">
        <v>42005</v>
      </c>
      <c r="B4766" t="s">
        <v>69</v>
      </c>
      <c r="C4766">
        <f t="shared" si="225"/>
        <v>2</v>
      </c>
      <c r="D4766" t="s">
        <v>336</v>
      </c>
      <c r="E4766" s="4">
        <v>812452.79999999993</v>
      </c>
      <c r="F4766" s="4">
        <v>78726.676319999984</v>
      </c>
      <c r="G4766" s="3">
        <v>9.6899999999999986E-2</v>
      </c>
      <c r="H4766" s="7">
        <v>1289.607619047619</v>
      </c>
      <c r="I4766" s="4">
        <v>124.96297828571426</v>
      </c>
      <c r="J4766">
        <v>630</v>
      </c>
      <c r="K4766" t="s">
        <v>44</v>
      </c>
      <c r="L4766" t="s">
        <v>72</v>
      </c>
      <c r="M4766" t="s">
        <v>71</v>
      </c>
      <c r="N4766" s="2">
        <v>41757</v>
      </c>
      <c r="O4766" s="2">
        <v>43948</v>
      </c>
      <c r="P4766" t="s">
        <v>18</v>
      </c>
      <c r="Q4766" t="s">
        <v>42</v>
      </c>
      <c r="R4766" s="5" t="str">
        <f t="shared" si="226"/>
        <v>0.08</v>
      </c>
      <c r="S4766" s="6" t="str">
        <f t="shared" si="227"/>
        <v/>
      </c>
      <c r="T4766">
        <f>ROUND(INT(表1[[#This Row],[合同结束日期]]-表1[[#This Row],[合同起始日期]])/365,1)</f>
        <v>6</v>
      </c>
    </row>
    <row r="4767" spans="1:20">
      <c r="A4767" s="1">
        <v>42005</v>
      </c>
      <c r="B4767" t="s">
        <v>69</v>
      </c>
      <c r="C4767">
        <f t="shared" si="225"/>
        <v>2</v>
      </c>
      <c r="D4767" t="s">
        <v>74</v>
      </c>
      <c r="E4767" s="4">
        <v>168161.136</v>
      </c>
      <c r="F4767" s="4">
        <v>26334.033897599998</v>
      </c>
      <c r="G4767" s="3">
        <v>0.15659999999999999</v>
      </c>
      <c r="H4767" s="7">
        <v>670.49894736842111</v>
      </c>
      <c r="I4767" s="4">
        <v>105.00013515789473</v>
      </c>
      <c r="J4767">
        <v>250.79999999999998</v>
      </c>
      <c r="K4767" t="s">
        <v>76</v>
      </c>
      <c r="L4767" t="s">
        <v>75</v>
      </c>
      <c r="M4767" t="s">
        <v>75</v>
      </c>
      <c r="N4767" s="2">
        <v>41243</v>
      </c>
      <c r="O4767" s="2">
        <v>43229</v>
      </c>
      <c r="P4767" t="s">
        <v>14</v>
      </c>
      <c r="Q4767" t="s">
        <v>37</v>
      </c>
      <c r="R4767" s="5" t="str">
        <f t="shared" si="226"/>
        <v>0.</v>
      </c>
      <c r="S4767" s="6" t="str">
        <f t="shared" si="227"/>
        <v/>
      </c>
      <c r="T4767">
        <f>ROUND(INT(表1[[#This Row],[合同结束日期]]-表1[[#This Row],[合同起始日期]])/365,1)</f>
        <v>5.4</v>
      </c>
    </row>
    <row r="4768" spans="1:20">
      <c r="A4768" s="1">
        <v>42005</v>
      </c>
      <c r="B4768" t="s">
        <v>69</v>
      </c>
      <c r="C4768">
        <f t="shared" si="225"/>
        <v>2</v>
      </c>
      <c r="D4768" t="s">
        <v>77</v>
      </c>
      <c r="E4768" s="4">
        <v>570880.79999999993</v>
      </c>
      <c r="F4768" s="4">
        <v>110750.87520000002</v>
      </c>
      <c r="G4768" s="3">
        <v>0.19400000000000006</v>
      </c>
      <c r="H4768" s="7">
        <v>438.06077348066293</v>
      </c>
      <c r="I4768" s="4">
        <v>84.983790055248633</v>
      </c>
      <c r="J4768">
        <v>1303.2</v>
      </c>
      <c r="K4768" t="s">
        <v>44</v>
      </c>
      <c r="L4768" t="s">
        <v>72</v>
      </c>
      <c r="M4768" t="s">
        <v>71</v>
      </c>
      <c r="N4768" s="2">
        <v>41268</v>
      </c>
      <c r="O4768" s="2">
        <v>44325</v>
      </c>
      <c r="P4768" t="s">
        <v>18</v>
      </c>
      <c r="Q4768" t="s">
        <v>78</v>
      </c>
      <c r="R4768" s="5" t="str">
        <f t="shared" si="226"/>
        <v>0.07</v>
      </c>
      <c r="S4768" s="6" t="str">
        <f t="shared" si="227"/>
        <v/>
      </c>
      <c r="T4768">
        <f>ROUND(INT(表1[[#This Row],[合同结束日期]]-表1[[#This Row],[合同起始日期]])/365,1)</f>
        <v>8.4</v>
      </c>
    </row>
    <row r="4769" spans="1:20">
      <c r="A4769" s="1">
        <v>42005</v>
      </c>
      <c r="B4769" t="s">
        <v>69</v>
      </c>
      <c r="C4769">
        <f t="shared" si="225"/>
        <v>2</v>
      </c>
      <c r="D4769" t="s">
        <v>79</v>
      </c>
      <c r="E4769" s="4">
        <v>221689.44</v>
      </c>
      <c r="F4769" s="4">
        <v>50855.557536000008</v>
      </c>
      <c r="G4769" s="3">
        <v>0.22940000000000002</v>
      </c>
      <c r="H4769" s="7">
        <v>1133.3815950920246</v>
      </c>
      <c r="I4769" s="4">
        <v>259.99773791411047</v>
      </c>
      <c r="J4769">
        <v>195.6</v>
      </c>
      <c r="K4769" t="s">
        <v>11</v>
      </c>
      <c r="L4769" t="s">
        <v>13</v>
      </c>
      <c r="M4769" t="s">
        <v>34</v>
      </c>
      <c r="N4769" s="2">
        <v>41299</v>
      </c>
      <c r="O4769" s="2">
        <v>42499</v>
      </c>
      <c r="P4769" t="s">
        <v>24</v>
      </c>
      <c r="Q4769" t="s">
        <v>59</v>
      </c>
      <c r="R4769" s="5" t="str">
        <f t="shared" si="226"/>
        <v>0.16</v>
      </c>
      <c r="S4769" s="6" t="str">
        <f t="shared" si="227"/>
        <v/>
      </c>
      <c r="T4769">
        <f>ROUND(INT(表1[[#This Row],[合同结束日期]]-表1[[#This Row],[合同起始日期]])/365,1)</f>
        <v>3.3</v>
      </c>
    </row>
    <row r="4770" spans="1:20">
      <c r="A4770" s="1">
        <v>42005</v>
      </c>
      <c r="B4770" t="s">
        <v>69</v>
      </c>
      <c r="C4770">
        <f t="shared" si="225"/>
        <v>2</v>
      </c>
      <c r="D4770" t="s">
        <v>80</v>
      </c>
      <c r="E4770" s="4">
        <v>449524.8</v>
      </c>
      <c r="F4770" s="4">
        <v>58528.128959999995</v>
      </c>
      <c r="G4770" s="3">
        <v>0.13019999999999998</v>
      </c>
      <c r="H4770" s="7">
        <v>2480.8211920529802</v>
      </c>
      <c r="I4770" s="4">
        <v>323.00291920529799</v>
      </c>
      <c r="J4770">
        <v>181.2</v>
      </c>
      <c r="K4770" t="s">
        <v>11</v>
      </c>
      <c r="L4770" t="s">
        <v>23</v>
      </c>
      <c r="M4770" t="s">
        <v>23</v>
      </c>
      <c r="N4770" s="2">
        <v>41286</v>
      </c>
      <c r="O4770" s="2">
        <v>42499</v>
      </c>
      <c r="P4770" t="s">
        <v>24</v>
      </c>
      <c r="Q4770" t="s">
        <v>48</v>
      </c>
      <c r="R4770" s="5" t="str">
        <f t="shared" si="226"/>
        <v>0.11</v>
      </c>
      <c r="S4770" s="6" t="str">
        <f t="shared" si="227"/>
        <v/>
      </c>
      <c r="T4770">
        <f>ROUND(INT(表1[[#This Row],[合同结束日期]]-表1[[#This Row],[合同起始日期]])/365,1)</f>
        <v>3.3</v>
      </c>
    </row>
    <row r="4771" spans="1:20">
      <c r="A4771" s="1">
        <v>42005</v>
      </c>
      <c r="B4771" t="s">
        <v>69</v>
      </c>
      <c r="C4771">
        <f t="shared" si="225"/>
        <v>2</v>
      </c>
      <c r="D4771" t="s">
        <v>81</v>
      </c>
      <c r="E4771" s="4">
        <v>207206.39999999999</v>
      </c>
      <c r="F4771" s="4">
        <v>37089.945600000006</v>
      </c>
      <c r="G4771" s="3">
        <v>0.17900000000000005</v>
      </c>
      <c r="H4771" s="7">
        <v>1726.72</v>
      </c>
      <c r="I4771" s="4">
        <v>309.08288000000005</v>
      </c>
      <c r="J4771">
        <v>120</v>
      </c>
      <c r="K4771" t="s">
        <v>11</v>
      </c>
      <c r="L4771" t="s">
        <v>23</v>
      </c>
      <c r="M4771" t="s">
        <v>23</v>
      </c>
      <c r="N4771" s="2">
        <v>41279</v>
      </c>
      <c r="O4771" s="2">
        <v>42499</v>
      </c>
      <c r="P4771" t="s">
        <v>24</v>
      </c>
      <c r="Q4771" t="s">
        <v>25</v>
      </c>
      <c r="R4771" s="5" t="str">
        <f t="shared" si="226"/>
        <v>0.15</v>
      </c>
      <c r="S4771" s="6" t="str">
        <f t="shared" si="227"/>
        <v/>
      </c>
      <c r="T4771">
        <f>ROUND(INT(表1[[#This Row],[合同结束日期]]-表1[[#This Row],[合同起始日期]])/365,1)</f>
        <v>3.3</v>
      </c>
    </row>
    <row r="4772" spans="1:20">
      <c r="A4772" s="1">
        <v>42005</v>
      </c>
      <c r="B4772" t="s">
        <v>69</v>
      </c>
      <c r="C4772">
        <f t="shared" si="225"/>
        <v>2</v>
      </c>
      <c r="D4772" t="s">
        <v>82</v>
      </c>
      <c r="E4772" s="4">
        <v>81816</v>
      </c>
      <c r="F4772" s="4">
        <v>33896.368799999997</v>
      </c>
      <c r="G4772" s="3">
        <v>0.41429999999999995</v>
      </c>
      <c r="H4772" s="7">
        <v>603.36283185840705</v>
      </c>
      <c r="I4772" s="4">
        <v>249.97322123893804</v>
      </c>
      <c r="J4772">
        <v>135.6</v>
      </c>
      <c r="K4772" t="s">
        <v>11</v>
      </c>
      <c r="L4772" t="s">
        <v>23</v>
      </c>
      <c r="M4772" t="s">
        <v>23</v>
      </c>
      <c r="N4772" s="2">
        <v>41281</v>
      </c>
      <c r="O4772" s="2">
        <v>42133</v>
      </c>
      <c r="P4772" t="s">
        <v>24</v>
      </c>
      <c r="Q4772" t="s">
        <v>83</v>
      </c>
      <c r="R4772" s="5" t="str">
        <f t="shared" si="226"/>
        <v>0.14</v>
      </c>
      <c r="S4772" s="6" t="str">
        <f t="shared" si="227"/>
        <v/>
      </c>
      <c r="T4772">
        <f>ROUND(INT(表1[[#This Row],[合同结束日期]]-表1[[#This Row],[合同起始日期]])/365,1)</f>
        <v>2.2999999999999998</v>
      </c>
    </row>
    <row r="4773" spans="1:20">
      <c r="A4773" s="1">
        <v>42005</v>
      </c>
      <c r="B4773" t="s">
        <v>69</v>
      </c>
      <c r="C4773">
        <f t="shared" si="225"/>
        <v>2</v>
      </c>
      <c r="D4773" t="s">
        <v>84</v>
      </c>
      <c r="E4773" s="4">
        <v>68258.399999999994</v>
      </c>
      <c r="F4773" s="4">
        <v>17283.026879999998</v>
      </c>
      <c r="G4773" s="3">
        <v>0.25319999999999998</v>
      </c>
      <c r="H4773" s="7">
        <v>948.0333333333333</v>
      </c>
      <c r="I4773" s="4">
        <v>240.04203999999996</v>
      </c>
      <c r="J4773">
        <v>72</v>
      </c>
      <c r="K4773" t="s">
        <v>11</v>
      </c>
      <c r="L4773" t="s">
        <v>12</v>
      </c>
      <c r="M4773" t="s">
        <v>53</v>
      </c>
      <c r="N4773" s="2">
        <v>41280</v>
      </c>
      <c r="O4773" s="2">
        <v>42133</v>
      </c>
      <c r="P4773" t="s">
        <v>24</v>
      </c>
      <c r="Q4773" t="s">
        <v>25</v>
      </c>
      <c r="R4773" s="5" t="str">
        <f t="shared" si="226"/>
        <v>0.15</v>
      </c>
      <c r="S4773" s="6" t="str">
        <f t="shared" si="227"/>
        <v/>
      </c>
      <c r="T4773">
        <f>ROUND(INT(表1[[#This Row],[合同结束日期]]-表1[[#This Row],[合同起始日期]])/365,1)</f>
        <v>2.2999999999999998</v>
      </c>
    </row>
    <row r="4774" spans="1:20">
      <c r="A4774" s="1">
        <v>42005</v>
      </c>
      <c r="B4774" t="s">
        <v>69</v>
      </c>
      <c r="C4774">
        <f t="shared" si="225"/>
        <v>2</v>
      </c>
      <c r="D4774" t="s">
        <v>85</v>
      </c>
      <c r="E4774" s="4">
        <v>180384</v>
      </c>
      <c r="F4774" s="4">
        <v>48992.294400000006</v>
      </c>
      <c r="G4774" s="3">
        <v>0.27160000000000001</v>
      </c>
      <c r="H4774" s="7">
        <v>957.45222929936301</v>
      </c>
      <c r="I4774" s="4">
        <v>260.04402547770701</v>
      </c>
      <c r="J4774">
        <v>188.4</v>
      </c>
      <c r="K4774" t="s">
        <v>11</v>
      </c>
      <c r="L4774" t="s">
        <v>23</v>
      </c>
      <c r="M4774" t="s">
        <v>23</v>
      </c>
      <c r="N4774" s="2">
        <v>41283</v>
      </c>
      <c r="O4774" s="2">
        <v>42133</v>
      </c>
      <c r="P4774" t="s">
        <v>24</v>
      </c>
      <c r="Q4774" t="s">
        <v>56</v>
      </c>
      <c r="R4774" s="5" t="str">
        <f t="shared" si="226"/>
        <v>0.17</v>
      </c>
      <c r="S4774" s="6" t="str">
        <f t="shared" si="227"/>
        <v/>
      </c>
      <c r="T4774">
        <f>ROUND(INT(表1[[#This Row],[合同结束日期]]-表1[[#This Row],[合同起始日期]])/365,1)</f>
        <v>2.2999999999999998</v>
      </c>
    </row>
    <row r="4775" spans="1:20">
      <c r="A4775" s="1">
        <v>42005</v>
      </c>
      <c r="B4775" t="s">
        <v>69</v>
      </c>
      <c r="C4775">
        <f t="shared" si="225"/>
        <v>2</v>
      </c>
      <c r="D4775" t="s">
        <v>86</v>
      </c>
      <c r="E4775" s="4">
        <v>511682.39999999997</v>
      </c>
      <c r="F4775" s="4">
        <v>92102.831999999995</v>
      </c>
      <c r="G4775" s="3">
        <v>0.18</v>
      </c>
      <c r="H4775" s="7">
        <v>2436.5828571428569</v>
      </c>
      <c r="I4775" s="4">
        <v>438.58491428571426</v>
      </c>
      <c r="J4775">
        <v>210</v>
      </c>
      <c r="K4775" t="s">
        <v>11</v>
      </c>
      <c r="L4775" t="s">
        <v>23</v>
      </c>
      <c r="M4775" t="s">
        <v>23</v>
      </c>
      <c r="N4775" s="2">
        <v>41284</v>
      </c>
      <c r="O4775" s="2">
        <v>42499</v>
      </c>
      <c r="P4775" t="s">
        <v>18</v>
      </c>
      <c r="Q4775" t="s">
        <v>30</v>
      </c>
      <c r="R4775" s="5" t="str">
        <f t="shared" si="226"/>
        <v>0.18</v>
      </c>
      <c r="S4775" s="6" t="str">
        <f t="shared" si="227"/>
        <v/>
      </c>
      <c r="T4775">
        <f>ROUND(INT(表1[[#This Row],[合同结束日期]]-表1[[#This Row],[合同起始日期]])/365,1)</f>
        <v>3.3</v>
      </c>
    </row>
    <row r="4776" spans="1:20">
      <c r="A4776" s="1">
        <v>42005</v>
      </c>
      <c r="B4776" t="s">
        <v>69</v>
      </c>
      <c r="C4776">
        <f t="shared" si="225"/>
        <v>2</v>
      </c>
      <c r="D4776" t="s">
        <v>87</v>
      </c>
      <c r="E4776" s="4">
        <v>200683.44</v>
      </c>
      <c r="F4776" s="4">
        <v>34999.191936000003</v>
      </c>
      <c r="G4776" s="3">
        <v>0.1744</v>
      </c>
      <c r="H4776" s="7">
        <v>688.21481481481487</v>
      </c>
      <c r="I4776" s="4">
        <v>120.02466370370372</v>
      </c>
      <c r="J4776">
        <v>291.59999999999997</v>
      </c>
      <c r="K4776" t="s">
        <v>11</v>
      </c>
      <c r="L4776" t="s">
        <v>13</v>
      </c>
      <c r="M4776" t="s">
        <v>13</v>
      </c>
      <c r="N4776" s="2">
        <v>41340</v>
      </c>
      <c r="O4776" s="2">
        <v>42499</v>
      </c>
      <c r="P4776" t="s">
        <v>18</v>
      </c>
      <c r="Q4776" t="s">
        <v>28</v>
      </c>
      <c r="R4776" s="5" t="str">
        <f t="shared" si="226"/>
        <v>0.13</v>
      </c>
      <c r="S4776" s="6" t="str">
        <f t="shared" si="227"/>
        <v/>
      </c>
      <c r="T4776">
        <f>ROUND(INT(表1[[#This Row],[合同结束日期]]-表1[[#This Row],[合同起始日期]])/365,1)</f>
        <v>3.2</v>
      </c>
    </row>
    <row r="4777" spans="1:20">
      <c r="A4777" s="1">
        <v>42005</v>
      </c>
      <c r="B4777" t="s">
        <v>69</v>
      </c>
      <c r="C4777">
        <f t="shared" si="225"/>
        <v>2</v>
      </c>
      <c r="D4777" t="s">
        <v>88</v>
      </c>
      <c r="E4777" s="4">
        <v>211802.90400000001</v>
      </c>
      <c r="F4777" s="4">
        <v>27534.377520000002</v>
      </c>
      <c r="G4777" s="3">
        <v>0.13</v>
      </c>
      <c r="H4777" s="7">
        <v>1038.2495294117648</v>
      </c>
      <c r="I4777" s="4">
        <v>134.97243882352942</v>
      </c>
      <c r="J4777">
        <v>204</v>
      </c>
      <c r="K4777" t="s">
        <v>11</v>
      </c>
      <c r="L4777" t="s">
        <v>23</v>
      </c>
      <c r="M4777" t="s">
        <v>23</v>
      </c>
      <c r="N4777" s="2">
        <v>41337</v>
      </c>
      <c r="O4777" s="2">
        <v>42499</v>
      </c>
      <c r="P4777" t="s">
        <v>18</v>
      </c>
      <c r="Q4777" t="s">
        <v>28</v>
      </c>
      <c r="R4777" s="5" t="str">
        <f t="shared" si="226"/>
        <v>0.13</v>
      </c>
      <c r="S4777" s="6" t="str">
        <f t="shared" si="227"/>
        <v/>
      </c>
      <c r="T4777">
        <f>ROUND(INT(表1[[#This Row],[合同结束日期]]-表1[[#This Row],[合同起始日期]])/365,1)</f>
        <v>3.2</v>
      </c>
    </row>
    <row r="4778" spans="1:20">
      <c r="A4778" s="1">
        <v>42005</v>
      </c>
      <c r="B4778" t="s">
        <v>69</v>
      </c>
      <c r="C4778">
        <f t="shared" si="225"/>
        <v>2</v>
      </c>
      <c r="D4778" t="s">
        <v>89</v>
      </c>
      <c r="E4778" s="4">
        <v>151023.6</v>
      </c>
      <c r="F4778" s="4">
        <v>37121.600879999998</v>
      </c>
      <c r="G4778" s="3">
        <v>0.24579999999999999</v>
      </c>
      <c r="H4778" s="7">
        <v>1057.5882352941178</v>
      </c>
      <c r="I4778" s="4">
        <v>259.95518823529414</v>
      </c>
      <c r="J4778">
        <v>142.79999999999998</v>
      </c>
      <c r="K4778" t="s">
        <v>11</v>
      </c>
      <c r="L4778" t="s">
        <v>23</v>
      </c>
      <c r="M4778" t="s">
        <v>23</v>
      </c>
      <c r="N4778" s="2">
        <v>41284</v>
      </c>
      <c r="O4778" s="2">
        <v>43229</v>
      </c>
      <c r="P4778" t="s">
        <v>24</v>
      </c>
      <c r="Q4778" t="s">
        <v>59</v>
      </c>
      <c r="R4778" s="5" t="str">
        <f t="shared" si="226"/>
        <v>0.16</v>
      </c>
      <c r="S4778" s="6" t="str">
        <f t="shared" si="227"/>
        <v/>
      </c>
      <c r="T4778">
        <f>ROUND(INT(表1[[#This Row],[合同结束日期]]-表1[[#This Row],[合同起始日期]])/365,1)</f>
        <v>5.3</v>
      </c>
    </row>
    <row r="4779" spans="1:20">
      <c r="A4779" s="1">
        <v>42005</v>
      </c>
      <c r="B4779" t="s">
        <v>69</v>
      </c>
      <c r="C4779">
        <f t="shared" si="225"/>
        <v>2</v>
      </c>
      <c r="D4779" t="s">
        <v>90</v>
      </c>
      <c r="E4779" s="4">
        <v>249423.59999999998</v>
      </c>
      <c r="F4779" s="4">
        <v>78917.627040000007</v>
      </c>
      <c r="G4779" s="3">
        <v>0.31640000000000007</v>
      </c>
      <c r="H4779" s="7">
        <v>758.58759124087578</v>
      </c>
      <c r="I4779" s="4">
        <v>240.01711386861314</v>
      </c>
      <c r="J4779">
        <v>328.8</v>
      </c>
      <c r="K4779" t="s">
        <v>11</v>
      </c>
      <c r="L4779" t="s">
        <v>23</v>
      </c>
      <c r="M4779" t="s">
        <v>23</v>
      </c>
      <c r="N4779" s="2">
        <v>41299</v>
      </c>
      <c r="O4779" s="2">
        <v>42133</v>
      </c>
      <c r="P4779" t="s">
        <v>24</v>
      </c>
      <c r="Q4779" t="s">
        <v>25</v>
      </c>
      <c r="R4779" s="5" t="str">
        <f t="shared" si="226"/>
        <v>0.15</v>
      </c>
      <c r="S4779" s="6" t="str">
        <f t="shared" si="227"/>
        <v/>
      </c>
      <c r="T4779">
        <f>ROUND(INT(表1[[#This Row],[合同结束日期]]-表1[[#This Row],[合同起始日期]])/365,1)</f>
        <v>2.2999999999999998</v>
      </c>
    </row>
    <row r="4780" spans="1:20">
      <c r="A4780" s="1">
        <v>42005</v>
      </c>
      <c r="B4780" t="s">
        <v>69</v>
      </c>
      <c r="C4780">
        <f t="shared" si="225"/>
        <v>2</v>
      </c>
      <c r="D4780" t="s">
        <v>91</v>
      </c>
      <c r="E4780" s="4">
        <v>936868.79999999993</v>
      </c>
      <c r="F4780" s="4">
        <v>159267.69600000003</v>
      </c>
      <c r="G4780" s="3">
        <v>0.17000000000000004</v>
      </c>
      <c r="H4780" s="7">
        <v>2502.3205128205127</v>
      </c>
      <c r="I4780" s="4">
        <v>425.39448717948727</v>
      </c>
      <c r="J4780">
        <v>374.4</v>
      </c>
      <c r="K4780" t="s">
        <v>11</v>
      </c>
      <c r="L4780" t="s">
        <v>92</v>
      </c>
      <c r="M4780" t="s">
        <v>92</v>
      </c>
      <c r="N4780" s="2">
        <v>41295</v>
      </c>
      <c r="O4780" s="2">
        <v>42133</v>
      </c>
      <c r="P4780" t="s">
        <v>24</v>
      </c>
      <c r="Q4780" t="s">
        <v>25</v>
      </c>
      <c r="R4780" s="5" t="str">
        <f t="shared" si="226"/>
        <v>0.15</v>
      </c>
      <c r="S4780" s="6" t="str">
        <f t="shared" si="227"/>
        <v/>
      </c>
      <c r="T4780">
        <f>ROUND(INT(表1[[#This Row],[合同结束日期]]-表1[[#This Row],[合同起始日期]])/365,1)</f>
        <v>2.2999999999999998</v>
      </c>
    </row>
    <row r="4781" spans="1:20">
      <c r="A4781" s="1">
        <v>42005</v>
      </c>
      <c r="B4781" t="s">
        <v>69</v>
      </c>
      <c r="C4781">
        <f t="shared" si="225"/>
        <v>2</v>
      </c>
      <c r="D4781" t="s">
        <v>93</v>
      </c>
      <c r="E4781" s="4">
        <v>344698.8</v>
      </c>
      <c r="F4781" s="4">
        <v>62114.723760000001</v>
      </c>
      <c r="G4781" s="3">
        <v>0.1802</v>
      </c>
      <c r="H4781" s="7">
        <v>1276.6622222222222</v>
      </c>
      <c r="I4781" s="4">
        <v>230.05453244444445</v>
      </c>
      <c r="J4781">
        <v>270</v>
      </c>
      <c r="K4781" t="s">
        <v>11</v>
      </c>
      <c r="L4781" t="s">
        <v>92</v>
      </c>
      <c r="M4781" t="s">
        <v>92</v>
      </c>
      <c r="N4781" s="2">
        <v>41279</v>
      </c>
      <c r="O4781" s="2">
        <v>42499</v>
      </c>
      <c r="P4781" t="s">
        <v>24</v>
      </c>
      <c r="Q4781" t="s">
        <v>28</v>
      </c>
      <c r="R4781" s="5" t="str">
        <f t="shared" si="226"/>
        <v>0.13</v>
      </c>
      <c r="S4781" s="6" t="str">
        <f t="shared" si="227"/>
        <v/>
      </c>
      <c r="T4781">
        <f>ROUND(INT(表1[[#This Row],[合同结束日期]]-表1[[#This Row],[合同起始日期]])/365,1)</f>
        <v>3.3</v>
      </c>
    </row>
    <row r="4782" spans="1:20">
      <c r="A4782" s="1">
        <v>42005</v>
      </c>
      <c r="B4782" t="s">
        <v>69</v>
      </c>
      <c r="C4782">
        <f t="shared" si="225"/>
        <v>2</v>
      </c>
      <c r="D4782" t="s">
        <v>94</v>
      </c>
      <c r="E4782" s="4">
        <v>188100</v>
      </c>
      <c r="F4782" s="4">
        <v>74826.179999999993</v>
      </c>
      <c r="G4782" s="3">
        <v>0.39779999999999999</v>
      </c>
      <c r="H4782" s="7">
        <v>729.06976744186045</v>
      </c>
      <c r="I4782" s="4">
        <v>290.02395348837206</v>
      </c>
      <c r="J4782">
        <v>258</v>
      </c>
      <c r="K4782" t="s">
        <v>11</v>
      </c>
      <c r="L4782" t="s">
        <v>23</v>
      </c>
      <c r="M4782" t="s">
        <v>23</v>
      </c>
      <c r="N4782" s="2">
        <v>41274</v>
      </c>
      <c r="O4782" s="2">
        <v>42435</v>
      </c>
      <c r="P4782" t="s">
        <v>24</v>
      </c>
      <c r="Q4782" t="s">
        <v>30</v>
      </c>
      <c r="R4782" s="5" t="str">
        <f t="shared" si="226"/>
        <v>0.18</v>
      </c>
      <c r="S4782" s="6" t="str">
        <f t="shared" si="227"/>
        <v/>
      </c>
      <c r="T4782">
        <f>ROUND(INT(表1[[#This Row],[合同结束日期]]-表1[[#This Row],[合同起始日期]])/365,1)</f>
        <v>3.2</v>
      </c>
    </row>
    <row r="4783" spans="1:20">
      <c r="A4783" s="1">
        <v>42005</v>
      </c>
      <c r="B4783" t="s">
        <v>69</v>
      </c>
      <c r="C4783">
        <f t="shared" si="225"/>
        <v>2</v>
      </c>
      <c r="D4783" t="s">
        <v>95</v>
      </c>
      <c r="E4783" s="4">
        <v>940912.79999999993</v>
      </c>
      <c r="F4783" s="4">
        <v>209353.098</v>
      </c>
      <c r="G4783" s="3">
        <v>0.2225</v>
      </c>
      <c r="H4783" s="7">
        <v>606.41453982985308</v>
      </c>
      <c r="I4783" s="4">
        <v>134.92723511214231</v>
      </c>
      <c r="J4783">
        <v>1551.6</v>
      </c>
      <c r="K4783" t="s">
        <v>41</v>
      </c>
      <c r="L4783" t="s">
        <v>95</v>
      </c>
      <c r="M4783" t="s">
        <v>41</v>
      </c>
      <c r="N4783" s="2">
        <v>41338</v>
      </c>
      <c r="O4783" s="2">
        <v>44349</v>
      </c>
      <c r="P4783" t="s">
        <v>39</v>
      </c>
      <c r="Q4783" t="s">
        <v>83</v>
      </c>
      <c r="R4783" s="5" t="str">
        <f t="shared" si="226"/>
        <v>0.14</v>
      </c>
      <c r="S4783" s="6" t="str">
        <f t="shared" si="227"/>
        <v/>
      </c>
      <c r="T4783">
        <f>ROUND(INT(表1[[#This Row],[合同结束日期]]-表1[[#This Row],[合同起始日期]])/365,1)</f>
        <v>8.1999999999999993</v>
      </c>
    </row>
    <row r="4784" spans="1:20">
      <c r="A4784" s="1">
        <v>42005</v>
      </c>
      <c r="B4784" t="s">
        <v>69</v>
      </c>
      <c r="C4784">
        <f t="shared" si="225"/>
        <v>2</v>
      </c>
      <c r="D4784" t="s">
        <v>293</v>
      </c>
      <c r="E4784" s="4">
        <v>1071492</v>
      </c>
      <c r="F4784" s="4">
        <v>81754.839599999992</v>
      </c>
      <c r="G4784" s="3">
        <v>7.6299999999999993E-2</v>
      </c>
      <c r="H4784" s="7">
        <v>917.68756423432694</v>
      </c>
      <c r="I4784" s="4">
        <v>70.019561151079131</v>
      </c>
      <c r="J4784">
        <v>1167.5999999999999</v>
      </c>
      <c r="K4784" t="s">
        <v>44</v>
      </c>
      <c r="L4784" t="s">
        <v>72</v>
      </c>
      <c r="M4784" t="s">
        <v>71</v>
      </c>
      <c r="N4784" s="2">
        <v>41446</v>
      </c>
      <c r="O4784" s="2">
        <v>44487</v>
      </c>
      <c r="P4784" t="s">
        <v>18</v>
      </c>
      <c r="Q4784" t="s">
        <v>37</v>
      </c>
      <c r="R4784" s="5" t="str">
        <f t="shared" si="226"/>
        <v>0.</v>
      </c>
      <c r="S4784" s="6" t="str">
        <f t="shared" si="227"/>
        <v/>
      </c>
      <c r="T4784">
        <f>ROUND(INT(表1[[#This Row],[合同结束日期]]-表1[[#This Row],[合同起始日期]])/365,1)</f>
        <v>8.3000000000000007</v>
      </c>
    </row>
    <row r="4785" spans="1:20">
      <c r="A4785" s="1">
        <v>42005</v>
      </c>
      <c r="B4785" t="s">
        <v>69</v>
      </c>
      <c r="C4785">
        <f t="shared" si="225"/>
        <v>2</v>
      </c>
      <c r="D4785" t="s">
        <v>296</v>
      </c>
      <c r="E4785" s="4">
        <v>1750251.5999999999</v>
      </c>
      <c r="F4785" s="4">
        <v>87512.58</v>
      </c>
      <c r="G4785" s="3">
        <v>0.05</v>
      </c>
      <c r="H4785" s="7">
        <v>3277.6247191011234</v>
      </c>
      <c r="I4785" s="4">
        <v>163.88123595505618</v>
      </c>
      <c r="J4785">
        <v>534</v>
      </c>
      <c r="K4785" t="s">
        <v>44</v>
      </c>
      <c r="L4785" t="s">
        <v>72</v>
      </c>
      <c r="M4785" t="s">
        <v>71</v>
      </c>
      <c r="N4785" s="2">
        <v>41514</v>
      </c>
      <c r="O4785" s="2">
        <v>44525</v>
      </c>
      <c r="P4785" t="s">
        <v>18</v>
      </c>
      <c r="Q4785" t="s">
        <v>208</v>
      </c>
      <c r="R4785" s="5" t="str">
        <f t="shared" si="226"/>
        <v>0.05</v>
      </c>
      <c r="S4785" s="6" t="str">
        <f t="shared" si="227"/>
        <v/>
      </c>
      <c r="T4785">
        <f>ROUND(INT(表1[[#This Row],[合同结束日期]]-表1[[#This Row],[合同起始日期]])/365,1)</f>
        <v>8.1999999999999993</v>
      </c>
    </row>
    <row r="4786" spans="1:20">
      <c r="A4786" s="1">
        <v>42005</v>
      </c>
      <c r="B4786" t="s">
        <v>69</v>
      </c>
      <c r="C4786">
        <f t="shared" si="225"/>
        <v>2</v>
      </c>
      <c r="D4786" t="s">
        <v>306</v>
      </c>
      <c r="E4786" s="4">
        <v>589470</v>
      </c>
      <c r="F4786" s="4">
        <v>55822.809000000001</v>
      </c>
      <c r="G4786" s="3">
        <v>9.4700000000000006E-2</v>
      </c>
      <c r="H4786" s="7">
        <v>1056.3978494623657</v>
      </c>
      <c r="I4786" s="4">
        <v>100.04087634408603</v>
      </c>
      <c r="J4786">
        <v>558</v>
      </c>
      <c r="K4786" t="s">
        <v>44</v>
      </c>
      <c r="L4786" t="s">
        <v>72</v>
      </c>
      <c r="M4786" t="s">
        <v>71</v>
      </c>
      <c r="N4786" s="2">
        <v>41567</v>
      </c>
      <c r="O4786" s="2">
        <v>44578</v>
      </c>
      <c r="P4786" t="s">
        <v>18</v>
      </c>
      <c r="Q4786" t="s">
        <v>357</v>
      </c>
      <c r="R4786" s="5" t="str">
        <f t="shared" si="226"/>
        <v>0.05</v>
      </c>
      <c r="S4786" s="6" t="str">
        <f t="shared" si="227"/>
        <v>0.05</v>
      </c>
      <c r="T4786">
        <f>ROUND(INT(表1[[#This Row],[合同结束日期]]-表1[[#This Row],[合同起始日期]])/365,1)</f>
        <v>8.1999999999999993</v>
      </c>
    </row>
    <row r="4787" spans="1:20">
      <c r="A4787" s="1">
        <v>42005</v>
      </c>
      <c r="B4787" t="s">
        <v>69</v>
      </c>
      <c r="C4787">
        <f t="shared" si="225"/>
        <v>2</v>
      </c>
      <c r="D4787" t="s">
        <v>96</v>
      </c>
      <c r="E4787" s="4">
        <v>675548.4</v>
      </c>
      <c r="F4787" s="4">
        <v>53638.542959999999</v>
      </c>
      <c r="G4787" s="3">
        <v>7.9399999999999998E-2</v>
      </c>
      <c r="H4787" s="7">
        <v>2582.371559633028</v>
      </c>
      <c r="I4787" s="4">
        <v>205.04030183486242</v>
      </c>
      <c r="J4787">
        <v>261.59999999999997</v>
      </c>
      <c r="K4787" t="s">
        <v>11</v>
      </c>
      <c r="L4787" t="s">
        <v>23</v>
      </c>
      <c r="M4787" t="s">
        <v>23</v>
      </c>
      <c r="N4787" s="2">
        <v>41374</v>
      </c>
      <c r="O4787" s="2">
        <v>42499</v>
      </c>
      <c r="P4787" t="s">
        <v>24</v>
      </c>
      <c r="Q4787" t="s">
        <v>35</v>
      </c>
      <c r="R4787" s="5" t="str">
        <f t="shared" si="226"/>
        <v>0.06</v>
      </c>
      <c r="S4787" s="6" t="str">
        <f t="shared" si="227"/>
        <v/>
      </c>
      <c r="T4787">
        <f>ROUND(INT(表1[[#This Row],[合同结束日期]]-表1[[#This Row],[合同起始日期]])/365,1)</f>
        <v>3.1</v>
      </c>
    </row>
    <row r="4788" spans="1:20">
      <c r="A4788" s="1">
        <v>42005</v>
      </c>
      <c r="B4788" t="s">
        <v>69</v>
      </c>
      <c r="C4788">
        <f t="shared" si="225"/>
        <v>2</v>
      </c>
      <c r="D4788" t="s">
        <v>97</v>
      </c>
      <c r="E4788" s="4">
        <v>1286453.6399999999</v>
      </c>
      <c r="F4788" s="4">
        <v>180232.15496399999</v>
      </c>
      <c r="G4788" s="3">
        <v>0.1401</v>
      </c>
      <c r="H4788" s="7">
        <v>1662.0848062015502</v>
      </c>
      <c r="I4788" s="4">
        <v>232.8580813488372</v>
      </c>
      <c r="J4788">
        <v>774</v>
      </c>
      <c r="K4788" t="s">
        <v>11</v>
      </c>
      <c r="L4788" t="s">
        <v>13</v>
      </c>
      <c r="M4788" t="s">
        <v>27</v>
      </c>
      <c r="N4788" s="2">
        <v>41299</v>
      </c>
      <c r="O4788" s="2">
        <v>43229</v>
      </c>
      <c r="P4788" t="s">
        <v>24</v>
      </c>
      <c r="Q4788" t="s">
        <v>48</v>
      </c>
      <c r="R4788" s="5" t="str">
        <f t="shared" si="226"/>
        <v>0.11</v>
      </c>
      <c r="S4788" s="6" t="str">
        <f t="shared" si="227"/>
        <v/>
      </c>
      <c r="T4788">
        <f>ROUND(INT(表1[[#This Row],[合同结束日期]]-表1[[#This Row],[合同起始日期]])/365,1)</f>
        <v>5.3</v>
      </c>
    </row>
    <row r="4789" spans="1:20">
      <c r="A4789" s="1">
        <v>42005</v>
      </c>
      <c r="B4789" t="s">
        <v>69</v>
      </c>
      <c r="C4789">
        <f t="shared" si="225"/>
        <v>2</v>
      </c>
      <c r="D4789" t="s">
        <v>98</v>
      </c>
      <c r="E4789" s="4">
        <v>432774</v>
      </c>
      <c r="F4789" s="4">
        <v>83092.607999999993</v>
      </c>
      <c r="G4789" s="3">
        <v>0.19199999999999998</v>
      </c>
      <c r="H4789" s="7">
        <v>1301.9675090252708</v>
      </c>
      <c r="I4789" s="4">
        <v>249.97776173285197</v>
      </c>
      <c r="J4789">
        <v>332.4</v>
      </c>
      <c r="K4789" t="s">
        <v>11</v>
      </c>
      <c r="L4789" t="s">
        <v>13</v>
      </c>
      <c r="M4789" t="s">
        <v>13</v>
      </c>
      <c r="N4789" s="2">
        <v>41331</v>
      </c>
      <c r="O4789" s="2">
        <v>42499</v>
      </c>
      <c r="P4789" t="s">
        <v>24</v>
      </c>
      <c r="Q4789" t="s">
        <v>25</v>
      </c>
      <c r="R4789" s="5" t="str">
        <f t="shared" si="226"/>
        <v>0.15</v>
      </c>
      <c r="S4789" s="6" t="str">
        <f t="shared" si="227"/>
        <v/>
      </c>
      <c r="T4789">
        <f>ROUND(INT(表1[[#This Row],[合同结束日期]]-表1[[#This Row],[合同起始日期]])/365,1)</f>
        <v>3.2</v>
      </c>
    </row>
    <row r="4790" spans="1:20">
      <c r="A4790" s="1">
        <v>42005</v>
      </c>
      <c r="B4790" t="s">
        <v>69</v>
      </c>
      <c r="C4790">
        <f t="shared" si="225"/>
        <v>2</v>
      </c>
      <c r="D4790" t="s">
        <v>99</v>
      </c>
      <c r="E4790" s="4">
        <v>480020.39999999997</v>
      </c>
      <c r="F4790" s="4">
        <v>80883.43740000001</v>
      </c>
      <c r="G4790" s="3">
        <v>0.16850000000000004</v>
      </c>
      <c r="H4790" s="7">
        <v>2702.8175675675675</v>
      </c>
      <c r="I4790" s="4">
        <v>455.42476013513522</v>
      </c>
      <c r="J4790">
        <v>177.6</v>
      </c>
      <c r="K4790" t="s">
        <v>11</v>
      </c>
      <c r="L4790" t="s">
        <v>23</v>
      </c>
      <c r="M4790" t="s">
        <v>23</v>
      </c>
      <c r="N4790" s="2">
        <v>41295</v>
      </c>
      <c r="O4790" s="2">
        <v>42499</v>
      </c>
      <c r="P4790" t="s">
        <v>24</v>
      </c>
      <c r="Q4790" t="s">
        <v>25</v>
      </c>
      <c r="R4790" s="5" t="str">
        <f t="shared" si="226"/>
        <v>0.15</v>
      </c>
      <c r="S4790" s="6" t="str">
        <f t="shared" si="227"/>
        <v/>
      </c>
      <c r="T4790">
        <f>ROUND(INT(表1[[#This Row],[合同结束日期]]-表1[[#This Row],[合同起始日期]])/365,1)</f>
        <v>3.3</v>
      </c>
    </row>
    <row r="4791" spans="1:20">
      <c r="A4791" s="1">
        <v>42005</v>
      </c>
      <c r="B4791" t="s">
        <v>69</v>
      </c>
      <c r="C4791">
        <f t="shared" si="225"/>
        <v>2</v>
      </c>
      <c r="D4791" t="s">
        <v>100</v>
      </c>
      <c r="E4791" s="4">
        <v>414126</v>
      </c>
      <c r="F4791" s="4">
        <v>72679.112999999998</v>
      </c>
      <c r="G4791" s="3">
        <v>0.17549999999999999</v>
      </c>
      <c r="H4791" s="7">
        <v>1960.8238636363637</v>
      </c>
      <c r="I4791" s="4">
        <v>344.12458806818182</v>
      </c>
      <c r="J4791">
        <v>211.2</v>
      </c>
      <c r="K4791" t="s">
        <v>11</v>
      </c>
      <c r="L4791" t="s">
        <v>23</v>
      </c>
      <c r="M4791" t="s">
        <v>23</v>
      </c>
      <c r="N4791" s="2">
        <v>41298</v>
      </c>
      <c r="O4791" s="2">
        <v>42133</v>
      </c>
      <c r="P4791" t="s">
        <v>24</v>
      </c>
      <c r="Q4791" t="s">
        <v>25</v>
      </c>
      <c r="R4791" s="5" t="str">
        <f t="shared" si="226"/>
        <v>0.15</v>
      </c>
      <c r="S4791" s="6" t="str">
        <f t="shared" si="227"/>
        <v/>
      </c>
      <c r="T4791">
        <f>ROUND(INT(表1[[#This Row],[合同结束日期]]-表1[[#This Row],[合同起始日期]])/365,1)</f>
        <v>2.2999999999999998</v>
      </c>
    </row>
    <row r="4792" spans="1:20">
      <c r="A4792" s="1">
        <v>42005</v>
      </c>
      <c r="B4792" t="s">
        <v>69</v>
      </c>
      <c r="C4792">
        <f t="shared" si="225"/>
        <v>2</v>
      </c>
      <c r="D4792" t="s">
        <v>101</v>
      </c>
      <c r="E4792" s="4">
        <v>171309.36</v>
      </c>
      <c r="F4792" s="4">
        <v>22270.216800000002</v>
      </c>
      <c r="G4792" s="3">
        <v>0.13000000000000003</v>
      </c>
      <c r="H4792" s="7">
        <v>1385.9980582524272</v>
      </c>
      <c r="I4792" s="4">
        <v>180.17974757281556</v>
      </c>
      <c r="J4792">
        <v>123.6</v>
      </c>
      <c r="K4792" t="s">
        <v>11</v>
      </c>
      <c r="L4792" t="s">
        <v>92</v>
      </c>
      <c r="M4792" t="s">
        <v>92</v>
      </c>
      <c r="N4792" s="2">
        <v>41345</v>
      </c>
      <c r="O4792" s="2">
        <v>42499</v>
      </c>
      <c r="P4792" t="s">
        <v>18</v>
      </c>
      <c r="Q4792" t="s">
        <v>28</v>
      </c>
      <c r="R4792" s="5" t="str">
        <f t="shared" si="226"/>
        <v>0.13</v>
      </c>
      <c r="S4792" s="6" t="str">
        <f t="shared" si="227"/>
        <v/>
      </c>
      <c r="T4792">
        <f>ROUND(INT(表1[[#This Row],[合同结束日期]]-表1[[#This Row],[合同起始日期]])/365,1)</f>
        <v>3.2</v>
      </c>
    </row>
    <row r="4793" spans="1:20">
      <c r="A4793" s="1">
        <v>42005</v>
      </c>
      <c r="B4793" t="s">
        <v>69</v>
      </c>
      <c r="C4793">
        <f t="shared" si="225"/>
        <v>2</v>
      </c>
      <c r="D4793" t="s">
        <v>102</v>
      </c>
      <c r="E4793" s="4">
        <v>426501.6</v>
      </c>
      <c r="F4793" s="4">
        <v>84489.966960000005</v>
      </c>
      <c r="G4793" s="3">
        <v>0.19810000000000003</v>
      </c>
      <c r="H4793" s="7">
        <v>2755.1782945736436</v>
      </c>
      <c r="I4793" s="4">
        <v>545.80082015503888</v>
      </c>
      <c r="J4793">
        <v>154.79999999999998</v>
      </c>
      <c r="K4793" t="s">
        <v>11</v>
      </c>
      <c r="L4793" t="s">
        <v>92</v>
      </c>
      <c r="M4793" t="s">
        <v>92</v>
      </c>
      <c r="N4793" s="2">
        <v>41355</v>
      </c>
      <c r="O4793" s="2">
        <v>42499</v>
      </c>
      <c r="P4793" t="s">
        <v>24</v>
      </c>
      <c r="Q4793" t="s">
        <v>30</v>
      </c>
      <c r="R4793" s="5" t="str">
        <f t="shared" si="226"/>
        <v>0.18</v>
      </c>
      <c r="S4793" s="6" t="str">
        <f t="shared" si="227"/>
        <v/>
      </c>
      <c r="T4793">
        <f>ROUND(INT(表1[[#This Row],[合同结束日期]]-表1[[#This Row],[合同起始日期]])/365,1)</f>
        <v>3.1</v>
      </c>
    </row>
    <row r="4794" spans="1:20">
      <c r="A4794" s="1">
        <v>42005</v>
      </c>
      <c r="B4794" t="s">
        <v>69</v>
      </c>
      <c r="C4794">
        <f t="shared" si="225"/>
        <v>2</v>
      </c>
      <c r="D4794" t="s">
        <v>103</v>
      </c>
      <c r="E4794" s="4">
        <v>399672</v>
      </c>
      <c r="F4794" s="4">
        <v>84370.7592</v>
      </c>
      <c r="G4794" s="3">
        <v>0.21110000000000001</v>
      </c>
      <c r="H4794" s="7">
        <v>1608.985507246377</v>
      </c>
      <c r="I4794" s="4">
        <v>339.65684057971021</v>
      </c>
      <c r="J4794">
        <v>248.39999999999998</v>
      </c>
      <c r="K4794" t="s">
        <v>11</v>
      </c>
      <c r="L4794" t="s">
        <v>23</v>
      </c>
      <c r="M4794" t="s">
        <v>23</v>
      </c>
      <c r="N4794" s="2">
        <v>41285</v>
      </c>
      <c r="O4794" s="2">
        <v>42499</v>
      </c>
      <c r="P4794" t="s">
        <v>24</v>
      </c>
      <c r="Q4794" t="s">
        <v>30</v>
      </c>
      <c r="R4794" s="5" t="str">
        <f t="shared" si="226"/>
        <v>0.18</v>
      </c>
      <c r="S4794" s="6" t="str">
        <f t="shared" si="227"/>
        <v/>
      </c>
      <c r="T4794">
        <f>ROUND(INT(表1[[#This Row],[合同结束日期]]-表1[[#This Row],[合同起始日期]])/365,1)</f>
        <v>3.3</v>
      </c>
    </row>
    <row r="4795" spans="1:20">
      <c r="A4795" s="1">
        <v>42005</v>
      </c>
      <c r="B4795" t="s">
        <v>69</v>
      </c>
      <c r="C4795">
        <f t="shared" si="225"/>
        <v>2</v>
      </c>
      <c r="D4795" t="s">
        <v>104</v>
      </c>
      <c r="E4795" s="4">
        <v>96467.76</v>
      </c>
      <c r="F4795" s="4">
        <v>19004.148719999997</v>
      </c>
      <c r="G4795" s="3">
        <v>0.19699999999999998</v>
      </c>
      <c r="H4795" s="7">
        <v>609.01363636363635</v>
      </c>
      <c r="I4795" s="4">
        <v>119.97568636363634</v>
      </c>
      <c r="J4795">
        <v>158.4</v>
      </c>
      <c r="K4795" t="s">
        <v>11</v>
      </c>
      <c r="L4795" t="s">
        <v>23</v>
      </c>
      <c r="M4795" t="s">
        <v>23</v>
      </c>
      <c r="N4795" s="2">
        <v>41345</v>
      </c>
      <c r="O4795" s="2">
        <v>42499</v>
      </c>
      <c r="P4795" t="s">
        <v>18</v>
      </c>
      <c r="Q4795" t="s">
        <v>28</v>
      </c>
      <c r="R4795" s="5" t="str">
        <f t="shared" si="226"/>
        <v>0.13</v>
      </c>
      <c r="S4795" s="6" t="str">
        <f t="shared" si="227"/>
        <v/>
      </c>
      <c r="T4795">
        <f>ROUND(INT(表1[[#This Row],[合同结束日期]]-表1[[#This Row],[合同起始日期]])/365,1)</f>
        <v>3.2</v>
      </c>
    </row>
    <row r="4796" spans="1:20">
      <c r="A4796" s="1">
        <v>42005</v>
      </c>
      <c r="B4796" t="s">
        <v>69</v>
      </c>
      <c r="C4796">
        <f t="shared" si="225"/>
        <v>2</v>
      </c>
      <c r="D4796" t="s">
        <v>105</v>
      </c>
      <c r="E4796" s="4">
        <v>118096.79999999999</v>
      </c>
      <c r="F4796" s="4">
        <v>29902.109759999996</v>
      </c>
      <c r="G4796" s="3">
        <v>0.25319999999999998</v>
      </c>
      <c r="H4796" s="7">
        <v>1105.7752808988764</v>
      </c>
      <c r="I4796" s="4">
        <v>279.98230112359545</v>
      </c>
      <c r="J4796">
        <v>106.8</v>
      </c>
      <c r="K4796" t="s">
        <v>60</v>
      </c>
      <c r="L4796" t="s">
        <v>107</v>
      </c>
      <c r="M4796" t="s">
        <v>106</v>
      </c>
      <c r="N4796" s="2">
        <v>41250</v>
      </c>
      <c r="O4796" s="2">
        <v>42133</v>
      </c>
      <c r="P4796" t="s">
        <v>14</v>
      </c>
      <c r="Q4796" t="s">
        <v>37</v>
      </c>
      <c r="R4796" s="5" t="str">
        <f t="shared" si="226"/>
        <v>0.</v>
      </c>
      <c r="S4796" s="6" t="str">
        <f t="shared" si="227"/>
        <v/>
      </c>
      <c r="T4796">
        <f>ROUND(INT(表1[[#This Row],[合同结束日期]]-表1[[#This Row],[合同起始日期]])/365,1)</f>
        <v>2.4</v>
      </c>
    </row>
    <row r="4797" spans="1:20">
      <c r="A4797" s="1">
        <v>42005</v>
      </c>
      <c r="B4797" t="s">
        <v>69</v>
      </c>
      <c r="C4797">
        <f t="shared" si="225"/>
        <v>2</v>
      </c>
      <c r="D4797" t="s">
        <v>108</v>
      </c>
      <c r="E4797" s="4">
        <v>117438</v>
      </c>
      <c r="F4797" s="4">
        <v>21373.716</v>
      </c>
      <c r="G4797" s="3">
        <v>0.182</v>
      </c>
      <c r="H4797" s="7">
        <v>2275.9302325581393</v>
      </c>
      <c r="I4797" s="4">
        <v>414.2193023255814</v>
      </c>
      <c r="J4797">
        <v>51.6</v>
      </c>
      <c r="K4797" t="s">
        <v>11</v>
      </c>
      <c r="L4797" t="s">
        <v>12</v>
      </c>
      <c r="M4797" t="s">
        <v>53</v>
      </c>
      <c r="N4797" s="2">
        <v>41332</v>
      </c>
      <c r="O4797" s="2">
        <v>42133</v>
      </c>
      <c r="P4797" t="s">
        <v>24</v>
      </c>
      <c r="Q4797" t="s">
        <v>59</v>
      </c>
      <c r="R4797" s="5" t="str">
        <f t="shared" si="226"/>
        <v>0.16</v>
      </c>
      <c r="S4797" s="6" t="str">
        <f t="shared" si="227"/>
        <v/>
      </c>
      <c r="T4797">
        <f>ROUND(INT(表1[[#This Row],[合同结束日期]]-表1[[#This Row],[合同起始日期]])/365,1)</f>
        <v>2.2000000000000002</v>
      </c>
    </row>
    <row r="4798" spans="1:20">
      <c r="A4798" s="1">
        <v>42005</v>
      </c>
      <c r="B4798" t="s">
        <v>69</v>
      </c>
      <c r="C4798">
        <f t="shared" si="225"/>
        <v>2</v>
      </c>
      <c r="D4798" t="s">
        <v>109</v>
      </c>
      <c r="E4798" s="4">
        <v>153100.79999999999</v>
      </c>
      <c r="F4798" s="4">
        <v>23026.36032</v>
      </c>
      <c r="G4798" s="3">
        <v>0.15040000000000001</v>
      </c>
      <c r="H4798" s="7">
        <v>2453.5384615384614</v>
      </c>
      <c r="I4798" s="4">
        <v>369.01218461538463</v>
      </c>
      <c r="J4798">
        <v>62.4</v>
      </c>
      <c r="K4798" t="s">
        <v>11</v>
      </c>
      <c r="L4798" t="s">
        <v>12</v>
      </c>
      <c r="M4798" t="s">
        <v>110</v>
      </c>
      <c r="N4798" s="2">
        <v>41287</v>
      </c>
      <c r="O4798" s="2">
        <v>42499</v>
      </c>
      <c r="P4798" t="s">
        <v>24</v>
      </c>
      <c r="Q4798" t="s">
        <v>28</v>
      </c>
      <c r="R4798" s="5" t="str">
        <f t="shared" si="226"/>
        <v>0.13</v>
      </c>
      <c r="S4798" s="6" t="str">
        <f t="shared" si="227"/>
        <v/>
      </c>
      <c r="T4798">
        <f>ROUND(INT(表1[[#This Row],[合同结束日期]]-表1[[#This Row],[合同起始日期]])/365,1)</f>
        <v>3.3</v>
      </c>
    </row>
    <row r="4799" spans="1:20">
      <c r="A4799" s="1">
        <v>42005</v>
      </c>
      <c r="B4799" t="s">
        <v>69</v>
      </c>
      <c r="C4799">
        <f t="shared" si="225"/>
        <v>2</v>
      </c>
      <c r="D4799" t="s">
        <v>111</v>
      </c>
      <c r="E4799" s="4">
        <v>205236</v>
      </c>
      <c r="F4799" s="4">
        <v>34992.737999999998</v>
      </c>
      <c r="G4799" s="3">
        <v>0.17049999999999998</v>
      </c>
      <c r="H4799" s="7">
        <v>1513.5398230088497</v>
      </c>
      <c r="I4799" s="4">
        <v>258.05853982300886</v>
      </c>
      <c r="J4799">
        <v>135.6</v>
      </c>
      <c r="K4799" t="s">
        <v>11</v>
      </c>
      <c r="L4799" t="s">
        <v>23</v>
      </c>
      <c r="M4799" t="s">
        <v>23</v>
      </c>
      <c r="N4799" s="2">
        <v>41974</v>
      </c>
      <c r="O4799" s="2">
        <v>42499</v>
      </c>
      <c r="P4799" t="s">
        <v>24</v>
      </c>
      <c r="Q4799" t="s">
        <v>28</v>
      </c>
      <c r="R4799" s="5" t="str">
        <f t="shared" si="226"/>
        <v>0.13</v>
      </c>
      <c r="S4799" s="6" t="str">
        <f t="shared" si="227"/>
        <v/>
      </c>
      <c r="T4799">
        <f>ROUND(INT(表1[[#This Row],[合同结束日期]]-表1[[#This Row],[合同起始日期]])/365,1)</f>
        <v>1.4</v>
      </c>
    </row>
    <row r="4800" spans="1:20">
      <c r="A4800" s="1">
        <v>42005</v>
      </c>
      <c r="B4800" t="s">
        <v>69</v>
      </c>
      <c r="C4800">
        <f t="shared" si="225"/>
        <v>2</v>
      </c>
      <c r="D4800" t="s">
        <v>112</v>
      </c>
      <c r="E4800" s="4">
        <v>913159.68000000005</v>
      </c>
      <c r="F4800" s="4">
        <v>145466.33702400001</v>
      </c>
      <c r="G4800" s="3">
        <v>0.1593</v>
      </c>
      <c r="H4800" s="7">
        <v>1706.20269058296</v>
      </c>
      <c r="I4800" s="4">
        <v>271.79808860986554</v>
      </c>
      <c r="J4800">
        <v>535.19999999999993</v>
      </c>
      <c r="K4800" t="s">
        <v>11</v>
      </c>
      <c r="L4800" t="s">
        <v>92</v>
      </c>
      <c r="M4800" t="s">
        <v>92</v>
      </c>
      <c r="N4800" s="2">
        <v>41974</v>
      </c>
      <c r="O4800" s="2">
        <v>42499</v>
      </c>
      <c r="P4800" t="s">
        <v>24</v>
      </c>
      <c r="Q4800" t="s">
        <v>28</v>
      </c>
      <c r="R4800" s="5" t="str">
        <f t="shared" si="226"/>
        <v>0.13</v>
      </c>
      <c r="S4800" s="6" t="str">
        <f t="shared" si="227"/>
        <v/>
      </c>
      <c r="T4800">
        <f>ROUND(INT(表1[[#This Row],[合同结束日期]]-表1[[#This Row],[合同起始日期]])/365,1)</f>
        <v>1.4</v>
      </c>
    </row>
    <row r="4801" spans="1:20">
      <c r="A4801" s="1">
        <v>42005</v>
      </c>
      <c r="B4801" t="s">
        <v>69</v>
      </c>
      <c r="C4801">
        <f t="shared" si="225"/>
        <v>2</v>
      </c>
      <c r="D4801" t="s">
        <v>113</v>
      </c>
      <c r="E4801" s="4">
        <v>1143399.5999999999</v>
      </c>
      <c r="F4801" s="4">
        <v>206497.96775999997</v>
      </c>
      <c r="G4801" s="3">
        <v>0.18059999999999998</v>
      </c>
      <c r="H4801" s="7">
        <v>1634.3619210977699</v>
      </c>
      <c r="I4801" s="4">
        <v>295.16576295025726</v>
      </c>
      <c r="J4801">
        <v>699.6</v>
      </c>
      <c r="K4801" t="s">
        <v>11</v>
      </c>
      <c r="L4801" t="s">
        <v>23</v>
      </c>
      <c r="M4801" t="s">
        <v>23</v>
      </c>
      <c r="N4801" s="2">
        <v>41331</v>
      </c>
      <c r="O4801" s="2">
        <v>42499</v>
      </c>
      <c r="P4801" t="s">
        <v>24</v>
      </c>
      <c r="Q4801" t="s">
        <v>25</v>
      </c>
      <c r="R4801" s="5" t="str">
        <f t="shared" si="226"/>
        <v>0.15</v>
      </c>
      <c r="S4801" s="6" t="str">
        <f t="shared" si="227"/>
        <v/>
      </c>
      <c r="T4801">
        <f>ROUND(INT(表1[[#This Row],[合同结束日期]]-表1[[#This Row],[合同起始日期]])/365,1)</f>
        <v>3.2</v>
      </c>
    </row>
    <row r="4802" spans="1:20">
      <c r="A4802" s="1">
        <v>42005</v>
      </c>
      <c r="B4802" t="s">
        <v>69</v>
      </c>
      <c r="C4802">
        <f t="shared" si="225"/>
        <v>2</v>
      </c>
      <c r="D4802" t="s">
        <v>114</v>
      </c>
      <c r="E4802" s="4">
        <v>509169.83999999997</v>
      </c>
      <c r="F4802" s="4">
        <v>128208.965712</v>
      </c>
      <c r="G4802" s="3">
        <v>0.25180000000000002</v>
      </c>
      <c r="H4802" s="7">
        <v>1032.3800486618004</v>
      </c>
      <c r="I4802" s="4">
        <v>259.9532962530414</v>
      </c>
      <c r="J4802">
        <v>493.2</v>
      </c>
      <c r="K4802" t="s">
        <v>60</v>
      </c>
      <c r="L4802" t="s">
        <v>116</v>
      </c>
      <c r="M4802" t="s">
        <v>115</v>
      </c>
      <c r="N4802" s="2">
        <v>41241</v>
      </c>
      <c r="O4802" s="2">
        <v>43229</v>
      </c>
      <c r="P4802" t="s">
        <v>24</v>
      </c>
      <c r="Q4802" t="s">
        <v>65</v>
      </c>
      <c r="R4802" s="5" t="str">
        <f t="shared" si="226"/>
        <v>0.12</v>
      </c>
      <c r="S4802" s="6" t="str">
        <f t="shared" si="227"/>
        <v/>
      </c>
      <c r="T4802">
        <f>ROUND(INT(表1[[#This Row],[合同结束日期]]-表1[[#This Row],[合同起始日期]])/365,1)</f>
        <v>5.4</v>
      </c>
    </row>
    <row r="4803" spans="1:20">
      <c r="A4803" s="1">
        <v>42005</v>
      </c>
      <c r="B4803" t="s">
        <v>69</v>
      </c>
      <c r="C4803">
        <f t="shared" si="225"/>
        <v>2</v>
      </c>
      <c r="D4803" t="s">
        <v>117</v>
      </c>
      <c r="E4803" s="4">
        <v>295789.2</v>
      </c>
      <c r="F4803" s="4">
        <v>37239.860280000001</v>
      </c>
      <c r="G4803" s="3">
        <v>0.12589999999999998</v>
      </c>
      <c r="H4803" s="7">
        <v>1270.5721649484537</v>
      </c>
      <c r="I4803" s="4">
        <v>159.96503556701032</v>
      </c>
      <c r="J4803">
        <v>232.79999999999998</v>
      </c>
      <c r="K4803" t="s">
        <v>44</v>
      </c>
      <c r="L4803" t="s">
        <v>72</v>
      </c>
      <c r="M4803" t="s">
        <v>71</v>
      </c>
      <c r="N4803" s="2">
        <v>41331</v>
      </c>
      <c r="O4803" s="2">
        <v>43229</v>
      </c>
      <c r="P4803" t="s">
        <v>24</v>
      </c>
      <c r="Q4803" t="s">
        <v>42</v>
      </c>
      <c r="R4803" s="5" t="str">
        <f t="shared" si="226"/>
        <v>0.08</v>
      </c>
      <c r="S4803" s="6" t="str">
        <f t="shared" si="227"/>
        <v/>
      </c>
      <c r="T4803">
        <f>ROUND(INT(表1[[#This Row],[合同结束日期]]-表1[[#This Row],[合同起始日期]])/365,1)</f>
        <v>5.2</v>
      </c>
    </row>
    <row r="4804" spans="1:20">
      <c r="A4804" s="1">
        <v>42005</v>
      </c>
      <c r="B4804" t="s">
        <v>69</v>
      </c>
      <c r="C4804">
        <f t="shared" si="225"/>
        <v>2</v>
      </c>
      <c r="D4804" t="s">
        <v>118</v>
      </c>
      <c r="E4804" s="4">
        <v>395796</v>
      </c>
      <c r="F4804" s="4">
        <v>49909.875599999992</v>
      </c>
      <c r="G4804" s="3">
        <v>0.12609999999999999</v>
      </c>
      <c r="H4804" s="7">
        <v>832.90404040404042</v>
      </c>
      <c r="I4804" s="4">
        <v>105.02919949494948</v>
      </c>
      <c r="J4804">
        <v>475.2</v>
      </c>
      <c r="K4804" t="s">
        <v>44</v>
      </c>
      <c r="L4804" t="s">
        <v>72</v>
      </c>
      <c r="M4804" t="s">
        <v>71</v>
      </c>
      <c r="N4804" s="2">
        <v>41332</v>
      </c>
      <c r="O4804" s="2">
        <v>44325</v>
      </c>
      <c r="P4804" t="s">
        <v>24</v>
      </c>
      <c r="Q4804" t="s">
        <v>42</v>
      </c>
      <c r="R4804" s="5" t="str">
        <f t="shared" si="226"/>
        <v>0.08</v>
      </c>
      <c r="S4804" s="6" t="str">
        <f t="shared" si="227"/>
        <v/>
      </c>
      <c r="T4804">
        <f>ROUND(INT(表1[[#This Row],[合同结束日期]]-表1[[#This Row],[合同起始日期]])/365,1)</f>
        <v>8.1999999999999993</v>
      </c>
    </row>
    <row r="4805" spans="1:20">
      <c r="A4805" s="1">
        <v>42005</v>
      </c>
      <c r="B4805" t="s">
        <v>69</v>
      </c>
      <c r="C4805">
        <f t="shared" si="225"/>
        <v>2</v>
      </c>
      <c r="D4805" t="s">
        <v>120</v>
      </c>
      <c r="E4805" s="4">
        <v>555574.65599999996</v>
      </c>
      <c r="F4805" s="4">
        <v>75169.25095680001</v>
      </c>
      <c r="G4805" s="3">
        <v>0.13530000000000003</v>
      </c>
      <c r="H4805" s="7">
        <v>336.7119127272727</v>
      </c>
      <c r="I4805" s="4">
        <v>45.557121792000004</v>
      </c>
      <c r="J4805">
        <v>1650</v>
      </c>
      <c r="K4805" t="s">
        <v>44</v>
      </c>
      <c r="L4805" t="s">
        <v>72</v>
      </c>
      <c r="M4805" t="s">
        <v>71</v>
      </c>
      <c r="N4805" s="2">
        <v>41261</v>
      </c>
      <c r="O4805" s="2">
        <v>44332</v>
      </c>
      <c r="P4805" t="s">
        <v>39</v>
      </c>
      <c r="Q4805" t="s">
        <v>78</v>
      </c>
      <c r="R4805" s="5" t="str">
        <f t="shared" si="226"/>
        <v>0.07</v>
      </c>
      <c r="S4805" s="6" t="str">
        <f t="shared" si="227"/>
        <v/>
      </c>
      <c r="T4805">
        <f>ROUND(INT(表1[[#This Row],[合同结束日期]]-表1[[#This Row],[合同起始日期]])/365,1)</f>
        <v>8.4</v>
      </c>
    </row>
    <row r="4806" spans="1:20">
      <c r="A4806" s="1">
        <v>42005</v>
      </c>
      <c r="B4806" t="s">
        <v>69</v>
      </c>
      <c r="C4806">
        <f t="shared" si="225"/>
        <v>2</v>
      </c>
      <c r="D4806" t="s">
        <v>280</v>
      </c>
      <c r="E4806" s="4">
        <v>23287.200000000001</v>
      </c>
      <c r="F4806" s="4">
        <v>6240.9695999999994</v>
      </c>
      <c r="G4806" s="3">
        <v>0.26799999999999996</v>
      </c>
      <c r="H4806" s="7">
        <v>1617.166666666667</v>
      </c>
      <c r="I4806" s="4">
        <v>433.40066666666667</v>
      </c>
      <c r="J4806">
        <v>14.399999999999999</v>
      </c>
      <c r="K4806" t="s">
        <v>11</v>
      </c>
      <c r="L4806" t="s">
        <v>12</v>
      </c>
      <c r="M4806" t="s">
        <v>110</v>
      </c>
      <c r="N4806" s="2">
        <v>41541</v>
      </c>
      <c r="O4806" s="2">
        <v>42270</v>
      </c>
      <c r="P4806" t="s">
        <v>24</v>
      </c>
      <c r="Q4806" t="s">
        <v>59</v>
      </c>
      <c r="R4806" s="5" t="str">
        <f t="shared" si="226"/>
        <v>0.16</v>
      </c>
      <c r="S4806" s="6" t="str">
        <f t="shared" si="227"/>
        <v/>
      </c>
      <c r="T4806">
        <f>ROUND(INT(表1[[#This Row],[合同结束日期]]-表1[[#This Row],[合同起始日期]])/365,1)</f>
        <v>2</v>
      </c>
    </row>
    <row r="4807" spans="1:20">
      <c r="A4807" s="1">
        <v>42005</v>
      </c>
      <c r="B4807" t="s">
        <v>69</v>
      </c>
      <c r="C4807">
        <f t="shared" si="225"/>
        <v>2</v>
      </c>
      <c r="D4807" t="s">
        <v>270</v>
      </c>
      <c r="E4807" s="4">
        <v>51419.519999999997</v>
      </c>
      <c r="F4807" s="4">
        <v>8314.5363839999991</v>
      </c>
      <c r="G4807" s="3">
        <v>0.16169999999999998</v>
      </c>
      <c r="H4807" s="7">
        <v>2142.48</v>
      </c>
      <c r="I4807" s="4">
        <v>346.43901599999998</v>
      </c>
      <c r="J4807">
        <v>24</v>
      </c>
      <c r="K4807" t="s">
        <v>11</v>
      </c>
      <c r="L4807" t="s">
        <v>13</v>
      </c>
      <c r="M4807" t="s">
        <v>34</v>
      </c>
      <c r="N4807" s="2">
        <v>41893</v>
      </c>
      <c r="O4807" s="2">
        <v>42257</v>
      </c>
      <c r="P4807" t="s">
        <v>24</v>
      </c>
      <c r="Q4807" t="s">
        <v>25</v>
      </c>
      <c r="R4807" s="5" t="str">
        <f t="shared" si="226"/>
        <v>0.15</v>
      </c>
      <c r="S4807" s="6" t="str">
        <f t="shared" si="227"/>
        <v/>
      </c>
      <c r="T4807">
        <f>ROUND(INT(表1[[#This Row],[合同结束日期]]-表1[[#This Row],[合同起始日期]])/365,1)</f>
        <v>1</v>
      </c>
    </row>
    <row r="4808" spans="1:20">
      <c r="A4808" s="1">
        <v>42005</v>
      </c>
      <c r="B4808" t="s">
        <v>69</v>
      </c>
      <c r="C4808">
        <f t="shared" si="225"/>
        <v>2</v>
      </c>
      <c r="D4808" t="s">
        <v>272</v>
      </c>
      <c r="E4808" s="4">
        <v>31579.199999999997</v>
      </c>
      <c r="F4808" s="4">
        <v>6840.0547200000001</v>
      </c>
      <c r="G4808" s="3">
        <v>0.21660000000000001</v>
      </c>
      <c r="H4808" s="7">
        <v>2193</v>
      </c>
      <c r="I4808" s="4">
        <v>475.00380000000007</v>
      </c>
      <c r="J4808">
        <v>14.399999999999999</v>
      </c>
      <c r="K4808" t="s">
        <v>11</v>
      </c>
      <c r="L4808" t="s">
        <v>12</v>
      </c>
      <c r="M4808" t="s">
        <v>110</v>
      </c>
      <c r="N4808" s="2">
        <v>41902</v>
      </c>
      <c r="O4808" s="2">
        <v>42266</v>
      </c>
      <c r="P4808" t="s">
        <v>24</v>
      </c>
      <c r="Q4808" t="s">
        <v>25</v>
      </c>
      <c r="R4808" s="5" t="str">
        <f t="shared" si="226"/>
        <v>0.15</v>
      </c>
      <c r="S4808" s="6" t="str">
        <f t="shared" si="227"/>
        <v/>
      </c>
      <c r="T4808">
        <f>ROUND(INT(表1[[#This Row],[合同结束日期]]-表1[[#This Row],[合同起始日期]])/365,1)</f>
        <v>1</v>
      </c>
    </row>
    <row r="4809" spans="1:20">
      <c r="A4809" s="1">
        <v>42005</v>
      </c>
      <c r="B4809" t="s">
        <v>69</v>
      </c>
      <c r="C4809">
        <f t="shared" si="225"/>
        <v>2</v>
      </c>
      <c r="D4809" t="s">
        <v>310</v>
      </c>
      <c r="E4809" s="4">
        <v>48384</v>
      </c>
      <c r="F4809" s="4">
        <v>7373.7215999999999</v>
      </c>
      <c r="G4809" s="3">
        <v>0.15240000000000001</v>
      </c>
      <c r="H4809" s="7">
        <v>3360.0000000000005</v>
      </c>
      <c r="I4809" s="4">
        <v>512.06400000000008</v>
      </c>
      <c r="J4809">
        <v>14.399999999999999</v>
      </c>
      <c r="K4809" t="s">
        <v>11</v>
      </c>
      <c r="L4809" t="s">
        <v>12</v>
      </c>
      <c r="M4809" t="s">
        <v>10</v>
      </c>
      <c r="N4809" s="2">
        <v>41724</v>
      </c>
      <c r="O4809" s="2">
        <v>42088</v>
      </c>
      <c r="P4809" t="s">
        <v>24</v>
      </c>
      <c r="Q4809" t="s">
        <v>83</v>
      </c>
      <c r="R4809" s="5" t="str">
        <f t="shared" si="226"/>
        <v>0.14</v>
      </c>
      <c r="S4809" s="6" t="str">
        <f t="shared" si="227"/>
        <v/>
      </c>
      <c r="T4809">
        <f>ROUND(INT(表1[[#This Row],[合同结束日期]]-表1[[#This Row],[合同起始日期]])/365,1)</f>
        <v>1</v>
      </c>
    </row>
    <row r="4810" spans="1:20">
      <c r="A4810" s="1">
        <v>42005</v>
      </c>
      <c r="B4810" t="s">
        <v>69</v>
      </c>
      <c r="C4810">
        <f t="shared" si="225"/>
        <v>2</v>
      </c>
      <c r="D4810" t="s">
        <v>300</v>
      </c>
      <c r="E4810" s="4">
        <v>7152</v>
      </c>
      <c r="F4810" s="4">
        <v>2159.9039999999995</v>
      </c>
      <c r="G4810" s="3">
        <v>0.30199999999999994</v>
      </c>
      <c r="H4810" s="7">
        <v>993.33333333333348</v>
      </c>
      <c r="I4810" s="4">
        <v>299.98666666666662</v>
      </c>
      <c r="J4810">
        <v>7.1999999999999993</v>
      </c>
      <c r="K4810" t="s">
        <v>60</v>
      </c>
      <c r="L4810" t="s">
        <v>107</v>
      </c>
      <c r="M4810" t="s">
        <v>303</v>
      </c>
      <c r="N4810" s="2">
        <v>41617</v>
      </c>
      <c r="O4810" s="2">
        <v>42346</v>
      </c>
      <c r="P4810" t="s">
        <v>14</v>
      </c>
      <c r="Q4810">
        <v>0</v>
      </c>
      <c r="R4810" s="5">
        <f t="shared" si="226"/>
        <v>0</v>
      </c>
      <c r="S4810" s="6" t="str">
        <f t="shared" si="227"/>
        <v/>
      </c>
      <c r="T4810">
        <f>ROUND(INT(表1[[#This Row],[合同结束日期]]-表1[[#This Row],[合同起始日期]])/365,1)</f>
        <v>2</v>
      </c>
    </row>
    <row r="4811" spans="1:20">
      <c r="A4811" s="1">
        <v>42005</v>
      </c>
      <c r="B4811" t="s">
        <v>69</v>
      </c>
      <c r="C4811">
        <f t="shared" si="225"/>
        <v>2</v>
      </c>
      <c r="D4811" t="s">
        <v>316</v>
      </c>
      <c r="E4811" s="4">
        <v>28968</v>
      </c>
      <c r="F4811" s="4">
        <v>2896.7999999999997</v>
      </c>
      <c r="G4811" s="3">
        <v>9.9999999999999992E-2</v>
      </c>
      <c r="H4811" s="7">
        <v>12070</v>
      </c>
      <c r="I4811" s="4">
        <v>1207</v>
      </c>
      <c r="J4811">
        <v>2.4</v>
      </c>
      <c r="K4811" t="s">
        <v>44</v>
      </c>
      <c r="L4811" t="s">
        <v>46</v>
      </c>
      <c r="M4811" t="s">
        <v>187</v>
      </c>
      <c r="N4811" s="2">
        <v>41712</v>
      </c>
      <c r="O4811" s="2">
        <v>42076</v>
      </c>
      <c r="P4811" t="s">
        <v>18</v>
      </c>
      <c r="Q4811" t="s">
        <v>19</v>
      </c>
      <c r="R4811" s="5" t="str">
        <f t="shared" si="226"/>
        <v>0.1</v>
      </c>
      <c r="S4811" s="6" t="str">
        <f t="shared" si="227"/>
        <v/>
      </c>
      <c r="T4811">
        <f>ROUND(INT(表1[[#This Row],[合同结束日期]]-表1[[#This Row],[合同起始日期]])/365,1)</f>
        <v>1</v>
      </c>
    </row>
    <row r="4812" spans="1:20">
      <c r="A4812" s="1">
        <v>42005</v>
      </c>
      <c r="B4812" t="s">
        <v>69</v>
      </c>
      <c r="C4812">
        <f t="shared" si="225"/>
        <v>2</v>
      </c>
      <c r="D4812" t="s">
        <v>317</v>
      </c>
      <c r="E4812" s="4">
        <v>25674</v>
      </c>
      <c r="F4812" s="4">
        <v>6600.7853999999998</v>
      </c>
      <c r="G4812" s="3">
        <v>0.2571</v>
      </c>
      <c r="H4812" s="7">
        <v>2674.375</v>
      </c>
      <c r="I4812" s="4">
        <v>687.58181249999996</v>
      </c>
      <c r="J4812">
        <v>9.6</v>
      </c>
      <c r="K4812" t="s">
        <v>11</v>
      </c>
      <c r="L4812" t="s">
        <v>12</v>
      </c>
      <c r="M4812" t="s">
        <v>110</v>
      </c>
      <c r="N4812" s="2">
        <v>41759</v>
      </c>
      <c r="O4812" s="2">
        <v>42123</v>
      </c>
      <c r="P4812" t="s">
        <v>24</v>
      </c>
      <c r="Q4812" t="s">
        <v>56</v>
      </c>
      <c r="R4812" s="5" t="str">
        <f t="shared" si="226"/>
        <v>0.17</v>
      </c>
      <c r="S4812" s="6" t="str">
        <f t="shared" si="227"/>
        <v/>
      </c>
      <c r="T4812">
        <f>ROUND(INT(表1[[#This Row],[合同结束日期]]-表1[[#This Row],[合同起始日期]])/365,1)</f>
        <v>1</v>
      </c>
    </row>
    <row r="4813" spans="1:20">
      <c r="A4813" s="1">
        <v>42005</v>
      </c>
      <c r="B4813" t="s">
        <v>69</v>
      </c>
      <c r="C4813">
        <f t="shared" si="225"/>
        <v>2</v>
      </c>
      <c r="D4813" t="s">
        <v>318</v>
      </c>
      <c r="E4813" s="4">
        <v>19233.599999999999</v>
      </c>
      <c r="F4813" s="4">
        <v>11999.843040000002</v>
      </c>
      <c r="G4813" s="3">
        <v>0.62390000000000012</v>
      </c>
      <c r="H4813" s="7">
        <v>286.21428571428567</v>
      </c>
      <c r="I4813" s="4">
        <v>178.56909285714286</v>
      </c>
      <c r="J4813">
        <v>67.2</v>
      </c>
      <c r="K4813" t="s">
        <v>60</v>
      </c>
      <c r="L4813" t="s">
        <v>107</v>
      </c>
      <c r="M4813" t="s">
        <v>299</v>
      </c>
      <c r="N4813" s="2">
        <v>41752</v>
      </c>
      <c r="O4813" s="2">
        <v>42116</v>
      </c>
      <c r="P4813" t="s">
        <v>14</v>
      </c>
      <c r="Q4813">
        <v>0</v>
      </c>
      <c r="R4813" s="5">
        <f t="shared" si="226"/>
        <v>0</v>
      </c>
      <c r="S4813" s="6" t="str">
        <f t="shared" si="227"/>
        <v/>
      </c>
      <c r="T4813">
        <f>ROUND(INT(表1[[#This Row],[合同结束日期]]-表1[[#This Row],[合同起始日期]])/365,1)</f>
        <v>1</v>
      </c>
    </row>
    <row r="4814" spans="1:20">
      <c r="A4814" s="1">
        <v>42005</v>
      </c>
      <c r="B4814" t="s">
        <v>69</v>
      </c>
      <c r="C4814">
        <f t="shared" si="225"/>
        <v>2</v>
      </c>
      <c r="D4814" t="s">
        <v>211</v>
      </c>
      <c r="E4814" s="4">
        <v>37898.400000000001</v>
      </c>
      <c r="F4814" s="4">
        <v>7041.5227200000008</v>
      </c>
      <c r="G4814" s="3">
        <v>0.18580000000000002</v>
      </c>
      <c r="H4814" s="7">
        <v>2631.8333333333335</v>
      </c>
      <c r="I4814" s="4">
        <v>488.99463333333347</v>
      </c>
      <c r="J4814">
        <v>14.399999999999999</v>
      </c>
      <c r="K4814" t="s">
        <v>11</v>
      </c>
      <c r="L4814" t="s">
        <v>12</v>
      </c>
      <c r="M4814" t="s">
        <v>110</v>
      </c>
      <c r="N4814" s="2">
        <v>41804</v>
      </c>
      <c r="O4814" s="2">
        <v>42133</v>
      </c>
      <c r="P4814" t="s">
        <v>24</v>
      </c>
      <c r="Q4814" t="s">
        <v>56</v>
      </c>
      <c r="R4814" s="5" t="str">
        <f t="shared" si="226"/>
        <v>0.17</v>
      </c>
      <c r="S4814" s="6" t="str">
        <f t="shared" si="227"/>
        <v/>
      </c>
      <c r="T4814">
        <f>ROUND(INT(表1[[#This Row],[合同结束日期]]-表1[[#This Row],[合同起始日期]])/365,1)</f>
        <v>0.9</v>
      </c>
    </row>
    <row r="4815" spans="1:20">
      <c r="A4815" s="1">
        <v>42005</v>
      </c>
      <c r="B4815" t="s">
        <v>69</v>
      </c>
      <c r="C4815">
        <f t="shared" si="225"/>
        <v>2</v>
      </c>
      <c r="D4815" t="s">
        <v>358</v>
      </c>
      <c r="E4815" s="4">
        <v>27240</v>
      </c>
      <c r="F4815" s="4">
        <v>6000.9720000000007</v>
      </c>
      <c r="G4815" s="3">
        <v>0.22030000000000002</v>
      </c>
      <c r="H4815" s="7">
        <v>2270</v>
      </c>
      <c r="I4815" s="4">
        <v>500.08100000000007</v>
      </c>
      <c r="J4815">
        <v>12</v>
      </c>
      <c r="K4815" t="s">
        <v>60</v>
      </c>
      <c r="L4815" t="s">
        <v>61</v>
      </c>
      <c r="M4815" t="s">
        <v>359</v>
      </c>
      <c r="N4815" s="2">
        <v>41964</v>
      </c>
      <c r="O4815" s="2">
        <v>42328</v>
      </c>
      <c r="P4815" t="s">
        <v>24</v>
      </c>
      <c r="Q4815" t="s">
        <v>25</v>
      </c>
      <c r="R4815" s="5" t="str">
        <f t="shared" si="226"/>
        <v>0.15</v>
      </c>
      <c r="S4815" s="6" t="str">
        <f t="shared" si="227"/>
        <v/>
      </c>
      <c r="T4815">
        <f>ROUND(INT(表1[[#This Row],[合同结束日期]]-表1[[#This Row],[合同起始日期]])/365,1)</f>
        <v>1</v>
      </c>
    </row>
    <row r="4816" spans="1:20">
      <c r="A4816" s="1">
        <v>42005</v>
      </c>
      <c r="B4816" t="s">
        <v>69</v>
      </c>
      <c r="C4816">
        <f t="shared" si="225"/>
        <v>2</v>
      </c>
      <c r="D4816" t="s">
        <v>277</v>
      </c>
      <c r="E4816" s="4">
        <v>46350</v>
      </c>
      <c r="F4816" s="4">
        <v>8013.9149999999991</v>
      </c>
      <c r="G4816" s="3">
        <v>0.17289999999999997</v>
      </c>
      <c r="H4816" s="7">
        <v>3218.7500000000005</v>
      </c>
      <c r="I4816" s="4">
        <v>556.52187500000002</v>
      </c>
      <c r="J4816">
        <v>14.399999999999999</v>
      </c>
      <c r="K4816" t="s">
        <v>11</v>
      </c>
      <c r="L4816" t="s">
        <v>12</v>
      </c>
      <c r="M4816" t="s">
        <v>110</v>
      </c>
      <c r="N4816" s="2">
        <v>41533</v>
      </c>
      <c r="O4816" s="2">
        <v>42262</v>
      </c>
      <c r="P4816" t="s">
        <v>24</v>
      </c>
      <c r="Q4816" t="s">
        <v>59</v>
      </c>
      <c r="R4816" s="5" t="str">
        <f t="shared" si="226"/>
        <v>0.16</v>
      </c>
      <c r="S4816" s="6" t="str">
        <f t="shared" si="227"/>
        <v/>
      </c>
      <c r="T4816">
        <f>ROUND(INT(表1[[#This Row],[合同结束日期]]-表1[[#This Row],[合同起始日期]])/365,1)</f>
        <v>2</v>
      </c>
    </row>
    <row r="4817" spans="1:20">
      <c r="A4817" s="1">
        <v>42005</v>
      </c>
      <c r="B4817" t="s">
        <v>69</v>
      </c>
      <c r="C4817">
        <f t="shared" ref="C4817:C4880" si="228">IF($B4817="负一层",-1,IF($B4817="负一夹层",0,IF($B4817="一层",1,IF($B4817="二层",2,IF($B4817="三层",3,IF($B4817="四层",4))))))</f>
        <v>2</v>
      </c>
      <c r="D4817" t="s">
        <v>278</v>
      </c>
      <c r="E4817" s="4">
        <v>31737.599999999999</v>
      </c>
      <c r="F4817" s="4">
        <v>6360.2150399999991</v>
      </c>
      <c r="G4817" s="3">
        <v>0.20039999999999999</v>
      </c>
      <c r="H4817" s="7">
        <v>2204</v>
      </c>
      <c r="I4817" s="4">
        <v>441.6816</v>
      </c>
      <c r="J4817">
        <v>14.399999999999999</v>
      </c>
      <c r="K4817" t="s">
        <v>11</v>
      </c>
      <c r="L4817" t="s">
        <v>12</v>
      </c>
      <c r="M4817" t="s">
        <v>110</v>
      </c>
      <c r="N4817" s="2">
        <v>41518</v>
      </c>
      <c r="O4817" s="2">
        <v>42247</v>
      </c>
      <c r="P4817" t="s">
        <v>24</v>
      </c>
      <c r="Q4817" t="s">
        <v>56</v>
      </c>
      <c r="R4817" s="5" t="str">
        <f t="shared" ref="R4817:R4880" si="229">IF(ISERROR(FIND(",",$Q4817)),$Q4817,LEFT($Q4817,FIND(",",$Q4817)-1))</f>
        <v>0.17</v>
      </c>
      <c r="S4817" s="6" t="str">
        <f t="shared" si="227"/>
        <v/>
      </c>
      <c r="T4817">
        <f>ROUND(INT(表1[[#This Row],[合同结束日期]]-表1[[#This Row],[合同起始日期]])/365,1)</f>
        <v>2</v>
      </c>
    </row>
    <row r="4818" spans="1:20">
      <c r="A4818" s="1">
        <v>42005</v>
      </c>
      <c r="B4818" t="s">
        <v>69</v>
      </c>
      <c r="C4818">
        <f t="shared" si="228"/>
        <v>2</v>
      </c>
      <c r="D4818" t="s">
        <v>279</v>
      </c>
      <c r="E4818" s="4">
        <v>28425.599999999999</v>
      </c>
      <c r="F4818" s="4">
        <v>6600.4243199999992</v>
      </c>
      <c r="G4818" s="3">
        <v>0.23219999999999999</v>
      </c>
      <c r="H4818" s="7">
        <v>1974</v>
      </c>
      <c r="I4818" s="4">
        <v>458.36279999999999</v>
      </c>
      <c r="J4818">
        <v>14.399999999999999</v>
      </c>
      <c r="K4818" t="s">
        <v>66</v>
      </c>
      <c r="L4818" t="s">
        <v>64</v>
      </c>
      <c r="M4818" t="s">
        <v>64</v>
      </c>
      <c r="N4818" s="2">
        <v>41536</v>
      </c>
      <c r="O4818" s="2">
        <v>42265</v>
      </c>
      <c r="P4818" t="s">
        <v>24</v>
      </c>
      <c r="Q4818" t="s">
        <v>28</v>
      </c>
      <c r="R4818" s="5" t="str">
        <f t="shared" si="229"/>
        <v>0.13</v>
      </c>
      <c r="S4818" s="6" t="str">
        <f t="shared" ref="S4818:S4881" si="230">IF(ISERROR(FIND(",",$Q4818)),"",RIGHT($Q4818,LEN($Q4818)-FIND(",",$Q4818)))</f>
        <v/>
      </c>
      <c r="T4818">
        <f>ROUND(INT(表1[[#This Row],[合同结束日期]]-表1[[#This Row],[合同起始日期]])/365,1)</f>
        <v>2</v>
      </c>
    </row>
    <row r="4819" spans="1:20">
      <c r="A4819" s="1">
        <v>42005</v>
      </c>
      <c r="B4819" t="s">
        <v>69</v>
      </c>
      <c r="C4819">
        <f t="shared" si="228"/>
        <v>2</v>
      </c>
      <c r="D4819" t="s">
        <v>301</v>
      </c>
      <c r="E4819" s="4">
        <v>6474</v>
      </c>
      <c r="F4819" s="4">
        <v>2519.6807999999996</v>
      </c>
      <c r="G4819" s="3">
        <v>0.38919999999999993</v>
      </c>
      <c r="H4819" s="7">
        <v>415</v>
      </c>
      <c r="I4819" s="4">
        <v>161.51799999999997</v>
      </c>
      <c r="J4819">
        <v>15.6</v>
      </c>
      <c r="K4819" t="s">
        <v>60</v>
      </c>
      <c r="L4819" t="s">
        <v>107</v>
      </c>
      <c r="M4819" t="s">
        <v>302</v>
      </c>
      <c r="N4819" s="2">
        <v>41609</v>
      </c>
      <c r="O4819" s="2">
        <v>42338</v>
      </c>
      <c r="P4819" t="s">
        <v>14</v>
      </c>
      <c r="Q4819">
        <v>0</v>
      </c>
      <c r="R4819" s="5">
        <f t="shared" si="229"/>
        <v>0</v>
      </c>
      <c r="S4819" s="6" t="str">
        <f t="shared" si="230"/>
        <v/>
      </c>
      <c r="T4819">
        <f>ROUND(INT(表1[[#This Row],[合同结束日期]]-表1[[#This Row],[合同起始日期]])/365,1)</f>
        <v>2</v>
      </c>
    </row>
    <row r="4820" spans="1:20">
      <c r="A4820" s="1">
        <v>42036</v>
      </c>
      <c r="B4820" t="s">
        <v>69</v>
      </c>
      <c r="C4820">
        <f t="shared" si="228"/>
        <v>2</v>
      </c>
      <c r="D4820" t="s">
        <v>70</v>
      </c>
      <c r="E4820" s="4">
        <v>857862</v>
      </c>
      <c r="F4820" s="4">
        <v>126534.64499999999</v>
      </c>
      <c r="G4820" s="3">
        <v>0.14749999999999999</v>
      </c>
      <c r="H4820" s="7">
        <v>712.03685258964151</v>
      </c>
      <c r="I4820" s="4">
        <v>105.0254357569721</v>
      </c>
      <c r="J4820">
        <v>1204.8</v>
      </c>
      <c r="K4820" t="s">
        <v>44</v>
      </c>
      <c r="L4820" t="s">
        <v>72</v>
      </c>
      <c r="M4820" t="s">
        <v>71</v>
      </c>
      <c r="N4820" s="2">
        <v>41270</v>
      </c>
      <c r="O4820" s="2">
        <v>44325</v>
      </c>
      <c r="P4820" t="s">
        <v>18</v>
      </c>
      <c r="Q4820" t="s">
        <v>42</v>
      </c>
      <c r="R4820" s="5" t="str">
        <f t="shared" si="229"/>
        <v>0.08</v>
      </c>
      <c r="S4820" s="6" t="str">
        <f t="shared" si="230"/>
        <v/>
      </c>
      <c r="T4820">
        <f>ROUND(INT(表1[[#This Row],[合同结束日期]]-表1[[#This Row],[合同起始日期]])/365,1)</f>
        <v>8.4</v>
      </c>
    </row>
    <row r="4821" spans="1:20">
      <c r="A4821" s="1">
        <v>42036</v>
      </c>
      <c r="B4821" t="s">
        <v>69</v>
      </c>
      <c r="C4821">
        <f t="shared" si="228"/>
        <v>2</v>
      </c>
      <c r="D4821" t="s">
        <v>73</v>
      </c>
      <c r="E4821" s="4">
        <v>950143.2</v>
      </c>
      <c r="F4821" s="4">
        <v>93969.162479999999</v>
      </c>
      <c r="G4821" s="3">
        <v>9.8900000000000002E-2</v>
      </c>
      <c r="H4821" s="7">
        <v>1112.0589887640449</v>
      </c>
      <c r="I4821" s="4">
        <v>109.98263398876405</v>
      </c>
      <c r="J4821">
        <v>854.4</v>
      </c>
      <c r="K4821" t="s">
        <v>44</v>
      </c>
      <c r="L4821" t="s">
        <v>72</v>
      </c>
      <c r="M4821" t="s">
        <v>71</v>
      </c>
      <c r="N4821" s="2">
        <v>41286</v>
      </c>
      <c r="O4821" s="2">
        <v>44325</v>
      </c>
      <c r="P4821" t="s">
        <v>18</v>
      </c>
      <c r="Q4821" t="s">
        <v>42</v>
      </c>
      <c r="R4821" s="5" t="str">
        <f t="shared" si="229"/>
        <v>0.08</v>
      </c>
      <c r="S4821" s="6" t="str">
        <f t="shared" si="230"/>
        <v/>
      </c>
      <c r="T4821">
        <f>ROUND(INT(表1[[#This Row],[合同结束日期]]-表1[[#This Row],[合同起始日期]])/365,1)</f>
        <v>8.3000000000000007</v>
      </c>
    </row>
    <row r="4822" spans="1:20">
      <c r="A4822" s="1">
        <v>42036</v>
      </c>
      <c r="B4822" t="s">
        <v>69</v>
      </c>
      <c r="C4822">
        <f t="shared" si="228"/>
        <v>2</v>
      </c>
      <c r="D4822" t="s">
        <v>356</v>
      </c>
      <c r="E4822" s="4">
        <v>846395.88</v>
      </c>
      <c r="F4822" s="4">
        <v>78291.618900000001</v>
      </c>
      <c r="G4822" s="3">
        <v>9.2499999999999999E-2</v>
      </c>
      <c r="H4822" s="7">
        <v>1567.3997777777779</v>
      </c>
      <c r="I4822" s="4">
        <v>144.98447944444445</v>
      </c>
      <c r="J4822">
        <v>540</v>
      </c>
      <c r="K4822" t="s">
        <v>44</v>
      </c>
      <c r="L4822" t="s">
        <v>72</v>
      </c>
      <c r="M4822" t="s">
        <v>71</v>
      </c>
      <c r="N4822" s="2">
        <v>41877</v>
      </c>
      <c r="O4822" s="2">
        <v>43702</v>
      </c>
      <c r="P4822" t="s">
        <v>18</v>
      </c>
      <c r="Q4822" t="s">
        <v>42</v>
      </c>
      <c r="R4822" s="5" t="str">
        <f t="shared" si="229"/>
        <v>0.08</v>
      </c>
      <c r="S4822" s="6" t="str">
        <f t="shared" si="230"/>
        <v/>
      </c>
      <c r="T4822">
        <f>ROUND(INT(表1[[#This Row],[合同结束日期]]-表1[[#This Row],[合同起始日期]])/365,1)</f>
        <v>5</v>
      </c>
    </row>
    <row r="4823" spans="1:20">
      <c r="A4823" s="1">
        <v>42036</v>
      </c>
      <c r="B4823" t="s">
        <v>69</v>
      </c>
      <c r="C4823">
        <f t="shared" si="228"/>
        <v>2</v>
      </c>
      <c r="D4823" t="s">
        <v>336</v>
      </c>
      <c r="E4823" s="4">
        <v>747661.2</v>
      </c>
      <c r="F4823" s="4">
        <v>78728.724359999978</v>
      </c>
      <c r="G4823" s="3">
        <v>0.10529999999999998</v>
      </c>
      <c r="H4823" s="7">
        <v>1186.7638095238094</v>
      </c>
      <c r="I4823" s="4">
        <v>124.9662291428571</v>
      </c>
      <c r="J4823">
        <v>630</v>
      </c>
      <c r="K4823" t="s">
        <v>44</v>
      </c>
      <c r="L4823" t="s">
        <v>72</v>
      </c>
      <c r="M4823" t="s">
        <v>71</v>
      </c>
      <c r="N4823" s="2">
        <v>41757</v>
      </c>
      <c r="O4823" s="2">
        <v>43948</v>
      </c>
      <c r="P4823" t="s">
        <v>18</v>
      </c>
      <c r="Q4823" t="s">
        <v>42</v>
      </c>
      <c r="R4823" s="5" t="str">
        <f t="shared" si="229"/>
        <v>0.08</v>
      </c>
      <c r="S4823" s="6" t="str">
        <f t="shared" si="230"/>
        <v/>
      </c>
      <c r="T4823">
        <f>ROUND(INT(表1[[#This Row],[合同结束日期]]-表1[[#This Row],[合同起始日期]])/365,1)</f>
        <v>6</v>
      </c>
    </row>
    <row r="4824" spans="1:20">
      <c r="A4824" s="1">
        <v>42036</v>
      </c>
      <c r="B4824" t="s">
        <v>69</v>
      </c>
      <c r="C4824">
        <f t="shared" si="228"/>
        <v>2</v>
      </c>
      <c r="D4824" t="s">
        <v>74</v>
      </c>
      <c r="E4824" s="4">
        <v>213410.52</v>
      </c>
      <c r="F4824" s="4">
        <v>26334.858167999999</v>
      </c>
      <c r="G4824" s="3">
        <v>0.1234</v>
      </c>
      <c r="H4824" s="7">
        <v>850.91913875598084</v>
      </c>
      <c r="I4824" s="4">
        <v>105.00342172248804</v>
      </c>
      <c r="J4824">
        <v>250.79999999999998</v>
      </c>
      <c r="K4824" t="s">
        <v>76</v>
      </c>
      <c r="L4824" t="s">
        <v>75</v>
      </c>
      <c r="M4824" t="s">
        <v>75</v>
      </c>
      <c r="N4824" s="2">
        <v>41243</v>
      </c>
      <c r="O4824" s="2">
        <v>43229</v>
      </c>
      <c r="P4824" t="s">
        <v>14</v>
      </c>
      <c r="Q4824" t="s">
        <v>37</v>
      </c>
      <c r="R4824" s="5" t="str">
        <f t="shared" si="229"/>
        <v>0.</v>
      </c>
      <c r="S4824" s="6" t="str">
        <f t="shared" si="230"/>
        <v/>
      </c>
      <c r="T4824">
        <f>ROUND(INT(表1[[#This Row],[合同结束日期]]-表1[[#This Row],[合同起始日期]])/365,1)</f>
        <v>5.4</v>
      </c>
    </row>
    <row r="4825" spans="1:20">
      <c r="A4825" s="1">
        <v>42036</v>
      </c>
      <c r="B4825" t="s">
        <v>69</v>
      </c>
      <c r="C4825">
        <f t="shared" si="228"/>
        <v>2</v>
      </c>
      <c r="D4825" t="s">
        <v>77</v>
      </c>
      <c r="E4825" s="4">
        <v>686559.48</v>
      </c>
      <c r="F4825" s="4">
        <v>110742.04412400001</v>
      </c>
      <c r="G4825" s="3">
        <v>0.16130000000000003</v>
      </c>
      <c r="H4825" s="7">
        <v>526.82587476979734</v>
      </c>
      <c r="I4825" s="4">
        <v>84.977013600368323</v>
      </c>
      <c r="J4825">
        <v>1303.2</v>
      </c>
      <c r="K4825" t="s">
        <v>44</v>
      </c>
      <c r="L4825" t="s">
        <v>72</v>
      </c>
      <c r="M4825" t="s">
        <v>71</v>
      </c>
      <c r="N4825" s="2">
        <v>41268</v>
      </c>
      <c r="O4825" s="2">
        <v>44325</v>
      </c>
      <c r="P4825" t="s">
        <v>18</v>
      </c>
      <c r="Q4825" t="s">
        <v>78</v>
      </c>
      <c r="R4825" s="5" t="str">
        <f t="shared" si="229"/>
        <v>0.07</v>
      </c>
      <c r="S4825" s="6" t="str">
        <f t="shared" si="230"/>
        <v/>
      </c>
      <c r="T4825">
        <f>ROUND(INT(表1[[#This Row],[合同结束日期]]-表1[[#This Row],[合同起始日期]])/365,1)</f>
        <v>8.4</v>
      </c>
    </row>
    <row r="4826" spans="1:20">
      <c r="A4826" s="1">
        <v>42036</v>
      </c>
      <c r="B4826" t="s">
        <v>69</v>
      </c>
      <c r="C4826">
        <f t="shared" si="228"/>
        <v>2</v>
      </c>
      <c r="D4826" t="s">
        <v>79</v>
      </c>
      <c r="E4826" s="4">
        <v>284197.2</v>
      </c>
      <c r="F4826" s="4">
        <v>55247.935680000002</v>
      </c>
      <c r="G4826" s="3">
        <v>0.19439999999999999</v>
      </c>
      <c r="H4826" s="7">
        <v>1452.9509202453989</v>
      </c>
      <c r="I4826" s="4">
        <v>282.45365889570553</v>
      </c>
      <c r="J4826">
        <v>195.6</v>
      </c>
      <c r="K4826" t="s">
        <v>11</v>
      </c>
      <c r="L4826" t="s">
        <v>13</v>
      </c>
      <c r="M4826" t="s">
        <v>34</v>
      </c>
      <c r="N4826" s="2">
        <v>41299</v>
      </c>
      <c r="O4826" s="2">
        <v>42499</v>
      </c>
      <c r="P4826" t="s">
        <v>24</v>
      </c>
      <c r="Q4826" t="s">
        <v>59</v>
      </c>
      <c r="R4826" s="5" t="str">
        <f t="shared" si="229"/>
        <v>0.16</v>
      </c>
      <c r="S4826" s="6" t="str">
        <f t="shared" si="230"/>
        <v/>
      </c>
      <c r="T4826">
        <f>ROUND(INT(表1[[#This Row],[合同结束日期]]-表1[[#This Row],[合同起始日期]])/365,1)</f>
        <v>3.3</v>
      </c>
    </row>
    <row r="4827" spans="1:20">
      <c r="A4827" s="1">
        <v>42036</v>
      </c>
      <c r="B4827" t="s">
        <v>69</v>
      </c>
      <c r="C4827">
        <f t="shared" si="228"/>
        <v>2</v>
      </c>
      <c r="D4827" t="s">
        <v>80</v>
      </c>
      <c r="E4827" s="4">
        <v>355225.2</v>
      </c>
      <c r="F4827" s="4">
        <v>48914.510039999994</v>
      </c>
      <c r="G4827" s="3">
        <v>0.13769999999999999</v>
      </c>
      <c r="H4827" s="7">
        <v>1960.4039735099338</v>
      </c>
      <c r="I4827" s="4">
        <v>269.94762715231786</v>
      </c>
      <c r="J4827">
        <v>181.2</v>
      </c>
      <c r="K4827" t="s">
        <v>11</v>
      </c>
      <c r="L4827" t="s">
        <v>23</v>
      </c>
      <c r="M4827" t="s">
        <v>23</v>
      </c>
      <c r="N4827" s="2">
        <v>41286</v>
      </c>
      <c r="O4827" s="2">
        <v>42499</v>
      </c>
      <c r="P4827" t="s">
        <v>24</v>
      </c>
      <c r="Q4827" t="s">
        <v>48</v>
      </c>
      <c r="R4827" s="5" t="str">
        <f t="shared" si="229"/>
        <v>0.11</v>
      </c>
      <c r="S4827" s="6" t="str">
        <f t="shared" si="230"/>
        <v/>
      </c>
      <c r="T4827">
        <f>ROUND(INT(表1[[#This Row],[合同结束日期]]-表1[[#This Row],[合同起始日期]])/365,1)</f>
        <v>3.3</v>
      </c>
    </row>
    <row r="4828" spans="1:20">
      <c r="A4828" s="1">
        <v>42036</v>
      </c>
      <c r="B4828" t="s">
        <v>69</v>
      </c>
      <c r="C4828">
        <f t="shared" si="228"/>
        <v>2</v>
      </c>
      <c r="D4828" t="s">
        <v>81</v>
      </c>
      <c r="E4828" s="4">
        <v>216654</v>
      </c>
      <c r="F4828" s="4">
        <v>38499.415799999995</v>
      </c>
      <c r="G4828" s="3">
        <v>0.17769999999999997</v>
      </c>
      <c r="H4828" s="7">
        <v>1805.45</v>
      </c>
      <c r="I4828" s="4">
        <v>320.82846499999994</v>
      </c>
      <c r="J4828">
        <v>120</v>
      </c>
      <c r="K4828" t="s">
        <v>11</v>
      </c>
      <c r="L4828" t="s">
        <v>23</v>
      </c>
      <c r="M4828" t="s">
        <v>23</v>
      </c>
      <c r="N4828" s="2">
        <v>41279</v>
      </c>
      <c r="O4828" s="2">
        <v>42499</v>
      </c>
      <c r="P4828" t="s">
        <v>24</v>
      </c>
      <c r="Q4828" t="s">
        <v>25</v>
      </c>
      <c r="R4828" s="5" t="str">
        <f t="shared" si="229"/>
        <v>0.15</v>
      </c>
      <c r="S4828" s="6" t="str">
        <f t="shared" si="230"/>
        <v/>
      </c>
      <c r="T4828">
        <f>ROUND(INT(表1[[#This Row],[合同结束日期]]-表1[[#This Row],[合同起始日期]])/365,1)</f>
        <v>3.3</v>
      </c>
    </row>
    <row r="4829" spans="1:20">
      <c r="A4829" s="1">
        <v>42036</v>
      </c>
      <c r="B4829" t="s">
        <v>69</v>
      </c>
      <c r="C4829">
        <f t="shared" si="228"/>
        <v>2</v>
      </c>
      <c r="D4829" t="s">
        <v>82</v>
      </c>
      <c r="E4829" s="4">
        <v>122222.39999999999</v>
      </c>
      <c r="F4829" s="4">
        <v>33904.493760000005</v>
      </c>
      <c r="G4829" s="3">
        <v>0.27740000000000004</v>
      </c>
      <c r="H4829" s="7">
        <v>901.3451327433628</v>
      </c>
      <c r="I4829" s="4">
        <v>250.0331398230089</v>
      </c>
      <c r="J4829">
        <v>135.6</v>
      </c>
      <c r="K4829" t="s">
        <v>11</v>
      </c>
      <c r="L4829" t="s">
        <v>23</v>
      </c>
      <c r="M4829" t="s">
        <v>23</v>
      </c>
      <c r="N4829" s="2">
        <v>41281</v>
      </c>
      <c r="O4829" s="2">
        <v>42133</v>
      </c>
      <c r="P4829" t="s">
        <v>24</v>
      </c>
      <c r="Q4829" t="s">
        <v>83</v>
      </c>
      <c r="R4829" s="5" t="str">
        <f t="shared" si="229"/>
        <v>0.14</v>
      </c>
      <c r="S4829" s="6" t="str">
        <f t="shared" si="230"/>
        <v/>
      </c>
      <c r="T4829">
        <f>ROUND(INT(表1[[#This Row],[合同结束日期]]-表1[[#This Row],[合同起始日期]])/365,1)</f>
        <v>2.2999999999999998</v>
      </c>
    </row>
    <row r="4830" spans="1:20">
      <c r="A4830" s="1">
        <v>42036</v>
      </c>
      <c r="B4830" t="s">
        <v>69</v>
      </c>
      <c r="C4830">
        <f t="shared" si="228"/>
        <v>2</v>
      </c>
      <c r="D4830" t="s">
        <v>84</v>
      </c>
      <c r="E4830" s="4">
        <v>90211.199999999997</v>
      </c>
      <c r="F4830" s="4">
        <v>17284.465919999999</v>
      </c>
      <c r="G4830" s="3">
        <v>0.19159999999999999</v>
      </c>
      <c r="H4830" s="7">
        <v>1252.9333333333334</v>
      </c>
      <c r="I4830" s="4">
        <v>240.06202666666664</v>
      </c>
      <c r="J4830">
        <v>72</v>
      </c>
      <c r="K4830" t="s">
        <v>11</v>
      </c>
      <c r="L4830" t="s">
        <v>12</v>
      </c>
      <c r="M4830" t="s">
        <v>53</v>
      </c>
      <c r="N4830" s="2">
        <v>41280</v>
      </c>
      <c r="O4830" s="2">
        <v>42133</v>
      </c>
      <c r="P4830" t="s">
        <v>24</v>
      </c>
      <c r="Q4830" t="s">
        <v>25</v>
      </c>
      <c r="R4830" s="5" t="str">
        <f t="shared" si="229"/>
        <v>0.15</v>
      </c>
      <c r="S4830" s="6" t="str">
        <f t="shared" si="230"/>
        <v/>
      </c>
      <c r="T4830">
        <f>ROUND(INT(表1[[#This Row],[合同结束日期]]-表1[[#This Row],[合同起始日期]])/365,1)</f>
        <v>2.2999999999999998</v>
      </c>
    </row>
    <row r="4831" spans="1:20">
      <c r="A4831" s="1">
        <v>42036</v>
      </c>
      <c r="B4831" t="s">
        <v>69</v>
      </c>
      <c r="C4831">
        <f t="shared" si="228"/>
        <v>2</v>
      </c>
      <c r="D4831" t="s">
        <v>85</v>
      </c>
      <c r="E4831" s="4">
        <v>158174.39999999999</v>
      </c>
      <c r="F4831" s="4">
        <v>48986.611680000002</v>
      </c>
      <c r="G4831" s="3">
        <v>0.30970000000000003</v>
      </c>
      <c r="H4831" s="7">
        <v>839.56687898089172</v>
      </c>
      <c r="I4831" s="4">
        <v>260.01386242038217</v>
      </c>
      <c r="J4831">
        <v>188.4</v>
      </c>
      <c r="K4831" t="s">
        <v>11</v>
      </c>
      <c r="L4831" t="s">
        <v>23</v>
      </c>
      <c r="M4831" t="s">
        <v>23</v>
      </c>
      <c r="N4831" s="2">
        <v>41283</v>
      </c>
      <c r="O4831" s="2">
        <v>42133</v>
      </c>
      <c r="P4831" t="s">
        <v>24</v>
      </c>
      <c r="Q4831" t="s">
        <v>56</v>
      </c>
      <c r="R4831" s="5" t="str">
        <f t="shared" si="229"/>
        <v>0.17</v>
      </c>
      <c r="S4831" s="6" t="str">
        <f t="shared" si="230"/>
        <v/>
      </c>
      <c r="T4831">
        <f>ROUND(INT(表1[[#This Row],[合同结束日期]]-表1[[#This Row],[合同起始日期]])/365,1)</f>
        <v>2.2999999999999998</v>
      </c>
    </row>
    <row r="4832" spans="1:20">
      <c r="A4832" s="1">
        <v>42036</v>
      </c>
      <c r="B4832" t="s">
        <v>69</v>
      </c>
      <c r="C4832">
        <f t="shared" si="228"/>
        <v>2</v>
      </c>
      <c r="D4832" t="s">
        <v>86</v>
      </c>
      <c r="E4832" s="4">
        <v>478491.6</v>
      </c>
      <c r="F4832" s="4">
        <v>86128.487999999983</v>
      </c>
      <c r="G4832" s="3">
        <v>0.17999999999999997</v>
      </c>
      <c r="H4832" s="7">
        <v>2278.5314285714285</v>
      </c>
      <c r="I4832" s="4">
        <v>410.13565714285704</v>
      </c>
      <c r="J4832">
        <v>210</v>
      </c>
      <c r="K4832" t="s">
        <v>11</v>
      </c>
      <c r="L4832" t="s">
        <v>23</v>
      </c>
      <c r="M4832" t="s">
        <v>23</v>
      </c>
      <c r="N4832" s="2">
        <v>41284</v>
      </c>
      <c r="O4832" s="2">
        <v>42499</v>
      </c>
      <c r="P4832" t="s">
        <v>18</v>
      </c>
      <c r="Q4832" t="s">
        <v>30</v>
      </c>
      <c r="R4832" s="5" t="str">
        <f t="shared" si="229"/>
        <v>0.18</v>
      </c>
      <c r="S4832" s="6" t="str">
        <f t="shared" si="230"/>
        <v/>
      </c>
      <c r="T4832">
        <f>ROUND(INT(表1[[#This Row],[合同结束日期]]-表1[[#This Row],[合同起始日期]])/365,1)</f>
        <v>3.3</v>
      </c>
    </row>
    <row r="4833" spans="1:20">
      <c r="A4833" s="1">
        <v>42036</v>
      </c>
      <c r="B4833" t="s">
        <v>69</v>
      </c>
      <c r="C4833">
        <f t="shared" si="228"/>
        <v>2</v>
      </c>
      <c r="D4833" t="s">
        <v>87</v>
      </c>
      <c r="E4833" s="4">
        <v>188766.72</v>
      </c>
      <c r="F4833" s="4">
        <v>34997.349887999997</v>
      </c>
      <c r="G4833" s="3">
        <v>0.18539999999999998</v>
      </c>
      <c r="H4833" s="7">
        <v>647.3481481481482</v>
      </c>
      <c r="I4833" s="4">
        <v>120.01834666666667</v>
      </c>
      <c r="J4833">
        <v>291.59999999999997</v>
      </c>
      <c r="K4833" t="s">
        <v>11</v>
      </c>
      <c r="L4833" t="s">
        <v>13</v>
      </c>
      <c r="M4833" t="s">
        <v>13</v>
      </c>
      <c r="N4833" s="2">
        <v>41340</v>
      </c>
      <c r="O4833" s="2">
        <v>42499</v>
      </c>
      <c r="P4833" t="s">
        <v>18</v>
      </c>
      <c r="Q4833" t="s">
        <v>28</v>
      </c>
      <c r="R4833" s="5" t="str">
        <f t="shared" si="229"/>
        <v>0.13</v>
      </c>
      <c r="S4833" s="6" t="str">
        <f t="shared" si="230"/>
        <v/>
      </c>
      <c r="T4833">
        <f>ROUND(INT(表1[[#This Row],[合同结束日期]]-表1[[#This Row],[合同起始日期]])/365,1)</f>
        <v>3.2</v>
      </c>
    </row>
    <row r="4834" spans="1:20">
      <c r="A4834" s="1">
        <v>42036</v>
      </c>
      <c r="B4834" t="s">
        <v>69</v>
      </c>
      <c r="C4834">
        <f t="shared" si="228"/>
        <v>2</v>
      </c>
      <c r="D4834" t="s">
        <v>88</v>
      </c>
      <c r="E4834" s="4">
        <v>238654.29599999997</v>
      </c>
      <c r="F4834" s="4">
        <v>31025.058480000003</v>
      </c>
      <c r="G4834" s="3">
        <v>0.13000000000000003</v>
      </c>
      <c r="H4834" s="7">
        <v>1169.8739999999998</v>
      </c>
      <c r="I4834" s="4">
        <v>152.08362000000002</v>
      </c>
      <c r="J4834">
        <v>204</v>
      </c>
      <c r="K4834" t="s">
        <v>11</v>
      </c>
      <c r="L4834" t="s">
        <v>23</v>
      </c>
      <c r="M4834" t="s">
        <v>23</v>
      </c>
      <c r="N4834" s="2">
        <v>41337</v>
      </c>
      <c r="O4834" s="2">
        <v>42499</v>
      </c>
      <c r="P4834" t="s">
        <v>18</v>
      </c>
      <c r="Q4834" t="s">
        <v>28</v>
      </c>
      <c r="R4834" s="5" t="str">
        <f t="shared" si="229"/>
        <v>0.13</v>
      </c>
      <c r="S4834" s="6" t="str">
        <f t="shared" si="230"/>
        <v/>
      </c>
      <c r="T4834">
        <f>ROUND(INT(表1[[#This Row],[合同结束日期]]-表1[[#This Row],[合同起始日期]])/365,1)</f>
        <v>3.2</v>
      </c>
    </row>
    <row r="4835" spans="1:20">
      <c r="A4835" s="1">
        <v>42036</v>
      </c>
      <c r="B4835" t="s">
        <v>69</v>
      </c>
      <c r="C4835">
        <f t="shared" si="228"/>
        <v>2</v>
      </c>
      <c r="D4835" t="s">
        <v>89</v>
      </c>
      <c r="E4835" s="4">
        <v>161714.4</v>
      </c>
      <c r="F4835" s="4">
        <v>37129.626239999998</v>
      </c>
      <c r="G4835" s="3">
        <v>0.2296</v>
      </c>
      <c r="H4835" s="7">
        <v>1132.4537815126052</v>
      </c>
      <c r="I4835" s="4">
        <v>260.01138823529413</v>
      </c>
      <c r="J4835">
        <v>142.79999999999998</v>
      </c>
      <c r="K4835" t="s">
        <v>11</v>
      </c>
      <c r="L4835" t="s">
        <v>23</v>
      </c>
      <c r="M4835" t="s">
        <v>23</v>
      </c>
      <c r="N4835" s="2">
        <v>41284</v>
      </c>
      <c r="O4835" s="2">
        <v>43229</v>
      </c>
      <c r="P4835" t="s">
        <v>24</v>
      </c>
      <c r="Q4835" t="s">
        <v>59</v>
      </c>
      <c r="R4835" s="5" t="str">
        <f t="shared" si="229"/>
        <v>0.16</v>
      </c>
      <c r="S4835" s="6" t="str">
        <f t="shared" si="230"/>
        <v/>
      </c>
      <c r="T4835">
        <f>ROUND(INT(表1[[#This Row],[合同结束日期]]-表1[[#This Row],[合同起始日期]])/365,1)</f>
        <v>5.3</v>
      </c>
    </row>
    <row r="4836" spans="1:20">
      <c r="A4836" s="1">
        <v>42036</v>
      </c>
      <c r="B4836" t="s">
        <v>69</v>
      </c>
      <c r="C4836">
        <f t="shared" si="228"/>
        <v>2</v>
      </c>
      <c r="D4836" t="s">
        <v>90</v>
      </c>
      <c r="E4836" s="4">
        <v>300854.39999999997</v>
      </c>
      <c r="F4836" s="4">
        <v>78914.109119999994</v>
      </c>
      <c r="G4836" s="3">
        <v>0.26230000000000003</v>
      </c>
      <c r="H4836" s="7">
        <v>915.00729927007285</v>
      </c>
      <c r="I4836" s="4">
        <v>240.00641459854012</v>
      </c>
      <c r="J4836">
        <v>328.8</v>
      </c>
      <c r="K4836" t="s">
        <v>11</v>
      </c>
      <c r="L4836" t="s">
        <v>23</v>
      </c>
      <c r="M4836" t="s">
        <v>23</v>
      </c>
      <c r="N4836" s="2">
        <v>41299</v>
      </c>
      <c r="O4836" s="2">
        <v>42133</v>
      </c>
      <c r="P4836" t="s">
        <v>24</v>
      </c>
      <c r="Q4836" t="s">
        <v>25</v>
      </c>
      <c r="R4836" s="5" t="str">
        <f t="shared" si="229"/>
        <v>0.15</v>
      </c>
      <c r="S4836" s="6" t="str">
        <f t="shared" si="230"/>
        <v/>
      </c>
      <c r="T4836">
        <f>ROUND(INT(表1[[#This Row],[合同结束日期]]-表1[[#This Row],[合同起始日期]])/365,1)</f>
        <v>2.2999999999999998</v>
      </c>
    </row>
    <row r="4837" spans="1:20">
      <c r="A4837" s="1">
        <v>42036</v>
      </c>
      <c r="B4837" t="s">
        <v>69</v>
      </c>
      <c r="C4837">
        <f t="shared" si="228"/>
        <v>2</v>
      </c>
      <c r="D4837" t="s">
        <v>91</v>
      </c>
      <c r="E4837" s="4">
        <v>1158637.2</v>
      </c>
      <c r="F4837" s="4">
        <v>192565.50264000002</v>
      </c>
      <c r="G4837" s="3">
        <v>0.16620000000000001</v>
      </c>
      <c r="H4837" s="7">
        <v>3094.6506410256411</v>
      </c>
      <c r="I4837" s="4">
        <v>514.33093653846163</v>
      </c>
      <c r="J4837">
        <v>374.4</v>
      </c>
      <c r="K4837" t="s">
        <v>11</v>
      </c>
      <c r="L4837" t="s">
        <v>92</v>
      </c>
      <c r="M4837" t="s">
        <v>92</v>
      </c>
      <c r="N4837" s="2">
        <v>41295</v>
      </c>
      <c r="O4837" s="2">
        <v>42133</v>
      </c>
      <c r="P4837" t="s">
        <v>24</v>
      </c>
      <c r="Q4837" t="s">
        <v>25</v>
      </c>
      <c r="R4837" s="5" t="str">
        <f t="shared" si="229"/>
        <v>0.15</v>
      </c>
      <c r="S4837" s="6" t="str">
        <f t="shared" si="230"/>
        <v/>
      </c>
      <c r="T4837">
        <f>ROUND(INT(表1[[#This Row],[合同结束日期]]-表1[[#This Row],[合同起始日期]])/365,1)</f>
        <v>2.2999999999999998</v>
      </c>
    </row>
    <row r="4838" spans="1:20">
      <c r="A4838" s="1">
        <v>42036</v>
      </c>
      <c r="B4838" t="s">
        <v>69</v>
      </c>
      <c r="C4838">
        <f t="shared" si="228"/>
        <v>2</v>
      </c>
      <c r="D4838" t="s">
        <v>93</v>
      </c>
      <c r="E4838" s="4">
        <v>474149.75999999995</v>
      </c>
      <c r="F4838" s="4">
        <v>75152.736959999995</v>
      </c>
      <c r="G4838" s="3">
        <v>0.1585</v>
      </c>
      <c r="H4838" s="7">
        <v>1756.1102222222221</v>
      </c>
      <c r="I4838" s="4">
        <v>278.34347022222221</v>
      </c>
      <c r="J4838">
        <v>270</v>
      </c>
      <c r="K4838" t="s">
        <v>11</v>
      </c>
      <c r="L4838" t="s">
        <v>92</v>
      </c>
      <c r="M4838" t="s">
        <v>92</v>
      </c>
      <c r="N4838" s="2">
        <v>41279</v>
      </c>
      <c r="O4838" s="2">
        <v>42499</v>
      </c>
      <c r="P4838" t="s">
        <v>24</v>
      </c>
      <c r="Q4838" t="s">
        <v>28</v>
      </c>
      <c r="R4838" s="5" t="str">
        <f t="shared" si="229"/>
        <v>0.13</v>
      </c>
      <c r="S4838" s="6" t="str">
        <f t="shared" si="230"/>
        <v/>
      </c>
      <c r="T4838">
        <f>ROUND(INT(表1[[#This Row],[合同结束日期]]-表1[[#This Row],[合同起始日期]])/365,1)</f>
        <v>3.3</v>
      </c>
    </row>
    <row r="4839" spans="1:20">
      <c r="A4839" s="1">
        <v>42036</v>
      </c>
      <c r="B4839" t="s">
        <v>69</v>
      </c>
      <c r="C4839">
        <f t="shared" si="228"/>
        <v>2</v>
      </c>
      <c r="D4839" t="s">
        <v>94</v>
      </c>
      <c r="E4839" s="4">
        <v>221095.19999999998</v>
      </c>
      <c r="F4839" s="4">
        <v>74818.615680000003</v>
      </c>
      <c r="G4839" s="3">
        <v>0.33840000000000003</v>
      </c>
      <c r="H4839" s="7">
        <v>856.95813953488368</v>
      </c>
      <c r="I4839" s="4">
        <v>289.99463441860468</v>
      </c>
      <c r="J4839">
        <v>258</v>
      </c>
      <c r="K4839" t="s">
        <v>11</v>
      </c>
      <c r="L4839" t="s">
        <v>23</v>
      </c>
      <c r="M4839" t="s">
        <v>23</v>
      </c>
      <c r="N4839" s="2">
        <v>41274</v>
      </c>
      <c r="O4839" s="2">
        <v>42435</v>
      </c>
      <c r="P4839" t="s">
        <v>24</v>
      </c>
      <c r="Q4839" t="s">
        <v>30</v>
      </c>
      <c r="R4839" s="5" t="str">
        <f t="shared" si="229"/>
        <v>0.18</v>
      </c>
      <c r="S4839" s="6" t="str">
        <f t="shared" si="230"/>
        <v/>
      </c>
      <c r="T4839">
        <f>ROUND(INT(表1[[#This Row],[合同结束日期]]-表1[[#This Row],[合同起始日期]])/365,1)</f>
        <v>3.2</v>
      </c>
    </row>
    <row r="4840" spans="1:20">
      <c r="A4840" s="1">
        <v>42036</v>
      </c>
      <c r="B4840" t="s">
        <v>69</v>
      </c>
      <c r="C4840">
        <f t="shared" si="228"/>
        <v>2</v>
      </c>
      <c r="D4840" t="s">
        <v>95</v>
      </c>
      <c r="E4840" s="4">
        <v>1128895.2</v>
      </c>
      <c r="F4840" s="4">
        <v>235600.42823999998</v>
      </c>
      <c r="G4840" s="3">
        <v>0.2087</v>
      </c>
      <c r="H4840" s="7">
        <v>727.5684454756381</v>
      </c>
      <c r="I4840" s="4">
        <v>151.84353457076566</v>
      </c>
      <c r="J4840">
        <v>1551.6</v>
      </c>
      <c r="K4840" t="s">
        <v>41</v>
      </c>
      <c r="L4840" t="s">
        <v>95</v>
      </c>
      <c r="M4840" t="s">
        <v>41</v>
      </c>
      <c r="N4840" s="2">
        <v>41338</v>
      </c>
      <c r="O4840" s="2">
        <v>44349</v>
      </c>
      <c r="P4840" t="s">
        <v>39</v>
      </c>
      <c r="Q4840" t="s">
        <v>83</v>
      </c>
      <c r="R4840" s="5" t="str">
        <f t="shared" si="229"/>
        <v>0.14</v>
      </c>
      <c r="S4840" s="6" t="str">
        <f t="shared" si="230"/>
        <v/>
      </c>
      <c r="T4840">
        <f>ROUND(INT(表1[[#This Row],[合同结束日期]]-表1[[#This Row],[合同起始日期]])/365,1)</f>
        <v>8.1999999999999993</v>
      </c>
    </row>
    <row r="4841" spans="1:20">
      <c r="A4841" s="1">
        <v>42036</v>
      </c>
      <c r="B4841" t="s">
        <v>69</v>
      </c>
      <c r="C4841">
        <f t="shared" si="228"/>
        <v>2</v>
      </c>
      <c r="D4841" t="s">
        <v>293</v>
      </c>
      <c r="E4841" s="4">
        <v>1478922</v>
      </c>
      <c r="F4841" s="4">
        <v>81784.386600000013</v>
      </c>
      <c r="G4841" s="3">
        <v>5.5300000000000009E-2</v>
      </c>
      <c r="H4841" s="7">
        <v>1266.6341212744092</v>
      </c>
      <c r="I4841" s="4">
        <v>70.044866906474837</v>
      </c>
      <c r="J4841">
        <v>1167.5999999999999</v>
      </c>
      <c r="K4841" t="s">
        <v>44</v>
      </c>
      <c r="L4841" t="s">
        <v>72</v>
      </c>
      <c r="M4841" t="s">
        <v>71</v>
      </c>
      <c r="N4841" s="2">
        <v>41446</v>
      </c>
      <c r="O4841" s="2">
        <v>44487</v>
      </c>
      <c r="P4841" t="s">
        <v>18</v>
      </c>
      <c r="Q4841" t="s">
        <v>37</v>
      </c>
      <c r="R4841" s="5" t="str">
        <f t="shared" si="229"/>
        <v>0.</v>
      </c>
      <c r="S4841" s="6" t="str">
        <f t="shared" si="230"/>
        <v/>
      </c>
      <c r="T4841">
        <f>ROUND(INT(表1[[#This Row],[合同结束日期]]-表1[[#This Row],[合同起始日期]])/365,1)</f>
        <v>8.3000000000000007</v>
      </c>
    </row>
    <row r="4842" spans="1:20">
      <c r="A4842" s="1">
        <v>42036</v>
      </c>
      <c r="B4842" t="s">
        <v>69</v>
      </c>
      <c r="C4842">
        <f t="shared" si="228"/>
        <v>2</v>
      </c>
      <c r="D4842" t="s">
        <v>296</v>
      </c>
      <c r="E4842" s="4">
        <v>1415521.2</v>
      </c>
      <c r="F4842" s="4">
        <v>70776.06</v>
      </c>
      <c r="G4842" s="3">
        <v>0.05</v>
      </c>
      <c r="H4842" s="7">
        <v>2650.7887640449439</v>
      </c>
      <c r="I4842" s="4">
        <v>132.5394382022472</v>
      </c>
      <c r="J4842">
        <v>534</v>
      </c>
      <c r="K4842" t="s">
        <v>44</v>
      </c>
      <c r="L4842" t="s">
        <v>72</v>
      </c>
      <c r="M4842" t="s">
        <v>71</v>
      </c>
      <c r="N4842" s="2">
        <v>41514</v>
      </c>
      <c r="O4842" s="2">
        <v>44525</v>
      </c>
      <c r="P4842" t="s">
        <v>18</v>
      </c>
      <c r="Q4842" t="s">
        <v>208</v>
      </c>
      <c r="R4842" s="5" t="str">
        <f t="shared" si="229"/>
        <v>0.05</v>
      </c>
      <c r="S4842" s="6" t="str">
        <f t="shared" si="230"/>
        <v/>
      </c>
      <c r="T4842">
        <f>ROUND(INT(表1[[#This Row],[合同结束日期]]-表1[[#This Row],[合同起始日期]])/365,1)</f>
        <v>8.1999999999999993</v>
      </c>
    </row>
    <row r="4843" spans="1:20">
      <c r="A4843" s="1">
        <v>42036</v>
      </c>
      <c r="B4843" t="s">
        <v>69</v>
      </c>
      <c r="C4843">
        <f t="shared" si="228"/>
        <v>2</v>
      </c>
      <c r="D4843" t="s">
        <v>306</v>
      </c>
      <c r="E4843" s="4">
        <v>581905.19999999995</v>
      </c>
      <c r="F4843" s="4">
        <v>55804.708680000003</v>
      </c>
      <c r="G4843" s="3">
        <v>9.5900000000000013E-2</v>
      </c>
      <c r="H4843" s="7">
        <v>1042.8408602150537</v>
      </c>
      <c r="I4843" s="4">
        <v>100.00843849462366</v>
      </c>
      <c r="J4843">
        <v>558</v>
      </c>
      <c r="K4843" t="s">
        <v>44</v>
      </c>
      <c r="L4843" t="s">
        <v>72</v>
      </c>
      <c r="M4843" t="s">
        <v>71</v>
      </c>
      <c r="N4843" s="2">
        <v>41567</v>
      </c>
      <c r="O4843" s="2">
        <v>44578</v>
      </c>
      <c r="P4843" t="s">
        <v>18</v>
      </c>
      <c r="Q4843" t="s">
        <v>208</v>
      </c>
      <c r="R4843" s="5" t="str">
        <f t="shared" si="229"/>
        <v>0.05</v>
      </c>
      <c r="S4843" s="6" t="str">
        <f t="shared" si="230"/>
        <v/>
      </c>
      <c r="T4843">
        <f>ROUND(INT(表1[[#This Row],[合同结束日期]]-表1[[#This Row],[合同起始日期]])/365,1)</f>
        <v>8.1999999999999993</v>
      </c>
    </row>
    <row r="4844" spans="1:20">
      <c r="A4844" s="1">
        <v>42036</v>
      </c>
      <c r="B4844" t="s">
        <v>69</v>
      </c>
      <c r="C4844">
        <f t="shared" si="228"/>
        <v>2</v>
      </c>
      <c r="D4844" t="s">
        <v>96</v>
      </c>
      <c r="E4844" s="4">
        <v>762852</v>
      </c>
      <c r="F4844" s="4">
        <v>58815.889199999998</v>
      </c>
      <c r="G4844" s="3">
        <v>7.7100000000000002E-2</v>
      </c>
      <c r="H4844" s="7">
        <v>2916.100917431193</v>
      </c>
      <c r="I4844" s="4">
        <v>224.83138073394497</v>
      </c>
      <c r="J4844">
        <v>261.59999999999997</v>
      </c>
      <c r="K4844" t="s">
        <v>11</v>
      </c>
      <c r="L4844" t="s">
        <v>23</v>
      </c>
      <c r="M4844" t="s">
        <v>23</v>
      </c>
      <c r="N4844" s="2">
        <v>41374</v>
      </c>
      <c r="O4844" s="2">
        <v>42499</v>
      </c>
      <c r="P4844" t="s">
        <v>24</v>
      </c>
      <c r="Q4844" t="s">
        <v>35</v>
      </c>
      <c r="R4844" s="5" t="str">
        <f t="shared" si="229"/>
        <v>0.06</v>
      </c>
      <c r="S4844" s="6" t="str">
        <f t="shared" si="230"/>
        <v/>
      </c>
      <c r="T4844">
        <f>ROUND(INT(表1[[#This Row],[合同结束日期]]-表1[[#This Row],[合同起始日期]])/365,1)</f>
        <v>3.1</v>
      </c>
    </row>
    <row r="4845" spans="1:20">
      <c r="A4845" s="1">
        <v>42036</v>
      </c>
      <c r="B4845" t="s">
        <v>69</v>
      </c>
      <c r="C4845">
        <f t="shared" si="228"/>
        <v>2</v>
      </c>
      <c r="D4845" t="s">
        <v>97</v>
      </c>
      <c r="E4845" s="4">
        <v>1513736.16</v>
      </c>
      <c r="F4845" s="4">
        <v>205262.62329600001</v>
      </c>
      <c r="G4845" s="3">
        <v>0.1356</v>
      </c>
      <c r="H4845" s="7">
        <v>1955.731472868217</v>
      </c>
      <c r="I4845" s="4">
        <v>265.19718772093023</v>
      </c>
      <c r="J4845">
        <v>774</v>
      </c>
      <c r="K4845" t="s">
        <v>11</v>
      </c>
      <c r="L4845" t="s">
        <v>13</v>
      </c>
      <c r="M4845" t="s">
        <v>27</v>
      </c>
      <c r="N4845" s="2">
        <v>41299</v>
      </c>
      <c r="O4845" s="2">
        <v>43229</v>
      </c>
      <c r="P4845" t="s">
        <v>24</v>
      </c>
      <c r="Q4845" t="s">
        <v>48</v>
      </c>
      <c r="R4845" s="5" t="str">
        <f t="shared" si="229"/>
        <v>0.11</v>
      </c>
      <c r="S4845" s="6" t="str">
        <f t="shared" si="230"/>
        <v/>
      </c>
      <c r="T4845">
        <f>ROUND(INT(表1[[#This Row],[合同结束日期]]-表1[[#This Row],[合同起始日期]])/365,1)</f>
        <v>5.3</v>
      </c>
    </row>
    <row r="4846" spans="1:20">
      <c r="A4846" s="1">
        <v>42036</v>
      </c>
      <c r="B4846" t="s">
        <v>69</v>
      </c>
      <c r="C4846">
        <f t="shared" si="228"/>
        <v>2</v>
      </c>
      <c r="D4846" t="s">
        <v>98</v>
      </c>
      <c r="E4846" s="4">
        <v>526150.79999999993</v>
      </c>
      <c r="F4846" s="4">
        <v>95548.985279999994</v>
      </c>
      <c r="G4846" s="3">
        <v>0.18160000000000001</v>
      </c>
      <c r="H4846" s="7">
        <v>1582.884476534296</v>
      </c>
      <c r="I4846" s="4">
        <v>287.45182093862815</v>
      </c>
      <c r="J4846">
        <v>332.4</v>
      </c>
      <c r="K4846" t="s">
        <v>11</v>
      </c>
      <c r="L4846" t="s">
        <v>13</v>
      </c>
      <c r="M4846" t="s">
        <v>13</v>
      </c>
      <c r="N4846" s="2">
        <v>41331</v>
      </c>
      <c r="O4846" s="2">
        <v>42499</v>
      </c>
      <c r="P4846" t="s">
        <v>24</v>
      </c>
      <c r="Q4846" t="s">
        <v>25</v>
      </c>
      <c r="R4846" s="5" t="str">
        <f t="shared" si="229"/>
        <v>0.15</v>
      </c>
      <c r="S4846" s="6" t="str">
        <f t="shared" si="230"/>
        <v/>
      </c>
      <c r="T4846">
        <f>ROUND(INT(表1[[#This Row],[合同结束日期]]-表1[[#This Row],[合同起始日期]])/365,1)</f>
        <v>3.2</v>
      </c>
    </row>
    <row r="4847" spans="1:20">
      <c r="A4847" s="1">
        <v>42036</v>
      </c>
      <c r="B4847" t="s">
        <v>69</v>
      </c>
      <c r="C4847">
        <f t="shared" si="228"/>
        <v>2</v>
      </c>
      <c r="D4847" t="s">
        <v>99</v>
      </c>
      <c r="E4847" s="4">
        <v>586477.19999999995</v>
      </c>
      <c r="F4847" s="4">
        <v>96827.38572000002</v>
      </c>
      <c r="G4847" s="3">
        <v>0.16510000000000005</v>
      </c>
      <c r="H4847" s="7">
        <v>3302.2364864864862</v>
      </c>
      <c r="I4847" s="4">
        <v>545.19924391891902</v>
      </c>
      <c r="J4847">
        <v>177.6</v>
      </c>
      <c r="K4847" t="s">
        <v>11</v>
      </c>
      <c r="L4847" t="s">
        <v>23</v>
      </c>
      <c r="M4847" t="s">
        <v>23</v>
      </c>
      <c r="N4847" s="2">
        <v>41295</v>
      </c>
      <c r="O4847" s="2">
        <v>42499</v>
      </c>
      <c r="P4847" t="s">
        <v>24</v>
      </c>
      <c r="Q4847" t="s">
        <v>25</v>
      </c>
      <c r="R4847" s="5" t="str">
        <f t="shared" si="229"/>
        <v>0.15</v>
      </c>
      <c r="S4847" s="6" t="str">
        <f t="shared" si="230"/>
        <v/>
      </c>
      <c r="T4847">
        <f>ROUND(INT(表1[[#This Row],[合同结束日期]]-表1[[#This Row],[合同起始日期]])/365,1)</f>
        <v>3.3</v>
      </c>
    </row>
    <row r="4848" spans="1:20">
      <c r="A4848" s="1">
        <v>42036</v>
      </c>
      <c r="B4848" t="s">
        <v>69</v>
      </c>
      <c r="C4848">
        <f t="shared" si="228"/>
        <v>2</v>
      </c>
      <c r="D4848" t="s">
        <v>100</v>
      </c>
      <c r="E4848" s="4">
        <v>430782</v>
      </c>
      <c r="F4848" s="4">
        <v>75171.458999999988</v>
      </c>
      <c r="G4848" s="3">
        <v>0.17449999999999996</v>
      </c>
      <c r="H4848" s="7">
        <v>2039.6875</v>
      </c>
      <c r="I4848" s="4">
        <v>355.92546874999994</v>
      </c>
      <c r="J4848">
        <v>211.2</v>
      </c>
      <c r="K4848" t="s">
        <v>11</v>
      </c>
      <c r="L4848" t="s">
        <v>23</v>
      </c>
      <c r="M4848" t="s">
        <v>23</v>
      </c>
      <c r="N4848" s="2">
        <v>41298</v>
      </c>
      <c r="O4848" s="2">
        <v>42133</v>
      </c>
      <c r="P4848" t="s">
        <v>24</v>
      </c>
      <c r="Q4848" t="s">
        <v>25</v>
      </c>
      <c r="R4848" s="5" t="str">
        <f t="shared" si="229"/>
        <v>0.15</v>
      </c>
      <c r="S4848" s="6" t="str">
        <f t="shared" si="230"/>
        <v/>
      </c>
      <c r="T4848">
        <f>ROUND(INT(表1[[#This Row],[合同结束日期]]-表1[[#This Row],[合同起始日期]])/365,1)</f>
        <v>2.2999999999999998</v>
      </c>
    </row>
    <row r="4849" spans="1:20">
      <c r="A4849" s="1">
        <v>42036</v>
      </c>
      <c r="B4849" t="s">
        <v>69</v>
      </c>
      <c r="C4849">
        <f t="shared" si="228"/>
        <v>2</v>
      </c>
      <c r="D4849" t="s">
        <v>101</v>
      </c>
      <c r="E4849" s="4">
        <v>190420.55999999997</v>
      </c>
      <c r="F4849" s="4">
        <v>24754.672800000004</v>
      </c>
      <c r="G4849" s="3">
        <v>0.13000000000000003</v>
      </c>
      <c r="H4849" s="7">
        <v>1540.6194174757279</v>
      </c>
      <c r="I4849" s="4">
        <v>200.28052427184471</v>
      </c>
      <c r="J4849">
        <v>123.6</v>
      </c>
      <c r="K4849" t="s">
        <v>11</v>
      </c>
      <c r="L4849" t="s">
        <v>92</v>
      </c>
      <c r="M4849" t="s">
        <v>92</v>
      </c>
      <c r="N4849" s="2">
        <v>41345</v>
      </c>
      <c r="O4849" s="2">
        <v>42499</v>
      </c>
      <c r="P4849" t="s">
        <v>18</v>
      </c>
      <c r="Q4849" t="s">
        <v>28</v>
      </c>
      <c r="R4849" s="5" t="str">
        <f t="shared" si="229"/>
        <v>0.13</v>
      </c>
      <c r="S4849" s="6" t="str">
        <f t="shared" si="230"/>
        <v/>
      </c>
      <c r="T4849">
        <f>ROUND(INT(表1[[#This Row],[合同结束日期]]-表1[[#This Row],[合同起始日期]])/365,1)</f>
        <v>3.2</v>
      </c>
    </row>
    <row r="4850" spans="1:20">
      <c r="A4850" s="1">
        <v>42036</v>
      </c>
      <c r="B4850" t="s">
        <v>69</v>
      </c>
      <c r="C4850">
        <f t="shared" si="228"/>
        <v>2</v>
      </c>
      <c r="D4850" t="s">
        <v>102</v>
      </c>
      <c r="E4850" s="4">
        <v>380985.59999999998</v>
      </c>
      <c r="F4850" s="4">
        <v>76311.415680000006</v>
      </c>
      <c r="G4850" s="3">
        <v>0.20030000000000003</v>
      </c>
      <c r="H4850" s="7">
        <v>2461.1472868217056</v>
      </c>
      <c r="I4850" s="4">
        <v>492.96780155038766</v>
      </c>
      <c r="J4850">
        <v>154.79999999999998</v>
      </c>
      <c r="K4850" t="s">
        <v>11</v>
      </c>
      <c r="L4850" t="s">
        <v>92</v>
      </c>
      <c r="M4850" t="s">
        <v>92</v>
      </c>
      <c r="N4850" s="2">
        <v>41355</v>
      </c>
      <c r="O4850" s="2">
        <v>42499</v>
      </c>
      <c r="P4850" t="s">
        <v>24</v>
      </c>
      <c r="Q4850" t="s">
        <v>30</v>
      </c>
      <c r="R4850" s="5" t="str">
        <f t="shared" si="229"/>
        <v>0.18</v>
      </c>
      <c r="S4850" s="6" t="str">
        <f t="shared" si="230"/>
        <v/>
      </c>
      <c r="T4850">
        <f>ROUND(INT(表1[[#This Row],[合同结束日期]]-表1[[#This Row],[合同起始日期]])/365,1)</f>
        <v>3.1</v>
      </c>
    </row>
    <row r="4851" spans="1:20">
      <c r="A4851" s="1">
        <v>42036</v>
      </c>
      <c r="B4851" t="s">
        <v>69</v>
      </c>
      <c r="C4851">
        <f t="shared" si="228"/>
        <v>2</v>
      </c>
      <c r="D4851" t="s">
        <v>103</v>
      </c>
      <c r="E4851" s="4">
        <v>636483.6</v>
      </c>
      <c r="F4851" s="4">
        <v>126978.47819999998</v>
      </c>
      <c r="G4851" s="3">
        <v>0.19949999999999998</v>
      </c>
      <c r="H4851" s="7">
        <v>2562.3333333333335</v>
      </c>
      <c r="I4851" s="4">
        <v>511.18549999999999</v>
      </c>
      <c r="J4851">
        <v>248.39999999999998</v>
      </c>
      <c r="K4851" t="s">
        <v>11</v>
      </c>
      <c r="L4851" t="s">
        <v>23</v>
      </c>
      <c r="M4851" t="s">
        <v>23</v>
      </c>
      <c r="N4851" s="2">
        <v>41285</v>
      </c>
      <c r="O4851" s="2">
        <v>42499</v>
      </c>
      <c r="P4851" t="s">
        <v>24</v>
      </c>
      <c r="Q4851" t="s">
        <v>30</v>
      </c>
      <c r="R4851" s="5" t="str">
        <f t="shared" si="229"/>
        <v>0.18</v>
      </c>
      <c r="S4851" s="6" t="str">
        <f t="shared" si="230"/>
        <v/>
      </c>
      <c r="T4851">
        <f>ROUND(INT(表1[[#This Row],[合同结束日期]]-表1[[#This Row],[合同起始日期]])/365,1)</f>
        <v>3.3</v>
      </c>
    </row>
    <row r="4852" spans="1:20">
      <c r="A4852" s="1">
        <v>42036</v>
      </c>
      <c r="B4852" t="s">
        <v>69</v>
      </c>
      <c r="C4852">
        <f t="shared" si="228"/>
        <v>2</v>
      </c>
      <c r="D4852" t="s">
        <v>104</v>
      </c>
      <c r="E4852" s="4">
        <v>158943</v>
      </c>
      <c r="F4852" s="4">
        <v>20662.59</v>
      </c>
      <c r="G4852" s="3">
        <v>0.13</v>
      </c>
      <c r="H4852" s="7">
        <v>1003.4280303030303</v>
      </c>
      <c r="I4852" s="4">
        <v>130.44564393939393</v>
      </c>
      <c r="J4852">
        <v>158.4</v>
      </c>
      <c r="K4852" t="s">
        <v>11</v>
      </c>
      <c r="L4852" t="s">
        <v>23</v>
      </c>
      <c r="M4852" t="s">
        <v>23</v>
      </c>
      <c r="N4852" s="2">
        <v>41345</v>
      </c>
      <c r="O4852" s="2">
        <v>42499</v>
      </c>
      <c r="P4852" t="s">
        <v>18</v>
      </c>
      <c r="Q4852" t="s">
        <v>28</v>
      </c>
      <c r="R4852" s="5" t="str">
        <f t="shared" si="229"/>
        <v>0.13</v>
      </c>
      <c r="S4852" s="6" t="str">
        <f t="shared" si="230"/>
        <v/>
      </c>
      <c r="T4852">
        <f>ROUND(INT(表1[[#This Row],[合同结束日期]]-表1[[#This Row],[合同起始日期]])/365,1)</f>
        <v>3.2</v>
      </c>
    </row>
    <row r="4853" spans="1:20">
      <c r="A4853" s="1">
        <v>42036</v>
      </c>
      <c r="B4853" t="s">
        <v>69</v>
      </c>
      <c r="C4853">
        <f t="shared" si="228"/>
        <v>2</v>
      </c>
      <c r="D4853" t="s">
        <v>105</v>
      </c>
      <c r="E4853" s="4">
        <v>67644</v>
      </c>
      <c r="F4853" s="4">
        <v>29905.412399999997</v>
      </c>
      <c r="G4853" s="3">
        <v>0.44209999999999994</v>
      </c>
      <c r="H4853" s="7">
        <v>633.37078651685397</v>
      </c>
      <c r="I4853" s="4">
        <v>280.01322471910112</v>
      </c>
      <c r="J4853">
        <v>106.8</v>
      </c>
      <c r="K4853" t="s">
        <v>60</v>
      </c>
      <c r="L4853" t="s">
        <v>107</v>
      </c>
      <c r="M4853" t="s">
        <v>106</v>
      </c>
      <c r="N4853" s="2">
        <v>41250</v>
      </c>
      <c r="O4853" s="2">
        <v>42133</v>
      </c>
      <c r="P4853" t="s">
        <v>14</v>
      </c>
      <c r="Q4853" t="s">
        <v>37</v>
      </c>
      <c r="R4853" s="5" t="str">
        <f t="shared" si="229"/>
        <v>0.</v>
      </c>
      <c r="S4853" s="6" t="str">
        <f t="shared" si="230"/>
        <v/>
      </c>
      <c r="T4853">
        <f>ROUND(INT(表1[[#This Row],[合同结束日期]]-表1[[#This Row],[合同起始日期]])/365,1)</f>
        <v>2.4</v>
      </c>
    </row>
    <row r="4854" spans="1:20">
      <c r="A4854" s="1">
        <v>42036</v>
      </c>
      <c r="B4854" t="s">
        <v>69</v>
      </c>
      <c r="C4854">
        <f t="shared" si="228"/>
        <v>2</v>
      </c>
      <c r="D4854" t="s">
        <v>108</v>
      </c>
      <c r="E4854" s="4">
        <v>112941.59999999999</v>
      </c>
      <c r="F4854" s="4">
        <v>20645.724480000001</v>
      </c>
      <c r="G4854" s="3">
        <v>0.18280000000000002</v>
      </c>
      <c r="H4854" s="7">
        <v>2188.7906976744184</v>
      </c>
      <c r="I4854" s="4">
        <v>400.1109395348837</v>
      </c>
      <c r="J4854">
        <v>51.6</v>
      </c>
      <c r="K4854" t="s">
        <v>11</v>
      </c>
      <c r="L4854" t="s">
        <v>12</v>
      </c>
      <c r="M4854" t="s">
        <v>53</v>
      </c>
      <c r="N4854" s="2">
        <v>41332</v>
      </c>
      <c r="O4854" s="2">
        <v>42133</v>
      </c>
      <c r="P4854" t="s">
        <v>24</v>
      </c>
      <c r="Q4854" t="s">
        <v>59</v>
      </c>
      <c r="R4854" s="5" t="str">
        <f t="shared" si="229"/>
        <v>0.16</v>
      </c>
      <c r="S4854" s="6" t="str">
        <f t="shared" si="230"/>
        <v/>
      </c>
      <c r="T4854">
        <f>ROUND(INT(表1[[#This Row],[合同结束日期]]-表1[[#This Row],[合同起始日期]])/365,1)</f>
        <v>2.2000000000000002</v>
      </c>
    </row>
    <row r="4855" spans="1:20">
      <c r="A4855" s="1">
        <v>42036</v>
      </c>
      <c r="B4855" t="s">
        <v>69</v>
      </c>
      <c r="C4855">
        <f t="shared" si="228"/>
        <v>2</v>
      </c>
      <c r="D4855" t="s">
        <v>109</v>
      </c>
      <c r="E4855" s="4">
        <v>357200.39999999997</v>
      </c>
      <c r="F4855" s="4">
        <v>49543.695480000002</v>
      </c>
      <c r="G4855" s="3">
        <v>0.13870000000000002</v>
      </c>
      <c r="H4855" s="7">
        <v>5724.3653846153838</v>
      </c>
      <c r="I4855" s="4">
        <v>793.96947884615395</v>
      </c>
      <c r="J4855">
        <v>62.4</v>
      </c>
      <c r="K4855" t="s">
        <v>11</v>
      </c>
      <c r="L4855" t="s">
        <v>12</v>
      </c>
      <c r="M4855" t="s">
        <v>110</v>
      </c>
      <c r="N4855" s="2">
        <v>41287</v>
      </c>
      <c r="O4855" s="2">
        <v>42499</v>
      </c>
      <c r="P4855" t="s">
        <v>24</v>
      </c>
      <c r="Q4855" t="s">
        <v>28</v>
      </c>
      <c r="R4855" s="5" t="str">
        <f t="shared" si="229"/>
        <v>0.13</v>
      </c>
      <c r="S4855" s="6" t="str">
        <f t="shared" si="230"/>
        <v/>
      </c>
      <c r="T4855">
        <f>ROUND(INT(表1[[#This Row],[合同结束日期]]-表1[[#This Row],[合同起始日期]])/365,1)</f>
        <v>3.3</v>
      </c>
    </row>
    <row r="4856" spans="1:20">
      <c r="A4856" s="1">
        <v>42036</v>
      </c>
      <c r="B4856" t="s">
        <v>69</v>
      </c>
      <c r="C4856">
        <f t="shared" si="228"/>
        <v>2</v>
      </c>
      <c r="D4856" t="s">
        <v>111</v>
      </c>
      <c r="E4856" s="4">
        <v>232672.8</v>
      </c>
      <c r="F4856" s="4">
        <v>37018.242479999994</v>
      </c>
      <c r="G4856" s="3">
        <v>0.15909999999999999</v>
      </c>
      <c r="H4856" s="7">
        <v>1715.8761061946902</v>
      </c>
      <c r="I4856" s="4">
        <v>272.99588849557517</v>
      </c>
      <c r="J4856">
        <v>135.6</v>
      </c>
      <c r="K4856" t="s">
        <v>11</v>
      </c>
      <c r="L4856" t="s">
        <v>23</v>
      </c>
      <c r="M4856" t="s">
        <v>23</v>
      </c>
      <c r="N4856" s="2">
        <v>41974</v>
      </c>
      <c r="O4856" s="2">
        <v>42499</v>
      </c>
      <c r="P4856" t="s">
        <v>24</v>
      </c>
      <c r="Q4856" t="s">
        <v>28</v>
      </c>
      <c r="R4856" s="5" t="str">
        <f t="shared" si="229"/>
        <v>0.13</v>
      </c>
      <c r="S4856" s="6" t="str">
        <f t="shared" si="230"/>
        <v/>
      </c>
      <c r="T4856">
        <f>ROUND(INT(表1[[#This Row],[合同结束日期]]-表1[[#This Row],[合同起始日期]])/365,1)</f>
        <v>1.4</v>
      </c>
    </row>
    <row r="4857" spans="1:20">
      <c r="A4857" s="1">
        <v>42036</v>
      </c>
      <c r="B4857" t="s">
        <v>69</v>
      </c>
      <c r="C4857">
        <f t="shared" si="228"/>
        <v>2</v>
      </c>
      <c r="D4857" t="s">
        <v>112</v>
      </c>
      <c r="E4857" s="4">
        <v>1262547.5999999999</v>
      </c>
      <c r="F4857" s="4">
        <v>190897.19712</v>
      </c>
      <c r="G4857" s="3">
        <v>0.1512</v>
      </c>
      <c r="H4857" s="7">
        <v>2359.0201793721972</v>
      </c>
      <c r="I4857" s="4">
        <v>356.68385112107626</v>
      </c>
      <c r="J4857">
        <v>535.19999999999993</v>
      </c>
      <c r="K4857" t="s">
        <v>11</v>
      </c>
      <c r="L4857" t="s">
        <v>92</v>
      </c>
      <c r="M4857" t="s">
        <v>92</v>
      </c>
      <c r="N4857" s="2">
        <v>41974</v>
      </c>
      <c r="O4857" s="2">
        <v>42499</v>
      </c>
      <c r="P4857" t="s">
        <v>24</v>
      </c>
      <c r="Q4857" t="s">
        <v>28</v>
      </c>
      <c r="R4857" s="5" t="str">
        <f t="shared" si="229"/>
        <v>0.13</v>
      </c>
      <c r="S4857" s="6" t="str">
        <f t="shared" si="230"/>
        <v/>
      </c>
      <c r="T4857">
        <f>ROUND(INT(表1[[#This Row],[合同结束日期]]-表1[[#This Row],[合同起始日期]])/365,1)</f>
        <v>1.4</v>
      </c>
    </row>
    <row r="4858" spans="1:20">
      <c r="A4858" s="1">
        <v>42036</v>
      </c>
      <c r="B4858" t="s">
        <v>69</v>
      </c>
      <c r="C4858">
        <f t="shared" si="228"/>
        <v>2</v>
      </c>
      <c r="D4858" t="s">
        <v>113</v>
      </c>
      <c r="E4858" s="4">
        <v>1009095.6</v>
      </c>
      <c r="F4858" s="4">
        <v>186379.95731999996</v>
      </c>
      <c r="G4858" s="3">
        <v>0.18469999999999998</v>
      </c>
      <c r="H4858" s="7">
        <v>1442.3893653516295</v>
      </c>
      <c r="I4858" s="4">
        <v>266.40931578044592</v>
      </c>
      <c r="J4858">
        <v>699.6</v>
      </c>
      <c r="K4858" t="s">
        <v>11</v>
      </c>
      <c r="L4858" t="s">
        <v>23</v>
      </c>
      <c r="M4858" t="s">
        <v>23</v>
      </c>
      <c r="N4858" s="2">
        <v>41331</v>
      </c>
      <c r="O4858" s="2">
        <v>42499</v>
      </c>
      <c r="P4858" t="s">
        <v>24</v>
      </c>
      <c r="Q4858" t="s">
        <v>25</v>
      </c>
      <c r="R4858" s="5" t="str">
        <f t="shared" si="229"/>
        <v>0.15</v>
      </c>
      <c r="S4858" s="6" t="str">
        <f t="shared" si="230"/>
        <v/>
      </c>
      <c r="T4858">
        <f>ROUND(INT(表1[[#This Row],[合同结束日期]]-表1[[#This Row],[合同起始日期]])/365,1)</f>
        <v>3.2</v>
      </c>
    </row>
    <row r="4859" spans="1:20">
      <c r="A4859" s="1">
        <v>42036</v>
      </c>
      <c r="B4859" t="s">
        <v>69</v>
      </c>
      <c r="C4859">
        <f t="shared" si="228"/>
        <v>2</v>
      </c>
      <c r="D4859" t="s">
        <v>114</v>
      </c>
      <c r="E4859" s="4">
        <v>656717.6399999999</v>
      </c>
      <c r="F4859" s="4">
        <v>128256.95509199997</v>
      </c>
      <c r="G4859" s="3">
        <v>0.1953</v>
      </c>
      <c r="H4859" s="7">
        <v>1331.5442822384427</v>
      </c>
      <c r="I4859" s="4">
        <v>260.05059832116785</v>
      </c>
      <c r="J4859">
        <v>493.2</v>
      </c>
      <c r="K4859" t="s">
        <v>60</v>
      </c>
      <c r="L4859" t="s">
        <v>116</v>
      </c>
      <c r="M4859" t="s">
        <v>115</v>
      </c>
      <c r="N4859" s="2">
        <v>41241</v>
      </c>
      <c r="O4859" s="2">
        <v>43229</v>
      </c>
      <c r="P4859" t="s">
        <v>24</v>
      </c>
      <c r="Q4859" t="s">
        <v>65</v>
      </c>
      <c r="R4859" s="5" t="str">
        <f t="shared" si="229"/>
        <v>0.12</v>
      </c>
      <c r="S4859" s="6" t="str">
        <f t="shared" si="230"/>
        <v/>
      </c>
      <c r="T4859">
        <f>ROUND(INT(表1[[#This Row],[合同结束日期]]-表1[[#This Row],[合同起始日期]])/365,1)</f>
        <v>5.4</v>
      </c>
    </row>
    <row r="4860" spans="1:20">
      <c r="A4860" s="1">
        <v>42036</v>
      </c>
      <c r="B4860" t="s">
        <v>69</v>
      </c>
      <c r="C4860">
        <f t="shared" si="228"/>
        <v>2</v>
      </c>
      <c r="D4860" t="s">
        <v>117</v>
      </c>
      <c r="E4860" s="4">
        <v>252084</v>
      </c>
      <c r="F4860" s="4">
        <v>37258.015200000002</v>
      </c>
      <c r="G4860" s="3">
        <v>0.14780000000000001</v>
      </c>
      <c r="H4860" s="7">
        <v>1082.8350515463919</v>
      </c>
      <c r="I4860" s="4">
        <v>160.04302061855671</v>
      </c>
      <c r="J4860">
        <v>232.79999999999998</v>
      </c>
      <c r="K4860" t="s">
        <v>44</v>
      </c>
      <c r="L4860" t="s">
        <v>72</v>
      </c>
      <c r="M4860" t="s">
        <v>71</v>
      </c>
      <c r="N4860" s="2">
        <v>41331</v>
      </c>
      <c r="O4860" s="2">
        <v>43229</v>
      </c>
      <c r="P4860" t="s">
        <v>24</v>
      </c>
      <c r="Q4860" t="s">
        <v>42</v>
      </c>
      <c r="R4860" s="5" t="str">
        <f t="shared" si="229"/>
        <v>0.08</v>
      </c>
      <c r="S4860" s="6" t="str">
        <f t="shared" si="230"/>
        <v/>
      </c>
      <c r="T4860">
        <f>ROUND(INT(表1[[#This Row],[合同结束日期]]-表1[[#This Row],[合同起始日期]])/365,1)</f>
        <v>5.2</v>
      </c>
    </row>
    <row r="4861" spans="1:20">
      <c r="A4861" s="1">
        <v>42036</v>
      </c>
      <c r="B4861" t="s">
        <v>69</v>
      </c>
      <c r="C4861">
        <f t="shared" si="228"/>
        <v>2</v>
      </c>
      <c r="D4861" t="s">
        <v>118</v>
      </c>
      <c r="E4861" s="4">
        <v>386288.39999999997</v>
      </c>
      <c r="F4861" s="4">
        <v>49908.461280000003</v>
      </c>
      <c r="G4861" s="3">
        <v>0.12920000000000001</v>
      </c>
      <c r="H4861" s="7">
        <v>812.89646464646455</v>
      </c>
      <c r="I4861" s="4">
        <v>105.02622323232325</v>
      </c>
      <c r="J4861">
        <v>475.2</v>
      </c>
      <c r="K4861" t="s">
        <v>44</v>
      </c>
      <c r="L4861" t="s">
        <v>72</v>
      </c>
      <c r="M4861" t="s">
        <v>71</v>
      </c>
      <c r="N4861" s="2">
        <v>41332</v>
      </c>
      <c r="O4861" s="2">
        <v>44325</v>
      </c>
      <c r="P4861" t="s">
        <v>24</v>
      </c>
      <c r="Q4861" t="s">
        <v>42</v>
      </c>
      <c r="R4861" s="5" t="str">
        <f t="shared" si="229"/>
        <v>0.08</v>
      </c>
      <c r="S4861" s="6" t="str">
        <f t="shared" si="230"/>
        <v/>
      </c>
      <c r="T4861">
        <f>ROUND(INT(表1[[#This Row],[合同结束日期]]-表1[[#This Row],[合同起始日期]])/365,1)</f>
        <v>8.1999999999999993</v>
      </c>
    </row>
    <row r="4862" spans="1:20">
      <c r="A4862" s="1">
        <v>42036</v>
      </c>
      <c r="B4862" t="s">
        <v>69</v>
      </c>
      <c r="C4862">
        <f t="shared" si="228"/>
        <v>2</v>
      </c>
      <c r="D4862" t="s">
        <v>120</v>
      </c>
      <c r="E4862" s="4">
        <v>537353.5199999999</v>
      </c>
      <c r="F4862" s="4">
        <v>73939.844352</v>
      </c>
      <c r="G4862" s="3">
        <v>0.13760000000000003</v>
      </c>
      <c r="H4862" s="7">
        <v>325.66879999999992</v>
      </c>
      <c r="I4862" s="4">
        <v>44.812026879999998</v>
      </c>
      <c r="J4862">
        <v>1650</v>
      </c>
      <c r="K4862" t="s">
        <v>44</v>
      </c>
      <c r="L4862" t="s">
        <v>72</v>
      </c>
      <c r="M4862" t="s">
        <v>71</v>
      </c>
      <c r="N4862" s="2">
        <v>41261</v>
      </c>
      <c r="O4862" s="2">
        <v>44332</v>
      </c>
      <c r="P4862" t="s">
        <v>39</v>
      </c>
      <c r="Q4862" t="s">
        <v>78</v>
      </c>
      <c r="R4862" s="5" t="str">
        <f t="shared" si="229"/>
        <v>0.07</v>
      </c>
      <c r="S4862" s="6" t="str">
        <f t="shared" si="230"/>
        <v/>
      </c>
      <c r="T4862">
        <f>ROUND(INT(表1[[#This Row],[合同结束日期]]-表1[[#This Row],[合同起始日期]])/365,1)</f>
        <v>8.4</v>
      </c>
    </row>
    <row r="4863" spans="1:20">
      <c r="A4863" s="1">
        <v>42036</v>
      </c>
      <c r="B4863" t="s">
        <v>69</v>
      </c>
      <c r="C4863">
        <f t="shared" si="228"/>
        <v>2</v>
      </c>
      <c r="D4863" t="s">
        <v>280</v>
      </c>
      <c r="E4863" s="4">
        <v>24776.399999999998</v>
      </c>
      <c r="F4863" s="4">
        <v>6241.1751599999998</v>
      </c>
      <c r="G4863" s="3">
        <v>0.25190000000000001</v>
      </c>
      <c r="H4863" s="7">
        <v>1720.5833333333333</v>
      </c>
      <c r="I4863" s="4">
        <v>433.41494166666672</v>
      </c>
      <c r="J4863">
        <v>14.399999999999999</v>
      </c>
      <c r="K4863" t="s">
        <v>11</v>
      </c>
      <c r="L4863" t="s">
        <v>12</v>
      </c>
      <c r="M4863" t="s">
        <v>110</v>
      </c>
      <c r="N4863" s="2">
        <v>41541</v>
      </c>
      <c r="O4863" s="2">
        <v>42270</v>
      </c>
      <c r="P4863" t="s">
        <v>24</v>
      </c>
      <c r="Q4863" t="s">
        <v>59</v>
      </c>
      <c r="R4863" s="5" t="str">
        <f t="shared" si="229"/>
        <v>0.16</v>
      </c>
      <c r="S4863" s="6" t="str">
        <f t="shared" si="230"/>
        <v/>
      </c>
      <c r="T4863">
        <f>ROUND(INT(表1[[#This Row],[合同结束日期]]-表1[[#This Row],[合同起始日期]])/365,1)</f>
        <v>2</v>
      </c>
    </row>
    <row r="4864" spans="1:20">
      <c r="A4864" s="1">
        <v>42036</v>
      </c>
      <c r="B4864" t="s">
        <v>69</v>
      </c>
      <c r="C4864">
        <f t="shared" si="228"/>
        <v>2</v>
      </c>
      <c r="D4864" t="s">
        <v>270</v>
      </c>
      <c r="E4864" s="4">
        <v>48021.48</v>
      </c>
      <c r="F4864" s="4">
        <v>7803.4904999999999</v>
      </c>
      <c r="G4864" s="3">
        <v>0.16249999999999998</v>
      </c>
      <c r="H4864" s="7">
        <v>2000.8950000000002</v>
      </c>
      <c r="I4864" s="4">
        <v>325.14543750000001</v>
      </c>
      <c r="J4864">
        <v>24</v>
      </c>
      <c r="K4864" t="s">
        <v>11</v>
      </c>
      <c r="L4864" t="s">
        <v>13</v>
      </c>
      <c r="M4864" t="s">
        <v>34</v>
      </c>
      <c r="N4864" s="2">
        <v>41893</v>
      </c>
      <c r="O4864" s="2">
        <v>42257</v>
      </c>
      <c r="P4864" t="s">
        <v>24</v>
      </c>
      <c r="Q4864" t="s">
        <v>25</v>
      </c>
      <c r="R4864" s="5" t="str">
        <f t="shared" si="229"/>
        <v>0.15</v>
      </c>
      <c r="S4864" s="6" t="str">
        <f t="shared" si="230"/>
        <v/>
      </c>
      <c r="T4864">
        <f>ROUND(INT(表1[[#This Row],[合同结束日期]]-表1[[#This Row],[合同起始日期]])/365,1)</f>
        <v>1</v>
      </c>
    </row>
    <row r="4865" spans="1:20">
      <c r="A4865" s="1">
        <v>42036</v>
      </c>
      <c r="B4865" t="s">
        <v>69</v>
      </c>
      <c r="C4865">
        <f t="shared" si="228"/>
        <v>2</v>
      </c>
      <c r="D4865" t="s">
        <v>272</v>
      </c>
      <c r="E4865" s="4">
        <v>57706.799999999996</v>
      </c>
      <c r="F4865" s="4">
        <v>9256.1707200000001</v>
      </c>
      <c r="G4865" s="3">
        <v>0.16040000000000001</v>
      </c>
      <c r="H4865" s="7">
        <v>4007.416666666667</v>
      </c>
      <c r="I4865" s="4">
        <v>642.78963333333343</v>
      </c>
      <c r="J4865">
        <v>14.399999999999999</v>
      </c>
      <c r="K4865" t="s">
        <v>11</v>
      </c>
      <c r="L4865" t="s">
        <v>12</v>
      </c>
      <c r="M4865" t="s">
        <v>110</v>
      </c>
      <c r="N4865" s="2">
        <v>41902</v>
      </c>
      <c r="O4865" s="2">
        <v>42266</v>
      </c>
      <c r="P4865" t="s">
        <v>24</v>
      </c>
      <c r="Q4865" t="s">
        <v>25</v>
      </c>
      <c r="R4865" s="5" t="str">
        <f t="shared" si="229"/>
        <v>0.15</v>
      </c>
      <c r="S4865" s="6" t="str">
        <f t="shared" si="230"/>
        <v/>
      </c>
      <c r="T4865">
        <f>ROUND(INT(表1[[#This Row],[合同结束日期]]-表1[[#This Row],[合同起始日期]])/365,1)</f>
        <v>1</v>
      </c>
    </row>
    <row r="4866" spans="1:20">
      <c r="A4866" s="1">
        <v>42036</v>
      </c>
      <c r="B4866" t="s">
        <v>69</v>
      </c>
      <c r="C4866">
        <f t="shared" si="228"/>
        <v>2</v>
      </c>
      <c r="D4866" t="s">
        <v>310</v>
      </c>
      <c r="E4866" s="4">
        <v>48930</v>
      </c>
      <c r="F4866" s="4">
        <v>7452.0389999999989</v>
      </c>
      <c r="G4866" s="3">
        <v>0.15229999999999996</v>
      </c>
      <c r="H4866" s="7">
        <v>3397.916666666667</v>
      </c>
      <c r="I4866" s="4">
        <v>517.50270833333332</v>
      </c>
      <c r="J4866">
        <v>14.399999999999999</v>
      </c>
      <c r="K4866" t="s">
        <v>11</v>
      </c>
      <c r="L4866" t="s">
        <v>12</v>
      </c>
      <c r="M4866" t="s">
        <v>10</v>
      </c>
      <c r="N4866" s="2">
        <v>41724</v>
      </c>
      <c r="O4866" s="2">
        <v>42088</v>
      </c>
      <c r="P4866" t="s">
        <v>24</v>
      </c>
      <c r="Q4866" t="s">
        <v>83</v>
      </c>
      <c r="R4866" s="5" t="str">
        <f t="shared" si="229"/>
        <v>0.14</v>
      </c>
      <c r="S4866" s="6" t="str">
        <f t="shared" si="230"/>
        <v/>
      </c>
      <c r="T4866">
        <f>ROUND(INT(表1[[#This Row],[合同结束日期]]-表1[[#This Row],[合同起始日期]])/365,1)</f>
        <v>1</v>
      </c>
    </row>
    <row r="4867" spans="1:20">
      <c r="A4867" s="1">
        <v>42036</v>
      </c>
      <c r="B4867" t="s">
        <v>69</v>
      </c>
      <c r="C4867">
        <f t="shared" si="228"/>
        <v>2</v>
      </c>
      <c r="D4867" t="s">
        <v>300</v>
      </c>
      <c r="E4867" s="4">
        <v>5784</v>
      </c>
      <c r="F4867" s="4">
        <v>2159.7455999999997</v>
      </c>
      <c r="G4867" s="3">
        <v>0.37339999999999995</v>
      </c>
      <c r="H4867" s="7">
        <v>803.33333333333337</v>
      </c>
      <c r="I4867" s="4">
        <v>299.96466666666669</v>
      </c>
      <c r="J4867">
        <v>7.1999999999999993</v>
      </c>
      <c r="K4867" t="s">
        <v>60</v>
      </c>
      <c r="L4867" t="s">
        <v>107</v>
      </c>
      <c r="M4867" t="s">
        <v>303</v>
      </c>
      <c r="N4867" s="2">
        <v>41617</v>
      </c>
      <c r="O4867" s="2">
        <v>42346</v>
      </c>
      <c r="P4867" t="s">
        <v>14</v>
      </c>
      <c r="Q4867">
        <v>0</v>
      </c>
      <c r="R4867" s="5">
        <f t="shared" si="229"/>
        <v>0</v>
      </c>
      <c r="S4867" s="6" t="str">
        <f t="shared" si="230"/>
        <v/>
      </c>
      <c r="T4867">
        <f>ROUND(INT(表1[[#This Row],[合同结束日期]]-表1[[#This Row],[合同起始日期]])/365,1)</f>
        <v>2</v>
      </c>
    </row>
    <row r="4868" spans="1:20">
      <c r="A4868" s="1">
        <v>42036</v>
      </c>
      <c r="B4868" t="s">
        <v>69</v>
      </c>
      <c r="C4868">
        <f t="shared" si="228"/>
        <v>2</v>
      </c>
      <c r="D4868" t="s">
        <v>316</v>
      </c>
      <c r="E4868" s="4">
        <v>22716</v>
      </c>
      <c r="F4868" s="4">
        <v>2271.6</v>
      </c>
      <c r="G4868" s="3">
        <v>9.9999999999999992E-2</v>
      </c>
      <c r="H4868" s="7">
        <v>9465</v>
      </c>
      <c r="I4868" s="4">
        <v>946.5</v>
      </c>
      <c r="J4868">
        <v>2.4</v>
      </c>
      <c r="K4868" t="s">
        <v>44</v>
      </c>
      <c r="L4868" t="s">
        <v>46</v>
      </c>
      <c r="M4868" t="s">
        <v>187</v>
      </c>
      <c r="N4868" s="2">
        <v>41712</v>
      </c>
      <c r="O4868" s="2">
        <v>42076</v>
      </c>
      <c r="P4868" t="s">
        <v>18</v>
      </c>
      <c r="Q4868" t="s">
        <v>19</v>
      </c>
      <c r="R4868" s="5" t="str">
        <f t="shared" si="229"/>
        <v>0.1</v>
      </c>
      <c r="S4868" s="6" t="str">
        <f t="shared" si="230"/>
        <v/>
      </c>
      <c r="T4868">
        <f>ROUND(INT(表1[[#This Row],[合同结束日期]]-表1[[#This Row],[合同起始日期]])/365,1)</f>
        <v>1</v>
      </c>
    </row>
    <row r="4869" spans="1:20">
      <c r="A4869" s="1">
        <v>42036</v>
      </c>
      <c r="B4869" t="s">
        <v>69</v>
      </c>
      <c r="C4869">
        <f t="shared" si="228"/>
        <v>2</v>
      </c>
      <c r="D4869" t="s">
        <v>317</v>
      </c>
      <c r="E4869" s="4">
        <v>43880.4</v>
      </c>
      <c r="F4869" s="4">
        <v>8060.8294799999994</v>
      </c>
      <c r="G4869" s="3">
        <v>0.18369999999999997</v>
      </c>
      <c r="H4869" s="7">
        <v>4570.875</v>
      </c>
      <c r="I4869" s="4">
        <v>839.6697375</v>
      </c>
      <c r="J4869">
        <v>9.6</v>
      </c>
      <c r="K4869" t="s">
        <v>11</v>
      </c>
      <c r="L4869" t="s">
        <v>12</v>
      </c>
      <c r="M4869" t="s">
        <v>110</v>
      </c>
      <c r="N4869" s="2">
        <v>41759</v>
      </c>
      <c r="O4869" s="2">
        <v>42123</v>
      </c>
      <c r="P4869" t="s">
        <v>24</v>
      </c>
      <c r="Q4869" t="s">
        <v>56</v>
      </c>
      <c r="R4869" s="5" t="str">
        <f t="shared" si="229"/>
        <v>0.17</v>
      </c>
      <c r="S4869" s="6" t="str">
        <f t="shared" si="230"/>
        <v/>
      </c>
      <c r="T4869">
        <f>ROUND(INT(表1[[#This Row],[合同结束日期]]-表1[[#This Row],[合同起始日期]])/365,1)</f>
        <v>1</v>
      </c>
    </row>
    <row r="4870" spans="1:20">
      <c r="A4870" s="1">
        <v>42036</v>
      </c>
      <c r="B4870" t="s">
        <v>69</v>
      </c>
      <c r="C4870">
        <f t="shared" si="228"/>
        <v>2</v>
      </c>
      <c r="D4870" t="s">
        <v>318</v>
      </c>
      <c r="E4870" s="4">
        <v>26146.799999999999</v>
      </c>
      <c r="F4870" s="4">
        <v>11998.766520000001</v>
      </c>
      <c r="G4870" s="3">
        <v>0.45890000000000003</v>
      </c>
      <c r="H4870" s="7">
        <v>389.08928571428567</v>
      </c>
      <c r="I4870" s="4">
        <v>178.55307321428572</v>
      </c>
      <c r="J4870">
        <v>67.2</v>
      </c>
      <c r="K4870" t="s">
        <v>60</v>
      </c>
      <c r="L4870" t="s">
        <v>107</v>
      </c>
      <c r="M4870" t="s">
        <v>299</v>
      </c>
      <c r="N4870" s="2">
        <v>41752</v>
      </c>
      <c r="O4870" s="2">
        <v>42116</v>
      </c>
      <c r="P4870" t="s">
        <v>14</v>
      </c>
      <c r="Q4870">
        <v>0</v>
      </c>
      <c r="R4870" s="5">
        <f t="shared" si="229"/>
        <v>0</v>
      </c>
      <c r="S4870" s="6" t="str">
        <f t="shared" si="230"/>
        <v/>
      </c>
      <c r="T4870">
        <f>ROUND(INT(表1[[#This Row],[合同结束日期]]-表1[[#This Row],[合同起始日期]])/365,1)</f>
        <v>1</v>
      </c>
    </row>
    <row r="4871" spans="1:20">
      <c r="A4871" s="1">
        <v>42036</v>
      </c>
      <c r="B4871" t="s">
        <v>69</v>
      </c>
      <c r="C4871">
        <f t="shared" si="228"/>
        <v>2</v>
      </c>
      <c r="D4871" t="s">
        <v>211</v>
      </c>
      <c r="E4871" s="4">
        <v>43183.199999999997</v>
      </c>
      <c r="F4871" s="4">
        <v>7941.39048</v>
      </c>
      <c r="G4871" s="3">
        <v>0.18390000000000001</v>
      </c>
      <c r="H4871" s="7">
        <v>2998.8333333333335</v>
      </c>
      <c r="I4871" s="4">
        <v>551.48545000000001</v>
      </c>
      <c r="J4871">
        <v>14.399999999999999</v>
      </c>
      <c r="K4871" t="s">
        <v>11</v>
      </c>
      <c r="L4871" t="s">
        <v>12</v>
      </c>
      <c r="M4871" t="s">
        <v>110</v>
      </c>
      <c r="N4871" s="2">
        <v>41804</v>
      </c>
      <c r="O4871" s="2">
        <v>42133</v>
      </c>
      <c r="P4871" t="s">
        <v>24</v>
      </c>
      <c r="Q4871" t="s">
        <v>56</v>
      </c>
      <c r="R4871" s="5" t="str">
        <f t="shared" si="229"/>
        <v>0.17</v>
      </c>
      <c r="S4871" s="6" t="str">
        <f t="shared" si="230"/>
        <v/>
      </c>
      <c r="T4871">
        <f>ROUND(INT(表1[[#This Row],[合同结束日期]]-表1[[#This Row],[合同起始日期]])/365,1)</f>
        <v>0.9</v>
      </c>
    </row>
    <row r="4872" spans="1:20">
      <c r="A4872" s="1">
        <v>42036</v>
      </c>
      <c r="B4872" t="s">
        <v>69</v>
      </c>
      <c r="C4872">
        <f t="shared" si="228"/>
        <v>2</v>
      </c>
      <c r="D4872" t="s">
        <v>358</v>
      </c>
      <c r="E4872" s="4">
        <v>35868</v>
      </c>
      <c r="F4872" s="4">
        <v>6000.7163999999993</v>
      </c>
      <c r="G4872" s="3">
        <v>0.16729999999999998</v>
      </c>
      <c r="H4872" s="7">
        <v>2989</v>
      </c>
      <c r="I4872" s="4">
        <v>500.05969999999996</v>
      </c>
      <c r="J4872">
        <v>12</v>
      </c>
      <c r="K4872" t="s">
        <v>60</v>
      </c>
      <c r="L4872" t="s">
        <v>61</v>
      </c>
      <c r="M4872" t="s">
        <v>359</v>
      </c>
      <c r="N4872" s="2">
        <v>41964</v>
      </c>
      <c r="O4872" s="2">
        <v>42328</v>
      </c>
      <c r="P4872" t="s">
        <v>24</v>
      </c>
      <c r="Q4872" t="s">
        <v>25</v>
      </c>
      <c r="R4872" s="5" t="str">
        <f t="shared" si="229"/>
        <v>0.15</v>
      </c>
      <c r="S4872" s="6" t="str">
        <f t="shared" si="230"/>
        <v/>
      </c>
      <c r="T4872">
        <f>ROUND(INT(表1[[#This Row],[合同结束日期]]-表1[[#This Row],[合同起始日期]])/365,1)</f>
        <v>1</v>
      </c>
    </row>
    <row r="4873" spans="1:20">
      <c r="A4873" s="1">
        <v>42036</v>
      </c>
      <c r="B4873" t="s">
        <v>69</v>
      </c>
      <c r="C4873">
        <f t="shared" si="228"/>
        <v>2</v>
      </c>
      <c r="D4873" t="s">
        <v>277</v>
      </c>
      <c r="E4873" s="4">
        <v>44724</v>
      </c>
      <c r="F4873" s="4">
        <v>7755.1415999999999</v>
      </c>
      <c r="G4873" s="3">
        <v>0.1734</v>
      </c>
      <c r="H4873" s="7">
        <v>3105.8333333333335</v>
      </c>
      <c r="I4873" s="4">
        <v>538.55150000000003</v>
      </c>
      <c r="J4873">
        <v>14.399999999999999</v>
      </c>
      <c r="K4873" t="s">
        <v>11</v>
      </c>
      <c r="L4873" t="s">
        <v>12</v>
      </c>
      <c r="M4873" t="s">
        <v>110</v>
      </c>
      <c r="N4873" s="2">
        <v>41533</v>
      </c>
      <c r="O4873" s="2">
        <v>42262</v>
      </c>
      <c r="P4873" t="s">
        <v>24</v>
      </c>
      <c r="Q4873" t="s">
        <v>59</v>
      </c>
      <c r="R4873" s="5" t="str">
        <f t="shared" si="229"/>
        <v>0.16</v>
      </c>
      <c r="S4873" s="6" t="str">
        <f t="shared" si="230"/>
        <v/>
      </c>
      <c r="T4873">
        <f>ROUND(INT(表1[[#This Row],[合同结束日期]]-表1[[#This Row],[合同起始日期]])/365,1)</f>
        <v>2</v>
      </c>
    </row>
    <row r="4874" spans="1:20">
      <c r="A4874" s="1">
        <v>42036</v>
      </c>
      <c r="B4874" t="s">
        <v>69</v>
      </c>
      <c r="C4874">
        <f t="shared" si="228"/>
        <v>2</v>
      </c>
      <c r="D4874" t="s">
        <v>278</v>
      </c>
      <c r="E4874" s="4">
        <v>32936.400000000001</v>
      </c>
      <c r="F4874" s="4">
        <v>6360.0188399999997</v>
      </c>
      <c r="G4874" s="3">
        <v>0.19309999999999999</v>
      </c>
      <c r="H4874" s="7">
        <v>2287.2500000000005</v>
      </c>
      <c r="I4874" s="4">
        <v>441.66797500000001</v>
      </c>
      <c r="J4874">
        <v>14.399999999999999</v>
      </c>
      <c r="K4874" t="s">
        <v>11</v>
      </c>
      <c r="L4874" t="s">
        <v>12</v>
      </c>
      <c r="M4874" t="s">
        <v>110</v>
      </c>
      <c r="N4874" s="2">
        <v>41518</v>
      </c>
      <c r="O4874" s="2">
        <v>42247</v>
      </c>
      <c r="P4874" t="s">
        <v>24</v>
      </c>
      <c r="Q4874" t="s">
        <v>56</v>
      </c>
      <c r="R4874" s="5" t="str">
        <f t="shared" si="229"/>
        <v>0.17</v>
      </c>
      <c r="S4874" s="6" t="str">
        <f t="shared" si="230"/>
        <v/>
      </c>
      <c r="T4874">
        <f>ROUND(INT(表1[[#This Row],[合同结束日期]]-表1[[#This Row],[合同起始日期]])/365,1)</f>
        <v>2</v>
      </c>
    </row>
    <row r="4875" spans="1:20">
      <c r="A4875" s="1">
        <v>42036</v>
      </c>
      <c r="B4875" t="s">
        <v>69</v>
      </c>
      <c r="C4875">
        <f t="shared" si="228"/>
        <v>2</v>
      </c>
      <c r="D4875" t="s">
        <v>279</v>
      </c>
      <c r="E4875" s="4">
        <v>36572.400000000001</v>
      </c>
      <c r="F4875" s="4">
        <v>6601.3181999999997</v>
      </c>
      <c r="G4875" s="3">
        <v>0.18049999999999999</v>
      </c>
      <c r="H4875" s="7">
        <v>2539.7500000000005</v>
      </c>
      <c r="I4875" s="4">
        <v>458.42487500000004</v>
      </c>
      <c r="J4875">
        <v>14.399999999999999</v>
      </c>
      <c r="K4875" t="s">
        <v>66</v>
      </c>
      <c r="L4875" t="s">
        <v>64</v>
      </c>
      <c r="M4875" t="s">
        <v>64</v>
      </c>
      <c r="N4875" s="2">
        <v>41536</v>
      </c>
      <c r="O4875" s="2">
        <v>42265</v>
      </c>
      <c r="P4875" t="s">
        <v>24</v>
      </c>
      <c r="Q4875" t="s">
        <v>28</v>
      </c>
      <c r="R4875" s="5" t="str">
        <f t="shared" si="229"/>
        <v>0.13</v>
      </c>
      <c r="S4875" s="6" t="str">
        <f t="shared" si="230"/>
        <v/>
      </c>
      <c r="T4875">
        <f>ROUND(INT(表1[[#This Row],[合同结束日期]]-表1[[#This Row],[合同起始日期]])/365,1)</f>
        <v>2</v>
      </c>
    </row>
    <row r="4876" spans="1:20">
      <c r="A4876" s="1">
        <v>42036</v>
      </c>
      <c r="B4876" t="s">
        <v>69</v>
      </c>
      <c r="C4876">
        <f t="shared" si="228"/>
        <v>2</v>
      </c>
      <c r="D4876" t="s">
        <v>301</v>
      </c>
      <c r="E4876" s="4">
        <v>4926</v>
      </c>
      <c r="F4876" s="4">
        <v>2520.1416000000004</v>
      </c>
      <c r="G4876" s="3">
        <v>0.51160000000000005</v>
      </c>
      <c r="H4876" s="7">
        <v>315.76923076923077</v>
      </c>
      <c r="I4876" s="4">
        <v>161.54753846153849</v>
      </c>
      <c r="J4876">
        <v>15.6</v>
      </c>
      <c r="K4876" t="s">
        <v>60</v>
      </c>
      <c r="L4876" t="s">
        <v>107</v>
      </c>
      <c r="M4876" t="s">
        <v>302</v>
      </c>
      <c r="N4876" s="2">
        <v>41609</v>
      </c>
      <c r="O4876" s="2">
        <v>42338</v>
      </c>
      <c r="P4876" t="s">
        <v>14</v>
      </c>
      <c r="Q4876">
        <v>0</v>
      </c>
      <c r="R4876" s="5">
        <f t="shared" si="229"/>
        <v>0</v>
      </c>
      <c r="S4876" s="6" t="str">
        <f t="shared" si="230"/>
        <v/>
      </c>
      <c r="T4876">
        <f>ROUND(INT(表1[[#This Row],[合同结束日期]]-表1[[#This Row],[合同起始日期]])/365,1)</f>
        <v>2</v>
      </c>
    </row>
    <row r="4877" spans="1:20">
      <c r="A4877" s="1">
        <v>42064</v>
      </c>
      <c r="B4877" t="s">
        <v>69</v>
      </c>
      <c r="C4877">
        <f t="shared" si="228"/>
        <v>2</v>
      </c>
      <c r="D4877" t="s">
        <v>70</v>
      </c>
      <c r="E4877" s="4">
        <v>1051218</v>
      </c>
      <c r="F4877" s="4">
        <v>126461.52540000001</v>
      </c>
      <c r="G4877" s="3">
        <v>0.12030000000000002</v>
      </c>
      <c r="H4877" s="7">
        <v>872.52490039840643</v>
      </c>
      <c r="I4877" s="4">
        <v>104.96474551792831</v>
      </c>
      <c r="J4877">
        <v>1204.8</v>
      </c>
      <c r="K4877" t="s">
        <v>44</v>
      </c>
      <c r="L4877" t="s">
        <v>72</v>
      </c>
      <c r="M4877" t="s">
        <v>71</v>
      </c>
      <c r="N4877" s="2">
        <v>41270</v>
      </c>
      <c r="O4877" s="2">
        <v>44325</v>
      </c>
      <c r="P4877" t="s">
        <v>18</v>
      </c>
      <c r="Q4877" t="s">
        <v>42</v>
      </c>
      <c r="R4877" s="5" t="str">
        <f t="shared" si="229"/>
        <v>0.08</v>
      </c>
      <c r="S4877" s="6" t="str">
        <f t="shared" si="230"/>
        <v/>
      </c>
      <c r="T4877">
        <f>ROUND(INT(表1[[#This Row],[合同结束日期]]-表1[[#This Row],[合同起始日期]])/365,1)</f>
        <v>8.4</v>
      </c>
    </row>
    <row r="4878" spans="1:20">
      <c r="A4878" s="1">
        <v>42064</v>
      </c>
      <c r="B4878" t="s">
        <v>69</v>
      </c>
      <c r="C4878">
        <f t="shared" si="228"/>
        <v>2</v>
      </c>
      <c r="D4878" t="s">
        <v>73</v>
      </c>
      <c r="E4878" s="4">
        <v>1068524.3999999999</v>
      </c>
      <c r="F4878" s="4">
        <v>94030.147200000007</v>
      </c>
      <c r="G4878" s="3">
        <v>8.8000000000000009E-2</v>
      </c>
      <c r="H4878" s="7">
        <v>1250.6137640449438</v>
      </c>
      <c r="I4878" s="4">
        <v>110.05401123595507</v>
      </c>
      <c r="J4878">
        <v>854.4</v>
      </c>
      <c r="K4878" t="s">
        <v>44</v>
      </c>
      <c r="L4878" t="s">
        <v>72</v>
      </c>
      <c r="M4878" t="s">
        <v>71</v>
      </c>
      <c r="N4878" s="2">
        <v>41286</v>
      </c>
      <c r="O4878" s="2">
        <v>44325</v>
      </c>
      <c r="P4878" t="s">
        <v>18</v>
      </c>
      <c r="Q4878" t="s">
        <v>42</v>
      </c>
      <c r="R4878" s="5" t="str">
        <f t="shared" si="229"/>
        <v>0.08</v>
      </c>
      <c r="S4878" s="6" t="str">
        <f t="shared" si="230"/>
        <v/>
      </c>
      <c r="T4878">
        <f>ROUND(INT(表1[[#This Row],[合同结束日期]]-表1[[#This Row],[合同起始日期]])/365,1)</f>
        <v>8.3000000000000007</v>
      </c>
    </row>
    <row r="4879" spans="1:20">
      <c r="A4879" s="1">
        <v>42064</v>
      </c>
      <c r="B4879" t="s">
        <v>69</v>
      </c>
      <c r="C4879">
        <f t="shared" si="228"/>
        <v>2</v>
      </c>
      <c r="D4879" t="s">
        <v>356</v>
      </c>
      <c r="E4879" s="4">
        <v>1024637.04</v>
      </c>
      <c r="F4879" s="4">
        <v>81970.963200000013</v>
      </c>
      <c r="G4879" s="3">
        <v>8.0000000000000016E-2</v>
      </c>
      <c r="H4879" s="7">
        <v>1897.4760000000001</v>
      </c>
      <c r="I4879" s="4">
        <v>151.79808000000003</v>
      </c>
      <c r="J4879">
        <v>540</v>
      </c>
      <c r="K4879" t="s">
        <v>44</v>
      </c>
      <c r="L4879" t="s">
        <v>72</v>
      </c>
      <c r="M4879" t="s">
        <v>71</v>
      </c>
      <c r="N4879" s="2">
        <v>41877</v>
      </c>
      <c r="O4879" s="2">
        <v>43702</v>
      </c>
      <c r="P4879" t="s">
        <v>18</v>
      </c>
      <c r="Q4879" t="s">
        <v>42</v>
      </c>
      <c r="R4879" s="5" t="str">
        <f t="shared" si="229"/>
        <v>0.08</v>
      </c>
      <c r="S4879" s="6" t="str">
        <f t="shared" si="230"/>
        <v/>
      </c>
      <c r="T4879">
        <f>ROUND(INT(表1[[#This Row],[合同结束日期]]-表1[[#This Row],[合同起始日期]])/365,1)</f>
        <v>5</v>
      </c>
    </row>
    <row r="4880" spans="1:20">
      <c r="A4880" s="1">
        <v>42064</v>
      </c>
      <c r="B4880" t="s">
        <v>69</v>
      </c>
      <c r="C4880">
        <f t="shared" si="228"/>
        <v>2</v>
      </c>
      <c r="D4880" t="s">
        <v>336</v>
      </c>
      <c r="E4880" s="4">
        <v>906646.79999999993</v>
      </c>
      <c r="F4880" s="4">
        <v>78787.606919999991</v>
      </c>
      <c r="G4880" s="3">
        <v>8.6899999999999991E-2</v>
      </c>
      <c r="H4880" s="7">
        <v>1439.1219047619047</v>
      </c>
      <c r="I4880" s="4">
        <v>125.05969352380951</v>
      </c>
      <c r="J4880">
        <v>630</v>
      </c>
      <c r="K4880" t="s">
        <v>44</v>
      </c>
      <c r="L4880" t="s">
        <v>72</v>
      </c>
      <c r="M4880" t="s">
        <v>71</v>
      </c>
      <c r="N4880" s="2">
        <v>41757</v>
      </c>
      <c r="O4880" s="2">
        <v>43948</v>
      </c>
      <c r="P4880" t="s">
        <v>18</v>
      </c>
      <c r="Q4880" t="s">
        <v>42</v>
      </c>
      <c r="R4880" s="5" t="str">
        <f t="shared" si="229"/>
        <v>0.08</v>
      </c>
      <c r="S4880" s="6" t="str">
        <f t="shared" si="230"/>
        <v/>
      </c>
      <c r="T4880">
        <f>ROUND(INT(表1[[#This Row],[合同结束日期]]-表1[[#This Row],[合同起始日期]])/365,1)</f>
        <v>6</v>
      </c>
    </row>
    <row r="4881" spans="1:20">
      <c r="A4881" s="1">
        <v>42064</v>
      </c>
      <c r="B4881" t="s">
        <v>69</v>
      </c>
      <c r="C4881">
        <f t="shared" ref="C4881:C4943" si="231">IF($B4881="负一层",-1,IF($B4881="负一夹层",0,IF($B4881="一层",1,IF($B4881="二层",2,IF($B4881="三层",3,IF($B4881="四层",4))))))</f>
        <v>2</v>
      </c>
      <c r="D4881" t="s">
        <v>74</v>
      </c>
      <c r="E4881" s="4">
        <v>229209.72</v>
      </c>
      <c r="F4881" s="4">
        <v>26336.196828000004</v>
      </c>
      <c r="G4881" s="3">
        <v>0.11490000000000002</v>
      </c>
      <c r="H4881" s="7">
        <v>913.91435406698577</v>
      </c>
      <c r="I4881" s="4">
        <v>105.00875928229668</v>
      </c>
      <c r="J4881">
        <v>250.79999999999998</v>
      </c>
      <c r="K4881" t="s">
        <v>76</v>
      </c>
      <c r="L4881" t="s">
        <v>75</v>
      </c>
      <c r="M4881" t="s">
        <v>75</v>
      </c>
      <c r="N4881" s="2">
        <v>41243</v>
      </c>
      <c r="O4881" s="2">
        <v>43229</v>
      </c>
      <c r="P4881" t="s">
        <v>14</v>
      </c>
      <c r="Q4881" t="s">
        <v>37</v>
      </c>
      <c r="R4881" s="5" t="str">
        <f t="shared" ref="R4881:R4943" si="232">IF(ISERROR(FIND(",",$Q4881)),$Q4881,LEFT($Q4881,FIND(",",$Q4881)-1))</f>
        <v>0.</v>
      </c>
      <c r="S4881" s="6" t="str">
        <f t="shared" si="230"/>
        <v/>
      </c>
      <c r="T4881">
        <f>ROUND(INT(表1[[#This Row],[合同结束日期]]-表1[[#This Row],[合同起始日期]])/365,1)</f>
        <v>5.4</v>
      </c>
    </row>
    <row r="4882" spans="1:20">
      <c r="A4882" s="1">
        <v>42064</v>
      </c>
      <c r="B4882" t="s">
        <v>69</v>
      </c>
      <c r="C4882">
        <f t="shared" si="231"/>
        <v>2</v>
      </c>
      <c r="D4882" t="s">
        <v>77</v>
      </c>
      <c r="E4882" s="4">
        <v>555703.19999999995</v>
      </c>
      <c r="F4882" s="4">
        <v>110751.64775999999</v>
      </c>
      <c r="G4882" s="3">
        <v>0.1993</v>
      </c>
      <c r="H4882" s="7">
        <v>426.41436464088395</v>
      </c>
      <c r="I4882" s="4">
        <v>84.984382872928165</v>
      </c>
      <c r="J4882">
        <v>1303.2</v>
      </c>
      <c r="K4882" t="s">
        <v>44</v>
      </c>
      <c r="L4882" t="s">
        <v>72</v>
      </c>
      <c r="M4882" t="s">
        <v>71</v>
      </c>
      <c r="N4882" s="2">
        <v>41268</v>
      </c>
      <c r="O4882" s="2">
        <v>44325</v>
      </c>
      <c r="P4882" t="s">
        <v>18</v>
      </c>
      <c r="Q4882" t="s">
        <v>78</v>
      </c>
      <c r="R4882" s="5" t="str">
        <f t="shared" si="232"/>
        <v>0.07</v>
      </c>
      <c r="S4882" s="6" t="str">
        <f t="shared" ref="S4882:S4944" si="233">IF(ISERROR(FIND(",",$Q4882)),"",RIGHT($Q4882,LEN($Q4882)-FIND(",",$Q4882)))</f>
        <v/>
      </c>
      <c r="T4882">
        <f>ROUND(INT(表1[[#This Row],[合同结束日期]]-表1[[#This Row],[合同起始日期]])/365,1)</f>
        <v>8.4</v>
      </c>
    </row>
    <row r="4883" spans="1:20">
      <c r="A4883" s="1">
        <v>42064</v>
      </c>
      <c r="B4883" t="s">
        <v>69</v>
      </c>
      <c r="C4883">
        <f t="shared" si="231"/>
        <v>2</v>
      </c>
      <c r="D4883" t="s">
        <v>79</v>
      </c>
      <c r="E4883" s="4">
        <v>275137.2</v>
      </c>
      <c r="F4883" s="4">
        <v>53789.3226</v>
      </c>
      <c r="G4883" s="3">
        <v>0.19549999999999998</v>
      </c>
      <c r="H4883" s="7">
        <v>1406.6319018404909</v>
      </c>
      <c r="I4883" s="4">
        <v>274.99653680981595</v>
      </c>
      <c r="J4883">
        <v>195.6</v>
      </c>
      <c r="K4883" t="s">
        <v>11</v>
      </c>
      <c r="L4883" t="s">
        <v>13</v>
      </c>
      <c r="M4883" t="s">
        <v>34</v>
      </c>
      <c r="N4883" s="2">
        <v>41299</v>
      </c>
      <c r="O4883" s="2">
        <v>42499</v>
      </c>
      <c r="P4883" t="s">
        <v>24</v>
      </c>
      <c r="Q4883" t="s">
        <v>59</v>
      </c>
      <c r="R4883" s="5" t="str">
        <f t="shared" si="232"/>
        <v>0.16</v>
      </c>
      <c r="S4883" s="6" t="str">
        <f t="shared" si="233"/>
        <v/>
      </c>
      <c r="T4883">
        <f>ROUND(INT(表1[[#This Row],[合同结束日期]]-表1[[#This Row],[合同起始日期]])/365,1)</f>
        <v>3.3</v>
      </c>
    </row>
    <row r="4884" spans="1:20">
      <c r="A4884" s="1">
        <v>42064</v>
      </c>
      <c r="B4884" t="s">
        <v>69</v>
      </c>
      <c r="C4884">
        <f t="shared" si="231"/>
        <v>2</v>
      </c>
      <c r="D4884" t="s">
        <v>80</v>
      </c>
      <c r="E4884" s="4">
        <v>269718</v>
      </c>
      <c r="F4884" s="4">
        <v>48926.845199999996</v>
      </c>
      <c r="G4884" s="3">
        <v>0.18139999999999998</v>
      </c>
      <c r="H4884" s="7">
        <v>1488.5099337748345</v>
      </c>
      <c r="I4884" s="4">
        <v>270.01570198675495</v>
      </c>
      <c r="J4884">
        <v>181.2</v>
      </c>
      <c r="K4884" t="s">
        <v>11</v>
      </c>
      <c r="L4884" t="s">
        <v>23</v>
      </c>
      <c r="M4884" t="s">
        <v>23</v>
      </c>
      <c r="N4884" s="2">
        <v>41286</v>
      </c>
      <c r="O4884" s="2">
        <v>42499</v>
      </c>
      <c r="P4884" t="s">
        <v>24</v>
      </c>
      <c r="Q4884" t="s">
        <v>48</v>
      </c>
      <c r="R4884" s="5" t="str">
        <f t="shared" si="232"/>
        <v>0.11</v>
      </c>
      <c r="S4884" s="6" t="str">
        <f t="shared" si="233"/>
        <v/>
      </c>
      <c r="T4884">
        <f>ROUND(INT(表1[[#This Row],[合同结束日期]]-表1[[#This Row],[合同起始日期]])/365,1)</f>
        <v>3.3</v>
      </c>
    </row>
    <row r="4885" spans="1:20">
      <c r="A4885" s="1">
        <v>42064</v>
      </c>
      <c r="B4885" t="s">
        <v>69</v>
      </c>
      <c r="C4885">
        <f t="shared" si="231"/>
        <v>2</v>
      </c>
      <c r="D4885" t="s">
        <v>81</v>
      </c>
      <c r="E4885" s="4">
        <v>171613.19999999998</v>
      </c>
      <c r="F4885" s="4">
        <v>31748.441999999999</v>
      </c>
      <c r="G4885" s="3">
        <v>0.18500000000000003</v>
      </c>
      <c r="H4885" s="7">
        <v>1430.11</v>
      </c>
      <c r="I4885" s="4">
        <v>264.57035000000002</v>
      </c>
      <c r="J4885">
        <v>120</v>
      </c>
      <c r="K4885" t="s">
        <v>11</v>
      </c>
      <c r="L4885" t="s">
        <v>23</v>
      </c>
      <c r="M4885" t="s">
        <v>23</v>
      </c>
      <c r="N4885" s="2">
        <v>41279</v>
      </c>
      <c r="O4885" s="2">
        <v>42499</v>
      </c>
      <c r="P4885" t="s">
        <v>24</v>
      </c>
      <c r="Q4885" t="s">
        <v>25</v>
      </c>
      <c r="R4885" s="5" t="str">
        <f t="shared" si="232"/>
        <v>0.15</v>
      </c>
      <c r="S4885" s="6" t="str">
        <f t="shared" si="233"/>
        <v/>
      </c>
      <c r="T4885">
        <f>ROUND(INT(表1[[#This Row],[合同结束日期]]-表1[[#This Row],[合同起始日期]])/365,1)</f>
        <v>3.3</v>
      </c>
    </row>
    <row r="4886" spans="1:20">
      <c r="A4886" s="1">
        <v>42064</v>
      </c>
      <c r="B4886" t="s">
        <v>69</v>
      </c>
      <c r="C4886">
        <f t="shared" si="231"/>
        <v>2</v>
      </c>
      <c r="D4886" t="s">
        <v>82</v>
      </c>
      <c r="E4886" s="4">
        <v>92067.599999999991</v>
      </c>
      <c r="F4886" s="4">
        <v>33899.29032</v>
      </c>
      <c r="G4886" s="3">
        <v>0.36820000000000003</v>
      </c>
      <c r="H4886" s="7">
        <v>678.9646017699115</v>
      </c>
      <c r="I4886" s="4">
        <v>249.99476637168144</v>
      </c>
      <c r="J4886">
        <v>135.6</v>
      </c>
      <c r="K4886" t="s">
        <v>11</v>
      </c>
      <c r="L4886" t="s">
        <v>23</v>
      </c>
      <c r="M4886" t="s">
        <v>23</v>
      </c>
      <c r="N4886" s="2">
        <v>41281</v>
      </c>
      <c r="O4886" s="2">
        <v>42133</v>
      </c>
      <c r="P4886" t="s">
        <v>24</v>
      </c>
      <c r="Q4886" t="s">
        <v>83</v>
      </c>
      <c r="R4886" s="5" t="str">
        <f t="shared" si="232"/>
        <v>0.14</v>
      </c>
      <c r="S4886" s="6" t="str">
        <f t="shared" si="233"/>
        <v/>
      </c>
      <c r="T4886">
        <f>ROUND(INT(表1[[#This Row],[合同结束日期]]-表1[[#This Row],[合同起始日期]])/365,1)</f>
        <v>2.2999999999999998</v>
      </c>
    </row>
    <row r="4887" spans="1:20">
      <c r="A4887" s="1">
        <v>42064</v>
      </c>
      <c r="B4887" t="s">
        <v>69</v>
      </c>
      <c r="C4887">
        <f t="shared" si="231"/>
        <v>2</v>
      </c>
      <c r="D4887" t="s">
        <v>84</v>
      </c>
      <c r="E4887" s="4">
        <v>65649.599999999991</v>
      </c>
      <c r="F4887" s="4">
        <v>17278.974719999998</v>
      </c>
      <c r="G4887" s="3">
        <v>0.26319999999999999</v>
      </c>
      <c r="H4887" s="7">
        <v>911.79999999999984</v>
      </c>
      <c r="I4887" s="4">
        <v>239.98575999999997</v>
      </c>
      <c r="J4887">
        <v>72</v>
      </c>
      <c r="K4887" t="s">
        <v>11</v>
      </c>
      <c r="L4887" t="s">
        <v>12</v>
      </c>
      <c r="M4887" t="s">
        <v>53</v>
      </c>
      <c r="N4887" s="2">
        <v>41280</v>
      </c>
      <c r="O4887" s="2">
        <v>42133</v>
      </c>
      <c r="P4887" t="s">
        <v>24</v>
      </c>
      <c r="Q4887" t="s">
        <v>25</v>
      </c>
      <c r="R4887" s="5" t="str">
        <f t="shared" si="232"/>
        <v>0.15</v>
      </c>
      <c r="S4887" s="6" t="str">
        <f t="shared" si="233"/>
        <v/>
      </c>
      <c r="T4887">
        <f>ROUND(INT(表1[[#This Row],[合同结束日期]]-表1[[#This Row],[合同起始日期]])/365,1)</f>
        <v>2.2999999999999998</v>
      </c>
    </row>
    <row r="4888" spans="1:20">
      <c r="A4888" s="1">
        <v>42064</v>
      </c>
      <c r="B4888" t="s">
        <v>69</v>
      </c>
      <c r="C4888">
        <f t="shared" si="231"/>
        <v>2</v>
      </c>
      <c r="D4888" t="s">
        <v>85</v>
      </c>
      <c r="E4888" s="4">
        <v>78304.800000000003</v>
      </c>
      <c r="F4888" s="4">
        <v>48987.482880000003</v>
      </c>
      <c r="G4888" s="3">
        <v>0.62560000000000004</v>
      </c>
      <c r="H4888" s="7">
        <v>415.63057324840764</v>
      </c>
      <c r="I4888" s="4">
        <v>260.01848662420383</v>
      </c>
      <c r="J4888">
        <v>188.4</v>
      </c>
      <c r="K4888" t="s">
        <v>11</v>
      </c>
      <c r="L4888" t="s">
        <v>23</v>
      </c>
      <c r="M4888" t="s">
        <v>23</v>
      </c>
      <c r="N4888" s="2">
        <v>41283</v>
      </c>
      <c r="O4888" s="2">
        <v>42133</v>
      </c>
      <c r="P4888" t="s">
        <v>24</v>
      </c>
      <c r="Q4888" t="s">
        <v>56</v>
      </c>
      <c r="R4888" s="5" t="str">
        <f t="shared" si="232"/>
        <v>0.17</v>
      </c>
      <c r="S4888" s="6" t="str">
        <f t="shared" si="233"/>
        <v/>
      </c>
      <c r="T4888">
        <f>ROUND(INT(表1[[#This Row],[合同结束日期]]-表1[[#This Row],[合同起始日期]])/365,1)</f>
        <v>2.2999999999999998</v>
      </c>
    </row>
    <row r="4889" spans="1:20">
      <c r="A4889" s="1">
        <v>42064</v>
      </c>
      <c r="B4889" t="s">
        <v>69</v>
      </c>
      <c r="C4889">
        <f t="shared" si="231"/>
        <v>2</v>
      </c>
      <c r="D4889" t="s">
        <v>86</v>
      </c>
      <c r="E4889" s="4">
        <v>298905.59999999998</v>
      </c>
      <c r="F4889" s="4">
        <v>59003.965440000007</v>
      </c>
      <c r="G4889" s="3">
        <v>0.19740000000000005</v>
      </c>
      <c r="H4889" s="7">
        <v>1423.36</v>
      </c>
      <c r="I4889" s="4">
        <v>280.97126400000002</v>
      </c>
      <c r="J4889">
        <v>210</v>
      </c>
      <c r="K4889" t="s">
        <v>11</v>
      </c>
      <c r="L4889" t="s">
        <v>23</v>
      </c>
      <c r="M4889" t="s">
        <v>23</v>
      </c>
      <c r="N4889" s="2">
        <v>41284</v>
      </c>
      <c r="O4889" s="2">
        <v>42499</v>
      </c>
      <c r="P4889" t="s">
        <v>18</v>
      </c>
      <c r="Q4889" t="s">
        <v>30</v>
      </c>
      <c r="R4889" s="5" t="str">
        <f t="shared" si="232"/>
        <v>0.18</v>
      </c>
      <c r="S4889" s="6" t="str">
        <f t="shared" si="233"/>
        <v/>
      </c>
      <c r="T4889">
        <f>ROUND(INT(表1[[#This Row],[合同结束日期]]-表1[[#This Row],[合同起始日期]])/365,1)</f>
        <v>3.3</v>
      </c>
    </row>
    <row r="4890" spans="1:20">
      <c r="A4890" s="1">
        <v>42064</v>
      </c>
      <c r="B4890" t="s">
        <v>69</v>
      </c>
      <c r="C4890">
        <f t="shared" si="231"/>
        <v>2</v>
      </c>
      <c r="D4890" t="s">
        <v>87</v>
      </c>
      <c r="E4890" s="4">
        <v>45405.599999999999</v>
      </c>
      <c r="F4890" s="4">
        <v>34994.09592</v>
      </c>
      <c r="G4890" s="3">
        <v>0.77070000000000005</v>
      </c>
      <c r="H4890" s="7">
        <v>155.71193415637862</v>
      </c>
      <c r="I4890" s="4">
        <v>120.007187654321</v>
      </c>
      <c r="J4890">
        <v>291.59999999999997</v>
      </c>
      <c r="K4890" t="s">
        <v>11</v>
      </c>
      <c r="L4890" t="s">
        <v>13</v>
      </c>
      <c r="M4890" t="s">
        <v>13</v>
      </c>
      <c r="N4890" s="2">
        <v>41340</v>
      </c>
      <c r="O4890" s="2">
        <v>42499</v>
      </c>
      <c r="P4890" t="s">
        <v>18</v>
      </c>
      <c r="Q4890" t="s">
        <v>28</v>
      </c>
      <c r="R4890" s="5" t="str">
        <f t="shared" si="232"/>
        <v>0.13</v>
      </c>
      <c r="S4890" s="6" t="str">
        <f t="shared" si="233"/>
        <v/>
      </c>
      <c r="T4890">
        <f>ROUND(INT(表1[[#This Row],[合同结束日期]]-表1[[#This Row],[合同起始日期]])/365,1)</f>
        <v>3.2</v>
      </c>
    </row>
    <row r="4891" spans="1:20">
      <c r="A4891" s="1">
        <v>42064</v>
      </c>
      <c r="B4891" t="s">
        <v>69</v>
      </c>
      <c r="C4891">
        <f t="shared" si="231"/>
        <v>2</v>
      </c>
      <c r="D4891" t="s">
        <v>88</v>
      </c>
      <c r="E4891" s="4">
        <v>111544.39200000001</v>
      </c>
      <c r="F4891" s="4">
        <v>24483.994043999999</v>
      </c>
      <c r="G4891" s="3">
        <v>0.21949999999999997</v>
      </c>
      <c r="H4891" s="7">
        <v>546.78623529411766</v>
      </c>
      <c r="I4891" s="4">
        <v>120.01957864705882</v>
      </c>
      <c r="J4891">
        <v>204</v>
      </c>
      <c r="K4891" t="s">
        <v>11</v>
      </c>
      <c r="L4891" t="s">
        <v>23</v>
      </c>
      <c r="M4891" t="s">
        <v>23</v>
      </c>
      <c r="N4891" s="2">
        <v>41337</v>
      </c>
      <c r="O4891" s="2">
        <v>42499</v>
      </c>
      <c r="P4891" t="s">
        <v>18</v>
      </c>
      <c r="Q4891" t="s">
        <v>28</v>
      </c>
      <c r="R4891" s="5" t="str">
        <f t="shared" si="232"/>
        <v>0.13</v>
      </c>
      <c r="S4891" s="6" t="str">
        <f t="shared" si="233"/>
        <v/>
      </c>
      <c r="T4891">
        <f>ROUND(INT(表1[[#This Row],[合同结束日期]]-表1[[#This Row],[合同起始日期]])/365,1)</f>
        <v>3.2</v>
      </c>
    </row>
    <row r="4892" spans="1:20">
      <c r="A4892" s="1">
        <v>42064</v>
      </c>
      <c r="B4892" t="s">
        <v>69</v>
      </c>
      <c r="C4892">
        <f t="shared" si="231"/>
        <v>2</v>
      </c>
      <c r="D4892" t="s">
        <v>89</v>
      </c>
      <c r="E4892" s="4">
        <v>174076.19999999998</v>
      </c>
      <c r="F4892" s="4">
        <v>37130.453460000004</v>
      </c>
      <c r="G4892" s="3">
        <v>0.21330000000000005</v>
      </c>
      <c r="H4892" s="7">
        <v>1219.0210084033613</v>
      </c>
      <c r="I4892" s="4">
        <v>260.01718109243706</v>
      </c>
      <c r="J4892">
        <v>142.79999999999998</v>
      </c>
      <c r="K4892" t="s">
        <v>11</v>
      </c>
      <c r="L4892" t="s">
        <v>23</v>
      </c>
      <c r="M4892" t="s">
        <v>23</v>
      </c>
      <c r="N4892" s="2">
        <v>41284</v>
      </c>
      <c r="O4892" s="2">
        <v>43229</v>
      </c>
      <c r="P4892" t="s">
        <v>24</v>
      </c>
      <c r="Q4892" t="s">
        <v>59</v>
      </c>
      <c r="R4892" s="5" t="str">
        <f t="shared" si="232"/>
        <v>0.16</v>
      </c>
      <c r="S4892" s="6" t="str">
        <f t="shared" si="233"/>
        <v/>
      </c>
      <c r="T4892">
        <f>ROUND(INT(表1[[#This Row],[合同结束日期]]-表1[[#This Row],[合同起始日期]])/365,1)</f>
        <v>5.3</v>
      </c>
    </row>
    <row r="4893" spans="1:20">
      <c r="A4893" s="1">
        <v>42064</v>
      </c>
      <c r="B4893" t="s">
        <v>69</v>
      </c>
      <c r="C4893">
        <f t="shared" si="231"/>
        <v>2</v>
      </c>
      <c r="D4893" t="s">
        <v>90</v>
      </c>
      <c r="E4893" s="4">
        <v>215697.6</v>
      </c>
      <c r="F4893" s="4">
        <v>78902.182079999984</v>
      </c>
      <c r="G4893" s="3">
        <v>0.3657999999999999</v>
      </c>
      <c r="H4893" s="7">
        <v>656.01459854014593</v>
      </c>
      <c r="I4893" s="4">
        <v>239.97014014598534</v>
      </c>
      <c r="J4893">
        <v>328.8</v>
      </c>
      <c r="K4893" t="s">
        <v>11</v>
      </c>
      <c r="L4893" t="s">
        <v>23</v>
      </c>
      <c r="M4893" t="s">
        <v>23</v>
      </c>
      <c r="N4893" s="2">
        <v>41299</v>
      </c>
      <c r="O4893" s="2">
        <v>42133</v>
      </c>
      <c r="P4893" t="s">
        <v>24</v>
      </c>
      <c r="Q4893" t="s">
        <v>25</v>
      </c>
      <c r="R4893" s="5" t="str">
        <f t="shared" si="232"/>
        <v>0.15</v>
      </c>
      <c r="S4893" s="6" t="str">
        <f t="shared" si="233"/>
        <v/>
      </c>
      <c r="T4893">
        <f>ROUND(INT(表1[[#This Row],[合同结束日期]]-表1[[#This Row],[合同起始日期]])/365,1)</f>
        <v>2.2999999999999998</v>
      </c>
    </row>
    <row r="4894" spans="1:20">
      <c r="A4894" s="1">
        <v>42064</v>
      </c>
      <c r="B4894" t="s">
        <v>69</v>
      </c>
      <c r="C4894">
        <f t="shared" si="231"/>
        <v>2</v>
      </c>
      <c r="D4894" t="s">
        <v>91</v>
      </c>
      <c r="E4894" s="4">
        <v>534572.4</v>
      </c>
      <c r="F4894" s="4">
        <v>98895.893999999986</v>
      </c>
      <c r="G4894" s="3">
        <v>0.18499999999999997</v>
      </c>
      <c r="H4894" s="7">
        <v>1427.8108974358977</v>
      </c>
      <c r="I4894" s="4">
        <v>264.14501602564098</v>
      </c>
      <c r="J4894">
        <v>374.4</v>
      </c>
      <c r="K4894" t="s">
        <v>11</v>
      </c>
      <c r="L4894" t="s">
        <v>92</v>
      </c>
      <c r="M4894" t="s">
        <v>92</v>
      </c>
      <c r="N4894" s="2">
        <v>41295</v>
      </c>
      <c r="O4894" s="2">
        <v>42133</v>
      </c>
      <c r="P4894" t="s">
        <v>24</v>
      </c>
      <c r="Q4894" t="s">
        <v>25</v>
      </c>
      <c r="R4894" s="5" t="str">
        <f t="shared" si="232"/>
        <v>0.15</v>
      </c>
      <c r="S4894" s="6" t="str">
        <f t="shared" si="233"/>
        <v/>
      </c>
      <c r="T4894">
        <f>ROUND(INT(表1[[#This Row],[合同结束日期]]-表1[[#This Row],[合同起始日期]])/365,1)</f>
        <v>2.2999999999999998</v>
      </c>
    </row>
    <row r="4895" spans="1:20">
      <c r="A4895" s="1">
        <v>42064</v>
      </c>
      <c r="B4895" t="s">
        <v>69</v>
      </c>
      <c r="C4895">
        <f t="shared" si="231"/>
        <v>2</v>
      </c>
      <c r="D4895" t="s">
        <v>93</v>
      </c>
      <c r="E4895" s="4">
        <v>230070</v>
      </c>
      <c r="F4895" s="4">
        <v>62095.893000000004</v>
      </c>
      <c r="G4895" s="3">
        <v>0.26990000000000003</v>
      </c>
      <c r="H4895" s="7">
        <v>852.11111111111109</v>
      </c>
      <c r="I4895" s="4">
        <v>229.98478888888891</v>
      </c>
      <c r="J4895">
        <v>270</v>
      </c>
      <c r="K4895" t="s">
        <v>11</v>
      </c>
      <c r="L4895" t="s">
        <v>92</v>
      </c>
      <c r="M4895" t="s">
        <v>92</v>
      </c>
      <c r="N4895" s="2">
        <v>41279</v>
      </c>
      <c r="O4895" s="2">
        <v>42499</v>
      </c>
      <c r="P4895" t="s">
        <v>24</v>
      </c>
      <c r="Q4895" t="s">
        <v>28</v>
      </c>
      <c r="R4895" s="5" t="str">
        <f t="shared" si="232"/>
        <v>0.13</v>
      </c>
      <c r="S4895" s="6" t="str">
        <f t="shared" si="233"/>
        <v/>
      </c>
      <c r="T4895">
        <f>ROUND(INT(表1[[#This Row],[合同结束日期]]-表1[[#This Row],[合同起始日期]])/365,1)</f>
        <v>3.3</v>
      </c>
    </row>
    <row r="4896" spans="1:20">
      <c r="A4896" s="1">
        <v>42064</v>
      </c>
      <c r="B4896" t="s">
        <v>69</v>
      </c>
      <c r="C4896">
        <f t="shared" si="231"/>
        <v>2</v>
      </c>
      <c r="D4896" t="s">
        <v>94</v>
      </c>
      <c r="E4896" s="4">
        <v>317964</v>
      </c>
      <c r="F4896" s="4">
        <v>74816.929199999999</v>
      </c>
      <c r="G4896" s="3">
        <v>0.23530000000000001</v>
      </c>
      <c r="H4896" s="7">
        <v>1232.4186046511627</v>
      </c>
      <c r="I4896" s="4">
        <v>289.98809767441861</v>
      </c>
      <c r="J4896">
        <v>258</v>
      </c>
      <c r="K4896" t="s">
        <v>11</v>
      </c>
      <c r="L4896" t="s">
        <v>23</v>
      </c>
      <c r="M4896" t="s">
        <v>23</v>
      </c>
      <c r="N4896" s="2">
        <v>41274</v>
      </c>
      <c r="O4896" s="2">
        <v>42435</v>
      </c>
      <c r="P4896" t="s">
        <v>24</v>
      </c>
      <c r="Q4896" t="s">
        <v>30</v>
      </c>
      <c r="R4896" s="5" t="str">
        <f t="shared" si="232"/>
        <v>0.18</v>
      </c>
      <c r="S4896" s="6" t="str">
        <f t="shared" si="233"/>
        <v/>
      </c>
      <c r="T4896">
        <f>ROUND(INT(表1[[#This Row],[合同结束日期]]-表1[[#This Row],[合同起始日期]])/365,1)</f>
        <v>3.2</v>
      </c>
    </row>
    <row r="4897" spans="1:20">
      <c r="A4897" s="1">
        <v>42064</v>
      </c>
      <c r="B4897" t="s">
        <v>69</v>
      </c>
      <c r="C4897">
        <f t="shared" si="231"/>
        <v>2</v>
      </c>
      <c r="D4897" t="s">
        <v>95</v>
      </c>
      <c r="E4897" s="4">
        <v>946940.39999999991</v>
      </c>
      <c r="F4897" s="4">
        <v>210126.07476000002</v>
      </c>
      <c r="G4897" s="3">
        <v>0.22190000000000004</v>
      </c>
      <c r="H4897" s="7">
        <v>610.29930394431551</v>
      </c>
      <c r="I4897" s="4">
        <v>135.42541554524365</v>
      </c>
      <c r="J4897">
        <v>1551.6</v>
      </c>
      <c r="K4897" t="s">
        <v>41</v>
      </c>
      <c r="L4897" t="s">
        <v>95</v>
      </c>
      <c r="M4897" t="s">
        <v>41</v>
      </c>
      <c r="N4897" s="2">
        <v>41338</v>
      </c>
      <c r="O4897" s="2">
        <v>44349</v>
      </c>
      <c r="P4897" t="s">
        <v>39</v>
      </c>
      <c r="Q4897" t="s">
        <v>83</v>
      </c>
      <c r="R4897" s="5" t="str">
        <f t="shared" si="232"/>
        <v>0.14</v>
      </c>
      <c r="S4897" s="6" t="str">
        <f t="shared" si="233"/>
        <v/>
      </c>
      <c r="T4897">
        <f>ROUND(INT(表1[[#This Row],[合同结束日期]]-表1[[#This Row],[合同起始日期]])/365,1)</f>
        <v>8.1999999999999993</v>
      </c>
    </row>
    <row r="4898" spans="1:20">
      <c r="A4898" s="1">
        <v>42064</v>
      </c>
      <c r="B4898" t="s">
        <v>69</v>
      </c>
      <c r="C4898">
        <f t="shared" si="231"/>
        <v>2</v>
      </c>
      <c r="D4898" t="s">
        <v>293</v>
      </c>
      <c r="E4898" s="4">
        <v>1066179.5999999999</v>
      </c>
      <c r="F4898" s="4">
        <v>81775.975319999998</v>
      </c>
      <c r="G4898" s="3">
        <v>7.6700000000000004E-2</v>
      </c>
      <c r="H4898" s="7">
        <v>913.13771839671119</v>
      </c>
      <c r="I4898" s="4">
        <v>70.037663001027752</v>
      </c>
      <c r="J4898">
        <v>1167.5999999999999</v>
      </c>
      <c r="K4898" t="s">
        <v>44</v>
      </c>
      <c r="L4898" t="s">
        <v>72</v>
      </c>
      <c r="M4898" t="s">
        <v>71</v>
      </c>
      <c r="N4898" s="2">
        <v>41446</v>
      </c>
      <c r="O4898" s="2">
        <v>44487</v>
      </c>
      <c r="P4898" t="s">
        <v>18</v>
      </c>
      <c r="Q4898" t="s">
        <v>37</v>
      </c>
      <c r="R4898" s="5" t="str">
        <f t="shared" si="232"/>
        <v>0.</v>
      </c>
      <c r="S4898" s="6" t="str">
        <f t="shared" si="233"/>
        <v/>
      </c>
      <c r="T4898">
        <f>ROUND(INT(表1[[#This Row],[合同结束日期]]-表1[[#This Row],[合同起始日期]])/365,1)</f>
        <v>8.3000000000000007</v>
      </c>
    </row>
    <row r="4899" spans="1:20">
      <c r="A4899" s="1">
        <v>42064</v>
      </c>
      <c r="B4899" t="s">
        <v>69</v>
      </c>
      <c r="C4899">
        <f t="shared" si="231"/>
        <v>2</v>
      </c>
      <c r="D4899" t="s">
        <v>296</v>
      </c>
      <c r="E4899" s="4">
        <v>1941055.2</v>
      </c>
      <c r="F4899" s="4">
        <v>97052.76</v>
      </c>
      <c r="G4899" s="3">
        <v>4.9999999999999996E-2</v>
      </c>
      <c r="H4899" s="7">
        <v>3634.9348314606741</v>
      </c>
      <c r="I4899" s="4">
        <v>181.74674157303369</v>
      </c>
      <c r="J4899">
        <v>534</v>
      </c>
      <c r="K4899" t="s">
        <v>44</v>
      </c>
      <c r="L4899" t="s">
        <v>72</v>
      </c>
      <c r="M4899" t="s">
        <v>71</v>
      </c>
      <c r="N4899" s="2">
        <v>41514</v>
      </c>
      <c r="O4899" s="2">
        <v>44525</v>
      </c>
      <c r="P4899" t="s">
        <v>18</v>
      </c>
      <c r="Q4899" t="s">
        <v>208</v>
      </c>
      <c r="R4899" s="5" t="str">
        <f t="shared" si="232"/>
        <v>0.05</v>
      </c>
      <c r="S4899" s="6" t="str">
        <f t="shared" si="233"/>
        <v/>
      </c>
      <c r="T4899">
        <f>ROUND(INT(表1[[#This Row],[合同结束日期]]-表1[[#This Row],[合同起始日期]])/365,1)</f>
        <v>8.1999999999999993</v>
      </c>
    </row>
    <row r="4900" spans="1:20">
      <c r="A4900" s="1">
        <v>42064</v>
      </c>
      <c r="B4900" t="s">
        <v>69</v>
      </c>
      <c r="C4900">
        <f t="shared" si="231"/>
        <v>2</v>
      </c>
      <c r="D4900" t="s">
        <v>306</v>
      </c>
      <c r="E4900" s="4">
        <v>886676.4</v>
      </c>
      <c r="F4900" s="4">
        <v>55771.94556</v>
      </c>
      <c r="G4900" s="3">
        <v>6.2899999999999998E-2</v>
      </c>
      <c r="H4900" s="7">
        <v>1589.0258064516129</v>
      </c>
      <c r="I4900" s="4">
        <v>99.949723225806451</v>
      </c>
      <c r="J4900">
        <v>558</v>
      </c>
      <c r="K4900" t="s">
        <v>44</v>
      </c>
      <c r="L4900" t="s">
        <v>72</v>
      </c>
      <c r="M4900" t="s">
        <v>71</v>
      </c>
      <c r="N4900" s="2">
        <v>41567</v>
      </c>
      <c r="O4900" s="2">
        <v>44578</v>
      </c>
      <c r="P4900" t="s">
        <v>18</v>
      </c>
      <c r="Q4900" t="s">
        <v>208</v>
      </c>
      <c r="R4900" s="5" t="str">
        <f t="shared" si="232"/>
        <v>0.05</v>
      </c>
      <c r="S4900" s="6" t="str">
        <f t="shared" si="233"/>
        <v/>
      </c>
      <c r="T4900">
        <f>ROUND(INT(表1[[#This Row],[合同结束日期]]-表1[[#This Row],[合同起始日期]])/365,1)</f>
        <v>8.1999999999999993</v>
      </c>
    </row>
    <row r="4901" spans="1:20">
      <c r="A4901" s="1">
        <v>42064</v>
      </c>
      <c r="B4901" t="s">
        <v>69</v>
      </c>
      <c r="C4901">
        <f t="shared" si="231"/>
        <v>2</v>
      </c>
      <c r="D4901" t="s">
        <v>96</v>
      </c>
      <c r="E4901" s="4">
        <v>836449.2</v>
      </c>
      <c r="F4901" s="4">
        <v>63235.559519999995</v>
      </c>
      <c r="G4901" s="3">
        <v>7.5600000000000001E-2</v>
      </c>
      <c r="H4901" s="7">
        <v>3197.4357798165138</v>
      </c>
      <c r="I4901" s="4">
        <v>241.72614495412844</v>
      </c>
      <c r="J4901">
        <v>261.59999999999997</v>
      </c>
      <c r="K4901" t="s">
        <v>11</v>
      </c>
      <c r="L4901" t="s">
        <v>23</v>
      </c>
      <c r="M4901" t="s">
        <v>23</v>
      </c>
      <c r="N4901" s="2">
        <v>41374</v>
      </c>
      <c r="O4901" s="2">
        <v>42499</v>
      </c>
      <c r="P4901" t="s">
        <v>24</v>
      </c>
      <c r="Q4901" t="s">
        <v>35</v>
      </c>
      <c r="R4901" s="5" t="str">
        <f t="shared" si="232"/>
        <v>0.06</v>
      </c>
      <c r="S4901" s="6" t="str">
        <f t="shared" si="233"/>
        <v/>
      </c>
      <c r="T4901">
        <f>ROUND(INT(表1[[#This Row],[合同结束日期]]-表1[[#This Row],[合同起始日期]])/365,1)</f>
        <v>3.1</v>
      </c>
    </row>
    <row r="4902" spans="1:20">
      <c r="A4902" s="1">
        <v>42064</v>
      </c>
      <c r="B4902" t="s">
        <v>69</v>
      </c>
      <c r="C4902">
        <f t="shared" si="231"/>
        <v>2</v>
      </c>
      <c r="D4902" t="s">
        <v>97</v>
      </c>
      <c r="E4902" s="4">
        <v>864077.64</v>
      </c>
      <c r="F4902" s="4">
        <v>139289.31556800002</v>
      </c>
      <c r="G4902" s="3">
        <v>0.16120000000000001</v>
      </c>
      <c r="H4902" s="7">
        <v>1116.3793798449612</v>
      </c>
      <c r="I4902" s="4">
        <v>179.96035603100779</v>
      </c>
      <c r="J4902">
        <v>774</v>
      </c>
      <c r="K4902" t="s">
        <v>11</v>
      </c>
      <c r="L4902" t="s">
        <v>13</v>
      </c>
      <c r="M4902" t="s">
        <v>27</v>
      </c>
      <c r="N4902" s="2">
        <v>41299</v>
      </c>
      <c r="O4902" s="2">
        <v>43229</v>
      </c>
      <c r="P4902" t="s">
        <v>24</v>
      </c>
      <c r="Q4902" t="s">
        <v>48</v>
      </c>
      <c r="R4902" s="5" t="str">
        <f t="shared" si="232"/>
        <v>0.11</v>
      </c>
      <c r="S4902" s="6" t="str">
        <f t="shared" si="233"/>
        <v/>
      </c>
      <c r="T4902">
        <f>ROUND(INT(表1[[#This Row],[合同结束日期]]-表1[[#This Row],[合同起始日期]])/365,1)</f>
        <v>5.3</v>
      </c>
    </row>
    <row r="4903" spans="1:20">
      <c r="A4903" s="1">
        <v>42064</v>
      </c>
      <c r="B4903" t="s">
        <v>69</v>
      </c>
      <c r="C4903">
        <f t="shared" si="231"/>
        <v>2</v>
      </c>
      <c r="D4903" t="s">
        <v>98</v>
      </c>
      <c r="E4903" s="4">
        <v>206268</v>
      </c>
      <c r="F4903" s="4">
        <v>83105.377200000003</v>
      </c>
      <c r="G4903" s="3">
        <v>0.40290000000000004</v>
      </c>
      <c r="H4903" s="7">
        <v>620.5415162454874</v>
      </c>
      <c r="I4903" s="4">
        <v>250.01617689530687</v>
      </c>
      <c r="J4903">
        <v>332.4</v>
      </c>
      <c r="K4903" t="s">
        <v>11</v>
      </c>
      <c r="L4903" t="s">
        <v>13</v>
      </c>
      <c r="M4903" t="s">
        <v>13</v>
      </c>
      <c r="N4903" s="2">
        <v>41331</v>
      </c>
      <c r="O4903" s="2">
        <v>42499</v>
      </c>
      <c r="P4903" t="s">
        <v>24</v>
      </c>
      <c r="Q4903" t="s">
        <v>25</v>
      </c>
      <c r="R4903" s="5" t="str">
        <f t="shared" si="232"/>
        <v>0.15</v>
      </c>
      <c r="S4903" s="6" t="str">
        <f t="shared" si="233"/>
        <v/>
      </c>
      <c r="T4903">
        <f>ROUND(INT(表1[[#This Row],[合同结束日期]]-表1[[#This Row],[合同起始日期]])/365,1)</f>
        <v>3.2</v>
      </c>
    </row>
    <row r="4904" spans="1:20">
      <c r="A4904" s="1">
        <v>42064</v>
      </c>
      <c r="B4904" t="s">
        <v>69</v>
      </c>
      <c r="C4904">
        <f t="shared" si="231"/>
        <v>2</v>
      </c>
      <c r="D4904" t="s">
        <v>99</v>
      </c>
      <c r="E4904" s="4">
        <v>440848.8</v>
      </c>
      <c r="F4904" s="4">
        <v>74988.380880000012</v>
      </c>
      <c r="G4904" s="3">
        <v>0.17010000000000003</v>
      </c>
      <c r="H4904" s="7">
        <v>2482.2567567567567</v>
      </c>
      <c r="I4904" s="4">
        <v>422.23187432432439</v>
      </c>
      <c r="J4904">
        <v>177.6</v>
      </c>
      <c r="K4904" t="s">
        <v>11</v>
      </c>
      <c r="L4904" t="s">
        <v>23</v>
      </c>
      <c r="M4904" t="s">
        <v>23</v>
      </c>
      <c r="N4904" s="2">
        <v>41295</v>
      </c>
      <c r="O4904" s="2">
        <v>42499</v>
      </c>
      <c r="P4904" t="s">
        <v>24</v>
      </c>
      <c r="Q4904" t="s">
        <v>25</v>
      </c>
      <c r="R4904" s="5" t="str">
        <f t="shared" si="232"/>
        <v>0.15</v>
      </c>
      <c r="S4904" s="6" t="str">
        <f t="shared" si="233"/>
        <v/>
      </c>
      <c r="T4904">
        <f>ROUND(INT(表1[[#This Row],[合同结束日期]]-表1[[#This Row],[合同起始日期]])/365,1)</f>
        <v>3.3</v>
      </c>
    </row>
    <row r="4905" spans="1:20">
      <c r="A4905" s="1">
        <v>42064</v>
      </c>
      <c r="B4905" t="s">
        <v>69</v>
      </c>
      <c r="C4905">
        <f t="shared" si="231"/>
        <v>2</v>
      </c>
      <c r="D4905" t="s">
        <v>100</v>
      </c>
      <c r="E4905" s="4">
        <v>397118.39999999997</v>
      </c>
      <c r="F4905" s="4">
        <v>70131.10944</v>
      </c>
      <c r="G4905" s="3">
        <v>0.17660000000000001</v>
      </c>
      <c r="H4905" s="7">
        <v>1880.2954545454545</v>
      </c>
      <c r="I4905" s="4">
        <v>332.06017727272729</v>
      </c>
      <c r="J4905">
        <v>211.2</v>
      </c>
      <c r="K4905" t="s">
        <v>11</v>
      </c>
      <c r="L4905" t="s">
        <v>23</v>
      </c>
      <c r="M4905" t="s">
        <v>23</v>
      </c>
      <c r="N4905" s="2">
        <v>41298</v>
      </c>
      <c r="O4905" s="2">
        <v>42133</v>
      </c>
      <c r="P4905" t="s">
        <v>24</v>
      </c>
      <c r="Q4905" t="s">
        <v>25</v>
      </c>
      <c r="R4905" s="5" t="str">
        <f t="shared" si="232"/>
        <v>0.15</v>
      </c>
      <c r="S4905" s="6" t="str">
        <f t="shared" si="233"/>
        <v/>
      </c>
      <c r="T4905">
        <f>ROUND(INT(表1[[#This Row],[合同结束日期]]-表1[[#This Row],[合同起始日期]])/365,1)</f>
        <v>2.2999999999999998</v>
      </c>
    </row>
    <row r="4906" spans="1:20">
      <c r="A4906" s="1">
        <v>42064</v>
      </c>
      <c r="B4906" t="s">
        <v>69</v>
      </c>
      <c r="C4906">
        <f t="shared" si="231"/>
        <v>2</v>
      </c>
      <c r="D4906" t="s">
        <v>101</v>
      </c>
      <c r="E4906" s="4">
        <v>114052.75200000001</v>
      </c>
      <c r="F4906" s="4">
        <v>14826.857760000001</v>
      </c>
      <c r="G4906" s="3">
        <v>0.13</v>
      </c>
      <c r="H4906" s="7">
        <v>922.75689320388358</v>
      </c>
      <c r="I4906" s="4">
        <v>119.95839611650487</v>
      </c>
      <c r="J4906">
        <v>123.6</v>
      </c>
      <c r="K4906" t="s">
        <v>11</v>
      </c>
      <c r="L4906" t="s">
        <v>92</v>
      </c>
      <c r="M4906" t="s">
        <v>92</v>
      </c>
      <c r="N4906" s="2">
        <v>41345</v>
      </c>
      <c r="O4906" s="2">
        <v>42499</v>
      </c>
      <c r="P4906" t="s">
        <v>18</v>
      </c>
      <c r="Q4906" t="s">
        <v>28</v>
      </c>
      <c r="R4906" s="5" t="str">
        <f t="shared" si="232"/>
        <v>0.13</v>
      </c>
      <c r="S4906" s="6" t="str">
        <f t="shared" si="233"/>
        <v/>
      </c>
      <c r="T4906">
        <f>ROUND(INT(表1[[#This Row],[合同结束日期]]-表1[[#This Row],[合同起始日期]])/365,1)</f>
        <v>3.2</v>
      </c>
    </row>
    <row r="4907" spans="1:20">
      <c r="A4907" s="1">
        <v>42064</v>
      </c>
      <c r="B4907" t="s">
        <v>69</v>
      </c>
      <c r="C4907">
        <f t="shared" si="231"/>
        <v>2</v>
      </c>
      <c r="D4907" t="s">
        <v>102</v>
      </c>
      <c r="E4907" s="4">
        <v>231390</v>
      </c>
      <c r="F4907" s="4">
        <v>49401.765000000007</v>
      </c>
      <c r="G4907" s="3">
        <v>0.21350000000000002</v>
      </c>
      <c r="H4907" s="7">
        <v>1494.7674418604652</v>
      </c>
      <c r="I4907" s="4">
        <v>319.13284883720939</v>
      </c>
      <c r="J4907">
        <v>154.79999999999998</v>
      </c>
      <c r="K4907" t="s">
        <v>11</v>
      </c>
      <c r="L4907" t="s">
        <v>92</v>
      </c>
      <c r="M4907" t="s">
        <v>92</v>
      </c>
      <c r="N4907" s="2">
        <v>41355</v>
      </c>
      <c r="O4907" s="2">
        <v>42499</v>
      </c>
      <c r="P4907" t="s">
        <v>24</v>
      </c>
      <c r="Q4907" t="s">
        <v>30</v>
      </c>
      <c r="R4907" s="5" t="str">
        <f t="shared" si="232"/>
        <v>0.18</v>
      </c>
      <c r="S4907" s="6" t="str">
        <f t="shared" si="233"/>
        <v/>
      </c>
      <c r="T4907">
        <f>ROUND(INT(表1[[#This Row],[合同结束日期]]-表1[[#This Row],[合同起始日期]])/365,1)</f>
        <v>3.1</v>
      </c>
    </row>
    <row r="4908" spans="1:20">
      <c r="A4908" s="1">
        <v>42064</v>
      </c>
      <c r="B4908" t="s">
        <v>69</v>
      </c>
      <c r="C4908">
        <f t="shared" si="231"/>
        <v>2</v>
      </c>
      <c r="D4908" t="s">
        <v>103</v>
      </c>
      <c r="E4908" s="4">
        <v>252596.4</v>
      </c>
      <c r="F4908" s="4">
        <v>64588.899479999993</v>
      </c>
      <c r="G4908" s="3">
        <v>0.25569999999999998</v>
      </c>
      <c r="H4908" s="7">
        <v>1016.8937198067633</v>
      </c>
      <c r="I4908" s="4">
        <v>260.01972415458937</v>
      </c>
      <c r="J4908">
        <v>248.39999999999998</v>
      </c>
      <c r="K4908" t="s">
        <v>11</v>
      </c>
      <c r="L4908" t="s">
        <v>23</v>
      </c>
      <c r="M4908" t="s">
        <v>23</v>
      </c>
      <c r="N4908" s="2">
        <v>41285</v>
      </c>
      <c r="O4908" s="2">
        <v>42499</v>
      </c>
      <c r="P4908" t="s">
        <v>24</v>
      </c>
      <c r="Q4908" t="s">
        <v>30</v>
      </c>
      <c r="R4908" s="5" t="str">
        <f t="shared" si="232"/>
        <v>0.18</v>
      </c>
      <c r="S4908" s="6" t="str">
        <f t="shared" si="233"/>
        <v/>
      </c>
      <c r="T4908">
        <f>ROUND(INT(表1[[#This Row],[合同结束日期]]-表1[[#This Row],[合同起始日期]])/365,1)</f>
        <v>3.3</v>
      </c>
    </row>
    <row r="4909" spans="1:20">
      <c r="A4909" s="1">
        <v>42064</v>
      </c>
      <c r="B4909" t="s">
        <v>69</v>
      </c>
      <c r="C4909">
        <f t="shared" si="231"/>
        <v>2</v>
      </c>
      <c r="D4909" t="s">
        <v>104</v>
      </c>
      <c r="E4909" s="4">
        <v>113339.80799999999</v>
      </c>
      <c r="F4909" s="4">
        <v>19007.085801599998</v>
      </c>
      <c r="G4909" s="3">
        <v>0.16769999999999999</v>
      </c>
      <c r="H4909" s="7">
        <v>715.52909090909077</v>
      </c>
      <c r="I4909" s="4">
        <v>119.99422854545453</v>
      </c>
      <c r="J4909">
        <v>158.4</v>
      </c>
      <c r="K4909" t="s">
        <v>11</v>
      </c>
      <c r="L4909" t="s">
        <v>23</v>
      </c>
      <c r="M4909" t="s">
        <v>23</v>
      </c>
      <c r="N4909" s="2">
        <v>41345</v>
      </c>
      <c r="O4909" s="2">
        <v>42499</v>
      </c>
      <c r="P4909" t="s">
        <v>18</v>
      </c>
      <c r="Q4909" t="s">
        <v>28</v>
      </c>
      <c r="R4909" s="5" t="str">
        <f t="shared" si="232"/>
        <v>0.13</v>
      </c>
      <c r="S4909" s="6" t="str">
        <f t="shared" si="233"/>
        <v/>
      </c>
      <c r="T4909">
        <f>ROUND(INT(表1[[#This Row],[合同结束日期]]-表1[[#This Row],[合同起始日期]])/365,1)</f>
        <v>3.2</v>
      </c>
    </row>
    <row r="4910" spans="1:20">
      <c r="A4910" s="1">
        <v>42064</v>
      </c>
      <c r="B4910" t="s">
        <v>69</v>
      </c>
      <c r="C4910">
        <f t="shared" si="231"/>
        <v>2</v>
      </c>
      <c r="D4910" t="s">
        <v>105</v>
      </c>
      <c r="E4910" s="4">
        <v>184122</v>
      </c>
      <c r="F4910" s="4">
        <v>29901.412799999998</v>
      </c>
      <c r="G4910" s="3">
        <v>0.16239999999999999</v>
      </c>
      <c r="H4910" s="7">
        <v>1723.9887640449438</v>
      </c>
      <c r="I4910" s="4">
        <v>279.97577528089886</v>
      </c>
      <c r="J4910">
        <v>106.8</v>
      </c>
      <c r="K4910" t="s">
        <v>60</v>
      </c>
      <c r="L4910" t="s">
        <v>107</v>
      </c>
      <c r="M4910" t="s">
        <v>106</v>
      </c>
      <c r="N4910" s="2">
        <v>41250</v>
      </c>
      <c r="O4910" s="2">
        <v>42133</v>
      </c>
      <c r="P4910" t="s">
        <v>14</v>
      </c>
      <c r="Q4910" t="s">
        <v>37</v>
      </c>
      <c r="R4910" s="5" t="str">
        <f t="shared" si="232"/>
        <v>0.</v>
      </c>
      <c r="S4910" s="6" t="str">
        <f t="shared" si="233"/>
        <v/>
      </c>
      <c r="T4910">
        <f>ROUND(INT(表1[[#This Row],[合同结束日期]]-表1[[#This Row],[合同起始日期]])/365,1)</f>
        <v>2.4</v>
      </c>
    </row>
    <row r="4911" spans="1:20">
      <c r="A4911" s="1">
        <v>42064</v>
      </c>
      <c r="B4911" t="s">
        <v>69</v>
      </c>
      <c r="C4911">
        <f t="shared" si="231"/>
        <v>2</v>
      </c>
      <c r="D4911" t="s">
        <v>108</v>
      </c>
      <c r="E4911" s="4">
        <v>135230.39999999999</v>
      </c>
      <c r="F4911" s="4">
        <v>24219.764640000001</v>
      </c>
      <c r="G4911" s="3">
        <v>0.17910000000000001</v>
      </c>
      <c r="H4911" s="7">
        <v>2620.7441860465115</v>
      </c>
      <c r="I4911" s="4">
        <v>469.37528372093027</v>
      </c>
      <c r="J4911">
        <v>51.6</v>
      </c>
      <c r="K4911" t="s">
        <v>11</v>
      </c>
      <c r="L4911" t="s">
        <v>12</v>
      </c>
      <c r="M4911" t="s">
        <v>53</v>
      </c>
      <c r="N4911" s="2">
        <v>41332</v>
      </c>
      <c r="O4911" s="2">
        <v>42133</v>
      </c>
      <c r="P4911" t="s">
        <v>24</v>
      </c>
      <c r="Q4911" t="s">
        <v>59</v>
      </c>
      <c r="R4911" s="5" t="str">
        <f t="shared" si="232"/>
        <v>0.16</v>
      </c>
      <c r="S4911" s="6" t="str">
        <f t="shared" si="233"/>
        <v/>
      </c>
      <c r="T4911">
        <f>ROUND(INT(表1[[#This Row],[合同结束日期]]-表1[[#This Row],[合同起始日期]])/365,1)</f>
        <v>2.2000000000000002</v>
      </c>
    </row>
    <row r="4912" spans="1:20">
      <c r="A4912" s="1">
        <v>42064</v>
      </c>
      <c r="B4912" t="s">
        <v>69</v>
      </c>
      <c r="C4912">
        <f t="shared" si="231"/>
        <v>2</v>
      </c>
      <c r="D4912" t="s">
        <v>109</v>
      </c>
      <c r="E4912" s="4">
        <v>332148</v>
      </c>
      <c r="F4912" s="4">
        <v>46301.431199999999</v>
      </c>
      <c r="G4912" s="3">
        <v>0.1394</v>
      </c>
      <c r="H4912" s="7">
        <v>5322.8846153846152</v>
      </c>
      <c r="I4912" s="4">
        <v>742.01011538461535</v>
      </c>
      <c r="J4912">
        <v>62.4</v>
      </c>
      <c r="K4912" t="s">
        <v>11</v>
      </c>
      <c r="L4912" t="s">
        <v>12</v>
      </c>
      <c r="M4912" t="s">
        <v>110</v>
      </c>
      <c r="N4912" s="2">
        <v>41287</v>
      </c>
      <c r="O4912" s="2">
        <v>42499</v>
      </c>
      <c r="P4912" t="s">
        <v>24</v>
      </c>
      <c r="Q4912" t="s">
        <v>28</v>
      </c>
      <c r="R4912" s="5" t="str">
        <f t="shared" si="232"/>
        <v>0.13</v>
      </c>
      <c r="S4912" s="6" t="str">
        <f t="shared" si="233"/>
        <v/>
      </c>
      <c r="T4912">
        <f>ROUND(INT(表1[[#This Row],[合同结束日期]]-表1[[#This Row],[合同起始日期]])/365,1)</f>
        <v>3.3</v>
      </c>
    </row>
    <row r="4913" spans="1:20">
      <c r="A4913" s="1">
        <v>42064</v>
      </c>
      <c r="B4913" t="s">
        <v>69</v>
      </c>
      <c r="C4913">
        <f t="shared" si="231"/>
        <v>2</v>
      </c>
      <c r="D4913" t="s">
        <v>111</v>
      </c>
      <c r="E4913" s="4">
        <v>163830</v>
      </c>
      <c r="F4913" s="4">
        <v>34977.705000000002</v>
      </c>
      <c r="G4913" s="3">
        <v>0.21350000000000002</v>
      </c>
      <c r="H4913" s="7">
        <v>1208.1858407079646</v>
      </c>
      <c r="I4913" s="4">
        <v>257.94767699115044</v>
      </c>
      <c r="J4913">
        <v>135.6</v>
      </c>
      <c r="K4913" t="s">
        <v>11</v>
      </c>
      <c r="L4913" t="s">
        <v>23</v>
      </c>
      <c r="M4913" t="s">
        <v>23</v>
      </c>
      <c r="N4913" s="2">
        <v>41974</v>
      </c>
      <c r="O4913" s="2">
        <v>42499</v>
      </c>
      <c r="P4913" t="s">
        <v>24</v>
      </c>
      <c r="Q4913" t="s">
        <v>28</v>
      </c>
      <c r="R4913" s="5" t="str">
        <f t="shared" si="232"/>
        <v>0.13</v>
      </c>
      <c r="S4913" s="6" t="str">
        <f t="shared" si="233"/>
        <v/>
      </c>
      <c r="T4913">
        <f>ROUND(INT(表1[[#This Row],[合同结束日期]]-表1[[#This Row],[合同起始日期]])/365,1)</f>
        <v>1.4</v>
      </c>
    </row>
    <row r="4914" spans="1:20">
      <c r="A4914" s="1">
        <v>42064</v>
      </c>
      <c r="B4914" t="s">
        <v>69</v>
      </c>
      <c r="C4914">
        <f t="shared" si="231"/>
        <v>2</v>
      </c>
      <c r="D4914" t="s">
        <v>112</v>
      </c>
      <c r="E4914" s="4">
        <v>596740.79999999993</v>
      </c>
      <c r="F4914" s="4">
        <v>109203.5664</v>
      </c>
      <c r="G4914" s="3">
        <v>0.18300000000000002</v>
      </c>
      <c r="H4914" s="7">
        <v>1114.9865470852019</v>
      </c>
      <c r="I4914" s="4">
        <v>204.04253811659194</v>
      </c>
      <c r="J4914">
        <v>535.19999999999993</v>
      </c>
      <c r="K4914" t="s">
        <v>11</v>
      </c>
      <c r="L4914" t="s">
        <v>92</v>
      </c>
      <c r="M4914" t="s">
        <v>92</v>
      </c>
      <c r="N4914" s="2">
        <v>41974</v>
      </c>
      <c r="O4914" s="2">
        <v>42499</v>
      </c>
      <c r="P4914" t="s">
        <v>24</v>
      </c>
      <c r="Q4914" t="s">
        <v>28</v>
      </c>
      <c r="R4914" s="5" t="str">
        <f t="shared" si="232"/>
        <v>0.13</v>
      </c>
      <c r="S4914" s="6" t="str">
        <f t="shared" si="233"/>
        <v/>
      </c>
      <c r="T4914">
        <f>ROUND(INT(表1[[#This Row],[合同结束日期]]-表1[[#This Row],[合同起始日期]])/365,1)</f>
        <v>1.4</v>
      </c>
    </row>
    <row r="4915" spans="1:20">
      <c r="A4915" s="1">
        <v>42064</v>
      </c>
      <c r="B4915" t="s">
        <v>69</v>
      </c>
      <c r="C4915">
        <f t="shared" si="231"/>
        <v>2</v>
      </c>
      <c r="D4915" t="s">
        <v>113</v>
      </c>
      <c r="E4915" s="4">
        <v>619814.40000000002</v>
      </c>
      <c r="F4915" s="4">
        <v>160903.81823999999</v>
      </c>
      <c r="G4915" s="3">
        <v>0.2596</v>
      </c>
      <c r="H4915" s="7">
        <v>885.95540308747854</v>
      </c>
      <c r="I4915" s="4">
        <v>229.99402264150942</v>
      </c>
      <c r="J4915">
        <v>699.6</v>
      </c>
      <c r="K4915" t="s">
        <v>11</v>
      </c>
      <c r="L4915" t="s">
        <v>23</v>
      </c>
      <c r="M4915" t="s">
        <v>23</v>
      </c>
      <c r="N4915" s="2">
        <v>41331</v>
      </c>
      <c r="O4915" s="2">
        <v>42499</v>
      </c>
      <c r="P4915" t="s">
        <v>24</v>
      </c>
      <c r="Q4915" t="s">
        <v>25</v>
      </c>
      <c r="R4915" s="5" t="str">
        <f t="shared" si="232"/>
        <v>0.15</v>
      </c>
      <c r="S4915" s="6" t="str">
        <f t="shared" si="233"/>
        <v/>
      </c>
      <c r="T4915">
        <f>ROUND(INT(表1[[#This Row],[合同结束日期]]-表1[[#This Row],[合同起始日期]])/365,1)</f>
        <v>3.2</v>
      </c>
    </row>
    <row r="4916" spans="1:20">
      <c r="A4916" s="1">
        <v>42064</v>
      </c>
      <c r="B4916" t="s">
        <v>69</v>
      </c>
      <c r="C4916">
        <f t="shared" si="231"/>
        <v>2</v>
      </c>
      <c r="D4916" t="s">
        <v>114</v>
      </c>
      <c r="E4916" s="4">
        <v>1756074.4799999997</v>
      </c>
      <c r="F4916" s="4">
        <v>235313.98032</v>
      </c>
      <c r="G4916" s="3">
        <v>0.13400000000000001</v>
      </c>
      <c r="H4916" s="7">
        <v>3560.572749391727</v>
      </c>
      <c r="I4916" s="4">
        <v>477.11674841849151</v>
      </c>
      <c r="J4916">
        <v>493.2</v>
      </c>
      <c r="K4916" t="s">
        <v>60</v>
      </c>
      <c r="L4916" t="s">
        <v>116</v>
      </c>
      <c r="M4916" t="s">
        <v>115</v>
      </c>
      <c r="N4916" s="2">
        <v>41241</v>
      </c>
      <c r="O4916" s="2">
        <v>43229</v>
      </c>
      <c r="P4916" t="s">
        <v>24</v>
      </c>
      <c r="Q4916" t="s">
        <v>65</v>
      </c>
      <c r="R4916" s="5" t="str">
        <f t="shared" si="232"/>
        <v>0.12</v>
      </c>
      <c r="S4916" s="6" t="str">
        <f t="shared" si="233"/>
        <v/>
      </c>
      <c r="T4916">
        <f>ROUND(INT(表1[[#This Row],[合同结束日期]]-表1[[#This Row],[合同起始日期]])/365,1)</f>
        <v>5.4</v>
      </c>
    </row>
    <row r="4917" spans="1:20">
      <c r="A4917" s="1">
        <v>42064</v>
      </c>
      <c r="B4917" t="s">
        <v>69</v>
      </c>
      <c r="C4917">
        <f t="shared" si="231"/>
        <v>2</v>
      </c>
      <c r="D4917" t="s">
        <v>117</v>
      </c>
      <c r="E4917" s="4">
        <v>321168</v>
      </c>
      <c r="F4917" s="4">
        <v>37319.721600000004</v>
      </c>
      <c r="G4917" s="3">
        <v>0.11620000000000001</v>
      </c>
      <c r="H4917" s="7">
        <v>1379.5876288659795</v>
      </c>
      <c r="I4917" s="4">
        <v>160.30808247422684</v>
      </c>
      <c r="J4917">
        <v>232.79999999999998</v>
      </c>
      <c r="K4917" t="s">
        <v>44</v>
      </c>
      <c r="L4917" t="s">
        <v>72</v>
      </c>
      <c r="M4917" t="s">
        <v>71</v>
      </c>
      <c r="N4917" s="2">
        <v>41331</v>
      </c>
      <c r="O4917" s="2">
        <v>43229</v>
      </c>
      <c r="P4917" t="s">
        <v>24</v>
      </c>
      <c r="Q4917" t="s">
        <v>42</v>
      </c>
      <c r="R4917" s="5" t="str">
        <f t="shared" si="232"/>
        <v>0.08</v>
      </c>
      <c r="S4917" s="6" t="str">
        <f t="shared" si="233"/>
        <v/>
      </c>
      <c r="T4917">
        <f>ROUND(INT(表1[[#This Row],[合同结束日期]]-表1[[#This Row],[合同起始日期]])/365,1)</f>
        <v>5.2</v>
      </c>
    </row>
    <row r="4918" spans="1:20">
      <c r="A4918" s="1">
        <v>42064</v>
      </c>
      <c r="B4918" t="s">
        <v>69</v>
      </c>
      <c r="C4918">
        <f t="shared" si="231"/>
        <v>2</v>
      </c>
      <c r="D4918" t="s">
        <v>118</v>
      </c>
      <c r="E4918" s="4">
        <v>467631.6</v>
      </c>
      <c r="F4918" s="4">
        <v>51673.291799999999</v>
      </c>
      <c r="G4918" s="3">
        <v>0.1105</v>
      </c>
      <c r="H4918" s="7">
        <v>984.07323232323233</v>
      </c>
      <c r="I4918" s="4">
        <v>108.74009217171717</v>
      </c>
      <c r="J4918">
        <v>475.2</v>
      </c>
      <c r="K4918" t="s">
        <v>44</v>
      </c>
      <c r="L4918" t="s">
        <v>72</v>
      </c>
      <c r="M4918" t="s">
        <v>71</v>
      </c>
      <c r="N4918" s="2">
        <v>41332</v>
      </c>
      <c r="O4918" s="2">
        <v>44325</v>
      </c>
      <c r="P4918" t="s">
        <v>24</v>
      </c>
      <c r="Q4918" t="s">
        <v>42</v>
      </c>
      <c r="R4918" s="5" t="str">
        <f t="shared" si="232"/>
        <v>0.08</v>
      </c>
      <c r="S4918" s="6" t="str">
        <f t="shared" si="233"/>
        <v/>
      </c>
      <c r="T4918">
        <f>ROUND(INT(表1[[#This Row],[合同结束日期]]-表1[[#This Row],[合同起始日期]])/365,1)</f>
        <v>8.1999999999999993</v>
      </c>
    </row>
    <row r="4919" spans="1:20">
      <c r="A4919" s="1">
        <v>42064</v>
      </c>
      <c r="B4919" t="s">
        <v>69</v>
      </c>
      <c r="C4919">
        <f t="shared" si="231"/>
        <v>2</v>
      </c>
      <c r="D4919" t="s">
        <v>120</v>
      </c>
      <c r="E4919" s="4">
        <v>426739.11599999998</v>
      </c>
      <c r="F4919" s="4">
        <v>66187.236891599998</v>
      </c>
      <c r="G4919" s="3">
        <v>0.15510000000000002</v>
      </c>
      <c r="H4919" s="7">
        <v>258.62976727272724</v>
      </c>
      <c r="I4919" s="4">
        <v>40.113476903999995</v>
      </c>
      <c r="J4919">
        <v>1650</v>
      </c>
      <c r="K4919" t="s">
        <v>44</v>
      </c>
      <c r="L4919" t="s">
        <v>72</v>
      </c>
      <c r="M4919" t="s">
        <v>71</v>
      </c>
      <c r="N4919" s="2">
        <v>41261</v>
      </c>
      <c r="O4919" s="2">
        <v>44332</v>
      </c>
      <c r="P4919" t="s">
        <v>39</v>
      </c>
      <c r="Q4919" t="s">
        <v>78</v>
      </c>
      <c r="R4919" s="5" t="str">
        <f t="shared" si="232"/>
        <v>0.07</v>
      </c>
      <c r="S4919" s="6" t="str">
        <f t="shared" si="233"/>
        <v/>
      </c>
      <c r="T4919">
        <f>ROUND(INT(表1[[#This Row],[合同结束日期]]-表1[[#This Row],[合同起始日期]])/365,1)</f>
        <v>8.4</v>
      </c>
    </row>
    <row r="4920" spans="1:20">
      <c r="A4920" s="1">
        <v>42064</v>
      </c>
      <c r="B4920" t="s">
        <v>69</v>
      </c>
      <c r="C4920">
        <f t="shared" si="231"/>
        <v>2</v>
      </c>
      <c r="D4920" t="s">
        <v>280</v>
      </c>
      <c r="E4920" s="4">
        <v>26364</v>
      </c>
      <c r="F4920" s="4">
        <v>6240.3588000000009</v>
      </c>
      <c r="G4920" s="3">
        <v>0.23670000000000002</v>
      </c>
      <c r="H4920" s="7">
        <v>1830.8333333333335</v>
      </c>
      <c r="I4920" s="4">
        <v>433.35825000000011</v>
      </c>
      <c r="J4920">
        <v>14.399999999999999</v>
      </c>
      <c r="K4920" t="s">
        <v>11</v>
      </c>
      <c r="L4920" t="s">
        <v>12</v>
      </c>
      <c r="M4920" t="s">
        <v>110</v>
      </c>
      <c r="N4920" s="2">
        <v>41541</v>
      </c>
      <c r="O4920" s="2">
        <v>42270</v>
      </c>
      <c r="P4920" t="s">
        <v>24</v>
      </c>
      <c r="Q4920" t="s">
        <v>59</v>
      </c>
      <c r="R4920" s="5" t="str">
        <f t="shared" si="232"/>
        <v>0.16</v>
      </c>
      <c r="S4920" s="6" t="str">
        <f t="shared" si="233"/>
        <v/>
      </c>
      <c r="T4920">
        <f>ROUND(INT(表1[[#This Row],[合同结束日期]]-表1[[#This Row],[合同起始日期]])/365,1)</f>
        <v>2</v>
      </c>
    </row>
    <row r="4921" spans="1:20">
      <c r="A4921" s="1">
        <v>42064</v>
      </c>
      <c r="B4921" t="s">
        <v>69</v>
      </c>
      <c r="C4921">
        <f t="shared" si="231"/>
        <v>2</v>
      </c>
      <c r="D4921" t="s">
        <v>270</v>
      </c>
      <c r="E4921" s="4">
        <v>51837.240000000005</v>
      </c>
      <c r="F4921" s="4">
        <v>8376.8979840000011</v>
      </c>
      <c r="G4921" s="3">
        <v>0.16159999999999999</v>
      </c>
      <c r="H4921" s="7">
        <v>2159.8850000000002</v>
      </c>
      <c r="I4921" s="4">
        <v>349.03741600000006</v>
      </c>
      <c r="J4921">
        <v>24</v>
      </c>
      <c r="K4921" t="s">
        <v>11</v>
      </c>
      <c r="L4921" t="s">
        <v>13</v>
      </c>
      <c r="M4921" t="s">
        <v>34</v>
      </c>
      <c r="N4921" s="2">
        <v>41893</v>
      </c>
      <c r="O4921" s="2">
        <v>42257</v>
      </c>
      <c r="P4921" t="s">
        <v>24</v>
      </c>
      <c r="Q4921" t="s">
        <v>25</v>
      </c>
      <c r="R4921" s="5" t="str">
        <f t="shared" si="232"/>
        <v>0.15</v>
      </c>
      <c r="S4921" s="6" t="str">
        <f t="shared" si="233"/>
        <v/>
      </c>
      <c r="T4921">
        <f>ROUND(INT(表1[[#This Row],[合同结束日期]]-表1[[#This Row],[合同起始日期]])/365,1)</f>
        <v>1</v>
      </c>
    </row>
    <row r="4922" spans="1:20">
      <c r="A4922" s="1">
        <v>42064</v>
      </c>
      <c r="B4922" t="s">
        <v>69</v>
      </c>
      <c r="C4922">
        <f t="shared" si="231"/>
        <v>2</v>
      </c>
      <c r="D4922" t="s">
        <v>272</v>
      </c>
      <c r="E4922" s="4">
        <v>49202.400000000001</v>
      </c>
      <c r="F4922" s="4">
        <v>7980.6292799999992</v>
      </c>
      <c r="G4922" s="3">
        <v>0.16219999999999998</v>
      </c>
      <c r="H4922" s="7">
        <v>3416.8333333333339</v>
      </c>
      <c r="I4922" s="4">
        <v>554.21036666666669</v>
      </c>
      <c r="J4922">
        <v>14.399999999999999</v>
      </c>
      <c r="K4922" t="s">
        <v>11</v>
      </c>
      <c r="L4922" t="s">
        <v>12</v>
      </c>
      <c r="M4922" t="s">
        <v>110</v>
      </c>
      <c r="N4922" s="2">
        <v>41902</v>
      </c>
      <c r="O4922" s="2">
        <v>42266</v>
      </c>
      <c r="P4922" t="s">
        <v>24</v>
      </c>
      <c r="Q4922" t="s">
        <v>25</v>
      </c>
      <c r="R4922" s="5" t="str">
        <f t="shared" si="232"/>
        <v>0.15</v>
      </c>
      <c r="S4922" s="6" t="str">
        <f t="shared" si="233"/>
        <v/>
      </c>
      <c r="T4922">
        <f>ROUND(INT(表1[[#This Row],[合同结束日期]]-表1[[#This Row],[合同起始日期]])/365,1)</f>
        <v>1</v>
      </c>
    </row>
    <row r="4923" spans="1:20">
      <c r="A4923" s="1">
        <v>42064</v>
      </c>
      <c r="B4923" t="s">
        <v>69</v>
      </c>
      <c r="C4923">
        <f t="shared" si="231"/>
        <v>2</v>
      </c>
      <c r="D4923" t="s">
        <v>310</v>
      </c>
      <c r="E4923" s="4">
        <v>35484</v>
      </c>
      <c r="F4923" s="4">
        <v>5322.5999999999995</v>
      </c>
      <c r="G4923" s="3">
        <v>0.15</v>
      </c>
      <c r="H4923" s="7">
        <v>2464.166666666667</v>
      </c>
      <c r="I4923" s="4">
        <v>369.625</v>
      </c>
      <c r="J4923">
        <v>14.399999999999999</v>
      </c>
      <c r="K4923" t="s">
        <v>11</v>
      </c>
      <c r="L4923" t="s">
        <v>12</v>
      </c>
      <c r="M4923" t="s">
        <v>10</v>
      </c>
      <c r="N4923" s="2">
        <v>41724</v>
      </c>
      <c r="O4923" s="2">
        <v>42088</v>
      </c>
      <c r="P4923" t="s">
        <v>24</v>
      </c>
      <c r="Q4923" t="s">
        <v>83</v>
      </c>
      <c r="R4923" s="5" t="str">
        <f t="shared" si="232"/>
        <v>0.14</v>
      </c>
      <c r="S4923" s="6" t="str">
        <f t="shared" si="233"/>
        <v/>
      </c>
      <c r="T4923">
        <f>ROUND(INT(表1[[#This Row],[合同结束日期]]-表1[[#This Row],[合同起始日期]])/365,1)</f>
        <v>1</v>
      </c>
    </row>
    <row r="4924" spans="1:20">
      <c r="A4924" s="1">
        <v>42064</v>
      </c>
      <c r="B4924" t="s">
        <v>69</v>
      </c>
      <c r="C4924">
        <f t="shared" si="231"/>
        <v>2</v>
      </c>
      <c r="D4924" t="s">
        <v>300</v>
      </c>
      <c r="E4924" s="4">
        <v>8424</v>
      </c>
      <c r="F4924" s="4">
        <v>2159.9135999999999</v>
      </c>
      <c r="G4924" s="3">
        <v>0.25639999999999996</v>
      </c>
      <c r="H4924" s="7">
        <v>1170.0000000000002</v>
      </c>
      <c r="I4924" s="4">
        <v>299.988</v>
      </c>
      <c r="J4924">
        <v>7.1999999999999993</v>
      </c>
      <c r="K4924" t="s">
        <v>60</v>
      </c>
      <c r="L4924" t="s">
        <v>107</v>
      </c>
      <c r="M4924" t="s">
        <v>303</v>
      </c>
      <c r="N4924" s="2">
        <v>41617</v>
      </c>
      <c r="O4924" s="2">
        <v>42346</v>
      </c>
      <c r="P4924" t="s">
        <v>14</v>
      </c>
      <c r="Q4924">
        <v>0</v>
      </c>
      <c r="R4924" s="5">
        <f t="shared" si="232"/>
        <v>0</v>
      </c>
      <c r="S4924" s="6" t="str">
        <f t="shared" si="233"/>
        <v/>
      </c>
      <c r="T4924">
        <f>ROUND(INT(表1[[#This Row],[合同结束日期]]-表1[[#This Row],[合同起始日期]])/365,1)</f>
        <v>2</v>
      </c>
    </row>
    <row r="4925" spans="1:20">
      <c r="A4925" s="1">
        <v>42064</v>
      </c>
      <c r="B4925" t="s">
        <v>69</v>
      </c>
      <c r="C4925">
        <f t="shared" si="231"/>
        <v>2</v>
      </c>
      <c r="D4925" t="s">
        <v>316</v>
      </c>
      <c r="E4925" s="4">
        <v>25680</v>
      </c>
      <c r="F4925" s="4">
        <v>2994.2879999999996</v>
      </c>
      <c r="G4925" s="3">
        <v>0.11659999999999998</v>
      </c>
      <c r="H4925" s="7">
        <v>10700</v>
      </c>
      <c r="I4925" s="4">
        <v>1247.6199999999999</v>
      </c>
      <c r="J4925">
        <v>2.4</v>
      </c>
      <c r="K4925" t="s">
        <v>44</v>
      </c>
      <c r="L4925" t="s">
        <v>46</v>
      </c>
      <c r="M4925" t="s">
        <v>187</v>
      </c>
      <c r="N4925" s="2">
        <v>41712</v>
      </c>
      <c r="O4925" s="2">
        <v>42076</v>
      </c>
      <c r="P4925" t="s">
        <v>18</v>
      </c>
      <c r="Q4925" t="s">
        <v>19</v>
      </c>
      <c r="R4925" s="5" t="str">
        <f t="shared" si="232"/>
        <v>0.1</v>
      </c>
      <c r="S4925" s="6" t="str">
        <f t="shared" si="233"/>
        <v/>
      </c>
      <c r="T4925">
        <f>ROUND(INT(表1[[#This Row],[合同结束日期]]-表1[[#This Row],[合同起始日期]])/365,1)</f>
        <v>1</v>
      </c>
    </row>
    <row r="4926" spans="1:20">
      <c r="A4926" s="1">
        <v>42064</v>
      </c>
      <c r="B4926" t="s">
        <v>69</v>
      </c>
      <c r="C4926">
        <f t="shared" si="231"/>
        <v>2</v>
      </c>
      <c r="D4926" t="s">
        <v>317</v>
      </c>
      <c r="E4926" s="4">
        <v>27904.080000000002</v>
      </c>
      <c r="F4926" s="4">
        <v>6599.3149199999998</v>
      </c>
      <c r="G4926" s="3">
        <v>0.23649999999999999</v>
      </c>
      <c r="H4926" s="7">
        <v>2906.6750000000002</v>
      </c>
      <c r="I4926" s="4">
        <v>687.42863750000004</v>
      </c>
      <c r="J4926">
        <v>9.6</v>
      </c>
      <c r="K4926" t="s">
        <v>11</v>
      </c>
      <c r="L4926" t="s">
        <v>12</v>
      </c>
      <c r="M4926" t="s">
        <v>110</v>
      </c>
      <c r="N4926" s="2">
        <v>41759</v>
      </c>
      <c r="O4926" s="2">
        <v>42123</v>
      </c>
      <c r="P4926" t="s">
        <v>24</v>
      </c>
      <c r="Q4926" t="s">
        <v>56</v>
      </c>
      <c r="R4926" s="5" t="str">
        <f t="shared" si="232"/>
        <v>0.17</v>
      </c>
      <c r="S4926" s="6" t="str">
        <f t="shared" si="233"/>
        <v/>
      </c>
      <c r="T4926">
        <f>ROUND(INT(表1[[#This Row],[合同结束日期]]-表1[[#This Row],[合同起始日期]])/365,1)</f>
        <v>1</v>
      </c>
    </row>
    <row r="4927" spans="1:20">
      <c r="A4927" s="1">
        <v>42064</v>
      </c>
      <c r="B4927" t="s">
        <v>69</v>
      </c>
      <c r="C4927">
        <f t="shared" si="231"/>
        <v>2</v>
      </c>
      <c r="D4927" t="s">
        <v>318</v>
      </c>
      <c r="E4927" s="4">
        <v>11912.4</v>
      </c>
      <c r="F4927" s="4">
        <v>12000.55176</v>
      </c>
      <c r="G4927" s="3">
        <v>1.0074000000000001</v>
      </c>
      <c r="H4927" s="7">
        <v>177.26785714285714</v>
      </c>
      <c r="I4927" s="4">
        <v>178.57963928571428</v>
      </c>
      <c r="J4927">
        <v>67.2</v>
      </c>
      <c r="K4927" t="s">
        <v>60</v>
      </c>
      <c r="L4927" t="s">
        <v>107</v>
      </c>
      <c r="M4927" t="s">
        <v>299</v>
      </c>
      <c r="N4927" s="2">
        <v>41752</v>
      </c>
      <c r="O4927" s="2">
        <v>42116</v>
      </c>
      <c r="P4927" t="s">
        <v>14</v>
      </c>
      <c r="Q4927">
        <v>0</v>
      </c>
      <c r="R4927" s="5">
        <f t="shared" si="232"/>
        <v>0</v>
      </c>
      <c r="S4927" s="6" t="str">
        <f t="shared" si="233"/>
        <v/>
      </c>
      <c r="T4927">
        <f>ROUND(INT(表1[[#This Row],[合同结束日期]]-表1[[#This Row],[合同起始日期]])/365,1)</f>
        <v>1</v>
      </c>
    </row>
    <row r="4928" spans="1:20">
      <c r="A4928" s="1">
        <v>42064</v>
      </c>
      <c r="B4928" t="s">
        <v>69</v>
      </c>
      <c r="C4928">
        <f t="shared" si="231"/>
        <v>2</v>
      </c>
      <c r="D4928" t="s">
        <v>211</v>
      </c>
      <c r="E4928" s="4">
        <v>42122.400000000001</v>
      </c>
      <c r="F4928" s="4">
        <v>7758.9460800000015</v>
      </c>
      <c r="G4928" s="3">
        <v>0.18420000000000003</v>
      </c>
      <c r="H4928" s="7">
        <v>2925.166666666667</v>
      </c>
      <c r="I4928" s="4">
        <v>538.81570000000011</v>
      </c>
      <c r="J4928">
        <v>14.399999999999999</v>
      </c>
      <c r="K4928" t="s">
        <v>11</v>
      </c>
      <c r="L4928" t="s">
        <v>12</v>
      </c>
      <c r="M4928" t="s">
        <v>110</v>
      </c>
      <c r="N4928" s="2">
        <v>41804</v>
      </c>
      <c r="O4928" s="2">
        <v>42133</v>
      </c>
      <c r="P4928" t="s">
        <v>24</v>
      </c>
      <c r="Q4928" t="s">
        <v>56</v>
      </c>
      <c r="R4928" s="5" t="str">
        <f t="shared" si="232"/>
        <v>0.17</v>
      </c>
      <c r="S4928" s="6" t="str">
        <f t="shared" si="233"/>
        <v/>
      </c>
      <c r="T4928">
        <f>ROUND(INT(表1[[#This Row],[合同结束日期]]-表1[[#This Row],[合同起始日期]])/365,1)</f>
        <v>0.9</v>
      </c>
    </row>
    <row r="4929" spans="1:20">
      <c r="A4929" s="1">
        <v>42064</v>
      </c>
      <c r="B4929" t="s">
        <v>69</v>
      </c>
      <c r="C4929">
        <f t="shared" si="231"/>
        <v>2</v>
      </c>
      <c r="D4929" t="s">
        <v>358</v>
      </c>
      <c r="E4929" s="4">
        <v>31677.599999999999</v>
      </c>
      <c r="F4929" s="4">
        <v>5999.7374399999999</v>
      </c>
      <c r="G4929" s="3">
        <v>0.18940000000000001</v>
      </c>
      <c r="H4929" s="7">
        <v>2639.7999999999997</v>
      </c>
      <c r="I4929" s="4">
        <v>499.97811999999999</v>
      </c>
      <c r="J4929">
        <v>12</v>
      </c>
      <c r="K4929" t="s">
        <v>60</v>
      </c>
      <c r="L4929" t="s">
        <v>61</v>
      </c>
      <c r="M4929" t="s">
        <v>359</v>
      </c>
      <c r="N4929" s="2">
        <v>41964</v>
      </c>
      <c r="O4929" s="2">
        <v>42328</v>
      </c>
      <c r="P4929" t="s">
        <v>24</v>
      </c>
      <c r="Q4929" t="s">
        <v>25</v>
      </c>
      <c r="R4929" s="5" t="str">
        <f t="shared" si="232"/>
        <v>0.15</v>
      </c>
      <c r="S4929" s="6" t="str">
        <f t="shared" si="233"/>
        <v/>
      </c>
      <c r="T4929">
        <f>ROUND(INT(表1[[#This Row],[合同结束日期]]-表1[[#This Row],[合同起始日期]])/365,1)</f>
        <v>1</v>
      </c>
    </row>
    <row r="4930" spans="1:20">
      <c r="A4930" s="1">
        <v>42064</v>
      </c>
      <c r="B4930" t="s">
        <v>69</v>
      </c>
      <c r="C4930">
        <f t="shared" si="231"/>
        <v>2</v>
      </c>
      <c r="D4930" t="s">
        <v>277</v>
      </c>
      <c r="E4930" s="4">
        <v>46041.599999999999</v>
      </c>
      <c r="F4930" s="4">
        <v>7965.1968000000006</v>
      </c>
      <c r="G4930" s="3">
        <v>0.17300000000000001</v>
      </c>
      <c r="H4930" s="7">
        <v>3197.3333333333335</v>
      </c>
      <c r="I4930" s="4">
        <v>553.13866666666672</v>
      </c>
      <c r="J4930">
        <v>14.399999999999999</v>
      </c>
      <c r="K4930" t="s">
        <v>11</v>
      </c>
      <c r="L4930" t="s">
        <v>12</v>
      </c>
      <c r="M4930" t="s">
        <v>110</v>
      </c>
      <c r="N4930" s="2">
        <v>41533</v>
      </c>
      <c r="O4930" s="2">
        <v>42262</v>
      </c>
      <c r="P4930" t="s">
        <v>24</v>
      </c>
      <c r="Q4930" t="s">
        <v>59</v>
      </c>
      <c r="R4930" s="5" t="str">
        <f t="shared" si="232"/>
        <v>0.16</v>
      </c>
      <c r="S4930" s="6" t="str">
        <f t="shared" si="233"/>
        <v/>
      </c>
      <c r="T4930">
        <f>ROUND(INT(表1[[#This Row],[合同结束日期]]-表1[[#This Row],[合同起始日期]])/365,1)</f>
        <v>2</v>
      </c>
    </row>
    <row r="4931" spans="1:20">
      <c r="A4931" s="1">
        <v>42064</v>
      </c>
      <c r="B4931" t="s">
        <v>69</v>
      </c>
      <c r="C4931">
        <f t="shared" si="231"/>
        <v>2</v>
      </c>
      <c r="D4931" t="s">
        <v>278</v>
      </c>
      <c r="E4931" s="4">
        <v>33379.199999999997</v>
      </c>
      <c r="F4931" s="4">
        <v>6358.7376000000004</v>
      </c>
      <c r="G4931" s="3">
        <v>0.19050000000000003</v>
      </c>
      <c r="H4931" s="7">
        <v>2318</v>
      </c>
      <c r="I4931" s="4">
        <v>441.57900000000006</v>
      </c>
      <c r="J4931">
        <v>14.399999999999999</v>
      </c>
      <c r="K4931" t="s">
        <v>11</v>
      </c>
      <c r="L4931" t="s">
        <v>12</v>
      </c>
      <c r="M4931" t="s">
        <v>110</v>
      </c>
      <c r="N4931" s="2">
        <v>41518</v>
      </c>
      <c r="O4931" s="2">
        <v>42247</v>
      </c>
      <c r="P4931" t="s">
        <v>24</v>
      </c>
      <c r="Q4931" t="s">
        <v>56</v>
      </c>
      <c r="R4931" s="5" t="str">
        <f t="shared" si="232"/>
        <v>0.17</v>
      </c>
      <c r="S4931" s="6" t="str">
        <f t="shared" si="233"/>
        <v/>
      </c>
      <c r="T4931">
        <f>ROUND(INT(表1[[#This Row],[合同结束日期]]-表1[[#This Row],[合同起始日期]])/365,1)</f>
        <v>2</v>
      </c>
    </row>
    <row r="4932" spans="1:20">
      <c r="A4932" s="1">
        <v>42064</v>
      </c>
      <c r="B4932" t="s">
        <v>69</v>
      </c>
      <c r="C4932">
        <f t="shared" si="231"/>
        <v>2</v>
      </c>
      <c r="D4932" t="s">
        <v>279</v>
      </c>
      <c r="E4932" s="4">
        <v>30354</v>
      </c>
      <c r="F4932" s="4">
        <v>6598.9595999999992</v>
      </c>
      <c r="G4932" s="3">
        <v>0.21739999999999998</v>
      </c>
      <c r="H4932" s="7">
        <v>2107.916666666667</v>
      </c>
      <c r="I4932" s="4">
        <v>458.26108333333332</v>
      </c>
      <c r="J4932">
        <v>14.399999999999999</v>
      </c>
      <c r="K4932" t="s">
        <v>66</v>
      </c>
      <c r="L4932" t="s">
        <v>64</v>
      </c>
      <c r="M4932" t="s">
        <v>64</v>
      </c>
      <c r="N4932" s="2">
        <v>41536</v>
      </c>
      <c r="O4932" s="2">
        <v>42265</v>
      </c>
      <c r="P4932" t="s">
        <v>24</v>
      </c>
      <c r="Q4932" t="s">
        <v>28</v>
      </c>
      <c r="R4932" s="5" t="str">
        <f t="shared" si="232"/>
        <v>0.13</v>
      </c>
      <c r="S4932" s="6" t="str">
        <f t="shared" si="233"/>
        <v/>
      </c>
      <c r="T4932">
        <f>ROUND(INT(表1[[#This Row],[合同结束日期]]-表1[[#This Row],[合同起始日期]])/365,1)</f>
        <v>2</v>
      </c>
    </row>
    <row r="4933" spans="1:20">
      <c r="A4933" s="1">
        <v>42064</v>
      </c>
      <c r="B4933" t="s">
        <v>69</v>
      </c>
      <c r="C4933">
        <f t="shared" si="231"/>
        <v>2</v>
      </c>
      <c r="D4933" t="s">
        <v>301</v>
      </c>
      <c r="E4933" s="4">
        <v>4788</v>
      </c>
      <c r="F4933" s="4">
        <v>2519.9243999999999</v>
      </c>
      <c r="G4933" s="3">
        <v>0.52629999999999999</v>
      </c>
      <c r="H4933" s="7">
        <v>306.92307692307691</v>
      </c>
      <c r="I4933" s="4">
        <v>161.53361538461539</v>
      </c>
      <c r="J4933">
        <v>15.6</v>
      </c>
      <c r="K4933" t="s">
        <v>60</v>
      </c>
      <c r="L4933" t="s">
        <v>107</v>
      </c>
      <c r="M4933" t="s">
        <v>302</v>
      </c>
      <c r="N4933" s="2">
        <v>41609</v>
      </c>
      <c r="O4933" s="2">
        <v>42338</v>
      </c>
      <c r="P4933" t="s">
        <v>14</v>
      </c>
      <c r="Q4933">
        <v>0</v>
      </c>
      <c r="R4933" s="5">
        <f t="shared" si="232"/>
        <v>0</v>
      </c>
      <c r="S4933" s="6" t="str">
        <f t="shared" si="233"/>
        <v/>
      </c>
      <c r="T4933">
        <f>ROUND(INT(表1[[#This Row],[合同结束日期]]-表1[[#This Row],[合同起始日期]])/365,1)</f>
        <v>2</v>
      </c>
    </row>
    <row r="4934" spans="1:20">
      <c r="A4934" s="1">
        <v>42095</v>
      </c>
      <c r="B4934" t="s">
        <v>69</v>
      </c>
      <c r="C4934">
        <f t="shared" si="231"/>
        <v>2</v>
      </c>
      <c r="D4934" t="s">
        <v>70</v>
      </c>
      <c r="E4934" s="4">
        <v>1075209.5999999999</v>
      </c>
      <c r="F4934" s="4">
        <v>126552.16992</v>
      </c>
      <c r="G4934" s="3">
        <v>0.11770000000000001</v>
      </c>
      <c r="H4934" s="7">
        <v>892.43824701195206</v>
      </c>
      <c r="I4934" s="4">
        <v>105.03998167330678</v>
      </c>
      <c r="J4934">
        <v>1204.8</v>
      </c>
      <c r="K4934" t="s">
        <v>44</v>
      </c>
      <c r="L4934" t="s">
        <v>72</v>
      </c>
      <c r="M4934" t="s">
        <v>71</v>
      </c>
      <c r="N4934" s="2">
        <v>41270</v>
      </c>
      <c r="O4934" s="2">
        <v>44325</v>
      </c>
      <c r="P4934" t="s">
        <v>18</v>
      </c>
      <c r="Q4934">
        <v>0.08</v>
      </c>
      <c r="R4934" s="5">
        <f t="shared" si="232"/>
        <v>0.08</v>
      </c>
      <c r="S4934" s="6" t="str">
        <f t="shared" si="233"/>
        <v/>
      </c>
      <c r="T4934">
        <f>ROUND(INT(表1[[#This Row],[合同结束日期]]-表1[[#This Row],[合同起始日期]])/365,1)</f>
        <v>8.4</v>
      </c>
    </row>
    <row r="4935" spans="1:20">
      <c r="A4935" s="1">
        <v>42095</v>
      </c>
      <c r="B4935" t="s">
        <v>69</v>
      </c>
      <c r="C4935">
        <f t="shared" si="231"/>
        <v>2</v>
      </c>
      <c r="D4935" t="s">
        <v>73</v>
      </c>
      <c r="E4935" s="4">
        <v>835395.6</v>
      </c>
      <c r="F4935" s="4">
        <v>93982.005000000005</v>
      </c>
      <c r="G4935" s="3">
        <v>0.1125</v>
      </c>
      <c r="H4935" s="7">
        <v>977.75702247191009</v>
      </c>
      <c r="I4935" s="4">
        <v>109.9976650280899</v>
      </c>
      <c r="J4935">
        <v>854.4</v>
      </c>
      <c r="K4935" t="s">
        <v>44</v>
      </c>
      <c r="L4935" t="s">
        <v>72</v>
      </c>
      <c r="M4935" t="s">
        <v>71</v>
      </c>
      <c r="N4935" s="2">
        <v>41286</v>
      </c>
      <c r="O4935" s="2">
        <v>44325</v>
      </c>
      <c r="P4935" t="s">
        <v>18</v>
      </c>
      <c r="Q4935">
        <v>0.08</v>
      </c>
      <c r="R4935" s="5">
        <f t="shared" si="232"/>
        <v>0.08</v>
      </c>
      <c r="S4935" s="6" t="str">
        <f t="shared" si="233"/>
        <v/>
      </c>
      <c r="T4935">
        <f>ROUND(INT(表1[[#This Row],[合同结束日期]]-表1[[#This Row],[合同起始日期]])/365,1)</f>
        <v>8.3000000000000007</v>
      </c>
    </row>
    <row r="4936" spans="1:20">
      <c r="A4936" s="1">
        <v>42095</v>
      </c>
      <c r="B4936" t="s">
        <v>69</v>
      </c>
      <c r="C4936">
        <f t="shared" si="231"/>
        <v>2</v>
      </c>
      <c r="D4936" t="s">
        <v>356</v>
      </c>
      <c r="E4936" s="4">
        <v>850316.4</v>
      </c>
      <c r="F4936" s="4">
        <v>78314.140440000003</v>
      </c>
      <c r="G4936" s="3">
        <v>9.2100000000000001E-2</v>
      </c>
      <c r="H4936" s="7">
        <v>1574.66</v>
      </c>
      <c r="I4936" s="4">
        <v>145.026186</v>
      </c>
      <c r="J4936">
        <v>540</v>
      </c>
      <c r="K4936" t="s">
        <v>44</v>
      </c>
      <c r="L4936" t="s">
        <v>72</v>
      </c>
      <c r="M4936" t="s">
        <v>71</v>
      </c>
      <c r="N4936" s="2">
        <v>41877</v>
      </c>
      <c r="O4936" s="2">
        <v>43702</v>
      </c>
      <c r="P4936" t="s">
        <v>18</v>
      </c>
      <c r="Q4936">
        <v>0.08</v>
      </c>
      <c r="R4936" s="5">
        <f t="shared" si="232"/>
        <v>0.08</v>
      </c>
      <c r="S4936" s="6" t="str">
        <f t="shared" si="233"/>
        <v/>
      </c>
      <c r="T4936">
        <f>ROUND(INT(表1[[#This Row],[合同结束日期]]-表1[[#This Row],[合同起始日期]])/365,1)</f>
        <v>5</v>
      </c>
    </row>
    <row r="4937" spans="1:20">
      <c r="A4937" s="1">
        <v>42095</v>
      </c>
      <c r="B4937" t="s">
        <v>69</v>
      </c>
      <c r="C4937">
        <f t="shared" si="231"/>
        <v>2</v>
      </c>
      <c r="D4937" t="s">
        <v>336</v>
      </c>
      <c r="E4937" s="4">
        <v>773792.4</v>
      </c>
      <c r="F4937" s="4">
        <v>78772.066319999998</v>
      </c>
      <c r="G4937" s="3">
        <v>0.10179999999999999</v>
      </c>
      <c r="H4937" s="7">
        <v>1228.2419047619048</v>
      </c>
      <c r="I4937" s="4">
        <v>125.03502590476189</v>
      </c>
      <c r="J4937">
        <v>630</v>
      </c>
      <c r="K4937" t="s">
        <v>44</v>
      </c>
      <c r="L4937" t="s">
        <v>72</v>
      </c>
      <c r="M4937" t="s">
        <v>71</v>
      </c>
      <c r="N4937" s="2">
        <v>41757</v>
      </c>
      <c r="O4937" s="2">
        <v>43948</v>
      </c>
      <c r="P4937" t="s">
        <v>18</v>
      </c>
      <c r="Q4937">
        <v>0.08</v>
      </c>
      <c r="R4937" s="5">
        <f t="shared" si="232"/>
        <v>0.08</v>
      </c>
      <c r="S4937" s="6" t="str">
        <f t="shared" si="233"/>
        <v/>
      </c>
      <c r="T4937">
        <f>ROUND(INT(表1[[#This Row],[合同结束日期]]-表1[[#This Row],[合同起始日期]])/365,1)</f>
        <v>6</v>
      </c>
    </row>
    <row r="4938" spans="1:20">
      <c r="A4938" s="1">
        <v>42095</v>
      </c>
      <c r="B4938" t="s">
        <v>69</v>
      </c>
      <c r="C4938">
        <f t="shared" si="231"/>
        <v>2</v>
      </c>
      <c r="D4938" t="s">
        <v>74</v>
      </c>
      <c r="E4938" s="4">
        <v>96985.439999999988</v>
      </c>
      <c r="F4938" s="4">
        <v>26331.54696</v>
      </c>
      <c r="G4938" s="3">
        <v>0.27150000000000002</v>
      </c>
      <c r="H4938" s="7">
        <v>386.70430622009565</v>
      </c>
      <c r="I4938" s="4">
        <v>104.99021913875599</v>
      </c>
      <c r="J4938">
        <v>250.79999999999998</v>
      </c>
      <c r="K4938" t="s">
        <v>76</v>
      </c>
      <c r="L4938" t="s">
        <v>75</v>
      </c>
      <c r="M4938" t="s">
        <v>75</v>
      </c>
      <c r="N4938" s="2">
        <v>41243</v>
      </c>
      <c r="O4938" s="2">
        <v>43229</v>
      </c>
      <c r="P4938" t="s">
        <v>14</v>
      </c>
      <c r="Q4938">
        <v>0</v>
      </c>
      <c r="R4938" s="5">
        <f t="shared" si="232"/>
        <v>0</v>
      </c>
      <c r="S4938" s="6" t="str">
        <f t="shared" si="233"/>
        <v/>
      </c>
      <c r="T4938">
        <f>ROUND(INT(表1[[#This Row],[合同结束日期]]-表1[[#This Row],[合同起始日期]])/365,1)</f>
        <v>5.4</v>
      </c>
    </row>
    <row r="4939" spans="1:20">
      <c r="A4939" s="1">
        <v>42095</v>
      </c>
      <c r="B4939" t="s">
        <v>69</v>
      </c>
      <c r="C4939">
        <f t="shared" si="231"/>
        <v>2</v>
      </c>
      <c r="D4939" t="s">
        <v>79</v>
      </c>
      <c r="E4939" s="4">
        <v>257878.8</v>
      </c>
      <c r="F4939" s="4">
        <v>51034.214520000001</v>
      </c>
      <c r="G4939" s="3">
        <v>0.19790000000000002</v>
      </c>
      <c r="H4939" s="7">
        <v>1318.3987730061349</v>
      </c>
      <c r="I4939" s="4">
        <v>260.91111717791415</v>
      </c>
      <c r="J4939">
        <v>195.6</v>
      </c>
      <c r="K4939" t="s">
        <v>11</v>
      </c>
      <c r="L4939" t="s">
        <v>13</v>
      </c>
      <c r="M4939" t="s">
        <v>34</v>
      </c>
      <c r="N4939" s="2">
        <v>41299</v>
      </c>
      <c r="O4939" s="2">
        <v>42499</v>
      </c>
      <c r="P4939" t="s">
        <v>24</v>
      </c>
      <c r="Q4939">
        <v>0.16</v>
      </c>
      <c r="R4939" s="5">
        <f t="shared" si="232"/>
        <v>0.16</v>
      </c>
      <c r="S4939" s="6" t="str">
        <f t="shared" si="233"/>
        <v/>
      </c>
      <c r="T4939">
        <f>ROUND(INT(表1[[#This Row],[合同结束日期]]-表1[[#This Row],[合同起始日期]])/365,1)</f>
        <v>3.3</v>
      </c>
    </row>
    <row r="4940" spans="1:20">
      <c r="A4940" s="1">
        <v>42095</v>
      </c>
      <c r="B4940" t="s">
        <v>69</v>
      </c>
      <c r="C4940">
        <f t="shared" si="231"/>
        <v>2</v>
      </c>
      <c r="D4940" t="s">
        <v>80</v>
      </c>
      <c r="E4940" s="4">
        <v>357392.39999999997</v>
      </c>
      <c r="F4940" s="4">
        <v>48927.019559999993</v>
      </c>
      <c r="G4940" s="3">
        <v>0.13689999999999999</v>
      </c>
      <c r="H4940" s="7">
        <v>1972.364238410596</v>
      </c>
      <c r="I4940" s="4">
        <v>270.01666423841056</v>
      </c>
      <c r="J4940">
        <v>181.2</v>
      </c>
      <c r="K4940" t="s">
        <v>11</v>
      </c>
      <c r="L4940" t="s">
        <v>23</v>
      </c>
      <c r="M4940" t="s">
        <v>23</v>
      </c>
      <c r="N4940" s="2">
        <v>41286</v>
      </c>
      <c r="O4940" s="2">
        <v>42499</v>
      </c>
      <c r="P4940" t="s">
        <v>24</v>
      </c>
      <c r="Q4940">
        <v>0.11</v>
      </c>
      <c r="R4940" s="5">
        <f t="shared" si="232"/>
        <v>0.11</v>
      </c>
      <c r="S4940" s="6" t="str">
        <f t="shared" si="233"/>
        <v/>
      </c>
      <c r="T4940">
        <f>ROUND(INT(表1[[#This Row],[合同结束日期]]-表1[[#This Row],[合同起始日期]])/365,1)</f>
        <v>3.3</v>
      </c>
    </row>
    <row r="4941" spans="1:20">
      <c r="A4941" s="1">
        <v>42095</v>
      </c>
      <c r="B4941" t="s">
        <v>69</v>
      </c>
      <c r="C4941">
        <f t="shared" si="231"/>
        <v>2</v>
      </c>
      <c r="D4941" t="s">
        <v>81</v>
      </c>
      <c r="E4941" s="4">
        <v>254866.8</v>
      </c>
      <c r="F4941" s="4">
        <v>44219.389800000004</v>
      </c>
      <c r="G4941" s="3">
        <v>0.17350000000000002</v>
      </c>
      <c r="H4941" s="7">
        <v>2123.89</v>
      </c>
      <c r="I4941" s="4">
        <v>368.49491500000005</v>
      </c>
      <c r="J4941">
        <v>120</v>
      </c>
      <c r="K4941" t="s">
        <v>11</v>
      </c>
      <c r="L4941" t="s">
        <v>23</v>
      </c>
      <c r="M4941" t="s">
        <v>23</v>
      </c>
      <c r="N4941" s="2">
        <v>41279</v>
      </c>
      <c r="O4941" s="2">
        <v>42499</v>
      </c>
      <c r="P4941" t="s">
        <v>24</v>
      </c>
      <c r="Q4941">
        <v>0.15</v>
      </c>
      <c r="R4941" s="5">
        <f t="shared" si="232"/>
        <v>0.15</v>
      </c>
      <c r="S4941" s="6" t="str">
        <f t="shared" si="233"/>
        <v/>
      </c>
      <c r="T4941">
        <f>ROUND(INT(表1[[#This Row],[合同结束日期]]-表1[[#This Row],[合同起始日期]])/365,1)</f>
        <v>3.3</v>
      </c>
    </row>
    <row r="4942" spans="1:20">
      <c r="A4942" s="1">
        <v>42095</v>
      </c>
      <c r="B4942" t="s">
        <v>69</v>
      </c>
      <c r="C4942">
        <f t="shared" si="231"/>
        <v>2</v>
      </c>
      <c r="D4942" t="s">
        <v>82</v>
      </c>
      <c r="E4942" s="4">
        <v>160790.39999999999</v>
      </c>
      <c r="F4942" s="4">
        <v>33894.616320000001</v>
      </c>
      <c r="G4942" s="3">
        <v>0.21080000000000002</v>
      </c>
      <c r="H4942" s="7">
        <v>1185.7699115044247</v>
      </c>
      <c r="I4942" s="4">
        <v>249.96029734513277</v>
      </c>
      <c r="J4942">
        <v>135.6</v>
      </c>
      <c r="K4942" t="s">
        <v>11</v>
      </c>
      <c r="L4942" t="s">
        <v>23</v>
      </c>
      <c r="M4942" t="s">
        <v>23</v>
      </c>
      <c r="N4942" s="2">
        <v>41281</v>
      </c>
      <c r="O4942" s="2">
        <v>42133</v>
      </c>
      <c r="P4942" t="s">
        <v>24</v>
      </c>
      <c r="Q4942">
        <v>0.14000000000000001</v>
      </c>
      <c r="R4942" s="5">
        <f t="shared" si="232"/>
        <v>0.14000000000000001</v>
      </c>
      <c r="S4942" s="6" t="str">
        <f t="shared" si="233"/>
        <v/>
      </c>
      <c r="T4942">
        <f>ROUND(INT(表1[[#This Row],[合同结束日期]]-表1[[#This Row],[合同起始日期]])/365,1)</f>
        <v>2.2999999999999998</v>
      </c>
    </row>
    <row r="4943" spans="1:20">
      <c r="A4943" s="1">
        <v>42095</v>
      </c>
      <c r="B4943" t="s">
        <v>69</v>
      </c>
      <c r="C4943">
        <f t="shared" si="231"/>
        <v>2</v>
      </c>
      <c r="D4943" t="s">
        <v>84</v>
      </c>
      <c r="E4943" s="4">
        <v>44548.799999999996</v>
      </c>
      <c r="F4943" s="4">
        <v>17280.479519999997</v>
      </c>
      <c r="G4943" s="3">
        <v>0.38789999999999997</v>
      </c>
      <c r="H4943" s="7">
        <v>618.73333333333323</v>
      </c>
      <c r="I4943" s="4">
        <v>240.00665999999995</v>
      </c>
      <c r="J4943">
        <v>72</v>
      </c>
      <c r="K4943" t="s">
        <v>11</v>
      </c>
      <c r="L4943" t="s">
        <v>12</v>
      </c>
      <c r="M4943" t="s">
        <v>53</v>
      </c>
      <c r="N4943" s="2">
        <v>41280</v>
      </c>
      <c r="O4943" s="2">
        <v>42133</v>
      </c>
      <c r="P4943" t="s">
        <v>24</v>
      </c>
      <c r="Q4943">
        <v>0.15</v>
      </c>
      <c r="R4943" s="5">
        <f t="shared" si="232"/>
        <v>0.15</v>
      </c>
      <c r="S4943" s="6" t="str">
        <f t="shared" si="233"/>
        <v/>
      </c>
      <c r="T4943">
        <f>ROUND(INT(表1[[#This Row],[合同结束日期]]-表1[[#This Row],[合同起始日期]])/365,1)</f>
        <v>2.2999999999999998</v>
      </c>
    </row>
    <row r="4944" spans="1:20">
      <c r="A4944" s="1">
        <v>42095</v>
      </c>
      <c r="B4944" t="s">
        <v>69</v>
      </c>
      <c r="C4944">
        <f t="shared" ref="C4944:C5007" si="234">IF($B4944="负一层",-1,IF($B4944="负一夹层",0,IF($B4944="一层",1,IF($B4944="二层",2,IF($B4944="三层",3,IF($B4944="四层",4))))))</f>
        <v>2</v>
      </c>
      <c r="D4944" t="s">
        <v>85</v>
      </c>
      <c r="E4944" s="4">
        <v>77253.599999999991</v>
      </c>
      <c r="F4944" s="4">
        <v>48986.50776</v>
      </c>
      <c r="G4944" s="3">
        <v>0.63410000000000011</v>
      </c>
      <c r="H4944" s="7">
        <v>410.05095541401266</v>
      </c>
      <c r="I4944" s="4">
        <v>260.01331082802545</v>
      </c>
      <c r="J4944">
        <v>188.4</v>
      </c>
      <c r="K4944" t="s">
        <v>11</v>
      </c>
      <c r="L4944" t="s">
        <v>23</v>
      </c>
      <c r="M4944" t="s">
        <v>23</v>
      </c>
      <c r="N4944" s="2">
        <v>41283</v>
      </c>
      <c r="O4944" s="2">
        <v>42133</v>
      </c>
      <c r="P4944" t="s">
        <v>24</v>
      </c>
      <c r="Q4944">
        <v>0.17</v>
      </c>
      <c r="R4944" s="5">
        <f t="shared" ref="R4944:R5007" si="235">IF(ISERROR(FIND(",",$Q4944)),$Q4944,LEFT($Q4944,FIND(",",$Q4944)-1))</f>
        <v>0.17</v>
      </c>
      <c r="S4944" s="6" t="str">
        <f t="shared" si="233"/>
        <v/>
      </c>
      <c r="T4944">
        <f>ROUND(INT(表1[[#This Row],[合同结束日期]]-表1[[#This Row],[合同起始日期]])/365,1)</f>
        <v>2.2999999999999998</v>
      </c>
    </row>
    <row r="4945" spans="1:20">
      <c r="A4945" s="1">
        <v>42095</v>
      </c>
      <c r="B4945" t="s">
        <v>69</v>
      </c>
      <c r="C4945">
        <f t="shared" si="234"/>
        <v>2</v>
      </c>
      <c r="D4945" t="s">
        <v>86</v>
      </c>
      <c r="E4945" s="4">
        <v>297711.59999999998</v>
      </c>
      <c r="F4945" s="4">
        <v>59006.439120000003</v>
      </c>
      <c r="G4945" s="3">
        <v>0.19820000000000002</v>
      </c>
      <c r="H4945" s="7">
        <v>1417.6742857142856</v>
      </c>
      <c r="I4945" s="4">
        <v>280.98304342857142</v>
      </c>
      <c r="J4945">
        <v>210</v>
      </c>
      <c r="K4945" t="s">
        <v>11</v>
      </c>
      <c r="L4945" t="s">
        <v>23</v>
      </c>
      <c r="M4945" t="s">
        <v>23</v>
      </c>
      <c r="N4945" s="2">
        <v>41284</v>
      </c>
      <c r="O4945" s="2">
        <v>42499</v>
      </c>
      <c r="P4945" t="s">
        <v>18</v>
      </c>
      <c r="Q4945">
        <v>0.18</v>
      </c>
      <c r="R4945" s="5">
        <f t="shared" si="235"/>
        <v>0.18</v>
      </c>
      <c r="S4945" s="6" t="str">
        <f t="shared" ref="S4945:S5008" si="236">IF(ISERROR(FIND(",",$Q4945)),"",RIGHT($Q4945,LEN($Q4945)-FIND(",",$Q4945)))</f>
        <v/>
      </c>
      <c r="T4945">
        <f>ROUND(INT(表1[[#This Row],[合同结束日期]]-表1[[#This Row],[合同起始日期]])/365,1)</f>
        <v>3.3</v>
      </c>
    </row>
    <row r="4946" spans="1:20">
      <c r="A4946" s="1">
        <v>42095</v>
      </c>
      <c r="B4946" t="s">
        <v>69</v>
      </c>
      <c r="C4946">
        <f t="shared" si="234"/>
        <v>2</v>
      </c>
      <c r="D4946" t="s">
        <v>88</v>
      </c>
      <c r="E4946" s="4">
        <v>89802.623999999996</v>
      </c>
      <c r="F4946" s="4">
        <v>24480.195302399999</v>
      </c>
      <c r="G4946" s="3">
        <v>0.27260000000000001</v>
      </c>
      <c r="H4946" s="7">
        <v>440.20894117647055</v>
      </c>
      <c r="I4946" s="4">
        <v>120.00095736470588</v>
      </c>
      <c r="J4946">
        <v>204</v>
      </c>
      <c r="K4946" t="s">
        <v>11</v>
      </c>
      <c r="L4946" t="s">
        <v>23</v>
      </c>
      <c r="M4946" t="s">
        <v>23</v>
      </c>
      <c r="N4946" s="2">
        <v>41337</v>
      </c>
      <c r="O4946" s="2">
        <v>42499</v>
      </c>
      <c r="P4946" t="s">
        <v>18</v>
      </c>
      <c r="Q4946">
        <v>0.13</v>
      </c>
      <c r="R4946" s="5">
        <f t="shared" si="235"/>
        <v>0.13</v>
      </c>
      <c r="S4946" s="6" t="str">
        <f t="shared" si="236"/>
        <v/>
      </c>
      <c r="T4946">
        <f>ROUND(INT(表1[[#This Row],[合同结束日期]]-表1[[#This Row],[合同起始日期]])/365,1)</f>
        <v>3.2</v>
      </c>
    </row>
    <row r="4947" spans="1:20">
      <c r="A4947" s="1">
        <v>42095</v>
      </c>
      <c r="B4947" t="s">
        <v>69</v>
      </c>
      <c r="C4947">
        <f t="shared" si="234"/>
        <v>2</v>
      </c>
      <c r="D4947" t="s">
        <v>89</v>
      </c>
      <c r="E4947" s="4">
        <v>166830</v>
      </c>
      <c r="F4947" s="4">
        <v>37119.674999999996</v>
      </c>
      <c r="G4947" s="3">
        <v>0.22249999999999998</v>
      </c>
      <c r="H4947" s="7">
        <v>1168.2773109243699</v>
      </c>
      <c r="I4947" s="4">
        <v>259.94170168067228</v>
      </c>
      <c r="J4947">
        <v>142.79999999999998</v>
      </c>
      <c r="K4947" t="s">
        <v>11</v>
      </c>
      <c r="L4947" t="s">
        <v>23</v>
      </c>
      <c r="M4947" t="s">
        <v>23</v>
      </c>
      <c r="N4947" s="2">
        <v>41284</v>
      </c>
      <c r="O4947" s="2">
        <v>43229</v>
      </c>
      <c r="P4947" t="s">
        <v>24</v>
      </c>
      <c r="Q4947">
        <v>0.16</v>
      </c>
      <c r="R4947" s="5">
        <f t="shared" si="235"/>
        <v>0.16</v>
      </c>
      <c r="S4947" s="6" t="str">
        <f t="shared" si="236"/>
        <v/>
      </c>
      <c r="T4947">
        <f>ROUND(INT(表1[[#This Row],[合同结束日期]]-表1[[#This Row],[合同起始日期]])/365,1)</f>
        <v>5.3</v>
      </c>
    </row>
    <row r="4948" spans="1:20">
      <c r="A4948" s="1">
        <v>42095</v>
      </c>
      <c r="B4948" t="s">
        <v>69</v>
      </c>
      <c r="C4948">
        <f t="shared" si="234"/>
        <v>2</v>
      </c>
      <c r="D4948" t="s">
        <v>90</v>
      </c>
      <c r="E4948" s="4">
        <v>220447.19999999998</v>
      </c>
      <c r="F4948" s="4">
        <v>78920.097600000008</v>
      </c>
      <c r="G4948" s="3">
        <v>0.35800000000000004</v>
      </c>
      <c r="H4948" s="7">
        <v>670.45985401459848</v>
      </c>
      <c r="I4948" s="4">
        <v>240.0246277372263</v>
      </c>
      <c r="J4948">
        <v>328.8</v>
      </c>
      <c r="K4948" t="s">
        <v>11</v>
      </c>
      <c r="L4948" t="s">
        <v>23</v>
      </c>
      <c r="M4948" t="s">
        <v>23</v>
      </c>
      <c r="N4948" s="2">
        <v>41299</v>
      </c>
      <c r="O4948" s="2">
        <v>42133</v>
      </c>
      <c r="P4948" t="s">
        <v>24</v>
      </c>
      <c r="Q4948">
        <v>0.15</v>
      </c>
      <c r="R4948" s="5">
        <f t="shared" si="235"/>
        <v>0.15</v>
      </c>
      <c r="S4948" s="6" t="str">
        <f t="shared" si="236"/>
        <v/>
      </c>
      <c r="T4948">
        <f>ROUND(INT(表1[[#This Row],[合同结束日期]]-表1[[#This Row],[合同起始日期]])/365,1)</f>
        <v>2.2999999999999998</v>
      </c>
    </row>
    <row r="4949" spans="1:20">
      <c r="A4949" s="1">
        <v>42095</v>
      </c>
      <c r="B4949" t="s">
        <v>69</v>
      </c>
      <c r="C4949">
        <f t="shared" si="234"/>
        <v>2</v>
      </c>
      <c r="D4949" t="s">
        <v>91</v>
      </c>
      <c r="E4949" s="4">
        <v>489862.8</v>
      </c>
      <c r="F4949" s="4">
        <v>92192.17895999999</v>
      </c>
      <c r="G4949" s="3">
        <v>0.18819999999999998</v>
      </c>
      <c r="H4949" s="7">
        <v>1308.3942307692307</v>
      </c>
      <c r="I4949" s="4">
        <v>246.23979423076921</v>
      </c>
      <c r="J4949">
        <v>374.4</v>
      </c>
      <c r="K4949" t="s">
        <v>11</v>
      </c>
      <c r="L4949" t="s">
        <v>92</v>
      </c>
      <c r="M4949" t="s">
        <v>92</v>
      </c>
      <c r="N4949" s="2">
        <v>41295</v>
      </c>
      <c r="O4949" s="2">
        <v>42133</v>
      </c>
      <c r="P4949" t="s">
        <v>24</v>
      </c>
      <c r="Q4949">
        <v>0.15</v>
      </c>
      <c r="R4949" s="5">
        <f t="shared" si="235"/>
        <v>0.15</v>
      </c>
      <c r="S4949" s="6" t="str">
        <f t="shared" si="236"/>
        <v/>
      </c>
      <c r="T4949">
        <f>ROUND(INT(表1[[#This Row],[合同结束日期]]-表1[[#This Row],[合同起始日期]])/365,1)</f>
        <v>2.2999999999999998</v>
      </c>
    </row>
    <row r="4950" spans="1:20">
      <c r="A4950" s="1">
        <v>42095</v>
      </c>
      <c r="B4950" t="s">
        <v>69</v>
      </c>
      <c r="C4950">
        <f t="shared" si="234"/>
        <v>2</v>
      </c>
      <c r="D4950" t="s">
        <v>93</v>
      </c>
      <c r="E4950" s="4">
        <v>197283.6</v>
      </c>
      <c r="F4950" s="4">
        <v>62104.877280000001</v>
      </c>
      <c r="G4950" s="3">
        <v>0.31479999999999997</v>
      </c>
      <c r="H4950" s="7">
        <v>730.68000000000006</v>
      </c>
      <c r="I4950" s="4">
        <v>230.01806400000001</v>
      </c>
      <c r="J4950">
        <v>270</v>
      </c>
      <c r="K4950" t="s">
        <v>11</v>
      </c>
      <c r="L4950" t="s">
        <v>92</v>
      </c>
      <c r="M4950" t="s">
        <v>92</v>
      </c>
      <c r="N4950" s="2">
        <v>41279</v>
      </c>
      <c r="O4950" s="2">
        <v>42499</v>
      </c>
      <c r="P4950" t="s">
        <v>24</v>
      </c>
      <c r="Q4950">
        <v>0.13</v>
      </c>
      <c r="R4950" s="5">
        <f t="shared" si="235"/>
        <v>0.13</v>
      </c>
      <c r="S4950" s="6" t="str">
        <f t="shared" si="236"/>
        <v/>
      </c>
      <c r="T4950">
        <f>ROUND(INT(表1[[#This Row],[合同结束日期]]-表1[[#This Row],[合同起始日期]])/365,1)</f>
        <v>3.3</v>
      </c>
    </row>
    <row r="4951" spans="1:20">
      <c r="A4951" s="1">
        <v>42095</v>
      </c>
      <c r="B4951" t="s">
        <v>69</v>
      </c>
      <c r="C4951">
        <f t="shared" si="234"/>
        <v>2</v>
      </c>
      <c r="D4951" t="s">
        <v>94</v>
      </c>
      <c r="E4951" s="4">
        <v>289200</v>
      </c>
      <c r="F4951" s="4">
        <v>74816.039999999994</v>
      </c>
      <c r="G4951" s="3">
        <v>0.25869999999999999</v>
      </c>
      <c r="H4951" s="7">
        <v>1120.9302325581396</v>
      </c>
      <c r="I4951" s="4">
        <v>289.98465116279067</v>
      </c>
      <c r="J4951">
        <v>258</v>
      </c>
      <c r="K4951" t="s">
        <v>11</v>
      </c>
      <c r="L4951" t="s">
        <v>23</v>
      </c>
      <c r="M4951" t="s">
        <v>23</v>
      </c>
      <c r="N4951" s="2">
        <v>41274</v>
      </c>
      <c r="O4951" s="2">
        <v>42435</v>
      </c>
      <c r="P4951" t="s">
        <v>24</v>
      </c>
      <c r="Q4951">
        <v>0.18</v>
      </c>
      <c r="R4951" s="5">
        <f t="shared" si="235"/>
        <v>0.18</v>
      </c>
      <c r="S4951" s="6" t="str">
        <f t="shared" si="236"/>
        <v/>
      </c>
      <c r="T4951">
        <f>ROUND(INT(表1[[#This Row],[合同结束日期]]-表1[[#This Row],[合同起始日期]])/365,1)</f>
        <v>3.2</v>
      </c>
    </row>
    <row r="4952" spans="1:20">
      <c r="A4952" s="1">
        <v>42095</v>
      </c>
      <c r="B4952" t="s">
        <v>69</v>
      </c>
      <c r="C4952">
        <f t="shared" si="234"/>
        <v>2</v>
      </c>
      <c r="D4952" t="s">
        <v>95</v>
      </c>
      <c r="E4952" s="4">
        <v>968989.2</v>
      </c>
      <c r="F4952" s="4">
        <v>213274.52291999999</v>
      </c>
      <c r="G4952" s="3">
        <v>0.22009999999999999</v>
      </c>
      <c r="H4952" s="7">
        <v>624.50966744006189</v>
      </c>
      <c r="I4952" s="4">
        <v>137.45457780355761</v>
      </c>
      <c r="J4952">
        <v>1551.6</v>
      </c>
      <c r="K4952" t="s">
        <v>41</v>
      </c>
      <c r="L4952" t="s">
        <v>95</v>
      </c>
      <c r="M4952" t="s">
        <v>41</v>
      </c>
      <c r="N4952" s="2">
        <v>41338</v>
      </c>
      <c r="O4952" s="2">
        <v>44349</v>
      </c>
      <c r="P4952" t="s">
        <v>39</v>
      </c>
      <c r="Q4952">
        <v>0.14000000000000001</v>
      </c>
      <c r="R4952" s="5">
        <f t="shared" si="235"/>
        <v>0.14000000000000001</v>
      </c>
      <c r="S4952" s="6" t="str">
        <f t="shared" si="236"/>
        <v/>
      </c>
      <c r="T4952">
        <f>ROUND(INT(表1[[#This Row],[合同结束日期]]-表1[[#This Row],[合同起始日期]])/365,1)</f>
        <v>8.1999999999999993</v>
      </c>
    </row>
    <row r="4953" spans="1:20">
      <c r="A4953" s="1">
        <v>42095</v>
      </c>
      <c r="B4953" t="s">
        <v>69</v>
      </c>
      <c r="C4953">
        <f t="shared" si="234"/>
        <v>2</v>
      </c>
      <c r="D4953" t="s">
        <v>293</v>
      </c>
      <c r="E4953" s="4">
        <v>1010121.6</v>
      </c>
      <c r="F4953" s="4">
        <v>81718.837439999988</v>
      </c>
      <c r="G4953" s="3">
        <v>8.0899999999999986E-2</v>
      </c>
      <c r="H4953" s="7">
        <v>865.12641315519022</v>
      </c>
      <c r="I4953" s="4">
        <v>69.988726824254883</v>
      </c>
      <c r="J4953">
        <v>1167.5999999999999</v>
      </c>
      <c r="K4953" t="s">
        <v>44</v>
      </c>
      <c r="L4953" t="s">
        <v>72</v>
      </c>
      <c r="M4953" t="s">
        <v>71</v>
      </c>
      <c r="N4953" s="2">
        <v>41446</v>
      </c>
      <c r="O4953" s="2">
        <v>44487</v>
      </c>
      <c r="P4953" t="s">
        <v>18</v>
      </c>
      <c r="Q4953">
        <v>0</v>
      </c>
      <c r="R4953" s="5">
        <f t="shared" si="235"/>
        <v>0</v>
      </c>
      <c r="S4953" s="6" t="str">
        <f t="shared" si="236"/>
        <v/>
      </c>
      <c r="T4953">
        <f>ROUND(INT(表1[[#This Row],[合同结束日期]]-表1[[#This Row],[合同起始日期]])/365,1)</f>
        <v>8.3000000000000007</v>
      </c>
    </row>
    <row r="4954" spans="1:20">
      <c r="A4954" s="1">
        <v>42095</v>
      </c>
      <c r="B4954" t="s">
        <v>69</v>
      </c>
      <c r="C4954">
        <f t="shared" si="234"/>
        <v>2</v>
      </c>
      <c r="D4954" t="s">
        <v>296</v>
      </c>
      <c r="E4954" s="4">
        <v>1910169.5999999999</v>
      </c>
      <c r="F4954" s="4">
        <v>95508.48000000001</v>
      </c>
      <c r="G4954" s="3">
        <v>5.000000000000001E-2</v>
      </c>
      <c r="H4954" s="7">
        <v>3577.0966292134831</v>
      </c>
      <c r="I4954" s="4">
        <v>178.85483146067418</v>
      </c>
      <c r="J4954">
        <v>534</v>
      </c>
      <c r="K4954" t="s">
        <v>44</v>
      </c>
      <c r="L4954" t="s">
        <v>72</v>
      </c>
      <c r="M4954" t="s">
        <v>71</v>
      </c>
      <c r="N4954" s="2">
        <v>41514</v>
      </c>
      <c r="O4954" s="2">
        <v>44525</v>
      </c>
      <c r="P4954" t="s">
        <v>18</v>
      </c>
      <c r="Q4954">
        <v>0.05</v>
      </c>
      <c r="R4954" s="5">
        <f t="shared" si="235"/>
        <v>0.05</v>
      </c>
      <c r="S4954" s="6" t="str">
        <f t="shared" si="236"/>
        <v/>
      </c>
      <c r="T4954">
        <f>ROUND(INT(表1[[#This Row],[合同结束日期]]-表1[[#This Row],[合同起始日期]])/365,1)</f>
        <v>8.1999999999999993</v>
      </c>
    </row>
    <row r="4955" spans="1:20">
      <c r="A4955" s="1">
        <v>42095</v>
      </c>
      <c r="B4955" t="s">
        <v>69</v>
      </c>
      <c r="C4955">
        <f t="shared" si="234"/>
        <v>2</v>
      </c>
      <c r="D4955" t="s">
        <v>306</v>
      </c>
      <c r="E4955" s="4">
        <v>866385.6</v>
      </c>
      <c r="F4955" s="4">
        <v>55795.232639999995</v>
      </c>
      <c r="G4955" s="3">
        <v>6.4399999999999999E-2</v>
      </c>
      <c r="H4955" s="7">
        <v>1552.6623655913977</v>
      </c>
      <c r="I4955" s="4">
        <v>99.991456344086018</v>
      </c>
      <c r="J4955">
        <v>558</v>
      </c>
      <c r="K4955" t="s">
        <v>44</v>
      </c>
      <c r="L4955" t="s">
        <v>72</v>
      </c>
      <c r="M4955" t="s">
        <v>71</v>
      </c>
      <c r="N4955" s="2">
        <v>41567</v>
      </c>
      <c r="O4955" s="2">
        <v>44578</v>
      </c>
      <c r="P4955" t="s">
        <v>18</v>
      </c>
      <c r="Q4955">
        <v>0.05</v>
      </c>
      <c r="R4955" s="5">
        <f t="shared" si="235"/>
        <v>0.05</v>
      </c>
      <c r="S4955" s="6" t="str">
        <f t="shared" si="236"/>
        <v/>
      </c>
      <c r="T4955">
        <f>ROUND(INT(表1[[#This Row],[合同结束日期]]-表1[[#This Row],[合同起始日期]])/365,1)</f>
        <v>8.1999999999999993</v>
      </c>
    </row>
    <row r="4956" spans="1:20">
      <c r="A4956" s="1">
        <v>42095</v>
      </c>
      <c r="B4956" t="s">
        <v>69</v>
      </c>
      <c r="C4956">
        <f t="shared" si="234"/>
        <v>2</v>
      </c>
      <c r="D4956" t="s">
        <v>96</v>
      </c>
      <c r="E4956" s="4">
        <v>858648</v>
      </c>
      <c r="F4956" s="4">
        <v>64570.329599999997</v>
      </c>
      <c r="G4956" s="3">
        <v>7.5200000000000003E-2</v>
      </c>
      <c r="H4956" s="7">
        <v>3282.2935779816517</v>
      </c>
      <c r="I4956" s="4">
        <v>246.82847706422021</v>
      </c>
      <c r="J4956">
        <v>261.59999999999997</v>
      </c>
      <c r="K4956" t="s">
        <v>11</v>
      </c>
      <c r="L4956" t="s">
        <v>23</v>
      </c>
      <c r="M4956" t="s">
        <v>23</v>
      </c>
      <c r="N4956" s="2">
        <v>41374</v>
      </c>
      <c r="O4956" s="2">
        <v>42499</v>
      </c>
      <c r="P4956" t="s">
        <v>24</v>
      </c>
      <c r="Q4956">
        <v>0.06</v>
      </c>
      <c r="R4956" s="5">
        <f t="shared" si="235"/>
        <v>0.06</v>
      </c>
      <c r="S4956" s="6" t="str">
        <f t="shared" si="236"/>
        <v/>
      </c>
      <c r="T4956">
        <f>ROUND(INT(表1[[#This Row],[合同结束日期]]-表1[[#This Row],[合同起始日期]])/365,1)</f>
        <v>3.1</v>
      </c>
    </row>
    <row r="4957" spans="1:20">
      <c r="A4957" s="1">
        <v>42095</v>
      </c>
      <c r="B4957" t="s">
        <v>69</v>
      </c>
      <c r="C4957">
        <f t="shared" si="234"/>
        <v>2</v>
      </c>
      <c r="D4957" t="s">
        <v>97</v>
      </c>
      <c r="E4957" s="4">
        <v>677855.04</v>
      </c>
      <c r="F4957" s="4">
        <v>139299.21072</v>
      </c>
      <c r="G4957" s="3">
        <v>0.20549999999999999</v>
      </c>
      <c r="H4957" s="7">
        <v>875.78170542635667</v>
      </c>
      <c r="I4957" s="4">
        <v>179.97314046511627</v>
      </c>
      <c r="J4957">
        <v>774</v>
      </c>
      <c r="K4957" t="s">
        <v>11</v>
      </c>
      <c r="L4957" t="s">
        <v>13</v>
      </c>
      <c r="M4957" t="s">
        <v>27</v>
      </c>
      <c r="N4957" s="2">
        <v>41299</v>
      </c>
      <c r="O4957" s="2">
        <v>43229</v>
      </c>
      <c r="P4957" t="s">
        <v>24</v>
      </c>
      <c r="Q4957">
        <v>0.11</v>
      </c>
      <c r="R4957" s="5">
        <f t="shared" si="235"/>
        <v>0.11</v>
      </c>
      <c r="S4957" s="6" t="str">
        <f t="shared" si="236"/>
        <v/>
      </c>
      <c r="T4957">
        <f>ROUND(INT(表1[[#This Row],[合同结束日期]]-表1[[#This Row],[合同起始日期]])/365,1)</f>
        <v>5.3</v>
      </c>
    </row>
    <row r="4958" spans="1:20">
      <c r="A4958" s="1">
        <v>42095</v>
      </c>
      <c r="B4958" t="s">
        <v>69</v>
      </c>
      <c r="C4958">
        <f t="shared" si="234"/>
        <v>2</v>
      </c>
      <c r="D4958" t="s">
        <v>98</v>
      </c>
      <c r="E4958" s="4">
        <v>191260.79999999999</v>
      </c>
      <c r="F4958" s="4">
        <v>83102.817600000009</v>
      </c>
      <c r="G4958" s="3">
        <v>0.43450000000000005</v>
      </c>
      <c r="H4958" s="7">
        <v>575.39350180505414</v>
      </c>
      <c r="I4958" s="4">
        <v>250.00847653429608</v>
      </c>
      <c r="J4958">
        <v>332.4</v>
      </c>
      <c r="K4958" t="s">
        <v>11</v>
      </c>
      <c r="L4958" t="s">
        <v>13</v>
      </c>
      <c r="M4958" t="s">
        <v>13</v>
      </c>
      <c r="N4958" s="2">
        <v>41331</v>
      </c>
      <c r="O4958" s="2">
        <v>42499</v>
      </c>
      <c r="P4958" t="s">
        <v>24</v>
      </c>
      <c r="Q4958">
        <v>0.15</v>
      </c>
      <c r="R4958" s="5">
        <f t="shared" si="235"/>
        <v>0.15</v>
      </c>
      <c r="S4958" s="6" t="str">
        <f t="shared" si="236"/>
        <v/>
      </c>
      <c r="T4958">
        <f>ROUND(INT(表1[[#This Row],[合同结束日期]]-表1[[#This Row],[合同起始日期]])/365,1)</f>
        <v>3.2</v>
      </c>
    </row>
    <row r="4959" spans="1:20">
      <c r="A4959" s="1">
        <v>42095</v>
      </c>
      <c r="B4959" t="s">
        <v>69</v>
      </c>
      <c r="C4959">
        <f t="shared" si="234"/>
        <v>2</v>
      </c>
      <c r="D4959" t="s">
        <v>99</v>
      </c>
      <c r="E4959" s="4">
        <v>333253.2</v>
      </c>
      <c r="F4959" s="4">
        <v>58852.515120000004</v>
      </c>
      <c r="G4959" s="3">
        <v>0.17660000000000001</v>
      </c>
      <c r="H4959" s="7">
        <v>1876.4256756756758</v>
      </c>
      <c r="I4959" s="4">
        <v>331.37677432432434</v>
      </c>
      <c r="J4959">
        <v>177.6</v>
      </c>
      <c r="K4959" t="s">
        <v>11</v>
      </c>
      <c r="L4959" t="s">
        <v>23</v>
      </c>
      <c r="M4959" t="s">
        <v>23</v>
      </c>
      <c r="N4959" s="2">
        <v>41295</v>
      </c>
      <c r="O4959" s="2">
        <v>42499</v>
      </c>
      <c r="P4959" t="s">
        <v>24</v>
      </c>
      <c r="Q4959">
        <v>0.15</v>
      </c>
      <c r="R4959" s="5">
        <f t="shared" si="235"/>
        <v>0.15</v>
      </c>
      <c r="S4959" s="6" t="str">
        <f t="shared" si="236"/>
        <v/>
      </c>
      <c r="T4959">
        <f>ROUND(INT(表1[[#This Row],[合同结束日期]]-表1[[#This Row],[合同起始日期]])/365,1)</f>
        <v>3.3</v>
      </c>
    </row>
    <row r="4960" spans="1:20">
      <c r="A4960" s="1">
        <v>42095</v>
      </c>
      <c r="B4960" t="s">
        <v>69</v>
      </c>
      <c r="C4960">
        <f t="shared" si="234"/>
        <v>2</v>
      </c>
      <c r="D4960" t="s">
        <v>100</v>
      </c>
      <c r="E4960" s="4">
        <v>392346</v>
      </c>
      <c r="F4960" s="4">
        <v>69406.007400000002</v>
      </c>
      <c r="G4960" s="3">
        <v>0.1769</v>
      </c>
      <c r="H4960" s="7">
        <v>1857.6988636363637</v>
      </c>
      <c r="I4960" s="4">
        <v>328.62692897727277</v>
      </c>
      <c r="J4960">
        <v>211.2</v>
      </c>
      <c r="K4960" t="s">
        <v>11</v>
      </c>
      <c r="L4960" t="s">
        <v>23</v>
      </c>
      <c r="M4960" t="s">
        <v>23</v>
      </c>
      <c r="N4960" s="2">
        <v>41298</v>
      </c>
      <c r="O4960" s="2">
        <v>42133</v>
      </c>
      <c r="P4960" t="s">
        <v>24</v>
      </c>
      <c r="Q4960">
        <v>0.15</v>
      </c>
      <c r="R4960" s="5">
        <f t="shared" si="235"/>
        <v>0.15</v>
      </c>
      <c r="S4960" s="6" t="str">
        <f t="shared" si="236"/>
        <v/>
      </c>
      <c r="T4960">
        <f>ROUND(INT(表1[[#This Row],[合同结束日期]]-表1[[#This Row],[合同起始日期]])/365,1)</f>
        <v>2.2999999999999998</v>
      </c>
    </row>
    <row r="4961" spans="1:20">
      <c r="A4961" s="1">
        <v>42095</v>
      </c>
      <c r="B4961" t="s">
        <v>69</v>
      </c>
      <c r="C4961">
        <f t="shared" si="234"/>
        <v>2</v>
      </c>
      <c r="D4961" t="s">
        <v>101</v>
      </c>
      <c r="E4961" s="4">
        <v>99331.08</v>
      </c>
      <c r="F4961" s="4">
        <v>14830.130244</v>
      </c>
      <c r="G4961" s="3">
        <v>0.14929999999999999</v>
      </c>
      <c r="H4961" s="7">
        <v>803.64951456310689</v>
      </c>
      <c r="I4961" s="4">
        <v>119.98487252427185</v>
      </c>
      <c r="J4961">
        <v>123.6</v>
      </c>
      <c r="K4961" t="s">
        <v>11</v>
      </c>
      <c r="L4961" t="s">
        <v>92</v>
      </c>
      <c r="M4961" t="s">
        <v>92</v>
      </c>
      <c r="N4961" s="2">
        <v>41345</v>
      </c>
      <c r="O4961" s="2">
        <v>42499</v>
      </c>
      <c r="P4961" t="s">
        <v>18</v>
      </c>
      <c r="Q4961">
        <v>0.13</v>
      </c>
      <c r="R4961" s="5">
        <f t="shared" si="235"/>
        <v>0.13</v>
      </c>
      <c r="S4961" s="6" t="str">
        <f t="shared" si="236"/>
        <v/>
      </c>
      <c r="T4961">
        <f>ROUND(INT(表1[[#This Row],[合同结束日期]]-表1[[#This Row],[合同起始日期]])/365,1)</f>
        <v>3.2</v>
      </c>
    </row>
    <row r="4962" spans="1:20">
      <c r="A4962" s="1">
        <v>42095</v>
      </c>
      <c r="B4962" t="s">
        <v>69</v>
      </c>
      <c r="C4962">
        <f t="shared" si="234"/>
        <v>2</v>
      </c>
      <c r="D4962" t="s">
        <v>102</v>
      </c>
      <c r="E4962" s="4">
        <v>336684</v>
      </c>
      <c r="F4962" s="4">
        <v>68346.851999999999</v>
      </c>
      <c r="G4962" s="3">
        <v>0.20299999999999999</v>
      </c>
      <c r="H4962" s="7">
        <v>2174.9612403100778</v>
      </c>
      <c r="I4962" s="4">
        <v>441.5171317829458</v>
      </c>
      <c r="J4962">
        <v>154.79999999999998</v>
      </c>
      <c r="K4962" t="s">
        <v>11</v>
      </c>
      <c r="L4962" t="s">
        <v>92</v>
      </c>
      <c r="M4962" t="s">
        <v>92</v>
      </c>
      <c r="N4962" s="2">
        <v>41355</v>
      </c>
      <c r="O4962" s="2">
        <v>42499</v>
      </c>
      <c r="P4962" t="s">
        <v>24</v>
      </c>
      <c r="Q4962">
        <v>0.18</v>
      </c>
      <c r="R4962" s="5">
        <f t="shared" si="235"/>
        <v>0.18</v>
      </c>
      <c r="S4962" s="6" t="str">
        <f t="shared" si="236"/>
        <v/>
      </c>
      <c r="T4962">
        <f>ROUND(INT(表1[[#This Row],[合同结束日期]]-表1[[#This Row],[合同起始日期]])/365,1)</f>
        <v>3.1</v>
      </c>
    </row>
    <row r="4963" spans="1:20">
      <c r="A4963" s="1">
        <v>42095</v>
      </c>
      <c r="B4963" t="s">
        <v>69</v>
      </c>
      <c r="C4963">
        <f t="shared" si="234"/>
        <v>2</v>
      </c>
      <c r="D4963" t="s">
        <v>103</v>
      </c>
      <c r="E4963" s="4">
        <v>275740.79999999999</v>
      </c>
      <c r="F4963" s="4">
        <v>64578.495360000001</v>
      </c>
      <c r="G4963" s="3">
        <v>0.23420000000000002</v>
      </c>
      <c r="H4963" s="7">
        <v>1110.0676328502416</v>
      </c>
      <c r="I4963" s="4">
        <v>259.97783961352661</v>
      </c>
      <c r="J4963">
        <v>248.39999999999998</v>
      </c>
      <c r="K4963" t="s">
        <v>11</v>
      </c>
      <c r="L4963" t="s">
        <v>23</v>
      </c>
      <c r="M4963" t="s">
        <v>23</v>
      </c>
      <c r="N4963" s="2">
        <v>41285</v>
      </c>
      <c r="O4963" s="2">
        <v>42499</v>
      </c>
      <c r="P4963" t="s">
        <v>24</v>
      </c>
      <c r="Q4963">
        <v>0.18</v>
      </c>
      <c r="R4963" s="5">
        <f t="shared" si="235"/>
        <v>0.18</v>
      </c>
      <c r="S4963" s="6" t="str">
        <f t="shared" si="236"/>
        <v/>
      </c>
      <c r="T4963">
        <f>ROUND(INT(表1[[#This Row],[合同结束日期]]-表1[[#This Row],[合同起始日期]])/365,1)</f>
        <v>3.3</v>
      </c>
    </row>
    <row r="4964" spans="1:20">
      <c r="A4964" s="1">
        <v>42095</v>
      </c>
      <c r="B4964" t="s">
        <v>69</v>
      </c>
      <c r="C4964">
        <f t="shared" si="234"/>
        <v>2</v>
      </c>
      <c r="D4964" t="s">
        <v>104</v>
      </c>
      <c r="E4964" s="4">
        <v>65507.88</v>
      </c>
      <c r="F4964" s="4">
        <v>19010.386776000003</v>
      </c>
      <c r="G4964" s="3">
        <v>0.29020000000000007</v>
      </c>
      <c r="H4964" s="7">
        <v>413.55984848484843</v>
      </c>
      <c r="I4964" s="4">
        <v>120.01506803030304</v>
      </c>
      <c r="J4964">
        <v>158.4</v>
      </c>
      <c r="K4964" t="s">
        <v>11</v>
      </c>
      <c r="L4964" t="s">
        <v>23</v>
      </c>
      <c r="M4964" t="s">
        <v>23</v>
      </c>
      <c r="N4964" s="2">
        <v>41345</v>
      </c>
      <c r="O4964" s="2">
        <v>42499</v>
      </c>
      <c r="P4964" t="s">
        <v>18</v>
      </c>
      <c r="Q4964">
        <v>0.13</v>
      </c>
      <c r="R4964" s="5">
        <f t="shared" si="235"/>
        <v>0.13</v>
      </c>
      <c r="S4964" s="6" t="str">
        <f t="shared" si="236"/>
        <v/>
      </c>
      <c r="T4964">
        <f>ROUND(INT(表1[[#This Row],[合同结束日期]]-表1[[#This Row],[合同起始日期]])/365,1)</f>
        <v>3.2</v>
      </c>
    </row>
    <row r="4965" spans="1:20">
      <c r="A4965" s="1">
        <v>42095</v>
      </c>
      <c r="B4965" t="s">
        <v>69</v>
      </c>
      <c r="C4965">
        <f t="shared" si="234"/>
        <v>2</v>
      </c>
      <c r="D4965" t="s">
        <v>105</v>
      </c>
      <c r="E4965" s="4">
        <v>279968.39999999997</v>
      </c>
      <c r="F4965" s="4">
        <v>29900.625119999997</v>
      </c>
      <c r="G4965" s="3">
        <v>0.10680000000000001</v>
      </c>
      <c r="H4965" s="7">
        <v>2621.4269662921347</v>
      </c>
      <c r="I4965" s="4">
        <v>279.96839999999997</v>
      </c>
      <c r="J4965">
        <v>106.8</v>
      </c>
      <c r="K4965" t="s">
        <v>60</v>
      </c>
      <c r="L4965" t="s">
        <v>107</v>
      </c>
      <c r="M4965" t="s">
        <v>106</v>
      </c>
      <c r="N4965" s="2">
        <v>41250</v>
      </c>
      <c r="O4965" s="2">
        <v>42133</v>
      </c>
      <c r="P4965" t="s">
        <v>14</v>
      </c>
      <c r="Q4965">
        <v>0</v>
      </c>
      <c r="R4965" s="5">
        <f t="shared" si="235"/>
        <v>0</v>
      </c>
      <c r="S4965" s="6" t="str">
        <f t="shared" si="236"/>
        <v/>
      </c>
      <c r="T4965">
        <f>ROUND(INT(表1[[#This Row],[合同结束日期]]-表1[[#This Row],[合同起始日期]])/365,1)</f>
        <v>2.4</v>
      </c>
    </row>
    <row r="4966" spans="1:20">
      <c r="A4966" s="1">
        <v>42095</v>
      </c>
      <c r="B4966" t="s">
        <v>69</v>
      </c>
      <c r="C4966">
        <f t="shared" si="234"/>
        <v>2</v>
      </c>
      <c r="D4966" t="s">
        <v>108</v>
      </c>
      <c r="E4966" s="4">
        <v>185259.6</v>
      </c>
      <c r="F4966" s="4">
        <v>32216.644439999996</v>
      </c>
      <c r="G4966" s="3">
        <v>0.17389999999999997</v>
      </c>
      <c r="H4966" s="7">
        <v>3590.3023255813955</v>
      </c>
      <c r="I4966" s="4">
        <v>624.35357441860458</v>
      </c>
      <c r="J4966">
        <v>51.6</v>
      </c>
      <c r="K4966" t="s">
        <v>11</v>
      </c>
      <c r="L4966" t="s">
        <v>12</v>
      </c>
      <c r="M4966" t="s">
        <v>53</v>
      </c>
      <c r="N4966" s="2">
        <v>41332</v>
      </c>
      <c r="O4966" s="2">
        <v>42133</v>
      </c>
      <c r="P4966" t="s">
        <v>24</v>
      </c>
      <c r="Q4966">
        <v>0.16</v>
      </c>
      <c r="R4966" s="5">
        <f t="shared" si="235"/>
        <v>0.16</v>
      </c>
      <c r="S4966" s="6" t="str">
        <f t="shared" si="236"/>
        <v/>
      </c>
      <c r="T4966">
        <f>ROUND(INT(表1[[#This Row],[合同结束日期]]-表1[[#This Row],[合同起始日期]])/365,1)</f>
        <v>2.2000000000000002</v>
      </c>
    </row>
    <row r="4967" spans="1:20">
      <c r="A4967" s="1">
        <v>42095</v>
      </c>
      <c r="B4967" t="s">
        <v>69</v>
      </c>
      <c r="C4967">
        <f t="shared" si="234"/>
        <v>2</v>
      </c>
      <c r="D4967" t="s">
        <v>109</v>
      </c>
      <c r="E4967" s="4">
        <v>244831.19999999998</v>
      </c>
      <c r="F4967" s="4">
        <v>34937.412239999998</v>
      </c>
      <c r="G4967" s="3">
        <v>0.14269999999999999</v>
      </c>
      <c r="H4967" s="7">
        <v>3923.5769230769229</v>
      </c>
      <c r="I4967" s="4">
        <v>559.89442692307694</v>
      </c>
      <c r="J4967">
        <v>62.4</v>
      </c>
      <c r="K4967" t="s">
        <v>11</v>
      </c>
      <c r="L4967" t="s">
        <v>12</v>
      </c>
      <c r="M4967" t="s">
        <v>110</v>
      </c>
      <c r="N4967" s="2">
        <v>41287</v>
      </c>
      <c r="O4967" s="2">
        <v>42499</v>
      </c>
      <c r="P4967" t="s">
        <v>24</v>
      </c>
      <c r="Q4967">
        <v>0.13</v>
      </c>
      <c r="R4967" s="5">
        <f t="shared" si="235"/>
        <v>0.13</v>
      </c>
      <c r="S4967" s="6" t="str">
        <f t="shared" si="236"/>
        <v/>
      </c>
      <c r="T4967">
        <f>ROUND(INT(表1[[#This Row],[合同结束日期]]-表1[[#This Row],[合同起始日期]])/365,1)</f>
        <v>3.3</v>
      </c>
    </row>
    <row r="4968" spans="1:20">
      <c r="A4968" s="1">
        <v>42095</v>
      </c>
      <c r="B4968" t="s">
        <v>69</v>
      </c>
      <c r="C4968">
        <f t="shared" si="234"/>
        <v>2</v>
      </c>
      <c r="D4968" t="s">
        <v>111</v>
      </c>
      <c r="E4968" s="4">
        <v>147916.79999999999</v>
      </c>
      <c r="F4968" s="4">
        <v>34982.323199999999</v>
      </c>
      <c r="G4968" s="3">
        <v>0.23650000000000002</v>
      </c>
      <c r="H4968" s="7">
        <v>1090.8318584070796</v>
      </c>
      <c r="I4968" s="4">
        <v>257.98173451327432</v>
      </c>
      <c r="J4968">
        <v>135.6</v>
      </c>
      <c r="K4968" t="s">
        <v>11</v>
      </c>
      <c r="L4968" t="s">
        <v>23</v>
      </c>
      <c r="M4968" t="s">
        <v>23</v>
      </c>
      <c r="N4968" s="2">
        <v>41974</v>
      </c>
      <c r="O4968" s="2">
        <v>42499</v>
      </c>
      <c r="P4968" t="s">
        <v>24</v>
      </c>
      <c r="Q4968">
        <v>0.13</v>
      </c>
      <c r="R4968" s="5">
        <f t="shared" si="235"/>
        <v>0.13</v>
      </c>
      <c r="S4968" s="6" t="str">
        <f t="shared" si="236"/>
        <v/>
      </c>
      <c r="T4968">
        <f>ROUND(INT(表1[[#This Row],[合同结束日期]]-表1[[#This Row],[合同起始日期]])/365,1)</f>
        <v>1.4</v>
      </c>
    </row>
    <row r="4969" spans="1:20">
      <c r="A4969" s="1">
        <v>42095</v>
      </c>
      <c r="B4969" t="s">
        <v>69</v>
      </c>
      <c r="C4969">
        <f t="shared" si="234"/>
        <v>2</v>
      </c>
      <c r="D4969" t="s">
        <v>112</v>
      </c>
      <c r="E4969" s="4">
        <v>578871.6</v>
      </c>
      <c r="F4969" s="4">
        <v>109175.18376</v>
      </c>
      <c r="G4969" s="3">
        <v>0.18860000000000002</v>
      </c>
      <c r="H4969" s="7">
        <v>1081.5986547085204</v>
      </c>
      <c r="I4969" s="4">
        <v>203.98950627802694</v>
      </c>
      <c r="J4969">
        <v>535.19999999999993</v>
      </c>
      <c r="K4969" t="s">
        <v>11</v>
      </c>
      <c r="L4969" t="s">
        <v>92</v>
      </c>
      <c r="M4969" t="s">
        <v>92</v>
      </c>
      <c r="N4969" s="2">
        <v>41974</v>
      </c>
      <c r="O4969" s="2">
        <v>42499</v>
      </c>
      <c r="P4969" t="s">
        <v>24</v>
      </c>
      <c r="Q4969">
        <v>0.13</v>
      </c>
      <c r="R4969" s="5">
        <f t="shared" si="235"/>
        <v>0.13</v>
      </c>
      <c r="S4969" s="6" t="str">
        <f t="shared" si="236"/>
        <v/>
      </c>
      <c r="T4969">
        <f>ROUND(INT(表1[[#This Row],[合同结束日期]]-表1[[#This Row],[合同起始日期]])/365,1)</f>
        <v>1.4</v>
      </c>
    </row>
    <row r="4970" spans="1:20">
      <c r="A4970" s="1">
        <v>42095</v>
      </c>
      <c r="B4970" t="s">
        <v>69</v>
      </c>
      <c r="C4970">
        <f t="shared" si="234"/>
        <v>2</v>
      </c>
      <c r="D4970" t="s">
        <v>375</v>
      </c>
      <c r="E4970" s="4">
        <v>745117.2</v>
      </c>
      <c r="F4970" s="4">
        <v>90010.157760000002</v>
      </c>
      <c r="G4970" s="3">
        <v>0.1208</v>
      </c>
      <c r="H4970" s="7">
        <v>1904.6963190184049</v>
      </c>
      <c r="I4970" s="4">
        <v>230.08731533742332</v>
      </c>
      <c r="J4970">
        <v>391.2</v>
      </c>
      <c r="K4970" t="s">
        <v>11</v>
      </c>
      <c r="L4970" t="s">
        <v>23</v>
      </c>
      <c r="M4970" t="s">
        <v>23</v>
      </c>
      <c r="N4970" s="2">
        <v>41331</v>
      </c>
      <c r="O4970" s="2">
        <v>42499</v>
      </c>
      <c r="P4970" t="s">
        <v>24</v>
      </c>
      <c r="Q4970">
        <v>0.15</v>
      </c>
      <c r="R4970" s="5">
        <f t="shared" si="235"/>
        <v>0.15</v>
      </c>
      <c r="S4970" s="6" t="str">
        <f t="shared" si="236"/>
        <v/>
      </c>
      <c r="T4970">
        <f>ROUND(INT(表1[[#This Row],[合同结束日期]]-表1[[#This Row],[合同起始日期]])/365,1)</f>
        <v>3.2</v>
      </c>
    </row>
    <row r="4971" spans="1:20">
      <c r="A4971" s="1">
        <v>42095</v>
      </c>
      <c r="B4971" t="s">
        <v>69</v>
      </c>
      <c r="C4971">
        <f t="shared" si="234"/>
        <v>2</v>
      </c>
      <c r="D4971" t="s">
        <v>114</v>
      </c>
      <c r="E4971" s="4">
        <v>770039.04</v>
      </c>
      <c r="F4971" s="4">
        <v>128211.50016</v>
      </c>
      <c r="G4971" s="3">
        <v>0.16649999999999998</v>
      </c>
      <c r="H4971" s="7">
        <v>1561.3119221411193</v>
      </c>
      <c r="I4971" s="4">
        <v>259.95843503649633</v>
      </c>
      <c r="J4971">
        <v>493.2</v>
      </c>
      <c r="K4971" t="s">
        <v>60</v>
      </c>
      <c r="L4971" t="s">
        <v>116</v>
      </c>
      <c r="M4971" t="s">
        <v>115</v>
      </c>
      <c r="N4971" s="2">
        <v>41241</v>
      </c>
      <c r="O4971" s="2">
        <v>43229</v>
      </c>
      <c r="P4971" t="s">
        <v>24</v>
      </c>
      <c r="Q4971">
        <v>0.12</v>
      </c>
      <c r="R4971" s="5">
        <f t="shared" si="235"/>
        <v>0.12</v>
      </c>
      <c r="S4971" s="6" t="str">
        <f t="shared" si="236"/>
        <v/>
      </c>
      <c r="T4971">
        <f>ROUND(INT(表1[[#This Row],[合同结束日期]]-表1[[#This Row],[合同起始日期]])/365,1)</f>
        <v>5.4</v>
      </c>
    </row>
    <row r="4972" spans="1:20">
      <c r="A4972" s="1">
        <v>42095</v>
      </c>
      <c r="B4972" t="s">
        <v>69</v>
      </c>
      <c r="C4972">
        <f t="shared" si="234"/>
        <v>2</v>
      </c>
      <c r="D4972" t="s">
        <v>117</v>
      </c>
      <c r="E4972" s="4">
        <v>256418.4</v>
      </c>
      <c r="F4972" s="4">
        <v>37257.593520000002</v>
      </c>
      <c r="G4972" s="3">
        <v>0.14530000000000001</v>
      </c>
      <c r="H4972" s="7">
        <v>1101.4536082474228</v>
      </c>
      <c r="I4972" s="4">
        <v>160.04120927835055</v>
      </c>
      <c r="J4972">
        <v>232.79999999999998</v>
      </c>
      <c r="K4972" t="s">
        <v>44</v>
      </c>
      <c r="L4972" t="s">
        <v>72</v>
      </c>
      <c r="M4972" t="s">
        <v>71</v>
      </c>
      <c r="N4972" s="2">
        <v>41331</v>
      </c>
      <c r="O4972" s="2">
        <v>43229</v>
      </c>
      <c r="P4972" t="s">
        <v>24</v>
      </c>
      <c r="Q4972">
        <v>0.08</v>
      </c>
      <c r="R4972" s="5">
        <f t="shared" si="235"/>
        <v>0.08</v>
      </c>
      <c r="S4972" s="6" t="str">
        <f t="shared" si="236"/>
        <v/>
      </c>
      <c r="T4972">
        <f>ROUND(INT(表1[[#This Row],[合同结束日期]]-表1[[#This Row],[合同起始日期]])/365,1)</f>
        <v>5.2</v>
      </c>
    </row>
    <row r="4973" spans="1:20">
      <c r="A4973" s="1">
        <v>42095</v>
      </c>
      <c r="B4973" t="s">
        <v>69</v>
      </c>
      <c r="C4973">
        <f t="shared" si="234"/>
        <v>2</v>
      </c>
      <c r="D4973" t="s">
        <v>118</v>
      </c>
      <c r="E4973" s="4">
        <v>387072</v>
      </c>
      <c r="F4973" s="4">
        <v>49893.580800000003</v>
      </c>
      <c r="G4973" s="3">
        <v>0.12890000000000001</v>
      </c>
      <c r="H4973" s="7">
        <v>814.54545454545462</v>
      </c>
      <c r="I4973" s="4">
        <v>104.9949090909091</v>
      </c>
      <c r="J4973">
        <v>475.2</v>
      </c>
      <c r="K4973" t="s">
        <v>44</v>
      </c>
      <c r="L4973" t="s">
        <v>72</v>
      </c>
      <c r="M4973" t="s">
        <v>71</v>
      </c>
      <c r="N4973" s="2">
        <v>41332</v>
      </c>
      <c r="O4973" s="2">
        <v>44325</v>
      </c>
      <c r="P4973" t="s">
        <v>24</v>
      </c>
      <c r="Q4973">
        <v>0.08</v>
      </c>
      <c r="R4973" s="5">
        <f t="shared" si="235"/>
        <v>0.08</v>
      </c>
      <c r="S4973" s="6" t="str">
        <f t="shared" si="236"/>
        <v/>
      </c>
      <c r="T4973">
        <f>ROUND(INT(表1[[#This Row],[合同结束日期]]-表1[[#This Row],[合同起始日期]])/365,1)</f>
        <v>8.1999999999999993</v>
      </c>
    </row>
    <row r="4974" spans="1:20">
      <c r="A4974" s="1">
        <v>42095</v>
      </c>
      <c r="B4974" t="s">
        <v>69</v>
      </c>
      <c r="C4974">
        <f t="shared" si="234"/>
        <v>2</v>
      </c>
      <c r="D4974" t="s">
        <v>376</v>
      </c>
      <c r="E4974" s="4">
        <v>868269.91200000001</v>
      </c>
      <c r="F4974" s="4">
        <v>52356.675693599995</v>
      </c>
      <c r="G4974" s="3">
        <v>6.0299999999999992E-2</v>
      </c>
      <c r="H4974" s="7">
        <v>1546.0646581196581</v>
      </c>
      <c r="I4974" s="4">
        <v>93.227698884615378</v>
      </c>
      <c r="J4974">
        <v>561.6</v>
      </c>
      <c r="K4974" t="s">
        <v>44</v>
      </c>
      <c r="L4974" t="s">
        <v>72</v>
      </c>
      <c r="M4974" t="s">
        <v>71</v>
      </c>
      <c r="N4974" s="2">
        <v>42019</v>
      </c>
      <c r="O4974" s="2">
        <v>44940</v>
      </c>
      <c r="P4974" t="s">
        <v>14</v>
      </c>
      <c r="Q4974" t="s">
        <v>377</v>
      </c>
      <c r="R4974" s="5" t="str">
        <f t="shared" si="235"/>
        <v>0.</v>
      </c>
      <c r="S4974" s="6" t="str">
        <f t="shared" si="236"/>
        <v>0.05</v>
      </c>
      <c r="T4974">
        <f>ROUND(INT(表1[[#This Row],[合同结束日期]]-表1[[#This Row],[合同起始日期]])/365,1)</f>
        <v>8</v>
      </c>
    </row>
    <row r="4975" spans="1:20">
      <c r="A4975" s="1">
        <v>42095</v>
      </c>
      <c r="B4975" t="s">
        <v>69</v>
      </c>
      <c r="C4975">
        <f t="shared" si="234"/>
        <v>2</v>
      </c>
      <c r="D4975" t="s">
        <v>120</v>
      </c>
      <c r="E4975" s="4">
        <v>306126.66000000003</v>
      </c>
      <c r="F4975" s="4">
        <v>57735.488076000001</v>
      </c>
      <c r="G4975" s="3">
        <v>0.18859999999999999</v>
      </c>
      <c r="H4975" s="7">
        <v>185.5313090909091</v>
      </c>
      <c r="I4975" s="4">
        <v>34.991204894545454</v>
      </c>
      <c r="J4975">
        <v>1650</v>
      </c>
      <c r="K4975" t="s">
        <v>44</v>
      </c>
      <c r="L4975" t="s">
        <v>72</v>
      </c>
      <c r="M4975" t="s">
        <v>71</v>
      </c>
      <c r="N4975" s="2">
        <v>41261</v>
      </c>
      <c r="O4975" s="2">
        <v>44332</v>
      </c>
      <c r="P4975" t="s">
        <v>39</v>
      </c>
      <c r="Q4975">
        <v>7.0000000000000007E-2</v>
      </c>
      <c r="R4975" s="5">
        <f t="shared" si="235"/>
        <v>7.0000000000000007E-2</v>
      </c>
      <c r="S4975" s="6" t="str">
        <f t="shared" si="236"/>
        <v/>
      </c>
      <c r="T4975">
        <f>ROUND(INT(表1[[#This Row],[合同结束日期]]-表1[[#This Row],[合同起始日期]])/365,1)</f>
        <v>8.4</v>
      </c>
    </row>
    <row r="4976" spans="1:20">
      <c r="A4976" s="1">
        <v>42095</v>
      </c>
      <c r="B4976" t="s">
        <v>69</v>
      </c>
      <c r="C4976">
        <f t="shared" si="234"/>
        <v>2</v>
      </c>
      <c r="D4976" t="s">
        <v>280</v>
      </c>
      <c r="E4976" s="4">
        <v>19950</v>
      </c>
      <c r="F4976" s="4">
        <v>6240.36</v>
      </c>
      <c r="G4976" s="3">
        <v>0.31279999999999997</v>
      </c>
      <c r="H4976" s="7">
        <v>1385.4166666666667</v>
      </c>
      <c r="I4976" s="4">
        <v>433.35833333333335</v>
      </c>
      <c r="J4976">
        <v>14.399999999999999</v>
      </c>
      <c r="K4976" t="s">
        <v>11</v>
      </c>
      <c r="L4976" t="s">
        <v>12</v>
      </c>
      <c r="M4976" t="s">
        <v>110</v>
      </c>
      <c r="N4976" s="2">
        <v>41541</v>
      </c>
      <c r="O4976" s="2">
        <v>42270</v>
      </c>
      <c r="P4976" t="s">
        <v>24</v>
      </c>
      <c r="Q4976">
        <v>0.16</v>
      </c>
      <c r="R4976" s="5">
        <f t="shared" si="235"/>
        <v>0.16</v>
      </c>
      <c r="S4976" s="6" t="str">
        <f t="shared" si="236"/>
        <v/>
      </c>
      <c r="T4976">
        <f>ROUND(INT(表1[[#This Row],[合同结束日期]]-表1[[#This Row],[合同起始日期]])/365,1)</f>
        <v>2</v>
      </c>
    </row>
    <row r="4977" spans="1:20">
      <c r="A4977" s="1">
        <v>42095</v>
      </c>
      <c r="B4977" t="s">
        <v>69</v>
      </c>
      <c r="C4977">
        <f t="shared" si="234"/>
        <v>2</v>
      </c>
      <c r="D4977" t="s">
        <v>270</v>
      </c>
      <c r="E4977" s="4">
        <v>36971.279999999999</v>
      </c>
      <c r="F4977" s="4">
        <v>7560.6267599999992</v>
      </c>
      <c r="G4977" s="3">
        <v>0.20449999999999999</v>
      </c>
      <c r="H4977" s="7">
        <v>1540.47</v>
      </c>
      <c r="I4977" s="4">
        <v>315.02611499999995</v>
      </c>
      <c r="J4977">
        <v>24</v>
      </c>
      <c r="K4977" t="s">
        <v>11</v>
      </c>
      <c r="L4977" t="s">
        <v>13</v>
      </c>
      <c r="M4977" t="s">
        <v>34</v>
      </c>
      <c r="N4977" s="2">
        <v>41893</v>
      </c>
      <c r="O4977" s="2">
        <v>42257</v>
      </c>
      <c r="P4977" t="s">
        <v>24</v>
      </c>
      <c r="Q4977">
        <v>0.15</v>
      </c>
      <c r="R4977" s="5">
        <f t="shared" si="235"/>
        <v>0.15</v>
      </c>
      <c r="S4977" s="6" t="str">
        <f t="shared" si="236"/>
        <v/>
      </c>
      <c r="T4977">
        <f>ROUND(INT(表1[[#This Row],[合同结束日期]]-表1[[#This Row],[合同起始日期]])/365,1)</f>
        <v>1</v>
      </c>
    </row>
    <row r="4978" spans="1:20">
      <c r="A4978" s="1">
        <v>42095</v>
      </c>
      <c r="B4978" t="s">
        <v>69</v>
      </c>
      <c r="C4978">
        <f t="shared" si="234"/>
        <v>2</v>
      </c>
      <c r="D4978" t="s">
        <v>272</v>
      </c>
      <c r="E4978" s="4">
        <v>45550.799999999996</v>
      </c>
      <c r="F4978" s="4">
        <v>7433.8905599999998</v>
      </c>
      <c r="G4978" s="3">
        <v>0.16320000000000001</v>
      </c>
      <c r="H4978" s="7">
        <v>3163.25</v>
      </c>
      <c r="I4978" s="4">
        <v>516.24240000000009</v>
      </c>
      <c r="J4978">
        <v>14.399999999999999</v>
      </c>
      <c r="K4978" t="s">
        <v>11</v>
      </c>
      <c r="L4978" t="s">
        <v>12</v>
      </c>
      <c r="M4978" t="s">
        <v>110</v>
      </c>
      <c r="N4978" s="2">
        <v>41902</v>
      </c>
      <c r="O4978" s="2">
        <v>42266</v>
      </c>
      <c r="P4978" t="s">
        <v>24</v>
      </c>
      <c r="Q4978">
        <v>0.15</v>
      </c>
      <c r="R4978" s="5">
        <f t="shared" si="235"/>
        <v>0.15</v>
      </c>
      <c r="S4978" s="6" t="str">
        <f t="shared" si="236"/>
        <v/>
      </c>
      <c r="T4978">
        <f>ROUND(INT(表1[[#This Row],[合同结束日期]]-表1[[#This Row],[合同起始日期]])/365,1)</f>
        <v>1</v>
      </c>
    </row>
    <row r="4979" spans="1:20">
      <c r="A4979" s="1">
        <v>42095</v>
      </c>
      <c r="B4979" t="s">
        <v>69</v>
      </c>
      <c r="C4979">
        <f t="shared" si="234"/>
        <v>2</v>
      </c>
      <c r="D4979" t="s">
        <v>310</v>
      </c>
      <c r="E4979" s="4">
        <v>42026.400000000001</v>
      </c>
      <c r="F4979" s="4">
        <v>0</v>
      </c>
      <c r="G4979" s="3">
        <v>0</v>
      </c>
      <c r="H4979" s="7">
        <v>2918.5000000000005</v>
      </c>
      <c r="I4979" s="4">
        <v>0</v>
      </c>
      <c r="J4979">
        <v>14.399999999999999</v>
      </c>
      <c r="K4979" t="s">
        <v>11</v>
      </c>
      <c r="L4979" t="s">
        <v>12</v>
      </c>
      <c r="M4979" t="s">
        <v>10</v>
      </c>
      <c r="N4979" s="2">
        <v>41724</v>
      </c>
      <c r="O4979" s="2">
        <v>42088</v>
      </c>
      <c r="P4979" t="s">
        <v>24</v>
      </c>
      <c r="Q4979" t="s">
        <v>83</v>
      </c>
      <c r="R4979" s="5" t="str">
        <f t="shared" si="235"/>
        <v>0.14</v>
      </c>
      <c r="S4979" s="6" t="str">
        <f t="shared" si="236"/>
        <v/>
      </c>
      <c r="T4979">
        <f>ROUND(INT(表1[[#This Row],[合同结束日期]]-表1[[#This Row],[合同起始日期]])/365,1)</f>
        <v>1</v>
      </c>
    </row>
    <row r="4980" spans="1:20">
      <c r="A4980" s="1">
        <v>42095</v>
      </c>
      <c r="B4980" t="s">
        <v>69</v>
      </c>
      <c r="C4980">
        <f t="shared" si="234"/>
        <v>2</v>
      </c>
      <c r="D4980" t="s">
        <v>300</v>
      </c>
      <c r="E4980" s="4">
        <v>10848</v>
      </c>
      <c r="F4980" s="4">
        <v>2159.8368</v>
      </c>
      <c r="G4980" s="3">
        <v>0.1991</v>
      </c>
      <c r="H4980" s="7">
        <v>1506.6666666666667</v>
      </c>
      <c r="I4980" s="4">
        <v>299.97733333333338</v>
      </c>
      <c r="J4980">
        <v>7.1999999999999993</v>
      </c>
      <c r="K4980" t="s">
        <v>60</v>
      </c>
      <c r="L4980" t="s">
        <v>107</v>
      </c>
      <c r="M4980" t="s">
        <v>303</v>
      </c>
      <c r="N4980" s="2">
        <v>41617</v>
      </c>
      <c r="O4980" s="2">
        <v>42346</v>
      </c>
      <c r="P4980" t="s">
        <v>14</v>
      </c>
      <c r="Q4980">
        <v>0</v>
      </c>
      <c r="R4980" s="5">
        <f t="shared" si="235"/>
        <v>0</v>
      </c>
      <c r="S4980" s="6" t="str">
        <f t="shared" si="236"/>
        <v/>
      </c>
      <c r="T4980">
        <f>ROUND(INT(表1[[#This Row],[合同结束日期]]-表1[[#This Row],[合同起始日期]])/365,1)</f>
        <v>2</v>
      </c>
    </row>
    <row r="4981" spans="1:20">
      <c r="A4981" s="1">
        <v>42095</v>
      </c>
      <c r="B4981" t="s">
        <v>69</v>
      </c>
      <c r="C4981">
        <f t="shared" si="234"/>
        <v>2</v>
      </c>
      <c r="D4981" t="s">
        <v>316</v>
      </c>
      <c r="E4981" s="4">
        <v>28476</v>
      </c>
      <c r="F4981" s="4">
        <v>2847.6</v>
      </c>
      <c r="G4981" s="3">
        <v>9.9999999999999992E-2</v>
      </c>
      <c r="H4981" s="7">
        <v>11865</v>
      </c>
      <c r="I4981" s="4">
        <v>1186.5</v>
      </c>
      <c r="J4981">
        <v>2.4</v>
      </c>
      <c r="K4981" t="s">
        <v>44</v>
      </c>
      <c r="L4981" t="s">
        <v>46</v>
      </c>
      <c r="M4981" t="s">
        <v>187</v>
      </c>
      <c r="N4981" s="2">
        <v>41712</v>
      </c>
      <c r="O4981" s="2">
        <v>42442</v>
      </c>
      <c r="P4981" t="s">
        <v>18</v>
      </c>
      <c r="Q4981">
        <v>0.1</v>
      </c>
      <c r="R4981" s="5">
        <f t="shared" si="235"/>
        <v>0.1</v>
      </c>
      <c r="S4981" s="6" t="str">
        <f t="shared" si="236"/>
        <v/>
      </c>
      <c r="T4981">
        <f>ROUND(INT(表1[[#This Row],[合同结束日期]]-表1[[#This Row],[合同起始日期]])/365,1)</f>
        <v>2</v>
      </c>
    </row>
    <row r="4982" spans="1:20">
      <c r="A4982" s="1">
        <v>42095</v>
      </c>
      <c r="B4982" t="s">
        <v>69</v>
      </c>
      <c r="C4982">
        <f t="shared" si="234"/>
        <v>2</v>
      </c>
      <c r="D4982" t="s">
        <v>317</v>
      </c>
      <c r="E4982" s="4">
        <v>30211.199999999997</v>
      </c>
      <c r="F4982" s="4">
        <v>6380.6054399999994</v>
      </c>
      <c r="G4982" s="3">
        <v>0.2112</v>
      </c>
      <c r="H4982" s="7">
        <v>3147</v>
      </c>
      <c r="I4982" s="4">
        <v>664.64639999999997</v>
      </c>
      <c r="J4982">
        <v>9.6</v>
      </c>
      <c r="K4982" t="s">
        <v>11</v>
      </c>
      <c r="L4982" t="s">
        <v>12</v>
      </c>
      <c r="M4982" t="s">
        <v>110</v>
      </c>
      <c r="N4982" s="2">
        <v>41759</v>
      </c>
      <c r="O4982" s="2">
        <v>42123</v>
      </c>
      <c r="P4982" t="s">
        <v>24</v>
      </c>
      <c r="Q4982">
        <v>0.17</v>
      </c>
      <c r="R4982" s="5">
        <f t="shared" si="235"/>
        <v>0.17</v>
      </c>
      <c r="S4982" s="6" t="str">
        <f t="shared" si="236"/>
        <v/>
      </c>
      <c r="T4982">
        <f>ROUND(INT(表1[[#This Row],[合同结束日期]]-表1[[#This Row],[合同起始日期]])/365,1)</f>
        <v>1</v>
      </c>
    </row>
    <row r="4983" spans="1:20">
      <c r="A4983" s="1">
        <v>42095</v>
      </c>
      <c r="B4983" t="s">
        <v>69</v>
      </c>
      <c r="C4983">
        <f t="shared" si="234"/>
        <v>2</v>
      </c>
      <c r="D4983" t="s">
        <v>318</v>
      </c>
      <c r="E4983" s="4">
        <v>9525.6</v>
      </c>
      <c r="F4983" s="4">
        <v>8799.74928</v>
      </c>
      <c r="G4983" s="3">
        <v>0.92379999999999995</v>
      </c>
      <c r="H4983" s="7">
        <v>141.75</v>
      </c>
      <c r="I4983" s="4">
        <v>130.94864999999999</v>
      </c>
      <c r="J4983">
        <v>67.2</v>
      </c>
      <c r="K4983" t="s">
        <v>60</v>
      </c>
      <c r="L4983" t="s">
        <v>107</v>
      </c>
      <c r="M4983" t="s">
        <v>299</v>
      </c>
      <c r="N4983" s="2">
        <v>41752</v>
      </c>
      <c r="O4983" s="2">
        <v>42116</v>
      </c>
      <c r="P4983" t="s">
        <v>14</v>
      </c>
      <c r="Q4983">
        <v>0</v>
      </c>
      <c r="R4983" s="5">
        <f t="shared" si="235"/>
        <v>0</v>
      </c>
      <c r="S4983" s="6" t="str">
        <f t="shared" si="236"/>
        <v/>
      </c>
      <c r="T4983">
        <f>ROUND(INT(表1[[#This Row],[合同结束日期]]-表1[[#This Row],[合同起始日期]])/365,1)</f>
        <v>1</v>
      </c>
    </row>
    <row r="4984" spans="1:20">
      <c r="A4984" s="1">
        <v>42095</v>
      </c>
      <c r="B4984" t="s">
        <v>69</v>
      </c>
      <c r="C4984">
        <f t="shared" si="234"/>
        <v>2</v>
      </c>
      <c r="D4984" t="s">
        <v>211</v>
      </c>
      <c r="E4984" s="4">
        <v>41786.400000000001</v>
      </c>
      <c r="F4984" s="4">
        <v>7705.4121599999999</v>
      </c>
      <c r="G4984" s="3">
        <v>0.18439999999999998</v>
      </c>
      <c r="H4984" s="7">
        <v>2901.8333333333339</v>
      </c>
      <c r="I4984" s="4">
        <v>535.09806666666668</v>
      </c>
      <c r="J4984">
        <v>14.399999999999999</v>
      </c>
      <c r="K4984" t="s">
        <v>11</v>
      </c>
      <c r="L4984" t="s">
        <v>12</v>
      </c>
      <c r="M4984" t="s">
        <v>110</v>
      </c>
      <c r="N4984" s="2">
        <v>41804</v>
      </c>
      <c r="O4984" s="2">
        <v>42133</v>
      </c>
      <c r="P4984" t="s">
        <v>24</v>
      </c>
      <c r="Q4984">
        <v>0.17</v>
      </c>
      <c r="R4984" s="5">
        <f t="shared" si="235"/>
        <v>0.17</v>
      </c>
      <c r="S4984" s="6" t="str">
        <f t="shared" si="236"/>
        <v/>
      </c>
      <c r="T4984">
        <f>ROUND(INT(表1[[#This Row],[合同结束日期]]-表1[[#This Row],[合同起始日期]])/365,1)</f>
        <v>0.9</v>
      </c>
    </row>
    <row r="4985" spans="1:20">
      <c r="A4985" s="1">
        <v>42095</v>
      </c>
      <c r="B4985" t="s">
        <v>69</v>
      </c>
      <c r="C4985">
        <f t="shared" si="234"/>
        <v>2</v>
      </c>
      <c r="D4985" t="s">
        <v>358</v>
      </c>
      <c r="E4985" s="4">
        <v>28536</v>
      </c>
      <c r="F4985" s="4">
        <v>6001.1207999999997</v>
      </c>
      <c r="G4985" s="3">
        <v>0.21029999999999999</v>
      </c>
      <c r="H4985" s="7">
        <v>2378</v>
      </c>
      <c r="I4985" s="4">
        <v>500.09339999999997</v>
      </c>
      <c r="J4985">
        <v>12</v>
      </c>
      <c r="K4985" t="s">
        <v>60</v>
      </c>
      <c r="L4985" t="s">
        <v>61</v>
      </c>
      <c r="M4985" t="s">
        <v>359</v>
      </c>
      <c r="N4985" s="2">
        <v>41964</v>
      </c>
      <c r="O4985" s="2">
        <v>42328</v>
      </c>
      <c r="P4985" t="s">
        <v>24</v>
      </c>
      <c r="Q4985">
        <v>0.15</v>
      </c>
      <c r="R4985" s="5">
        <f t="shared" si="235"/>
        <v>0.15</v>
      </c>
      <c r="S4985" s="6" t="str">
        <f t="shared" si="236"/>
        <v/>
      </c>
      <c r="T4985">
        <f>ROUND(INT(表1[[#This Row],[合同结束日期]]-表1[[#This Row],[合同起始日期]])/365,1)</f>
        <v>1</v>
      </c>
    </row>
    <row r="4986" spans="1:20">
      <c r="A4986" s="1">
        <v>42095</v>
      </c>
      <c r="B4986" t="s">
        <v>69</v>
      </c>
      <c r="C4986">
        <f t="shared" si="234"/>
        <v>2</v>
      </c>
      <c r="D4986" t="s">
        <v>277</v>
      </c>
      <c r="E4986" s="4">
        <v>34710</v>
      </c>
      <c r="F4986" s="4">
        <v>7198.8540000000012</v>
      </c>
      <c r="G4986" s="3">
        <v>0.20740000000000003</v>
      </c>
      <c r="H4986" s="7">
        <v>2410.416666666667</v>
      </c>
      <c r="I4986" s="4">
        <v>499.92041666666682</v>
      </c>
      <c r="J4986">
        <v>14.399999999999999</v>
      </c>
      <c r="K4986" t="s">
        <v>11</v>
      </c>
      <c r="L4986" t="s">
        <v>12</v>
      </c>
      <c r="M4986" t="s">
        <v>110</v>
      </c>
      <c r="N4986" s="2">
        <v>41533</v>
      </c>
      <c r="O4986" s="2">
        <v>42262</v>
      </c>
      <c r="P4986" t="s">
        <v>24</v>
      </c>
      <c r="Q4986">
        <v>0.16</v>
      </c>
      <c r="R4986" s="5">
        <f t="shared" si="235"/>
        <v>0.16</v>
      </c>
      <c r="S4986" s="6" t="str">
        <f t="shared" si="236"/>
        <v/>
      </c>
      <c r="T4986">
        <f>ROUND(INT(表1[[#This Row],[合同结束日期]]-表1[[#This Row],[合同起始日期]])/365,1)</f>
        <v>2</v>
      </c>
    </row>
    <row r="4987" spans="1:20">
      <c r="A4987" s="1">
        <v>42095</v>
      </c>
      <c r="B4987" t="s">
        <v>69</v>
      </c>
      <c r="C4987">
        <f t="shared" si="234"/>
        <v>2</v>
      </c>
      <c r="D4987" t="s">
        <v>278</v>
      </c>
      <c r="E4987" s="4">
        <v>37207.199999999997</v>
      </c>
      <c r="F4987" s="4">
        <v>6924.2599199999995</v>
      </c>
      <c r="G4987" s="3">
        <v>0.18609999999999999</v>
      </c>
      <c r="H4987" s="7">
        <v>2583.8333333333335</v>
      </c>
      <c r="I4987" s="4">
        <v>480.85138333333333</v>
      </c>
      <c r="J4987">
        <v>14.399999999999999</v>
      </c>
      <c r="K4987" t="s">
        <v>11</v>
      </c>
      <c r="L4987" t="s">
        <v>12</v>
      </c>
      <c r="M4987" t="s">
        <v>110</v>
      </c>
      <c r="N4987" s="2">
        <v>41518</v>
      </c>
      <c r="O4987" s="2">
        <v>42247</v>
      </c>
      <c r="P4987" t="s">
        <v>24</v>
      </c>
      <c r="Q4987">
        <v>0.17</v>
      </c>
      <c r="R4987" s="5">
        <f t="shared" si="235"/>
        <v>0.17</v>
      </c>
      <c r="S4987" s="6" t="str">
        <f t="shared" si="236"/>
        <v/>
      </c>
      <c r="T4987">
        <f>ROUND(INT(表1[[#This Row],[合同结束日期]]-表1[[#This Row],[合同起始日期]])/365,1)</f>
        <v>2</v>
      </c>
    </row>
    <row r="4988" spans="1:20">
      <c r="A4988" s="1">
        <v>42095</v>
      </c>
      <c r="B4988" t="s">
        <v>69</v>
      </c>
      <c r="C4988">
        <f t="shared" si="234"/>
        <v>2</v>
      </c>
      <c r="D4988" t="s">
        <v>279</v>
      </c>
      <c r="E4988" s="4">
        <v>34861.199999999997</v>
      </c>
      <c r="F4988" s="4">
        <v>6599.22516</v>
      </c>
      <c r="G4988" s="3">
        <v>0.18930000000000002</v>
      </c>
      <c r="H4988" s="7">
        <v>2420.9166666666665</v>
      </c>
      <c r="I4988" s="4">
        <v>458.27952500000004</v>
      </c>
      <c r="J4988">
        <v>14.399999999999999</v>
      </c>
      <c r="K4988" t="s">
        <v>66</v>
      </c>
      <c r="L4988" t="s">
        <v>64</v>
      </c>
      <c r="M4988" t="s">
        <v>64</v>
      </c>
      <c r="N4988" s="2">
        <v>41536</v>
      </c>
      <c r="O4988" s="2">
        <v>42265</v>
      </c>
      <c r="P4988" t="s">
        <v>24</v>
      </c>
      <c r="Q4988">
        <v>0.13</v>
      </c>
      <c r="R4988" s="5">
        <f t="shared" si="235"/>
        <v>0.13</v>
      </c>
      <c r="S4988" s="6" t="str">
        <f t="shared" si="236"/>
        <v/>
      </c>
      <c r="T4988">
        <f>ROUND(INT(表1[[#This Row],[合同结束日期]]-表1[[#This Row],[合同起始日期]])/365,1)</f>
        <v>2</v>
      </c>
    </row>
    <row r="4989" spans="1:20">
      <c r="A4989" s="1">
        <v>42095</v>
      </c>
      <c r="B4989" t="s">
        <v>69</v>
      </c>
      <c r="C4989">
        <f t="shared" si="234"/>
        <v>2</v>
      </c>
      <c r="D4989" t="s">
        <v>301</v>
      </c>
      <c r="E4989" s="4">
        <v>4809.5999999999995</v>
      </c>
      <c r="F4989" s="4">
        <v>2520.2303999999999</v>
      </c>
      <c r="G4989" s="3">
        <v>0.52400000000000002</v>
      </c>
      <c r="H4989" s="7">
        <v>308.30769230769226</v>
      </c>
      <c r="I4989" s="4">
        <v>161.55323076923077</v>
      </c>
      <c r="J4989">
        <v>15.6</v>
      </c>
      <c r="K4989" t="s">
        <v>60</v>
      </c>
      <c r="L4989" t="s">
        <v>107</v>
      </c>
      <c r="M4989" t="s">
        <v>302</v>
      </c>
      <c r="N4989" s="2">
        <v>41609</v>
      </c>
      <c r="O4989" s="2">
        <v>42338</v>
      </c>
      <c r="P4989" t="s">
        <v>14</v>
      </c>
      <c r="Q4989">
        <v>0</v>
      </c>
      <c r="R4989" s="5">
        <f t="shared" si="235"/>
        <v>0</v>
      </c>
      <c r="S4989" s="6" t="str">
        <f t="shared" si="236"/>
        <v/>
      </c>
      <c r="T4989">
        <f>ROUND(INT(表1[[#This Row],[合同结束日期]]-表1[[#This Row],[合同起始日期]])/365,1)</f>
        <v>2</v>
      </c>
    </row>
    <row r="4990" spans="1:20">
      <c r="A4990" s="1">
        <v>42125</v>
      </c>
      <c r="B4990" t="s">
        <v>69</v>
      </c>
      <c r="C4990">
        <f t="shared" si="234"/>
        <v>2</v>
      </c>
      <c r="D4990" t="s">
        <v>70</v>
      </c>
      <c r="E4990" s="4">
        <v>1317369.5999999999</v>
      </c>
      <c r="F4990" s="4">
        <v>130814.80127999999</v>
      </c>
      <c r="G4990" s="3">
        <v>9.9299999999999999E-2</v>
      </c>
      <c r="H4990" s="7">
        <v>1093.4342629482071</v>
      </c>
      <c r="I4990" s="4">
        <v>108.57802231075696</v>
      </c>
      <c r="J4990">
        <v>1204.8</v>
      </c>
      <c r="K4990" t="s">
        <v>44</v>
      </c>
      <c r="L4990" t="s">
        <v>72</v>
      </c>
      <c r="M4990" t="s">
        <v>71</v>
      </c>
      <c r="N4990" s="2">
        <v>41270</v>
      </c>
      <c r="O4990" s="2">
        <v>44325</v>
      </c>
      <c r="P4990" t="s">
        <v>18</v>
      </c>
      <c r="Q4990" t="s">
        <v>391</v>
      </c>
      <c r="R4990" s="5" t="str">
        <f t="shared" si="235"/>
        <v>0.08</v>
      </c>
      <c r="S4990" s="6" t="str">
        <f t="shared" si="236"/>
        <v>0.08</v>
      </c>
      <c r="T4990">
        <f>ROUND(INT(表1[[#This Row],[合同结束日期]]-表1[[#This Row],[合同起始日期]])/365,1)</f>
        <v>8.4</v>
      </c>
    </row>
    <row r="4991" spans="1:20">
      <c r="A4991" s="1">
        <v>42125</v>
      </c>
      <c r="B4991" t="s">
        <v>69</v>
      </c>
      <c r="C4991">
        <f t="shared" si="234"/>
        <v>2</v>
      </c>
      <c r="D4991" t="s">
        <v>73</v>
      </c>
      <c r="E4991" s="4">
        <v>1003548</v>
      </c>
      <c r="F4991" s="4">
        <v>97043.0916</v>
      </c>
      <c r="G4991" s="3">
        <v>9.6699999999999994E-2</v>
      </c>
      <c r="H4991" s="7">
        <v>1174.564606741573</v>
      </c>
      <c r="I4991" s="4">
        <v>113.58039747191012</v>
      </c>
      <c r="J4991">
        <v>854.4</v>
      </c>
      <c r="K4991" t="s">
        <v>44</v>
      </c>
      <c r="L4991" t="s">
        <v>72</v>
      </c>
      <c r="M4991" t="s">
        <v>71</v>
      </c>
      <c r="N4991" s="2">
        <v>41286</v>
      </c>
      <c r="O4991" s="2">
        <v>44325</v>
      </c>
      <c r="P4991" t="s">
        <v>18</v>
      </c>
      <c r="Q4991" t="s">
        <v>391</v>
      </c>
      <c r="R4991" s="5" t="str">
        <f t="shared" si="235"/>
        <v>0.08</v>
      </c>
      <c r="S4991" s="6" t="str">
        <f t="shared" si="236"/>
        <v>0.08</v>
      </c>
      <c r="T4991">
        <f>ROUND(INT(表1[[#This Row],[合同结束日期]]-表1[[#This Row],[合同起始日期]])/365,1)</f>
        <v>8.3000000000000007</v>
      </c>
    </row>
    <row r="4992" spans="1:20">
      <c r="A4992" s="1">
        <v>42125</v>
      </c>
      <c r="B4992" t="s">
        <v>69</v>
      </c>
      <c r="C4992">
        <f t="shared" si="234"/>
        <v>2</v>
      </c>
      <c r="D4992" t="s">
        <v>356</v>
      </c>
      <c r="E4992" s="4">
        <v>843393.6</v>
      </c>
      <c r="F4992" s="4">
        <v>78266.92607999999</v>
      </c>
      <c r="G4992" s="3">
        <v>9.2799999999999994E-2</v>
      </c>
      <c r="H4992" s="7">
        <v>1561.84</v>
      </c>
      <c r="I4992" s="4">
        <v>144.93875199999999</v>
      </c>
      <c r="J4992">
        <v>540</v>
      </c>
      <c r="K4992" t="s">
        <v>44</v>
      </c>
      <c r="L4992" t="s">
        <v>72</v>
      </c>
      <c r="M4992" t="s">
        <v>71</v>
      </c>
      <c r="N4992" s="2">
        <v>41877</v>
      </c>
      <c r="O4992" s="2">
        <v>43702</v>
      </c>
      <c r="P4992" t="s">
        <v>18</v>
      </c>
      <c r="Q4992" t="s">
        <v>42</v>
      </c>
      <c r="R4992" s="5" t="str">
        <f t="shared" si="235"/>
        <v>0.08</v>
      </c>
      <c r="S4992" s="6" t="str">
        <f t="shared" si="236"/>
        <v/>
      </c>
      <c r="T4992">
        <f>ROUND(INT(表1[[#This Row],[合同结束日期]]-表1[[#This Row],[合同起始日期]])/365,1)</f>
        <v>5</v>
      </c>
    </row>
    <row r="4993" spans="1:20">
      <c r="A4993" s="1">
        <v>42125</v>
      </c>
      <c r="B4993" t="s">
        <v>69</v>
      </c>
      <c r="C4993">
        <f t="shared" si="234"/>
        <v>2</v>
      </c>
      <c r="D4993" t="s">
        <v>336</v>
      </c>
      <c r="E4993" s="4">
        <v>857949.6</v>
      </c>
      <c r="F4993" s="4">
        <v>78759.773279999979</v>
      </c>
      <c r="G4993" s="3">
        <v>9.1799999999999979E-2</v>
      </c>
      <c r="H4993" s="7">
        <v>1361.8247619047618</v>
      </c>
      <c r="I4993" s="4">
        <v>125.01551314285712</v>
      </c>
      <c r="J4993">
        <v>630</v>
      </c>
      <c r="K4993" t="s">
        <v>44</v>
      </c>
      <c r="L4993" t="s">
        <v>72</v>
      </c>
      <c r="M4993" t="s">
        <v>71</v>
      </c>
      <c r="N4993" s="2">
        <v>41757</v>
      </c>
      <c r="O4993" s="2">
        <v>43948</v>
      </c>
      <c r="P4993" t="s">
        <v>18</v>
      </c>
      <c r="Q4993" t="s">
        <v>42</v>
      </c>
      <c r="R4993" s="5" t="str">
        <f t="shared" si="235"/>
        <v>0.08</v>
      </c>
      <c r="S4993" s="6" t="str">
        <f t="shared" si="236"/>
        <v/>
      </c>
      <c r="T4993">
        <f>ROUND(INT(表1[[#This Row],[合同结束日期]]-表1[[#This Row],[合同起始日期]])/365,1)</f>
        <v>6</v>
      </c>
    </row>
    <row r="4994" spans="1:20">
      <c r="A4994" s="1">
        <v>42125</v>
      </c>
      <c r="B4994" t="s">
        <v>69</v>
      </c>
      <c r="C4994">
        <f t="shared" si="234"/>
        <v>2</v>
      </c>
      <c r="D4994" t="s">
        <v>74</v>
      </c>
      <c r="E4994" s="4">
        <v>117622.68000000001</v>
      </c>
      <c r="F4994" s="4">
        <v>27229.650420000002</v>
      </c>
      <c r="G4994" s="3">
        <v>0.23150000000000001</v>
      </c>
      <c r="H4994" s="7">
        <v>468.9899521531101</v>
      </c>
      <c r="I4994" s="4">
        <v>108.57117392344499</v>
      </c>
      <c r="J4994">
        <v>250.79999999999998</v>
      </c>
      <c r="K4994" t="s">
        <v>76</v>
      </c>
      <c r="L4994" t="s">
        <v>75</v>
      </c>
      <c r="M4994" t="s">
        <v>75</v>
      </c>
      <c r="N4994" s="2">
        <v>41243</v>
      </c>
      <c r="O4994" s="2">
        <v>43229</v>
      </c>
      <c r="P4994" t="s">
        <v>14</v>
      </c>
      <c r="Q4994" t="s">
        <v>15</v>
      </c>
      <c r="R4994" s="5" t="str">
        <f t="shared" si="235"/>
        <v>0.</v>
      </c>
      <c r="S4994" s="6" t="str">
        <f t="shared" si="236"/>
        <v>0.</v>
      </c>
      <c r="T4994">
        <f>ROUND(INT(表1[[#This Row],[合同结束日期]]-表1[[#This Row],[合同起始日期]])/365,1)</f>
        <v>5.4</v>
      </c>
    </row>
    <row r="4995" spans="1:20">
      <c r="A4995" s="1">
        <v>42125</v>
      </c>
      <c r="B4995" t="s">
        <v>69</v>
      </c>
      <c r="C4995">
        <f t="shared" si="234"/>
        <v>2</v>
      </c>
      <c r="D4995" t="s">
        <v>77</v>
      </c>
      <c r="E4995" s="4">
        <v>749900.4</v>
      </c>
      <c r="F4995" s="4">
        <v>204121.73999999996</v>
      </c>
      <c r="G4995" s="3">
        <v>0.27219846795654457</v>
      </c>
      <c r="H4995" s="7">
        <v>748.40359281437134</v>
      </c>
      <c r="I4995" s="4">
        <v>203.71431137724548</v>
      </c>
      <c r="J4995">
        <v>1002</v>
      </c>
      <c r="K4995" t="s">
        <v>44</v>
      </c>
      <c r="L4995" t="s">
        <v>72</v>
      </c>
      <c r="M4995" t="s">
        <v>71</v>
      </c>
      <c r="N4995" s="2">
        <v>42098</v>
      </c>
      <c r="O4995" s="2">
        <v>44325</v>
      </c>
      <c r="P4995" t="s">
        <v>18</v>
      </c>
      <c r="Q4995" t="s">
        <v>395</v>
      </c>
      <c r="R4995" s="5" t="str">
        <f t="shared" si="235"/>
        <v>0.07</v>
      </c>
      <c r="S4995" s="6" t="str">
        <f t="shared" si="236"/>
        <v>0.07</v>
      </c>
      <c r="T4995">
        <f>ROUND(INT(表1[[#This Row],[合同结束日期]]-表1[[#This Row],[合同起始日期]])/365,1)</f>
        <v>6.1</v>
      </c>
    </row>
    <row r="4996" spans="1:20">
      <c r="A4996" s="1">
        <v>42125</v>
      </c>
      <c r="B4996" t="s">
        <v>69</v>
      </c>
      <c r="C4996">
        <f t="shared" si="234"/>
        <v>2</v>
      </c>
      <c r="D4996" t="s">
        <v>79</v>
      </c>
      <c r="E4996" s="4">
        <v>413544</v>
      </c>
      <c r="F4996" s="4">
        <v>75926.67839999999</v>
      </c>
      <c r="G4996" s="3">
        <v>0.18359999999999999</v>
      </c>
      <c r="H4996" s="7">
        <v>2114.2331288343557</v>
      </c>
      <c r="I4996" s="4">
        <v>388.1732024539877</v>
      </c>
      <c r="J4996">
        <v>195.6</v>
      </c>
      <c r="K4996" t="s">
        <v>11</v>
      </c>
      <c r="L4996" t="s">
        <v>13</v>
      </c>
      <c r="M4996" t="s">
        <v>34</v>
      </c>
      <c r="N4996" s="2">
        <v>41299</v>
      </c>
      <c r="O4996" s="2">
        <v>42499</v>
      </c>
      <c r="P4996" t="s">
        <v>24</v>
      </c>
      <c r="Q4996" t="s">
        <v>373</v>
      </c>
      <c r="R4996" s="5" t="str">
        <f t="shared" si="235"/>
        <v>0.16</v>
      </c>
      <c r="S4996" s="6" t="str">
        <f t="shared" si="236"/>
        <v>0.16</v>
      </c>
      <c r="T4996">
        <f>ROUND(INT(表1[[#This Row],[合同结束日期]]-表1[[#This Row],[合同起始日期]])/365,1)</f>
        <v>3.3</v>
      </c>
    </row>
    <row r="4997" spans="1:20">
      <c r="A4997" s="1">
        <v>42125</v>
      </c>
      <c r="B4997" t="s">
        <v>69</v>
      </c>
      <c r="C4997">
        <f t="shared" si="234"/>
        <v>2</v>
      </c>
      <c r="D4997" t="s">
        <v>81</v>
      </c>
      <c r="E4997" s="4">
        <v>327090</v>
      </c>
      <c r="F4997" s="4">
        <v>57469.712999999996</v>
      </c>
      <c r="G4997" s="3">
        <v>0.1757</v>
      </c>
      <c r="H4997" s="7">
        <v>2725.75</v>
      </c>
      <c r="I4997" s="4">
        <v>478.91427499999998</v>
      </c>
      <c r="J4997">
        <v>120</v>
      </c>
      <c r="K4997" t="s">
        <v>11</v>
      </c>
      <c r="L4997" t="s">
        <v>23</v>
      </c>
      <c r="M4997" t="s">
        <v>23</v>
      </c>
      <c r="N4997" s="2">
        <v>41279</v>
      </c>
      <c r="O4997" s="2">
        <v>42499</v>
      </c>
      <c r="P4997" t="s">
        <v>24</v>
      </c>
      <c r="Q4997" t="s">
        <v>385</v>
      </c>
      <c r="R4997" s="5" t="str">
        <f t="shared" si="235"/>
        <v>0.15</v>
      </c>
      <c r="S4997" s="6" t="str">
        <f t="shared" si="236"/>
        <v>0.16</v>
      </c>
      <c r="T4997">
        <f>ROUND(INT(表1[[#This Row],[合同结束日期]]-表1[[#This Row],[合同起始日期]])/365,1)</f>
        <v>3.3</v>
      </c>
    </row>
    <row r="4998" spans="1:20">
      <c r="A4998" s="1">
        <v>42125</v>
      </c>
      <c r="B4998" t="s">
        <v>69</v>
      </c>
      <c r="C4998">
        <f t="shared" si="234"/>
        <v>2</v>
      </c>
      <c r="D4998" t="s">
        <v>82</v>
      </c>
      <c r="E4998" s="4">
        <v>165025.19999999998</v>
      </c>
      <c r="F4998" s="4">
        <v>33896.176079999997</v>
      </c>
      <c r="G4998" s="3">
        <v>0.2054</v>
      </c>
      <c r="H4998" s="7">
        <v>1217</v>
      </c>
      <c r="I4998" s="4">
        <v>249.9718</v>
      </c>
      <c r="J4998">
        <v>135.6</v>
      </c>
      <c r="K4998" t="s">
        <v>11</v>
      </c>
      <c r="L4998" t="s">
        <v>23</v>
      </c>
      <c r="M4998" t="s">
        <v>23</v>
      </c>
      <c r="N4998" s="2">
        <v>41281</v>
      </c>
      <c r="O4998" s="2">
        <v>42155</v>
      </c>
      <c r="P4998" t="s">
        <v>24</v>
      </c>
      <c r="Q4998" t="s">
        <v>364</v>
      </c>
      <c r="R4998" s="5" t="str">
        <f t="shared" si="235"/>
        <v>0.14</v>
      </c>
      <c r="S4998" s="6" t="str">
        <f t="shared" si="236"/>
        <v>0.14</v>
      </c>
      <c r="T4998">
        <f>ROUND(INT(表1[[#This Row],[合同结束日期]]-表1[[#This Row],[合同起始日期]])/365,1)</f>
        <v>2.4</v>
      </c>
    </row>
    <row r="4999" spans="1:20">
      <c r="A4999" s="1">
        <v>42125</v>
      </c>
      <c r="B4999" t="s">
        <v>69</v>
      </c>
      <c r="C4999">
        <f t="shared" si="234"/>
        <v>2</v>
      </c>
      <c r="D4999" t="s">
        <v>84</v>
      </c>
      <c r="E4999" s="4">
        <v>34578</v>
      </c>
      <c r="F4999" s="4">
        <v>17278.6266</v>
      </c>
      <c r="G4999" s="3">
        <v>0.49969999999999998</v>
      </c>
      <c r="H4999" s="7">
        <v>480.25</v>
      </c>
      <c r="I4999" s="4">
        <v>239.98092499999998</v>
      </c>
      <c r="J4999">
        <v>72</v>
      </c>
      <c r="K4999" t="s">
        <v>11</v>
      </c>
      <c r="L4999" t="s">
        <v>12</v>
      </c>
      <c r="M4999" t="s">
        <v>53</v>
      </c>
      <c r="N4999" s="2">
        <v>41280</v>
      </c>
      <c r="O4999" s="2">
        <v>42155</v>
      </c>
      <c r="P4999" t="s">
        <v>24</v>
      </c>
      <c r="Q4999" t="s">
        <v>396</v>
      </c>
      <c r="R4999" s="5" t="str">
        <f t="shared" si="235"/>
        <v>0.15</v>
      </c>
      <c r="S4999" s="6" t="str">
        <f t="shared" si="236"/>
        <v>0.15</v>
      </c>
      <c r="T4999">
        <f>ROUND(INT(表1[[#This Row],[合同结束日期]]-表1[[#This Row],[合同起始日期]])/365,1)</f>
        <v>2.4</v>
      </c>
    </row>
    <row r="5000" spans="1:20">
      <c r="A5000" s="1">
        <v>42125</v>
      </c>
      <c r="B5000" t="s">
        <v>69</v>
      </c>
      <c r="C5000">
        <f t="shared" si="234"/>
        <v>2</v>
      </c>
      <c r="D5000" t="s">
        <v>85</v>
      </c>
      <c r="E5000" s="4">
        <v>88540.800000000003</v>
      </c>
      <c r="F5000" s="4">
        <v>48980.770559999997</v>
      </c>
      <c r="G5000" s="3">
        <v>0.55319999999999991</v>
      </c>
      <c r="H5000" s="7">
        <v>469.96178343949043</v>
      </c>
      <c r="I5000" s="4">
        <v>259.98285859872607</v>
      </c>
      <c r="J5000">
        <v>188.4</v>
      </c>
      <c r="K5000" t="s">
        <v>11</v>
      </c>
      <c r="L5000" t="s">
        <v>23</v>
      </c>
      <c r="M5000" t="s">
        <v>23</v>
      </c>
      <c r="N5000" s="2">
        <v>41283</v>
      </c>
      <c r="O5000" s="2">
        <v>42155</v>
      </c>
      <c r="P5000" t="s">
        <v>24</v>
      </c>
      <c r="Q5000" t="s">
        <v>397</v>
      </c>
      <c r="R5000" s="5" t="str">
        <f t="shared" si="235"/>
        <v>0.17</v>
      </c>
      <c r="S5000" s="6" t="str">
        <f t="shared" si="236"/>
        <v>0.17</v>
      </c>
      <c r="T5000">
        <f>ROUND(INT(表1[[#This Row],[合同结束日期]]-表1[[#This Row],[合同起始日期]])/365,1)</f>
        <v>2.4</v>
      </c>
    </row>
    <row r="5001" spans="1:20">
      <c r="A5001" s="1">
        <v>42125</v>
      </c>
      <c r="B5001" t="s">
        <v>69</v>
      </c>
      <c r="C5001">
        <f t="shared" si="234"/>
        <v>2</v>
      </c>
      <c r="D5001" t="s">
        <v>86</v>
      </c>
      <c r="E5001" s="4">
        <v>359026.8</v>
      </c>
      <c r="F5001" s="4">
        <v>68250.994680000003</v>
      </c>
      <c r="G5001" s="3">
        <v>0.19010000000000002</v>
      </c>
      <c r="H5001" s="7">
        <v>1709.6514285714286</v>
      </c>
      <c r="I5001" s="4">
        <v>325.00473657142857</v>
      </c>
      <c r="J5001">
        <v>210</v>
      </c>
      <c r="K5001" t="s">
        <v>11</v>
      </c>
      <c r="L5001" t="s">
        <v>23</v>
      </c>
      <c r="M5001" t="s">
        <v>23</v>
      </c>
      <c r="N5001" s="2">
        <v>41284</v>
      </c>
      <c r="O5001" s="2">
        <v>42499</v>
      </c>
      <c r="P5001" t="s">
        <v>18</v>
      </c>
      <c r="Q5001" t="s">
        <v>388</v>
      </c>
      <c r="R5001" s="5" t="str">
        <f t="shared" si="235"/>
        <v>0.18</v>
      </c>
      <c r="S5001" s="6" t="str">
        <f t="shared" si="236"/>
        <v>0.18</v>
      </c>
      <c r="T5001">
        <f>ROUND(INT(表1[[#This Row],[合同结束日期]]-表1[[#This Row],[合同起始日期]])/365,1)</f>
        <v>3.3</v>
      </c>
    </row>
    <row r="5002" spans="1:20">
      <c r="A5002" s="1">
        <v>42125</v>
      </c>
      <c r="B5002" t="s">
        <v>69</v>
      </c>
      <c r="C5002">
        <f t="shared" si="234"/>
        <v>2</v>
      </c>
      <c r="D5002" t="s">
        <v>87</v>
      </c>
      <c r="E5002" s="4">
        <v>143918.61600000001</v>
      </c>
      <c r="F5002" s="4">
        <v>37059.043620000004</v>
      </c>
      <c r="G5002" s="3">
        <v>0.25750000000000001</v>
      </c>
      <c r="H5002" s="7">
        <v>493.54806584362149</v>
      </c>
      <c r="I5002" s="4">
        <v>127.08862695473253</v>
      </c>
      <c r="J5002">
        <v>291.59999999999997</v>
      </c>
      <c r="K5002" t="s">
        <v>11</v>
      </c>
      <c r="L5002" t="s">
        <v>13</v>
      </c>
      <c r="M5002" t="s">
        <v>13</v>
      </c>
      <c r="N5002" s="2">
        <v>41340</v>
      </c>
      <c r="O5002" s="2">
        <v>42499</v>
      </c>
      <c r="P5002" t="s">
        <v>18</v>
      </c>
      <c r="Q5002" t="s">
        <v>387</v>
      </c>
      <c r="R5002" s="5" t="str">
        <f t="shared" si="235"/>
        <v>0.13</v>
      </c>
      <c r="S5002" s="6" t="str">
        <f t="shared" si="236"/>
        <v>0.14</v>
      </c>
      <c r="T5002">
        <f>ROUND(INT(表1[[#This Row],[合同结束日期]]-表1[[#This Row],[合同起始日期]])/365,1)</f>
        <v>3.2</v>
      </c>
    </row>
    <row r="5003" spans="1:20">
      <c r="A5003" s="1">
        <v>42125</v>
      </c>
      <c r="B5003" t="s">
        <v>69</v>
      </c>
      <c r="C5003">
        <f t="shared" si="234"/>
        <v>2</v>
      </c>
      <c r="D5003" t="s">
        <v>88</v>
      </c>
      <c r="E5003" s="4">
        <v>109012.632</v>
      </c>
      <c r="F5003" s="4">
        <v>25923.203889599998</v>
      </c>
      <c r="G5003" s="3">
        <v>0.23779999999999998</v>
      </c>
      <c r="H5003" s="7">
        <v>534.37564705882357</v>
      </c>
      <c r="I5003" s="4">
        <v>127.07452887058822</v>
      </c>
      <c r="J5003">
        <v>204</v>
      </c>
      <c r="K5003" t="s">
        <v>11</v>
      </c>
      <c r="L5003" t="s">
        <v>23</v>
      </c>
      <c r="M5003" t="s">
        <v>23</v>
      </c>
      <c r="N5003" s="2">
        <v>41337</v>
      </c>
      <c r="O5003" s="2">
        <v>42499</v>
      </c>
      <c r="P5003" t="s">
        <v>18</v>
      </c>
      <c r="Q5003" t="s">
        <v>387</v>
      </c>
      <c r="R5003" s="5" t="str">
        <f t="shared" si="235"/>
        <v>0.13</v>
      </c>
      <c r="S5003" s="6" t="str">
        <f t="shared" si="236"/>
        <v>0.14</v>
      </c>
      <c r="T5003">
        <f>ROUND(INT(表1[[#This Row],[合同结束日期]]-表1[[#This Row],[合同起始日期]])/365,1)</f>
        <v>3.2</v>
      </c>
    </row>
    <row r="5004" spans="1:20">
      <c r="A5004" s="1">
        <v>42125</v>
      </c>
      <c r="B5004" t="s">
        <v>69</v>
      </c>
      <c r="C5004">
        <f t="shared" si="234"/>
        <v>2</v>
      </c>
      <c r="D5004" t="s">
        <v>89</v>
      </c>
      <c r="E5004" s="4">
        <v>174032.4</v>
      </c>
      <c r="F5004" s="4">
        <v>40375.51679999999</v>
      </c>
      <c r="G5004" s="3">
        <v>0.23199999999999996</v>
      </c>
      <c r="H5004" s="7">
        <v>1218.7142857142858</v>
      </c>
      <c r="I5004" s="4">
        <v>282.74171428571424</v>
      </c>
      <c r="J5004">
        <v>142.79999999999998</v>
      </c>
      <c r="K5004" t="s">
        <v>11</v>
      </c>
      <c r="L5004" t="s">
        <v>23</v>
      </c>
      <c r="M5004" t="s">
        <v>23</v>
      </c>
      <c r="N5004" s="2">
        <v>41284</v>
      </c>
      <c r="O5004" s="2">
        <v>43229</v>
      </c>
      <c r="P5004" t="s">
        <v>24</v>
      </c>
      <c r="Q5004" t="s">
        <v>373</v>
      </c>
      <c r="R5004" s="5" t="str">
        <f t="shared" si="235"/>
        <v>0.16</v>
      </c>
      <c r="S5004" s="6" t="str">
        <f t="shared" si="236"/>
        <v>0.16</v>
      </c>
      <c r="T5004">
        <f>ROUND(INT(表1[[#This Row],[合同结束日期]]-表1[[#This Row],[合同起始日期]])/365,1)</f>
        <v>5.3</v>
      </c>
    </row>
    <row r="5005" spans="1:20">
      <c r="A5005" s="1">
        <v>42125</v>
      </c>
      <c r="B5005" t="s">
        <v>69</v>
      </c>
      <c r="C5005">
        <f t="shared" si="234"/>
        <v>2</v>
      </c>
      <c r="D5005" t="s">
        <v>90</v>
      </c>
      <c r="E5005" s="4">
        <v>135217.19999999998</v>
      </c>
      <c r="F5005" s="4">
        <v>22905.793679999999</v>
      </c>
      <c r="G5005" s="3">
        <v>0.16940000000000002</v>
      </c>
      <c r="H5005" s="7">
        <v>411.24452554744516</v>
      </c>
      <c r="I5005" s="4">
        <v>69.664822627737223</v>
      </c>
      <c r="J5005">
        <v>328.8</v>
      </c>
      <c r="K5005" t="s">
        <v>11</v>
      </c>
      <c r="L5005" t="s">
        <v>23</v>
      </c>
      <c r="M5005" t="s">
        <v>23</v>
      </c>
      <c r="N5005" s="2">
        <v>41299</v>
      </c>
      <c r="O5005" s="2">
        <v>42133</v>
      </c>
      <c r="P5005" t="s">
        <v>24</v>
      </c>
      <c r="Q5005" t="s">
        <v>25</v>
      </c>
      <c r="R5005" s="5" t="str">
        <f t="shared" si="235"/>
        <v>0.15</v>
      </c>
      <c r="S5005" s="6" t="str">
        <f t="shared" si="236"/>
        <v/>
      </c>
      <c r="T5005">
        <f>ROUND(INT(表1[[#This Row],[合同结束日期]]-表1[[#This Row],[合同起始日期]])/365,1)</f>
        <v>2.2999999999999998</v>
      </c>
    </row>
    <row r="5006" spans="1:20">
      <c r="A5006" s="1">
        <v>42125</v>
      </c>
      <c r="B5006" t="s">
        <v>69</v>
      </c>
      <c r="C5006">
        <f t="shared" si="234"/>
        <v>2</v>
      </c>
      <c r="D5006" t="s">
        <v>91</v>
      </c>
      <c r="E5006" s="4">
        <v>632760</v>
      </c>
      <c r="F5006" s="4">
        <v>110036.96399999999</v>
      </c>
      <c r="G5006" s="3">
        <v>0.1739</v>
      </c>
      <c r="H5006" s="7">
        <v>1690.0641025641028</v>
      </c>
      <c r="I5006" s="4">
        <v>293.90214743589746</v>
      </c>
      <c r="J5006">
        <v>374.4</v>
      </c>
      <c r="K5006" t="s">
        <v>11</v>
      </c>
      <c r="L5006" t="s">
        <v>92</v>
      </c>
      <c r="M5006" t="s">
        <v>92</v>
      </c>
      <c r="N5006" s="2">
        <v>41295</v>
      </c>
      <c r="O5006" s="2">
        <v>42133</v>
      </c>
      <c r="P5006" t="s">
        <v>24</v>
      </c>
      <c r="Q5006" t="s">
        <v>25</v>
      </c>
      <c r="R5006" s="5" t="str">
        <f t="shared" si="235"/>
        <v>0.15</v>
      </c>
      <c r="S5006" s="6" t="str">
        <f t="shared" si="236"/>
        <v/>
      </c>
      <c r="T5006">
        <f>ROUND(INT(表1[[#This Row],[合同结束日期]]-表1[[#This Row],[合同起始日期]])/365,1)</f>
        <v>2.2999999999999998</v>
      </c>
    </row>
    <row r="5007" spans="1:20">
      <c r="A5007" s="1">
        <v>42125</v>
      </c>
      <c r="B5007" t="s">
        <v>69</v>
      </c>
      <c r="C5007">
        <f t="shared" si="234"/>
        <v>2</v>
      </c>
      <c r="D5007" t="s">
        <v>93</v>
      </c>
      <c r="E5007" s="4">
        <v>315432.84000000003</v>
      </c>
      <c r="F5007" s="4">
        <v>64001.323236000004</v>
      </c>
      <c r="G5007" s="3">
        <v>0.2029</v>
      </c>
      <c r="H5007" s="7">
        <v>1168.2697777777778</v>
      </c>
      <c r="I5007" s="4">
        <v>237.04193791111112</v>
      </c>
      <c r="J5007">
        <v>270</v>
      </c>
      <c r="K5007" t="s">
        <v>11</v>
      </c>
      <c r="L5007" t="s">
        <v>92</v>
      </c>
      <c r="M5007" t="s">
        <v>92</v>
      </c>
      <c r="N5007" s="2">
        <v>41279</v>
      </c>
      <c r="O5007" s="2">
        <v>42499</v>
      </c>
      <c r="P5007" t="s">
        <v>24</v>
      </c>
      <c r="Q5007" t="s">
        <v>387</v>
      </c>
      <c r="R5007" s="5" t="str">
        <f t="shared" si="235"/>
        <v>0.13</v>
      </c>
      <c r="S5007" s="6" t="str">
        <f t="shared" si="236"/>
        <v>0.14</v>
      </c>
      <c r="T5007">
        <f>ROUND(INT(表1[[#This Row],[合同结束日期]]-表1[[#This Row],[合同起始日期]])/365,1)</f>
        <v>3.3</v>
      </c>
    </row>
    <row r="5008" spans="1:20">
      <c r="A5008" s="1">
        <v>42125</v>
      </c>
      <c r="B5008" t="s">
        <v>69</v>
      </c>
      <c r="C5008">
        <f t="shared" ref="C5008:C5070" si="237">IF($B5008="负一层",-1,IF($B5008="负一夹层",0,IF($B5008="一层",1,IF($B5008="二层",2,IF($B5008="三层",3,IF($B5008="四层",4))))))</f>
        <v>2</v>
      </c>
      <c r="D5008" t="s">
        <v>94</v>
      </c>
      <c r="E5008" s="4">
        <v>361113.59999999998</v>
      </c>
      <c r="F5008" s="4">
        <v>81575.562239999985</v>
      </c>
      <c r="G5008" s="3">
        <v>0.22589999999999996</v>
      </c>
      <c r="H5008" s="7">
        <v>1399.6651162790697</v>
      </c>
      <c r="I5008" s="4">
        <v>316.1843497674418</v>
      </c>
      <c r="J5008">
        <v>258</v>
      </c>
      <c r="K5008" t="s">
        <v>11</v>
      </c>
      <c r="L5008" t="s">
        <v>23</v>
      </c>
      <c r="M5008" t="s">
        <v>23</v>
      </c>
      <c r="N5008" s="2">
        <v>41274</v>
      </c>
      <c r="O5008" s="2">
        <v>42435</v>
      </c>
      <c r="P5008" t="s">
        <v>24</v>
      </c>
      <c r="Q5008" t="s">
        <v>398</v>
      </c>
      <c r="R5008" s="5" t="str">
        <f t="shared" ref="R5008:R5070" si="238">IF(ISERROR(FIND(",",$Q5008)),$Q5008,LEFT($Q5008,FIND(",",$Q5008)-1))</f>
        <v>0.18</v>
      </c>
      <c r="S5008" s="6" t="str">
        <f t="shared" si="236"/>
        <v>0.19</v>
      </c>
      <c r="T5008">
        <f>ROUND(INT(表1[[#This Row],[合同结束日期]]-表1[[#This Row],[合同起始日期]])/365,1)</f>
        <v>3.2</v>
      </c>
    </row>
    <row r="5009" spans="1:20">
      <c r="A5009" s="1">
        <v>42125</v>
      </c>
      <c r="B5009" t="s">
        <v>69</v>
      </c>
      <c r="C5009">
        <f t="shared" si="237"/>
        <v>2</v>
      </c>
      <c r="D5009" t="s">
        <v>95</v>
      </c>
      <c r="E5009" s="4">
        <v>1121994</v>
      </c>
      <c r="F5009" s="4">
        <v>234608.94540000003</v>
      </c>
      <c r="G5009" s="3">
        <v>0.20910000000000004</v>
      </c>
      <c r="H5009" s="7">
        <v>723.12064965197214</v>
      </c>
      <c r="I5009" s="4">
        <v>151.20452784222741</v>
      </c>
      <c r="J5009">
        <v>1551.6</v>
      </c>
      <c r="K5009" t="s">
        <v>41</v>
      </c>
      <c r="L5009" t="s">
        <v>95</v>
      </c>
      <c r="M5009" t="s">
        <v>41</v>
      </c>
      <c r="N5009" s="2">
        <v>41338</v>
      </c>
      <c r="O5009" s="2">
        <v>44349</v>
      </c>
      <c r="P5009" t="s">
        <v>39</v>
      </c>
      <c r="Q5009" t="s">
        <v>83</v>
      </c>
      <c r="R5009" s="5" t="str">
        <f t="shared" si="238"/>
        <v>0.14</v>
      </c>
      <c r="S5009" s="6" t="str">
        <f t="shared" ref="S5009:S5071" si="239">IF(ISERROR(FIND(",",$Q5009)),"",RIGHT($Q5009,LEN($Q5009)-FIND(",",$Q5009)))</f>
        <v/>
      </c>
      <c r="T5009">
        <f>ROUND(INT(表1[[#This Row],[合同结束日期]]-表1[[#This Row],[合同起始日期]])/365,1)</f>
        <v>8.1999999999999993</v>
      </c>
    </row>
    <row r="5010" spans="1:20">
      <c r="A5010" s="1">
        <v>42125</v>
      </c>
      <c r="B5010" t="s">
        <v>69</v>
      </c>
      <c r="C5010">
        <f t="shared" si="237"/>
        <v>2</v>
      </c>
      <c r="D5010" t="s">
        <v>293</v>
      </c>
      <c r="E5010" s="4">
        <v>1161729.5999999999</v>
      </c>
      <c r="F5010" s="4">
        <v>81785.763840000014</v>
      </c>
      <c r="G5010" s="3">
        <v>7.0400000000000018E-2</v>
      </c>
      <c r="H5010" s="7">
        <v>994.97225077081191</v>
      </c>
      <c r="I5010" s="4">
        <v>70.046046454265181</v>
      </c>
      <c r="J5010">
        <v>1167.5999999999999</v>
      </c>
      <c r="K5010" t="s">
        <v>44</v>
      </c>
      <c r="L5010" t="s">
        <v>72</v>
      </c>
      <c r="M5010" t="s">
        <v>71</v>
      </c>
      <c r="N5010" s="2">
        <v>41446</v>
      </c>
      <c r="O5010" s="2">
        <v>44487</v>
      </c>
      <c r="P5010" t="s">
        <v>18</v>
      </c>
      <c r="Q5010" t="s">
        <v>37</v>
      </c>
      <c r="R5010" s="5" t="str">
        <f t="shared" si="238"/>
        <v>0.</v>
      </c>
      <c r="S5010" s="6" t="str">
        <f t="shared" si="239"/>
        <v/>
      </c>
      <c r="T5010">
        <f>ROUND(INT(表1[[#This Row],[合同结束日期]]-表1[[#This Row],[合同起始日期]])/365,1)</f>
        <v>8.3000000000000007</v>
      </c>
    </row>
    <row r="5011" spans="1:20">
      <c r="A5011" s="1">
        <v>42125</v>
      </c>
      <c r="B5011" t="s">
        <v>69</v>
      </c>
      <c r="C5011">
        <f t="shared" si="237"/>
        <v>2</v>
      </c>
      <c r="D5011" t="s">
        <v>296</v>
      </c>
      <c r="E5011" s="4">
        <v>2102852.4</v>
      </c>
      <c r="F5011" s="4">
        <v>105142.62000000001</v>
      </c>
      <c r="G5011" s="3">
        <v>5.000000000000001E-2</v>
      </c>
      <c r="H5011" s="7">
        <v>3937.9258426966289</v>
      </c>
      <c r="I5011" s="4">
        <v>196.89629213483147</v>
      </c>
      <c r="J5011">
        <v>534</v>
      </c>
      <c r="K5011" t="s">
        <v>44</v>
      </c>
      <c r="L5011" t="s">
        <v>72</v>
      </c>
      <c r="M5011" t="s">
        <v>71</v>
      </c>
      <c r="N5011" s="2">
        <v>41514</v>
      </c>
      <c r="O5011" s="2">
        <v>44525</v>
      </c>
      <c r="P5011" t="s">
        <v>18</v>
      </c>
      <c r="Q5011" t="s">
        <v>208</v>
      </c>
      <c r="R5011" s="5" t="str">
        <f t="shared" si="238"/>
        <v>0.05</v>
      </c>
      <c r="S5011" s="6" t="str">
        <f t="shared" si="239"/>
        <v/>
      </c>
      <c r="T5011">
        <f>ROUND(INT(表1[[#This Row],[合同结束日期]]-表1[[#This Row],[合同起始日期]])/365,1)</f>
        <v>8.1999999999999993</v>
      </c>
    </row>
    <row r="5012" spans="1:20">
      <c r="A5012" s="1">
        <v>42125</v>
      </c>
      <c r="B5012" t="s">
        <v>69</v>
      </c>
      <c r="C5012">
        <f t="shared" si="237"/>
        <v>2</v>
      </c>
      <c r="D5012" t="s">
        <v>306</v>
      </c>
      <c r="E5012" s="4">
        <v>926661.6</v>
      </c>
      <c r="F5012" s="4">
        <v>55785.028319999998</v>
      </c>
      <c r="G5012" s="3">
        <v>6.0199999999999997E-2</v>
      </c>
      <c r="H5012" s="7">
        <v>1660.683870967742</v>
      </c>
      <c r="I5012" s="4">
        <v>99.973169032258056</v>
      </c>
      <c r="J5012">
        <v>558</v>
      </c>
      <c r="K5012" t="s">
        <v>44</v>
      </c>
      <c r="L5012" t="s">
        <v>72</v>
      </c>
      <c r="M5012" t="s">
        <v>71</v>
      </c>
      <c r="N5012" s="2">
        <v>41567</v>
      </c>
      <c r="O5012" s="2">
        <v>44578</v>
      </c>
      <c r="P5012" t="s">
        <v>18</v>
      </c>
      <c r="Q5012" t="s">
        <v>208</v>
      </c>
      <c r="R5012" s="5" t="str">
        <f t="shared" si="238"/>
        <v>0.05</v>
      </c>
      <c r="S5012" s="6" t="str">
        <f t="shared" si="239"/>
        <v/>
      </c>
      <c r="T5012">
        <f>ROUND(INT(表1[[#This Row],[合同结束日期]]-表1[[#This Row],[合同起始日期]])/365,1)</f>
        <v>8.1999999999999993</v>
      </c>
    </row>
    <row r="5013" spans="1:20">
      <c r="A5013" s="1">
        <v>42125</v>
      </c>
      <c r="B5013" t="s">
        <v>69</v>
      </c>
      <c r="C5013">
        <f t="shared" si="237"/>
        <v>2</v>
      </c>
      <c r="D5013" t="s">
        <v>96</v>
      </c>
      <c r="E5013" s="4">
        <v>880686</v>
      </c>
      <c r="F5013" s="4">
        <v>65963.381399999998</v>
      </c>
      <c r="G5013" s="3">
        <v>7.4899999999999994E-2</v>
      </c>
      <c r="H5013" s="7">
        <v>3366.5366972477068</v>
      </c>
      <c r="I5013" s="4">
        <v>252.15359862385324</v>
      </c>
      <c r="J5013">
        <v>261.59999999999997</v>
      </c>
      <c r="K5013" t="s">
        <v>11</v>
      </c>
      <c r="L5013" t="s">
        <v>23</v>
      </c>
      <c r="M5013" t="s">
        <v>23</v>
      </c>
      <c r="N5013" s="2">
        <v>41374</v>
      </c>
      <c r="O5013" s="2">
        <v>42499</v>
      </c>
      <c r="P5013" t="s">
        <v>24</v>
      </c>
      <c r="Q5013" t="s">
        <v>390</v>
      </c>
      <c r="R5013" s="5" t="str">
        <f t="shared" si="238"/>
        <v>0.06</v>
      </c>
      <c r="S5013" s="6" t="str">
        <f t="shared" si="239"/>
        <v>0.06</v>
      </c>
      <c r="T5013">
        <f>ROUND(INT(表1[[#This Row],[合同结束日期]]-表1[[#This Row],[合同起始日期]])/365,1)</f>
        <v>3.1</v>
      </c>
    </row>
    <row r="5014" spans="1:20">
      <c r="A5014" s="1">
        <v>42125</v>
      </c>
      <c r="B5014" t="s">
        <v>69</v>
      </c>
      <c r="C5014">
        <f t="shared" si="237"/>
        <v>2</v>
      </c>
      <c r="D5014" t="s">
        <v>97</v>
      </c>
      <c r="E5014" s="4">
        <v>669490.91999999993</v>
      </c>
      <c r="F5014" s="4">
        <v>150300.71153999999</v>
      </c>
      <c r="G5014" s="3">
        <v>0.22450000000000001</v>
      </c>
      <c r="H5014" s="7">
        <v>864.97534883720925</v>
      </c>
      <c r="I5014" s="4">
        <v>194.18696581395346</v>
      </c>
      <c r="J5014">
        <v>774</v>
      </c>
      <c r="K5014" t="s">
        <v>11</v>
      </c>
      <c r="L5014" t="s">
        <v>13</v>
      </c>
      <c r="M5014" t="s">
        <v>27</v>
      </c>
      <c r="N5014" s="2">
        <v>41299</v>
      </c>
      <c r="O5014" s="2">
        <v>43229</v>
      </c>
      <c r="P5014" t="s">
        <v>24</v>
      </c>
      <c r="Q5014" t="s">
        <v>399</v>
      </c>
      <c r="R5014" s="5" t="str">
        <f t="shared" si="238"/>
        <v>0.11</v>
      </c>
      <c r="S5014" s="6" t="str">
        <f t="shared" si="239"/>
        <v>0.12</v>
      </c>
      <c r="T5014">
        <f>ROUND(INT(表1[[#This Row],[合同结束日期]]-表1[[#This Row],[合同起始日期]])/365,1)</f>
        <v>5.3</v>
      </c>
    </row>
    <row r="5015" spans="1:20">
      <c r="A5015" s="1">
        <v>42125</v>
      </c>
      <c r="B5015" t="s">
        <v>69</v>
      </c>
      <c r="C5015">
        <f t="shared" si="237"/>
        <v>2</v>
      </c>
      <c r="D5015" t="s">
        <v>98</v>
      </c>
      <c r="E5015" s="4">
        <v>350420.39999999997</v>
      </c>
      <c r="F5015" s="4">
        <v>85467.535559999989</v>
      </c>
      <c r="G5015" s="3">
        <v>0.24390000000000001</v>
      </c>
      <c r="H5015" s="7">
        <v>1054.2129963898917</v>
      </c>
      <c r="I5015" s="4">
        <v>257.12254981949457</v>
      </c>
      <c r="J5015">
        <v>332.4</v>
      </c>
      <c r="K5015" t="s">
        <v>11</v>
      </c>
      <c r="L5015" t="s">
        <v>13</v>
      </c>
      <c r="M5015" t="s">
        <v>13</v>
      </c>
      <c r="N5015" s="2">
        <v>41331</v>
      </c>
      <c r="O5015" s="2">
        <v>42499</v>
      </c>
      <c r="P5015" t="s">
        <v>24</v>
      </c>
      <c r="Q5015" t="s">
        <v>396</v>
      </c>
      <c r="R5015" s="5" t="str">
        <f t="shared" si="238"/>
        <v>0.15</v>
      </c>
      <c r="S5015" s="6" t="str">
        <f t="shared" si="239"/>
        <v>0.15</v>
      </c>
      <c r="T5015">
        <f>ROUND(INT(表1[[#This Row],[合同结束日期]]-表1[[#This Row],[合同起始日期]])/365,1)</f>
        <v>3.2</v>
      </c>
    </row>
    <row r="5016" spans="1:20">
      <c r="A5016" s="1">
        <v>42125</v>
      </c>
      <c r="B5016" t="s">
        <v>69</v>
      </c>
      <c r="C5016">
        <f t="shared" si="237"/>
        <v>2</v>
      </c>
      <c r="D5016" t="s">
        <v>99</v>
      </c>
      <c r="E5016" s="4">
        <v>510807.6</v>
      </c>
      <c r="F5016" s="4">
        <v>96031.828800000003</v>
      </c>
      <c r="G5016" s="3">
        <v>0.18800000000000003</v>
      </c>
      <c r="H5016" s="7">
        <v>2876.1689189189187</v>
      </c>
      <c r="I5016" s="4">
        <v>540.71975675675674</v>
      </c>
      <c r="J5016">
        <v>177.6</v>
      </c>
      <c r="K5016" t="s">
        <v>11</v>
      </c>
      <c r="L5016" t="s">
        <v>23</v>
      </c>
      <c r="M5016" t="s">
        <v>23</v>
      </c>
      <c r="N5016" s="2">
        <v>41295</v>
      </c>
      <c r="O5016" s="2">
        <v>42158</v>
      </c>
      <c r="P5016" t="s">
        <v>24</v>
      </c>
      <c r="Q5016" t="s">
        <v>400</v>
      </c>
      <c r="R5016" s="5" t="str">
        <f t="shared" si="238"/>
        <v>0.15</v>
      </c>
      <c r="S5016" s="6" t="str">
        <f t="shared" si="239"/>
        <v>0.18</v>
      </c>
      <c r="T5016">
        <f>ROUND(INT(表1[[#This Row],[合同结束日期]]-表1[[#This Row],[合同起始日期]])/365,1)</f>
        <v>2.4</v>
      </c>
    </row>
    <row r="5017" spans="1:20">
      <c r="A5017" s="1">
        <v>42125</v>
      </c>
      <c r="B5017" t="s">
        <v>69</v>
      </c>
      <c r="C5017">
        <f t="shared" si="237"/>
        <v>2</v>
      </c>
      <c r="D5017" t="s">
        <v>100</v>
      </c>
      <c r="E5017" s="4">
        <v>395882.39999999997</v>
      </c>
      <c r="F5017" s="4">
        <v>72011.008560000002</v>
      </c>
      <c r="G5017" s="3">
        <v>0.18190000000000003</v>
      </c>
      <c r="H5017" s="7">
        <v>1874.4431818181818</v>
      </c>
      <c r="I5017" s="4">
        <v>340.96121477272732</v>
      </c>
      <c r="J5017">
        <v>211.2</v>
      </c>
      <c r="K5017" t="s">
        <v>11</v>
      </c>
      <c r="L5017" t="s">
        <v>23</v>
      </c>
      <c r="M5017" t="s">
        <v>23</v>
      </c>
      <c r="N5017" s="2">
        <v>41298</v>
      </c>
      <c r="O5017" s="2">
        <v>42153</v>
      </c>
      <c r="P5017" t="s">
        <v>24</v>
      </c>
      <c r="Q5017" t="s">
        <v>385</v>
      </c>
      <c r="R5017" s="5" t="str">
        <f t="shared" si="238"/>
        <v>0.15</v>
      </c>
      <c r="S5017" s="6" t="str">
        <f t="shared" si="239"/>
        <v>0.16</v>
      </c>
      <c r="T5017">
        <f>ROUND(INT(表1[[#This Row],[合同结束日期]]-表1[[#This Row],[合同起始日期]])/365,1)</f>
        <v>2.2999999999999998</v>
      </c>
    </row>
    <row r="5018" spans="1:20">
      <c r="A5018" s="1">
        <v>42125</v>
      </c>
      <c r="B5018" t="s">
        <v>69</v>
      </c>
      <c r="C5018">
        <f t="shared" si="237"/>
        <v>2</v>
      </c>
      <c r="D5018" t="s">
        <v>101</v>
      </c>
      <c r="E5018" s="4">
        <v>161847.88799999998</v>
      </c>
      <c r="F5018" s="4">
        <v>22156.975867199999</v>
      </c>
      <c r="G5018" s="3">
        <v>0.13690000000000002</v>
      </c>
      <c r="H5018" s="7">
        <v>1309.4489320388348</v>
      </c>
      <c r="I5018" s="4">
        <v>179.26355879611651</v>
      </c>
      <c r="J5018">
        <v>123.6</v>
      </c>
      <c r="K5018" t="s">
        <v>11</v>
      </c>
      <c r="L5018" t="s">
        <v>92</v>
      </c>
      <c r="M5018" t="s">
        <v>92</v>
      </c>
      <c r="N5018" s="2">
        <v>41345</v>
      </c>
      <c r="O5018" s="2">
        <v>42499</v>
      </c>
      <c r="P5018" t="s">
        <v>18</v>
      </c>
      <c r="Q5018" t="s">
        <v>387</v>
      </c>
      <c r="R5018" s="5" t="str">
        <f t="shared" si="238"/>
        <v>0.13</v>
      </c>
      <c r="S5018" s="6" t="str">
        <f t="shared" si="239"/>
        <v>0.14</v>
      </c>
      <c r="T5018">
        <f>ROUND(INT(表1[[#This Row],[合同结束日期]]-表1[[#This Row],[合同起始日期]])/365,1)</f>
        <v>3.2</v>
      </c>
    </row>
    <row r="5019" spans="1:20">
      <c r="A5019" s="1">
        <v>42125</v>
      </c>
      <c r="B5019" t="s">
        <v>69</v>
      </c>
      <c r="C5019">
        <f t="shared" si="237"/>
        <v>2</v>
      </c>
      <c r="D5019" t="s">
        <v>102</v>
      </c>
      <c r="E5019" s="4">
        <v>351226.8</v>
      </c>
      <c r="F5019" s="4">
        <v>70947.813599999994</v>
      </c>
      <c r="G5019" s="3">
        <v>0.20199999999999999</v>
      </c>
      <c r="H5019" s="7">
        <v>2268.9069767441861</v>
      </c>
      <c r="I5019" s="4">
        <v>458.31920930232559</v>
      </c>
      <c r="J5019">
        <v>154.79999999999998</v>
      </c>
      <c r="K5019" t="s">
        <v>11</v>
      </c>
      <c r="L5019" t="s">
        <v>92</v>
      </c>
      <c r="M5019" t="s">
        <v>92</v>
      </c>
      <c r="N5019" s="2">
        <v>41355</v>
      </c>
      <c r="O5019" s="2">
        <v>42499</v>
      </c>
      <c r="P5019" t="s">
        <v>24</v>
      </c>
      <c r="Q5019" t="s">
        <v>388</v>
      </c>
      <c r="R5019" s="5" t="str">
        <f t="shared" si="238"/>
        <v>0.18</v>
      </c>
      <c r="S5019" s="6" t="str">
        <f t="shared" si="239"/>
        <v>0.18</v>
      </c>
      <c r="T5019">
        <f>ROUND(INT(表1[[#This Row],[合同结束日期]]-表1[[#This Row],[合同起始日期]])/365,1)</f>
        <v>3.1</v>
      </c>
    </row>
    <row r="5020" spans="1:20">
      <c r="A5020" s="1">
        <v>42125</v>
      </c>
      <c r="B5020" t="s">
        <v>69</v>
      </c>
      <c r="C5020">
        <f t="shared" si="237"/>
        <v>2</v>
      </c>
      <c r="D5020" t="s">
        <v>103</v>
      </c>
      <c r="E5020" s="4">
        <v>292420.8</v>
      </c>
      <c r="F5020" s="4">
        <v>68309.498879999999</v>
      </c>
      <c r="G5020" s="3">
        <v>0.2336</v>
      </c>
      <c r="H5020" s="7">
        <v>1177.217391304348</v>
      </c>
      <c r="I5020" s="4">
        <v>274.99798260869568</v>
      </c>
      <c r="J5020">
        <v>248.39999999999998</v>
      </c>
      <c r="K5020" t="s">
        <v>11</v>
      </c>
      <c r="L5020" t="s">
        <v>23</v>
      </c>
      <c r="M5020" t="s">
        <v>23</v>
      </c>
      <c r="N5020" s="2">
        <v>41285</v>
      </c>
      <c r="O5020" s="2">
        <v>42499</v>
      </c>
      <c r="P5020" t="s">
        <v>24</v>
      </c>
      <c r="Q5020" t="s">
        <v>388</v>
      </c>
      <c r="R5020" s="5" t="str">
        <f t="shared" si="238"/>
        <v>0.18</v>
      </c>
      <c r="S5020" s="6" t="str">
        <f t="shared" si="239"/>
        <v>0.18</v>
      </c>
      <c r="T5020">
        <f>ROUND(INT(表1[[#This Row],[合同结束日期]]-表1[[#This Row],[合同起始日期]])/365,1)</f>
        <v>3.3</v>
      </c>
    </row>
    <row r="5021" spans="1:20">
      <c r="A5021" s="1">
        <v>42125</v>
      </c>
      <c r="B5021" t="s">
        <v>69</v>
      </c>
      <c r="C5021">
        <f t="shared" si="237"/>
        <v>2</v>
      </c>
      <c r="D5021" t="s">
        <v>104</v>
      </c>
      <c r="E5021" s="4">
        <v>87078.96</v>
      </c>
      <c r="F5021" s="4">
        <v>20132.655552</v>
      </c>
      <c r="G5021" s="3">
        <v>0.23119999999999999</v>
      </c>
      <c r="H5021" s="7">
        <v>549.7409090909091</v>
      </c>
      <c r="I5021" s="4">
        <v>127.10009818181818</v>
      </c>
      <c r="J5021">
        <v>158.4</v>
      </c>
      <c r="K5021" t="s">
        <v>11</v>
      </c>
      <c r="L5021" t="s">
        <v>23</v>
      </c>
      <c r="M5021" t="s">
        <v>23</v>
      </c>
      <c r="N5021" s="2">
        <v>41345</v>
      </c>
      <c r="O5021" s="2">
        <v>42499</v>
      </c>
      <c r="P5021" t="s">
        <v>18</v>
      </c>
      <c r="Q5021" t="s">
        <v>387</v>
      </c>
      <c r="R5021" s="5" t="str">
        <f t="shared" si="238"/>
        <v>0.13</v>
      </c>
      <c r="S5021" s="6" t="str">
        <f t="shared" si="239"/>
        <v>0.14</v>
      </c>
      <c r="T5021">
        <f>ROUND(INT(表1[[#This Row],[合同结束日期]]-表1[[#This Row],[合同起始日期]])/365,1)</f>
        <v>3.2</v>
      </c>
    </row>
    <row r="5022" spans="1:20">
      <c r="A5022" s="1">
        <v>42125</v>
      </c>
      <c r="B5022" t="s">
        <v>69</v>
      </c>
      <c r="C5022">
        <f t="shared" si="237"/>
        <v>2</v>
      </c>
      <c r="D5022" t="s">
        <v>105</v>
      </c>
      <c r="E5022" s="4">
        <v>251049.59999999998</v>
      </c>
      <c r="F5022" s="4">
        <v>29900.00736</v>
      </c>
      <c r="G5022" s="3">
        <v>0.11910000000000001</v>
      </c>
      <c r="H5022" s="7">
        <v>2350.651685393258</v>
      </c>
      <c r="I5022" s="4">
        <v>279.96261573033706</v>
      </c>
      <c r="J5022">
        <v>106.8</v>
      </c>
      <c r="K5022" t="s">
        <v>60</v>
      </c>
      <c r="L5022" t="s">
        <v>107</v>
      </c>
      <c r="M5022" t="s">
        <v>106</v>
      </c>
      <c r="N5022" s="2">
        <v>41250</v>
      </c>
      <c r="O5022" s="2">
        <v>42155</v>
      </c>
      <c r="P5022" t="s">
        <v>14</v>
      </c>
      <c r="Q5022" t="s">
        <v>37</v>
      </c>
      <c r="R5022" s="5" t="str">
        <f t="shared" si="238"/>
        <v>0.</v>
      </c>
      <c r="S5022" s="6" t="str">
        <f t="shared" si="239"/>
        <v/>
      </c>
      <c r="T5022">
        <f>ROUND(INT(表1[[#This Row],[合同结束日期]]-表1[[#This Row],[合同起始日期]])/365,1)</f>
        <v>2.5</v>
      </c>
    </row>
    <row r="5023" spans="1:20">
      <c r="A5023" s="1">
        <v>42125</v>
      </c>
      <c r="B5023" t="s">
        <v>69</v>
      </c>
      <c r="C5023">
        <f t="shared" si="237"/>
        <v>2</v>
      </c>
      <c r="D5023" t="s">
        <v>108</v>
      </c>
      <c r="E5023" s="4">
        <v>235437.6</v>
      </c>
      <c r="F5023" s="4">
        <v>23708.566319999998</v>
      </c>
      <c r="G5023" s="3">
        <v>0.10069999999999998</v>
      </c>
      <c r="H5023" s="7">
        <v>4562.7441860465115</v>
      </c>
      <c r="I5023" s="4">
        <v>459.46833953488368</v>
      </c>
      <c r="J5023">
        <v>51.6</v>
      </c>
      <c r="K5023" t="s">
        <v>11</v>
      </c>
      <c r="L5023" t="s">
        <v>12</v>
      </c>
      <c r="M5023" t="s">
        <v>53</v>
      </c>
      <c r="N5023" s="2">
        <v>41332</v>
      </c>
      <c r="O5023" s="2">
        <v>42155</v>
      </c>
      <c r="P5023" t="s">
        <v>24</v>
      </c>
      <c r="Q5023" t="s">
        <v>373</v>
      </c>
      <c r="R5023" s="5" t="str">
        <f t="shared" si="238"/>
        <v>0.16</v>
      </c>
      <c r="S5023" s="6" t="str">
        <f t="shared" si="239"/>
        <v>0.16</v>
      </c>
      <c r="T5023">
        <f>ROUND(INT(表1[[#This Row],[合同结束日期]]-表1[[#This Row],[合同起始日期]])/365,1)</f>
        <v>2.2999999999999998</v>
      </c>
    </row>
    <row r="5024" spans="1:20">
      <c r="A5024" s="1">
        <v>42125</v>
      </c>
      <c r="B5024" t="s">
        <v>69</v>
      </c>
      <c r="C5024">
        <f t="shared" si="237"/>
        <v>2</v>
      </c>
      <c r="D5024" t="s">
        <v>109</v>
      </c>
      <c r="E5024" s="4">
        <v>310926</v>
      </c>
      <c r="F5024" s="4">
        <v>47820.418799999999</v>
      </c>
      <c r="G5024" s="3">
        <v>0.15379999999999999</v>
      </c>
      <c r="H5024" s="7">
        <v>4982.7884615384619</v>
      </c>
      <c r="I5024" s="4">
        <v>766.35286538461537</v>
      </c>
      <c r="J5024">
        <v>62.4</v>
      </c>
      <c r="K5024" t="s">
        <v>11</v>
      </c>
      <c r="L5024" t="s">
        <v>12</v>
      </c>
      <c r="M5024" t="s">
        <v>110</v>
      </c>
      <c r="N5024" s="2">
        <v>41287</v>
      </c>
      <c r="O5024" s="2">
        <v>42499</v>
      </c>
      <c r="P5024" t="s">
        <v>24</v>
      </c>
      <c r="Q5024" t="s">
        <v>401</v>
      </c>
      <c r="R5024" s="5" t="str">
        <f t="shared" si="238"/>
        <v>0.13</v>
      </c>
      <c r="S5024" s="6" t="str">
        <f t="shared" si="239"/>
        <v>0.15</v>
      </c>
      <c r="T5024">
        <f>ROUND(INT(表1[[#This Row],[合同结束日期]]-表1[[#This Row],[合同起始日期]])/365,1)</f>
        <v>3.3</v>
      </c>
    </row>
    <row r="5025" spans="1:20">
      <c r="A5025" s="1">
        <v>42125</v>
      </c>
      <c r="B5025" t="s">
        <v>69</v>
      </c>
      <c r="C5025">
        <f t="shared" si="237"/>
        <v>2</v>
      </c>
      <c r="D5025" t="s">
        <v>111</v>
      </c>
      <c r="E5025" s="4">
        <v>212313.60000000001</v>
      </c>
      <c r="F5025" s="4">
        <v>37537.044479999997</v>
      </c>
      <c r="G5025" s="3">
        <v>0.17679999999999998</v>
      </c>
      <c r="H5025" s="7">
        <v>1565.7345132743365</v>
      </c>
      <c r="I5025" s="4">
        <v>276.82186194690263</v>
      </c>
      <c r="J5025">
        <v>135.6</v>
      </c>
      <c r="K5025" t="s">
        <v>11</v>
      </c>
      <c r="L5025" t="s">
        <v>23</v>
      </c>
      <c r="M5025" t="s">
        <v>23</v>
      </c>
      <c r="N5025" s="2">
        <v>41974</v>
      </c>
      <c r="O5025" s="2">
        <v>42499</v>
      </c>
      <c r="P5025" t="s">
        <v>24</v>
      </c>
      <c r="Q5025" t="s">
        <v>387</v>
      </c>
      <c r="R5025" s="5" t="str">
        <f t="shared" si="238"/>
        <v>0.13</v>
      </c>
      <c r="S5025" s="6" t="str">
        <f t="shared" si="239"/>
        <v>0.14</v>
      </c>
      <c r="T5025">
        <f>ROUND(INT(表1[[#This Row],[合同结束日期]]-表1[[#This Row],[合同起始日期]])/365,1)</f>
        <v>1.4</v>
      </c>
    </row>
    <row r="5026" spans="1:20">
      <c r="A5026" s="1">
        <v>42125</v>
      </c>
      <c r="B5026" t="s">
        <v>69</v>
      </c>
      <c r="C5026">
        <f t="shared" si="237"/>
        <v>2</v>
      </c>
      <c r="D5026" t="s">
        <v>112</v>
      </c>
      <c r="E5026" s="4">
        <v>635253.23999999987</v>
      </c>
      <c r="F5026" s="4">
        <v>116187.81759599996</v>
      </c>
      <c r="G5026" s="3">
        <v>0.18289999999999998</v>
      </c>
      <c r="H5026" s="7">
        <v>1186.9455156950671</v>
      </c>
      <c r="I5026" s="4">
        <v>217.09233482062777</v>
      </c>
      <c r="J5026">
        <v>535.19999999999993</v>
      </c>
      <c r="K5026" t="s">
        <v>11</v>
      </c>
      <c r="L5026" t="s">
        <v>92</v>
      </c>
      <c r="M5026" t="s">
        <v>92</v>
      </c>
      <c r="N5026" s="2">
        <v>41974</v>
      </c>
      <c r="O5026" s="2">
        <v>42499</v>
      </c>
      <c r="P5026" t="s">
        <v>24</v>
      </c>
      <c r="Q5026" t="s">
        <v>387</v>
      </c>
      <c r="R5026" s="5" t="str">
        <f t="shared" si="238"/>
        <v>0.13</v>
      </c>
      <c r="S5026" s="6" t="str">
        <f t="shared" si="239"/>
        <v>0.14</v>
      </c>
      <c r="T5026">
        <f>ROUND(INT(表1[[#This Row],[合同结束日期]]-表1[[#This Row],[合同起始日期]])/365,1)</f>
        <v>1.4</v>
      </c>
    </row>
    <row r="5027" spans="1:20">
      <c r="A5027" s="1">
        <v>42125</v>
      </c>
      <c r="B5027" t="s">
        <v>69</v>
      </c>
      <c r="C5027">
        <f t="shared" si="237"/>
        <v>2</v>
      </c>
      <c r="D5027" t="s">
        <v>375</v>
      </c>
      <c r="E5027" s="4">
        <v>464919.6</v>
      </c>
      <c r="F5027" s="4">
        <v>99167.350680000018</v>
      </c>
      <c r="G5027" s="3">
        <v>0.21330000000000005</v>
      </c>
      <c r="H5027" s="7">
        <v>1188.4447852760736</v>
      </c>
      <c r="I5027" s="4">
        <v>253.49527269938656</v>
      </c>
      <c r="J5027">
        <v>391.2</v>
      </c>
      <c r="K5027" t="s">
        <v>11</v>
      </c>
      <c r="L5027" t="s">
        <v>23</v>
      </c>
      <c r="M5027" t="s">
        <v>23</v>
      </c>
      <c r="N5027" s="2">
        <v>41331</v>
      </c>
      <c r="O5027" s="2">
        <v>42499</v>
      </c>
      <c r="P5027" t="s">
        <v>24</v>
      </c>
      <c r="Q5027" t="s">
        <v>385</v>
      </c>
      <c r="R5027" s="5" t="str">
        <f t="shared" si="238"/>
        <v>0.15</v>
      </c>
      <c r="S5027" s="6" t="str">
        <f t="shared" si="239"/>
        <v>0.16</v>
      </c>
      <c r="T5027">
        <f>ROUND(INT(表1[[#This Row],[合同结束日期]]-表1[[#This Row],[合同起始日期]])/365,1)</f>
        <v>3.2</v>
      </c>
    </row>
    <row r="5028" spans="1:20">
      <c r="A5028" s="1">
        <v>42125</v>
      </c>
      <c r="B5028" t="s">
        <v>69</v>
      </c>
      <c r="C5028">
        <f t="shared" si="237"/>
        <v>2</v>
      </c>
      <c r="D5028" t="s">
        <v>113</v>
      </c>
      <c r="E5028" s="4">
        <v>441261.6</v>
      </c>
      <c r="F5028" s="4">
        <v>78191.555519999994</v>
      </c>
      <c r="G5028" s="3">
        <v>0.1772</v>
      </c>
      <c r="H5028" s="7">
        <v>1430.8093385214008</v>
      </c>
      <c r="I5028" s="4">
        <v>253.53941478599222</v>
      </c>
      <c r="J5028">
        <v>308.39999999999998</v>
      </c>
      <c r="K5028" t="s">
        <v>11</v>
      </c>
      <c r="L5028" t="s">
        <v>23</v>
      </c>
      <c r="M5028" t="s">
        <v>23</v>
      </c>
      <c r="N5028" s="2">
        <v>41331</v>
      </c>
      <c r="O5028" s="2">
        <v>42499</v>
      </c>
      <c r="P5028" t="s">
        <v>24</v>
      </c>
      <c r="Q5028" t="s">
        <v>385</v>
      </c>
      <c r="R5028" s="5" t="str">
        <f t="shared" si="238"/>
        <v>0.15</v>
      </c>
      <c r="S5028" s="6" t="str">
        <f t="shared" si="239"/>
        <v>0.16</v>
      </c>
      <c r="T5028">
        <f>ROUND(INT(表1[[#This Row],[合同结束日期]]-表1[[#This Row],[合同起始日期]])/365,1)</f>
        <v>3.2</v>
      </c>
    </row>
    <row r="5029" spans="1:20">
      <c r="A5029" s="1">
        <v>42125</v>
      </c>
      <c r="B5029" t="s">
        <v>69</v>
      </c>
      <c r="C5029">
        <f t="shared" si="237"/>
        <v>2</v>
      </c>
      <c r="D5029" t="s">
        <v>114</v>
      </c>
      <c r="E5029" s="4">
        <v>941041.68</v>
      </c>
      <c r="F5029" s="4">
        <v>144073.48120800001</v>
      </c>
      <c r="G5029" s="3">
        <v>0.15310000000000001</v>
      </c>
      <c r="H5029" s="7">
        <v>1908.0326034063262</v>
      </c>
      <c r="I5029" s="4">
        <v>292.11979158150854</v>
      </c>
      <c r="J5029">
        <v>493.2</v>
      </c>
      <c r="K5029" t="s">
        <v>60</v>
      </c>
      <c r="L5029" t="s">
        <v>116</v>
      </c>
      <c r="M5029" t="s">
        <v>115</v>
      </c>
      <c r="N5029" s="2">
        <v>41241</v>
      </c>
      <c r="O5029" s="2">
        <v>43229</v>
      </c>
      <c r="P5029" t="s">
        <v>24</v>
      </c>
      <c r="Q5029" t="s">
        <v>392</v>
      </c>
      <c r="R5029" s="5" t="str">
        <f t="shared" si="238"/>
        <v>0.12</v>
      </c>
      <c r="S5029" s="6" t="str">
        <f t="shared" si="239"/>
        <v>0.13</v>
      </c>
      <c r="T5029">
        <f>ROUND(INT(表1[[#This Row],[合同结束日期]]-表1[[#This Row],[合同起始日期]])/365,1)</f>
        <v>5.4</v>
      </c>
    </row>
    <row r="5030" spans="1:20">
      <c r="A5030" s="1">
        <v>42125</v>
      </c>
      <c r="B5030" t="s">
        <v>69</v>
      </c>
      <c r="C5030">
        <f t="shared" si="237"/>
        <v>2</v>
      </c>
      <c r="D5030" t="s">
        <v>118</v>
      </c>
      <c r="E5030" s="4">
        <v>455582.39999999997</v>
      </c>
      <c r="F5030" s="4">
        <v>52391.976000000002</v>
      </c>
      <c r="G5030" s="3">
        <v>0.11500000000000002</v>
      </c>
      <c r="H5030" s="7">
        <v>958.71717171717171</v>
      </c>
      <c r="I5030" s="4">
        <v>110.25247474747475</v>
      </c>
      <c r="J5030">
        <v>475.2</v>
      </c>
      <c r="K5030" t="s">
        <v>44</v>
      </c>
      <c r="L5030" t="s">
        <v>72</v>
      </c>
      <c r="M5030" t="s">
        <v>71</v>
      </c>
      <c r="N5030" s="2">
        <v>41332</v>
      </c>
      <c r="O5030" s="2">
        <v>44325</v>
      </c>
      <c r="P5030" t="s">
        <v>24</v>
      </c>
      <c r="Q5030" t="s">
        <v>391</v>
      </c>
      <c r="R5030" s="5" t="str">
        <f t="shared" si="238"/>
        <v>0.08</v>
      </c>
      <c r="S5030" s="6" t="str">
        <f t="shared" si="239"/>
        <v>0.08</v>
      </c>
      <c r="T5030">
        <f>ROUND(INT(表1[[#This Row],[合同结束日期]]-表1[[#This Row],[合同起始日期]])/365,1)</f>
        <v>8.1999999999999993</v>
      </c>
    </row>
    <row r="5031" spans="1:20">
      <c r="A5031" s="1">
        <v>42125</v>
      </c>
      <c r="B5031" t="s">
        <v>69</v>
      </c>
      <c r="C5031">
        <f t="shared" si="237"/>
        <v>2</v>
      </c>
      <c r="D5031" t="s">
        <v>376</v>
      </c>
      <c r="E5031" s="4">
        <v>1872179.5320000001</v>
      </c>
      <c r="F5031" s="4">
        <v>110458.59238800002</v>
      </c>
      <c r="G5031" s="3">
        <v>5.9000000000000004E-2</v>
      </c>
      <c r="H5031" s="7">
        <v>3333.6530128205127</v>
      </c>
      <c r="I5031" s="4">
        <v>196.68552775641029</v>
      </c>
      <c r="J5031">
        <v>561.6</v>
      </c>
      <c r="K5031" t="s">
        <v>44</v>
      </c>
      <c r="L5031" t="s">
        <v>72</v>
      </c>
      <c r="M5031" t="s">
        <v>71</v>
      </c>
      <c r="N5031" s="2">
        <v>42019</v>
      </c>
      <c r="O5031" s="2">
        <v>44940</v>
      </c>
      <c r="P5031" t="s">
        <v>24</v>
      </c>
      <c r="Q5031" t="s">
        <v>208</v>
      </c>
      <c r="R5031" s="5" t="str">
        <f t="shared" si="238"/>
        <v>0.05</v>
      </c>
      <c r="S5031" s="6" t="str">
        <f t="shared" si="239"/>
        <v/>
      </c>
      <c r="T5031">
        <f>ROUND(INT(表1[[#This Row],[合同结束日期]]-表1[[#This Row],[合同起始日期]])/365,1)</f>
        <v>8</v>
      </c>
    </row>
    <row r="5032" spans="1:20">
      <c r="A5032" s="1">
        <v>42125</v>
      </c>
      <c r="B5032" t="s">
        <v>69</v>
      </c>
      <c r="C5032">
        <f t="shared" si="237"/>
        <v>2</v>
      </c>
      <c r="D5032" t="s">
        <v>120</v>
      </c>
      <c r="E5032" s="4">
        <v>411182.86800000002</v>
      </c>
      <c r="F5032" s="4">
        <v>65090.248004400004</v>
      </c>
      <c r="G5032" s="3">
        <v>0.1583</v>
      </c>
      <c r="H5032" s="7">
        <v>249.2017381818182</v>
      </c>
      <c r="I5032" s="4">
        <v>39.448635154181822</v>
      </c>
      <c r="J5032">
        <v>1650</v>
      </c>
      <c r="K5032" t="s">
        <v>44</v>
      </c>
      <c r="L5032" t="s">
        <v>72</v>
      </c>
      <c r="M5032" t="s">
        <v>71</v>
      </c>
      <c r="N5032" s="2">
        <v>41261</v>
      </c>
      <c r="O5032" s="2">
        <v>44332</v>
      </c>
      <c r="P5032" t="s">
        <v>39</v>
      </c>
      <c r="Q5032" t="s">
        <v>395</v>
      </c>
      <c r="R5032" s="5" t="str">
        <f t="shared" si="238"/>
        <v>0.07</v>
      </c>
      <c r="S5032" s="6" t="str">
        <f t="shared" si="239"/>
        <v>0.07</v>
      </c>
      <c r="T5032">
        <f>ROUND(INT(表1[[#This Row],[合同结束日期]]-表1[[#This Row],[合同起始日期]])/365,1)</f>
        <v>8.4</v>
      </c>
    </row>
    <row r="5033" spans="1:20">
      <c r="A5033" s="1">
        <v>42125</v>
      </c>
      <c r="B5033" t="s">
        <v>69</v>
      </c>
      <c r="C5033">
        <f t="shared" si="237"/>
        <v>2</v>
      </c>
      <c r="D5033" t="s">
        <v>280</v>
      </c>
      <c r="E5033" s="4">
        <v>51302.400000000001</v>
      </c>
      <c r="F5033" s="4">
        <v>8808.622080000001</v>
      </c>
      <c r="G5033" s="3">
        <v>0.17170000000000002</v>
      </c>
      <c r="H5033" s="7">
        <v>3562.666666666667</v>
      </c>
      <c r="I5033" s="4">
        <v>611.70986666666681</v>
      </c>
      <c r="J5033">
        <v>14.399999999999999</v>
      </c>
      <c r="K5033" t="s">
        <v>11</v>
      </c>
      <c r="L5033" t="s">
        <v>12</v>
      </c>
      <c r="M5033" t="s">
        <v>110</v>
      </c>
      <c r="N5033" s="2">
        <v>41541</v>
      </c>
      <c r="O5033" s="2">
        <v>42270</v>
      </c>
      <c r="P5033" t="s">
        <v>24</v>
      </c>
      <c r="Q5033" t="s">
        <v>59</v>
      </c>
      <c r="R5033" s="5" t="str">
        <f t="shared" si="238"/>
        <v>0.16</v>
      </c>
      <c r="S5033" s="6" t="str">
        <f t="shared" si="239"/>
        <v/>
      </c>
      <c r="T5033">
        <f>ROUND(INT(表1[[#This Row],[合同结束日期]]-表1[[#This Row],[合同起始日期]])/365,1)</f>
        <v>2</v>
      </c>
    </row>
    <row r="5034" spans="1:20">
      <c r="A5034" s="1">
        <v>42125</v>
      </c>
      <c r="B5034" t="s">
        <v>69</v>
      </c>
      <c r="C5034">
        <f t="shared" si="237"/>
        <v>2</v>
      </c>
      <c r="D5034" t="s">
        <v>270</v>
      </c>
      <c r="E5034" s="4">
        <v>41995.560000000005</v>
      </c>
      <c r="F5034" s="4">
        <v>7559.2008000000005</v>
      </c>
      <c r="G5034" s="3">
        <v>0.18</v>
      </c>
      <c r="H5034" s="7">
        <v>1749.8150000000003</v>
      </c>
      <c r="I5034" s="4">
        <v>314.9667</v>
      </c>
      <c r="J5034">
        <v>24</v>
      </c>
      <c r="K5034" t="s">
        <v>11</v>
      </c>
      <c r="L5034" t="s">
        <v>13</v>
      </c>
      <c r="M5034" t="s">
        <v>34</v>
      </c>
      <c r="N5034" s="2">
        <v>41893</v>
      </c>
      <c r="O5034" s="2">
        <v>42257</v>
      </c>
      <c r="P5034" t="s">
        <v>24</v>
      </c>
      <c r="Q5034" t="s">
        <v>25</v>
      </c>
      <c r="R5034" s="5" t="str">
        <f t="shared" si="238"/>
        <v>0.15</v>
      </c>
      <c r="S5034" s="6" t="str">
        <f t="shared" si="239"/>
        <v/>
      </c>
      <c r="T5034">
        <f>ROUND(INT(表1[[#This Row],[合同结束日期]]-表1[[#This Row],[合同起始日期]])/365,1)</f>
        <v>1</v>
      </c>
    </row>
    <row r="5035" spans="1:20">
      <c r="A5035" s="1">
        <v>42125</v>
      </c>
      <c r="B5035" t="s">
        <v>69</v>
      </c>
      <c r="C5035">
        <f t="shared" si="237"/>
        <v>2</v>
      </c>
      <c r="D5035" t="s">
        <v>272</v>
      </c>
      <c r="E5035" s="4">
        <v>55518</v>
      </c>
      <c r="F5035" s="4">
        <v>8927.2944000000007</v>
      </c>
      <c r="G5035" s="3">
        <v>0.1608</v>
      </c>
      <c r="H5035" s="7">
        <v>3855.416666666667</v>
      </c>
      <c r="I5035" s="4">
        <v>619.95100000000014</v>
      </c>
      <c r="J5035">
        <v>14.399999999999999</v>
      </c>
      <c r="K5035" t="s">
        <v>11</v>
      </c>
      <c r="L5035" t="s">
        <v>12</v>
      </c>
      <c r="M5035" t="s">
        <v>110</v>
      </c>
      <c r="N5035" s="2">
        <v>41902</v>
      </c>
      <c r="O5035" s="2">
        <v>42266</v>
      </c>
      <c r="P5035" t="s">
        <v>24</v>
      </c>
      <c r="Q5035" t="s">
        <v>25</v>
      </c>
      <c r="R5035" s="5" t="str">
        <f t="shared" si="238"/>
        <v>0.15</v>
      </c>
      <c r="S5035" s="6" t="str">
        <f t="shared" si="239"/>
        <v/>
      </c>
      <c r="T5035">
        <f>ROUND(INT(表1[[#This Row],[合同结束日期]]-表1[[#This Row],[合同起始日期]])/365,1)</f>
        <v>1</v>
      </c>
    </row>
    <row r="5036" spans="1:20">
      <c r="A5036" s="1">
        <v>42125</v>
      </c>
      <c r="B5036" t="s">
        <v>69</v>
      </c>
      <c r="C5036">
        <f t="shared" si="237"/>
        <v>2</v>
      </c>
      <c r="D5036" t="s">
        <v>310</v>
      </c>
      <c r="E5036" s="4">
        <v>48204</v>
      </c>
      <c r="F5036" s="4">
        <v>0</v>
      </c>
      <c r="G5036" s="3">
        <v>0</v>
      </c>
      <c r="H5036" s="7">
        <v>3347.5000000000005</v>
      </c>
      <c r="I5036" s="4">
        <v>0</v>
      </c>
      <c r="J5036">
        <v>14.399999999999999</v>
      </c>
      <c r="K5036" t="s">
        <v>11</v>
      </c>
      <c r="L5036" t="s">
        <v>12</v>
      </c>
      <c r="M5036" t="s">
        <v>10</v>
      </c>
      <c r="N5036" s="2">
        <v>41724</v>
      </c>
      <c r="O5036" s="2">
        <v>42088</v>
      </c>
      <c r="P5036" t="s">
        <v>24</v>
      </c>
      <c r="Q5036" t="s">
        <v>83</v>
      </c>
      <c r="R5036" s="5" t="str">
        <f t="shared" si="238"/>
        <v>0.14</v>
      </c>
      <c r="S5036" s="6" t="str">
        <f t="shared" si="239"/>
        <v/>
      </c>
      <c r="T5036">
        <f>ROUND(INT(表1[[#This Row],[合同结束日期]]-表1[[#This Row],[合同起始日期]])/365,1)</f>
        <v>1</v>
      </c>
    </row>
    <row r="5037" spans="1:20">
      <c r="A5037" s="1">
        <v>42125</v>
      </c>
      <c r="B5037" t="s">
        <v>69</v>
      </c>
      <c r="C5037">
        <f t="shared" si="237"/>
        <v>2</v>
      </c>
      <c r="D5037" t="s">
        <v>300</v>
      </c>
      <c r="E5037" s="4">
        <v>13008</v>
      </c>
      <c r="F5037" s="4">
        <v>2160.6288</v>
      </c>
      <c r="G5037" s="3">
        <v>0.1661</v>
      </c>
      <c r="H5037" s="7">
        <v>1806.6666666666667</v>
      </c>
      <c r="I5037" s="4">
        <v>300.08733333333333</v>
      </c>
      <c r="J5037">
        <v>7.1999999999999993</v>
      </c>
      <c r="K5037" t="s">
        <v>60</v>
      </c>
      <c r="L5037" t="s">
        <v>107</v>
      </c>
      <c r="M5037" t="s">
        <v>303</v>
      </c>
      <c r="N5037" s="2">
        <v>41617</v>
      </c>
      <c r="O5037" s="2">
        <v>42346</v>
      </c>
      <c r="P5037" t="s">
        <v>14</v>
      </c>
      <c r="Q5037">
        <v>0</v>
      </c>
      <c r="R5037" s="5">
        <f t="shared" si="238"/>
        <v>0</v>
      </c>
      <c r="S5037" s="6" t="str">
        <f t="shared" si="239"/>
        <v/>
      </c>
      <c r="T5037">
        <f>ROUND(INT(表1[[#This Row],[合同结束日期]]-表1[[#This Row],[合同起始日期]])/365,1)</f>
        <v>2</v>
      </c>
    </row>
    <row r="5038" spans="1:20">
      <c r="A5038" s="1">
        <v>42125</v>
      </c>
      <c r="B5038" t="s">
        <v>69</v>
      </c>
      <c r="C5038">
        <f t="shared" si="237"/>
        <v>2</v>
      </c>
      <c r="D5038" t="s">
        <v>316</v>
      </c>
      <c r="E5038" s="4">
        <v>36840</v>
      </c>
      <c r="F5038" s="4">
        <v>3684</v>
      </c>
      <c r="G5038" s="3">
        <v>0.1</v>
      </c>
      <c r="H5038" s="7">
        <v>15350</v>
      </c>
      <c r="I5038" s="4">
        <v>1535</v>
      </c>
      <c r="J5038">
        <v>2.4</v>
      </c>
      <c r="K5038" t="s">
        <v>44</v>
      </c>
      <c r="L5038" t="s">
        <v>46</v>
      </c>
      <c r="M5038" t="s">
        <v>187</v>
      </c>
      <c r="N5038" s="2">
        <v>41712</v>
      </c>
      <c r="O5038" s="2">
        <v>42442</v>
      </c>
      <c r="P5038" t="s">
        <v>18</v>
      </c>
      <c r="Q5038" t="s">
        <v>19</v>
      </c>
      <c r="R5038" s="5" t="str">
        <f t="shared" si="238"/>
        <v>0.1</v>
      </c>
      <c r="S5038" s="6" t="str">
        <f t="shared" si="239"/>
        <v/>
      </c>
      <c r="T5038">
        <f>ROUND(INT(表1[[#This Row],[合同结束日期]]-表1[[#This Row],[合同起始日期]])/365,1)</f>
        <v>2</v>
      </c>
    </row>
    <row r="5039" spans="1:20">
      <c r="A5039" s="1">
        <v>42125</v>
      </c>
      <c r="B5039" t="s">
        <v>69</v>
      </c>
      <c r="C5039">
        <f t="shared" si="237"/>
        <v>2</v>
      </c>
      <c r="D5039" t="s">
        <v>317</v>
      </c>
      <c r="E5039" s="4">
        <v>41631</v>
      </c>
      <c r="F5039" s="4">
        <v>0</v>
      </c>
      <c r="G5039" s="3">
        <v>0</v>
      </c>
      <c r="H5039" s="7">
        <v>4336.5625</v>
      </c>
      <c r="I5039" s="4">
        <v>0</v>
      </c>
      <c r="J5039">
        <v>9.6</v>
      </c>
      <c r="K5039" t="s">
        <v>11</v>
      </c>
      <c r="L5039" t="s">
        <v>12</v>
      </c>
      <c r="M5039" t="s">
        <v>110</v>
      </c>
      <c r="N5039" s="2">
        <v>41759</v>
      </c>
      <c r="O5039" s="2">
        <v>42123</v>
      </c>
      <c r="P5039" t="s">
        <v>24</v>
      </c>
      <c r="Q5039">
        <v>0.17</v>
      </c>
      <c r="R5039" s="5">
        <f t="shared" si="238"/>
        <v>0.17</v>
      </c>
      <c r="S5039" s="6" t="str">
        <f t="shared" si="239"/>
        <v/>
      </c>
      <c r="T5039">
        <f>ROUND(INT(表1[[#This Row],[合同结束日期]]-表1[[#This Row],[合同起始日期]])/365,1)</f>
        <v>1</v>
      </c>
    </row>
    <row r="5040" spans="1:20">
      <c r="A5040" s="1">
        <v>42125</v>
      </c>
      <c r="B5040" t="s">
        <v>69</v>
      </c>
      <c r="C5040">
        <f t="shared" si="237"/>
        <v>2</v>
      </c>
      <c r="D5040" t="s">
        <v>318</v>
      </c>
      <c r="E5040" s="4">
        <v>9768</v>
      </c>
      <c r="F5040" s="4">
        <v>0</v>
      </c>
      <c r="G5040" s="3">
        <v>0</v>
      </c>
      <c r="H5040" s="7">
        <v>145.35714285714286</v>
      </c>
      <c r="I5040" s="4">
        <v>0</v>
      </c>
      <c r="J5040">
        <v>67.2</v>
      </c>
      <c r="K5040" t="s">
        <v>60</v>
      </c>
      <c r="L5040" t="s">
        <v>107</v>
      </c>
      <c r="M5040" t="s">
        <v>299</v>
      </c>
      <c r="N5040" s="2">
        <v>41752</v>
      </c>
      <c r="O5040" s="2">
        <v>42116</v>
      </c>
      <c r="P5040" t="s">
        <v>14</v>
      </c>
      <c r="Q5040">
        <v>0</v>
      </c>
      <c r="R5040" s="5">
        <f t="shared" si="238"/>
        <v>0</v>
      </c>
      <c r="S5040" s="6" t="str">
        <f t="shared" si="239"/>
        <v/>
      </c>
      <c r="T5040">
        <f>ROUND(INT(表1[[#This Row],[合同结束日期]]-表1[[#This Row],[合同起始日期]])/365,1)</f>
        <v>1</v>
      </c>
    </row>
    <row r="5041" spans="1:20">
      <c r="A5041" s="1">
        <v>42125</v>
      </c>
      <c r="B5041" t="s">
        <v>69</v>
      </c>
      <c r="C5041">
        <f t="shared" si="237"/>
        <v>2</v>
      </c>
      <c r="D5041" t="s">
        <v>211</v>
      </c>
      <c r="E5041" s="4">
        <v>73419.599999999991</v>
      </c>
      <c r="F5041" s="4">
        <v>3935.2905599999999</v>
      </c>
      <c r="G5041" s="3">
        <v>5.3600000000000002E-2</v>
      </c>
      <c r="H5041" s="7">
        <v>5098.583333333333</v>
      </c>
      <c r="I5041" s="4">
        <v>273.28406666666666</v>
      </c>
      <c r="J5041">
        <v>14.399999999999999</v>
      </c>
      <c r="K5041" t="s">
        <v>11</v>
      </c>
      <c r="L5041" t="s">
        <v>12</v>
      </c>
      <c r="M5041" t="s">
        <v>110</v>
      </c>
      <c r="N5041" s="2">
        <v>41804</v>
      </c>
      <c r="O5041" s="2">
        <v>42133</v>
      </c>
      <c r="P5041" t="s">
        <v>24</v>
      </c>
      <c r="Q5041" t="s">
        <v>56</v>
      </c>
      <c r="R5041" s="5" t="str">
        <f t="shared" si="238"/>
        <v>0.17</v>
      </c>
      <c r="S5041" s="6" t="str">
        <f t="shared" si="239"/>
        <v/>
      </c>
      <c r="T5041">
        <f>ROUND(INT(表1[[#This Row],[合同结束日期]]-表1[[#This Row],[合同起始日期]])/365,1)</f>
        <v>0.9</v>
      </c>
    </row>
    <row r="5042" spans="1:20">
      <c r="A5042" s="1">
        <v>42125</v>
      </c>
      <c r="B5042" t="s">
        <v>69</v>
      </c>
      <c r="C5042">
        <f t="shared" si="237"/>
        <v>2</v>
      </c>
      <c r="D5042" t="s">
        <v>358</v>
      </c>
      <c r="E5042" s="4">
        <v>34905.599999999999</v>
      </c>
      <c r="F5042" s="4">
        <v>6000.272640000001</v>
      </c>
      <c r="G5042" s="3">
        <v>0.17190000000000003</v>
      </c>
      <c r="H5042" s="7">
        <v>2908.7999999999997</v>
      </c>
      <c r="I5042" s="4">
        <v>500.02272000000011</v>
      </c>
      <c r="J5042">
        <v>12</v>
      </c>
      <c r="K5042" t="s">
        <v>60</v>
      </c>
      <c r="L5042" t="s">
        <v>61</v>
      </c>
      <c r="M5042" t="s">
        <v>359</v>
      </c>
      <c r="N5042" s="2">
        <v>41964</v>
      </c>
      <c r="O5042" s="2">
        <v>42328</v>
      </c>
      <c r="P5042" t="s">
        <v>24</v>
      </c>
      <c r="Q5042" t="s">
        <v>25</v>
      </c>
      <c r="R5042" s="5" t="str">
        <f t="shared" si="238"/>
        <v>0.15</v>
      </c>
      <c r="S5042" s="6" t="str">
        <f t="shared" si="239"/>
        <v/>
      </c>
      <c r="T5042">
        <f>ROUND(INT(表1[[#This Row],[合同结束日期]]-表1[[#This Row],[合同起始日期]])/365,1)</f>
        <v>1</v>
      </c>
    </row>
    <row r="5043" spans="1:20">
      <c r="A5043" s="1">
        <v>42125</v>
      </c>
      <c r="B5043" t="s">
        <v>69</v>
      </c>
      <c r="C5043">
        <f t="shared" si="237"/>
        <v>2</v>
      </c>
      <c r="D5043" t="s">
        <v>277</v>
      </c>
      <c r="E5043" s="4">
        <v>52444.92</v>
      </c>
      <c r="F5043" s="4">
        <v>8989.0592880000004</v>
      </c>
      <c r="G5043" s="3">
        <v>0.17140000000000002</v>
      </c>
      <c r="H5043" s="7">
        <v>3642.0083333333337</v>
      </c>
      <c r="I5043" s="4">
        <v>624.24022833333345</v>
      </c>
      <c r="J5043">
        <v>14.399999999999999</v>
      </c>
      <c r="K5043" t="s">
        <v>11</v>
      </c>
      <c r="L5043" t="s">
        <v>12</v>
      </c>
      <c r="M5043" t="s">
        <v>110</v>
      </c>
      <c r="N5043" s="2">
        <v>41533</v>
      </c>
      <c r="O5043" s="2">
        <v>42262</v>
      </c>
      <c r="P5043" t="s">
        <v>24</v>
      </c>
      <c r="Q5043" t="s">
        <v>59</v>
      </c>
      <c r="R5043" s="5" t="str">
        <f t="shared" si="238"/>
        <v>0.16</v>
      </c>
      <c r="S5043" s="6" t="str">
        <f t="shared" si="239"/>
        <v/>
      </c>
      <c r="T5043">
        <f>ROUND(INT(表1[[#This Row],[合同结束日期]]-表1[[#This Row],[合同起始日期]])/365,1)</f>
        <v>2</v>
      </c>
    </row>
    <row r="5044" spans="1:20">
      <c r="A5044" s="1">
        <v>42125</v>
      </c>
      <c r="B5044" t="s">
        <v>69</v>
      </c>
      <c r="C5044">
        <f t="shared" si="237"/>
        <v>2</v>
      </c>
      <c r="D5044" t="s">
        <v>278</v>
      </c>
      <c r="E5044" s="4">
        <v>53224.799999999996</v>
      </c>
      <c r="F5044" s="4">
        <v>9649.6562399999984</v>
      </c>
      <c r="G5044" s="3">
        <v>0.18129999999999999</v>
      </c>
      <c r="H5044" s="7">
        <v>3696.1666666666665</v>
      </c>
      <c r="I5044" s="4">
        <v>670.11501666666663</v>
      </c>
      <c r="J5044">
        <v>14.399999999999999</v>
      </c>
      <c r="K5044" t="s">
        <v>11</v>
      </c>
      <c r="L5044" t="s">
        <v>12</v>
      </c>
      <c r="M5044" t="s">
        <v>110</v>
      </c>
      <c r="N5044" s="2">
        <v>41518</v>
      </c>
      <c r="O5044" s="2">
        <v>42247</v>
      </c>
      <c r="P5044" t="s">
        <v>24</v>
      </c>
      <c r="Q5044" t="s">
        <v>56</v>
      </c>
      <c r="R5044" s="5" t="str">
        <f t="shared" si="238"/>
        <v>0.17</v>
      </c>
      <c r="S5044" s="6" t="str">
        <f t="shared" si="239"/>
        <v/>
      </c>
      <c r="T5044">
        <f>ROUND(INT(表1[[#This Row],[合同结束日期]]-表1[[#This Row],[合同起始日期]])/365,1)</f>
        <v>2</v>
      </c>
    </row>
    <row r="5045" spans="1:20">
      <c r="A5045" s="1">
        <v>42125</v>
      </c>
      <c r="B5045" t="s">
        <v>69</v>
      </c>
      <c r="C5045">
        <f t="shared" si="237"/>
        <v>2</v>
      </c>
      <c r="D5045" t="s">
        <v>279</v>
      </c>
      <c r="E5045" s="4">
        <v>32725.199999999997</v>
      </c>
      <c r="F5045" s="4">
        <v>6600.6728400000011</v>
      </c>
      <c r="G5045" s="3">
        <v>0.20170000000000005</v>
      </c>
      <c r="H5045" s="7">
        <v>2272.5833333333335</v>
      </c>
      <c r="I5045" s="4">
        <v>458.38005833333347</v>
      </c>
      <c r="J5045">
        <v>14.399999999999999</v>
      </c>
      <c r="K5045" t="s">
        <v>66</v>
      </c>
      <c r="L5045" t="s">
        <v>64</v>
      </c>
      <c r="M5045" t="s">
        <v>64</v>
      </c>
      <c r="N5045" s="2">
        <v>41536</v>
      </c>
      <c r="O5045" s="2">
        <v>42265</v>
      </c>
      <c r="P5045" t="s">
        <v>24</v>
      </c>
      <c r="Q5045" t="s">
        <v>28</v>
      </c>
      <c r="R5045" s="5" t="str">
        <f t="shared" si="238"/>
        <v>0.13</v>
      </c>
      <c r="S5045" s="6" t="str">
        <f t="shared" si="239"/>
        <v/>
      </c>
      <c r="T5045">
        <f>ROUND(INT(表1[[#This Row],[合同结束日期]]-表1[[#This Row],[合同起始日期]])/365,1)</f>
        <v>2</v>
      </c>
    </row>
    <row r="5046" spans="1:20">
      <c r="A5046" s="1">
        <v>42125</v>
      </c>
      <c r="B5046" t="s">
        <v>69</v>
      </c>
      <c r="C5046">
        <f t="shared" si="237"/>
        <v>2</v>
      </c>
      <c r="D5046" t="s">
        <v>301</v>
      </c>
      <c r="E5046" s="4">
        <v>5856</v>
      </c>
      <c r="F5046" s="4">
        <v>2519.8368</v>
      </c>
      <c r="G5046" s="3">
        <v>0.43030000000000002</v>
      </c>
      <c r="H5046" s="7">
        <v>375.38461538461542</v>
      </c>
      <c r="I5046" s="4">
        <v>161.52800000000002</v>
      </c>
      <c r="J5046">
        <v>15.6</v>
      </c>
      <c r="K5046" t="s">
        <v>60</v>
      </c>
      <c r="L5046" t="s">
        <v>107</v>
      </c>
      <c r="M5046" t="s">
        <v>302</v>
      </c>
      <c r="N5046" s="2">
        <v>41609</v>
      </c>
      <c r="O5046" s="2">
        <v>42338</v>
      </c>
      <c r="P5046" t="s">
        <v>14</v>
      </c>
      <c r="Q5046">
        <v>0</v>
      </c>
      <c r="R5046" s="5">
        <f t="shared" si="238"/>
        <v>0</v>
      </c>
      <c r="S5046" s="6" t="str">
        <f t="shared" si="239"/>
        <v/>
      </c>
      <c r="T5046">
        <f>ROUND(INT(表1[[#This Row],[合同结束日期]]-表1[[#This Row],[合同起始日期]])/365,1)</f>
        <v>2</v>
      </c>
    </row>
    <row r="5047" spans="1:20">
      <c r="A5047" s="1">
        <v>42156</v>
      </c>
      <c r="B5047" t="s">
        <v>69</v>
      </c>
      <c r="C5047">
        <f t="shared" si="237"/>
        <v>2</v>
      </c>
      <c r="D5047" t="s">
        <v>70</v>
      </c>
      <c r="E5047" s="4">
        <v>1363387.2</v>
      </c>
      <c r="F5047" s="4">
        <v>132521.23584000001</v>
      </c>
      <c r="G5047" s="3">
        <v>9.7200000000000009E-2</v>
      </c>
      <c r="H5047" s="7">
        <v>1131.6294820717133</v>
      </c>
      <c r="I5047" s="4">
        <v>109.99438565737053</v>
      </c>
      <c r="J5047">
        <v>1204.8</v>
      </c>
      <c r="K5047" t="s">
        <v>44</v>
      </c>
      <c r="L5047" t="s">
        <v>72</v>
      </c>
      <c r="M5047" t="s">
        <v>71</v>
      </c>
      <c r="N5047" s="2">
        <v>41270</v>
      </c>
      <c r="O5047" s="2">
        <v>44325</v>
      </c>
      <c r="P5047" t="s">
        <v>18</v>
      </c>
      <c r="Q5047" t="s">
        <v>42</v>
      </c>
      <c r="R5047" s="5" t="str">
        <f t="shared" si="238"/>
        <v>0.08</v>
      </c>
      <c r="S5047" s="6" t="str">
        <f t="shared" si="239"/>
        <v/>
      </c>
      <c r="T5047">
        <f>ROUND(INT(表1[[#This Row],[合同结束日期]]-表1[[#This Row],[合同起始日期]])/365,1)</f>
        <v>8.4</v>
      </c>
    </row>
    <row r="5048" spans="1:20">
      <c r="A5048" s="1">
        <v>42156</v>
      </c>
      <c r="B5048" t="s">
        <v>69</v>
      </c>
      <c r="C5048">
        <f t="shared" si="237"/>
        <v>2</v>
      </c>
      <c r="D5048" t="s">
        <v>73</v>
      </c>
      <c r="E5048" s="4">
        <v>920970</v>
      </c>
      <c r="F5048" s="4">
        <v>98267.498999999996</v>
      </c>
      <c r="G5048" s="3">
        <v>0.10669999999999999</v>
      </c>
      <c r="H5048" s="7">
        <v>1077.9143258426966</v>
      </c>
      <c r="I5048" s="4">
        <v>115.01345856741573</v>
      </c>
      <c r="J5048">
        <v>854.4</v>
      </c>
      <c r="K5048" t="s">
        <v>44</v>
      </c>
      <c r="L5048" t="s">
        <v>72</v>
      </c>
      <c r="M5048" t="s">
        <v>71</v>
      </c>
      <c r="N5048" s="2">
        <v>41286</v>
      </c>
      <c r="O5048" s="2">
        <v>44325</v>
      </c>
      <c r="P5048" t="s">
        <v>18</v>
      </c>
      <c r="Q5048" t="s">
        <v>42</v>
      </c>
      <c r="R5048" s="5" t="str">
        <f t="shared" si="238"/>
        <v>0.08</v>
      </c>
      <c r="S5048" s="6" t="str">
        <f t="shared" si="239"/>
        <v/>
      </c>
      <c r="T5048">
        <f>ROUND(INT(表1[[#This Row],[合同结束日期]]-表1[[#This Row],[合同起始日期]])/365,1)</f>
        <v>8.3000000000000007</v>
      </c>
    </row>
    <row r="5049" spans="1:20">
      <c r="A5049" s="1">
        <v>42156</v>
      </c>
      <c r="B5049" t="s">
        <v>69</v>
      </c>
      <c r="C5049">
        <f t="shared" si="237"/>
        <v>2</v>
      </c>
      <c r="D5049" t="s">
        <v>356</v>
      </c>
      <c r="E5049" s="4">
        <v>771237.6</v>
      </c>
      <c r="F5049" s="4">
        <v>78280.616399999999</v>
      </c>
      <c r="G5049" s="3">
        <v>0.10150000000000001</v>
      </c>
      <c r="H5049" s="7">
        <v>1428.2177777777777</v>
      </c>
      <c r="I5049" s="4">
        <v>144.96410444444444</v>
      </c>
      <c r="J5049">
        <v>540</v>
      </c>
      <c r="K5049" t="s">
        <v>44</v>
      </c>
      <c r="L5049" t="s">
        <v>72</v>
      </c>
      <c r="M5049" t="s">
        <v>71</v>
      </c>
      <c r="N5049" s="2">
        <v>41877</v>
      </c>
      <c r="O5049" s="2">
        <v>43702</v>
      </c>
      <c r="P5049" t="s">
        <v>18</v>
      </c>
      <c r="Q5049" t="s">
        <v>42</v>
      </c>
      <c r="R5049" s="5" t="str">
        <f t="shared" si="238"/>
        <v>0.08</v>
      </c>
      <c r="S5049" s="6" t="str">
        <f t="shared" si="239"/>
        <v/>
      </c>
      <c r="T5049">
        <f>ROUND(INT(表1[[#This Row],[合同结束日期]]-表1[[#This Row],[合同起始日期]])/365,1)</f>
        <v>5</v>
      </c>
    </row>
    <row r="5050" spans="1:20">
      <c r="A5050" s="1">
        <v>42156</v>
      </c>
      <c r="B5050" t="s">
        <v>69</v>
      </c>
      <c r="C5050">
        <f t="shared" si="237"/>
        <v>2</v>
      </c>
      <c r="D5050" t="s">
        <v>336</v>
      </c>
      <c r="E5050" s="4">
        <v>764934</v>
      </c>
      <c r="F5050" s="4">
        <v>78788.202000000005</v>
      </c>
      <c r="G5050" s="3">
        <v>0.10300000000000001</v>
      </c>
      <c r="H5050" s="7">
        <v>1214.1809523809525</v>
      </c>
      <c r="I5050" s="4">
        <v>125.0606380952381</v>
      </c>
      <c r="J5050">
        <v>630</v>
      </c>
      <c r="K5050" t="s">
        <v>44</v>
      </c>
      <c r="L5050" t="s">
        <v>72</v>
      </c>
      <c r="M5050" t="s">
        <v>71</v>
      </c>
      <c r="N5050" s="2">
        <v>41757</v>
      </c>
      <c r="O5050" s="2">
        <v>43948</v>
      </c>
      <c r="P5050" t="s">
        <v>18</v>
      </c>
      <c r="Q5050" t="s">
        <v>42</v>
      </c>
      <c r="R5050" s="5" t="str">
        <f t="shared" si="238"/>
        <v>0.08</v>
      </c>
      <c r="S5050" s="6" t="str">
        <f t="shared" si="239"/>
        <v/>
      </c>
      <c r="T5050">
        <f>ROUND(INT(表1[[#This Row],[合同结束日期]]-表1[[#This Row],[合同起始日期]])/365,1)</f>
        <v>6</v>
      </c>
    </row>
    <row r="5051" spans="1:20">
      <c r="A5051" s="1">
        <v>42156</v>
      </c>
      <c r="B5051" t="s">
        <v>69</v>
      </c>
      <c r="C5051">
        <f t="shared" si="237"/>
        <v>2</v>
      </c>
      <c r="D5051" t="s">
        <v>74</v>
      </c>
      <c r="E5051" s="4">
        <v>117562.43999999999</v>
      </c>
      <c r="F5051" s="4">
        <v>27591.904667999999</v>
      </c>
      <c r="G5051" s="3">
        <v>0.23470000000000002</v>
      </c>
      <c r="H5051" s="7">
        <v>468.74976076555021</v>
      </c>
      <c r="I5051" s="4">
        <v>110.01556885167464</v>
      </c>
      <c r="J5051">
        <v>250.79999999999998</v>
      </c>
      <c r="K5051" t="s">
        <v>76</v>
      </c>
      <c r="L5051" t="s">
        <v>75</v>
      </c>
      <c r="M5051" t="s">
        <v>75</v>
      </c>
      <c r="N5051" s="2">
        <v>41243</v>
      </c>
      <c r="O5051" s="2">
        <v>43229</v>
      </c>
      <c r="P5051" t="s">
        <v>14</v>
      </c>
      <c r="Q5051" t="s">
        <v>37</v>
      </c>
      <c r="R5051" s="5" t="str">
        <f t="shared" si="238"/>
        <v>0.</v>
      </c>
      <c r="S5051" s="6" t="str">
        <f t="shared" si="239"/>
        <v/>
      </c>
      <c r="T5051">
        <f>ROUND(INT(表1[[#This Row],[合同结束日期]]-表1[[#This Row],[合同起始日期]])/365,1)</f>
        <v>5.4</v>
      </c>
    </row>
    <row r="5052" spans="1:20">
      <c r="A5052" s="1">
        <v>42156</v>
      </c>
      <c r="B5052" t="s">
        <v>69</v>
      </c>
      <c r="C5052">
        <f t="shared" si="237"/>
        <v>2</v>
      </c>
      <c r="D5052" t="s">
        <v>77</v>
      </c>
      <c r="E5052" s="4">
        <v>634120.79999999993</v>
      </c>
      <c r="F5052" s="4">
        <v>90171.977759999994</v>
      </c>
      <c r="G5052" s="3">
        <v>0.14219999999999999</v>
      </c>
      <c r="H5052" s="7">
        <v>632.85508982035924</v>
      </c>
      <c r="I5052" s="4">
        <v>89.991993772455089</v>
      </c>
      <c r="J5052">
        <v>1002</v>
      </c>
      <c r="K5052" t="s">
        <v>44</v>
      </c>
      <c r="L5052" t="s">
        <v>72</v>
      </c>
      <c r="M5052" t="s">
        <v>71</v>
      </c>
      <c r="N5052" s="2">
        <v>42098</v>
      </c>
      <c r="O5052" s="2">
        <v>44325</v>
      </c>
      <c r="P5052" t="s">
        <v>18</v>
      </c>
      <c r="Q5052" t="s">
        <v>78</v>
      </c>
      <c r="R5052" s="5" t="str">
        <f t="shared" si="238"/>
        <v>0.07</v>
      </c>
      <c r="S5052" s="6" t="str">
        <f t="shared" si="239"/>
        <v/>
      </c>
      <c r="T5052">
        <f>ROUND(INT(表1[[#This Row],[合同结束日期]]-表1[[#This Row],[合同起始日期]])/365,1)</f>
        <v>6.1</v>
      </c>
    </row>
    <row r="5053" spans="1:20">
      <c r="A5053" s="1">
        <v>42156</v>
      </c>
      <c r="B5053" t="s">
        <v>69</v>
      </c>
      <c r="C5053">
        <f t="shared" si="237"/>
        <v>2</v>
      </c>
      <c r="D5053" t="s">
        <v>79</v>
      </c>
      <c r="E5053" s="4">
        <v>291985.2</v>
      </c>
      <c r="F5053" s="4">
        <v>56499.136200000001</v>
      </c>
      <c r="G5053" s="3">
        <v>0.19350000000000001</v>
      </c>
      <c r="H5053" s="7">
        <v>1492.7668711656443</v>
      </c>
      <c r="I5053" s="4">
        <v>288.85038957055218</v>
      </c>
      <c r="J5053">
        <v>195.6</v>
      </c>
      <c r="K5053" t="s">
        <v>11</v>
      </c>
      <c r="L5053" t="s">
        <v>13</v>
      </c>
      <c r="M5053" t="s">
        <v>34</v>
      </c>
      <c r="N5053" s="2">
        <v>41299</v>
      </c>
      <c r="O5053" s="2">
        <v>42499</v>
      </c>
      <c r="P5053" t="s">
        <v>24</v>
      </c>
      <c r="Q5053" t="s">
        <v>59</v>
      </c>
      <c r="R5053" s="5" t="str">
        <f t="shared" si="238"/>
        <v>0.16</v>
      </c>
      <c r="S5053" s="6" t="str">
        <f t="shared" si="239"/>
        <v/>
      </c>
      <c r="T5053">
        <f>ROUND(INT(表1[[#This Row],[合同结束日期]]-表1[[#This Row],[合同起始日期]])/365,1)</f>
        <v>3.3</v>
      </c>
    </row>
    <row r="5054" spans="1:20">
      <c r="A5054" s="1">
        <v>42156</v>
      </c>
      <c r="B5054" t="s">
        <v>69</v>
      </c>
      <c r="C5054">
        <f t="shared" si="237"/>
        <v>2</v>
      </c>
      <c r="D5054" t="s">
        <v>100</v>
      </c>
      <c r="E5054" s="4">
        <v>264142.8</v>
      </c>
      <c r="F5054" s="4">
        <v>56183.173560000003</v>
      </c>
      <c r="G5054" s="3">
        <v>0.21270000000000003</v>
      </c>
      <c r="H5054" s="7">
        <v>1457.7417218543046</v>
      </c>
      <c r="I5054" s="4">
        <v>310.06166423841063</v>
      </c>
      <c r="J5054">
        <v>181.2</v>
      </c>
      <c r="K5054" t="s">
        <v>11</v>
      </c>
      <c r="L5054" t="s">
        <v>23</v>
      </c>
      <c r="M5054" t="s">
        <v>23</v>
      </c>
      <c r="N5054" s="2">
        <v>42134</v>
      </c>
      <c r="O5054" s="2">
        <v>42864</v>
      </c>
      <c r="P5054" t="s">
        <v>24</v>
      </c>
      <c r="Q5054" t="s">
        <v>59</v>
      </c>
      <c r="R5054" s="5" t="str">
        <f t="shared" si="238"/>
        <v>0.16</v>
      </c>
      <c r="S5054" s="6" t="str">
        <f t="shared" si="239"/>
        <v/>
      </c>
      <c r="T5054">
        <f>ROUND(INT(表1[[#This Row],[合同结束日期]]-表1[[#This Row],[合同起始日期]])/365,1)</f>
        <v>2</v>
      </c>
    </row>
    <row r="5055" spans="1:20">
      <c r="A5055" s="1">
        <v>42156</v>
      </c>
      <c r="B5055" t="s">
        <v>69</v>
      </c>
      <c r="C5055">
        <f t="shared" si="237"/>
        <v>2</v>
      </c>
      <c r="D5055" t="s">
        <v>81</v>
      </c>
      <c r="E5055" s="4">
        <v>254104.8</v>
      </c>
      <c r="F5055" s="4">
        <v>46653.641279999996</v>
      </c>
      <c r="G5055" s="3">
        <v>0.18359999999999999</v>
      </c>
      <c r="H5055" s="7">
        <v>2117.54</v>
      </c>
      <c r="I5055" s="4">
        <v>388.78034399999996</v>
      </c>
      <c r="J5055">
        <v>120</v>
      </c>
      <c r="K5055" t="s">
        <v>11</v>
      </c>
      <c r="L5055" t="s">
        <v>23</v>
      </c>
      <c r="M5055" t="s">
        <v>23</v>
      </c>
      <c r="N5055" s="2">
        <v>41279</v>
      </c>
      <c r="O5055" s="2">
        <v>42499</v>
      </c>
      <c r="P5055" t="s">
        <v>24</v>
      </c>
      <c r="Q5055" t="s">
        <v>59</v>
      </c>
      <c r="R5055" s="5" t="str">
        <f t="shared" si="238"/>
        <v>0.16</v>
      </c>
      <c r="S5055" s="6" t="str">
        <f t="shared" si="239"/>
        <v/>
      </c>
      <c r="T5055">
        <f>ROUND(INT(表1[[#This Row],[合同结束日期]]-表1[[#This Row],[合同起始日期]])/365,1)</f>
        <v>3.3</v>
      </c>
    </row>
    <row r="5056" spans="1:20">
      <c r="A5056" s="1">
        <v>42156</v>
      </c>
      <c r="B5056" t="s">
        <v>69</v>
      </c>
      <c r="C5056">
        <f t="shared" si="237"/>
        <v>2</v>
      </c>
      <c r="D5056" t="s">
        <v>415</v>
      </c>
      <c r="E5056" s="4">
        <v>50691.6</v>
      </c>
      <c r="F5056" s="4">
        <v>7689.91572</v>
      </c>
      <c r="G5056" s="3">
        <v>0.1517</v>
      </c>
      <c r="H5056" s="7">
        <v>768.0545454545454</v>
      </c>
      <c r="I5056" s="4">
        <v>116.51387454545454</v>
      </c>
      <c r="J5056">
        <v>66</v>
      </c>
      <c r="K5056" t="s">
        <v>11</v>
      </c>
      <c r="L5056" t="s">
        <v>12</v>
      </c>
      <c r="M5056" t="s">
        <v>53</v>
      </c>
      <c r="N5056" s="2">
        <v>42156</v>
      </c>
      <c r="O5056" s="2">
        <v>42886</v>
      </c>
      <c r="P5056" t="s">
        <v>14</v>
      </c>
      <c r="Q5056" t="s">
        <v>416</v>
      </c>
      <c r="R5056" s="5" t="str">
        <f t="shared" si="238"/>
        <v>0.</v>
      </c>
      <c r="S5056" s="6" t="str">
        <f t="shared" si="239"/>
        <v>0.13</v>
      </c>
      <c r="T5056">
        <f>ROUND(INT(表1[[#This Row],[合同结束日期]]-表1[[#This Row],[合同起始日期]])/365,1)</f>
        <v>2</v>
      </c>
    </row>
    <row r="5057" spans="1:20">
      <c r="A5057" s="1">
        <v>42156</v>
      </c>
      <c r="B5057" t="s">
        <v>69</v>
      </c>
      <c r="C5057">
        <f t="shared" si="237"/>
        <v>2</v>
      </c>
      <c r="D5057" t="s">
        <v>417</v>
      </c>
      <c r="E5057" s="4">
        <v>38920.799999999996</v>
      </c>
      <c r="F5057" s="4">
        <v>7297.65</v>
      </c>
      <c r="G5057" s="3">
        <v>0.1875</v>
      </c>
      <c r="H5057" s="7">
        <v>569.01754385964909</v>
      </c>
      <c r="I5057" s="4">
        <v>106.69078947368422</v>
      </c>
      <c r="J5057">
        <v>68.399999999999991</v>
      </c>
      <c r="K5057" t="s">
        <v>11</v>
      </c>
      <c r="L5057" t="s">
        <v>12</v>
      </c>
      <c r="M5057" t="s">
        <v>53</v>
      </c>
      <c r="N5057" s="2">
        <v>42156</v>
      </c>
      <c r="O5057" s="2">
        <v>42886</v>
      </c>
      <c r="P5057" t="s">
        <v>14</v>
      </c>
      <c r="Q5057" t="s">
        <v>416</v>
      </c>
      <c r="R5057" s="5" t="str">
        <f t="shared" si="238"/>
        <v>0.</v>
      </c>
      <c r="S5057" s="6" t="str">
        <f t="shared" si="239"/>
        <v>0.13</v>
      </c>
      <c r="T5057">
        <f>ROUND(INT(表1[[#This Row],[合同结束日期]]-表1[[#This Row],[合同起始日期]])/365,1)</f>
        <v>2</v>
      </c>
    </row>
    <row r="5058" spans="1:20">
      <c r="A5058" s="1">
        <v>42156</v>
      </c>
      <c r="B5058" t="s">
        <v>69</v>
      </c>
      <c r="C5058">
        <f t="shared" si="237"/>
        <v>2</v>
      </c>
      <c r="D5058" t="s">
        <v>418</v>
      </c>
      <c r="E5058" s="4">
        <v>93279</v>
      </c>
      <c r="F5058" s="4">
        <v>13087.0437</v>
      </c>
      <c r="G5058" s="3">
        <v>0.14030000000000001</v>
      </c>
      <c r="H5058" s="7">
        <v>1295.5416666666667</v>
      </c>
      <c r="I5058" s="4">
        <v>181.76449583333334</v>
      </c>
      <c r="J5058">
        <v>72</v>
      </c>
      <c r="K5058" t="s">
        <v>11</v>
      </c>
      <c r="L5058" t="s">
        <v>12</v>
      </c>
      <c r="M5058" t="s">
        <v>53</v>
      </c>
      <c r="N5058" s="2">
        <v>42159</v>
      </c>
      <c r="O5058" s="2">
        <v>42889</v>
      </c>
      <c r="P5058" t="s">
        <v>14</v>
      </c>
      <c r="Q5058" t="s">
        <v>416</v>
      </c>
      <c r="R5058" s="5" t="str">
        <f t="shared" si="238"/>
        <v>0.</v>
      </c>
      <c r="S5058" s="6" t="str">
        <f t="shared" si="239"/>
        <v>0.13</v>
      </c>
      <c r="T5058">
        <f>ROUND(INT(表1[[#This Row],[合同结束日期]]-表1[[#This Row],[合同起始日期]])/365,1)</f>
        <v>2</v>
      </c>
    </row>
    <row r="5059" spans="1:20">
      <c r="A5059" s="1">
        <v>42156</v>
      </c>
      <c r="B5059" t="s">
        <v>69</v>
      </c>
      <c r="C5059">
        <f t="shared" si="237"/>
        <v>2</v>
      </c>
      <c r="D5059" t="s">
        <v>86</v>
      </c>
      <c r="E5059" s="4">
        <v>342501.6</v>
      </c>
      <c r="F5059" s="4">
        <v>63842.298240000004</v>
      </c>
      <c r="G5059" s="3">
        <v>0.18640000000000001</v>
      </c>
      <c r="H5059" s="7">
        <v>1630.9599999999998</v>
      </c>
      <c r="I5059" s="4">
        <v>304.01094399999999</v>
      </c>
      <c r="J5059">
        <v>210</v>
      </c>
      <c r="K5059" t="s">
        <v>11</v>
      </c>
      <c r="L5059" t="s">
        <v>23</v>
      </c>
      <c r="M5059" t="s">
        <v>23</v>
      </c>
      <c r="N5059" s="2">
        <v>41284</v>
      </c>
      <c r="O5059" s="2">
        <v>42499</v>
      </c>
      <c r="P5059" t="s">
        <v>18</v>
      </c>
      <c r="Q5059" t="s">
        <v>30</v>
      </c>
      <c r="R5059" s="5" t="str">
        <f t="shared" si="238"/>
        <v>0.18</v>
      </c>
      <c r="S5059" s="6" t="str">
        <f t="shared" si="239"/>
        <v/>
      </c>
      <c r="T5059">
        <f>ROUND(INT(表1[[#This Row],[合同结束日期]]-表1[[#This Row],[合同起始日期]])/365,1)</f>
        <v>3.3</v>
      </c>
    </row>
    <row r="5060" spans="1:20">
      <c r="A5060" s="1">
        <v>42156</v>
      </c>
      <c r="B5060" t="s">
        <v>69</v>
      </c>
      <c r="C5060">
        <f t="shared" si="237"/>
        <v>2</v>
      </c>
      <c r="D5060" t="s">
        <v>87</v>
      </c>
      <c r="E5060" s="4">
        <v>141933.984</v>
      </c>
      <c r="F5060" s="4">
        <v>37910.567126400005</v>
      </c>
      <c r="G5060" s="3">
        <v>0.26710000000000006</v>
      </c>
      <c r="H5060" s="7">
        <v>486.74205761316875</v>
      </c>
      <c r="I5060" s="4">
        <v>130.00880358847741</v>
      </c>
      <c r="J5060">
        <v>291.59999999999997</v>
      </c>
      <c r="K5060" t="s">
        <v>11</v>
      </c>
      <c r="L5060" t="s">
        <v>13</v>
      </c>
      <c r="M5060" t="s">
        <v>13</v>
      </c>
      <c r="N5060" s="2">
        <v>41340</v>
      </c>
      <c r="O5060" s="2">
        <v>42499</v>
      </c>
      <c r="P5060" t="s">
        <v>18</v>
      </c>
      <c r="Q5060" t="s">
        <v>83</v>
      </c>
      <c r="R5060" s="5" t="str">
        <f t="shared" si="238"/>
        <v>0.14</v>
      </c>
      <c r="S5060" s="6" t="str">
        <f t="shared" si="239"/>
        <v/>
      </c>
      <c r="T5060">
        <f>ROUND(INT(表1[[#This Row],[合同结束日期]]-表1[[#This Row],[合同起始日期]])/365,1)</f>
        <v>3.2</v>
      </c>
    </row>
    <row r="5061" spans="1:20">
      <c r="A5061" s="1">
        <v>42156</v>
      </c>
      <c r="B5061" t="s">
        <v>69</v>
      </c>
      <c r="C5061">
        <f t="shared" si="237"/>
        <v>2</v>
      </c>
      <c r="D5061" t="s">
        <v>88</v>
      </c>
      <c r="E5061" s="4">
        <v>129063.72</v>
      </c>
      <c r="F5061" s="4">
        <v>26522.594460000004</v>
      </c>
      <c r="G5061" s="3">
        <v>0.20550000000000002</v>
      </c>
      <c r="H5061" s="7">
        <v>632.66529411764702</v>
      </c>
      <c r="I5061" s="4">
        <v>130.01271794117648</v>
      </c>
      <c r="J5061">
        <v>204</v>
      </c>
      <c r="K5061" t="s">
        <v>11</v>
      </c>
      <c r="L5061" t="s">
        <v>23</v>
      </c>
      <c r="M5061" t="s">
        <v>23</v>
      </c>
      <c r="N5061" s="2">
        <v>41337</v>
      </c>
      <c r="O5061" s="2">
        <v>42499</v>
      </c>
      <c r="P5061" t="s">
        <v>18</v>
      </c>
      <c r="Q5061" t="s">
        <v>83</v>
      </c>
      <c r="R5061" s="5" t="str">
        <f t="shared" si="238"/>
        <v>0.14</v>
      </c>
      <c r="S5061" s="6" t="str">
        <f t="shared" si="239"/>
        <v/>
      </c>
      <c r="T5061">
        <f>ROUND(INT(表1[[#This Row],[合同结束日期]]-表1[[#This Row],[合同起始日期]])/365,1)</f>
        <v>3.2</v>
      </c>
    </row>
    <row r="5062" spans="1:20">
      <c r="A5062" s="1">
        <v>42156</v>
      </c>
      <c r="B5062" t="s">
        <v>69</v>
      </c>
      <c r="C5062">
        <f t="shared" si="237"/>
        <v>2</v>
      </c>
      <c r="D5062" t="s">
        <v>89</v>
      </c>
      <c r="E5062" s="4">
        <v>188300.4</v>
      </c>
      <c r="F5062" s="4">
        <v>41689.708560000006</v>
      </c>
      <c r="G5062" s="3">
        <v>0.22140000000000004</v>
      </c>
      <c r="H5062" s="7">
        <v>1318.6302521008404</v>
      </c>
      <c r="I5062" s="4">
        <v>291.94473781512613</v>
      </c>
      <c r="J5062">
        <v>142.79999999999998</v>
      </c>
      <c r="K5062" t="s">
        <v>11</v>
      </c>
      <c r="L5062" t="s">
        <v>23</v>
      </c>
      <c r="M5062" t="s">
        <v>23</v>
      </c>
      <c r="N5062" s="2">
        <v>41284</v>
      </c>
      <c r="O5062" s="2">
        <v>43229</v>
      </c>
      <c r="P5062" t="s">
        <v>24</v>
      </c>
      <c r="Q5062" t="s">
        <v>59</v>
      </c>
      <c r="R5062" s="5" t="str">
        <f t="shared" si="238"/>
        <v>0.16</v>
      </c>
      <c r="S5062" s="6" t="str">
        <f t="shared" si="239"/>
        <v/>
      </c>
      <c r="T5062">
        <f>ROUND(INT(表1[[#This Row],[合同结束日期]]-表1[[#This Row],[合同起始日期]])/365,1)</f>
        <v>5.3</v>
      </c>
    </row>
    <row r="5063" spans="1:20">
      <c r="A5063" s="1">
        <v>42156</v>
      </c>
      <c r="B5063" t="s">
        <v>69</v>
      </c>
      <c r="C5063">
        <f t="shared" si="237"/>
        <v>2</v>
      </c>
      <c r="D5063" t="s">
        <v>91</v>
      </c>
      <c r="E5063" s="4">
        <v>420994.8</v>
      </c>
      <c r="F5063" s="4">
        <v>95481.620639999994</v>
      </c>
      <c r="G5063" s="3">
        <v>0.2268</v>
      </c>
      <c r="H5063" s="7">
        <v>1124.4519230769231</v>
      </c>
      <c r="I5063" s="4">
        <v>255.02569615384616</v>
      </c>
      <c r="J5063">
        <v>374.4</v>
      </c>
      <c r="K5063" t="s">
        <v>11</v>
      </c>
      <c r="L5063" t="s">
        <v>92</v>
      </c>
      <c r="M5063" t="s">
        <v>92</v>
      </c>
      <c r="N5063" s="2">
        <v>41295</v>
      </c>
      <c r="O5063" s="2">
        <v>42499</v>
      </c>
      <c r="P5063" t="s">
        <v>24</v>
      </c>
      <c r="Q5063" t="s">
        <v>25</v>
      </c>
      <c r="R5063" s="5" t="str">
        <f t="shared" si="238"/>
        <v>0.15</v>
      </c>
      <c r="S5063" s="6" t="str">
        <f t="shared" si="239"/>
        <v/>
      </c>
      <c r="T5063">
        <f>ROUND(INT(表1[[#This Row],[合同结束日期]]-表1[[#This Row],[合同起始日期]])/365,1)</f>
        <v>3.3</v>
      </c>
    </row>
    <row r="5064" spans="1:20">
      <c r="A5064" s="1">
        <v>42156</v>
      </c>
      <c r="B5064" t="s">
        <v>69</v>
      </c>
      <c r="C5064">
        <f t="shared" si="237"/>
        <v>2</v>
      </c>
      <c r="D5064" t="s">
        <v>93</v>
      </c>
      <c r="E5064" s="4">
        <v>276898.68</v>
      </c>
      <c r="F5064" s="4">
        <v>64794.291120000002</v>
      </c>
      <c r="G5064" s="3">
        <v>0.23400000000000001</v>
      </c>
      <c r="H5064" s="7">
        <v>1025.5506666666665</v>
      </c>
      <c r="I5064" s="4">
        <v>239.97885600000001</v>
      </c>
      <c r="J5064">
        <v>270</v>
      </c>
      <c r="K5064" t="s">
        <v>11</v>
      </c>
      <c r="L5064" t="s">
        <v>92</v>
      </c>
      <c r="M5064" t="s">
        <v>92</v>
      </c>
      <c r="N5064" s="2">
        <v>41279</v>
      </c>
      <c r="O5064" s="2">
        <v>42499</v>
      </c>
      <c r="P5064" t="s">
        <v>24</v>
      </c>
      <c r="Q5064" t="s">
        <v>83</v>
      </c>
      <c r="R5064" s="5" t="str">
        <f t="shared" si="238"/>
        <v>0.14</v>
      </c>
      <c r="S5064" s="6" t="str">
        <f t="shared" si="239"/>
        <v/>
      </c>
      <c r="T5064">
        <f>ROUND(INT(表1[[#This Row],[合同结束日期]]-表1[[#This Row],[合同起始日期]])/365,1)</f>
        <v>3.3</v>
      </c>
    </row>
    <row r="5065" spans="1:20">
      <c r="A5065" s="1">
        <v>42156</v>
      </c>
      <c r="B5065" t="s">
        <v>69</v>
      </c>
      <c r="C5065">
        <f t="shared" si="237"/>
        <v>2</v>
      </c>
      <c r="D5065" t="s">
        <v>94</v>
      </c>
      <c r="E5065" s="4">
        <v>266178</v>
      </c>
      <c r="F5065" s="4">
        <v>79986.489000000001</v>
      </c>
      <c r="G5065" s="3">
        <v>0.30049999999999999</v>
      </c>
      <c r="H5065" s="7">
        <v>1031.6976744186047</v>
      </c>
      <c r="I5065" s="4">
        <v>310.02515116279068</v>
      </c>
      <c r="J5065">
        <v>258</v>
      </c>
      <c r="K5065" t="s">
        <v>11</v>
      </c>
      <c r="L5065" t="s">
        <v>23</v>
      </c>
      <c r="M5065" t="s">
        <v>23</v>
      </c>
      <c r="N5065" s="2">
        <v>41274</v>
      </c>
      <c r="O5065" s="2">
        <v>42435</v>
      </c>
      <c r="P5065" t="s">
        <v>24</v>
      </c>
      <c r="Q5065" t="s">
        <v>420</v>
      </c>
      <c r="R5065" s="5" t="str">
        <f t="shared" si="238"/>
        <v>0.19</v>
      </c>
      <c r="S5065" s="6" t="str">
        <f t="shared" si="239"/>
        <v/>
      </c>
      <c r="T5065">
        <f>ROUND(INT(表1[[#This Row],[合同结束日期]]-表1[[#This Row],[合同起始日期]])/365,1)</f>
        <v>3.2</v>
      </c>
    </row>
    <row r="5066" spans="1:20">
      <c r="A5066" s="1">
        <v>42156</v>
      </c>
      <c r="B5066" t="s">
        <v>69</v>
      </c>
      <c r="C5066">
        <f t="shared" si="237"/>
        <v>2</v>
      </c>
      <c r="D5066" t="s">
        <v>95</v>
      </c>
      <c r="E5066" s="4">
        <v>1066902</v>
      </c>
      <c r="F5066" s="4">
        <v>236745.55379999999</v>
      </c>
      <c r="G5066" s="3">
        <v>0.22189999999999999</v>
      </c>
      <c r="H5066" s="7">
        <v>687.61407579273009</v>
      </c>
      <c r="I5066" s="4">
        <v>152.5815634184068</v>
      </c>
      <c r="J5066">
        <v>1551.6</v>
      </c>
      <c r="K5066" t="s">
        <v>41</v>
      </c>
      <c r="L5066" t="s">
        <v>95</v>
      </c>
      <c r="M5066" t="s">
        <v>41</v>
      </c>
      <c r="N5066" s="2">
        <v>41338</v>
      </c>
      <c r="O5066" s="2">
        <v>44349</v>
      </c>
      <c r="P5066" t="s">
        <v>39</v>
      </c>
      <c r="Q5066" t="s">
        <v>411</v>
      </c>
      <c r="R5066" s="5" t="str">
        <f t="shared" si="238"/>
        <v>0.14</v>
      </c>
      <c r="S5066" s="6" t="str">
        <f t="shared" si="239"/>
        <v>0.15</v>
      </c>
      <c r="T5066">
        <f>ROUND(INT(表1[[#This Row],[合同结束日期]]-表1[[#This Row],[合同起始日期]])/365,1)</f>
        <v>8.1999999999999993</v>
      </c>
    </row>
    <row r="5067" spans="1:20">
      <c r="A5067" s="1">
        <v>42156</v>
      </c>
      <c r="B5067" t="s">
        <v>69</v>
      </c>
      <c r="C5067">
        <f t="shared" si="237"/>
        <v>2</v>
      </c>
      <c r="D5067" t="s">
        <v>293</v>
      </c>
      <c r="E5067" s="4">
        <v>989342.39999999991</v>
      </c>
      <c r="F5067" s="4">
        <v>81719.682239999995</v>
      </c>
      <c r="G5067" s="3">
        <v>8.2600000000000007E-2</v>
      </c>
      <c r="H5067" s="7">
        <v>847.32990750256931</v>
      </c>
      <c r="I5067" s="4">
        <v>69.989450359712237</v>
      </c>
      <c r="J5067">
        <v>1167.5999999999999</v>
      </c>
      <c r="K5067" t="s">
        <v>44</v>
      </c>
      <c r="L5067" t="s">
        <v>72</v>
      </c>
      <c r="M5067" t="s">
        <v>71</v>
      </c>
      <c r="N5067" s="2">
        <v>41446</v>
      </c>
      <c r="O5067" s="2">
        <v>44487</v>
      </c>
      <c r="P5067" t="s">
        <v>18</v>
      </c>
      <c r="Q5067" t="s">
        <v>37</v>
      </c>
      <c r="R5067" s="5" t="str">
        <f t="shared" si="238"/>
        <v>0.</v>
      </c>
      <c r="S5067" s="6" t="str">
        <f t="shared" si="239"/>
        <v/>
      </c>
      <c r="T5067">
        <f>ROUND(INT(表1[[#This Row],[合同结束日期]]-表1[[#This Row],[合同起始日期]])/365,1)</f>
        <v>8.3000000000000007</v>
      </c>
    </row>
    <row r="5068" spans="1:20">
      <c r="A5068" s="1">
        <v>42156</v>
      </c>
      <c r="B5068" t="s">
        <v>69</v>
      </c>
      <c r="C5068">
        <f t="shared" si="237"/>
        <v>2</v>
      </c>
      <c r="D5068" t="s">
        <v>296</v>
      </c>
      <c r="E5068" s="4">
        <v>1904030.4</v>
      </c>
      <c r="F5068" s="4">
        <v>95201.52</v>
      </c>
      <c r="G5068" s="3">
        <v>0.05</v>
      </c>
      <c r="H5068" s="7">
        <v>3565.6</v>
      </c>
      <c r="I5068" s="4">
        <v>178.28</v>
      </c>
      <c r="J5068">
        <v>534</v>
      </c>
      <c r="K5068" t="s">
        <v>44</v>
      </c>
      <c r="L5068" t="s">
        <v>72</v>
      </c>
      <c r="M5068" t="s">
        <v>71</v>
      </c>
      <c r="N5068" s="2">
        <v>41514</v>
      </c>
      <c r="O5068" s="2">
        <v>44525</v>
      </c>
      <c r="P5068" t="s">
        <v>18</v>
      </c>
      <c r="Q5068" t="s">
        <v>208</v>
      </c>
      <c r="R5068" s="5" t="str">
        <f t="shared" si="238"/>
        <v>0.05</v>
      </c>
      <c r="S5068" s="6" t="str">
        <f t="shared" si="239"/>
        <v/>
      </c>
      <c r="T5068">
        <f>ROUND(INT(表1[[#This Row],[合同结束日期]]-表1[[#This Row],[合同起始日期]])/365,1)</f>
        <v>8.1999999999999993</v>
      </c>
    </row>
    <row r="5069" spans="1:20">
      <c r="A5069" s="1">
        <v>42156</v>
      </c>
      <c r="B5069" t="s">
        <v>69</v>
      </c>
      <c r="C5069">
        <f t="shared" si="237"/>
        <v>2</v>
      </c>
      <c r="D5069" t="s">
        <v>306</v>
      </c>
      <c r="E5069" s="4">
        <v>834457.2</v>
      </c>
      <c r="F5069" s="4">
        <v>55825.186680000006</v>
      </c>
      <c r="G5069" s="3">
        <v>6.6900000000000015E-2</v>
      </c>
      <c r="H5069" s="7">
        <v>1495.443010752688</v>
      </c>
      <c r="I5069" s="4">
        <v>100.04513741935484</v>
      </c>
      <c r="J5069">
        <v>558</v>
      </c>
      <c r="K5069" t="s">
        <v>44</v>
      </c>
      <c r="L5069" t="s">
        <v>72</v>
      </c>
      <c r="M5069" t="s">
        <v>71</v>
      </c>
      <c r="N5069" s="2">
        <v>41567</v>
      </c>
      <c r="O5069" s="2">
        <v>44578</v>
      </c>
      <c r="P5069" t="s">
        <v>18</v>
      </c>
      <c r="Q5069" t="s">
        <v>208</v>
      </c>
      <c r="R5069" s="5" t="str">
        <f t="shared" si="238"/>
        <v>0.05</v>
      </c>
      <c r="S5069" s="6" t="str">
        <f t="shared" si="239"/>
        <v/>
      </c>
      <c r="T5069">
        <f>ROUND(INT(表1[[#This Row],[合同结束日期]]-表1[[#This Row],[合同起始日期]])/365,1)</f>
        <v>8.1999999999999993</v>
      </c>
    </row>
    <row r="5070" spans="1:20">
      <c r="A5070" s="1">
        <v>42156</v>
      </c>
      <c r="B5070" t="s">
        <v>69</v>
      </c>
      <c r="C5070">
        <f t="shared" si="237"/>
        <v>2</v>
      </c>
      <c r="D5070" t="s">
        <v>96</v>
      </c>
      <c r="E5070" s="4">
        <v>670356</v>
      </c>
      <c r="F5070" s="4">
        <v>53293.301999999996</v>
      </c>
      <c r="G5070" s="3">
        <v>7.9499999999999987E-2</v>
      </c>
      <c r="H5070" s="7">
        <v>2562.5229357798166</v>
      </c>
      <c r="I5070" s="4">
        <v>203.72057339449543</v>
      </c>
      <c r="J5070">
        <v>261.59999999999997</v>
      </c>
      <c r="K5070" t="s">
        <v>11</v>
      </c>
      <c r="L5070" t="s">
        <v>23</v>
      </c>
      <c r="M5070" t="s">
        <v>23</v>
      </c>
      <c r="N5070" s="2">
        <v>41374</v>
      </c>
      <c r="O5070" s="2">
        <v>42499</v>
      </c>
      <c r="P5070" t="s">
        <v>24</v>
      </c>
      <c r="Q5070" t="s">
        <v>35</v>
      </c>
      <c r="R5070" s="5" t="str">
        <f t="shared" si="238"/>
        <v>0.06</v>
      </c>
      <c r="S5070" s="6" t="str">
        <f t="shared" si="239"/>
        <v/>
      </c>
      <c r="T5070">
        <f>ROUND(INT(表1[[#This Row],[合同结束日期]]-表1[[#This Row],[合同起始日期]])/365,1)</f>
        <v>3.1</v>
      </c>
    </row>
    <row r="5071" spans="1:20">
      <c r="A5071" s="1">
        <v>42156</v>
      </c>
      <c r="B5071" t="s">
        <v>69</v>
      </c>
      <c r="C5071">
        <f t="shared" ref="C5071:C5134" si="240">IF($B5071="负一层",-1,IF($B5071="负一夹层",0,IF($B5071="一层",1,IF($B5071="二层",2,IF($B5071="三层",3,IF($B5071="四层",4))))))</f>
        <v>2</v>
      </c>
      <c r="D5071" t="s">
        <v>97</v>
      </c>
      <c r="E5071" s="4">
        <v>754404</v>
      </c>
      <c r="F5071" s="4">
        <v>154803.70079999999</v>
      </c>
      <c r="G5071" s="3">
        <v>0.20519999999999999</v>
      </c>
      <c r="H5071" s="7">
        <v>974.68217054263562</v>
      </c>
      <c r="I5071" s="4">
        <v>200.00478139534883</v>
      </c>
      <c r="J5071">
        <v>774</v>
      </c>
      <c r="K5071" t="s">
        <v>11</v>
      </c>
      <c r="L5071" t="s">
        <v>13</v>
      </c>
      <c r="M5071" t="s">
        <v>27</v>
      </c>
      <c r="N5071" s="2">
        <v>41299</v>
      </c>
      <c r="O5071" s="2">
        <v>43229</v>
      </c>
      <c r="P5071" t="s">
        <v>24</v>
      </c>
      <c r="Q5071" t="s">
        <v>65</v>
      </c>
      <c r="R5071" s="5" t="str">
        <f t="shared" ref="R5071:R5134" si="241">IF(ISERROR(FIND(",",$Q5071)),$Q5071,LEFT($Q5071,FIND(",",$Q5071)-1))</f>
        <v>0.12</v>
      </c>
      <c r="S5071" s="6" t="str">
        <f t="shared" si="239"/>
        <v/>
      </c>
      <c r="T5071">
        <f>ROUND(INT(表1[[#This Row],[合同结束日期]]-表1[[#This Row],[合同起始日期]])/365,1)</f>
        <v>5.3</v>
      </c>
    </row>
    <row r="5072" spans="1:20">
      <c r="A5072" s="1">
        <v>42156</v>
      </c>
      <c r="B5072" t="s">
        <v>69</v>
      </c>
      <c r="C5072">
        <f t="shared" si="240"/>
        <v>2</v>
      </c>
      <c r="D5072" t="s">
        <v>98</v>
      </c>
      <c r="E5072" s="4">
        <v>252202.8</v>
      </c>
      <c r="F5072" s="4">
        <v>86429.899559999991</v>
      </c>
      <c r="G5072" s="3">
        <v>0.3427</v>
      </c>
      <c r="H5072" s="7">
        <v>758.73285198555959</v>
      </c>
      <c r="I5072" s="4">
        <v>260.01774837545128</v>
      </c>
      <c r="J5072">
        <v>332.4</v>
      </c>
      <c r="K5072" t="s">
        <v>11</v>
      </c>
      <c r="L5072" t="s">
        <v>13</v>
      </c>
      <c r="M5072" t="s">
        <v>13</v>
      </c>
      <c r="N5072" s="2">
        <v>41331</v>
      </c>
      <c r="O5072" s="2">
        <v>42499</v>
      </c>
      <c r="P5072" t="s">
        <v>24</v>
      </c>
      <c r="Q5072" t="s">
        <v>25</v>
      </c>
      <c r="R5072" s="5" t="str">
        <f t="shared" si="241"/>
        <v>0.15</v>
      </c>
      <c r="S5072" s="6" t="str">
        <f t="shared" ref="S5072:S5135" si="242">IF(ISERROR(FIND(",",$Q5072)),"",RIGHT($Q5072,LEN($Q5072)-FIND(",",$Q5072)))</f>
        <v/>
      </c>
      <c r="T5072">
        <f>ROUND(INT(表1[[#This Row],[合同结束日期]]-表1[[#This Row],[合同起始日期]])/365,1)</f>
        <v>3.2</v>
      </c>
    </row>
    <row r="5073" spans="1:20">
      <c r="A5073" s="1">
        <v>42156</v>
      </c>
      <c r="B5073" t="s">
        <v>69</v>
      </c>
      <c r="C5073">
        <f t="shared" si="240"/>
        <v>2</v>
      </c>
      <c r="D5073" t="s">
        <v>99</v>
      </c>
      <c r="E5073" s="4">
        <v>92677.2</v>
      </c>
      <c r="F5073" s="4">
        <v>19341.731639999998</v>
      </c>
      <c r="G5073" s="3">
        <v>0.2087</v>
      </c>
      <c r="H5073" s="7">
        <v>521.83108108108104</v>
      </c>
      <c r="I5073" s="4">
        <v>108.90614662162162</v>
      </c>
      <c r="J5073">
        <v>177.6</v>
      </c>
      <c r="K5073" t="s">
        <v>11</v>
      </c>
      <c r="L5073" t="s">
        <v>23</v>
      </c>
      <c r="M5073" t="s">
        <v>23</v>
      </c>
      <c r="N5073" s="2">
        <v>41295</v>
      </c>
      <c r="O5073" s="2">
        <v>42164</v>
      </c>
      <c r="P5073" t="s">
        <v>24</v>
      </c>
      <c r="Q5073" t="s">
        <v>388</v>
      </c>
      <c r="R5073" s="5" t="str">
        <f t="shared" si="241"/>
        <v>0.18</v>
      </c>
      <c r="S5073" s="6" t="str">
        <f t="shared" si="242"/>
        <v>0.18</v>
      </c>
      <c r="T5073">
        <f>ROUND(INT(表1[[#This Row],[合同结束日期]]-表1[[#This Row],[合同起始日期]])/365,1)</f>
        <v>2.4</v>
      </c>
    </row>
    <row r="5074" spans="1:20">
      <c r="A5074" s="1">
        <v>42156</v>
      </c>
      <c r="B5074" t="s">
        <v>69</v>
      </c>
      <c r="C5074">
        <f t="shared" si="240"/>
        <v>2</v>
      </c>
      <c r="D5074" t="s">
        <v>101</v>
      </c>
      <c r="E5074" s="4">
        <v>118400.52</v>
      </c>
      <c r="F5074" s="4">
        <v>16576.072800000002</v>
      </c>
      <c r="G5074" s="3">
        <v>0.14000000000000001</v>
      </c>
      <c r="H5074" s="7">
        <v>957.93300970873793</v>
      </c>
      <c r="I5074" s="4">
        <v>134.11062135922333</v>
      </c>
      <c r="J5074">
        <v>123.6</v>
      </c>
      <c r="K5074" t="s">
        <v>11</v>
      </c>
      <c r="L5074" t="s">
        <v>92</v>
      </c>
      <c r="M5074" t="s">
        <v>92</v>
      </c>
      <c r="N5074" s="2">
        <v>41345</v>
      </c>
      <c r="O5074" s="2">
        <v>42499</v>
      </c>
      <c r="P5074" t="s">
        <v>18</v>
      </c>
      <c r="Q5074" t="s">
        <v>83</v>
      </c>
      <c r="R5074" s="5" t="str">
        <f t="shared" si="241"/>
        <v>0.14</v>
      </c>
      <c r="S5074" s="6" t="str">
        <f t="shared" si="242"/>
        <v/>
      </c>
      <c r="T5074">
        <f>ROUND(INT(表1[[#This Row],[合同结束日期]]-表1[[#This Row],[合同起始日期]])/365,1)</f>
        <v>3.2</v>
      </c>
    </row>
    <row r="5075" spans="1:20">
      <c r="A5075" s="1">
        <v>42156</v>
      </c>
      <c r="B5075" t="s">
        <v>69</v>
      </c>
      <c r="C5075">
        <f t="shared" si="240"/>
        <v>2</v>
      </c>
      <c r="D5075" t="s">
        <v>102</v>
      </c>
      <c r="E5075" s="4">
        <v>309550.8</v>
      </c>
      <c r="F5075" s="4">
        <v>63457.91399999999</v>
      </c>
      <c r="G5075" s="3">
        <v>0.20499999999999999</v>
      </c>
      <c r="H5075" s="7">
        <v>1999.6821705426357</v>
      </c>
      <c r="I5075" s="4">
        <v>409.93484496124029</v>
      </c>
      <c r="J5075">
        <v>154.79999999999998</v>
      </c>
      <c r="K5075" t="s">
        <v>11</v>
      </c>
      <c r="L5075" t="s">
        <v>92</v>
      </c>
      <c r="M5075" t="s">
        <v>92</v>
      </c>
      <c r="N5075" s="2">
        <v>41355</v>
      </c>
      <c r="O5075" s="2">
        <v>42499</v>
      </c>
      <c r="P5075" t="s">
        <v>24</v>
      </c>
      <c r="Q5075" t="s">
        <v>30</v>
      </c>
      <c r="R5075" s="5" t="str">
        <f t="shared" si="241"/>
        <v>0.18</v>
      </c>
      <c r="S5075" s="6" t="str">
        <f t="shared" si="242"/>
        <v/>
      </c>
      <c r="T5075">
        <f>ROUND(INT(表1[[#This Row],[合同结束日期]]-表1[[#This Row],[合同起始日期]])/365,1)</f>
        <v>3.1</v>
      </c>
    </row>
    <row r="5076" spans="1:20">
      <c r="A5076" s="1">
        <v>42156</v>
      </c>
      <c r="B5076" t="s">
        <v>69</v>
      </c>
      <c r="C5076">
        <f t="shared" si="240"/>
        <v>2</v>
      </c>
      <c r="D5076" t="s">
        <v>103</v>
      </c>
      <c r="E5076" s="4">
        <v>345874.8</v>
      </c>
      <c r="F5076" s="4">
        <v>74674.369319999998</v>
      </c>
      <c r="G5076" s="3">
        <v>0.21590000000000001</v>
      </c>
      <c r="H5076" s="7">
        <v>1392.4106280193237</v>
      </c>
      <c r="I5076" s="4">
        <v>300.62145458937198</v>
      </c>
      <c r="J5076">
        <v>248.39999999999998</v>
      </c>
      <c r="K5076" t="s">
        <v>11</v>
      </c>
      <c r="L5076" t="s">
        <v>23</v>
      </c>
      <c r="M5076" t="s">
        <v>23</v>
      </c>
      <c r="N5076" s="2">
        <v>41285</v>
      </c>
      <c r="O5076" s="2">
        <v>42499</v>
      </c>
      <c r="P5076" t="s">
        <v>24</v>
      </c>
      <c r="Q5076" t="s">
        <v>30</v>
      </c>
      <c r="R5076" s="5" t="str">
        <f t="shared" si="241"/>
        <v>0.18</v>
      </c>
      <c r="S5076" s="6" t="str">
        <f t="shared" si="242"/>
        <v/>
      </c>
      <c r="T5076">
        <f>ROUND(INT(表1[[#This Row],[合同结束日期]]-表1[[#This Row],[合同起始日期]])/365,1)</f>
        <v>3.3</v>
      </c>
    </row>
    <row r="5077" spans="1:20">
      <c r="A5077" s="1">
        <v>42156</v>
      </c>
      <c r="B5077" t="s">
        <v>69</v>
      </c>
      <c r="C5077">
        <f t="shared" si="240"/>
        <v>2</v>
      </c>
      <c r="D5077" t="s">
        <v>104</v>
      </c>
      <c r="E5077" s="4">
        <v>77620.800000000003</v>
      </c>
      <c r="F5077" s="4">
        <v>20592.798240000004</v>
      </c>
      <c r="G5077" s="3">
        <v>0.26530000000000004</v>
      </c>
      <c r="H5077" s="7">
        <v>490.030303030303</v>
      </c>
      <c r="I5077" s="4">
        <v>130.00503939393943</v>
      </c>
      <c r="J5077">
        <v>158.4</v>
      </c>
      <c r="K5077" t="s">
        <v>11</v>
      </c>
      <c r="L5077" t="s">
        <v>23</v>
      </c>
      <c r="M5077" t="s">
        <v>23</v>
      </c>
      <c r="N5077" s="2">
        <v>41345</v>
      </c>
      <c r="O5077" s="2">
        <v>42499</v>
      </c>
      <c r="P5077" t="s">
        <v>18</v>
      </c>
      <c r="Q5077" t="s">
        <v>83</v>
      </c>
      <c r="R5077" s="5" t="str">
        <f t="shared" si="241"/>
        <v>0.14</v>
      </c>
      <c r="S5077" s="6" t="str">
        <f t="shared" si="242"/>
        <v/>
      </c>
      <c r="T5077">
        <f>ROUND(INT(表1[[#This Row],[合同结束日期]]-表1[[#This Row],[合同起始日期]])/365,1)</f>
        <v>3.2</v>
      </c>
    </row>
    <row r="5078" spans="1:20">
      <c r="A5078" s="1">
        <v>42156</v>
      </c>
      <c r="B5078" t="s">
        <v>69</v>
      </c>
      <c r="C5078">
        <f t="shared" si="240"/>
        <v>2</v>
      </c>
      <c r="D5078" t="s">
        <v>421</v>
      </c>
      <c r="E5078" s="4">
        <v>61974</v>
      </c>
      <c r="F5078" s="4">
        <v>12921.579</v>
      </c>
      <c r="G5078" s="3">
        <v>0.20849999999999999</v>
      </c>
      <c r="H5078" s="7">
        <v>580.28089887640454</v>
      </c>
      <c r="I5078" s="4">
        <v>120.98856741573034</v>
      </c>
      <c r="J5078">
        <v>106.8</v>
      </c>
      <c r="K5078" t="s">
        <v>11</v>
      </c>
      <c r="L5078" t="s">
        <v>13</v>
      </c>
      <c r="M5078" t="s">
        <v>34</v>
      </c>
      <c r="N5078" s="2">
        <v>42156</v>
      </c>
      <c r="O5078" s="2">
        <v>42886</v>
      </c>
      <c r="P5078" t="s">
        <v>14</v>
      </c>
      <c r="Q5078" t="s">
        <v>422</v>
      </c>
      <c r="R5078" s="5" t="str">
        <f t="shared" si="241"/>
        <v>0.</v>
      </c>
      <c r="S5078" s="6" t="str">
        <f t="shared" si="242"/>
        <v>0.17</v>
      </c>
      <c r="T5078">
        <f>ROUND(INT(表1[[#This Row],[合同结束日期]]-表1[[#This Row],[合同起始日期]])/365,1)</f>
        <v>2</v>
      </c>
    </row>
    <row r="5079" spans="1:20">
      <c r="A5079" s="1">
        <v>42156</v>
      </c>
      <c r="B5079" t="s">
        <v>69</v>
      </c>
      <c r="C5079">
        <f t="shared" si="240"/>
        <v>2</v>
      </c>
      <c r="D5079" t="s">
        <v>423</v>
      </c>
      <c r="E5079" s="4">
        <v>82245.04800000001</v>
      </c>
      <c r="F5079" s="4">
        <v>14623.169534400002</v>
      </c>
      <c r="G5079" s="3">
        <v>0.17780000000000001</v>
      </c>
      <c r="H5079" s="7">
        <v>1593.8962790697676</v>
      </c>
      <c r="I5079" s="4">
        <v>283.39475841860468</v>
      </c>
      <c r="J5079">
        <v>51.6</v>
      </c>
      <c r="K5079" t="s">
        <v>66</v>
      </c>
      <c r="L5079" t="s">
        <v>64</v>
      </c>
      <c r="M5079" t="s">
        <v>64</v>
      </c>
      <c r="N5079" s="2">
        <v>42156</v>
      </c>
      <c r="O5079" s="2">
        <v>42886</v>
      </c>
      <c r="P5079" t="s">
        <v>14</v>
      </c>
      <c r="Q5079" t="s">
        <v>381</v>
      </c>
      <c r="R5079" s="5" t="str">
        <f t="shared" si="241"/>
        <v>0.</v>
      </c>
      <c r="S5079" s="6" t="str">
        <f t="shared" si="242"/>
        <v>0.16</v>
      </c>
      <c r="T5079">
        <f>ROUND(INT(表1[[#This Row],[合同结束日期]]-表1[[#This Row],[合同起始日期]])/365,1)</f>
        <v>2</v>
      </c>
    </row>
    <row r="5080" spans="1:20">
      <c r="A5080" s="1">
        <v>42156</v>
      </c>
      <c r="B5080" t="s">
        <v>69</v>
      </c>
      <c r="C5080">
        <f t="shared" si="240"/>
        <v>2</v>
      </c>
      <c r="D5080" t="s">
        <v>109</v>
      </c>
      <c r="E5080" s="4">
        <v>265990.8</v>
      </c>
      <c r="F5080" s="4">
        <v>43010.712359999998</v>
      </c>
      <c r="G5080" s="3">
        <v>0.16170000000000001</v>
      </c>
      <c r="H5080" s="7">
        <v>4262.6730769230771</v>
      </c>
      <c r="I5080" s="4">
        <v>689.27423653846154</v>
      </c>
      <c r="J5080">
        <v>62.4</v>
      </c>
      <c r="K5080" t="s">
        <v>11</v>
      </c>
      <c r="L5080" t="s">
        <v>12</v>
      </c>
      <c r="M5080" t="s">
        <v>110</v>
      </c>
      <c r="N5080" s="2">
        <v>41287</v>
      </c>
      <c r="O5080" s="2">
        <v>42499</v>
      </c>
      <c r="P5080" t="s">
        <v>24</v>
      </c>
      <c r="Q5080" t="s">
        <v>25</v>
      </c>
      <c r="R5080" s="5" t="str">
        <f t="shared" si="241"/>
        <v>0.15</v>
      </c>
      <c r="S5080" s="6" t="str">
        <f t="shared" si="242"/>
        <v/>
      </c>
      <c r="T5080">
        <f>ROUND(INT(表1[[#This Row],[合同结束日期]]-表1[[#This Row],[合同起始日期]])/365,1)</f>
        <v>3.3</v>
      </c>
    </row>
    <row r="5081" spans="1:20">
      <c r="A5081" s="1">
        <v>42156</v>
      </c>
      <c r="B5081" t="s">
        <v>69</v>
      </c>
      <c r="C5081">
        <f t="shared" si="240"/>
        <v>2</v>
      </c>
      <c r="D5081" t="s">
        <v>111</v>
      </c>
      <c r="E5081" s="4">
        <v>207502.8</v>
      </c>
      <c r="F5081" s="4">
        <v>36603.493920000001</v>
      </c>
      <c r="G5081" s="3">
        <v>0.1764</v>
      </c>
      <c r="H5081" s="7">
        <v>1530.2566371681417</v>
      </c>
      <c r="I5081" s="4">
        <v>269.93727079646021</v>
      </c>
      <c r="J5081">
        <v>135.6</v>
      </c>
      <c r="K5081" t="s">
        <v>11</v>
      </c>
      <c r="L5081" t="s">
        <v>23</v>
      </c>
      <c r="M5081" t="s">
        <v>23</v>
      </c>
      <c r="N5081" s="2">
        <v>41974</v>
      </c>
      <c r="O5081" s="2">
        <v>42499</v>
      </c>
      <c r="P5081" t="s">
        <v>24</v>
      </c>
      <c r="Q5081" t="s">
        <v>83</v>
      </c>
      <c r="R5081" s="5" t="str">
        <f t="shared" si="241"/>
        <v>0.14</v>
      </c>
      <c r="S5081" s="6" t="str">
        <f t="shared" si="242"/>
        <v/>
      </c>
      <c r="T5081">
        <f>ROUND(INT(表1[[#This Row],[合同结束日期]]-表1[[#This Row],[合同起始日期]])/365,1)</f>
        <v>1.4</v>
      </c>
    </row>
    <row r="5082" spans="1:20">
      <c r="A5082" s="1">
        <v>42156</v>
      </c>
      <c r="B5082" t="s">
        <v>69</v>
      </c>
      <c r="C5082">
        <f t="shared" si="240"/>
        <v>2</v>
      </c>
      <c r="D5082" t="s">
        <v>112</v>
      </c>
      <c r="E5082" s="4">
        <v>588744.72</v>
      </c>
      <c r="F5082" s="4">
        <v>114510.84804000001</v>
      </c>
      <c r="G5082" s="3">
        <v>0.19450000000000003</v>
      </c>
      <c r="H5082" s="7">
        <v>1100.0461883408072</v>
      </c>
      <c r="I5082" s="4">
        <v>213.95898363228704</v>
      </c>
      <c r="J5082">
        <v>535.19999999999993</v>
      </c>
      <c r="K5082" t="s">
        <v>11</v>
      </c>
      <c r="L5082" t="s">
        <v>92</v>
      </c>
      <c r="M5082" t="s">
        <v>92</v>
      </c>
      <c r="N5082" s="2">
        <v>41974</v>
      </c>
      <c r="O5082" s="2">
        <v>42499</v>
      </c>
      <c r="P5082" t="s">
        <v>24</v>
      </c>
      <c r="Q5082" t="s">
        <v>83</v>
      </c>
      <c r="R5082" s="5" t="str">
        <f t="shared" si="241"/>
        <v>0.14</v>
      </c>
      <c r="S5082" s="6" t="str">
        <f t="shared" si="242"/>
        <v/>
      </c>
      <c r="T5082">
        <f>ROUND(INT(表1[[#This Row],[合同结束日期]]-表1[[#This Row],[合同起始日期]])/365,1)</f>
        <v>1.4</v>
      </c>
    </row>
    <row r="5083" spans="1:20">
      <c r="A5083" s="1">
        <v>42156</v>
      </c>
      <c r="B5083" t="s">
        <v>69</v>
      </c>
      <c r="C5083">
        <f t="shared" si="240"/>
        <v>2</v>
      </c>
      <c r="D5083" t="s">
        <v>375</v>
      </c>
      <c r="E5083" s="4">
        <v>431644.8</v>
      </c>
      <c r="F5083" s="4">
        <v>95091.349440000005</v>
      </c>
      <c r="G5083" s="3">
        <v>0.22030000000000002</v>
      </c>
      <c r="H5083" s="7">
        <v>1103.3865030674847</v>
      </c>
      <c r="I5083" s="4">
        <v>243.07604662576688</v>
      </c>
      <c r="J5083">
        <v>391.2</v>
      </c>
      <c r="K5083" t="s">
        <v>11</v>
      </c>
      <c r="L5083" t="s">
        <v>23</v>
      </c>
      <c r="M5083" t="s">
        <v>23</v>
      </c>
      <c r="N5083" s="2">
        <v>41331</v>
      </c>
      <c r="O5083" s="2">
        <v>42499</v>
      </c>
      <c r="P5083" t="s">
        <v>24</v>
      </c>
      <c r="Q5083" t="s">
        <v>59</v>
      </c>
      <c r="R5083" s="5" t="str">
        <f t="shared" si="241"/>
        <v>0.16</v>
      </c>
      <c r="S5083" s="6" t="str">
        <f t="shared" si="242"/>
        <v/>
      </c>
      <c r="T5083">
        <f>ROUND(INT(表1[[#This Row],[合同结束日期]]-表1[[#This Row],[合同起始日期]])/365,1)</f>
        <v>3.2</v>
      </c>
    </row>
    <row r="5084" spans="1:20">
      <c r="A5084" s="1">
        <v>42156</v>
      </c>
      <c r="B5084" t="s">
        <v>69</v>
      </c>
      <c r="C5084">
        <f t="shared" si="240"/>
        <v>2</v>
      </c>
      <c r="D5084" t="s">
        <v>113</v>
      </c>
      <c r="E5084" s="4">
        <v>412587.6</v>
      </c>
      <c r="F5084" s="4">
        <v>74967.166920000003</v>
      </c>
      <c r="G5084" s="3">
        <v>0.18170000000000003</v>
      </c>
      <c r="H5084" s="7">
        <v>1337.8326848249028</v>
      </c>
      <c r="I5084" s="4">
        <v>243.08419883268485</v>
      </c>
      <c r="J5084">
        <v>308.39999999999998</v>
      </c>
      <c r="K5084" t="s">
        <v>11</v>
      </c>
      <c r="L5084" t="s">
        <v>23</v>
      </c>
      <c r="M5084" t="s">
        <v>23</v>
      </c>
      <c r="N5084" s="2">
        <v>41331</v>
      </c>
      <c r="O5084" s="2">
        <v>42499</v>
      </c>
      <c r="P5084" t="s">
        <v>24</v>
      </c>
      <c r="Q5084" t="s">
        <v>59</v>
      </c>
      <c r="R5084" s="5" t="str">
        <f t="shared" si="241"/>
        <v>0.16</v>
      </c>
      <c r="S5084" s="6" t="str">
        <f t="shared" si="242"/>
        <v/>
      </c>
      <c r="T5084">
        <f>ROUND(INT(表1[[#This Row],[合同结束日期]]-表1[[#This Row],[合同起始日期]])/365,1)</f>
        <v>3.2</v>
      </c>
    </row>
    <row r="5085" spans="1:20">
      <c r="A5085" s="1">
        <v>42156</v>
      </c>
      <c r="B5085" t="s">
        <v>69</v>
      </c>
      <c r="C5085">
        <f t="shared" si="240"/>
        <v>2</v>
      </c>
      <c r="D5085" t="s">
        <v>114</v>
      </c>
      <c r="E5085" s="4">
        <v>776572.56</v>
      </c>
      <c r="F5085" s="4">
        <v>133182.19404</v>
      </c>
      <c r="G5085" s="3">
        <v>0.17149999999999999</v>
      </c>
      <c r="H5085" s="7">
        <v>1574.5591240875915</v>
      </c>
      <c r="I5085" s="4">
        <v>270.0368897810219</v>
      </c>
      <c r="J5085">
        <v>493.2</v>
      </c>
      <c r="K5085" t="s">
        <v>60</v>
      </c>
      <c r="L5085" t="s">
        <v>116</v>
      </c>
      <c r="M5085" t="s">
        <v>115</v>
      </c>
      <c r="N5085" s="2">
        <v>41241</v>
      </c>
      <c r="O5085" s="2">
        <v>43229</v>
      </c>
      <c r="P5085" t="s">
        <v>24</v>
      </c>
      <c r="Q5085" t="s">
        <v>28</v>
      </c>
      <c r="R5085" s="5" t="str">
        <f t="shared" si="241"/>
        <v>0.13</v>
      </c>
      <c r="S5085" s="6" t="str">
        <f t="shared" si="242"/>
        <v/>
      </c>
      <c r="T5085">
        <f>ROUND(INT(表1[[#This Row],[合同结束日期]]-表1[[#This Row],[合同起始日期]])/365,1)</f>
        <v>5.4</v>
      </c>
    </row>
    <row r="5086" spans="1:20">
      <c r="A5086" s="1">
        <v>42156</v>
      </c>
      <c r="B5086" t="s">
        <v>69</v>
      </c>
      <c r="C5086">
        <f t="shared" si="240"/>
        <v>2</v>
      </c>
      <c r="D5086" t="s">
        <v>118</v>
      </c>
      <c r="E5086" s="4">
        <v>381380.39999999997</v>
      </c>
      <c r="F5086" s="4">
        <v>52287.252840000001</v>
      </c>
      <c r="G5086" s="3">
        <v>0.13710000000000003</v>
      </c>
      <c r="H5086" s="7">
        <v>802.56818181818176</v>
      </c>
      <c r="I5086" s="4">
        <v>110.03209772727273</v>
      </c>
      <c r="J5086">
        <v>475.2</v>
      </c>
      <c r="K5086" t="s">
        <v>44</v>
      </c>
      <c r="L5086" t="s">
        <v>72</v>
      </c>
      <c r="M5086" t="s">
        <v>71</v>
      </c>
      <c r="N5086" s="2">
        <v>41332</v>
      </c>
      <c r="O5086" s="2">
        <v>44325</v>
      </c>
      <c r="P5086" t="s">
        <v>24</v>
      </c>
      <c r="Q5086" t="s">
        <v>42</v>
      </c>
      <c r="R5086" s="5" t="str">
        <f t="shared" si="241"/>
        <v>0.08</v>
      </c>
      <c r="S5086" s="6" t="str">
        <f t="shared" si="242"/>
        <v/>
      </c>
      <c r="T5086">
        <f>ROUND(INT(表1[[#This Row],[合同结束日期]]-表1[[#This Row],[合同起始日期]])/365,1)</f>
        <v>8.1999999999999993</v>
      </c>
    </row>
    <row r="5087" spans="1:20">
      <c r="A5087" s="1">
        <v>42156</v>
      </c>
      <c r="B5087" t="s">
        <v>69</v>
      </c>
      <c r="C5087">
        <f t="shared" si="240"/>
        <v>2</v>
      </c>
      <c r="D5087" t="s">
        <v>376</v>
      </c>
      <c r="E5087" s="4">
        <v>1815554.1240000001</v>
      </c>
      <c r="F5087" s="4">
        <v>107662.35955319999</v>
      </c>
      <c r="G5087" s="3">
        <v>5.9299999999999992E-2</v>
      </c>
      <c r="H5087" s="7">
        <v>3232.8242948717948</v>
      </c>
      <c r="I5087" s="4">
        <v>191.70648068589742</v>
      </c>
      <c r="J5087">
        <v>561.6</v>
      </c>
      <c r="K5087" t="s">
        <v>44</v>
      </c>
      <c r="L5087" t="s">
        <v>72</v>
      </c>
      <c r="M5087" t="s">
        <v>71</v>
      </c>
      <c r="N5087" s="2">
        <v>42019</v>
      </c>
      <c r="O5087" s="2">
        <v>44940</v>
      </c>
      <c r="P5087" t="s">
        <v>24</v>
      </c>
      <c r="Q5087" t="s">
        <v>208</v>
      </c>
      <c r="R5087" s="5" t="str">
        <f t="shared" si="241"/>
        <v>0.05</v>
      </c>
      <c r="S5087" s="6" t="str">
        <f t="shared" si="242"/>
        <v/>
      </c>
      <c r="T5087">
        <f>ROUND(INT(表1[[#This Row],[合同结束日期]]-表1[[#This Row],[合同起始日期]])/365,1)</f>
        <v>8</v>
      </c>
    </row>
    <row r="5088" spans="1:20">
      <c r="A5088" s="1">
        <v>42156</v>
      </c>
      <c r="B5088" t="s">
        <v>69</v>
      </c>
      <c r="C5088">
        <f t="shared" si="240"/>
        <v>2</v>
      </c>
      <c r="D5088" t="s">
        <v>120</v>
      </c>
      <c r="E5088" s="4">
        <v>389529.3</v>
      </c>
      <c r="F5088" s="4">
        <v>63571.181760000007</v>
      </c>
      <c r="G5088" s="3">
        <v>0.16320000000000001</v>
      </c>
      <c r="H5088" s="7">
        <v>236.07836363636363</v>
      </c>
      <c r="I5088" s="4">
        <v>38.527988945454553</v>
      </c>
      <c r="J5088">
        <v>1650</v>
      </c>
      <c r="K5088" t="s">
        <v>44</v>
      </c>
      <c r="L5088" t="s">
        <v>72</v>
      </c>
      <c r="M5088" t="s">
        <v>71</v>
      </c>
      <c r="N5088" s="2">
        <v>41261</v>
      </c>
      <c r="O5088" s="2">
        <v>44332</v>
      </c>
      <c r="P5088" t="s">
        <v>39</v>
      </c>
      <c r="Q5088" t="s">
        <v>78</v>
      </c>
      <c r="R5088" s="5" t="str">
        <f t="shared" si="241"/>
        <v>0.07</v>
      </c>
      <c r="S5088" s="6" t="str">
        <f t="shared" si="242"/>
        <v/>
      </c>
      <c r="T5088">
        <f>ROUND(INT(表1[[#This Row],[合同结束日期]]-表1[[#This Row],[合同起始日期]])/365,1)</f>
        <v>8.4</v>
      </c>
    </row>
    <row r="5089" spans="1:20">
      <c r="A5089" s="1">
        <v>42156</v>
      </c>
      <c r="B5089" t="s">
        <v>69</v>
      </c>
      <c r="C5089">
        <f t="shared" si="240"/>
        <v>2</v>
      </c>
      <c r="D5089" t="s">
        <v>280</v>
      </c>
      <c r="E5089" s="4">
        <v>16869.599999999999</v>
      </c>
      <c r="F5089" s="4">
        <v>6240.0650400000004</v>
      </c>
      <c r="G5089" s="3">
        <v>0.36990000000000006</v>
      </c>
      <c r="H5089" s="7">
        <v>1171.5</v>
      </c>
      <c r="I5089" s="4">
        <v>433.33785000000006</v>
      </c>
      <c r="J5089">
        <v>14.399999999999999</v>
      </c>
      <c r="K5089" t="s">
        <v>11</v>
      </c>
      <c r="L5089" t="s">
        <v>12</v>
      </c>
      <c r="M5089" t="s">
        <v>110</v>
      </c>
      <c r="N5089" s="2">
        <v>41541</v>
      </c>
      <c r="O5089" s="2">
        <v>42270</v>
      </c>
      <c r="P5089" t="s">
        <v>24</v>
      </c>
      <c r="Q5089" t="s">
        <v>59</v>
      </c>
      <c r="R5089" s="5" t="str">
        <f t="shared" si="241"/>
        <v>0.16</v>
      </c>
      <c r="S5089" s="6" t="str">
        <f t="shared" si="242"/>
        <v/>
      </c>
      <c r="T5089">
        <f>ROUND(INT(表1[[#This Row],[合同结束日期]]-表1[[#This Row],[合同起始日期]])/365,1)</f>
        <v>2</v>
      </c>
    </row>
    <row r="5090" spans="1:20">
      <c r="A5090" s="1">
        <v>42156</v>
      </c>
      <c r="B5090" t="s">
        <v>69</v>
      </c>
      <c r="C5090">
        <f t="shared" si="240"/>
        <v>2</v>
      </c>
      <c r="D5090" t="s">
        <v>270</v>
      </c>
      <c r="E5090" s="4">
        <v>29091.48</v>
      </c>
      <c r="F5090" s="4">
        <v>7560.8756520000006</v>
      </c>
      <c r="G5090" s="3">
        <v>0.25990000000000002</v>
      </c>
      <c r="H5090" s="7">
        <v>1212.145</v>
      </c>
      <c r="I5090" s="4">
        <v>315.03648550000003</v>
      </c>
      <c r="J5090">
        <v>24</v>
      </c>
      <c r="K5090" t="s">
        <v>11</v>
      </c>
      <c r="L5090" t="s">
        <v>13</v>
      </c>
      <c r="M5090" t="s">
        <v>34</v>
      </c>
      <c r="N5090" s="2">
        <v>41893</v>
      </c>
      <c r="O5090" s="2">
        <v>42257</v>
      </c>
      <c r="P5090" t="s">
        <v>24</v>
      </c>
      <c r="Q5090" t="s">
        <v>25</v>
      </c>
      <c r="R5090" s="5" t="str">
        <f t="shared" si="241"/>
        <v>0.15</v>
      </c>
      <c r="S5090" s="6" t="str">
        <f t="shared" si="242"/>
        <v/>
      </c>
      <c r="T5090">
        <f>ROUND(INT(表1[[#This Row],[合同结束日期]]-表1[[#This Row],[合同起始日期]])/365,1)</f>
        <v>1</v>
      </c>
    </row>
    <row r="5091" spans="1:20">
      <c r="A5091" s="1">
        <v>42156</v>
      </c>
      <c r="B5091" t="s">
        <v>69</v>
      </c>
      <c r="C5091">
        <f t="shared" si="240"/>
        <v>2</v>
      </c>
      <c r="D5091" t="s">
        <v>272</v>
      </c>
      <c r="E5091" s="4">
        <v>38110.799999999996</v>
      </c>
      <c r="F5091" s="4">
        <v>6840.8885999999993</v>
      </c>
      <c r="G5091" s="3">
        <v>0.17949999999999999</v>
      </c>
      <c r="H5091" s="7">
        <v>2646.5833333333335</v>
      </c>
      <c r="I5091" s="4">
        <v>475.06170833333334</v>
      </c>
      <c r="J5091">
        <v>14.399999999999999</v>
      </c>
      <c r="K5091" t="s">
        <v>11</v>
      </c>
      <c r="L5091" t="s">
        <v>12</v>
      </c>
      <c r="M5091" t="s">
        <v>110</v>
      </c>
      <c r="N5091" s="2">
        <v>41902</v>
      </c>
      <c r="O5091" s="2">
        <v>42266</v>
      </c>
      <c r="P5091" t="s">
        <v>24</v>
      </c>
      <c r="Q5091" t="s">
        <v>25</v>
      </c>
      <c r="R5091" s="5" t="str">
        <f t="shared" si="241"/>
        <v>0.15</v>
      </c>
      <c r="S5091" s="6" t="str">
        <f t="shared" si="242"/>
        <v/>
      </c>
      <c r="T5091">
        <f>ROUND(INT(表1[[#This Row],[合同结束日期]]-表1[[#This Row],[合同起始日期]])/365,1)</f>
        <v>1</v>
      </c>
    </row>
    <row r="5092" spans="1:20">
      <c r="A5092" s="1">
        <v>42156</v>
      </c>
      <c r="B5092" t="s">
        <v>69</v>
      </c>
      <c r="C5092">
        <f t="shared" si="240"/>
        <v>2</v>
      </c>
      <c r="D5092" t="s">
        <v>310</v>
      </c>
      <c r="E5092" s="4">
        <v>30342</v>
      </c>
      <c r="F5092" s="4">
        <v>0</v>
      </c>
      <c r="G5092" s="3">
        <v>0</v>
      </c>
      <c r="H5092" s="7">
        <v>2107.0833333333335</v>
      </c>
      <c r="I5092" s="4">
        <v>0</v>
      </c>
      <c r="J5092">
        <v>14.399999999999999</v>
      </c>
      <c r="K5092" t="s">
        <v>11</v>
      </c>
      <c r="L5092" t="s">
        <v>12</v>
      </c>
      <c r="M5092" t="s">
        <v>10</v>
      </c>
      <c r="N5092" s="2">
        <v>41724</v>
      </c>
      <c r="O5092" s="2">
        <v>42088</v>
      </c>
      <c r="P5092" t="s">
        <v>24</v>
      </c>
      <c r="Q5092" t="s">
        <v>83</v>
      </c>
      <c r="R5092" s="5" t="str">
        <f t="shared" si="241"/>
        <v>0.14</v>
      </c>
      <c r="S5092" s="6" t="str">
        <f t="shared" si="242"/>
        <v/>
      </c>
      <c r="T5092">
        <f>ROUND(INT(表1[[#This Row],[合同结束日期]]-表1[[#This Row],[合同起始日期]])/365,1)</f>
        <v>1</v>
      </c>
    </row>
    <row r="5093" spans="1:20">
      <c r="A5093" s="1">
        <v>42156</v>
      </c>
      <c r="B5093" t="s">
        <v>69</v>
      </c>
      <c r="C5093">
        <f t="shared" si="240"/>
        <v>2</v>
      </c>
      <c r="D5093" t="s">
        <v>300</v>
      </c>
      <c r="E5093" s="4">
        <v>9996</v>
      </c>
      <c r="F5093" s="4">
        <v>2160.1355999999996</v>
      </c>
      <c r="G5093" s="3">
        <v>0.21609999999999996</v>
      </c>
      <c r="H5093" s="7">
        <v>1388.3333333333335</v>
      </c>
      <c r="I5093" s="4">
        <v>300.0188333333333</v>
      </c>
      <c r="J5093">
        <v>7.1999999999999993</v>
      </c>
      <c r="K5093" t="s">
        <v>60</v>
      </c>
      <c r="L5093" t="s">
        <v>107</v>
      </c>
      <c r="M5093" t="s">
        <v>303</v>
      </c>
      <c r="N5093" s="2">
        <v>41617</v>
      </c>
      <c r="O5093" s="2">
        <v>42346</v>
      </c>
      <c r="P5093" t="s">
        <v>14</v>
      </c>
      <c r="Q5093">
        <v>0</v>
      </c>
      <c r="R5093" s="5">
        <f t="shared" si="241"/>
        <v>0</v>
      </c>
      <c r="S5093" s="6" t="str">
        <f t="shared" si="242"/>
        <v/>
      </c>
      <c r="T5093">
        <f>ROUND(INT(表1[[#This Row],[合同结束日期]]-表1[[#This Row],[合同起始日期]])/365,1)</f>
        <v>2</v>
      </c>
    </row>
    <row r="5094" spans="1:20">
      <c r="A5094" s="1">
        <v>42156</v>
      </c>
      <c r="B5094" t="s">
        <v>69</v>
      </c>
      <c r="C5094">
        <f t="shared" si="240"/>
        <v>2</v>
      </c>
      <c r="D5094" t="s">
        <v>316</v>
      </c>
      <c r="E5094" s="4">
        <v>33012</v>
      </c>
      <c r="F5094" s="4">
        <v>3301.2</v>
      </c>
      <c r="G5094" s="3">
        <v>9.9999999999999992E-2</v>
      </c>
      <c r="H5094" s="7">
        <v>13755</v>
      </c>
      <c r="I5094" s="4">
        <v>1375.5</v>
      </c>
      <c r="J5094">
        <v>2.4</v>
      </c>
      <c r="K5094" t="s">
        <v>44</v>
      </c>
      <c r="L5094" t="s">
        <v>46</v>
      </c>
      <c r="M5094" t="s">
        <v>187</v>
      </c>
      <c r="N5094" s="2">
        <v>41712</v>
      </c>
      <c r="O5094" s="2">
        <v>42442</v>
      </c>
      <c r="P5094" t="s">
        <v>18</v>
      </c>
      <c r="Q5094" t="s">
        <v>19</v>
      </c>
      <c r="R5094" s="5" t="str">
        <f t="shared" si="241"/>
        <v>0.1</v>
      </c>
      <c r="S5094" s="6" t="str">
        <f t="shared" si="242"/>
        <v/>
      </c>
      <c r="T5094">
        <f>ROUND(INT(表1[[#This Row],[合同结束日期]]-表1[[#This Row],[合同起始日期]])/365,1)</f>
        <v>2</v>
      </c>
    </row>
    <row r="5095" spans="1:20">
      <c r="A5095" s="1">
        <v>42156</v>
      </c>
      <c r="B5095" t="s">
        <v>69</v>
      </c>
      <c r="C5095">
        <f t="shared" si="240"/>
        <v>2</v>
      </c>
      <c r="D5095" t="s">
        <v>317</v>
      </c>
      <c r="E5095" s="4">
        <v>29630.399999999998</v>
      </c>
      <c r="F5095" s="4">
        <v>0</v>
      </c>
      <c r="G5095" s="3">
        <v>0</v>
      </c>
      <c r="H5095" s="7">
        <v>3086.5</v>
      </c>
      <c r="I5095" s="4">
        <v>0</v>
      </c>
      <c r="J5095">
        <v>9.6</v>
      </c>
      <c r="K5095" t="s">
        <v>11</v>
      </c>
      <c r="L5095" t="s">
        <v>12</v>
      </c>
      <c r="M5095" t="s">
        <v>110</v>
      </c>
      <c r="N5095" s="2">
        <v>41759</v>
      </c>
      <c r="O5095" s="2">
        <v>42123</v>
      </c>
      <c r="P5095" t="s">
        <v>24</v>
      </c>
      <c r="Q5095">
        <v>0.17</v>
      </c>
      <c r="R5095" s="5">
        <f t="shared" si="241"/>
        <v>0.17</v>
      </c>
      <c r="S5095" s="6" t="str">
        <f t="shared" si="242"/>
        <v/>
      </c>
      <c r="T5095">
        <f>ROUND(INT(表1[[#This Row],[合同结束日期]]-表1[[#This Row],[合同起始日期]])/365,1)</f>
        <v>1</v>
      </c>
    </row>
    <row r="5096" spans="1:20">
      <c r="A5096" s="1">
        <v>42156</v>
      </c>
      <c r="B5096" t="s">
        <v>69</v>
      </c>
      <c r="C5096">
        <f t="shared" si="240"/>
        <v>2</v>
      </c>
      <c r="D5096" t="s">
        <v>318</v>
      </c>
      <c r="E5096" s="4">
        <v>14154</v>
      </c>
      <c r="F5096" s="4">
        <v>0</v>
      </c>
      <c r="G5096" s="3">
        <v>0</v>
      </c>
      <c r="H5096" s="7">
        <v>210.625</v>
      </c>
      <c r="I5096" s="4">
        <v>0</v>
      </c>
      <c r="J5096">
        <v>67.2</v>
      </c>
      <c r="K5096" t="s">
        <v>60</v>
      </c>
      <c r="L5096" t="s">
        <v>107</v>
      </c>
      <c r="M5096" t="s">
        <v>299</v>
      </c>
      <c r="N5096" s="2">
        <v>41752</v>
      </c>
      <c r="O5096" s="2">
        <v>42116</v>
      </c>
      <c r="P5096" t="s">
        <v>14</v>
      </c>
      <c r="Q5096">
        <v>0</v>
      </c>
      <c r="R5096" s="5">
        <f t="shared" si="241"/>
        <v>0</v>
      </c>
      <c r="S5096" s="6" t="str">
        <f t="shared" si="242"/>
        <v/>
      </c>
      <c r="T5096">
        <f>ROUND(INT(表1[[#This Row],[合同结束日期]]-表1[[#This Row],[合同起始日期]])/365,1)</f>
        <v>1</v>
      </c>
    </row>
    <row r="5097" spans="1:20">
      <c r="A5097" s="1">
        <v>42156</v>
      </c>
      <c r="B5097" t="s">
        <v>69</v>
      </c>
      <c r="C5097">
        <f t="shared" si="240"/>
        <v>2</v>
      </c>
      <c r="D5097" t="s">
        <v>105</v>
      </c>
      <c r="E5097" s="4">
        <v>234046.8</v>
      </c>
      <c r="F5097" s="4">
        <v>34100.618759999998</v>
      </c>
      <c r="G5097" s="3">
        <v>0.1457</v>
      </c>
      <c r="H5097" s="7">
        <v>4875.9749999999995</v>
      </c>
      <c r="I5097" s="4">
        <v>710.42955749999999</v>
      </c>
      <c r="J5097">
        <v>48</v>
      </c>
      <c r="K5097" t="s">
        <v>60</v>
      </c>
      <c r="L5097" t="s">
        <v>107</v>
      </c>
      <c r="M5097" t="s">
        <v>106</v>
      </c>
      <c r="N5097" s="2">
        <v>42163</v>
      </c>
      <c r="O5097" s="2">
        <v>42528</v>
      </c>
      <c r="P5097" t="s">
        <v>24</v>
      </c>
      <c r="Q5097" t="s">
        <v>30</v>
      </c>
      <c r="R5097" s="5" t="str">
        <f t="shared" si="241"/>
        <v>0.18</v>
      </c>
      <c r="S5097" s="6" t="str">
        <f t="shared" si="242"/>
        <v/>
      </c>
      <c r="T5097">
        <f>ROUND(INT(表1[[#This Row],[合同结束日期]]-表1[[#This Row],[合同起始日期]])/365,1)</f>
        <v>1</v>
      </c>
    </row>
    <row r="5098" spans="1:20">
      <c r="A5098" s="1">
        <v>42156</v>
      </c>
      <c r="B5098" t="s">
        <v>69</v>
      </c>
      <c r="C5098">
        <f t="shared" si="240"/>
        <v>2</v>
      </c>
      <c r="D5098" t="s">
        <v>211</v>
      </c>
      <c r="E5098" s="4">
        <v>67072.800000000003</v>
      </c>
      <c r="F5098" s="4">
        <v>0</v>
      </c>
      <c r="G5098" s="3">
        <v>0</v>
      </c>
      <c r="H5098" s="7">
        <v>4657.8333333333339</v>
      </c>
      <c r="I5098" s="4">
        <v>0</v>
      </c>
      <c r="J5098">
        <v>14.399999999999999</v>
      </c>
      <c r="K5098" t="s">
        <v>11</v>
      </c>
      <c r="L5098" t="s">
        <v>12</v>
      </c>
      <c r="M5098" t="s">
        <v>110</v>
      </c>
      <c r="N5098" s="2">
        <v>41804</v>
      </c>
      <c r="O5098" s="2">
        <v>42133</v>
      </c>
      <c r="P5098" t="s">
        <v>24</v>
      </c>
      <c r="Q5098" t="s">
        <v>56</v>
      </c>
      <c r="R5098" s="5" t="str">
        <f t="shared" si="241"/>
        <v>0.17</v>
      </c>
      <c r="S5098" s="6" t="str">
        <f t="shared" si="242"/>
        <v/>
      </c>
      <c r="T5098">
        <f>ROUND(INT(表1[[#This Row],[合同结束日期]]-表1[[#This Row],[合同起始日期]])/365,1)</f>
        <v>0.9</v>
      </c>
    </row>
    <row r="5099" spans="1:20">
      <c r="A5099" s="1">
        <v>42156</v>
      </c>
      <c r="B5099" t="s">
        <v>69</v>
      </c>
      <c r="C5099">
        <f t="shared" si="240"/>
        <v>2</v>
      </c>
      <c r="D5099" t="s">
        <v>358</v>
      </c>
      <c r="E5099" s="4">
        <v>20506.8</v>
      </c>
      <c r="F5099" s="4">
        <v>6000.2896800000008</v>
      </c>
      <c r="G5099" s="3">
        <v>0.29260000000000003</v>
      </c>
      <c r="H5099" s="7">
        <v>1708.8999999999999</v>
      </c>
      <c r="I5099" s="4">
        <v>500.02414000000005</v>
      </c>
      <c r="J5099">
        <v>12</v>
      </c>
      <c r="K5099" t="s">
        <v>60</v>
      </c>
      <c r="L5099" t="s">
        <v>61</v>
      </c>
      <c r="M5099" t="s">
        <v>359</v>
      </c>
      <c r="N5099" s="2">
        <v>41964</v>
      </c>
      <c r="O5099" s="2">
        <v>42328</v>
      </c>
      <c r="P5099" t="s">
        <v>24</v>
      </c>
      <c r="Q5099" t="s">
        <v>25</v>
      </c>
      <c r="R5099" s="5" t="str">
        <f t="shared" si="241"/>
        <v>0.15</v>
      </c>
      <c r="S5099" s="6" t="str">
        <f t="shared" si="242"/>
        <v/>
      </c>
      <c r="T5099">
        <f>ROUND(INT(表1[[#This Row],[合同结束日期]]-表1[[#This Row],[合同起始日期]])/365,1)</f>
        <v>1</v>
      </c>
    </row>
    <row r="5100" spans="1:20">
      <c r="A5100" s="1">
        <v>42156</v>
      </c>
      <c r="B5100" t="s">
        <v>69</v>
      </c>
      <c r="C5100">
        <f t="shared" si="240"/>
        <v>2</v>
      </c>
      <c r="D5100" t="s">
        <v>277</v>
      </c>
      <c r="E5100" s="4">
        <v>62397.599999999999</v>
      </c>
      <c r="F5100" s="4">
        <v>10582.632960000001</v>
      </c>
      <c r="G5100" s="3">
        <v>0.16960000000000003</v>
      </c>
      <c r="H5100" s="7">
        <v>4333.166666666667</v>
      </c>
      <c r="I5100" s="4">
        <v>734.90506666666681</v>
      </c>
      <c r="J5100">
        <v>14.399999999999999</v>
      </c>
      <c r="K5100" t="s">
        <v>11</v>
      </c>
      <c r="L5100" t="s">
        <v>12</v>
      </c>
      <c r="M5100" t="s">
        <v>110</v>
      </c>
      <c r="N5100" s="2">
        <v>41533</v>
      </c>
      <c r="O5100" s="2">
        <v>42262</v>
      </c>
      <c r="P5100" t="s">
        <v>24</v>
      </c>
      <c r="Q5100" t="s">
        <v>59</v>
      </c>
      <c r="R5100" s="5" t="str">
        <f t="shared" si="241"/>
        <v>0.16</v>
      </c>
      <c r="S5100" s="6" t="str">
        <f t="shared" si="242"/>
        <v/>
      </c>
      <c r="T5100">
        <f>ROUND(INT(表1[[#This Row],[合同结束日期]]-表1[[#This Row],[合同起始日期]])/365,1)</f>
        <v>2</v>
      </c>
    </row>
    <row r="5101" spans="1:20">
      <c r="A5101" s="1">
        <v>42156</v>
      </c>
      <c r="B5101" t="s">
        <v>69</v>
      </c>
      <c r="C5101">
        <f t="shared" si="240"/>
        <v>2</v>
      </c>
      <c r="D5101" t="s">
        <v>278</v>
      </c>
      <c r="E5101" s="4">
        <v>56986.799999999996</v>
      </c>
      <c r="F5101" s="4">
        <v>10286.117399999999</v>
      </c>
      <c r="G5101" s="3">
        <v>0.18049999999999999</v>
      </c>
      <c r="H5101" s="7">
        <v>3957.416666666667</v>
      </c>
      <c r="I5101" s="4">
        <v>714.31370833333335</v>
      </c>
      <c r="J5101">
        <v>14.399999999999999</v>
      </c>
      <c r="K5101" t="s">
        <v>11</v>
      </c>
      <c r="L5101" t="s">
        <v>12</v>
      </c>
      <c r="M5101" t="s">
        <v>110</v>
      </c>
      <c r="N5101" s="2">
        <v>41518</v>
      </c>
      <c r="O5101" s="2">
        <v>42247</v>
      </c>
      <c r="P5101" t="s">
        <v>24</v>
      </c>
      <c r="Q5101" t="s">
        <v>56</v>
      </c>
      <c r="R5101" s="5" t="str">
        <f t="shared" si="241"/>
        <v>0.17</v>
      </c>
      <c r="S5101" s="6" t="str">
        <f t="shared" si="242"/>
        <v/>
      </c>
      <c r="T5101">
        <f>ROUND(INT(表1[[#This Row],[合同结束日期]]-表1[[#This Row],[合同起始日期]])/365,1)</f>
        <v>2</v>
      </c>
    </row>
    <row r="5102" spans="1:20">
      <c r="A5102" s="1">
        <v>42156</v>
      </c>
      <c r="B5102" t="s">
        <v>69</v>
      </c>
      <c r="C5102">
        <f t="shared" si="240"/>
        <v>2</v>
      </c>
      <c r="D5102" t="s">
        <v>279</v>
      </c>
      <c r="E5102" s="4">
        <v>33470.400000000001</v>
      </c>
      <c r="F5102" s="4">
        <v>6600.3628799999997</v>
      </c>
      <c r="G5102" s="3">
        <v>0.19719999999999999</v>
      </c>
      <c r="H5102" s="7">
        <v>2324.3333333333335</v>
      </c>
      <c r="I5102" s="4">
        <v>458.35853333333336</v>
      </c>
      <c r="J5102">
        <v>14.399999999999999</v>
      </c>
      <c r="K5102" t="s">
        <v>66</v>
      </c>
      <c r="L5102" t="s">
        <v>64</v>
      </c>
      <c r="M5102" t="s">
        <v>64</v>
      </c>
      <c r="N5102" s="2">
        <v>41536</v>
      </c>
      <c r="O5102" s="2">
        <v>42265</v>
      </c>
      <c r="P5102" t="s">
        <v>24</v>
      </c>
      <c r="Q5102" t="s">
        <v>28</v>
      </c>
      <c r="R5102" s="5" t="str">
        <f t="shared" si="241"/>
        <v>0.13</v>
      </c>
      <c r="S5102" s="6" t="str">
        <f t="shared" si="242"/>
        <v/>
      </c>
      <c r="T5102">
        <f>ROUND(INT(表1[[#This Row],[合同结束日期]]-表1[[#This Row],[合同起始日期]])/365,1)</f>
        <v>2</v>
      </c>
    </row>
    <row r="5103" spans="1:20">
      <c r="A5103" s="1">
        <v>42156</v>
      </c>
      <c r="B5103" t="s">
        <v>69</v>
      </c>
      <c r="C5103">
        <f t="shared" si="240"/>
        <v>2</v>
      </c>
      <c r="D5103" t="s">
        <v>301</v>
      </c>
      <c r="E5103" s="4">
        <v>4932</v>
      </c>
      <c r="F5103" s="4">
        <v>2519.7588000000001</v>
      </c>
      <c r="G5103" s="3">
        <v>0.51090000000000002</v>
      </c>
      <c r="H5103" s="7">
        <v>316.15384615384619</v>
      </c>
      <c r="I5103" s="4">
        <v>161.523</v>
      </c>
      <c r="J5103">
        <v>15.6</v>
      </c>
      <c r="K5103" t="s">
        <v>60</v>
      </c>
      <c r="L5103" t="s">
        <v>107</v>
      </c>
      <c r="M5103" t="s">
        <v>302</v>
      </c>
      <c r="N5103" s="2">
        <v>41609</v>
      </c>
      <c r="O5103" s="2">
        <v>42338</v>
      </c>
      <c r="P5103" t="s">
        <v>14</v>
      </c>
      <c r="Q5103">
        <v>0</v>
      </c>
      <c r="R5103" s="5">
        <f t="shared" si="241"/>
        <v>0</v>
      </c>
      <c r="S5103" s="6" t="str">
        <f t="shared" si="242"/>
        <v/>
      </c>
      <c r="T5103">
        <f>ROUND(INT(表1[[#This Row],[合同结束日期]]-表1[[#This Row],[合同起始日期]])/365,1)</f>
        <v>2</v>
      </c>
    </row>
    <row r="5104" spans="1:20">
      <c r="A5104" s="1">
        <v>42186</v>
      </c>
      <c r="B5104" t="s">
        <v>69</v>
      </c>
      <c r="C5104">
        <f t="shared" si="240"/>
        <v>2</v>
      </c>
      <c r="D5104" t="s">
        <v>70</v>
      </c>
      <c r="E5104" s="4">
        <v>1404339.5999999999</v>
      </c>
      <c r="F5104" s="4">
        <v>132569.65823999999</v>
      </c>
      <c r="G5104" s="3">
        <v>9.4399999999999998E-2</v>
      </c>
      <c r="H5104" s="7">
        <v>1165.6205179282867</v>
      </c>
      <c r="I5104" s="4">
        <v>110.03457689243028</v>
      </c>
      <c r="J5104">
        <v>1204.8</v>
      </c>
      <c r="K5104" t="s">
        <v>44</v>
      </c>
      <c r="L5104" t="s">
        <v>72</v>
      </c>
      <c r="M5104" t="s">
        <v>71</v>
      </c>
      <c r="N5104" s="2">
        <v>41270</v>
      </c>
      <c r="O5104" s="2">
        <v>44325</v>
      </c>
      <c r="P5104" t="s">
        <v>18</v>
      </c>
      <c r="Q5104" t="s">
        <v>42</v>
      </c>
      <c r="R5104" s="5" t="str">
        <f t="shared" si="241"/>
        <v>0.08</v>
      </c>
      <c r="S5104" s="6" t="str">
        <f t="shared" si="242"/>
        <v/>
      </c>
      <c r="T5104">
        <f>ROUND(INT(表1[[#This Row],[合同结束日期]]-表1[[#This Row],[合同起始日期]])/365,1)</f>
        <v>8.4</v>
      </c>
    </row>
    <row r="5105" spans="1:20">
      <c r="A5105" s="1">
        <v>42186</v>
      </c>
      <c r="B5105" t="s">
        <v>69</v>
      </c>
      <c r="C5105">
        <f t="shared" si="240"/>
        <v>2</v>
      </c>
      <c r="D5105" t="s">
        <v>73</v>
      </c>
      <c r="E5105" s="4">
        <v>1008504</v>
      </c>
      <c r="F5105" s="4">
        <v>98228.289599999989</v>
      </c>
      <c r="G5105" s="3">
        <v>9.7399999999999987E-2</v>
      </c>
      <c r="H5105" s="7">
        <v>1180.3651685393259</v>
      </c>
      <c r="I5105" s="4">
        <v>114.96756741573033</v>
      </c>
      <c r="J5105">
        <v>854.4</v>
      </c>
      <c r="K5105" t="s">
        <v>44</v>
      </c>
      <c r="L5105" t="s">
        <v>72</v>
      </c>
      <c r="M5105" t="s">
        <v>71</v>
      </c>
      <c r="N5105" s="2">
        <v>41286</v>
      </c>
      <c r="O5105" s="2">
        <v>44325</v>
      </c>
      <c r="P5105" t="s">
        <v>18</v>
      </c>
      <c r="Q5105" t="s">
        <v>42</v>
      </c>
      <c r="R5105" s="5" t="str">
        <f t="shared" si="241"/>
        <v>0.08</v>
      </c>
      <c r="S5105" s="6" t="str">
        <f t="shared" si="242"/>
        <v/>
      </c>
      <c r="T5105">
        <f>ROUND(INT(表1[[#This Row],[合同结束日期]]-表1[[#This Row],[合同起始日期]])/365,1)</f>
        <v>8.3000000000000007</v>
      </c>
    </row>
    <row r="5106" spans="1:20">
      <c r="A5106" s="1">
        <v>42186</v>
      </c>
      <c r="B5106" t="s">
        <v>69</v>
      </c>
      <c r="C5106">
        <f t="shared" si="240"/>
        <v>2</v>
      </c>
      <c r="D5106" t="s">
        <v>356</v>
      </c>
      <c r="E5106" s="4">
        <v>646620</v>
      </c>
      <c r="F5106" s="4">
        <v>78305.682000000001</v>
      </c>
      <c r="G5106" s="3">
        <v>0.1211</v>
      </c>
      <c r="H5106" s="7">
        <v>1197.4444444444443</v>
      </c>
      <c r="I5106" s="4">
        <v>145.01052222222222</v>
      </c>
      <c r="J5106">
        <v>540</v>
      </c>
      <c r="K5106" t="s">
        <v>44</v>
      </c>
      <c r="L5106" t="s">
        <v>72</v>
      </c>
      <c r="M5106" t="s">
        <v>71</v>
      </c>
      <c r="N5106" s="2">
        <v>41877</v>
      </c>
      <c r="O5106" s="2">
        <v>43702</v>
      </c>
      <c r="P5106" t="s">
        <v>18</v>
      </c>
      <c r="Q5106" t="s">
        <v>42</v>
      </c>
      <c r="R5106" s="5" t="str">
        <f t="shared" si="241"/>
        <v>0.08</v>
      </c>
      <c r="S5106" s="6" t="str">
        <f t="shared" si="242"/>
        <v/>
      </c>
      <c r="T5106">
        <f>ROUND(INT(表1[[#This Row],[合同结束日期]]-表1[[#This Row],[合同起始日期]])/365,1)</f>
        <v>5</v>
      </c>
    </row>
    <row r="5107" spans="1:20">
      <c r="A5107" s="1">
        <v>42186</v>
      </c>
      <c r="B5107" t="s">
        <v>69</v>
      </c>
      <c r="C5107">
        <f t="shared" si="240"/>
        <v>2</v>
      </c>
      <c r="D5107" t="s">
        <v>336</v>
      </c>
      <c r="E5107" s="4">
        <v>774207.6</v>
      </c>
      <c r="F5107" s="4">
        <v>78736.912920000002</v>
      </c>
      <c r="G5107" s="3">
        <v>0.10170000000000001</v>
      </c>
      <c r="H5107" s="7">
        <v>1228.9009523809523</v>
      </c>
      <c r="I5107" s="4">
        <v>124.97922685714286</v>
      </c>
      <c r="J5107">
        <v>630</v>
      </c>
      <c r="K5107" t="s">
        <v>44</v>
      </c>
      <c r="L5107" t="s">
        <v>72</v>
      </c>
      <c r="M5107" t="s">
        <v>71</v>
      </c>
      <c r="N5107" s="2">
        <v>41757</v>
      </c>
      <c r="O5107" s="2">
        <v>43948</v>
      </c>
      <c r="P5107" t="s">
        <v>18</v>
      </c>
      <c r="Q5107" t="s">
        <v>42</v>
      </c>
      <c r="R5107" s="5" t="str">
        <f t="shared" si="241"/>
        <v>0.08</v>
      </c>
      <c r="S5107" s="6" t="str">
        <f t="shared" si="242"/>
        <v/>
      </c>
      <c r="T5107">
        <f>ROUND(INT(表1[[#This Row],[合同结束日期]]-表1[[#This Row],[合同起始日期]])/365,1)</f>
        <v>6</v>
      </c>
    </row>
    <row r="5108" spans="1:20">
      <c r="A5108" s="1">
        <v>42186</v>
      </c>
      <c r="B5108" t="s">
        <v>69</v>
      </c>
      <c r="C5108">
        <f t="shared" si="240"/>
        <v>2</v>
      </c>
      <c r="D5108" t="s">
        <v>74</v>
      </c>
      <c r="E5108" s="4">
        <v>112222.8</v>
      </c>
      <c r="F5108" s="4">
        <v>27584.364240000003</v>
      </c>
      <c r="G5108" s="3">
        <v>0.24580000000000002</v>
      </c>
      <c r="H5108" s="7">
        <v>447.45933014354074</v>
      </c>
      <c r="I5108" s="4">
        <v>109.98550334928231</v>
      </c>
      <c r="J5108">
        <v>250.79999999999998</v>
      </c>
      <c r="K5108" t="s">
        <v>76</v>
      </c>
      <c r="L5108" t="s">
        <v>75</v>
      </c>
      <c r="M5108" t="s">
        <v>75</v>
      </c>
      <c r="N5108" s="2">
        <v>41243</v>
      </c>
      <c r="O5108" s="2">
        <v>43229</v>
      </c>
      <c r="P5108" t="s">
        <v>14</v>
      </c>
      <c r="Q5108" t="s">
        <v>37</v>
      </c>
      <c r="R5108" s="5" t="str">
        <f t="shared" si="241"/>
        <v>0.</v>
      </c>
      <c r="S5108" s="6" t="str">
        <f t="shared" si="242"/>
        <v/>
      </c>
      <c r="T5108">
        <f>ROUND(INT(表1[[#This Row],[合同结束日期]]-表1[[#This Row],[合同起始日期]])/365,1)</f>
        <v>5.4</v>
      </c>
    </row>
    <row r="5109" spans="1:20">
      <c r="A5109" s="1">
        <v>42186</v>
      </c>
      <c r="B5109" t="s">
        <v>69</v>
      </c>
      <c r="C5109">
        <f t="shared" si="240"/>
        <v>2</v>
      </c>
      <c r="D5109" t="s">
        <v>77</v>
      </c>
      <c r="E5109" s="4">
        <v>656698.79999999993</v>
      </c>
      <c r="F5109" s="4">
        <v>90164.745240000004</v>
      </c>
      <c r="G5109" s="3">
        <v>0.13730000000000003</v>
      </c>
      <c r="H5109" s="7">
        <v>655.38802395209575</v>
      </c>
      <c r="I5109" s="4">
        <v>89.984775688622761</v>
      </c>
      <c r="J5109">
        <v>1002</v>
      </c>
      <c r="K5109" t="s">
        <v>44</v>
      </c>
      <c r="L5109" t="s">
        <v>72</v>
      </c>
      <c r="M5109" t="s">
        <v>71</v>
      </c>
      <c r="N5109" s="2">
        <v>42098</v>
      </c>
      <c r="O5109" s="2">
        <v>44325</v>
      </c>
      <c r="P5109" t="s">
        <v>18</v>
      </c>
      <c r="Q5109" t="s">
        <v>78</v>
      </c>
      <c r="R5109" s="5" t="str">
        <f t="shared" si="241"/>
        <v>0.07</v>
      </c>
      <c r="S5109" s="6" t="str">
        <f t="shared" si="242"/>
        <v/>
      </c>
      <c r="T5109">
        <f>ROUND(INT(表1[[#This Row],[合同结束日期]]-表1[[#This Row],[合同起始日期]])/365,1)</f>
        <v>6.1</v>
      </c>
    </row>
    <row r="5110" spans="1:20">
      <c r="A5110" s="1">
        <v>42186</v>
      </c>
      <c r="B5110" t="s">
        <v>69</v>
      </c>
      <c r="C5110">
        <f t="shared" si="240"/>
        <v>2</v>
      </c>
      <c r="D5110" t="s">
        <v>79</v>
      </c>
      <c r="E5110" s="4">
        <v>260733.59999999998</v>
      </c>
      <c r="F5110" s="4">
        <v>52824.627359999999</v>
      </c>
      <c r="G5110" s="3">
        <v>0.2026</v>
      </c>
      <c r="H5110" s="7">
        <v>1332.9938650306747</v>
      </c>
      <c r="I5110" s="4">
        <v>270.06455705521472</v>
      </c>
      <c r="J5110">
        <v>195.6</v>
      </c>
      <c r="K5110" t="s">
        <v>11</v>
      </c>
      <c r="L5110" t="s">
        <v>13</v>
      </c>
      <c r="M5110" t="s">
        <v>34</v>
      </c>
      <c r="N5110" s="2">
        <v>41299</v>
      </c>
      <c r="O5110" s="2">
        <v>42499</v>
      </c>
      <c r="P5110" t="s">
        <v>24</v>
      </c>
      <c r="Q5110" t="s">
        <v>59</v>
      </c>
      <c r="R5110" s="5" t="str">
        <f t="shared" si="241"/>
        <v>0.16</v>
      </c>
      <c r="S5110" s="6" t="str">
        <f t="shared" si="242"/>
        <v/>
      </c>
      <c r="T5110">
        <f>ROUND(INT(表1[[#This Row],[合同结束日期]]-表1[[#This Row],[合同起始日期]])/365,1)</f>
        <v>3.3</v>
      </c>
    </row>
    <row r="5111" spans="1:20">
      <c r="A5111" s="1">
        <v>42186</v>
      </c>
      <c r="B5111" t="s">
        <v>69</v>
      </c>
      <c r="C5111">
        <f t="shared" si="240"/>
        <v>2</v>
      </c>
      <c r="D5111" t="s">
        <v>100</v>
      </c>
      <c r="E5111" s="4">
        <v>203568</v>
      </c>
      <c r="F5111" s="4">
        <v>56164.411199999995</v>
      </c>
      <c r="G5111" s="3">
        <v>0.27589999999999998</v>
      </c>
      <c r="H5111" s="7">
        <v>1123.4437086092717</v>
      </c>
      <c r="I5111" s="4">
        <v>309.95811920529803</v>
      </c>
      <c r="J5111">
        <v>181.2</v>
      </c>
      <c r="K5111" t="s">
        <v>11</v>
      </c>
      <c r="L5111" t="s">
        <v>23</v>
      </c>
      <c r="M5111" t="s">
        <v>23</v>
      </c>
      <c r="N5111" s="2">
        <v>42134</v>
      </c>
      <c r="O5111" s="2">
        <v>42864</v>
      </c>
      <c r="P5111" t="s">
        <v>24</v>
      </c>
      <c r="Q5111" t="s">
        <v>59</v>
      </c>
      <c r="R5111" s="5" t="str">
        <f t="shared" si="241"/>
        <v>0.16</v>
      </c>
      <c r="S5111" s="6" t="str">
        <f t="shared" si="242"/>
        <v/>
      </c>
      <c r="T5111">
        <f>ROUND(INT(表1[[#This Row],[合同结束日期]]-表1[[#This Row],[合同起始日期]])/365,1)</f>
        <v>2</v>
      </c>
    </row>
    <row r="5112" spans="1:20">
      <c r="A5112" s="1">
        <v>42186</v>
      </c>
      <c r="B5112" t="s">
        <v>69</v>
      </c>
      <c r="C5112">
        <f t="shared" si="240"/>
        <v>2</v>
      </c>
      <c r="D5112" t="s">
        <v>81</v>
      </c>
      <c r="E5112" s="4">
        <v>195366</v>
      </c>
      <c r="F5112" s="4">
        <v>37256.296200000004</v>
      </c>
      <c r="G5112" s="3">
        <v>0.19070000000000001</v>
      </c>
      <c r="H5112" s="7">
        <v>1628.05</v>
      </c>
      <c r="I5112" s="4">
        <v>310.46913500000005</v>
      </c>
      <c r="J5112">
        <v>120</v>
      </c>
      <c r="K5112" t="s">
        <v>11</v>
      </c>
      <c r="L5112" t="s">
        <v>23</v>
      </c>
      <c r="M5112" t="s">
        <v>23</v>
      </c>
      <c r="N5112" s="2">
        <v>41279</v>
      </c>
      <c r="O5112" s="2">
        <v>42499</v>
      </c>
      <c r="P5112" t="s">
        <v>24</v>
      </c>
      <c r="Q5112" t="s">
        <v>59</v>
      </c>
      <c r="R5112" s="5" t="str">
        <f t="shared" si="241"/>
        <v>0.16</v>
      </c>
      <c r="S5112" s="6" t="str">
        <f t="shared" si="242"/>
        <v/>
      </c>
      <c r="T5112">
        <f>ROUND(INT(表1[[#This Row],[合同结束日期]]-表1[[#This Row],[合同起始日期]])/365,1)</f>
        <v>3.3</v>
      </c>
    </row>
    <row r="5113" spans="1:20">
      <c r="A5113" s="1">
        <v>42186</v>
      </c>
      <c r="B5113" t="s">
        <v>69</v>
      </c>
      <c r="C5113">
        <f t="shared" si="240"/>
        <v>2</v>
      </c>
      <c r="D5113" t="s">
        <v>415</v>
      </c>
      <c r="E5113" s="4">
        <v>190494</v>
      </c>
      <c r="F5113" s="4">
        <v>28059.766200000002</v>
      </c>
      <c r="G5113" s="3">
        <v>0.14730000000000001</v>
      </c>
      <c r="H5113" s="7">
        <v>2886.2727272727275</v>
      </c>
      <c r="I5113" s="4">
        <v>425.14797272727276</v>
      </c>
      <c r="J5113">
        <v>66</v>
      </c>
      <c r="K5113" t="s">
        <v>11</v>
      </c>
      <c r="L5113" t="s">
        <v>12</v>
      </c>
      <c r="M5113" t="s">
        <v>53</v>
      </c>
      <c r="N5113" s="2">
        <v>42156</v>
      </c>
      <c r="O5113" s="2">
        <v>42886</v>
      </c>
      <c r="P5113" t="s">
        <v>24</v>
      </c>
      <c r="Q5113" t="s">
        <v>28</v>
      </c>
      <c r="R5113" s="5" t="str">
        <f t="shared" si="241"/>
        <v>0.13</v>
      </c>
      <c r="S5113" s="6" t="str">
        <f t="shared" si="242"/>
        <v/>
      </c>
      <c r="T5113">
        <f>ROUND(INT(表1[[#This Row],[合同结束日期]]-表1[[#This Row],[合同起始日期]])/365,1)</f>
        <v>2</v>
      </c>
    </row>
    <row r="5114" spans="1:20">
      <c r="A5114" s="1">
        <v>42186</v>
      </c>
      <c r="B5114" t="s">
        <v>69</v>
      </c>
      <c r="C5114">
        <f t="shared" si="240"/>
        <v>2</v>
      </c>
      <c r="D5114" t="s">
        <v>417</v>
      </c>
      <c r="E5114" s="4">
        <v>167241.60000000001</v>
      </c>
      <c r="F5114" s="4">
        <v>25153.136640000001</v>
      </c>
      <c r="G5114" s="3">
        <v>0.15040000000000001</v>
      </c>
      <c r="H5114" s="7">
        <v>2445.052631578948</v>
      </c>
      <c r="I5114" s="4">
        <v>367.73591578947372</v>
      </c>
      <c r="J5114">
        <v>68.399999999999991</v>
      </c>
      <c r="K5114" t="s">
        <v>11</v>
      </c>
      <c r="L5114" t="s">
        <v>12</v>
      </c>
      <c r="M5114" t="s">
        <v>53</v>
      </c>
      <c r="N5114" s="2">
        <v>42156</v>
      </c>
      <c r="O5114" s="2">
        <v>42886</v>
      </c>
      <c r="P5114" t="s">
        <v>24</v>
      </c>
      <c r="Q5114" t="s">
        <v>28</v>
      </c>
      <c r="R5114" s="5" t="str">
        <f t="shared" si="241"/>
        <v>0.13</v>
      </c>
      <c r="S5114" s="6" t="str">
        <f t="shared" si="242"/>
        <v/>
      </c>
      <c r="T5114">
        <f>ROUND(INT(表1[[#This Row],[合同结束日期]]-表1[[#This Row],[合同起始日期]])/365,1)</f>
        <v>2</v>
      </c>
    </row>
    <row r="5115" spans="1:20">
      <c r="A5115" s="1">
        <v>42186</v>
      </c>
      <c r="B5115" t="s">
        <v>69</v>
      </c>
      <c r="C5115">
        <f t="shared" si="240"/>
        <v>2</v>
      </c>
      <c r="D5115" t="s">
        <v>418</v>
      </c>
      <c r="E5115" s="4">
        <v>294393.12</v>
      </c>
      <c r="F5115" s="4">
        <v>41862.701664</v>
      </c>
      <c r="G5115" s="3">
        <v>0.14219999999999999</v>
      </c>
      <c r="H5115" s="7">
        <v>4088.7933333333331</v>
      </c>
      <c r="I5115" s="4">
        <v>581.42641200000003</v>
      </c>
      <c r="J5115">
        <v>72</v>
      </c>
      <c r="K5115" t="s">
        <v>11</v>
      </c>
      <c r="L5115" t="s">
        <v>12</v>
      </c>
      <c r="M5115" t="s">
        <v>53</v>
      </c>
      <c r="N5115" s="2">
        <v>42159</v>
      </c>
      <c r="O5115" s="2">
        <v>42889</v>
      </c>
      <c r="P5115" t="s">
        <v>24</v>
      </c>
      <c r="Q5115" t="s">
        <v>28</v>
      </c>
      <c r="R5115" s="5" t="str">
        <f t="shared" si="241"/>
        <v>0.13</v>
      </c>
      <c r="S5115" s="6" t="str">
        <f t="shared" si="242"/>
        <v/>
      </c>
      <c r="T5115">
        <f>ROUND(INT(表1[[#This Row],[合同结束日期]]-表1[[#This Row],[合同起始日期]])/365,1)</f>
        <v>2</v>
      </c>
    </row>
    <row r="5116" spans="1:20">
      <c r="A5116" s="1">
        <v>42186</v>
      </c>
      <c r="B5116" t="s">
        <v>69</v>
      </c>
      <c r="C5116">
        <f t="shared" si="240"/>
        <v>2</v>
      </c>
      <c r="D5116" t="s">
        <v>90</v>
      </c>
      <c r="E5116" s="4">
        <v>131546.4</v>
      </c>
      <c r="F5116" s="4">
        <v>56525.488079999988</v>
      </c>
      <c r="G5116" s="3">
        <v>0.42969999999999992</v>
      </c>
      <c r="H5116" s="7">
        <v>698.22929936305729</v>
      </c>
      <c r="I5116" s="4">
        <v>300.02912993630565</v>
      </c>
      <c r="J5116">
        <v>188.4</v>
      </c>
      <c r="K5116" t="s">
        <v>11</v>
      </c>
      <c r="L5116" t="s">
        <v>23</v>
      </c>
      <c r="M5116" t="s">
        <v>23</v>
      </c>
      <c r="N5116" s="2">
        <v>42156</v>
      </c>
      <c r="O5116" s="2">
        <v>42886</v>
      </c>
      <c r="P5116" t="s">
        <v>24</v>
      </c>
      <c r="Q5116" t="s">
        <v>420</v>
      </c>
      <c r="R5116" s="5" t="str">
        <f t="shared" si="241"/>
        <v>0.19</v>
      </c>
      <c r="S5116" s="6" t="str">
        <f t="shared" si="242"/>
        <v/>
      </c>
      <c r="T5116">
        <f>ROUND(INT(表1[[#This Row],[合同结束日期]]-表1[[#This Row],[合同起始日期]])/365,1)</f>
        <v>2</v>
      </c>
    </row>
    <row r="5117" spans="1:20">
      <c r="A5117" s="1">
        <v>42186</v>
      </c>
      <c r="B5117" t="s">
        <v>69</v>
      </c>
      <c r="C5117">
        <f t="shared" si="240"/>
        <v>2</v>
      </c>
      <c r="D5117" t="s">
        <v>86</v>
      </c>
      <c r="E5117" s="4">
        <v>292758</v>
      </c>
      <c r="F5117" s="4">
        <v>63850.519799999995</v>
      </c>
      <c r="G5117" s="3">
        <v>0.21809999999999999</v>
      </c>
      <c r="H5117" s="7">
        <v>1394.0857142857142</v>
      </c>
      <c r="I5117" s="4">
        <v>304.05009428571424</v>
      </c>
      <c r="J5117">
        <v>210</v>
      </c>
      <c r="K5117" t="s">
        <v>11</v>
      </c>
      <c r="L5117" t="s">
        <v>23</v>
      </c>
      <c r="M5117" t="s">
        <v>23</v>
      </c>
      <c r="N5117" s="2">
        <v>41284</v>
      </c>
      <c r="O5117" s="2">
        <v>42499</v>
      </c>
      <c r="P5117" t="s">
        <v>18</v>
      </c>
      <c r="Q5117" t="s">
        <v>30</v>
      </c>
      <c r="R5117" s="5" t="str">
        <f t="shared" si="241"/>
        <v>0.18</v>
      </c>
      <c r="S5117" s="6" t="str">
        <f t="shared" si="242"/>
        <v/>
      </c>
      <c r="T5117">
        <f>ROUND(INT(表1[[#This Row],[合同结束日期]]-表1[[#This Row],[合同起始日期]])/365,1)</f>
        <v>3.3</v>
      </c>
    </row>
    <row r="5118" spans="1:20">
      <c r="A5118" s="1">
        <v>42186</v>
      </c>
      <c r="B5118" t="s">
        <v>69</v>
      </c>
      <c r="C5118">
        <f t="shared" si="240"/>
        <v>2</v>
      </c>
      <c r="D5118" t="s">
        <v>87</v>
      </c>
      <c r="E5118" s="4">
        <v>147364.39199999999</v>
      </c>
      <c r="F5118" s="4">
        <v>37902.121622399995</v>
      </c>
      <c r="G5118" s="3">
        <v>0.25719999999999998</v>
      </c>
      <c r="H5118" s="7">
        <v>505.3648559670782</v>
      </c>
      <c r="I5118" s="4">
        <v>129.97984095473251</v>
      </c>
      <c r="J5118">
        <v>291.59999999999997</v>
      </c>
      <c r="K5118" t="s">
        <v>11</v>
      </c>
      <c r="L5118" t="s">
        <v>13</v>
      </c>
      <c r="M5118" t="s">
        <v>13</v>
      </c>
      <c r="N5118" s="2">
        <v>41340</v>
      </c>
      <c r="O5118" s="2">
        <v>42499</v>
      </c>
      <c r="P5118" t="s">
        <v>18</v>
      </c>
      <c r="Q5118" t="s">
        <v>83</v>
      </c>
      <c r="R5118" s="5" t="str">
        <f t="shared" si="241"/>
        <v>0.14</v>
      </c>
      <c r="S5118" s="6" t="str">
        <f t="shared" si="242"/>
        <v/>
      </c>
      <c r="T5118">
        <f>ROUND(INT(表1[[#This Row],[合同结束日期]]-表1[[#This Row],[合同起始日期]])/365,1)</f>
        <v>3.2</v>
      </c>
    </row>
    <row r="5119" spans="1:20">
      <c r="A5119" s="1">
        <v>42186</v>
      </c>
      <c r="B5119" t="s">
        <v>69</v>
      </c>
      <c r="C5119">
        <f t="shared" si="240"/>
        <v>2</v>
      </c>
      <c r="D5119" t="s">
        <v>88</v>
      </c>
      <c r="E5119" s="4">
        <v>110936.208</v>
      </c>
      <c r="F5119" s="4">
        <v>26524.847332799996</v>
      </c>
      <c r="G5119" s="3">
        <v>0.23909999999999998</v>
      </c>
      <c r="H5119" s="7">
        <v>543.80494117647061</v>
      </c>
      <c r="I5119" s="4">
        <v>130.02376143529409</v>
      </c>
      <c r="J5119">
        <v>204</v>
      </c>
      <c r="K5119" t="s">
        <v>11</v>
      </c>
      <c r="L5119" t="s">
        <v>23</v>
      </c>
      <c r="M5119" t="s">
        <v>23</v>
      </c>
      <c r="N5119" s="2">
        <v>41337</v>
      </c>
      <c r="O5119" s="2">
        <v>42499</v>
      </c>
      <c r="P5119" t="s">
        <v>18</v>
      </c>
      <c r="Q5119" t="s">
        <v>83</v>
      </c>
      <c r="R5119" s="5" t="str">
        <f t="shared" si="241"/>
        <v>0.14</v>
      </c>
      <c r="S5119" s="6" t="str">
        <f t="shared" si="242"/>
        <v/>
      </c>
      <c r="T5119">
        <f>ROUND(INT(表1[[#This Row],[合同结束日期]]-表1[[#This Row],[合同起始日期]])/365,1)</f>
        <v>3.2</v>
      </c>
    </row>
    <row r="5120" spans="1:20">
      <c r="A5120" s="1">
        <v>42186</v>
      </c>
      <c r="B5120" t="s">
        <v>69</v>
      </c>
      <c r="C5120">
        <f t="shared" si="240"/>
        <v>2</v>
      </c>
      <c r="D5120" t="s">
        <v>89</v>
      </c>
      <c r="E5120" s="4">
        <v>212610</v>
      </c>
      <c r="F5120" s="4">
        <v>41692.821000000004</v>
      </c>
      <c r="G5120" s="3">
        <v>0.19610000000000002</v>
      </c>
      <c r="H5120" s="7">
        <v>1488.8655462184877</v>
      </c>
      <c r="I5120" s="4">
        <v>291.96653361344545</v>
      </c>
      <c r="J5120">
        <v>142.79999999999998</v>
      </c>
      <c r="K5120" t="s">
        <v>11</v>
      </c>
      <c r="L5120" t="s">
        <v>23</v>
      </c>
      <c r="M5120" t="s">
        <v>23</v>
      </c>
      <c r="N5120" s="2">
        <v>41284</v>
      </c>
      <c r="O5120" s="2">
        <v>43229</v>
      </c>
      <c r="P5120" t="s">
        <v>24</v>
      </c>
      <c r="Q5120" t="s">
        <v>59</v>
      </c>
      <c r="R5120" s="5" t="str">
        <f t="shared" si="241"/>
        <v>0.16</v>
      </c>
      <c r="S5120" s="6" t="str">
        <f t="shared" si="242"/>
        <v/>
      </c>
      <c r="T5120">
        <f>ROUND(INT(表1[[#This Row],[合同结束日期]]-表1[[#This Row],[合同起始日期]])/365,1)</f>
        <v>5.3</v>
      </c>
    </row>
    <row r="5121" spans="1:20">
      <c r="A5121" s="1">
        <v>42186</v>
      </c>
      <c r="B5121" t="s">
        <v>69</v>
      </c>
      <c r="C5121">
        <f t="shared" si="240"/>
        <v>2</v>
      </c>
      <c r="D5121" t="s">
        <v>419</v>
      </c>
      <c r="E5121" s="4">
        <v>499934.39999999997</v>
      </c>
      <c r="F5121" s="4">
        <v>106436.03375999999</v>
      </c>
      <c r="G5121" s="3">
        <v>0.21290000000000001</v>
      </c>
      <c r="H5121" s="7">
        <v>1520.4817518248174</v>
      </c>
      <c r="I5121" s="4">
        <v>323.7105649635036</v>
      </c>
      <c r="J5121">
        <v>328.8</v>
      </c>
      <c r="K5121" t="s">
        <v>11</v>
      </c>
      <c r="L5121" t="s">
        <v>23</v>
      </c>
      <c r="M5121" t="s">
        <v>23</v>
      </c>
      <c r="N5121" s="2">
        <v>42140</v>
      </c>
      <c r="O5121" s="2">
        <v>42870</v>
      </c>
      <c r="P5121" t="s">
        <v>24</v>
      </c>
      <c r="Q5121" t="s">
        <v>30</v>
      </c>
      <c r="R5121" s="5" t="str">
        <f t="shared" si="241"/>
        <v>0.18</v>
      </c>
      <c r="S5121" s="6" t="str">
        <f t="shared" si="242"/>
        <v/>
      </c>
      <c r="T5121">
        <f>ROUND(INT(表1[[#This Row],[合同结束日期]]-表1[[#This Row],[合同起始日期]])/365,1)</f>
        <v>2</v>
      </c>
    </row>
    <row r="5122" spans="1:20">
      <c r="A5122" s="1">
        <v>42186</v>
      </c>
      <c r="B5122" t="s">
        <v>69</v>
      </c>
      <c r="C5122">
        <f t="shared" si="240"/>
        <v>2</v>
      </c>
      <c r="D5122" t="s">
        <v>91</v>
      </c>
      <c r="E5122" s="4">
        <v>388416</v>
      </c>
      <c r="F5122" s="4">
        <v>95472.652800000011</v>
      </c>
      <c r="G5122" s="3">
        <v>0.24580000000000002</v>
      </c>
      <c r="H5122" s="7">
        <v>1037.4358974358975</v>
      </c>
      <c r="I5122" s="4">
        <v>255.00174358974363</v>
      </c>
      <c r="J5122">
        <v>374.4</v>
      </c>
      <c r="K5122" t="s">
        <v>11</v>
      </c>
      <c r="L5122" t="s">
        <v>92</v>
      </c>
      <c r="M5122" t="s">
        <v>92</v>
      </c>
      <c r="N5122" s="2">
        <v>41295</v>
      </c>
      <c r="O5122" s="2">
        <v>42499</v>
      </c>
      <c r="P5122" t="s">
        <v>24</v>
      </c>
      <c r="Q5122" t="s">
        <v>25</v>
      </c>
      <c r="R5122" s="5" t="str">
        <f t="shared" si="241"/>
        <v>0.15</v>
      </c>
      <c r="S5122" s="6" t="str">
        <f t="shared" si="242"/>
        <v/>
      </c>
      <c r="T5122">
        <f>ROUND(INT(表1[[#This Row],[合同结束日期]]-表1[[#This Row],[合同起始日期]])/365,1)</f>
        <v>3.3</v>
      </c>
    </row>
    <row r="5123" spans="1:20">
      <c r="A5123" s="1">
        <v>42186</v>
      </c>
      <c r="B5123" t="s">
        <v>69</v>
      </c>
      <c r="C5123">
        <f t="shared" si="240"/>
        <v>2</v>
      </c>
      <c r="D5123" t="s">
        <v>93</v>
      </c>
      <c r="E5123" s="4">
        <v>162294.96</v>
      </c>
      <c r="F5123" s="4">
        <v>64804.37752799999</v>
      </c>
      <c r="G5123" s="3">
        <v>0.39929999999999993</v>
      </c>
      <c r="H5123" s="7">
        <v>601.09244444444437</v>
      </c>
      <c r="I5123" s="4">
        <v>240.01621306666664</v>
      </c>
      <c r="J5123">
        <v>270</v>
      </c>
      <c r="K5123" t="s">
        <v>11</v>
      </c>
      <c r="L5123" t="s">
        <v>92</v>
      </c>
      <c r="M5123" t="s">
        <v>92</v>
      </c>
      <c r="N5123" s="2">
        <v>41279</v>
      </c>
      <c r="O5123" s="2">
        <v>42499</v>
      </c>
      <c r="P5123" t="s">
        <v>24</v>
      </c>
      <c r="Q5123" t="s">
        <v>83</v>
      </c>
      <c r="R5123" s="5" t="str">
        <f t="shared" si="241"/>
        <v>0.14</v>
      </c>
      <c r="S5123" s="6" t="str">
        <f t="shared" si="242"/>
        <v/>
      </c>
      <c r="T5123">
        <f>ROUND(INT(表1[[#This Row],[合同结束日期]]-表1[[#This Row],[合同起始日期]])/365,1)</f>
        <v>3.3</v>
      </c>
    </row>
    <row r="5124" spans="1:20">
      <c r="A5124" s="1">
        <v>42186</v>
      </c>
      <c r="B5124" t="s">
        <v>69</v>
      </c>
      <c r="C5124">
        <f t="shared" si="240"/>
        <v>2</v>
      </c>
      <c r="D5124" t="s">
        <v>94</v>
      </c>
      <c r="E5124" s="4">
        <v>252370.8</v>
      </c>
      <c r="F5124" s="4">
        <v>79976.306519999998</v>
      </c>
      <c r="G5124" s="3">
        <v>0.31690000000000002</v>
      </c>
      <c r="H5124" s="7">
        <v>978.18139534883721</v>
      </c>
      <c r="I5124" s="4">
        <v>309.98568418604651</v>
      </c>
      <c r="J5124">
        <v>258</v>
      </c>
      <c r="K5124" t="s">
        <v>11</v>
      </c>
      <c r="L5124" t="s">
        <v>23</v>
      </c>
      <c r="M5124" t="s">
        <v>23</v>
      </c>
      <c r="N5124" s="2">
        <v>41274</v>
      </c>
      <c r="O5124" s="2">
        <v>42435</v>
      </c>
      <c r="P5124" t="s">
        <v>24</v>
      </c>
      <c r="Q5124" t="s">
        <v>420</v>
      </c>
      <c r="R5124" s="5" t="str">
        <f t="shared" si="241"/>
        <v>0.19</v>
      </c>
      <c r="S5124" s="6" t="str">
        <f t="shared" si="242"/>
        <v/>
      </c>
      <c r="T5124">
        <f>ROUND(INT(表1[[#This Row],[合同结束日期]]-表1[[#This Row],[合同起始日期]])/365,1)</f>
        <v>3.2</v>
      </c>
    </row>
    <row r="5125" spans="1:20">
      <c r="A5125" s="1">
        <v>42186</v>
      </c>
      <c r="B5125" t="s">
        <v>69</v>
      </c>
      <c r="C5125">
        <f t="shared" si="240"/>
        <v>2</v>
      </c>
      <c r="D5125" t="s">
        <v>95</v>
      </c>
      <c r="E5125" s="4">
        <v>805564.79999999993</v>
      </c>
      <c r="F5125" s="4">
        <v>198410.61023999998</v>
      </c>
      <c r="G5125" s="3">
        <v>0.24629999999999999</v>
      </c>
      <c r="H5125" s="7">
        <v>519.18329466357307</v>
      </c>
      <c r="I5125" s="4">
        <v>127.87484547563804</v>
      </c>
      <c r="J5125">
        <v>1551.6</v>
      </c>
      <c r="K5125" t="s">
        <v>41</v>
      </c>
      <c r="L5125" t="s">
        <v>95</v>
      </c>
      <c r="M5125" t="s">
        <v>41</v>
      </c>
      <c r="N5125" s="2">
        <v>41338</v>
      </c>
      <c r="O5125" s="2">
        <v>44349</v>
      </c>
      <c r="P5125" t="s">
        <v>24</v>
      </c>
      <c r="Q5125" t="s">
        <v>25</v>
      </c>
      <c r="R5125" s="5" t="str">
        <f t="shared" si="241"/>
        <v>0.15</v>
      </c>
      <c r="S5125" s="6" t="str">
        <f t="shared" si="242"/>
        <v/>
      </c>
      <c r="T5125">
        <f>ROUND(INT(表1[[#This Row],[合同结束日期]]-表1[[#This Row],[合同起始日期]])/365,1)</f>
        <v>8.1999999999999993</v>
      </c>
    </row>
    <row r="5126" spans="1:20">
      <c r="A5126" s="1">
        <v>42186</v>
      </c>
      <c r="B5126" t="s">
        <v>69</v>
      </c>
      <c r="C5126">
        <f t="shared" si="240"/>
        <v>2</v>
      </c>
      <c r="D5126" t="s">
        <v>293</v>
      </c>
      <c r="E5126" s="4">
        <v>1001067.6</v>
      </c>
      <c r="F5126" s="4">
        <v>81687.11615999999</v>
      </c>
      <c r="G5126" s="3">
        <v>8.1599999999999992E-2</v>
      </c>
      <c r="H5126" s="7">
        <v>857.37204522096613</v>
      </c>
      <c r="I5126" s="4">
        <v>69.96155889003083</v>
      </c>
      <c r="J5126">
        <v>1167.5999999999999</v>
      </c>
      <c r="K5126" t="s">
        <v>44</v>
      </c>
      <c r="L5126" t="s">
        <v>72</v>
      </c>
      <c r="M5126" t="s">
        <v>71</v>
      </c>
      <c r="N5126" s="2">
        <v>41446</v>
      </c>
      <c r="O5126" s="2">
        <v>44487</v>
      </c>
      <c r="P5126" t="s">
        <v>18</v>
      </c>
      <c r="Q5126" t="s">
        <v>37</v>
      </c>
      <c r="R5126" s="5" t="str">
        <f t="shared" si="241"/>
        <v>0.</v>
      </c>
      <c r="S5126" s="6" t="str">
        <f t="shared" si="242"/>
        <v/>
      </c>
      <c r="T5126">
        <f>ROUND(INT(表1[[#This Row],[合同结束日期]]-表1[[#This Row],[合同起始日期]])/365,1)</f>
        <v>8.3000000000000007</v>
      </c>
    </row>
    <row r="5127" spans="1:20">
      <c r="A5127" s="1">
        <v>42186</v>
      </c>
      <c r="B5127" t="s">
        <v>69</v>
      </c>
      <c r="C5127">
        <f t="shared" si="240"/>
        <v>2</v>
      </c>
      <c r="D5127" t="s">
        <v>296</v>
      </c>
      <c r="E5127" s="4">
        <v>1886851.2</v>
      </c>
      <c r="F5127" s="4">
        <v>94342.56</v>
      </c>
      <c r="G5127" s="3">
        <v>0.05</v>
      </c>
      <c r="H5127" s="7">
        <v>3533.4292134831458</v>
      </c>
      <c r="I5127" s="4">
        <v>176.67146067415729</v>
      </c>
      <c r="J5127">
        <v>534</v>
      </c>
      <c r="K5127" t="s">
        <v>44</v>
      </c>
      <c r="L5127" t="s">
        <v>72</v>
      </c>
      <c r="M5127" t="s">
        <v>71</v>
      </c>
      <c r="N5127" s="2">
        <v>41514</v>
      </c>
      <c r="O5127" s="2">
        <v>44525</v>
      </c>
      <c r="P5127" t="s">
        <v>18</v>
      </c>
      <c r="Q5127" t="s">
        <v>208</v>
      </c>
      <c r="R5127" s="5" t="str">
        <f t="shared" si="241"/>
        <v>0.05</v>
      </c>
      <c r="S5127" s="6" t="str">
        <f t="shared" si="242"/>
        <v/>
      </c>
      <c r="T5127">
        <f>ROUND(INT(表1[[#This Row],[合同结束日期]]-表1[[#This Row],[合同起始日期]])/365,1)</f>
        <v>8.1999999999999993</v>
      </c>
    </row>
    <row r="5128" spans="1:20">
      <c r="A5128" s="1">
        <v>42186</v>
      </c>
      <c r="B5128" t="s">
        <v>69</v>
      </c>
      <c r="C5128">
        <f t="shared" si="240"/>
        <v>2</v>
      </c>
      <c r="D5128" t="s">
        <v>306</v>
      </c>
      <c r="E5128" s="4">
        <v>979383.6</v>
      </c>
      <c r="F5128" s="4">
        <v>55824.865200000007</v>
      </c>
      <c r="G5128" s="3">
        <v>5.7000000000000009E-2</v>
      </c>
      <c r="H5128" s="7">
        <v>1755.1677419354837</v>
      </c>
      <c r="I5128" s="4">
        <v>100.04456129032259</v>
      </c>
      <c r="J5128">
        <v>558</v>
      </c>
      <c r="K5128" t="s">
        <v>44</v>
      </c>
      <c r="L5128" t="s">
        <v>72</v>
      </c>
      <c r="M5128" t="s">
        <v>71</v>
      </c>
      <c r="N5128" s="2">
        <v>41567</v>
      </c>
      <c r="O5128" s="2">
        <v>44578</v>
      </c>
      <c r="P5128" t="s">
        <v>18</v>
      </c>
      <c r="Q5128" t="s">
        <v>208</v>
      </c>
      <c r="R5128" s="5" t="str">
        <f t="shared" si="241"/>
        <v>0.05</v>
      </c>
      <c r="S5128" s="6" t="str">
        <f t="shared" si="242"/>
        <v/>
      </c>
      <c r="T5128">
        <f>ROUND(INT(表1[[#This Row],[合同结束日期]]-表1[[#This Row],[合同起始日期]])/365,1)</f>
        <v>8.1999999999999993</v>
      </c>
    </row>
    <row r="5129" spans="1:20">
      <c r="A5129" s="1">
        <v>42186</v>
      </c>
      <c r="B5129" t="s">
        <v>69</v>
      </c>
      <c r="C5129">
        <f t="shared" si="240"/>
        <v>2</v>
      </c>
      <c r="D5129" t="s">
        <v>96</v>
      </c>
      <c r="E5129" s="4">
        <v>493128</v>
      </c>
      <c r="F5129" s="4">
        <v>49707.3024</v>
      </c>
      <c r="G5129" s="3">
        <v>0.1008</v>
      </c>
      <c r="H5129" s="7">
        <v>1885.0458715596333</v>
      </c>
      <c r="I5129" s="4">
        <v>190.01262385321104</v>
      </c>
      <c r="J5129">
        <v>261.59999999999997</v>
      </c>
      <c r="K5129" t="s">
        <v>11</v>
      </c>
      <c r="L5129" t="s">
        <v>23</v>
      </c>
      <c r="M5129" t="s">
        <v>23</v>
      </c>
      <c r="N5129" s="2">
        <v>41374</v>
      </c>
      <c r="O5129" s="2">
        <v>42499</v>
      </c>
      <c r="P5129" t="s">
        <v>24</v>
      </c>
      <c r="Q5129" t="s">
        <v>35</v>
      </c>
      <c r="R5129" s="5" t="str">
        <f t="shared" si="241"/>
        <v>0.06</v>
      </c>
      <c r="S5129" s="6" t="str">
        <f t="shared" si="242"/>
        <v/>
      </c>
      <c r="T5129">
        <f>ROUND(INT(表1[[#This Row],[合同结束日期]]-表1[[#This Row],[合同起始日期]])/365,1)</f>
        <v>3.1</v>
      </c>
    </row>
    <row r="5130" spans="1:20">
      <c r="A5130" s="1">
        <v>42186</v>
      </c>
      <c r="B5130" t="s">
        <v>69</v>
      </c>
      <c r="C5130">
        <f t="shared" si="240"/>
        <v>2</v>
      </c>
      <c r="D5130" t="s">
        <v>97</v>
      </c>
      <c r="E5130" s="4">
        <v>849148.91999999993</v>
      </c>
      <c r="F5130" s="4">
        <v>154799.84811600001</v>
      </c>
      <c r="G5130" s="3">
        <v>0.18230000000000002</v>
      </c>
      <c r="H5130" s="7">
        <v>1097.0916279069766</v>
      </c>
      <c r="I5130" s="4">
        <v>199.99980376744188</v>
      </c>
      <c r="J5130">
        <v>774</v>
      </c>
      <c r="K5130" t="s">
        <v>11</v>
      </c>
      <c r="L5130" t="s">
        <v>13</v>
      </c>
      <c r="M5130" t="s">
        <v>27</v>
      </c>
      <c r="N5130" s="2">
        <v>41299</v>
      </c>
      <c r="O5130" s="2">
        <v>43229</v>
      </c>
      <c r="P5130" t="s">
        <v>24</v>
      </c>
      <c r="Q5130" t="s">
        <v>65</v>
      </c>
      <c r="R5130" s="5" t="str">
        <f t="shared" si="241"/>
        <v>0.12</v>
      </c>
      <c r="S5130" s="6" t="str">
        <f t="shared" si="242"/>
        <v/>
      </c>
      <c r="T5130">
        <f>ROUND(INT(表1[[#This Row],[合同结束日期]]-表1[[#This Row],[合同起始日期]])/365,1)</f>
        <v>5.3</v>
      </c>
    </row>
    <row r="5131" spans="1:20">
      <c r="A5131" s="1">
        <v>42186</v>
      </c>
      <c r="B5131" t="s">
        <v>69</v>
      </c>
      <c r="C5131">
        <f t="shared" si="240"/>
        <v>2</v>
      </c>
      <c r="D5131" t="s">
        <v>98</v>
      </c>
      <c r="E5131" s="4">
        <v>187617.6</v>
      </c>
      <c r="F5131" s="4">
        <v>86416.666559999998</v>
      </c>
      <c r="G5131" s="3">
        <v>0.46059999999999995</v>
      </c>
      <c r="H5131" s="7">
        <v>564.4332129963899</v>
      </c>
      <c r="I5131" s="4">
        <v>259.97793790613719</v>
      </c>
      <c r="J5131">
        <v>332.4</v>
      </c>
      <c r="K5131" t="s">
        <v>11</v>
      </c>
      <c r="L5131" t="s">
        <v>13</v>
      </c>
      <c r="M5131" t="s">
        <v>13</v>
      </c>
      <c r="N5131" s="2">
        <v>41331</v>
      </c>
      <c r="O5131" s="2">
        <v>42499</v>
      </c>
      <c r="P5131" t="s">
        <v>24</v>
      </c>
      <c r="Q5131" t="s">
        <v>25</v>
      </c>
      <c r="R5131" s="5" t="str">
        <f t="shared" si="241"/>
        <v>0.15</v>
      </c>
      <c r="S5131" s="6" t="str">
        <f t="shared" si="242"/>
        <v/>
      </c>
      <c r="T5131">
        <f>ROUND(INT(表1[[#This Row],[合同结束日期]]-表1[[#This Row],[合同起始日期]])/365,1)</f>
        <v>3.2</v>
      </c>
    </row>
    <row r="5132" spans="1:20">
      <c r="A5132" s="1">
        <v>42186</v>
      </c>
      <c r="B5132" t="s">
        <v>69</v>
      </c>
      <c r="C5132">
        <f t="shared" si="240"/>
        <v>2</v>
      </c>
      <c r="D5132" t="s">
        <v>439</v>
      </c>
      <c r="E5132" s="4">
        <v>38570.400000000001</v>
      </c>
      <c r="F5132" s="4">
        <v>14826.461759999997</v>
      </c>
      <c r="G5132" s="3">
        <v>0.38439999999999991</v>
      </c>
      <c r="H5132" s="7">
        <v>765.28571428571433</v>
      </c>
      <c r="I5132" s="4">
        <v>294.1758285714285</v>
      </c>
      <c r="J5132">
        <v>50.4</v>
      </c>
      <c r="K5132" t="s">
        <v>11</v>
      </c>
      <c r="L5132" t="s">
        <v>12</v>
      </c>
      <c r="M5132" t="s">
        <v>288</v>
      </c>
      <c r="N5132" s="2">
        <v>42178</v>
      </c>
      <c r="O5132" s="2">
        <v>42908</v>
      </c>
      <c r="P5132" t="s">
        <v>14</v>
      </c>
      <c r="Q5132" t="s">
        <v>434</v>
      </c>
      <c r="R5132" s="5" t="str">
        <f t="shared" si="241"/>
        <v>0.</v>
      </c>
      <c r="S5132" s="6" t="str">
        <f t="shared" si="242"/>
        <v>0.2</v>
      </c>
      <c r="T5132">
        <f>ROUND(INT(表1[[#This Row],[合同结束日期]]-表1[[#This Row],[合同起始日期]])/365,1)</f>
        <v>2</v>
      </c>
    </row>
    <row r="5133" spans="1:20">
      <c r="A5133" s="1">
        <v>42186</v>
      </c>
      <c r="B5133" t="s">
        <v>69</v>
      </c>
      <c r="C5133">
        <f t="shared" si="240"/>
        <v>2</v>
      </c>
      <c r="D5133" t="s">
        <v>49</v>
      </c>
      <c r="E5133" s="4">
        <v>227070</v>
      </c>
      <c r="F5133" s="4">
        <v>34446.519</v>
      </c>
      <c r="G5133" s="3">
        <v>0.1517</v>
      </c>
      <c r="H5133" s="7">
        <v>1785.1415094339625</v>
      </c>
      <c r="I5133" s="4">
        <v>270.80596698113209</v>
      </c>
      <c r="J5133">
        <v>127.19999999999999</v>
      </c>
      <c r="K5133" t="s">
        <v>11</v>
      </c>
      <c r="L5133" t="s">
        <v>51</v>
      </c>
      <c r="M5133" t="s">
        <v>50</v>
      </c>
      <c r="N5133" s="2">
        <v>42178</v>
      </c>
      <c r="O5133" s="2">
        <v>42908</v>
      </c>
      <c r="P5133" t="s">
        <v>14</v>
      </c>
      <c r="Q5133" t="s">
        <v>416</v>
      </c>
      <c r="R5133" s="5" t="str">
        <f t="shared" si="241"/>
        <v>0.</v>
      </c>
      <c r="S5133" s="6" t="str">
        <f t="shared" si="242"/>
        <v>0.13</v>
      </c>
      <c r="T5133">
        <f>ROUND(INT(表1[[#This Row],[合同结束日期]]-表1[[#This Row],[合同起始日期]])/365,1)</f>
        <v>2</v>
      </c>
    </row>
    <row r="5134" spans="1:20">
      <c r="A5134" s="1">
        <v>42186</v>
      </c>
      <c r="B5134" t="s">
        <v>69</v>
      </c>
      <c r="C5134">
        <f t="shared" si="240"/>
        <v>2</v>
      </c>
      <c r="D5134" t="s">
        <v>440</v>
      </c>
      <c r="E5134" s="4">
        <v>222891.6</v>
      </c>
      <c r="F5134" s="4">
        <v>43062.657120000003</v>
      </c>
      <c r="G5134" s="3">
        <v>0.19320000000000001</v>
      </c>
      <c r="H5134" s="7">
        <v>2159.8023255813955</v>
      </c>
      <c r="I5134" s="4">
        <v>417.27380930232562</v>
      </c>
      <c r="J5134">
        <v>103.2</v>
      </c>
      <c r="K5134" t="s">
        <v>11</v>
      </c>
      <c r="L5134" t="s">
        <v>23</v>
      </c>
      <c r="M5134" t="s">
        <v>23</v>
      </c>
      <c r="N5134" s="2">
        <v>42163</v>
      </c>
      <c r="O5134" s="2">
        <v>42893</v>
      </c>
      <c r="P5134" t="s">
        <v>24</v>
      </c>
      <c r="Q5134" t="s">
        <v>56</v>
      </c>
      <c r="R5134" s="5" t="str">
        <f t="shared" si="241"/>
        <v>0.17</v>
      </c>
      <c r="S5134" s="6" t="str">
        <f t="shared" si="242"/>
        <v/>
      </c>
      <c r="T5134">
        <f>ROUND(INT(表1[[#This Row],[合同结束日期]]-表1[[#This Row],[合同起始日期]])/365,1)</f>
        <v>2</v>
      </c>
    </row>
    <row r="5135" spans="1:20">
      <c r="A5135" s="1">
        <v>42186</v>
      </c>
      <c r="B5135" t="s">
        <v>69</v>
      </c>
      <c r="C5135">
        <f t="shared" ref="C5135:C5197" si="243">IF($B5135="负一层",-1,IF($B5135="负一夹层",0,IF($B5135="一层",1,IF($B5135="二层",2,IF($B5135="三层",3,IF($B5135="四层",4))))))</f>
        <v>2</v>
      </c>
      <c r="D5135" t="s">
        <v>441</v>
      </c>
      <c r="E5135" s="4">
        <v>83796.479999999996</v>
      </c>
      <c r="F5135" s="4">
        <v>29890.204415999997</v>
      </c>
      <c r="G5135" s="3">
        <v>0.35669999999999996</v>
      </c>
      <c r="H5135" s="7">
        <v>775.89333333333332</v>
      </c>
      <c r="I5135" s="4">
        <v>276.76115199999998</v>
      </c>
      <c r="J5135">
        <v>108</v>
      </c>
      <c r="K5135" t="s">
        <v>11</v>
      </c>
      <c r="L5135" t="s">
        <v>23</v>
      </c>
      <c r="M5135" t="s">
        <v>23</v>
      </c>
      <c r="N5135" s="2">
        <v>42163</v>
      </c>
      <c r="O5135" s="2">
        <v>42893</v>
      </c>
      <c r="P5135" t="s">
        <v>14</v>
      </c>
      <c r="Q5135" t="s">
        <v>422</v>
      </c>
      <c r="R5135" s="5" t="str">
        <f t="shared" ref="R5135:R5197" si="244">IF(ISERROR(FIND(",",$Q5135)),$Q5135,LEFT($Q5135,FIND(",",$Q5135)-1))</f>
        <v>0.</v>
      </c>
      <c r="S5135" s="6" t="str">
        <f t="shared" si="242"/>
        <v>0.17</v>
      </c>
      <c r="T5135">
        <f>ROUND(INT(表1[[#This Row],[合同结束日期]]-表1[[#This Row],[合同起始日期]])/365,1)</f>
        <v>2</v>
      </c>
    </row>
    <row r="5136" spans="1:20">
      <c r="A5136" s="1">
        <v>42186</v>
      </c>
      <c r="B5136" t="s">
        <v>69</v>
      </c>
      <c r="C5136">
        <f t="shared" si="243"/>
        <v>2</v>
      </c>
      <c r="D5136" t="s">
        <v>101</v>
      </c>
      <c r="E5136" s="4">
        <v>123612.04800000001</v>
      </c>
      <c r="F5136" s="4">
        <v>17305.686720000002</v>
      </c>
      <c r="G5136" s="3">
        <v>0.14000000000000001</v>
      </c>
      <c r="H5136" s="7">
        <v>1000.0974757281555</v>
      </c>
      <c r="I5136" s="4">
        <v>140.01364660194176</v>
      </c>
      <c r="J5136">
        <v>123.6</v>
      </c>
      <c r="K5136" t="s">
        <v>11</v>
      </c>
      <c r="L5136" t="s">
        <v>92</v>
      </c>
      <c r="M5136" t="s">
        <v>92</v>
      </c>
      <c r="N5136" s="2">
        <v>41345</v>
      </c>
      <c r="O5136" s="2">
        <v>42499</v>
      </c>
      <c r="P5136" t="s">
        <v>18</v>
      </c>
      <c r="Q5136" t="s">
        <v>83</v>
      </c>
      <c r="R5136" s="5" t="str">
        <f t="shared" si="244"/>
        <v>0.14</v>
      </c>
      <c r="S5136" s="6" t="str">
        <f t="shared" ref="S5136:S5198" si="245">IF(ISERROR(FIND(",",$Q5136)),"",RIGHT($Q5136,LEN($Q5136)-FIND(",",$Q5136)))</f>
        <v/>
      </c>
      <c r="T5136">
        <f>ROUND(INT(表1[[#This Row],[合同结束日期]]-表1[[#This Row],[合同起始日期]])/365,1)</f>
        <v>3.2</v>
      </c>
    </row>
    <row r="5137" spans="1:20">
      <c r="A5137" s="1">
        <v>42186</v>
      </c>
      <c r="B5137" t="s">
        <v>69</v>
      </c>
      <c r="C5137">
        <f t="shared" si="243"/>
        <v>2</v>
      </c>
      <c r="D5137" t="s">
        <v>102</v>
      </c>
      <c r="E5137" s="4">
        <v>265839</v>
      </c>
      <c r="F5137" s="4">
        <v>55586.9349</v>
      </c>
      <c r="G5137" s="3">
        <v>0.20910000000000001</v>
      </c>
      <c r="H5137" s="7">
        <v>1717.3062015503879</v>
      </c>
      <c r="I5137" s="4">
        <v>359.08872674418609</v>
      </c>
      <c r="J5137">
        <v>154.79999999999998</v>
      </c>
      <c r="K5137" t="s">
        <v>11</v>
      </c>
      <c r="L5137" t="s">
        <v>92</v>
      </c>
      <c r="M5137" t="s">
        <v>92</v>
      </c>
      <c r="N5137" s="2">
        <v>41355</v>
      </c>
      <c r="O5137" s="2">
        <v>42499</v>
      </c>
      <c r="P5137" t="s">
        <v>24</v>
      </c>
      <c r="Q5137" t="s">
        <v>30</v>
      </c>
      <c r="R5137" s="5" t="str">
        <f t="shared" si="244"/>
        <v>0.18</v>
      </c>
      <c r="S5137" s="6" t="str">
        <f t="shared" si="245"/>
        <v/>
      </c>
      <c r="T5137">
        <f>ROUND(INT(表1[[#This Row],[合同结束日期]]-表1[[#This Row],[合同起始日期]])/365,1)</f>
        <v>3.1</v>
      </c>
    </row>
    <row r="5138" spans="1:20">
      <c r="A5138" s="1">
        <v>42186</v>
      </c>
      <c r="B5138" t="s">
        <v>69</v>
      </c>
      <c r="C5138">
        <f t="shared" si="243"/>
        <v>2</v>
      </c>
      <c r="D5138" t="s">
        <v>103</v>
      </c>
      <c r="E5138" s="4">
        <v>302503.2</v>
      </c>
      <c r="F5138" s="4">
        <v>67064.959440000006</v>
      </c>
      <c r="G5138" s="3">
        <v>0.22170000000000001</v>
      </c>
      <c r="H5138" s="7">
        <v>1217.8067632850243</v>
      </c>
      <c r="I5138" s="4">
        <v>269.98775942028988</v>
      </c>
      <c r="J5138">
        <v>248.39999999999998</v>
      </c>
      <c r="K5138" t="s">
        <v>11</v>
      </c>
      <c r="L5138" t="s">
        <v>23</v>
      </c>
      <c r="M5138" t="s">
        <v>23</v>
      </c>
      <c r="N5138" s="2">
        <v>41285</v>
      </c>
      <c r="O5138" s="2">
        <v>42499</v>
      </c>
      <c r="P5138" t="s">
        <v>24</v>
      </c>
      <c r="Q5138" t="s">
        <v>30</v>
      </c>
      <c r="R5138" s="5" t="str">
        <f t="shared" si="244"/>
        <v>0.18</v>
      </c>
      <c r="S5138" s="6" t="str">
        <f t="shared" si="245"/>
        <v/>
      </c>
      <c r="T5138">
        <f>ROUND(INT(表1[[#This Row],[合同结束日期]]-表1[[#This Row],[合同起始日期]])/365,1)</f>
        <v>3.3</v>
      </c>
    </row>
    <row r="5139" spans="1:20">
      <c r="A5139" s="1">
        <v>42186</v>
      </c>
      <c r="B5139" t="s">
        <v>69</v>
      </c>
      <c r="C5139">
        <f t="shared" si="243"/>
        <v>2</v>
      </c>
      <c r="D5139" t="s">
        <v>104</v>
      </c>
      <c r="E5139" s="4">
        <v>55942.560000000005</v>
      </c>
      <c r="F5139" s="4">
        <v>20592.456335999999</v>
      </c>
      <c r="G5139" s="3">
        <v>0.36809999999999993</v>
      </c>
      <c r="H5139" s="7">
        <v>353.17272727272729</v>
      </c>
      <c r="I5139" s="4">
        <v>130.00288090909089</v>
      </c>
      <c r="J5139">
        <v>158.4</v>
      </c>
      <c r="K5139" t="s">
        <v>11</v>
      </c>
      <c r="L5139" t="s">
        <v>23</v>
      </c>
      <c r="M5139" t="s">
        <v>23</v>
      </c>
      <c r="N5139" s="2">
        <v>41345</v>
      </c>
      <c r="O5139" s="2">
        <v>42499</v>
      </c>
      <c r="P5139" t="s">
        <v>18</v>
      </c>
      <c r="Q5139" t="s">
        <v>83</v>
      </c>
      <c r="R5139" s="5" t="str">
        <f t="shared" si="244"/>
        <v>0.14</v>
      </c>
      <c r="S5139" s="6" t="str">
        <f t="shared" si="245"/>
        <v/>
      </c>
      <c r="T5139">
        <f>ROUND(INT(表1[[#This Row],[合同结束日期]]-表1[[#This Row],[合同起始日期]])/365,1)</f>
        <v>3.2</v>
      </c>
    </row>
    <row r="5140" spans="1:20">
      <c r="A5140" s="1">
        <v>42186</v>
      </c>
      <c r="B5140" t="s">
        <v>69</v>
      </c>
      <c r="C5140">
        <f t="shared" si="243"/>
        <v>2</v>
      </c>
      <c r="D5140" t="s">
        <v>421</v>
      </c>
      <c r="E5140" s="4">
        <v>127029.23999999999</v>
      </c>
      <c r="F5140" s="4">
        <v>35237.911176000001</v>
      </c>
      <c r="G5140" s="3">
        <v>0.27740000000000004</v>
      </c>
      <c r="H5140" s="7">
        <v>1189.4123595505616</v>
      </c>
      <c r="I5140" s="4">
        <v>329.94298853932588</v>
      </c>
      <c r="J5140">
        <v>106.8</v>
      </c>
      <c r="K5140" t="s">
        <v>11</v>
      </c>
      <c r="L5140" t="s">
        <v>13</v>
      </c>
      <c r="M5140" t="s">
        <v>34</v>
      </c>
      <c r="N5140" s="2">
        <v>42156</v>
      </c>
      <c r="O5140" s="2">
        <v>42886</v>
      </c>
      <c r="P5140" t="s">
        <v>24</v>
      </c>
      <c r="Q5140" t="s">
        <v>56</v>
      </c>
      <c r="R5140" s="5" t="str">
        <f t="shared" si="244"/>
        <v>0.17</v>
      </c>
      <c r="S5140" s="6" t="str">
        <f t="shared" si="245"/>
        <v/>
      </c>
      <c r="T5140">
        <f>ROUND(INT(表1[[#This Row],[合同结束日期]]-表1[[#This Row],[合同起始日期]])/365,1)</f>
        <v>2</v>
      </c>
    </row>
    <row r="5141" spans="1:20">
      <c r="A5141" s="1">
        <v>42186</v>
      </c>
      <c r="B5141" t="s">
        <v>69</v>
      </c>
      <c r="C5141">
        <f t="shared" si="243"/>
        <v>2</v>
      </c>
      <c r="D5141" t="s">
        <v>423</v>
      </c>
      <c r="E5141" s="4">
        <v>186883.97999999998</v>
      </c>
      <c r="F5141" s="4">
        <v>32480.435723999995</v>
      </c>
      <c r="G5141" s="3">
        <v>0.17379999999999998</v>
      </c>
      <c r="H5141" s="7">
        <v>3621.7825581395346</v>
      </c>
      <c r="I5141" s="4">
        <v>629.4658086046511</v>
      </c>
      <c r="J5141">
        <v>51.6</v>
      </c>
      <c r="K5141" t="s">
        <v>66</v>
      </c>
      <c r="L5141" t="s">
        <v>64</v>
      </c>
      <c r="M5141" t="s">
        <v>64</v>
      </c>
      <c r="N5141" s="2">
        <v>42156</v>
      </c>
      <c r="O5141" s="2">
        <v>42886</v>
      </c>
      <c r="P5141" t="s">
        <v>24</v>
      </c>
      <c r="Q5141" t="s">
        <v>59</v>
      </c>
      <c r="R5141" s="5" t="str">
        <f t="shared" si="244"/>
        <v>0.16</v>
      </c>
      <c r="S5141" s="6" t="str">
        <f t="shared" si="245"/>
        <v/>
      </c>
      <c r="T5141">
        <f>ROUND(INT(表1[[#This Row],[合同结束日期]]-表1[[#This Row],[合同起始日期]])/365,1)</f>
        <v>2</v>
      </c>
    </row>
    <row r="5142" spans="1:20">
      <c r="A5142" s="1">
        <v>42186</v>
      </c>
      <c r="B5142" t="s">
        <v>69</v>
      </c>
      <c r="C5142">
        <f t="shared" si="243"/>
        <v>2</v>
      </c>
      <c r="D5142" t="s">
        <v>109</v>
      </c>
      <c r="E5142" s="4">
        <v>267445.2</v>
      </c>
      <c r="F5142" s="4">
        <v>43245.88884</v>
      </c>
      <c r="G5142" s="3">
        <v>0.16169999999999998</v>
      </c>
      <c r="H5142" s="7">
        <v>4285.9807692307695</v>
      </c>
      <c r="I5142" s="4">
        <v>693.04309038461543</v>
      </c>
      <c r="J5142">
        <v>62.4</v>
      </c>
      <c r="K5142" t="s">
        <v>11</v>
      </c>
      <c r="L5142" t="s">
        <v>12</v>
      </c>
      <c r="M5142" t="s">
        <v>110</v>
      </c>
      <c r="N5142" s="2">
        <v>41287</v>
      </c>
      <c r="O5142" s="2">
        <v>42499</v>
      </c>
      <c r="P5142" t="s">
        <v>24</v>
      </c>
      <c r="Q5142" t="s">
        <v>25</v>
      </c>
      <c r="R5142" s="5" t="str">
        <f t="shared" si="244"/>
        <v>0.15</v>
      </c>
      <c r="S5142" s="6" t="str">
        <f t="shared" si="245"/>
        <v/>
      </c>
      <c r="T5142">
        <f>ROUND(INT(表1[[#This Row],[合同结束日期]]-表1[[#This Row],[合同起始日期]])/365,1)</f>
        <v>3.3</v>
      </c>
    </row>
    <row r="5143" spans="1:20">
      <c r="A5143" s="1">
        <v>42186</v>
      </c>
      <c r="B5143" t="s">
        <v>69</v>
      </c>
      <c r="C5143">
        <f t="shared" si="243"/>
        <v>2</v>
      </c>
      <c r="D5143" t="s">
        <v>111</v>
      </c>
      <c r="E5143" s="4">
        <v>183458.4</v>
      </c>
      <c r="F5143" s="4">
        <v>36618.29664</v>
      </c>
      <c r="G5143" s="3">
        <v>0.1996</v>
      </c>
      <c r="H5143" s="7">
        <v>1352.9380530973451</v>
      </c>
      <c r="I5143" s="4">
        <v>270.04643539823013</v>
      </c>
      <c r="J5143">
        <v>135.6</v>
      </c>
      <c r="K5143" t="s">
        <v>11</v>
      </c>
      <c r="L5143" t="s">
        <v>23</v>
      </c>
      <c r="M5143" t="s">
        <v>23</v>
      </c>
      <c r="N5143" s="2">
        <v>41974</v>
      </c>
      <c r="O5143" s="2">
        <v>42499</v>
      </c>
      <c r="P5143" t="s">
        <v>24</v>
      </c>
      <c r="Q5143" t="s">
        <v>83</v>
      </c>
      <c r="R5143" s="5" t="str">
        <f t="shared" si="244"/>
        <v>0.14</v>
      </c>
      <c r="S5143" s="6" t="str">
        <f t="shared" si="245"/>
        <v/>
      </c>
      <c r="T5143">
        <f>ROUND(INT(表1[[#This Row],[合同结束日期]]-表1[[#This Row],[合同起始日期]])/365,1)</f>
        <v>1.4</v>
      </c>
    </row>
    <row r="5144" spans="1:20">
      <c r="A5144" s="1">
        <v>42186</v>
      </c>
      <c r="B5144" t="s">
        <v>69</v>
      </c>
      <c r="C5144">
        <f t="shared" si="243"/>
        <v>2</v>
      </c>
      <c r="D5144" t="s">
        <v>112</v>
      </c>
      <c r="E5144" s="4">
        <v>428823.6</v>
      </c>
      <c r="F5144" s="4">
        <v>114538.78356</v>
      </c>
      <c r="G5144" s="3">
        <v>0.2671</v>
      </c>
      <c r="H5144" s="7">
        <v>801.23991031390142</v>
      </c>
      <c r="I5144" s="4">
        <v>214.01118004484306</v>
      </c>
      <c r="J5144">
        <v>535.19999999999993</v>
      </c>
      <c r="K5144" t="s">
        <v>11</v>
      </c>
      <c r="L5144" t="s">
        <v>92</v>
      </c>
      <c r="M5144" t="s">
        <v>92</v>
      </c>
      <c r="N5144" s="2">
        <v>41974</v>
      </c>
      <c r="O5144" s="2">
        <v>42499</v>
      </c>
      <c r="P5144" t="s">
        <v>24</v>
      </c>
      <c r="Q5144" t="s">
        <v>83</v>
      </c>
      <c r="R5144" s="5" t="str">
        <f t="shared" si="244"/>
        <v>0.14</v>
      </c>
      <c r="S5144" s="6" t="str">
        <f t="shared" si="245"/>
        <v/>
      </c>
      <c r="T5144">
        <f>ROUND(INT(表1[[#This Row],[合同结束日期]]-表1[[#This Row],[合同起始日期]])/365,1)</f>
        <v>1.4</v>
      </c>
    </row>
    <row r="5145" spans="1:20">
      <c r="A5145" s="1">
        <v>42186</v>
      </c>
      <c r="B5145" t="s">
        <v>69</v>
      </c>
      <c r="C5145">
        <f t="shared" si="243"/>
        <v>2</v>
      </c>
      <c r="D5145" t="s">
        <v>375</v>
      </c>
      <c r="E5145" s="4">
        <v>389766</v>
      </c>
      <c r="F5145" s="4">
        <v>93894.629399999991</v>
      </c>
      <c r="G5145" s="3">
        <v>0.24089999999999998</v>
      </c>
      <c r="H5145" s="7">
        <v>996.33435582822085</v>
      </c>
      <c r="I5145" s="4">
        <v>240.01694631901839</v>
      </c>
      <c r="J5145">
        <v>391.2</v>
      </c>
      <c r="K5145" t="s">
        <v>11</v>
      </c>
      <c r="L5145" t="s">
        <v>23</v>
      </c>
      <c r="M5145" t="s">
        <v>23</v>
      </c>
      <c r="N5145" s="2">
        <v>41331</v>
      </c>
      <c r="O5145" s="2">
        <v>42499</v>
      </c>
      <c r="P5145" t="s">
        <v>24</v>
      </c>
      <c r="Q5145" t="s">
        <v>59</v>
      </c>
      <c r="R5145" s="5" t="str">
        <f t="shared" si="244"/>
        <v>0.16</v>
      </c>
      <c r="S5145" s="6" t="str">
        <f t="shared" si="245"/>
        <v/>
      </c>
      <c r="T5145">
        <f>ROUND(INT(表1[[#This Row],[合同结束日期]]-表1[[#This Row],[合同起始日期]])/365,1)</f>
        <v>3.2</v>
      </c>
    </row>
    <row r="5146" spans="1:20">
      <c r="A5146" s="1">
        <v>42186</v>
      </c>
      <c r="B5146" t="s">
        <v>69</v>
      </c>
      <c r="C5146">
        <f t="shared" si="243"/>
        <v>2</v>
      </c>
      <c r="D5146" t="s">
        <v>113</v>
      </c>
      <c r="E5146" s="4">
        <v>370855.2</v>
      </c>
      <c r="F5146" s="4">
        <v>74022.697919999991</v>
      </c>
      <c r="G5146" s="3">
        <v>0.19959999999999997</v>
      </c>
      <c r="H5146" s="7">
        <v>1202.513618677043</v>
      </c>
      <c r="I5146" s="4">
        <v>240.02171828793774</v>
      </c>
      <c r="J5146">
        <v>308.39999999999998</v>
      </c>
      <c r="K5146" t="s">
        <v>11</v>
      </c>
      <c r="L5146" t="s">
        <v>23</v>
      </c>
      <c r="M5146" t="s">
        <v>23</v>
      </c>
      <c r="N5146" s="2">
        <v>41331</v>
      </c>
      <c r="O5146" s="2">
        <v>42499</v>
      </c>
      <c r="P5146" t="s">
        <v>24</v>
      </c>
      <c r="Q5146" t="s">
        <v>59</v>
      </c>
      <c r="R5146" s="5" t="str">
        <f t="shared" si="244"/>
        <v>0.16</v>
      </c>
      <c r="S5146" s="6" t="str">
        <f t="shared" si="245"/>
        <v/>
      </c>
      <c r="T5146">
        <f>ROUND(INT(表1[[#This Row],[合同结束日期]]-表1[[#This Row],[合同起始日期]])/365,1)</f>
        <v>3.2</v>
      </c>
    </row>
    <row r="5147" spans="1:20">
      <c r="A5147" s="1">
        <v>42186</v>
      </c>
      <c r="B5147" t="s">
        <v>69</v>
      </c>
      <c r="C5147">
        <f t="shared" si="243"/>
        <v>2</v>
      </c>
      <c r="D5147" t="s">
        <v>114</v>
      </c>
      <c r="E5147" s="4">
        <v>514807.55999999994</v>
      </c>
      <c r="F5147" s="4">
        <v>133180.71577199997</v>
      </c>
      <c r="G5147" s="3">
        <v>0.25869999999999999</v>
      </c>
      <c r="H5147" s="7">
        <v>1043.8109489051094</v>
      </c>
      <c r="I5147" s="4">
        <v>270.03389248175176</v>
      </c>
      <c r="J5147">
        <v>493.2</v>
      </c>
      <c r="K5147" t="s">
        <v>60</v>
      </c>
      <c r="L5147" t="s">
        <v>116</v>
      </c>
      <c r="M5147" t="s">
        <v>115</v>
      </c>
      <c r="N5147" s="2">
        <v>41241</v>
      </c>
      <c r="O5147" s="2">
        <v>43229</v>
      </c>
      <c r="P5147" t="s">
        <v>24</v>
      </c>
      <c r="Q5147" t="s">
        <v>28</v>
      </c>
      <c r="R5147" s="5" t="str">
        <f t="shared" si="244"/>
        <v>0.13</v>
      </c>
      <c r="S5147" s="6" t="str">
        <f t="shared" si="245"/>
        <v/>
      </c>
      <c r="T5147">
        <f>ROUND(INT(表1[[#This Row],[合同结束日期]]-表1[[#This Row],[合同起始日期]])/365,1)</f>
        <v>5.4</v>
      </c>
    </row>
    <row r="5148" spans="1:20">
      <c r="A5148" s="1">
        <v>42186</v>
      </c>
      <c r="B5148" t="s">
        <v>69</v>
      </c>
      <c r="C5148">
        <f t="shared" si="243"/>
        <v>2</v>
      </c>
      <c r="D5148" t="s">
        <v>118</v>
      </c>
      <c r="E5148" s="4">
        <v>357062.39999999997</v>
      </c>
      <c r="F5148" s="4">
        <v>52273.935360000003</v>
      </c>
      <c r="G5148" s="3">
        <v>0.14640000000000003</v>
      </c>
      <c r="H5148" s="7">
        <v>751.39393939393938</v>
      </c>
      <c r="I5148" s="4">
        <v>110.00407272727274</v>
      </c>
      <c r="J5148">
        <v>475.2</v>
      </c>
      <c r="K5148" t="s">
        <v>44</v>
      </c>
      <c r="L5148" t="s">
        <v>72</v>
      </c>
      <c r="M5148" t="s">
        <v>71</v>
      </c>
      <c r="N5148" s="2">
        <v>41332</v>
      </c>
      <c r="O5148" s="2">
        <v>44325</v>
      </c>
      <c r="P5148" t="s">
        <v>24</v>
      </c>
      <c r="Q5148" t="s">
        <v>42</v>
      </c>
      <c r="R5148" s="5" t="str">
        <f t="shared" si="244"/>
        <v>0.08</v>
      </c>
      <c r="S5148" s="6" t="str">
        <f t="shared" si="245"/>
        <v/>
      </c>
      <c r="T5148">
        <f>ROUND(INT(表1[[#This Row],[合同结束日期]]-表1[[#This Row],[合同起始日期]])/365,1)</f>
        <v>8.1999999999999993</v>
      </c>
    </row>
    <row r="5149" spans="1:20">
      <c r="A5149" s="1">
        <v>42186</v>
      </c>
      <c r="B5149" t="s">
        <v>69</v>
      </c>
      <c r="C5149">
        <f t="shared" si="243"/>
        <v>2</v>
      </c>
      <c r="D5149" t="s">
        <v>376</v>
      </c>
      <c r="E5149" s="4">
        <v>1985747.3879999998</v>
      </c>
      <c r="F5149" s="4">
        <v>116166.222198</v>
      </c>
      <c r="G5149" s="3">
        <v>5.850000000000001E-2</v>
      </c>
      <c r="H5149" s="7">
        <v>3535.8749786324784</v>
      </c>
      <c r="I5149" s="4">
        <v>206.84868624999999</v>
      </c>
      <c r="J5149">
        <v>561.6</v>
      </c>
      <c r="K5149" t="s">
        <v>44</v>
      </c>
      <c r="L5149" t="s">
        <v>72</v>
      </c>
      <c r="M5149" t="s">
        <v>71</v>
      </c>
      <c r="N5149" s="2">
        <v>42019</v>
      </c>
      <c r="O5149" s="2">
        <v>44940</v>
      </c>
      <c r="P5149" t="s">
        <v>24</v>
      </c>
      <c r="Q5149" t="s">
        <v>208</v>
      </c>
      <c r="R5149" s="5" t="str">
        <f t="shared" si="244"/>
        <v>0.05</v>
      </c>
      <c r="S5149" s="6" t="str">
        <f t="shared" si="245"/>
        <v/>
      </c>
      <c r="T5149">
        <f>ROUND(INT(表1[[#This Row],[合同结束日期]]-表1[[#This Row],[合同起始日期]])/365,1)</f>
        <v>8</v>
      </c>
    </row>
    <row r="5150" spans="1:20">
      <c r="A5150" s="1">
        <v>42186</v>
      </c>
      <c r="B5150" t="s">
        <v>69</v>
      </c>
      <c r="C5150">
        <f t="shared" si="243"/>
        <v>2</v>
      </c>
      <c r="D5150" t="s">
        <v>120</v>
      </c>
      <c r="E5150" s="4">
        <v>441750.12000000005</v>
      </c>
      <c r="F5150" s="4">
        <v>67234.368264000004</v>
      </c>
      <c r="G5150" s="3">
        <v>0.1522</v>
      </c>
      <c r="H5150" s="7">
        <v>267.72734545454551</v>
      </c>
      <c r="I5150" s="4">
        <v>40.748101978181822</v>
      </c>
      <c r="J5150">
        <v>1650</v>
      </c>
      <c r="K5150" t="s">
        <v>44</v>
      </c>
      <c r="L5150" t="s">
        <v>72</v>
      </c>
      <c r="M5150" t="s">
        <v>71</v>
      </c>
      <c r="N5150" s="2">
        <v>41261</v>
      </c>
      <c r="O5150" s="2">
        <v>44332</v>
      </c>
      <c r="P5150" t="s">
        <v>39</v>
      </c>
      <c r="Q5150" t="s">
        <v>78</v>
      </c>
      <c r="R5150" s="5" t="str">
        <f t="shared" si="244"/>
        <v>0.07</v>
      </c>
      <c r="S5150" s="6" t="str">
        <f t="shared" si="245"/>
        <v/>
      </c>
      <c r="T5150">
        <f>ROUND(INT(表1[[#This Row],[合同结束日期]]-表1[[#This Row],[合同起始日期]])/365,1)</f>
        <v>8.4</v>
      </c>
    </row>
    <row r="5151" spans="1:20">
      <c r="A5151" s="1">
        <v>42186</v>
      </c>
      <c r="B5151" t="s">
        <v>69</v>
      </c>
      <c r="C5151">
        <f t="shared" si="243"/>
        <v>2</v>
      </c>
      <c r="D5151" t="s">
        <v>280</v>
      </c>
      <c r="E5151" s="4">
        <v>18884.399999999998</v>
      </c>
      <c r="F5151" s="4">
        <v>6239.4057599999996</v>
      </c>
      <c r="G5151" s="3">
        <v>0.33040000000000003</v>
      </c>
      <c r="H5151" s="7">
        <v>1311.4166666666667</v>
      </c>
      <c r="I5151" s="4">
        <v>433.2920666666667</v>
      </c>
      <c r="J5151">
        <v>14.399999999999999</v>
      </c>
      <c r="K5151" t="s">
        <v>11</v>
      </c>
      <c r="L5151" t="s">
        <v>12</v>
      </c>
      <c r="M5151" t="s">
        <v>110</v>
      </c>
      <c r="N5151" s="2">
        <v>41541</v>
      </c>
      <c r="O5151" s="2">
        <v>42270</v>
      </c>
      <c r="P5151" t="s">
        <v>24</v>
      </c>
      <c r="Q5151" t="s">
        <v>59</v>
      </c>
      <c r="R5151" s="5" t="str">
        <f t="shared" si="244"/>
        <v>0.16</v>
      </c>
      <c r="S5151" s="6" t="str">
        <f t="shared" si="245"/>
        <v/>
      </c>
      <c r="T5151">
        <f>ROUND(INT(表1[[#This Row],[合同结束日期]]-表1[[#This Row],[合同起始日期]])/365,1)</f>
        <v>2</v>
      </c>
    </row>
    <row r="5152" spans="1:20">
      <c r="A5152" s="1">
        <v>42186</v>
      </c>
      <c r="B5152" t="s">
        <v>69</v>
      </c>
      <c r="C5152">
        <f t="shared" si="243"/>
        <v>2</v>
      </c>
      <c r="D5152" t="s">
        <v>270</v>
      </c>
      <c r="E5152" s="4">
        <v>42405</v>
      </c>
      <c r="F5152" s="4">
        <v>7560.8114999999998</v>
      </c>
      <c r="G5152" s="3">
        <v>0.17829999999999999</v>
      </c>
      <c r="H5152" s="7">
        <v>1766.875</v>
      </c>
      <c r="I5152" s="4">
        <v>315.03381250000001</v>
      </c>
      <c r="J5152">
        <v>24</v>
      </c>
      <c r="K5152" t="s">
        <v>11</v>
      </c>
      <c r="L5152" t="s">
        <v>13</v>
      </c>
      <c r="M5152" t="s">
        <v>34</v>
      </c>
      <c r="N5152" s="2">
        <v>41893</v>
      </c>
      <c r="O5152" s="2">
        <v>42257</v>
      </c>
      <c r="P5152" t="s">
        <v>24</v>
      </c>
      <c r="Q5152" t="s">
        <v>25</v>
      </c>
      <c r="R5152" s="5" t="str">
        <f t="shared" si="244"/>
        <v>0.15</v>
      </c>
      <c r="S5152" s="6" t="str">
        <f t="shared" si="245"/>
        <v/>
      </c>
      <c r="T5152">
        <f>ROUND(INT(表1[[#This Row],[合同结束日期]]-表1[[#This Row],[合同起始日期]])/365,1)</f>
        <v>1</v>
      </c>
    </row>
    <row r="5153" spans="1:20">
      <c r="A5153" s="1">
        <v>42186</v>
      </c>
      <c r="B5153" t="s">
        <v>69</v>
      </c>
      <c r="C5153">
        <f t="shared" si="243"/>
        <v>2</v>
      </c>
      <c r="D5153" t="s">
        <v>272</v>
      </c>
      <c r="E5153" s="4">
        <v>26758.799999999999</v>
      </c>
      <c r="F5153" s="4">
        <v>6839.549280000002</v>
      </c>
      <c r="G5153" s="3">
        <v>0.2556000000000001</v>
      </c>
      <c r="H5153" s="7">
        <v>1858.2500000000002</v>
      </c>
      <c r="I5153" s="4">
        <v>474.96870000000018</v>
      </c>
      <c r="J5153">
        <v>14.399999999999999</v>
      </c>
      <c r="K5153" t="s">
        <v>11</v>
      </c>
      <c r="L5153" t="s">
        <v>12</v>
      </c>
      <c r="M5153" t="s">
        <v>110</v>
      </c>
      <c r="N5153" s="2">
        <v>41902</v>
      </c>
      <c r="O5153" s="2">
        <v>42266</v>
      </c>
      <c r="P5153" t="s">
        <v>24</v>
      </c>
      <c r="Q5153" t="s">
        <v>25</v>
      </c>
      <c r="R5153" s="5" t="str">
        <f t="shared" si="244"/>
        <v>0.15</v>
      </c>
      <c r="S5153" s="6" t="str">
        <f t="shared" si="245"/>
        <v/>
      </c>
      <c r="T5153">
        <f>ROUND(INT(表1[[#This Row],[合同结束日期]]-表1[[#This Row],[合同起始日期]])/365,1)</f>
        <v>1</v>
      </c>
    </row>
    <row r="5154" spans="1:20">
      <c r="A5154" s="1">
        <v>42186</v>
      </c>
      <c r="B5154" t="s">
        <v>69</v>
      </c>
      <c r="C5154">
        <f t="shared" si="243"/>
        <v>2</v>
      </c>
      <c r="D5154" t="s">
        <v>300</v>
      </c>
      <c r="E5154" s="4">
        <v>10980</v>
      </c>
      <c r="F5154" s="4">
        <v>2159.7660000000001</v>
      </c>
      <c r="G5154" s="3">
        <v>0.19670000000000001</v>
      </c>
      <c r="H5154" s="7">
        <v>1525.0000000000002</v>
      </c>
      <c r="I5154" s="4">
        <v>299.96750000000003</v>
      </c>
      <c r="J5154">
        <v>7.1999999999999993</v>
      </c>
      <c r="K5154" t="s">
        <v>60</v>
      </c>
      <c r="L5154" t="s">
        <v>107</v>
      </c>
      <c r="M5154" t="s">
        <v>303</v>
      </c>
      <c r="N5154" s="2">
        <v>41617</v>
      </c>
      <c r="O5154" s="2">
        <v>42346</v>
      </c>
      <c r="P5154" t="s">
        <v>14</v>
      </c>
      <c r="Q5154">
        <v>0</v>
      </c>
      <c r="R5154" s="5">
        <f t="shared" si="244"/>
        <v>0</v>
      </c>
      <c r="S5154" s="6" t="str">
        <f t="shared" si="245"/>
        <v/>
      </c>
      <c r="T5154">
        <f>ROUND(INT(表1[[#This Row],[合同结束日期]]-表1[[#This Row],[合同起始日期]])/365,1)</f>
        <v>2</v>
      </c>
    </row>
    <row r="5155" spans="1:20">
      <c r="A5155" s="1">
        <v>42186</v>
      </c>
      <c r="B5155" t="s">
        <v>69</v>
      </c>
      <c r="C5155">
        <f t="shared" si="243"/>
        <v>2</v>
      </c>
      <c r="D5155" t="s">
        <v>316</v>
      </c>
      <c r="E5155" s="4">
        <v>35928</v>
      </c>
      <c r="F5155" s="4">
        <v>3592.7999999999997</v>
      </c>
      <c r="G5155" s="3">
        <v>9.9999999999999992E-2</v>
      </c>
      <c r="H5155" s="7">
        <v>14970</v>
      </c>
      <c r="I5155" s="4">
        <v>1497</v>
      </c>
      <c r="J5155">
        <v>2.4</v>
      </c>
      <c r="K5155" t="s">
        <v>44</v>
      </c>
      <c r="L5155" t="s">
        <v>46</v>
      </c>
      <c r="M5155" t="s">
        <v>187</v>
      </c>
      <c r="N5155" s="2">
        <v>41712</v>
      </c>
      <c r="O5155" s="2">
        <v>42442</v>
      </c>
      <c r="P5155" t="s">
        <v>18</v>
      </c>
      <c r="Q5155" t="s">
        <v>19</v>
      </c>
      <c r="R5155" s="5" t="str">
        <f t="shared" si="244"/>
        <v>0.1</v>
      </c>
      <c r="S5155" s="6" t="str">
        <f t="shared" si="245"/>
        <v/>
      </c>
      <c r="T5155">
        <f>ROUND(INT(表1[[#This Row],[合同结束日期]]-表1[[#This Row],[合同起始日期]])/365,1)</f>
        <v>2</v>
      </c>
    </row>
    <row r="5156" spans="1:20">
      <c r="A5156" s="1">
        <v>42186</v>
      </c>
      <c r="B5156" t="s">
        <v>69</v>
      </c>
      <c r="C5156">
        <f t="shared" si="243"/>
        <v>2</v>
      </c>
      <c r="D5156" t="s">
        <v>317</v>
      </c>
      <c r="E5156" s="4">
        <v>53258.400000000001</v>
      </c>
      <c r="F5156" s="4">
        <v>0</v>
      </c>
      <c r="G5156" s="3">
        <v>0</v>
      </c>
      <c r="H5156" s="7">
        <v>5547.75</v>
      </c>
      <c r="I5156" s="4">
        <v>0</v>
      </c>
      <c r="J5156">
        <v>9.6</v>
      </c>
      <c r="K5156" t="s">
        <v>11</v>
      </c>
      <c r="L5156" t="s">
        <v>12</v>
      </c>
      <c r="M5156" t="s">
        <v>110</v>
      </c>
      <c r="N5156" s="2">
        <v>41759</v>
      </c>
      <c r="O5156" s="2">
        <v>42123</v>
      </c>
      <c r="P5156" t="s">
        <v>24</v>
      </c>
      <c r="Q5156">
        <v>0.17</v>
      </c>
      <c r="R5156" s="5">
        <f t="shared" si="244"/>
        <v>0.17</v>
      </c>
      <c r="S5156" s="6" t="str">
        <f t="shared" si="245"/>
        <v/>
      </c>
      <c r="T5156">
        <f>ROUND(INT(表1[[#This Row],[合同结束日期]]-表1[[#This Row],[合同起始日期]])/365,1)</f>
        <v>1</v>
      </c>
    </row>
    <row r="5157" spans="1:20">
      <c r="A5157" s="1">
        <v>42186</v>
      </c>
      <c r="B5157" t="s">
        <v>69</v>
      </c>
      <c r="C5157">
        <f t="shared" si="243"/>
        <v>2</v>
      </c>
      <c r="D5157" t="s">
        <v>318</v>
      </c>
      <c r="E5157" s="4">
        <v>35967.599999999999</v>
      </c>
      <c r="F5157" s="4">
        <v>0</v>
      </c>
      <c r="G5157" s="3">
        <v>0</v>
      </c>
      <c r="H5157" s="7">
        <v>535.23214285714278</v>
      </c>
      <c r="I5157" s="4">
        <v>0</v>
      </c>
      <c r="J5157">
        <v>67.2</v>
      </c>
      <c r="K5157" t="s">
        <v>60</v>
      </c>
      <c r="L5157" t="s">
        <v>107</v>
      </c>
      <c r="M5157" t="s">
        <v>299</v>
      </c>
      <c r="N5157" s="2">
        <v>41752</v>
      </c>
      <c r="O5157" s="2">
        <v>42116</v>
      </c>
      <c r="P5157" t="s">
        <v>14</v>
      </c>
      <c r="Q5157">
        <v>0</v>
      </c>
      <c r="R5157" s="5">
        <f t="shared" si="244"/>
        <v>0</v>
      </c>
      <c r="S5157" s="6" t="str">
        <f t="shared" si="245"/>
        <v/>
      </c>
      <c r="T5157">
        <f>ROUND(INT(表1[[#This Row],[合同结束日期]]-表1[[#This Row],[合同起始日期]])/365,1)</f>
        <v>1</v>
      </c>
    </row>
    <row r="5158" spans="1:20">
      <c r="A5158" s="1">
        <v>42186</v>
      </c>
      <c r="B5158" t="s">
        <v>69</v>
      </c>
      <c r="C5158">
        <f t="shared" si="243"/>
        <v>2</v>
      </c>
      <c r="D5158" t="s">
        <v>105</v>
      </c>
      <c r="E5158" s="4">
        <v>268196.39999999997</v>
      </c>
      <c r="F5158" s="4">
        <v>50662.299960000004</v>
      </c>
      <c r="G5158" s="3">
        <v>0.18890000000000004</v>
      </c>
      <c r="H5158" s="7">
        <v>5587.4249999999993</v>
      </c>
      <c r="I5158" s="4">
        <v>1055.4645825</v>
      </c>
      <c r="J5158">
        <v>48</v>
      </c>
      <c r="K5158" t="s">
        <v>60</v>
      </c>
      <c r="L5158" t="s">
        <v>107</v>
      </c>
      <c r="M5158" t="s">
        <v>106</v>
      </c>
      <c r="N5158" s="2">
        <v>42163</v>
      </c>
      <c r="O5158" s="2">
        <v>42528</v>
      </c>
      <c r="P5158" t="s">
        <v>24</v>
      </c>
      <c r="Q5158" t="s">
        <v>30</v>
      </c>
      <c r="R5158" s="5" t="str">
        <f t="shared" si="244"/>
        <v>0.18</v>
      </c>
      <c r="S5158" s="6" t="str">
        <f t="shared" si="245"/>
        <v/>
      </c>
      <c r="T5158">
        <f>ROUND(INT(表1[[#This Row],[合同结束日期]]-表1[[#This Row],[合同起始日期]])/365,1)</f>
        <v>1</v>
      </c>
    </row>
    <row r="5159" spans="1:20">
      <c r="A5159" s="1">
        <v>42186</v>
      </c>
      <c r="B5159" t="s">
        <v>69</v>
      </c>
      <c r="C5159">
        <f t="shared" si="243"/>
        <v>2</v>
      </c>
      <c r="D5159" t="s">
        <v>211</v>
      </c>
      <c r="E5159" s="4">
        <v>65185.2</v>
      </c>
      <c r="F5159" s="4">
        <v>11681.187840000001</v>
      </c>
      <c r="G5159" s="3">
        <v>0.17920000000000003</v>
      </c>
      <c r="H5159" s="7">
        <v>4526.75</v>
      </c>
      <c r="I5159" s="4">
        <v>811.19360000000006</v>
      </c>
      <c r="J5159">
        <v>14.399999999999999</v>
      </c>
      <c r="K5159" t="s">
        <v>11</v>
      </c>
      <c r="L5159" t="s">
        <v>12</v>
      </c>
      <c r="M5159" t="s">
        <v>110</v>
      </c>
      <c r="N5159" s="2">
        <v>41804</v>
      </c>
      <c r="O5159" s="2">
        <v>42133</v>
      </c>
      <c r="P5159" t="s">
        <v>24</v>
      </c>
      <c r="Q5159" t="s">
        <v>56</v>
      </c>
      <c r="R5159" s="5" t="str">
        <f t="shared" si="244"/>
        <v>0.17</v>
      </c>
      <c r="S5159" s="6" t="str">
        <f t="shared" si="245"/>
        <v/>
      </c>
      <c r="T5159">
        <f>ROUND(INT(表1[[#This Row],[合同结束日期]]-表1[[#This Row],[合同起始日期]])/365,1)</f>
        <v>0.9</v>
      </c>
    </row>
    <row r="5160" spans="1:20">
      <c r="A5160" s="1">
        <v>42186</v>
      </c>
      <c r="B5160" t="s">
        <v>69</v>
      </c>
      <c r="C5160">
        <f t="shared" si="243"/>
        <v>2</v>
      </c>
      <c r="D5160" t="s">
        <v>358</v>
      </c>
      <c r="E5160" s="4">
        <v>17280</v>
      </c>
      <c r="F5160" s="4">
        <v>5999.616</v>
      </c>
      <c r="G5160" s="3">
        <v>0.34720000000000001</v>
      </c>
      <c r="H5160" s="7">
        <v>1440</v>
      </c>
      <c r="I5160" s="4">
        <v>499.96800000000002</v>
      </c>
      <c r="J5160">
        <v>12</v>
      </c>
      <c r="K5160" t="s">
        <v>60</v>
      </c>
      <c r="L5160" t="s">
        <v>61</v>
      </c>
      <c r="M5160" t="s">
        <v>359</v>
      </c>
      <c r="N5160" s="2">
        <v>41964</v>
      </c>
      <c r="O5160" s="2">
        <v>42328</v>
      </c>
      <c r="P5160" t="s">
        <v>24</v>
      </c>
      <c r="Q5160" t="s">
        <v>25</v>
      </c>
      <c r="R5160" s="5" t="str">
        <f t="shared" si="244"/>
        <v>0.15</v>
      </c>
      <c r="S5160" s="6" t="str">
        <f t="shared" si="245"/>
        <v/>
      </c>
      <c r="T5160">
        <f>ROUND(INT(表1[[#This Row],[合同结束日期]]-表1[[#This Row],[合同起始日期]])/365,1)</f>
        <v>1</v>
      </c>
    </row>
    <row r="5161" spans="1:20">
      <c r="A5161" s="1">
        <v>42186</v>
      </c>
      <c r="B5161" t="s">
        <v>69</v>
      </c>
      <c r="C5161">
        <f t="shared" si="243"/>
        <v>2</v>
      </c>
      <c r="D5161" t="s">
        <v>277</v>
      </c>
      <c r="E5161" s="4">
        <v>53858.400000000001</v>
      </c>
      <c r="F5161" s="4">
        <v>9215.1722399999999</v>
      </c>
      <c r="G5161" s="3">
        <v>0.1711</v>
      </c>
      <c r="H5161" s="7">
        <v>3740.166666666667</v>
      </c>
      <c r="I5161" s="4">
        <v>639.94251666666673</v>
      </c>
      <c r="J5161">
        <v>14.399999999999999</v>
      </c>
      <c r="K5161" t="s">
        <v>11</v>
      </c>
      <c r="L5161" t="s">
        <v>12</v>
      </c>
      <c r="M5161" t="s">
        <v>110</v>
      </c>
      <c r="N5161" s="2">
        <v>41533</v>
      </c>
      <c r="O5161" s="2">
        <v>42262</v>
      </c>
      <c r="P5161" t="s">
        <v>24</v>
      </c>
      <c r="Q5161" t="s">
        <v>59</v>
      </c>
      <c r="R5161" s="5" t="str">
        <f t="shared" si="244"/>
        <v>0.16</v>
      </c>
      <c r="S5161" s="6" t="str">
        <f t="shared" si="245"/>
        <v/>
      </c>
      <c r="T5161">
        <f>ROUND(INT(表1[[#This Row],[合同结束日期]]-表1[[#This Row],[合同起始日期]])/365,1)</f>
        <v>2</v>
      </c>
    </row>
    <row r="5162" spans="1:20">
      <c r="A5162" s="1">
        <v>42186</v>
      </c>
      <c r="B5162" t="s">
        <v>69</v>
      </c>
      <c r="C5162">
        <f t="shared" si="243"/>
        <v>2</v>
      </c>
      <c r="D5162" t="s">
        <v>278</v>
      </c>
      <c r="E5162" s="4">
        <v>53929.2</v>
      </c>
      <c r="F5162" s="4">
        <v>9766.5781199999983</v>
      </c>
      <c r="G5162" s="3">
        <v>0.18109999999999998</v>
      </c>
      <c r="H5162" s="7">
        <v>3745.0833333333335</v>
      </c>
      <c r="I5162" s="4">
        <v>678.23459166666657</v>
      </c>
      <c r="J5162">
        <v>14.399999999999999</v>
      </c>
      <c r="K5162" t="s">
        <v>11</v>
      </c>
      <c r="L5162" t="s">
        <v>12</v>
      </c>
      <c r="M5162" t="s">
        <v>110</v>
      </c>
      <c r="N5162" s="2">
        <v>41518</v>
      </c>
      <c r="O5162" s="2">
        <v>42247</v>
      </c>
      <c r="P5162" t="s">
        <v>24</v>
      </c>
      <c r="Q5162" t="s">
        <v>56</v>
      </c>
      <c r="R5162" s="5" t="str">
        <f t="shared" si="244"/>
        <v>0.17</v>
      </c>
      <c r="S5162" s="6" t="str">
        <f t="shared" si="245"/>
        <v/>
      </c>
      <c r="T5162">
        <f>ROUND(INT(表1[[#This Row],[合同结束日期]]-表1[[#This Row],[合同起始日期]])/365,1)</f>
        <v>2</v>
      </c>
    </row>
    <row r="5163" spans="1:20">
      <c r="A5163" s="1">
        <v>42186</v>
      </c>
      <c r="B5163" t="s">
        <v>69</v>
      </c>
      <c r="C5163">
        <f t="shared" si="243"/>
        <v>2</v>
      </c>
      <c r="D5163" t="s">
        <v>279</v>
      </c>
      <c r="E5163" s="4">
        <v>28592.399999999998</v>
      </c>
      <c r="F5163" s="4">
        <v>6599.1259199999995</v>
      </c>
      <c r="G5163" s="3">
        <v>0.23080000000000001</v>
      </c>
      <c r="H5163" s="7">
        <v>1985.5833333333335</v>
      </c>
      <c r="I5163" s="4">
        <v>458.27263333333332</v>
      </c>
      <c r="J5163">
        <v>14.399999999999999</v>
      </c>
      <c r="K5163" t="s">
        <v>66</v>
      </c>
      <c r="L5163" t="s">
        <v>64</v>
      </c>
      <c r="M5163" t="s">
        <v>64</v>
      </c>
      <c r="N5163" s="2">
        <v>41536</v>
      </c>
      <c r="O5163" s="2">
        <v>42265</v>
      </c>
      <c r="P5163" t="s">
        <v>24</v>
      </c>
      <c r="Q5163" t="s">
        <v>28</v>
      </c>
      <c r="R5163" s="5" t="str">
        <f t="shared" si="244"/>
        <v>0.13</v>
      </c>
      <c r="S5163" s="6" t="str">
        <f t="shared" si="245"/>
        <v/>
      </c>
      <c r="T5163">
        <f>ROUND(INT(表1[[#This Row],[合同结束日期]]-表1[[#This Row],[合同起始日期]])/365,1)</f>
        <v>2</v>
      </c>
    </row>
    <row r="5164" spans="1:20">
      <c r="A5164" s="1">
        <v>42186</v>
      </c>
      <c r="B5164" t="s">
        <v>69</v>
      </c>
      <c r="C5164">
        <f t="shared" si="243"/>
        <v>2</v>
      </c>
      <c r="D5164" t="s">
        <v>301</v>
      </c>
      <c r="E5164" s="4">
        <v>5448</v>
      </c>
      <c r="F5164" s="4">
        <v>2520.2447999999995</v>
      </c>
      <c r="G5164" s="3">
        <v>0.4625999999999999</v>
      </c>
      <c r="H5164" s="7">
        <v>349.23076923076923</v>
      </c>
      <c r="I5164" s="4">
        <v>161.55415384615381</v>
      </c>
      <c r="J5164">
        <v>15.6</v>
      </c>
      <c r="K5164" t="s">
        <v>60</v>
      </c>
      <c r="L5164" t="s">
        <v>107</v>
      </c>
      <c r="M5164" t="s">
        <v>302</v>
      </c>
      <c r="N5164" s="2">
        <v>41609</v>
      </c>
      <c r="O5164" s="2">
        <v>42338</v>
      </c>
      <c r="P5164" t="s">
        <v>14</v>
      </c>
      <c r="Q5164">
        <v>0</v>
      </c>
      <c r="R5164" s="5">
        <f t="shared" si="244"/>
        <v>0</v>
      </c>
      <c r="S5164" s="6" t="str">
        <f t="shared" si="245"/>
        <v/>
      </c>
      <c r="T5164">
        <f>ROUND(INT(表1[[#This Row],[合同结束日期]]-表1[[#This Row],[合同起始日期]])/365,1)</f>
        <v>2</v>
      </c>
    </row>
    <row r="5165" spans="1:20">
      <c r="A5165" s="1">
        <v>42217</v>
      </c>
      <c r="B5165" t="s">
        <v>69</v>
      </c>
      <c r="C5165">
        <f t="shared" si="243"/>
        <v>2</v>
      </c>
      <c r="D5165" t="s">
        <v>70</v>
      </c>
      <c r="E5165" s="4">
        <v>1432600.8</v>
      </c>
      <c r="F5165" s="4">
        <v>132515.57399999999</v>
      </c>
      <c r="G5165" s="3">
        <v>9.2499999999999999E-2</v>
      </c>
      <c r="H5165" s="7">
        <v>1189.0776892430279</v>
      </c>
      <c r="I5165" s="4">
        <v>109.98968625498007</v>
      </c>
      <c r="J5165">
        <v>1204.8</v>
      </c>
      <c r="K5165" t="s">
        <v>44</v>
      </c>
      <c r="L5165" t="s">
        <v>72</v>
      </c>
      <c r="M5165" t="s">
        <v>71</v>
      </c>
      <c r="N5165" s="2">
        <v>41270</v>
      </c>
      <c r="O5165" s="2">
        <v>44325</v>
      </c>
      <c r="P5165" t="s">
        <v>18</v>
      </c>
      <c r="Q5165" t="s">
        <v>42</v>
      </c>
      <c r="R5165" s="5" t="str">
        <f t="shared" si="244"/>
        <v>0.08</v>
      </c>
      <c r="S5165" s="6" t="str">
        <f t="shared" si="245"/>
        <v/>
      </c>
      <c r="T5165">
        <f>ROUND(INT(表1[[#This Row],[合同结束日期]]-表1[[#This Row],[合同起始日期]])/365,1)</f>
        <v>8.4</v>
      </c>
    </row>
    <row r="5166" spans="1:20">
      <c r="A5166" s="1">
        <v>42217</v>
      </c>
      <c r="B5166" t="s">
        <v>69</v>
      </c>
      <c r="C5166">
        <f t="shared" si="243"/>
        <v>2</v>
      </c>
      <c r="D5166" t="s">
        <v>73</v>
      </c>
      <c r="E5166" s="4">
        <v>1042666.7999999999</v>
      </c>
      <c r="F5166" s="4">
        <v>98219.21256</v>
      </c>
      <c r="G5166" s="3">
        <v>9.4200000000000006E-2</v>
      </c>
      <c r="H5166" s="7">
        <v>1220.3497191011236</v>
      </c>
      <c r="I5166" s="4">
        <v>114.95694353932585</v>
      </c>
      <c r="J5166">
        <v>854.4</v>
      </c>
      <c r="K5166" t="s">
        <v>44</v>
      </c>
      <c r="L5166" t="s">
        <v>72</v>
      </c>
      <c r="M5166" t="s">
        <v>71</v>
      </c>
      <c r="N5166" s="2">
        <v>41286</v>
      </c>
      <c r="O5166" s="2">
        <v>44325</v>
      </c>
      <c r="P5166" t="s">
        <v>18</v>
      </c>
      <c r="Q5166" t="s">
        <v>42</v>
      </c>
      <c r="R5166" s="5" t="str">
        <f t="shared" si="244"/>
        <v>0.08</v>
      </c>
      <c r="S5166" s="6" t="str">
        <f t="shared" si="245"/>
        <v/>
      </c>
      <c r="T5166">
        <f>ROUND(INT(表1[[#This Row],[合同结束日期]]-表1[[#This Row],[合同起始日期]])/365,1)</f>
        <v>8.3000000000000007</v>
      </c>
    </row>
    <row r="5167" spans="1:20">
      <c r="A5167" s="1">
        <v>42217</v>
      </c>
      <c r="B5167" t="s">
        <v>69</v>
      </c>
      <c r="C5167">
        <f t="shared" si="243"/>
        <v>2</v>
      </c>
      <c r="D5167" t="s">
        <v>356</v>
      </c>
      <c r="E5167" s="4">
        <v>602632.79999999993</v>
      </c>
      <c r="F5167" s="4">
        <v>78282.000720000011</v>
      </c>
      <c r="G5167" s="3">
        <v>0.12990000000000004</v>
      </c>
      <c r="H5167" s="7">
        <v>1115.9866666666665</v>
      </c>
      <c r="I5167" s="4">
        <v>144.96666800000003</v>
      </c>
      <c r="J5167">
        <v>540</v>
      </c>
      <c r="K5167" t="s">
        <v>44</v>
      </c>
      <c r="L5167" t="s">
        <v>72</v>
      </c>
      <c r="M5167" t="s">
        <v>71</v>
      </c>
      <c r="N5167" s="2">
        <v>41877</v>
      </c>
      <c r="O5167" s="2">
        <v>43702</v>
      </c>
      <c r="P5167" t="s">
        <v>18</v>
      </c>
      <c r="Q5167" t="s">
        <v>42</v>
      </c>
      <c r="R5167" s="5" t="str">
        <f t="shared" si="244"/>
        <v>0.08</v>
      </c>
      <c r="S5167" s="6" t="str">
        <f t="shared" si="245"/>
        <v/>
      </c>
      <c r="T5167">
        <f>ROUND(INT(表1[[#This Row],[合同结束日期]]-表1[[#This Row],[合同起始日期]])/365,1)</f>
        <v>5</v>
      </c>
    </row>
    <row r="5168" spans="1:20">
      <c r="A5168" s="1">
        <v>42217</v>
      </c>
      <c r="B5168" t="s">
        <v>69</v>
      </c>
      <c r="C5168">
        <f t="shared" si="243"/>
        <v>2</v>
      </c>
      <c r="D5168" t="s">
        <v>336</v>
      </c>
      <c r="E5168" s="4">
        <v>898198.79999999993</v>
      </c>
      <c r="F5168" s="4">
        <v>78772.034759999995</v>
      </c>
      <c r="G5168" s="3">
        <v>8.77E-2</v>
      </c>
      <c r="H5168" s="7">
        <v>1425.712380952381</v>
      </c>
      <c r="I5168" s="4">
        <v>125.0349758095238</v>
      </c>
      <c r="J5168">
        <v>630</v>
      </c>
      <c r="K5168" t="s">
        <v>44</v>
      </c>
      <c r="L5168" t="s">
        <v>72</v>
      </c>
      <c r="M5168" t="s">
        <v>71</v>
      </c>
      <c r="N5168" s="2">
        <v>41757</v>
      </c>
      <c r="O5168" s="2">
        <v>43948</v>
      </c>
      <c r="P5168" t="s">
        <v>18</v>
      </c>
      <c r="Q5168" t="s">
        <v>42</v>
      </c>
      <c r="R5168" s="5" t="str">
        <f t="shared" si="244"/>
        <v>0.08</v>
      </c>
      <c r="S5168" s="6" t="str">
        <f t="shared" si="245"/>
        <v/>
      </c>
      <c r="T5168">
        <f>ROUND(INT(表1[[#This Row],[合同结束日期]]-表1[[#This Row],[合同起始日期]])/365,1)</f>
        <v>6</v>
      </c>
    </row>
    <row r="5169" spans="1:20">
      <c r="A5169" s="1">
        <v>42217</v>
      </c>
      <c r="B5169" t="s">
        <v>69</v>
      </c>
      <c r="C5169">
        <f t="shared" si="243"/>
        <v>2</v>
      </c>
      <c r="D5169" t="s">
        <v>74</v>
      </c>
      <c r="E5169" s="4">
        <v>154633.19999999998</v>
      </c>
      <c r="F5169" s="4">
        <v>27586.562880000001</v>
      </c>
      <c r="G5169" s="3">
        <v>0.17840000000000003</v>
      </c>
      <c r="H5169" s="7">
        <v>616.55980861244018</v>
      </c>
      <c r="I5169" s="4">
        <v>109.99426985645934</v>
      </c>
      <c r="J5169">
        <v>250.79999999999998</v>
      </c>
      <c r="K5169" t="s">
        <v>76</v>
      </c>
      <c r="L5169" t="s">
        <v>75</v>
      </c>
      <c r="M5169" t="s">
        <v>75</v>
      </c>
      <c r="N5169" s="2">
        <v>41243</v>
      </c>
      <c r="O5169" s="2">
        <v>43229</v>
      </c>
      <c r="P5169" t="s">
        <v>14</v>
      </c>
      <c r="Q5169" t="s">
        <v>37</v>
      </c>
      <c r="R5169" s="5" t="str">
        <f t="shared" si="244"/>
        <v>0.</v>
      </c>
      <c r="S5169" s="6" t="str">
        <f t="shared" si="245"/>
        <v/>
      </c>
      <c r="T5169">
        <f>ROUND(INT(表1[[#This Row],[合同结束日期]]-表1[[#This Row],[合同起始日期]])/365,1)</f>
        <v>5.4</v>
      </c>
    </row>
    <row r="5170" spans="1:20">
      <c r="A5170" s="1">
        <v>42217</v>
      </c>
      <c r="B5170" t="s">
        <v>69</v>
      </c>
      <c r="C5170">
        <f t="shared" si="243"/>
        <v>2</v>
      </c>
      <c r="D5170" t="s">
        <v>77</v>
      </c>
      <c r="E5170" s="4">
        <v>666440.4</v>
      </c>
      <c r="F5170" s="4">
        <v>90169.386119999996</v>
      </c>
      <c r="G5170" s="3">
        <v>0.13529999999999998</v>
      </c>
      <c r="H5170" s="7">
        <v>665.11017964071857</v>
      </c>
      <c r="I5170" s="4">
        <v>89.989407305389221</v>
      </c>
      <c r="J5170">
        <v>1002</v>
      </c>
      <c r="K5170" t="s">
        <v>44</v>
      </c>
      <c r="L5170" t="s">
        <v>72</v>
      </c>
      <c r="M5170" t="s">
        <v>71</v>
      </c>
      <c r="N5170" s="2">
        <v>42098</v>
      </c>
      <c r="O5170" s="2">
        <v>44325</v>
      </c>
      <c r="P5170" t="s">
        <v>18</v>
      </c>
      <c r="Q5170" t="s">
        <v>78</v>
      </c>
      <c r="R5170" s="5" t="str">
        <f t="shared" si="244"/>
        <v>0.07</v>
      </c>
      <c r="S5170" s="6" t="str">
        <f t="shared" si="245"/>
        <v/>
      </c>
      <c r="T5170">
        <f>ROUND(INT(表1[[#This Row],[合同结束日期]]-表1[[#This Row],[合同起始日期]])/365,1)</f>
        <v>6.1</v>
      </c>
    </row>
    <row r="5171" spans="1:20">
      <c r="A5171" s="1">
        <v>42217</v>
      </c>
      <c r="B5171" t="s">
        <v>69</v>
      </c>
      <c r="C5171">
        <f t="shared" si="243"/>
        <v>2</v>
      </c>
      <c r="D5171" t="s">
        <v>79</v>
      </c>
      <c r="E5171" s="4">
        <v>242583.59999999998</v>
      </c>
      <c r="F5171" s="4">
        <v>52810.449720000004</v>
      </c>
      <c r="G5171" s="3">
        <v>0.21770000000000003</v>
      </c>
      <c r="H5171" s="7">
        <v>1240.20245398773</v>
      </c>
      <c r="I5171" s="4">
        <v>269.99207423312885</v>
      </c>
      <c r="J5171">
        <v>195.6</v>
      </c>
      <c r="K5171" t="s">
        <v>11</v>
      </c>
      <c r="L5171" t="s">
        <v>13</v>
      </c>
      <c r="M5171" t="s">
        <v>34</v>
      </c>
      <c r="N5171" s="2">
        <v>41299</v>
      </c>
      <c r="O5171" s="2">
        <v>42499</v>
      </c>
      <c r="P5171" t="s">
        <v>24</v>
      </c>
      <c r="Q5171" t="s">
        <v>59</v>
      </c>
      <c r="R5171" s="5" t="str">
        <f t="shared" si="244"/>
        <v>0.16</v>
      </c>
      <c r="S5171" s="6" t="str">
        <f t="shared" si="245"/>
        <v/>
      </c>
      <c r="T5171">
        <f>ROUND(INT(表1[[#This Row],[合同结束日期]]-表1[[#This Row],[合同起始日期]])/365,1)</f>
        <v>3.3</v>
      </c>
    </row>
    <row r="5172" spans="1:20">
      <c r="A5172" s="1">
        <v>42217</v>
      </c>
      <c r="B5172" t="s">
        <v>69</v>
      </c>
      <c r="C5172">
        <f t="shared" si="243"/>
        <v>2</v>
      </c>
      <c r="D5172" t="s">
        <v>100</v>
      </c>
      <c r="E5172" s="4">
        <v>313485.59999999998</v>
      </c>
      <c r="F5172" s="4">
        <v>59217.429839999997</v>
      </c>
      <c r="G5172" s="3">
        <v>0.18890000000000001</v>
      </c>
      <c r="H5172" s="7">
        <v>1730.0529801324503</v>
      </c>
      <c r="I5172" s="4">
        <v>326.80700794701988</v>
      </c>
      <c r="J5172">
        <v>181.2</v>
      </c>
      <c r="K5172" t="s">
        <v>11</v>
      </c>
      <c r="L5172" t="s">
        <v>23</v>
      </c>
      <c r="M5172" t="s">
        <v>23</v>
      </c>
      <c r="N5172" s="2">
        <v>42134</v>
      </c>
      <c r="O5172" s="2">
        <v>42864</v>
      </c>
      <c r="P5172" t="s">
        <v>24</v>
      </c>
      <c r="Q5172" t="s">
        <v>59</v>
      </c>
      <c r="R5172" s="5" t="str">
        <f t="shared" si="244"/>
        <v>0.16</v>
      </c>
      <c r="S5172" s="6" t="str">
        <f t="shared" si="245"/>
        <v/>
      </c>
      <c r="T5172">
        <f>ROUND(INT(表1[[#This Row],[合同结束日期]]-表1[[#This Row],[合同起始日期]])/365,1)</f>
        <v>2</v>
      </c>
    </row>
    <row r="5173" spans="1:20">
      <c r="A5173" s="1">
        <v>42217</v>
      </c>
      <c r="B5173" t="s">
        <v>69</v>
      </c>
      <c r="C5173">
        <f t="shared" si="243"/>
        <v>2</v>
      </c>
      <c r="D5173" t="s">
        <v>81</v>
      </c>
      <c r="E5173" s="4">
        <v>243925.19999999998</v>
      </c>
      <c r="F5173" s="4">
        <v>45028.591919999999</v>
      </c>
      <c r="G5173" s="3">
        <v>0.18460000000000001</v>
      </c>
      <c r="H5173" s="7">
        <v>2032.7099999999998</v>
      </c>
      <c r="I5173" s="4">
        <v>375.23826600000001</v>
      </c>
      <c r="J5173">
        <v>120</v>
      </c>
      <c r="K5173" t="s">
        <v>11</v>
      </c>
      <c r="L5173" t="s">
        <v>23</v>
      </c>
      <c r="M5173" t="s">
        <v>23</v>
      </c>
      <c r="N5173" s="2">
        <v>41279</v>
      </c>
      <c r="O5173" s="2">
        <v>42499</v>
      </c>
      <c r="P5173" t="s">
        <v>24</v>
      </c>
      <c r="Q5173" t="s">
        <v>59</v>
      </c>
      <c r="R5173" s="5" t="str">
        <f t="shared" si="244"/>
        <v>0.16</v>
      </c>
      <c r="S5173" s="6" t="str">
        <f t="shared" si="245"/>
        <v/>
      </c>
      <c r="T5173">
        <f>ROUND(INT(表1[[#This Row],[合同结束日期]]-表1[[#This Row],[合同起始日期]])/365,1)</f>
        <v>3.3</v>
      </c>
    </row>
    <row r="5174" spans="1:20">
      <c r="A5174" s="1">
        <v>42217</v>
      </c>
      <c r="B5174" t="s">
        <v>69</v>
      </c>
      <c r="C5174">
        <f t="shared" si="243"/>
        <v>2</v>
      </c>
      <c r="D5174" t="s">
        <v>415</v>
      </c>
      <c r="E5174" s="4">
        <v>216121.19999999998</v>
      </c>
      <c r="F5174" s="4">
        <v>31402.410360000002</v>
      </c>
      <c r="G5174" s="3">
        <v>0.14530000000000001</v>
      </c>
      <c r="H5174" s="7">
        <v>3274.5636363636363</v>
      </c>
      <c r="I5174" s="4">
        <v>475.79409636363641</v>
      </c>
      <c r="J5174">
        <v>66</v>
      </c>
      <c r="K5174" t="s">
        <v>11</v>
      </c>
      <c r="L5174" t="s">
        <v>12</v>
      </c>
      <c r="M5174" t="s">
        <v>53</v>
      </c>
      <c r="N5174" s="2">
        <v>42156</v>
      </c>
      <c r="O5174" s="2">
        <v>42886</v>
      </c>
      <c r="P5174" t="s">
        <v>24</v>
      </c>
      <c r="Q5174" t="s">
        <v>28</v>
      </c>
      <c r="R5174" s="5" t="str">
        <f t="shared" si="244"/>
        <v>0.13</v>
      </c>
      <c r="S5174" s="6" t="str">
        <f t="shared" si="245"/>
        <v/>
      </c>
      <c r="T5174">
        <f>ROUND(INT(表1[[#This Row],[合同结束日期]]-表1[[#This Row],[合同起始日期]])/365,1)</f>
        <v>2</v>
      </c>
    </row>
    <row r="5175" spans="1:20">
      <c r="A5175" s="1">
        <v>42217</v>
      </c>
      <c r="B5175" t="s">
        <v>69</v>
      </c>
      <c r="C5175">
        <f t="shared" si="243"/>
        <v>2</v>
      </c>
      <c r="D5175" t="s">
        <v>417</v>
      </c>
      <c r="E5175" s="4">
        <v>153546</v>
      </c>
      <c r="F5175" s="4">
        <v>23385.055799999998</v>
      </c>
      <c r="G5175" s="3">
        <v>0.15229999999999999</v>
      </c>
      <c r="H5175" s="7">
        <v>2244.8245614035091</v>
      </c>
      <c r="I5175" s="4">
        <v>341.88678070175439</v>
      </c>
      <c r="J5175">
        <v>68.399999999999991</v>
      </c>
      <c r="K5175" t="s">
        <v>11</v>
      </c>
      <c r="L5175" t="s">
        <v>12</v>
      </c>
      <c r="M5175" t="s">
        <v>53</v>
      </c>
      <c r="N5175" s="2">
        <v>42156</v>
      </c>
      <c r="O5175" s="2">
        <v>42886</v>
      </c>
      <c r="P5175" t="s">
        <v>24</v>
      </c>
      <c r="Q5175" t="s">
        <v>28</v>
      </c>
      <c r="R5175" s="5" t="str">
        <f t="shared" si="244"/>
        <v>0.13</v>
      </c>
      <c r="S5175" s="6" t="str">
        <f t="shared" si="245"/>
        <v/>
      </c>
      <c r="T5175">
        <f>ROUND(INT(表1[[#This Row],[合同结束日期]]-表1[[#This Row],[合同起始日期]])/365,1)</f>
        <v>2</v>
      </c>
    </row>
    <row r="5176" spans="1:20">
      <c r="A5176" s="1">
        <v>42217</v>
      </c>
      <c r="B5176" t="s">
        <v>69</v>
      </c>
      <c r="C5176">
        <f t="shared" si="243"/>
        <v>2</v>
      </c>
      <c r="D5176" t="s">
        <v>418</v>
      </c>
      <c r="E5176" s="4">
        <v>318148.44</v>
      </c>
      <c r="F5176" s="4">
        <v>44954.374572000001</v>
      </c>
      <c r="G5176" s="3">
        <v>0.14130000000000001</v>
      </c>
      <c r="H5176" s="7">
        <v>4418.7283333333335</v>
      </c>
      <c r="I5176" s="4">
        <v>624.36631350000005</v>
      </c>
      <c r="J5176">
        <v>72</v>
      </c>
      <c r="K5176" t="s">
        <v>11</v>
      </c>
      <c r="L5176" t="s">
        <v>12</v>
      </c>
      <c r="M5176" t="s">
        <v>53</v>
      </c>
      <c r="N5176" s="2">
        <v>42159</v>
      </c>
      <c r="O5176" s="2">
        <v>42889</v>
      </c>
      <c r="P5176" t="s">
        <v>24</v>
      </c>
      <c r="Q5176" t="s">
        <v>28</v>
      </c>
      <c r="R5176" s="5" t="str">
        <f t="shared" si="244"/>
        <v>0.13</v>
      </c>
      <c r="S5176" s="6" t="str">
        <f t="shared" si="245"/>
        <v/>
      </c>
      <c r="T5176">
        <f>ROUND(INT(表1[[#This Row],[合同结束日期]]-表1[[#This Row],[合同起始日期]])/365,1)</f>
        <v>2</v>
      </c>
    </row>
    <row r="5177" spans="1:20">
      <c r="A5177" s="1">
        <v>42217</v>
      </c>
      <c r="B5177" t="s">
        <v>69</v>
      </c>
      <c r="C5177">
        <f t="shared" si="243"/>
        <v>2</v>
      </c>
      <c r="D5177" t="s">
        <v>90</v>
      </c>
      <c r="E5177" s="4">
        <v>154814.39999999999</v>
      </c>
      <c r="F5177" s="4">
        <v>56522.737439999997</v>
      </c>
      <c r="G5177" s="3">
        <v>0.36509999999999998</v>
      </c>
      <c r="H5177" s="7">
        <v>821.73248407643302</v>
      </c>
      <c r="I5177" s="4">
        <v>300.01452993630573</v>
      </c>
      <c r="J5177">
        <v>188.4</v>
      </c>
      <c r="K5177" t="s">
        <v>11</v>
      </c>
      <c r="L5177" t="s">
        <v>23</v>
      </c>
      <c r="M5177" t="s">
        <v>23</v>
      </c>
      <c r="N5177" s="2">
        <v>42156</v>
      </c>
      <c r="O5177" s="2">
        <v>42886</v>
      </c>
      <c r="P5177" t="s">
        <v>24</v>
      </c>
      <c r="Q5177" t="s">
        <v>420</v>
      </c>
      <c r="R5177" s="5" t="str">
        <f t="shared" si="244"/>
        <v>0.19</v>
      </c>
      <c r="S5177" s="6" t="str">
        <f t="shared" si="245"/>
        <v/>
      </c>
      <c r="T5177">
        <f>ROUND(INT(表1[[#This Row],[合同结束日期]]-表1[[#This Row],[合同起始日期]])/365,1)</f>
        <v>2</v>
      </c>
    </row>
    <row r="5178" spans="1:20">
      <c r="A5178" s="1">
        <v>42217</v>
      </c>
      <c r="B5178" t="s">
        <v>69</v>
      </c>
      <c r="C5178">
        <f t="shared" si="243"/>
        <v>2</v>
      </c>
      <c r="D5178" t="s">
        <v>86</v>
      </c>
      <c r="E5178" s="4">
        <v>431176.8</v>
      </c>
      <c r="F5178" s="4">
        <v>77611.823999999993</v>
      </c>
      <c r="G5178" s="3">
        <v>0.18</v>
      </c>
      <c r="H5178" s="7">
        <v>2053.2228571428573</v>
      </c>
      <c r="I5178" s="4">
        <v>369.58011428571427</v>
      </c>
      <c r="J5178">
        <v>210</v>
      </c>
      <c r="K5178" t="s">
        <v>11</v>
      </c>
      <c r="L5178" t="s">
        <v>23</v>
      </c>
      <c r="M5178" t="s">
        <v>23</v>
      </c>
      <c r="N5178" s="2">
        <v>41284</v>
      </c>
      <c r="O5178" s="2">
        <v>42499</v>
      </c>
      <c r="P5178" t="s">
        <v>18</v>
      </c>
      <c r="Q5178" t="s">
        <v>30</v>
      </c>
      <c r="R5178" s="5" t="str">
        <f t="shared" si="244"/>
        <v>0.18</v>
      </c>
      <c r="S5178" s="6" t="str">
        <f t="shared" si="245"/>
        <v/>
      </c>
      <c r="T5178">
        <f>ROUND(INT(表1[[#This Row],[合同结束日期]]-表1[[#This Row],[合同起始日期]])/365,1)</f>
        <v>3.3</v>
      </c>
    </row>
    <row r="5179" spans="1:20">
      <c r="A5179" s="1">
        <v>42217</v>
      </c>
      <c r="B5179" t="s">
        <v>69</v>
      </c>
      <c r="C5179">
        <f t="shared" si="243"/>
        <v>2</v>
      </c>
      <c r="D5179" t="s">
        <v>87</v>
      </c>
      <c r="E5179" s="4">
        <v>173474.4</v>
      </c>
      <c r="F5179" s="4">
        <v>37904.1564</v>
      </c>
      <c r="G5179" s="3">
        <v>0.2185</v>
      </c>
      <c r="H5179" s="7">
        <v>594.90534979423876</v>
      </c>
      <c r="I5179" s="4">
        <v>129.98681893004115</v>
      </c>
      <c r="J5179">
        <v>291.59999999999997</v>
      </c>
      <c r="K5179" t="s">
        <v>11</v>
      </c>
      <c r="L5179" t="s">
        <v>13</v>
      </c>
      <c r="M5179" t="s">
        <v>13</v>
      </c>
      <c r="N5179" s="2">
        <v>41340</v>
      </c>
      <c r="O5179" s="2">
        <v>42499</v>
      </c>
      <c r="P5179" t="s">
        <v>18</v>
      </c>
      <c r="Q5179" t="s">
        <v>83</v>
      </c>
      <c r="R5179" s="5" t="str">
        <f t="shared" si="244"/>
        <v>0.14</v>
      </c>
      <c r="S5179" s="6" t="str">
        <f t="shared" si="245"/>
        <v/>
      </c>
      <c r="T5179">
        <f>ROUND(INT(表1[[#This Row],[合同结束日期]]-表1[[#This Row],[合同起始日期]])/365,1)</f>
        <v>3.2</v>
      </c>
    </row>
    <row r="5180" spans="1:20">
      <c r="A5180" s="1">
        <v>42217</v>
      </c>
      <c r="B5180" t="s">
        <v>69</v>
      </c>
      <c r="C5180">
        <f t="shared" si="243"/>
        <v>2</v>
      </c>
      <c r="D5180" t="s">
        <v>88</v>
      </c>
      <c r="E5180" s="4">
        <v>87689.375999999989</v>
      </c>
      <c r="F5180" s="4">
        <v>26517.267302399996</v>
      </c>
      <c r="G5180" s="3">
        <v>0.3024</v>
      </c>
      <c r="H5180" s="7">
        <v>429.84988235294111</v>
      </c>
      <c r="I5180" s="4">
        <v>129.9866044235294</v>
      </c>
      <c r="J5180">
        <v>204</v>
      </c>
      <c r="K5180" t="s">
        <v>11</v>
      </c>
      <c r="L5180" t="s">
        <v>23</v>
      </c>
      <c r="M5180" t="s">
        <v>23</v>
      </c>
      <c r="N5180" s="2">
        <v>41337</v>
      </c>
      <c r="O5180" s="2">
        <v>42499</v>
      </c>
      <c r="P5180" t="s">
        <v>18</v>
      </c>
      <c r="Q5180" t="s">
        <v>83</v>
      </c>
      <c r="R5180" s="5" t="str">
        <f t="shared" si="244"/>
        <v>0.14</v>
      </c>
      <c r="S5180" s="6" t="str">
        <f t="shared" si="245"/>
        <v/>
      </c>
      <c r="T5180">
        <f>ROUND(INT(表1[[#This Row],[合同结束日期]]-表1[[#This Row],[合同起始日期]])/365,1)</f>
        <v>3.2</v>
      </c>
    </row>
    <row r="5181" spans="1:20">
      <c r="A5181" s="1">
        <v>42217</v>
      </c>
      <c r="B5181" t="s">
        <v>69</v>
      </c>
      <c r="C5181">
        <f t="shared" si="243"/>
        <v>2</v>
      </c>
      <c r="D5181" t="s">
        <v>89</v>
      </c>
      <c r="E5181" s="4">
        <v>188808</v>
      </c>
      <c r="F5181" s="4">
        <v>41688.806400000009</v>
      </c>
      <c r="G5181" s="3">
        <v>0.22080000000000005</v>
      </c>
      <c r="H5181" s="7">
        <v>1322.1848739495799</v>
      </c>
      <c r="I5181" s="4">
        <v>291.9384201680673</v>
      </c>
      <c r="J5181">
        <v>142.79999999999998</v>
      </c>
      <c r="K5181" t="s">
        <v>11</v>
      </c>
      <c r="L5181" t="s">
        <v>23</v>
      </c>
      <c r="M5181" t="s">
        <v>23</v>
      </c>
      <c r="N5181" s="2">
        <v>41284</v>
      </c>
      <c r="O5181" s="2">
        <v>43229</v>
      </c>
      <c r="P5181" t="s">
        <v>24</v>
      </c>
      <c r="Q5181" t="s">
        <v>59</v>
      </c>
      <c r="R5181" s="5" t="str">
        <f t="shared" si="244"/>
        <v>0.16</v>
      </c>
      <c r="S5181" s="6" t="str">
        <f t="shared" si="245"/>
        <v/>
      </c>
      <c r="T5181">
        <f>ROUND(INT(表1[[#This Row],[合同结束日期]]-表1[[#This Row],[合同起始日期]])/365,1)</f>
        <v>5.3</v>
      </c>
    </row>
    <row r="5182" spans="1:20">
      <c r="A5182" s="1">
        <v>42217</v>
      </c>
      <c r="B5182" t="s">
        <v>69</v>
      </c>
      <c r="C5182">
        <f t="shared" si="243"/>
        <v>2</v>
      </c>
      <c r="D5182" t="s">
        <v>419</v>
      </c>
      <c r="E5182" s="4">
        <v>460473.59999999998</v>
      </c>
      <c r="F5182" s="4">
        <v>99324.15552</v>
      </c>
      <c r="G5182" s="3">
        <v>0.2157</v>
      </c>
      <c r="H5182" s="7">
        <v>1400.4671532846714</v>
      </c>
      <c r="I5182" s="4">
        <v>302.08076496350367</v>
      </c>
      <c r="J5182">
        <v>328.8</v>
      </c>
      <c r="K5182" t="s">
        <v>11</v>
      </c>
      <c r="L5182" t="s">
        <v>23</v>
      </c>
      <c r="M5182" t="s">
        <v>23</v>
      </c>
      <c r="N5182" s="2">
        <v>42140</v>
      </c>
      <c r="O5182" s="2">
        <v>42870</v>
      </c>
      <c r="P5182" t="s">
        <v>24</v>
      </c>
      <c r="Q5182" t="s">
        <v>30</v>
      </c>
      <c r="R5182" s="5" t="str">
        <f t="shared" si="244"/>
        <v>0.18</v>
      </c>
      <c r="S5182" s="6" t="str">
        <f t="shared" si="245"/>
        <v/>
      </c>
      <c r="T5182">
        <f>ROUND(INT(表1[[#This Row],[合同结束日期]]-表1[[#This Row],[合同起始日期]])/365,1)</f>
        <v>2</v>
      </c>
    </row>
    <row r="5183" spans="1:20">
      <c r="A5183" s="1">
        <v>42217</v>
      </c>
      <c r="B5183" t="s">
        <v>69</v>
      </c>
      <c r="C5183">
        <f t="shared" si="243"/>
        <v>2</v>
      </c>
      <c r="D5183" t="s">
        <v>91</v>
      </c>
      <c r="E5183" s="4">
        <v>385753.2</v>
      </c>
      <c r="F5183" s="4">
        <v>95473.917000000001</v>
      </c>
      <c r="G5183" s="3">
        <v>0.2475</v>
      </c>
      <c r="H5183" s="7">
        <v>1030.323717948718</v>
      </c>
      <c r="I5183" s="4">
        <v>255.00512019230771</v>
      </c>
      <c r="J5183">
        <v>374.4</v>
      </c>
      <c r="K5183" t="s">
        <v>11</v>
      </c>
      <c r="L5183" t="s">
        <v>92</v>
      </c>
      <c r="M5183" t="s">
        <v>92</v>
      </c>
      <c r="N5183" s="2">
        <v>41295</v>
      </c>
      <c r="O5183" s="2">
        <v>42499</v>
      </c>
      <c r="P5183" t="s">
        <v>24</v>
      </c>
      <c r="Q5183" t="s">
        <v>25</v>
      </c>
      <c r="R5183" s="5" t="str">
        <f t="shared" si="244"/>
        <v>0.15</v>
      </c>
      <c r="S5183" s="6" t="str">
        <f t="shared" si="245"/>
        <v/>
      </c>
      <c r="T5183">
        <f>ROUND(INT(表1[[#This Row],[合同结束日期]]-表1[[#This Row],[合同起始日期]])/365,1)</f>
        <v>3.3</v>
      </c>
    </row>
    <row r="5184" spans="1:20">
      <c r="A5184" s="1">
        <v>42217</v>
      </c>
      <c r="B5184" t="s">
        <v>69</v>
      </c>
      <c r="C5184">
        <f t="shared" si="243"/>
        <v>2</v>
      </c>
      <c r="D5184" t="s">
        <v>93</v>
      </c>
      <c r="E5184" s="4">
        <v>203246.4</v>
      </c>
      <c r="F5184" s="4">
        <v>64794.952319999997</v>
      </c>
      <c r="G5184" s="3">
        <v>0.31879999999999997</v>
      </c>
      <c r="H5184" s="7">
        <v>752.76444444444439</v>
      </c>
      <c r="I5184" s="4">
        <v>239.98130488888887</v>
      </c>
      <c r="J5184">
        <v>270</v>
      </c>
      <c r="K5184" t="s">
        <v>11</v>
      </c>
      <c r="L5184" t="s">
        <v>92</v>
      </c>
      <c r="M5184" t="s">
        <v>92</v>
      </c>
      <c r="N5184" s="2">
        <v>41279</v>
      </c>
      <c r="O5184" s="2">
        <v>42499</v>
      </c>
      <c r="P5184" t="s">
        <v>24</v>
      </c>
      <c r="Q5184" t="s">
        <v>83</v>
      </c>
      <c r="R5184" s="5" t="str">
        <f t="shared" si="244"/>
        <v>0.14</v>
      </c>
      <c r="S5184" s="6" t="str">
        <f t="shared" si="245"/>
        <v/>
      </c>
      <c r="T5184">
        <f>ROUND(INT(表1[[#This Row],[合同结束日期]]-表1[[#This Row],[合同起始日期]])/365,1)</f>
        <v>3.3</v>
      </c>
    </row>
    <row r="5185" spans="1:20">
      <c r="A5185" s="1">
        <v>42217</v>
      </c>
      <c r="B5185" t="s">
        <v>69</v>
      </c>
      <c r="C5185">
        <f t="shared" si="243"/>
        <v>2</v>
      </c>
      <c r="D5185" t="s">
        <v>94</v>
      </c>
      <c r="E5185" s="4">
        <v>240033.59999999998</v>
      </c>
      <c r="F5185" s="4">
        <v>79979.195519999994</v>
      </c>
      <c r="G5185" s="3">
        <v>0.3332</v>
      </c>
      <c r="H5185" s="7">
        <v>930.36279069767431</v>
      </c>
      <c r="I5185" s="4">
        <v>309.99688186046507</v>
      </c>
      <c r="J5185">
        <v>258</v>
      </c>
      <c r="K5185" t="s">
        <v>11</v>
      </c>
      <c r="L5185" t="s">
        <v>23</v>
      </c>
      <c r="M5185" t="s">
        <v>23</v>
      </c>
      <c r="N5185" s="2">
        <v>41274</v>
      </c>
      <c r="O5185" s="2">
        <v>42435</v>
      </c>
      <c r="P5185" t="s">
        <v>24</v>
      </c>
      <c r="Q5185" t="s">
        <v>420</v>
      </c>
      <c r="R5185" s="5" t="str">
        <f t="shared" si="244"/>
        <v>0.19</v>
      </c>
      <c r="S5185" s="6" t="str">
        <f t="shared" si="245"/>
        <v/>
      </c>
      <c r="T5185">
        <f>ROUND(INT(表1[[#This Row],[合同结束日期]]-表1[[#This Row],[合同起始日期]])/365,1)</f>
        <v>3.2</v>
      </c>
    </row>
    <row r="5186" spans="1:20">
      <c r="A5186" s="1">
        <v>42217</v>
      </c>
      <c r="B5186" t="s">
        <v>69</v>
      </c>
      <c r="C5186">
        <f t="shared" si="243"/>
        <v>2</v>
      </c>
      <c r="D5186" t="s">
        <v>95</v>
      </c>
      <c r="E5186" s="4">
        <v>866619.6</v>
      </c>
      <c r="F5186" s="4">
        <v>207555.39420000001</v>
      </c>
      <c r="G5186" s="3">
        <v>0.23950000000000002</v>
      </c>
      <c r="H5186" s="7">
        <v>558.53286929621038</v>
      </c>
      <c r="I5186" s="4">
        <v>133.76862219644241</v>
      </c>
      <c r="J5186">
        <v>1551.6</v>
      </c>
      <c r="K5186" t="s">
        <v>41</v>
      </c>
      <c r="L5186" t="s">
        <v>95</v>
      </c>
      <c r="M5186" t="s">
        <v>41</v>
      </c>
      <c r="N5186" s="2">
        <v>41338</v>
      </c>
      <c r="O5186" s="2">
        <v>44349</v>
      </c>
      <c r="P5186" t="s">
        <v>24</v>
      </c>
      <c r="Q5186" t="s">
        <v>25</v>
      </c>
      <c r="R5186" s="5" t="str">
        <f t="shared" si="244"/>
        <v>0.15</v>
      </c>
      <c r="S5186" s="6" t="str">
        <f t="shared" si="245"/>
        <v/>
      </c>
      <c r="T5186">
        <f>ROUND(INT(表1[[#This Row],[合同结束日期]]-表1[[#This Row],[合同起始日期]])/365,1)</f>
        <v>8.1999999999999993</v>
      </c>
    </row>
    <row r="5187" spans="1:20">
      <c r="A5187" s="1">
        <v>42217</v>
      </c>
      <c r="B5187" t="s">
        <v>69</v>
      </c>
      <c r="C5187">
        <f t="shared" si="243"/>
        <v>2</v>
      </c>
      <c r="D5187" t="s">
        <v>293</v>
      </c>
      <c r="E5187" s="4">
        <v>1076960.3999999999</v>
      </c>
      <c r="F5187" s="4">
        <v>81741.294359999985</v>
      </c>
      <c r="G5187" s="3">
        <v>7.5899999999999995E-2</v>
      </c>
      <c r="H5187" s="7">
        <v>922.37101747173688</v>
      </c>
      <c r="I5187" s="4">
        <v>70.007960226104828</v>
      </c>
      <c r="J5187">
        <v>1167.5999999999999</v>
      </c>
      <c r="K5187" t="s">
        <v>44</v>
      </c>
      <c r="L5187" t="s">
        <v>72</v>
      </c>
      <c r="M5187" t="s">
        <v>71</v>
      </c>
      <c r="N5187" s="2">
        <v>41446</v>
      </c>
      <c r="O5187" s="2">
        <v>44487</v>
      </c>
      <c r="P5187" t="s">
        <v>18</v>
      </c>
      <c r="Q5187" t="s">
        <v>37</v>
      </c>
      <c r="R5187" s="5" t="str">
        <f t="shared" si="244"/>
        <v>0.</v>
      </c>
      <c r="S5187" s="6" t="str">
        <f t="shared" si="245"/>
        <v/>
      </c>
      <c r="T5187">
        <f>ROUND(INT(表1[[#This Row],[合同结束日期]]-表1[[#This Row],[合同起始日期]])/365,1)</f>
        <v>8.3000000000000007</v>
      </c>
    </row>
    <row r="5188" spans="1:20">
      <c r="A5188" s="1">
        <v>42217</v>
      </c>
      <c r="B5188" t="s">
        <v>69</v>
      </c>
      <c r="C5188">
        <f t="shared" si="243"/>
        <v>2</v>
      </c>
      <c r="D5188" t="s">
        <v>296</v>
      </c>
      <c r="E5188" s="4">
        <v>1946674.7999999998</v>
      </c>
      <c r="F5188" s="4">
        <v>97333.74</v>
      </c>
      <c r="G5188" s="3">
        <v>5.000000000000001E-2</v>
      </c>
      <c r="H5188" s="7">
        <v>3645.4584269662919</v>
      </c>
      <c r="I5188" s="4">
        <v>182.27292134831461</v>
      </c>
      <c r="J5188">
        <v>534</v>
      </c>
      <c r="K5188" t="s">
        <v>44</v>
      </c>
      <c r="L5188" t="s">
        <v>72</v>
      </c>
      <c r="M5188" t="s">
        <v>71</v>
      </c>
      <c r="N5188" s="2">
        <v>41514</v>
      </c>
      <c r="O5188" s="2">
        <v>44525</v>
      </c>
      <c r="P5188" t="s">
        <v>18</v>
      </c>
      <c r="Q5188" t="s">
        <v>208</v>
      </c>
      <c r="R5188" s="5" t="str">
        <f t="shared" si="244"/>
        <v>0.05</v>
      </c>
      <c r="S5188" s="6" t="str">
        <f t="shared" si="245"/>
        <v/>
      </c>
      <c r="T5188">
        <f>ROUND(INT(表1[[#This Row],[合同结束日期]]-表1[[#This Row],[合同起始日期]])/365,1)</f>
        <v>8.1999999999999993</v>
      </c>
    </row>
    <row r="5189" spans="1:20">
      <c r="A5189" s="1">
        <v>42217</v>
      </c>
      <c r="B5189" t="s">
        <v>69</v>
      </c>
      <c r="C5189">
        <f t="shared" si="243"/>
        <v>2</v>
      </c>
      <c r="D5189" t="s">
        <v>306</v>
      </c>
      <c r="E5189" s="4">
        <v>1037301.6</v>
      </c>
      <c r="F5189" s="4">
        <v>55806.826079999999</v>
      </c>
      <c r="G5189" s="3">
        <v>5.3800000000000001E-2</v>
      </c>
      <c r="H5189" s="7">
        <v>1858.9634408602151</v>
      </c>
      <c r="I5189" s="4">
        <v>100.01223311827957</v>
      </c>
      <c r="J5189">
        <v>558</v>
      </c>
      <c r="K5189" t="s">
        <v>44</v>
      </c>
      <c r="L5189" t="s">
        <v>72</v>
      </c>
      <c r="M5189" t="s">
        <v>71</v>
      </c>
      <c r="N5189" s="2">
        <v>41567</v>
      </c>
      <c r="O5189" s="2">
        <v>44578</v>
      </c>
      <c r="P5189" t="s">
        <v>18</v>
      </c>
      <c r="Q5189" t="s">
        <v>208</v>
      </c>
      <c r="R5189" s="5" t="str">
        <f t="shared" si="244"/>
        <v>0.05</v>
      </c>
      <c r="S5189" s="6" t="str">
        <f t="shared" si="245"/>
        <v/>
      </c>
      <c r="T5189">
        <f>ROUND(INT(表1[[#This Row],[合同结束日期]]-表1[[#This Row],[合同起始日期]])/365,1)</f>
        <v>8.1999999999999993</v>
      </c>
    </row>
    <row r="5190" spans="1:20">
      <c r="A5190" s="1">
        <v>42217</v>
      </c>
      <c r="B5190" t="s">
        <v>69</v>
      </c>
      <c r="C5190">
        <f t="shared" si="243"/>
        <v>2</v>
      </c>
      <c r="D5190" t="s">
        <v>96</v>
      </c>
      <c r="E5190" s="4">
        <v>560856</v>
      </c>
      <c r="F5190" s="4">
        <v>49691.8416</v>
      </c>
      <c r="G5190" s="3">
        <v>8.8599999999999998E-2</v>
      </c>
      <c r="H5190" s="7">
        <v>2143.9449541284407</v>
      </c>
      <c r="I5190" s="4">
        <v>189.95352293577983</v>
      </c>
      <c r="J5190">
        <v>261.59999999999997</v>
      </c>
      <c r="K5190" t="s">
        <v>11</v>
      </c>
      <c r="L5190" t="s">
        <v>23</v>
      </c>
      <c r="M5190" t="s">
        <v>23</v>
      </c>
      <c r="N5190" s="2">
        <v>41374</v>
      </c>
      <c r="O5190" s="2">
        <v>42499</v>
      </c>
      <c r="P5190" t="s">
        <v>24</v>
      </c>
      <c r="Q5190" t="s">
        <v>35</v>
      </c>
      <c r="R5190" s="5" t="str">
        <f t="shared" si="244"/>
        <v>0.06</v>
      </c>
      <c r="S5190" s="6" t="str">
        <f t="shared" si="245"/>
        <v/>
      </c>
      <c r="T5190">
        <f>ROUND(INT(表1[[#This Row],[合同结束日期]]-表1[[#This Row],[合同起始日期]])/365,1)</f>
        <v>3.1</v>
      </c>
    </row>
    <row r="5191" spans="1:20">
      <c r="A5191" s="1">
        <v>42217</v>
      </c>
      <c r="B5191" t="s">
        <v>69</v>
      </c>
      <c r="C5191">
        <f t="shared" si="243"/>
        <v>2</v>
      </c>
      <c r="D5191" t="s">
        <v>97</v>
      </c>
      <c r="E5191" s="4">
        <v>764223.96000000008</v>
      </c>
      <c r="F5191" s="4">
        <v>154831.77429600002</v>
      </c>
      <c r="G5191" s="3">
        <v>0.2026</v>
      </c>
      <c r="H5191" s="7">
        <v>987.3694573643412</v>
      </c>
      <c r="I5191" s="4">
        <v>200.04105206201552</v>
      </c>
      <c r="J5191">
        <v>774</v>
      </c>
      <c r="K5191" t="s">
        <v>11</v>
      </c>
      <c r="L5191" t="s">
        <v>13</v>
      </c>
      <c r="M5191" t="s">
        <v>27</v>
      </c>
      <c r="N5191" s="2">
        <v>41299</v>
      </c>
      <c r="O5191" s="2">
        <v>43229</v>
      </c>
      <c r="P5191" t="s">
        <v>24</v>
      </c>
      <c r="Q5191" t="s">
        <v>65</v>
      </c>
      <c r="R5191" s="5" t="str">
        <f t="shared" si="244"/>
        <v>0.12</v>
      </c>
      <c r="S5191" s="6" t="str">
        <f t="shared" si="245"/>
        <v/>
      </c>
      <c r="T5191">
        <f>ROUND(INT(表1[[#This Row],[合同结束日期]]-表1[[#This Row],[合同起始日期]])/365,1)</f>
        <v>5.3</v>
      </c>
    </row>
    <row r="5192" spans="1:20">
      <c r="A5192" s="1">
        <v>42217</v>
      </c>
      <c r="B5192" t="s">
        <v>69</v>
      </c>
      <c r="C5192">
        <f t="shared" si="243"/>
        <v>2</v>
      </c>
      <c r="D5192" t="s">
        <v>98</v>
      </c>
      <c r="E5192" s="4">
        <v>181983.6</v>
      </c>
      <c r="F5192" s="4">
        <v>86424.011640000012</v>
      </c>
      <c r="G5192" s="3">
        <v>0.47490000000000004</v>
      </c>
      <c r="H5192" s="7">
        <v>547.48375451263541</v>
      </c>
      <c r="I5192" s="4">
        <v>260.0000350180506</v>
      </c>
      <c r="J5192">
        <v>332.4</v>
      </c>
      <c r="K5192" t="s">
        <v>11</v>
      </c>
      <c r="L5192" t="s">
        <v>13</v>
      </c>
      <c r="M5192" t="s">
        <v>13</v>
      </c>
      <c r="N5192" s="2">
        <v>41331</v>
      </c>
      <c r="O5192" s="2">
        <v>42499</v>
      </c>
      <c r="P5192" t="s">
        <v>24</v>
      </c>
      <c r="Q5192" t="s">
        <v>25</v>
      </c>
      <c r="R5192" s="5" t="str">
        <f t="shared" si="244"/>
        <v>0.15</v>
      </c>
      <c r="S5192" s="6" t="str">
        <f t="shared" si="245"/>
        <v/>
      </c>
      <c r="T5192">
        <f>ROUND(INT(表1[[#This Row],[合同结束日期]]-表1[[#This Row],[合同起始日期]])/365,1)</f>
        <v>3.2</v>
      </c>
    </row>
    <row r="5193" spans="1:20">
      <c r="A5193" s="1">
        <v>42217</v>
      </c>
      <c r="B5193" t="s">
        <v>69</v>
      </c>
      <c r="C5193">
        <f t="shared" si="243"/>
        <v>2</v>
      </c>
      <c r="D5193" t="s">
        <v>439</v>
      </c>
      <c r="E5193" s="4">
        <v>92970</v>
      </c>
      <c r="F5193" s="4">
        <v>21113.486999999997</v>
      </c>
      <c r="G5193" s="3">
        <v>0.22709999999999997</v>
      </c>
      <c r="H5193" s="7">
        <v>1844.6428571428571</v>
      </c>
      <c r="I5193" s="4">
        <v>418.91839285714281</v>
      </c>
      <c r="J5193">
        <v>50.4</v>
      </c>
      <c r="K5193" t="s">
        <v>11</v>
      </c>
      <c r="L5193" t="s">
        <v>12</v>
      </c>
      <c r="M5193" t="s">
        <v>288</v>
      </c>
      <c r="N5193" s="2">
        <v>42178</v>
      </c>
      <c r="O5193" s="2">
        <v>42908</v>
      </c>
      <c r="P5193" t="s">
        <v>24</v>
      </c>
      <c r="Q5193" t="s">
        <v>170</v>
      </c>
      <c r="R5193" s="5" t="str">
        <f t="shared" si="244"/>
        <v>0.2</v>
      </c>
      <c r="S5193" s="6" t="str">
        <f t="shared" si="245"/>
        <v/>
      </c>
      <c r="T5193">
        <f>ROUND(INT(表1[[#This Row],[合同结束日期]]-表1[[#This Row],[合同起始日期]])/365,1)</f>
        <v>2</v>
      </c>
    </row>
    <row r="5194" spans="1:20">
      <c r="A5194" s="1">
        <v>42217</v>
      </c>
      <c r="B5194" t="s">
        <v>69</v>
      </c>
      <c r="C5194">
        <f t="shared" si="243"/>
        <v>2</v>
      </c>
      <c r="D5194" t="s">
        <v>49</v>
      </c>
      <c r="E5194" s="4">
        <v>406459.2</v>
      </c>
      <c r="F5194" s="4">
        <v>59180.459520000004</v>
      </c>
      <c r="G5194" s="3">
        <v>0.14560000000000001</v>
      </c>
      <c r="H5194" s="7">
        <v>3195.4339622641514</v>
      </c>
      <c r="I5194" s="4">
        <v>465.25518490566043</v>
      </c>
      <c r="J5194">
        <v>127.19999999999999</v>
      </c>
      <c r="K5194" t="s">
        <v>11</v>
      </c>
      <c r="L5194" t="s">
        <v>51</v>
      </c>
      <c r="M5194" t="s">
        <v>50</v>
      </c>
      <c r="N5194" s="2">
        <v>42178</v>
      </c>
      <c r="O5194" s="2">
        <v>42908</v>
      </c>
      <c r="P5194" t="s">
        <v>24</v>
      </c>
      <c r="Q5194" t="s">
        <v>28</v>
      </c>
      <c r="R5194" s="5" t="str">
        <f t="shared" si="244"/>
        <v>0.13</v>
      </c>
      <c r="S5194" s="6" t="str">
        <f t="shared" si="245"/>
        <v/>
      </c>
      <c r="T5194">
        <f>ROUND(INT(表1[[#This Row],[合同结束日期]]-表1[[#This Row],[合同起始日期]])/365,1)</f>
        <v>2</v>
      </c>
    </row>
    <row r="5195" spans="1:20">
      <c r="A5195" s="1">
        <v>42217</v>
      </c>
      <c r="B5195" t="s">
        <v>69</v>
      </c>
      <c r="C5195">
        <f t="shared" si="243"/>
        <v>2</v>
      </c>
      <c r="D5195" t="s">
        <v>440</v>
      </c>
      <c r="E5195" s="4">
        <v>335266.8</v>
      </c>
      <c r="F5195" s="4">
        <v>62158.464719999989</v>
      </c>
      <c r="G5195" s="3">
        <v>0.18539999999999998</v>
      </c>
      <c r="H5195" s="7">
        <v>3248.7093023255811</v>
      </c>
      <c r="I5195" s="4">
        <v>602.31070465116272</v>
      </c>
      <c r="J5195">
        <v>103.2</v>
      </c>
      <c r="K5195" t="s">
        <v>11</v>
      </c>
      <c r="L5195" t="s">
        <v>23</v>
      </c>
      <c r="M5195" t="s">
        <v>23</v>
      </c>
      <c r="N5195" s="2">
        <v>42163</v>
      </c>
      <c r="O5195" s="2">
        <v>42893</v>
      </c>
      <c r="P5195" t="s">
        <v>24</v>
      </c>
      <c r="Q5195" t="s">
        <v>56</v>
      </c>
      <c r="R5195" s="5" t="str">
        <f t="shared" si="244"/>
        <v>0.17</v>
      </c>
      <c r="S5195" s="6" t="str">
        <f t="shared" si="245"/>
        <v/>
      </c>
      <c r="T5195">
        <f>ROUND(INT(表1[[#This Row],[合同结束日期]]-表1[[#This Row],[合同起始日期]])/365,1)</f>
        <v>2</v>
      </c>
    </row>
    <row r="5196" spans="1:20">
      <c r="A5196" s="1">
        <v>42217</v>
      </c>
      <c r="B5196" t="s">
        <v>69</v>
      </c>
      <c r="C5196">
        <f t="shared" si="243"/>
        <v>2</v>
      </c>
      <c r="D5196" t="s">
        <v>441</v>
      </c>
      <c r="E5196" s="4">
        <v>111745.32</v>
      </c>
      <c r="F5196" s="4">
        <v>35635.582548000006</v>
      </c>
      <c r="G5196" s="3">
        <v>0.31890000000000002</v>
      </c>
      <c r="H5196" s="7">
        <v>1034.6788888888889</v>
      </c>
      <c r="I5196" s="4">
        <v>329.95909766666671</v>
      </c>
      <c r="J5196">
        <v>108</v>
      </c>
      <c r="K5196" t="s">
        <v>11</v>
      </c>
      <c r="L5196" t="s">
        <v>23</v>
      </c>
      <c r="M5196" t="s">
        <v>23</v>
      </c>
      <c r="N5196" s="2">
        <v>42163</v>
      </c>
      <c r="O5196" s="2">
        <v>42893</v>
      </c>
      <c r="P5196" t="s">
        <v>24</v>
      </c>
      <c r="Q5196" t="s">
        <v>56</v>
      </c>
      <c r="R5196" s="5" t="str">
        <f t="shared" si="244"/>
        <v>0.17</v>
      </c>
      <c r="S5196" s="6" t="str">
        <f t="shared" si="245"/>
        <v/>
      </c>
      <c r="T5196">
        <f>ROUND(INT(表1[[#This Row],[合同结束日期]]-表1[[#This Row],[合同起始日期]])/365,1)</f>
        <v>2</v>
      </c>
    </row>
    <row r="5197" spans="1:20">
      <c r="A5197" s="1">
        <v>42217</v>
      </c>
      <c r="B5197" t="s">
        <v>69</v>
      </c>
      <c r="C5197">
        <f t="shared" si="243"/>
        <v>2</v>
      </c>
      <c r="D5197" t="s">
        <v>101</v>
      </c>
      <c r="E5197" s="4">
        <v>88319.4</v>
      </c>
      <c r="F5197" s="4">
        <v>16065.298859999999</v>
      </c>
      <c r="G5197" s="3">
        <v>0.18190000000000001</v>
      </c>
      <c r="H5197" s="7">
        <v>714.55825242718447</v>
      </c>
      <c r="I5197" s="4">
        <v>129.97814611650486</v>
      </c>
      <c r="J5197">
        <v>123.6</v>
      </c>
      <c r="K5197" t="s">
        <v>11</v>
      </c>
      <c r="L5197" t="s">
        <v>92</v>
      </c>
      <c r="M5197" t="s">
        <v>92</v>
      </c>
      <c r="N5197" s="2">
        <v>41345</v>
      </c>
      <c r="O5197" s="2">
        <v>42499</v>
      </c>
      <c r="P5197" t="s">
        <v>18</v>
      </c>
      <c r="Q5197" t="s">
        <v>83</v>
      </c>
      <c r="R5197" s="5" t="str">
        <f t="shared" si="244"/>
        <v>0.14</v>
      </c>
      <c r="S5197" s="6" t="str">
        <f t="shared" si="245"/>
        <v/>
      </c>
      <c r="T5197">
        <f>ROUND(INT(表1[[#This Row],[合同结束日期]]-表1[[#This Row],[合同起始日期]])/365,1)</f>
        <v>3.2</v>
      </c>
    </row>
    <row r="5198" spans="1:20">
      <c r="A5198" s="1">
        <v>42217</v>
      </c>
      <c r="B5198" t="s">
        <v>69</v>
      </c>
      <c r="C5198">
        <f t="shared" ref="C5198:C5260" si="246">IF($B5198="负一层",-1,IF($B5198="负一夹层",0,IF($B5198="一层",1,IF($B5198="二层",2,IF($B5198="三层",3,IF($B5198="四层",4))))))</f>
        <v>2</v>
      </c>
      <c r="D5198" t="s">
        <v>102</v>
      </c>
      <c r="E5198" s="4">
        <v>259315.19999999998</v>
      </c>
      <c r="F5198" s="4">
        <v>54404.328960000006</v>
      </c>
      <c r="G5198" s="3">
        <v>0.20980000000000004</v>
      </c>
      <c r="H5198" s="7">
        <v>1675.1627906976744</v>
      </c>
      <c r="I5198" s="4">
        <v>351.44915348837219</v>
      </c>
      <c r="J5198">
        <v>154.79999999999998</v>
      </c>
      <c r="K5198" t="s">
        <v>11</v>
      </c>
      <c r="L5198" t="s">
        <v>92</v>
      </c>
      <c r="M5198" t="s">
        <v>92</v>
      </c>
      <c r="N5198" s="2">
        <v>41355</v>
      </c>
      <c r="O5198" s="2">
        <v>42499</v>
      </c>
      <c r="P5198" t="s">
        <v>24</v>
      </c>
      <c r="Q5198" t="s">
        <v>30</v>
      </c>
      <c r="R5198" s="5" t="str">
        <f t="shared" ref="R5198:R5260" si="247">IF(ISERROR(FIND(",",$Q5198)),$Q5198,LEFT($Q5198,FIND(",",$Q5198)-1))</f>
        <v>0.18</v>
      </c>
      <c r="S5198" s="6" t="str">
        <f t="shared" si="245"/>
        <v/>
      </c>
      <c r="T5198">
        <f>ROUND(INT(表1[[#This Row],[合同结束日期]]-表1[[#This Row],[合同起始日期]])/365,1)</f>
        <v>3.1</v>
      </c>
    </row>
    <row r="5199" spans="1:20">
      <c r="A5199" s="1">
        <v>42217</v>
      </c>
      <c r="B5199" t="s">
        <v>69</v>
      </c>
      <c r="C5199">
        <f t="shared" si="246"/>
        <v>2</v>
      </c>
      <c r="D5199" t="s">
        <v>103</v>
      </c>
      <c r="E5199" s="4">
        <v>283350</v>
      </c>
      <c r="F5199" s="4">
        <v>67068.945000000007</v>
      </c>
      <c r="G5199" s="3">
        <v>0.23670000000000002</v>
      </c>
      <c r="H5199" s="7">
        <v>1140.7004830917876</v>
      </c>
      <c r="I5199" s="4">
        <v>270.00380434782613</v>
      </c>
      <c r="J5199">
        <v>248.39999999999998</v>
      </c>
      <c r="K5199" t="s">
        <v>11</v>
      </c>
      <c r="L5199" t="s">
        <v>23</v>
      </c>
      <c r="M5199" t="s">
        <v>23</v>
      </c>
      <c r="N5199" s="2">
        <v>41285</v>
      </c>
      <c r="O5199" s="2">
        <v>42499</v>
      </c>
      <c r="P5199" t="s">
        <v>24</v>
      </c>
      <c r="Q5199" t="s">
        <v>30</v>
      </c>
      <c r="R5199" s="5" t="str">
        <f t="shared" si="247"/>
        <v>0.18</v>
      </c>
      <c r="S5199" s="6" t="str">
        <f t="shared" ref="S5199:S5261" si="248">IF(ISERROR(FIND(",",$Q5199)),"",RIGHT($Q5199,LEN($Q5199)-FIND(",",$Q5199)))</f>
        <v/>
      </c>
      <c r="T5199">
        <f>ROUND(INT(表1[[#This Row],[合同结束日期]]-表1[[#This Row],[合同起始日期]])/365,1)</f>
        <v>3.3</v>
      </c>
    </row>
    <row r="5200" spans="1:20">
      <c r="A5200" s="1">
        <v>42217</v>
      </c>
      <c r="B5200" t="s">
        <v>69</v>
      </c>
      <c r="C5200">
        <f t="shared" si="246"/>
        <v>2</v>
      </c>
      <c r="D5200" t="s">
        <v>104</v>
      </c>
      <c r="E5200" s="4">
        <v>79854.36</v>
      </c>
      <c r="F5200" s="4">
        <v>20594.439444000003</v>
      </c>
      <c r="G5200" s="3">
        <v>0.25790000000000002</v>
      </c>
      <c r="H5200" s="7">
        <v>504.1310606060606</v>
      </c>
      <c r="I5200" s="4">
        <v>130.01540053030305</v>
      </c>
      <c r="J5200">
        <v>158.4</v>
      </c>
      <c r="K5200" t="s">
        <v>11</v>
      </c>
      <c r="L5200" t="s">
        <v>23</v>
      </c>
      <c r="M5200" t="s">
        <v>23</v>
      </c>
      <c r="N5200" s="2">
        <v>41345</v>
      </c>
      <c r="O5200" s="2">
        <v>42499</v>
      </c>
      <c r="P5200" t="s">
        <v>18</v>
      </c>
      <c r="Q5200" t="s">
        <v>83</v>
      </c>
      <c r="R5200" s="5" t="str">
        <f t="shared" si="247"/>
        <v>0.14</v>
      </c>
      <c r="S5200" s="6" t="str">
        <f t="shared" si="248"/>
        <v/>
      </c>
      <c r="T5200">
        <f>ROUND(INT(表1[[#This Row],[合同结束日期]]-表1[[#This Row],[合同起始日期]])/365,1)</f>
        <v>3.2</v>
      </c>
    </row>
    <row r="5201" spans="1:20">
      <c r="A5201" s="1">
        <v>42217</v>
      </c>
      <c r="B5201" t="s">
        <v>69</v>
      </c>
      <c r="C5201">
        <f t="shared" si="246"/>
        <v>2</v>
      </c>
      <c r="D5201" t="s">
        <v>421</v>
      </c>
      <c r="E5201" s="4">
        <v>120874.56</v>
      </c>
      <c r="F5201" s="4">
        <v>35247.021696000003</v>
      </c>
      <c r="G5201" s="3">
        <v>0.29160000000000003</v>
      </c>
      <c r="H5201" s="7">
        <v>1131.7842696629214</v>
      </c>
      <c r="I5201" s="4">
        <v>330.02829303370788</v>
      </c>
      <c r="J5201">
        <v>106.8</v>
      </c>
      <c r="K5201" t="s">
        <v>11</v>
      </c>
      <c r="L5201" t="s">
        <v>13</v>
      </c>
      <c r="M5201" t="s">
        <v>34</v>
      </c>
      <c r="N5201" s="2">
        <v>42156</v>
      </c>
      <c r="O5201" s="2">
        <v>42886</v>
      </c>
      <c r="P5201" t="s">
        <v>24</v>
      </c>
      <c r="Q5201" t="s">
        <v>56</v>
      </c>
      <c r="R5201" s="5" t="str">
        <f t="shared" si="247"/>
        <v>0.17</v>
      </c>
      <c r="S5201" s="6" t="str">
        <f t="shared" si="248"/>
        <v/>
      </c>
      <c r="T5201">
        <f>ROUND(INT(表1[[#This Row],[合同结束日期]]-表1[[#This Row],[合同起始日期]])/365,1)</f>
        <v>2</v>
      </c>
    </row>
    <row r="5202" spans="1:20">
      <c r="A5202" s="1">
        <v>42217</v>
      </c>
      <c r="B5202" t="s">
        <v>69</v>
      </c>
      <c r="C5202">
        <f t="shared" si="246"/>
        <v>2</v>
      </c>
      <c r="D5202" t="s">
        <v>423</v>
      </c>
      <c r="E5202" s="4">
        <v>199129.32</v>
      </c>
      <c r="F5202" s="4">
        <v>34449.372360000001</v>
      </c>
      <c r="G5202" s="3">
        <v>0.17299999999999999</v>
      </c>
      <c r="H5202" s="7">
        <v>3859.0953488372093</v>
      </c>
      <c r="I5202" s="4">
        <v>667.6234953488372</v>
      </c>
      <c r="J5202">
        <v>51.6</v>
      </c>
      <c r="K5202" t="s">
        <v>66</v>
      </c>
      <c r="L5202" t="s">
        <v>64</v>
      </c>
      <c r="M5202" t="s">
        <v>64</v>
      </c>
      <c r="N5202" s="2">
        <v>42156</v>
      </c>
      <c r="O5202" s="2">
        <v>42886</v>
      </c>
      <c r="P5202" t="s">
        <v>24</v>
      </c>
      <c r="Q5202" t="s">
        <v>59</v>
      </c>
      <c r="R5202" s="5" t="str">
        <f t="shared" si="247"/>
        <v>0.16</v>
      </c>
      <c r="S5202" s="6" t="str">
        <f t="shared" si="248"/>
        <v/>
      </c>
      <c r="T5202">
        <f>ROUND(INT(表1[[#This Row],[合同结束日期]]-表1[[#This Row],[合同起始日期]])/365,1)</f>
        <v>2</v>
      </c>
    </row>
    <row r="5203" spans="1:20">
      <c r="A5203" s="1">
        <v>42217</v>
      </c>
      <c r="B5203" t="s">
        <v>69</v>
      </c>
      <c r="C5203">
        <f t="shared" si="246"/>
        <v>2</v>
      </c>
      <c r="D5203" t="s">
        <v>109</v>
      </c>
      <c r="E5203" s="4">
        <v>304166.39999999997</v>
      </c>
      <c r="F5203" s="4">
        <v>48757.873919999998</v>
      </c>
      <c r="G5203" s="3">
        <v>0.16030000000000003</v>
      </c>
      <c r="H5203" s="7">
        <v>4874.4615384615381</v>
      </c>
      <c r="I5203" s="4">
        <v>781.37618461538466</v>
      </c>
      <c r="J5203">
        <v>62.4</v>
      </c>
      <c r="K5203" t="s">
        <v>11</v>
      </c>
      <c r="L5203" t="s">
        <v>12</v>
      </c>
      <c r="M5203" t="s">
        <v>110</v>
      </c>
      <c r="N5203" s="2">
        <v>41287</v>
      </c>
      <c r="O5203" s="2">
        <v>42499</v>
      </c>
      <c r="P5203" t="s">
        <v>24</v>
      </c>
      <c r="Q5203" t="s">
        <v>25</v>
      </c>
      <c r="R5203" s="5" t="str">
        <f t="shared" si="247"/>
        <v>0.15</v>
      </c>
      <c r="S5203" s="6" t="str">
        <f t="shared" si="248"/>
        <v/>
      </c>
      <c r="T5203">
        <f>ROUND(INT(表1[[#This Row],[合同结束日期]]-表1[[#This Row],[合同起始日期]])/365,1)</f>
        <v>3.3</v>
      </c>
    </row>
    <row r="5204" spans="1:20">
      <c r="A5204" s="1">
        <v>42217</v>
      </c>
      <c r="B5204" t="s">
        <v>69</v>
      </c>
      <c r="C5204">
        <f t="shared" si="246"/>
        <v>2</v>
      </c>
      <c r="D5204" t="s">
        <v>111</v>
      </c>
      <c r="E5204" s="4">
        <v>189052.79999999999</v>
      </c>
      <c r="F5204" s="4">
        <v>36619.52736</v>
      </c>
      <c r="G5204" s="3">
        <v>0.19370000000000001</v>
      </c>
      <c r="H5204" s="7">
        <v>1394.1946902654868</v>
      </c>
      <c r="I5204" s="4">
        <v>270.05551150442477</v>
      </c>
      <c r="J5204">
        <v>135.6</v>
      </c>
      <c r="K5204" t="s">
        <v>11</v>
      </c>
      <c r="L5204" t="s">
        <v>23</v>
      </c>
      <c r="M5204" t="s">
        <v>23</v>
      </c>
      <c r="N5204" s="2">
        <v>41974</v>
      </c>
      <c r="O5204" s="2">
        <v>42499</v>
      </c>
      <c r="P5204" t="s">
        <v>24</v>
      </c>
      <c r="Q5204" t="s">
        <v>83</v>
      </c>
      <c r="R5204" s="5" t="str">
        <f t="shared" si="247"/>
        <v>0.14</v>
      </c>
      <c r="S5204" s="6" t="str">
        <f t="shared" si="248"/>
        <v/>
      </c>
      <c r="T5204">
        <f>ROUND(INT(表1[[#This Row],[合同结束日期]]-表1[[#This Row],[合同起始日期]])/365,1)</f>
        <v>1.4</v>
      </c>
    </row>
    <row r="5205" spans="1:20">
      <c r="A5205" s="1">
        <v>42217</v>
      </c>
      <c r="B5205" t="s">
        <v>69</v>
      </c>
      <c r="C5205">
        <f t="shared" si="246"/>
        <v>2</v>
      </c>
      <c r="D5205" t="s">
        <v>112</v>
      </c>
      <c r="E5205" s="4">
        <v>466662</v>
      </c>
      <c r="F5205" s="4">
        <v>114518.85479999999</v>
      </c>
      <c r="G5205" s="3">
        <v>0.24539999999999998</v>
      </c>
      <c r="H5205" s="7">
        <v>871.93946188340817</v>
      </c>
      <c r="I5205" s="4">
        <v>213.97394394618834</v>
      </c>
      <c r="J5205">
        <v>535.19999999999993</v>
      </c>
      <c r="K5205" t="s">
        <v>11</v>
      </c>
      <c r="L5205" t="s">
        <v>92</v>
      </c>
      <c r="M5205" t="s">
        <v>92</v>
      </c>
      <c r="N5205" s="2">
        <v>41974</v>
      </c>
      <c r="O5205" s="2">
        <v>42499</v>
      </c>
      <c r="P5205" t="s">
        <v>24</v>
      </c>
      <c r="Q5205" t="s">
        <v>83</v>
      </c>
      <c r="R5205" s="5" t="str">
        <f t="shared" si="247"/>
        <v>0.14</v>
      </c>
      <c r="S5205" s="6" t="str">
        <f t="shared" si="248"/>
        <v/>
      </c>
      <c r="T5205">
        <f>ROUND(INT(表1[[#This Row],[合同结束日期]]-表1[[#This Row],[合同起始日期]])/365,1)</f>
        <v>1.4</v>
      </c>
    </row>
    <row r="5206" spans="1:20">
      <c r="A5206" s="1">
        <v>42217</v>
      </c>
      <c r="B5206" t="s">
        <v>69</v>
      </c>
      <c r="C5206">
        <f t="shared" si="246"/>
        <v>2</v>
      </c>
      <c r="D5206" t="s">
        <v>375</v>
      </c>
      <c r="E5206" s="4">
        <v>410250</v>
      </c>
      <c r="F5206" s="4">
        <v>93906.224999999991</v>
      </c>
      <c r="G5206" s="3">
        <v>0.22889999999999999</v>
      </c>
      <c r="H5206" s="7">
        <v>1048.6963190184049</v>
      </c>
      <c r="I5206" s="4">
        <v>240.04658742331287</v>
      </c>
      <c r="J5206">
        <v>391.2</v>
      </c>
      <c r="K5206" t="s">
        <v>11</v>
      </c>
      <c r="L5206" t="s">
        <v>23</v>
      </c>
      <c r="M5206" t="s">
        <v>23</v>
      </c>
      <c r="N5206" s="2">
        <v>41331</v>
      </c>
      <c r="O5206" s="2">
        <v>42499</v>
      </c>
      <c r="P5206" t="s">
        <v>24</v>
      </c>
      <c r="Q5206" t="s">
        <v>59</v>
      </c>
      <c r="R5206" s="5" t="str">
        <f t="shared" si="247"/>
        <v>0.16</v>
      </c>
      <c r="S5206" s="6" t="str">
        <f t="shared" si="248"/>
        <v/>
      </c>
      <c r="T5206">
        <f>ROUND(INT(表1[[#This Row],[合同结束日期]]-表1[[#This Row],[合同起始日期]])/365,1)</f>
        <v>3.2</v>
      </c>
    </row>
    <row r="5207" spans="1:20">
      <c r="A5207" s="1">
        <v>42217</v>
      </c>
      <c r="B5207" t="s">
        <v>69</v>
      </c>
      <c r="C5207">
        <f t="shared" si="246"/>
        <v>2</v>
      </c>
      <c r="D5207" t="s">
        <v>113</v>
      </c>
      <c r="E5207" s="4">
        <v>323530.8</v>
      </c>
      <c r="F5207" s="4">
        <v>74023.847039999993</v>
      </c>
      <c r="G5207" s="3">
        <v>0.22879999999999998</v>
      </c>
      <c r="H5207" s="7">
        <v>1049.0622568093386</v>
      </c>
      <c r="I5207" s="4">
        <v>240.02544435797665</v>
      </c>
      <c r="J5207">
        <v>308.39999999999998</v>
      </c>
      <c r="K5207" t="s">
        <v>11</v>
      </c>
      <c r="L5207" t="s">
        <v>23</v>
      </c>
      <c r="M5207" t="s">
        <v>23</v>
      </c>
      <c r="N5207" s="2">
        <v>41331</v>
      </c>
      <c r="O5207" s="2">
        <v>42499</v>
      </c>
      <c r="P5207" t="s">
        <v>24</v>
      </c>
      <c r="Q5207" t="s">
        <v>59</v>
      </c>
      <c r="R5207" s="5" t="str">
        <f t="shared" si="247"/>
        <v>0.16</v>
      </c>
      <c r="S5207" s="6" t="str">
        <f t="shared" si="248"/>
        <v/>
      </c>
      <c r="T5207">
        <f>ROUND(INT(表1[[#This Row],[合同结束日期]]-表1[[#This Row],[合同起始日期]])/365,1)</f>
        <v>3.2</v>
      </c>
    </row>
    <row r="5208" spans="1:20">
      <c r="A5208" s="1">
        <v>42217</v>
      </c>
      <c r="B5208" t="s">
        <v>69</v>
      </c>
      <c r="C5208">
        <f t="shared" si="246"/>
        <v>2</v>
      </c>
      <c r="D5208" t="s">
        <v>114</v>
      </c>
      <c r="E5208" s="4">
        <v>1591961.16</v>
      </c>
      <c r="F5208" s="4">
        <v>231630.34878000003</v>
      </c>
      <c r="G5208" s="3">
        <v>0.14550000000000002</v>
      </c>
      <c r="H5208" s="7">
        <v>3227.8206812652065</v>
      </c>
      <c r="I5208" s="4">
        <v>469.64790912408768</v>
      </c>
      <c r="J5208">
        <v>493.2</v>
      </c>
      <c r="K5208" t="s">
        <v>60</v>
      </c>
      <c r="L5208" t="s">
        <v>116</v>
      </c>
      <c r="M5208" t="s">
        <v>115</v>
      </c>
      <c r="N5208" s="2">
        <v>41241</v>
      </c>
      <c r="O5208" s="2">
        <v>43229</v>
      </c>
      <c r="P5208" t="s">
        <v>24</v>
      </c>
      <c r="Q5208" t="s">
        <v>28</v>
      </c>
      <c r="R5208" s="5" t="str">
        <f t="shared" si="247"/>
        <v>0.13</v>
      </c>
      <c r="S5208" s="6" t="str">
        <f t="shared" si="248"/>
        <v/>
      </c>
      <c r="T5208">
        <f>ROUND(INT(表1[[#This Row],[合同结束日期]]-表1[[#This Row],[合同起始日期]])/365,1)</f>
        <v>5.4</v>
      </c>
    </row>
    <row r="5209" spans="1:20">
      <c r="A5209" s="1">
        <v>42217</v>
      </c>
      <c r="B5209" t="s">
        <v>69</v>
      </c>
      <c r="C5209">
        <f t="shared" si="246"/>
        <v>2</v>
      </c>
      <c r="D5209" t="s">
        <v>461</v>
      </c>
      <c r="E5209" s="4">
        <v>536803.35600000003</v>
      </c>
      <c r="F5209" s="4">
        <v>54592.901305200001</v>
      </c>
      <c r="G5209" s="3">
        <v>0.1017</v>
      </c>
      <c r="H5209" s="7">
        <v>2305.8563402061859</v>
      </c>
      <c r="I5209" s="4">
        <v>234.50558979896908</v>
      </c>
      <c r="J5209">
        <v>232.79999999999998</v>
      </c>
      <c r="K5209" t="s">
        <v>44</v>
      </c>
      <c r="L5209" t="s">
        <v>72</v>
      </c>
      <c r="M5209" t="s">
        <v>71</v>
      </c>
      <c r="N5209" s="2">
        <v>42135</v>
      </c>
      <c r="O5209" s="2">
        <v>43961</v>
      </c>
      <c r="P5209" t="s">
        <v>24</v>
      </c>
      <c r="Q5209" t="s">
        <v>42</v>
      </c>
      <c r="R5209" s="5" t="str">
        <f t="shared" si="247"/>
        <v>0.08</v>
      </c>
      <c r="S5209" s="6" t="str">
        <f t="shared" si="248"/>
        <v/>
      </c>
      <c r="T5209">
        <f>ROUND(INT(表1[[#This Row],[合同结束日期]]-表1[[#This Row],[合同起始日期]])/365,1)</f>
        <v>5</v>
      </c>
    </row>
    <row r="5210" spans="1:20">
      <c r="A5210" s="1">
        <v>42217</v>
      </c>
      <c r="B5210" t="s">
        <v>69</v>
      </c>
      <c r="C5210">
        <f t="shared" si="246"/>
        <v>2</v>
      </c>
      <c r="D5210" t="s">
        <v>118</v>
      </c>
      <c r="E5210" s="4">
        <v>386055.6</v>
      </c>
      <c r="F5210" s="4">
        <v>52271.928240000001</v>
      </c>
      <c r="G5210" s="3">
        <v>0.13540000000000002</v>
      </c>
      <c r="H5210" s="7">
        <v>812.40656565656559</v>
      </c>
      <c r="I5210" s="4">
        <v>109.99984898989899</v>
      </c>
      <c r="J5210">
        <v>475.2</v>
      </c>
      <c r="K5210" t="s">
        <v>44</v>
      </c>
      <c r="L5210" t="s">
        <v>72</v>
      </c>
      <c r="M5210" t="s">
        <v>71</v>
      </c>
      <c r="N5210" s="2">
        <v>41332</v>
      </c>
      <c r="O5210" s="2">
        <v>44325</v>
      </c>
      <c r="P5210" t="s">
        <v>24</v>
      </c>
      <c r="Q5210" t="s">
        <v>42</v>
      </c>
      <c r="R5210" s="5" t="str">
        <f t="shared" si="247"/>
        <v>0.08</v>
      </c>
      <c r="S5210" s="6" t="str">
        <f t="shared" si="248"/>
        <v/>
      </c>
      <c r="T5210">
        <f>ROUND(INT(表1[[#This Row],[合同结束日期]]-表1[[#This Row],[合同起始日期]])/365,1)</f>
        <v>8.1999999999999993</v>
      </c>
    </row>
    <row r="5211" spans="1:20">
      <c r="A5211" s="1">
        <v>42217</v>
      </c>
      <c r="B5211" t="s">
        <v>69</v>
      </c>
      <c r="C5211">
        <f t="shared" si="246"/>
        <v>2</v>
      </c>
      <c r="D5211" t="s">
        <v>376</v>
      </c>
      <c r="E5211" s="4">
        <v>2075311.8959999999</v>
      </c>
      <c r="F5211" s="4">
        <v>120575.62115760001</v>
      </c>
      <c r="G5211" s="3">
        <v>5.8100000000000006E-2</v>
      </c>
      <c r="H5211" s="7">
        <v>3695.3559401709399</v>
      </c>
      <c r="I5211" s="4">
        <v>214.70018012393163</v>
      </c>
      <c r="J5211">
        <v>561.6</v>
      </c>
      <c r="K5211" t="s">
        <v>44</v>
      </c>
      <c r="L5211" t="s">
        <v>72</v>
      </c>
      <c r="M5211" t="s">
        <v>71</v>
      </c>
      <c r="N5211" s="2">
        <v>42019</v>
      </c>
      <c r="O5211" s="2">
        <v>44940</v>
      </c>
      <c r="P5211" t="s">
        <v>24</v>
      </c>
      <c r="Q5211" t="s">
        <v>208</v>
      </c>
      <c r="R5211" s="5" t="str">
        <f t="shared" si="247"/>
        <v>0.05</v>
      </c>
      <c r="S5211" s="6" t="str">
        <f t="shared" si="248"/>
        <v/>
      </c>
      <c r="T5211">
        <f>ROUND(INT(表1[[#This Row],[合同结束日期]]-表1[[#This Row],[合同起始日期]])/365,1)</f>
        <v>8</v>
      </c>
    </row>
    <row r="5212" spans="1:20">
      <c r="A5212" s="1">
        <v>42217</v>
      </c>
      <c r="B5212" t="s">
        <v>69</v>
      </c>
      <c r="C5212">
        <f t="shared" si="246"/>
        <v>2</v>
      </c>
      <c r="D5212" t="s">
        <v>120</v>
      </c>
      <c r="E5212" s="4">
        <v>490148.196</v>
      </c>
      <c r="F5212" s="4">
        <v>70630.355043600008</v>
      </c>
      <c r="G5212" s="3">
        <v>0.14410000000000001</v>
      </c>
      <c r="H5212" s="7">
        <v>297.0595127272727</v>
      </c>
      <c r="I5212" s="4">
        <v>42.806275784000007</v>
      </c>
      <c r="J5212">
        <v>1650</v>
      </c>
      <c r="K5212" t="s">
        <v>44</v>
      </c>
      <c r="L5212" t="s">
        <v>72</v>
      </c>
      <c r="M5212" t="s">
        <v>71</v>
      </c>
      <c r="N5212" s="2">
        <v>41261</v>
      </c>
      <c r="O5212" s="2">
        <v>44332</v>
      </c>
      <c r="P5212" t="s">
        <v>39</v>
      </c>
      <c r="Q5212" t="s">
        <v>78</v>
      </c>
      <c r="R5212" s="5" t="str">
        <f t="shared" si="247"/>
        <v>0.07</v>
      </c>
      <c r="S5212" s="6" t="str">
        <f t="shared" si="248"/>
        <v/>
      </c>
      <c r="T5212">
        <f>ROUND(INT(表1[[#This Row],[合同结束日期]]-表1[[#This Row],[合同起始日期]])/365,1)</f>
        <v>8.4</v>
      </c>
    </row>
    <row r="5213" spans="1:20">
      <c r="A5213" s="1">
        <v>42217</v>
      </c>
      <c r="B5213" t="s">
        <v>69</v>
      </c>
      <c r="C5213">
        <f t="shared" si="246"/>
        <v>2</v>
      </c>
      <c r="D5213" t="s">
        <v>280</v>
      </c>
      <c r="E5213" s="4">
        <v>30165.599999999999</v>
      </c>
      <c r="F5213" s="4">
        <v>6241.2626399999999</v>
      </c>
      <c r="G5213" s="3">
        <v>0.2069</v>
      </c>
      <c r="H5213" s="7">
        <v>2094.8333333333335</v>
      </c>
      <c r="I5213" s="4">
        <v>433.42101666666673</v>
      </c>
      <c r="J5213">
        <v>14.399999999999999</v>
      </c>
      <c r="K5213" t="s">
        <v>11</v>
      </c>
      <c r="L5213" t="s">
        <v>12</v>
      </c>
      <c r="M5213" t="s">
        <v>110</v>
      </c>
      <c r="N5213" s="2">
        <v>41541</v>
      </c>
      <c r="O5213" s="2">
        <v>42270</v>
      </c>
      <c r="P5213" t="s">
        <v>24</v>
      </c>
      <c r="Q5213" t="s">
        <v>59</v>
      </c>
      <c r="R5213" s="5" t="str">
        <f t="shared" si="247"/>
        <v>0.16</v>
      </c>
      <c r="S5213" s="6" t="str">
        <f t="shared" si="248"/>
        <v/>
      </c>
      <c r="T5213">
        <f>ROUND(INT(表1[[#This Row],[合同结束日期]]-表1[[#This Row],[合同起始日期]])/365,1)</f>
        <v>2</v>
      </c>
    </row>
    <row r="5214" spans="1:20">
      <c r="A5214" s="1">
        <v>42217</v>
      </c>
      <c r="B5214" t="s">
        <v>69</v>
      </c>
      <c r="C5214">
        <f t="shared" si="246"/>
        <v>2</v>
      </c>
      <c r="D5214" t="s">
        <v>270</v>
      </c>
      <c r="E5214" s="4">
        <v>39786.6</v>
      </c>
      <c r="F5214" s="4">
        <v>7559.4539999999997</v>
      </c>
      <c r="G5214" s="3">
        <v>0.19</v>
      </c>
      <c r="H5214" s="7">
        <v>1657.7749999999999</v>
      </c>
      <c r="I5214" s="4">
        <v>314.97724999999997</v>
      </c>
      <c r="J5214">
        <v>24</v>
      </c>
      <c r="K5214" t="s">
        <v>11</v>
      </c>
      <c r="L5214" t="s">
        <v>13</v>
      </c>
      <c r="M5214" t="s">
        <v>34</v>
      </c>
      <c r="N5214" s="2">
        <v>41893</v>
      </c>
      <c r="O5214" s="2">
        <v>42257</v>
      </c>
      <c r="P5214" t="s">
        <v>24</v>
      </c>
      <c r="Q5214" t="s">
        <v>25</v>
      </c>
      <c r="R5214" s="5" t="str">
        <f t="shared" si="247"/>
        <v>0.15</v>
      </c>
      <c r="S5214" s="6" t="str">
        <f t="shared" si="248"/>
        <v/>
      </c>
      <c r="T5214">
        <f>ROUND(INT(表1[[#This Row],[合同结束日期]]-表1[[#This Row],[合同起始日期]])/365,1)</f>
        <v>1</v>
      </c>
    </row>
    <row r="5215" spans="1:20">
      <c r="A5215" s="1">
        <v>42217</v>
      </c>
      <c r="B5215" t="s">
        <v>69</v>
      </c>
      <c r="C5215">
        <f t="shared" si="246"/>
        <v>2</v>
      </c>
      <c r="D5215" t="s">
        <v>272</v>
      </c>
      <c r="E5215" s="4">
        <v>39368.400000000001</v>
      </c>
      <c r="F5215" s="4">
        <v>6838.2910800000009</v>
      </c>
      <c r="G5215" s="3">
        <v>0.17370000000000002</v>
      </c>
      <c r="H5215" s="7">
        <v>2733.916666666667</v>
      </c>
      <c r="I5215" s="4">
        <v>474.88132500000012</v>
      </c>
      <c r="J5215">
        <v>14.399999999999999</v>
      </c>
      <c r="K5215" t="s">
        <v>11</v>
      </c>
      <c r="L5215" t="s">
        <v>12</v>
      </c>
      <c r="M5215" t="s">
        <v>110</v>
      </c>
      <c r="N5215" s="2">
        <v>41902</v>
      </c>
      <c r="O5215" s="2">
        <v>42266</v>
      </c>
      <c r="P5215" t="s">
        <v>24</v>
      </c>
      <c r="Q5215" t="s">
        <v>25</v>
      </c>
      <c r="R5215" s="5" t="str">
        <f t="shared" si="247"/>
        <v>0.15</v>
      </c>
      <c r="S5215" s="6" t="str">
        <f t="shared" si="248"/>
        <v/>
      </c>
      <c r="T5215">
        <f>ROUND(INT(表1[[#This Row],[合同结束日期]]-表1[[#This Row],[合同起始日期]])/365,1)</f>
        <v>1</v>
      </c>
    </row>
    <row r="5216" spans="1:20">
      <c r="A5216" s="1">
        <v>42217</v>
      </c>
      <c r="B5216" t="s">
        <v>69</v>
      </c>
      <c r="C5216">
        <f t="shared" si="246"/>
        <v>2</v>
      </c>
      <c r="D5216" t="s">
        <v>300</v>
      </c>
      <c r="E5216" s="4">
        <v>12204</v>
      </c>
      <c r="F5216" s="4">
        <v>2160.1079999999997</v>
      </c>
      <c r="G5216" s="3">
        <v>0.17699999999999999</v>
      </c>
      <c r="H5216" s="7">
        <v>1695.0000000000002</v>
      </c>
      <c r="I5216" s="4">
        <v>300.01499999999999</v>
      </c>
      <c r="J5216">
        <v>7.1999999999999993</v>
      </c>
      <c r="K5216" t="s">
        <v>60</v>
      </c>
      <c r="L5216" t="s">
        <v>107</v>
      </c>
      <c r="M5216" t="s">
        <v>303</v>
      </c>
      <c r="N5216" s="2">
        <v>41617</v>
      </c>
      <c r="O5216" s="2">
        <v>42346</v>
      </c>
      <c r="P5216" t="s">
        <v>14</v>
      </c>
      <c r="Q5216">
        <v>0</v>
      </c>
      <c r="R5216" s="5">
        <f t="shared" si="247"/>
        <v>0</v>
      </c>
      <c r="S5216" s="6" t="str">
        <f t="shared" si="248"/>
        <v/>
      </c>
      <c r="T5216">
        <f>ROUND(INT(表1[[#This Row],[合同结束日期]]-表1[[#This Row],[合同起始日期]])/365,1)</f>
        <v>2</v>
      </c>
    </row>
    <row r="5217" spans="1:20">
      <c r="A5217" s="1">
        <v>42217</v>
      </c>
      <c r="B5217" t="s">
        <v>69</v>
      </c>
      <c r="C5217">
        <f t="shared" si="246"/>
        <v>2</v>
      </c>
      <c r="D5217" t="s">
        <v>316</v>
      </c>
      <c r="E5217" s="4">
        <v>38868</v>
      </c>
      <c r="F5217" s="4">
        <v>3886.7999999999997</v>
      </c>
      <c r="G5217" s="3">
        <v>9.9999999999999992E-2</v>
      </c>
      <c r="H5217" s="7">
        <v>16195</v>
      </c>
      <c r="I5217" s="4">
        <v>1619.5</v>
      </c>
      <c r="J5217">
        <v>2.4</v>
      </c>
      <c r="K5217" t="s">
        <v>44</v>
      </c>
      <c r="L5217" t="s">
        <v>46</v>
      </c>
      <c r="M5217" t="s">
        <v>187</v>
      </c>
      <c r="N5217" s="2">
        <v>41712</v>
      </c>
      <c r="O5217" s="2">
        <v>42442</v>
      </c>
      <c r="P5217" t="s">
        <v>18</v>
      </c>
      <c r="Q5217" t="s">
        <v>19</v>
      </c>
      <c r="R5217" s="5" t="str">
        <f t="shared" si="247"/>
        <v>0.1</v>
      </c>
      <c r="S5217" s="6" t="str">
        <f t="shared" si="248"/>
        <v/>
      </c>
      <c r="T5217">
        <f>ROUND(INT(表1[[#This Row],[合同结束日期]]-表1[[#This Row],[合同起始日期]])/365,1)</f>
        <v>2</v>
      </c>
    </row>
    <row r="5218" spans="1:20">
      <c r="A5218" s="1">
        <v>42217</v>
      </c>
      <c r="B5218" t="s">
        <v>69</v>
      </c>
      <c r="C5218">
        <f t="shared" si="246"/>
        <v>2</v>
      </c>
      <c r="D5218" t="s">
        <v>317</v>
      </c>
      <c r="E5218" s="4">
        <v>73258.8</v>
      </c>
      <c r="F5218" s="4">
        <v>7201.3400399999991</v>
      </c>
      <c r="G5218" s="3">
        <v>9.8299999999999985E-2</v>
      </c>
      <c r="H5218" s="7">
        <v>7631.1250000000009</v>
      </c>
      <c r="I5218" s="4">
        <v>750.13958749999995</v>
      </c>
      <c r="J5218">
        <v>9.6</v>
      </c>
      <c r="K5218" t="s">
        <v>11</v>
      </c>
      <c r="L5218" t="s">
        <v>12</v>
      </c>
      <c r="M5218" t="s">
        <v>110</v>
      </c>
      <c r="N5218" s="2">
        <v>41759</v>
      </c>
      <c r="O5218" s="2">
        <v>42123</v>
      </c>
      <c r="P5218" t="s">
        <v>24</v>
      </c>
      <c r="Q5218">
        <v>0.17</v>
      </c>
      <c r="R5218" s="5">
        <f t="shared" si="247"/>
        <v>0.17</v>
      </c>
      <c r="S5218" s="6" t="str">
        <f t="shared" si="248"/>
        <v/>
      </c>
      <c r="T5218">
        <f>ROUND(INT(表1[[#This Row],[合同结束日期]]-表1[[#This Row],[合同起始日期]])/365,1)</f>
        <v>1</v>
      </c>
    </row>
    <row r="5219" spans="1:20">
      <c r="A5219" s="1">
        <v>42217</v>
      </c>
      <c r="B5219" t="s">
        <v>69</v>
      </c>
      <c r="C5219">
        <f t="shared" si="246"/>
        <v>2</v>
      </c>
      <c r="D5219" t="s">
        <v>318</v>
      </c>
      <c r="E5219" s="4">
        <v>9038.4</v>
      </c>
      <c r="F5219" s="4">
        <v>0</v>
      </c>
      <c r="G5219" s="3">
        <v>0</v>
      </c>
      <c r="H5219" s="7">
        <v>134.5</v>
      </c>
      <c r="I5219" s="4">
        <v>0</v>
      </c>
      <c r="J5219">
        <v>67.2</v>
      </c>
      <c r="K5219" t="s">
        <v>60</v>
      </c>
      <c r="L5219" t="s">
        <v>107</v>
      </c>
      <c r="M5219" t="s">
        <v>299</v>
      </c>
      <c r="N5219" s="2">
        <v>41752</v>
      </c>
      <c r="O5219" s="2">
        <v>42116</v>
      </c>
      <c r="P5219" t="s">
        <v>14</v>
      </c>
      <c r="Q5219">
        <v>0</v>
      </c>
      <c r="R5219" s="5">
        <f t="shared" si="247"/>
        <v>0</v>
      </c>
      <c r="S5219" s="6" t="str">
        <f t="shared" si="248"/>
        <v/>
      </c>
      <c r="T5219">
        <f>ROUND(INT(表1[[#This Row],[合同结束日期]]-表1[[#This Row],[合同起始日期]])/365,1)</f>
        <v>1</v>
      </c>
    </row>
    <row r="5220" spans="1:20">
      <c r="A5220" s="1">
        <v>42217</v>
      </c>
      <c r="B5220" t="s">
        <v>69</v>
      </c>
      <c r="C5220">
        <f t="shared" si="246"/>
        <v>2</v>
      </c>
      <c r="D5220" t="s">
        <v>105</v>
      </c>
      <c r="E5220" s="4">
        <v>272312.39999999997</v>
      </c>
      <c r="F5220" s="4">
        <v>51412.581120000003</v>
      </c>
      <c r="G5220" s="3">
        <v>0.18880000000000002</v>
      </c>
      <c r="H5220" s="7">
        <v>5673.1749999999993</v>
      </c>
      <c r="I5220" s="4">
        <v>1071.0954400000001</v>
      </c>
      <c r="J5220">
        <v>48</v>
      </c>
      <c r="K5220" t="s">
        <v>60</v>
      </c>
      <c r="L5220" t="s">
        <v>107</v>
      </c>
      <c r="M5220" t="s">
        <v>106</v>
      </c>
      <c r="N5220" s="2">
        <v>42163</v>
      </c>
      <c r="O5220" s="2">
        <v>42528</v>
      </c>
      <c r="P5220" t="s">
        <v>24</v>
      </c>
      <c r="Q5220" t="s">
        <v>30</v>
      </c>
      <c r="R5220" s="5" t="str">
        <f t="shared" si="247"/>
        <v>0.18</v>
      </c>
      <c r="S5220" s="6" t="str">
        <f t="shared" si="248"/>
        <v/>
      </c>
      <c r="T5220">
        <f>ROUND(INT(表1[[#This Row],[合同结束日期]]-表1[[#This Row],[合同起始日期]])/365,1)</f>
        <v>1</v>
      </c>
    </row>
    <row r="5221" spans="1:20">
      <c r="A5221" s="1">
        <v>42217</v>
      </c>
      <c r="B5221" t="s">
        <v>69</v>
      </c>
      <c r="C5221">
        <f t="shared" si="246"/>
        <v>2</v>
      </c>
      <c r="D5221" t="s">
        <v>211</v>
      </c>
      <c r="E5221" s="4">
        <v>72375.599999999991</v>
      </c>
      <c r="F5221" s="4">
        <v>3213.4766400000003</v>
      </c>
      <c r="G5221" s="3">
        <v>4.4400000000000009E-2</v>
      </c>
      <c r="H5221" s="7">
        <v>5026.083333333333</v>
      </c>
      <c r="I5221" s="4">
        <v>223.15810000000005</v>
      </c>
      <c r="J5221">
        <v>14.399999999999999</v>
      </c>
      <c r="K5221" t="s">
        <v>11</v>
      </c>
      <c r="L5221" t="s">
        <v>12</v>
      </c>
      <c r="M5221" t="s">
        <v>110</v>
      </c>
      <c r="N5221" s="2">
        <v>41804</v>
      </c>
      <c r="O5221" s="2">
        <v>42225</v>
      </c>
      <c r="P5221" t="s">
        <v>24</v>
      </c>
      <c r="Q5221" t="s">
        <v>56</v>
      </c>
      <c r="R5221" s="5" t="str">
        <f t="shared" si="247"/>
        <v>0.17</v>
      </c>
      <c r="S5221" s="6" t="str">
        <f t="shared" si="248"/>
        <v/>
      </c>
      <c r="T5221">
        <f>ROUND(INT(表1[[#This Row],[合同结束日期]]-表1[[#This Row],[合同起始日期]])/365,1)</f>
        <v>1.2</v>
      </c>
    </row>
    <row r="5222" spans="1:20">
      <c r="A5222" s="1">
        <v>42217</v>
      </c>
      <c r="B5222" t="s">
        <v>69</v>
      </c>
      <c r="C5222">
        <f t="shared" si="246"/>
        <v>2</v>
      </c>
      <c r="D5222" t="s">
        <v>358</v>
      </c>
      <c r="E5222" s="4">
        <v>3600</v>
      </c>
      <c r="F5222" s="4">
        <v>6000.12</v>
      </c>
      <c r="G5222" s="3">
        <v>1.6667000000000001</v>
      </c>
      <c r="H5222" s="7">
        <v>300</v>
      </c>
      <c r="I5222" s="4">
        <v>500.01</v>
      </c>
      <c r="J5222">
        <v>12</v>
      </c>
      <c r="K5222" t="s">
        <v>60</v>
      </c>
      <c r="L5222" t="s">
        <v>61</v>
      </c>
      <c r="M5222" t="s">
        <v>359</v>
      </c>
      <c r="N5222" s="2">
        <v>41964</v>
      </c>
      <c r="O5222" s="2">
        <v>42328</v>
      </c>
      <c r="P5222" t="s">
        <v>24</v>
      </c>
      <c r="Q5222" t="s">
        <v>25</v>
      </c>
      <c r="R5222" s="5" t="str">
        <f t="shared" si="247"/>
        <v>0.15</v>
      </c>
      <c r="S5222" s="6" t="str">
        <f t="shared" si="248"/>
        <v/>
      </c>
      <c r="T5222">
        <f>ROUND(INT(表1[[#This Row],[合同结束日期]]-表1[[#This Row],[合同起始日期]])/365,1)</f>
        <v>1</v>
      </c>
    </row>
    <row r="5223" spans="1:20">
      <c r="A5223" s="1">
        <v>42217</v>
      </c>
      <c r="B5223" t="s">
        <v>69</v>
      </c>
      <c r="C5223">
        <f t="shared" si="246"/>
        <v>2</v>
      </c>
      <c r="D5223" t="s">
        <v>310</v>
      </c>
      <c r="E5223" s="4">
        <v>55549.799999999996</v>
      </c>
      <c r="F5223" s="4">
        <v>8932.4078400000017</v>
      </c>
      <c r="G5223" s="3">
        <v>0.16080000000000005</v>
      </c>
      <c r="H5223" s="7">
        <v>4208.318181818182</v>
      </c>
      <c r="I5223" s="4">
        <v>676.69756363636384</v>
      </c>
      <c r="J5223">
        <v>13.2</v>
      </c>
      <c r="K5223" t="s">
        <v>11</v>
      </c>
      <c r="L5223" t="s">
        <v>12</v>
      </c>
      <c r="M5223" t="s">
        <v>10</v>
      </c>
      <c r="N5223" s="2">
        <v>42181</v>
      </c>
      <c r="O5223" s="2">
        <v>42546</v>
      </c>
      <c r="P5223" t="s">
        <v>24</v>
      </c>
      <c r="Q5223" t="s">
        <v>25</v>
      </c>
      <c r="R5223" s="5" t="str">
        <f t="shared" si="247"/>
        <v>0.15</v>
      </c>
      <c r="S5223" s="6" t="str">
        <f t="shared" si="248"/>
        <v/>
      </c>
      <c r="T5223">
        <f>ROUND(INT(表1[[#This Row],[合同结束日期]]-表1[[#This Row],[合同起始日期]])/365,1)</f>
        <v>1</v>
      </c>
    </row>
    <row r="5224" spans="1:20">
      <c r="A5224" s="1">
        <v>42217</v>
      </c>
      <c r="B5224" t="s">
        <v>69</v>
      </c>
      <c r="C5224">
        <f t="shared" si="246"/>
        <v>2</v>
      </c>
      <c r="D5224" t="s">
        <v>277</v>
      </c>
      <c r="E5224" s="4">
        <v>51074.400000000001</v>
      </c>
      <c r="F5224" s="4">
        <v>8769.4744800000008</v>
      </c>
      <c r="G5224" s="3">
        <v>0.17170000000000002</v>
      </c>
      <c r="H5224" s="7">
        <v>3546.8333333333339</v>
      </c>
      <c r="I5224" s="4">
        <v>608.9912833333334</v>
      </c>
      <c r="J5224">
        <v>14.399999999999999</v>
      </c>
      <c r="K5224" t="s">
        <v>11</v>
      </c>
      <c r="L5224" t="s">
        <v>12</v>
      </c>
      <c r="M5224" t="s">
        <v>110</v>
      </c>
      <c r="N5224" s="2">
        <v>41533</v>
      </c>
      <c r="O5224" s="2">
        <v>42262</v>
      </c>
      <c r="P5224" t="s">
        <v>24</v>
      </c>
      <c r="Q5224" t="s">
        <v>59</v>
      </c>
      <c r="R5224" s="5" t="str">
        <f t="shared" si="247"/>
        <v>0.16</v>
      </c>
      <c r="S5224" s="6" t="str">
        <f t="shared" si="248"/>
        <v/>
      </c>
      <c r="T5224">
        <f>ROUND(INT(表1[[#This Row],[合同结束日期]]-表1[[#This Row],[合同起始日期]])/365,1)</f>
        <v>2</v>
      </c>
    </row>
    <row r="5225" spans="1:20">
      <c r="A5225" s="1">
        <v>42217</v>
      </c>
      <c r="B5225" t="s">
        <v>69</v>
      </c>
      <c r="C5225">
        <f t="shared" si="246"/>
        <v>2</v>
      </c>
      <c r="D5225" t="s">
        <v>278</v>
      </c>
      <c r="E5225" s="4">
        <v>53970</v>
      </c>
      <c r="F5225" s="4">
        <v>9773.9669999999987</v>
      </c>
      <c r="G5225" s="3">
        <v>0.18109999999999998</v>
      </c>
      <c r="H5225" s="7">
        <v>3747.916666666667</v>
      </c>
      <c r="I5225" s="4">
        <v>678.74770833333332</v>
      </c>
      <c r="J5225">
        <v>14.399999999999999</v>
      </c>
      <c r="K5225" t="s">
        <v>11</v>
      </c>
      <c r="L5225" t="s">
        <v>12</v>
      </c>
      <c r="M5225" t="s">
        <v>110</v>
      </c>
      <c r="N5225" s="2">
        <v>41518</v>
      </c>
      <c r="O5225" s="2">
        <v>42247</v>
      </c>
      <c r="P5225" t="s">
        <v>24</v>
      </c>
      <c r="Q5225" t="s">
        <v>56</v>
      </c>
      <c r="R5225" s="5" t="str">
        <f t="shared" si="247"/>
        <v>0.17</v>
      </c>
      <c r="S5225" s="6" t="str">
        <f t="shared" si="248"/>
        <v/>
      </c>
      <c r="T5225">
        <f>ROUND(INT(表1[[#This Row],[合同结束日期]]-表1[[#This Row],[合同起始日期]])/365,1)</f>
        <v>2</v>
      </c>
    </row>
    <row r="5226" spans="1:20">
      <c r="A5226" s="1">
        <v>42217</v>
      </c>
      <c r="B5226" t="s">
        <v>69</v>
      </c>
      <c r="C5226">
        <f t="shared" si="246"/>
        <v>2</v>
      </c>
      <c r="D5226" t="s">
        <v>279</v>
      </c>
      <c r="E5226" s="4">
        <v>38761.199999999997</v>
      </c>
      <c r="F5226" s="4">
        <v>6601.0323600000002</v>
      </c>
      <c r="G5226" s="3">
        <v>0.17030000000000001</v>
      </c>
      <c r="H5226" s="7">
        <v>2691.75</v>
      </c>
      <c r="I5226" s="4">
        <v>458.40502500000008</v>
      </c>
      <c r="J5226">
        <v>14.399999999999999</v>
      </c>
      <c r="K5226" t="s">
        <v>66</v>
      </c>
      <c r="L5226" t="s">
        <v>64</v>
      </c>
      <c r="M5226" t="s">
        <v>64</v>
      </c>
      <c r="N5226" s="2">
        <v>41536</v>
      </c>
      <c r="O5226" s="2">
        <v>42265</v>
      </c>
      <c r="P5226" t="s">
        <v>24</v>
      </c>
      <c r="Q5226" t="s">
        <v>28</v>
      </c>
      <c r="R5226" s="5" t="str">
        <f t="shared" si="247"/>
        <v>0.13</v>
      </c>
      <c r="S5226" s="6" t="str">
        <f t="shared" si="248"/>
        <v/>
      </c>
      <c r="T5226">
        <f>ROUND(INT(表1[[#This Row],[合同结束日期]]-表1[[#This Row],[合同起始日期]])/365,1)</f>
        <v>2</v>
      </c>
    </row>
    <row r="5227" spans="1:20">
      <c r="A5227" s="1">
        <v>42217</v>
      </c>
      <c r="B5227" t="s">
        <v>69</v>
      </c>
      <c r="C5227">
        <f t="shared" si="246"/>
        <v>2</v>
      </c>
      <c r="D5227" t="s">
        <v>301</v>
      </c>
      <c r="E5227" s="4">
        <v>4674</v>
      </c>
      <c r="F5227" s="4">
        <v>2520.2208000000001</v>
      </c>
      <c r="G5227" s="3">
        <v>0.53920000000000001</v>
      </c>
      <c r="H5227" s="7">
        <v>299.61538461538464</v>
      </c>
      <c r="I5227" s="4">
        <v>161.55261538461539</v>
      </c>
      <c r="J5227">
        <v>15.6</v>
      </c>
      <c r="K5227" t="s">
        <v>60</v>
      </c>
      <c r="L5227" t="s">
        <v>107</v>
      </c>
      <c r="M5227" t="s">
        <v>302</v>
      </c>
      <c r="N5227" s="2">
        <v>41609</v>
      </c>
      <c r="O5227" s="2">
        <v>42338</v>
      </c>
      <c r="P5227" t="s">
        <v>14</v>
      </c>
      <c r="Q5227">
        <v>0</v>
      </c>
      <c r="R5227" s="5">
        <f t="shared" si="247"/>
        <v>0</v>
      </c>
      <c r="S5227" s="6" t="str">
        <f t="shared" si="248"/>
        <v/>
      </c>
      <c r="T5227">
        <f>ROUND(INT(表1[[#This Row],[合同结束日期]]-表1[[#This Row],[合同起始日期]])/365,1)</f>
        <v>2</v>
      </c>
    </row>
    <row r="5228" spans="1:20">
      <c r="A5228" s="1">
        <v>42248</v>
      </c>
      <c r="B5228" t="s">
        <v>69</v>
      </c>
      <c r="C5228">
        <f t="shared" si="246"/>
        <v>2</v>
      </c>
      <c r="D5228" t="s">
        <v>70</v>
      </c>
      <c r="E5228" s="4">
        <v>1177034.3999999999</v>
      </c>
      <c r="F5228" s="4">
        <v>132534.07343999998</v>
      </c>
      <c r="G5228" s="3">
        <v>0.11259999999999999</v>
      </c>
      <c r="H5228" s="7">
        <v>976.9541832669322</v>
      </c>
      <c r="I5228" s="4">
        <v>110.00504103585656</v>
      </c>
      <c r="J5228">
        <v>1204.8</v>
      </c>
      <c r="K5228" t="s">
        <v>44</v>
      </c>
      <c r="L5228" t="s">
        <v>72</v>
      </c>
      <c r="M5228" t="s">
        <v>71</v>
      </c>
      <c r="N5228" s="2">
        <v>41270</v>
      </c>
      <c r="O5228" s="2">
        <v>44325</v>
      </c>
      <c r="P5228" t="s">
        <v>18</v>
      </c>
      <c r="Q5228" t="s">
        <v>42</v>
      </c>
      <c r="R5228" s="5" t="str">
        <f t="shared" si="247"/>
        <v>0.08</v>
      </c>
      <c r="S5228" s="6" t="str">
        <f t="shared" si="248"/>
        <v/>
      </c>
      <c r="T5228">
        <f>ROUND(INT(表1[[#This Row],[合同结束日期]]-表1[[#This Row],[合同起始日期]])/365,1)</f>
        <v>8.4</v>
      </c>
    </row>
    <row r="5229" spans="1:20">
      <c r="A5229" s="1">
        <v>42248</v>
      </c>
      <c r="B5229" t="s">
        <v>69</v>
      </c>
      <c r="C5229">
        <f t="shared" si="246"/>
        <v>2</v>
      </c>
      <c r="D5229" t="s">
        <v>73</v>
      </c>
      <c r="E5229" s="4">
        <v>842338.79999999993</v>
      </c>
      <c r="F5229" s="4">
        <v>98216.704079999996</v>
      </c>
      <c r="G5229" s="3">
        <v>0.11660000000000001</v>
      </c>
      <c r="H5229" s="7">
        <v>985.88342696629206</v>
      </c>
      <c r="I5229" s="4">
        <v>114.95400758426966</v>
      </c>
      <c r="J5229">
        <v>854.4</v>
      </c>
      <c r="K5229" t="s">
        <v>44</v>
      </c>
      <c r="L5229" t="s">
        <v>72</v>
      </c>
      <c r="M5229" t="s">
        <v>71</v>
      </c>
      <c r="N5229" s="2">
        <v>41286</v>
      </c>
      <c r="O5229" s="2">
        <v>44325</v>
      </c>
      <c r="P5229" t="s">
        <v>18</v>
      </c>
      <c r="Q5229" t="s">
        <v>42</v>
      </c>
      <c r="R5229" s="5" t="str">
        <f t="shared" si="247"/>
        <v>0.08</v>
      </c>
      <c r="S5229" s="6" t="str">
        <f t="shared" si="248"/>
        <v/>
      </c>
      <c r="T5229">
        <f>ROUND(INT(表1[[#This Row],[合同结束日期]]-表1[[#This Row],[合同起始日期]])/365,1)</f>
        <v>8.3000000000000007</v>
      </c>
    </row>
    <row r="5230" spans="1:20">
      <c r="A5230" s="1">
        <v>42248</v>
      </c>
      <c r="B5230" t="s">
        <v>69</v>
      </c>
      <c r="C5230">
        <f t="shared" si="246"/>
        <v>2</v>
      </c>
      <c r="D5230" t="s">
        <v>356</v>
      </c>
      <c r="E5230" s="4">
        <v>466999.2</v>
      </c>
      <c r="F5230" s="4">
        <v>78315.765839999993</v>
      </c>
      <c r="G5230" s="3">
        <v>0.16769999999999999</v>
      </c>
      <c r="H5230" s="7">
        <v>864.81333333333339</v>
      </c>
      <c r="I5230" s="4">
        <v>145.02919599999998</v>
      </c>
      <c r="J5230">
        <v>540</v>
      </c>
      <c r="K5230" t="s">
        <v>44</v>
      </c>
      <c r="L5230" t="s">
        <v>72</v>
      </c>
      <c r="M5230" t="s">
        <v>71</v>
      </c>
      <c r="N5230" s="2">
        <v>41877</v>
      </c>
      <c r="O5230" s="2">
        <v>43702</v>
      </c>
      <c r="P5230" t="s">
        <v>18</v>
      </c>
      <c r="Q5230" t="s">
        <v>42</v>
      </c>
      <c r="R5230" s="5" t="str">
        <f t="shared" si="247"/>
        <v>0.08</v>
      </c>
      <c r="S5230" s="6" t="str">
        <f t="shared" si="248"/>
        <v/>
      </c>
      <c r="T5230">
        <f>ROUND(INT(表1[[#This Row],[合同结束日期]]-表1[[#This Row],[合同起始日期]])/365,1)</f>
        <v>5</v>
      </c>
    </row>
    <row r="5231" spans="1:20">
      <c r="A5231" s="1">
        <v>42248</v>
      </c>
      <c r="B5231" t="s">
        <v>69</v>
      </c>
      <c r="C5231">
        <f t="shared" si="246"/>
        <v>2</v>
      </c>
      <c r="D5231" t="s">
        <v>336</v>
      </c>
      <c r="E5231" s="4">
        <v>646846.79999999993</v>
      </c>
      <c r="F5231" s="4">
        <v>78721.255560000005</v>
      </c>
      <c r="G5231" s="3">
        <v>0.12170000000000002</v>
      </c>
      <c r="H5231" s="7">
        <v>1026.7409523809522</v>
      </c>
      <c r="I5231" s="4">
        <v>124.95437390476191</v>
      </c>
      <c r="J5231">
        <v>630</v>
      </c>
      <c r="K5231" t="s">
        <v>44</v>
      </c>
      <c r="L5231" t="s">
        <v>72</v>
      </c>
      <c r="M5231" t="s">
        <v>71</v>
      </c>
      <c r="N5231" s="2">
        <v>41757</v>
      </c>
      <c r="O5231" s="2">
        <v>43948</v>
      </c>
      <c r="P5231" t="s">
        <v>18</v>
      </c>
      <c r="Q5231" t="s">
        <v>42</v>
      </c>
      <c r="R5231" s="5" t="str">
        <f t="shared" si="247"/>
        <v>0.08</v>
      </c>
      <c r="S5231" s="6" t="str">
        <f t="shared" si="248"/>
        <v/>
      </c>
      <c r="T5231">
        <f>ROUND(INT(表1[[#This Row],[合同结束日期]]-表1[[#This Row],[合同起始日期]])/365,1)</f>
        <v>6</v>
      </c>
    </row>
    <row r="5232" spans="1:20">
      <c r="A5232" s="1">
        <v>42248</v>
      </c>
      <c r="B5232" t="s">
        <v>69</v>
      </c>
      <c r="C5232">
        <f t="shared" si="246"/>
        <v>2</v>
      </c>
      <c r="D5232" t="s">
        <v>74</v>
      </c>
      <c r="E5232" s="4">
        <v>166743.6</v>
      </c>
      <c r="F5232" s="4">
        <v>27596.0658</v>
      </c>
      <c r="G5232" s="3">
        <v>0.16550000000000001</v>
      </c>
      <c r="H5232" s="7">
        <v>664.84688995215322</v>
      </c>
      <c r="I5232" s="4">
        <v>110.03216028708135</v>
      </c>
      <c r="J5232">
        <v>250.79999999999998</v>
      </c>
      <c r="K5232" t="s">
        <v>76</v>
      </c>
      <c r="L5232" t="s">
        <v>75</v>
      </c>
      <c r="M5232" t="s">
        <v>75</v>
      </c>
      <c r="N5232" s="2">
        <v>41243</v>
      </c>
      <c r="O5232" s="2">
        <v>43229</v>
      </c>
      <c r="P5232" t="s">
        <v>14</v>
      </c>
      <c r="Q5232" t="s">
        <v>37</v>
      </c>
      <c r="R5232" s="5" t="str">
        <f t="shared" si="247"/>
        <v>0.</v>
      </c>
      <c r="S5232" s="6" t="str">
        <f t="shared" si="248"/>
        <v/>
      </c>
      <c r="T5232">
        <f>ROUND(INT(表1[[#This Row],[合同结束日期]]-表1[[#This Row],[合同起始日期]])/365,1)</f>
        <v>5.4</v>
      </c>
    </row>
    <row r="5233" spans="1:20">
      <c r="A5233" s="1">
        <v>42248</v>
      </c>
      <c r="B5233" t="s">
        <v>69</v>
      </c>
      <c r="C5233">
        <f t="shared" si="246"/>
        <v>2</v>
      </c>
      <c r="D5233" t="s">
        <v>464</v>
      </c>
      <c r="E5233" s="4">
        <v>236154</v>
      </c>
      <c r="F5233" s="4">
        <v>46664.030400000003</v>
      </c>
      <c r="G5233" s="3">
        <v>0.19760000000000003</v>
      </c>
      <c r="H5233" s="7">
        <v>911.08796296296305</v>
      </c>
      <c r="I5233" s="4">
        <v>180.03098148148149</v>
      </c>
      <c r="J5233">
        <v>259.2</v>
      </c>
      <c r="K5233" t="s">
        <v>44</v>
      </c>
      <c r="L5233" t="s">
        <v>72</v>
      </c>
      <c r="M5233" t="s">
        <v>71</v>
      </c>
      <c r="N5233" s="2">
        <v>42139</v>
      </c>
      <c r="O5233" s="2">
        <v>43965</v>
      </c>
      <c r="P5233" t="s">
        <v>18</v>
      </c>
      <c r="Q5233" t="s">
        <v>42</v>
      </c>
      <c r="R5233" s="5" t="str">
        <f t="shared" si="247"/>
        <v>0.08</v>
      </c>
      <c r="S5233" s="6" t="str">
        <f t="shared" si="248"/>
        <v/>
      </c>
      <c r="T5233">
        <f>ROUND(INT(表1[[#This Row],[合同结束日期]]-表1[[#This Row],[合同起始日期]])/365,1)</f>
        <v>5</v>
      </c>
    </row>
    <row r="5234" spans="1:20">
      <c r="A5234" s="1">
        <v>42248</v>
      </c>
      <c r="B5234" t="s">
        <v>69</v>
      </c>
      <c r="C5234">
        <f t="shared" si="246"/>
        <v>2</v>
      </c>
      <c r="D5234" t="s">
        <v>77</v>
      </c>
      <c r="E5234" s="4">
        <v>522620.39999999997</v>
      </c>
      <c r="F5234" s="4">
        <v>90204.281040000002</v>
      </c>
      <c r="G5234" s="3">
        <v>0.1726</v>
      </c>
      <c r="H5234" s="7">
        <v>521.57724550898195</v>
      </c>
      <c r="I5234" s="4">
        <v>90.024232574850302</v>
      </c>
      <c r="J5234">
        <v>1002</v>
      </c>
      <c r="K5234" t="s">
        <v>44</v>
      </c>
      <c r="L5234" t="s">
        <v>72</v>
      </c>
      <c r="M5234" t="s">
        <v>71</v>
      </c>
      <c r="N5234" s="2">
        <v>42098</v>
      </c>
      <c r="O5234" s="2">
        <v>44325</v>
      </c>
      <c r="P5234" t="s">
        <v>18</v>
      </c>
      <c r="Q5234" t="s">
        <v>78</v>
      </c>
      <c r="R5234" s="5" t="str">
        <f t="shared" si="247"/>
        <v>0.07</v>
      </c>
      <c r="S5234" s="6" t="str">
        <f t="shared" si="248"/>
        <v/>
      </c>
      <c r="T5234">
        <f>ROUND(INT(表1[[#This Row],[合同结束日期]]-表1[[#This Row],[合同起始日期]])/365,1)</f>
        <v>6.1</v>
      </c>
    </row>
    <row r="5235" spans="1:20">
      <c r="A5235" s="1">
        <v>42248</v>
      </c>
      <c r="B5235" t="s">
        <v>69</v>
      </c>
      <c r="C5235">
        <f t="shared" si="246"/>
        <v>2</v>
      </c>
      <c r="D5235" t="s">
        <v>79</v>
      </c>
      <c r="E5235" s="4">
        <v>217638</v>
      </c>
      <c r="F5235" s="4">
        <v>52820.742599999998</v>
      </c>
      <c r="G5235" s="3">
        <v>0.2427</v>
      </c>
      <c r="H5235" s="7">
        <v>1112.6687116564417</v>
      </c>
      <c r="I5235" s="4">
        <v>270.04469631901839</v>
      </c>
      <c r="J5235">
        <v>195.6</v>
      </c>
      <c r="K5235" t="s">
        <v>11</v>
      </c>
      <c r="L5235" t="s">
        <v>13</v>
      </c>
      <c r="M5235" t="s">
        <v>34</v>
      </c>
      <c r="N5235" s="2">
        <v>41299</v>
      </c>
      <c r="O5235" s="2">
        <v>42499</v>
      </c>
      <c r="P5235" t="s">
        <v>24</v>
      </c>
      <c r="Q5235" t="s">
        <v>59</v>
      </c>
      <c r="R5235" s="5" t="str">
        <f t="shared" si="247"/>
        <v>0.16</v>
      </c>
      <c r="S5235" s="6" t="str">
        <f t="shared" si="248"/>
        <v/>
      </c>
      <c r="T5235">
        <f>ROUND(INT(表1[[#This Row],[合同结束日期]]-表1[[#This Row],[合同起始日期]])/365,1)</f>
        <v>3.3</v>
      </c>
    </row>
    <row r="5236" spans="1:20">
      <c r="A5236" s="1">
        <v>42248</v>
      </c>
      <c r="B5236" t="s">
        <v>69</v>
      </c>
      <c r="C5236">
        <f t="shared" si="246"/>
        <v>2</v>
      </c>
      <c r="D5236" t="s">
        <v>100</v>
      </c>
      <c r="E5236" s="4">
        <v>267973.2</v>
      </c>
      <c r="F5236" s="4">
        <v>56167.182719999997</v>
      </c>
      <c r="G5236" s="3">
        <v>0.20959999999999998</v>
      </c>
      <c r="H5236" s="7">
        <v>1478.8807947019868</v>
      </c>
      <c r="I5236" s="4">
        <v>309.97341456953643</v>
      </c>
      <c r="J5236">
        <v>181.2</v>
      </c>
      <c r="K5236" t="s">
        <v>11</v>
      </c>
      <c r="L5236" t="s">
        <v>23</v>
      </c>
      <c r="M5236" t="s">
        <v>23</v>
      </c>
      <c r="N5236" s="2">
        <v>42134</v>
      </c>
      <c r="O5236" s="2">
        <v>42864</v>
      </c>
      <c r="P5236" t="s">
        <v>24</v>
      </c>
      <c r="Q5236" t="s">
        <v>59</v>
      </c>
      <c r="R5236" s="5" t="str">
        <f t="shared" si="247"/>
        <v>0.16</v>
      </c>
      <c r="S5236" s="6" t="str">
        <f t="shared" si="248"/>
        <v/>
      </c>
      <c r="T5236">
        <f>ROUND(INT(表1[[#This Row],[合同结束日期]]-表1[[#This Row],[合同起始日期]])/365,1)</f>
        <v>2</v>
      </c>
    </row>
    <row r="5237" spans="1:20">
      <c r="A5237" s="1">
        <v>42248</v>
      </c>
      <c r="B5237" t="s">
        <v>69</v>
      </c>
      <c r="C5237">
        <f t="shared" si="246"/>
        <v>2</v>
      </c>
      <c r="D5237" t="s">
        <v>81</v>
      </c>
      <c r="E5237" s="4">
        <v>165458.4</v>
      </c>
      <c r="F5237" s="4">
        <v>36003.747840000004</v>
      </c>
      <c r="G5237" s="3">
        <v>0.21760000000000004</v>
      </c>
      <c r="H5237" s="7">
        <v>1378.82</v>
      </c>
      <c r="I5237" s="4">
        <v>300.03123200000005</v>
      </c>
      <c r="J5237">
        <v>120</v>
      </c>
      <c r="K5237" t="s">
        <v>11</v>
      </c>
      <c r="L5237" t="s">
        <v>23</v>
      </c>
      <c r="M5237" t="s">
        <v>23</v>
      </c>
      <c r="N5237" s="2">
        <v>41279</v>
      </c>
      <c r="O5237" s="2">
        <v>42499</v>
      </c>
      <c r="P5237" t="s">
        <v>24</v>
      </c>
      <c r="Q5237" t="s">
        <v>59</v>
      </c>
      <c r="R5237" s="5" t="str">
        <f t="shared" si="247"/>
        <v>0.16</v>
      </c>
      <c r="S5237" s="6" t="str">
        <f t="shared" si="248"/>
        <v/>
      </c>
      <c r="T5237">
        <f>ROUND(INT(表1[[#This Row],[合同结束日期]]-表1[[#This Row],[合同起始日期]])/365,1)</f>
        <v>3.3</v>
      </c>
    </row>
    <row r="5238" spans="1:20">
      <c r="A5238" s="1">
        <v>42248</v>
      </c>
      <c r="B5238" t="s">
        <v>69</v>
      </c>
      <c r="C5238">
        <f t="shared" si="246"/>
        <v>2</v>
      </c>
      <c r="D5238" t="s">
        <v>415</v>
      </c>
      <c r="E5238" s="4">
        <v>175388.4</v>
      </c>
      <c r="F5238" s="4">
        <v>26097.793920000004</v>
      </c>
      <c r="G5238" s="3">
        <v>0.14880000000000002</v>
      </c>
      <c r="H5238" s="7">
        <v>2657.4</v>
      </c>
      <c r="I5238" s="4">
        <v>395.42112000000003</v>
      </c>
      <c r="J5238">
        <v>66</v>
      </c>
      <c r="K5238" t="s">
        <v>11</v>
      </c>
      <c r="L5238" t="s">
        <v>12</v>
      </c>
      <c r="M5238" t="s">
        <v>53</v>
      </c>
      <c r="N5238" s="2">
        <v>42156</v>
      </c>
      <c r="O5238" s="2">
        <v>42886</v>
      </c>
      <c r="P5238" t="s">
        <v>24</v>
      </c>
      <c r="Q5238" t="s">
        <v>28</v>
      </c>
      <c r="R5238" s="5" t="str">
        <f t="shared" si="247"/>
        <v>0.13</v>
      </c>
      <c r="S5238" s="6" t="str">
        <f t="shared" si="248"/>
        <v/>
      </c>
      <c r="T5238">
        <f>ROUND(INT(表1[[#This Row],[合同结束日期]]-表1[[#This Row],[合同起始日期]])/365,1)</f>
        <v>2</v>
      </c>
    </row>
    <row r="5239" spans="1:20">
      <c r="A5239" s="1">
        <v>42248</v>
      </c>
      <c r="B5239" t="s">
        <v>69</v>
      </c>
      <c r="C5239">
        <f t="shared" si="246"/>
        <v>2</v>
      </c>
      <c r="D5239" t="s">
        <v>417</v>
      </c>
      <c r="E5239" s="4">
        <v>158464.79999999999</v>
      </c>
      <c r="F5239" s="4">
        <v>24023.263680000004</v>
      </c>
      <c r="G5239" s="3">
        <v>0.15160000000000004</v>
      </c>
      <c r="H5239" s="7">
        <v>2316.7368421052633</v>
      </c>
      <c r="I5239" s="4">
        <v>351.21730526315798</v>
      </c>
      <c r="J5239">
        <v>68.399999999999991</v>
      </c>
      <c r="K5239" t="s">
        <v>11</v>
      </c>
      <c r="L5239" t="s">
        <v>12</v>
      </c>
      <c r="M5239" t="s">
        <v>53</v>
      </c>
      <c r="N5239" s="2">
        <v>42156</v>
      </c>
      <c r="O5239" s="2">
        <v>42886</v>
      </c>
      <c r="P5239" t="s">
        <v>24</v>
      </c>
      <c r="Q5239" t="s">
        <v>28</v>
      </c>
      <c r="R5239" s="5" t="str">
        <f t="shared" si="247"/>
        <v>0.13</v>
      </c>
      <c r="S5239" s="6" t="str">
        <f t="shared" si="248"/>
        <v/>
      </c>
      <c r="T5239">
        <f>ROUND(INT(表1[[#This Row],[合同结束日期]]-表1[[#This Row],[合同起始日期]])/365,1)</f>
        <v>2</v>
      </c>
    </row>
    <row r="5240" spans="1:20">
      <c r="A5240" s="1">
        <v>42248</v>
      </c>
      <c r="B5240" t="s">
        <v>69</v>
      </c>
      <c r="C5240">
        <f t="shared" si="246"/>
        <v>2</v>
      </c>
      <c r="D5240" t="s">
        <v>418</v>
      </c>
      <c r="E5240" s="4">
        <v>292621.2</v>
      </c>
      <c r="F5240" s="4">
        <v>41639.996760000002</v>
      </c>
      <c r="G5240" s="3">
        <v>0.14230000000000001</v>
      </c>
      <c r="H5240" s="7">
        <v>4064.1833333333334</v>
      </c>
      <c r="I5240" s="4">
        <v>578.33328833333337</v>
      </c>
      <c r="J5240">
        <v>72</v>
      </c>
      <c r="K5240" t="s">
        <v>11</v>
      </c>
      <c r="L5240" t="s">
        <v>12</v>
      </c>
      <c r="M5240" t="s">
        <v>53</v>
      </c>
      <c r="N5240" s="2">
        <v>42159</v>
      </c>
      <c r="O5240" s="2">
        <v>42889</v>
      </c>
      <c r="P5240" t="s">
        <v>24</v>
      </c>
      <c r="Q5240" t="s">
        <v>28</v>
      </c>
      <c r="R5240" s="5" t="str">
        <f t="shared" si="247"/>
        <v>0.13</v>
      </c>
      <c r="S5240" s="6" t="str">
        <f t="shared" si="248"/>
        <v/>
      </c>
      <c r="T5240">
        <f>ROUND(INT(表1[[#This Row],[合同结束日期]]-表1[[#This Row],[合同起始日期]])/365,1)</f>
        <v>2</v>
      </c>
    </row>
    <row r="5241" spans="1:20">
      <c r="A5241" s="1">
        <v>42248</v>
      </c>
      <c r="B5241" t="s">
        <v>69</v>
      </c>
      <c r="C5241">
        <f t="shared" si="246"/>
        <v>2</v>
      </c>
      <c r="D5241" t="s">
        <v>90</v>
      </c>
      <c r="E5241" s="4">
        <v>207828</v>
      </c>
      <c r="F5241" s="4">
        <v>56529.216</v>
      </c>
      <c r="G5241" s="3">
        <v>0.27200000000000002</v>
      </c>
      <c r="H5241" s="7">
        <v>1103.1210191082803</v>
      </c>
      <c r="I5241" s="4">
        <v>300.04891719745223</v>
      </c>
      <c r="J5241">
        <v>188.4</v>
      </c>
      <c r="K5241" t="s">
        <v>11</v>
      </c>
      <c r="L5241" t="s">
        <v>23</v>
      </c>
      <c r="M5241" t="s">
        <v>23</v>
      </c>
      <c r="N5241" s="2">
        <v>42156</v>
      </c>
      <c r="O5241" s="2">
        <v>42886</v>
      </c>
      <c r="P5241" t="s">
        <v>24</v>
      </c>
      <c r="Q5241" t="s">
        <v>420</v>
      </c>
      <c r="R5241" s="5" t="str">
        <f t="shared" si="247"/>
        <v>0.19</v>
      </c>
      <c r="S5241" s="6" t="str">
        <f t="shared" si="248"/>
        <v/>
      </c>
      <c r="T5241">
        <f>ROUND(INT(表1[[#This Row],[合同结束日期]]-表1[[#This Row],[合同起始日期]])/365,1)</f>
        <v>2</v>
      </c>
    </row>
    <row r="5242" spans="1:20">
      <c r="A5242" s="1">
        <v>42248</v>
      </c>
      <c r="B5242" t="s">
        <v>69</v>
      </c>
      <c r="C5242">
        <f t="shared" si="246"/>
        <v>2</v>
      </c>
      <c r="D5242" t="s">
        <v>86</v>
      </c>
      <c r="E5242" s="4">
        <v>343934.39999999997</v>
      </c>
      <c r="F5242" s="4">
        <v>63834.224639999986</v>
      </c>
      <c r="G5242" s="3">
        <v>0.18559999999999999</v>
      </c>
      <c r="H5242" s="7">
        <v>1637.782857142857</v>
      </c>
      <c r="I5242" s="4">
        <v>303.97249828571421</v>
      </c>
      <c r="J5242">
        <v>210</v>
      </c>
      <c r="K5242" t="s">
        <v>11</v>
      </c>
      <c r="L5242" t="s">
        <v>23</v>
      </c>
      <c r="M5242" t="s">
        <v>23</v>
      </c>
      <c r="N5242" s="2">
        <v>41284</v>
      </c>
      <c r="O5242" s="2">
        <v>42499</v>
      </c>
      <c r="P5242" t="s">
        <v>18</v>
      </c>
      <c r="Q5242" t="s">
        <v>30</v>
      </c>
      <c r="R5242" s="5" t="str">
        <f t="shared" si="247"/>
        <v>0.18</v>
      </c>
      <c r="S5242" s="6" t="str">
        <f t="shared" si="248"/>
        <v/>
      </c>
      <c r="T5242">
        <f>ROUND(INT(表1[[#This Row],[合同结束日期]]-表1[[#This Row],[合同起始日期]])/365,1)</f>
        <v>3.3</v>
      </c>
    </row>
    <row r="5243" spans="1:20">
      <c r="A5243" s="1">
        <v>42248</v>
      </c>
      <c r="B5243" t="s">
        <v>69</v>
      </c>
      <c r="C5243">
        <f t="shared" si="246"/>
        <v>2</v>
      </c>
      <c r="D5243" t="s">
        <v>87</v>
      </c>
      <c r="E5243" s="4">
        <v>121893.432</v>
      </c>
      <c r="F5243" s="4">
        <v>37908.857351999999</v>
      </c>
      <c r="G5243" s="3">
        <v>0.311</v>
      </c>
      <c r="H5243" s="7">
        <v>418.01588477366261</v>
      </c>
      <c r="I5243" s="4">
        <v>130.00294016460907</v>
      </c>
      <c r="J5243">
        <v>291.59999999999997</v>
      </c>
      <c r="K5243" t="s">
        <v>11</v>
      </c>
      <c r="L5243" t="s">
        <v>13</v>
      </c>
      <c r="M5243" t="s">
        <v>13</v>
      </c>
      <c r="N5243" s="2">
        <v>41340</v>
      </c>
      <c r="O5243" s="2">
        <v>42499</v>
      </c>
      <c r="P5243" t="s">
        <v>18</v>
      </c>
      <c r="Q5243" t="s">
        <v>83</v>
      </c>
      <c r="R5243" s="5" t="str">
        <f t="shared" si="247"/>
        <v>0.14</v>
      </c>
      <c r="S5243" s="6" t="str">
        <f t="shared" si="248"/>
        <v/>
      </c>
      <c r="T5243">
        <f>ROUND(INT(表1[[#This Row],[合同结束日期]]-表1[[#This Row],[合同起始日期]])/365,1)</f>
        <v>3.2</v>
      </c>
    </row>
    <row r="5244" spans="1:20">
      <c r="A5244" s="1">
        <v>42248</v>
      </c>
      <c r="B5244" t="s">
        <v>69</v>
      </c>
      <c r="C5244">
        <f t="shared" si="246"/>
        <v>2</v>
      </c>
      <c r="D5244" t="s">
        <v>88</v>
      </c>
      <c r="E5244" s="4">
        <v>94368.72</v>
      </c>
      <c r="F5244" s="4">
        <v>26517.610320000003</v>
      </c>
      <c r="G5244" s="3">
        <v>0.28100000000000003</v>
      </c>
      <c r="H5244" s="7">
        <v>462.59176470588238</v>
      </c>
      <c r="I5244" s="4">
        <v>129.98828588235295</v>
      </c>
      <c r="J5244">
        <v>204</v>
      </c>
      <c r="K5244" t="s">
        <v>11</v>
      </c>
      <c r="L5244" t="s">
        <v>23</v>
      </c>
      <c r="M5244" t="s">
        <v>23</v>
      </c>
      <c r="N5244" s="2">
        <v>41337</v>
      </c>
      <c r="O5244" s="2">
        <v>42499</v>
      </c>
      <c r="P5244" t="s">
        <v>18</v>
      </c>
      <c r="Q5244" t="s">
        <v>83</v>
      </c>
      <c r="R5244" s="5" t="str">
        <f t="shared" si="247"/>
        <v>0.14</v>
      </c>
      <c r="S5244" s="6" t="str">
        <f t="shared" si="248"/>
        <v/>
      </c>
      <c r="T5244">
        <f>ROUND(INT(表1[[#This Row],[合同结束日期]]-表1[[#This Row],[合同起始日期]])/365,1)</f>
        <v>3.2</v>
      </c>
    </row>
    <row r="5245" spans="1:20">
      <c r="A5245" s="1">
        <v>42248</v>
      </c>
      <c r="B5245" t="s">
        <v>69</v>
      </c>
      <c r="C5245">
        <f t="shared" si="246"/>
        <v>2</v>
      </c>
      <c r="D5245" t="s">
        <v>89</v>
      </c>
      <c r="E5245" s="4">
        <v>188839.19999999998</v>
      </c>
      <c r="F5245" s="4">
        <v>41695.695360000005</v>
      </c>
      <c r="G5245" s="3">
        <v>0.22080000000000005</v>
      </c>
      <c r="H5245" s="7">
        <v>1322.4033613445379</v>
      </c>
      <c r="I5245" s="4">
        <v>291.98666218487404</v>
      </c>
      <c r="J5245">
        <v>142.79999999999998</v>
      </c>
      <c r="K5245" t="s">
        <v>11</v>
      </c>
      <c r="L5245" t="s">
        <v>23</v>
      </c>
      <c r="M5245" t="s">
        <v>23</v>
      </c>
      <c r="N5245" s="2">
        <v>41284</v>
      </c>
      <c r="O5245" s="2">
        <v>43229</v>
      </c>
      <c r="P5245" t="s">
        <v>24</v>
      </c>
      <c r="Q5245" t="s">
        <v>59</v>
      </c>
      <c r="R5245" s="5" t="str">
        <f t="shared" si="247"/>
        <v>0.16</v>
      </c>
      <c r="S5245" s="6" t="str">
        <f t="shared" si="248"/>
        <v/>
      </c>
      <c r="T5245">
        <f>ROUND(INT(表1[[#This Row],[合同结束日期]]-表1[[#This Row],[合同起始日期]])/365,1)</f>
        <v>5.3</v>
      </c>
    </row>
    <row r="5246" spans="1:20">
      <c r="A5246" s="1">
        <v>42248</v>
      </c>
      <c r="B5246" t="s">
        <v>69</v>
      </c>
      <c r="C5246">
        <f t="shared" si="246"/>
        <v>2</v>
      </c>
      <c r="D5246" t="s">
        <v>419</v>
      </c>
      <c r="E5246" s="4">
        <v>433430.39999999997</v>
      </c>
      <c r="F5246" s="4">
        <v>94444.484159999993</v>
      </c>
      <c r="G5246" s="3">
        <v>0.21790000000000001</v>
      </c>
      <c r="H5246" s="7">
        <v>1318.2189781021896</v>
      </c>
      <c r="I5246" s="4">
        <v>287.23991532846713</v>
      </c>
      <c r="J5246">
        <v>328.8</v>
      </c>
      <c r="K5246" t="s">
        <v>11</v>
      </c>
      <c r="L5246" t="s">
        <v>23</v>
      </c>
      <c r="M5246" t="s">
        <v>23</v>
      </c>
      <c r="N5246" s="2">
        <v>42140</v>
      </c>
      <c r="O5246" s="2">
        <v>42870</v>
      </c>
      <c r="P5246" t="s">
        <v>24</v>
      </c>
      <c r="Q5246" t="s">
        <v>30</v>
      </c>
      <c r="R5246" s="5" t="str">
        <f t="shared" si="247"/>
        <v>0.18</v>
      </c>
      <c r="S5246" s="6" t="str">
        <f t="shared" si="248"/>
        <v/>
      </c>
      <c r="T5246">
        <f>ROUND(INT(表1[[#This Row],[合同结束日期]]-表1[[#This Row],[合同起始日期]])/365,1)</f>
        <v>2</v>
      </c>
    </row>
    <row r="5247" spans="1:20">
      <c r="A5247" s="1">
        <v>42248</v>
      </c>
      <c r="B5247" t="s">
        <v>69</v>
      </c>
      <c r="C5247">
        <f t="shared" si="246"/>
        <v>2</v>
      </c>
      <c r="D5247" t="s">
        <v>91</v>
      </c>
      <c r="E5247" s="4">
        <v>650790</v>
      </c>
      <c r="F5247" s="4">
        <v>116361.25199999999</v>
      </c>
      <c r="G5247" s="3">
        <v>0.17879999999999999</v>
      </c>
      <c r="H5247" s="7">
        <v>1738.221153846154</v>
      </c>
      <c r="I5247" s="4">
        <v>310.7939423076923</v>
      </c>
      <c r="J5247">
        <v>374.4</v>
      </c>
      <c r="K5247" t="s">
        <v>11</v>
      </c>
      <c r="L5247" t="s">
        <v>92</v>
      </c>
      <c r="M5247" t="s">
        <v>92</v>
      </c>
      <c r="N5247" s="2">
        <v>41295</v>
      </c>
      <c r="O5247" s="2">
        <v>42499</v>
      </c>
      <c r="P5247" t="s">
        <v>24</v>
      </c>
      <c r="Q5247" t="s">
        <v>25</v>
      </c>
      <c r="R5247" s="5" t="str">
        <f t="shared" si="247"/>
        <v>0.15</v>
      </c>
      <c r="S5247" s="6" t="str">
        <f t="shared" si="248"/>
        <v/>
      </c>
      <c r="T5247">
        <f>ROUND(INT(表1[[#This Row],[合同结束日期]]-表1[[#This Row],[合同起始日期]])/365,1)</f>
        <v>3.3</v>
      </c>
    </row>
    <row r="5248" spans="1:20">
      <c r="A5248" s="1">
        <v>42248</v>
      </c>
      <c r="B5248" t="s">
        <v>69</v>
      </c>
      <c r="C5248">
        <f t="shared" si="246"/>
        <v>2</v>
      </c>
      <c r="D5248" t="s">
        <v>93</v>
      </c>
      <c r="E5248" s="4">
        <v>333401.03999999998</v>
      </c>
      <c r="F5248" s="4">
        <v>64813.162176000013</v>
      </c>
      <c r="G5248" s="3">
        <v>0.19440000000000004</v>
      </c>
      <c r="H5248" s="7">
        <v>1234.8186666666666</v>
      </c>
      <c r="I5248" s="4">
        <v>240.04874880000006</v>
      </c>
      <c r="J5248">
        <v>270</v>
      </c>
      <c r="K5248" t="s">
        <v>11</v>
      </c>
      <c r="L5248" t="s">
        <v>92</v>
      </c>
      <c r="M5248" t="s">
        <v>92</v>
      </c>
      <c r="N5248" s="2">
        <v>41279</v>
      </c>
      <c r="O5248" s="2">
        <v>42499</v>
      </c>
      <c r="P5248" t="s">
        <v>24</v>
      </c>
      <c r="Q5248" t="s">
        <v>83</v>
      </c>
      <c r="R5248" s="5" t="str">
        <f t="shared" si="247"/>
        <v>0.14</v>
      </c>
      <c r="S5248" s="6" t="str">
        <f t="shared" si="248"/>
        <v/>
      </c>
      <c r="T5248">
        <f>ROUND(INT(表1[[#This Row],[合同结束日期]]-表1[[#This Row],[合同起始日期]])/365,1)</f>
        <v>3.3</v>
      </c>
    </row>
    <row r="5249" spans="1:20">
      <c r="A5249" s="1">
        <v>42248</v>
      </c>
      <c r="B5249" t="s">
        <v>69</v>
      </c>
      <c r="C5249">
        <f t="shared" si="246"/>
        <v>2</v>
      </c>
      <c r="D5249" t="s">
        <v>94</v>
      </c>
      <c r="E5249" s="4">
        <v>308193.59999999998</v>
      </c>
      <c r="F5249" s="4">
        <v>79976.239200000011</v>
      </c>
      <c r="G5249" s="3">
        <v>0.25950000000000006</v>
      </c>
      <c r="H5249" s="7">
        <v>1194.5488372093023</v>
      </c>
      <c r="I5249" s="4">
        <v>309.985423255814</v>
      </c>
      <c r="J5249">
        <v>258</v>
      </c>
      <c r="K5249" t="s">
        <v>11</v>
      </c>
      <c r="L5249" t="s">
        <v>23</v>
      </c>
      <c r="M5249" t="s">
        <v>23</v>
      </c>
      <c r="N5249" s="2">
        <v>41274</v>
      </c>
      <c r="O5249" s="2">
        <v>42435</v>
      </c>
      <c r="P5249" t="s">
        <v>24</v>
      </c>
      <c r="Q5249" t="s">
        <v>420</v>
      </c>
      <c r="R5249" s="5" t="str">
        <f t="shared" si="247"/>
        <v>0.19</v>
      </c>
      <c r="S5249" s="6" t="str">
        <f t="shared" si="248"/>
        <v/>
      </c>
      <c r="T5249">
        <f>ROUND(INT(表1[[#This Row],[合同结束日期]]-表1[[#This Row],[合同起始日期]])/365,1)</f>
        <v>3.2</v>
      </c>
    </row>
    <row r="5250" spans="1:20">
      <c r="A5250" s="1">
        <v>42248</v>
      </c>
      <c r="B5250" t="s">
        <v>69</v>
      </c>
      <c r="C5250">
        <f t="shared" si="246"/>
        <v>2</v>
      </c>
      <c r="D5250" t="s">
        <v>95</v>
      </c>
      <c r="E5250" s="4">
        <v>960298.79999999993</v>
      </c>
      <c r="F5250" s="4">
        <v>221636.96303999997</v>
      </c>
      <c r="G5250" s="3">
        <v>0.23079999999999998</v>
      </c>
      <c r="H5250" s="7">
        <v>618.9087393658159</v>
      </c>
      <c r="I5250" s="4">
        <v>142.8441370456303</v>
      </c>
      <c r="J5250">
        <v>1551.6</v>
      </c>
      <c r="K5250" t="s">
        <v>41</v>
      </c>
      <c r="L5250" t="s">
        <v>95</v>
      </c>
      <c r="M5250" t="s">
        <v>41</v>
      </c>
      <c r="N5250" s="2">
        <v>41338</v>
      </c>
      <c r="O5250" s="2">
        <v>44349</v>
      </c>
      <c r="P5250" t="s">
        <v>24</v>
      </c>
      <c r="Q5250" t="s">
        <v>25</v>
      </c>
      <c r="R5250" s="5" t="str">
        <f t="shared" si="247"/>
        <v>0.15</v>
      </c>
      <c r="S5250" s="6" t="str">
        <f t="shared" si="248"/>
        <v/>
      </c>
      <c r="T5250">
        <f>ROUND(INT(表1[[#This Row],[合同结束日期]]-表1[[#This Row],[合同起始日期]])/365,1)</f>
        <v>8.1999999999999993</v>
      </c>
    </row>
    <row r="5251" spans="1:20">
      <c r="A5251" s="1">
        <v>42248</v>
      </c>
      <c r="B5251" t="s">
        <v>69</v>
      </c>
      <c r="C5251">
        <f t="shared" si="246"/>
        <v>2</v>
      </c>
      <c r="D5251" t="s">
        <v>293</v>
      </c>
      <c r="E5251" s="4">
        <v>991696.79999999993</v>
      </c>
      <c r="F5251" s="4">
        <v>81715.816319999998</v>
      </c>
      <c r="G5251" s="3">
        <v>8.2400000000000001E-2</v>
      </c>
      <c r="H5251" s="7">
        <v>849.34635149023643</v>
      </c>
      <c r="I5251" s="4">
        <v>69.986139362795484</v>
      </c>
      <c r="J5251">
        <v>1167.5999999999999</v>
      </c>
      <c r="K5251" t="s">
        <v>44</v>
      </c>
      <c r="L5251" t="s">
        <v>72</v>
      </c>
      <c r="M5251" t="s">
        <v>71</v>
      </c>
      <c r="N5251" s="2">
        <v>41446</v>
      </c>
      <c r="O5251" s="2">
        <v>44487</v>
      </c>
      <c r="P5251" t="s">
        <v>18</v>
      </c>
      <c r="Q5251" t="s">
        <v>37</v>
      </c>
      <c r="R5251" s="5" t="str">
        <f t="shared" si="247"/>
        <v>0.</v>
      </c>
      <c r="S5251" s="6" t="str">
        <f t="shared" si="248"/>
        <v/>
      </c>
      <c r="T5251">
        <f>ROUND(INT(表1[[#This Row],[合同结束日期]]-表1[[#This Row],[合同起始日期]])/365,1)</f>
        <v>8.3000000000000007</v>
      </c>
    </row>
    <row r="5252" spans="1:20">
      <c r="A5252" s="1">
        <v>42248</v>
      </c>
      <c r="B5252" t="s">
        <v>69</v>
      </c>
      <c r="C5252">
        <f t="shared" si="246"/>
        <v>2</v>
      </c>
      <c r="D5252" t="s">
        <v>296</v>
      </c>
      <c r="E5252" s="4">
        <v>1878748.8</v>
      </c>
      <c r="F5252" s="4">
        <v>93937.439999999988</v>
      </c>
      <c r="G5252" s="3">
        <v>4.9999999999999989E-2</v>
      </c>
      <c r="H5252" s="7">
        <v>3518.256179775281</v>
      </c>
      <c r="I5252" s="4">
        <v>175.91280898876403</v>
      </c>
      <c r="J5252">
        <v>534</v>
      </c>
      <c r="K5252" t="s">
        <v>44</v>
      </c>
      <c r="L5252" t="s">
        <v>72</v>
      </c>
      <c r="M5252" t="s">
        <v>71</v>
      </c>
      <c r="N5252" s="2">
        <v>41514</v>
      </c>
      <c r="O5252" s="2">
        <v>44525</v>
      </c>
      <c r="P5252" t="s">
        <v>18</v>
      </c>
      <c r="Q5252" t="s">
        <v>208</v>
      </c>
      <c r="R5252" s="5" t="str">
        <f t="shared" si="247"/>
        <v>0.05</v>
      </c>
      <c r="S5252" s="6" t="str">
        <f t="shared" si="248"/>
        <v/>
      </c>
      <c r="T5252">
        <f>ROUND(INT(表1[[#This Row],[合同结束日期]]-表1[[#This Row],[合同起始日期]])/365,1)</f>
        <v>8.1999999999999993</v>
      </c>
    </row>
    <row r="5253" spans="1:20">
      <c r="A5253" s="1">
        <v>42248</v>
      </c>
      <c r="B5253" t="s">
        <v>69</v>
      </c>
      <c r="C5253">
        <f t="shared" si="246"/>
        <v>2</v>
      </c>
      <c r="D5253" t="s">
        <v>306</v>
      </c>
      <c r="E5253" s="4">
        <v>901293.6</v>
      </c>
      <c r="F5253" s="4">
        <v>55790.073840000005</v>
      </c>
      <c r="G5253" s="3">
        <v>6.1900000000000004E-2</v>
      </c>
      <c r="H5253" s="7">
        <v>1615.2215053763441</v>
      </c>
      <c r="I5253" s="4">
        <v>99.982211182795709</v>
      </c>
      <c r="J5253">
        <v>558</v>
      </c>
      <c r="K5253" t="s">
        <v>44</v>
      </c>
      <c r="L5253" t="s">
        <v>72</v>
      </c>
      <c r="M5253" t="s">
        <v>71</v>
      </c>
      <c r="N5253" s="2">
        <v>41567</v>
      </c>
      <c r="O5253" s="2">
        <v>44578</v>
      </c>
      <c r="P5253" t="s">
        <v>18</v>
      </c>
      <c r="Q5253" t="s">
        <v>208</v>
      </c>
      <c r="R5253" s="5" t="str">
        <f t="shared" si="247"/>
        <v>0.05</v>
      </c>
      <c r="S5253" s="6" t="str">
        <f t="shared" si="248"/>
        <v/>
      </c>
      <c r="T5253">
        <f>ROUND(INT(表1[[#This Row],[合同结束日期]]-表1[[#This Row],[合同起始日期]])/365,1)</f>
        <v>8.1999999999999993</v>
      </c>
    </row>
    <row r="5254" spans="1:20">
      <c r="A5254" s="1">
        <v>42248</v>
      </c>
      <c r="B5254" t="s">
        <v>69</v>
      </c>
      <c r="C5254">
        <f t="shared" si="246"/>
        <v>2</v>
      </c>
      <c r="D5254" t="s">
        <v>96</v>
      </c>
      <c r="E5254" s="4">
        <v>880404</v>
      </c>
      <c r="F5254" s="4">
        <v>65942.259600000005</v>
      </c>
      <c r="G5254" s="3">
        <v>7.4900000000000008E-2</v>
      </c>
      <c r="H5254" s="7">
        <v>3365.4587155963309</v>
      </c>
      <c r="I5254" s="4">
        <v>252.07285779816519</v>
      </c>
      <c r="J5254">
        <v>261.59999999999997</v>
      </c>
      <c r="K5254" t="s">
        <v>11</v>
      </c>
      <c r="L5254" t="s">
        <v>23</v>
      </c>
      <c r="M5254" t="s">
        <v>23</v>
      </c>
      <c r="N5254" s="2">
        <v>41374</v>
      </c>
      <c r="O5254" s="2">
        <v>42499</v>
      </c>
      <c r="P5254" t="s">
        <v>24</v>
      </c>
      <c r="Q5254" t="s">
        <v>35</v>
      </c>
      <c r="R5254" s="5" t="str">
        <f t="shared" si="247"/>
        <v>0.06</v>
      </c>
      <c r="S5254" s="6" t="str">
        <f t="shared" si="248"/>
        <v/>
      </c>
      <c r="T5254">
        <f>ROUND(INT(表1[[#This Row],[合同结束日期]]-表1[[#This Row],[合同起始日期]])/365,1)</f>
        <v>3.1</v>
      </c>
    </row>
    <row r="5255" spans="1:20">
      <c r="A5255" s="1">
        <v>42248</v>
      </c>
      <c r="B5255" t="s">
        <v>69</v>
      </c>
      <c r="C5255">
        <f t="shared" si="246"/>
        <v>2</v>
      </c>
      <c r="D5255" t="s">
        <v>97</v>
      </c>
      <c r="E5255" s="4">
        <v>652033.07999999996</v>
      </c>
      <c r="F5255" s="4">
        <v>154792.65319200003</v>
      </c>
      <c r="G5255" s="3">
        <v>0.23740000000000006</v>
      </c>
      <c r="H5255" s="7">
        <v>842.42</v>
      </c>
      <c r="I5255" s="4">
        <v>199.99050800000003</v>
      </c>
      <c r="J5255">
        <v>774</v>
      </c>
      <c r="K5255" t="s">
        <v>11</v>
      </c>
      <c r="L5255" t="s">
        <v>13</v>
      </c>
      <c r="M5255" t="s">
        <v>27</v>
      </c>
      <c r="N5255" s="2">
        <v>41299</v>
      </c>
      <c r="O5255" s="2">
        <v>43229</v>
      </c>
      <c r="P5255" t="s">
        <v>24</v>
      </c>
      <c r="Q5255" t="s">
        <v>65</v>
      </c>
      <c r="R5255" s="5" t="str">
        <f t="shared" si="247"/>
        <v>0.12</v>
      </c>
      <c r="S5255" s="6" t="str">
        <f t="shared" si="248"/>
        <v/>
      </c>
      <c r="T5255">
        <f>ROUND(INT(表1[[#This Row],[合同结束日期]]-表1[[#This Row],[合同起始日期]])/365,1)</f>
        <v>5.3</v>
      </c>
    </row>
    <row r="5256" spans="1:20">
      <c r="A5256" s="1">
        <v>42248</v>
      </c>
      <c r="B5256" t="s">
        <v>69</v>
      </c>
      <c r="C5256">
        <f t="shared" si="246"/>
        <v>2</v>
      </c>
      <c r="D5256" t="s">
        <v>98</v>
      </c>
      <c r="E5256" s="4">
        <v>202178.4</v>
      </c>
      <c r="F5256" s="4">
        <v>86431.265999999989</v>
      </c>
      <c r="G5256" s="3">
        <v>0.42749999999999994</v>
      </c>
      <c r="H5256" s="7">
        <v>608.23826714801442</v>
      </c>
      <c r="I5256" s="4">
        <v>260.02185920577614</v>
      </c>
      <c r="J5256">
        <v>332.4</v>
      </c>
      <c r="K5256" t="s">
        <v>11</v>
      </c>
      <c r="L5256" t="s">
        <v>13</v>
      </c>
      <c r="M5256" t="s">
        <v>13</v>
      </c>
      <c r="N5256" s="2">
        <v>41331</v>
      </c>
      <c r="O5256" s="2">
        <v>42499</v>
      </c>
      <c r="P5256" t="s">
        <v>24</v>
      </c>
      <c r="Q5256" t="s">
        <v>25</v>
      </c>
      <c r="R5256" s="5" t="str">
        <f t="shared" si="247"/>
        <v>0.15</v>
      </c>
      <c r="S5256" s="6" t="str">
        <f t="shared" si="248"/>
        <v/>
      </c>
      <c r="T5256">
        <f>ROUND(INT(表1[[#This Row],[合同结束日期]]-表1[[#This Row],[合同起始日期]])/365,1)</f>
        <v>3.2</v>
      </c>
    </row>
    <row r="5257" spans="1:20">
      <c r="A5257" s="1">
        <v>42248</v>
      </c>
      <c r="B5257" t="s">
        <v>69</v>
      </c>
      <c r="C5257">
        <f t="shared" si="246"/>
        <v>2</v>
      </c>
      <c r="D5257" t="s">
        <v>439</v>
      </c>
      <c r="E5257" s="4">
        <v>71230.8</v>
      </c>
      <c r="F5257" s="4">
        <v>19153.96212</v>
      </c>
      <c r="G5257" s="3">
        <v>0.26889999999999997</v>
      </c>
      <c r="H5257" s="7">
        <v>1413.3095238095239</v>
      </c>
      <c r="I5257" s="4">
        <v>380.03893095238095</v>
      </c>
      <c r="J5257">
        <v>50.4</v>
      </c>
      <c r="K5257" t="s">
        <v>11</v>
      </c>
      <c r="L5257" t="s">
        <v>12</v>
      </c>
      <c r="M5257" t="s">
        <v>288</v>
      </c>
      <c r="N5257" s="2">
        <v>42178</v>
      </c>
      <c r="O5257" s="2">
        <v>42908</v>
      </c>
      <c r="P5257" t="s">
        <v>24</v>
      </c>
      <c r="Q5257" t="s">
        <v>170</v>
      </c>
      <c r="R5257" s="5" t="str">
        <f t="shared" si="247"/>
        <v>0.2</v>
      </c>
      <c r="S5257" s="6" t="str">
        <f t="shared" si="248"/>
        <v/>
      </c>
      <c r="T5257">
        <f>ROUND(INT(表1[[#This Row],[合同结束日期]]-表1[[#This Row],[合同起始日期]])/365,1)</f>
        <v>2</v>
      </c>
    </row>
    <row r="5258" spans="1:20">
      <c r="A5258" s="1">
        <v>42248</v>
      </c>
      <c r="B5258" t="s">
        <v>69</v>
      </c>
      <c r="C5258">
        <f t="shared" si="246"/>
        <v>2</v>
      </c>
      <c r="D5258" t="s">
        <v>49</v>
      </c>
      <c r="E5258" s="4">
        <v>466569.6</v>
      </c>
      <c r="F5258" s="4">
        <v>66999.394560000001</v>
      </c>
      <c r="G5258" s="3">
        <v>0.14360000000000001</v>
      </c>
      <c r="H5258" s="7">
        <v>3668</v>
      </c>
      <c r="I5258" s="4">
        <v>526.72480000000007</v>
      </c>
      <c r="J5258">
        <v>127.19999999999999</v>
      </c>
      <c r="K5258" t="s">
        <v>11</v>
      </c>
      <c r="L5258" t="s">
        <v>51</v>
      </c>
      <c r="M5258" t="s">
        <v>50</v>
      </c>
      <c r="N5258" s="2">
        <v>42178</v>
      </c>
      <c r="O5258" s="2">
        <v>42908</v>
      </c>
      <c r="P5258" t="s">
        <v>24</v>
      </c>
      <c r="Q5258" t="s">
        <v>28</v>
      </c>
      <c r="R5258" s="5" t="str">
        <f t="shared" si="247"/>
        <v>0.13</v>
      </c>
      <c r="S5258" s="6" t="str">
        <f t="shared" si="248"/>
        <v/>
      </c>
      <c r="T5258">
        <f>ROUND(INT(表1[[#This Row],[合同结束日期]]-表1[[#This Row],[合同起始日期]])/365,1)</f>
        <v>2</v>
      </c>
    </row>
    <row r="5259" spans="1:20">
      <c r="A5259" s="1">
        <v>42248</v>
      </c>
      <c r="B5259" t="s">
        <v>69</v>
      </c>
      <c r="C5259">
        <f t="shared" si="246"/>
        <v>2</v>
      </c>
      <c r="D5259" t="s">
        <v>440</v>
      </c>
      <c r="E5259" s="4">
        <v>340741.2</v>
      </c>
      <c r="F5259" s="4">
        <v>63071.196120000008</v>
      </c>
      <c r="G5259" s="3">
        <v>0.18510000000000001</v>
      </c>
      <c r="H5259" s="7">
        <v>3301.7558139534885</v>
      </c>
      <c r="I5259" s="4">
        <v>611.15500116279077</v>
      </c>
      <c r="J5259">
        <v>103.2</v>
      </c>
      <c r="K5259" t="s">
        <v>11</v>
      </c>
      <c r="L5259" t="s">
        <v>23</v>
      </c>
      <c r="M5259" t="s">
        <v>23</v>
      </c>
      <c r="N5259" s="2">
        <v>42163</v>
      </c>
      <c r="O5259" s="2">
        <v>42893</v>
      </c>
      <c r="P5259" t="s">
        <v>24</v>
      </c>
      <c r="Q5259" t="s">
        <v>56</v>
      </c>
      <c r="R5259" s="5" t="str">
        <f t="shared" si="247"/>
        <v>0.17</v>
      </c>
      <c r="S5259" s="6" t="str">
        <f t="shared" si="248"/>
        <v/>
      </c>
      <c r="T5259">
        <f>ROUND(INT(表1[[#This Row],[合同结束日期]]-表1[[#This Row],[合同起始日期]])/365,1)</f>
        <v>2</v>
      </c>
    </row>
    <row r="5260" spans="1:20">
      <c r="A5260" s="1">
        <v>42248</v>
      </c>
      <c r="B5260" t="s">
        <v>69</v>
      </c>
      <c r="C5260">
        <f t="shared" si="246"/>
        <v>2</v>
      </c>
      <c r="D5260" t="s">
        <v>441</v>
      </c>
      <c r="E5260" s="4">
        <v>91344.48000000001</v>
      </c>
      <c r="F5260" s="4">
        <v>35642.616096000005</v>
      </c>
      <c r="G5260" s="3">
        <v>0.39019999999999999</v>
      </c>
      <c r="H5260" s="7">
        <v>845.78222222222234</v>
      </c>
      <c r="I5260" s="4">
        <v>330.02422311111116</v>
      </c>
      <c r="J5260">
        <v>108</v>
      </c>
      <c r="K5260" t="s">
        <v>11</v>
      </c>
      <c r="L5260" t="s">
        <v>23</v>
      </c>
      <c r="M5260" t="s">
        <v>23</v>
      </c>
      <c r="N5260" s="2">
        <v>42163</v>
      </c>
      <c r="O5260" s="2">
        <v>42893</v>
      </c>
      <c r="P5260" t="s">
        <v>24</v>
      </c>
      <c r="Q5260" t="s">
        <v>56</v>
      </c>
      <c r="R5260" s="5" t="str">
        <f t="shared" si="247"/>
        <v>0.17</v>
      </c>
      <c r="S5260" s="6" t="str">
        <f t="shared" si="248"/>
        <v/>
      </c>
      <c r="T5260">
        <f>ROUND(INT(表1[[#This Row],[合同结束日期]]-表1[[#This Row],[合同起始日期]])/365,1)</f>
        <v>2</v>
      </c>
    </row>
    <row r="5261" spans="1:20">
      <c r="A5261" s="1">
        <v>42248</v>
      </c>
      <c r="B5261" t="s">
        <v>69</v>
      </c>
      <c r="C5261">
        <f t="shared" ref="C5261:C5324" si="249">IF($B5261="负一层",-1,IF($B5261="负一夹层",0,IF($B5261="一层",1,IF($B5261="二层",2,IF($B5261="三层",3,IF($B5261="四层",4))))))</f>
        <v>2</v>
      </c>
      <c r="D5261" t="s">
        <v>101</v>
      </c>
      <c r="E5261" s="4">
        <v>87459</v>
      </c>
      <c r="F5261" s="4">
        <v>16066.2183</v>
      </c>
      <c r="G5261" s="3">
        <v>0.1837</v>
      </c>
      <c r="H5261" s="7">
        <v>707.59708737864082</v>
      </c>
      <c r="I5261" s="4">
        <v>129.98558495145633</v>
      </c>
      <c r="J5261">
        <v>123.6</v>
      </c>
      <c r="K5261" t="s">
        <v>11</v>
      </c>
      <c r="L5261" t="s">
        <v>92</v>
      </c>
      <c r="M5261" t="s">
        <v>92</v>
      </c>
      <c r="N5261" s="2">
        <v>41345</v>
      </c>
      <c r="O5261" s="2">
        <v>42499</v>
      </c>
      <c r="P5261" t="s">
        <v>18</v>
      </c>
      <c r="Q5261" t="s">
        <v>83</v>
      </c>
      <c r="R5261" s="5" t="str">
        <f t="shared" ref="R5261:R5324" si="250">IF(ISERROR(FIND(",",$Q5261)),$Q5261,LEFT($Q5261,FIND(",",$Q5261)-1))</f>
        <v>0.14</v>
      </c>
      <c r="S5261" s="6" t="str">
        <f t="shared" si="248"/>
        <v/>
      </c>
      <c r="T5261">
        <f>ROUND(INT(表1[[#This Row],[合同结束日期]]-表1[[#This Row],[合同起始日期]])/365,1)</f>
        <v>3.2</v>
      </c>
    </row>
    <row r="5262" spans="1:20">
      <c r="A5262" s="1">
        <v>42248</v>
      </c>
      <c r="B5262" t="s">
        <v>69</v>
      </c>
      <c r="C5262">
        <f t="shared" si="249"/>
        <v>2</v>
      </c>
      <c r="D5262" t="s">
        <v>102</v>
      </c>
      <c r="E5262" s="4">
        <v>334375.8</v>
      </c>
      <c r="F5262" s="4">
        <v>67911.724979999984</v>
      </c>
      <c r="G5262" s="3">
        <v>0.20309999999999995</v>
      </c>
      <c r="H5262" s="7">
        <v>2160.0503875968993</v>
      </c>
      <c r="I5262" s="4">
        <v>438.70623372093019</v>
      </c>
      <c r="J5262">
        <v>154.79999999999998</v>
      </c>
      <c r="K5262" t="s">
        <v>11</v>
      </c>
      <c r="L5262" t="s">
        <v>92</v>
      </c>
      <c r="M5262" t="s">
        <v>92</v>
      </c>
      <c r="N5262" s="2">
        <v>41355</v>
      </c>
      <c r="O5262" s="2">
        <v>42499</v>
      </c>
      <c r="P5262" t="s">
        <v>24</v>
      </c>
      <c r="Q5262" t="s">
        <v>30</v>
      </c>
      <c r="R5262" s="5" t="str">
        <f t="shared" si="250"/>
        <v>0.18</v>
      </c>
      <c r="S5262" s="6" t="str">
        <f t="shared" ref="S5262:S5325" si="251">IF(ISERROR(FIND(",",$Q5262)),"",RIGHT($Q5262,LEN($Q5262)-FIND(",",$Q5262)))</f>
        <v/>
      </c>
      <c r="T5262">
        <f>ROUND(INT(表1[[#This Row],[合同结束日期]]-表1[[#This Row],[合同起始日期]])/365,1)</f>
        <v>3.1</v>
      </c>
    </row>
    <row r="5263" spans="1:20">
      <c r="A5263" s="1">
        <v>42248</v>
      </c>
      <c r="B5263" t="s">
        <v>69</v>
      </c>
      <c r="C5263">
        <f t="shared" si="249"/>
        <v>2</v>
      </c>
      <c r="D5263" t="s">
        <v>103</v>
      </c>
      <c r="E5263" s="4">
        <v>265117.2</v>
      </c>
      <c r="F5263" s="4">
        <v>67074.651599999997</v>
      </c>
      <c r="G5263" s="3">
        <v>0.253</v>
      </c>
      <c r="H5263" s="7">
        <v>1067.2995169082128</v>
      </c>
      <c r="I5263" s="4">
        <v>270.0267777777778</v>
      </c>
      <c r="J5263">
        <v>248.39999999999998</v>
      </c>
      <c r="K5263" t="s">
        <v>11</v>
      </c>
      <c r="L5263" t="s">
        <v>23</v>
      </c>
      <c r="M5263" t="s">
        <v>23</v>
      </c>
      <c r="N5263" s="2">
        <v>41285</v>
      </c>
      <c r="O5263" s="2">
        <v>42499</v>
      </c>
      <c r="P5263" t="s">
        <v>24</v>
      </c>
      <c r="Q5263" t="s">
        <v>30</v>
      </c>
      <c r="R5263" s="5" t="str">
        <f t="shared" si="250"/>
        <v>0.18</v>
      </c>
      <c r="S5263" s="6" t="str">
        <f t="shared" si="251"/>
        <v/>
      </c>
      <c r="T5263">
        <f>ROUND(INT(表1[[#This Row],[合同结束日期]]-表1[[#This Row],[合同起始日期]])/365,1)</f>
        <v>3.3</v>
      </c>
    </row>
    <row r="5264" spans="1:20">
      <c r="A5264" s="1">
        <v>42248</v>
      </c>
      <c r="B5264" t="s">
        <v>69</v>
      </c>
      <c r="C5264">
        <f t="shared" si="249"/>
        <v>2</v>
      </c>
      <c r="D5264" t="s">
        <v>104</v>
      </c>
      <c r="E5264" s="4">
        <v>92620.127999999997</v>
      </c>
      <c r="F5264" s="4">
        <v>20589.454454400002</v>
      </c>
      <c r="G5264" s="3">
        <v>0.22230000000000003</v>
      </c>
      <c r="H5264" s="7">
        <v>584.72303030303021</v>
      </c>
      <c r="I5264" s="4">
        <v>129.98392963636365</v>
      </c>
      <c r="J5264">
        <v>158.4</v>
      </c>
      <c r="K5264" t="s">
        <v>11</v>
      </c>
      <c r="L5264" t="s">
        <v>23</v>
      </c>
      <c r="M5264" t="s">
        <v>23</v>
      </c>
      <c r="N5264" s="2">
        <v>41345</v>
      </c>
      <c r="O5264" s="2">
        <v>42499</v>
      </c>
      <c r="P5264" t="s">
        <v>18</v>
      </c>
      <c r="Q5264" t="s">
        <v>83</v>
      </c>
      <c r="R5264" s="5" t="str">
        <f t="shared" si="250"/>
        <v>0.14</v>
      </c>
      <c r="S5264" s="6" t="str">
        <f t="shared" si="251"/>
        <v/>
      </c>
      <c r="T5264">
        <f>ROUND(INT(表1[[#This Row],[合同结束日期]]-表1[[#This Row],[合同起始日期]])/365,1)</f>
        <v>3.2</v>
      </c>
    </row>
    <row r="5265" spans="1:20">
      <c r="A5265" s="1">
        <v>42248</v>
      </c>
      <c r="B5265" t="s">
        <v>69</v>
      </c>
      <c r="C5265">
        <f t="shared" si="249"/>
        <v>2</v>
      </c>
      <c r="D5265" t="s">
        <v>421</v>
      </c>
      <c r="E5265" s="4">
        <v>129719.63999999998</v>
      </c>
      <c r="F5265" s="4">
        <v>35244.826187999999</v>
      </c>
      <c r="G5265" s="3">
        <v>0.2717</v>
      </c>
      <c r="H5265" s="7">
        <v>1214.6033707865167</v>
      </c>
      <c r="I5265" s="4">
        <v>330.0077358426966</v>
      </c>
      <c r="J5265">
        <v>106.8</v>
      </c>
      <c r="K5265" t="s">
        <v>11</v>
      </c>
      <c r="L5265" t="s">
        <v>13</v>
      </c>
      <c r="M5265" t="s">
        <v>34</v>
      </c>
      <c r="N5265" s="2">
        <v>42156</v>
      </c>
      <c r="O5265" s="2">
        <v>42886</v>
      </c>
      <c r="P5265" t="s">
        <v>24</v>
      </c>
      <c r="Q5265" t="s">
        <v>56</v>
      </c>
      <c r="R5265" s="5" t="str">
        <f t="shared" si="250"/>
        <v>0.17</v>
      </c>
      <c r="S5265" s="6" t="str">
        <f t="shared" si="251"/>
        <v/>
      </c>
      <c r="T5265">
        <f>ROUND(INT(表1[[#This Row],[合同结束日期]]-表1[[#This Row],[合同起始日期]])/365,1)</f>
        <v>2</v>
      </c>
    </row>
    <row r="5266" spans="1:20">
      <c r="A5266" s="1">
        <v>42248</v>
      </c>
      <c r="B5266" t="s">
        <v>69</v>
      </c>
      <c r="C5266">
        <f t="shared" si="249"/>
        <v>2</v>
      </c>
      <c r="D5266" t="s">
        <v>423</v>
      </c>
      <c r="E5266" s="4">
        <v>167971.74000000002</v>
      </c>
      <c r="F5266" s="4">
        <v>29462.243195999999</v>
      </c>
      <c r="G5266" s="3">
        <v>0.17539999999999997</v>
      </c>
      <c r="H5266" s="7">
        <v>3255.2662790697677</v>
      </c>
      <c r="I5266" s="4">
        <v>570.97370534883714</v>
      </c>
      <c r="J5266">
        <v>51.6</v>
      </c>
      <c r="K5266" t="s">
        <v>66</v>
      </c>
      <c r="L5266" t="s">
        <v>64</v>
      </c>
      <c r="M5266" t="s">
        <v>64</v>
      </c>
      <c r="N5266" s="2">
        <v>42156</v>
      </c>
      <c r="O5266" s="2">
        <v>42886</v>
      </c>
      <c r="P5266" t="s">
        <v>24</v>
      </c>
      <c r="Q5266" t="s">
        <v>59</v>
      </c>
      <c r="R5266" s="5" t="str">
        <f t="shared" si="250"/>
        <v>0.16</v>
      </c>
      <c r="S5266" s="6" t="str">
        <f t="shared" si="251"/>
        <v/>
      </c>
      <c r="T5266">
        <f>ROUND(INT(表1[[#This Row],[合同结束日期]]-表1[[#This Row],[合同起始日期]])/365,1)</f>
        <v>2</v>
      </c>
    </row>
    <row r="5267" spans="1:20">
      <c r="A5267" s="1">
        <v>42248</v>
      </c>
      <c r="B5267" t="s">
        <v>69</v>
      </c>
      <c r="C5267">
        <f t="shared" si="249"/>
        <v>2</v>
      </c>
      <c r="D5267" t="s">
        <v>109</v>
      </c>
      <c r="E5267" s="4">
        <v>282439.2</v>
      </c>
      <c r="F5267" s="4">
        <v>45472.711199999998</v>
      </c>
      <c r="G5267" s="3">
        <v>0.16099999999999998</v>
      </c>
      <c r="H5267" s="7">
        <v>4526.2692307692314</v>
      </c>
      <c r="I5267" s="4">
        <v>728.72934615384611</v>
      </c>
      <c r="J5267">
        <v>62.4</v>
      </c>
      <c r="K5267" t="s">
        <v>11</v>
      </c>
      <c r="L5267" t="s">
        <v>12</v>
      </c>
      <c r="M5267" t="s">
        <v>110</v>
      </c>
      <c r="N5267" s="2">
        <v>41287</v>
      </c>
      <c r="O5267" s="2">
        <v>42499</v>
      </c>
      <c r="P5267" t="s">
        <v>24</v>
      </c>
      <c r="Q5267" t="s">
        <v>25</v>
      </c>
      <c r="R5267" s="5" t="str">
        <f t="shared" si="250"/>
        <v>0.15</v>
      </c>
      <c r="S5267" s="6" t="str">
        <f t="shared" si="251"/>
        <v/>
      </c>
      <c r="T5267">
        <f>ROUND(INT(表1[[#This Row],[合同结束日期]]-表1[[#This Row],[合同起始日期]])/365,1)</f>
        <v>3.3</v>
      </c>
    </row>
    <row r="5268" spans="1:20">
      <c r="A5268" s="1">
        <v>42248</v>
      </c>
      <c r="B5268" t="s">
        <v>69</v>
      </c>
      <c r="C5268">
        <f t="shared" si="249"/>
        <v>2</v>
      </c>
      <c r="D5268" t="s">
        <v>111</v>
      </c>
      <c r="E5268" s="4">
        <v>190396.79999999999</v>
      </c>
      <c r="F5268" s="4">
        <v>36613.304639999995</v>
      </c>
      <c r="G5268" s="3">
        <v>0.19229999999999997</v>
      </c>
      <c r="H5268" s="7">
        <v>1404.1061946902655</v>
      </c>
      <c r="I5268" s="4">
        <v>270.00962123893805</v>
      </c>
      <c r="J5268">
        <v>135.6</v>
      </c>
      <c r="K5268" t="s">
        <v>11</v>
      </c>
      <c r="L5268" t="s">
        <v>23</v>
      </c>
      <c r="M5268" t="s">
        <v>23</v>
      </c>
      <c r="N5268" s="2">
        <v>41974</v>
      </c>
      <c r="O5268" s="2">
        <v>42499</v>
      </c>
      <c r="P5268" t="s">
        <v>24</v>
      </c>
      <c r="Q5268" t="s">
        <v>83</v>
      </c>
      <c r="R5268" s="5" t="str">
        <f t="shared" si="250"/>
        <v>0.14</v>
      </c>
      <c r="S5268" s="6" t="str">
        <f t="shared" si="251"/>
        <v/>
      </c>
      <c r="T5268">
        <f>ROUND(INT(表1[[#This Row],[合同结束日期]]-表1[[#This Row],[合同起始日期]])/365,1)</f>
        <v>1.4</v>
      </c>
    </row>
    <row r="5269" spans="1:20">
      <c r="A5269" s="1">
        <v>42248</v>
      </c>
      <c r="B5269" t="s">
        <v>69</v>
      </c>
      <c r="C5269">
        <f t="shared" si="249"/>
        <v>2</v>
      </c>
      <c r="D5269" t="s">
        <v>112</v>
      </c>
      <c r="E5269" s="4">
        <v>788139.24000000011</v>
      </c>
      <c r="F5269" s="4">
        <v>137136.22776000001</v>
      </c>
      <c r="G5269" s="3">
        <v>0.17399999999999999</v>
      </c>
      <c r="H5269" s="7">
        <v>1472.6069506726462</v>
      </c>
      <c r="I5269" s="4">
        <v>256.23360941704038</v>
      </c>
      <c r="J5269">
        <v>535.19999999999993</v>
      </c>
      <c r="K5269" t="s">
        <v>11</v>
      </c>
      <c r="L5269" t="s">
        <v>92</v>
      </c>
      <c r="M5269" t="s">
        <v>92</v>
      </c>
      <c r="N5269" s="2">
        <v>41974</v>
      </c>
      <c r="O5269" s="2">
        <v>42499</v>
      </c>
      <c r="P5269" t="s">
        <v>24</v>
      </c>
      <c r="Q5269" t="s">
        <v>83</v>
      </c>
      <c r="R5269" s="5" t="str">
        <f t="shared" si="250"/>
        <v>0.14</v>
      </c>
      <c r="S5269" s="6" t="str">
        <f t="shared" si="251"/>
        <v/>
      </c>
      <c r="T5269">
        <f>ROUND(INT(表1[[#This Row],[合同结束日期]]-表1[[#This Row],[合同起始日期]])/365,1)</f>
        <v>1.4</v>
      </c>
    </row>
    <row r="5270" spans="1:20">
      <c r="A5270" s="1">
        <v>42248</v>
      </c>
      <c r="B5270" t="s">
        <v>69</v>
      </c>
      <c r="C5270">
        <f t="shared" si="249"/>
        <v>2</v>
      </c>
      <c r="D5270" t="s">
        <v>375</v>
      </c>
      <c r="E5270" s="4">
        <v>467280</v>
      </c>
      <c r="F5270" s="4">
        <v>93876.551999999981</v>
      </c>
      <c r="G5270" s="3">
        <v>0.20089999999999997</v>
      </c>
      <c r="H5270" s="7">
        <v>1194.4785276073619</v>
      </c>
      <c r="I5270" s="4">
        <v>239.97073619631897</v>
      </c>
      <c r="J5270">
        <v>391.2</v>
      </c>
      <c r="K5270" t="s">
        <v>11</v>
      </c>
      <c r="L5270" t="s">
        <v>23</v>
      </c>
      <c r="M5270" t="s">
        <v>23</v>
      </c>
      <c r="N5270" s="2">
        <v>41331</v>
      </c>
      <c r="O5270" s="2">
        <v>42499</v>
      </c>
      <c r="P5270" t="s">
        <v>24</v>
      </c>
      <c r="Q5270" t="s">
        <v>59</v>
      </c>
      <c r="R5270" s="5" t="str">
        <f t="shared" si="250"/>
        <v>0.16</v>
      </c>
      <c r="S5270" s="6" t="str">
        <f t="shared" si="251"/>
        <v/>
      </c>
      <c r="T5270">
        <f>ROUND(INT(表1[[#This Row],[合同结束日期]]-表1[[#This Row],[合同起始日期]])/365,1)</f>
        <v>3.2</v>
      </c>
    </row>
    <row r="5271" spans="1:20">
      <c r="A5271" s="1">
        <v>42248</v>
      </c>
      <c r="B5271" t="s">
        <v>69</v>
      </c>
      <c r="C5271">
        <f t="shared" si="249"/>
        <v>2</v>
      </c>
      <c r="D5271" t="s">
        <v>113</v>
      </c>
      <c r="E5271" s="4">
        <v>349050</v>
      </c>
      <c r="F5271" s="4">
        <v>73998.599999999991</v>
      </c>
      <c r="G5271" s="3">
        <v>0.21199999999999997</v>
      </c>
      <c r="H5271" s="7">
        <v>1131.8093385214008</v>
      </c>
      <c r="I5271" s="4">
        <v>239.94357976653694</v>
      </c>
      <c r="J5271">
        <v>308.39999999999998</v>
      </c>
      <c r="K5271" t="s">
        <v>11</v>
      </c>
      <c r="L5271" t="s">
        <v>23</v>
      </c>
      <c r="M5271" t="s">
        <v>23</v>
      </c>
      <c r="N5271" s="2">
        <v>41331</v>
      </c>
      <c r="O5271" s="2">
        <v>42499</v>
      </c>
      <c r="P5271" t="s">
        <v>24</v>
      </c>
      <c r="Q5271" t="s">
        <v>59</v>
      </c>
      <c r="R5271" s="5" t="str">
        <f t="shared" si="250"/>
        <v>0.16</v>
      </c>
      <c r="S5271" s="6" t="str">
        <f t="shared" si="251"/>
        <v/>
      </c>
      <c r="T5271">
        <f>ROUND(INT(表1[[#This Row],[合同结束日期]]-表1[[#This Row],[合同起始日期]])/365,1)</f>
        <v>3.2</v>
      </c>
    </row>
    <row r="5272" spans="1:20">
      <c r="A5272" s="1">
        <v>42248</v>
      </c>
      <c r="B5272" t="s">
        <v>69</v>
      </c>
      <c r="C5272">
        <f t="shared" si="249"/>
        <v>2</v>
      </c>
      <c r="D5272" t="s">
        <v>114</v>
      </c>
      <c r="E5272" s="4">
        <v>677715.72</v>
      </c>
      <c r="F5272" s="4">
        <v>133171.13897999999</v>
      </c>
      <c r="G5272" s="3">
        <v>0.19649999999999998</v>
      </c>
      <c r="H5272" s="7">
        <v>1374.1194647201946</v>
      </c>
      <c r="I5272" s="4">
        <v>270.01447481751825</v>
      </c>
      <c r="J5272">
        <v>493.2</v>
      </c>
      <c r="K5272" t="s">
        <v>60</v>
      </c>
      <c r="L5272" t="s">
        <v>116</v>
      </c>
      <c r="M5272" t="s">
        <v>115</v>
      </c>
      <c r="N5272" s="2">
        <v>41241</v>
      </c>
      <c r="O5272" s="2">
        <v>43229</v>
      </c>
      <c r="P5272" t="s">
        <v>24</v>
      </c>
      <c r="Q5272" t="s">
        <v>28</v>
      </c>
      <c r="R5272" s="5" t="str">
        <f t="shared" si="250"/>
        <v>0.13</v>
      </c>
      <c r="S5272" s="6" t="str">
        <f t="shared" si="251"/>
        <v/>
      </c>
      <c r="T5272">
        <f>ROUND(INT(表1[[#This Row],[合同结束日期]]-表1[[#This Row],[合同起始日期]])/365,1)</f>
        <v>5.4</v>
      </c>
    </row>
    <row r="5273" spans="1:20">
      <c r="A5273" s="1">
        <v>42248</v>
      </c>
      <c r="B5273" t="s">
        <v>69</v>
      </c>
      <c r="C5273">
        <f t="shared" si="249"/>
        <v>2</v>
      </c>
      <c r="D5273" t="s">
        <v>461</v>
      </c>
      <c r="E5273" s="4">
        <v>460866.33600000001</v>
      </c>
      <c r="F5273" s="4">
        <v>48529.2251808</v>
      </c>
      <c r="G5273" s="3">
        <v>0.1053</v>
      </c>
      <c r="H5273" s="7">
        <v>1979.6663917525775</v>
      </c>
      <c r="I5273" s="4">
        <v>208.4588710515464</v>
      </c>
      <c r="J5273">
        <v>232.79999999999998</v>
      </c>
      <c r="K5273" t="s">
        <v>44</v>
      </c>
      <c r="L5273" t="s">
        <v>72</v>
      </c>
      <c r="M5273" t="s">
        <v>71</v>
      </c>
      <c r="N5273" s="2">
        <v>42135</v>
      </c>
      <c r="O5273" s="2">
        <v>43961</v>
      </c>
      <c r="P5273" t="s">
        <v>24</v>
      </c>
      <c r="Q5273" t="s">
        <v>42</v>
      </c>
      <c r="R5273" s="5" t="str">
        <f t="shared" si="250"/>
        <v>0.08</v>
      </c>
      <c r="S5273" s="6" t="str">
        <f t="shared" si="251"/>
        <v/>
      </c>
      <c r="T5273">
        <f>ROUND(INT(表1[[#This Row],[合同结束日期]]-表1[[#This Row],[合同起始日期]])/365,1)</f>
        <v>5</v>
      </c>
    </row>
    <row r="5274" spans="1:20">
      <c r="A5274" s="1">
        <v>42248</v>
      </c>
      <c r="B5274" t="s">
        <v>69</v>
      </c>
      <c r="C5274">
        <f t="shared" si="249"/>
        <v>2</v>
      </c>
      <c r="D5274" t="s">
        <v>118</v>
      </c>
      <c r="E5274" s="4">
        <v>315866.39999999997</v>
      </c>
      <c r="F5274" s="4">
        <v>52275.889199999998</v>
      </c>
      <c r="G5274" s="3">
        <v>0.16550000000000001</v>
      </c>
      <c r="H5274" s="7">
        <v>664.70202020202009</v>
      </c>
      <c r="I5274" s="4">
        <v>110.00818434343434</v>
      </c>
      <c r="J5274">
        <v>475.2</v>
      </c>
      <c r="K5274" t="s">
        <v>44</v>
      </c>
      <c r="L5274" t="s">
        <v>72</v>
      </c>
      <c r="M5274" t="s">
        <v>71</v>
      </c>
      <c r="N5274" s="2">
        <v>41332</v>
      </c>
      <c r="O5274" s="2">
        <v>44325</v>
      </c>
      <c r="P5274" t="s">
        <v>24</v>
      </c>
      <c r="Q5274" t="s">
        <v>42</v>
      </c>
      <c r="R5274" s="5" t="str">
        <f t="shared" si="250"/>
        <v>0.08</v>
      </c>
      <c r="S5274" s="6" t="str">
        <f t="shared" si="251"/>
        <v/>
      </c>
      <c r="T5274">
        <f>ROUND(INT(表1[[#This Row],[合同结束日期]]-表1[[#This Row],[合同起始日期]])/365,1)</f>
        <v>8.1999999999999993</v>
      </c>
    </row>
    <row r="5275" spans="1:20">
      <c r="A5275" s="1">
        <v>42248</v>
      </c>
      <c r="B5275" t="s">
        <v>69</v>
      </c>
      <c r="C5275">
        <f t="shared" si="249"/>
        <v>2</v>
      </c>
      <c r="D5275" t="s">
        <v>376</v>
      </c>
      <c r="E5275" s="4">
        <v>1668185.5080000001</v>
      </c>
      <c r="F5275" s="4">
        <v>100257.94903079999</v>
      </c>
      <c r="G5275" s="3">
        <v>6.0099999999999994E-2</v>
      </c>
      <c r="H5275" s="7">
        <v>2970.4157905982906</v>
      </c>
      <c r="I5275" s="4">
        <v>178.52198901495726</v>
      </c>
      <c r="J5275">
        <v>561.6</v>
      </c>
      <c r="K5275" t="s">
        <v>44</v>
      </c>
      <c r="L5275" t="s">
        <v>72</v>
      </c>
      <c r="M5275" t="s">
        <v>71</v>
      </c>
      <c r="N5275" s="2">
        <v>42019</v>
      </c>
      <c r="O5275" s="2">
        <v>44940</v>
      </c>
      <c r="P5275" t="s">
        <v>24</v>
      </c>
      <c r="Q5275" t="s">
        <v>208</v>
      </c>
      <c r="R5275" s="5" t="str">
        <f t="shared" si="250"/>
        <v>0.05</v>
      </c>
      <c r="S5275" s="6" t="str">
        <f t="shared" si="251"/>
        <v/>
      </c>
      <c r="T5275">
        <f>ROUND(INT(表1[[#This Row],[合同结束日期]]-表1[[#This Row],[合同起始日期]])/365,1)</f>
        <v>8</v>
      </c>
    </row>
    <row r="5276" spans="1:20">
      <c r="A5276" s="1">
        <v>42248</v>
      </c>
      <c r="B5276" t="s">
        <v>69</v>
      </c>
      <c r="C5276">
        <f t="shared" si="249"/>
        <v>2</v>
      </c>
      <c r="D5276" t="s">
        <v>120</v>
      </c>
      <c r="E5276" s="4">
        <v>391749.89999999997</v>
      </c>
      <c r="F5276" s="4">
        <v>63737.708729999991</v>
      </c>
      <c r="G5276" s="3">
        <v>0.16269999999999998</v>
      </c>
      <c r="H5276" s="7">
        <v>237.42418181818181</v>
      </c>
      <c r="I5276" s="4">
        <v>38.628914381818177</v>
      </c>
      <c r="J5276">
        <v>1650</v>
      </c>
      <c r="K5276" t="s">
        <v>44</v>
      </c>
      <c r="L5276" t="s">
        <v>72</v>
      </c>
      <c r="M5276" t="s">
        <v>71</v>
      </c>
      <c r="N5276" s="2">
        <v>41261</v>
      </c>
      <c r="O5276" s="2">
        <v>44332</v>
      </c>
      <c r="P5276" t="s">
        <v>39</v>
      </c>
      <c r="Q5276" t="s">
        <v>78</v>
      </c>
      <c r="R5276" s="5" t="str">
        <f t="shared" si="250"/>
        <v>0.07</v>
      </c>
      <c r="S5276" s="6" t="str">
        <f t="shared" si="251"/>
        <v/>
      </c>
      <c r="T5276">
        <f>ROUND(INT(表1[[#This Row],[合同结束日期]]-表1[[#This Row],[合同起始日期]])/365,1)</f>
        <v>8.4</v>
      </c>
    </row>
    <row r="5277" spans="1:20">
      <c r="A5277" s="1">
        <v>42248</v>
      </c>
      <c r="B5277" t="s">
        <v>69</v>
      </c>
      <c r="C5277">
        <f t="shared" si="249"/>
        <v>2</v>
      </c>
      <c r="D5277" t="s">
        <v>270</v>
      </c>
      <c r="E5277" s="4">
        <v>35876.159999999996</v>
      </c>
      <c r="F5277" s="4">
        <v>7720.5496320000002</v>
      </c>
      <c r="G5277" s="3">
        <v>0.21520000000000003</v>
      </c>
      <c r="H5277" s="7">
        <v>1494.84</v>
      </c>
      <c r="I5277" s="4">
        <v>321.68956800000001</v>
      </c>
      <c r="J5277">
        <v>24</v>
      </c>
      <c r="K5277" t="s">
        <v>11</v>
      </c>
      <c r="L5277" t="s">
        <v>13</v>
      </c>
      <c r="M5277" t="s">
        <v>34</v>
      </c>
      <c r="N5277" s="2">
        <v>41893</v>
      </c>
      <c r="O5277" s="2">
        <v>42257</v>
      </c>
      <c r="P5277" t="s">
        <v>24</v>
      </c>
      <c r="Q5277" t="s">
        <v>396</v>
      </c>
      <c r="R5277" s="5" t="str">
        <f t="shared" si="250"/>
        <v>0.15</v>
      </c>
      <c r="S5277" s="6" t="str">
        <f t="shared" si="251"/>
        <v>0.15</v>
      </c>
      <c r="T5277">
        <f>ROUND(INT(表1[[#This Row],[合同结束日期]]-表1[[#This Row],[合同起始日期]])/365,1)</f>
        <v>1</v>
      </c>
    </row>
    <row r="5278" spans="1:20">
      <c r="A5278" s="1">
        <v>42248</v>
      </c>
      <c r="B5278" t="s">
        <v>69</v>
      </c>
      <c r="C5278">
        <f t="shared" si="249"/>
        <v>2</v>
      </c>
      <c r="D5278" t="s">
        <v>272</v>
      </c>
      <c r="E5278" s="4">
        <v>41162.400000000001</v>
      </c>
      <c r="F5278" s="4">
        <v>4758.3734400000003</v>
      </c>
      <c r="G5278" s="3">
        <v>0.11560000000000001</v>
      </c>
      <c r="H5278" s="7">
        <v>2858.5000000000005</v>
      </c>
      <c r="I5278" s="4">
        <v>330.44260000000003</v>
      </c>
      <c r="J5278">
        <v>14.399999999999999</v>
      </c>
      <c r="K5278" t="s">
        <v>11</v>
      </c>
      <c r="L5278" t="s">
        <v>12</v>
      </c>
      <c r="M5278" t="s">
        <v>110</v>
      </c>
      <c r="N5278" s="2">
        <v>41902</v>
      </c>
      <c r="O5278" s="2">
        <v>42266</v>
      </c>
      <c r="P5278" t="s">
        <v>24</v>
      </c>
      <c r="Q5278" t="s">
        <v>25</v>
      </c>
      <c r="R5278" s="5" t="str">
        <f t="shared" si="250"/>
        <v>0.15</v>
      </c>
      <c r="S5278" s="6" t="str">
        <f t="shared" si="251"/>
        <v/>
      </c>
      <c r="T5278">
        <f>ROUND(INT(表1[[#This Row],[合同结束日期]]-表1[[#This Row],[合同起始日期]])/365,1)</f>
        <v>1</v>
      </c>
    </row>
    <row r="5279" spans="1:20">
      <c r="A5279" s="1">
        <v>42248</v>
      </c>
      <c r="B5279" t="s">
        <v>69</v>
      </c>
      <c r="C5279">
        <f t="shared" si="249"/>
        <v>2</v>
      </c>
      <c r="D5279" t="s">
        <v>277</v>
      </c>
      <c r="E5279" s="4">
        <v>43137.599999999999</v>
      </c>
      <c r="F5279" s="4">
        <v>7725.9441600000009</v>
      </c>
      <c r="G5279" s="3">
        <v>0.17910000000000004</v>
      </c>
      <c r="H5279" s="7">
        <v>2995.666666666667</v>
      </c>
      <c r="I5279" s="4">
        <v>536.52390000000014</v>
      </c>
      <c r="J5279">
        <v>14.399999999999999</v>
      </c>
      <c r="K5279" t="s">
        <v>11</v>
      </c>
      <c r="L5279" t="s">
        <v>12</v>
      </c>
      <c r="M5279" t="s">
        <v>110</v>
      </c>
      <c r="N5279" s="2">
        <v>41533</v>
      </c>
      <c r="O5279" s="2">
        <v>42262</v>
      </c>
      <c r="P5279" t="s">
        <v>24</v>
      </c>
      <c r="Q5279" t="s">
        <v>59</v>
      </c>
      <c r="R5279" s="5" t="str">
        <f t="shared" si="250"/>
        <v>0.16</v>
      </c>
      <c r="S5279" s="6" t="str">
        <f t="shared" si="251"/>
        <v/>
      </c>
      <c r="T5279">
        <f>ROUND(INT(表1[[#This Row],[合同结束日期]]-表1[[#This Row],[合同起始日期]])/365,1)</f>
        <v>2</v>
      </c>
    </row>
    <row r="5280" spans="1:20">
      <c r="A5280" s="1">
        <v>42248</v>
      </c>
      <c r="B5280" t="s">
        <v>69</v>
      </c>
      <c r="C5280">
        <f t="shared" si="249"/>
        <v>2</v>
      </c>
      <c r="D5280" t="s">
        <v>278</v>
      </c>
      <c r="E5280" s="4">
        <v>42278.400000000001</v>
      </c>
      <c r="F5280" s="4">
        <v>7787.6812800000007</v>
      </c>
      <c r="G5280" s="3">
        <v>0.1842</v>
      </c>
      <c r="H5280" s="7">
        <v>2936.0000000000005</v>
      </c>
      <c r="I5280" s="4">
        <v>540.8112000000001</v>
      </c>
      <c r="J5280">
        <v>14.399999999999999</v>
      </c>
      <c r="K5280" t="s">
        <v>11</v>
      </c>
      <c r="L5280" t="s">
        <v>12</v>
      </c>
      <c r="M5280" t="s">
        <v>110</v>
      </c>
      <c r="N5280" s="2">
        <v>41518</v>
      </c>
      <c r="O5280" s="2">
        <v>42247</v>
      </c>
      <c r="P5280" t="s">
        <v>24</v>
      </c>
      <c r="Q5280" t="s">
        <v>56</v>
      </c>
      <c r="R5280" s="5" t="str">
        <f t="shared" si="250"/>
        <v>0.17</v>
      </c>
      <c r="S5280" s="6" t="str">
        <f t="shared" si="251"/>
        <v/>
      </c>
      <c r="T5280">
        <f>ROUND(INT(表1[[#This Row],[合同结束日期]]-表1[[#This Row],[合同起始日期]])/365,1)</f>
        <v>2</v>
      </c>
    </row>
    <row r="5281" spans="1:20">
      <c r="A5281" s="1">
        <v>42248</v>
      </c>
      <c r="B5281" t="s">
        <v>69</v>
      </c>
      <c r="C5281">
        <f t="shared" si="249"/>
        <v>2</v>
      </c>
      <c r="D5281" t="s">
        <v>279</v>
      </c>
      <c r="E5281" s="4">
        <v>24885.599999999999</v>
      </c>
      <c r="F5281" s="4">
        <v>3959.2989599999996</v>
      </c>
      <c r="G5281" s="3">
        <v>0.15909999999999999</v>
      </c>
      <c r="H5281" s="7">
        <v>1728.1666666666667</v>
      </c>
      <c r="I5281" s="4">
        <v>274.95131666666668</v>
      </c>
      <c r="J5281">
        <v>14.399999999999999</v>
      </c>
      <c r="K5281" t="s">
        <v>66</v>
      </c>
      <c r="L5281" t="s">
        <v>64</v>
      </c>
      <c r="M5281" t="s">
        <v>64</v>
      </c>
      <c r="N5281" s="2">
        <v>41536</v>
      </c>
      <c r="O5281" s="2">
        <v>42265</v>
      </c>
      <c r="P5281" t="s">
        <v>24</v>
      </c>
      <c r="Q5281" t="s">
        <v>28</v>
      </c>
      <c r="R5281" s="5" t="str">
        <f t="shared" si="250"/>
        <v>0.13</v>
      </c>
      <c r="S5281" s="6" t="str">
        <f t="shared" si="251"/>
        <v/>
      </c>
      <c r="T5281">
        <f>ROUND(INT(表1[[#This Row],[合同结束日期]]-表1[[#This Row],[合同起始日期]])/365,1)</f>
        <v>2</v>
      </c>
    </row>
    <row r="5282" spans="1:20">
      <c r="A5282" s="1">
        <v>42248</v>
      </c>
      <c r="B5282" t="s">
        <v>69</v>
      </c>
      <c r="C5282">
        <f t="shared" si="249"/>
        <v>2</v>
      </c>
      <c r="D5282" t="s">
        <v>280</v>
      </c>
      <c r="E5282" s="4">
        <v>22580.399999999998</v>
      </c>
      <c r="F5282" s="4">
        <v>4784.78676</v>
      </c>
      <c r="G5282" s="3">
        <v>0.21190000000000001</v>
      </c>
      <c r="H5282" s="7">
        <v>1568.0833333333333</v>
      </c>
      <c r="I5282" s="4">
        <v>332.27685833333334</v>
      </c>
      <c r="J5282">
        <v>14.399999999999999</v>
      </c>
      <c r="K5282" t="s">
        <v>11</v>
      </c>
      <c r="L5282" t="s">
        <v>12</v>
      </c>
      <c r="M5282" t="s">
        <v>110</v>
      </c>
      <c r="N5282" s="2">
        <v>41541</v>
      </c>
      <c r="O5282" s="2">
        <v>42270</v>
      </c>
      <c r="P5282" t="s">
        <v>24</v>
      </c>
      <c r="Q5282" t="s">
        <v>59</v>
      </c>
      <c r="R5282" s="5" t="str">
        <f t="shared" si="250"/>
        <v>0.16</v>
      </c>
      <c r="S5282" s="6" t="str">
        <f t="shared" si="251"/>
        <v/>
      </c>
      <c r="T5282">
        <f>ROUND(INT(表1[[#This Row],[合同结束日期]]-表1[[#This Row],[合同起始日期]])/365,1)</f>
        <v>2</v>
      </c>
    </row>
    <row r="5283" spans="1:20">
      <c r="A5283" s="1">
        <v>42248</v>
      </c>
      <c r="B5283" t="s">
        <v>69</v>
      </c>
      <c r="C5283">
        <f t="shared" si="249"/>
        <v>2</v>
      </c>
      <c r="D5283" t="s">
        <v>301</v>
      </c>
      <c r="E5283" s="4">
        <v>5706</v>
      </c>
      <c r="F5283" s="4">
        <v>2519.7696000000005</v>
      </c>
      <c r="G5283" s="3">
        <v>0.4416000000000001</v>
      </c>
      <c r="H5283" s="7">
        <v>365.76923076923077</v>
      </c>
      <c r="I5283" s="4">
        <v>161.52369230769236</v>
      </c>
      <c r="J5283">
        <v>15.6</v>
      </c>
      <c r="K5283" t="s">
        <v>60</v>
      </c>
      <c r="L5283" t="s">
        <v>107</v>
      </c>
      <c r="M5283" t="s">
        <v>302</v>
      </c>
      <c r="N5283" s="2">
        <v>41609</v>
      </c>
      <c r="O5283" s="2">
        <v>42338</v>
      </c>
      <c r="P5283" t="s">
        <v>14</v>
      </c>
      <c r="Q5283">
        <v>0</v>
      </c>
      <c r="R5283" s="5">
        <f t="shared" si="250"/>
        <v>0</v>
      </c>
      <c r="S5283" s="6" t="str">
        <f t="shared" si="251"/>
        <v/>
      </c>
      <c r="T5283">
        <f>ROUND(INT(表1[[#This Row],[合同结束日期]]-表1[[#This Row],[合同起始日期]])/365,1)</f>
        <v>2</v>
      </c>
    </row>
    <row r="5284" spans="1:20">
      <c r="A5284" s="1">
        <v>42248</v>
      </c>
      <c r="B5284" t="s">
        <v>69</v>
      </c>
      <c r="C5284">
        <f t="shared" si="249"/>
        <v>2</v>
      </c>
      <c r="D5284" t="s">
        <v>300</v>
      </c>
      <c r="E5284" s="4">
        <v>7992</v>
      </c>
      <c r="F5284" s="4">
        <v>2160.2375999999999</v>
      </c>
      <c r="G5284" s="3">
        <v>0.27029999999999998</v>
      </c>
      <c r="H5284" s="7">
        <v>1110</v>
      </c>
      <c r="I5284" s="4">
        <v>300.03300000000002</v>
      </c>
      <c r="J5284">
        <v>7.1999999999999993</v>
      </c>
      <c r="K5284" t="s">
        <v>60</v>
      </c>
      <c r="L5284" t="s">
        <v>107</v>
      </c>
      <c r="M5284" t="s">
        <v>303</v>
      </c>
      <c r="N5284" s="2">
        <v>41617</v>
      </c>
      <c r="O5284" s="2">
        <v>42346</v>
      </c>
      <c r="P5284" t="s">
        <v>14</v>
      </c>
      <c r="Q5284">
        <v>0</v>
      </c>
      <c r="R5284" s="5">
        <f t="shared" si="250"/>
        <v>0</v>
      </c>
      <c r="S5284" s="6" t="str">
        <f t="shared" si="251"/>
        <v/>
      </c>
      <c r="T5284">
        <f>ROUND(INT(表1[[#This Row],[合同结束日期]]-表1[[#This Row],[合同起始日期]])/365,1)</f>
        <v>2</v>
      </c>
    </row>
    <row r="5285" spans="1:20">
      <c r="A5285" s="1">
        <v>42248</v>
      </c>
      <c r="B5285" t="s">
        <v>69</v>
      </c>
      <c r="C5285">
        <f t="shared" si="249"/>
        <v>2</v>
      </c>
      <c r="D5285" t="s">
        <v>316</v>
      </c>
      <c r="E5285" s="4">
        <v>29184</v>
      </c>
      <c r="F5285" s="4">
        <v>2918.4</v>
      </c>
      <c r="G5285" s="3">
        <v>0.1</v>
      </c>
      <c r="H5285" s="7">
        <v>12160</v>
      </c>
      <c r="I5285" s="4">
        <v>1216</v>
      </c>
      <c r="J5285">
        <v>2.4</v>
      </c>
      <c r="K5285" t="s">
        <v>44</v>
      </c>
      <c r="L5285" t="s">
        <v>46</v>
      </c>
      <c r="M5285" t="s">
        <v>187</v>
      </c>
      <c r="N5285" s="2">
        <v>41712</v>
      </c>
      <c r="O5285" s="2">
        <v>42442</v>
      </c>
      <c r="P5285" t="s">
        <v>18</v>
      </c>
      <c r="Q5285" t="s">
        <v>19</v>
      </c>
      <c r="R5285" s="5" t="str">
        <f t="shared" si="250"/>
        <v>0.1</v>
      </c>
      <c r="S5285" s="6" t="str">
        <f t="shared" si="251"/>
        <v/>
      </c>
      <c r="T5285">
        <f>ROUND(INT(表1[[#This Row],[合同结束日期]]-表1[[#This Row],[合同起始日期]])/365,1)</f>
        <v>2</v>
      </c>
    </row>
    <row r="5286" spans="1:20">
      <c r="A5286" s="1">
        <v>42248</v>
      </c>
      <c r="B5286" t="s">
        <v>69</v>
      </c>
      <c r="C5286">
        <f t="shared" si="249"/>
        <v>2</v>
      </c>
      <c r="D5286" t="s">
        <v>317</v>
      </c>
      <c r="E5286" s="4">
        <v>27327.599999999999</v>
      </c>
      <c r="F5286" s="4">
        <v>7200.8226000000004</v>
      </c>
      <c r="G5286" s="3">
        <v>0.26350000000000001</v>
      </c>
      <c r="H5286" s="7">
        <v>2846.625</v>
      </c>
      <c r="I5286" s="4">
        <v>750.08568750000006</v>
      </c>
      <c r="J5286">
        <v>9.6</v>
      </c>
      <c r="K5286" t="s">
        <v>11</v>
      </c>
      <c r="L5286" t="s">
        <v>12</v>
      </c>
      <c r="M5286" t="s">
        <v>110</v>
      </c>
      <c r="N5286" s="2">
        <v>41759</v>
      </c>
      <c r="O5286" s="2">
        <v>42306</v>
      </c>
      <c r="P5286" t="s">
        <v>24</v>
      </c>
      <c r="Q5286">
        <v>0</v>
      </c>
      <c r="R5286" s="5">
        <f t="shared" si="250"/>
        <v>0</v>
      </c>
      <c r="S5286" s="6" t="str">
        <f t="shared" si="251"/>
        <v/>
      </c>
      <c r="T5286">
        <f>ROUND(INT(表1[[#This Row],[合同结束日期]]-表1[[#This Row],[合同起始日期]])/365,1)</f>
        <v>1.5</v>
      </c>
    </row>
    <row r="5287" spans="1:20">
      <c r="A5287" s="1">
        <v>42248</v>
      </c>
      <c r="B5287" t="s">
        <v>69</v>
      </c>
      <c r="C5287">
        <f t="shared" si="249"/>
        <v>2</v>
      </c>
      <c r="D5287" t="s">
        <v>105</v>
      </c>
      <c r="E5287" s="4">
        <v>125649.59999999999</v>
      </c>
      <c r="F5287" s="4">
        <v>25016.835359999997</v>
      </c>
      <c r="G5287" s="3">
        <v>0.1991</v>
      </c>
      <c r="H5287" s="7">
        <v>2617.6999999999998</v>
      </c>
      <c r="I5287" s="4">
        <v>521.18406999999991</v>
      </c>
      <c r="J5287">
        <v>48</v>
      </c>
      <c r="K5287" t="s">
        <v>60</v>
      </c>
      <c r="L5287" t="s">
        <v>107</v>
      </c>
      <c r="M5287" t="s">
        <v>106</v>
      </c>
      <c r="N5287" s="2">
        <v>42163</v>
      </c>
      <c r="O5287" s="2">
        <v>42528</v>
      </c>
      <c r="P5287" t="s">
        <v>24</v>
      </c>
      <c r="Q5287" t="s">
        <v>30</v>
      </c>
      <c r="R5287" s="5" t="str">
        <f t="shared" si="250"/>
        <v>0.18</v>
      </c>
      <c r="S5287" s="6" t="str">
        <f t="shared" si="251"/>
        <v/>
      </c>
      <c r="T5287">
        <f>ROUND(INT(表1[[#This Row],[合同结束日期]]-表1[[#This Row],[合同起始日期]])/365,1)</f>
        <v>1</v>
      </c>
    </row>
    <row r="5288" spans="1:20">
      <c r="A5288" s="1">
        <v>42248</v>
      </c>
      <c r="B5288" t="s">
        <v>69</v>
      </c>
      <c r="C5288">
        <f t="shared" si="249"/>
        <v>2</v>
      </c>
      <c r="D5288" t="s">
        <v>211</v>
      </c>
      <c r="E5288" s="4">
        <v>52146</v>
      </c>
      <c r="F5288" s="4">
        <v>0</v>
      </c>
      <c r="G5288" s="3">
        <v>0</v>
      </c>
      <c r="H5288" s="7">
        <v>3621.2500000000005</v>
      </c>
      <c r="I5288" s="4">
        <v>0</v>
      </c>
      <c r="J5288">
        <v>14.399999999999999</v>
      </c>
      <c r="K5288" t="s">
        <v>11</v>
      </c>
      <c r="L5288" t="s">
        <v>12</v>
      </c>
      <c r="M5288" t="s">
        <v>110</v>
      </c>
      <c r="N5288" s="2">
        <v>41804</v>
      </c>
      <c r="O5288" s="2">
        <v>42225</v>
      </c>
      <c r="P5288" t="s">
        <v>24</v>
      </c>
      <c r="Q5288" t="s">
        <v>56</v>
      </c>
      <c r="R5288" s="5" t="str">
        <f t="shared" si="250"/>
        <v>0.17</v>
      </c>
      <c r="S5288" s="6" t="str">
        <f t="shared" si="251"/>
        <v/>
      </c>
      <c r="T5288">
        <f>ROUND(INT(表1[[#This Row],[合同结束日期]]-表1[[#This Row],[合同起始日期]])/365,1)</f>
        <v>1.2</v>
      </c>
    </row>
    <row r="5289" spans="1:20">
      <c r="A5289" s="1">
        <v>42248</v>
      </c>
      <c r="B5289" t="s">
        <v>69</v>
      </c>
      <c r="C5289">
        <f t="shared" si="249"/>
        <v>2</v>
      </c>
      <c r="D5289" t="s">
        <v>358</v>
      </c>
      <c r="E5289" s="4">
        <v>8040</v>
      </c>
      <c r="F5289" s="4">
        <v>6000.2519999999995</v>
      </c>
      <c r="G5289" s="3">
        <v>0.74629999999999996</v>
      </c>
      <c r="H5289" s="7">
        <v>670</v>
      </c>
      <c r="I5289" s="4">
        <v>500.02099999999996</v>
      </c>
      <c r="J5289">
        <v>12</v>
      </c>
      <c r="K5289" t="s">
        <v>60</v>
      </c>
      <c r="L5289" t="s">
        <v>61</v>
      </c>
      <c r="M5289" t="s">
        <v>359</v>
      </c>
      <c r="N5289" s="2">
        <v>41964</v>
      </c>
      <c r="O5289" s="2">
        <v>42328</v>
      </c>
      <c r="P5289" t="s">
        <v>24</v>
      </c>
      <c r="Q5289" t="s">
        <v>25</v>
      </c>
      <c r="R5289" s="5" t="str">
        <f t="shared" si="250"/>
        <v>0.15</v>
      </c>
      <c r="S5289" s="6" t="str">
        <f t="shared" si="251"/>
        <v/>
      </c>
      <c r="T5289">
        <f>ROUND(INT(表1[[#This Row],[合同结束日期]]-表1[[#This Row],[合同起始日期]])/365,1)</f>
        <v>1</v>
      </c>
    </row>
    <row r="5290" spans="1:20">
      <c r="A5290" s="1">
        <v>42248</v>
      </c>
      <c r="B5290" t="s">
        <v>69</v>
      </c>
      <c r="C5290">
        <f t="shared" si="249"/>
        <v>2</v>
      </c>
      <c r="D5290" t="s">
        <v>310</v>
      </c>
      <c r="E5290" s="4">
        <v>68159.399999999994</v>
      </c>
      <c r="F5290" s="4">
        <v>10823.71272</v>
      </c>
      <c r="G5290" s="3">
        <v>0.1588</v>
      </c>
      <c r="H5290" s="7">
        <v>5163.590909090909</v>
      </c>
      <c r="I5290" s="4">
        <v>819.97823636363637</v>
      </c>
      <c r="J5290">
        <v>13.2</v>
      </c>
      <c r="K5290" t="s">
        <v>11</v>
      </c>
      <c r="L5290" t="s">
        <v>12</v>
      </c>
      <c r="M5290" t="s">
        <v>10</v>
      </c>
      <c r="N5290" s="2">
        <v>42181</v>
      </c>
      <c r="O5290" s="2">
        <v>42546</v>
      </c>
      <c r="P5290" t="s">
        <v>24</v>
      </c>
      <c r="Q5290" t="s">
        <v>25</v>
      </c>
      <c r="R5290" s="5" t="str">
        <f t="shared" si="250"/>
        <v>0.15</v>
      </c>
      <c r="S5290" s="6" t="str">
        <f t="shared" si="251"/>
        <v/>
      </c>
      <c r="T5290">
        <f>ROUND(INT(表1[[#This Row],[合同结束日期]]-表1[[#This Row],[合同起始日期]])/365,1)</f>
        <v>1</v>
      </c>
    </row>
    <row r="5291" spans="1:20">
      <c r="A5291" s="1">
        <v>42248</v>
      </c>
      <c r="B5291" t="s">
        <v>69</v>
      </c>
      <c r="C5291">
        <f t="shared" si="249"/>
        <v>2</v>
      </c>
      <c r="D5291" t="s">
        <v>462</v>
      </c>
      <c r="E5291" s="4">
        <v>28203.599999999999</v>
      </c>
      <c r="F5291" s="4">
        <v>5998.9057199999997</v>
      </c>
      <c r="G5291" s="3">
        <v>0.2127</v>
      </c>
      <c r="H5291" s="7">
        <v>3917.166666666667</v>
      </c>
      <c r="I5291" s="4">
        <v>833.18135000000007</v>
      </c>
      <c r="J5291">
        <v>7.1999999999999993</v>
      </c>
      <c r="K5291" t="s">
        <v>66</v>
      </c>
      <c r="L5291" t="s">
        <v>66</v>
      </c>
      <c r="M5291" t="s">
        <v>66</v>
      </c>
      <c r="N5291" s="2">
        <v>42236</v>
      </c>
      <c r="O5291" s="2">
        <v>42601</v>
      </c>
      <c r="P5291" t="s">
        <v>24</v>
      </c>
      <c r="Q5291" t="s">
        <v>465</v>
      </c>
      <c r="R5291" s="5" t="str">
        <f t="shared" si="250"/>
        <v>0.</v>
      </c>
      <c r="S5291" s="6" t="str">
        <f t="shared" si="251"/>
        <v>0.1</v>
      </c>
      <c r="T5291">
        <f>ROUND(INT(表1[[#This Row],[合同结束日期]]-表1[[#This Row],[合同起始日期]])/365,1)</f>
        <v>1</v>
      </c>
    </row>
    <row r="5292" spans="1:20">
      <c r="A5292" s="1">
        <v>42278</v>
      </c>
      <c r="B5292" t="s">
        <v>69</v>
      </c>
      <c r="C5292">
        <f t="shared" si="249"/>
        <v>2</v>
      </c>
      <c r="D5292" t="s">
        <v>70</v>
      </c>
      <c r="E5292" s="4">
        <v>1198048.8</v>
      </c>
      <c r="F5292" s="4">
        <v>132504.19727999999</v>
      </c>
      <c r="G5292" s="3">
        <v>0.11059999999999999</v>
      </c>
      <c r="H5292" s="7">
        <v>994.39641434262955</v>
      </c>
      <c r="I5292" s="4">
        <v>109.98024342629482</v>
      </c>
      <c r="J5292">
        <v>1204.8</v>
      </c>
      <c r="K5292" t="s">
        <v>44</v>
      </c>
      <c r="L5292" t="s">
        <v>72</v>
      </c>
      <c r="M5292" t="s">
        <v>71</v>
      </c>
      <c r="N5292" s="2">
        <v>41270</v>
      </c>
      <c r="O5292" s="2">
        <v>44325</v>
      </c>
      <c r="P5292" t="s">
        <v>18</v>
      </c>
      <c r="Q5292" t="s">
        <v>42</v>
      </c>
      <c r="R5292" s="5" t="str">
        <f t="shared" si="250"/>
        <v>0.08</v>
      </c>
      <c r="S5292" s="6" t="str">
        <f t="shared" si="251"/>
        <v/>
      </c>
      <c r="T5292">
        <f>ROUND(INT(表1[[#This Row],[合同结束日期]]-表1[[#This Row],[合同起始日期]])/365,1)</f>
        <v>8.4</v>
      </c>
    </row>
    <row r="5293" spans="1:20">
      <c r="A5293" s="1">
        <v>42278</v>
      </c>
      <c r="B5293" t="s">
        <v>69</v>
      </c>
      <c r="C5293">
        <f t="shared" si="249"/>
        <v>2</v>
      </c>
      <c r="D5293" t="s">
        <v>73</v>
      </c>
      <c r="E5293" s="4">
        <v>909352.79999999993</v>
      </c>
      <c r="F5293" s="4">
        <v>98301.037680000009</v>
      </c>
      <c r="G5293" s="3">
        <v>0.10810000000000002</v>
      </c>
      <c r="H5293" s="7">
        <v>1064.317415730337</v>
      </c>
      <c r="I5293" s="4">
        <v>115.05271264044946</v>
      </c>
      <c r="J5293">
        <v>854.4</v>
      </c>
      <c r="K5293" t="s">
        <v>44</v>
      </c>
      <c r="L5293" t="s">
        <v>72</v>
      </c>
      <c r="M5293" t="s">
        <v>71</v>
      </c>
      <c r="N5293" s="2">
        <v>41286</v>
      </c>
      <c r="O5293" s="2">
        <v>44325</v>
      </c>
      <c r="P5293" t="s">
        <v>18</v>
      </c>
      <c r="Q5293" t="s">
        <v>42</v>
      </c>
      <c r="R5293" s="5" t="str">
        <f t="shared" si="250"/>
        <v>0.08</v>
      </c>
      <c r="S5293" s="6" t="str">
        <f t="shared" si="251"/>
        <v/>
      </c>
      <c r="T5293">
        <f>ROUND(INT(表1[[#This Row],[合同结束日期]]-表1[[#This Row],[合同起始日期]])/365,1)</f>
        <v>8.3000000000000007</v>
      </c>
    </row>
    <row r="5294" spans="1:20">
      <c r="A5294" s="1">
        <v>42278</v>
      </c>
      <c r="B5294" t="s">
        <v>69</v>
      </c>
      <c r="C5294">
        <f t="shared" si="249"/>
        <v>2</v>
      </c>
      <c r="D5294" t="s">
        <v>356</v>
      </c>
      <c r="E5294" s="4">
        <v>488635.19999999995</v>
      </c>
      <c r="F5294" s="4">
        <v>78719.130719999986</v>
      </c>
      <c r="G5294" s="3">
        <v>0.16109999999999999</v>
      </c>
      <c r="H5294" s="7">
        <v>904.87999999999988</v>
      </c>
      <c r="I5294" s="4">
        <v>145.77616799999998</v>
      </c>
      <c r="J5294">
        <v>540</v>
      </c>
      <c r="K5294" t="s">
        <v>44</v>
      </c>
      <c r="L5294" t="s">
        <v>72</v>
      </c>
      <c r="M5294" t="s">
        <v>71</v>
      </c>
      <c r="N5294" s="2">
        <v>41877</v>
      </c>
      <c r="O5294" s="2">
        <v>43702</v>
      </c>
      <c r="P5294" t="s">
        <v>18</v>
      </c>
      <c r="Q5294" t="s">
        <v>391</v>
      </c>
      <c r="R5294" s="5" t="str">
        <f t="shared" si="250"/>
        <v>0.08</v>
      </c>
      <c r="S5294" s="6" t="str">
        <f t="shared" si="251"/>
        <v>0.08</v>
      </c>
      <c r="T5294">
        <f>ROUND(INT(表1[[#This Row],[合同结束日期]]-表1[[#This Row],[合同起始日期]])/365,1)</f>
        <v>5</v>
      </c>
    </row>
    <row r="5295" spans="1:20">
      <c r="A5295" s="1">
        <v>42278</v>
      </c>
      <c r="B5295" t="s">
        <v>69</v>
      </c>
      <c r="C5295">
        <f t="shared" si="249"/>
        <v>2</v>
      </c>
      <c r="D5295" t="s">
        <v>336</v>
      </c>
      <c r="E5295" s="4">
        <v>675469.2</v>
      </c>
      <c r="F5295" s="4">
        <v>78759.708719999995</v>
      </c>
      <c r="G5295" s="3">
        <v>0.1166</v>
      </c>
      <c r="H5295" s="7">
        <v>1072.1733333333332</v>
      </c>
      <c r="I5295" s="4">
        <v>125.01541066666665</v>
      </c>
      <c r="J5295">
        <v>630</v>
      </c>
      <c r="K5295" t="s">
        <v>44</v>
      </c>
      <c r="L5295" t="s">
        <v>72</v>
      </c>
      <c r="M5295" t="s">
        <v>71</v>
      </c>
      <c r="N5295" s="2">
        <v>41757</v>
      </c>
      <c r="O5295" s="2">
        <v>43948</v>
      </c>
      <c r="P5295" t="s">
        <v>18</v>
      </c>
      <c r="Q5295" t="s">
        <v>42</v>
      </c>
      <c r="R5295" s="5" t="str">
        <f t="shared" si="250"/>
        <v>0.08</v>
      </c>
      <c r="S5295" s="6" t="str">
        <f t="shared" si="251"/>
        <v/>
      </c>
      <c r="T5295">
        <f>ROUND(INT(表1[[#This Row],[合同结束日期]]-表1[[#This Row],[合同起始日期]])/365,1)</f>
        <v>6</v>
      </c>
    </row>
    <row r="5296" spans="1:20">
      <c r="A5296" s="1">
        <v>42278</v>
      </c>
      <c r="B5296" t="s">
        <v>69</v>
      </c>
      <c r="C5296">
        <f t="shared" si="249"/>
        <v>2</v>
      </c>
      <c r="D5296" t="s">
        <v>74</v>
      </c>
      <c r="E5296" s="4">
        <v>178188.96000000002</v>
      </c>
      <c r="F5296" s="4">
        <v>27583.651008000001</v>
      </c>
      <c r="G5296" s="3">
        <v>0.15479999999999999</v>
      </c>
      <c r="H5296" s="7">
        <v>710.48229665071779</v>
      </c>
      <c r="I5296" s="4">
        <v>109.9826595215311</v>
      </c>
      <c r="J5296">
        <v>250.79999999999998</v>
      </c>
      <c r="K5296" t="s">
        <v>76</v>
      </c>
      <c r="L5296" t="s">
        <v>75</v>
      </c>
      <c r="M5296" t="s">
        <v>75</v>
      </c>
      <c r="N5296" s="2">
        <v>41243</v>
      </c>
      <c r="O5296" s="2">
        <v>43229</v>
      </c>
      <c r="P5296" t="s">
        <v>14</v>
      </c>
      <c r="Q5296" t="s">
        <v>37</v>
      </c>
      <c r="R5296" s="5" t="str">
        <f t="shared" si="250"/>
        <v>0.</v>
      </c>
      <c r="S5296" s="6" t="str">
        <f t="shared" si="251"/>
        <v/>
      </c>
      <c r="T5296">
        <f>ROUND(INT(表1[[#This Row],[合同结束日期]]-表1[[#This Row],[合同起始日期]])/365,1)</f>
        <v>5.4</v>
      </c>
    </row>
    <row r="5297" spans="1:20">
      <c r="A5297" s="1">
        <v>42278</v>
      </c>
      <c r="B5297" t="s">
        <v>69</v>
      </c>
      <c r="C5297">
        <f t="shared" si="249"/>
        <v>2</v>
      </c>
      <c r="D5297" t="s">
        <v>464</v>
      </c>
      <c r="E5297" s="4">
        <v>526188</v>
      </c>
      <c r="F5297" s="4">
        <v>46672.875600000007</v>
      </c>
      <c r="G5297" s="3">
        <v>8.8700000000000015E-2</v>
      </c>
      <c r="H5297" s="7">
        <v>2030.0462962962963</v>
      </c>
      <c r="I5297" s="4">
        <v>180.06510648148151</v>
      </c>
      <c r="J5297">
        <v>259.2</v>
      </c>
      <c r="K5297" t="s">
        <v>44</v>
      </c>
      <c r="L5297" t="s">
        <v>72</v>
      </c>
      <c r="M5297" t="s">
        <v>71</v>
      </c>
      <c r="N5297" s="2">
        <v>42139</v>
      </c>
      <c r="O5297" s="2">
        <v>43965</v>
      </c>
      <c r="P5297" t="s">
        <v>18</v>
      </c>
      <c r="Q5297" t="s">
        <v>42</v>
      </c>
      <c r="R5297" s="5" t="str">
        <f t="shared" si="250"/>
        <v>0.08</v>
      </c>
      <c r="S5297" s="6" t="str">
        <f t="shared" si="251"/>
        <v/>
      </c>
      <c r="T5297">
        <f>ROUND(INT(表1[[#This Row],[合同结束日期]]-表1[[#This Row],[合同起始日期]])/365,1)</f>
        <v>5</v>
      </c>
    </row>
    <row r="5298" spans="1:20">
      <c r="A5298" s="1">
        <v>42278</v>
      </c>
      <c r="B5298" t="s">
        <v>69</v>
      </c>
      <c r="C5298">
        <f t="shared" si="249"/>
        <v>2</v>
      </c>
      <c r="D5298" t="s">
        <v>77</v>
      </c>
      <c r="E5298" s="4">
        <v>598878</v>
      </c>
      <c r="F5298" s="4">
        <v>90191.026800000007</v>
      </c>
      <c r="G5298" s="3">
        <v>0.15060000000000001</v>
      </c>
      <c r="H5298" s="7">
        <v>597.68263473053889</v>
      </c>
      <c r="I5298" s="4">
        <v>90.011004790419165</v>
      </c>
      <c r="J5298">
        <v>1002</v>
      </c>
      <c r="K5298" t="s">
        <v>44</v>
      </c>
      <c r="L5298" t="s">
        <v>72</v>
      </c>
      <c r="M5298" t="s">
        <v>71</v>
      </c>
      <c r="N5298" s="2">
        <v>42098</v>
      </c>
      <c r="O5298" s="2">
        <v>44325</v>
      </c>
      <c r="P5298" t="s">
        <v>18</v>
      </c>
      <c r="Q5298" t="s">
        <v>78</v>
      </c>
      <c r="R5298" s="5" t="str">
        <f t="shared" si="250"/>
        <v>0.07</v>
      </c>
      <c r="S5298" s="6" t="str">
        <f t="shared" si="251"/>
        <v/>
      </c>
      <c r="T5298">
        <f>ROUND(INT(表1[[#This Row],[合同结束日期]]-表1[[#This Row],[合同起始日期]])/365,1)</f>
        <v>6.1</v>
      </c>
    </row>
    <row r="5299" spans="1:20">
      <c r="A5299" s="1">
        <v>42278</v>
      </c>
      <c r="B5299" t="s">
        <v>69</v>
      </c>
      <c r="C5299">
        <f t="shared" si="249"/>
        <v>2</v>
      </c>
      <c r="D5299" t="s">
        <v>79</v>
      </c>
      <c r="E5299" s="4">
        <v>225992.4</v>
      </c>
      <c r="F5299" s="4">
        <v>52814.423880000009</v>
      </c>
      <c r="G5299" s="3">
        <v>0.23370000000000005</v>
      </c>
      <c r="H5299" s="7">
        <v>1155.3803680981596</v>
      </c>
      <c r="I5299" s="4">
        <v>270.01239202453991</v>
      </c>
      <c r="J5299">
        <v>195.6</v>
      </c>
      <c r="K5299" t="s">
        <v>11</v>
      </c>
      <c r="L5299" t="s">
        <v>13</v>
      </c>
      <c r="M5299" t="s">
        <v>34</v>
      </c>
      <c r="N5299" s="2">
        <v>41299</v>
      </c>
      <c r="O5299" s="2">
        <v>42499</v>
      </c>
      <c r="P5299" t="s">
        <v>24</v>
      </c>
      <c r="Q5299" t="s">
        <v>59</v>
      </c>
      <c r="R5299" s="5" t="str">
        <f t="shared" si="250"/>
        <v>0.16</v>
      </c>
      <c r="S5299" s="6" t="str">
        <f t="shared" si="251"/>
        <v/>
      </c>
      <c r="T5299">
        <f>ROUND(INT(表1[[#This Row],[合同结束日期]]-表1[[#This Row],[合同起始日期]])/365,1)</f>
        <v>3.3</v>
      </c>
    </row>
    <row r="5300" spans="1:20">
      <c r="A5300" s="1">
        <v>42278</v>
      </c>
      <c r="B5300" t="s">
        <v>69</v>
      </c>
      <c r="C5300">
        <f t="shared" si="249"/>
        <v>2</v>
      </c>
      <c r="D5300" t="s">
        <v>100</v>
      </c>
      <c r="E5300" s="4">
        <v>351922.8</v>
      </c>
      <c r="F5300" s="4">
        <v>65352.063959999999</v>
      </c>
      <c r="G5300" s="3">
        <v>0.1857</v>
      </c>
      <c r="H5300" s="7">
        <v>1942.17880794702</v>
      </c>
      <c r="I5300" s="4">
        <v>360.66260463576162</v>
      </c>
      <c r="J5300">
        <v>181.2</v>
      </c>
      <c r="K5300" t="s">
        <v>11</v>
      </c>
      <c r="L5300" t="s">
        <v>23</v>
      </c>
      <c r="M5300" t="s">
        <v>23</v>
      </c>
      <c r="N5300" s="2">
        <v>42134</v>
      </c>
      <c r="O5300" s="2">
        <v>42864</v>
      </c>
      <c r="P5300" t="s">
        <v>24</v>
      </c>
      <c r="Q5300" t="s">
        <v>59</v>
      </c>
      <c r="R5300" s="5" t="str">
        <f t="shared" si="250"/>
        <v>0.16</v>
      </c>
      <c r="S5300" s="6" t="str">
        <f t="shared" si="251"/>
        <v/>
      </c>
      <c r="T5300">
        <f>ROUND(INT(表1[[#This Row],[合同结束日期]]-表1[[#This Row],[合同起始日期]])/365,1)</f>
        <v>2</v>
      </c>
    </row>
    <row r="5301" spans="1:20">
      <c r="A5301" s="1">
        <v>42278</v>
      </c>
      <c r="B5301" t="s">
        <v>69</v>
      </c>
      <c r="C5301">
        <f t="shared" si="249"/>
        <v>2</v>
      </c>
      <c r="D5301" t="s">
        <v>81</v>
      </c>
      <c r="E5301" s="4">
        <v>190480.8</v>
      </c>
      <c r="F5301" s="4">
        <v>36477.073200000006</v>
      </c>
      <c r="G5301" s="3">
        <v>0.19150000000000003</v>
      </c>
      <c r="H5301" s="7">
        <v>1587.34</v>
      </c>
      <c r="I5301" s="4">
        <v>303.97561000000007</v>
      </c>
      <c r="J5301">
        <v>120</v>
      </c>
      <c r="K5301" t="s">
        <v>11</v>
      </c>
      <c r="L5301" t="s">
        <v>23</v>
      </c>
      <c r="M5301" t="s">
        <v>23</v>
      </c>
      <c r="N5301" s="2">
        <v>41279</v>
      </c>
      <c r="O5301" s="2">
        <v>42499</v>
      </c>
      <c r="P5301" t="s">
        <v>24</v>
      </c>
      <c r="Q5301" t="s">
        <v>59</v>
      </c>
      <c r="R5301" s="5" t="str">
        <f t="shared" si="250"/>
        <v>0.16</v>
      </c>
      <c r="S5301" s="6" t="str">
        <f t="shared" si="251"/>
        <v/>
      </c>
      <c r="T5301">
        <f>ROUND(INT(表1[[#This Row],[合同结束日期]]-表1[[#This Row],[合同起始日期]])/365,1)</f>
        <v>3.3</v>
      </c>
    </row>
    <row r="5302" spans="1:20">
      <c r="A5302" s="1">
        <v>42278</v>
      </c>
      <c r="B5302" t="s">
        <v>69</v>
      </c>
      <c r="C5302">
        <f t="shared" si="249"/>
        <v>2</v>
      </c>
      <c r="D5302" t="s">
        <v>415</v>
      </c>
      <c r="E5302" s="4">
        <v>230571.6</v>
      </c>
      <c r="F5302" s="4">
        <v>33271.481879999992</v>
      </c>
      <c r="G5302" s="3">
        <v>0.14429999999999996</v>
      </c>
      <c r="H5302" s="7">
        <v>3493.5090909090909</v>
      </c>
      <c r="I5302" s="4">
        <v>504.11336181818172</v>
      </c>
      <c r="J5302">
        <v>66</v>
      </c>
      <c r="K5302" t="s">
        <v>11</v>
      </c>
      <c r="L5302" t="s">
        <v>12</v>
      </c>
      <c r="M5302" t="s">
        <v>53</v>
      </c>
      <c r="N5302" s="2">
        <v>42156</v>
      </c>
      <c r="O5302" s="2">
        <v>42886</v>
      </c>
      <c r="P5302" t="s">
        <v>24</v>
      </c>
      <c r="Q5302" t="s">
        <v>28</v>
      </c>
      <c r="R5302" s="5" t="str">
        <f t="shared" si="250"/>
        <v>0.13</v>
      </c>
      <c r="S5302" s="6" t="str">
        <f t="shared" si="251"/>
        <v/>
      </c>
      <c r="T5302">
        <f>ROUND(INT(表1[[#This Row],[合同结束日期]]-表1[[#This Row],[合同起始日期]])/365,1)</f>
        <v>2</v>
      </c>
    </row>
    <row r="5303" spans="1:20">
      <c r="A5303" s="1">
        <v>42278</v>
      </c>
      <c r="B5303" t="s">
        <v>69</v>
      </c>
      <c r="C5303">
        <f t="shared" si="249"/>
        <v>2</v>
      </c>
      <c r="D5303" t="s">
        <v>417</v>
      </c>
      <c r="E5303" s="4">
        <v>204622.8</v>
      </c>
      <c r="F5303" s="4">
        <v>30018.164759999996</v>
      </c>
      <c r="G5303" s="3">
        <v>0.1467</v>
      </c>
      <c r="H5303" s="7">
        <v>2991.5614035087719</v>
      </c>
      <c r="I5303" s="4">
        <v>438.86205789473684</v>
      </c>
      <c r="J5303">
        <v>68.399999999999991</v>
      </c>
      <c r="K5303" t="s">
        <v>11</v>
      </c>
      <c r="L5303" t="s">
        <v>12</v>
      </c>
      <c r="M5303" t="s">
        <v>53</v>
      </c>
      <c r="N5303" s="2">
        <v>42156</v>
      </c>
      <c r="O5303" s="2">
        <v>42886</v>
      </c>
      <c r="P5303" t="s">
        <v>24</v>
      </c>
      <c r="Q5303" t="s">
        <v>28</v>
      </c>
      <c r="R5303" s="5" t="str">
        <f t="shared" si="250"/>
        <v>0.13</v>
      </c>
      <c r="S5303" s="6" t="str">
        <f t="shared" si="251"/>
        <v/>
      </c>
      <c r="T5303">
        <f>ROUND(INT(表1[[#This Row],[合同结束日期]]-表1[[#This Row],[合同起始日期]])/365,1)</f>
        <v>2</v>
      </c>
    </row>
    <row r="5304" spans="1:20">
      <c r="A5304" s="1">
        <v>42278</v>
      </c>
      <c r="B5304" t="s">
        <v>69</v>
      </c>
      <c r="C5304">
        <f t="shared" si="249"/>
        <v>2</v>
      </c>
      <c r="D5304" t="s">
        <v>418</v>
      </c>
      <c r="E5304" s="4">
        <v>396130.8</v>
      </c>
      <c r="F5304" s="4">
        <v>55101.794279999995</v>
      </c>
      <c r="G5304" s="3">
        <v>0.1391</v>
      </c>
      <c r="H5304" s="7">
        <v>5501.8166666666666</v>
      </c>
      <c r="I5304" s="4">
        <v>765.3026983333333</v>
      </c>
      <c r="J5304">
        <v>72</v>
      </c>
      <c r="K5304" t="s">
        <v>11</v>
      </c>
      <c r="L5304" t="s">
        <v>12</v>
      </c>
      <c r="M5304" t="s">
        <v>53</v>
      </c>
      <c r="N5304" s="2">
        <v>42159</v>
      </c>
      <c r="O5304" s="2">
        <v>42889</v>
      </c>
      <c r="P5304" t="s">
        <v>24</v>
      </c>
      <c r="Q5304" t="s">
        <v>28</v>
      </c>
      <c r="R5304" s="5" t="str">
        <f t="shared" si="250"/>
        <v>0.13</v>
      </c>
      <c r="S5304" s="6" t="str">
        <f t="shared" si="251"/>
        <v/>
      </c>
      <c r="T5304">
        <f>ROUND(INT(表1[[#This Row],[合同结束日期]]-表1[[#This Row],[合同起始日期]])/365,1)</f>
        <v>2</v>
      </c>
    </row>
    <row r="5305" spans="1:20">
      <c r="A5305" s="1">
        <v>42278</v>
      </c>
      <c r="B5305" t="s">
        <v>69</v>
      </c>
      <c r="C5305">
        <f t="shared" si="249"/>
        <v>2</v>
      </c>
      <c r="D5305" t="s">
        <v>90</v>
      </c>
      <c r="E5305" s="4">
        <v>292347.59999999998</v>
      </c>
      <c r="F5305" s="4">
        <v>64959.636719999995</v>
      </c>
      <c r="G5305" s="3">
        <v>0.22220000000000001</v>
      </c>
      <c r="H5305" s="7">
        <v>1551.7388535031846</v>
      </c>
      <c r="I5305" s="4">
        <v>344.79637324840763</v>
      </c>
      <c r="J5305">
        <v>188.4</v>
      </c>
      <c r="K5305" t="s">
        <v>11</v>
      </c>
      <c r="L5305" t="s">
        <v>23</v>
      </c>
      <c r="M5305" t="s">
        <v>23</v>
      </c>
      <c r="N5305" s="2">
        <v>42156</v>
      </c>
      <c r="O5305" s="2">
        <v>42886</v>
      </c>
      <c r="P5305" t="s">
        <v>24</v>
      </c>
      <c r="Q5305" t="s">
        <v>420</v>
      </c>
      <c r="R5305" s="5" t="str">
        <f t="shared" si="250"/>
        <v>0.19</v>
      </c>
      <c r="S5305" s="6" t="str">
        <f t="shared" si="251"/>
        <v/>
      </c>
      <c r="T5305">
        <f>ROUND(INT(表1[[#This Row],[合同结束日期]]-表1[[#This Row],[合同起始日期]])/365,1)</f>
        <v>2</v>
      </c>
    </row>
    <row r="5306" spans="1:20">
      <c r="A5306" s="1">
        <v>42278</v>
      </c>
      <c r="B5306" t="s">
        <v>69</v>
      </c>
      <c r="C5306">
        <f t="shared" si="249"/>
        <v>2</v>
      </c>
      <c r="D5306" t="s">
        <v>86</v>
      </c>
      <c r="E5306" s="4">
        <v>334898.39999999997</v>
      </c>
      <c r="F5306" s="4">
        <v>63831.635039999994</v>
      </c>
      <c r="G5306" s="3">
        <v>0.19059999999999999</v>
      </c>
      <c r="H5306" s="7">
        <v>1594.7542857142855</v>
      </c>
      <c r="I5306" s="4">
        <v>303.96016685714284</v>
      </c>
      <c r="J5306">
        <v>210</v>
      </c>
      <c r="K5306" t="s">
        <v>11</v>
      </c>
      <c r="L5306" t="s">
        <v>23</v>
      </c>
      <c r="M5306" t="s">
        <v>23</v>
      </c>
      <c r="N5306" s="2">
        <v>41284</v>
      </c>
      <c r="O5306" s="2">
        <v>42499</v>
      </c>
      <c r="P5306" t="s">
        <v>18</v>
      </c>
      <c r="Q5306" t="s">
        <v>30</v>
      </c>
      <c r="R5306" s="5" t="str">
        <f t="shared" si="250"/>
        <v>0.18</v>
      </c>
      <c r="S5306" s="6" t="str">
        <f t="shared" si="251"/>
        <v/>
      </c>
      <c r="T5306">
        <f>ROUND(INT(表1[[#This Row],[合同结束日期]]-表1[[#This Row],[合同起始日期]])/365,1)</f>
        <v>3.3</v>
      </c>
    </row>
    <row r="5307" spans="1:20">
      <c r="A5307" s="1">
        <v>42278</v>
      </c>
      <c r="B5307" t="s">
        <v>69</v>
      </c>
      <c r="C5307">
        <f t="shared" si="249"/>
        <v>2</v>
      </c>
      <c r="D5307" t="s">
        <v>87</v>
      </c>
      <c r="E5307" s="4">
        <v>203385.93599999999</v>
      </c>
      <c r="F5307" s="4">
        <v>37911.138470400001</v>
      </c>
      <c r="G5307" s="3">
        <v>0.18640000000000001</v>
      </c>
      <c r="H5307" s="7">
        <v>697.482633744856</v>
      </c>
      <c r="I5307" s="4">
        <v>130.01076293004118</v>
      </c>
      <c r="J5307">
        <v>291.59999999999997</v>
      </c>
      <c r="K5307" t="s">
        <v>11</v>
      </c>
      <c r="L5307" t="s">
        <v>13</v>
      </c>
      <c r="M5307" t="s">
        <v>13</v>
      </c>
      <c r="N5307" s="2">
        <v>41340</v>
      </c>
      <c r="O5307" s="2">
        <v>42499</v>
      </c>
      <c r="P5307" t="s">
        <v>18</v>
      </c>
      <c r="Q5307" t="s">
        <v>83</v>
      </c>
      <c r="R5307" s="5" t="str">
        <f t="shared" si="250"/>
        <v>0.14</v>
      </c>
      <c r="S5307" s="6" t="str">
        <f t="shared" si="251"/>
        <v/>
      </c>
      <c r="T5307">
        <f>ROUND(INT(表1[[#This Row],[合同结束日期]]-表1[[#This Row],[合同起始日期]])/365,1)</f>
        <v>3.2</v>
      </c>
    </row>
    <row r="5308" spans="1:20">
      <c r="A5308" s="1">
        <v>42278</v>
      </c>
      <c r="B5308" t="s">
        <v>69</v>
      </c>
      <c r="C5308">
        <f t="shared" si="249"/>
        <v>2</v>
      </c>
      <c r="D5308" t="s">
        <v>88</v>
      </c>
      <c r="E5308" s="4">
        <v>161040.93599999999</v>
      </c>
      <c r="F5308" s="4">
        <v>26523.442159199996</v>
      </c>
      <c r="G5308" s="3">
        <v>0.16469999999999999</v>
      </c>
      <c r="H5308" s="7">
        <v>789.41635294117646</v>
      </c>
      <c r="I5308" s="4">
        <v>130.01687332941174</v>
      </c>
      <c r="J5308">
        <v>204</v>
      </c>
      <c r="K5308" t="s">
        <v>11</v>
      </c>
      <c r="L5308" t="s">
        <v>23</v>
      </c>
      <c r="M5308" t="s">
        <v>23</v>
      </c>
      <c r="N5308" s="2">
        <v>41337</v>
      </c>
      <c r="O5308" s="2">
        <v>42499</v>
      </c>
      <c r="P5308" t="s">
        <v>18</v>
      </c>
      <c r="Q5308" t="s">
        <v>83</v>
      </c>
      <c r="R5308" s="5" t="str">
        <f t="shared" si="250"/>
        <v>0.14</v>
      </c>
      <c r="S5308" s="6" t="str">
        <f t="shared" si="251"/>
        <v/>
      </c>
      <c r="T5308">
        <f>ROUND(INT(表1[[#This Row],[合同结束日期]]-表1[[#This Row],[合同起始日期]])/365,1)</f>
        <v>3.2</v>
      </c>
    </row>
    <row r="5309" spans="1:20">
      <c r="A5309" s="1">
        <v>42278</v>
      </c>
      <c r="B5309" t="s">
        <v>69</v>
      </c>
      <c r="C5309">
        <f t="shared" si="249"/>
        <v>2</v>
      </c>
      <c r="D5309" t="s">
        <v>89</v>
      </c>
      <c r="E5309" s="4">
        <v>188103</v>
      </c>
      <c r="F5309" s="4">
        <v>41702.435099999995</v>
      </c>
      <c r="G5309" s="3">
        <v>0.22169999999999998</v>
      </c>
      <c r="H5309" s="7">
        <v>1317.247899159664</v>
      </c>
      <c r="I5309" s="4">
        <v>292.03385924369746</v>
      </c>
      <c r="J5309">
        <v>142.79999999999998</v>
      </c>
      <c r="K5309" t="s">
        <v>11</v>
      </c>
      <c r="L5309" t="s">
        <v>23</v>
      </c>
      <c r="M5309" t="s">
        <v>23</v>
      </c>
      <c r="N5309" s="2">
        <v>41284</v>
      </c>
      <c r="O5309" s="2">
        <v>43229</v>
      </c>
      <c r="P5309" t="s">
        <v>24</v>
      </c>
      <c r="Q5309" t="s">
        <v>59</v>
      </c>
      <c r="R5309" s="5" t="str">
        <f t="shared" si="250"/>
        <v>0.16</v>
      </c>
      <c r="S5309" s="6" t="str">
        <f t="shared" si="251"/>
        <v/>
      </c>
      <c r="T5309">
        <f>ROUND(INT(表1[[#This Row],[合同结束日期]]-表1[[#This Row],[合同起始日期]])/365,1)</f>
        <v>5.3</v>
      </c>
    </row>
    <row r="5310" spans="1:20">
      <c r="A5310" s="1">
        <v>42278</v>
      </c>
      <c r="B5310" t="s">
        <v>69</v>
      </c>
      <c r="C5310">
        <f t="shared" si="249"/>
        <v>2</v>
      </c>
      <c r="D5310" t="s">
        <v>419</v>
      </c>
      <c r="E5310" s="4">
        <v>494436</v>
      </c>
      <c r="F5310" s="4">
        <v>105463.19880000001</v>
      </c>
      <c r="G5310" s="3">
        <v>0.21330000000000002</v>
      </c>
      <c r="H5310" s="7">
        <v>1503.7591240875911</v>
      </c>
      <c r="I5310" s="4">
        <v>320.75182116788324</v>
      </c>
      <c r="J5310">
        <v>328.8</v>
      </c>
      <c r="K5310" t="s">
        <v>11</v>
      </c>
      <c r="L5310" t="s">
        <v>23</v>
      </c>
      <c r="M5310" t="s">
        <v>23</v>
      </c>
      <c r="N5310" s="2">
        <v>42140</v>
      </c>
      <c r="O5310" s="2">
        <v>42870</v>
      </c>
      <c r="P5310" t="s">
        <v>24</v>
      </c>
      <c r="Q5310" t="s">
        <v>30</v>
      </c>
      <c r="R5310" s="5" t="str">
        <f t="shared" si="250"/>
        <v>0.18</v>
      </c>
      <c r="S5310" s="6" t="str">
        <f t="shared" si="251"/>
        <v/>
      </c>
      <c r="T5310">
        <f>ROUND(INT(表1[[#This Row],[合同结束日期]]-表1[[#This Row],[合同起始日期]])/365,1)</f>
        <v>2</v>
      </c>
    </row>
    <row r="5311" spans="1:20">
      <c r="A5311" s="1">
        <v>42278</v>
      </c>
      <c r="B5311" t="s">
        <v>69</v>
      </c>
      <c r="C5311">
        <f t="shared" si="249"/>
        <v>2</v>
      </c>
      <c r="D5311" t="s">
        <v>91</v>
      </c>
      <c r="E5311" s="4">
        <v>941395.2</v>
      </c>
      <c r="F5311" s="4">
        <v>159943.04448000001</v>
      </c>
      <c r="G5311" s="3">
        <v>0.16990000000000002</v>
      </c>
      <c r="H5311" s="7">
        <v>2514.4102564102564</v>
      </c>
      <c r="I5311" s="4">
        <v>427.19830256410262</v>
      </c>
      <c r="J5311">
        <v>374.4</v>
      </c>
      <c r="K5311" t="s">
        <v>11</v>
      </c>
      <c r="L5311" t="s">
        <v>92</v>
      </c>
      <c r="M5311" t="s">
        <v>92</v>
      </c>
      <c r="N5311" s="2">
        <v>41295</v>
      </c>
      <c r="O5311" s="2">
        <v>42499</v>
      </c>
      <c r="P5311" t="s">
        <v>24</v>
      </c>
      <c r="Q5311" t="s">
        <v>25</v>
      </c>
      <c r="R5311" s="5" t="str">
        <f t="shared" si="250"/>
        <v>0.15</v>
      </c>
      <c r="S5311" s="6" t="str">
        <f t="shared" si="251"/>
        <v/>
      </c>
      <c r="T5311">
        <f>ROUND(INT(表1[[#This Row],[合同结束日期]]-表1[[#This Row],[合同起始日期]])/365,1)</f>
        <v>3.3</v>
      </c>
    </row>
    <row r="5312" spans="1:20">
      <c r="A5312" s="1">
        <v>42278</v>
      </c>
      <c r="B5312" t="s">
        <v>69</v>
      </c>
      <c r="C5312">
        <f t="shared" si="249"/>
        <v>2</v>
      </c>
      <c r="D5312" t="s">
        <v>93</v>
      </c>
      <c r="E5312" s="4">
        <v>544945.79999999993</v>
      </c>
      <c r="F5312" s="4">
        <v>79398.603060000009</v>
      </c>
      <c r="G5312" s="3">
        <v>0.14570000000000002</v>
      </c>
      <c r="H5312" s="7">
        <v>2018.3177777777776</v>
      </c>
      <c r="I5312" s="4">
        <v>294.06890022222223</v>
      </c>
      <c r="J5312">
        <v>270</v>
      </c>
      <c r="K5312" t="s">
        <v>11</v>
      </c>
      <c r="L5312" t="s">
        <v>92</v>
      </c>
      <c r="M5312" t="s">
        <v>92</v>
      </c>
      <c r="N5312" s="2">
        <v>41279</v>
      </c>
      <c r="O5312" s="2">
        <v>42499</v>
      </c>
      <c r="P5312" t="s">
        <v>24</v>
      </c>
      <c r="Q5312" t="s">
        <v>83</v>
      </c>
      <c r="R5312" s="5" t="str">
        <f t="shared" si="250"/>
        <v>0.14</v>
      </c>
      <c r="S5312" s="6" t="str">
        <f t="shared" si="251"/>
        <v/>
      </c>
      <c r="T5312">
        <f>ROUND(INT(表1[[#This Row],[合同结束日期]]-表1[[#This Row],[合同起始日期]])/365,1)</f>
        <v>3.3</v>
      </c>
    </row>
    <row r="5313" spans="1:20">
      <c r="A5313" s="1">
        <v>42278</v>
      </c>
      <c r="B5313" t="s">
        <v>69</v>
      </c>
      <c r="C5313">
        <f t="shared" si="249"/>
        <v>2</v>
      </c>
      <c r="D5313" t="s">
        <v>94</v>
      </c>
      <c r="E5313" s="4">
        <v>335881.2</v>
      </c>
      <c r="F5313" s="4">
        <v>79973.313719999991</v>
      </c>
      <c r="G5313" s="3">
        <v>0.23809999999999998</v>
      </c>
      <c r="H5313" s="7">
        <v>1301.8651162790698</v>
      </c>
      <c r="I5313" s="4">
        <v>309.97408418604647</v>
      </c>
      <c r="J5313">
        <v>258</v>
      </c>
      <c r="K5313" t="s">
        <v>11</v>
      </c>
      <c r="L5313" t="s">
        <v>23</v>
      </c>
      <c r="M5313" t="s">
        <v>23</v>
      </c>
      <c r="N5313" s="2">
        <v>41274</v>
      </c>
      <c r="O5313" s="2">
        <v>42435</v>
      </c>
      <c r="P5313" t="s">
        <v>24</v>
      </c>
      <c r="Q5313" t="s">
        <v>420</v>
      </c>
      <c r="R5313" s="5" t="str">
        <f t="shared" si="250"/>
        <v>0.19</v>
      </c>
      <c r="S5313" s="6" t="str">
        <f t="shared" si="251"/>
        <v/>
      </c>
      <c r="T5313">
        <f>ROUND(INT(表1[[#This Row],[合同结束日期]]-表1[[#This Row],[合同起始日期]])/365,1)</f>
        <v>3.2</v>
      </c>
    </row>
    <row r="5314" spans="1:20">
      <c r="A5314" s="1">
        <v>42278</v>
      </c>
      <c r="B5314" t="s">
        <v>69</v>
      </c>
      <c r="C5314">
        <f t="shared" si="249"/>
        <v>2</v>
      </c>
      <c r="D5314" t="s">
        <v>95</v>
      </c>
      <c r="E5314" s="4">
        <v>904749.6</v>
      </c>
      <c r="F5314" s="4">
        <v>213249.48071999999</v>
      </c>
      <c r="G5314" s="3">
        <v>0.23569999999999999</v>
      </c>
      <c r="H5314" s="7">
        <v>583.10750193348804</v>
      </c>
      <c r="I5314" s="4">
        <v>137.43843820572312</v>
      </c>
      <c r="J5314">
        <v>1551.6</v>
      </c>
      <c r="K5314" t="s">
        <v>41</v>
      </c>
      <c r="L5314" t="s">
        <v>95</v>
      </c>
      <c r="M5314" t="s">
        <v>41</v>
      </c>
      <c r="N5314" s="2">
        <v>41338</v>
      </c>
      <c r="O5314" s="2">
        <v>44349</v>
      </c>
      <c r="P5314" t="s">
        <v>24</v>
      </c>
      <c r="Q5314" t="s">
        <v>25</v>
      </c>
      <c r="R5314" s="5" t="str">
        <f t="shared" si="250"/>
        <v>0.15</v>
      </c>
      <c r="S5314" s="6" t="str">
        <f t="shared" si="251"/>
        <v/>
      </c>
      <c r="T5314">
        <f>ROUND(INT(表1[[#This Row],[合同结束日期]]-表1[[#This Row],[合同起始日期]])/365,1)</f>
        <v>8.1999999999999993</v>
      </c>
    </row>
    <row r="5315" spans="1:20">
      <c r="A5315" s="1">
        <v>42278</v>
      </c>
      <c r="B5315" t="s">
        <v>69</v>
      </c>
      <c r="C5315">
        <f t="shared" si="249"/>
        <v>2</v>
      </c>
      <c r="D5315" t="s">
        <v>293</v>
      </c>
      <c r="E5315" s="4">
        <v>1069885.2</v>
      </c>
      <c r="F5315" s="4">
        <v>87623.597880000001</v>
      </c>
      <c r="G5315" s="3">
        <v>8.1900000000000001E-2</v>
      </c>
      <c r="H5315" s="7">
        <v>916.31140801644403</v>
      </c>
      <c r="I5315" s="4">
        <v>75.045904316546768</v>
      </c>
      <c r="J5315">
        <v>1167.5999999999999</v>
      </c>
      <c r="K5315" t="s">
        <v>44</v>
      </c>
      <c r="L5315" t="s">
        <v>72</v>
      </c>
      <c r="M5315" t="s">
        <v>71</v>
      </c>
      <c r="N5315" s="2">
        <v>41446</v>
      </c>
      <c r="O5315" s="2">
        <v>44487</v>
      </c>
      <c r="P5315" t="s">
        <v>18</v>
      </c>
      <c r="Q5315" t="s">
        <v>466</v>
      </c>
      <c r="R5315" s="5" t="str">
        <f t="shared" si="250"/>
        <v>0.</v>
      </c>
      <c r="S5315" s="6" t="str">
        <f t="shared" si="251"/>
        <v>0.04</v>
      </c>
      <c r="T5315">
        <f>ROUND(INT(表1[[#This Row],[合同结束日期]]-表1[[#This Row],[合同起始日期]])/365,1)</f>
        <v>8.3000000000000007</v>
      </c>
    </row>
    <row r="5316" spans="1:20">
      <c r="A5316" s="1">
        <v>42278</v>
      </c>
      <c r="B5316" t="s">
        <v>69</v>
      </c>
      <c r="C5316">
        <f t="shared" si="249"/>
        <v>2</v>
      </c>
      <c r="D5316" t="s">
        <v>296</v>
      </c>
      <c r="E5316" s="4">
        <v>1939170</v>
      </c>
      <c r="F5316" s="4">
        <v>96958.5</v>
      </c>
      <c r="G5316" s="3">
        <v>0.05</v>
      </c>
      <c r="H5316" s="7">
        <v>3631.4044943820227</v>
      </c>
      <c r="I5316" s="4">
        <v>181.57022471910113</v>
      </c>
      <c r="J5316">
        <v>534</v>
      </c>
      <c r="K5316" t="s">
        <v>44</v>
      </c>
      <c r="L5316" t="s">
        <v>72</v>
      </c>
      <c r="M5316" t="s">
        <v>71</v>
      </c>
      <c r="N5316" s="2">
        <v>41514</v>
      </c>
      <c r="O5316" s="2">
        <v>44525</v>
      </c>
      <c r="P5316" t="s">
        <v>18</v>
      </c>
      <c r="Q5316" t="s">
        <v>208</v>
      </c>
      <c r="R5316" s="5" t="str">
        <f t="shared" si="250"/>
        <v>0.05</v>
      </c>
      <c r="S5316" s="6" t="str">
        <f t="shared" si="251"/>
        <v/>
      </c>
      <c r="T5316">
        <f>ROUND(INT(表1[[#This Row],[合同结束日期]]-表1[[#This Row],[合同起始日期]])/365,1)</f>
        <v>8.1999999999999993</v>
      </c>
    </row>
    <row r="5317" spans="1:20">
      <c r="A5317" s="1">
        <v>42278</v>
      </c>
      <c r="B5317" t="s">
        <v>69</v>
      </c>
      <c r="C5317">
        <f t="shared" si="249"/>
        <v>2</v>
      </c>
      <c r="D5317" t="s">
        <v>306</v>
      </c>
      <c r="E5317" s="4">
        <v>979836</v>
      </c>
      <c r="F5317" s="4">
        <v>55752.66840000001</v>
      </c>
      <c r="G5317" s="3">
        <v>5.6900000000000013E-2</v>
      </c>
      <c r="H5317" s="7">
        <v>1755.9784946236559</v>
      </c>
      <c r="I5317" s="4">
        <v>99.915176344086035</v>
      </c>
      <c r="J5317">
        <v>558</v>
      </c>
      <c r="K5317" t="s">
        <v>44</v>
      </c>
      <c r="L5317" t="s">
        <v>72</v>
      </c>
      <c r="M5317" t="s">
        <v>71</v>
      </c>
      <c r="N5317" s="2">
        <v>41567</v>
      </c>
      <c r="O5317" s="2">
        <v>44578</v>
      </c>
      <c r="P5317" t="s">
        <v>18</v>
      </c>
      <c r="Q5317" t="s">
        <v>208</v>
      </c>
      <c r="R5317" s="5" t="str">
        <f t="shared" si="250"/>
        <v>0.05</v>
      </c>
      <c r="S5317" s="6" t="str">
        <f t="shared" si="251"/>
        <v/>
      </c>
      <c r="T5317">
        <f>ROUND(INT(表1[[#This Row],[合同结束日期]]-表1[[#This Row],[合同起始日期]])/365,1)</f>
        <v>8.1999999999999993</v>
      </c>
    </row>
    <row r="5318" spans="1:20">
      <c r="A5318" s="1">
        <v>42278</v>
      </c>
      <c r="B5318" t="s">
        <v>69</v>
      </c>
      <c r="C5318">
        <f t="shared" si="249"/>
        <v>2</v>
      </c>
      <c r="D5318" t="s">
        <v>96</v>
      </c>
      <c r="E5318" s="4">
        <v>1027050</v>
      </c>
      <c r="F5318" s="4">
        <v>74666.535000000003</v>
      </c>
      <c r="G5318" s="3">
        <v>7.2700000000000001E-2</v>
      </c>
      <c r="H5318" s="7">
        <v>3926.0321100917436</v>
      </c>
      <c r="I5318" s="4">
        <v>285.42253440366977</v>
      </c>
      <c r="J5318">
        <v>261.59999999999997</v>
      </c>
      <c r="K5318" t="s">
        <v>11</v>
      </c>
      <c r="L5318" t="s">
        <v>23</v>
      </c>
      <c r="M5318" t="s">
        <v>23</v>
      </c>
      <c r="N5318" s="2">
        <v>41374</v>
      </c>
      <c r="O5318" s="2">
        <v>42499</v>
      </c>
      <c r="P5318" t="s">
        <v>24</v>
      </c>
      <c r="Q5318" t="s">
        <v>35</v>
      </c>
      <c r="R5318" s="5" t="str">
        <f t="shared" si="250"/>
        <v>0.06</v>
      </c>
      <c r="S5318" s="6" t="str">
        <f t="shared" si="251"/>
        <v/>
      </c>
      <c r="T5318">
        <f>ROUND(INT(表1[[#This Row],[合同结束日期]]-表1[[#This Row],[合同起始日期]])/365,1)</f>
        <v>3.1</v>
      </c>
    </row>
    <row r="5319" spans="1:20">
      <c r="A5319" s="1">
        <v>42278</v>
      </c>
      <c r="B5319" t="s">
        <v>69</v>
      </c>
      <c r="C5319">
        <f t="shared" si="249"/>
        <v>2</v>
      </c>
      <c r="D5319" t="s">
        <v>97</v>
      </c>
      <c r="E5319" s="4">
        <v>840239.4</v>
      </c>
      <c r="F5319" s="4">
        <v>154772.09748000003</v>
      </c>
      <c r="G5319" s="3">
        <v>0.18420000000000003</v>
      </c>
      <c r="H5319" s="7">
        <v>1085.5806201550388</v>
      </c>
      <c r="I5319" s="4">
        <v>199.96395023255818</v>
      </c>
      <c r="J5319">
        <v>774</v>
      </c>
      <c r="K5319" t="s">
        <v>11</v>
      </c>
      <c r="L5319" t="s">
        <v>13</v>
      </c>
      <c r="M5319" t="s">
        <v>27</v>
      </c>
      <c r="N5319" s="2">
        <v>41299</v>
      </c>
      <c r="O5319" s="2">
        <v>43229</v>
      </c>
      <c r="P5319" t="s">
        <v>24</v>
      </c>
      <c r="Q5319" t="s">
        <v>65</v>
      </c>
      <c r="R5319" s="5" t="str">
        <f t="shared" si="250"/>
        <v>0.12</v>
      </c>
      <c r="S5319" s="6" t="str">
        <f t="shared" si="251"/>
        <v/>
      </c>
      <c r="T5319">
        <f>ROUND(INT(表1[[#This Row],[合同结束日期]]-表1[[#This Row],[合同起始日期]])/365,1)</f>
        <v>5.3</v>
      </c>
    </row>
    <row r="5320" spans="1:20">
      <c r="A5320" s="1">
        <v>42278</v>
      </c>
      <c r="B5320" t="s">
        <v>69</v>
      </c>
      <c r="C5320">
        <f t="shared" si="249"/>
        <v>2</v>
      </c>
      <c r="D5320" t="s">
        <v>439</v>
      </c>
      <c r="E5320" s="4">
        <v>57132</v>
      </c>
      <c r="F5320" s="4">
        <v>19150.646400000001</v>
      </c>
      <c r="G5320" s="3">
        <v>0.3352</v>
      </c>
      <c r="H5320" s="7">
        <v>1133.5714285714287</v>
      </c>
      <c r="I5320" s="4">
        <v>379.97314285714288</v>
      </c>
      <c r="J5320">
        <v>50.4</v>
      </c>
      <c r="K5320" t="s">
        <v>11</v>
      </c>
      <c r="L5320" t="s">
        <v>12</v>
      </c>
      <c r="M5320" t="s">
        <v>288</v>
      </c>
      <c r="N5320" s="2">
        <v>42178</v>
      </c>
      <c r="O5320" s="2">
        <v>42908</v>
      </c>
      <c r="P5320" t="s">
        <v>24</v>
      </c>
      <c r="Q5320" t="s">
        <v>170</v>
      </c>
      <c r="R5320" s="5" t="str">
        <f t="shared" si="250"/>
        <v>0.2</v>
      </c>
      <c r="S5320" s="6" t="str">
        <f t="shared" si="251"/>
        <v/>
      </c>
      <c r="T5320">
        <f>ROUND(INT(表1[[#This Row],[合同结束日期]]-表1[[#This Row],[合同起始日期]])/365,1)</f>
        <v>2</v>
      </c>
    </row>
    <row r="5321" spans="1:20">
      <c r="A5321" s="1">
        <v>42278</v>
      </c>
      <c r="B5321" t="s">
        <v>69</v>
      </c>
      <c r="C5321">
        <f t="shared" si="249"/>
        <v>2</v>
      </c>
      <c r="D5321" t="s">
        <v>49</v>
      </c>
      <c r="E5321" s="4">
        <v>493322.39999999997</v>
      </c>
      <c r="F5321" s="4">
        <v>70495.770959999994</v>
      </c>
      <c r="G5321" s="3">
        <v>0.1429</v>
      </c>
      <c r="H5321" s="7">
        <v>3878.3207547169814</v>
      </c>
      <c r="I5321" s="4">
        <v>554.21203584905663</v>
      </c>
      <c r="J5321">
        <v>127.19999999999999</v>
      </c>
      <c r="K5321" t="s">
        <v>11</v>
      </c>
      <c r="L5321" t="s">
        <v>51</v>
      </c>
      <c r="M5321" t="s">
        <v>50</v>
      </c>
      <c r="N5321" s="2">
        <v>42178</v>
      </c>
      <c r="O5321" s="2">
        <v>42908</v>
      </c>
      <c r="P5321" t="s">
        <v>24</v>
      </c>
      <c r="Q5321" t="s">
        <v>28</v>
      </c>
      <c r="R5321" s="5" t="str">
        <f t="shared" si="250"/>
        <v>0.13</v>
      </c>
      <c r="S5321" s="6" t="str">
        <f t="shared" si="251"/>
        <v/>
      </c>
      <c r="T5321">
        <f>ROUND(INT(表1[[#This Row],[合同结束日期]]-表1[[#This Row],[合同起始日期]])/365,1)</f>
        <v>2</v>
      </c>
    </row>
    <row r="5322" spans="1:20">
      <c r="A5322" s="1">
        <v>42278</v>
      </c>
      <c r="B5322" t="s">
        <v>69</v>
      </c>
      <c r="C5322">
        <f t="shared" si="249"/>
        <v>2</v>
      </c>
      <c r="D5322" t="s">
        <v>440</v>
      </c>
      <c r="E5322" s="4">
        <v>370522.8</v>
      </c>
      <c r="F5322" s="4">
        <v>68139.142919999998</v>
      </c>
      <c r="G5322" s="3">
        <v>0.18390000000000001</v>
      </c>
      <c r="H5322" s="7">
        <v>3590.3372093023254</v>
      </c>
      <c r="I5322" s="4">
        <v>660.26301279069764</v>
      </c>
      <c r="J5322">
        <v>103.2</v>
      </c>
      <c r="K5322" t="s">
        <v>11</v>
      </c>
      <c r="L5322" t="s">
        <v>23</v>
      </c>
      <c r="M5322" t="s">
        <v>23</v>
      </c>
      <c r="N5322" s="2">
        <v>42163</v>
      </c>
      <c r="O5322" s="2">
        <v>42893</v>
      </c>
      <c r="P5322" t="s">
        <v>24</v>
      </c>
      <c r="Q5322" t="s">
        <v>56</v>
      </c>
      <c r="R5322" s="5" t="str">
        <f t="shared" si="250"/>
        <v>0.17</v>
      </c>
      <c r="S5322" s="6" t="str">
        <f t="shared" si="251"/>
        <v/>
      </c>
      <c r="T5322">
        <f>ROUND(INT(表1[[#This Row],[合同结束日期]]-表1[[#This Row],[合同起始日期]])/365,1)</f>
        <v>2</v>
      </c>
    </row>
    <row r="5323" spans="1:20">
      <c r="A5323" s="1">
        <v>42278</v>
      </c>
      <c r="B5323" t="s">
        <v>69</v>
      </c>
      <c r="C5323">
        <f t="shared" si="249"/>
        <v>2</v>
      </c>
      <c r="D5323" t="s">
        <v>441</v>
      </c>
      <c r="E5323" s="4">
        <v>177296.87999999998</v>
      </c>
      <c r="F5323" s="4">
        <v>35636.672879999998</v>
      </c>
      <c r="G5323" s="3">
        <v>0.20100000000000001</v>
      </c>
      <c r="H5323" s="7">
        <v>1641.6377777777775</v>
      </c>
      <c r="I5323" s="4">
        <v>329.96919333333329</v>
      </c>
      <c r="J5323">
        <v>108</v>
      </c>
      <c r="K5323" t="s">
        <v>11</v>
      </c>
      <c r="L5323" t="s">
        <v>23</v>
      </c>
      <c r="M5323" t="s">
        <v>23</v>
      </c>
      <c r="N5323" s="2">
        <v>42163</v>
      </c>
      <c r="O5323" s="2">
        <v>42893</v>
      </c>
      <c r="P5323" t="s">
        <v>24</v>
      </c>
      <c r="Q5323" t="s">
        <v>56</v>
      </c>
      <c r="R5323" s="5" t="str">
        <f t="shared" si="250"/>
        <v>0.17</v>
      </c>
      <c r="S5323" s="6" t="str">
        <f t="shared" si="251"/>
        <v/>
      </c>
      <c r="T5323">
        <f>ROUND(INT(表1[[#This Row],[合同结束日期]]-表1[[#This Row],[合同起始日期]])/365,1)</f>
        <v>2</v>
      </c>
    </row>
    <row r="5324" spans="1:20">
      <c r="A5324" s="1">
        <v>42278</v>
      </c>
      <c r="B5324" t="s">
        <v>69</v>
      </c>
      <c r="C5324">
        <f t="shared" si="249"/>
        <v>2</v>
      </c>
      <c r="D5324" t="s">
        <v>101</v>
      </c>
      <c r="E5324" s="4">
        <v>144299.66399999999</v>
      </c>
      <c r="F5324" s="4">
        <v>20201.952959999999</v>
      </c>
      <c r="G5324" s="3">
        <v>0.14000000000000001</v>
      </c>
      <c r="H5324" s="7">
        <v>1167.4730097087379</v>
      </c>
      <c r="I5324" s="4">
        <v>163.4462213592233</v>
      </c>
      <c r="J5324">
        <v>123.6</v>
      </c>
      <c r="K5324" t="s">
        <v>11</v>
      </c>
      <c r="L5324" t="s">
        <v>92</v>
      </c>
      <c r="M5324" t="s">
        <v>92</v>
      </c>
      <c r="N5324" s="2">
        <v>41345</v>
      </c>
      <c r="O5324" s="2">
        <v>42499</v>
      </c>
      <c r="P5324" t="s">
        <v>18</v>
      </c>
      <c r="Q5324" t="s">
        <v>83</v>
      </c>
      <c r="R5324" s="5" t="str">
        <f t="shared" si="250"/>
        <v>0.14</v>
      </c>
      <c r="S5324" s="6" t="str">
        <f t="shared" si="251"/>
        <v/>
      </c>
      <c r="T5324">
        <f>ROUND(INT(表1[[#This Row],[合同结束日期]]-表1[[#This Row],[合同起始日期]])/365,1)</f>
        <v>3.2</v>
      </c>
    </row>
    <row r="5325" spans="1:20">
      <c r="A5325" s="1">
        <v>42278</v>
      </c>
      <c r="B5325" t="s">
        <v>69</v>
      </c>
      <c r="C5325">
        <f t="shared" ref="C5325:C5387" si="252">IF($B5325="负一层",-1,IF($B5325="负一夹层",0,IF($B5325="一层",1,IF($B5325="二层",2,IF($B5325="三层",3,IF($B5325="四层",4))))))</f>
        <v>2</v>
      </c>
      <c r="D5325" t="s">
        <v>102</v>
      </c>
      <c r="E5325" s="4">
        <v>501589.19999999995</v>
      </c>
      <c r="F5325" s="4">
        <v>98010.529679999992</v>
      </c>
      <c r="G5325" s="3">
        <v>0.19539999999999999</v>
      </c>
      <c r="H5325" s="7">
        <v>3240.2403100775196</v>
      </c>
      <c r="I5325" s="4">
        <v>633.14295658914727</v>
      </c>
      <c r="J5325">
        <v>154.79999999999998</v>
      </c>
      <c r="K5325" t="s">
        <v>11</v>
      </c>
      <c r="L5325" t="s">
        <v>92</v>
      </c>
      <c r="M5325" t="s">
        <v>92</v>
      </c>
      <c r="N5325" s="2">
        <v>41355</v>
      </c>
      <c r="O5325" s="2">
        <v>42499</v>
      </c>
      <c r="P5325" t="s">
        <v>24</v>
      </c>
      <c r="Q5325" t="s">
        <v>30</v>
      </c>
      <c r="R5325" s="5" t="str">
        <f t="shared" ref="R5325:R5387" si="253">IF(ISERROR(FIND(",",$Q5325)),$Q5325,LEFT($Q5325,FIND(",",$Q5325)-1))</f>
        <v>0.18</v>
      </c>
      <c r="S5325" s="6" t="str">
        <f t="shared" si="251"/>
        <v/>
      </c>
      <c r="T5325">
        <f>ROUND(INT(表1[[#This Row],[合同结束日期]]-表1[[#This Row],[合同起始日期]])/365,1)</f>
        <v>3.1</v>
      </c>
    </row>
    <row r="5326" spans="1:20">
      <c r="A5326" s="1">
        <v>42278</v>
      </c>
      <c r="B5326" t="s">
        <v>69</v>
      </c>
      <c r="C5326">
        <f t="shared" si="252"/>
        <v>2</v>
      </c>
      <c r="D5326" t="s">
        <v>103</v>
      </c>
      <c r="E5326" s="4">
        <v>403657.2</v>
      </c>
      <c r="F5326" s="4">
        <v>85090.937760000015</v>
      </c>
      <c r="G5326" s="3">
        <v>0.21080000000000004</v>
      </c>
      <c r="H5326" s="7">
        <v>1625.0289855072465</v>
      </c>
      <c r="I5326" s="4">
        <v>342.55611014492763</v>
      </c>
      <c r="J5326">
        <v>248.39999999999998</v>
      </c>
      <c r="K5326" t="s">
        <v>11</v>
      </c>
      <c r="L5326" t="s">
        <v>23</v>
      </c>
      <c r="M5326" t="s">
        <v>23</v>
      </c>
      <c r="N5326" s="2">
        <v>41285</v>
      </c>
      <c r="O5326" s="2">
        <v>42499</v>
      </c>
      <c r="P5326" t="s">
        <v>24</v>
      </c>
      <c r="Q5326" t="s">
        <v>30</v>
      </c>
      <c r="R5326" s="5" t="str">
        <f t="shared" si="253"/>
        <v>0.18</v>
      </c>
      <c r="S5326" s="6" t="str">
        <f t="shared" ref="S5326:S5388" si="254">IF(ISERROR(FIND(",",$Q5326)),"",RIGHT($Q5326,LEN($Q5326)-FIND(",",$Q5326)))</f>
        <v/>
      </c>
      <c r="T5326">
        <f>ROUND(INT(表1[[#This Row],[合同结束日期]]-表1[[#This Row],[合同起始日期]])/365,1)</f>
        <v>3.3</v>
      </c>
    </row>
    <row r="5327" spans="1:20">
      <c r="A5327" s="1">
        <v>42278</v>
      </c>
      <c r="B5327" t="s">
        <v>69</v>
      </c>
      <c r="C5327">
        <f t="shared" si="252"/>
        <v>2</v>
      </c>
      <c r="D5327" t="s">
        <v>104</v>
      </c>
      <c r="E5327" s="4">
        <v>87497.928</v>
      </c>
      <c r="F5327" s="4">
        <v>20588.2624584</v>
      </c>
      <c r="G5327" s="3">
        <v>0.23530000000000001</v>
      </c>
      <c r="H5327" s="7">
        <v>552.38590909090908</v>
      </c>
      <c r="I5327" s="4">
        <v>129.97640440909092</v>
      </c>
      <c r="J5327">
        <v>158.4</v>
      </c>
      <c r="K5327" t="s">
        <v>11</v>
      </c>
      <c r="L5327" t="s">
        <v>23</v>
      </c>
      <c r="M5327" t="s">
        <v>23</v>
      </c>
      <c r="N5327" s="2">
        <v>41345</v>
      </c>
      <c r="O5327" s="2">
        <v>42499</v>
      </c>
      <c r="P5327" t="s">
        <v>18</v>
      </c>
      <c r="Q5327" t="s">
        <v>83</v>
      </c>
      <c r="R5327" s="5" t="str">
        <f t="shared" si="253"/>
        <v>0.14</v>
      </c>
      <c r="S5327" s="6" t="str">
        <f t="shared" si="254"/>
        <v/>
      </c>
      <c r="T5327">
        <f>ROUND(INT(表1[[#This Row],[合同结束日期]]-表1[[#This Row],[合同起始日期]])/365,1)</f>
        <v>3.2</v>
      </c>
    </row>
    <row r="5328" spans="1:20">
      <c r="A5328" s="1">
        <v>42278</v>
      </c>
      <c r="B5328" t="s">
        <v>69</v>
      </c>
      <c r="C5328">
        <f t="shared" si="252"/>
        <v>2</v>
      </c>
      <c r="D5328" t="s">
        <v>421</v>
      </c>
      <c r="E5328" s="4">
        <v>195610.19999999998</v>
      </c>
      <c r="F5328" s="4">
        <v>38593.892459999995</v>
      </c>
      <c r="G5328" s="3">
        <v>0.1973</v>
      </c>
      <c r="H5328" s="7">
        <v>1831.5561797752807</v>
      </c>
      <c r="I5328" s="4">
        <v>361.36603426966286</v>
      </c>
      <c r="J5328">
        <v>106.8</v>
      </c>
      <c r="K5328" t="s">
        <v>11</v>
      </c>
      <c r="L5328" t="s">
        <v>13</v>
      </c>
      <c r="M5328" t="s">
        <v>34</v>
      </c>
      <c r="N5328" s="2">
        <v>42156</v>
      </c>
      <c r="O5328" s="2">
        <v>42886</v>
      </c>
      <c r="P5328" t="s">
        <v>24</v>
      </c>
      <c r="Q5328" t="s">
        <v>56</v>
      </c>
      <c r="R5328" s="5" t="str">
        <f t="shared" si="253"/>
        <v>0.17</v>
      </c>
      <c r="S5328" s="6" t="str">
        <f t="shared" si="254"/>
        <v/>
      </c>
      <c r="T5328">
        <f>ROUND(INT(表1[[#This Row],[合同结束日期]]-表1[[#This Row],[合同起始日期]])/365,1)</f>
        <v>2</v>
      </c>
    </row>
    <row r="5329" spans="1:20">
      <c r="A5329" s="1">
        <v>42278</v>
      </c>
      <c r="B5329" t="s">
        <v>69</v>
      </c>
      <c r="C5329">
        <f t="shared" si="252"/>
        <v>2</v>
      </c>
      <c r="D5329" t="s">
        <v>423</v>
      </c>
      <c r="E5329" s="4">
        <v>151569.48000000001</v>
      </c>
      <c r="F5329" s="4">
        <v>26827.79796</v>
      </c>
      <c r="G5329" s="3">
        <v>0.17699999999999999</v>
      </c>
      <c r="H5329" s="7">
        <v>2937.3930232558141</v>
      </c>
      <c r="I5329" s="4">
        <v>519.91856511627907</v>
      </c>
      <c r="J5329">
        <v>51.6</v>
      </c>
      <c r="K5329" t="s">
        <v>66</v>
      </c>
      <c r="L5329" t="s">
        <v>64</v>
      </c>
      <c r="M5329" t="s">
        <v>64</v>
      </c>
      <c r="N5329" s="2">
        <v>42156</v>
      </c>
      <c r="O5329" s="2">
        <v>42886</v>
      </c>
      <c r="P5329" t="s">
        <v>24</v>
      </c>
      <c r="Q5329" t="s">
        <v>59</v>
      </c>
      <c r="R5329" s="5" t="str">
        <f t="shared" si="253"/>
        <v>0.16</v>
      </c>
      <c r="S5329" s="6" t="str">
        <f t="shared" si="254"/>
        <v/>
      </c>
      <c r="T5329">
        <f>ROUND(INT(表1[[#This Row],[合同结束日期]]-表1[[#This Row],[合同起始日期]])/365,1)</f>
        <v>2</v>
      </c>
    </row>
    <row r="5330" spans="1:20">
      <c r="A5330" s="1">
        <v>42278</v>
      </c>
      <c r="B5330" t="s">
        <v>69</v>
      </c>
      <c r="C5330">
        <f t="shared" si="252"/>
        <v>2</v>
      </c>
      <c r="D5330" t="s">
        <v>109</v>
      </c>
      <c r="E5330" s="4">
        <v>277824</v>
      </c>
      <c r="F5330" s="4">
        <v>44785.228800000004</v>
      </c>
      <c r="G5330" s="3">
        <v>0.16120000000000001</v>
      </c>
      <c r="H5330" s="7">
        <v>4452.3076923076924</v>
      </c>
      <c r="I5330" s="4">
        <v>717.7120000000001</v>
      </c>
      <c r="J5330">
        <v>62.4</v>
      </c>
      <c r="K5330" t="s">
        <v>11</v>
      </c>
      <c r="L5330" t="s">
        <v>12</v>
      </c>
      <c r="M5330" t="s">
        <v>110</v>
      </c>
      <c r="N5330" s="2">
        <v>41287</v>
      </c>
      <c r="O5330" s="2">
        <v>42499</v>
      </c>
      <c r="P5330" t="s">
        <v>24</v>
      </c>
      <c r="Q5330" t="s">
        <v>25</v>
      </c>
      <c r="R5330" s="5" t="str">
        <f t="shared" si="253"/>
        <v>0.15</v>
      </c>
      <c r="S5330" s="6" t="str">
        <f t="shared" si="254"/>
        <v/>
      </c>
      <c r="T5330">
        <f>ROUND(INT(表1[[#This Row],[合同结束日期]]-表1[[#This Row],[合同起始日期]])/365,1)</f>
        <v>3.3</v>
      </c>
    </row>
    <row r="5331" spans="1:20">
      <c r="A5331" s="1">
        <v>42278</v>
      </c>
      <c r="B5331" t="s">
        <v>69</v>
      </c>
      <c r="C5331">
        <f t="shared" si="252"/>
        <v>2</v>
      </c>
      <c r="D5331" t="s">
        <v>111</v>
      </c>
      <c r="E5331" s="4">
        <v>286539.59999999998</v>
      </c>
      <c r="F5331" s="4">
        <v>46906.532520000001</v>
      </c>
      <c r="G5331" s="3">
        <v>0.16370000000000001</v>
      </c>
      <c r="H5331" s="7">
        <v>2113.1238938053098</v>
      </c>
      <c r="I5331" s="4">
        <v>345.91838141592922</v>
      </c>
      <c r="J5331">
        <v>135.6</v>
      </c>
      <c r="K5331" t="s">
        <v>11</v>
      </c>
      <c r="L5331" t="s">
        <v>23</v>
      </c>
      <c r="M5331" t="s">
        <v>23</v>
      </c>
      <c r="N5331" s="2">
        <v>41974</v>
      </c>
      <c r="O5331" s="2">
        <v>42499</v>
      </c>
      <c r="P5331" t="s">
        <v>24</v>
      </c>
      <c r="Q5331" t="s">
        <v>83</v>
      </c>
      <c r="R5331" s="5" t="str">
        <f t="shared" si="253"/>
        <v>0.14</v>
      </c>
      <c r="S5331" s="6" t="str">
        <f t="shared" si="254"/>
        <v/>
      </c>
      <c r="T5331">
        <f>ROUND(INT(表1[[#This Row],[合同结束日期]]-表1[[#This Row],[合同起始日期]])/365,1)</f>
        <v>1.4</v>
      </c>
    </row>
    <row r="5332" spans="1:20">
      <c r="A5332" s="1">
        <v>42278</v>
      </c>
      <c r="B5332" t="s">
        <v>69</v>
      </c>
      <c r="C5332">
        <f t="shared" si="252"/>
        <v>2</v>
      </c>
      <c r="D5332" t="s">
        <v>112</v>
      </c>
      <c r="E5332" s="4">
        <v>974466.11999999988</v>
      </c>
      <c r="F5332" s="4">
        <v>149385.656196</v>
      </c>
      <c r="G5332" s="3">
        <v>0.15330000000000002</v>
      </c>
      <c r="H5332" s="7">
        <v>1820.7513452914798</v>
      </c>
      <c r="I5332" s="4">
        <v>279.1211812331839</v>
      </c>
      <c r="J5332">
        <v>535.19999999999993</v>
      </c>
      <c r="K5332" t="s">
        <v>11</v>
      </c>
      <c r="L5332" t="s">
        <v>92</v>
      </c>
      <c r="M5332" t="s">
        <v>92</v>
      </c>
      <c r="N5332" s="2">
        <v>41974</v>
      </c>
      <c r="O5332" s="2">
        <v>42499</v>
      </c>
      <c r="P5332" t="s">
        <v>24</v>
      </c>
      <c r="Q5332" t="s">
        <v>83</v>
      </c>
      <c r="R5332" s="5" t="str">
        <f t="shared" si="253"/>
        <v>0.14</v>
      </c>
      <c r="S5332" s="6" t="str">
        <f t="shared" si="254"/>
        <v/>
      </c>
      <c r="T5332">
        <f>ROUND(INT(表1[[#This Row],[合同结束日期]]-表1[[#This Row],[合同起始日期]])/365,1)</f>
        <v>1.4</v>
      </c>
    </row>
    <row r="5333" spans="1:20">
      <c r="A5333" s="1">
        <v>42278</v>
      </c>
      <c r="B5333" t="s">
        <v>69</v>
      </c>
      <c r="C5333">
        <f t="shared" si="252"/>
        <v>2</v>
      </c>
      <c r="D5333" t="s">
        <v>375</v>
      </c>
      <c r="E5333" s="4">
        <v>528022.79999999993</v>
      </c>
      <c r="F5333" s="4">
        <v>109353.52188</v>
      </c>
      <c r="G5333" s="3">
        <v>0.20710000000000003</v>
      </c>
      <c r="H5333" s="7">
        <v>1349.751533742331</v>
      </c>
      <c r="I5333" s="4">
        <v>279.53354263803681</v>
      </c>
      <c r="J5333">
        <v>391.2</v>
      </c>
      <c r="K5333" t="s">
        <v>11</v>
      </c>
      <c r="L5333" t="s">
        <v>23</v>
      </c>
      <c r="M5333" t="s">
        <v>23</v>
      </c>
      <c r="N5333" s="2">
        <v>41331</v>
      </c>
      <c r="O5333" s="2">
        <v>42499</v>
      </c>
      <c r="P5333" t="s">
        <v>24</v>
      </c>
      <c r="Q5333" t="s">
        <v>59</v>
      </c>
      <c r="R5333" s="5" t="str">
        <f t="shared" si="253"/>
        <v>0.16</v>
      </c>
      <c r="S5333" s="6" t="str">
        <f t="shared" si="254"/>
        <v/>
      </c>
      <c r="T5333">
        <f>ROUND(INT(表1[[#This Row],[合同结束日期]]-表1[[#This Row],[合同起始日期]])/365,1)</f>
        <v>3.2</v>
      </c>
    </row>
    <row r="5334" spans="1:20">
      <c r="A5334" s="1">
        <v>42278</v>
      </c>
      <c r="B5334" t="s">
        <v>69</v>
      </c>
      <c r="C5334">
        <f t="shared" si="252"/>
        <v>2</v>
      </c>
      <c r="D5334" t="s">
        <v>113</v>
      </c>
      <c r="E5334" s="4">
        <v>475533.6</v>
      </c>
      <c r="F5334" s="4">
        <v>86214.241679999992</v>
      </c>
      <c r="G5334" s="3">
        <v>0.18129999999999999</v>
      </c>
      <c r="H5334" s="7">
        <v>1541.9377431906614</v>
      </c>
      <c r="I5334" s="4">
        <v>279.5533128404669</v>
      </c>
      <c r="J5334">
        <v>308.39999999999998</v>
      </c>
      <c r="K5334" t="s">
        <v>11</v>
      </c>
      <c r="L5334" t="s">
        <v>23</v>
      </c>
      <c r="M5334" t="s">
        <v>23</v>
      </c>
      <c r="N5334" s="2">
        <v>41331</v>
      </c>
      <c r="O5334" s="2">
        <v>42499</v>
      </c>
      <c r="P5334" t="s">
        <v>24</v>
      </c>
      <c r="Q5334" t="s">
        <v>59</v>
      </c>
      <c r="R5334" s="5" t="str">
        <f t="shared" si="253"/>
        <v>0.16</v>
      </c>
      <c r="S5334" s="6" t="str">
        <f t="shared" si="254"/>
        <v/>
      </c>
      <c r="T5334">
        <f>ROUND(INT(表1[[#This Row],[合同结束日期]]-表1[[#This Row],[合同起始日期]])/365,1)</f>
        <v>3.2</v>
      </c>
    </row>
    <row r="5335" spans="1:20">
      <c r="A5335" s="1">
        <v>42278</v>
      </c>
      <c r="B5335" t="s">
        <v>69</v>
      </c>
      <c r="C5335">
        <f t="shared" si="252"/>
        <v>2</v>
      </c>
      <c r="D5335" t="s">
        <v>114</v>
      </c>
      <c r="E5335" s="4">
        <v>1294127.1599999999</v>
      </c>
      <c r="F5335" s="4">
        <v>192954.35955600001</v>
      </c>
      <c r="G5335" s="3">
        <v>0.14910000000000001</v>
      </c>
      <c r="H5335" s="7">
        <v>2623.939902676399</v>
      </c>
      <c r="I5335" s="4">
        <v>391.22943948905112</v>
      </c>
      <c r="J5335">
        <v>493.2</v>
      </c>
      <c r="K5335" t="s">
        <v>60</v>
      </c>
      <c r="L5335" t="s">
        <v>116</v>
      </c>
      <c r="M5335" t="s">
        <v>115</v>
      </c>
      <c r="N5335" s="2">
        <v>41241</v>
      </c>
      <c r="O5335" s="2">
        <v>43229</v>
      </c>
      <c r="P5335" t="s">
        <v>24</v>
      </c>
      <c r="Q5335" t="s">
        <v>28</v>
      </c>
      <c r="R5335" s="5" t="str">
        <f t="shared" si="253"/>
        <v>0.13</v>
      </c>
      <c r="S5335" s="6" t="str">
        <f t="shared" si="254"/>
        <v/>
      </c>
      <c r="T5335">
        <f>ROUND(INT(表1[[#This Row],[合同结束日期]]-表1[[#This Row],[合同起始日期]])/365,1)</f>
        <v>5.4</v>
      </c>
    </row>
    <row r="5336" spans="1:20">
      <c r="A5336" s="1">
        <v>42278</v>
      </c>
      <c r="B5336" t="s">
        <v>69</v>
      </c>
      <c r="C5336">
        <f t="shared" si="252"/>
        <v>2</v>
      </c>
      <c r="D5336" t="s">
        <v>461</v>
      </c>
      <c r="E5336" s="4">
        <v>610840.60800000001</v>
      </c>
      <c r="F5336" s="4">
        <v>60534.304252800008</v>
      </c>
      <c r="G5336" s="3">
        <v>9.9100000000000008E-2</v>
      </c>
      <c r="H5336" s="7">
        <v>2623.8857731958765</v>
      </c>
      <c r="I5336" s="4">
        <v>260.02708012371141</v>
      </c>
      <c r="J5336">
        <v>232.79999999999998</v>
      </c>
      <c r="K5336" t="s">
        <v>44</v>
      </c>
      <c r="L5336" t="s">
        <v>72</v>
      </c>
      <c r="M5336" t="s">
        <v>71</v>
      </c>
      <c r="N5336" s="2">
        <v>42135</v>
      </c>
      <c r="O5336" s="2">
        <v>43961</v>
      </c>
      <c r="P5336" t="s">
        <v>24</v>
      </c>
      <c r="Q5336" t="s">
        <v>42</v>
      </c>
      <c r="R5336" s="5" t="str">
        <f t="shared" si="253"/>
        <v>0.08</v>
      </c>
      <c r="S5336" s="6" t="str">
        <f t="shared" si="254"/>
        <v/>
      </c>
      <c r="T5336">
        <f>ROUND(INT(表1[[#This Row],[合同结束日期]]-表1[[#This Row],[合同起始日期]])/365,1)</f>
        <v>5</v>
      </c>
    </row>
    <row r="5337" spans="1:20">
      <c r="A5337" s="1">
        <v>42278</v>
      </c>
      <c r="B5337" t="s">
        <v>69</v>
      </c>
      <c r="C5337">
        <f t="shared" si="252"/>
        <v>2</v>
      </c>
      <c r="D5337" t="s">
        <v>118</v>
      </c>
      <c r="E5337" s="4">
        <v>322362</v>
      </c>
      <c r="F5337" s="4">
        <v>52287.116399999992</v>
      </c>
      <c r="G5337" s="3">
        <v>0.16219999999999998</v>
      </c>
      <c r="H5337" s="7">
        <v>678.37121212121212</v>
      </c>
      <c r="I5337" s="4">
        <v>110.03181060606059</v>
      </c>
      <c r="J5337">
        <v>475.2</v>
      </c>
      <c r="K5337" t="s">
        <v>44</v>
      </c>
      <c r="L5337" t="s">
        <v>72</v>
      </c>
      <c r="M5337" t="s">
        <v>71</v>
      </c>
      <c r="N5337" s="2">
        <v>41332</v>
      </c>
      <c r="O5337" s="2">
        <v>44325</v>
      </c>
      <c r="P5337" t="s">
        <v>24</v>
      </c>
      <c r="Q5337" t="s">
        <v>42</v>
      </c>
      <c r="R5337" s="5" t="str">
        <f t="shared" si="253"/>
        <v>0.08</v>
      </c>
      <c r="S5337" s="6" t="str">
        <f t="shared" si="254"/>
        <v/>
      </c>
      <c r="T5337">
        <f>ROUND(INT(表1[[#This Row],[合同结束日期]]-表1[[#This Row],[合同起始日期]])/365,1)</f>
        <v>8.1999999999999993</v>
      </c>
    </row>
    <row r="5338" spans="1:20">
      <c r="A5338" s="1">
        <v>42278</v>
      </c>
      <c r="B5338" t="s">
        <v>69</v>
      </c>
      <c r="C5338">
        <f t="shared" si="252"/>
        <v>2</v>
      </c>
      <c r="D5338" t="s">
        <v>376</v>
      </c>
      <c r="E5338" s="4">
        <v>1734188.976</v>
      </c>
      <c r="F5338" s="4">
        <v>103531.08186719999</v>
      </c>
      <c r="G5338" s="3">
        <v>5.9699999999999989E-2</v>
      </c>
      <c r="H5338" s="7">
        <v>3087.9433333333332</v>
      </c>
      <c r="I5338" s="4">
        <v>184.35021699999996</v>
      </c>
      <c r="J5338">
        <v>561.6</v>
      </c>
      <c r="K5338" t="s">
        <v>44</v>
      </c>
      <c r="L5338" t="s">
        <v>72</v>
      </c>
      <c r="M5338" t="s">
        <v>71</v>
      </c>
      <c r="N5338" s="2">
        <v>42019</v>
      </c>
      <c r="O5338" s="2">
        <v>44940</v>
      </c>
      <c r="P5338" t="s">
        <v>24</v>
      </c>
      <c r="Q5338" t="s">
        <v>208</v>
      </c>
      <c r="R5338" s="5" t="str">
        <f t="shared" si="253"/>
        <v>0.05</v>
      </c>
      <c r="S5338" s="6" t="str">
        <f t="shared" si="254"/>
        <v/>
      </c>
      <c r="T5338">
        <f>ROUND(INT(表1[[#This Row],[合同结束日期]]-表1[[#This Row],[合同起始日期]])/365,1)</f>
        <v>8</v>
      </c>
    </row>
    <row r="5339" spans="1:20">
      <c r="A5339" s="1">
        <v>42278</v>
      </c>
      <c r="B5339" t="s">
        <v>69</v>
      </c>
      <c r="C5339">
        <f t="shared" si="252"/>
        <v>2</v>
      </c>
      <c r="D5339" t="s">
        <v>120</v>
      </c>
      <c r="E5339" s="4">
        <v>450549.55200000003</v>
      </c>
      <c r="F5339" s="4">
        <v>67852.762531200002</v>
      </c>
      <c r="G5339" s="3">
        <v>0.15059999999999998</v>
      </c>
      <c r="H5339" s="7">
        <v>273.06033454545457</v>
      </c>
      <c r="I5339" s="4">
        <v>41.122886382545452</v>
      </c>
      <c r="J5339">
        <v>1650</v>
      </c>
      <c r="K5339" t="s">
        <v>44</v>
      </c>
      <c r="L5339" t="s">
        <v>72</v>
      </c>
      <c r="M5339" t="s">
        <v>71</v>
      </c>
      <c r="N5339" s="2">
        <v>41261</v>
      </c>
      <c r="O5339" s="2">
        <v>44332</v>
      </c>
      <c r="P5339" t="s">
        <v>39</v>
      </c>
      <c r="Q5339" t="s">
        <v>78</v>
      </c>
      <c r="R5339" s="5" t="str">
        <f t="shared" si="253"/>
        <v>0.07</v>
      </c>
      <c r="S5339" s="6" t="str">
        <f t="shared" si="254"/>
        <v/>
      </c>
      <c r="T5339">
        <f>ROUND(INT(表1[[#This Row],[合同结束日期]]-表1[[#This Row],[合同起始日期]])/365,1)</f>
        <v>8.4</v>
      </c>
    </row>
    <row r="5340" spans="1:20">
      <c r="A5340" s="1">
        <v>42278</v>
      </c>
      <c r="B5340" t="s">
        <v>69</v>
      </c>
      <c r="C5340">
        <f t="shared" si="252"/>
        <v>2</v>
      </c>
      <c r="D5340" t="s">
        <v>270</v>
      </c>
      <c r="E5340" s="4">
        <v>65666.040000000008</v>
      </c>
      <c r="F5340" s="4">
        <v>10447.466964000001</v>
      </c>
      <c r="G5340" s="3">
        <v>0.15909999999999999</v>
      </c>
      <c r="H5340" s="7">
        <v>2736.0850000000005</v>
      </c>
      <c r="I5340" s="4">
        <v>435.31112350000006</v>
      </c>
      <c r="J5340">
        <v>24</v>
      </c>
      <c r="K5340" t="s">
        <v>11</v>
      </c>
      <c r="L5340" t="s">
        <v>13</v>
      </c>
      <c r="M5340" t="s">
        <v>34</v>
      </c>
      <c r="N5340" s="2">
        <v>41893</v>
      </c>
      <c r="O5340" s="2">
        <v>42623</v>
      </c>
      <c r="P5340" t="s">
        <v>24</v>
      </c>
      <c r="Q5340" t="s">
        <v>25</v>
      </c>
      <c r="R5340" s="5" t="str">
        <f t="shared" si="253"/>
        <v>0.15</v>
      </c>
      <c r="S5340" s="6" t="str">
        <f t="shared" si="254"/>
        <v/>
      </c>
      <c r="T5340">
        <f>ROUND(INT(表1[[#This Row],[合同结束日期]]-表1[[#This Row],[合同起始日期]])/365,1)</f>
        <v>2</v>
      </c>
    </row>
    <row r="5341" spans="1:20">
      <c r="A5341" s="1">
        <v>42278</v>
      </c>
      <c r="B5341" t="s">
        <v>69</v>
      </c>
      <c r="C5341">
        <f t="shared" si="252"/>
        <v>2</v>
      </c>
      <c r="D5341" t="s">
        <v>272</v>
      </c>
      <c r="E5341" s="4">
        <v>37362</v>
      </c>
      <c r="F5341" s="4">
        <v>0</v>
      </c>
      <c r="G5341" s="3">
        <v>0</v>
      </c>
      <c r="H5341" s="7">
        <v>2594.5833333333335</v>
      </c>
      <c r="I5341" s="4">
        <v>0</v>
      </c>
      <c r="J5341">
        <v>14.399999999999999</v>
      </c>
      <c r="K5341" t="s">
        <v>11</v>
      </c>
      <c r="L5341" t="s">
        <v>12</v>
      </c>
      <c r="M5341" t="s">
        <v>110</v>
      </c>
      <c r="N5341" s="2">
        <v>41902</v>
      </c>
      <c r="O5341" s="2">
        <v>42266</v>
      </c>
      <c r="P5341" t="s">
        <v>24</v>
      </c>
      <c r="Q5341" t="s">
        <v>25</v>
      </c>
      <c r="R5341" s="5" t="str">
        <f t="shared" si="253"/>
        <v>0.15</v>
      </c>
      <c r="S5341" s="6" t="str">
        <f t="shared" si="254"/>
        <v/>
      </c>
      <c r="T5341">
        <f>ROUND(INT(表1[[#This Row],[合同结束日期]]-表1[[#This Row],[合同起始日期]])/365,1)</f>
        <v>1</v>
      </c>
    </row>
    <row r="5342" spans="1:20">
      <c r="A5342" s="1">
        <v>42278</v>
      </c>
      <c r="B5342" t="s">
        <v>69</v>
      </c>
      <c r="C5342">
        <f t="shared" si="252"/>
        <v>2</v>
      </c>
      <c r="D5342" t="s">
        <v>277</v>
      </c>
      <c r="E5342" s="4">
        <v>42157.2</v>
      </c>
      <c r="F5342" s="4">
        <v>7799.0819999999994</v>
      </c>
      <c r="G5342" s="3">
        <v>0.185</v>
      </c>
      <c r="H5342" s="7">
        <v>2927.5833333333335</v>
      </c>
      <c r="I5342" s="4">
        <v>541.60291666666672</v>
      </c>
      <c r="J5342">
        <v>14.399999999999999</v>
      </c>
      <c r="K5342" t="s">
        <v>11</v>
      </c>
      <c r="L5342" t="s">
        <v>12</v>
      </c>
      <c r="M5342" t="s">
        <v>110</v>
      </c>
      <c r="N5342" s="2">
        <v>41533</v>
      </c>
      <c r="O5342" s="2">
        <v>42628</v>
      </c>
      <c r="P5342" t="s">
        <v>24</v>
      </c>
      <c r="Q5342" t="s">
        <v>59</v>
      </c>
      <c r="R5342" s="5" t="str">
        <f t="shared" si="253"/>
        <v>0.16</v>
      </c>
      <c r="S5342" s="6" t="str">
        <f t="shared" si="254"/>
        <v/>
      </c>
      <c r="T5342">
        <f>ROUND(INT(表1[[#This Row],[合同结束日期]]-表1[[#This Row],[合同起始日期]])/365,1)</f>
        <v>3</v>
      </c>
    </row>
    <row r="5343" spans="1:20">
      <c r="A5343" s="1">
        <v>42278</v>
      </c>
      <c r="B5343" t="s">
        <v>69</v>
      </c>
      <c r="C5343">
        <f t="shared" si="252"/>
        <v>2</v>
      </c>
      <c r="D5343" t="s">
        <v>278</v>
      </c>
      <c r="E5343" s="4">
        <v>44545.2</v>
      </c>
      <c r="F5343" s="4">
        <v>8174.0442000000003</v>
      </c>
      <c r="G5343" s="3">
        <v>0.18350000000000002</v>
      </c>
      <c r="H5343" s="7">
        <v>3093.416666666667</v>
      </c>
      <c r="I5343" s="4">
        <v>567.64195833333338</v>
      </c>
      <c r="J5343">
        <v>14.399999999999999</v>
      </c>
      <c r="K5343" t="s">
        <v>11</v>
      </c>
      <c r="L5343" t="s">
        <v>12</v>
      </c>
      <c r="M5343" t="s">
        <v>110</v>
      </c>
      <c r="N5343" s="2">
        <v>41518</v>
      </c>
      <c r="O5343" s="2">
        <v>42613</v>
      </c>
      <c r="P5343" t="s">
        <v>24</v>
      </c>
      <c r="Q5343" t="s">
        <v>56</v>
      </c>
      <c r="R5343" s="5" t="str">
        <f t="shared" si="253"/>
        <v>0.17</v>
      </c>
      <c r="S5343" s="6" t="str">
        <f t="shared" si="254"/>
        <v/>
      </c>
      <c r="T5343">
        <f>ROUND(INT(表1[[#This Row],[合同结束日期]]-表1[[#This Row],[合同起始日期]])/365,1)</f>
        <v>3</v>
      </c>
    </row>
    <row r="5344" spans="1:20">
      <c r="A5344" s="1">
        <v>42278</v>
      </c>
      <c r="B5344" t="s">
        <v>69</v>
      </c>
      <c r="C5344">
        <f t="shared" si="252"/>
        <v>2</v>
      </c>
      <c r="D5344" t="s">
        <v>280</v>
      </c>
      <c r="E5344" s="4">
        <v>21937.200000000001</v>
      </c>
      <c r="F5344" s="4">
        <v>6840.0189600000003</v>
      </c>
      <c r="G5344" s="3">
        <v>0.31180000000000002</v>
      </c>
      <c r="H5344" s="7">
        <v>1523.416666666667</v>
      </c>
      <c r="I5344" s="4">
        <v>475.00131666666675</v>
      </c>
      <c r="J5344">
        <v>14.399999999999999</v>
      </c>
      <c r="K5344" t="s">
        <v>11</v>
      </c>
      <c r="L5344" t="s">
        <v>12</v>
      </c>
      <c r="M5344" t="s">
        <v>110</v>
      </c>
      <c r="N5344" s="2">
        <v>41541</v>
      </c>
      <c r="O5344" s="2">
        <v>42270</v>
      </c>
      <c r="P5344" t="s">
        <v>24</v>
      </c>
      <c r="Q5344" t="s">
        <v>59</v>
      </c>
      <c r="R5344" s="5" t="str">
        <f t="shared" si="253"/>
        <v>0.16</v>
      </c>
      <c r="S5344" s="6" t="str">
        <f t="shared" si="254"/>
        <v/>
      </c>
      <c r="T5344">
        <f>ROUND(INT(表1[[#This Row],[合同结束日期]]-表1[[#This Row],[合同起始日期]])/365,1)</f>
        <v>2</v>
      </c>
    </row>
    <row r="5345" spans="1:20">
      <c r="A5345" s="1">
        <v>42278</v>
      </c>
      <c r="B5345" t="s">
        <v>69</v>
      </c>
      <c r="C5345">
        <f t="shared" si="252"/>
        <v>2</v>
      </c>
      <c r="D5345" t="s">
        <v>301</v>
      </c>
      <c r="E5345" s="4">
        <v>5970</v>
      </c>
      <c r="F5345" s="4">
        <v>2519.9370000000004</v>
      </c>
      <c r="G5345" s="3">
        <v>0.42210000000000009</v>
      </c>
      <c r="H5345" s="7">
        <v>382.69230769230768</v>
      </c>
      <c r="I5345" s="4">
        <v>161.5344230769231</v>
      </c>
      <c r="J5345">
        <v>15.6</v>
      </c>
      <c r="K5345" t="s">
        <v>60</v>
      </c>
      <c r="L5345" t="s">
        <v>107</v>
      </c>
      <c r="M5345" t="s">
        <v>302</v>
      </c>
      <c r="N5345" s="2">
        <v>41609</v>
      </c>
      <c r="O5345" s="2">
        <v>42338</v>
      </c>
      <c r="P5345" t="s">
        <v>14</v>
      </c>
      <c r="Q5345">
        <v>0</v>
      </c>
      <c r="R5345" s="5">
        <f t="shared" si="253"/>
        <v>0</v>
      </c>
      <c r="S5345" s="6" t="str">
        <f t="shared" si="254"/>
        <v/>
      </c>
      <c r="T5345">
        <f>ROUND(INT(表1[[#This Row],[合同结束日期]]-表1[[#This Row],[合同起始日期]])/365,1)</f>
        <v>2</v>
      </c>
    </row>
    <row r="5346" spans="1:20">
      <c r="A5346" s="1">
        <v>42278</v>
      </c>
      <c r="B5346" t="s">
        <v>69</v>
      </c>
      <c r="C5346">
        <f t="shared" si="252"/>
        <v>2</v>
      </c>
      <c r="D5346" t="s">
        <v>300</v>
      </c>
      <c r="E5346" s="4">
        <v>10692</v>
      </c>
      <c r="F5346" s="4">
        <v>2159.7839999999997</v>
      </c>
      <c r="G5346" s="3">
        <v>0.20199999999999996</v>
      </c>
      <c r="H5346" s="7">
        <v>1485.0000000000002</v>
      </c>
      <c r="I5346" s="4">
        <v>299.96999999999997</v>
      </c>
      <c r="J5346">
        <v>7.1999999999999993</v>
      </c>
      <c r="K5346" t="s">
        <v>60</v>
      </c>
      <c r="L5346" t="s">
        <v>107</v>
      </c>
      <c r="M5346" t="s">
        <v>303</v>
      </c>
      <c r="N5346" s="2">
        <v>41617</v>
      </c>
      <c r="O5346" s="2">
        <v>42346</v>
      </c>
      <c r="P5346" t="s">
        <v>14</v>
      </c>
      <c r="Q5346">
        <v>0</v>
      </c>
      <c r="R5346" s="5">
        <f t="shared" si="253"/>
        <v>0</v>
      </c>
      <c r="S5346" s="6" t="str">
        <f t="shared" si="254"/>
        <v/>
      </c>
      <c r="T5346">
        <f>ROUND(INT(表1[[#This Row],[合同结束日期]]-表1[[#This Row],[合同起始日期]])/365,1)</f>
        <v>2</v>
      </c>
    </row>
    <row r="5347" spans="1:20">
      <c r="A5347" s="1">
        <v>42278</v>
      </c>
      <c r="B5347" t="s">
        <v>69</v>
      </c>
      <c r="C5347">
        <f t="shared" si="252"/>
        <v>2</v>
      </c>
      <c r="D5347" t="s">
        <v>316</v>
      </c>
      <c r="E5347" s="4">
        <v>32988</v>
      </c>
      <c r="F5347" s="4">
        <v>3298.7999999999997</v>
      </c>
      <c r="G5347" s="3">
        <v>9.9999999999999992E-2</v>
      </c>
      <c r="H5347" s="7">
        <v>13745</v>
      </c>
      <c r="I5347" s="4">
        <v>1374.5</v>
      </c>
      <c r="J5347">
        <v>2.4</v>
      </c>
      <c r="K5347" t="s">
        <v>44</v>
      </c>
      <c r="L5347" t="s">
        <v>46</v>
      </c>
      <c r="M5347" t="s">
        <v>187</v>
      </c>
      <c r="N5347" s="2">
        <v>41712</v>
      </c>
      <c r="O5347" s="2">
        <v>42442</v>
      </c>
      <c r="P5347" t="s">
        <v>18</v>
      </c>
      <c r="Q5347" t="s">
        <v>19</v>
      </c>
      <c r="R5347" s="5" t="str">
        <f t="shared" si="253"/>
        <v>0.1</v>
      </c>
      <c r="S5347" s="6" t="str">
        <f t="shared" si="254"/>
        <v/>
      </c>
      <c r="T5347">
        <f>ROUND(INT(表1[[#This Row],[合同结束日期]]-表1[[#This Row],[合同起始日期]])/365,1)</f>
        <v>2</v>
      </c>
    </row>
    <row r="5348" spans="1:20">
      <c r="A5348" s="1">
        <v>42278</v>
      </c>
      <c r="B5348" t="s">
        <v>69</v>
      </c>
      <c r="C5348">
        <f t="shared" si="252"/>
        <v>2</v>
      </c>
      <c r="D5348" t="s">
        <v>317</v>
      </c>
      <c r="E5348" s="4">
        <v>28741.200000000001</v>
      </c>
      <c r="F5348" s="4">
        <v>7199.6705999999995</v>
      </c>
      <c r="G5348" s="3">
        <v>0.2505</v>
      </c>
      <c r="H5348" s="7">
        <v>2993.875</v>
      </c>
      <c r="I5348" s="4">
        <v>749.96568749999994</v>
      </c>
      <c r="J5348">
        <v>9.6</v>
      </c>
      <c r="K5348" t="s">
        <v>11</v>
      </c>
      <c r="L5348" t="s">
        <v>12</v>
      </c>
      <c r="M5348" t="s">
        <v>110</v>
      </c>
      <c r="N5348" s="2">
        <v>41759</v>
      </c>
      <c r="O5348" s="2">
        <v>42670</v>
      </c>
      <c r="P5348" t="s">
        <v>24</v>
      </c>
      <c r="Q5348" t="s">
        <v>388</v>
      </c>
      <c r="R5348" s="5" t="str">
        <f t="shared" si="253"/>
        <v>0.18</v>
      </c>
      <c r="S5348" s="6" t="str">
        <f t="shared" si="254"/>
        <v>0.18</v>
      </c>
      <c r="T5348">
        <f>ROUND(INT(表1[[#This Row],[合同结束日期]]-表1[[#This Row],[合同起始日期]])/365,1)</f>
        <v>2.5</v>
      </c>
    </row>
    <row r="5349" spans="1:20">
      <c r="A5349" s="1">
        <v>42278</v>
      </c>
      <c r="B5349" t="s">
        <v>69</v>
      </c>
      <c r="C5349">
        <f t="shared" si="252"/>
        <v>2</v>
      </c>
      <c r="D5349" t="s">
        <v>471</v>
      </c>
      <c r="E5349" s="4">
        <v>38175.599999999999</v>
      </c>
      <c r="F5349" s="4">
        <v>13201.12248</v>
      </c>
      <c r="G5349" s="3">
        <v>0.3458</v>
      </c>
      <c r="H5349" s="7">
        <v>568.08928571428567</v>
      </c>
      <c r="I5349" s="4">
        <v>196.44527499999998</v>
      </c>
      <c r="J5349">
        <v>67.2</v>
      </c>
      <c r="K5349" t="s">
        <v>60</v>
      </c>
      <c r="L5349" t="s">
        <v>107</v>
      </c>
      <c r="M5349" t="s">
        <v>299</v>
      </c>
      <c r="N5349" s="2">
        <v>42237</v>
      </c>
      <c r="O5349" s="2">
        <v>42602</v>
      </c>
      <c r="P5349" t="s">
        <v>14</v>
      </c>
      <c r="Q5349">
        <v>0</v>
      </c>
      <c r="R5349" s="5">
        <f t="shared" si="253"/>
        <v>0</v>
      </c>
      <c r="S5349" s="6" t="str">
        <f t="shared" si="254"/>
        <v/>
      </c>
      <c r="T5349">
        <f>ROUND(INT(表1[[#This Row],[合同结束日期]]-表1[[#This Row],[合同起始日期]])/365,1)</f>
        <v>1</v>
      </c>
    </row>
    <row r="5350" spans="1:20">
      <c r="A5350" s="1">
        <v>42278</v>
      </c>
      <c r="B5350" t="s">
        <v>69</v>
      </c>
      <c r="C5350">
        <f t="shared" si="252"/>
        <v>2</v>
      </c>
      <c r="D5350" t="s">
        <v>105</v>
      </c>
      <c r="E5350" s="4">
        <v>144798</v>
      </c>
      <c r="F5350" s="4">
        <v>28467.286800000002</v>
      </c>
      <c r="G5350" s="3">
        <v>0.19660000000000002</v>
      </c>
      <c r="H5350" s="7">
        <v>3016.625</v>
      </c>
      <c r="I5350" s="4">
        <v>593.06847500000003</v>
      </c>
      <c r="J5350">
        <v>48</v>
      </c>
      <c r="K5350" t="s">
        <v>60</v>
      </c>
      <c r="L5350" t="s">
        <v>107</v>
      </c>
      <c r="M5350" t="s">
        <v>106</v>
      </c>
      <c r="N5350" s="2">
        <v>42163</v>
      </c>
      <c r="O5350" s="2">
        <v>42528</v>
      </c>
      <c r="P5350" t="s">
        <v>24</v>
      </c>
      <c r="Q5350" t="s">
        <v>30</v>
      </c>
      <c r="R5350" s="5" t="str">
        <f t="shared" si="253"/>
        <v>0.18</v>
      </c>
      <c r="S5350" s="6" t="str">
        <f t="shared" si="254"/>
        <v/>
      </c>
      <c r="T5350">
        <f>ROUND(INT(表1[[#This Row],[合同结束日期]]-表1[[#This Row],[合同起始日期]])/365,1)</f>
        <v>1</v>
      </c>
    </row>
    <row r="5351" spans="1:20">
      <c r="A5351" s="1">
        <v>42278</v>
      </c>
      <c r="B5351" t="s">
        <v>69</v>
      </c>
      <c r="C5351">
        <f t="shared" si="252"/>
        <v>2</v>
      </c>
      <c r="D5351" t="s">
        <v>211</v>
      </c>
      <c r="E5351" s="4">
        <v>56865.599999999999</v>
      </c>
      <c r="F5351" s="4">
        <v>10269.927359999998</v>
      </c>
      <c r="G5351" s="3">
        <v>0.18059999999999996</v>
      </c>
      <c r="H5351" s="7">
        <v>3949.0000000000005</v>
      </c>
      <c r="I5351" s="4">
        <v>713.18939999999998</v>
      </c>
      <c r="J5351">
        <v>14.399999999999999</v>
      </c>
      <c r="K5351" t="s">
        <v>11</v>
      </c>
      <c r="L5351" t="s">
        <v>12</v>
      </c>
      <c r="M5351" t="s">
        <v>110</v>
      </c>
      <c r="N5351" s="2">
        <v>41804</v>
      </c>
      <c r="O5351" s="2">
        <v>42225</v>
      </c>
      <c r="P5351" t="s">
        <v>24</v>
      </c>
      <c r="Q5351" t="s">
        <v>56</v>
      </c>
      <c r="R5351" s="5" t="str">
        <f t="shared" si="253"/>
        <v>0.17</v>
      </c>
      <c r="S5351" s="6" t="str">
        <f t="shared" si="254"/>
        <v/>
      </c>
      <c r="T5351">
        <f>ROUND(INT(表1[[#This Row],[合同结束日期]]-表1[[#This Row],[合同起始日期]])/365,1)</f>
        <v>1.2</v>
      </c>
    </row>
    <row r="5352" spans="1:20">
      <c r="A5352" s="1">
        <v>42278</v>
      </c>
      <c r="B5352" t="s">
        <v>69</v>
      </c>
      <c r="C5352">
        <f t="shared" si="252"/>
        <v>2</v>
      </c>
      <c r="D5352" t="s">
        <v>310</v>
      </c>
      <c r="E5352" s="4">
        <v>65515.199999999997</v>
      </c>
      <c r="F5352" s="4">
        <v>10430.019840000001</v>
      </c>
      <c r="G5352" s="3">
        <v>0.15920000000000001</v>
      </c>
      <c r="H5352" s="7">
        <v>4963.272727272727</v>
      </c>
      <c r="I5352" s="4">
        <v>790.15301818181831</v>
      </c>
      <c r="J5352">
        <v>13.2</v>
      </c>
      <c r="K5352" t="s">
        <v>11</v>
      </c>
      <c r="L5352" t="s">
        <v>12</v>
      </c>
      <c r="M5352" t="s">
        <v>10</v>
      </c>
      <c r="N5352" s="2">
        <v>42181</v>
      </c>
      <c r="O5352" s="2">
        <v>42546</v>
      </c>
      <c r="P5352" t="s">
        <v>24</v>
      </c>
      <c r="Q5352" t="s">
        <v>25</v>
      </c>
      <c r="R5352" s="5" t="str">
        <f t="shared" si="253"/>
        <v>0.15</v>
      </c>
      <c r="S5352" s="6" t="str">
        <f t="shared" si="254"/>
        <v/>
      </c>
      <c r="T5352">
        <f>ROUND(INT(表1[[#This Row],[合同结束日期]]-表1[[#This Row],[合同起始日期]])/365,1)</f>
        <v>1</v>
      </c>
    </row>
    <row r="5353" spans="1:20">
      <c r="A5353" s="1">
        <v>42278</v>
      </c>
      <c r="B5353" t="s">
        <v>69</v>
      </c>
      <c r="C5353">
        <f t="shared" si="252"/>
        <v>2</v>
      </c>
      <c r="D5353" t="s">
        <v>462</v>
      </c>
      <c r="E5353" s="4">
        <v>63322.799999999996</v>
      </c>
      <c r="F5353" s="4">
        <v>6003.0014400000009</v>
      </c>
      <c r="G5353" s="3">
        <v>9.4800000000000023E-2</v>
      </c>
      <c r="H5353" s="7">
        <v>8794.8333333333339</v>
      </c>
      <c r="I5353" s="4">
        <v>833.75020000000018</v>
      </c>
      <c r="J5353">
        <v>7.1999999999999993</v>
      </c>
      <c r="K5353" t="s">
        <v>66</v>
      </c>
      <c r="L5353" t="s">
        <v>66</v>
      </c>
      <c r="M5353" t="s">
        <v>66</v>
      </c>
      <c r="N5353" s="2">
        <v>42236</v>
      </c>
      <c r="O5353" s="2">
        <v>42601</v>
      </c>
      <c r="P5353" t="s">
        <v>24</v>
      </c>
      <c r="Q5353" t="s">
        <v>465</v>
      </c>
      <c r="R5353" s="5" t="str">
        <f t="shared" si="253"/>
        <v>0.</v>
      </c>
      <c r="S5353" s="6" t="str">
        <f t="shared" si="254"/>
        <v>0.1</v>
      </c>
      <c r="T5353">
        <f>ROUND(INT(表1[[#This Row],[合同结束日期]]-表1[[#This Row],[合同起始日期]])/365,1)</f>
        <v>1</v>
      </c>
    </row>
    <row r="5354" spans="1:20">
      <c r="A5354" s="1">
        <v>42309</v>
      </c>
      <c r="B5354" t="s">
        <v>69</v>
      </c>
      <c r="C5354">
        <f t="shared" si="252"/>
        <v>2</v>
      </c>
      <c r="D5354" t="s">
        <v>70</v>
      </c>
      <c r="E5354" s="4">
        <v>933782.4</v>
      </c>
      <c r="F5354" s="4">
        <v>132503.72255999999</v>
      </c>
      <c r="G5354" s="3">
        <v>0.1419</v>
      </c>
      <c r="H5354" s="7">
        <v>775.05179282868528</v>
      </c>
      <c r="I5354" s="4">
        <v>109.97984940239044</v>
      </c>
      <c r="J5354">
        <v>1204.8</v>
      </c>
      <c r="K5354" t="s">
        <v>44</v>
      </c>
      <c r="L5354" t="s">
        <v>72</v>
      </c>
      <c r="M5354" t="s">
        <v>71</v>
      </c>
      <c r="N5354" s="2">
        <v>41270</v>
      </c>
      <c r="O5354" s="2">
        <v>44325</v>
      </c>
      <c r="P5354" t="s">
        <v>18</v>
      </c>
      <c r="Q5354" t="s">
        <v>42</v>
      </c>
      <c r="R5354" s="5" t="str">
        <f t="shared" si="253"/>
        <v>0.08</v>
      </c>
      <c r="S5354" s="6" t="str">
        <f t="shared" si="254"/>
        <v/>
      </c>
      <c r="T5354">
        <f>ROUND(INT(表1[[#This Row],[合同结束日期]]-表1[[#This Row],[合同起始日期]])/365,1)</f>
        <v>8.4</v>
      </c>
    </row>
    <row r="5355" spans="1:20">
      <c r="A5355" s="1">
        <v>42309</v>
      </c>
      <c r="B5355" t="s">
        <v>69</v>
      </c>
      <c r="C5355">
        <f t="shared" si="252"/>
        <v>2</v>
      </c>
      <c r="D5355" t="s">
        <v>73</v>
      </c>
      <c r="E5355" s="4">
        <v>843805.2</v>
      </c>
      <c r="F5355" s="4">
        <v>98218.925279999996</v>
      </c>
      <c r="G5355" s="3">
        <v>0.1164</v>
      </c>
      <c r="H5355" s="7">
        <v>987.59971910112358</v>
      </c>
      <c r="I5355" s="4">
        <v>114.95660730337079</v>
      </c>
      <c r="J5355">
        <v>854.4</v>
      </c>
      <c r="K5355" t="s">
        <v>44</v>
      </c>
      <c r="L5355" t="s">
        <v>72</v>
      </c>
      <c r="M5355" t="s">
        <v>71</v>
      </c>
      <c r="N5355" s="2">
        <v>41286</v>
      </c>
      <c r="O5355" s="2">
        <v>44325</v>
      </c>
      <c r="P5355" t="s">
        <v>18</v>
      </c>
      <c r="Q5355" t="s">
        <v>42</v>
      </c>
      <c r="R5355" s="5" t="str">
        <f t="shared" si="253"/>
        <v>0.08</v>
      </c>
      <c r="S5355" s="6" t="str">
        <f t="shared" si="254"/>
        <v/>
      </c>
      <c r="T5355">
        <f>ROUND(INT(表1[[#This Row],[合同结束日期]]-表1[[#This Row],[合同起始日期]])/365,1)</f>
        <v>8.3000000000000007</v>
      </c>
    </row>
    <row r="5356" spans="1:20">
      <c r="A5356" s="1">
        <v>42309</v>
      </c>
      <c r="B5356" t="s">
        <v>69</v>
      </c>
      <c r="C5356">
        <f t="shared" si="252"/>
        <v>2</v>
      </c>
      <c r="D5356" t="s">
        <v>356</v>
      </c>
      <c r="E5356" s="4">
        <v>421760.39999999997</v>
      </c>
      <c r="F5356" s="4">
        <v>80176.652040000001</v>
      </c>
      <c r="G5356" s="3">
        <v>0.19010000000000002</v>
      </c>
      <c r="H5356" s="7">
        <v>781.03777777777771</v>
      </c>
      <c r="I5356" s="4">
        <v>148.47528155555557</v>
      </c>
      <c r="J5356">
        <v>540</v>
      </c>
      <c r="K5356" t="s">
        <v>44</v>
      </c>
      <c r="L5356" t="s">
        <v>72</v>
      </c>
      <c r="M5356" t="s">
        <v>71</v>
      </c>
      <c r="N5356" s="2">
        <v>41877</v>
      </c>
      <c r="O5356" s="2">
        <v>43702</v>
      </c>
      <c r="P5356" t="s">
        <v>18</v>
      </c>
      <c r="Q5356" t="s">
        <v>42</v>
      </c>
      <c r="R5356" s="5" t="str">
        <f t="shared" si="253"/>
        <v>0.08</v>
      </c>
      <c r="S5356" s="6" t="str">
        <f t="shared" si="254"/>
        <v/>
      </c>
      <c r="T5356">
        <f>ROUND(INT(表1[[#This Row],[合同结束日期]]-表1[[#This Row],[合同起始日期]])/365,1)</f>
        <v>5</v>
      </c>
    </row>
    <row r="5357" spans="1:20">
      <c r="A5357" s="1">
        <v>42309</v>
      </c>
      <c r="B5357" t="s">
        <v>69</v>
      </c>
      <c r="C5357">
        <f t="shared" si="252"/>
        <v>2</v>
      </c>
      <c r="D5357" t="s">
        <v>336</v>
      </c>
      <c r="E5357" s="4">
        <v>683834.4</v>
      </c>
      <c r="F5357" s="4">
        <v>78777.722880000001</v>
      </c>
      <c r="G5357" s="3">
        <v>0.1152</v>
      </c>
      <c r="H5357" s="7">
        <v>1085.4514285714286</v>
      </c>
      <c r="I5357" s="4">
        <v>125.04400457142857</v>
      </c>
      <c r="J5357">
        <v>630</v>
      </c>
      <c r="K5357" t="s">
        <v>44</v>
      </c>
      <c r="L5357" t="s">
        <v>72</v>
      </c>
      <c r="M5357" t="s">
        <v>71</v>
      </c>
      <c r="N5357" s="2">
        <v>41757</v>
      </c>
      <c r="O5357" s="2">
        <v>43948</v>
      </c>
      <c r="P5357" t="s">
        <v>18</v>
      </c>
      <c r="Q5357" t="s">
        <v>42</v>
      </c>
      <c r="R5357" s="5" t="str">
        <f t="shared" si="253"/>
        <v>0.08</v>
      </c>
      <c r="S5357" s="6" t="str">
        <f t="shared" si="254"/>
        <v/>
      </c>
      <c r="T5357">
        <f>ROUND(INT(表1[[#This Row],[合同结束日期]]-表1[[#This Row],[合同起始日期]])/365,1)</f>
        <v>6</v>
      </c>
    </row>
    <row r="5358" spans="1:20">
      <c r="A5358" s="1">
        <v>42309</v>
      </c>
      <c r="B5358" t="s">
        <v>69</v>
      </c>
      <c r="C5358">
        <f t="shared" si="252"/>
        <v>2</v>
      </c>
      <c r="D5358" t="s">
        <v>74</v>
      </c>
      <c r="E5358" s="4">
        <v>265087.56</v>
      </c>
      <c r="F5358" s="4">
        <v>27595.614996</v>
      </c>
      <c r="G5358" s="3">
        <v>0.1041</v>
      </c>
      <c r="H5358" s="7">
        <v>1056.9679425837321</v>
      </c>
      <c r="I5358" s="4">
        <v>110.03036282296651</v>
      </c>
      <c r="J5358">
        <v>250.79999999999998</v>
      </c>
      <c r="K5358" t="s">
        <v>76</v>
      </c>
      <c r="L5358" t="s">
        <v>75</v>
      </c>
      <c r="M5358" t="s">
        <v>75</v>
      </c>
      <c r="N5358" s="2">
        <v>41243</v>
      </c>
      <c r="O5358" s="2">
        <v>43229</v>
      </c>
      <c r="P5358" t="s">
        <v>14</v>
      </c>
      <c r="Q5358" t="s">
        <v>37</v>
      </c>
      <c r="R5358" s="5" t="str">
        <f t="shared" si="253"/>
        <v>0.</v>
      </c>
      <c r="S5358" s="6" t="str">
        <f t="shared" si="254"/>
        <v/>
      </c>
      <c r="T5358">
        <f>ROUND(INT(表1[[#This Row],[合同结束日期]]-表1[[#This Row],[合同起始日期]])/365,1)</f>
        <v>5.4</v>
      </c>
    </row>
    <row r="5359" spans="1:20">
      <c r="A5359" s="1">
        <v>42309</v>
      </c>
      <c r="B5359" t="s">
        <v>69</v>
      </c>
      <c r="C5359">
        <f t="shared" si="252"/>
        <v>2</v>
      </c>
      <c r="D5359" t="s">
        <v>464</v>
      </c>
      <c r="E5359" s="4">
        <v>465234</v>
      </c>
      <c r="F5359" s="4">
        <v>46662.970199999996</v>
      </c>
      <c r="G5359" s="3">
        <v>0.10029999999999999</v>
      </c>
      <c r="H5359" s="7">
        <v>1794.8842592592594</v>
      </c>
      <c r="I5359" s="4">
        <v>180.02689120370368</v>
      </c>
      <c r="J5359">
        <v>259.2</v>
      </c>
      <c r="K5359" t="s">
        <v>44</v>
      </c>
      <c r="L5359" t="s">
        <v>72</v>
      </c>
      <c r="M5359" t="s">
        <v>71</v>
      </c>
      <c r="N5359" s="2">
        <v>42139</v>
      </c>
      <c r="O5359" s="2">
        <v>43965</v>
      </c>
      <c r="P5359" t="s">
        <v>18</v>
      </c>
      <c r="Q5359" t="s">
        <v>42</v>
      </c>
      <c r="R5359" s="5" t="str">
        <f t="shared" si="253"/>
        <v>0.08</v>
      </c>
      <c r="S5359" s="6" t="str">
        <f t="shared" si="254"/>
        <v/>
      </c>
      <c r="T5359">
        <f>ROUND(INT(表1[[#This Row],[合同结束日期]]-表1[[#This Row],[合同起始日期]])/365,1)</f>
        <v>5</v>
      </c>
    </row>
    <row r="5360" spans="1:20">
      <c r="A5360" s="1">
        <v>42309</v>
      </c>
      <c r="B5360" t="s">
        <v>69</v>
      </c>
      <c r="C5360">
        <f t="shared" si="252"/>
        <v>2</v>
      </c>
      <c r="D5360" t="s">
        <v>77</v>
      </c>
      <c r="E5360" s="4">
        <v>506408.39999999997</v>
      </c>
      <c r="F5360" s="4">
        <v>90191.33603999998</v>
      </c>
      <c r="G5360" s="3">
        <v>0.17809999999999998</v>
      </c>
      <c r="H5360" s="7">
        <v>505.39760479041911</v>
      </c>
      <c r="I5360" s="4">
        <v>90.011313413173639</v>
      </c>
      <c r="J5360">
        <v>1002</v>
      </c>
      <c r="K5360" t="s">
        <v>44</v>
      </c>
      <c r="L5360" t="s">
        <v>72</v>
      </c>
      <c r="M5360" t="s">
        <v>71</v>
      </c>
      <c r="N5360" s="2">
        <v>42098</v>
      </c>
      <c r="O5360" s="2">
        <v>44325</v>
      </c>
      <c r="P5360" t="s">
        <v>18</v>
      </c>
      <c r="Q5360" t="s">
        <v>78</v>
      </c>
      <c r="R5360" s="5" t="str">
        <f t="shared" si="253"/>
        <v>0.07</v>
      </c>
      <c r="S5360" s="6" t="str">
        <f t="shared" si="254"/>
        <v/>
      </c>
      <c r="T5360">
        <f>ROUND(INT(表1[[#This Row],[合同结束日期]]-表1[[#This Row],[合同起始日期]])/365,1)</f>
        <v>6.1</v>
      </c>
    </row>
    <row r="5361" spans="1:20">
      <c r="A5361" s="1">
        <v>42309</v>
      </c>
      <c r="B5361" t="s">
        <v>69</v>
      </c>
      <c r="C5361">
        <f t="shared" si="252"/>
        <v>2</v>
      </c>
      <c r="D5361" t="s">
        <v>79</v>
      </c>
      <c r="E5361" s="4">
        <v>256807.19999999998</v>
      </c>
      <c r="F5361" s="4">
        <v>52799.56031999999</v>
      </c>
      <c r="G5361" s="3">
        <v>0.20559999999999998</v>
      </c>
      <c r="H5361" s="7">
        <v>1312.920245398773</v>
      </c>
      <c r="I5361" s="4">
        <v>269.93640245398768</v>
      </c>
      <c r="J5361">
        <v>195.6</v>
      </c>
      <c r="K5361" t="s">
        <v>11</v>
      </c>
      <c r="L5361" t="s">
        <v>13</v>
      </c>
      <c r="M5361" t="s">
        <v>34</v>
      </c>
      <c r="N5361" s="2">
        <v>41299</v>
      </c>
      <c r="O5361" s="2">
        <v>42499</v>
      </c>
      <c r="P5361" t="s">
        <v>24</v>
      </c>
      <c r="Q5361" t="s">
        <v>59</v>
      </c>
      <c r="R5361" s="5" t="str">
        <f t="shared" si="253"/>
        <v>0.16</v>
      </c>
      <c r="S5361" s="6" t="str">
        <f t="shared" si="254"/>
        <v/>
      </c>
      <c r="T5361">
        <f>ROUND(INT(表1[[#This Row],[合同结束日期]]-表1[[#This Row],[合同起始日期]])/365,1)</f>
        <v>3.3</v>
      </c>
    </row>
    <row r="5362" spans="1:20">
      <c r="A5362" s="1">
        <v>42309</v>
      </c>
      <c r="B5362" t="s">
        <v>69</v>
      </c>
      <c r="C5362">
        <f t="shared" si="252"/>
        <v>2</v>
      </c>
      <c r="D5362" t="s">
        <v>100</v>
      </c>
      <c r="E5362" s="4">
        <v>306430.8</v>
      </c>
      <c r="F5362" s="4">
        <v>58099.27968</v>
      </c>
      <c r="G5362" s="3">
        <v>0.18960000000000002</v>
      </c>
      <c r="H5362" s="7">
        <v>1691.1192052980132</v>
      </c>
      <c r="I5362" s="4">
        <v>320.6362013245033</v>
      </c>
      <c r="J5362">
        <v>181.2</v>
      </c>
      <c r="K5362" t="s">
        <v>11</v>
      </c>
      <c r="L5362" t="s">
        <v>23</v>
      </c>
      <c r="M5362" t="s">
        <v>23</v>
      </c>
      <c r="N5362" s="2">
        <v>42134</v>
      </c>
      <c r="O5362" s="2">
        <v>42864</v>
      </c>
      <c r="P5362" t="s">
        <v>24</v>
      </c>
      <c r="Q5362" t="s">
        <v>59</v>
      </c>
      <c r="R5362" s="5" t="str">
        <f t="shared" si="253"/>
        <v>0.16</v>
      </c>
      <c r="S5362" s="6" t="str">
        <f t="shared" si="254"/>
        <v/>
      </c>
      <c r="T5362">
        <f>ROUND(INT(表1[[#This Row],[合同结束日期]]-表1[[#This Row],[合同起始日期]])/365,1)</f>
        <v>2</v>
      </c>
    </row>
    <row r="5363" spans="1:20">
      <c r="A5363" s="1">
        <v>42309</v>
      </c>
      <c r="B5363" t="s">
        <v>69</v>
      </c>
      <c r="C5363">
        <f t="shared" si="252"/>
        <v>2</v>
      </c>
      <c r="D5363" t="s">
        <v>81</v>
      </c>
      <c r="E5363" s="4">
        <v>218998.8</v>
      </c>
      <c r="F5363" s="4">
        <v>41040.375120000004</v>
      </c>
      <c r="G5363" s="3">
        <v>0.18740000000000004</v>
      </c>
      <c r="H5363" s="7">
        <v>1824.99</v>
      </c>
      <c r="I5363" s="4">
        <v>342.00312600000001</v>
      </c>
      <c r="J5363">
        <v>120</v>
      </c>
      <c r="K5363" t="s">
        <v>11</v>
      </c>
      <c r="L5363" t="s">
        <v>23</v>
      </c>
      <c r="M5363" t="s">
        <v>23</v>
      </c>
      <c r="N5363" s="2">
        <v>41279</v>
      </c>
      <c r="O5363" s="2">
        <v>42499</v>
      </c>
      <c r="P5363" t="s">
        <v>24</v>
      </c>
      <c r="Q5363" t="s">
        <v>59</v>
      </c>
      <c r="R5363" s="5" t="str">
        <f t="shared" si="253"/>
        <v>0.16</v>
      </c>
      <c r="S5363" s="6" t="str">
        <f t="shared" si="254"/>
        <v/>
      </c>
      <c r="T5363">
        <f>ROUND(INT(表1[[#This Row],[合同结束日期]]-表1[[#This Row],[合同起始日期]])/365,1)</f>
        <v>3.3</v>
      </c>
    </row>
    <row r="5364" spans="1:20">
      <c r="A5364" s="1">
        <v>42309</v>
      </c>
      <c r="B5364" t="s">
        <v>69</v>
      </c>
      <c r="C5364">
        <f t="shared" si="252"/>
        <v>2</v>
      </c>
      <c r="D5364" t="s">
        <v>415</v>
      </c>
      <c r="E5364" s="4">
        <v>224313.60000000001</v>
      </c>
      <c r="F5364" s="4">
        <v>32458.177919999998</v>
      </c>
      <c r="G5364" s="3">
        <v>0.1447</v>
      </c>
      <c r="H5364" s="7">
        <v>3398.6909090909094</v>
      </c>
      <c r="I5364" s="4">
        <v>491.79057454545455</v>
      </c>
      <c r="J5364">
        <v>66</v>
      </c>
      <c r="K5364" t="s">
        <v>11</v>
      </c>
      <c r="L5364" t="s">
        <v>12</v>
      </c>
      <c r="M5364" t="s">
        <v>53</v>
      </c>
      <c r="N5364" s="2">
        <v>42156</v>
      </c>
      <c r="O5364" s="2">
        <v>42886</v>
      </c>
      <c r="P5364" t="s">
        <v>24</v>
      </c>
      <c r="Q5364" t="s">
        <v>28</v>
      </c>
      <c r="R5364" s="5" t="str">
        <f t="shared" si="253"/>
        <v>0.13</v>
      </c>
      <c r="S5364" s="6" t="str">
        <f t="shared" si="254"/>
        <v/>
      </c>
      <c r="T5364">
        <f>ROUND(INT(表1[[#This Row],[合同结束日期]]-表1[[#This Row],[合同起始日期]])/365,1)</f>
        <v>2</v>
      </c>
    </row>
    <row r="5365" spans="1:20">
      <c r="A5365" s="1">
        <v>42309</v>
      </c>
      <c r="B5365" t="s">
        <v>69</v>
      </c>
      <c r="C5365">
        <f t="shared" si="252"/>
        <v>2</v>
      </c>
      <c r="D5365" t="s">
        <v>417</v>
      </c>
      <c r="E5365" s="4">
        <v>211258.8</v>
      </c>
      <c r="F5365" s="4">
        <v>30886.036559999997</v>
      </c>
      <c r="G5365" s="3">
        <v>0.1462</v>
      </c>
      <c r="H5365" s="7">
        <v>3088.5789473684213</v>
      </c>
      <c r="I5365" s="4">
        <v>451.55024210526318</v>
      </c>
      <c r="J5365">
        <v>68.399999999999991</v>
      </c>
      <c r="K5365" t="s">
        <v>11</v>
      </c>
      <c r="L5365" t="s">
        <v>12</v>
      </c>
      <c r="M5365" t="s">
        <v>53</v>
      </c>
      <c r="N5365" s="2">
        <v>42156</v>
      </c>
      <c r="O5365" s="2">
        <v>42886</v>
      </c>
      <c r="P5365" t="s">
        <v>24</v>
      </c>
      <c r="Q5365" t="s">
        <v>28</v>
      </c>
      <c r="R5365" s="5" t="str">
        <f t="shared" si="253"/>
        <v>0.13</v>
      </c>
      <c r="S5365" s="6" t="str">
        <f t="shared" si="254"/>
        <v/>
      </c>
      <c r="T5365">
        <f>ROUND(INT(表1[[#This Row],[合同结束日期]]-表1[[#This Row],[合同起始日期]])/365,1)</f>
        <v>2</v>
      </c>
    </row>
    <row r="5366" spans="1:20">
      <c r="A5366" s="1">
        <v>42309</v>
      </c>
      <c r="B5366" t="s">
        <v>69</v>
      </c>
      <c r="C5366">
        <f t="shared" si="252"/>
        <v>2</v>
      </c>
      <c r="D5366" t="s">
        <v>418</v>
      </c>
      <c r="E5366" s="4">
        <v>374742.6</v>
      </c>
      <c r="F5366" s="4">
        <v>52314.066960000004</v>
      </c>
      <c r="G5366" s="3">
        <v>0.13960000000000003</v>
      </c>
      <c r="H5366" s="7">
        <v>5204.7583333333332</v>
      </c>
      <c r="I5366" s="4">
        <v>726.58426333333341</v>
      </c>
      <c r="J5366">
        <v>72</v>
      </c>
      <c r="K5366" t="s">
        <v>11</v>
      </c>
      <c r="L5366" t="s">
        <v>12</v>
      </c>
      <c r="M5366" t="s">
        <v>53</v>
      </c>
      <c r="N5366" s="2">
        <v>42159</v>
      </c>
      <c r="O5366" s="2">
        <v>42889</v>
      </c>
      <c r="P5366" t="s">
        <v>24</v>
      </c>
      <c r="Q5366" t="s">
        <v>28</v>
      </c>
      <c r="R5366" s="5" t="str">
        <f t="shared" si="253"/>
        <v>0.13</v>
      </c>
      <c r="S5366" s="6" t="str">
        <f t="shared" si="254"/>
        <v/>
      </c>
      <c r="T5366">
        <f>ROUND(INT(表1[[#This Row],[合同结束日期]]-表1[[#This Row],[合同起始日期]])/365,1)</f>
        <v>2</v>
      </c>
    </row>
    <row r="5367" spans="1:20">
      <c r="A5367" s="1">
        <v>42309</v>
      </c>
      <c r="B5367" t="s">
        <v>69</v>
      </c>
      <c r="C5367">
        <f t="shared" si="252"/>
        <v>2</v>
      </c>
      <c r="D5367" t="s">
        <v>90</v>
      </c>
      <c r="E5367" s="4">
        <v>241418.4</v>
      </c>
      <c r="F5367" s="4">
        <v>56516.047440000002</v>
      </c>
      <c r="G5367" s="3">
        <v>0.2341</v>
      </c>
      <c r="H5367" s="7">
        <v>1281.4140127388534</v>
      </c>
      <c r="I5367" s="4">
        <v>299.97902038216563</v>
      </c>
      <c r="J5367">
        <v>188.4</v>
      </c>
      <c r="K5367" t="s">
        <v>11</v>
      </c>
      <c r="L5367" t="s">
        <v>23</v>
      </c>
      <c r="M5367" t="s">
        <v>23</v>
      </c>
      <c r="N5367" s="2">
        <v>42156</v>
      </c>
      <c r="O5367" s="2">
        <v>42886</v>
      </c>
      <c r="P5367" t="s">
        <v>24</v>
      </c>
      <c r="Q5367" t="s">
        <v>420</v>
      </c>
      <c r="R5367" s="5" t="str">
        <f t="shared" si="253"/>
        <v>0.19</v>
      </c>
      <c r="S5367" s="6" t="str">
        <f t="shared" si="254"/>
        <v/>
      </c>
      <c r="T5367">
        <f>ROUND(INT(表1[[#This Row],[合同结束日期]]-表1[[#This Row],[合同起始日期]])/365,1)</f>
        <v>2</v>
      </c>
    </row>
    <row r="5368" spans="1:20">
      <c r="A5368" s="1">
        <v>42309</v>
      </c>
      <c r="B5368" t="s">
        <v>69</v>
      </c>
      <c r="C5368">
        <f t="shared" si="252"/>
        <v>2</v>
      </c>
      <c r="D5368" t="s">
        <v>86</v>
      </c>
      <c r="E5368" s="4">
        <v>329414.39999999997</v>
      </c>
      <c r="F5368" s="4">
        <v>63840.510719999998</v>
      </c>
      <c r="G5368" s="3">
        <v>0.19380000000000003</v>
      </c>
      <c r="H5368" s="7">
        <v>1568.6399999999999</v>
      </c>
      <c r="I5368" s="4">
        <v>304.002432</v>
      </c>
      <c r="J5368">
        <v>210</v>
      </c>
      <c r="K5368" t="s">
        <v>11</v>
      </c>
      <c r="L5368" t="s">
        <v>23</v>
      </c>
      <c r="M5368" t="s">
        <v>23</v>
      </c>
      <c r="N5368" s="2">
        <v>41284</v>
      </c>
      <c r="O5368" s="2">
        <v>42499</v>
      </c>
      <c r="P5368" t="s">
        <v>18</v>
      </c>
      <c r="Q5368" t="s">
        <v>30</v>
      </c>
      <c r="R5368" s="5" t="str">
        <f t="shared" si="253"/>
        <v>0.18</v>
      </c>
      <c r="S5368" s="6" t="str">
        <f t="shared" si="254"/>
        <v/>
      </c>
      <c r="T5368">
        <f>ROUND(INT(表1[[#This Row],[合同结束日期]]-表1[[#This Row],[合同起始日期]])/365,1)</f>
        <v>3.3</v>
      </c>
    </row>
    <row r="5369" spans="1:20">
      <c r="A5369" s="1">
        <v>42309</v>
      </c>
      <c r="B5369" t="s">
        <v>69</v>
      </c>
      <c r="C5369">
        <f t="shared" si="252"/>
        <v>2</v>
      </c>
      <c r="D5369" t="s">
        <v>87</v>
      </c>
      <c r="E5369" s="4">
        <v>169608.144</v>
      </c>
      <c r="F5369" s="4">
        <v>37907.420184000002</v>
      </c>
      <c r="G5369" s="3">
        <v>0.2235</v>
      </c>
      <c r="H5369" s="7">
        <v>581.64658436213995</v>
      </c>
      <c r="I5369" s="4">
        <v>129.99801160493828</v>
      </c>
      <c r="J5369">
        <v>291.59999999999997</v>
      </c>
      <c r="K5369" t="s">
        <v>11</v>
      </c>
      <c r="L5369" t="s">
        <v>13</v>
      </c>
      <c r="M5369" t="s">
        <v>13</v>
      </c>
      <c r="N5369" s="2">
        <v>41340</v>
      </c>
      <c r="O5369" s="2">
        <v>42499</v>
      </c>
      <c r="P5369" t="s">
        <v>18</v>
      </c>
      <c r="Q5369" t="s">
        <v>83</v>
      </c>
      <c r="R5369" s="5" t="str">
        <f t="shared" si="253"/>
        <v>0.14</v>
      </c>
      <c r="S5369" s="6" t="str">
        <f t="shared" si="254"/>
        <v/>
      </c>
      <c r="T5369">
        <f>ROUND(INT(表1[[#This Row],[合同结束日期]]-表1[[#This Row],[合同起始日期]])/365,1)</f>
        <v>3.2</v>
      </c>
    </row>
    <row r="5370" spans="1:20">
      <c r="A5370" s="1">
        <v>42309</v>
      </c>
      <c r="B5370" t="s">
        <v>69</v>
      </c>
      <c r="C5370">
        <f t="shared" si="252"/>
        <v>2</v>
      </c>
      <c r="D5370" t="s">
        <v>88</v>
      </c>
      <c r="E5370" s="4">
        <v>129098.47199999999</v>
      </c>
      <c r="F5370" s="4">
        <v>26516.826148799995</v>
      </c>
      <c r="G5370" s="3">
        <v>0.20539999999999997</v>
      </c>
      <c r="H5370" s="7">
        <v>632.8356470588235</v>
      </c>
      <c r="I5370" s="4">
        <v>129.98444190588233</v>
      </c>
      <c r="J5370">
        <v>204</v>
      </c>
      <c r="K5370" t="s">
        <v>11</v>
      </c>
      <c r="L5370" t="s">
        <v>23</v>
      </c>
      <c r="M5370" t="s">
        <v>23</v>
      </c>
      <c r="N5370" s="2">
        <v>41337</v>
      </c>
      <c r="O5370" s="2">
        <v>42499</v>
      </c>
      <c r="P5370" t="s">
        <v>18</v>
      </c>
      <c r="Q5370" t="s">
        <v>83</v>
      </c>
      <c r="R5370" s="5" t="str">
        <f t="shared" si="253"/>
        <v>0.14</v>
      </c>
      <c r="S5370" s="6" t="str">
        <f t="shared" si="254"/>
        <v/>
      </c>
      <c r="T5370">
        <f>ROUND(INT(表1[[#This Row],[合同结束日期]]-表1[[#This Row],[合同起始日期]])/365,1)</f>
        <v>3.2</v>
      </c>
    </row>
    <row r="5371" spans="1:20">
      <c r="A5371" s="1">
        <v>42309</v>
      </c>
      <c r="B5371" t="s">
        <v>69</v>
      </c>
      <c r="C5371">
        <f t="shared" si="252"/>
        <v>2</v>
      </c>
      <c r="D5371" t="s">
        <v>89</v>
      </c>
      <c r="E5371" s="4">
        <v>184615.19999999998</v>
      </c>
      <c r="F5371" s="4">
        <v>41704.573679999994</v>
      </c>
      <c r="G5371" s="3">
        <v>0.22589999999999999</v>
      </c>
      <c r="H5371" s="7">
        <v>1292.8235294117646</v>
      </c>
      <c r="I5371" s="4">
        <v>292.04883529411762</v>
      </c>
      <c r="J5371">
        <v>142.79999999999998</v>
      </c>
      <c r="K5371" t="s">
        <v>11</v>
      </c>
      <c r="L5371" t="s">
        <v>23</v>
      </c>
      <c r="M5371" t="s">
        <v>23</v>
      </c>
      <c r="N5371" s="2">
        <v>41284</v>
      </c>
      <c r="O5371" s="2">
        <v>43229</v>
      </c>
      <c r="P5371" t="s">
        <v>24</v>
      </c>
      <c r="Q5371" t="s">
        <v>59</v>
      </c>
      <c r="R5371" s="5" t="str">
        <f t="shared" si="253"/>
        <v>0.16</v>
      </c>
      <c r="S5371" s="6" t="str">
        <f t="shared" si="254"/>
        <v/>
      </c>
      <c r="T5371">
        <f>ROUND(INT(表1[[#This Row],[合同结束日期]]-表1[[#This Row],[合同起始日期]])/365,1)</f>
        <v>5.3</v>
      </c>
    </row>
    <row r="5372" spans="1:20">
      <c r="A5372" s="1">
        <v>42309</v>
      </c>
      <c r="B5372" t="s">
        <v>69</v>
      </c>
      <c r="C5372">
        <f t="shared" si="252"/>
        <v>2</v>
      </c>
      <c r="D5372" t="s">
        <v>419</v>
      </c>
      <c r="E5372" s="4">
        <v>492039.6</v>
      </c>
      <c r="F5372" s="4">
        <v>105001.25064</v>
      </c>
      <c r="G5372" s="3">
        <v>0.21340000000000001</v>
      </c>
      <c r="H5372" s="7">
        <v>1496.4708029197079</v>
      </c>
      <c r="I5372" s="4">
        <v>319.34686934306569</v>
      </c>
      <c r="J5372">
        <v>328.8</v>
      </c>
      <c r="K5372" t="s">
        <v>11</v>
      </c>
      <c r="L5372" t="s">
        <v>23</v>
      </c>
      <c r="M5372" t="s">
        <v>23</v>
      </c>
      <c r="N5372" s="2">
        <v>42140</v>
      </c>
      <c r="O5372" s="2">
        <v>42870</v>
      </c>
      <c r="P5372" t="s">
        <v>24</v>
      </c>
      <c r="Q5372" t="s">
        <v>30</v>
      </c>
      <c r="R5372" s="5" t="str">
        <f t="shared" si="253"/>
        <v>0.18</v>
      </c>
      <c r="S5372" s="6" t="str">
        <f t="shared" si="254"/>
        <v/>
      </c>
      <c r="T5372">
        <f>ROUND(INT(表1[[#This Row],[合同结束日期]]-表1[[#This Row],[合同起始日期]])/365,1)</f>
        <v>2</v>
      </c>
    </row>
    <row r="5373" spans="1:20">
      <c r="A5373" s="1">
        <v>42309</v>
      </c>
      <c r="B5373" t="s">
        <v>69</v>
      </c>
      <c r="C5373">
        <f t="shared" si="252"/>
        <v>2</v>
      </c>
      <c r="D5373" t="s">
        <v>91</v>
      </c>
      <c r="E5373" s="4">
        <v>1067238</v>
      </c>
      <c r="F5373" s="4">
        <v>178762.36500000002</v>
      </c>
      <c r="G5373" s="3">
        <v>0.16750000000000001</v>
      </c>
      <c r="H5373" s="7">
        <v>2850.5288461538462</v>
      </c>
      <c r="I5373" s="4">
        <v>477.46358173076931</v>
      </c>
      <c r="J5373">
        <v>374.4</v>
      </c>
      <c r="K5373" t="s">
        <v>11</v>
      </c>
      <c r="L5373" t="s">
        <v>92</v>
      </c>
      <c r="M5373" t="s">
        <v>92</v>
      </c>
      <c r="N5373" s="2">
        <v>41295</v>
      </c>
      <c r="O5373" s="2">
        <v>42499</v>
      </c>
      <c r="P5373" t="s">
        <v>24</v>
      </c>
      <c r="Q5373" t="s">
        <v>25</v>
      </c>
      <c r="R5373" s="5" t="str">
        <f t="shared" si="253"/>
        <v>0.15</v>
      </c>
      <c r="S5373" s="6" t="str">
        <f t="shared" si="254"/>
        <v/>
      </c>
      <c r="T5373">
        <f>ROUND(INT(表1[[#This Row],[合同结束日期]]-表1[[#This Row],[合同起始日期]])/365,1)</f>
        <v>3.3</v>
      </c>
    </row>
    <row r="5374" spans="1:20">
      <c r="A5374" s="1">
        <v>42309</v>
      </c>
      <c r="B5374" t="s">
        <v>69</v>
      </c>
      <c r="C5374">
        <f t="shared" si="252"/>
        <v>2</v>
      </c>
      <c r="D5374" t="s">
        <v>93</v>
      </c>
      <c r="E5374" s="4">
        <v>375238.8</v>
      </c>
      <c r="F5374" s="4">
        <v>66042.0288</v>
      </c>
      <c r="G5374" s="3">
        <v>0.17600000000000002</v>
      </c>
      <c r="H5374" s="7">
        <v>1389.7733333333333</v>
      </c>
      <c r="I5374" s="4">
        <v>244.60010666666668</v>
      </c>
      <c r="J5374">
        <v>270</v>
      </c>
      <c r="K5374" t="s">
        <v>11</v>
      </c>
      <c r="L5374" t="s">
        <v>92</v>
      </c>
      <c r="M5374" t="s">
        <v>92</v>
      </c>
      <c r="N5374" s="2">
        <v>41279</v>
      </c>
      <c r="O5374" s="2">
        <v>42499</v>
      </c>
      <c r="P5374" t="s">
        <v>24</v>
      </c>
      <c r="Q5374" t="s">
        <v>83</v>
      </c>
      <c r="R5374" s="5" t="str">
        <f t="shared" si="253"/>
        <v>0.14</v>
      </c>
      <c r="S5374" s="6" t="str">
        <f t="shared" si="254"/>
        <v/>
      </c>
      <c r="T5374">
        <f>ROUND(INT(表1[[#This Row],[合同结束日期]]-表1[[#This Row],[合同起始日期]])/365,1)</f>
        <v>3.3</v>
      </c>
    </row>
    <row r="5375" spans="1:20">
      <c r="A5375" s="1">
        <v>42309</v>
      </c>
      <c r="B5375" t="s">
        <v>69</v>
      </c>
      <c r="C5375">
        <f t="shared" si="252"/>
        <v>2</v>
      </c>
      <c r="D5375" t="s">
        <v>94</v>
      </c>
      <c r="E5375" s="4">
        <v>239289.59999999998</v>
      </c>
      <c r="F5375" s="4">
        <v>79970.584320000009</v>
      </c>
      <c r="G5375" s="3">
        <v>0.33420000000000005</v>
      </c>
      <c r="H5375" s="7">
        <v>927.47906976744173</v>
      </c>
      <c r="I5375" s="4">
        <v>309.96350511627912</v>
      </c>
      <c r="J5375">
        <v>258</v>
      </c>
      <c r="K5375" t="s">
        <v>11</v>
      </c>
      <c r="L5375" t="s">
        <v>23</v>
      </c>
      <c r="M5375" t="s">
        <v>23</v>
      </c>
      <c r="N5375" s="2">
        <v>41274</v>
      </c>
      <c r="O5375" s="2">
        <v>42435</v>
      </c>
      <c r="P5375" t="s">
        <v>24</v>
      </c>
      <c r="Q5375" t="s">
        <v>420</v>
      </c>
      <c r="R5375" s="5" t="str">
        <f t="shared" si="253"/>
        <v>0.19</v>
      </c>
      <c r="S5375" s="6" t="str">
        <f t="shared" si="254"/>
        <v/>
      </c>
      <c r="T5375">
        <f>ROUND(INT(表1[[#This Row],[合同结束日期]]-表1[[#This Row],[合同起始日期]])/365,1)</f>
        <v>3.2</v>
      </c>
    </row>
    <row r="5376" spans="1:20">
      <c r="A5376" s="1">
        <v>42309</v>
      </c>
      <c r="B5376" t="s">
        <v>69</v>
      </c>
      <c r="C5376">
        <f t="shared" si="252"/>
        <v>2</v>
      </c>
      <c r="D5376" t="s">
        <v>95</v>
      </c>
      <c r="E5376" s="4">
        <v>906297.6</v>
      </c>
      <c r="F5376" s="4">
        <v>213523.71455999999</v>
      </c>
      <c r="G5376" s="3">
        <v>0.2356</v>
      </c>
      <c r="H5376" s="7">
        <v>584.10518174787319</v>
      </c>
      <c r="I5376" s="4">
        <v>137.61518081979892</v>
      </c>
      <c r="J5376">
        <v>1551.6</v>
      </c>
      <c r="K5376" t="s">
        <v>41</v>
      </c>
      <c r="L5376" t="s">
        <v>95</v>
      </c>
      <c r="M5376" t="s">
        <v>41</v>
      </c>
      <c r="N5376" s="2">
        <v>41338</v>
      </c>
      <c r="O5376" s="2">
        <v>44349</v>
      </c>
      <c r="P5376" t="s">
        <v>24</v>
      </c>
      <c r="Q5376" t="s">
        <v>25</v>
      </c>
      <c r="R5376" s="5" t="str">
        <f t="shared" si="253"/>
        <v>0.15</v>
      </c>
      <c r="S5376" s="6" t="str">
        <f t="shared" si="254"/>
        <v/>
      </c>
      <c r="T5376">
        <f>ROUND(INT(表1[[#This Row],[合同结束日期]]-表1[[#This Row],[合同起始日期]])/365,1)</f>
        <v>8.1999999999999993</v>
      </c>
    </row>
    <row r="5377" spans="1:20">
      <c r="A5377" s="1">
        <v>42309</v>
      </c>
      <c r="B5377" t="s">
        <v>69</v>
      </c>
      <c r="C5377">
        <f t="shared" si="252"/>
        <v>2</v>
      </c>
      <c r="D5377" t="s">
        <v>293</v>
      </c>
      <c r="E5377" s="4">
        <v>987249.6</v>
      </c>
      <c r="F5377" s="4">
        <v>95763.211200000005</v>
      </c>
      <c r="G5377" s="3">
        <v>9.7000000000000003E-2</v>
      </c>
      <c r="H5377" s="7">
        <v>845.53751284686541</v>
      </c>
      <c r="I5377" s="4">
        <v>82.017138746145946</v>
      </c>
      <c r="J5377">
        <v>1167.5999999999999</v>
      </c>
      <c r="K5377" t="s">
        <v>44</v>
      </c>
      <c r="L5377" t="s">
        <v>72</v>
      </c>
      <c r="M5377" t="s">
        <v>71</v>
      </c>
      <c r="N5377" s="2">
        <v>41446</v>
      </c>
      <c r="O5377" s="2">
        <v>44487</v>
      </c>
      <c r="P5377" t="s">
        <v>18</v>
      </c>
      <c r="Q5377" t="s">
        <v>475</v>
      </c>
      <c r="R5377" s="5" t="str">
        <f t="shared" si="253"/>
        <v>0.04</v>
      </c>
      <c r="S5377" s="6" t="str">
        <f t="shared" si="254"/>
        <v/>
      </c>
      <c r="T5377">
        <f>ROUND(INT(表1[[#This Row],[合同结束日期]]-表1[[#This Row],[合同起始日期]])/365,1)</f>
        <v>8.3000000000000007</v>
      </c>
    </row>
    <row r="5378" spans="1:20">
      <c r="A5378" s="1">
        <v>42309</v>
      </c>
      <c r="B5378" t="s">
        <v>69</v>
      </c>
      <c r="C5378">
        <f t="shared" si="252"/>
        <v>2</v>
      </c>
      <c r="D5378" t="s">
        <v>296</v>
      </c>
      <c r="E5378" s="4">
        <v>1811792.4</v>
      </c>
      <c r="F5378" s="4">
        <v>90589.62000000001</v>
      </c>
      <c r="G5378" s="3">
        <v>5.000000000000001E-2</v>
      </c>
      <c r="H5378" s="7">
        <v>3392.8696629213482</v>
      </c>
      <c r="I5378" s="4">
        <v>169.64348314606744</v>
      </c>
      <c r="J5378">
        <v>534</v>
      </c>
      <c r="K5378" t="s">
        <v>44</v>
      </c>
      <c r="L5378" t="s">
        <v>72</v>
      </c>
      <c r="M5378" t="s">
        <v>71</v>
      </c>
      <c r="N5378" s="2">
        <v>41514</v>
      </c>
      <c r="O5378" s="2">
        <v>44525</v>
      </c>
      <c r="P5378" t="s">
        <v>18</v>
      </c>
      <c r="Q5378" t="s">
        <v>357</v>
      </c>
      <c r="R5378" s="5" t="str">
        <f t="shared" si="253"/>
        <v>0.05</v>
      </c>
      <c r="S5378" s="6" t="str">
        <f t="shared" si="254"/>
        <v>0.05</v>
      </c>
      <c r="T5378">
        <f>ROUND(INT(表1[[#This Row],[合同结束日期]]-表1[[#This Row],[合同起始日期]])/365,1)</f>
        <v>8.1999999999999993</v>
      </c>
    </row>
    <row r="5379" spans="1:20">
      <c r="A5379" s="1">
        <v>42309</v>
      </c>
      <c r="B5379" t="s">
        <v>69</v>
      </c>
      <c r="C5379">
        <f t="shared" si="252"/>
        <v>2</v>
      </c>
      <c r="D5379" t="s">
        <v>306</v>
      </c>
      <c r="E5379" s="4">
        <v>804484.79999999993</v>
      </c>
      <c r="F5379" s="4">
        <v>55831.24512</v>
      </c>
      <c r="G5379" s="3">
        <v>6.9400000000000003E-2</v>
      </c>
      <c r="H5379" s="7">
        <v>1441.7290322580643</v>
      </c>
      <c r="I5379" s="4">
        <v>100.05599483870968</v>
      </c>
      <c r="J5379">
        <v>558</v>
      </c>
      <c r="K5379" t="s">
        <v>44</v>
      </c>
      <c r="L5379" t="s">
        <v>72</v>
      </c>
      <c r="M5379" t="s">
        <v>71</v>
      </c>
      <c r="N5379" s="2">
        <v>41567</v>
      </c>
      <c r="O5379" s="2">
        <v>44578</v>
      </c>
      <c r="P5379" t="s">
        <v>18</v>
      </c>
      <c r="Q5379" t="s">
        <v>208</v>
      </c>
      <c r="R5379" s="5" t="str">
        <f t="shared" si="253"/>
        <v>0.05</v>
      </c>
      <c r="S5379" s="6" t="str">
        <f t="shared" si="254"/>
        <v/>
      </c>
      <c r="T5379">
        <f>ROUND(INT(表1[[#This Row],[合同结束日期]]-表1[[#This Row],[合同起始日期]])/365,1)</f>
        <v>8.1999999999999993</v>
      </c>
    </row>
    <row r="5380" spans="1:20">
      <c r="A5380" s="1">
        <v>42309</v>
      </c>
      <c r="B5380" t="s">
        <v>69</v>
      </c>
      <c r="C5380">
        <f t="shared" si="252"/>
        <v>2</v>
      </c>
      <c r="D5380" t="s">
        <v>96</v>
      </c>
      <c r="E5380" s="4">
        <v>1022760</v>
      </c>
      <c r="F5380" s="4">
        <v>74456.928</v>
      </c>
      <c r="G5380" s="3">
        <v>7.2800000000000004E-2</v>
      </c>
      <c r="H5380" s="7">
        <v>3909.6330275229361</v>
      </c>
      <c r="I5380" s="4">
        <v>284.62128440366973</v>
      </c>
      <c r="J5380">
        <v>261.59999999999997</v>
      </c>
      <c r="K5380" t="s">
        <v>11</v>
      </c>
      <c r="L5380" t="s">
        <v>23</v>
      </c>
      <c r="M5380" t="s">
        <v>23</v>
      </c>
      <c r="N5380" s="2">
        <v>41374</v>
      </c>
      <c r="O5380" s="2">
        <v>42499</v>
      </c>
      <c r="P5380" t="s">
        <v>24</v>
      </c>
      <c r="Q5380" t="s">
        <v>35</v>
      </c>
      <c r="R5380" s="5" t="str">
        <f t="shared" si="253"/>
        <v>0.06</v>
      </c>
      <c r="S5380" s="6" t="str">
        <f t="shared" si="254"/>
        <v/>
      </c>
      <c r="T5380">
        <f>ROUND(INT(表1[[#This Row],[合同结束日期]]-表1[[#This Row],[合同起始日期]])/365,1)</f>
        <v>3.1</v>
      </c>
    </row>
    <row r="5381" spans="1:20">
      <c r="A5381" s="1">
        <v>42309</v>
      </c>
      <c r="B5381" t="s">
        <v>69</v>
      </c>
      <c r="C5381">
        <f t="shared" si="252"/>
        <v>2</v>
      </c>
      <c r="D5381" t="s">
        <v>97</v>
      </c>
      <c r="E5381" s="4">
        <v>994922.39999999991</v>
      </c>
      <c r="F5381" s="4">
        <v>158093.16936</v>
      </c>
      <c r="G5381" s="3">
        <v>0.15890000000000001</v>
      </c>
      <c r="H5381" s="7">
        <v>1285.429457364341</v>
      </c>
      <c r="I5381" s="4">
        <v>204.2547407751938</v>
      </c>
      <c r="J5381">
        <v>774</v>
      </c>
      <c r="K5381" t="s">
        <v>11</v>
      </c>
      <c r="L5381" t="s">
        <v>13</v>
      </c>
      <c r="M5381" t="s">
        <v>27</v>
      </c>
      <c r="N5381" s="2">
        <v>41299</v>
      </c>
      <c r="O5381" s="2">
        <v>43229</v>
      </c>
      <c r="P5381" t="s">
        <v>24</v>
      </c>
      <c r="Q5381" t="s">
        <v>65</v>
      </c>
      <c r="R5381" s="5" t="str">
        <f t="shared" si="253"/>
        <v>0.12</v>
      </c>
      <c r="S5381" s="6" t="str">
        <f t="shared" si="254"/>
        <v/>
      </c>
      <c r="T5381">
        <f>ROUND(INT(表1[[#This Row],[合同结束日期]]-表1[[#This Row],[合同起始日期]])/365,1)</f>
        <v>5.3</v>
      </c>
    </row>
    <row r="5382" spans="1:20">
      <c r="A5382" s="1">
        <v>42309</v>
      </c>
      <c r="B5382" t="s">
        <v>69</v>
      </c>
      <c r="C5382">
        <f t="shared" si="252"/>
        <v>2</v>
      </c>
      <c r="D5382" t="s">
        <v>439</v>
      </c>
      <c r="E5382" s="4">
        <v>82009.2</v>
      </c>
      <c r="F5382" s="4">
        <v>19149.1482</v>
      </c>
      <c r="G5382" s="3">
        <v>0.23350000000000001</v>
      </c>
      <c r="H5382" s="7">
        <v>1627.1666666666667</v>
      </c>
      <c r="I5382" s="4">
        <v>379.94341666666668</v>
      </c>
      <c r="J5382">
        <v>50.4</v>
      </c>
      <c r="K5382" t="s">
        <v>11</v>
      </c>
      <c r="L5382" t="s">
        <v>12</v>
      </c>
      <c r="M5382" t="s">
        <v>288</v>
      </c>
      <c r="N5382" s="2">
        <v>42178</v>
      </c>
      <c r="O5382" s="2">
        <v>42908</v>
      </c>
      <c r="P5382" t="s">
        <v>24</v>
      </c>
      <c r="Q5382" t="s">
        <v>170</v>
      </c>
      <c r="R5382" s="5" t="str">
        <f t="shared" si="253"/>
        <v>0.2</v>
      </c>
      <c r="S5382" s="6" t="str">
        <f t="shared" si="254"/>
        <v/>
      </c>
      <c r="T5382">
        <f>ROUND(INT(表1[[#This Row],[合同结束日期]]-表1[[#This Row],[合同起始日期]])/365,1)</f>
        <v>2</v>
      </c>
    </row>
    <row r="5383" spans="1:20">
      <c r="A5383" s="1">
        <v>42309</v>
      </c>
      <c r="B5383" t="s">
        <v>69</v>
      </c>
      <c r="C5383">
        <f t="shared" si="252"/>
        <v>2</v>
      </c>
      <c r="D5383" t="s">
        <v>49</v>
      </c>
      <c r="E5383" s="4">
        <v>456267.6</v>
      </c>
      <c r="F5383" s="4">
        <v>65656.90763999999</v>
      </c>
      <c r="G5383" s="3">
        <v>0.14389999999999997</v>
      </c>
      <c r="H5383" s="7">
        <v>3587.0094339622642</v>
      </c>
      <c r="I5383" s="4">
        <v>516.17065754716975</v>
      </c>
      <c r="J5383">
        <v>127.19999999999999</v>
      </c>
      <c r="K5383" t="s">
        <v>11</v>
      </c>
      <c r="L5383" t="s">
        <v>51</v>
      </c>
      <c r="M5383" t="s">
        <v>50</v>
      </c>
      <c r="N5383" s="2">
        <v>42178</v>
      </c>
      <c r="O5383" s="2">
        <v>42908</v>
      </c>
      <c r="P5383" t="s">
        <v>24</v>
      </c>
      <c r="Q5383" t="s">
        <v>28</v>
      </c>
      <c r="R5383" s="5" t="str">
        <f t="shared" si="253"/>
        <v>0.13</v>
      </c>
      <c r="S5383" s="6" t="str">
        <f t="shared" si="254"/>
        <v/>
      </c>
      <c r="T5383">
        <f>ROUND(INT(表1[[#This Row],[合同结束日期]]-表1[[#This Row],[合同起始日期]])/365,1)</f>
        <v>2</v>
      </c>
    </row>
    <row r="5384" spans="1:20">
      <c r="A5384" s="1">
        <v>42309</v>
      </c>
      <c r="B5384" t="s">
        <v>69</v>
      </c>
      <c r="C5384">
        <f t="shared" si="252"/>
        <v>2</v>
      </c>
      <c r="D5384" t="s">
        <v>440</v>
      </c>
      <c r="E5384" s="4">
        <v>508306.8</v>
      </c>
      <c r="F5384" s="4">
        <v>91596.88536</v>
      </c>
      <c r="G5384" s="3">
        <v>0.1802</v>
      </c>
      <c r="H5384" s="7">
        <v>4925.4534883720926</v>
      </c>
      <c r="I5384" s="4">
        <v>887.5667186046511</v>
      </c>
      <c r="J5384">
        <v>103.2</v>
      </c>
      <c r="K5384" t="s">
        <v>11</v>
      </c>
      <c r="L5384" t="s">
        <v>23</v>
      </c>
      <c r="M5384" t="s">
        <v>23</v>
      </c>
      <c r="N5384" s="2">
        <v>42163</v>
      </c>
      <c r="O5384" s="2">
        <v>42893</v>
      </c>
      <c r="P5384" t="s">
        <v>24</v>
      </c>
      <c r="Q5384" t="s">
        <v>56</v>
      </c>
      <c r="R5384" s="5" t="str">
        <f t="shared" si="253"/>
        <v>0.17</v>
      </c>
      <c r="S5384" s="6" t="str">
        <f t="shared" si="254"/>
        <v/>
      </c>
      <c r="T5384">
        <f>ROUND(INT(表1[[#This Row],[合同结束日期]]-表1[[#This Row],[合同起始日期]])/365,1)</f>
        <v>2</v>
      </c>
    </row>
    <row r="5385" spans="1:20">
      <c r="A5385" s="1">
        <v>42309</v>
      </c>
      <c r="B5385" t="s">
        <v>69</v>
      </c>
      <c r="C5385">
        <f t="shared" si="252"/>
        <v>2</v>
      </c>
      <c r="D5385" t="s">
        <v>441</v>
      </c>
      <c r="E5385" s="4">
        <v>210261.72</v>
      </c>
      <c r="F5385" s="4">
        <v>41148.218604000002</v>
      </c>
      <c r="G5385" s="3">
        <v>0.19570000000000001</v>
      </c>
      <c r="H5385" s="7">
        <v>1946.8677777777777</v>
      </c>
      <c r="I5385" s="4">
        <v>381.0020241111111</v>
      </c>
      <c r="J5385">
        <v>108</v>
      </c>
      <c r="K5385" t="s">
        <v>11</v>
      </c>
      <c r="L5385" t="s">
        <v>23</v>
      </c>
      <c r="M5385" t="s">
        <v>23</v>
      </c>
      <c r="N5385" s="2">
        <v>42163</v>
      </c>
      <c r="O5385" s="2">
        <v>42893</v>
      </c>
      <c r="P5385" t="s">
        <v>24</v>
      </c>
      <c r="Q5385" t="s">
        <v>56</v>
      </c>
      <c r="R5385" s="5" t="str">
        <f t="shared" si="253"/>
        <v>0.17</v>
      </c>
      <c r="S5385" s="6" t="str">
        <f t="shared" si="254"/>
        <v/>
      </c>
      <c r="T5385">
        <f>ROUND(INT(表1[[#This Row],[合同结束日期]]-表1[[#This Row],[合同起始日期]])/365,1)</f>
        <v>2</v>
      </c>
    </row>
    <row r="5386" spans="1:20">
      <c r="A5386" s="1">
        <v>42309</v>
      </c>
      <c r="B5386" t="s">
        <v>69</v>
      </c>
      <c r="C5386">
        <f t="shared" si="252"/>
        <v>2</v>
      </c>
      <c r="D5386" t="s">
        <v>101</v>
      </c>
      <c r="E5386" s="4">
        <v>165550.07999999999</v>
      </c>
      <c r="F5386" s="4">
        <v>23177.011199999997</v>
      </c>
      <c r="G5386" s="3">
        <v>0.13999999999999999</v>
      </c>
      <c r="H5386" s="7">
        <v>1339.4019417475727</v>
      </c>
      <c r="I5386" s="4">
        <v>187.51627184466017</v>
      </c>
      <c r="J5386">
        <v>123.6</v>
      </c>
      <c r="K5386" t="s">
        <v>11</v>
      </c>
      <c r="L5386" t="s">
        <v>92</v>
      </c>
      <c r="M5386" t="s">
        <v>92</v>
      </c>
      <c r="N5386" s="2">
        <v>41345</v>
      </c>
      <c r="O5386" s="2">
        <v>42499</v>
      </c>
      <c r="P5386" t="s">
        <v>18</v>
      </c>
      <c r="Q5386" t="s">
        <v>83</v>
      </c>
      <c r="R5386" s="5" t="str">
        <f t="shared" si="253"/>
        <v>0.14</v>
      </c>
      <c r="S5386" s="6" t="str">
        <f t="shared" si="254"/>
        <v/>
      </c>
      <c r="T5386">
        <f>ROUND(INT(表1[[#This Row],[合同结束日期]]-表1[[#This Row],[合同起始日期]])/365,1)</f>
        <v>3.2</v>
      </c>
    </row>
    <row r="5387" spans="1:20">
      <c r="A5387" s="1">
        <v>42309</v>
      </c>
      <c r="B5387" t="s">
        <v>69</v>
      </c>
      <c r="C5387">
        <f t="shared" si="252"/>
        <v>2</v>
      </c>
      <c r="D5387" t="s">
        <v>102</v>
      </c>
      <c r="E5387" s="4">
        <v>550619.4</v>
      </c>
      <c r="F5387" s="4">
        <v>106875.22553999998</v>
      </c>
      <c r="G5387" s="3">
        <v>0.19409999999999997</v>
      </c>
      <c r="H5387" s="7">
        <v>3556.9728682170548</v>
      </c>
      <c r="I5387" s="4">
        <v>690.40843372093025</v>
      </c>
      <c r="J5387">
        <v>154.79999999999998</v>
      </c>
      <c r="K5387" t="s">
        <v>11</v>
      </c>
      <c r="L5387" t="s">
        <v>92</v>
      </c>
      <c r="M5387" t="s">
        <v>92</v>
      </c>
      <c r="N5387" s="2">
        <v>41355</v>
      </c>
      <c r="O5387" s="2">
        <v>42499</v>
      </c>
      <c r="P5387" t="s">
        <v>24</v>
      </c>
      <c r="Q5387" t="s">
        <v>30</v>
      </c>
      <c r="R5387" s="5" t="str">
        <f t="shared" si="253"/>
        <v>0.18</v>
      </c>
      <c r="S5387" s="6" t="str">
        <f t="shared" si="254"/>
        <v/>
      </c>
      <c r="T5387">
        <f>ROUND(INT(表1[[#This Row],[合同结束日期]]-表1[[#This Row],[合同起始日期]])/365,1)</f>
        <v>3.1</v>
      </c>
    </row>
    <row r="5388" spans="1:20">
      <c r="A5388" s="1">
        <v>42309</v>
      </c>
      <c r="B5388" t="s">
        <v>69</v>
      </c>
      <c r="C5388">
        <f t="shared" ref="C5388:C5451" si="255">IF($B5388="负一层",-1,IF($B5388="负一夹层",0,IF($B5388="一层",1,IF($B5388="二层",2,IF($B5388="三层",3,IF($B5388="四层",4))))))</f>
        <v>2</v>
      </c>
      <c r="D5388" t="s">
        <v>103</v>
      </c>
      <c r="E5388" s="4">
        <v>599055.6</v>
      </c>
      <c r="F5388" s="4">
        <v>120230.45891999998</v>
      </c>
      <c r="G5388" s="3">
        <v>0.20069999999999996</v>
      </c>
      <c r="H5388" s="7">
        <v>2411.6570048309181</v>
      </c>
      <c r="I5388" s="4">
        <v>484.01956086956517</v>
      </c>
      <c r="J5388">
        <v>248.39999999999998</v>
      </c>
      <c r="K5388" t="s">
        <v>11</v>
      </c>
      <c r="L5388" t="s">
        <v>23</v>
      </c>
      <c r="M5388" t="s">
        <v>23</v>
      </c>
      <c r="N5388" s="2">
        <v>41285</v>
      </c>
      <c r="O5388" s="2">
        <v>42499</v>
      </c>
      <c r="P5388" t="s">
        <v>24</v>
      </c>
      <c r="Q5388" t="s">
        <v>30</v>
      </c>
      <c r="R5388" s="5" t="str">
        <f t="shared" ref="R5388:R5451" si="256">IF(ISERROR(FIND(",",$Q5388)),$Q5388,LEFT($Q5388,FIND(",",$Q5388)-1))</f>
        <v>0.18</v>
      </c>
      <c r="S5388" s="6" t="str">
        <f t="shared" si="254"/>
        <v/>
      </c>
      <c r="T5388">
        <f>ROUND(INT(表1[[#This Row],[合同结束日期]]-表1[[#This Row],[合同起始日期]])/365,1)</f>
        <v>3.3</v>
      </c>
    </row>
    <row r="5389" spans="1:20">
      <c r="A5389" s="1">
        <v>42309</v>
      </c>
      <c r="B5389" t="s">
        <v>69</v>
      </c>
      <c r="C5389">
        <f t="shared" si="255"/>
        <v>2</v>
      </c>
      <c r="D5389" t="s">
        <v>104</v>
      </c>
      <c r="E5389" s="4">
        <v>128159.088</v>
      </c>
      <c r="F5389" s="4">
        <v>20595.165441600002</v>
      </c>
      <c r="G5389" s="3">
        <v>0.16070000000000001</v>
      </c>
      <c r="H5389" s="7">
        <v>809.08515151515155</v>
      </c>
      <c r="I5389" s="4">
        <v>130.01998384848486</v>
      </c>
      <c r="J5389">
        <v>158.4</v>
      </c>
      <c r="K5389" t="s">
        <v>11</v>
      </c>
      <c r="L5389" t="s">
        <v>23</v>
      </c>
      <c r="M5389" t="s">
        <v>23</v>
      </c>
      <c r="N5389" s="2">
        <v>41345</v>
      </c>
      <c r="O5389" s="2">
        <v>42499</v>
      </c>
      <c r="P5389" t="s">
        <v>18</v>
      </c>
      <c r="Q5389" t="s">
        <v>83</v>
      </c>
      <c r="R5389" s="5" t="str">
        <f t="shared" si="256"/>
        <v>0.14</v>
      </c>
      <c r="S5389" s="6" t="str">
        <f t="shared" ref="S5389:S5452" si="257">IF(ISERROR(FIND(",",$Q5389)),"",RIGHT($Q5389,LEN($Q5389)-FIND(",",$Q5389)))</f>
        <v/>
      </c>
      <c r="T5389">
        <f>ROUND(INT(表1[[#This Row],[合同结束日期]]-表1[[#This Row],[合同起始日期]])/365,1)</f>
        <v>3.2</v>
      </c>
    </row>
    <row r="5390" spans="1:20">
      <c r="A5390" s="1">
        <v>42309</v>
      </c>
      <c r="B5390" t="s">
        <v>69</v>
      </c>
      <c r="C5390">
        <f t="shared" si="255"/>
        <v>2</v>
      </c>
      <c r="D5390" t="s">
        <v>421</v>
      </c>
      <c r="E5390" s="4">
        <v>235437.72</v>
      </c>
      <c r="F5390" s="4">
        <v>45368.848643999991</v>
      </c>
      <c r="G5390" s="3">
        <v>0.19269999999999995</v>
      </c>
      <c r="H5390" s="7">
        <v>2204.4730337078654</v>
      </c>
      <c r="I5390" s="4">
        <v>424.80195359550555</v>
      </c>
      <c r="J5390">
        <v>106.8</v>
      </c>
      <c r="K5390" t="s">
        <v>11</v>
      </c>
      <c r="L5390" t="s">
        <v>13</v>
      </c>
      <c r="M5390" t="s">
        <v>34</v>
      </c>
      <c r="N5390" s="2">
        <v>42156</v>
      </c>
      <c r="O5390" s="2">
        <v>42886</v>
      </c>
      <c r="P5390" t="s">
        <v>24</v>
      </c>
      <c r="Q5390" t="s">
        <v>56</v>
      </c>
      <c r="R5390" s="5" t="str">
        <f t="shared" si="256"/>
        <v>0.17</v>
      </c>
      <c r="S5390" s="6" t="str">
        <f t="shared" si="257"/>
        <v/>
      </c>
      <c r="T5390">
        <f>ROUND(INT(表1[[#This Row],[合同结束日期]]-表1[[#This Row],[合同起始日期]])/365,1)</f>
        <v>2</v>
      </c>
    </row>
    <row r="5391" spans="1:20">
      <c r="A5391" s="1">
        <v>42309</v>
      </c>
      <c r="B5391" t="s">
        <v>69</v>
      </c>
      <c r="C5391">
        <f t="shared" si="255"/>
        <v>2</v>
      </c>
      <c r="D5391" t="s">
        <v>423</v>
      </c>
      <c r="E5391" s="4">
        <v>116612.7</v>
      </c>
      <c r="F5391" s="4">
        <v>21235.172670000004</v>
      </c>
      <c r="G5391" s="3">
        <v>0.18210000000000004</v>
      </c>
      <c r="H5391" s="7">
        <v>2259.9360465116279</v>
      </c>
      <c r="I5391" s="4">
        <v>411.53435406976752</v>
      </c>
      <c r="J5391">
        <v>51.6</v>
      </c>
      <c r="K5391" t="s">
        <v>66</v>
      </c>
      <c r="L5391" t="s">
        <v>64</v>
      </c>
      <c r="M5391" t="s">
        <v>64</v>
      </c>
      <c r="N5391" s="2">
        <v>42156</v>
      </c>
      <c r="O5391" s="2">
        <v>42886</v>
      </c>
      <c r="P5391" t="s">
        <v>24</v>
      </c>
      <c r="Q5391" t="s">
        <v>59</v>
      </c>
      <c r="R5391" s="5" t="str">
        <f t="shared" si="256"/>
        <v>0.16</v>
      </c>
      <c r="S5391" s="6" t="str">
        <f t="shared" si="257"/>
        <v/>
      </c>
      <c r="T5391">
        <f>ROUND(INT(表1[[#This Row],[合同结束日期]]-表1[[#This Row],[合同起始日期]])/365,1)</f>
        <v>2</v>
      </c>
    </row>
    <row r="5392" spans="1:20">
      <c r="A5392" s="1">
        <v>42309</v>
      </c>
      <c r="B5392" t="s">
        <v>69</v>
      </c>
      <c r="C5392">
        <f t="shared" si="255"/>
        <v>2</v>
      </c>
      <c r="D5392" t="s">
        <v>109</v>
      </c>
      <c r="E5392" s="4">
        <v>238285.19999999998</v>
      </c>
      <c r="F5392" s="4">
        <v>38864.316119999996</v>
      </c>
      <c r="G5392" s="3">
        <v>0.16309999999999999</v>
      </c>
      <c r="H5392" s="7">
        <v>3818.6730769230767</v>
      </c>
      <c r="I5392" s="4">
        <v>622.8255788461538</v>
      </c>
      <c r="J5392">
        <v>62.4</v>
      </c>
      <c r="K5392" t="s">
        <v>11</v>
      </c>
      <c r="L5392" t="s">
        <v>12</v>
      </c>
      <c r="M5392" t="s">
        <v>110</v>
      </c>
      <c r="N5392" s="2">
        <v>41287</v>
      </c>
      <c r="O5392" s="2">
        <v>42499</v>
      </c>
      <c r="P5392" t="s">
        <v>24</v>
      </c>
      <c r="Q5392" t="s">
        <v>25</v>
      </c>
      <c r="R5392" s="5" t="str">
        <f t="shared" si="256"/>
        <v>0.15</v>
      </c>
      <c r="S5392" s="6" t="str">
        <f t="shared" si="257"/>
        <v/>
      </c>
      <c r="T5392">
        <f>ROUND(INT(表1[[#This Row],[合同结束日期]]-表1[[#This Row],[合同起始日期]])/365,1)</f>
        <v>3.3</v>
      </c>
    </row>
    <row r="5393" spans="1:20">
      <c r="A5393" s="1">
        <v>42309</v>
      </c>
      <c r="B5393" t="s">
        <v>69</v>
      </c>
      <c r="C5393">
        <f t="shared" si="255"/>
        <v>2</v>
      </c>
      <c r="D5393" t="s">
        <v>111</v>
      </c>
      <c r="E5393" s="4">
        <v>161366.39999999999</v>
      </c>
      <c r="F5393" s="4">
        <v>36614.036160000003</v>
      </c>
      <c r="G5393" s="3">
        <v>0.22690000000000002</v>
      </c>
      <c r="H5393" s="7">
        <v>1190.0176991150443</v>
      </c>
      <c r="I5393" s="4">
        <v>270.01501592920357</v>
      </c>
      <c r="J5393">
        <v>135.6</v>
      </c>
      <c r="K5393" t="s">
        <v>11</v>
      </c>
      <c r="L5393" t="s">
        <v>23</v>
      </c>
      <c r="M5393" t="s">
        <v>23</v>
      </c>
      <c r="N5393" s="2">
        <v>41974</v>
      </c>
      <c r="O5393" s="2">
        <v>42499</v>
      </c>
      <c r="P5393" t="s">
        <v>24</v>
      </c>
      <c r="Q5393" t="s">
        <v>83</v>
      </c>
      <c r="R5393" s="5" t="str">
        <f t="shared" si="256"/>
        <v>0.14</v>
      </c>
      <c r="S5393" s="6" t="str">
        <f t="shared" si="257"/>
        <v/>
      </c>
      <c r="T5393">
        <f>ROUND(INT(表1[[#This Row],[合同结束日期]]-表1[[#This Row],[合同起始日期]])/365,1)</f>
        <v>1.4</v>
      </c>
    </row>
    <row r="5394" spans="1:20">
      <c r="A5394" s="1">
        <v>42309</v>
      </c>
      <c r="B5394" t="s">
        <v>69</v>
      </c>
      <c r="C5394">
        <f t="shared" si="255"/>
        <v>2</v>
      </c>
      <c r="D5394" t="s">
        <v>112</v>
      </c>
      <c r="E5394" s="4">
        <v>836026.91999999993</v>
      </c>
      <c r="F5394" s="4">
        <v>143796.63023999997</v>
      </c>
      <c r="G5394" s="3">
        <v>0.17199999999999999</v>
      </c>
      <c r="H5394" s="7">
        <v>1562.0831838565023</v>
      </c>
      <c r="I5394" s="4">
        <v>268.67830762331835</v>
      </c>
      <c r="J5394">
        <v>535.19999999999993</v>
      </c>
      <c r="K5394" t="s">
        <v>11</v>
      </c>
      <c r="L5394" t="s">
        <v>92</v>
      </c>
      <c r="M5394" t="s">
        <v>92</v>
      </c>
      <c r="N5394" s="2">
        <v>41974</v>
      </c>
      <c r="O5394" s="2">
        <v>42499</v>
      </c>
      <c r="P5394" t="s">
        <v>24</v>
      </c>
      <c r="Q5394" t="s">
        <v>83</v>
      </c>
      <c r="R5394" s="5" t="str">
        <f t="shared" si="256"/>
        <v>0.14</v>
      </c>
      <c r="S5394" s="6" t="str">
        <f t="shared" si="257"/>
        <v/>
      </c>
      <c r="T5394">
        <f>ROUND(INT(表1[[#This Row],[合同结束日期]]-表1[[#This Row],[合同起始日期]])/365,1)</f>
        <v>1.4</v>
      </c>
    </row>
    <row r="5395" spans="1:20">
      <c r="A5395" s="1">
        <v>42309</v>
      </c>
      <c r="B5395" t="s">
        <v>69</v>
      </c>
      <c r="C5395">
        <f t="shared" si="255"/>
        <v>2</v>
      </c>
      <c r="D5395" t="s">
        <v>375</v>
      </c>
      <c r="E5395" s="4">
        <v>732351.6</v>
      </c>
      <c r="F5395" s="4">
        <v>122375.95236</v>
      </c>
      <c r="G5395" s="3">
        <v>0.1671</v>
      </c>
      <c r="H5395" s="7">
        <v>1872.064417177914</v>
      </c>
      <c r="I5395" s="4">
        <v>312.82196411042946</v>
      </c>
      <c r="J5395">
        <v>391.2</v>
      </c>
      <c r="K5395" t="s">
        <v>11</v>
      </c>
      <c r="L5395" t="s">
        <v>23</v>
      </c>
      <c r="M5395" t="s">
        <v>23</v>
      </c>
      <c r="N5395" s="2">
        <v>41331</v>
      </c>
      <c r="O5395" s="2">
        <v>42499</v>
      </c>
      <c r="P5395" t="s">
        <v>24</v>
      </c>
      <c r="Q5395" t="s">
        <v>59</v>
      </c>
      <c r="R5395" s="5" t="str">
        <f t="shared" si="256"/>
        <v>0.16</v>
      </c>
      <c r="S5395" s="6" t="str">
        <f t="shared" si="257"/>
        <v/>
      </c>
      <c r="T5395">
        <f>ROUND(INT(表1[[#This Row],[合同结束日期]]-表1[[#This Row],[合同起始日期]])/365,1)</f>
        <v>3.2</v>
      </c>
    </row>
    <row r="5396" spans="1:20">
      <c r="A5396" s="1">
        <v>42309</v>
      </c>
      <c r="B5396" t="s">
        <v>69</v>
      </c>
      <c r="C5396">
        <f t="shared" si="255"/>
        <v>2</v>
      </c>
      <c r="D5396" t="s">
        <v>113</v>
      </c>
      <c r="E5396" s="4">
        <v>416631.6</v>
      </c>
      <c r="F5396" s="4">
        <v>96450.215400000001</v>
      </c>
      <c r="G5396" s="3">
        <v>0.23150000000000001</v>
      </c>
      <c r="H5396" s="7">
        <v>1350.9455252918287</v>
      </c>
      <c r="I5396" s="4">
        <v>312.74388910505837</v>
      </c>
      <c r="J5396">
        <v>308.39999999999998</v>
      </c>
      <c r="K5396" t="s">
        <v>11</v>
      </c>
      <c r="L5396" t="s">
        <v>23</v>
      </c>
      <c r="M5396" t="s">
        <v>23</v>
      </c>
      <c r="N5396" s="2">
        <v>41331</v>
      </c>
      <c r="O5396" s="2">
        <v>42499</v>
      </c>
      <c r="P5396" t="s">
        <v>24</v>
      </c>
      <c r="Q5396" t="s">
        <v>59</v>
      </c>
      <c r="R5396" s="5" t="str">
        <f t="shared" si="256"/>
        <v>0.16</v>
      </c>
      <c r="S5396" s="6" t="str">
        <f t="shared" si="257"/>
        <v/>
      </c>
      <c r="T5396">
        <f>ROUND(INT(表1[[#This Row],[合同结束日期]]-表1[[#This Row],[合同起始日期]])/365,1)</f>
        <v>3.2</v>
      </c>
    </row>
    <row r="5397" spans="1:20">
      <c r="A5397" s="1">
        <v>42309</v>
      </c>
      <c r="B5397" t="s">
        <v>69</v>
      </c>
      <c r="C5397">
        <f t="shared" si="255"/>
        <v>2</v>
      </c>
      <c r="D5397" t="s">
        <v>114</v>
      </c>
      <c r="E5397" s="4">
        <v>1600315.32</v>
      </c>
      <c r="F5397" s="4">
        <v>232685.84752799998</v>
      </c>
      <c r="G5397" s="3">
        <v>0.14539999999999997</v>
      </c>
      <c r="H5397" s="7">
        <v>3244.7593673965939</v>
      </c>
      <c r="I5397" s="4">
        <v>471.7880120194647</v>
      </c>
      <c r="J5397">
        <v>493.2</v>
      </c>
      <c r="K5397" t="s">
        <v>60</v>
      </c>
      <c r="L5397" t="s">
        <v>116</v>
      </c>
      <c r="M5397" t="s">
        <v>115</v>
      </c>
      <c r="N5397" s="2">
        <v>41241</v>
      </c>
      <c r="O5397" s="2">
        <v>43229</v>
      </c>
      <c r="P5397" t="s">
        <v>24</v>
      </c>
      <c r="Q5397" t="s">
        <v>28</v>
      </c>
      <c r="R5397" s="5" t="str">
        <f t="shared" si="256"/>
        <v>0.13</v>
      </c>
      <c r="S5397" s="6" t="str">
        <f t="shared" si="257"/>
        <v/>
      </c>
      <c r="T5397">
        <f>ROUND(INT(表1[[#This Row],[合同结束日期]]-表1[[#This Row],[合同起始日期]])/365,1)</f>
        <v>5.4</v>
      </c>
    </row>
    <row r="5398" spans="1:20">
      <c r="A5398" s="1">
        <v>42309</v>
      </c>
      <c r="B5398" t="s">
        <v>69</v>
      </c>
      <c r="C5398">
        <f t="shared" si="255"/>
        <v>2</v>
      </c>
      <c r="D5398" t="s">
        <v>461</v>
      </c>
      <c r="E5398" s="4">
        <v>665502.16799999995</v>
      </c>
      <c r="F5398" s="4">
        <v>64886.461380000008</v>
      </c>
      <c r="G5398" s="3">
        <v>9.7500000000000017E-2</v>
      </c>
      <c r="H5398" s="7">
        <v>2858.6862886597937</v>
      </c>
      <c r="I5398" s="4">
        <v>278.72191314432996</v>
      </c>
      <c r="J5398">
        <v>232.79999999999998</v>
      </c>
      <c r="K5398" t="s">
        <v>44</v>
      </c>
      <c r="L5398" t="s">
        <v>72</v>
      </c>
      <c r="M5398" t="s">
        <v>71</v>
      </c>
      <c r="N5398" s="2">
        <v>42135</v>
      </c>
      <c r="O5398" s="2">
        <v>43961</v>
      </c>
      <c r="P5398" t="s">
        <v>24</v>
      </c>
      <c r="Q5398" t="s">
        <v>42</v>
      </c>
      <c r="R5398" s="5" t="str">
        <f t="shared" si="256"/>
        <v>0.08</v>
      </c>
      <c r="S5398" s="6" t="str">
        <f t="shared" si="257"/>
        <v/>
      </c>
      <c r="T5398">
        <f>ROUND(INT(表1[[#This Row],[合同结束日期]]-表1[[#This Row],[合同起始日期]])/365,1)</f>
        <v>5</v>
      </c>
    </row>
    <row r="5399" spans="1:20">
      <c r="A5399" s="1">
        <v>42309</v>
      </c>
      <c r="B5399" t="s">
        <v>69</v>
      </c>
      <c r="C5399">
        <f t="shared" si="255"/>
        <v>2</v>
      </c>
      <c r="D5399" t="s">
        <v>118</v>
      </c>
      <c r="E5399" s="4">
        <v>300342</v>
      </c>
      <c r="F5399" s="4">
        <v>52259.508000000002</v>
      </c>
      <c r="G5399" s="3">
        <v>0.17400000000000002</v>
      </c>
      <c r="H5399" s="7">
        <v>632.03282828282829</v>
      </c>
      <c r="I5399" s="4">
        <v>109.97371212121213</v>
      </c>
      <c r="J5399">
        <v>475.2</v>
      </c>
      <c r="K5399" t="s">
        <v>44</v>
      </c>
      <c r="L5399" t="s">
        <v>72</v>
      </c>
      <c r="M5399" t="s">
        <v>71</v>
      </c>
      <c r="N5399" s="2">
        <v>41332</v>
      </c>
      <c r="O5399" s="2">
        <v>44325</v>
      </c>
      <c r="P5399" t="s">
        <v>24</v>
      </c>
      <c r="Q5399" t="s">
        <v>42</v>
      </c>
      <c r="R5399" s="5" t="str">
        <f t="shared" si="256"/>
        <v>0.08</v>
      </c>
      <c r="S5399" s="6" t="str">
        <f t="shared" si="257"/>
        <v/>
      </c>
      <c r="T5399">
        <f>ROUND(INT(表1[[#This Row],[合同结束日期]]-表1[[#This Row],[合同起始日期]])/365,1)</f>
        <v>8.1999999999999993</v>
      </c>
    </row>
    <row r="5400" spans="1:20">
      <c r="A5400" s="1">
        <v>42309</v>
      </c>
      <c r="B5400" t="s">
        <v>69</v>
      </c>
      <c r="C5400">
        <f t="shared" si="255"/>
        <v>2</v>
      </c>
      <c r="D5400" t="s">
        <v>376</v>
      </c>
      <c r="E5400" s="4">
        <v>1641751.4279999998</v>
      </c>
      <c r="F5400" s="4">
        <v>98997.6111084</v>
      </c>
      <c r="G5400" s="3">
        <v>6.0300000000000006E-2</v>
      </c>
      <c r="H5400" s="7">
        <v>2923.3465598290595</v>
      </c>
      <c r="I5400" s="4">
        <v>176.27779755769231</v>
      </c>
      <c r="J5400">
        <v>561.6</v>
      </c>
      <c r="K5400" t="s">
        <v>44</v>
      </c>
      <c r="L5400" t="s">
        <v>72</v>
      </c>
      <c r="M5400" t="s">
        <v>71</v>
      </c>
      <c r="N5400" s="2">
        <v>42019</v>
      </c>
      <c r="O5400" s="2">
        <v>44940</v>
      </c>
      <c r="P5400" t="s">
        <v>24</v>
      </c>
      <c r="Q5400" t="s">
        <v>208</v>
      </c>
      <c r="R5400" s="5" t="str">
        <f t="shared" si="256"/>
        <v>0.05</v>
      </c>
      <c r="S5400" s="6" t="str">
        <f t="shared" si="257"/>
        <v/>
      </c>
      <c r="T5400">
        <f>ROUND(INT(表1[[#This Row],[合同结束日期]]-表1[[#This Row],[合同起始日期]])/365,1)</f>
        <v>8</v>
      </c>
    </row>
    <row r="5401" spans="1:20">
      <c r="A5401" s="1">
        <v>42309</v>
      </c>
      <c r="B5401" t="s">
        <v>69</v>
      </c>
      <c r="C5401">
        <f t="shared" si="255"/>
        <v>2</v>
      </c>
      <c r="D5401" t="s">
        <v>120</v>
      </c>
      <c r="E5401" s="4">
        <v>577244.076</v>
      </c>
      <c r="F5401" s="4">
        <v>76715.737700400001</v>
      </c>
      <c r="G5401" s="3">
        <v>0.13289999999999999</v>
      </c>
      <c r="H5401" s="7">
        <v>349.84489454545457</v>
      </c>
      <c r="I5401" s="4">
        <v>46.494386485090907</v>
      </c>
      <c r="J5401">
        <v>1650</v>
      </c>
      <c r="K5401" t="s">
        <v>44</v>
      </c>
      <c r="L5401" t="s">
        <v>72</v>
      </c>
      <c r="M5401" t="s">
        <v>71</v>
      </c>
      <c r="N5401" s="2">
        <v>41261</v>
      </c>
      <c r="O5401" s="2">
        <v>44332</v>
      </c>
      <c r="P5401" t="s">
        <v>39</v>
      </c>
      <c r="Q5401" t="s">
        <v>78</v>
      </c>
      <c r="R5401" s="5" t="str">
        <f t="shared" si="256"/>
        <v>0.07</v>
      </c>
      <c r="S5401" s="6" t="str">
        <f t="shared" si="257"/>
        <v/>
      </c>
      <c r="T5401">
        <f>ROUND(INT(表1[[#This Row],[合同结束日期]]-表1[[#This Row],[合同起始日期]])/365,1)</f>
        <v>8.4</v>
      </c>
    </row>
    <row r="5402" spans="1:20">
      <c r="A5402" s="1">
        <v>42309</v>
      </c>
      <c r="B5402" t="s">
        <v>69</v>
      </c>
      <c r="C5402">
        <f t="shared" si="255"/>
        <v>2</v>
      </c>
      <c r="D5402" t="s">
        <v>270</v>
      </c>
      <c r="E5402" s="4">
        <v>64966.44</v>
      </c>
      <c r="F5402" s="4">
        <v>10342.657248000001</v>
      </c>
      <c r="G5402" s="3">
        <v>0.15920000000000001</v>
      </c>
      <c r="H5402" s="7">
        <v>2706.9349999999999</v>
      </c>
      <c r="I5402" s="4">
        <v>430.94405200000006</v>
      </c>
      <c r="J5402">
        <v>24</v>
      </c>
      <c r="K5402" t="s">
        <v>11</v>
      </c>
      <c r="L5402" t="s">
        <v>13</v>
      </c>
      <c r="M5402" t="s">
        <v>34</v>
      </c>
      <c r="N5402" s="2">
        <v>41893</v>
      </c>
      <c r="O5402" s="2">
        <v>42623</v>
      </c>
      <c r="P5402" t="s">
        <v>24</v>
      </c>
      <c r="Q5402" t="s">
        <v>25</v>
      </c>
      <c r="R5402" s="5" t="str">
        <f t="shared" si="256"/>
        <v>0.15</v>
      </c>
      <c r="S5402" s="6" t="str">
        <f t="shared" si="257"/>
        <v/>
      </c>
      <c r="T5402">
        <f>ROUND(INT(表1[[#This Row],[合同结束日期]]-表1[[#This Row],[合同起始日期]])/365,1)</f>
        <v>2</v>
      </c>
    </row>
    <row r="5403" spans="1:20">
      <c r="A5403" s="1">
        <v>42309</v>
      </c>
      <c r="B5403" t="s">
        <v>69</v>
      </c>
      <c r="C5403">
        <f t="shared" si="255"/>
        <v>2</v>
      </c>
      <c r="D5403" t="s">
        <v>272</v>
      </c>
      <c r="E5403" s="4">
        <v>32379.599999999999</v>
      </c>
      <c r="F5403" s="4">
        <v>7440.8320800000001</v>
      </c>
      <c r="G5403" s="3">
        <v>0.2298</v>
      </c>
      <c r="H5403" s="7">
        <v>2248.5833333333335</v>
      </c>
      <c r="I5403" s="4">
        <v>516.72445000000005</v>
      </c>
      <c r="J5403">
        <v>14.399999999999999</v>
      </c>
      <c r="K5403" t="s">
        <v>11</v>
      </c>
      <c r="L5403" t="s">
        <v>12</v>
      </c>
      <c r="M5403" t="s">
        <v>110</v>
      </c>
      <c r="N5403" s="2">
        <v>41902</v>
      </c>
      <c r="O5403" s="2">
        <v>42266</v>
      </c>
      <c r="P5403" t="s">
        <v>24</v>
      </c>
      <c r="Q5403" t="s">
        <v>25</v>
      </c>
      <c r="R5403" s="5" t="str">
        <f t="shared" si="256"/>
        <v>0.15</v>
      </c>
      <c r="S5403" s="6" t="str">
        <f t="shared" si="257"/>
        <v/>
      </c>
      <c r="T5403">
        <f>ROUND(INT(表1[[#This Row],[合同结束日期]]-表1[[#This Row],[合同起始日期]])/365,1)</f>
        <v>1</v>
      </c>
    </row>
    <row r="5404" spans="1:20">
      <c r="A5404" s="1">
        <v>42309</v>
      </c>
      <c r="B5404" t="s">
        <v>69</v>
      </c>
      <c r="C5404">
        <f t="shared" si="255"/>
        <v>2</v>
      </c>
      <c r="D5404" t="s">
        <v>277</v>
      </c>
      <c r="E5404" s="4">
        <v>31609.199999999997</v>
      </c>
      <c r="F5404" s="4">
        <v>7801.1505599999991</v>
      </c>
      <c r="G5404" s="3">
        <v>0.24679999999999999</v>
      </c>
      <c r="H5404" s="7">
        <v>2195.0833333333335</v>
      </c>
      <c r="I5404" s="4">
        <v>541.74656666666669</v>
      </c>
      <c r="J5404">
        <v>14.399999999999999</v>
      </c>
      <c r="K5404" t="s">
        <v>11</v>
      </c>
      <c r="L5404" t="s">
        <v>12</v>
      </c>
      <c r="M5404" t="s">
        <v>110</v>
      </c>
      <c r="N5404" s="2">
        <v>41533</v>
      </c>
      <c r="O5404" s="2">
        <v>42628</v>
      </c>
      <c r="P5404" t="s">
        <v>24</v>
      </c>
      <c r="Q5404" t="s">
        <v>59</v>
      </c>
      <c r="R5404" s="5" t="str">
        <f t="shared" si="256"/>
        <v>0.16</v>
      </c>
      <c r="S5404" s="6" t="str">
        <f t="shared" si="257"/>
        <v/>
      </c>
      <c r="T5404">
        <f>ROUND(INT(表1[[#This Row],[合同结束日期]]-表1[[#This Row],[合同起始日期]])/365,1)</f>
        <v>3</v>
      </c>
    </row>
    <row r="5405" spans="1:20">
      <c r="A5405" s="1">
        <v>42309</v>
      </c>
      <c r="B5405" t="s">
        <v>69</v>
      </c>
      <c r="C5405">
        <f t="shared" si="255"/>
        <v>2</v>
      </c>
      <c r="D5405" t="s">
        <v>278</v>
      </c>
      <c r="E5405" s="4">
        <v>39540</v>
      </c>
      <c r="F5405" s="4">
        <v>7322.808</v>
      </c>
      <c r="G5405" s="3">
        <v>0.1852</v>
      </c>
      <c r="H5405" s="7">
        <v>2745.8333333333335</v>
      </c>
      <c r="I5405" s="4">
        <v>508.52833333333336</v>
      </c>
      <c r="J5405">
        <v>14.399999999999999</v>
      </c>
      <c r="K5405" t="s">
        <v>11</v>
      </c>
      <c r="L5405" t="s">
        <v>12</v>
      </c>
      <c r="M5405" t="s">
        <v>110</v>
      </c>
      <c r="N5405" s="2">
        <v>41518</v>
      </c>
      <c r="O5405" s="2">
        <v>42613</v>
      </c>
      <c r="P5405" t="s">
        <v>24</v>
      </c>
      <c r="Q5405" t="s">
        <v>56</v>
      </c>
      <c r="R5405" s="5" t="str">
        <f t="shared" si="256"/>
        <v>0.17</v>
      </c>
      <c r="S5405" s="6" t="str">
        <f t="shared" si="257"/>
        <v/>
      </c>
      <c r="T5405">
        <f>ROUND(INT(表1[[#This Row],[合同结束日期]]-表1[[#This Row],[合同起始日期]])/365,1)</f>
        <v>3</v>
      </c>
    </row>
    <row r="5406" spans="1:20">
      <c r="A5406" s="1">
        <v>42309</v>
      </c>
      <c r="B5406" t="s">
        <v>69</v>
      </c>
      <c r="C5406">
        <f t="shared" si="255"/>
        <v>2</v>
      </c>
      <c r="D5406" t="s">
        <v>480</v>
      </c>
      <c r="E5406" s="4">
        <v>59259.6</v>
      </c>
      <c r="F5406" s="4">
        <v>10080.057960000002</v>
      </c>
      <c r="G5406" s="3">
        <v>0.17010000000000003</v>
      </c>
      <c r="H5406" s="7">
        <v>4115.25</v>
      </c>
      <c r="I5406" s="4">
        <v>700.00402500000018</v>
      </c>
      <c r="J5406">
        <v>14.399999999999999</v>
      </c>
      <c r="K5406" t="s">
        <v>60</v>
      </c>
      <c r="L5406" t="s">
        <v>61</v>
      </c>
      <c r="M5406" t="s">
        <v>58</v>
      </c>
      <c r="N5406" s="2">
        <v>42309</v>
      </c>
      <c r="O5406" s="2">
        <v>42674</v>
      </c>
      <c r="P5406" t="s">
        <v>24</v>
      </c>
      <c r="Q5406" t="s">
        <v>59</v>
      </c>
      <c r="R5406" s="5" t="str">
        <f t="shared" si="256"/>
        <v>0.16</v>
      </c>
      <c r="S5406" s="6" t="str">
        <f t="shared" si="257"/>
        <v/>
      </c>
      <c r="T5406">
        <f>ROUND(INT(表1[[#This Row],[合同结束日期]]-表1[[#This Row],[合同起始日期]])/365,1)</f>
        <v>1</v>
      </c>
    </row>
    <row r="5407" spans="1:20">
      <c r="A5407" s="1">
        <v>42309</v>
      </c>
      <c r="B5407" t="s">
        <v>69</v>
      </c>
      <c r="C5407">
        <f t="shared" si="255"/>
        <v>2</v>
      </c>
      <c r="D5407" t="s">
        <v>280</v>
      </c>
      <c r="E5407" s="4">
        <v>12849.6</v>
      </c>
      <c r="F5407" s="4">
        <v>6839.8420800000004</v>
      </c>
      <c r="G5407" s="3">
        <v>0.5323</v>
      </c>
      <c r="H5407" s="7">
        <v>892.33333333333348</v>
      </c>
      <c r="I5407" s="4">
        <v>474.9890333333334</v>
      </c>
      <c r="J5407">
        <v>14.399999999999999</v>
      </c>
      <c r="K5407" t="s">
        <v>11</v>
      </c>
      <c r="L5407" t="s">
        <v>12</v>
      </c>
      <c r="M5407" t="s">
        <v>110</v>
      </c>
      <c r="N5407" s="2">
        <v>41541</v>
      </c>
      <c r="O5407" s="2">
        <v>42361</v>
      </c>
      <c r="P5407" t="s">
        <v>24</v>
      </c>
      <c r="Q5407" t="s">
        <v>59</v>
      </c>
      <c r="R5407" s="5" t="str">
        <f t="shared" si="256"/>
        <v>0.16</v>
      </c>
      <c r="S5407" s="6" t="str">
        <f t="shared" si="257"/>
        <v/>
      </c>
      <c r="T5407">
        <f>ROUND(INT(表1[[#This Row],[合同结束日期]]-表1[[#This Row],[合同起始日期]])/365,1)</f>
        <v>2.2000000000000002</v>
      </c>
    </row>
    <row r="5408" spans="1:20">
      <c r="A5408" s="1">
        <v>42309</v>
      </c>
      <c r="B5408" t="s">
        <v>69</v>
      </c>
      <c r="C5408">
        <f t="shared" si="255"/>
        <v>2</v>
      </c>
      <c r="D5408" t="s">
        <v>470</v>
      </c>
      <c r="E5408" s="4">
        <v>32737.199999999997</v>
      </c>
      <c r="F5408" s="4">
        <v>7198.9102800000001</v>
      </c>
      <c r="G5408" s="3">
        <v>0.21990000000000001</v>
      </c>
      <c r="H5408" s="7">
        <v>2273.4166666666665</v>
      </c>
      <c r="I5408" s="4">
        <v>499.92432500000007</v>
      </c>
      <c r="J5408">
        <v>14.399999999999999</v>
      </c>
      <c r="K5408" t="s">
        <v>11</v>
      </c>
      <c r="L5408" t="s">
        <v>12</v>
      </c>
      <c r="M5408" t="s">
        <v>110</v>
      </c>
      <c r="N5408" s="2">
        <v>42266</v>
      </c>
      <c r="O5408" s="2">
        <v>42631</v>
      </c>
      <c r="P5408" t="s">
        <v>24</v>
      </c>
      <c r="Q5408" t="s">
        <v>25</v>
      </c>
      <c r="R5408" s="5" t="str">
        <f t="shared" si="256"/>
        <v>0.15</v>
      </c>
      <c r="S5408" s="6" t="str">
        <f t="shared" si="257"/>
        <v/>
      </c>
      <c r="T5408">
        <f>ROUND(INT(表1[[#This Row],[合同结束日期]]-表1[[#This Row],[合同起始日期]])/365,1)</f>
        <v>1</v>
      </c>
    </row>
    <row r="5409" spans="1:20">
      <c r="A5409" s="1">
        <v>42309</v>
      </c>
      <c r="B5409" t="s">
        <v>69</v>
      </c>
      <c r="C5409">
        <f t="shared" si="255"/>
        <v>2</v>
      </c>
      <c r="D5409" t="s">
        <v>301</v>
      </c>
      <c r="E5409" s="4">
        <v>6438</v>
      </c>
      <c r="F5409" s="4">
        <v>2519.8332000000005</v>
      </c>
      <c r="G5409" s="3">
        <v>0.39140000000000008</v>
      </c>
      <c r="H5409" s="7">
        <v>412.69230769230768</v>
      </c>
      <c r="I5409" s="4">
        <v>161.52776923076925</v>
      </c>
      <c r="J5409">
        <v>15.6</v>
      </c>
      <c r="K5409" t="s">
        <v>60</v>
      </c>
      <c r="L5409" t="s">
        <v>107</v>
      </c>
      <c r="M5409" t="s">
        <v>302</v>
      </c>
      <c r="N5409" s="2">
        <v>41609</v>
      </c>
      <c r="O5409" s="2">
        <v>42338</v>
      </c>
      <c r="P5409" t="s">
        <v>14</v>
      </c>
      <c r="Q5409">
        <v>0</v>
      </c>
      <c r="R5409" s="5">
        <f t="shared" si="256"/>
        <v>0</v>
      </c>
      <c r="S5409" s="6" t="str">
        <f t="shared" si="257"/>
        <v/>
      </c>
      <c r="T5409">
        <f>ROUND(INT(表1[[#This Row],[合同结束日期]]-表1[[#This Row],[合同起始日期]])/365,1)</f>
        <v>2</v>
      </c>
    </row>
    <row r="5410" spans="1:20">
      <c r="A5410" s="1">
        <v>42309</v>
      </c>
      <c r="B5410" t="s">
        <v>69</v>
      </c>
      <c r="C5410">
        <f t="shared" si="255"/>
        <v>2</v>
      </c>
      <c r="D5410" t="s">
        <v>300</v>
      </c>
      <c r="E5410" s="4">
        <v>10560</v>
      </c>
      <c r="F5410" s="4">
        <v>2159.52</v>
      </c>
      <c r="G5410" s="3">
        <v>0.20449999999999999</v>
      </c>
      <c r="H5410" s="7">
        <v>1466.6666666666667</v>
      </c>
      <c r="I5410" s="4">
        <v>299.93333333333334</v>
      </c>
      <c r="J5410">
        <v>7.1999999999999993</v>
      </c>
      <c r="K5410" t="s">
        <v>60</v>
      </c>
      <c r="L5410" t="s">
        <v>107</v>
      </c>
      <c r="M5410" t="s">
        <v>303</v>
      </c>
      <c r="N5410" s="2">
        <v>41617</v>
      </c>
      <c r="O5410" s="2">
        <v>42346</v>
      </c>
      <c r="P5410" t="s">
        <v>14</v>
      </c>
      <c r="Q5410">
        <v>0</v>
      </c>
      <c r="R5410" s="5">
        <f t="shared" si="256"/>
        <v>0</v>
      </c>
      <c r="S5410" s="6" t="str">
        <f t="shared" si="257"/>
        <v/>
      </c>
      <c r="T5410">
        <f>ROUND(INT(表1[[#This Row],[合同结束日期]]-表1[[#This Row],[合同起始日期]])/365,1)</f>
        <v>2</v>
      </c>
    </row>
    <row r="5411" spans="1:20">
      <c r="A5411" s="1">
        <v>42309</v>
      </c>
      <c r="B5411" t="s">
        <v>69</v>
      </c>
      <c r="C5411">
        <f t="shared" si="255"/>
        <v>2</v>
      </c>
      <c r="D5411" t="s">
        <v>316</v>
      </c>
      <c r="E5411" s="4">
        <v>28476</v>
      </c>
      <c r="F5411" s="4">
        <v>2847.6</v>
      </c>
      <c r="G5411" s="3">
        <v>9.9999999999999992E-2</v>
      </c>
      <c r="H5411" s="7">
        <v>11865</v>
      </c>
      <c r="I5411" s="4">
        <v>1186.5</v>
      </c>
      <c r="J5411">
        <v>2.4</v>
      </c>
      <c r="K5411" t="s">
        <v>44</v>
      </c>
      <c r="L5411" t="s">
        <v>46</v>
      </c>
      <c r="M5411" t="s">
        <v>187</v>
      </c>
      <c r="N5411" s="2">
        <v>41712</v>
      </c>
      <c r="O5411" s="2">
        <v>42442</v>
      </c>
      <c r="P5411" t="s">
        <v>18</v>
      </c>
      <c r="Q5411" t="s">
        <v>19</v>
      </c>
      <c r="R5411" s="5" t="str">
        <f t="shared" si="256"/>
        <v>0.1</v>
      </c>
      <c r="S5411" s="6" t="str">
        <f t="shared" si="257"/>
        <v/>
      </c>
      <c r="T5411">
        <f>ROUND(INT(表1[[#This Row],[合同结束日期]]-表1[[#This Row],[合同起始日期]])/365,1)</f>
        <v>2</v>
      </c>
    </row>
    <row r="5412" spans="1:20">
      <c r="A5412" s="1">
        <v>42309</v>
      </c>
      <c r="B5412" t="s">
        <v>69</v>
      </c>
      <c r="C5412">
        <f t="shared" si="255"/>
        <v>2</v>
      </c>
      <c r="D5412" t="s">
        <v>317</v>
      </c>
      <c r="E5412" s="4">
        <v>26808</v>
      </c>
      <c r="F5412" s="4">
        <v>7200.6288000000004</v>
      </c>
      <c r="G5412" s="3">
        <v>0.26860000000000001</v>
      </c>
      <c r="H5412" s="7">
        <v>2792.5</v>
      </c>
      <c r="I5412" s="4">
        <v>750.06550000000004</v>
      </c>
      <c r="J5412">
        <v>9.6</v>
      </c>
      <c r="K5412" t="s">
        <v>11</v>
      </c>
      <c r="L5412" t="s">
        <v>12</v>
      </c>
      <c r="M5412" t="s">
        <v>110</v>
      </c>
      <c r="N5412" s="2">
        <v>41759</v>
      </c>
      <c r="O5412" s="2">
        <v>42670</v>
      </c>
      <c r="P5412" t="s">
        <v>24</v>
      </c>
      <c r="Q5412" t="s">
        <v>30</v>
      </c>
      <c r="R5412" s="5" t="str">
        <f t="shared" si="256"/>
        <v>0.18</v>
      </c>
      <c r="S5412" s="6" t="str">
        <f t="shared" si="257"/>
        <v/>
      </c>
      <c r="T5412">
        <f>ROUND(INT(表1[[#This Row],[合同结束日期]]-表1[[#This Row],[合同起始日期]])/365,1)</f>
        <v>2.5</v>
      </c>
    </row>
    <row r="5413" spans="1:20">
      <c r="A5413" s="1">
        <v>42309</v>
      </c>
      <c r="B5413" t="s">
        <v>69</v>
      </c>
      <c r="C5413">
        <f t="shared" si="255"/>
        <v>2</v>
      </c>
      <c r="D5413" t="s">
        <v>471</v>
      </c>
      <c r="E5413" s="4">
        <v>27255.599999999999</v>
      </c>
      <c r="F5413" s="4">
        <v>13199.887079999999</v>
      </c>
      <c r="G5413" s="3">
        <v>0.48429999999999995</v>
      </c>
      <c r="H5413" s="7">
        <v>405.58928571428567</v>
      </c>
      <c r="I5413" s="4">
        <v>196.42689107142854</v>
      </c>
      <c r="J5413">
        <v>67.2</v>
      </c>
      <c r="K5413" t="s">
        <v>60</v>
      </c>
      <c r="L5413" t="s">
        <v>107</v>
      </c>
      <c r="M5413" t="s">
        <v>299</v>
      </c>
      <c r="N5413" s="2">
        <v>42237</v>
      </c>
      <c r="O5413" s="2">
        <v>42602</v>
      </c>
      <c r="P5413" t="s">
        <v>14</v>
      </c>
      <c r="Q5413">
        <v>0</v>
      </c>
      <c r="R5413" s="5">
        <f t="shared" si="256"/>
        <v>0</v>
      </c>
      <c r="S5413" s="6" t="str">
        <f t="shared" si="257"/>
        <v/>
      </c>
      <c r="T5413">
        <f>ROUND(INT(表1[[#This Row],[合同结束日期]]-表1[[#This Row],[合同起始日期]])/365,1)</f>
        <v>1</v>
      </c>
    </row>
    <row r="5414" spans="1:20">
      <c r="A5414" s="1">
        <v>42309</v>
      </c>
      <c r="B5414" t="s">
        <v>69</v>
      </c>
      <c r="C5414">
        <f t="shared" si="255"/>
        <v>2</v>
      </c>
      <c r="D5414" t="s">
        <v>105</v>
      </c>
      <c r="E5414" s="4">
        <v>132726</v>
      </c>
      <c r="F5414" s="4">
        <v>26293.0206</v>
      </c>
      <c r="G5414" s="3">
        <v>0.1981</v>
      </c>
      <c r="H5414" s="7">
        <v>2765.125</v>
      </c>
      <c r="I5414" s="4">
        <v>547.77126250000003</v>
      </c>
      <c r="J5414">
        <v>48</v>
      </c>
      <c r="K5414" t="s">
        <v>60</v>
      </c>
      <c r="L5414" t="s">
        <v>107</v>
      </c>
      <c r="M5414" t="s">
        <v>106</v>
      </c>
      <c r="N5414" s="2">
        <v>42163</v>
      </c>
      <c r="O5414" s="2">
        <v>42528</v>
      </c>
      <c r="P5414" t="s">
        <v>24</v>
      </c>
      <c r="Q5414" t="s">
        <v>30</v>
      </c>
      <c r="R5414" s="5" t="str">
        <f t="shared" si="256"/>
        <v>0.18</v>
      </c>
      <c r="S5414" s="6" t="str">
        <f t="shared" si="257"/>
        <v/>
      </c>
      <c r="T5414">
        <f>ROUND(INT(表1[[#This Row],[合同结束日期]]-表1[[#This Row],[合同起始日期]])/365,1)</f>
        <v>1</v>
      </c>
    </row>
    <row r="5415" spans="1:20">
      <c r="A5415" s="1">
        <v>42309</v>
      </c>
      <c r="B5415" t="s">
        <v>69</v>
      </c>
      <c r="C5415">
        <f t="shared" si="255"/>
        <v>2</v>
      </c>
      <c r="D5415" t="s">
        <v>211</v>
      </c>
      <c r="E5415" s="4">
        <v>51259.199999999997</v>
      </c>
      <c r="F5415" s="4">
        <v>9313.7966400000023</v>
      </c>
      <c r="G5415" s="3">
        <v>0.18170000000000006</v>
      </c>
      <c r="H5415" s="7">
        <v>3559.666666666667</v>
      </c>
      <c r="I5415" s="4">
        <v>646.79143333333354</v>
      </c>
      <c r="J5415">
        <v>14.399999999999999</v>
      </c>
      <c r="K5415" t="s">
        <v>11</v>
      </c>
      <c r="L5415" t="s">
        <v>12</v>
      </c>
      <c r="M5415" t="s">
        <v>110</v>
      </c>
      <c r="N5415" s="2">
        <v>41804</v>
      </c>
      <c r="O5415" s="2">
        <v>42591</v>
      </c>
      <c r="P5415" t="s">
        <v>24</v>
      </c>
      <c r="Q5415" t="s">
        <v>56</v>
      </c>
      <c r="R5415" s="5" t="str">
        <f t="shared" si="256"/>
        <v>0.17</v>
      </c>
      <c r="S5415" s="6" t="str">
        <f t="shared" si="257"/>
        <v/>
      </c>
      <c r="T5415">
        <f>ROUND(INT(表1[[#This Row],[合同结束日期]]-表1[[#This Row],[合同起始日期]])/365,1)</f>
        <v>2.2000000000000002</v>
      </c>
    </row>
    <row r="5416" spans="1:20">
      <c r="A5416" s="1">
        <v>42309</v>
      </c>
      <c r="B5416" t="s">
        <v>69</v>
      </c>
      <c r="C5416">
        <f t="shared" si="255"/>
        <v>2</v>
      </c>
      <c r="D5416" t="s">
        <v>310</v>
      </c>
      <c r="E5416" s="4">
        <v>56528.4</v>
      </c>
      <c r="F5416" s="4">
        <v>9078.4610399999983</v>
      </c>
      <c r="G5416" s="3">
        <v>0.16059999999999997</v>
      </c>
      <c r="H5416" s="7">
        <v>4282.454545454546</v>
      </c>
      <c r="I5416" s="4">
        <v>687.76219999999989</v>
      </c>
      <c r="J5416">
        <v>13.2</v>
      </c>
      <c r="K5416" t="s">
        <v>11</v>
      </c>
      <c r="L5416" t="s">
        <v>12</v>
      </c>
      <c r="M5416" t="s">
        <v>10</v>
      </c>
      <c r="N5416" s="2">
        <v>42181</v>
      </c>
      <c r="O5416" s="2">
        <v>42546</v>
      </c>
      <c r="P5416" t="s">
        <v>24</v>
      </c>
      <c r="Q5416" t="s">
        <v>25</v>
      </c>
      <c r="R5416" s="5" t="str">
        <f t="shared" si="256"/>
        <v>0.15</v>
      </c>
      <c r="S5416" s="6" t="str">
        <f t="shared" si="257"/>
        <v/>
      </c>
      <c r="T5416">
        <f>ROUND(INT(表1[[#This Row],[合同结束日期]]-表1[[#This Row],[合同起始日期]])/365,1)</f>
        <v>1</v>
      </c>
    </row>
    <row r="5417" spans="1:20">
      <c r="A5417" s="1">
        <v>42309</v>
      </c>
      <c r="B5417" t="s">
        <v>69</v>
      </c>
      <c r="C5417">
        <f t="shared" si="255"/>
        <v>2</v>
      </c>
      <c r="D5417" t="s">
        <v>462</v>
      </c>
      <c r="E5417" s="4">
        <v>29199.599999999999</v>
      </c>
      <c r="F5417" s="4">
        <v>6000.5178000000005</v>
      </c>
      <c r="G5417" s="3">
        <v>0.20550000000000002</v>
      </c>
      <c r="H5417" s="7">
        <v>4055.5</v>
      </c>
      <c r="I5417" s="4">
        <v>833.40525000000014</v>
      </c>
      <c r="J5417">
        <v>7.1999999999999993</v>
      </c>
      <c r="K5417" t="s">
        <v>66</v>
      </c>
      <c r="L5417" t="s">
        <v>66</v>
      </c>
      <c r="M5417" t="s">
        <v>66</v>
      </c>
      <c r="N5417" s="2">
        <v>42236</v>
      </c>
      <c r="O5417" s="2">
        <v>42601</v>
      </c>
      <c r="P5417" t="s">
        <v>24</v>
      </c>
      <c r="Q5417" t="s">
        <v>465</v>
      </c>
      <c r="R5417" s="5" t="str">
        <f t="shared" si="256"/>
        <v>0.</v>
      </c>
      <c r="S5417" s="6" t="str">
        <f t="shared" si="257"/>
        <v>0.1</v>
      </c>
      <c r="T5417">
        <f>ROUND(INT(表1[[#This Row],[合同结束日期]]-表1[[#This Row],[合同起始日期]])/365,1)</f>
        <v>1</v>
      </c>
    </row>
    <row r="5418" spans="1:20">
      <c r="A5418" s="1">
        <v>42339</v>
      </c>
      <c r="B5418" t="s">
        <v>69</v>
      </c>
      <c r="C5418">
        <f t="shared" si="255"/>
        <v>2</v>
      </c>
      <c r="D5418" t="s">
        <v>70</v>
      </c>
      <c r="E5418" s="4">
        <v>1021546.7999999999</v>
      </c>
      <c r="F5418" s="4">
        <v>132494.61996000001</v>
      </c>
      <c r="G5418" s="3">
        <v>0.12970000000000001</v>
      </c>
      <c r="H5418" s="7">
        <v>847.89741035856571</v>
      </c>
      <c r="I5418" s="4">
        <v>109.97229412350599</v>
      </c>
      <c r="J5418">
        <v>1204.8</v>
      </c>
      <c r="K5418" t="s">
        <v>44</v>
      </c>
      <c r="L5418" t="s">
        <v>72</v>
      </c>
      <c r="M5418" t="s">
        <v>71</v>
      </c>
      <c r="N5418" s="2">
        <v>41270</v>
      </c>
      <c r="O5418" s="2">
        <v>44325</v>
      </c>
      <c r="P5418" t="s">
        <v>18</v>
      </c>
      <c r="Q5418">
        <v>0.08</v>
      </c>
      <c r="R5418" s="5">
        <f t="shared" si="256"/>
        <v>0.08</v>
      </c>
      <c r="S5418" s="6" t="str">
        <f t="shared" si="257"/>
        <v/>
      </c>
      <c r="T5418">
        <f>ROUND(INT(表1[[#This Row],[合同结束日期]]-表1[[#This Row],[合同起始日期]])/365,1)</f>
        <v>8.4</v>
      </c>
    </row>
    <row r="5419" spans="1:20">
      <c r="A5419" s="1">
        <v>42339</v>
      </c>
      <c r="B5419" t="s">
        <v>69</v>
      </c>
      <c r="C5419">
        <f t="shared" si="255"/>
        <v>2</v>
      </c>
      <c r="D5419" t="s">
        <v>73</v>
      </c>
      <c r="E5419" s="4">
        <v>943554</v>
      </c>
      <c r="F5419" s="4">
        <v>98223.971399999995</v>
      </c>
      <c r="G5419" s="3">
        <v>0.1041</v>
      </c>
      <c r="H5419" s="7">
        <v>1104.3469101123596</v>
      </c>
      <c r="I5419" s="4">
        <v>114.96251334269662</v>
      </c>
      <c r="J5419">
        <v>854.4</v>
      </c>
      <c r="K5419" t="s">
        <v>44</v>
      </c>
      <c r="L5419" t="s">
        <v>72</v>
      </c>
      <c r="M5419" t="s">
        <v>71</v>
      </c>
      <c r="N5419" s="2">
        <v>41286</v>
      </c>
      <c r="O5419" s="2">
        <v>44325</v>
      </c>
      <c r="P5419" t="s">
        <v>18</v>
      </c>
      <c r="Q5419">
        <v>0.08</v>
      </c>
      <c r="R5419" s="5">
        <f t="shared" si="256"/>
        <v>0.08</v>
      </c>
      <c r="S5419" s="6" t="str">
        <f t="shared" si="257"/>
        <v/>
      </c>
      <c r="T5419">
        <f>ROUND(INT(表1[[#This Row],[合同结束日期]]-表1[[#This Row],[合同起始日期]])/365,1)</f>
        <v>8.3000000000000007</v>
      </c>
    </row>
    <row r="5420" spans="1:20">
      <c r="A5420" s="1">
        <v>42339</v>
      </c>
      <c r="B5420" t="s">
        <v>69</v>
      </c>
      <c r="C5420">
        <f t="shared" si="255"/>
        <v>2</v>
      </c>
      <c r="D5420" t="s">
        <v>356</v>
      </c>
      <c r="E5420" s="4">
        <v>548716.02</v>
      </c>
      <c r="F5420" s="4">
        <v>80167.410522000006</v>
      </c>
      <c r="G5420" s="3">
        <v>0.14610000000000001</v>
      </c>
      <c r="H5420" s="7">
        <v>1016.1407777777778</v>
      </c>
      <c r="I5420" s="4">
        <v>148.45816763333335</v>
      </c>
      <c r="J5420">
        <v>540</v>
      </c>
      <c r="K5420" t="s">
        <v>44</v>
      </c>
      <c r="L5420" t="s">
        <v>72</v>
      </c>
      <c r="M5420" t="s">
        <v>71</v>
      </c>
      <c r="N5420" s="2">
        <v>41877</v>
      </c>
      <c r="O5420" s="2">
        <v>43702</v>
      </c>
      <c r="P5420" t="s">
        <v>18</v>
      </c>
      <c r="Q5420">
        <v>0.08</v>
      </c>
      <c r="R5420" s="5">
        <f t="shared" si="256"/>
        <v>0.08</v>
      </c>
      <c r="S5420" s="6" t="str">
        <f t="shared" si="257"/>
        <v/>
      </c>
      <c r="T5420">
        <f>ROUND(INT(表1[[#This Row],[合同结束日期]]-表1[[#This Row],[合同起始日期]])/365,1)</f>
        <v>5</v>
      </c>
    </row>
    <row r="5421" spans="1:20">
      <c r="A5421" s="1">
        <v>42339</v>
      </c>
      <c r="B5421" t="s">
        <v>69</v>
      </c>
      <c r="C5421">
        <f t="shared" si="255"/>
        <v>2</v>
      </c>
      <c r="D5421" t="s">
        <v>336</v>
      </c>
      <c r="E5421" s="4">
        <v>809751.6</v>
      </c>
      <c r="F5421" s="4">
        <v>78788.830679999985</v>
      </c>
      <c r="G5421" s="3">
        <v>9.7299999999999984E-2</v>
      </c>
      <c r="H5421" s="7">
        <v>1285.32</v>
      </c>
      <c r="I5421" s="4">
        <v>125.06163599999998</v>
      </c>
      <c r="J5421">
        <v>630</v>
      </c>
      <c r="K5421" t="s">
        <v>44</v>
      </c>
      <c r="L5421" t="s">
        <v>72</v>
      </c>
      <c r="M5421" t="s">
        <v>71</v>
      </c>
      <c r="N5421" s="2">
        <v>41757</v>
      </c>
      <c r="O5421" s="2">
        <v>43948</v>
      </c>
      <c r="P5421" t="s">
        <v>18</v>
      </c>
      <c r="Q5421">
        <v>0.08</v>
      </c>
      <c r="R5421" s="5">
        <f t="shared" si="256"/>
        <v>0.08</v>
      </c>
      <c r="S5421" s="6" t="str">
        <f t="shared" si="257"/>
        <v/>
      </c>
      <c r="T5421">
        <f>ROUND(INT(表1[[#This Row],[合同结束日期]]-表1[[#This Row],[合同起始日期]])/365,1)</f>
        <v>6</v>
      </c>
    </row>
    <row r="5422" spans="1:20">
      <c r="A5422" s="1">
        <v>42339</v>
      </c>
      <c r="B5422" t="s">
        <v>69</v>
      </c>
      <c r="C5422">
        <f t="shared" si="255"/>
        <v>2</v>
      </c>
      <c r="D5422" t="s">
        <v>74</v>
      </c>
      <c r="E5422" s="4">
        <v>281498.16000000003</v>
      </c>
      <c r="F5422" s="4">
        <v>27586.819680000004</v>
      </c>
      <c r="G5422" s="3">
        <v>9.8000000000000004E-2</v>
      </c>
      <c r="H5422" s="7">
        <v>1122.4009569377993</v>
      </c>
      <c r="I5422" s="4">
        <v>109.99529377990433</v>
      </c>
      <c r="J5422">
        <v>250.79999999999998</v>
      </c>
      <c r="K5422" t="s">
        <v>76</v>
      </c>
      <c r="L5422" t="s">
        <v>75</v>
      </c>
      <c r="M5422" t="s">
        <v>75</v>
      </c>
      <c r="N5422" s="2">
        <v>41243</v>
      </c>
      <c r="O5422" s="2">
        <v>43229</v>
      </c>
      <c r="P5422" t="s">
        <v>14</v>
      </c>
      <c r="Q5422">
        <v>0</v>
      </c>
      <c r="R5422" s="5">
        <f t="shared" si="256"/>
        <v>0</v>
      </c>
      <c r="S5422" s="6" t="str">
        <f t="shared" si="257"/>
        <v/>
      </c>
      <c r="T5422">
        <f>ROUND(INT(表1[[#This Row],[合同结束日期]]-表1[[#This Row],[合同起始日期]])/365,1)</f>
        <v>5.4</v>
      </c>
    </row>
    <row r="5423" spans="1:20">
      <c r="A5423" s="1">
        <v>42339</v>
      </c>
      <c r="B5423" t="s">
        <v>69</v>
      </c>
      <c r="C5423">
        <f t="shared" si="255"/>
        <v>2</v>
      </c>
      <c r="D5423" t="s">
        <v>464</v>
      </c>
      <c r="E5423" s="4">
        <v>526406.40000000002</v>
      </c>
      <c r="F5423" s="4">
        <v>46639.607040000003</v>
      </c>
      <c r="G5423" s="3">
        <v>8.8599999999999998E-2</v>
      </c>
      <c r="H5423" s="7">
        <v>2030.8888888888891</v>
      </c>
      <c r="I5423" s="4">
        <v>179.93675555555558</v>
      </c>
      <c r="J5423">
        <v>259.2</v>
      </c>
      <c r="K5423" t="s">
        <v>44</v>
      </c>
      <c r="L5423" t="s">
        <v>72</v>
      </c>
      <c r="M5423" t="s">
        <v>71</v>
      </c>
      <c r="N5423" s="2">
        <v>42139</v>
      </c>
      <c r="O5423" s="2">
        <v>43965</v>
      </c>
      <c r="P5423" t="s">
        <v>18</v>
      </c>
      <c r="Q5423">
        <v>0.08</v>
      </c>
      <c r="R5423" s="5">
        <f t="shared" si="256"/>
        <v>0.08</v>
      </c>
      <c r="S5423" s="6" t="str">
        <f t="shared" si="257"/>
        <v/>
      </c>
      <c r="T5423">
        <f>ROUND(INT(表1[[#This Row],[合同结束日期]]-表1[[#This Row],[合同起始日期]])/365,1)</f>
        <v>5</v>
      </c>
    </row>
    <row r="5424" spans="1:20">
      <c r="A5424" s="1">
        <v>42339</v>
      </c>
      <c r="B5424" t="s">
        <v>69</v>
      </c>
      <c r="C5424">
        <f t="shared" si="255"/>
        <v>2</v>
      </c>
      <c r="D5424" t="s">
        <v>77</v>
      </c>
      <c r="E5424" s="4">
        <v>499297.19999999995</v>
      </c>
      <c r="F5424" s="4">
        <v>90173.074319999985</v>
      </c>
      <c r="G5424" s="3">
        <v>0.18059999999999998</v>
      </c>
      <c r="H5424" s="7">
        <v>498.30059880239514</v>
      </c>
      <c r="I5424" s="4">
        <v>89.993088143712555</v>
      </c>
      <c r="J5424">
        <v>1002</v>
      </c>
      <c r="K5424" t="s">
        <v>44</v>
      </c>
      <c r="L5424" t="s">
        <v>72</v>
      </c>
      <c r="M5424" t="s">
        <v>71</v>
      </c>
      <c r="N5424" s="2">
        <v>42098</v>
      </c>
      <c r="O5424" s="2">
        <v>44325</v>
      </c>
      <c r="P5424" t="s">
        <v>18</v>
      </c>
      <c r="Q5424">
        <v>7.0000000000000007E-2</v>
      </c>
      <c r="R5424" s="5">
        <f t="shared" si="256"/>
        <v>7.0000000000000007E-2</v>
      </c>
      <c r="S5424" s="6" t="str">
        <f t="shared" si="257"/>
        <v/>
      </c>
      <c r="T5424">
        <f>ROUND(INT(表1[[#This Row],[合同结束日期]]-表1[[#This Row],[合同起始日期]])/365,1)</f>
        <v>6.1</v>
      </c>
    </row>
    <row r="5425" spans="1:20">
      <c r="A5425" s="1">
        <v>42339</v>
      </c>
      <c r="B5425" t="s">
        <v>69</v>
      </c>
      <c r="C5425">
        <f t="shared" si="255"/>
        <v>2</v>
      </c>
      <c r="D5425" t="s">
        <v>79</v>
      </c>
      <c r="E5425" s="4">
        <v>260565.59999999998</v>
      </c>
      <c r="F5425" s="4">
        <v>52816.647119999994</v>
      </c>
      <c r="G5425" s="3">
        <v>0.20269999999999999</v>
      </c>
      <c r="H5425" s="7">
        <v>1332.1349693251534</v>
      </c>
      <c r="I5425" s="4">
        <v>270.02375828220858</v>
      </c>
      <c r="J5425">
        <v>195.6</v>
      </c>
      <c r="K5425" t="s">
        <v>11</v>
      </c>
      <c r="L5425" t="s">
        <v>13</v>
      </c>
      <c r="M5425" t="s">
        <v>34</v>
      </c>
      <c r="N5425" s="2">
        <v>41299</v>
      </c>
      <c r="O5425" s="2">
        <v>42499</v>
      </c>
      <c r="P5425" t="s">
        <v>24</v>
      </c>
      <c r="Q5425">
        <v>0.16</v>
      </c>
      <c r="R5425" s="5">
        <f t="shared" si="256"/>
        <v>0.16</v>
      </c>
      <c r="S5425" s="6" t="str">
        <f t="shared" si="257"/>
        <v/>
      </c>
      <c r="T5425">
        <f>ROUND(INT(表1[[#This Row],[合同结束日期]]-表1[[#This Row],[合同起始日期]])/365,1)</f>
        <v>3.3</v>
      </c>
    </row>
    <row r="5426" spans="1:20">
      <c r="A5426" s="1">
        <v>42339</v>
      </c>
      <c r="B5426" t="s">
        <v>69</v>
      </c>
      <c r="C5426">
        <f t="shared" si="255"/>
        <v>2</v>
      </c>
      <c r="D5426" t="s">
        <v>100</v>
      </c>
      <c r="E5426" s="4">
        <v>387634.8</v>
      </c>
      <c r="F5426" s="4">
        <v>71092.222320000001</v>
      </c>
      <c r="G5426" s="3">
        <v>0.18340000000000001</v>
      </c>
      <c r="H5426" s="7">
        <v>2139.2649006622519</v>
      </c>
      <c r="I5426" s="4">
        <v>392.34118278145701</v>
      </c>
      <c r="J5426">
        <v>181.2</v>
      </c>
      <c r="K5426" t="s">
        <v>11</v>
      </c>
      <c r="L5426" t="s">
        <v>23</v>
      </c>
      <c r="M5426" t="s">
        <v>23</v>
      </c>
      <c r="N5426" s="2">
        <v>42134</v>
      </c>
      <c r="O5426" s="2">
        <v>42864</v>
      </c>
      <c r="P5426" t="s">
        <v>24</v>
      </c>
      <c r="Q5426">
        <v>0.16</v>
      </c>
      <c r="R5426" s="5">
        <f t="shared" si="256"/>
        <v>0.16</v>
      </c>
      <c r="S5426" s="6" t="str">
        <f t="shared" si="257"/>
        <v/>
      </c>
      <c r="T5426">
        <f>ROUND(INT(表1[[#This Row],[合同结束日期]]-表1[[#This Row],[合同起始日期]])/365,1)</f>
        <v>2</v>
      </c>
    </row>
    <row r="5427" spans="1:20">
      <c r="A5427" s="1">
        <v>42339</v>
      </c>
      <c r="B5427" t="s">
        <v>69</v>
      </c>
      <c r="C5427">
        <f t="shared" si="255"/>
        <v>2</v>
      </c>
      <c r="D5427" t="s">
        <v>81</v>
      </c>
      <c r="E5427" s="4">
        <v>143674.79999999999</v>
      </c>
      <c r="F5427" s="4">
        <v>36004.904880000002</v>
      </c>
      <c r="G5427" s="3">
        <v>0.25060000000000004</v>
      </c>
      <c r="H5427" s="7">
        <v>1197.29</v>
      </c>
      <c r="I5427" s="4">
        <v>300.04087400000003</v>
      </c>
      <c r="J5427">
        <v>120</v>
      </c>
      <c r="K5427" t="s">
        <v>11</v>
      </c>
      <c r="L5427" t="s">
        <v>23</v>
      </c>
      <c r="M5427" t="s">
        <v>23</v>
      </c>
      <c r="N5427" s="2">
        <v>41279</v>
      </c>
      <c r="O5427" s="2">
        <v>42499</v>
      </c>
      <c r="P5427" t="s">
        <v>24</v>
      </c>
      <c r="Q5427">
        <v>0.16</v>
      </c>
      <c r="R5427" s="5">
        <f t="shared" si="256"/>
        <v>0.16</v>
      </c>
      <c r="S5427" s="6" t="str">
        <f t="shared" si="257"/>
        <v/>
      </c>
      <c r="T5427">
        <f>ROUND(INT(表1[[#This Row],[合同结束日期]]-表1[[#This Row],[合同起始日期]])/365,1)</f>
        <v>3.3</v>
      </c>
    </row>
    <row r="5428" spans="1:20">
      <c r="A5428" s="1">
        <v>42339</v>
      </c>
      <c r="B5428" t="s">
        <v>69</v>
      </c>
      <c r="C5428">
        <f t="shared" si="255"/>
        <v>2</v>
      </c>
      <c r="D5428" t="s">
        <v>415</v>
      </c>
      <c r="E5428" s="4">
        <v>200141.28</v>
      </c>
      <c r="F5428" s="4">
        <v>29320.697519999994</v>
      </c>
      <c r="G5428" s="3">
        <v>0.14649999999999996</v>
      </c>
      <c r="H5428" s="7">
        <v>3032.4436363636364</v>
      </c>
      <c r="I5428" s="4">
        <v>444.25299272727261</v>
      </c>
      <c r="J5428">
        <v>66</v>
      </c>
      <c r="K5428" t="s">
        <v>11</v>
      </c>
      <c r="L5428" t="s">
        <v>12</v>
      </c>
      <c r="M5428" t="s">
        <v>53</v>
      </c>
      <c r="N5428" s="2">
        <v>42156</v>
      </c>
      <c r="O5428" s="2">
        <v>42886</v>
      </c>
      <c r="P5428" t="s">
        <v>24</v>
      </c>
      <c r="Q5428">
        <v>0.13</v>
      </c>
      <c r="R5428" s="5">
        <f t="shared" si="256"/>
        <v>0.13</v>
      </c>
      <c r="S5428" s="6" t="str">
        <f t="shared" si="257"/>
        <v/>
      </c>
      <c r="T5428">
        <f>ROUND(INT(表1[[#This Row],[合同结束日期]]-表1[[#This Row],[合同起始日期]])/365,1)</f>
        <v>2</v>
      </c>
    </row>
    <row r="5429" spans="1:20">
      <c r="A5429" s="1">
        <v>42339</v>
      </c>
      <c r="B5429" t="s">
        <v>69</v>
      </c>
      <c r="C5429">
        <f t="shared" si="255"/>
        <v>2</v>
      </c>
      <c r="D5429" t="s">
        <v>417</v>
      </c>
      <c r="E5429" s="4">
        <v>165727.19999999998</v>
      </c>
      <c r="F5429" s="4">
        <v>24958.516320000002</v>
      </c>
      <c r="G5429" s="3">
        <v>0.15060000000000004</v>
      </c>
      <c r="H5429" s="7">
        <v>2422.9122807017543</v>
      </c>
      <c r="I5429" s="4">
        <v>364.89058947368432</v>
      </c>
      <c r="J5429">
        <v>68.399999999999991</v>
      </c>
      <c r="K5429" t="s">
        <v>11</v>
      </c>
      <c r="L5429" t="s">
        <v>12</v>
      </c>
      <c r="M5429" t="s">
        <v>53</v>
      </c>
      <c r="N5429" s="2">
        <v>42156</v>
      </c>
      <c r="O5429" s="2">
        <v>42886</v>
      </c>
      <c r="P5429" t="s">
        <v>24</v>
      </c>
      <c r="Q5429">
        <v>0.13</v>
      </c>
      <c r="R5429" s="5">
        <f t="shared" si="256"/>
        <v>0.13</v>
      </c>
      <c r="S5429" s="6" t="str">
        <f t="shared" si="257"/>
        <v/>
      </c>
      <c r="T5429">
        <f>ROUND(INT(表1[[#This Row],[合同结束日期]]-表1[[#This Row],[合同起始日期]])/365,1)</f>
        <v>2</v>
      </c>
    </row>
    <row r="5430" spans="1:20">
      <c r="A5430" s="1">
        <v>42339</v>
      </c>
      <c r="B5430" t="s">
        <v>69</v>
      </c>
      <c r="C5430">
        <f t="shared" si="255"/>
        <v>2</v>
      </c>
      <c r="D5430" t="s">
        <v>418</v>
      </c>
      <c r="E5430" s="4">
        <v>343377.36</v>
      </c>
      <c r="F5430" s="4">
        <v>48244.519080000005</v>
      </c>
      <c r="G5430" s="3">
        <v>0.14050000000000001</v>
      </c>
      <c r="H5430" s="7">
        <v>4769.13</v>
      </c>
      <c r="I5430" s="4">
        <v>670.06276500000013</v>
      </c>
      <c r="J5430">
        <v>72</v>
      </c>
      <c r="K5430" t="s">
        <v>11</v>
      </c>
      <c r="L5430" t="s">
        <v>12</v>
      </c>
      <c r="M5430" t="s">
        <v>53</v>
      </c>
      <c r="N5430" s="2">
        <v>42159</v>
      </c>
      <c r="O5430" s="2">
        <v>42889</v>
      </c>
      <c r="P5430" t="s">
        <v>24</v>
      </c>
      <c r="Q5430">
        <v>0.13</v>
      </c>
      <c r="R5430" s="5">
        <f t="shared" si="256"/>
        <v>0.13</v>
      </c>
      <c r="S5430" s="6" t="str">
        <f t="shared" si="257"/>
        <v/>
      </c>
      <c r="T5430">
        <f>ROUND(INT(表1[[#This Row],[合同结束日期]]-表1[[#This Row],[合同起始日期]])/365,1)</f>
        <v>2</v>
      </c>
    </row>
    <row r="5431" spans="1:20">
      <c r="A5431" s="1">
        <v>42339</v>
      </c>
      <c r="B5431" t="s">
        <v>69</v>
      </c>
      <c r="C5431">
        <f t="shared" si="255"/>
        <v>2</v>
      </c>
      <c r="D5431" t="s">
        <v>90</v>
      </c>
      <c r="E5431" s="4">
        <v>343522.8</v>
      </c>
      <c r="F5431" s="4">
        <v>74681.856719999996</v>
      </c>
      <c r="G5431" s="3">
        <v>0.21740000000000001</v>
      </c>
      <c r="H5431" s="7">
        <v>1823.3694267515923</v>
      </c>
      <c r="I5431" s="4">
        <v>396.40051337579615</v>
      </c>
      <c r="J5431">
        <v>188.4</v>
      </c>
      <c r="K5431" t="s">
        <v>11</v>
      </c>
      <c r="L5431" t="s">
        <v>23</v>
      </c>
      <c r="M5431" t="s">
        <v>23</v>
      </c>
      <c r="N5431" s="2">
        <v>42156</v>
      </c>
      <c r="O5431" s="2">
        <v>42886</v>
      </c>
      <c r="P5431" t="s">
        <v>24</v>
      </c>
      <c r="Q5431">
        <v>0.19</v>
      </c>
      <c r="R5431" s="5">
        <f t="shared" si="256"/>
        <v>0.19</v>
      </c>
      <c r="S5431" s="6" t="str">
        <f t="shared" si="257"/>
        <v/>
      </c>
      <c r="T5431">
        <f>ROUND(INT(表1[[#This Row],[合同结束日期]]-表1[[#This Row],[合同起始日期]])/365,1)</f>
        <v>2</v>
      </c>
    </row>
    <row r="5432" spans="1:20">
      <c r="A5432" s="1">
        <v>42339</v>
      </c>
      <c r="B5432" t="s">
        <v>69</v>
      </c>
      <c r="C5432">
        <f t="shared" si="255"/>
        <v>2</v>
      </c>
      <c r="D5432" t="s">
        <v>86</v>
      </c>
      <c r="E5432" s="4">
        <v>434967.6</v>
      </c>
      <c r="F5432" s="4">
        <v>78294.167999999991</v>
      </c>
      <c r="G5432" s="3">
        <v>0.18</v>
      </c>
      <c r="H5432" s="7">
        <v>2071.2742857142857</v>
      </c>
      <c r="I5432" s="4">
        <v>372.82937142857139</v>
      </c>
      <c r="J5432">
        <v>210</v>
      </c>
      <c r="K5432" t="s">
        <v>11</v>
      </c>
      <c r="L5432" t="s">
        <v>23</v>
      </c>
      <c r="M5432" t="s">
        <v>23</v>
      </c>
      <c r="N5432" s="2">
        <v>41284</v>
      </c>
      <c r="O5432" s="2">
        <v>42499</v>
      </c>
      <c r="P5432" t="s">
        <v>18</v>
      </c>
      <c r="Q5432">
        <v>0.18</v>
      </c>
      <c r="R5432" s="5">
        <f t="shared" si="256"/>
        <v>0.18</v>
      </c>
      <c r="S5432" s="6" t="str">
        <f t="shared" si="257"/>
        <v/>
      </c>
      <c r="T5432">
        <f>ROUND(INT(表1[[#This Row],[合同结束日期]]-表1[[#This Row],[合同起始日期]])/365,1)</f>
        <v>3.3</v>
      </c>
    </row>
    <row r="5433" spans="1:20">
      <c r="A5433" s="1">
        <v>42339</v>
      </c>
      <c r="B5433" t="s">
        <v>69</v>
      </c>
      <c r="C5433">
        <f t="shared" si="255"/>
        <v>2</v>
      </c>
      <c r="D5433" t="s">
        <v>87</v>
      </c>
      <c r="E5433" s="4">
        <v>169164.88799999998</v>
      </c>
      <c r="F5433" s="4">
        <v>37909.851400799991</v>
      </c>
      <c r="G5433" s="3">
        <v>0.22409999999999997</v>
      </c>
      <c r="H5433" s="7">
        <v>580.12650205761315</v>
      </c>
      <c r="I5433" s="4">
        <v>130.00634911111109</v>
      </c>
      <c r="J5433">
        <v>291.59999999999997</v>
      </c>
      <c r="K5433" t="s">
        <v>11</v>
      </c>
      <c r="L5433" t="s">
        <v>13</v>
      </c>
      <c r="M5433" t="s">
        <v>13</v>
      </c>
      <c r="N5433" s="2">
        <v>41340</v>
      </c>
      <c r="O5433" s="2">
        <v>42499</v>
      </c>
      <c r="P5433" t="s">
        <v>18</v>
      </c>
      <c r="Q5433">
        <v>0.14000000000000001</v>
      </c>
      <c r="R5433" s="5">
        <f t="shared" si="256"/>
        <v>0.14000000000000001</v>
      </c>
      <c r="S5433" s="6" t="str">
        <f t="shared" si="257"/>
        <v/>
      </c>
      <c r="T5433">
        <f>ROUND(INT(表1[[#This Row],[合同结束日期]]-表1[[#This Row],[合同起始日期]])/365,1)</f>
        <v>3.2</v>
      </c>
    </row>
    <row r="5434" spans="1:20">
      <c r="A5434" s="1">
        <v>42339</v>
      </c>
      <c r="B5434" t="s">
        <v>69</v>
      </c>
      <c r="C5434">
        <f t="shared" si="255"/>
        <v>2</v>
      </c>
      <c r="D5434" t="s">
        <v>88</v>
      </c>
      <c r="E5434" s="4">
        <v>208917.09600000002</v>
      </c>
      <c r="F5434" s="4">
        <v>29248.393440000007</v>
      </c>
      <c r="G5434" s="3">
        <v>0.14000000000000001</v>
      </c>
      <c r="H5434" s="7">
        <v>1024.1034117647059</v>
      </c>
      <c r="I5434" s="4">
        <v>143.37447764705885</v>
      </c>
      <c r="J5434">
        <v>204</v>
      </c>
      <c r="K5434" t="s">
        <v>11</v>
      </c>
      <c r="L5434" t="s">
        <v>23</v>
      </c>
      <c r="M5434" t="s">
        <v>23</v>
      </c>
      <c r="N5434" s="2">
        <v>41337</v>
      </c>
      <c r="O5434" s="2">
        <v>42499</v>
      </c>
      <c r="P5434" t="s">
        <v>18</v>
      </c>
      <c r="Q5434">
        <v>0.14000000000000001</v>
      </c>
      <c r="R5434" s="5">
        <f t="shared" si="256"/>
        <v>0.14000000000000001</v>
      </c>
      <c r="S5434" s="6" t="str">
        <f t="shared" si="257"/>
        <v/>
      </c>
      <c r="T5434">
        <f>ROUND(INT(表1[[#This Row],[合同结束日期]]-表1[[#This Row],[合同起始日期]])/365,1)</f>
        <v>3.2</v>
      </c>
    </row>
    <row r="5435" spans="1:20">
      <c r="A5435" s="1">
        <v>42339</v>
      </c>
      <c r="B5435" t="s">
        <v>69</v>
      </c>
      <c r="C5435">
        <f t="shared" si="255"/>
        <v>2</v>
      </c>
      <c r="D5435" t="s">
        <v>89</v>
      </c>
      <c r="E5435" s="4">
        <v>215928</v>
      </c>
      <c r="F5435" s="4">
        <v>41695.696799999998</v>
      </c>
      <c r="G5435" s="3">
        <v>0.19309999999999999</v>
      </c>
      <c r="H5435" s="7">
        <v>1512.1008403361345</v>
      </c>
      <c r="I5435" s="4">
        <v>291.98667226890757</v>
      </c>
      <c r="J5435">
        <v>142.79999999999998</v>
      </c>
      <c r="K5435" t="s">
        <v>11</v>
      </c>
      <c r="L5435" t="s">
        <v>23</v>
      </c>
      <c r="M5435" t="s">
        <v>23</v>
      </c>
      <c r="N5435" s="2">
        <v>41284</v>
      </c>
      <c r="O5435" s="2">
        <v>43229</v>
      </c>
      <c r="P5435" t="s">
        <v>24</v>
      </c>
      <c r="Q5435">
        <v>0.16</v>
      </c>
      <c r="R5435" s="5">
        <f t="shared" si="256"/>
        <v>0.16</v>
      </c>
      <c r="S5435" s="6" t="str">
        <f t="shared" si="257"/>
        <v/>
      </c>
      <c r="T5435">
        <f>ROUND(INT(表1[[#This Row],[合同结束日期]]-表1[[#This Row],[合同起始日期]])/365,1)</f>
        <v>5.3</v>
      </c>
    </row>
    <row r="5436" spans="1:20">
      <c r="A5436" s="1">
        <v>42339</v>
      </c>
      <c r="B5436" t="s">
        <v>69</v>
      </c>
      <c r="C5436">
        <f t="shared" si="255"/>
        <v>2</v>
      </c>
      <c r="D5436" t="s">
        <v>419</v>
      </c>
      <c r="E5436" s="4">
        <v>418623.6</v>
      </c>
      <c r="F5436" s="4">
        <v>91804.155480000001</v>
      </c>
      <c r="G5436" s="3">
        <v>0.21930000000000002</v>
      </c>
      <c r="H5436" s="7">
        <v>1273.1861313868612</v>
      </c>
      <c r="I5436" s="4">
        <v>279.2097186131387</v>
      </c>
      <c r="J5436">
        <v>328.8</v>
      </c>
      <c r="K5436" t="s">
        <v>11</v>
      </c>
      <c r="L5436" t="s">
        <v>23</v>
      </c>
      <c r="M5436" t="s">
        <v>23</v>
      </c>
      <c r="N5436" s="2">
        <v>42140</v>
      </c>
      <c r="O5436" s="2">
        <v>42870</v>
      </c>
      <c r="P5436" t="s">
        <v>24</v>
      </c>
      <c r="Q5436">
        <v>0.18</v>
      </c>
      <c r="R5436" s="5">
        <f t="shared" si="256"/>
        <v>0.18</v>
      </c>
      <c r="S5436" s="6" t="str">
        <f t="shared" si="257"/>
        <v/>
      </c>
      <c r="T5436">
        <f>ROUND(INT(表1[[#This Row],[合同结束日期]]-表1[[#This Row],[合同起始日期]])/365,1)</f>
        <v>2</v>
      </c>
    </row>
    <row r="5437" spans="1:20">
      <c r="A5437" s="1">
        <v>42339</v>
      </c>
      <c r="B5437" t="s">
        <v>69</v>
      </c>
      <c r="C5437">
        <f t="shared" si="255"/>
        <v>2</v>
      </c>
      <c r="D5437" t="s">
        <v>91</v>
      </c>
      <c r="E5437" s="4">
        <v>1140559.2</v>
      </c>
      <c r="F5437" s="4">
        <v>189789.05088</v>
      </c>
      <c r="G5437" s="3">
        <v>0.16639999999999999</v>
      </c>
      <c r="H5437" s="7">
        <v>3046.3653846153848</v>
      </c>
      <c r="I5437" s="4">
        <v>506.91520000000003</v>
      </c>
      <c r="J5437">
        <v>374.4</v>
      </c>
      <c r="K5437" t="s">
        <v>11</v>
      </c>
      <c r="L5437" t="s">
        <v>92</v>
      </c>
      <c r="M5437" t="s">
        <v>92</v>
      </c>
      <c r="N5437" s="2">
        <v>41295</v>
      </c>
      <c r="O5437" s="2">
        <v>42499</v>
      </c>
      <c r="P5437" t="s">
        <v>24</v>
      </c>
      <c r="Q5437">
        <v>0.15</v>
      </c>
      <c r="R5437" s="5">
        <f t="shared" si="256"/>
        <v>0.15</v>
      </c>
      <c r="S5437" s="6" t="str">
        <f t="shared" si="257"/>
        <v/>
      </c>
      <c r="T5437">
        <f>ROUND(INT(表1[[#This Row],[合同结束日期]]-表1[[#This Row],[合同起始日期]])/365,1)</f>
        <v>3.3</v>
      </c>
    </row>
    <row r="5438" spans="1:20">
      <c r="A5438" s="1">
        <v>42339</v>
      </c>
      <c r="B5438" t="s">
        <v>69</v>
      </c>
      <c r="C5438">
        <f t="shared" si="255"/>
        <v>2</v>
      </c>
      <c r="D5438" t="s">
        <v>93</v>
      </c>
      <c r="E5438" s="4">
        <v>384174</v>
      </c>
      <c r="F5438" s="4">
        <v>67268.867400000003</v>
      </c>
      <c r="G5438" s="3">
        <v>0.17510000000000001</v>
      </c>
      <c r="H5438" s="7">
        <v>1422.8666666666666</v>
      </c>
      <c r="I5438" s="4">
        <v>249.14395333333334</v>
      </c>
      <c r="J5438">
        <v>270</v>
      </c>
      <c r="K5438" t="s">
        <v>11</v>
      </c>
      <c r="L5438" t="s">
        <v>92</v>
      </c>
      <c r="M5438" t="s">
        <v>92</v>
      </c>
      <c r="N5438" s="2">
        <v>41279</v>
      </c>
      <c r="O5438" s="2">
        <v>42499</v>
      </c>
      <c r="P5438" t="s">
        <v>24</v>
      </c>
      <c r="Q5438">
        <v>0.14000000000000001</v>
      </c>
      <c r="R5438" s="5">
        <f t="shared" si="256"/>
        <v>0.14000000000000001</v>
      </c>
      <c r="S5438" s="6" t="str">
        <f t="shared" si="257"/>
        <v/>
      </c>
      <c r="T5438">
        <f>ROUND(INT(表1[[#This Row],[合同结束日期]]-表1[[#This Row],[合同起始日期]])/365,1)</f>
        <v>3.3</v>
      </c>
    </row>
    <row r="5439" spans="1:20">
      <c r="A5439" s="1">
        <v>42339</v>
      </c>
      <c r="B5439" t="s">
        <v>69</v>
      </c>
      <c r="C5439">
        <f t="shared" si="255"/>
        <v>2</v>
      </c>
      <c r="D5439" t="s">
        <v>94</v>
      </c>
      <c r="E5439" s="4">
        <v>220686</v>
      </c>
      <c r="F5439" s="4">
        <v>79976.606400000004</v>
      </c>
      <c r="G5439" s="3">
        <v>0.3624</v>
      </c>
      <c r="H5439" s="7">
        <v>855.37209302325584</v>
      </c>
      <c r="I5439" s="4">
        <v>309.9868465116279</v>
      </c>
      <c r="J5439">
        <v>258</v>
      </c>
      <c r="K5439" t="s">
        <v>11</v>
      </c>
      <c r="L5439" t="s">
        <v>23</v>
      </c>
      <c r="M5439" t="s">
        <v>23</v>
      </c>
      <c r="N5439" s="2">
        <v>41274</v>
      </c>
      <c r="O5439" s="2">
        <v>42435</v>
      </c>
      <c r="P5439" t="s">
        <v>24</v>
      </c>
      <c r="Q5439">
        <v>0.19</v>
      </c>
      <c r="R5439" s="5">
        <f t="shared" si="256"/>
        <v>0.19</v>
      </c>
      <c r="S5439" s="6" t="str">
        <f t="shared" si="257"/>
        <v/>
      </c>
      <c r="T5439">
        <f>ROUND(INT(表1[[#This Row],[合同结束日期]]-表1[[#This Row],[合同起始日期]])/365,1)</f>
        <v>3.2</v>
      </c>
    </row>
    <row r="5440" spans="1:20">
      <c r="A5440" s="1">
        <v>42339</v>
      </c>
      <c r="B5440" t="s">
        <v>69</v>
      </c>
      <c r="C5440">
        <f t="shared" si="255"/>
        <v>2</v>
      </c>
      <c r="D5440" t="s">
        <v>95</v>
      </c>
      <c r="E5440" s="4">
        <v>1384072.8</v>
      </c>
      <c r="F5440" s="4">
        <v>285257.40408000001</v>
      </c>
      <c r="G5440" s="3">
        <v>0.20610000000000001</v>
      </c>
      <c r="H5440" s="7">
        <v>892.02938901778816</v>
      </c>
      <c r="I5440" s="4">
        <v>183.84725707656614</v>
      </c>
      <c r="J5440">
        <v>1551.6</v>
      </c>
      <c r="K5440" t="s">
        <v>41</v>
      </c>
      <c r="L5440" t="s">
        <v>95</v>
      </c>
      <c r="M5440" t="s">
        <v>41</v>
      </c>
      <c r="N5440" s="2">
        <v>41338</v>
      </c>
      <c r="O5440" s="2">
        <v>44349</v>
      </c>
      <c r="P5440" t="s">
        <v>24</v>
      </c>
      <c r="Q5440">
        <v>0.15</v>
      </c>
      <c r="R5440" s="5">
        <f t="shared" si="256"/>
        <v>0.15</v>
      </c>
      <c r="S5440" s="6" t="str">
        <f t="shared" si="257"/>
        <v/>
      </c>
      <c r="T5440">
        <f>ROUND(INT(表1[[#This Row],[合同结束日期]]-表1[[#This Row],[合同起始日期]])/365,1)</f>
        <v>8.1999999999999993</v>
      </c>
    </row>
    <row r="5441" spans="1:20">
      <c r="A5441" s="1">
        <v>42339</v>
      </c>
      <c r="B5441" t="s">
        <v>69</v>
      </c>
      <c r="C5441">
        <f t="shared" si="255"/>
        <v>2</v>
      </c>
      <c r="D5441" t="s">
        <v>293</v>
      </c>
      <c r="E5441" s="4">
        <v>884986.79999999993</v>
      </c>
      <c r="F5441" s="4">
        <v>95755.571760000006</v>
      </c>
      <c r="G5441" s="3">
        <v>0.10820000000000002</v>
      </c>
      <c r="H5441" s="7">
        <v>757.95375128468652</v>
      </c>
      <c r="I5441" s="4">
        <v>82.010595889003099</v>
      </c>
      <c r="J5441">
        <v>1167.5999999999999</v>
      </c>
      <c r="K5441" t="s">
        <v>44</v>
      </c>
      <c r="L5441" t="s">
        <v>72</v>
      </c>
      <c r="M5441" t="s">
        <v>71</v>
      </c>
      <c r="N5441" s="2">
        <v>41446</v>
      </c>
      <c r="O5441" s="2">
        <v>44487</v>
      </c>
      <c r="P5441" t="s">
        <v>18</v>
      </c>
      <c r="Q5441">
        <v>0.04</v>
      </c>
      <c r="R5441" s="5">
        <f t="shared" si="256"/>
        <v>0.04</v>
      </c>
      <c r="S5441" s="6" t="str">
        <f t="shared" si="257"/>
        <v/>
      </c>
      <c r="T5441">
        <f>ROUND(INT(表1[[#This Row],[合同结束日期]]-表1[[#This Row],[合同起始日期]])/365,1)</f>
        <v>8.3000000000000007</v>
      </c>
    </row>
    <row r="5442" spans="1:20">
      <c r="A5442" s="1">
        <v>42339</v>
      </c>
      <c r="B5442" t="s">
        <v>69</v>
      </c>
      <c r="C5442">
        <f t="shared" si="255"/>
        <v>2</v>
      </c>
      <c r="D5442" t="s">
        <v>296</v>
      </c>
      <c r="E5442" s="4">
        <v>1916336.4</v>
      </c>
      <c r="F5442" s="4">
        <v>95816.82</v>
      </c>
      <c r="G5442" s="3">
        <v>0.05</v>
      </c>
      <c r="H5442" s="7">
        <v>3588.6449438202244</v>
      </c>
      <c r="I5442" s="4">
        <v>179.43224719101124</v>
      </c>
      <c r="J5442">
        <v>534</v>
      </c>
      <c r="K5442" t="s">
        <v>44</v>
      </c>
      <c r="L5442" t="s">
        <v>72</v>
      </c>
      <c r="M5442" t="s">
        <v>71</v>
      </c>
      <c r="N5442" s="2">
        <v>41514</v>
      </c>
      <c r="O5442" s="2">
        <v>44525</v>
      </c>
      <c r="P5442" t="s">
        <v>18</v>
      </c>
      <c r="Q5442">
        <v>0.05</v>
      </c>
      <c r="R5442" s="5">
        <f t="shared" si="256"/>
        <v>0.05</v>
      </c>
      <c r="S5442" s="6" t="str">
        <f t="shared" si="257"/>
        <v/>
      </c>
      <c r="T5442">
        <f>ROUND(INT(表1[[#This Row],[合同结束日期]]-表1[[#This Row],[合同起始日期]])/365,1)</f>
        <v>8.1999999999999993</v>
      </c>
    </row>
    <row r="5443" spans="1:20">
      <c r="A5443" s="1">
        <v>42339</v>
      </c>
      <c r="B5443" t="s">
        <v>69</v>
      </c>
      <c r="C5443">
        <f t="shared" si="255"/>
        <v>2</v>
      </c>
      <c r="D5443" t="s">
        <v>306</v>
      </c>
      <c r="E5443" s="4">
        <v>873830.40000000002</v>
      </c>
      <c r="F5443" s="4">
        <v>55837.76256000001</v>
      </c>
      <c r="G5443" s="3">
        <v>6.3900000000000012E-2</v>
      </c>
      <c r="H5443" s="7">
        <v>1566.0043010752688</v>
      </c>
      <c r="I5443" s="4">
        <v>100.06767483870969</v>
      </c>
      <c r="J5443">
        <v>558</v>
      </c>
      <c r="K5443" t="s">
        <v>44</v>
      </c>
      <c r="L5443" t="s">
        <v>72</v>
      </c>
      <c r="M5443" t="s">
        <v>71</v>
      </c>
      <c r="N5443" s="2">
        <v>41567</v>
      </c>
      <c r="O5443" s="2">
        <v>44578</v>
      </c>
      <c r="P5443" t="s">
        <v>18</v>
      </c>
      <c r="Q5443">
        <v>0.05</v>
      </c>
      <c r="R5443" s="5">
        <f t="shared" si="256"/>
        <v>0.05</v>
      </c>
      <c r="S5443" s="6" t="str">
        <f t="shared" si="257"/>
        <v/>
      </c>
      <c r="T5443">
        <f>ROUND(INT(表1[[#This Row],[合同结束日期]]-表1[[#This Row],[合同起始日期]])/365,1)</f>
        <v>8.1999999999999993</v>
      </c>
    </row>
    <row r="5444" spans="1:20">
      <c r="A5444" s="1">
        <v>42339</v>
      </c>
      <c r="B5444" t="s">
        <v>69</v>
      </c>
      <c r="C5444">
        <f t="shared" si="255"/>
        <v>2</v>
      </c>
      <c r="D5444" t="s">
        <v>96</v>
      </c>
      <c r="E5444" s="4">
        <v>724626</v>
      </c>
      <c r="F5444" s="4">
        <v>56593.2906</v>
      </c>
      <c r="G5444" s="3">
        <v>7.8100000000000003E-2</v>
      </c>
      <c r="H5444" s="7">
        <v>2769.9770642201838</v>
      </c>
      <c r="I5444" s="4">
        <v>216.33520871559637</v>
      </c>
      <c r="J5444">
        <v>261.59999999999997</v>
      </c>
      <c r="K5444" t="s">
        <v>11</v>
      </c>
      <c r="L5444" t="s">
        <v>23</v>
      </c>
      <c r="M5444" t="s">
        <v>23</v>
      </c>
      <c r="N5444" s="2">
        <v>41374</v>
      </c>
      <c r="O5444" s="2">
        <v>42499</v>
      </c>
      <c r="P5444" t="s">
        <v>24</v>
      </c>
      <c r="Q5444">
        <v>0.06</v>
      </c>
      <c r="R5444" s="5">
        <f t="shared" si="256"/>
        <v>0.06</v>
      </c>
      <c r="S5444" s="6" t="str">
        <f t="shared" si="257"/>
        <v/>
      </c>
      <c r="T5444">
        <f>ROUND(INT(表1[[#This Row],[合同结束日期]]-表1[[#This Row],[合同起始日期]])/365,1)</f>
        <v>3.1</v>
      </c>
    </row>
    <row r="5445" spans="1:20">
      <c r="A5445" s="1">
        <v>42339</v>
      </c>
      <c r="B5445" t="s">
        <v>69</v>
      </c>
      <c r="C5445">
        <f t="shared" si="255"/>
        <v>2</v>
      </c>
      <c r="D5445" t="s">
        <v>97</v>
      </c>
      <c r="E5445" s="4">
        <v>930025.32</v>
      </c>
      <c r="F5445" s="4">
        <v>154756.21324799999</v>
      </c>
      <c r="G5445" s="3">
        <v>0.16639999999999999</v>
      </c>
      <c r="H5445" s="7">
        <v>1201.5831007751938</v>
      </c>
      <c r="I5445" s="4">
        <v>199.94342796899224</v>
      </c>
      <c r="J5445">
        <v>774</v>
      </c>
      <c r="K5445" t="s">
        <v>11</v>
      </c>
      <c r="L5445" t="s">
        <v>13</v>
      </c>
      <c r="M5445" t="s">
        <v>27</v>
      </c>
      <c r="N5445" s="2">
        <v>41299</v>
      </c>
      <c r="O5445" s="2">
        <v>43229</v>
      </c>
      <c r="P5445" t="s">
        <v>24</v>
      </c>
      <c r="Q5445">
        <v>0.12</v>
      </c>
      <c r="R5445" s="5">
        <f t="shared" si="256"/>
        <v>0.12</v>
      </c>
      <c r="S5445" s="6" t="str">
        <f t="shared" si="257"/>
        <v/>
      </c>
      <c r="T5445">
        <f>ROUND(INT(表1[[#This Row],[合同结束日期]]-表1[[#This Row],[合同起始日期]])/365,1)</f>
        <v>5.3</v>
      </c>
    </row>
    <row r="5446" spans="1:20">
      <c r="A5446" s="1">
        <v>42339</v>
      </c>
      <c r="B5446" t="s">
        <v>69</v>
      </c>
      <c r="C5446">
        <f t="shared" si="255"/>
        <v>2</v>
      </c>
      <c r="D5446" t="s">
        <v>80</v>
      </c>
      <c r="E5446" s="4">
        <v>231136.8</v>
      </c>
      <c r="F5446" s="4">
        <v>44193.356160000003</v>
      </c>
      <c r="G5446" s="3">
        <v>0.19120000000000001</v>
      </c>
      <c r="H5446" s="7">
        <v>1605.1166666666666</v>
      </c>
      <c r="I5446" s="4">
        <v>306.89830666666671</v>
      </c>
      <c r="J5446">
        <v>144</v>
      </c>
      <c r="K5446" t="s">
        <v>11</v>
      </c>
      <c r="L5446" t="s">
        <v>23</v>
      </c>
      <c r="M5446" t="s">
        <v>23</v>
      </c>
      <c r="N5446" s="2">
        <v>42325</v>
      </c>
      <c r="O5446" s="2">
        <v>43055</v>
      </c>
      <c r="P5446" t="s">
        <v>14</v>
      </c>
      <c r="Q5446" t="s">
        <v>422</v>
      </c>
      <c r="R5446" s="5" t="str">
        <f t="shared" si="256"/>
        <v>0.</v>
      </c>
      <c r="S5446" s="6" t="str">
        <f t="shared" si="257"/>
        <v>0.17</v>
      </c>
      <c r="T5446">
        <f>ROUND(INT(表1[[#This Row],[合同结束日期]]-表1[[#This Row],[合同起始日期]])/365,1)</f>
        <v>2</v>
      </c>
    </row>
    <row r="5447" spans="1:20">
      <c r="A5447" s="1">
        <v>42339</v>
      </c>
      <c r="B5447" t="s">
        <v>69</v>
      </c>
      <c r="C5447">
        <f t="shared" si="255"/>
        <v>2</v>
      </c>
      <c r="D5447" t="s">
        <v>482</v>
      </c>
      <c r="E5447" s="4">
        <v>134670</v>
      </c>
      <c r="F5447" s="4">
        <v>27311.075999999997</v>
      </c>
      <c r="G5447" s="3">
        <v>0.20279999999999998</v>
      </c>
      <c r="H5447" s="7">
        <v>1496.3333333333333</v>
      </c>
      <c r="I5447" s="4">
        <v>303.45639999999997</v>
      </c>
      <c r="J5447">
        <v>90</v>
      </c>
      <c r="K5447" t="s">
        <v>11</v>
      </c>
      <c r="L5447" t="s">
        <v>92</v>
      </c>
      <c r="M5447" t="s">
        <v>92</v>
      </c>
      <c r="N5447" s="2">
        <v>42325</v>
      </c>
      <c r="O5447" s="2">
        <v>43055</v>
      </c>
      <c r="P5447" t="s">
        <v>14</v>
      </c>
      <c r="Q5447" t="s">
        <v>446</v>
      </c>
      <c r="R5447" s="5" t="str">
        <f t="shared" si="256"/>
        <v>0.</v>
      </c>
      <c r="S5447" s="6" t="str">
        <f t="shared" si="257"/>
        <v>0.18</v>
      </c>
      <c r="T5447">
        <f>ROUND(INT(表1[[#This Row],[合同结束日期]]-表1[[#This Row],[合同起始日期]])/365,1)</f>
        <v>2</v>
      </c>
    </row>
    <row r="5448" spans="1:20">
      <c r="A5448" s="1">
        <v>42339</v>
      </c>
      <c r="B5448" t="s">
        <v>69</v>
      </c>
      <c r="C5448">
        <f t="shared" si="255"/>
        <v>2</v>
      </c>
      <c r="D5448" t="s">
        <v>483</v>
      </c>
      <c r="E5448" s="4">
        <v>102582</v>
      </c>
      <c r="F5448" s="4">
        <v>32231.2644</v>
      </c>
      <c r="G5448" s="3">
        <v>0.31419999999999998</v>
      </c>
      <c r="H5448" s="7">
        <v>1029.9397590361446</v>
      </c>
      <c r="I5448" s="4">
        <v>323.60707228915663</v>
      </c>
      <c r="J5448">
        <v>99.6</v>
      </c>
      <c r="K5448" t="s">
        <v>11</v>
      </c>
      <c r="L5448" t="s">
        <v>92</v>
      </c>
      <c r="M5448" t="s">
        <v>92</v>
      </c>
      <c r="N5448" s="2">
        <v>42325</v>
      </c>
      <c r="O5448" s="2">
        <v>43055</v>
      </c>
      <c r="P5448" t="s">
        <v>14</v>
      </c>
      <c r="Q5448" t="s">
        <v>446</v>
      </c>
      <c r="R5448" s="5" t="str">
        <f t="shared" si="256"/>
        <v>0.</v>
      </c>
      <c r="S5448" s="6" t="str">
        <f t="shared" si="257"/>
        <v>0.18</v>
      </c>
      <c r="T5448">
        <f>ROUND(INT(表1[[#This Row],[合同结束日期]]-表1[[#This Row],[合同起始日期]])/365,1)</f>
        <v>2</v>
      </c>
    </row>
    <row r="5449" spans="1:20">
      <c r="A5449" s="1">
        <v>42339</v>
      </c>
      <c r="B5449" t="s">
        <v>69</v>
      </c>
      <c r="C5449">
        <f t="shared" si="255"/>
        <v>2</v>
      </c>
      <c r="D5449" t="s">
        <v>439</v>
      </c>
      <c r="E5449" s="4">
        <v>48382.799999999996</v>
      </c>
      <c r="F5449" s="4">
        <v>19149.912239999998</v>
      </c>
      <c r="G5449" s="3">
        <v>0.39579999999999999</v>
      </c>
      <c r="H5449" s="7">
        <v>959.97619047619037</v>
      </c>
      <c r="I5449" s="4">
        <v>379.95857619047615</v>
      </c>
      <c r="J5449">
        <v>50.4</v>
      </c>
      <c r="K5449" t="s">
        <v>11</v>
      </c>
      <c r="L5449" t="s">
        <v>12</v>
      </c>
      <c r="M5449" t="s">
        <v>288</v>
      </c>
      <c r="N5449" s="2">
        <v>42178</v>
      </c>
      <c r="O5449" s="2">
        <v>42908</v>
      </c>
      <c r="P5449" t="s">
        <v>24</v>
      </c>
      <c r="Q5449">
        <v>0.2</v>
      </c>
      <c r="R5449" s="5">
        <f t="shared" si="256"/>
        <v>0.2</v>
      </c>
      <c r="S5449" s="6" t="str">
        <f t="shared" si="257"/>
        <v/>
      </c>
      <c r="T5449">
        <f>ROUND(INT(表1[[#This Row],[合同结束日期]]-表1[[#This Row],[合同起始日期]])/365,1)</f>
        <v>2</v>
      </c>
    </row>
    <row r="5450" spans="1:20">
      <c r="A5450" s="1">
        <v>42339</v>
      </c>
      <c r="B5450" t="s">
        <v>69</v>
      </c>
      <c r="C5450">
        <f t="shared" si="255"/>
        <v>2</v>
      </c>
      <c r="D5450" t="s">
        <v>49</v>
      </c>
      <c r="E5450" s="4">
        <v>471495.6</v>
      </c>
      <c r="F5450" s="4">
        <v>67659.618599999987</v>
      </c>
      <c r="G5450" s="3">
        <v>0.14349999999999999</v>
      </c>
      <c r="H5450" s="7">
        <v>3706.7264150943397</v>
      </c>
      <c r="I5450" s="4">
        <v>531.91524056603771</v>
      </c>
      <c r="J5450">
        <v>127.19999999999999</v>
      </c>
      <c r="K5450" t="s">
        <v>11</v>
      </c>
      <c r="L5450" t="s">
        <v>51</v>
      </c>
      <c r="M5450" t="s">
        <v>50</v>
      </c>
      <c r="N5450" s="2">
        <v>42178</v>
      </c>
      <c r="O5450" s="2">
        <v>42908</v>
      </c>
      <c r="P5450" t="s">
        <v>24</v>
      </c>
      <c r="Q5450">
        <v>0.13</v>
      </c>
      <c r="R5450" s="5">
        <f t="shared" si="256"/>
        <v>0.13</v>
      </c>
      <c r="S5450" s="6" t="str">
        <f t="shared" si="257"/>
        <v/>
      </c>
      <c r="T5450">
        <f>ROUND(INT(表1[[#This Row],[合同结束日期]]-表1[[#This Row],[合同起始日期]])/365,1)</f>
        <v>2</v>
      </c>
    </row>
    <row r="5451" spans="1:20">
      <c r="A5451" s="1">
        <v>42339</v>
      </c>
      <c r="B5451" t="s">
        <v>69</v>
      </c>
      <c r="C5451">
        <f t="shared" si="255"/>
        <v>2</v>
      </c>
      <c r="D5451" t="s">
        <v>440</v>
      </c>
      <c r="E5451" s="4">
        <v>409070.39999999997</v>
      </c>
      <c r="F5451" s="4">
        <v>74696.255040000004</v>
      </c>
      <c r="G5451" s="3">
        <v>0.18260000000000001</v>
      </c>
      <c r="H5451" s="7">
        <v>3963.8604651162786</v>
      </c>
      <c r="I5451" s="4">
        <v>723.80092093023256</v>
      </c>
      <c r="J5451">
        <v>103.2</v>
      </c>
      <c r="K5451" t="s">
        <v>11</v>
      </c>
      <c r="L5451" t="s">
        <v>23</v>
      </c>
      <c r="M5451" t="s">
        <v>23</v>
      </c>
      <c r="N5451" s="2">
        <v>42163</v>
      </c>
      <c r="O5451" s="2">
        <v>42893</v>
      </c>
      <c r="P5451" t="s">
        <v>24</v>
      </c>
      <c r="Q5451">
        <v>0.17</v>
      </c>
      <c r="R5451" s="5">
        <f t="shared" si="256"/>
        <v>0.17</v>
      </c>
      <c r="S5451" s="6" t="str">
        <f t="shared" si="257"/>
        <v/>
      </c>
      <c r="T5451">
        <f>ROUND(INT(表1[[#This Row],[合同结束日期]]-表1[[#This Row],[合同起始日期]])/365,1)</f>
        <v>2</v>
      </c>
    </row>
    <row r="5452" spans="1:20">
      <c r="A5452" s="1">
        <v>42339</v>
      </c>
      <c r="B5452" t="s">
        <v>69</v>
      </c>
      <c r="C5452">
        <f t="shared" ref="C5452:C5514" si="258">IF($B5452="负一层",-1,IF($B5452="负一夹层",0,IF($B5452="一层",1,IF($B5452="二层",2,IF($B5452="三层",3,IF($B5452="四层",4))))))</f>
        <v>2</v>
      </c>
      <c r="D5452" t="s">
        <v>441</v>
      </c>
      <c r="E5452" s="4">
        <v>199227.6</v>
      </c>
      <c r="F5452" s="4">
        <v>39267.759960000003</v>
      </c>
      <c r="G5452" s="3">
        <v>0.1971</v>
      </c>
      <c r="H5452" s="7">
        <v>1844.7</v>
      </c>
      <c r="I5452" s="4">
        <v>363.59037000000001</v>
      </c>
      <c r="J5452">
        <v>108</v>
      </c>
      <c r="K5452" t="s">
        <v>11</v>
      </c>
      <c r="L5452" t="s">
        <v>23</v>
      </c>
      <c r="M5452" t="s">
        <v>23</v>
      </c>
      <c r="N5452" s="2">
        <v>42163</v>
      </c>
      <c r="O5452" s="2">
        <v>42893</v>
      </c>
      <c r="P5452" t="s">
        <v>24</v>
      </c>
      <c r="Q5452">
        <v>0.17</v>
      </c>
      <c r="R5452" s="5">
        <f t="shared" ref="R5452:R5514" si="259">IF(ISERROR(FIND(",",$Q5452)),$Q5452,LEFT($Q5452,FIND(",",$Q5452)-1))</f>
        <v>0.17</v>
      </c>
      <c r="S5452" s="6" t="str">
        <f t="shared" si="257"/>
        <v/>
      </c>
      <c r="T5452">
        <f>ROUND(INT(表1[[#This Row],[合同结束日期]]-表1[[#This Row],[合同起始日期]])/365,1)</f>
        <v>2</v>
      </c>
    </row>
    <row r="5453" spans="1:20">
      <c r="A5453" s="1">
        <v>42339</v>
      </c>
      <c r="B5453" t="s">
        <v>69</v>
      </c>
      <c r="C5453">
        <f t="shared" si="258"/>
        <v>2</v>
      </c>
      <c r="D5453" t="s">
        <v>101</v>
      </c>
      <c r="E5453" s="4">
        <v>245344.08</v>
      </c>
      <c r="F5453" s="4">
        <v>34348.171200000004</v>
      </c>
      <c r="G5453" s="3">
        <v>0.14000000000000001</v>
      </c>
      <c r="H5453" s="7">
        <v>1984.9844660194174</v>
      </c>
      <c r="I5453" s="4">
        <v>277.89782524271851</v>
      </c>
      <c r="J5453">
        <v>123.6</v>
      </c>
      <c r="K5453" t="s">
        <v>11</v>
      </c>
      <c r="L5453" t="s">
        <v>92</v>
      </c>
      <c r="M5453" t="s">
        <v>92</v>
      </c>
      <c r="N5453" s="2">
        <v>41345</v>
      </c>
      <c r="O5453" s="2">
        <v>42499</v>
      </c>
      <c r="P5453" t="s">
        <v>18</v>
      </c>
      <c r="Q5453">
        <v>0.14000000000000001</v>
      </c>
      <c r="R5453" s="5">
        <f t="shared" si="259"/>
        <v>0.14000000000000001</v>
      </c>
      <c r="S5453" s="6" t="str">
        <f t="shared" ref="S5453:S5515" si="260">IF(ISERROR(FIND(",",$Q5453)),"",RIGHT($Q5453,LEN($Q5453)-FIND(",",$Q5453)))</f>
        <v/>
      </c>
      <c r="T5453">
        <f>ROUND(INT(表1[[#This Row],[合同结束日期]]-表1[[#This Row],[合同起始日期]])/365,1)</f>
        <v>3.2</v>
      </c>
    </row>
    <row r="5454" spans="1:20">
      <c r="A5454" s="1">
        <v>42339</v>
      </c>
      <c r="B5454" t="s">
        <v>69</v>
      </c>
      <c r="C5454">
        <f t="shared" si="258"/>
        <v>2</v>
      </c>
      <c r="D5454" t="s">
        <v>102</v>
      </c>
      <c r="E5454" s="4">
        <v>692720.4</v>
      </c>
      <c r="F5454" s="4">
        <v>132448.14048</v>
      </c>
      <c r="G5454" s="3">
        <v>0.19120000000000001</v>
      </c>
      <c r="H5454" s="7">
        <v>4474.937984496125</v>
      </c>
      <c r="I5454" s="4">
        <v>855.60814263565896</v>
      </c>
      <c r="J5454">
        <v>154.79999999999998</v>
      </c>
      <c r="K5454" t="s">
        <v>11</v>
      </c>
      <c r="L5454" t="s">
        <v>92</v>
      </c>
      <c r="M5454" t="s">
        <v>92</v>
      </c>
      <c r="N5454" s="2">
        <v>41355</v>
      </c>
      <c r="O5454" s="2">
        <v>42499</v>
      </c>
      <c r="P5454" t="s">
        <v>24</v>
      </c>
      <c r="Q5454">
        <v>0.18</v>
      </c>
      <c r="R5454" s="5">
        <f t="shared" si="259"/>
        <v>0.18</v>
      </c>
      <c r="S5454" s="6" t="str">
        <f t="shared" si="260"/>
        <v/>
      </c>
      <c r="T5454">
        <f>ROUND(INT(表1[[#This Row],[合同结束日期]]-表1[[#This Row],[合同起始日期]])/365,1)</f>
        <v>3.1</v>
      </c>
    </row>
    <row r="5455" spans="1:20">
      <c r="A5455" s="1">
        <v>42339</v>
      </c>
      <c r="B5455" t="s">
        <v>69</v>
      </c>
      <c r="C5455">
        <f t="shared" si="258"/>
        <v>2</v>
      </c>
      <c r="D5455" t="s">
        <v>103</v>
      </c>
      <c r="E5455" s="4">
        <v>627304.79999999993</v>
      </c>
      <c r="F5455" s="4">
        <v>125335.49904</v>
      </c>
      <c r="G5455" s="3">
        <v>0.19980000000000001</v>
      </c>
      <c r="H5455" s="7">
        <v>2525.3816425120772</v>
      </c>
      <c r="I5455" s="4">
        <v>504.57125217391308</v>
      </c>
      <c r="J5455">
        <v>248.39999999999998</v>
      </c>
      <c r="K5455" t="s">
        <v>11</v>
      </c>
      <c r="L5455" t="s">
        <v>23</v>
      </c>
      <c r="M5455" t="s">
        <v>23</v>
      </c>
      <c r="N5455" s="2">
        <v>41285</v>
      </c>
      <c r="O5455" s="2">
        <v>42499</v>
      </c>
      <c r="P5455" t="s">
        <v>24</v>
      </c>
      <c r="Q5455">
        <v>0.18</v>
      </c>
      <c r="R5455" s="5">
        <f t="shared" si="259"/>
        <v>0.18</v>
      </c>
      <c r="S5455" s="6" t="str">
        <f t="shared" si="260"/>
        <v/>
      </c>
      <c r="T5455">
        <f>ROUND(INT(表1[[#This Row],[合同结束日期]]-表1[[#This Row],[合同起始日期]])/365,1)</f>
        <v>3.3</v>
      </c>
    </row>
    <row r="5456" spans="1:20">
      <c r="A5456" s="1">
        <v>42339</v>
      </c>
      <c r="B5456" t="s">
        <v>69</v>
      </c>
      <c r="C5456">
        <f t="shared" si="258"/>
        <v>2</v>
      </c>
      <c r="D5456" t="s">
        <v>104</v>
      </c>
      <c r="E5456" s="4">
        <v>111616.8</v>
      </c>
      <c r="F5456" s="4">
        <v>20593.299599999998</v>
      </c>
      <c r="G5456" s="3">
        <v>0.18449999999999997</v>
      </c>
      <c r="H5456" s="7">
        <v>704.65151515151513</v>
      </c>
      <c r="I5456" s="4">
        <v>130.00820454545453</v>
      </c>
      <c r="J5456">
        <v>158.4</v>
      </c>
      <c r="K5456" t="s">
        <v>11</v>
      </c>
      <c r="L5456" t="s">
        <v>23</v>
      </c>
      <c r="M5456" t="s">
        <v>23</v>
      </c>
      <c r="N5456" s="2">
        <v>41345</v>
      </c>
      <c r="O5456" s="2">
        <v>42499</v>
      </c>
      <c r="P5456" t="s">
        <v>18</v>
      </c>
      <c r="Q5456">
        <v>0.14000000000000001</v>
      </c>
      <c r="R5456" s="5">
        <f t="shared" si="259"/>
        <v>0.14000000000000001</v>
      </c>
      <c r="S5456" s="6" t="str">
        <f t="shared" si="260"/>
        <v/>
      </c>
      <c r="T5456">
        <f>ROUND(INT(表1[[#This Row],[合同结束日期]]-表1[[#This Row],[合同起始日期]])/365,1)</f>
        <v>3.2</v>
      </c>
    </row>
    <row r="5457" spans="1:20">
      <c r="A5457" s="1">
        <v>42339</v>
      </c>
      <c r="B5457" t="s">
        <v>69</v>
      </c>
      <c r="C5457">
        <f t="shared" si="258"/>
        <v>2</v>
      </c>
      <c r="D5457" t="s">
        <v>421</v>
      </c>
      <c r="E5457" s="4">
        <v>205966.44</v>
      </c>
      <c r="F5457" s="4">
        <v>40348.825596000002</v>
      </c>
      <c r="G5457" s="3">
        <v>0.19590000000000002</v>
      </c>
      <c r="H5457" s="7">
        <v>1928.5247191011238</v>
      </c>
      <c r="I5457" s="4">
        <v>377.79799247191016</v>
      </c>
      <c r="J5457">
        <v>106.8</v>
      </c>
      <c r="K5457" t="s">
        <v>11</v>
      </c>
      <c r="L5457" t="s">
        <v>13</v>
      </c>
      <c r="M5457" t="s">
        <v>34</v>
      </c>
      <c r="N5457" s="2">
        <v>42156</v>
      </c>
      <c r="O5457" s="2">
        <v>42886</v>
      </c>
      <c r="P5457" t="s">
        <v>24</v>
      </c>
      <c r="Q5457">
        <v>0.17</v>
      </c>
      <c r="R5457" s="5">
        <f t="shared" si="259"/>
        <v>0.17</v>
      </c>
      <c r="S5457" s="6" t="str">
        <f t="shared" si="260"/>
        <v/>
      </c>
      <c r="T5457">
        <f>ROUND(INT(表1[[#This Row],[合同结束日期]]-表1[[#This Row],[合同起始日期]])/365,1)</f>
        <v>2</v>
      </c>
    </row>
    <row r="5458" spans="1:20">
      <c r="A5458" s="1">
        <v>42339</v>
      </c>
      <c r="B5458" t="s">
        <v>69</v>
      </c>
      <c r="C5458">
        <f t="shared" si="258"/>
        <v>2</v>
      </c>
      <c r="D5458" t="s">
        <v>423</v>
      </c>
      <c r="E5458" s="4">
        <v>92567.039999999994</v>
      </c>
      <c r="F5458" s="4">
        <v>18059.829504000001</v>
      </c>
      <c r="G5458" s="3">
        <v>0.19510000000000002</v>
      </c>
      <c r="H5458" s="7">
        <v>1793.93488372093</v>
      </c>
      <c r="I5458" s="4">
        <v>349.99669581395352</v>
      </c>
      <c r="J5458">
        <v>51.6</v>
      </c>
      <c r="K5458" t="s">
        <v>66</v>
      </c>
      <c r="L5458" t="s">
        <v>64</v>
      </c>
      <c r="M5458" t="s">
        <v>64</v>
      </c>
      <c r="N5458" s="2">
        <v>42156</v>
      </c>
      <c r="O5458" s="2">
        <v>42886</v>
      </c>
      <c r="P5458" t="s">
        <v>24</v>
      </c>
      <c r="Q5458">
        <v>0.16</v>
      </c>
      <c r="R5458" s="5">
        <f t="shared" si="259"/>
        <v>0.16</v>
      </c>
      <c r="S5458" s="6" t="str">
        <f t="shared" si="260"/>
        <v/>
      </c>
      <c r="T5458">
        <f>ROUND(INT(表1[[#This Row],[合同结束日期]]-表1[[#This Row],[合同起始日期]])/365,1)</f>
        <v>2</v>
      </c>
    </row>
    <row r="5459" spans="1:20">
      <c r="A5459" s="1">
        <v>42339</v>
      </c>
      <c r="B5459" t="s">
        <v>69</v>
      </c>
      <c r="C5459">
        <f t="shared" si="258"/>
        <v>2</v>
      </c>
      <c r="D5459" t="s">
        <v>109</v>
      </c>
      <c r="E5459" s="4">
        <v>273811.20000000001</v>
      </c>
      <c r="F5459" s="4">
        <v>44193.127680000005</v>
      </c>
      <c r="G5459" s="3">
        <v>0.16140000000000002</v>
      </c>
      <c r="H5459" s="7">
        <v>4388</v>
      </c>
      <c r="I5459" s="4">
        <v>708.22320000000013</v>
      </c>
      <c r="J5459">
        <v>62.4</v>
      </c>
      <c r="K5459" t="s">
        <v>11</v>
      </c>
      <c r="L5459" t="s">
        <v>12</v>
      </c>
      <c r="M5459" t="s">
        <v>110</v>
      </c>
      <c r="N5459" s="2">
        <v>41287</v>
      </c>
      <c r="O5459" s="2">
        <v>42499</v>
      </c>
      <c r="P5459" t="s">
        <v>24</v>
      </c>
      <c r="Q5459">
        <v>0.15</v>
      </c>
      <c r="R5459" s="5">
        <f t="shared" si="259"/>
        <v>0.15</v>
      </c>
      <c r="S5459" s="6" t="str">
        <f t="shared" si="260"/>
        <v/>
      </c>
      <c r="T5459">
        <f>ROUND(INT(表1[[#This Row],[合同结束日期]]-表1[[#This Row],[合同起始日期]])/365,1)</f>
        <v>3.3</v>
      </c>
    </row>
    <row r="5460" spans="1:20">
      <c r="A5460" s="1">
        <v>42339</v>
      </c>
      <c r="B5460" t="s">
        <v>69</v>
      </c>
      <c r="C5460">
        <f t="shared" si="258"/>
        <v>2</v>
      </c>
      <c r="D5460" t="s">
        <v>111</v>
      </c>
      <c r="E5460" s="4">
        <v>184701.6</v>
      </c>
      <c r="F5460" s="4">
        <v>36607.857120000001</v>
      </c>
      <c r="G5460" s="3">
        <v>0.19819999999999999</v>
      </c>
      <c r="H5460" s="7">
        <v>1362.1061946902655</v>
      </c>
      <c r="I5460" s="4">
        <v>269.96944778761065</v>
      </c>
      <c r="J5460">
        <v>135.6</v>
      </c>
      <c r="K5460" t="s">
        <v>11</v>
      </c>
      <c r="L5460" t="s">
        <v>23</v>
      </c>
      <c r="M5460" t="s">
        <v>23</v>
      </c>
      <c r="N5460" s="2">
        <v>41974</v>
      </c>
      <c r="O5460" s="2">
        <v>42499</v>
      </c>
      <c r="P5460" t="s">
        <v>24</v>
      </c>
      <c r="Q5460">
        <v>0.14000000000000001</v>
      </c>
      <c r="R5460" s="5">
        <f t="shared" si="259"/>
        <v>0.14000000000000001</v>
      </c>
      <c r="S5460" s="6" t="str">
        <f t="shared" si="260"/>
        <v/>
      </c>
      <c r="T5460">
        <f>ROUND(INT(表1[[#This Row],[合同结束日期]]-表1[[#This Row],[合同起始日期]])/365,1)</f>
        <v>1.4</v>
      </c>
    </row>
    <row r="5461" spans="1:20">
      <c r="A5461" s="1">
        <v>42339</v>
      </c>
      <c r="B5461" t="s">
        <v>69</v>
      </c>
      <c r="C5461">
        <f t="shared" si="258"/>
        <v>2</v>
      </c>
      <c r="D5461" t="s">
        <v>112</v>
      </c>
      <c r="E5461" s="4">
        <v>972366.48</v>
      </c>
      <c r="F5461" s="4">
        <v>162871.3854</v>
      </c>
      <c r="G5461" s="3">
        <v>0.16750000000000001</v>
      </c>
      <c r="H5461" s="7">
        <v>1816.8282511210764</v>
      </c>
      <c r="I5461" s="4">
        <v>304.31873206278033</v>
      </c>
      <c r="J5461">
        <v>535.19999999999993</v>
      </c>
      <c r="K5461" t="s">
        <v>11</v>
      </c>
      <c r="L5461" t="s">
        <v>92</v>
      </c>
      <c r="M5461" t="s">
        <v>92</v>
      </c>
      <c r="N5461" s="2">
        <v>41974</v>
      </c>
      <c r="O5461" s="2">
        <v>42499</v>
      </c>
      <c r="P5461" t="s">
        <v>24</v>
      </c>
      <c r="Q5461">
        <v>0.14000000000000001</v>
      </c>
      <c r="R5461" s="5">
        <f t="shared" si="259"/>
        <v>0.14000000000000001</v>
      </c>
      <c r="S5461" s="6" t="str">
        <f t="shared" si="260"/>
        <v/>
      </c>
      <c r="T5461">
        <f>ROUND(INT(表1[[#This Row],[合同结束日期]]-表1[[#This Row],[合同起始日期]])/365,1)</f>
        <v>1.4</v>
      </c>
    </row>
    <row r="5462" spans="1:20">
      <c r="A5462" s="1">
        <v>42339</v>
      </c>
      <c r="B5462" t="s">
        <v>69</v>
      </c>
      <c r="C5462">
        <f t="shared" si="258"/>
        <v>2</v>
      </c>
      <c r="D5462" t="s">
        <v>375</v>
      </c>
      <c r="E5462" s="4">
        <v>846896.4</v>
      </c>
      <c r="F5462" s="4">
        <v>126356.94287999999</v>
      </c>
      <c r="G5462" s="3">
        <v>0.14919999999999997</v>
      </c>
      <c r="H5462" s="7">
        <v>2164.8680981595094</v>
      </c>
      <c r="I5462" s="4">
        <v>322.99832024539876</v>
      </c>
      <c r="J5462">
        <v>391.2</v>
      </c>
      <c r="K5462" t="s">
        <v>11</v>
      </c>
      <c r="L5462" t="s">
        <v>23</v>
      </c>
      <c r="M5462" t="s">
        <v>23</v>
      </c>
      <c r="N5462" s="2">
        <v>41331</v>
      </c>
      <c r="O5462" s="2">
        <v>42499</v>
      </c>
      <c r="P5462" t="s">
        <v>24</v>
      </c>
      <c r="Q5462">
        <v>0.16</v>
      </c>
      <c r="R5462" s="5">
        <f t="shared" si="259"/>
        <v>0.16</v>
      </c>
      <c r="S5462" s="6" t="str">
        <f t="shared" si="260"/>
        <v/>
      </c>
      <c r="T5462">
        <f>ROUND(INT(表1[[#This Row],[合同结束日期]]-表1[[#This Row],[合同起始日期]])/365,1)</f>
        <v>3.2</v>
      </c>
    </row>
    <row r="5463" spans="1:20">
      <c r="A5463" s="1">
        <v>42339</v>
      </c>
      <c r="B5463" t="s">
        <v>69</v>
      </c>
      <c r="C5463">
        <f t="shared" si="258"/>
        <v>2</v>
      </c>
      <c r="D5463" t="s">
        <v>113</v>
      </c>
      <c r="E5463" s="4">
        <v>346865.39999999997</v>
      </c>
      <c r="F5463" s="4">
        <v>99619.742880000005</v>
      </c>
      <c r="G5463" s="3">
        <v>0.28720000000000007</v>
      </c>
      <c r="H5463" s="7">
        <v>1124.7256809338521</v>
      </c>
      <c r="I5463" s="4">
        <v>323.02121556420235</v>
      </c>
      <c r="J5463">
        <v>308.39999999999998</v>
      </c>
      <c r="K5463" t="s">
        <v>11</v>
      </c>
      <c r="L5463" t="s">
        <v>23</v>
      </c>
      <c r="M5463" t="s">
        <v>23</v>
      </c>
      <c r="N5463" s="2">
        <v>41331</v>
      </c>
      <c r="O5463" s="2">
        <v>42499</v>
      </c>
      <c r="P5463" t="s">
        <v>24</v>
      </c>
      <c r="Q5463">
        <v>0.16</v>
      </c>
      <c r="R5463" s="5">
        <f t="shared" si="259"/>
        <v>0.16</v>
      </c>
      <c r="S5463" s="6" t="str">
        <f t="shared" si="260"/>
        <v/>
      </c>
      <c r="T5463">
        <f>ROUND(INT(表1[[#This Row],[合同结束日期]]-表1[[#This Row],[合同起始日期]])/365,1)</f>
        <v>3.2</v>
      </c>
    </row>
    <row r="5464" spans="1:20">
      <c r="A5464" s="1">
        <v>42339</v>
      </c>
      <c r="B5464" t="s">
        <v>69</v>
      </c>
      <c r="C5464">
        <f t="shared" si="258"/>
        <v>2</v>
      </c>
      <c r="D5464" t="s">
        <v>114</v>
      </c>
      <c r="E5464" s="4">
        <v>1464393.048</v>
      </c>
      <c r="F5464" s="4">
        <v>214972.8994464</v>
      </c>
      <c r="G5464" s="3">
        <v>0.14680000000000001</v>
      </c>
      <c r="H5464" s="7">
        <v>2969.1667639902676</v>
      </c>
      <c r="I5464" s="4">
        <v>435.87368095377127</v>
      </c>
      <c r="J5464">
        <v>493.2</v>
      </c>
      <c r="K5464" t="s">
        <v>60</v>
      </c>
      <c r="L5464" t="s">
        <v>116</v>
      </c>
      <c r="M5464" t="s">
        <v>115</v>
      </c>
      <c r="N5464" s="2">
        <v>41241</v>
      </c>
      <c r="O5464" s="2">
        <v>43229</v>
      </c>
      <c r="P5464" t="s">
        <v>24</v>
      </c>
      <c r="Q5464">
        <v>0.13</v>
      </c>
      <c r="R5464" s="5">
        <f t="shared" si="259"/>
        <v>0.13</v>
      </c>
      <c r="S5464" s="6" t="str">
        <f t="shared" si="260"/>
        <v/>
      </c>
      <c r="T5464">
        <f>ROUND(INT(表1[[#This Row],[合同结束日期]]-表1[[#This Row],[合同起始日期]])/365,1)</f>
        <v>5.4</v>
      </c>
    </row>
    <row r="5465" spans="1:20">
      <c r="A5465" s="1">
        <v>42339</v>
      </c>
      <c r="B5465" t="s">
        <v>69</v>
      </c>
      <c r="C5465">
        <f t="shared" si="258"/>
        <v>2</v>
      </c>
      <c r="D5465" t="s">
        <v>461</v>
      </c>
      <c r="E5465" s="4">
        <v>661923.13199999998</v>
      </c>
      <c r="F5465" s="4">
        <v>64603.697683199985</v>
      </c>
      <c r="G5465" s="3">
        <v>9.7599999999999978E-2</v>
      </c>
      <c r="H5465" s="7">
        <v>2843.3124226804125</v>
      </c>
      <c r="I5465" s="4">
        <v>277.50729245360822</v>
      </c>
      <c r="J5465">
        <v>232.79999999999998</v>
      </c>
      <c r="K5465" t="s">
        <v>44</v>
      </c>
      <c r="L5465" t="s">
        <v>72</v>
      </c>
      <c r="M5465" t="s">
        <v>71</v>
      </c>
      <c r="N5465" s="2">
        <v>42135</v>
      </c>
      <c r="O5465" s="2">
        <v>43961</v>
      </c>
      <c r="P5465" t="s">
        <v>24</v>
      </c>
      <c r="Q5465">
        <v>0.08</v>
      </c>
      <c r="R5465" s="5">
        <f t="shared" si="259"/>
        <v>0.08</v>
      </c>
      <c r="S5465" s="6" t="str">
        <f t="shared" si="260"/>
        <v/>
      </c>
      <c r="T5465">
        <f>ROUND(INT(表1[[#This Row],[合同结束日期]]-表1[[#This Row],[合同起始日期]])/365,1)</f>
        <v>5</v>
      </c>
    </row>
    <row r="5466" spans="1:20">
      <c r="A5466" s="1">
        <v>42339</v>
      </c>
      <c r="B5466" t="s">
        <v>69</v>
      </c>
      <c r="C5466">
        <f t="shared" si="258"/>
        <v>2</v>
      </c>
      <c r="D5466" t="s">
        <v>118</v>
      </c>
      <c r="E5466" s="4">
        <v>384663.6</v>
      </c>
      <c r="F5466" s="4">
        <v>52275.783239999997</v>
      </c>
      <c r="G5466" s="3">
        <v>0.13589999999999999</v>
      </c>
      <c r="H5466" s="7">
        <v>809.47727272727275</v>
      </c>
      <c r="I5466" s="4">
        <v>110.00796136363635</v>
      </c>
      <c r="J5466">
        <v>475.2</v>
      </c>
      <c r="K5466" t="s">
        <v>44</v>
      </c>
      <c r="L5466" t="s">
        <v>72</v>
      </c>
      <c r="M5466" t="s">
        <v>71</v>
      </c>
      <c r="N5466" s="2">
        <v>41332</v>
      </c>
      <c r="O5466" s="2">
        <v>44325</v>
      </c>
      <c r="P5466" t="s">
        <v>24</v>
      </c>
      <c r="Q5466">
        <v>0.08</v>
      </c>
      <c r="R5466" s="5">
        <f t="shared" si="259"/>
        <v>0.08</v>
      </c>
      <c r="S5466" s="6" t="str">
        <f t="shared" si="260"/>
        <v/>
      </c>
      <c r="T5466">
        <f>ROUND(INT(表1[[#This Row],[合同结束日期]]-表1[[#This Row],[合同起始日期]])/365,1)</f>
        <v>8.1999999999999993</v>
      </c>
    </row>
    <row r="5467" spans="1:20">
      <c r="A5467" s="1">
        <v>42339</v>
      </c>
      <c r="B5467" t="s">
        <v>69</v>
      </c>
      <c r="C5467">
        <f t="shared" si="258"/>
        <v>2</v>
      </c>
      <c r="D5467" t="s">
        <v>376</v>
      </c>
      <c r="E5467" s="4">
        <v>1796841.5519999999</v>
      </c>
      <c r="F5467" s="4">
        <v>106732.3881888</v>
      </c>
      <c r="G5467" s="3">
        <v>5.9400000000000001E-2</v>
      </c>
      <c r="H5467" s="7">
        <v>3199.5041880341878</v>
      </c>
      <c r="I5467" s="4">
        <v>190.05054876923077</v>
      </c>
      <c r="J5467">
        <v>561.6</v>
      </c>
      <c r="K5467" t="s">
        <v>44</v>
      </c>
      <c r="L5467" t="s">
        <v>72</v>
      </c>
      <c r="M5467" t="s">
        <v>71</v>
      </c>
      <c r="N5467" s="2">
        <v>42019</v>
      </c>
      <c r="O5467" s="2">
        <v>44940</v>
      </c>
      <c r="P5467" t="s">
        <v>24</v>
      </c>
      <c r="Q5467">
        <v>0.05</v>
      </c>
      <c r="R5467" s="5">
        <f t="shared" si="259"/>
        <v>0.05</v>
      </c>
      <c r="S5467" s="6" t="str">
        <f t="shared" si="260"/>
        <v/>
      </c>
      <c r="T5467">
        <f>ROUND(INT(表1[[#This Row],[合同结束日期]]-表1[[#This Row],[合同起始日期]])/365,1)</f>
        <v>8</v>
      </c>
    </row>
    <row r="5468" spans="1:20">
      <c r="A5468" s="1">
        <v>42339</v>
      </c>
      <c r="B5468" t="s">
        <v>69</v>
      </c>
      <c r="C5468">
        <f t="shared" si="258"/>
        <v>2</v>
      </c>
      <c r="D5468" t="s">
        <v>120</v>
      </c>
      <c r="E5468" s="4">
        <v>748382.65199999989</v>
      </c>
      <c r="F5468" s="4">
        <v>88683.344261999984</v>
      </c>
      <c r="G5468" s="3">
        <v>0.11849999999999999</v>
      </c>
      <c r="H5468" s="7">
        <v>453.56524363636356</v>
      </c>
      <c r="I5468" s="4">
        <v>53.747481370909078</v>
      </c>
      <c r="J5468">
        <v>1650</v>
      </c>
      <c r="K5468" t="s">
        <v>44</v>
      </c>
      <c r="L5468" t="s">
        <v>72</v>
      </c>
      <c r="M5468" t="s">
        <v>71</v>
      </c>
      <c r="N5468" s="2">
        <v>41261</v>
      </c>
      <c r="O5468" s="2">
        <v>44332</v>
      </c>
      <c r="P5468" t="s">
        <v>39</v>
      </c>
      <c r="Q5468">
        <v>7.0000000000000007E-2</v>
      </c>
      <c r="R5468" s="5">
        <f t="shared" si="259"/>
        <v>7.0000000000000007E-2</v>
      </c>
      <c r="S5468" s="6" t="str">
        <f t="shared" si="260"/>
        <v/>
      </c>
      <c r="T5468">
        <f>ROUND(INT(表1[[#This Row],[合同结束日期]]-表1[[#This Row],[合同起始日期]])/365,1)</f>
        <v>8.4</v>
      </c>
    </row>
    <row r="5469" spans="1:20">
      <c r="A5469" s="1">
        <v>42339</v>
      </c>
      <c r="B5469" t="s">
        <v>69</v>
      </c>
      <c r="C5469">
        <f t="shared" si="258"/>
        <v>2</v>
      </c>
      <c r="D5469" t="s">
        <v>270</v>
      </c>
      <c r="E5469" s="4">
        <v>48629.279999999999</v>
      </c>
      <c r="F5469" s="4">
        <v>7892.5321439999998</v>
      </c>
      <c r="G5469" s="3">
        <v>0.1623</v>
      </c>
      <c r="H5469" s="7">
        <v>2026.22</v>
      </c>
      <c r="I5469" s="4">
        <v>328.85550599999999</v>
      </c>
      <c r="J5469">
        <v>24</v>
      </c>
      <c r="K5469" t="s">
        <v>11</v>
      </c>
      <c r="L5469" t="s">
        <v>13</v>
      </c>
      <c r="M5469" t="s">
        <v>34</v>
      </c>
      <c r="N5469" s="2">
        <v>41893</v>
      </c>
      <c r="O5469" s="2">
        <v>42623</v>
      </c>
      <c r="P5469" t="s">
        <v>24</v>
      </c>
      <c r="Q5469">
        <v>0.15</v>
      </c>
      <c r="R5469" s="5">
        <f t="shared" si="259"/>
        <v>0.15</v>
      </c>
      <c r="S5469" s="6" t="str">
        <f t="shared" si="260"/>
        <v/>
      </c>
      <c r="T5469">
        <f>ROUND(INT(表1[[#This Row],[合同结束日期]]-表1[[#This Row],[合同起始日期]])/365,1)</f>
        <v>2</v>
      </c>
    </row>
    <row r="5470" spans="1:20">
      <c r="A5470" s="1">
        <v>42339</v>
      </c>
      <c r="B5470" t="s">
        <v>69</v>
      </c>
      <c r="C5470">
        <f t="shared" si="258"/>
        <v>2</v>
      </c>
      <c r="D5470" t="s">
        <v>272</v>
      </c>
      <c r="E5470" s="4">
        <v>39110.400000000001</v>
      </c>
      <c r="F5470" s="4">
        <v>7438.7980800000005</v>
      </c>
      <c r="G5470" s="3">
        <v>0.19020000000000001</v>
      </c>
      <c r="H5470" s="7">
        <v>2716.0000000000005</v>
      </c>
      <c r="I5470" s="4">
        <v>516.58320000000003</v>
      </c>
      <c r="J5470">
        <v>14.399999999999999</v>
      </c>
      <c r="K5470" t="s">
        <v>11</v>
      </c>
      <c r="L5470" t="s">
        <v>12</v>
      </c>
      <c r="M5470" t="s">
        <v>110</v>
      </c>
      <c r="N5470" s="2">
        <v>41902</v>
      </c>
      <c r="O5470" s="2">
        <v>42632</v>
      </c>
      <c r="P5470" t="s">
        <v>24</v>
      </c>
      <c r="Q5470">
        <v>0.16</v>
      </c>
      <c r="R5470" s="5">
        <f t="shared" si="259"/>
        <v>0.16</v>
      </c>
      <c r="S5470" s="6" t="str">
        <f t="shared" si="260"/>
        <v/>
      </c>
      <c r="T5470">
        <f>ROUND(INT(表1[[#This Row],[合同结束日期]]-表1[[#This Row],[合同起始日期]])/365,1)</f>
        <v>2</v>
      </c>
    </row>
    <row r="5471" spans="1:20">
      <c r="A5471" s="1">
        <v>42339</v>
      </c>
      <c r="B5471" t="s">
        <v>69</v>
      </c>
      <c r="C5471">
        <f t="shared" si="258"/>
        <v>2</v>
      </c>
      <c r="D5471" t="s">
        <v>277</v>
      </c>
      <c r="E5471" s="4">
        <v>40039.199999999997</v>
      </c>
      <c r="F5471" s="4">
        <v>7799.6361599999991</v>
      </c>
      <c r="G5471" s="3">
        <v>0.1948</v>
      </c>
      <c r="H5471" s="7">
        <v>2780.5</v>
      </c>
      <c r="I5471" s="4">
        <v>541.64139999999998</v>
      </c>
      <c r="J5471">
        <v>14.399999999999999</v>
      </c>
      <c r="K5471" t="s">
        <v>11</v>
      </c>
      <c r="L5471" t="s">
        <v>12</v>
      </c>
      <c r="M5471" t="s">
        <v>110</v>
      </c>
      <c r="N5471" s="2">
        <v>41533</v>
      </c>
      <c r="O5471" s="2">
        <v>42628</v>
      </c>
      <c r="P5471" t="s">
        <v>24</v>
      </c>
      <c r="Q5471">
        <v>0.16</v>
      </c>
      <c r="R5471" s="5">
        <f t="shared" si="259"/>
        <v>0.16</v>
      </c>
      <c r="S5471" s="6" t="str">
        <f t="shared" si="260"/>
        <v/>
      </c>
      <c r="T5471">
        <f>ROUND(INT(表1[[#This Row],[合同结束日期]]-表1[[#This Row],[合同起始日期]])/365,1)</f>
        <v>3</v>
      </c>
    </row>
    <row r="5472" spans="1:20">
      <c r="A5472" s="1">
        <v>42339</v>
      </c>
      <c r="B5472" t="s">
        <v>69</v>
      </c>
      <c r="C5472">
        <f t="shared" si="258"/>
        <v>2</v>
      </c>
      <c r="D5472" t="s">
        <v>278</v>
      </c>
      <c r="E5472" s="4">
        <v>60069.599999999999</v>
      </c>
      <c r="F5472" s="4">
        <v>10812.528</v>
      </c>
      <c r="G5472" s="3">
        <v>0.18000000000000002</v>
      </c>
      <c r="H5472" s="7">
        <v>4171.5</v>
      </c>
      <c r="I5472" s="4">
        <v>750.87000000000012</v>
      </c>
      <c r="J5472">
        <v>14.399999999999999</v>
      </c>
      <c r="K5472" t="s">
        <v>11</v>
      </c>
      <c r="L5472" t="s">
        <v>12</v>
      </c>
      <c r="M5472" t="s">
        <v>110</v>
      </c>
      <c r="N5472" s="2">
        <v>41518</v>
      </c>
      <c r="O5472" s="2">
        <v>42613</v>
      </c>
      <c r="P5472" t="s">
        <v>24</v>
      </c>
      <c r="Q5472">
        <v>0.17</v>
      </c>
      <c r="R5472" s="5">
        <f t="shared" si="259"/>
        <v>0.17</v>
      </c>
      <c r="S5472" s="6" t="str">
        <f t="shared" si="260"/>
        <v/>
      </c>
      <c r="T5472">
        <f>ROUND(INT(表1[[#This Row],[合同结束日期]]-表1[[#This Row],[合同起始日期]])/365,1)</f>
        <v>3</v>
      </c>
    </row>
    <row r="5473" spans="1:20">
      <c r="A5473" s="1">
        <v>42339</v>
      </c>
      <c r="B5473" t="s">
        <v>69</v>
      </c>
      <c r="C5473">
        <f t="shared" si="258"/>
        <v>2</v>
      </c>
      <c r="D5473" t="s">
        <v>480</v>
      </c>
      <c r="E5473" s="4">
        <v>66444</v>
      </c>
      <c r="F5473" s="4">
        <v>11229.035999999998</v>
      </c>
      <c r="G5473" s="3">
        <v>0.16899999999999998</v>
      </c>
      <c r="H5473" s="7">
        <v>4614.166666666667</v>
      </c>
      <c r="I5473" s="4">
        <v>779.79416666666657</v>
      </c>
      <c r="J5473">
        <v>14.399999999999999</v>
      </c>
      <c r="K5473" t="s">
        <v>60</v>
      </c>
      <c r="L5473" t="s">
        <v>61</v>
      </c>
      <c r="M5473" t="s">
        <v>58</v>
      </c>
      <c r="N5473" s="2">
        <v>42309</v>
      </c>
      <c r="O5473" s="2">
        <v>42674</v>
      </c>
      <c r="P5473" t="s">
        <v>24</v>
      </c>
      <c r="Q5473">
        <v>0.16</v>
      </c>
      <c r="R5473" s="5">
        <f t="shared" si="259"/>
        <v>0.16</v>
      </c>
      <c r="S5473" s="6" t="str">
        <f t="shared" si="260"/>
        <v/>
      </c>
      <c r="T5473">
        <f>ROUND(INT(表1[[#This Row],[合同结束日期]]-表1[[#This Row],[合同起始日期]])/365,1)</f>
        <v>1</v>
      </c>
    </row>
    <row r="5474" spans="1:20">
      <c r="A5474" s="1">
        <v>42339</v>
      </c>
      <c r="B5474" t="s">
        <v>69</v>
      </c>
      <c r="C5474">
        <f t="shared" si="258"/>
        <v>2</v>
      </c>
      <c r="D5474" t="s">
        <v>280</v>
      </c>
      <c r="E5474" s="4">
        <v>13566</v>
      </c>
      <c r="F5474" s="4">
        <v>5075.0406000000012</v>
      </c>
      <c r="G5474" s="3">
        <v>0.3741000000000001</v>
      </c>
      <c r="H5474" s="7">
        <v>942.08333333333337</v>
      </c>
      <c r="I5474" s="4">
        <v>352.43337500000013</v>
      </c>
      <c r="J5474">
        <v>14.399999999999999</v>
      </c>
      <c r="K5474" t="s">
        <v>11</v>
      </c>
      <c r="L5474" t="s">
        <v>12</v>
      </c>
      <c r="M5474" t="s">
        <v>110</v>
      </c>
      <c r="N5474" s="2">
        <v>41541</v>
      </c>
      <c r="O5474" s="2">
        <v>42361</v>
      </c>
      <c r="P5474" t="s">
        <v>24</v>
      </c>
      <c r="Q5474">
        <v>0.16</v>
      </c>
      <c r="R5474" s="5">
        <f t="shared" si="259"/>
        <v>0.16</v>
      </c>
      <c r="S5474" s="6" t="str">
        <f t="shared" si="260"/>
        <v/>
      </c>
      <c r="T5474">
        <f>ROUND(INT(表1[[#This Row],[合同结束日期]]-表1[[#This Row],[合同起始日期]])/365,1)</f>
        <v>2.2000000000000002</v>
      </c>
    </row>
    <row r="5475" spans="1:20">
      <c r="A5475" s="1">
        <v>42339</v>
      </c>
      <c r="B5475" t="s">
        <v>69</v>
      </c>
      <c r="C5475">
        <f t="shared" si="258"/>
        <v>2</v>
      </c>
      <c r="D5475" t="s">
        <v>470</v>
      </c>
      <c r="E5475" s="4">
        <v>34754.400000000001</v>
      </c>
      <c r="F5475" s="4">
        <v>7201.11168</v>
      </c>
      <c r="G5475" s="3">
        <v>0.2072</v>
      </c>
      <c r="H5475" s="7">
        <v>2413.5000000000005</v>
      </c>
      <c r="I5475" s="4">
        <v>500.07720000000006</v>
      </c>
      <c r="J5475">
        <v>14.399999999999999</v>
      </c>
      <c r="K5475" t="s">
        <v>11</v>
      </c>
      <c r="L5475" t="s">
        <v>12</v>
      </c>
      <c r="M5475" t="s">
        <v>110</v>
      </c>
      <c r="N5475" s="2">
        <v>42266</v>
      </c>
      <c r="O5475" s="2">
        <v>42631</v>
      </c>
      <c r="P5475" t="s">
        <v>24</v>
      </c>
      <c r="Q5475">
        <v>0.15</v>
      </c>
      <c r="R5475" s="5">
        <f t="shared" si="259"/>
        <v>0.15</v>
      </c>
      <c r="S5475" s="6" t="str">
        <f t="shared" si="260"/>
        <v/>
      </c>
      <c r="T5475">
        <f>ROUND(INT(表1[[#This Row],[合同结束日期]]-表1[[#This Row],[合同起始日期]])/365,1)</f>
        <v>1</v>
      </c>
    </row>
    <row r="5476" spans="1:20">
      <c r="A5476" s="1">
        <v>42339</v>
      </c>
      <c r="B5476" t="s">
        <v>69</v>
      </c>
      <c r="C5476">
        <f t="shared" si="258"/>
        <v>2</v>
      </c>
      <c r="D5476" t="s">
        <v>301</v>
      </c>
      <c r="E5476" s="4">
        <v>6660</v>
      </c>
      <c r="F5476" s="4">
        <v>2640.0239999999999</v>
      </c>
      <c r="G5476" s="3">
        <v>0.39639999999999997</v>
      </c>
      <c r="H5476" s="7">
        <v>426.92307692307691</v>
      </c>
      <c r="I5476" s="4">
        <v>169.2323076923077</v>
      </c>
      <c r="J5476">
        <v>15.6</v>
      </c>
      <c r="K5476" t="s">
        <v>60</v>
      </c>
      <c r="L5476" t="s">
        <v>107</v>
      </c>
      <c r="M5476" t="s">
        <v>302</v>
      </c>
      <c r="N5476" s="2">
        <v>41609</v>
      </c>
      <c r="O5476" s="2">
        <v>42704</v>
      </c>
      <c r="P5476" t="s">
        <v>14</v>
      </c>
      <c r="Q5476">
        <v>0</v>
      </c>
      <c r="R5476" s="5">
        <f t="shared" si="259"/>
        <v>0</v>
      </c>
      <c r="S5476" s="6" t="str">
        <f t="shared" si="260"/>
        <v/>
      </c>
      <c r="T5476">
        <f>ROUND(INT(表1[[#This Row],[合同结束日期]]-表1[[#This Row],[合同起始日期]])/365,1)</f>
        <v>3</v>
      </c>
    </row>
    <row r="5477" spans="1:20">
      <c r="A5477" s="1">
        <v>42339</v>
      </c>
      <c r="B5477" t="s">
        <v>69</v>
      </c>
      <c r="C5477">
        <f t="shared" si="258"/>
        <v>2</v>
      </c>
      <c r="D5477" t="s">
        <v>300</v>
      </c>
      <c r="E5477" s="4">
        <v>10404</v>
      </c>
      <c r="F5477" s="4">
        <v>2249.3447999999999</v>
      </c>
      <c r="G5477" s="3">
        <v>0.21619999999999998</v>
      </c>
      <c r="H5477" s="7">
        <v>1445.0000000000002</v>
      </c>
      <c r="I5477" s="4">
        <v>312.40899999999999</v>
      </c>
      <c r="J5477">
        <v>7.1999999999999993</v>
      </c>
      <c r="K5477" t="s">
        <v>60</v>
      </c>
      <c r="L5477" t="s">
        <v>107</v>
      </c>
      <c r="M5477" t="s">
        <v>303</v>
      </c>
      <c r="N5477" s="2">
        <v>41617</v>
      </c>
      <c r="O5477" s="2">
        <v>42712</v>
      </c>
      <c r="P5477" t="s">
        <v>14</v>
      </c>
      <c r="Q5477">
        <v>0</v>
      </c>
      <c r="R5477" s="5">
        <f t="shared" si="259"/>
        <v>0</v>
      </c>
      <c r="S5477" s="6" t="str">
        <f t="shared" si="260"/>
        <v/>
      </c>
      <c r="T5477">
        <f>ROUND(INT(表1[[#This Row],[合同结束日期]]-表1[[#This Row],[合同起始日期]])/365,1)</f>
        <v>3</v>
      </c>
    </row>
    <row r="5478" spans="1:20">
      <c r="A5478" s="1">
        <v>42339</v>
      </c>
      <c r="B5478" t="s">
        <v>69</v>
      </c>
      <c r="C5478">
        <f t="shared" si="258"/>
        <v>2</v>
      </c>
      <c r="D5478" t="s">
        <v>316</v>
      </c>
      <c r="E5478" s="4">
        <v>40920</v>
      </c>
      <c r="F5478" s="4">
        <v>4092</v>
      </c>
      <c r="G5478" s="3">
        <v>0.1</v>
      </c>
      <c r="H5478" s="7">
        <v>17050</v>
      </c>
      <c r="I5478" s="4">
        <v>1705</v>
      </c>
      <c r="J5478">
        <v>2.4</v>
      </c>
      <c r="K5478" t="s">
        <v>44</v>
      </c>
      <c r="L5478" t="s">
        <v>46</v>
      </c>
      <c r="M5478" t="s">
        <v>187</v>
      </c>
      <c r="N5478" s="2">
        <v>41712</v>
      </c>
      <c r="O5478" s="2">
        <v>42442</v>
      </c>
      <c r="P5478" t="s">
        <v>18</v>
      </c>
      <c r="Q5478">
        <v>0.1</v>
      </c>
      <c r="R5478" s="5">
        <f t="shared" si="259"/>
        <v>0.1</v>
      </c>
      <c r="S5478" s="6" t="str">
        <f t="shared" si="260"/>
        <v/>
      </c>
      <c r="T5478">
        <f>ROUND(INT(表1[[#This Row],[合同结束日期]]-表1[[#This Row],[合同起始日期]])/365,1)</f>
        <v>2</v>
      </c>
    </row>
    <row r="5479" spans="1:20">
      <c r="A5479" s="1">
        <v>42339</v>
      </c>
      <c r="B5479" t="s">
        <v>69</v>
      </c>
      <c r="C5479">
        <f t="shared" si="258"/>
        <v>2</v>
      </c>
      <c r="D5479" t="s">
        <v>317</v>
      </c>
      <c r="E5479" s="4">
        <v>39195.599999999999</v>
      </c>
      <c r="F5479" s="4">
        <v>7654.9006799999988</v>
      </c>
      <c r="G5479" s="3">
        <v>0.19529999999999997</v>
      </c>
      <c r="H5479" s="7">
        <v>4082.875</v>
      </c>
      <c r="I5479" s="4">
        <v>797.38548749999995</v>
      </c>
      <c r="J5479">
        <v>9.6</v>
      </c>
      <c r="K5479" t="s">
        <v>11</v>
      </c>
      <c r="L5479" t="s">
        <v>12</v>
      </c>
      <c r="M5479" t="s">
        <v>110</v>
      </c>
      <c r="N5479" s="2">
        <v>41759</v>
      </c>
      <c r="O5479" s="2">
        <v>42670</v>
      </c>
      <c r="P5479" t="s">
        <v>24</v>
      </c>
      <c r="Q5479">
        <v>0.18</v>
      </c>
      <c r="R5479" s="5">
        <f t="shared" si="259"/>
        <v>0.18</v>
      </c>
      <c r="S5479" s="6" t="str">
        <f t="shared" si="260"/>
        <v/>
      </c>
      <c r="T5479">
        <f>ROUND(INT(表1[[#This Row],[合同结束日期]]-表1[[#This Row],[合同起始日期]])/365,1)</f>
        <v>2.5</v>
      </c>
    </row>
    <row r="5480" spans="1:20">
      <c r="A5480" s="1">
        <v>42339</v>
      </c>
      <c r="B5480" t="s">
        <v>69</v>
      </c>
      <c r="C5480">
        <f t="shared" si="258"/>
        <v>2</v>
      </c>
      <c r="D5480" t="s">
        <v>471</v>
      </c>
      <c r="E5480" s="4">
        <v>39363.599999999999</v>
      </c>
      <c r="F5480" s="4">
        <v>13198.61508</v>
      </c>
      <c r="G5480" s="3">
        <v>0.33529999999999999</v>
      </c>
      <c r="H5480" s="7">
        <v>585.76785714285711</v>
      </c>
      <c r="I5480" s="4">
        <v>196.4079625</v>
      </c>
      <c r="J5480">
        <v>67.2</v>
      </c>
      <c r="K5480" t="s">
        <v>60</v>
      </c>
      <c r="L5480" t="s">
        <v>107</v>
      </c>
      <c r="M5480" t="s">
        <v>299</v>
      </c>
      <c r="N5480" s="2">
        <v>42237</v>
      </c>
      <c r="O5480" s="2">
        <v>42602</v>
      </c>
      <c r="P5480" t="s">
        <v>14</v>
      </c>
      <c r="Q5480">
        <v>0</v>
      </c>
      <c r="R5480" s="5">
        <f t="shared" si="259"/>
        <v>0</v>
      </c>
      <c r="S5480" s="6" t="str">
        <f t="shared" si="260"/>
        <v/>
      </c>
      <c r="T5480">
        <f>ROUND(INT(表1[[#This Row],[合同结束日期]]-表1[[#This Row],[合同起始日期]])/365,1)</f>
        <v>1</v>
      </c>
    </row>
    <row r="5481" spans="1:20">
      <c r="A5481" s="1">
        <v>42339</v>
      </c>
      <c r="B5481" t="s">
        <v>69</v>
      </c>
      <c r="C5481">
        <f t="shared" si="258"/>
        <v>2</v>
      </c>
      <c r="D5481" t="s">
        <v>105</v>
      </c>
      <c r="E5481" s="4">
        <v>152056.79999999999</v>
      </c>
      <c r="F5481" s="4">
        <v>29772.721440000005</v>
      </c>
      <c r="G5481" s="3">
        <v>0.19580000000000006</v>
      </c>
      <c r="H5481" s="7">
        <v>3167.85</v>
      </c>
      <c r="I5481" s="4">
        <v>620.26503000000014</v>
      </c>
      <c r="J5481">
        <v>48</v>
      </c>
      <c r="K5481" t="s">
        <v>60</v>
      </c>
      <c r="L5481" t="s">
        <v>107</v>
      </c>
      <c r="M5481" t="s">
        <v>106</v>
      </c>
      <c r="N5481" s="2">
        <v>42163</v>
      </c>
      <c r="O5481" s="2">
        <v>42528</v>
      </c>
      <c r="P5481" t="s">
        <v>24</v>
      </c>
      <c r="Q5481">
        <v>0.18</v>
      </c>
      <c r="R5481" s="5">
        <f t="shared" si="259"/>
        <v>0.18</v>
      </c>
      <c r="S5481" s="6" t="str">
        <f t="shared" si="260"/>
        <v/>
      </c>
      <c r="T5481">
        <f>ROUND(INT(表1[[#This Row],[合同结束日期]]-表1[[#This Row],[合同起始日期]])/365,1)</f>
        <v>1</v>
      </c>
    </row>
    <row r="5482" spans="1:20">
      <c r="A5482" s="1">
        <v>42339</v>
      </c>
      <c r="B5482" t="s">
        <v>69</v>
      </c>
      <c r="C5482">
        <f t="shared" si="258"/>
        <v>2</v>
      </c>
      <c r="D5482" t="s">
        <v>211</v>
      </c>
      <c r="E5482" s="4">
        <v>64723.199999999997</v>
      </c>
      <c r="F5482" s="4">
        <v>11604.86976</v>
      </c>
      <c r="G5482" s="3">
        <v>0.17930000000000001</v>
      </c>
      <c r="H5482" s="7">
        <v>4494.666666666667</v>
      </c>
      <c r="I5482" s="4">
        <v>805.89373333333333</v>
      </c>
      <c r="J5482">
        <v>14.399999999999999</v>
      </c>
      <c r="K5482" t="s">
        <v>11</v>
      </c>
      <c r="L5482" t="s">
        <v>12</v>
      </c>
      <c r="M5482" t="s">
        <v>110</v>
      </c>
      <c r="N5482" s="2">
        <v>41804</v>
      </c>
      <c r="O5482" s="2">
        <v>42591</v>
      </c>
      <c r="P5482" t="s">
        <v>24</v>
      </c>
      <c r="Q5482">
        <v>0.17</v>
      </c>
      <c r="R5482" s="5">
        <f t="shared" si="259"/>
        <v>0.17</v>
      </c>
      <c r="S5482" s="6" t="str">
        <f t="shared" si="260"/>
        <v/>
      </c>
      <c r="T5482">
        <f>ROUND(INT(表1[[#This Row],[合同结束日期]]-表1[[#This Row],[合同起始日期]])/365,1)</f>
        <v>2.2000000000000002</v>
      </c>
    </row>
    <row r="5483" spans="1:20">
      <c r="A5483" s="1">
        <v>42339</v>
      </c>
      <c r="B5483" t="s">
        <v>69</v>
      </c>
      <c r="C5483">
        <f t="shared" si="258"/>
        <v>2</v>
      </c>
      <c r="D5483" t="s">
        <v>310</v>
      </c>
      <c r="E5483" s="4">
        <v>53784</v>
      </c>
      <c r="F5483" s="4">
        <v>8669.9807999999994</v>
      </c>
      <c r="G5483" s="3">
        <v>0.16119999999999998</v>
      </c>
      <c r="H5483" s="7">
        <v>4074.545454545455</v>
      </c>
      <c r="I5483" s="4">
        <v>656.81672727272723</v>
      </c>
      <c r="J5483">
        <v>13.2</v>
      </c>
      <c r="K5483" t="s">
        <v>11</v>
      </c>
      <c r="L5483" t="s">
        <v>12</v>
      </c>
      <c r="M5483" t="s">
        <v>10</v>
      </c>
      <c r="N5483" s="2">
        <v>42181</v>
      </c>
      <c r="O5483" s="2">
        <v>42546</v>
      </c>
      <c r="P5483" t="s">
        <v>24</v>
      </c>
      <c r="Q5483">
        <v>0.15</v>
      </c>
      <c r="R5483" s="5">
        <f t="shared" si="259"/>
        <v>0.15</v>
      </c>
      <c r="S5483" s="6" t="str">
        <f t="shared" si="260"/>
        <v/>
      </c>
      <c r="T5483">
        <f>ROUND(INT(表1[[#This Row],[合同结束日期]]-表1[[#This Row],[合同起始日期]])/365,1)</f>
        <v>1</v>
      </c>
    </row>
    <row r="5484" spans="1:20">
      <c r="A5484" s="1">
        <v>42339</v>
      </c>
      <c r="B5484" t="s">
        <v>69</v>
      </c>
      <c r="C5484">
        <f t="shared" si="258"/>
        <v>2</v>
      </c>
      <c r="D5484" t="s">
        <v>462</v>
      </c>
      <c r="E5484" s="4">
        <v>62655.6</v>
      </c>
      <c r="F5484" s="4">
        <v>6002.4064799999996</v>
      </c>
      <c r="G5484" s="3">
        <v>9.5799999999999996E-2</v>
      </c>
      <c r="H5484" s="7">
        <v>8702.1666666666679</v>
      </c>
      <c r="I5484" s="4">
        <v>833.66756666666674</v>
      </c>
      <c r="J5484">
        <v>7.1999999999999993</v>
      </c>
      <c r="K5484" t="s">
        <v>66</v>
      </c>
      <c r="L5484" t="s">
        <v>66</v>
      </c>
      <c r="M5484" t="s">
        <v>66</v>
      </c>
      <c r="N5484" s="2">
        <v>42236</v>
      </c>
      <c r="O5484" s="2">
        <v>42601</v>
      </c>
      <c r="P5484" t="s">
        <v>24</v>
      </c>
      <c r="Q5484" t="s">
        <v>465</v>
      </c>
      <c r="R5484" s="5" t="str">
        <f t="shared" si="259"/>
        <v>0.</v>
      </c>
      <c r="S5484" s="6" t="str">
        <f t="shared" si="260"/>
        <v>0.1</v>
      </c>
      <c r="T5484">
        <f>ROUND(INT(表1[[#This Row],[合同结束日期]]-表1[[#This Row],[合同起始日期]])/365,1)</f>
        <v>1</v>
      </c>
    </row>
    <row r="5485" spans="1:20">
      <c r="A5485" s="1">
        <v>42339</v>
      </c>
      <c r="B5485" t="s">
        <v>69</v>
      </c>
      <c r="C5485">
        <f t="shared" si="258"/>
        <v>2</v>
      </c>
      <c r="D5485" t="s">
        <v>297</v>
      </c>
      <c r="E5485" s="4">
        <v>60244.92</v>
      </c>
      <c r="F5485" s="4">
        <v>8434.2888000000003</v>
      </c>
      <c r="G5485" s="3">
        <v>0.14000000000000001</v>
      </c>
      <c r="H5485" s="7">
        <v>3346.94</v>
      </c>
      <c r="I5485" s="4">
        <v>468.57159999999999</v>
      </c>
      <c r="J5485">
        <v>18</v>
      </c>
      <c r="K5485" t="s">
        <v>60</v>
      </c>
      <c r="L5485" t="s">
        <v>61</v>
      </c>
      <c r="M5485" t="s">
        <v>305</v>
      </c>
      <c r="N5485" s="2">
        <v>42323</v>
      </c>
      <c r="O5485" s="2">
        <v>42688</v>
      </c>
      <c r="P5485" t="s">
        <v>24</v>
      </c>
      <c r="Q5485">
        <v>0.13</v>
      </c>
      <c r="R5485" s="5">
        <f t="shared" si="259"/>
        <v>0.13</v>
      </c>
      <c r="S5485" s="6" t="str">
        <f t="shared" si="260"/>
        <v/>
      </c>
      <c r="T5485">
        <f>ROUND(INT(表1[[#This Row],[合同结束日期]]-表1[[#This Row],[合同起始日期]])/365,1)</f>
        <v>1</v>
      </c>
    </row>
    <row r="5486" spans="1:20">
      <c r="A5486" s="1">
        <v>42370</v>
      </c>
      <c r="B5486" t="s">
        <v>69</v>
      </c>
      <c r="C5486">
        <f t="shared" si="258"/>
        <v>2</v>
      </c>
      <c r="D5486" t="s">
        <v>70</v>
      </c>
      <c r="E5486" s="4">
        <v>1227172.8</v>
      </c>
      <c r="F5486" s="4">
        <v>132534.6624</v>
      </c>
      <c r="G5486" s="3">
        <v>0.108</v>
      </c>
      <c r="H5486" s="7">
        <v>1018.569721115538</v>
      </c>
      <c r="I5486" s="4">
        <v>110.00552988047809</v>
      </c>
      <c r="J5486">
        <v>1204.8</v>
      </c>
      <c r="K5486" t="s">
        <v>44</v>
      </c>
      <c r="L5486" t="s">
        <v>72</v>
      </c>
      <c r="M5486" t="s">
        <v>71</v>
      </c>
      <c r="N5486" s="2">
        <v>41270</v>
      </c>
      <c r="O5486" s="2">
        <v>44325</v>
      </c>
      <c r="P5486" t="s">
        <v>18</v>
      </c>
      <c r="Q5486" t="s">
        <v>42</v>
      </c>
      <c r="R5486" s="5" t="str">
        <f t="shared" si="259"/>
        <v>0.08</v>
      </c>
      <c r="S5486" s="6" t="str">
        <f t="shared" si="260"/>
        <v/>
      </c>
      <c r="T5486">
        <f>ROUND(INT(表1[[#This Row],[合同结束日期]]-表1[[#This Row],[合同起始日期]])/365,1)</f>
        <v>8.4</v>
      </c>
    </row>
    <row r="5487" spans="1:20">
      <c r="A5487" s="1">
        <v>42370</v>
      </c>
      <c r="B5487" t="s">
        <v>69</v>
      </c>
      <c r="C5487">
        <f t="shared" si="258"/>
        <v>2</v>
      </c>
      <c r="D5487" t="s">
        <v>73</v>
      </c>
      <c r="E5487" s="4">
        <v>1018578</v>
      </c>
      <c r="F5487" s="4">
        <v>98292.777000000002</v>
      </c>
      <c r="G5487" s="3">
        <v>9.6500000000000002E-2</v>
      </c>
      <c r="H5487" s="7">
        <v>1192.1558988764045</v>
      </c>
      <c r="I5487" s="4">
        <v>115.04304424157304</v>
      </c>
      <c r="J5487">
        <v>854.4</v>
      </c>
      <c r="K5487" t="s">
        <v>44</v>
      </c>
      <c r="L5487" t="s">
        <v>72</v>
      </c>
      <c r="M5487" t="s">
        <v>71</v>
      </c>
      <c r="N5487" s="2">
        <v>41286</v>
      </c>
      <c r="O5487" s="2">
        <v>44325</v>
      </c>
      <c r="P5487" t="s">
        <v>18</v>
      </c>
      <c r="Q5487" t="s">
        <v>42</v>
      </c>
      <c r="R5487" s="5" t="str">
        <f t="shared" si="259"/>
        <v>0.08</v>
      </c>
      <c r="S5487" s="6" t="str">
        <f t="shared" si="260"/>
        <v/>
      </c>
      <c r="T5487">
        <f>ROUND(INT(表1[[#This Row],[合同结束日期]]-表1[[#This Row],[合同起始日期]])/365,1)</f>
        <v>8.3000000000000007</v>
      </c>
    </row>
    <row r="5488" spans="1:20">
      <c r="A5488" s="1">
        <v>42370</v>
      </c>
      <c r="B5488" t="s">
        <v>69</v>
      </c>
      <c r="C5488">
        <f t="shared" si="258"/>
        <v>2</v>
      </c>
      <c r="D5488" t="s">
        <v>356</v>
      </c>
      <c r="E5488" s="4">
        <v>610571.69999999995</v>
      </c>
      <c r="F5488" s="4">
        <v>80168.064209999997</v>
      </c>
      <c r="G5488" s="3">
        <v>0.1313</v>
      </c>
      <c r="H5488" s="7">
        <v>1130.6883333333333</v>
      </c>
      <c r="I5488" s="4">
        <v>148.45937816666665</v>
      </c>
      <c r="J5488">
        <v>540</v>
      </c>
      <c r="K5488" t="s">
        <v>44</v>
      </c>
      <c r="L5488" t="s">
        <v>72</v>
      </c>
      <c r="M5488" t="s">
        <v>71</v>
      </c>
      <c r="N5488" s="2">
        <v>41877</v>
      </c>
      <c r="O5488" s="2">
        <v>43702</v>
      </c>
      <c r="P5488" t="s">
        <v>18</v>
      </c>
      <c r="Q5488" t="s">
        <v>42</v>
      </c>
      <c r="R5488" s="5" t="str">
        <f t="shared" si="259"/>
        <v>0.08</v>
      </c>
      <c r="S5488" s="6" t="str">
        <f t="shared" si="260"/>
        <v/>
      </c>
      <c r="T5488">
        <f>ROUND(INT(表1[[#This Row],[合同结束日期]]-表1[[#This Row],[合同起始日期]])/365,1)</f>
        <v>5</v>
      </c>
    </row>
    <row r="5489" spans="1:20">
      <c r="A5489" s="1">
        <v>42370</v>
      </c>
      <c r="B5489" t="s">
        <v>69</v>
      </c>
      <c r="C5489">
        <f t="shared" si="258"/>
        <v>2</v>
      </c>
      <c r="D5489" t="s">
        <v>336</v>
      </c>
      <c r="E5489" s="4">
        <v>735456</v>
      </c>
      <c r="F5489" s="4">
        <v>78767.337599999999</v>
      </c>
      <c r="G5489" s="3">
        <v>0.1071</v>
      </c>
      <c r="H5489" s="7">
        <v>1167.3904761904762</v>
      </c>
      <c r="I5489" s="4">
        <v>125.02752</v>
      </c>
      <c r="J5489">
        <v>630</v>
      </c>
      <c r="K5489" t="s">
        <v>44</v>
      </c>
      <c r="L5489" t="s">
        <v>72</v>
      </c>
      <c r="M5489" t="s">
        <v>71</v>
      </c>
      <c r="N5489" s="2">
        <v>41757</v>
      </c>
      <c r="O5489" s="2">
        <v>43948</v>
      </c>
      <c r="P5489" t="s">
        <v>18</v>
      </c>
      <c r="Q5489" t="s">
        <v>42</v>
      </c>
      <c r="R5489" s="5" t="str">
        <f t="shared" si="259"/>
        <v>0.08</v>
      </c>
      <c r="S5489" s="6" t="str">
        <f t="shared" si="260"/>
        <v/>
      </c>
      <c r="T5489">
        <f>ROUND(INT(表1[[#This Row],[合同结束日期]]-表1[[#This Row],[合同起始日期]])/365,1)</f>
        <v>6</v>
      </c>
    </row>
    <row r="5490" spans="1:20">
      <c r="A5490" s="1">
        <v>42370</v>
      </c>
      <c r="B5490" t="s">
        <v>69</v>
      </c>
      <c r="C5490">
        <f t="shared" si="258"/>
        <v>2</v>
      </c>
      <c r="D5490" t="s">
        <v>74</v>
      </c>
      <c r="E5490" s="4">
        <v>360050.88</v>
      </c>
      <c r="F5490" s="4">
        <v>27579.897408000004</v>
      </c>
      <c r="G5490" s="3">
        <v>7.6600000000000015E-2</v>
      </c>
      <c r="H5490" s="7">
        <v>1435.6095693779905</v>
      </c>
      <c r="I5490" s="4">
        <v>109.9676930143541</v>
      </c>
      <c r="J5490">
        <v>250.79999999999998</v>
      </c>
      <c r="K5490" t="s">
        <v>76</v>
      </c>
      <c r="L5490" t="s">
        <v>75</v>
      </c>
      <c r="M5490" t="s">
        <v>75</v>
      </c>
      <c r="N5490" s="2">
        <v>41243</v>
      </c>
      <c r="O5490" s="2">
        <v>43229</v>
      </c>
      <c r="P5490" t="s">
        <v>14</v>
      </c>
      <c r="Q5490" t="s">
        <v>37</v>
      </c>
      <c r="R5490" s="5" t="str">
        <f t="shared" si="259"/>
        <v>0.</v>
      </c>
      <c r="S5490" s="6" t="str">
        <f t="shared" si="260"/>
        <v/>
      </c>
      <c r="T5490">
        <f>ROUND(INT(表1[[#This Row],[合同结束日期]]-表1[[#This Row],[合同起始日期]])/365,1)</f>
        <v>5.4</v>
      </c>
    </row>
    <row r="5491" spans="1:20">
      <c r="A5491" s="1">
        <v>42370</v>
      </c>
      <c r="B5491" t="s">
        <v>69</v>
      </c>
      <c r="C5491">
        <f t="shared" si="258"/>
        <v>2</v>
      </c>
      <c r="D5491" t="s">
        <v>464</v>
      </c>
      <c r="E5491" s="4">
        <v>479234.39999999997</v>
      </c>
      <c r="F5491" s="4">
        <v>46677.430560000001</v>
      </c>
      <c r="G5491" s="3">
        <v>9.7400000000000014E-2</v>
      </c>
      <c r="H5491" s="7">
        <v>1848.898148148148</v>
      </c>
      <c r="I5491" s="4">
        <v>180.08267962962964</v>
      </c>
      <c r="J5491">
        <v>259.2</v>
      </c>
      <c r="K5491" t="s">
        <v>44</v>
      </c>
      <c r="L5491" t="s">
        <v>72</v>
      </c>
      <c r="M5491" t="s">
        <v>71</v>
      </c>
      <c r="N5491" s="2">
        <v>42139</v>
      </c>
      <c r="O5491" s="2">
        <v>43965</v>
      </c>
      <c r="P5491" t="s">
        <v>18</v>
      </c>
      <c r="Q5491" t="s">
        <v>42</v>
      </c>
      <c r="R5491" s="5" t="str">
        <f t="shared" si="259"/>
        <v>0.08</v>
      </c>
      <c r="S5491" s="6" t="str">
        <f t="shared" si="260"/>
        <v/>
      </c>
      <c r="T5491">
        <f>ROUND(INT(表1[[#This Row],[合同结束日期]]-表1[[#This Row],[合同起始日期]])/365,1)</f>
        <v>5</v>
      </c>
    </row>
    <row r="5492" spans="1:20">
      <c r="A5492" s="1">
        <v>42370</v>
      </c>
      <c r="B5492" t="s">
        <v>69</v>
      </c>
      <c r="C5492">
        <f t="shared" si="258"/>
        <v>2</v>
      </c>
      <c r="D5492" t="s">
        <v>77</v>
      </c>
      <c r="E5492" s="4">
        <v>659880.74399999995</v>
      </c>
      <c r="F5492" s="4">
        <v>90205.697704799997</v>
      </c>
      <c r="G5492" s="3">
        <v>0.13670000000000002</v>
      </c>
      <c r="H5492" s="7">
        <v>658.56361676646702</v>
      </c>
      <c r="I5492" s="4">
        <v>90.025646411976041</v>
      </c>
      <c r="J5492">
        <v>1002</v>
      </c>
      <c r="K5492" t="s">
        <v>44</v>
      </c>
      <c r="L5492" t="s">
        <v>72</v>
      </c>
      <c r="M5492" t="s">
        <v>71</v>
      </c>
      <c r="N5492" s="2">
        <v>42098</v>
      </c>
      <c r="O5492" s="2">
        <v>44325</v>
      </c>
      <c r="P5492" t="s">
        <v>18</v>
      </c>
      <c r="Q5492" t="s">
        <v>78</v>
      </c>
      <c r="R5492" s="5" t="str">
        <f t="shared" si="259"/>
        <v>0.07</v>
      </c>
      <c r="S5492" s="6" t="str">
        <f t="shared" si="260"/>
        <v/>
      </c>
      <c r="T5492">
        <f>ROUND(INT(表1[[#This Row],[合同结束日期]]-表1[[#This Row],[合同起始日期]])/365,1)</f>
        <v>6.1</v>
      </c>
    </row>
    <row r="5493" spans="1:20">
      <c r="A5493" s="1">
        <v>42370</v>
      </c>
      <c r="B5493" t="s">
        <v>69</v>
      </c>
      <c r="C5493">
        <f t="shared" si="258"/>
        <v>2</v>
      </c>
      <c r="D5493" t="s">
        <v>79</v>
      </c>
      <c r="E5493" s="4">
        <v>224300.4</v>
      </c>
      <c r="F5493" s="4">
        <v>52822.744200000001</v>
      </c>
      <c r="G5493" s="3">
        <v>0.23550000000000001</v>
      </c>
      <c r="H5493" s="7">
        <v>1146.7300613496932</v>
      </c>
      <c r="I5493" s="4">
        <v>270.05492944785277</v>
      </c>
      <c r="J5493">
        <v>195.6</v>
      </c>
      <c r="K5493" t="s">
        <v>11</v>
      </c>
      <c r="L5493" t="s">
        <v>13</v>
      </c>
      <c r="M5493" t="s">
        <v>34</v>
      </c>
      <c r="N5493" s="2">
        <v>41299</v>
      </c>
      <c r="O5493" s="2">
        <v>42499</v>
      </c>
      <c r="P5493" t="s">
        <v>24</v>
      </c>
      <c r="Q5493" t="s">
        <v>59</v>
      </c>
      <c r="R5493" s="5" t="str">
        <f t="shared" si="259"/>
        <v>0.16</v>
      </c>
      <c r="S5493" s="6" t="str">
        <f t="shared" si="260"/>
        <v/>
      </c>
      <c r="T5493">
        <f>ROUND(INT(表1[[#This Row],[合同结束日期]]-表1[[#This Row],[合同起始日期]])/365,1)</f>
        <v>3.3</v>
      </c>
    </row>
    <row r="5494" spans="1:20">
      <c r="A5494" s="1">
        <v>42370</v>
      </c>
      <c r="B5494" t="s">
        <v>69</v>
      </c>
      <c r="C5494">
        <f t="shared" si="258"/>
        <v>2</v>
      </c>
      <c r="D5494" t="s">
        <v>100</v>
      </c>
      <c r="E5494" s="4">
        <v>452847.6</v>
      </c>
      <c r="F5494" s="4">
        <v>81512.567999999999</v>
      </c>
      <c r="G5494" s="3">
        <v>0.18000000000000002</v>
      </c>
      <c r="H5494" s="7">
        <v>2499.1589403973512</v>
      </c>
      <c r="I5494" s="4">
        <v>449.84860927152323</v>
      </c>
      <c r="J5494">
        <v>181.2</v>
      </c>
      <c r="K5494" t="s">
        <v>11</v>
      </c>
      <c r="L5494" t="s">
        <v>23</v>
      </c>
      <c r="M5494" t="s">
        <v>23</v>
      </c>
      <c r="N5494" s="2">
        <v>42134</v>
      </c>
      <c r="O5494" s="2">
        <v>42864</v>
      </c>
      <c r="P5494" t="s">
        <v>24</v>
      </c>
      <c r="Q5494" t="s">
        <v>59</v>
      </c>
      <c r="R5494" s="5" t="str">
        <f t="shared" si="259"/>
        <v>0.16</v>
      </c>
      <c r="S5494" s="6" t="str">
        <f t="shared" si="260"/>
        <v/>
      </c>
      <c r="T5494">
        <f>ROUND(INT(表1[[#This Row],[合同结束日期]]-表1[[#This Row],[合同起始日期]])/365,1)</f>
        <v>2</v>
      </c>
    </row>
    <row r="5495" spans="1:20">
      <c r="A5495" s="1">
        <v>42370</v>
      </c>
      <c r="B5495" t="s">
        <v>69</v>
      </c>
      <c r="C5495">
        <f t="shared" si="258"/>
        <v>2</v>
      </c>
      <c r="D5495" t="s">
        <v>81</v>
      </c>
      <c r="E5495" s="4">
        <v>255657.59999999998</v>
      </c>
      <c r="F5495" s="4">
        <v>46913.169600000001</v>
      </c>
      <c r="G5495" s="3">
        <v>0.18350000000000002</v>
      </c>
      <c r="H5495" s="7">
        <v>2130.48</v>
      </c>
      <c r="I5495" s="4">
        <v>390.94308000000001</v>
      </c>
      <c r="J5495">
        <v>120</v>
      </c>
      <c r="K5495" t="s">
        <v>11</v>
      </c>
      <c r="L5495" t="s">
        <v>23</v>
      </c>
      <c r="M5495" t="s">
        <v>23</v>
      </c>
      <c r="N5495" s="2">
        <v>41279</v>
      </c>
      <c r="O5495" s="2">
        <v>42499</v>
      </c>
      <c r="P5495" t="s">
        <v>24</v>
      </c>
      <c r="Q5495" t="s">
        <v>59</v>
      </c>
      <c r="R5495" s="5" t="str">
        <f t="shared" si="259"/>
        <v>0.16</v>
      </c>
      <c r="S5495" s="6" t="str">
        <f t="shared" si="260"/>
        <v/>
      </c>
      <c r="T5495">
        <f>ROUND(INT(表1[[#This Row],[合同结束日期]]-表1[[#This Row],[合同起始日期]])/365,1)</f>
        <v>3.3</v>
      </c>
    </row>
    <row r="5496" spans="1:20">
      <c r="A5496" s="1">
        <v>42370</v>
      </c>
      <c r="B5496" t="s">
        <v>69</v>
      </c>
      <c r="C5496">
        <f t="shared" si="258"/>
        <v>2</v>
      </c>
      <c r="D5496" t="s">
        <v>415</v>
      </c>
      <c r="E5496" s="4">
        <v>284456.39999999997</v>
      </c>
      <c r="F5496" s="4">
        <v>40279.026239999999</v>
      </c>
      <c r="G5496" s="3">
        <v>0.1416</v>
      </c>
      <c r="H5496" s="7">
        <v>4309.9454545454537</v>
      </c>
      <c r="I5496" s="4">
        <v>610.28827636363633</v>
      </c>
      <c r="J5496">
        <v>66</v>
      </c>
      <c r="K5496" t="s">
        <v>11</v>
      </c>
      <c r="L5496" t="s">
        <v>12</v>
      </c>
      <c r="M5496" t="s">
        <v>53</v>
      </c>
      <c r="N5496" s="2">
        <v>42156</v>
      </c>
      <c r="O5496" s="2">
        <v>42886</v>
      </c>
      <c r="P5496" t="s">
        <v>24</v>
      </c>
      <c r="Q5496" t="s">
        <v>28</v>
      </c>
      <c r="R5496" s="5" t="str">
        <f t="shared" si="259"/>
        <v>0.13</v>
      </c>
      <c r="S5496" s="6" t="str">
        <f t="shared" si="260"/>
        <v/>
      </c>
      <c r="T5496">
        <f>ROUND(INT(表1[[#This Row],[合同结束日期]]-表1[[#This Row],[合同起始日期]])/365,1)</f>
        <v>2</v>
      </c>
    </row>
    <row r="5497" spans="1:20">
      <c r="A5497" s="1">
        <v>42370</v>
      </c>
      <c r="B5497" t="s">
        <v>69</v>
      </c>
      <c r="C5497">
        <f t="shared" si="258"/>
        <v>2</v>
      </c>
      <c r="D5497" t="s">
        <v>417</v>
      </c>
      <c r="E5497" s="4">
        <v>290902.8</v>
      </c>
      <c r="F5497" s="4">
        <v>41250.017040000006</v>
      </c>
      <c r="G5497" s="3">
        <v>0.14180000000000004</v>
      </c>
      <c r="H5497" s="7">
        <v>4252.9649122807023</v>
      </c>
      <c r="I5497" s="4">
        <v>603.07042456140368</v>
      </c>
      <c r="J5497">
        <v>68.399999999999991</v>
      </c>
      <c r="K5497" t="s">
        <v>11</v>
      </c>
      <c r="L5497" t="s">
        <v>12</v>
      </c>
      <c r="M5497" t="s">
        <v>53</v>
      </c>
      <c r="N5497" s="2">
        <v>42156</v>
      </c>
      <c r="O5497" s="2">
        <v>42886</v>
      </c>
      <c r="P5497" t="s">
        <v>24</v>
      </c>
      <c r="Q5497" t="s">
        <v>28</v>
      </c>
      <c r="R5497" s="5" t="str">
        <f t="shared" si="259"/>
        <v>0.13</v>
      </c>
      <c r="S5497" s="6" t="str">
        <f t="shared" si="260"/>
        <v/>
      </c>
      <c r="T5497">
        <f>ROUND(INT(表1[[#This Row],[合同结束日期]]-表1[[#This Row],[合同起始日期]])/365,1)</f>
        <v>2</v>
      </c>
    </row>
    <row r="5498" spans="1:20">
      <c r="A5498" s="1">
        <v>42370</v>
      </c>
      <c r="B5498" t="s">
        <v>69</v>
      </c>
      <c r="C5498">
        <f t="shared" si="258"/>
        <v>2</v>
      </c>
      <c r="D5498" t="s">
        <v>418</v>
      </c>
      <c r="E5498" s="4">
        <v>571428</v>
      </c>
      <c r="F5498" s="4">
        <v>77885.636400000003</v>
      </c>
      <c r="G5498" s="3">
        <v>0.1363</v>
      </c>
      <c r="H5498" s="7">
        <v>7936.5</v>
      </c>
      <c r="I5498" s="4">
        <v>1081.74495</v>
      </c>
      <c r="J5498">
        <v>72</v>
      </c>
      <c r="K5498" t="s">
        <v>11</v>
      </c>
      <c r="L5498" t="s">
        <v>12</v>
      </c>
      <c r="M5498" t="s">
        <v>53</v>
      </c>
      <c r="N5498" s="2">
        <v>42159</v>
      </c>
      <c r="O5498" s="2">
        <v>42889</v>
      </c>
      <c r="P5498" t="s">
        <v>24</v>
      </c>
      <c r="Q5498" t="s">
        <v>28</v>
      </c>
      <c r="R5498" s="5" t="str">
        <f t="shared" si="259"/>
        <v>0.13</v>
      </c>
      <c r="S5498" s="6" t="str">
        <f t="shared" si="260"/>
        <v/>
      </c>
      <c r="T5498">
        <f>ROUND(INT(表1[[#This Row],[合同结束日期]]-表1[[#This Row],[合同起始日期]])/365,1)</f>
        <v>2</v>
      </c>
    </row>
    <row r="5499" spans="1:20">
      <c r="A5499" s="1">
        <v>42370</v>
      </c>
      <c r="B5499" t="s">
        <v>69</v>
      </c>
      <c r="C5499">
        <f t="shared" si="258"/>
        <v>2</v>
      </c>
      <c r="D5499" t="s">
        <v>90</v>
      </c>
      <c r="E5499" s="4">
        <v>347893.2</v>
      </c>
      <c r="F5499" s="4">
        <v>75527.613720000008</v>
      </c>
      <c r="G5499" s="3">
        <v>0.21710000000000002</v>
      </c>
      <c r="H5499" s="7">
        <v>1846.5668789808917</v>
      </c>
      <c r="I5499" s="4">
        <v>400.88966942675165</v>
      </c>
      <c r="J5499">
        <v>188.4</v>
      </c>
      <c r="K5499" t="s">
        <v>11</v>
      </c>
      <c r="L5499" t="s">
        <v>23</v>
      </c>
      <c r="M5499" t="s">
        <v>23</v>
      </c>
      <c r="N5499" s="2">
        <v>42156</v>
      </c>
      <c r="O5499" s="2">
        <v>42886</v>
      </c>
      <c r="P5499" t="s">
        <v>24</v>
      </c>
      <c r="Q5499" t="s">
        <v>420</v>
      </c>
      <c r="R5499" s="5" t="str">
        <f t="shared" si="259"/>
        <v>0.19</v>
      </c>
      <c r="S5499" s="6" t="str">
        <f t="shared" si="260"/>
        <v/>
      </c>
      <c r="T5499">
        <f>ROUND(INT(表1[[#This Row],[合同结束日期]]-表1[[#This Row],[合同起始日期]])/365,1)</f>
        <v>2</v>
      </c>
    </row>
    <row r="5500" spans="1:20">
      <c r="A5500" s="1">
        <v>42370</v>
      </c>
      <c r="B5500" t="s">
        <v>69</v>
      </c>
      <c r="C5500">
        <f t="shared" si="258"/>
        <v>2</v>
      </c>
      <c r="D5500" t="s">
        <v>86</v>
      </c>
      <c r="E5500" s="4">
        <v>571652.4</v>
      </c>
      <c r="F5500" s="4">
        <v>102897.432</v>
      </c>
      <c r="G5500" s="3">
        <v>0.18</v>
      </c>
      <c r="H5500" s="7">
        <v>2722.1542857142858</v>
      </c>
      <c r="I5500" s="4">
        <v>489.98777142857142</v>
      </c>
      <c r="J5500">
        <v>210</v>
      </c>
      <c r="K5500" t="s">
        <v>11</v>
      </c>
      <c r="L5500" t="s">
        <v>23</v>
      </c>
      <c r="M5500" t="s">
        <v>23</v>
      </c>
      <c r="N5500" s="2">
        <v>41284</v>
      </c>
      <c r="O5500" s="2">
        <v>42499</v>
      </c>
      <c r="P5500" t="s">
        <v>18</v>
      </c>
      <c r="Q5500" t="s">
        <v>30</v>
      </c>
      <c r="R5500" s="5" t="str">
        <f t="shared" si="259"/>
        <v>0.18</v>
      </c>
      <c r="S5500" s="6" t="str">
        <f t="shared" si="260"/>
        <v/>
      </c>
      <c r="T5500">
        <f>ROUND(INT(表1[[#This Row],[合同结束日期]]-表1[[#This Row],[合同起始日期]])/365,1)</f>
        <v>3.3</v>
      </c>
    </row>
    <row r="5501" spans="1:20">
      <c r="A5501" s="1">
        <v>42370</v>
      </c>
      <c r="B5501" t="s">
        <v>69</v>
      </c>
      <c r="C5501">
        <f t="shared" si="258"/>
        <v>2</v>
      </c>
      <c r="D5501" t="s">
        <v>87</v>
      </c>
      <c r="E5501" s="4">
        <v>243323.90400000001</v>
      </c>
      <c r="F5501" s="4">
        <v>37909.864243199998</v>
      </c>
      <c r="G5501" s="3">
        <v>0.15579999999999999</v>
      </c>
      <c r="H5501" s="7">
        <v>834.44411522633754</v>
      </c>
      <c r="I5501" s="4">
        <v>130.00639315226337</v>
      </c>
      <c r="J5501">
        <v>291.59999999999997</v>
      </c>
      <c r="K5501" t="s">
        <v>11</v>
      </c>
      <c r="L5501" t="s">
        <v>13</v>
      </c>
      <c r="M5501" t="s">
        <v>13</v>
      </c>
      <c r="N5501" s="2">
        <v>41340</v>
      </c>
      <c r="O5501" s="2">
        <v>42499</v>
      </c>
      <c r="P5501" t="s">
        <v>18</v>
      </c>
      <c r="Q5501" t="s">
        <v>83</v>
      </c>
      <c r="R5501" s="5" t="str">
        <f t="shared" si="259"/>
        <v>0.14</v>
      </c>
      <c r="S5501" s="6" t="str">
        <f t="shared" si="260"/>
        <v/>
      </c>
      <c r="T5501">
        <f>ROUND(INT(表1[[#This Row],[合同结束日期]]-表1[[#This Row],[合同起始日期]])/365,1)</f>
        <v>3.2</v>
      </c>
    </row>
    <row r="5502" spans="1:20">
      <c r="A5502" s="1">
        <v>42370</v>
      </c>
      <c r="B5502" t="s">
        <v>69</v>
      </c>
      <c r="C5502">
        <f t="shared" si="258"/>
        <v>2</v>
      </c>
      <c r="D5502" t="s">
        <v>88</v>
      </c>
      <c r="E5502" s="4">
        <v>279021.96000000002</v>
      </c>
      <c r="F5502" s="4">
        <v>39063.074400000005</v>
      </c>
      <c r="G5502" s="3">
        <v>0.14000000000000001</v>
      </c>
      <c r="H5502" s="7">
        <v>1367.7547058823529</v>
      </c>
      <c r="I5502" s="4">
        <v>191.48565882352943</v>
      </c>
      <c r="J5502">
        <v>204</v>
      </c>
      <c r="K5502" t="s">
        <v>11</v>
      </c>
      <c r="L5502" t="s">
        <v>23</v>
      </c>
      <c r="M5502" t="s">
        <v>23</v>
      </c>
      <c r="N5502" s="2">
        <v>41337</v>
      </c>
      <c r="O5502" s="2">
        <v>42499</v>
      </c>
      <c r="P5502" t="s">
        <v>18</v>
      </c>
      <c r="Q5502" t="s">
        <v>83</v>
      </c>
      <c r="R5502" s="5" t="str">
        <f t="shared" si="259"/>
        <v>0.14</v>
      </c>
      <c r="S5502" s="6" t="str">
        <f t="shared" si="260"/>
        <v/>
      </c>
      <c r="T5502">
        <f>ROUND(INT(表1[[#This Row],[合同结束日期]]-表1[[#This Row],[合同起始日期]])/365,1)</f>
        <v>3.2</v>
      </c>
    </row>
    <row r="5503" spans="1:20">
      <c r="A5503" s="1">
        <v>42370</v>
      </c>
      <c r="B5503" t="s">
        <v>69</v>
      </c>
      <c r="C5503">
        <f t="shared" si="258"/>
        <v>2</v>
      </c>
      <c r="D5503" t="s">
        <v>89</v>
      </c>
      <c r="E5503" s="4">
        <v>139617.60000000001</v>
      </c>
      <c r="F5503" s="4">
        <v>41703.777120000006</v>
      </c>
      <c r="G5503" s="3">
        <v>0.29870000000000002</v>
      </c>
      <c r="H5503" s="7">
        <v>977.71428571428589</v>
      </c>
      <c r="I5503" s="4">
        <v>292.04325714285721</v>
      </c>
      <c r="J5503">
        <v>142.79999999999998</v>
      </c>
      <c r="K5503" t="s">
        <v>11</v>
      </c>
      <c r="L5503" t="s">
        <v>23</v>
      </c>
      <c r="M5503" t="s">
        <v>23</v>
      </c>
      <c r="N5503" s="2">
        <v>41284</v>
      </c>
      <c r="O5503" s="2">
        <v>43229</v>
      </c>
      <c r="P5503" t="s">
        <v>24</v>
      </c>
      <c r="Q5503" t="s">
        <v>59</v>
      </c>
      <c r="R5503" s="5" t="str">
        <f t="shared" si="259"/>
        <v>0.16</v>
      </c>
      <c r="S5503" s="6" t="str">
        <f t="shared" si="260"/>
        <v/>
      </c>
      <c r="T5503">
        <f>ROUND(INT(表1[[#This Row],[合同结束日期]]-表1[[#This Row],[合同起始日期]])/365,1)</f>
        <v>5.3</v>
      </c>
    </row>
    <row r="5504" spans="1:20">
      <c r="A5504" s="1">
        <v>42370</v>
      </c>
      <c r="B5504" t="s">
        <v>69</v>
      </c>
      <c r="C5504">
        <f t="shared" si="258"/>
        <v>2</v>
      </c>
      <c r="D5504" t="s">
        <v>419</v>
      </c>
      <c r="E5504" s="4">
        <v>620497.19999999995</v>
      </c>
      <c r="F5504" s="4">
        <v>128132.6718</v>
      </c>
      <c r="G5504" s="3">
        <v>0.20650000000000002</v>
      </c>
      <c r="H5504" s="7">
        <v>1887.1569343065692</v>
      </c>
      <c r="I5504" s="4">
        <v>389.69790693430656</v>
      </c>
      <c r="J5504">
        <v>328.8</v>
      </c>
      <c r="K5504" t="s">
        <v>11</v>
      </c>
      <c r="L5504" t="s">
        <v>23</v>
      </c>
      <c r="M5504" t="s">
        <v>23</v>
      </c>
      <c r="N5504" s="2">
        <v>42140</v>
      </c>
      <c r="O5504" s="2">
        <v>42870</v>
      </c>
      <c r="P5504" t="s">
        <v>24</v>
      </c>
      <c r="Q5504" t="s">
        <v>30</v>
      </c>
      <c r="R5504" s="5" t="str">
        <f t="shared" si="259"/>
        <v>0.18</v>
      </c>
      <c r="S5504" s="6" t="str">
        <f t="shared" si="260"/>
        <v/>
      </c>
      <c r="T5504">
        <f>ROUND(INT(表1[[#This Row],[合同结束日期]]-表1[[#This Row],[合同起始日期]])/365,1)</f>
        <v>2</v>
      </c>
    </row>
    <row r="5505" spans="1:20">
      <c r="A5505" s="1">
        <v>42370</v>
      </c>
      <c r="B5505" t="s">
        <v>69</v>
      </c>
      <c r="C5505">
        <f t="shared" si="258"/>
        <v>2</v>
      </c>
      <c r="D5505" t="s">
        <v>91</v>
      </c>
      <c r="E5505" s="4">
        <v>1580997.5999999999</v>
      </c>
      <c r="F5505" s="4">
        <v>255805.41167999999</v>
      </c>
      <c r="G5505" s="3">
        <v>0.1618</v>
      </c>
      <c r="H5505" s="7">
        <v>4222.75</v>
      </c>
      <c r="I5505" s="4">
        <v>683.24095</v>
      </c>
      <c r="J5505">
        <v>374.4</v>
      </c>
      <c r="K5505" t="s">
        <v>11</v>
      </c>
      <c r="L5505" t="s">
        <v>92</v>
      </c>
      <c r="M5505" t="s">
        <v>92</v>
      </c>
      <c r="N5505" s="2">
        <v>41295</v>
      </c>
      <c r="O5505" s="2">
        <v>42499</v>
      </c>
      <c r="P5505" t="s">
        <v>24</v>
      </c>
      <c r="Q5505" t="s">
        <v>25</v>
      </c>
      <c r="R5505" s="5" t="str">
        <f t="shared" si="259"/>
        <v>0.15</v>
      </c>
      <c r="S5505" s="6" t="str">
        <f t="shared" si="260"/>
        <v/>
      </c>
      <c r="T5505">
        <f>ROUND(INT(表1[[#This Row],[合同结束日期]]-表1[[#This Row],[合同起始日期]])/365,1)</f>
        <v>3.3</v>
      </c>
    </row>
    <row r="5506" spans="1:20">
      <c r="A5506" s="1">
        <v>42370</v>
      </c>
      <c r="B5506" t="s">
        <v>69</v>
      </c>
      <c r="C5506">
        <f t="shared" si="258"/>
        <v>2</v>
      </c>
      <c r="D5506" t="s">
        <v>93</v>
      </c>
      <c r="E5506" s="4">
        <v>674697.6</v>
      </c>
      <c r="F5506" s="4">
        <v>107951.61600000001</v>
      </c>
      <c r="G5506" s="3">
        <v>0.16000000000000003</v>
      </c>
      <c r="H5506" s="7">
        <v>2498.88</v>
      </c>
      <c r="I5506" s="4">
        <v>399.82080000000002</v>
      </c>
      <c r="J5506">
        <v>270</v>
      </c>
      <c r="K5506" t="s">
        <v>11</v>
      </c>
      <c r="L5506" t="s">
        <v>92</v>
      </c>
      <c r="M5506" t="s">
        <v>92</v>
      </c>
      <c r="N5506" s="2">
        <v>41279</v>
      </c>
      <c r="O5506" s="2">
        <v>42499</v>
      </c>
      <c r="P5506" t="s">
        <v>24</v>
      </c>
      <c r="Q5506" t="s">
        <v>83</v>
      </c>
      <c r="R5506" s="5" t="str">
        <f t="shared" si="259"/>
        <v>0.14</v>
      </c>
      <c r="S5506" s="6" t="str">
        <f t="shared" si="260"/>
        <v/>
      </c>
      <c r="T5506">
        <f>ROUND(INT(表1[[#This Row],[合同结束日期]]-表1[[#This Row],[合同起始日期]])/365,1)</f>
        <v>3.3</v>
      </c>
    </row>
    <row r="5507" spans="1:20">
      <c r="A5507" s="1">
        <v>42370</v>
      </c>
      <c r="B5507" t="s">
        <v>69</v>
      </c>
      <c r="C5507">
        <f t="shared" si="258"/>
        <v>2</v>
      </c>
      <c r="D5507" t="s">
        <v>94</v>
      </c>
      <c r="E5507" s="4">
        <v>262170</v>
      </c>
      <c r="F5507" s="4">
        <v>79988.066999999995</v>
      </c>
      <c r="G5507" s="3">
        <v>0.30509999999999998</v>
      </c>
      <c r="H5507" s="7">
        <v>1016.1627906976744</v>
      </c>
      <c r="I5507" s="4">
        <v>310.03126744186045</v>
      </c>
      <c r="J5507">
        <v>258</v>
      </c>
      <c r="K5507" t="s">
        <v>11</v>
      </c>
      <c r="L5507" t="s">
        <v>23</v>
      </c>
      <c r="M5507" t="s">
        <v>23</v>
      </c>
      <c r="N5507" s="2">
        <v>41274</v>
      </c>
      <c r="O5507" s="2">
        <v>42435</v>
      </c>
      <c r="P5507" t="s">
        <v>24</v>
      </c>
      <c r="Q5507" t="s">
        <v>420</v>
      </c>
      <c r="R5507" s="5" t="str">
        <f t="shared" si="259"/>
        <v>0.19</v>
      </c>
      <c r="S5507" s="6" t="str">
        <f t="shared" si="260"/>
        <v/>
      </c>
      <c r="T5507">
        <f>ROUND(INT(表1[[#This Row],[合同结束日期]]-表1[[#This Row],[合同起始日期]])/365,1)</f>
        <v>3.2</v>
      </c>
    </row>
    <row r="5508" spans="1:20">
      <c r="A5508" s="1">
        <v>42370</v>
      </c>
      <c r="B5508" t="s">
        <v>69</v>
      </c>
      <c r="C5508">
        <f t="shared" si="258"/>
        <v>2</v>
      </c>
      <c r="D5508" t="s">
        <v>95</v>
      </c>
      <c r="E5508" s="4">
        <v>1954621.2</v>
      </c>
      <c r="F5508" s="4">
        <v>370791.64163999993</v>
      </c>
      <c r="G5508" s="3">
        <v>0.18969999999999998</v>
      </c>
      <c r="H5508" s="7">
        <v>1259.7455529775716</v>
      </c>
      <c r="I5508" s="4">
        <v>238.97373139984529</v>
      </c>
      <c r="J5508">
        <v>1551.6</v>
      </c>
      <c r="K5508" t="s">
        <v>41</v>
      </c>
      <c r="L5508" t="s">
        <v>95</v>
      </c>
      <c r="M5508" t="s">
        <v>41</v>
      </c>
      <c r="N5508" s="2">
        <v>41338</v>
      </c>
      <c r="O5508" s="2">
        <v>44349</v>
      </c>
      <c r="P5508" t="s">
        <v>24</v>
      </c>
      <c r="Q5508" t="s">
        <v>25</v>
      </c>
      <c r="R5508" s="5" t="str">
        <f t="shared" si="259"/>
        <v>0.15</v>
      </c>
      <c r="S5508" s="6" t="str">
        <f t="shared" si="260"/>
        <v/>
      </c>
      <c r="T5508">
        <f>ROUND(INT(表1[[#This Row],[合同结束日期]]-表1[[#This Row],[合同起始日期]])/365,1)</f>
        <v>8.1999999999999993</v>
      </c>
    </row>
    <row r="5509" spans="1:20">
      <c r="A5509" s="1">
        <v>42370</v>
      </c>
      <c r="B5509" t="s">
        <v>69</v>
      </c>
      <c r="C5509">
        <f t="shared" si="258"/>
        <v>2</v>
      </c>
      <c r="D5509" t="s">
        <v>293</v>
      </c>
      <c r="E5509" s="4">
        <v>1165712.3999999999</v>
      </c>
      <c r="F5509" s="4">
        <v>95704.988040000011</v>
      </c>
      <c r="G5509" s="3">
        <v>8.210000000000002E-2</v>
      </c>
      <c r="H5509" s="7">
        <v>998.3833504624871</v>
      </c>
      <c r="I5509" s="4">
        <v>81.967273072970215</v>
      </c>
      <c r="J5509">
        <v>1167.5999999999999</v>
      </c>
      <c r="K5509" t="s">
        <v>44</v>
      </c>
      <c r="L5509" t="s">
        <v>72</v>
      </c>
      <c r="M5509" t="s">
        <v>71</v>
      </c>
      <c r="N5509" s="2">
        <v>41446</v>
      </c>
      <c r="O5509" s="2">
        <v>44487</v>
      </c>
      <c r="P5509" t="s">
        <v>18</v>
      </c>
      <c r="Q5509" t="s">
        <v>475</v>
      </c>
      <c r="R5509" s="5" t="str">
        <f t="shared" si="259"/>
        <v>0.04</v>
      </c>
      <c r="S5509" s="6" t="str">
        <f t="shared" si="260"/>
        <v/>
      </c>
      <c r="T5509">
        <f>ROUND(INT(表1[[#This Row],[合同结束日期]]-表1[[#This Row],[合同起始日期]])/365,1)</f>
        <v>8.3000000000000007</v>
      </c>
    </row>
    <row r="5510" spans="1:20">
      <c r="A5510" s="1">
        <v>42370</v>
      </c>
      <c r="B5510" t="s">
        <v>69</v>
      </c>
      <c r="C5510">
        <f t="shared" si="258"/>
        <v>2</v>
      </c>
      <c r="D5510" t="s">
        <v>296</v>
      </c>
      <c r="E5510" s="4">
        <v>1909418.4</v>
      </c>
      <c r="F5510" s="4">
        <v>95470.92</v>
      </c>
      <c r="G5510" s="3">
        <v>0.05</v>
      </c>
      <c r="H5510" s="7">
        <v>3575.6898876404493</v>
      </c>
      <c r="I5510" s="4">
        <v>178.78449438202247</v>
      </c>
      <c r="J5510">
        <v>534</v>
      </c>
      <c r="K5510" t="s">
        <v>44</v>
      </c>
      <c r="L5510" t="s">
        <v>72</v>
      </c>
      <c r="M5510" t="s">
        <v>71</v>
      </c>
      <c r="N5510" s="2">
        <v>41514</v>
      </c>
      <c r="O5510" s="2">
        <v>44525</v>
      </c>
      <c r="P5510" t="s">
        <v>18</v>
      </c>
      <c r="Q5510" t="s">
        <v>208</v>
      </c>
      <c r="R5510" s="5" t="str">
        <f t="shared" si="259"/>
        <v>0.05</v>
      </c>
      <c r="S5510" s="6" t="str">
        <f t="shared" si="260"/>
        <v/>
      </c>
      <c r="T5510">
        <f>ROUND(INT(表1[[#This Row],[合同结束日期]]-表1[[#This Row],[合同起始日期]])/365,1)</f>
        <v>8.1999999999999993</v>
      </c>
    </row>
    <row r="5511" spans="1:20">
      <c r="A5511" s="1">
        <v>42370</v>
      </c>
      <c r="B5511" t="s">
        <v>69</v>
      </c>
      <c r="C5511">
        <f t="shared" si="258"/>
        <v>2</v>
      </c>
      <c r="D5511" t="s">
        <v>306</v>
      </c>
      <c r="E5511" s="4">
        <v>895389.6</v>
      </c>
      <c r="F5511" s="4">
        <v>55782.772080000002</v>
      </c>
      <c r="G5511" s="3">
        <v>6.2300000000000001E-2</v>
      </c>
      <c r="H5511" s="7">
        <v>1604.6408602150536</v>
      </c>
      <c r="I5511" s="4">
        <v>99.969125591397855</v>
      </c>
      <c r="J5511">
        <v>558</v>
      </c>
      <c r="K5511" t="s">
        <v>44</v>
      </c>
      <c r="L5511" t="s">
        <v>72</v>
      </c>
      <c r="M5511" t="s">
        <v>71</v>
      </c>
      <c r="N5511" s="2">
        <v>41567</v>
      </c>
      <c r="O5511" s="2">
        <v>44578</v>
      </c>
      <c r="P5511" t="s">
        <v>18</v>
      </c>
      <c r="Q5511" t="s">
        <v>357</v>
      </c>
      <c r="R5511" s="5" t="str">
        <f t="shared" si="259"/>
        <v>0.05</v>
      </c>
      <c r="S5511" s="6" t="str">
        <f t="shared" si="260"/>
        <v>0.05</v>
      </c>
      <c r="T5511">
        <f>ROUND(INT(表1[[#This Row],[合同结束日期]]-表1[[#This Row],[合同起始日期]])/365,1)</f>
        <v>8.1999999999999993</v>
      </c>
    </row>
    <row r="5512" spans="1:20">
      <c r="A5512" s="1">
        <v>42370</v>
      </c>
      <c r="B5512" t="s">
        <v>69</v>
      </c>
      <c r="C5512">
        <f t="shared" si="258"/>
        <v>2</v>
      </c>
      <c r="D5512" t="s">
        <v>96</v>
      </c>
      <c r="E5512" s="4">
        <v>833166</v>
      </c>
      <c r="F5512" s="4">
        <v>63070.6662</v>
      </c>
      <c r="G5512" s="3">
        <v>7.5700000000000003E-2</v>
      </c>
      <c r="H5512" s="7">
        <v>3184.8853211009177</v>
      </c>
      <c r="I5512" s="4">
        <v>241.09581880733947</v>
      </c>
      <c r="J5512">
        <v>261.59999999999997</v>
      </c>
      <c r="K5512" t="s">
        <v>11</v>
      </c>
      <c r="L5512" t="s">
        <v>23</v>
      </c>
      <c r="M5512" t="s">
        <v>23</v>
      </c>
      <c r="N5512" s="2">
        <v>41374</v>
      </c>
      <c r="O5512" s="2">
        <v>42499</v>
      </c>
      <c r="P5512" t="s">
        <v>24</v>
      </c>
      <c r="Q5512" t="s">
        <v>35</v>
      </c>
      <c r="R5512" s="5" t="str">
        <f t="shared" si="259"/>
        <v>0.06</v>
      </c>
      <c r="S5512" s="6" t="str">
        <f t="shared" si="260"/>
        <v/>
      </c>
      <c r="T5512">
        <f>ROUND(INT(表1[[#This Row],[合同结束日期]]-表1[[#This Row],[合同起始日期]])/365,1)</f>
        <v>3.1</v>
      </c>
    </row>
    <row r="5513" spans="1:20">
      <c r="A5513" s="1">
        <v>42370</v>
      </c>
      <c r="B5513" t="s">
        <v>69</v>
      </c>
      <c r="C5513">
        <f t="shared" si="258"/>
        <v>2</v>
      </c>
      <c r="D5513" t="s">
        <v>97</v>
      </c>
      <c r="E5513" s="4">
        <v>1616847</v>
      </c>
      <c r="F5513" s="4">
        <v>232664.28330000001</v>
      </c>
      <c r="G5513" s="3">
        <v>0.1439</v>
      </c>
      <c r="H5513" s="7">
        <v>2088.9496124031007</v>
      </c>
      <c r="I5513" s="4">
        <v>300.59984922480623</v>
      </c>
      <c r="J5513">
        <v>774</v>
      </c>
      <c r="K5513" t="s">
        <v>11</v>
      </c>
      <c r="L5513" t="s">
        <v>13</v>
      </c>
      <c r="M5513" t="s">
        <v>27</v>
      </c>
      <c r="N5513" s="2">
        <v>41299</v>
      </c>
      <c r="O5513" s="2">
        <v>43229</v>
      </c>
      <c r="P5513" t="s">
        <v>24</v>
      </c>
      <c r="Q5513" t="s">
        <v>65</v>
      </c>
      <c r="R5513" s="5" t="str">
        <f t="shared" si="259"/>
        <v>0.12</v>
      </c>
      <c r="S5513" s="6" t="str">
        <f t="shared" si="260"/>
        <v/>
      </c>
      <c r="T5513">
        <f>ROUND(INT(表1[[#This Row],[合同结束日期]]-表1[[#This Row],[合同起始日期]])/365,1)</f>
        <v>5.3</v>
      </c>
    </row>
    <row r="5514" spans="1:20">
      <c r="A5514" s="1">
        <v>42370</v>
      </c>
      <c r="B5514" t="s">
        <v>69</v>
      </c>
      <c r="C5514">
        <f t="shared" si="258"/>
        <v>2</v>
      </c>
      <c r="D5514" t="s">
        <v>80</v>
      </c>
      <c r="E5514" s="4">
        <v>450069.6</v>
      </c>
      <c r="F5514" s="4">
        <v>83712.945600000021</v>
      </c>
      <c r="G5514" s="3">
        <v>0.18600000000000005</v>
      </c>
      <c r="H5514" s="7">
        <v>3125.4833333333331</v>
      </c>
      <c r="I5514" s="4">
        <v>581.33990000000017</v>
      </c>
      <c r="J5514">
        <v>144</v>
      </c>
      <c r="K5514" t="s">
        <v>11</v>
      </c>
      <c r="L5514" t="s">
        <v>23</v>
      </c>
      <c r="M5514" t="s">
        <v>23</v>
      </c>
      <c r="N5514" s="2">
        <v>42325</v>
      </c>
      <c r="O5514" s="2">
        <v>43055</v>
      </c>
      <c r="P5514" t="s">
        <v>24</v>
      </c>
      <c r="Q5514" t="s">
        <v>56</v>
      </c>
      <c r="R5514" s="5" t="str">
        <f t="shared" si="259"/>
        <v>0.17</v>
      </c>
      <c r="S5514" s="6" t="str">
        <f t="shared" si="260"/>
        <v/>
      </c>
      <c r="T5514">
        <f>ROUND(INT(表1[[#This Row],[合同结束日期]]-表1[[#This Row],[合同起始日期]])/365,1)</f>
        <v>2</v>
      </c>
    </row>
    <row r="5515" spans="1:20">
      <c r="A5515" s="1">
        <v>42370</v>
      </c>
      <c r="B5515" t="s">
        <v>69</v>
      </c>
      <c r="C5515">
        <f t="shared" ref="C5515:C5578" si="261">IF($B5515="负一层",-1,IF($B5515="负一夹层",0,IF($B5515="一层",1,IF($B5515="二层",2,IF($B5515="三层",3,IF($B5515="四层",4))))))</f>
        <v>2</v>
      </c>
      <c r="D5515" t="s">
        <v>482</v>
      </c>
      <c r="E5515" s="4">
        <v>418468.32</v>
      </c>
      <c r="F5515" s="4">
        <v>79843.755456000028</v>
      </c>
      <c r="G5515" s="3">
        <v>0.19080000000000005</v>
      </c>
      <c r="H5515" s="7">
        <v>4649.6480000000001</v>
      </c>
      <c r="I5515" s="4">
        <v>887.15283840000029</v>
      </c>
      <c r="J5515">
        <v>90</v>
      </c>
      <c r="K5515" t="s">
        <v>11</v>
      </c>
      <c r="L5515" t="s">
        <v>92</v>
      </c>
      <c r="M5515" t="s">
        <v>92</v>
      </c>
      <c r="N5515" s="2">
        <v>42325</v>
      </c>
      <c r="O5515" s="2">
        <v>43055</v>
      </c>
      <c r="P5515" t="s">
        <v>24</v>
      </c>
      <c r="Q5515" t="s">
        <v>30</v>
      </c>
      <c r="R5515" s="5" t="str">
        <f t="shared" ref="R5515:R5578" si="262">IF(ISERROR(FIND(",",$Q5515)),$Q5515,LEFT($Q5515,FIND(",",$Q5515)-1))</f>
        <v>0.18</v>
      </c>
      <c r="S5515" s="6" t="str">
        <f t="shared" si="260"/>
        <v/>
      </c>
      <c r="T5515">
        <f>ROUND(INT(表1[[#This Row],[合同结束日期]]-表1[[#This Row],[合同起始日期]])/365,1)</f>
        <v>2</v>
      </c>
    </row>
    <row r="5516" spans="1:20">
      <c r="A5516" s="1">
        <v>42370</v>
      </c>
      <c r="B5516" t="s">
        <v>69</v>
      </c>
      <c r="C5516">
        <f t="shared" si="261"/>
        <v>2</v>
      </c>
      <c r="D5516" t="s">
        <v>483</v>
      </c>
      <c r="E5516" s="4">
        <v>306339.59999999998</v>
      </c>
      <c r="F5516" s="4">
        <v>60134.463479999999</v>
      </c>
      <c r="G5516" s="3">
        <v>0.1963</v>
      </c>
      <c r="H5516" s="7">
        <v>3075.6987951807228</v>
      </c>
      <c r="I5516" s="4">
        <v>603.75967349397592</v>
      </c>
      <c r="J5516">
        <v>99.6</v>
      </c>
      <c r="K5516" t="s">
        <v>11</v>
      </c>
      <c r="L5516" t="s">
        <v>92</v>
      </c>
      <c r="M5516" t="s">
        <v>92</v>
      </c>
      <c r="N5516" s="2">
        <v>42325</v>
      </c>
      <c r="O5516" s="2">
        <v>43055</v>
      </c>
      <c r="P5516" t="s">
        <v>24</v>
      </c>
      <c r="Q5516" t="s">
        <v>30</v>
      </c>
      <c r="R5516" s="5" t="str">
        <f t="shared" si="262"/>
        <v>0.18</v>
      </c>
      <c r="S5516" s="6" t="str">
        <f t="shared" ref="S5516:S5579" si="263">IF(ISERROR(FIND(",",$Q5516)),"",RIGHT($Q5516,LEN($Q5516)-FIND(",",$Q5516)))</f>
        <v/>
      </c>
      <c r="T5516">
        <f>ROUND(INT(表1[[#This Row],[合同结束日期]]-表1[[#This Row],[合同起始日期]])/365,1)</f>
        <v>2</v>
      </c>
    </row>
    <row r="5517" spans="1:20">
      <c r="A5517" s="1">
        <v>42370</v>
      </c>
      <c r="B5517" t="s">
        <v>69</v>
      </c>
      <c r="C5517">
        <f t="shared" si="261"/>
        <v>2</v>
      </c>
      <c r="D5517" t="s">
        <v>439</v>
      </c>
      <c r="E5517" s="4">
        <v>63922.799999999996</v>
      </c>
      <c r="F5517" s="4">
        <v>19151.270880000004</v>
      </c>
      <c r="G5517" s="3">
        <v>0.29960000000000009</v>
      </c>
      <c r="H5517" s="7">
        <v>1268.3095238095239</v>
      </c>
      <c r="I5517" s="4">
        <v>379.98553333333342</v>
      </c>
      <c r="J5517">
        <v>50.4</v>
      </c>
      <c r="K5517" t="s">
        <v>11</v>
      </c>
      <c r="L5517" t="s">
        <v>12</v>
      </c>
      <c r="M5517" t="s">
        <v>288</v>
      </c>
      <c r="N5517" s="2">
        <v>42178</v>
      </c>
      <c r="O5517" s="2">
        <v>42908</v>
      </c>
      <c r="P5517" t="s">
        <v>24</v>
      </c>
      <c r="Q5517" t="s">
        <v>170</v>
      </c>
      <c r="R5517" s="5" t="str">
        <f t="shared" si="262"/>
        <v>0.2</v>
      </c>
      <c r="S5517" s="6" t="str">
        <f t="shared" si="263"/>
        <v/>
      </c>
      <c r="T5517">
        <f>ROUND(INT(表1[[#This Row],[合同结束日期]]-表1[[#This Row],[合同起始日期]])/365,1)</f>
        <v>2</v>
      </c>
    </row>
    <row r="5518" spans="1:20">
      <c r="A5518" s="1">
        <v>42370</v>
      </c>
      <c r="B5518" t="s">
        <v>69</v>
      </c>
      <c r="C5518">
        <f t="shared" si="261"/>
        <v>2</v>
      </c>
      <c r="D5518" t="s">
        <v>49</v>
      </c>
      <c r="E5518" s="4">
        <v>606894</v>
      </c>
      <c r="F5518" s="4">
        <v>85268.607000000004</v>
      </c>
      <c r="G5518" s="3">
        <v>0.14050000000000001</v>
      </c>
      <c r="H5518" s="7">
        <v>4771.1792452830196</v>
      </c>
      <c r="I5518" s="4">
        <v>670.35068396226427</v>
      </c>
      <c r="J5518">
        <v>127.19999999999999</v>
      </c>
      <c r="K5518" t="s">
        <v>11</v>
      </c>
      <c r="L5518" t="s">
        <v>51</v>
      </c>
      <c r="M5518" t="s">
        <v>50</v>
      </c>
      <c r="N5518" s="2">
        <v>42178</v>
      </c>
      <c r="O5518" s="2">
        <v>42908</v>
      </c>
      <c r="P5518" t="s">
        <v>24</v>
      </c>
      <c r="Q5518" t="s">
        <v>28</v>
      </c>
      <c r="R5518" s="5" t="str">
        <f t="shared" si="262"/>
        <v>0.13</v>
      </c>
      <c r="S5518" s="6" t="str">
        <f t="shared" si="263"/>
        <v/>
      </c>
      <c r="T5518">
        <f>ROUND(INT(表1[[#This Row],[合同结束日期]]-表1[[#This Row],[合同起始日期]])/365,1)</f>
        <v>2</v>
      </c>
    </row>
    <row r="5519" spans="1:20">
      <c r="A5519" s="1">
        <v>42370</v>
      </c>
      <c r="B5519" t="s">
        <v>69</v>
      </c>
      <c r="C5519">
        <f t="shared" si="261"/>
        <v>2</v>
      </c>
      <c r="D5519" t="s">
        <v>440</v>
      </c>
      <c r="E5519" s="4">
        <v>489139.19999999995</v>
      </c>
      <c r="F5519" s="4">
        <v>88289.625599999985</v>
      </c>
      <c r="G5519" s="3">
        <v>0.18049999999999999</v>
      </c>
      <c r="H5519" s="7">
        <v>4739.7209302325573</v>
      </c>
      <c r="I5519" s="4">
        <v>855.51962790697655</v>
      </c>
      <c r="J5519">
        <v>103.2</v>
      </c>
      <c r="K5519" t="s">
        <v>11</v>
      </c>
      <c r="L5519" t="s">
        <v>23</v>
      </c>
      <c r="M5519" t="s">
        <v>23</v>
      </c>
      <c r="N5519" s="2">
        <v>42163</v>
      </c>
      <c r="O5519" s="2">
        <v>42893</v>
      </c>
      <c r="P5519" t="s">
        <v>24</v>
      </c>
      <c r="Q5519" t="s">
        <v>56</v>
      </c>
      <c r="R5519" s="5" t="str">
        <f t="shared" si="262"/>
        <v>0.17</v>
      </c>
      <c r="S5519" s="6" t="str">
        <f t="shared" si="263"/>
        <v/>
      </c>
      <c r="T5519">
        <f>ROUND(INT(表1[[#This Row],[合同结束日期]]-表1[[#This Row],[合同起始日期]])/365,1)</f>
        <v>2</v>
      </c>
    </row>
    <row r="5520" spans="1:20">
      <c r="A5520" s="1">
        <v>42370</v>
      </c>
      <c r="B5520" t="s">
        <v>69</v>
      </c>
      <c r="C5520">
        <f t="shared" si="261"/>
        <v>2</v>
      </c>
      <c r="D5520" t="s">
        <v>441</v>
      </c>
      <c r="E5520" s="4">
        <v>260442</v>
      </c>
      <c r="F5520" s="4">
        <v>49666.289400000001</v>
      </c>
      <c r="G5520" s="3">
        <v>0.19070000000000001</v>
      </c>
      <c r="H5520" s="7">
        <v>2411.5</v>
      </c>
      <c r="I5520" s="4">
        <v>459.87305000000003</v>
      </c>
      <c r="J5520">
        <v>108</v>
      </c>
      <c r="K5520" t="s">
        <v>11</v>
      </c>
      <c r="L5520" t="s">
        <v>23</v>
      </c>
      <c r="M5520" t="s">
        <v>23</v>
      </c>
      <c r="N5520" s="2">
        <v>42163</v>
      </c>
      <c r="O5520" s="2">
        <v>42893</v>
      </c>
      <c r="P5520" t="s">
        <v>24</v>
      </c>
      <c r="Q5520" t="s">
        <v>56</v>
      </c>
      <c r="R5520" s="5" t="str">
        <f t="shared" si="262"/>
        <v>0.17</v>
      </c>
      <c r="S5520" s="6" t="str">
        <f t="shared" si="263"/>
        <v/>
      </c>
      <c r="T5520">
        <f>ROUND(INT(表1[[#This Row],[合同结束日期]]-表1[[#This Row],[合同起始日期]])/365,1)</f>
        <v>2</v>
      </c>
    </row>
    <row r="5521" spans="1:20">
      <c r="A5521" s="1">
        <v>42370</v>
      </c>
      <c r="B5521" t="s">
        <v>69</v>
      </c>
      <c r="C5521">
        <f t="shared" si="261"/>
        <v>2</v>
      </c>
      <c r="D5521" t="s">
        <v>101</v>
      </c>
      <c r="E5521" s="4">
        <v>211118.92799999999</v>
      </c>
      <c r="F5521" s="4">
        <v>29556.649920000003</v>
      </c>
      <c r="G5521" s="3">
        <v>0.14000000000000001</v>
      </c>
      <c r="H5521" s="7">
        <v>1708.0819417475727</v>
      </c>
      <c r="I5521" s="4">
        <v>239.13147184466024</v>
      </c>
      <c r="J5521">
        <v>123.6</v>
      </c>
      <c r="K5521" t="s">
        <v>11</v>
      </c>
      <c r="L5521" t="s">
        <v>92</v>
      </c>
      <c r="M5521" t="s">
        <v>92</v>
      </c>
      <c r="N5521" s="2">
        <v>41345</v>
      </c>
      <c r="O5521" s="2">
        <v>42499</v>
      </c>
      <c r="P5521" t="s">
        <v>18</v>
      </c>
      <c r="Q5521" t="s">
        <v>83</v>
      </c>
      <c r="R5521" s="5" t="str">
        <f t="shared" si="262"/>
        <v>0.14</v>
      </c>
      <c r="S5521" s="6" t="str">
        <f t="shared" si="263"/>
        <v/>
      </c>
      <c r="T5521">
        <f>ROUND(INT(表1[[#This Row],[合同结束日期]]-表1[[#This Row],[合同起始日期]])/365,1)</f>
        <v>3.2</v>
      </c>
    </row>
    <row r="5522" spans="1:20">
      <c r="A5522" s="1">
        <v>42370</v>
      </c>
      <c r="B5522" t="s">
        <v>69</v>
      </c>
      <c r="C5522">
        <f t="shared" si="261"/>
        <v>2</v>
      </c>
      <c r="D5522" t="s">
        <v>102</v>
      </c>
      <c r="E5522" s="4">
        <v>613940.4</v>
      </c>
      <c r="F5522" s="4">
        <v>118244.92104000002</v>
      </c>
      <c r="G5522" s="3">
        <v>0.19260000000000002</v>
      </c>
      <c r="H5522" s="7">
        <v>3966.0232558139542</v>
      </c>
      <c r="I5522" s="4">
        <v>763.85607906976759</v>
      </c>
      <c r="J5522">
        <v>154.79999999999998</v>
      </c>
      <c r="K5522" t="s">
        <v>11</v>
      </c>
      <c r="L5522" t="s">
        <v>92</v>
      </c>
      <c r="M5522" t="s">
        <v>92</v>
      </c>
      <c r="N5522" s="2">
        <v>41355</v>
      </c>
      <c r="O5522" s="2">
        <v>42499</v>
      </c>
      <c r="P5522" t="s">
        <v>24</v>
      </c>
      <c r="Q5522" t="s">
        <v>30</v>
      </c>
      <c r="R5522" s="5" t="str">
        <f t="shared" si="262"/>
        <v>0.18</v>
      </c>
      <c r="S5522" s="6" t="str">
        <f t="shared" si="263"/>
        <v/>
      </c>
      <c r="T5522">
        <f>ROUND(INT(表1[[#This Row],[合同结束日期]]-表1[[#This Row],[合同起始日期]])/365,1)</f>
        <v>3.1</v>
      </c>
    </row>
    <row r="5523" spans="1:20">
      <c r="A5523" s="1">
        <v>42370</v>
      </c>
      <c r="B5523" t="s">
        <v>69</v>
      </c>
      <c r="C5523">
        <f t="shared" si="261"/>
        <v>2</v>
      </c>
      <c r="D5523" t="s">
        <v>103</v>
      </c>
      <c r="E5523" s="4">
        <v>599513.4</v>
      </c>
      <c r="F5523" s="4">
        <v>120322.33937999999</v>
      </c>
      <c r="G5523" s="3">
        <v>0.20069999999999999</v>
      </c>
      <c r="H5523" s="7">
        <v>2413.5000000000005</v>
      </c>
      <c r="I5523" s="4">
        <v>484.38945000000001</v>
      </c>
      <c r="J5523">
        <v>248.39999999999998</v>
      </c>
      <c r="K5523" t="s">
        <v>11</v>
      </c>
      <c r="L5523" t="s">
        <v>23</v>
      </c>
      <c r="M5523" t="s">
        <v>23</v>
      </c>
      <c r="N5523" s="2">
        <v>41285</v>
      </c>
      <c r="O5523" s="2">
        <v>42499</v>
      </c>
      <c r="P5523" t="s">
        <v>24</v>
      </c>
      <c r="Q5523" t="s">
        <v>30</v>
      </c>
      <c r="R5523" s="5" t="str">
        <f t="shared" si="262"/>
        <v>0.18</v>
      </c>
      <c r="S5523" s="6" t="str">
        <f t="shared" si="263"/>
        <v/>
      </c>
      <c r="T5523">
        <f>ROUND(INT(表1[[#This Row],[合同结束日期]]-表1[[#This Row],[合同起始日期]])/365,1)</f>
        <v>3.3</v>
      </c>
    </row>
    <row r="5524" spans="1:20">
      <c r="A5524" s="1">
        <v>42370</v>
      </c>
      <c r="B5524" t="s">
        <v>69</v>
      </c>
      <c r="C5524">
        <f t="shared" si="261"/>
        <v>2</v>
      </c>
      <c r="D5524" t="s">
        <v>104</v>
      </c>
      <c r="E5524" s="4">
        <v>120375.59999999999</v>
      </c>
      <c r="F5524" s="4">
        <v>20596.265159999999</v>
      </c>
      <c r="G5524" s="3">
        <v>0.1711</v>
      </c>
      <c r="H5524" s="7">
        <v>759.94696969696963</v>
      </c>
      <c r="I5524" s="4">
        <v>130.0269265151515</v>
      </c>
      <c r="J5524">
        <v>158.4</v>
      </c>
      <c r="K5524" t="s">
        <v>11</v>
      </c>
      <c r="L5524" t="s">
        <v>23</v>
      </c>
      <c r="M5524" t="s">
        <v>23</v>
      </c>
      <c r="N5524" s="2">
        <v>41345</v>
      </c>
      <c r="O5524" s="2">
        <v>42499</v>
      </c>
      <c r="P5524" t="s">
        <v>18</v>
      </c>
      <c r="Q5524" t="s">
        <v>83</v>
      </c>
      <c r="R5524" s="5" t="str">
        <f t="shared" si="262"/>
        <v>0.14</v>
      </c>
      <c r="S5524" s="6" t="str">
        <f t="shared" si="263"/>
        <v/>
      </c>
      <c r="T5524">
        <f>ROUND(INT(表1[[#This Row],[合同结束日期]]-表1[[#This Row],[合同起始日期]])/365,1)</f>
        <v>3.2</v>
      </c>
    </row>
    <row r="5525" spans="1:20">
      <c r="A5525" s="1">
        <v>42370</v>
      </c>
      <c r="B5525" t="s">
        <v>69</v>
      </c>
      <c r="C5525">
        <f t="shared" si="261"/>
        <v>2</v>
      </c>
      <c r="D5525" t="s">
        <v>421</v>
      </c>
      <c r="E5525" s="4">
        <v>199783.32</v>
      </c>
      <c r="F5525" s="4">
        <v>39297.379044000001</v>
      </c>
      <c r="G5525" s="3">
        <v>0.19669999999999999</v>
      </c>
      <c r="H5525" s="7">
        <v>1870.6303370786518</v>
      </c>
      <c r="I5525" s="4">
        <v>367.95298730337083</v>
      </c>
      <c r="J5525">
        <v>106.8</v>
      </c>
      <c r="K5525" t="s">
        <v>11</v>
      </c>
      <c r="L5525" t="s">
        <v>13</v>
      </c>
      <c r="M5525" t="s">
        <v>34</v>
      </c>
      <c r="N5525" s="2">
        <v>42156</v>
      </c>
      <c r="O5525" s="2">
        <v>42886</v>
      </c>
      <c r="P5525" t="s">
        <v>24</v>
      </c>
      <c r="Q5525" t="s">
        <v>56</v>
      </c>
      <c r="R5525" s="5" t="str">
        <f t="shared" si="262"/>
        <v>0.17</v>
      </c>
      <c r="S5525" s="6" t="str">
        <f t="shared" si="263"/>
        <v/>
      </c>
      <c r="T5525">
        <f>ROUND(INT(表1[[#This Row],[合同结束日期]]-表1[[#This Row],[合同起始日期]])/365,1)</f>
        <v>2</v>
      </c>
    </row>
    <row r="5526" spans="1:20">
      <c r="A5526" s="1">
        <v>42370</v>
      </c>
      <c r="B5526" t="s">
        <v>69</v>
      </c>
      <c r="C5526">
        <f t="shared" si="261"/>
        <v>2</v>
      </c>
      <c r="D5526" t="s">
        <v>423</v>
      </c>
      <c r="E5526" s="4">
        <v>146122.44</v>
      </c>
      <c r="F5526" s="4">
        <v>25965.957587999997</v>
      </c>
      <c r="G5526" s="3">
        <v>0.17769999999999997</v>
      </c>
      <c r="H5526" s="7">
        <v>2831.8302325581394</v>
      </c>
      <c r="I5526" s="4">
        <v>503.21623232558136</v>
      </c>
      <c r="J5526">
        <v>51.6</v>
      </c>
      <c r="K5526" t="s">
        <v>66</v>
      </c>
      <c r="L5526" t="s">
        <v>64</v>
      </c>
      <c r="M5526" t="s">
        <v>64</v>
      </c>
      <c r="N5526" s="2">
        <v>42156</v>
      </c>
      <c r="O5526" s="2">
        <v>42886</v>
      </c>
      <c r="P5526" t="s">
        <v>24</v>
      </c>
      <c r="Q5526" t="s">
        <v>59</v>
      </c>
      <c r="R5526" s="5" t="str">
        <f t="shared" si="262"/>
        <v>0.16</v>
      </c>
      <c r="S5526" s="6" t="str">
        <f t="shared" si="263"/>
        <v/>
      </c>
      <c r="T5526">
        <f>ROUND(INT(表1[[#This Row],[合同结束日期]]-表1[[#This Row],[合同起始日期]])/365,1)</f>
        <v>2</v>
      </c>
    </row>
    <row r="5527" spans="1:20">
      <c r="A5527" s="1">
        <v>42370</v>
      </c>
      <c r="B5527" t="s">
        <v>69</v>
      </c>
      <c r="C5527">
        <f t="shared" si="261"/>
        <v>2</v>
      </c>
      <c r="D5527" t="s">
        <v>109</v>
      </c>
      <c r="E5527" s="4">
        <v>294031.2</v>
      </c>
      <c r="F5527" s="4">
        <v>47221.410719999993</v>
      </c>
      <c r="G5527" s="3">
        <v>0.16059999999999997</v>
      </c>
      <c r="H5527" s="7">
        <v>4712.0384615384619</v>
      </c>
      <c r="I5527" s="4">
        <v>756.75337692307687</v>
      </c>
      <c r="J5527">
        <v>62.4</v>
      </c>
      <c r="K5527" t="s">
        <v>11</v>
      </c>
      <c r="L5527" t="s">
        <v>12</v>
      </c>
      <c r="M5527" t="s">
        <v>110</v>
      </c>
      <c r="N5527" s="2">
        <v>41287</v>
      </c>
      <c r="O5527" s="2">
        <v>42499</v>
      </c>
      <c r="P5527" t="s">
        <v>24</v>
      </c>
      <c r="Q5527" t="s">
        <v>25</v>
      </c>
      <c r="R5527" s="5" t="str">
        <f t="shared" si="262"/>
        <v>0.15</v>
      </c>
      <c r="S5527" s="6" t="str">
        <f t="shared" si="263"/>
        <v/>
      </c>
      <c r="T5527">
        <f>ROUND(INT(表1[[#This Row],[合同结束日期]]-表1[[#This Row],[合同起始日期]])/365,1)</f>
        <v>3.3</v>
      </c>
    </row>
    <row r="5528" spans="1:20">
      <c r="A5528" s="1">
        <v>42370</v>
      </c>
      <c r="B5528" t="s">
        <v>69</v>
      </c>
      <c r="C5528">
        <f t="shared" si="261"/>
        <v>2</v>
      </c>
      <c r="D5528" t="s">
        <v>111</v>
      </c>
      <c r="E5528" s="4">
        <v>420433.2</v>
      </c>
      <c r="F5528" s="4">
        <v>65629.622520000004</v>
      </c>
      <c r="G5528" s="3">
        <v>0.15610000000000002</v>
      </c>
      <c r="H5528" s="7">
        <v>3100.5398230088499</v>
      </c>
      <c r="I5528" s="4">
        <v>483.99426637168148</v>
      </c>
      <c r="J5528">
        <v>135.6</v>
      </c>
      <c r="K5528" t="s">
        <v>11</v>
      </c>
      <c r="L5528" t="s">
        <v>23</v>
      </c>
      <c r="M5528" t="s">
        <v>23</v>
      </c>
      <c r="N5528" s="2">
        <v>41974</v>
      </c>
      <c r="O5528" s="2">
        <v>42499</v>
      </c>
      <c r="P5528" t="s">
        <v>24</v>
      </c>
      <c r="Q5528" t="s">
        <v>83</v>
      </c>
      <c r="R5528" s="5" t="str">
        <f t="shared" si="262"/>
        <v>0.14</v>
      </c>
      <c r="S5528" s="6" t="str">
        <f t="shared" si="263"/>
        <v/>
      </c>
      <c r="T5528">
        <f>ROUND(INT(表1[[#This Row],[合同结束日期]]-表1[[#This Row],[合同起始日期]])/365,1)</f>
        <v>1.4</v>
      </c>
    </row>
    <row r="5529" spans="1:20">
      <c r="A5529" s="1">
        <v>42370</v>
      </c>
      <c r="B5529" t="s">
        <v>69</v>
      </c>
      <c r="C5529">
        <f t="shared" si="261"/>
        <v>2</v>
      </c>
      <c r="D5529" t="s">
        <v>112</v>
      </c>
      <c r="E5529" s="4">
        <v>1514385.24</v>
      </c>
      <c r="F5529" s="4">
        <v>238818.55234799997</v>
      </c>
      <c r="G5529" s="3">
        <v>0.15769999999999998</v>
      </c>
      <c r="H5529" s="7">
        <v>2829.5688340807178</v>
      </c>
      <c r="I5529" s="4">
        <v>446.22300513452916</v>
      </c>
      <c r="J5529">
        <v>535.19999999999993</v>
      </c>
      <c r="K5529" t="s">
        <v>11</v>
      </c>
      <c r="L5529" t="s">
        <v>92</v>
      </c>
      <c r="M5529" t="s">
        <v>92</v>
      </c>
      <c r="N5529" s="2">
        <v>41974</v>
      </c>
      <c r="O5529" s="2">
        <v>42499</v>
      </c>
      <c r="P5529" t="s">
        <v>24</v>
      </c>
      <c r="Q5529" t="s">
        <v>83</v>
      </c>
      <c r="R5529" s="5" t="str">
        <f t="shared" si="262"/>
        <v>0.14</v>
      </c>
      <c r="S5529" s="6" t="str">
        <f t="shared" si="263"/>
        <v/>
      </c>
      <c r="T5529">
        <f>ROUND(INT(表1[[#This Row],[合同结束日期]]-表1[[#This Row],[合同起始日期]])/365,1)</f>
        <v>1.4</v>
      </c>
    </row>
    <row r="5530" spans="1:20">
      <c r="A5530" s="1">
        <v>42370</v>
      </c>
      <c r="B5530" t="s">
        <v>69</v>
      </c>
      <c r="C5530">
        <f t="shared" si="261"/>
        <v>2</v>
      </c>
      <c r="D5530" t="s">
        <v>375</v>
      </c>
      <c r="E5530" s="4">
        <v>1068099.5999999999</v>
      </c>
      <c r="F5530" s="4">
        <v>164487.33840000001</v>
      </c>
      <c r="G5530" s="3">
        <v>0.15400000000000003</v>
      </c>
      <c r="H5530" s="7">
        <v>2730.3159509202451</v>
      </c>
      <c r="I5530" s="4">
        <v>420.46865644171783</v>
      </c>
      <c r="J5530">
        <v>391.2</v>
      </c>
      <c r="K5530" t="s">
        <v>11</v>
      </c>
      <c r="L5530" t="s">
        <v>23</v>
      </c>
      <c r="M5530" t="s">
        <v>23</v>
      </c>
      <c r="N5530" s="2">
        <v>41331</v>
      </c>
      <c r="O5530" s="2">
        <v>42499</v>
      </c>
      <c r="P5530" t="s">
        <v>24</v>
      </c>
      <c r="Q5530" t="s">
        <v>59</v>
      </c>
      <c r="R5530" s="5" t="str">
        <f t="shared" si="262"/>
        <v>0.16</v>
      </c>
      <c r="S5530" s="6" t="str">
        <f t="shared" si="263"/>
        <v/>
      </c>
      <c r="T5530">
        <f>ROUND(INT(表1[[#This Row],[合同结束日期]]-表1[[#This Row],[合同起始日期]])/365,1)</f>
        <v>3.2</v>
      </c>
    </row>
    <row r="5531" spans="1:20">
      <c r="A5531" s="1">
        <v>42370</v>
      </c>
      <c r="B5531" t="s">
        <v>69</v>
      </c>
      <c r="C5531">
        <f t="shared" si="261"/>
        <v>2</v>
      </c>
      <c r="D5531" t="s">
        <v>113</v>
      </c>
      <c r="E5531" s="4">
        <v>551584.32000000007</v>
      </c>
      <c r="F5531" s="4">
        <v>129677.47363200001</v>
      </c>
      <c r="G5531" s="3">
        <v>0.23509999999999998</v>
      </c>
      <c r="H5531" s="7">
        <v>1788.5354085603117</v>
      </c>
      <c r="I5531" s="4">
        <v>420.48467455252921</v>
      </c>
      <c r="J5531">
        <v>308.39999999999998</v>
      </c>
      <c r="K5531" t="s">
        <v>11</v>
      </c>
      <c r="L5531" t="s">
        <v>23</v>
      </c>
      <c r="M5531" t="s">
        <v>23</v>
      </c>
      <c r="N5531" s="2">
        <v>41331</v>
      </c>
      <c r="O5531" s="2">
        <v>42499</v>
      </c>
      <c r="P5531" t="s">
        <v>24</v>
      </c>
      <c r="Q5531" t="s">
        <v>59</v>
      </c>
      <c r="R5531" s="5" t="str">
        <f t="shared" si="262"/>
        <v>0.16</v>
      </c>
      <c r="S5531" s="6" t="str">
        <f t="shared" si="263"/>
        <v/>
      </c>
      <c r="T5531">
        <f>ROUND(INT(表1[[#This Row],[合同结束日期]]-表1[[#This Row],[合同起始日期]])/365,1)</f>
        <v>3.2</v>
      </c>
    </row>
    <row r="5532" spans="1:20">
      <c r="A5532" s="1">
        <v>42370</v>
      </c>
      <c r="B5532" t="s">
        <v>69</v>
      </c>
      <c r="C5532">
        <f t="shared" si="261"/>
        <v>2</v>
      </c>
      <c r="D5532" t="s">
        <v>114</v>
      </c>
      <c r="E5532" s="4">
        <v>933734.16</v>
      </c>
      <c r="F5532" s="4">
        <v>146036.022624</v>
      </c>
      <c r="G5532" s="3">
        <v>0.15640000000000001</v>
      </c>
      <c r="H5532" s="7">
        <v>1893.2160583941607</v>
      </c>
      <c r="I5532" s="4">
        <v>296.09899153284675</v>
      </c>
      <c r="J5532">
        <v>493.2</v>
      </c>
      <c r="K5532" t="s">
        <v>60</v>
      </c>
      <c r="L5532" t="s">
        <v>116</v>
      </c>
      <c r="M5532" t="s">
        <v>115</v>
      </c>
      <c r="N5532" s="2">
        <v>41241</v>
      </c>
      <c r="O5532" s="2">
        <v>43229</v>
      </c>
      <c r="P5532" t="s">
        <v>24</v>
      </c>
      <c r="Q5532" t="s">
        <v>28</v>
      </c>
      <c r="R5532" s="5" t="str">
        <f t="shared" si="262"/>
        <v>0.13</v>
      </c>
      <c r="S5532" s="6" t="str">
        <f t="shared" si="263"/>
        <v/>
      </c>
      <c r="T5532">
        <f>ROUND(INT(表1[[#This Row],[合同结束日期]]-表1[[#This Row],[合同起始日期]])/365,1)</f>
        <v>5.4</v>
      </c>
    </row>
    <row r="5533" spans="1:20">
      <c r="A5533" s="1">
        <v>42370</v>
      </c>
      <c r="B5533" t="s">
        <v>69</v>
      </c>
      <c r="C5533">
        <f t="shared" si="261"/>
        <v>2</v>
      </c>
      <c r="D5533" t="s">
        <v>461</v>
      </c>
      <c r="E5533" s="4">
        <v>647452.31999999995</v>
      </c>
      <c r="F5533" s="4">
        <v>63450.327359999996</v>
      </c>
      <c r="G5533" s="3">
        <v>9.8000000000000004E-2</v>
      </c>
      <c r="H5533" s="7">
        <v>2781.1525773195876</v>
      </c>
      <c r="I5533" s="4">
        <v>272.55295257731962</v>
      </c>
      <c r="J5533">
        <v>232.79999999999998</v>
      </c>
      <c r="K5533" t="s">
        <v>44</v>
      </c>
      <c r="L5533" t="s">
        <v>72</v>
      </c>
      <c r="M5533" t="s">
        <v>71</v>
      </c>
      <c r="N5533" s="2">
        <v>42135</v>
      </c>
      <c r="O5533" s="2">
        <v>43961</v>
      </c>
      <c r="P5533" t="s">
        <v>24</v>
      </c>
      <c r="Q5533" t="s">
        <v>42</v>
      </c>
      <c r="R5533" s="5" t="str">
        <f t="shared" si="262"/>
        <v>0.08</v>
      </c>
      <c r="S5533" s="6" t="str">
        <f t="shared" si="263"/>
        <v/>
      </c>
      <c r="T5533">
        <f>ROUND(INT(表1[[#This Row],[合同结束日期]]-表1[[#This Row],[合同起始日期]])/365,1)</f>
        <v>5</v>
      </c>
    </row>
    <row r="5534" spans="1:20">
      <c r="A5534" s="1">
        <v>42370</v>
      </c>
      <c r="B5534" t="s">
        <v>69</v>
      </c>
      <c r="C5534">
        <f t="shared" si="261"/>
        <v>2</v>
      </c>
      <c r="D5534" t="s">
        <v>118</v>
      </c>
      <c r="E5534" s="4">
        <v>366368.39999999997</v>
      </c>
      <c r="F5534" s="4">
        <v>52280.770679999994</v>
      </c>
      <c r="G5534" s="3">
        <v>0.14269999999999999</v>
      </c>
      <c r="H5534" s="7">
        <v>770.97727272727263</v>
      </c>
      <c r="I5534" s="4">
        <v>110.0184568181818</v>
      </c>
      <c r="J5534">
        <v>475.2</v>
      </c>
      <c r="K5534" t="s">
        <v>44</v>
      </c>
      <c r="L5534" t="s">
        <v>72</v>
      </c>
      <c r="M5534" t="s">
        <v>71</v>
      </c>
      <c r="N5534" s="2">
        <v>41332</v>
      </c>
      <c r="O5534" s="2">
        <v>44325</v>
      </c>
      <c r="P5534" t="s">
        <v>24</v>
      </c>
      <c r="Q5534" t="s">
        <v>42</v>
      </c>
      <c r="R5534" s="5" t="str">
        <f t="shared" si="262"/>
        <v>0.08</v>
      </c>
      <c r="S5534" s="6" t="str">
        <f t="shared" si="263"/>
        <v/>
      </c>
      <c r="T5534">
        <f>ROUND(INT(表1[[#This Row],[合同结束日期]]-表1[[#This Row],[合同起始日期]])/365,1)</f>
        <v>8.1999999999999993</v>
      </c>
    </row>
    <row r="5535" spans="1:20">
      <c r="A5535" s="1">
        <v>42370</v>
      </c>
      <c r="B5535" t="s">
        <v>69</v>
      </c>
      <c r="C5535">
        <f t="shared" si="261"/>
        <v>2</v>
      </c>
      <c r="D5535" t="s">
        <v>376</v>
      </c>
      <c r="E5535" s="4">
        <v>1826688.7080000001</v>
      </c>
      <c r="F5535" s="4">
        <v>108139.97151360002</v>
      </c>
      <c r="G5535" s="3">
        <v>5.9200000000000003E-2</v>
      </c>
      <c r="H5535" s="7">
        <v>3252.6508333333336</v>
      </c>
      <c r="I5535" s="4">
        <v>192.55692933333336</v>
      </c>
      <c r="J5535">
        <v>561.6</v>
      </c>
      <c r="K5535" t="s">
        <v>44</v>
      </c>
      <c r="L5535" t="s">
        <v>72</v>
      </c>
      <c r="M5535" t="s">
        <v>71</v>
      </c>
      <c r="N5535" s="2">
        <v>42019</v>
      </c>
      <c r="O5535" s="2">
        <v>44940</v>
      </c>
      <c r="P5535" t="s">
        <v>24</v>
      </c>
      <c r="Q5535" t="s">
        <v>208</v>
      </c>
      <c r="R5535" s="5" t="str">
        <f t="shared" si="262"/>
        <v>0.05</v>
      </c>
      <c r="S5535" s="6" t="str">
        <f t="shared" si="263"/>
        <v/>
      </c>
      <c r="T5535">
        <f>ROUND(INT(表1[[#This Row],[合同结束日期]]-表1[[#This Row],[合同起始日期]])/365,1)</f>
        <v>8</v>
      </c>
    </row>
    <row r="5536" spans="1:20">
      <c r="A5536" s="1">
        <v>42370</v>
      </c>
      <c r="B5536" t="s">
        <v>69</v>
      </c>
      <c r="C5536">
        <f t="shared" si="261"/>
        <v>2</v>
      </c>
      <c r="D5536" t="s">
        <v>120</v>
      </c>
      <c r="E5536" s="4">
        <v>748278.61199999996</v>
      </c>
      <c r="F5536" s="4">
        <v>88671.015521999987</v>
      </c>
      <c r="G5536" s="3">
        <v>0.11849999999999999</v>
      </c>
      <c r="H5536" s="7">
        <v>453.50218909090904</v>
      </c>
      <c r="I5536" s="4">
        <v>53.740009407272723</v>
      </c>
      <c r="J5536">
        <v>1650</v>
      </c>
      <c r="K5536" t="s">
        <v>44</v>
      </c>
      <c r="L5536" t="s">
        <v>72</v>
      </c>
      <c r="M5536" t="s">
        <v>71</v>
      </c>
      <c r="N5536" s="2">
        <v>41261</v>
      </c>
      <c r="O5536" s="2">
        <v>44332</v>
      </c>
      <c r="P5536" t="s">
        <v>39</v>
      </c>
      <c r="Q5536" t="s">
        <v>78</v>
      </c>
      <c r="R5536" s="5" t="str">
        <f t="shared" si="262"/>
        <v>0.07</v>
      </c>
      <c r="S5536" s="6" t="str">
        <f t="shared" si="263"/>
        <v/>
      </c>
      <c r="T5536">
        <f>ROUND(INT(表1[[#This Row],[合同结束日期]]-表1[[#This Row],[合同起始日期]])/365,1)</f>
        <v>8.4</v>
      </c>
    </row>
    <row r="5537" spans="1:20">
      <c r="A5537" s="1">
        <v>42370</v>
      </c>
      <c r="B5537" t="s">
        <v>69</v>
      </c>
      <c r="C5537">
        <f t="shared" si="261"/>
        <v>2</v>
      </c>
      <c r="D5537" t="s">
        <v>270</v>
      </c>
      <c r="E5537" s="4">
        <v>52893</v>
      </c>
      <c r="F5537" s="4">
        <v>8531.6409000000003</v>
      </c>
      <c r="G5537" s="3">
        <v>0.1613</v>
      </c>
      <c r="H5537" s="7">
        <v>2203.875</v>
      </c>
      <c r="I5537" s="4">
        <v>355.48503750000003</v>
      </c>
      <c r="J5537">
        <v>24</v>
      </c>
      <c r="K5537" t="s">
        <v>11</v>
      </c>
      <c r="L5537" t="s">
        <v>13</v>
      </c>
      <c r="M5537" t="s">
        <v>34</v>
      </c>
      <c r="N5537" s="2">
        <v>41893</v>
      </c>
      <c r="O5537" s="2">
        <v>42623</v>
      </c>
      <c r="P5537" t="s">
        <v>24</v>
      </c>
      <c r="Q5537" t="s">
        <v>25</v>
      </c>
      <c r="R5537" s="5" t="str">
        <f t="shared" si="262"/>
        <v>0.15</v>
      </c>
      <c r="S5537" s="6" t="str">
        <f t="shared" si="263"/>
        <v/>
      </c>
      <c r="T5537">
        <f>ROUND(INT(表1[[#This Row],[合同结束日期]]-表1[[#This Row],[合同起始日期]])/365,1)</f>
        <v>2</v>
      </c>
    </row>
    <row r="5538" spans="1:20">
      <c r="A5538" s="1">
        <v>42370</v>
      </c>
      <c r="B5538" t="s">
        <v>69</v>
      </c>
      <c r="C5538">
        <f t="shared" si="261"/>
        <v>2</v>
      </c>
      <c r="D5538" t="s">
        <v>272</v>
      </c>
      <c r="E5538" s="4">
        <v>36073.199999999997</v>
      </c>
      <c r="F5538" s="4">
        <v>7438.2938400000003</v>
      </c>
      <c r="G5538" s="3">
        <v>0.20620000000000002</v>
      </c>
      <c r="H5538" s="7">
        <v>2505.0833333333335</v>
      </c>
      <c r="I5538" s="4">
        <v>516.54818333333344</v>
      </c>
      <c r="J5538">
        <v>14.399999999999999</v>
      </c>
      <c r="K5538" t="s">
        <v>11</v>
      </c>
      <c r="L5538" t="s">
        <v>12</v>
      </c>
      <c r="M5538" t="s">
        <v>110</v>
      </c>
      <c r="N5538" s="2">
        <v>41902</v>
      </c>
      <c r="O5538" s="2">
        <v>42632</v>
      </c>
      <c r="P5538" t="s">
        <v>24</v>
      </c>
      <c r="Q5538" t="s">
        <v>59</v>
      </c>
      <c r="R5538" s="5" t="str">
        <f t="shared" si="262"/>
        <v>0.16</v>
      </c>
      <c r="S5538" s="6" t="str">
        <f t="shared" si="263"/>
        <v/>
      </c>
      <c r="T5538">
        <f>ROUND(INT(表1[[#This Row],[合同结束日期]]-表1[[#This Row],[合同起始日期]])/365,1)</f>
        <v>2</v>
      </c>
    </row>
    <row r="5539" spans="1:20">
      <c r="A5539" s="1">
        <v>42370</v>
      </c>
      <c r="B5539" t="s">
        <v>69</v>
      </c>
      <c r="C5539">
        <f t="shared" si="261"/>
        <v>2</v>
      </c>
      <c r="D5539" t="s">
        <v>277</v>
      </c>
      <c r="E5539" s="4">
        <v>30160.799999999999</v>
      </c>
      <c r="F5539" s="4">
        <v>7799.5828799999999</v>
      </c>
      <c r="G5539" s="3">
        <v>0.2586</v>
      </c>
      <c r="H5539" s="7">
        <v>2094.5</v>
      </c>
      <c r="I5539" s="4">
        <v>541.6377</v>
      </c>
      <c r="J5539">
        <v>14.399999999999999</v>
      </c>
      <c r="K5539" t="s">
        <v>11</v>
      </c>
      <c r="L5539" t="s">
        <v>12</v>
      </c>
      <c r="M5539" t="s">
        <v>110</v>
      </c>
      <c r="N5539" s="2">
        <v>41533</v>
      </c>
      <c r="O5539" s="2">
        <v>42628</v>
      </c>
      <c r="P5539" t="s">
        <v>24</v>
      </c>
      <c r="Q5539" t="s">
        <v>59</v>
      </c>
      <c r="R5539" s="5" t="str">
        <f t="shared" si="262"/>
        <v>0.16</v>
      </c>
      <c r="S5539" s="6" t="str">
        <f t="shared" si="263"/>
        <v/>
      </c>
      <c r="T5539">
        <f>ROUND(INT(表1[[#This Row],[合同结束日期]]-表1[[#This Row],[合同起始日期]])/365,1)</f>
        <v>3</v>
      </c>
    </row>
    <row r="5540" spans="1:20">
      <c r="A5540" s="1">
        <v>42370</v>
      </c>
      <c r="B5540" t="s">
        <v>69</v>
      </c>
      <c r="C5540">
        <f t="shared" si="261"/>
        <v>2</v>
      </c>
      <c r="D5540" t="s">
        <v>278</v>
      </c>
      <c r="E5540" s="4">
        <v>36562.799999999996</v>
      </c>
      <c r="F5540" s="4">
        <v>6961.5571199999995</v>
      </c>
      <c r="G5540" s="3">
        <v>0.19040000000000001</v>
      </c>
      <c r="H5540" s="7">
        <v>2539.0833333333335</v>
      </c>
      <c r="I5540" s="4">
        <v>483.44146666666666</v>
      </c>
      <c r="J5540">
        <v>14.399999999999999</v>
      </c>
      <c r="K5540" t="s">
        <v>11</v>
      </c>
      <c r="L5540" t="s">
        <v>12</v>
      </c>
      <c r="M5540" t="s">
        <v>110</v>
      </c>
      <c r="N5540" s="2">
        <v>41518</v>
      </c>
      <c r="O5540" s="2">
        <v>42613</v>
      </c>
      <c r="P5540" t="s">
        <v>24</v>
      </c>
      <c r="Q5540" t="s">
        <v>56</v>
      </c>
      <c r="R5540" s="5" t="str">
        <f t="shared" si="262"/>
        <v>0.17</v>
      </c>
      <c r="S5540" s="6" t="str">
        <f t="shared" si="263"/>
        <v/>
      </c>
      <c r="T5540">
        <f>ROUND(INT(表1[[#This Row],[合同结束日期]]-表1[[#This Row],[合同起始日期]])/365,1)</f>
        <v>3</v>
      </c>
    </row>
    <row r="5541" spans="1:20">
      <c r="A5541" s="1">
        <v>42370</v>
      </c>
      <c r="B5541" t="s">
        <v>69</v>
      </c>
      <c r="C5541">
        <f t="shared" si="261"/>
        <v>2</v>
      </c>
      <c r="D5541" t="s">
        <v>480</v>
      </c>
      <c r="E5541" s="4">
        <v>80551.199999999997</v>
      </c>
      <c r="F5541" s="4">
        <v>13484.27088</v>
      </c>
      <c r="G5541" s="3">
        <v>0.16739999999999999</v>
      </c>
      <c r="H5541" s="7">
        <v>5593.8333333333339</v>
      </c>
      <c r="I5541" s="4">
        <v>936.40770000000009</v>
      </c>
      <c r="J5541">
        <v>14.399999999999999</v>
      </c>
      <c r="K5541" t="s">
        <v>60</v>
      </c>
      <c r="L5541" t="s">
        <v>61</v>
      </c>
      <c r="M5541" t="s">
        <v>58</v>
      </c>
      <c r="N5541" s="2">
        <v>42309</v>
      </c>
      <c r="O5541" s="2">
        <v>42674</v>
      </c>
      <c r="P5541" t="s">
        <v>24</v>
      </c>
      <c r="Q5541" t="s">
        <v>59</v>
      </c>
      <c r="R5541" s="5" t="str">
        <f t="shared" si="262"/>
        <v>0.16</v>
      </c>
      <c r="S5541" s="6" t="str">
        <f t="shared" si="263"/>
        <v/>
      </c>
      <c r="T5541">
        <f>ROUND(INT(表1[[#This Row],[合同结束日期]]-表1[[#This Row],[合同起始日期]])/365,1)</f>
        <v>1</v>
      </c>
    </row>
    <row r="5542" spans="1:20">
      <c r="A5542" s="1">
        <v>42370</v>
      </c>
      <c r="B5542" t="s">
        <v>69</v>
      </c>
      <c r="C5542">
        <f t="shared" si="261"/>
        <v>2</v>
      </c>
      <c r="D5542" t="s">
        <v>485</v>
      </c>
      <c r="E5542" s="4">
        <v>41593.199999999997</v>
      </c>
      <c r="F5542" s="4">
        <v>8401.8263999999999</v>
      </c>
      <c r="G5542" s="3">
        <v>0.20200000000000001</v>
      </c>
      <c r="H5542" s="7">
        <v>2888.416666666667</v>
      </c>
      <c r="I5542" s="4">
        <v>583.46016666666674</v>
      </c>
      <c r="J5542">
        <v>14.399999999999999</v>
      </c>
      <c r="K5542" t="s">
        <v>11</v>
      </c>
      <c r="L5542" t="s">
        <v>12</v>
      </c>
      <c r="M5542" t="s">
        <v>110</v>
      </c>
      <c r="N5542" s="2">
        <v>42362</v>
      </c>
      <c r="O5542" s="2">
        <v>42727</v>
      </c>
      <c r="P5542" t="s">
        <v>24</v>
      </c>
      <c r="Q5542" t="s">
        <v>59</v>
      </c>
      <c r="R5542" s="5" t="str">
        <f t="shared" si="262"/>
        <v>0.16</v>
      </c>
      <c r="S5542" s="6" t="str">
        <f t="shared" si="263"/>
        <v/>
      </c>
      <c r="T5542">
        <f>ROUND(INT(表1[[#This Row],[合同结束日期]]-表1[[#This Row],[合同起始日期]])/365,1)</f>
        <v>1</v>
      </c>
    </row>
    <row r="5543" spans="1:20">
      <c r="A5543" s="1">
        <v>42370</v>
      </c>
      <c r="B5543" t="s">
        <v>69</v>
      </c>
      <c r="C5543">
        <f t="shared" si="261"/>
        <v>2</v>
      </c>
      <c r="D5543" t="s">
        <v>470</v>
      </c>
      <c r="E5543" s="4">
        <v>30158.399999999998</v>
      </c>
      <c r="F5543" s="4">
        <v>7198.8100800000002</v>
      </c>
      <c r="G5543" s="3">
        <v>0.23870000000000002</v>
      </c>
      <c r="H5543" s="7">
        <v>2094.3333333333335</v>
      </c>
      <c r="I5543" s="4">
        <v>499.91736666666674</v>
      </c>
      <c r="J5543">
        <v>14.399999999999999</v>
      </c>
      <c r="K5543" t="s">
        <v>11</v>
      </c>
      <c r="L5543" t="s">
        <v>12</v>
      </c>
      <c r="M5543" t="s">
        <v>110</v>
      </c>
      <c r="N5543" s="2">
        <v>42266</v>
      </c>
      <c r="O5543" s="2">
        <v>42631</v>
      </c>
      <c r="P5543" t="s">
        <v>24</v>
      </c>
      <c r="Q5543" t="s">
        <v>25</v>
      </c>
      <c r="R5543" s="5" t="str">
        <f t="shared" si="262"/>
        <v>0.15</v>
      </c>
      <c r="S5543" s="6" t="str">
        <f t="shared" si="263"/>
        <v/>
      </c>
      <c r="T5543">
        <f>ROUND(INT(表1[[#This Row],[合同结束日期]]-表1[[#This Row],[合同起始日期]])/365,1)</f>
        <v>1</v>
      </c>
    </row>
    <row r="5544" spans="1:20">
      <c r="A5544" s="1">
        <v>42370</v>
      </c>
      <c r="B5544" t="s">
        <v>69</v>
      </c>
      <c r="C5544">
        <f t="shared" si="261"/>
        <v>2</v>
      </c>
      <c r="D5544" t="s">
        <v>301</v>
      </c>
      <c r="E5544" s="4">
        <v>7284</v>
      </c>
      <c r="F5544" s="4">
        <v>2639.7215999999999</v>
      </c>
      <c r="G5544" s="3">
        <v>0.3624</v>
      </c>
      <c r="H5544" s="7">
        <v>466.92307692307691</v>
      </c>
      <c r="I5544" s="4">
        <v>169.21292307692306</v>
      </c>
      <c r="J5544">
        <v>15.6</v>
      </c>
      <c r="K5544" t="s">
        <v>60</v>
      </c>
      <c r="L5544" t="s">
        <v>107</v>
      </c>
      <c r="M5544" t="s">
        <v>302</v>
      </c>
      <c r="N5544" s="2">
        <v>41609</v>
      </c>
      <c r="O5544" s="2">
        <v>42704</v>
      </c>
      <c r="P5544" t="s">
        <v>14</v>
      </c>
      <c r="Q5544">
        <v>0</v>
      </c>
      <c r="R5544" s="5">
        <f t="shared" si="262"/>
        <v>0</v>
      </c>
      <c r="S5544" s="6" t="str">
        <f t="shared" si="263"/>
        <v/>
      </c>
      <c r="T5544">
        <f>ROUND(INT(表1[[#This Row],[合同结束日期]]-表1[[#This Row],[合同起始日期]])/365,1)</f>
        <v>3</v>
      </c>
    </row>
    <row r="5545" spans="1:20">
      <c r="A5545" s="1">
        <v>42370</v>
      </c>
      <c r="B5545" t="s">
        <v>69</v>
      </c>
      <c r="C5545">
        <f t="shared" si="261"/>
        <v>2</v>
      </c>
      <c r="D5545" t="s">
        <v>300</v>
      </c>
      <c r="E5545" s="4">
        <v>11364</v>
      </c>
      <c r="F5545" s="4">
        <v>2279.6183999999998</v>
      </c>
      <c r="G5545" s="3">
        <v>0.20059999999999997</v>
      </c>
      <c r="H5545" s="7">
        <v>1578.3333333333335</v>
      </c>
      <c r="I5545" s="4">
        <v>316.61366666666669</v>
      </c>
      <c r="J5545">
        <v>7.1999999999999993</v>
      </c>
      <c r="K5545" t="s">
        <v>60</v>
      </c>
      <c r="L5545" t="s">
        <v>107</v>
      </c>
      <c r="M5545" t="s">
        <v>303</v>
      </c>
      <c r="N5545" s="2">
        <v>41617</v>
      </c>
      <c r="O5545" s="2">
        <v>42712</v>
      </c>
      <c r="P5545" t="s">
        <v>14</v>
      </c>
      <c r="Q5545">
        <v>0</v>
      </c>
      <c r="R5545" s="5">
        <f t="shared" si="262"/>
        <v>0</v>
      </c>
      <c r="S5545" s="6" t="str">
        <f t="shared" si="263"/>
        <v/>
      </c>
      <c r="T5545">
        <f>ROUND(INT(表1[[#This Row],[合同结束日期]]-表1[[#This Row],[合同起始日期]])/365,1)</f>
        <v>3</v>
      </c>
    </row>
    <row r="5546" spans="1:20">
      <c r="A5546" s="1">
        <v>42370</v>
      </c>
      <c r="B5546" t="s">
        <v>69</v>
      </c>
      <c r="C5546">
        <f t="shared" si="261"/>
        <v>2</v>
      </c>
      <c r="D5546" t="s">
        <v>316</v>
      </c>
      <c r="E5546" s="4">
        <v>46548</v>
      </c>
      <c r="F5546" s="4">
        <v>4654.8</v>
      </c>
      <c r="G5546" s="3">
        <v>0.1</v>
      </c>
      <c r="H5546" s="7">
        <v>19395</v>
      </c>
      <c r="I5546" s="4">
        <v>1939.5000000000002</v>
      </c>
      <c r="J5546">
        <v>2.4</v>
      </c>
      <c r="K5546" t="s">
        <v>44</v>
      </c>
      <c r="L5546" t="s">
        <v>46</v>
      </c>
      <c r="M5546" t="s">
        <v>187</v>
      </c>
      <c r="N5546" s="2">
        <v>41712</v>
      </c>
      <c r="O5546" s="2">
        <v>42442</v>
      </c>
      <c r="P5546" t="s">
        <v>18</v>
      </c>
      <c r="Q5546" t="s">
        <v>19</v>
      </c>
      <c r="R5546" s="5" t="str">
        <f t="shared" si="262"/>
        <v>0.1</v>
      </c>
      <c r="S5546" s="6" t="str">
        <f t="shared" si="263"/>
        <v/>
      </c>
      <c r="T5546">
        <f>ROUND(INT(表1[[#This Row],[合同结束日期]]-表1[[#This Row],[合同起始日期]])/365,1)</f>
        <v>2</v>
      </c>
    </row>
    <row r="5547" spans="1:20">
      <c r="A5547" s="1">
        <v>42370</v>
      </c>
      <c r="B5547" t="s">
        <v>69</v>
      </c>
      <c r="C5547">
        <f t="shared" si="261"/>
        <v>2</v>
      </c>
      <c r="D5547" t="s">
        <v>317</v>
      </c>
      <c r="E5547" s="4">
        <v>29851.199999999997</v>
      </c>
      <c r="F5547" s="4">
        <v>7200.1094399999993</v>
      </c>
      <c r="G5547" s="3">
        <v>0.2412</v>
      </c>
      <c r="H5547" s="7">
        <v>3109.5</v>
      </c>
      <c r="I5547" s="4">
        <v>750.01139999999998</v>
      </c>
      <c r="J5547">
        <v>9.6</v>
      </c>
      <c r="K5547" t="s">
        <v>11</v>
      </c>
      <c r="L5547" t="s">
        <v>12</v>
      </c>
      <c r="M5547" t="s">
        <v>110</v>
      </c>
      <c r="N5547" s="2">
        <v>41759</v>
      </c>
      <c r="O5547" s="2">
        <v>42670</v>
      </c>
      <c r="P5547" t="s">
        <v>24</v>
      </c>
      <c r="Q5547" t="s">
        <v>30</v>
      </c>
      <c r="R5547" s="5" t="str">
        <f t="shared" si="262"/>
        <v>0.18</v>
      </c>
      <c r="S5547" s="6" t="str">
        <f t="shared" si="263"/>
        <v/>
      </c>
      <c r="T5547">
        <f>ROUND(INT(表1[[#This Row],[合同结束日期]]-表1[[#This Row],[合同起始日期]])/365,1)</f>
        <v>2.5</v>
      </c>
    </row>
    <row r="5548" spans="1:20">
      <c r="A5548" s="1">
        <v>42370</v>
      </c>
      <c r="B5548" t="s">
        <v>69</v>
      </c>
      <c r="C5548">
        <f t="shared" si="261"/>
        <v>2</v>
      </c>
      <c r="D5548" t="s">
        <v>471</v>
      </c>
      <c r="E5548" s="4">
        <v>57160.799999999996</v>
      </c>
      <c r="F5548" s="4">
        <v>13198.42872</v>
      </c>
      <c r="G5548" s="3">
        <v>0.23090000000000002</v>
      </c>
      <c r="H5548" s="7">
        <v>850.60714285714278</v>
      </c>
      <c r="I5548" s="4">
        <v>196.40518928571427</v>
      </c>
      <c r="J5548">
        <v>67.2</v>
      </c>
      <c r="K5548" t="s">
        <v>60</v>
      </c>
      <c r="L5548" t="s">
        <v>107</v>
      </c>
      <c r="M5548" t="s">
        <v>299</v>
      </c>
      <c r="N5548" s="2">
        <v>42237</v>
      </c>
      <c r="O5548" s="2">
        <v>42602</v>
      </c>
      <c r="P5548" t="s">
        <v>14</v>
      </c>
      <c r="Q5548">
        <v>0</v>
      </c>
      <c r="R5548" s="5">
        <f t="shared" si="262"/>
        <v>0</v>
      </c>
      <c r="S5548" s="6" t="str">
        <f t="shared" si="263"/>
        <v/>
      </c>
      <c r="T5548">
        <f>ROUND(INT(表1[[#This Row],[合同结束日期]]-表1[[#This Row],[合同起始日期]])/365,1)</f>
        <v>1</v>
      </c>
    </row>
    <row r="5549" spans="1:20">
      <c r="A5549" s="1">
        <v>42370</v>
      </c>
      <c r="B5549" t="s">
        <v>69</v>
      </c>
      <c r="C5549">
        <f t="shared" si="261"/>
        <v>2</v>
      </c>
      <c r="D5549" t="s">
        <v>105</v>
      </c>
      <c r="E5549" s="4">
        <v>186822</v>
      </c>
      <c r="F5549" s="4">
        <v>36019.281599999995</v>
      </c>
      <c r="G5549" s="3">
        <v>0.19279999999999997</v>
      </c>
      <c r="H5549" s="7">
        <v>3892.125</v>
      </c>
      <c r="I5549" s="4">
        <v>750.40169999999989</v>
      </c>
      <c r="J5549">
        <v>48</v>
      </c>
      <c r="K5549" t="s">
        <v>60</v>
      </c>
      <c r="L5549" t="s">
        <v>107</v>
      </c>
      <c r="M5549" t="s">
        <v>106</v>
      </c>
      <c r="N5549" s="2">
        <v>42163</v>
      </c>
      <c r="O5549" s="2">
        <v>42528</v>
      </c>
      <c r="P5549" t="s">
        <v>24</v>
      </c>
      <c r="Q5549" t="s">
        <v>30</v>
      </c>
      <c r="R5549" s="5" t="str">
        <f t="shared" si="262"/>
        <v>0.18</v>
      </c>
      <c r="S5549" s="6" t="str">
        <f t="shared" si="263"/>
        <v/>
      </c>
      <c r="T5549">
        <f>ROUND(INT(表1[[#This Row],[合同结束日期]]-表1[[#This Row],[合同起始日期]])/365,1)</f>
        <v>1</v>
      </c>
    </row>
    <row r="5550" spans="1:20">
      <c r="A5550" s="1">
        <v>42370</v>
      </c>
      <c r="B5550" t="s">
        <v>69</v>
      </c>
      <c r="C5550">
        <f t="shared" si="261"/>
        <v>2</v>
      </c>
      <c r="D5550" t="s">
        <v>211</v>
      </c>
      <c r="E5550" s="4">
        <v>60224.399999999994</v>
      </c>
      <c r="F5550" s="4">
        <v>10840.392</v>
      </c>
      <c r="G5550" s="3">
        <v>0.18000000000000002</v>
      </c>
      <c r="H5550" s="7">
        <v>4182.25</v>
      </c>
      <c r="I5550" s="4">
        <v>752.80500000000006</v>
      </c>
      <c r="J5550">
        <v>14.399999999999999</v>
      </c>
      <c r="K5550" t="s">
        <v>11</v>
      </c>
      <c r="L5550" t="s">
        <v>12</v>
      </c>
      <c r="M5550" t="s">
        <v>110</v>
      </c>
      <c r="N5550" s="2">
        <v>41804</v>
      </c>
      <c r="O5550" s="2">
        <v>42591</v>
      </c>
      <c r="P5550" t="s">
        <v>24</v>
      </c>
      <c r="Q5550" t="s">
        <v>56</v>
      </c>
      <c r="R5550" s="5" t="str">
        <f t="shared" si="262"/>
        <v>0.17</v>
      </c>
      <c r="S5550" s="6" t="str">
        <f t="shared" si="263"/>
        <v/>
      </c>
      <c r="T5550">
        <f>ROUND(INT(表1[[#This Row],[合同结束日期]]-表1[[#This Row],[合同起始日期]])/365,1)</f>
        <v>2.2000000000000002</v>
      </c>
    </row>
    <row r="5551" spans="1:20">
      <c r="A5551" s="1">
        <v>42370</v>
      </c>
      <c r="B5551" t="s">
        <v>69</v>
      </c>
      <c r="C5551">
        <f t="shared" si="261"/>
        <v>2</v>
      </c>
      <c r="D5551" t="s">
        <v>310</v>
      </c>
      <c r="E5551" s="4">
        <v>55902</v>
      </c>
      <c r="F5551" s="4">
        <v>8983.4513999999999</v>
      </c>
      <c r="G5551" s="3">
        <v>0.16070000000000001</v>
      </c>
      <c r="H5551" s="7">
        <v>4235</v>
      </c>
      <c r="I5551" s="4">
        <v>680.56450000000007</v>
      </c>
      <c r="J5551">
        <v>13.2</v>
      </c>
      <c r="K5551" t="s">
        <v>11</v>
      </c>
      <c r="L5551" t="s">
        <v>12</v>
      </c>
      <c r="M5551" t="s">
        <v>10</v>
      </c>
      <c r="N5551" s="2">
        <v>42181</v>
      </c>
      <c r="O5551" s="2">
        <v>42546</v>
      </c>
      <c r="P5551" t="s">
        <v>24</v>
      </c>
      <c r="Q5551" t="s">
        <v>25</v>
      </c>
      <c r="R5551" s="5" t="str">
        <f t="shared" si="262"/>
        <v>0.15</v>
      </c>
      <c r="S5551" s="6" t="str">
        <f t="shared" si="263"/>
        <v/>
      </c>
      <c r="T5551">
        <f>ROUND(INT(表1[[#This Row],[合同结束日期]]-表1[[#This Row],[合同起始日期]])/365,1)</f>
        <v>1</v>
      </c>
    </row>
    <row r="5552" spans="1:20">
      <c r="A5552" s="1">
        <v>42370</v>
      </c>
      <c r="B5552" t="s">
        <v>69</v>
      </c>
      <c r="C5552">
        <f t="shared" si="261"/>
        <v>2</v>
      </c>
      <c r="D5552" t="s">
        <v>462</v>
      </c>
      <c r="E5552" s="4">
        <v>45034.799999999996</v>
      </c>
      <c r="F5552" s="4">
        <v>5998.6353600000011</v>
      </c>
      <c r="G5552" s="3">
        <v>0.13320000000000004</v>
      </c>
      <c r="H5552" s="7">
        <v>6254.833333333333</v>
      </c>
      <c r="I5552" s="4">
        <v>833.14380000000028</v>
      </c>
      <c r="J5552">
        <v>7.1999999999999993</v>
      </c>
      <c r="K5552" t="s">
        <v>66</v>
      </c>
      <c r="L5552" t="s">
        <v>66</v>
      </c>
      <c r="M5552" t="s">
        <v>66</v>
      </c>
      <c r="N5552" s="2">
        <v>42236</v>
      </c>
      <c r="O5552" s="2">
        <v>42601</v>
      </c>
      <c r="P5552" t="s">
        <v>24</v>
      </c>
      <c r="Q5552" t="s">
        <v>465</v>
      </c>
      <c r="R5552" s="5" t="str">
        <f t="shared" si="262"/>
        <v>0.</v>
      </c>
      <c r="S5552" s="6" t="str">
        <f t="shared" si="263"/>
        <v>0.1</v>
      </c>
      <c r="T5552">
        <f>ROUND(INT(表1[[#This Row],[合同结束日期]]-表1[[#This Row],[合同起始日期]])/365,1)</f>
        <v>1</v>
      </c>
    </row>
    <row r="5553" spans="1:20">
      <c r="A5553" s="1">
        <v>42370</v>
      </c>
      <c r="B5553" t="s">
        <v>69</v>
      </c>
      <c r="C5553">
        <f t="shared" si="261"/>
        <v>2</v>
      </c>
      <c r="D5553" t="s">
        <v>297</v>
      </c>
      <c r="E5553" s="4">
        <v>66232.44</v>
      </c>
      <c r="F5553" s="4">
        <v>9212.932404000001</v>
      </c>
      <c r="G5553" s="3">
        <v>0.1391</v>
      </c>
      <c r="H5553" s="7">
        <v>3679.58</v>
      </c>
      <c r="I5553" s="4">
        <v>511.82957800000008</v>
      </c>
      <c r="J5553">
        <v>18</v>
      </c>
      <c r="K5553" t="s">
        <v>60</v>
      </c>
      <c r="L5553" t="s">
        <v>61</v>
      </c>
      <c r="M5553" t="s">
        <v>305</v>
      </c>
      <c r="N5553" s="2">
        <v>42323</v>
      </c>
      <c r="O5553" s="2">
        <v>42688</v>
      </c>
      <c r="P5553" t="s">
        <v>24</v>
      </c>
      <c r="Q5553" t="s">
        <v>28</v>
      </c>
      <c r="R5553" s="5" t="str">
        <f t="shared" si="262"/>
        <v>0.13</v>
      </c>
      <c r="S5553" s="6" t="str">
        <f t="shared" si="263"/>
        <v/>
      </c>
      <c r="T5553">
        <f>ROUND(INT(表1[[#This Row],[合同结束日期]]-表1[[#This Row],[合同起始日期]])/365,1)</f>
        <v>1</v>
      </c>
    </row>
    <row r="5554" spans="1:20">
      <c r="A5554" s="1">
        <v>42370</v>
      </c>
      <c r="B5554" t="s">
        <v>69</v>
      </c>
      <c r="C5554">
        <f t="shared" si="261"/>
        <v>2</v>
      </c>
      <c r="D5554" t="s">
        <v>488</v>
      </c>
      <c r="E5554" s="4">
        <v>378964.8</v>
      </c>
      <c r="F5554" s="4">
        <v>27727.536000000004</v>
      </c>
      <c r="G5554" s="3">
        <v>7.3166521006700375E-2</v>
      </c>
      <c r="H5554" s="7">
        <v>7895.0999999999995</v>
      </c>
      <c r="I5554" s="4">
        <v>577.65700000000004</v>
      </c>
      <c r="J5554">
        <v>48</v>
      </c>
      <c r="K5554" t="s">
        <v>20</v>
      </c>
      <c r="L5554" t="s">
        <v>173</v>
      </c>
      <c r="M5554" t="s">
        <v>172</v>
      </c>
      <c r="N5554" s="2">
        <v>42362</v>
      </c>
      <c r="O5554" s="2">
        <v>42817</v>
      </c>
      <c r="P5554" t="s">
        <v>24</v>
      </c>
      <c r="Q5554">
        <v>7.0000000000000007E-2</v>
      </c>
      <c r="R5554" s="5">
        <f t="shared" si="262"/>
        <v>7.0000000000000007E-2</v>
      </c>
      <c r="S5554" s="6" t="str">
        <f t="shared" si="263"/>
        <v/>
      </c>
      <c r="T5554">
        <f>ROUND(INT(表1[[#This Row],[合同结束日期]]-表1[[#This Row],[合同起始日期]])/365,1)</f>
        <v>1.2</v>
      </c>
    </row>
    <row r="5555" spans="1:20">
      <c r="A5555" s="1">
        <v>42401</v>
      </c>
      <c r="B5555" t="s">
        <v>69</v>
      </c>
      <c r="C5555">
        <f t="shared" si="261"/>
        <v>2</v>
      </c>
      <c r="D5555" t="s">
        <v>70</v>
      </c>
      <c r="E5555" s="4">
        <v>1421224.8</v>
      </c>
      <c r="F5555" s="4">
        <v>132458.15136000002</v>
      </c>
      <c r="G5555" s="3">
        <v>9.3200000000000005E-2</v>
      </c>
      <c r="H5555" s="7">
        <v>1179.6354581673309</v>
      </c>
      <c r="I5555" s="4">
        <v>109.94202470119524</v>
      </c>
      <c r="J5555">
        <v>1204.8</v>
      </c>
      <c r="K5555" t="s">
        <v>44</v>
      </c>
      <c r="L5555" t="s">
        <v>72</v>
      </c>
      <c r="M5555" t="s">
        <v>71</v>
      </c>
      <c r="N5555" s="2">
        <v>41270</v>
      </c>
      <c r="O5555" s="2">
        <v>44325</v>
      </c>
      <c r="P5555" t="s">
        <v>18</v>
      </c>
      <c r="Q5555" t="s">
        <v>42</v>
      </c>
      <c r="R5555" s="5" t="str">
        <f t="shared" si="262"/>
        <v>0.08</v>
      </c>
      <c r="S5555" s="6" t="str">
        <f t="shared" si="263"/>
        <v/>
      </c>
      <c r="T5555">
        <f>ROUND(INT(表1[[#This Row],[合同结束日期]]-表1[[#This Row],[合同起始日期]])/365,1)</f>
        <v>8.4</v>
      </c>
    </row>
    <row r="5556" spans="1:20">
      <c r="A5556" s="1">
        <v>42401</v>
      </c>
      <c r="B5556" t="s">
        <v>69</v>
      </c>
      <c r="C5556">
        <f t="shared" si="261"/>
        <v>2</v>
      </c>
      <c r="D5556" t="s">
        <v>73</v>
      </c>
      <c r="E5556" s="4">
        <v>1192500</v>
      </c>
      <c r="F5556" s="4">
        <v>98262</v>
      </c>
      <c r="G5556" s="3">
        <v>8.2400000000000001E-2</v>
      </c>
      <c r="H5556" s="7">
        <v>1395.7162921348315</v>
      </c>
      <c r="I5556" s="4">
        <v>115.00702247191012</v>
      </c>
      <c r="J5556">
        <v>854.4</v>
      </c>
      <c r="K5556" t="s">
        <v>44</v>
      </c>
      <c r="L5556" t="s">
        <v>72</v>
      </c>
      <c r="M5556" t="s">
        <v>71</v>
      </c>
      <c r="N5556" s="2">
        <v>41286</v>
      </c>
      <c r="O5556" s="2">
        <v>44325</v>
      </c>
      <c r="P5556" t="s">
        <v>18</v>
      </c>
      <c r="Q5556" t="s">
        <v>42</v>
      </c>
      <c r="R5556" s="5" t="str">
        <f t="shared" si="262"/>
        <v>0.08</v>
      </c>
      <c r="S5556" s="6" t="str">
        <f t="shared" si="263"/>
        <v/>
      </c>
      <c r="T5556">
        <f>ROUND(INT(表1[[#This Row],[合同结束日期]]-表1[[#This Row],[合同起始日期]])/365,1)</f>
        <v>8.3000000000000007</v>
      </c>
    </row>
    <row r="5557" spans="1:20">
      <c r="A5557" s="1">
        <v>42401</v>
      </c>
      <c r="B5557" t="s">
        <v>69</v>
      </c>
      <c r="C5557">
        <f t="shared" si="261"/>
        <v>2</v>
      </c>
      <c r="D5557" t="s">
        <v>356</v>
      </c>
      <c r="E5557" s="4">
        <v>601414.79999999993</v>
      </c>
      <c r="F5557" s="4">
        <v>80168.592840000012</v>
      </c>
      <c r="G5557" s="3">
        <v>0.13330000000000003</v>
      </c>
      <c r="H5557" s="7">
        <v>1113.731111111111</v>
      </c>
      <c r="I5557" s="4">
        <v>148.46035711111114</v>
      </c>
      <c r="J5557">
        <v>540</v>
      </c>
      <c r="K5557" t="s">
        <v>44</v>
      </c>
      <c r="L5557" t="s">
        <v>72</v>
      </c>
      <c r="M5557" t="s">
        <v>71</v>
      </c>
      <c r="N5557" s="2">
        <v>41877</v>
      </c>
      <c r="O5557" s="2">
        <v>43702</v>
      </c>
      <c r="P5557" t="s">
        <v>18</v>
      </c>
      <c r="Q5557" t="s">
        <v>42</v>
      </c>
      <c r="R5557" s="5" t="str">
        <f t="shared" si="262"/>
        <v>0.08</v>
      </c>
      <c r="S5557" s="6" t="str">
        <f t="shared" si="263"/>
        <v/>
      </c>
      <c r="T5557">
        <f>ROUND(INT(表1[[#This Row],[合同结束日期]]-表1[[#This Row],[合同起始日期]])/365,1)</f>
        <v>5</v>
      </c>
    </row>
    <row r="5558" spans="1:20">
      <c r="A5558" s="1">
        <v>42401</v>
      </c>
      <c r="B5558" t="s">
        <v>69</v>
      </c>
      <c r="C5558">
        <f t="shared" si="261"/>
        <v>2</v>
      </c>
      <c r="D5558" t="s">
        <v>336</v>
      </c>
      <c r="E5558" s="4">
        <v>770228.4</v>
      </c>
      <c r="F5558" s="4">
        <v>78717.342480000007</v>
      </c>
      <c r="G5558" s="3">
        <v>0.1022</v>
      </c>
      <c r="H5558" s="7">
        <v>1222.584761904762</v>
      </c>
      <c r="I5558" s="4">
        <v>124.94816266666668</v>
      </c>
      <c r="J5558">
        <v>630</v>
      </c>
      <c r="K5558" t="s">
        <v>44</v>
      </c>
      <c r="L5558" t="s">
        <v>72</v>
      </c>
      <c r="M5558" t="s">
        <v>71</v>
      </c>
      <c r="N5558" s="2">
        <v>41757</v>
      </c>
      <c r="O5558" s="2">
        <v>43948</v>
      </c>
      <c r="P5558" t="s">
        <v>18</v>
      </c>
      <c r="Q5558" t="s">
        <v>42</v>
      </c>
      <c r="R5558" s="5" t="str">
        <f t="shared" si="262"/>
        <v>0.08</v>
      </c>
      <c r="S5558" s="6" t="str">
        <f t="shared" si="263"/>
        <v/>
      </c>
      <c r="T5558">
        <f>ROUND(INT(表1[[#This Row],[合同结束日期]]-表1[[#This Row],[合同起始日期]])/365,1)</f>
        <v>6</v>
      </c>
    </row>
    <row r="5559" spans="1:20">
      <c r="A5559" s="1">
        <v>42401</v>
      </c>
      <c r="B5559" t="s">
        <v>69</v>
      </c>
      <c r="C5559">
        <f t="shared" si="261"/>
        <v>2</v>
      </c>
      <c r="D5559" t="s">
        <v>74</v>
      </c>
      <c r="E5559" s="4">
        <v>254344.91999999998</v>
      </c>
      <c r="F5559" s="4">
        <v>27596.42382</v>
      </c>
      <c r="G5559" s="3">
        <v>0.10850000000000001</v>
      </c>
      <c r="H5559" s="7">
        <v>1014.1344497607655</v>
      </c>
      <c r="I5559" s="4">
        <v>110.03358779904308</v>
      </c>
      <c r="J5559">
        <v>250.79999999999998</v>
      </c>
      <c r="K5559" t="s">
        <v>76</v>
      </c>
      <c r="L5559" t="s">
        <v>75</v>
      </c>
      <c r="M5559" t="s">
        <v>75</v>
      </c>
      <c r="N5559" s="2">
        <v>41243</v>
      </c>
      <c r="O5559" s="2">
        <v>43229</v>
      </c>
      <c r="P5559" t="s">
        <v>14</v>
      </c>
      <c r="Q5559" t="s">
        <v>37</v>
      </c>
      <c r="R5559" s="5" t="str">
        <f t="shared" si="262"/>
        <v>0.</v>
      </c>
      <c r="S5559" s="6" t="str">
        <f t="shared" si="263"/>
        <v/>
      </c>
      <c r="T5559">
        <f>ROUND(INT(表1[[#This Row],[合同结束日期]]-表1[[#This Row],[合同起始日期]])/365,1)</f>
        <v>5.4</v>
      </c>
    </row>
    <row r="5560" spans="1:20">
      <c r="A5560" s="1">
        <v>42401</v>
      </c>
      <c r="B5560" t="s">
        <v>69</v>
      </c>
      <c r="C5560">
        <f t="shared" si="261"/>
        <v>2</v>
      </c>
      <c r="D5560" t="s">
        <v>464</v>
      </c>
      <c r="E5560" s="4">
        <v>459861.6</v>
      </c>
      <c r="F5560" s="4">
        <v>46675.952400000002</v>
      </c>
      <c r="G5560" s="3">
        <v>0.10150000000000001</v>
      </c>
      <c r="H5560" s="7">
        <v>1774.1574074074074</v>
      </c>
      <c r="I5560" s="4">
        <v>180.07697685185187</v>
      </c>
      <c r="J5560">
        <v>259.2</v>
      </c>
      <c r="K5560" t="s">
        <v>44</v>
      </c>
      <c r="L5560" t="s">
        <v>72</v>
      </c>
      <c r="M5560" t="s">
        <v>71</v>
      </c>
      <c r="N5560" s="2">
        <v>42139</v>
      </c>
      <c r="O5560" s="2">
        <v>43965</v>
      </c>
      <c r="P5560" t="s">
        <v>18</v>
      </c>
      <c r="Q5560" t="s">
        <v>42</v>
      </c>
      <c r="R5560" s="5" t="str">
        <f t="shared" si="262"/>
        <v>0.08</v>
      </c>
      <c r="S5560" s="6" t="str">
        <f t="shared" si="263"/>
        <v/>
      </c>
      <c r="T5560">
        <f>ROUND(INT(表1[[#This Row],[合同结束日期]]-表1[[#This Row],[合同起始日期]])/365,1)</f>
        <v>5</v>
      </c>
    </row>
    <row r="5561" spans="1:20">
      <c r="A5561" s="1">
        <v>42401</v>
      </c>
      <c r="B5561" t="s">
        <v>69</v>
      </c>
      <c r="C5561">
        <f t="shared" si="261"/>
        <v>2</v>
      </c>
      <c r="D5561" t="s">
        <v>77</v>
      </c>
      <c r="E5561" s="4">
        <v>489187.19999999995</v>
      </c>
      <c r="F5561" s="4">
        <v>90157.200959999987</v>
      </c>
      <c r="G5561" s="3">
        <v>0.18429999999999999</v>
      </c>
      <c r="H5561" s="7">
        <v>488.21077844311372</v>
      </c>
      <c r="I5561" s="4">
        <v>89.977246467065854</v>
      </c>
      <c r="J5561">
        <v>1002</v>
      </c>
      <c r="K5561" t="s">
        <v>44</v>
      </c>
      <c r="L5561" t="s">
        <v>72</v>
      </c>
      <c r="M5561" t="s">
        <v>71</v>
      </c>
      <c r="N5561" s="2">
        <v>42098</v>
      </c>
      <c r="O5561" s="2">
        <v>44325</v>
      </c>
      <c r="P5561" t="s">
        <v>18</v>
      </c>
      <c r="Q5561" t="s">
        <v>78</v>
      </c>
      <c r="R5561" s="5" t="str">
        <f t="shared" si="262"/>
        <v>0.07</v>
      </c>
      <c r="S5561" s="6" t="str">
        <f t="shared" si="263"/>
        <v/>
      </c>
      <c r="T5561">
        <f>ROUND(INT(表1[[#This Row],[合同结束日期]]-表1[[#This Row],[合同起始日期]])/365,1)</f>
        <v>6.1</v>
      </c>
    </row>
    <row r="5562" spans="1:20">
      <c r="A5562" s="1">
        <v>42401</v>
      </c>
      <c r="B5562" t="s">
        <v>69</v>
      </c>
      <c r="C5562">
        <f t="shared" si="261"/>
        <v>2</v>
      </c>
      <c r="D5562" t="s">
        <v>79</v>
      </c>
      <c r="E5562" s="4">
        <v>244525.19999999998</v>
      </c>
      <c r="F5562" s="4">
        <v>52817.443200000009</v>
      </c>
      <c r="G5562" s="3">
        <v>0.21600000000000005</v>
      </c>
      <c r="H5562" s="7">
        <v>1250.1288343558281</v>
      </c>
      <c r="I5562" s="4">
        <v>270.02782822085896</v>
      </c>
      <c r="J5562">
        <v>195.6</v>
      </c>
      <c r="K5562" t="s">
        <v>11</v>
      </c>
      <c r="L5562" t="s">
        <v>13</v>
      </c>
      <c r="M5562" t="s">
        <v>34</v>
      </c>
      <c r="N5562" s="2">
        <v>41299</v>
      </c>
      <c r="O5562" s="2">
        <v>42499</v>
      </c>
      <c r="P5562" t="s">
        <v>24</v>
      </c>
      <c r="Q5562" t="s">
        <v>59</v>
      </c>
      <c r="R5562" s="5" t="str">
        <f t="shared" si="262"/>
        <v>0.16</v>
      </c>
      <c r="S5562" s="6" t="str">
        <f t="shared" si="263"/>
        <v/>
      </c>
      <c r="T5562">
        <f>ROUND(INT(表1[[#This Row],[合同结束日期]]-表1[[#This Row],[合同起始日期]])/365,1)</f>
        <v>3.3</v>
      </c>
    </row>
    <row r="5563" spans="1:20">
      <c r="A5563" s="1">
        <v>42401</v>
      </c>
      <c r="B5563" t="s">
        <v>69</v>
      </c>
      <c r="C5563">
        <f t="shared" si="261"/>
        <v>2</v>
      </c>
      <c r="D5563" t="s">
        <v>100</v>
      </c>
      <c r="E5563" s="4">
        <v>336033.6</v>
      </c>
      <c r="F5563" s="4">
        <v>62838.283199999991</v>
      </c>
      <c r="G5563" s="3">
        <v>0.18699999999999997</v>
      </c>
      <c r="H5563" s="7">
        <v>1854.4900662251655</v>
      </c>
      <c r="I5563" s="4">
        <v>346.78964238410595</v>
      </c>
      <c r="J5563">
        <v>181.2</v>
      </c>
      <c r="K5563" t="s">
        <v>11</v>
      </c>
      <c r="L5563" t="s">
        <v>23</v>
      </c>
      <c r="M5563" t="s">
        <v>23</v>
      </c>
      <c r="N5563" s="2">
        <v>42134</v>
      </c>
      <c r="O5563" s="2">
        <v>42864</v>
      </c>
      <c r="P5563" t="s">
        <v>24</v>
      </c>
      <c r="Q5563" t="s">
        <v>59</v>
      </c>
      <c r="R5563" s="5" t="str">
        <f t="shared" si="262"/>
        <v>0.16</v>
      </c>
      <c r="S5563" s="6" t="str">
        <f t="shared" si="263"/>
        <v/>
      </c>
      <c r="T5563">
        <f>ROUND(INT(表1[[#This Row],[合同结束日期]]-表1[[#This Row],[合同起始日期]])/365,1)</f>
        <v>2</v>
      </c>
    </row>
    <row r="5564" spans="1:20">
      <c r="A5564" s="1">
        <v>42401</v>
      </c>
      <c r="B5564" t="s">
        <v>69</v>
      </c>
      <c r="C5564">
        <f t="shared" si="261"/>
        <v>2</v>
      </c>
      <c r="D5564" t="s">
        <v>81</v>
      </c>
      <c r="E5564" s="4">
        <v>156799.19999999998</v>
      </c>
      <c r="F5564" s="4">
        <v>36001.096319999997</v>
      </c>
      <c r="G5564" s="3">
        <v>0.2296</v>
      </c>
      <c r="H5564" s="7">
        <v>1306.6599999999999</v>
      </c>
      <c r="I5564" s="4">
        <v>300.00913599999996</v>
      </c>
      <c r="J5564">
        <v>120</v>
      </c>
      <c r="K5564" t="s">
        <v>11</v>
      </c>
      <c r="L5564" t="s">
        <v>23</v>
      </c>
      <c r="M5564" t="s">
        <v>23</v>
      </c>
      <c r="N5564" s="2">
        <v>41279</v>
      </c>
      <c r="O5564" s="2">
        <v>42499</v>
      </c>
      <c r="P5564" t="s">
        <v>24</v>
      </c>
      <c r="Q5564" t="s">
        <v>59</v>
      </c>
      <c r="R5564" s="5" t="str">
        <f t="shared" si="262"/>
        <v>0.16</v>
      </c>
      <c r="S5564" s="6" t="str">
        <f t="shared" si="263"/>
        <v/>
      </c>
      <c r="T5564">
        <f>ROUND(INT(表1[[#This Row],[合同结束日期]]-表1[[#This Row],[合同起始日期]])/365,1)</f>
        <v>3.3</v>
      </c>
    </row>
    <row r="5565" spans="1:20">
      <c r="A5565" s="1">
        <v>42401</v>
      </c>
      <c r="B5565" t="s">
        <v>69</v>
      </c>
      <c r="C5565">
        <f t="shared" si="261"/>
        <v>2</v>
      </c>
      <c r="D5565" t="s">
        <v>415</v>
      </c>
      <c r="E5565" s="4">
        <v>219414</v>
      </c>
      <c r="F5565" s="4">
        <v>31815.029999999995</v>
      </c>
      <c r="G5565" s="3">
        <v>0.14499999999999999</v>
      </c>
      <c r="H5565" s="7">
        <v>3324.4545454545455</v>
      </c>
      <c r="I5565" s="4">
        <v>482.04590909090899</v>
      </c>
      <c r="J5565">
        <v>66</v>
      </c>
      <c r="K5565" t="s">
        <v>11</v>
      </c>
      <c r="L5565" t="s">
        <v>12</v>
      </c>
      <c r="M5565" t="s">
        <v>53</v>
      </c>
      <c r="N5565" s="2">
        <v>42156</v>
      </c>
      <c r="O5565" s="2">
        <v>42886</v>
      </c>
      <c r="P5565" t="s">
        <v>24</v>
      </c>
      <c r="Q5565" t="s">
        <v>28</v>
      </c>
      <c r="R5565" s="5" t="str">
        <f t="shared" si="262"/>
        <v>0.13</v>
      </c>
      <c r="S5565" s="6" t="str">
        <f t="shared" si="263"/>
        <v/>
      </c>
      <c r="T5565">
        <f>ROUND(INT(表1[[#This Row],[合同结束日期]]-表1[[#This Row],[合同起始日期]])/365,1)</f>
        <v>2</v>
      </c>
    </row>
    <row r="5566" spans="1:20">
      <c r="A5566" s="1">
        <v>42401</v>
      </c>
      <c r="B5566" t="s">
        <v>69</v>
      </c>
      <c r="C5566">
        <f t="shared" si="261"/>
        <v>2</v>
      </c>
      <c r="D5566" t="s">
        <v>417</v>
      </c>
      <c r="E5566" s="4">
        <v>237484.79999999999</v>
      </c>
      <c r="F5566" s="4">
        <v>34292.805119999997</v>
      </c>
      <c r="G5566" s="3">
        <v>0.1444</v>
      </c>
      <c r="H5566" s="7">
        <v>3472.0000000000005</v>
      </c>
      <c r="I5566" s="4">
        <v>501.35680000000002</v>
      </c>
      <c r="J5566">
        <v>68.399999999999991</v>
      </c>
      <c r="K5566" t="s">
        <v>11</v>
      </c>
      <c r="L5566" t="s">
        <v>12</v>
      </c>
      <c r="M5566" t="s">
        <v>53</v>
      </c>
      <c r="N5566" s="2">
        <v>42156</v>
      </c>
      <c r="O5566" s="2">
        <v>42886</v>
      </c>
      <c r="P5566" t="s">
        <v>24</v>
      </c>
      <c r="Q5566" t="s">
        <v>28</v>
      </c>
      <c r="R5566" s="5" t="str">
        <f t="shared" si="262"/>
        <v>0.13</v>
      </c>
      <c r="S5566" s="6" t="str">
        <f t="shared" si="263"/>
        <v/>
      </c>
      <c r="T5566">
        <f>ROUND(INT(表1[[#This Row],[合同结束日期]]-表1[[#This Row],[合同起始日期]])/365,1)</f>
        <v>2</v>
      </c>
    </row>
    <row r="5567" spans="1:20">
      <c r="A5567" s="1">
        <v>42401</v>
      </c>
      <c r="B5567" t="s">
        <v>69</v>
      </c>
      <c r="C5567">
        <f t="shared" si="261"/>
        <v>2</v>
      </c>
      <c r="D5567" t="s">
        <v>418</v>
      </c>
      <c r="E5567" s="4">
        <v>465944.39999999997</v>
      </c>
      <c r="F5567" s="4">
        <v>64160.543879999997</v>
      </c>
      <c r="G5567" s="3">
        <v>0.13770000000000002</v>
      </c>
      <c r="H5567" s="7">
        <v>6471.45</v>
      </c>
      <c r="I5567" s="4">
        <v>891.11866499999996</v>
      </c>
      <c r="J5567">
        <v>72</v>
      </c>
      <c r="K5567" t="s">
        <v>11</v>
      </c>
      <c r="L5567" t="s">
        <v>12</v>
      </c>
      <c r="M5567" t="s">
        <v>53</v>
      </c>
      <c r="N5567" s="2">
        <v>42159</v>
      </c>
      <c r="O5567" s="2">
        <v>42889</v>
      </c>
      <c r="P5567" t="s">
        <v>24</v>
      </c>
      <c r="Q5567" t="s">
        <v>28</v>
      </c>
      <c r="R5567" s="5" t="str">
        <f t="shared" si="262"/>
        <v>0.13</v>
      </c>
      <c r="S5567" s="6" t="str">
        <f t="shared" si="263"/>
        <v/>
      </c>
      <c r="T5567">
        <f>ROUND(INT(表1[[#This Row],[合同结束日期]]-表1[[#This Row],[合同起始日期]])/365,1)</f>
        <v>2</v>
      </c>
    </row>
    <row r="5568" spans="1:20">
      <c r="A5568" s="1">
        <v>42401</v>
      </c>
      <c r="B5568" t="s">
        <v>69</v>
      </c>
      <c r="C5568">
        <f t="shared" si="261"/>
        <v>2</v>
      </c>
      <c r="D5568" t="s">
        <v>90</v>
      </c>
      <c r="E5568" s="4">
        <v>194493.6</v>
      </c>
      <c r="F5568" s="4">
        <v>56519.84016</v>
      </c>
      <c r="G5568" s="3">
        <v>0.29059999999999997</v>
      </c>
      <c r="H5568" s="7">
        <v>1032.343949044586</v>
      </c>
      <c r="I5568" s="4">
        <v>299.99915159235667</v>
      </c>
      <c r="J5568">
        <v>188.4</v>
      </c>
      <c r="K5568" t="s">
        <v>11</v>
      </c>
      <c r="L5568" t="s">
        <v>23</v>
      </c>
      <c r="M5568" t="s">
        <v>23</v>
      </c>
      <c r="N5568" s="2">
        <v>42156</v>
      </c>
      <c r="O5568" s="2">
        <v>42886</v>
      </c>
      <c r="P5568" t="s">
        <v>24</v>
      </c>
      <c r="Q5568" t="s">
        <v>420</v>
      </c>
      <c r="R5568" s="5" t="str">
        <f t="shared" si="262"/>
        <v>0.19</v>
      </c>
      <c r="S5568" s="6" t="str">
        <f t="shared" si="263"/>
        <v/>
      </c>
      <c r="T5568">
        <f>ROUND(INT(表1[[#This Row],[合同结束日期]]-表1[[#This Row],[合同起始日期]])/365,1)</f>
        <v>2</v>
      </c>
    </row>
    <row r="5569" spans="1:20">
      <c r="A5569" s="1">
        <v>42401</v>
      </c>
      <c r="B5569" t="s">
        <v>69</v>
      </c>
      <c r="C5569">
        <f t="shared" si="261"/>
        <v>2</v>
      </c>
      <c r="D5569" t="s">
        <v>86</v>
      </c>
      <c r="E5569" s="4">
        <v>355116</v>
      </c>
      <c r="F5569" s="4">
        <v>63920.88</v>
      </c>
      <c r="G5569" s="3">
        <v>0.18</v>
      </c>
      <c r="H5569" s="7">
        <v>1691.0285714285715</v>
      </c>
      <c r="I5569" s="4">
        <v>304.38514285714285</v>
      </c>
      <c r="J5569">
        <v>210</v>
      </c>
      <c r="K5569" t="s">
        <v>11</v>
      </c>
      <c r="L5569" t="s">
        <v>23</v>
      </c>
      <c r="M5569" t="s">
        <v>23</v>
      </c>
      <c r="N5569" s="2">
        <v>41284</v>
      </c>
      <c r="O5569" s="2">
        <v>42499</v>
      </c>
      <c r="P5569" t="s">
        <v>18</v>
      </c>
      <c r="Q5569" t="s">
        <v>30</v>
      </c>
      <c r="R5569" s="5" t="str">
        <f t="shared" si="262"/>
        <v>0.18</v>
      </c>
      <c r="S5569" s="6" t="str">
        <f t="shared" si="263"/>
        <v/>
      </c>
      <c r="T5569">
        <f>ROUND(INT(表1[[#This Row],[合同结束日期]]-表1[[#This Row],[合同起始日期]])/365,1)</f>
        <v>3.3</v>
      </c>
    </row>
    <row r="5570" spans="1:20">
      <c r="A5570" s="1">
        <v>42401</v>
      </c>
      <c r="B5570" t="s">
        <v>69</v>
      </c>
      <c r="C5570">
        <f t="shared" si="261"/>
        <v>2</v>
      </c>
      <c r="D5570" t="s">
        <v>87</v>
      </c>
      <c r="E5570" s="4">
        <v>173212.10400000002</v>
      </c>
      <c r="F5570" s="4">
        <v>37916.129565600007</v>
      </c>
      <c r="G5570" s="3">
        <v>0.21890000000000001</v>
      </c>
      <c r="H5570" s="7">
        <v>594.00584362139932</v>
      </c>
      <c r="I5570" s="4">
        <v>130.02787916872433</v>
      </c>
      <c r="J5570">
        <v>291.59999999999997</v>
      </c>
      <c r="K5570" t="s">
        <v>11</v>
      </c>
      <c r="L5570" t="s">
        <v>13</v>
      </c>
      <c r="M5570" t="s">
        <v>13</v>
      </c>
      <c r="N5570" s="2">
        <v>41340</v>
      </c>
      <c r="O5570" s="2">
        <v>42499</v>
      </c>
      <c r="P5570" t="s">
        <v>18</v>
      </c>
      <c r="Q5570" t="s">
        <v>83</v>
      </c>
      <c r="R5570" s="5" t="str">
        <f t="shared" si="262"/>
        <v>0.14</v>
      </c>
      <c r="S5570" s="6" t="str">
        <f t="shared" si="263"/>
        <v/>
      </c>
      <c r="T5570">
        <f>ROUND(INT(表1[[#This Row],[合同结束日期]]-表1[[#This Row],[合同起始日期]])/365,1)</f>
        <v>3.2</v>
      </c>
    </row>
    <row r="5571" spans="1:20">
      <c r="A5571" s="1">
        <v>42401</v>
      </c>
      <c r="B5571" t="s">
        <v>69</v>
      </c>
      <c r="C5571">
        <f t="shared" si="261"/>
        <v>2</v>
      </c>
      <c r="D5571" t="s">
        <v>88</v>
      </c>
      <c r="E5571" s="4">
        <v>191960.08799999999</v>
      </c>
      <c r="F5571" s="4">
        <v>26874.412319999999</v>
      </c>
      <c r="G5571" s="3">
        <v>0.14000000000000001</v>
      </c>
      <c r="H5571" s="7">
        <v>940.98082352941174</v>
      </c>
      <c r="I5571" s="4">
        <v>131.73731529411765</v>
      </c>
      <c r="J5571">
        <v>204</v>
      </c>
      <c r="K5571" t="s">
        <v>11</v>
      </c>
      <c r="L5571" t="s">
        <v>23</v>
      </c>
      <c r="M5571" t="s">
        <v>23</v>
      </c>
      <c r="N5571" s="2">
        <v>41337</v>
      </c>
      <c r="O5571" s="2">
        <v>42499</v>
      </c>
      <c r="P5571" t="s">
        <v>18</v>
      </c>
      <c r="Q5571" t="s">
        <v>83</v>
      </c>
      <c r="R5571" s="5" t="str">
        <f t="shared" si="262"/>
        <v>0.14</v>
      </c>
      <c r="S5571" s="6" t="str">
        <f t="shared" si="263"/>
        <v/>
      </c>
      <c r="T5571">
        <f>ROUND(INT(表1[[#This Row],[合同结束日期]]-表1[[#This Row],[合同起始日期]])/365,1)</f>
        <v>3.2</v>
      </c>
    </row>
    <row r="5572" spans="1:20">
      <c r="A5572" s="1">
        <v>42401</v>
      </c>
      <c r="B5572" t="s">
        <v>69</v>
      </c>
      <c r="C5572">
        <f t="shared" si="261"/>
        <v>2</v>
      </c>
      <c r="D5572" t="s">
        <v>89</v>
      </c>
      <c r="E5572" s="4">
        <v>183788.4</v>
      </c>
      <c r="F5572" s="4">
        <v>41701.587960000004</v>
      </c>
      <c r="G5572" s="3">
        <v>0.22690000000000002</v>
      </c>
      <c r="H5572" s="7">
        <v>1287.0336134453783</v>
      </c>
      <c r="I5572" s="4">
        <v>292.02792689075636</v>
      </c>
      <c r="J5572">
        <v>142.79999999999998</v>
      </c>
      <c r="K5572" t="s">
        <v>11</v>
      </c>
      <c r="L5572" t="s">
        <v>23</v>
      </c>
      <c r="M5572" t="s">
        <v>23</v>
      </c>
      <c r="N5572" s="2">
        <v>41284</v>
      </c>
      <c r="O5572" s="2">
        <v>43229</v>
      </c>
      <c r="P5572" t="s">
        <v>24</v>
      </c>
      <c r="Q5572" t="s">
        <v>59</v>
      </c>
      <c r="R5572" s="5" t="str">
        <f t="shared" si="262"/>
        <v>0.16</v>
      </c>
      <c r="S5572" s="6" t="str">
        <f t="shared" si="263"/>
        <v/>
      </c>
      <c r="T5572">
        <f>ROUND(INT(表1[[#This Row],[合同结束日期]]-表1[[#This Row],[合同起始日期]])/365,1)</f>
        <v>5.3</v>
      </c>
    </row>
    <row r="5573" spans="1:20">
      <c r="A5573" s="1">
        <v>42401</v>
      </c>
      <c r="B5573" t="s">
        <v>69</v>
      </c>
      <c r="C5573">
        <f t="shared" si="261"/>
        <v>2</v>
      </c>
      <c r="D5573" t="s">
        <v>419</v>
      </c>
      <c r="E5573" s="4">
        <v>300982.8</v>
      </c>
      <c r="F5573" s="4">
        <v>85479.1152</v>
      </c>
      <c r="G5573" s="3">
        <v>0.28400000000000003</v>
      </c>
      <c r="H5573" s="7">
        <v>915.39781021897807</v>
      </c>
      <c r="I5573" s="4">
        <v>259.97297810218976</v>
      </c>
      <c r="J5573">
        <v>328.8</v>
      </c>
      <c r="K5573" t="s">
        <v>11</v>
      </c>
      <c r="L5573" t="s">
        <v>23</v>
      </c>
      <c r="M5573" t="s">
        <v>23</v>
      </c>
      <c r="N5573" s="2">
        <v>42140</v>
      </c>
      <c r="O5573" s="2">
        <v>42870</v>
      </c>
      <c r="P5573" t="s">
        <v>24</v>
      </c>
      <c r="Q5573" t="s">
        <v>30</v>
      </c>
      <c r="R5573" s="5" t="str">
        <f t="shared" si="262"/>
        <v>0.18</v>
      </c>
      <c r="S5573" s="6" t="str">
        <f t="shared" si="263"/>
        <v/>
      </c>
      <c r="T5573">
        <f>ROUND(INT(表1[[#This Row],[合同结束日期]]-表1[[#This Row],[合同起始日期]])/365,1)</f>
        <v>2</v>
      </c>
    </row>
    <row r="5574" spans="1:20">
      <c r="A5574" s="1">
        <v>42401</v>
      </c>
      <c r="B5574" t="s">
        <v>69</v>
      </c>
      <c r="C5574">
        <f t="shared" si="261"/>
        <v>2</v>
      </c>
      <c r="D5574" t="s">
        <v>91</v>
      </c>
      <c r="E5574" s="4">
        <v>1067277.5999999999</v>
      </c>
      <c r="F5574" s="4">
        <v>178768.99799999999</v>
      </c>
      <c r="G5574" s="3">
        <v>0.16750000000000001</v>
      </c>
      <c r="H5574" s="7">
        <v>2850.6346153846152</v>
      </c>
      <c r="I5574" s="4">
        <v>477.48129807692311</v>
      </c>
      <c r="J5574">
        <v>374.4</v>
      </c>
      <c r="K5574" t="s">
        <v>11</v>
      </c>
      <c r="L5574" t="s">
        <v>92</v>
      </c>
      <c r="M5574" t="s">
        <v>92</v>
      </c>
      <c r="N5574" s="2">
        <v>41295</v>
      </c>
      <c r="O5574" s="2">
        <v>42499</v>
      </c>
      <c r="P5574" t="s">
        <v>24</v>
      </c>
      <c r="Q5574" t="s">
        <v>25</v>
      </c>
      <c r="R5574" s="5" t="str">
        <f t="shared" si="262"/>
        <v>0.15</v>
      </c>
      <c r="S5574" s="6" t="str">
        <f t="shared" si="263"/>
        <v/>
      </c>
      <c r="T5574">
        <f>ROUND(INT(表1[[#This Row],[合同结束日期]]-表1[[#This Row],[合同起始日期]])/365,1)</f>
        <v>3.3</v>
      </c>
    </row>
    <row r="5575" spans="1:20">
      <c r="A5575" s="1">
        <v>42401</v>
      </c>
      <c r="B5575" t="s">
        <v>69</v>
      </c>
      <c r="C5575">
        <f t="shared" si="261"/>
        <v>2</v>
      </c>
      <c r="D5575" t="s">
        <v>93</v>
      </c>
      <c r="E5575" s="4">
        <v>388299.95999999996</v>
      </c>
      <c r="F5575" s="4">
        <v>67874.833008000001</v>
      </c>
      <c r="G5575" s="3">
        <v>0.17480000000000001</v>
      </c>
      <c r="H5575" s="7">
        <v>1438.1479999999999</v>
      </c>
      <c r="I5575" s="4">
        <v>251.38827040000001</v>
      </c>
      <c r="J5575">
        <v>270</v>
      </c>
      <c r="K5575" t="s">
        <v>11</v>
      </c>
      <c r="L5575" t="s">
        <v>92</v>
      </c>
      <c r="M5575" t="s">
        <v>92</v>
      </c>
      <c r="N5575" s="2">
        <v>41279</v>
      </c>
      <c r="O5575" s="2">
        <v>42499</v>
      </c>
      <c r="P5575" t="s">
        <v>24</v>
      </c>
      <c r="Q5575" t="s">
        <v>83</v>
      </c>
      <c r="R5575" s="5" t="str">
        <f t="shared" si="262"/>
        <v>0.14</v>
      </c>
      <c r="S5575" s="6" t="str">
        <f t="shared" si="263"/>
        <v/>
      </c>
      <c r="T5575">
        <f>ROUND(INT(表1[[#This Row],[合同结束日期]]-表1[[#This Row],[合同起始日期]])/365,1)</f>
        <v>3.3</v>
      </c>
    </row>
    <row r="5576" spans="1:20">
      <c r="A5576" s="1">
        <v>42401</v>
      </c>
      <c r="B5576" t="s">
        <v>69</v>
      </c>
      <c r="C5576">
        <f t="shared" si="261"/>
        <v>2</v>
      </c>
      <c r="D5576" t="s">
        <v>94</v>
      </c>
      <c r="E5576" s="4">
        <v>233817.60000000001</v>
      </c>
      <c r="F5576" s="4">
        <v>79989.000960000005</v>
      </c>
      <c r="G5576" s="3">
        <v>0.34210000000000002</v>
      </c>
      <c r="H5576" s="7">
        <v>906.26976744186049</v>
      </c>
      <c r="I5576" s="4">
        <v>310.03488744186046</v>
      </c>
      <c r="J5576">
        <v>258</v>
      </c>
      <c r="K5576" t="s">
        <v>11</v>
      </c>
      <c r="L5576" t="s">
        <v>23</v>
      </c>
      <c r="M5576" t="s">
        <v>23</v>
      </c>
      <c r="N5576" s="2">
        <v>41274</v>
      </c>
      <c r="O5576" s="2">
        <v>42435</v>
      </c>
      <c r="P5576" t="s">
        <v>24</v>
      </c>
      <c r="Q5576" t="s">
        <v>420</v>
      </c>
      <c r="R5576" s="5" t="str">
        <f t="shared" si="262"/>
        <v>0.19</v>
      </c>
      <c r="S5576" s="6" t="str">
        <f t="shared" si="263"/>
        <v/>
      </c>
      <c r="T5576">
        <f>ROUND(INT(表1[[#This Row],[合同结束日期]]-表1[[#This Row],[合同起始日期]])/365,1)</f>
        <v>3.2</v>
      </c>
    </row>
    <row r="5577" spans="1:20">
      <c r="A5577" s="1">
        <v>42401</v>
      </c>
      <c r="B5577" t="s">
        <v>69</v>
      </c>
      <c r="C5577">
        <f t="shared" si="261"/>
        <v>2</v>
      </c>
      <c r="D5577" t="s">
        <v>95</v>
      </c>
      <c r="E5577" s="4">
        <v>836719.2</v>
      </c>
      <c r="F5577" s="4">
        <v>203071.74983999997</v>
      </c>
      <c r="G5577" s="3">
        <v>0.24269999999999997</v>
      </c>
      <c r="H5577" s="7">
        <v>539.26218097447793</v>
      </c>
      <c r="I5577" s="4">
        <v>130.87893132250579</v>
      </c>
      <c r="J5577">
        <v>1551.6</v>
      </c>
      <c r="K5577" t="s">
        <v>41</v>
      </c>
      <c r="L5577" t="s">
        <v>95</v>
      </c>
      <c r="M5577" t="s">
        <v>41</v>
      </c>
      <c r="N5577" s="2">
        <v>41338</v>
      </c>
      <c r="O5577" s="2">
        <v>44349</v>
      </c>
      <c r="P5577" t="s">
        <v>24</v>
      </c>
      <c r="Q5577" t="s">
        <v>25</v>
      </c>
      <c r="R5577" s="5" t="str">
        <f t="shared" si="262"/>
        <v>0.15</v>
      </c>
      <c r="S5577" s="6" t="str">
        <f t="shared" si="263"/>
        <v/>
      </c>
      <c r="T5577">
        <f>ROUND(INT(表1[[#This Row],[合同结束日期]]-表1[[#This Row],[合同起始日期]])/365,1)</f>
        <v>8.1999999999999993</v>
      </c>
    </row>
    <row r="5578" spans="1:20">
      <c r="A5578" s="1">
        <v>42401</v>
      </c>
      <c r="B5578" t="s">
        <v>69</v>
      </c>
      <c r="C5578">
        <f t="shared" si="261"/>
        <v>2</v>
      </c>
      <c r="D5578" t="s">
        <v>293</v>
      </c>
      <c r="E5578" s="4">
        <v>1493526</v>
      </c>
      <c r="F5578" s="4">
        <v>95735.016600000003</v>
      </c>
      <c r="G5578" s="3">
        <v>6.4100000000000004E-2</v>
      </c>
      <c r="H5578" s="7">
        <v>1279.1418293936281</v>
      </c>
      <c r="I5578" s="4">
        <v>81.992991264131561</v>
      </c>
      <c r="J5578">
        <v>1167.5999999999999</v>
      </c>
      <c r="K5578" t="s">
        <v>44</v>
      </c>
      <c r="L5578" t="s">
        <v>72</v>
      </c>
      <c r="M5578" t="s">
        <v>71</v>
      </c>
      <c r="N5578" s="2">
        <v>41446</v>
      </c>
      <c r="O5578" s="2">
        <v>44487</v>
      </c>
      <c r="P5578" t="s">
        <v>18</v>
      </c>
      <c r="Q5578" t="s">
        <v>475</v>
      </c>
      <c r="R5578" s="5" t="str">
        <f t="shared" si="262"/>
        <v>0.04</v>
      </c>
      <c r="S5578" s="6" t="str">
        <f t="shared" si="263"/>
        <v/>
      </c>
      <c r="T5578">
        <f>ROUND(INT(表1[[#This Row],[合同结束日期]]-表1[[#This Row],[合同起始日期]])/365,1)</f>
        <v>8.3000000000000007</v>
      </c>
    </row>
    <row r="5579" spans="1:20">
      <c r="A5579" s="1">
        <v>42401</v>
      </c>
      <c r="B5579" t="s">
        <v>69</v>
      </c>
      <c r="C5579">
        <f t="shared" ref="C5579:C5642" si="264">IF($B5579="负一层",-1,IF($B5579="负一夹层",0,IF($B5579="一层",1,IF($B5579="二层",2,IF($B5579="三层",3,IF($B5579="四层",4))))))</f>
        <v>2</v>
      </c>
      <c r="D5579" t="s">
        <v>296</v>
      </c>
      <c r="E5579" s="4">
        <v>1652809.2</v>
      </c>
      <c r="F5579" s="4">
        <v>82640.460000000006</v>
      </c>
      <c r="G5579" s="3">
        <v>0.05</v>
      </c>
      <c r="H5579" s="7">
        <v>3095.1483146067417</v>
      </c>
      <c r="I5579" s="4">
        <v>154.7574157303371</v>
      </c>
      <c r="J5579">
        <v>534</v>
      </c>
      <c r="K5579" t="s">
        <v>44</v>
      </c>
      <c r="L5579" t="s">
        <v>72</v>
      </c>
      <c r="M5579" t="s">
        <v>71</v>
      </c>
      <c r="N5579" s="2">
        <v>41514</v>
      </c>
      <c r="O5579" s="2">
        <v>44525</v>
      </c>
      <c r="P5579" t="s">
        <v>18</v>
      </c>
      <c r="Q5579" t="s">
        <v>208</v>
      </c>
      <c r="R5579" s="5" t="str">
        <f t="shared" ref="R5579:R5642" si="265">IF(ISERROR(FIND(",",$Q5579)),$Q5579,LEFT($Q5579,FIND(",",$Q5579)-1))</f>
        <v>0.05</v>
      </c>
      <c r="S5579" s="6" t="str">
        <f t="shared" si="263"/>
        <v/>
      </c>
      <c r="T5579">
        <f>ROUND(INT(表1[[#This Row],[合同结束日期]]-表1[[#This Row],[合同起始日期]])/365,1)</f>
        <v>8.1999999999999993</v>
      </c>
    </row>
    <row r="5580" spans="1:20">
      <c r="A5580" s="1">
        <v>42401</v>
      </c>
      <c r="B5580" t="s">
        <v>69</v>
      </c>
      <c r="C5580">
        <f t="shared" si="264"/>
        <v>2</v>
      </c>
      <c r="D5580" t="s">
        <v>306</v>
      </c>
      <c r="E5580" s="4">
        <v>831170.4</v>
      </c>
      <c r="F5580" s="4">
        <v>55771.533839999989</v>
      </c>
      <c r="G5580" s="3">
        <v>6.7099999999999979E-2</v>
      </c>
      <c r="H5580" s="7">
        <v>1489.552688172043</v>
      </c>
      <c r="I5580" s="4">
        <v>99.948985376344069</v>
      </c>
      <c r="J5580">
        <v>558</v>
      </c>
      <c r="K5580" t="s">
        <v>44</v>
      </c>
      <c r="L5580" t="s">
        <v>72</v>
      </c>
      <c r="M5580" t="s">
        <v>71</v>
      </c>
      <c r="N5580" s="2">
        <v>41567</v>
      </c>
      <c r="O5580" s="2">
        <v>44578</v>
      </c>
      <c r="P5580" t="s">
        <v>18</v>
      </c>
      <c r="Q5580" t="s">
        <v>208</v>
      </c>
      <c r="R5580" s="5" t="str">
        <f t="shared" si="265"/>
        <v>0.05</v>
      </c>
      <c r="S5580" s="6" t="str">
        <f t="shared" ref="S5580:S5643" si="266">IF(ISERROR(FIND(",",$Q5580)),"",RIGHT($Q5580,LEN($Q5580)-FIND(",",$Q5580)))</f>
        <v/>
      </c>
      <c r="T5580">
        <f>ROUND(INT(表1[[#This Row],[合同结束日期]]-表1[[#This Row],[合同起始日期]])/365,1)</f>
        <v>8.1999999999999993</v>
      </c>
    </row>
    <row r="5581" spans="1:20">
      <c r="A5581" s="1">
        <v>42401</v>
      </c>
      <c r="B5581" t="s">
        <v>69</v>
      </c>
      <c r="C5581">
        <f t="shared" si="264"/>
        <v>2</v>
      </c>
      <c r="D5581" t="s">
        <v>96</v>
      </c>
      <c r="E5581" s="4">
        <v>718968</v>
      </c>
      <c r="F5581" s="4">
        <v>56223.297600000005</v>
      </c>
      <c r="G5581" s="3">
        <v>7.8200000000000006E-2</v>
      </c>
      <c r="H5581" s="7">
        <v>2748.3486238532114</v>
      </c>
      <c r="I5581" s="4">
        <v>214.92086238532116</v>
      </c>
      <c r="J5581">
        <v>261.59999999999997</v>
      </c>
      <c r="K5581" t="s">
        <v>11</v>
      </c>
      <c r="L5581" t="s">
        <v>23</v>
      </c>
      <c r="M5581" t="s">
        <v>23</v>
      </c>
      <c r="N5581" s="2">
        <v>41374</v>
      </c>
      <c r="O5581" s="2">
        <v>42499</v>
      </c>
      <c r="P5581" t="s">
        <v>24</v>
      </c>
      <c r="Q5581" t="s">
        <v>35</v>
      </c>
      <c r="R5581" s="5" t="str">
        <f t="shared" si="265"/>
        <v>0.06</v>
      </c>
      <c r="S5581" s="6" t="str">
        <f t="shared" si="266"/>
        <v/>
      </c>
      <c r="T5581">
        <f>ROUND(INT(表1[[#This Row],[合同结束日期]]-表1[[#This Row],[合同起始日期]])/365,1)</f>
        <v>3.1</v>
      </c>
    </row>
    <row r="5582" spans="1:20">
      <c r="A5582" s="1">
        <v>42401</v>
      </c>
      <c r="B5582" t="s">
        <v>69</v>
      </c>
      <c r="C5582">
        <f t="shared" si="264"/>
        <v>2</v>
      </c>
      <c r="D5582" t="s">
        <v>97</v>
      </c>
      <c r="E5582" s="4">
        <v>1020347.64</v>
      </c>
      <c r="F5582" s="4">
        <v>161112.892356</v>
      </c>
      <c r="G5582" s="3">
        <v>0.15789999999999998</v>
      </c>
      <c r="H5582" s="7">
        <v>1318.2786046511628</v>
      </c>
      <c r="I5582" s="4">
        <v>208.15619167441861</v>
      </c>
      <c r="J5582">
        <v>774</v>
      </c>
      <c r="K5582" t="s">
        <v>11</v>
      </c>
      <c r="L5582" t="s">
        <v>13</v>
      </c>
      <c r="M5582" t="s">
        <v>27</v>
      </c>
      <c r="N5582" s="2">
        <v>41299</v>
      </c>
      <c r="O5582" s="2">
        <v>43229</v>
      </c>
      <c r="P5582" t="s">
        <v>24</v>
      </c>
      <c r="Q5582" t="s">
        <v>65</v>
      </c>
      <c r="R5582" s="5" t="str">
        <f t="shared" si="265"/>
        <v>0.12</v>
      </c>
      <c r="S5582" s="6" t="str">
        <f t="shared" si="266"/>
        <v/>
      </c>
      <c r="T5582">
        <f>ROUND(INT(表1[[#This Row],[合同结束日期]]-表1[[#This Row],[合同起始日期]])/365,1)</f>
        <v>5.3</v>
      </c>
    </row>
    <row r="5583" spans="1:20">
      <c r="A5583" s="1">
        <v>42401</v>
      </c>
      <c r="B5583" t="s">
        <v>69</v>
      </c>
      <c r="C5583">
        <f t="shared" si="264"/>
        <v>2</v>
      </c>
      <c r="D5583" t="s">
        <v>80</v>
      </c>
      <c r="E5583" s="4">
        <v>242949.59999999998</v>
      </c>
      <c r="F5583" s="4">
        <v>48492.740160000001</v>
      </c>
      <c r="G5583" s="3">
        <v>0.19960000000000003</v>
      </c>
      <c r="H5583" s="7">
        <v>1687.1499999999999</v>
      </c>
      <c r="I5583" s="4">
        <v>336.75513999999998</v>
      </c>
      <c r="J5583">
        <v>144</v>
      </c>
      <c r="K5583" t="s">
        <v>11</v>
      </c>
      <c r="L5583" t="s">
        <v>23</v>
      </c>
      <c r="M5583" t="s">
        <v>23</v>
      </c>
      <c r="N5583" s="2">
        <v>42325</v>
      </c>
      <c r="O5583" s="2">
        <v>43055</v>
      </c>
      <c r="P5583" t="s">
        <v>24</v>
      </c>
      <c r="Q5583" t="s">
        <v>56</v>
      </c>
      <c r="R5583" s="5" t="str">
        <f t="shared" si="265"/>
        <v>0.17</v>
      </c>
      <c r="S5583" s="6" t="str">
        <f t="shared" si="266"/>
        <v/>
      </c>
      <c r="T5583">
        <f>ROUND(INT(表1[[#This Row],[合同结束日期]]-表1[[#This Row],[合同起始日期]])/365,1)</f>
        <v>2</v>
      </c>
    </row>
    <row r="5584" spans="1:20">
      <c r="A5584" s="1">
        <v>42401</v>
      </c>
      <c r="B5584" t="s">
        <v>69</v>
      </c>
      <c r="C5584">
        <f t="shared" si="264"/>
        <v>2</v>
      </c>
      <c r="D5584" t="s">
        <v>482</v>
      </c>
      <c r="E5584" s="4">
        <v>237398.39999999999</v>
      </c>
      <c r="F5584" s="4">
        <v>47242.281599999995</v>
      </c>
      <c r="G5584" s="3">
        <v>0.19899999999999998</v>
      </c>
      <c r="H5584" s="7">
        <v>2637.7599999999998</v>
      </c>
      <c r="I5584" s="4">
        <v>524.91423999999995</v>
      </c>
      <c r="J5584">
        <v>90</v>
      </c>
      <c r="K5584" t="s">
        <v>11</v>
      </c>
      <c r="L5584" t="s">
        <v>92</v>
      </c>
      <c r="M5584" t="s">
        <v>92</v>
      </c>
      <c r="N5584" s="2">
        <v>42325</v>
      </c>
      <c r="O5584" s="2">
        <v>43055</v>
      </c>
      <c r="P5584" t="s">
        <v>24</v>
      </c>
      <c r="Q5584" t="s">
        <v>30</v>
      </c>
      <c r="R5584" s="5" t="str">
        <f t="shared" si="265"/>
        <v>0.18</v>
      </c>
      <c r="S5584" s="6" t="str">
        <f t="shared" si="266"/>
        <v/>
      </c>
      <c r="T5584">
        <f>ROUND(INT(表1[[#This Row],[合同结束日期]]-表1[[#This Row],[合同起始日期]])/365,1)</f>
        <v>2</v>
      </c>
    </row>
    <row r="5585" spans="1:20">
      <c r="A5585" s="1">
        <v>42401</v>
      </c>
      <c r="B5585" t="s">
        <v>69</v>
      </c>
      <c r="C5585">
        <f t="shared" si="264"/>
        <v>2</v>
      </c>
      <c r="D5585" t="s">
        <v>483</v>
      </c>
      <c r="E5585" s="4">
        <v>154213.19999999998</v>
      </c>
      <c r="F5585" s="4">
        <v>39833.269560000001</v>
      </c>
      <c r="G5585" s="3">
        <v>0.25830000000000003</v>
      </c>
      <c r="H5585" s="7">
        <v>1548.3253012048192</v>
      </c>
      <c r="I5585" s="4">
        <v>399.93242530120483</v>
      </c>
      <c r="J5585">
        <v>99.6</v>
      </c>
      <c r="K5585" t="s">
        <v>11</v>
      </c>
      <c r="L5585" t="s">
        <v>92</v>
      </c>
      <c r="M5585" t="s">
        <v>92</v>
      </c>
      <c r="N5585" s="2">
        <v>42325</v>
      </c>
      <c r="O5585" s="2">
        <v>43055</v>
      </c>
      <c r="P5585" t="s">
        <v>24</v>
      </c>
      <c r="Q5585" t="s">
        <v>30</v>
      </c>
      <c r="R5585" s="5" t="str">
        <f t="shared" si="265"/>
        <v>0.18</v>
      </c>
      <c r="S5585" s="6" t="str">
        <f t="shared" si="266"/>
        <v/>
      </c>
      <c r="T5585">
        <f>ROUND(INT(表1[[#This Row],[合同结束日期]]-表1[[#This Row],[合同起始日期]])/365,1)</f>
        <v>2</v>
      </c>
    </row>
    <row r="5586" spans="1:20">
      <c r="A5586" s="1">
        <v>42401</v>
      </c>
      <c r="B5586" t="s">
        <v>69</v>
      </c>
      <c r="C5586">
        <f t="shared" si="264"/>
        <v>2</v>
      </c>
      <c r="D5586" t="s">
        <v>439</v>
      </c>
      <c r="E5586" s="4">
        <v>78331.199999999997</v>
      </c>
      <c r="F5586" s="4">
        <v>19151.9784</v>
      </c>
      <c r="G5586" s="3">
        <v>0.2445</v>
      </c>
      <c r="H5586" s="7">
        <v>1554.1904761904761</v>
      </c>
      <c r="I5586" s="4">
        <v>379.99957142857141</v>
      </c>
      <c r="J5586">
        <v>50.4</v>
      </c>
      <c r="K5586" t="s">
        <v>11</v>
      </c>
      <c r="L5586" t="s">
        <v>12</v>
      </c>
      <c r="M5586" t="s">
        <v>288</v>
      </c>
      <c r="N5586" s="2">
        <v>42178</v>
      </c>
      <c r="O5586" s="2">
        <v>42908</v>
      </c>
      <c r="P5586" t="s">
        <v>24</v>
      </c>
      <c r="Q5586" t="s">
        <v>170</v>
      </c>
      <c r="R5586" s="5" t="str">
        <f t="shared" si="265"/>
        <v>0.2</v>
      </c>
      <c r="S5586" s="6" t="str">
        <f t="shared" si="266"/>
        <v/>
      </c>
      <c r="T5586">
        <f>ROUND(INT(表1[[#This Row],[合同结束日期]]-表1[[#This Row],[合同起始日期]])/365,1)</f>
        <v>2</v>
      </c>
    </row>
    <row r="5587" spans="1:20">
      <c r="A5587" s="1">
        <v>42401</v>
      </c>
      <c r="B5587" t="s">
        <v>69</v>
      </c>
      <c r="C5587">
        <f t="shared" si="264"/>
        <v>2</v>
      </c>
      <c r="D5587" t="s">
        <v>49</v>
      </c>
      <c r="E5587" s="4">
        <v>688006.79999999993</v>
      </c>
      <c r="F5587" s="4">
        <v>95770.546559999988</v>
      </c>
      <c r="G5587" s="3">
        <v>0.13919999999999999</v>
      </c>
      <c r="H5587" s="7">
        <v>5408.8584905660373</v>
      </c>
      <c r="I5587" s="4">
        <v>752.91310188679245</v>
      </c>
      <c r="J5587">
        <v>127.19999999999999</v>
      </c>
      <c r="K5587" t="s">
        <v>11</v>
      </c>
      <c r="L5587" t="s">
        <v>51</v>
      </c>
      <c r="M5587" t="s">
        <v>50</v>
      </c>
      <c r="N5587" s="2">
        <v>42178</v>
      </c>
      <c r="O5587" s="2">
        <v>42908</v>
      </c>
      <c r="P5587" t="s">
        <v>24</v>
      </c>
      <c r="Q5587" t="s">
        <v>28</v>
      </c>
      <c r="R5587" s="5" t="str">
        <f t="shared" si="265"/>
        <v>0.13</v>
      </c>
      <c r="S5587" s="6" t="str">
        <f t="shared" si="266"/>
        <v/>
      </c>
      <c r="T5587">
        <f>ROUND(INT(表1[[#This Row],[合同结束日期]]-表1[[#This Row],[合同起始日期]])/365,1)</f>
        <v>2</v>
      </c>
    </row>
    <row r="5588" spans="1:20">
      <c r="A5588" s="1">
        <v>42401</v>
      </c>
      <c r="B5588" t="s">
        <v>69</v>
      </c>
      <c r="C5588">
        <f t="shared" si="264"/>
        <v>2</v>
      </c>
      <c r="D5588" t="s">
        <v>440</v>
      </c>
      <c r="E5588" s="4">
        <v>307794</v>
      </c>
      <c r="F5588" s="4">
        <v>57495.919199999997</v>
      </c>
      <c r="G5588" s="3">
        <v>0.18679999999999999</v>
      </c>
      <c r="H5588" s="7">
        <v>2982.5</v>
      </c>
      <c r="I5588" s="4">
        <v>557.13099999999997</v>
      </c>
      <c r="J5588">
        <v>103.2</v>
      </c>
      <c r="K5588" t="s">
        <v>11</v>
      </c>
      <c r="L5588" t="s">
        <v>23</v>
      </c>
      <c r="M5588" t="s">
        <v>23</v>
      </c>
      <c r="N5588" s="2">
        <v>42163</v>
      </c>
      <c r="O5588" s="2">
        <v>42893</v>
      </c>
      <c r="P5588" t="s">
        <v>24</v>
      </c>
      <c r="Q5588" t="s">
        <v>56</v>
      </c>
      <c r="R5588" s="5" t="str">
        <f t="shared" si="265"/>
        <v>0.17</v>
      </c>
      <c r="S5588" s="6" t="str">
        <f t="shared" si="266"/>
        <v/>
      </c>
      <c r="T5588">
        <f>ROUND(INT(表1[[#This Row],[合同结束日期]]-表1[[#This Row],[合同起始日期]])/365,1)</f>
        <v>2</v>
      </c>
    </row>
    <row r="5589" spans="1:20">
      <c r="A5589" s="1">
        <v>42401</v>
      </c>
      <c r="B5589" t="s">
        <v>69</v>
      </c>
      <c r="C5589">
        <f t="shared" si="264"/>
        <v>2</v>
      </c>
      <c r="D5589" t="s">
        <v>441</v>
      </c>
      <c r="E5589" s="4">
        <v>140720.4</v>
      </c>
      <c r="F5589" s="4">
        <v>35644.477320000005</v>
      </c>
      <c r="G5589" s="3">
        <v>0.25330000000000003</v>
      </c>
      <c r="H5589" s="7">
        <v>1302.9666666666667</v>
      </c>
      <c r="I5589" s="4">
        <v>330.0414566666667</v>
      </c>
      <c r="J5589">
        <v>108</v>
      </c>
      <c r="K5589" t="s">
        <v>11</v>
      </c>
      <c r="L5589" t="s">
        <v>23</v>
      </c>
      <c r="M5589" t="s">
        <v>23</v>
      </c>
      <c r="N5589" s="2">
        <v>42163</v>
      </c>
      <c r="O5589" s="2">
        <v>42893</v>
      </c>
      <c r="P5589" t="s">
        <v>24</v>
      </c>
      <c r="Q5589" t="s">
        <v>56</v>
      </c>
      <c r="R5589" s="5" t="str">
        <f t="shared" si="265"/>
        <v>0.17</v>
      </c>
      <c r="S5589" s="6" t="str">
        <f t="shared" si="266"/>
        <v/>
      </c>
      <c r="T5589">
        <f>ROUND(INT(表1[[#This Row],[合同结束日期]]-表1[[#This Row],[合同起始日期]])/365,1)</f>
        <v>2</v>
      </c>
    </row>
    <row r="5590" spans="1:20">
      <c r="A5590" s="1">
        <v>42401</v>
      </c>
      <c r="B5590" t="s">
        <v>69</v>
      </c>
      <c r="C5590">
        <f t="shared" si="264"/>
        <v>2</v>
      </c>
      <c r="D5590" t="s">
        <v>101</v>
      </c>
      <c r="E5590" s="4">
        <v>166278.432</v>
      </c>
      <c r="F5590" s="4">
        <v>23278.980480000002</v>
      </c>
      <c r="G5590" s="3">
        <v>0.14000000000000001</v>
      </c>
      <c r="H5590" s="7">
        <v>1345.2947572815535</v>
      </c>
      <c r="I5590" s="4">
        <v>188.3412660194175</v>
      </c>
      <c r="J5590">
        <v>123.6</v>
      </c>
      <c r="K5590" t="s">
        <v>11</v>
      </c>
      <c r="L5590" t="s">
        <v>92</v>
      </c>
      <c r="M5590" t="s">
        <v>92</v>
      </c>
      <c r="N5590" s="2">
        <v>41345</v>
      </c>
      <c r="O5590" s="2">
        <v>42499</v>
      </c>
      <c r="P5590" t="s">
        <v>18</v>
      </c>
      <c r="Q5590" t="s">
        <v>83</v>
      </c>
      <c r="R5590" s="5" t="str">
        <f t="shared" si="265"/>
        <v>0.14</v>
      </c>
      <c r="S5590" s="6" t="str">
        <f t="shared" si="266"/>
        <v/>
      </c>
      <c r="T5590">
        <f>ROUND(INT(表1[[#This Row],[合同结束日期]]-表1[[#This Row],[合同起始日期]])/365,1)</f>
        <v>3.2</v>
      </c>
    </row>
    <row r="5591" spans="1:20">
      <c r="A5591" s="1">
        <v>42401</v>
      </c>
      <c r="B5591" t="s">
        <v>69</v>
      </c>
      <c r="C5591">
        <f t="shared" si="264"/>
        <v>2</v>
      </c>
      <c r="D5591" t="s">
        <v>102</v>
      </c>
      <c r="E5591" s="4">
        <v>446253</v>
      </c>
      <c r="F5591" s="4">
        <v>88045.716899999999</v>
      </c>
      <c r="G5591" s="3">
        <v>0.1973</v>
      </c>
      <c r="H5591" s="7">
        <v>2882.7713178294575</v>
      </c>
      <c r="I5591" s="4">
        <v>568.77078100775202</v>
      </c>
      <c r="J5591">
        <v>154.79999999999998</v>
      </c>
      <c r="K5591" t="s">
        <v>11</v>
      </c>
      <c r="L5591" t="s">
        <v>92</v>
      </c>
      <c r="M5591" t="s">
        <v>92</v>
      </c>
      <c r="N5591" s="2">
        <v>41355</v>
      </c>
      <c r="O5591" s="2">
        <v>42499</v>
      </c>
      <c r="P5591" t="s">
        <v>24</v>
      </c>
      <c r="Q5591" t="s">
        <v>30</v>
      </c>
      <c r="R5591" s="5" t="str">
        <f t="shared" si="265"/>
        <v>0.18</v>
      </c>
      <c r="S5591" s="6" t="str">
        <f t="shared" si="266"/>
        <v/>
      </c>
      <c r="T5591">
        <f>ROUND(INT(表1[[#This Row],[合同结束日期]]-表1[[#This Row],[合同起始日期]])/365,1)</f>
        <v>3.1</v>
      </c>
    </row>
    <row r="5592" spans="1:20">
      <c r="A5592" s="1">
        <v>42401</v>
      </c>
      <c r="B5592" t="s">
        <v>69</v>
      </c>
      <c r="C5592">
        <f t="shared" si="264"/>
        <v>2</v>
      </c>
      <c r="D5592" t="s">
        <v>103</v>
      </c>
      <c r="E5592" s="4">
        <v>382374</v>
      </c>
      <c r="F5592" s="4">
        <v>81254.474999999991</v>
      </c>
      <c r="G5592" s="3">
        <v>0.21249999999999997</v>
      </c>
      <c r="H5592" s="7">
        <v>1539.3478260869567</v>
      </c>
      <c r="I5592" s="4">
        <v>327.11141304347825</v>
      </c>
      <c r="J5592">
        <v>248.39999999999998</v>
      </c>
      <c r="K5592" t="s">
        <v>11</v>
      </c>
      <c r="L5592" t="s">
        <v>23</v>
      </c>
      <c r="M5592" t="s">
        <v>23</v>
      </c>
      <c r="N5592" s="2">
        <v>41285</v>
      </c>
      <c r="O5592" s="2">
        <v>42499</v>
      </c>
      <c r="P5592" t="s">
        <v>24</v>
      </c>
      <c r="Q5592" t="s">
        <v>30</v>
      </c>
      <c r="R5592" s="5" t="str">
        <f t="shared" si="265"/>
        <v>0.18</v>
      </c>
      <c r="S5592" s="6" t="str">
        <f t="shared" si="266"/>
        <v/>
      </c>
      <c r="T5592">
        <f>ROUND(INT(表1[[#This Row],[合同结束日期]]-表1[[#This Row],[合同起始日期]])/365,1)</f>
        <v>3.3</v>
      </c>
    </row>
    <row r="5593" spans="1:20">
      <c r="A5593" s="1">
        <v>42401</v>
      </c>
      <c r="B5593" t="s">
        <v>69</v>
      </c>
      <c r="C5593">
        <f t="shared" si="264"/>
        <v>2</v>
      </c>
      <c r="D5593" t="s">
        <v>104</v>
      </c>
      <c r="E5593" s="4">
        <v>94518.407999999996</v>
      </c>
      <c r="F5593" s="4">
        <v>20595.561103199998</v>
      </c>
      <c r="G5593" s="3">
        <v>0.21789999999999998</v>
      </c>
      <c r="H5593" s="7">
        <v>596.70712121212114</v>
      </c>
      <c r="I5593" s="4">
        <v>130.02248171212119</v>
      </c>
      <c r="J5593">
        <v>158.4</v>
      </c>
      <c r="K5593" t="s">
        <v>11</v>
      </c>
      <c r="L5593" t="s">
        <v>23</v>
      </c>
      <c r="M5593" t="s">
        <v>23</v>
      </c>
      <c r="N5593" s="2">
        <v>41345</v>
      </c>
      <c r="O5593" s="2">
        <v>42499</v>
      </c>
      <c r="P5593" t="s">
        <v>18</v>
      </c>
      <c r="Q5593" t="s">
        <v>83</v>
      </c>
      <c r="R5593" s="5" t="str">
        <f t="shared" si="265"/>
        <v>0.14</v>
      </c>
      <c r="S5593" s="6" t="str">
        <f t="shared" si="266"/>
        <v/>
      </c>
      <c r="T5593">
        <f>ROUND(INT(表1[[#This Row],[合同结束日期]]-表1[[#This Row],[合同起始日期]])/365,1)</f>
        <v>3.2</v>
      </c>
    </row>
    <row r="5594" spans="1:20">
      <c r="A5594" s="1">
        <v>42401</v>
      </c>
      <c r="B5594" t="s">
        <v>69</v>
      </c>
      <c r="C5594">
        <f t="shared" si="264"/>
        <v>2</v>
      </c>
      <c r="D5594" t="s">
        <v>421</v>
      </c>
      <c r="E5594" s="4">
        <v>151444.44</v>
      </c>
      <c r="F5594" s="4">
        <v>35241.121187999997</v>
      </c>
      <c r="G5594" s="3">
        <v>0.23269999999999999</v>
      </c>
      <c r="H5594" s="7">
        <v>1418.0191011235956</v>
      </c>
      <c r="I5594" s="4">
        <v>329.97304483146064</v>
      </c>
      <c r="J5594">
        <v>106.8</v>
      </c>
      <c r="K5594" t="s">
        <v>11</v>
      </c>
      <c r="L5594" t="s">
        <v>13</v>
      </c>
      <c r="M5594" t="s">
        <v>34</v>
      </c>
      <c r="N5594" s="2">
        <v>42156</v>
      </c>
      <c r="O5594" s="2">
        <v>42886</v>
      </c>
      <c r="P5594" t="s">
        <v>24</v>
      </c>
      <c r="Q5594" t="s">
        <v>56</v>
      </c>
      <c r="R5594" s="5" t="str">
        <f t="shared" si="265"/>
        <v>0.17</v>
      </c>
      <c r="S5594" s="6" t="str">
        <f t="shared" si="266"/>
        <v/>
      </c>
      <c r="T5594">
        <f>ROUND(INT(表1[[#This Row],[合同结束日期]]-表1[[#This Row],[合同起始日期]])/365,1)</f>
        <v>2</v>
      </c>
    </row>
    <row r="5595" spans="1:20">
      <c r="A5595" s="1">
        <v>42401</v>
      </c>
      <c r="B5595" t="s">
        <v>69</v>
      </c>
      <c r="C5595">
        <f t="shared" si="264"/>
        <v>2</v>
      </c>
      <c r="D5595" t="s">
        <v>423</v>
      </c>
      <c r="E5595" s="4">
        <v>235360.8</v>
      </c>
      <c r="F5595" s="4">
        <v>40246.696800000005</v>
      </c>
      <c r="G5595" s="3">
        <v>0.17100000000000004</v>
      </c>
      <c r="H5595" s="7">
        <v>4561.2558139534876</v>
      </c>
      <c r="I5595" s="4">
        <v>779.97474418604656</v>
      </c>
      <c r="J5595">
        <v>51.6</v>
      </c>
      <c r="K5595" t="s">
        <v>66</v>
      </c>
      <c r="L5595" t="s">
        <v>64</v>
      </c>
      <c r="M5595" t="s">
        <v>64</v>
      </c>
      <c r="N5595" s="2">
        <v>42156</v>
      </c>
      <c r="O5595" s="2">
        <v>42886</v>
      </c>
      <c r="P5595" t="s">
        <v>24</v>
      </c>
      <c r="Q5595" t="s">
        <v>59</v>
      </c>
      <c r="R5595" s="5" t="str">
        <f t="shared" si="265"/>
        <v>0.16</v>
      </c>
      <c r="S5595" s="6" t="str">
        <f t="shared" si="266"/>
        <v/>
      </c>
      <c r="T5595">
        <f>ROUND(INT(表1[[#This Row],[合同结束日期]]-表1[[#This Row],[合同起始日期]])/365,1)</f>
        <v>2</v>
      </c>
    </row>
    <row r="5596" spans="1:20">
      <c r="A5596" s="1">
        <v>42401</v>
      </c>
      <c r="B5596" t="s">
        <v>69</v>
      </c>
      <c r="C5596">
        <f t="shared" si="264"/>
        <v>2</v>
      </c>
      <c r="D5596" t="s">
        <v>109</v>
      </c>
      <c r="E5596" s="4">
        <v>330010.8</v>
      </c>
      <c r="F5596" s="4">
        <v>52636.722600000001</v>
      </c>
      <c r="G5596" s="3">
        <v>0.1595</v>
      </c>
      <c r="H5596" s="7">
        <v>5288.6346153846152</v>
      </c>
      <c r="I5596" s="4">
        <v>843.53722115384619</v>
      </c>
      <c r="J5596">
        <v>62.4</v>
      </c>
      <c r="K5596" t="s">
        <v>11</v>
      </c>
      <c r="L5596" t="s">
        <v>12</v>
      </c>
      <c r="M5596" t="s">
        <v>110</v>
      </c>
      <c r="N5596" s="2">
        <v>41287</v>
      </c>
      <c r="O5596" s="2">
        <v>42499</v>
      </c>
      <c r="P5596" t="s">
        <v>24</v>
      </c>
      <c r="Q5596" t="s">
        <v>25</v>
      </c>
      <c r="R5596" s="5" t="str">
        <f t="shared" si="265"/>
        <v>0.15</v>
      </c>
      <c r="S5596" s="6" t="str">
        <f t="shared" si="266"/>
        <v/>
      </c>
      <c r="T5596">
        <f>ROUND(INT(表1[[#This Row],[合同结束日期]]-表1[[#This Row],[合同起始日期]])/365,1)</f>
        <v>3.3</v>
      </c>
    </row>
    <row r="5597" spans="1:20">
      <c r="A5597" s="1">
        <v>42401</v>
      </c>
      <c r="B5597" t="s">
        <v>69</v>
      </c>
      <c r="C5597">
        <f t="shared" si="264"/>
        <v>2</v>
      </c>
      <c r="D5597" t="s">
        <v>111</v>
      </c>
      <c r="E5597" s="4">
        <v>230155.19999999998</v>
      </c>
      <c r="F5597" s="4">
        <v>39011.306399999994</v>
      </c>
      <c r="G5597" s="3">
        <v>0.16949999999999998</v>
      </c>
      <c r="H5597" s="7">
        <v>1697.3097345132742</v>
      </c>
      <c r="I5597" s="4">
        <v>287.69399999999996</v>
      </c>
      <c r="J5597">
        <v>135.6</v>
      </c>
      <c r="K5597" t="s">
        <v>11</v>
      </c>
      <c r="L5597" t="s">
        <v>23</v>
      </c>
      <c r="M5597" t="s">
        <v>23</v>
      </c>
      <c r="N5597" s="2">
        <v>41974</v>
      </c>
      <c r="O5597" s="2">
        <v>42499</v>
      </c>
      <c r="P5597" t="s">
        <v>24</v>
      </c>
      <c r="Q5597" t="s">
        <v>83</v>
      </c>
      <c r="R5597" s="5" t="str">
        <f t="shared" si="265"/>
        <v>0.14</v>
      </c>
      <c r="S5597" s="6" t="str">
        <f t="shared" si="266"/>
        <v/>
      </c>
      <c r="T5597">
        <f>ROUND(INT(表1[[#This Row],[合同结束日期]]-表1[[#This Row],[合同起始日期]])/365,1)</f>
        <v>1.4</v>
      </c>
    </row>
    <row r="5598" spans="1:20">
      <c r="A5598" s="1">
        <v>42401</v>
      </c>
      <c r="B5598" t="s">
        <v>69</v>
      </c>
      <c r="C5598">
        <f t="shared" si="264"/>
        <v>2</v>
      </c>
      <c r="D5598" t="s">
        <v>112</v>
      </c>
      <c r="E5598" s="4">
        <v>895726.79999999993</v>
      </c>
      <c r="F5598" s="4">
        <v>152183.98332000003</v>
      </c>
      <c r="G5598" s="3">
        <v>0.16990000000000005</v>
      </c>
      <c r="H5598" s="7">
        <v>1673.6300448430495</v>
      </c>
      <c r="I5598" s="4">
        <v>284.34974461883417</v>
      </c>
      <c r="J5598">
        <v>535.19999999999993</v>
      </c>
      <c r="K5598" t="s">
        <v>11</v>
      </c>
      <c r="L5598" t="s">
        <v>92</v>
      </c>
      <c r="M5598" t="s">
        <v>92</v>
      </c>
      <c r="N5598" s="2">
        <v>41974</v>
      </c>
      <c r="O5598" s="2">
        <v>42499</v>
      </c>
      <c r="P5598" t="s">
        <v>24</v>
      </c>
      <c r="Q5598" t="s">
        <v>83</v>
      </c>
      <c r="R5598" s="5" t="str">
        <f t="shared" si="265"/>
        <v>0.14</v>
      </c>
      <c r="S5598" s="6" t="str">
        <f t="shared" si="266"/>
        <v/>
      </c>
      <c r="T5598">
        <f>ROUND(INT(表1[[#This Row],[合同结束日期]]-表1[[#This Row],[合同起始日期]])/365,1)</f>
        <v>1.4</v>
      </c>
    </row>
    <row r="5599" spans="1:20">
      <c r="A5599" s="1">
        <v>42401</v>
      </c>
      <c r="B5599" t="s">
        <v>69</v>
      </c>
      <c r="C5599">
        <f t="shared" si="264"/>
        <v>2</v>
      </c>
      <c r="D5599" t="s">
        <v>375</v>
      </c>
      <c r="E5599" s="4">
        <v>578038.79999999993</v>
      </c>
      <c r="F5599" s="4">
        <v>101908.24043999998</v>
      </c>
      <c r="G5599" s="3">
        <v>0.17629999999999998</v>
      </c>
      <c r="H5599" s="7">
        <v>1477.6042944785274</v>
      </c>
      <c r="I5599" s="4">
        <v>260.50163711656438</v>
      </c>
      <c r="J5599">
        <v>391.2</v>
      </c>
      <c r="K5599" t="s">
        <v>11</v>
      </c>
      <c r="L5599" t="s">
        <v>23</v>
      </c>
      <c r="M5599" t="s">
        <v>23</v>
      </c>
      <c r="N5599" s="2">
        <v>41331</v>
      </c>
      <c r="O5599" s="2">
        <v>42499</v>
      </c>
      <c r="P5599" t="s">
        <v>24</v>
      </c>
      <c r="Q5599" t="s">
        <v>59</v>
      </c>
      <c r="R5599" s="5" t="str">
        <f t="shared" si="265"/>
        <v>0.16</v>
      </c>
      <c r="S5599" s="6" t="str">
        <f t="shared" si="266"/>
        <v/>
      </c>
      <c r="T5599">
        <f>ROUND(INT(表1[[#This Row],[合同结束日期]]-表1[[#This Row],[合同起始日期]])/365,1)</f>
        <v>3.2</v>
      </c>
    </row>
    <row r="5600" spans="1:20">
      <c r="A5600" s="1">
        <v>42401</v>
      </c>
      <c r="B5600" t="s">
        <v>69</v>
      </c>
      <c r="C5600">
        <f t="shared" si="264"/>
        <v>2</v>
      </c>
      <c r="D5600" t="s">
        <v>113</v>
      </c>
      <c r="E5600" s="4">
        <v>342568.8</v>
      </c>
      <c r="F5600" s="4">
        <v>80366.640480000002</v>
      </c>
      <c r="G5600" s="3">
        <v>0.2346</v>
      </c>
      <c r="H5600" s="7">
        <v>1110.7937743190662</v>
      </c>
      <c r="I5600" s="4">
        <v>260.59221945525292</v>
      </c>
      <c r="J5600">
        <v>308.39999999999998</v>
      </c>
      <c r="K5600" t="s">
        <v>11</v>
      </c>
      <c r="L5600" t="s">
        <v>23</v>
      </c>
      <c r="M5600" t="s">
        <v>23</v>
      </c>
      <c r="N5600" s="2">
        <v>41331</v>
      </c>
      <c r="O5600" s="2">
        <v>42499</v>
      </c>
      <c r="P5600" t="s">
        <v>24</v>
      </c>
      <c r="Q5600" t="s">
        <v>59</v>
      </c>
      <c r="R5600" s="5" t="str">
        <f t="shared" si="265"/>
        <v>0.16</v>
      </c>
      <c r="S5600" s="6" t="str">
        <f t="shared" si="266"/>
        <v/>
      </c>
      <c r="T5600">
        <f>ROUND(INT(表1[[#This Row],[合同结束日期]]-表1[[#This Row],[合同起始日期]])/365,1)</f>
        <v>3.2</v>
      </c>
    </row>
    <row r="5601" spans="1:20">
      <c r="A5601" s="1">
        <v>42401</v>
      </c>
      <c r="B5601" t="s">
        <v>69</v>
      </c>
      <c r="C5601">
        <f t="shared" si="264"/>
        <v>2</v>
      </c>
      <c r="D5601" t="s">
        <v>114</v>
      </c>
      <c r="E5601" s="4">
        <v>1464896.4</v>
      </c>
      <c r="F5601" s="4">
        <v>215046.79151999997</v>
      </c>
      <c r="G5601" s="3">
        <v>0.14679999999999999</v>
      </c>
      <c r="H5601" s="7">
        <v>2970.1873479318733</v>
      </c>
      <c r="I5601" s="4">
        <v>436.02350267639895</v>
      </c>
      <c r="J5601">
        <v>493.2</v>
      </c>
      <c r="K5601" t="s">
        <v>60</v>
      </c>
      <c r="L5601" t="s">
        <v>116</v>
      </c>
      <c r="M5601" t="s">
        <v>115</v>
      </c>
      <c r="N5601" s="2">
        <v>41241</v>
      </c>
      <c r="O5601" s="2">
        <v>43229</v>
      </c>
      <c r="P5601" t="s">
        <v>24</v>
      </c>
      <c r="Q5601" t="s">
        <v>28</v>
      </c>
      <c r="R5601" s="5" t="str">
        <f t="shared" si="265"/>
        <v>0.13</v>
      </c>
      <c r="S5601" s="6" t="str">
        <f t="shared" si="266"/>
        <v/>
      </c>
      <c r="T5601">
        <f>ROUND(INT(表1[[#This Row],[合同结束日期]]-表1[[#This Row],[合同起始日期]])/365,1)</f>
        <v>5.4</v>
      </c>
    </row>
    <row r="5602" spans="1:20">
      <c r="A5602" s="1">
        <v>42401</v>
      </c>
      <c r="B5602" t="s">
        <v>69</v>
      </c>
      <c r="C5602">
        <f t="shared" si="264"/>
        <v>2</v>
      </c>
      <c r="D5602" t="s">
        <v>461</v>
      </c>
      <c r="E5602" s="4">
        <v>515448.39600000001</v>
      </c>
      <c r="F5602" s="4">
        <v>52885.005429599994</v>
      </c>
      <c r="G5602" s="3">
        <v>0.10259999999999998</v>
      </c>
      <c r="H5602" s="7">
        <v>2214.1254123711342</v>
      </c>
      <c r="I5602" s="4">
        <v>227.16926730927835</v>
      </c>
      <c r="J5602">
        <v>232.79999999999998</v>
      </c>
      <c r="K5602" t="s">
        <v>44</v>
      </c>
      <c r="L5602" t="s">
        <v>72</v>
      </c>
      <c r="M5602" t="s">
        <v>71</v>
      </c>
      <c r="N5602" s="2">
        <v>42135</v>
      </c>
      <c r="O5602" s="2">
        <v>43961</v>
      </c>
      <c r="P5602" t="s">
        <v>24</v>
      </c>
      <c r="Q5602" t="s">
        <v>42</v>
      </c>
      <c r="R5602" s="5" t="str">
        <f t="shared" si="265"/>
        <v>0.08</v>
      </c>
      <c r="S5602" s="6" t="str">
        <f t="shared" si="266"/>
        <v/>
      </c>
      <c r="T5602">
        <f>ROUND(INT(表1[[#This Row],[合同结束日期]]-表1[[#This Row],[合同起始日期]])/365,1)</f>
        <v>5</v>
      </c>
    </row>
    <row r="5603" spans="1:20">
      <c r="A5603" s="1">
        <v>42401</v>
      </c>
      <c r="B5603" t="s">
        <v>69</v>
      </c>
      <c r="C5603">
        <f t="shared" si="264"/>
        <v>2</v>
      </c>
      <c r="D5603" t="s">
        <v>118</v>
      </c>
      <c r="E5603" s="4">
        <v>389611.68</v>
      </c>
      <c r="F5603" s="4">
        <v>52285.887455999997</v>
      </c>
      <c r="G5603" s="3">
        <v>0.13419999999999999</v>
      </c>
      <c r="H5603" s="7">
        <v>819.88989898989894</v>
      </c>
      <c r="I5603" s="4">
        <v>110.02922444444444</v>
      </c>
      <c r="J5603">
        <v>475.2</v>
      </c>
      <c r="K5603" t="s">
        <v>44</v>
      </c>
      <c r="L5603" t="s">
        <v>72</v>
      </c>
      <c r="M5603" t="s">
        <v>71</v>
      </c>
      <c r="N5603" s="2">
        <v>41332</v>
      </c>
      <c r="O5603" s="2">
        <v>44325</v>
      </c>
      <c r="P5603" t="s">
        <v>24</v>
      </c>
      <c r="Q5603" t="s">
        <v>42</v>
      </c>
      <c r="R5603" s="5" t="str">
        <f t="shared" si="265"/>
        <v>0.08</v>
      </c>
      <c r="S5603" s="6" t="str">
        <f t="shared" si="266"/>
        <v/>
      </c>
      <c r="T5603">
        <f>ROUND(INT(表1[[#This Row],[合同结束日期]]-表1[[#This Row],[合同起始日期]])/365,1)</f>
        <v>8.1999999999999993</v>
      </c>
    </row>
    <row r="5604" spans="1:20">
      <c r="A5604" s="1">
        <v>42401</v>
      </c>
      <c r="B5604" t="s">
        <v>69</v>
      </c>
      <c r="C5604">
        <f t="shared" si="264"/>
        <v>2</v>
      </c>
      <c r="D5604" t="s">
        <v>376</v>
      </c>
      <c r="E5604" s="4">
        <v>1796022.6240000001</v>
      </c>
      <c r="F5604" s="4">
        <v>106683.7438656</v>
      </c>
      <c r="G5604" s="3">
        <v>5.9400000000000001E-2</v>
      </c>
      <c r="H5604" s="7">
        <v>3198.0459829059828</v>
      </c>
      <c r="I5604" s="4">
        <v>189.96393138461539</v>
      </c>
      <c r="J5604">
        <v>561.6</v>
      </c>
      <c r="K5604" t="s">
        <v>44</v>
      </c>
      <c r="L5604" t="s">
        <v>72</v>
      </c>
      <c r="M5604" t="s">
        <v>71</v>
      </c>
      <c r="N5604" s="2">
        <v>42019</v>
      </c>
      <c r="O5604" s="2">
        <v>44940</v>
      </c>
      <c r="P5604" t="s">
        <v>24</v>
      </c>
      <c r="Q5604" t="s">
        <v>208</v>
      </c>
      <c r="R5604" s="5" t="str">
        <f t="shared" si="265"/>
        <v>0.05</v>
      </c>
      <c r="S5604" s="6" t="str">
        <f t="shared" si="266"/>
        <v/>
      </c>
      <c r="T5604">
        <f>ROUND(INT(表1[[#This Row],[合同结束日期]]-表1[[#This Row],[合同起始日期]])/365,1)</f>
        <v>8</v>
      </c>
    </row>
    <row r="5605" spans="1:20">
      <c r="A5605" s="1">
        <v>42401</v>
      </c>
      <c r="B5605" t="s">
        <v>69</v>
      </c>
      <c r="C5605">
        <f t="shared" si="264"/>
        <v>2</v>
      </c>
      <c r="D5605" t="s">
        <v>120</v>
      </c>
      <c r="E5605" s="4">
        <v>567692.91599999997</v>
      </c>
      <c r="F5605" s="4">
        <v>76014.081452400002</v>
      </c>
      <c r="G5605" s="3">
        <v>0.13390000000000002</v>
      </c>
      <c r="H5605" s="7">
        <v>344.05631272727271</v>
      </c>
      <c r="I5605" s="4">
        <v>46.069140274181819</v>
      </c>
      <c r="J5605">
        <v>1650</v>
      </c>
      <c r="K5605" t="s">
        <v>44</v>
      </c>
      <c r="L5605" t="s">
        <v>72</v>
      </c>
      <c r="M5605" t="s">
        <v>71</v>
      </c>
      <c r="N5605" s="2">
        <v>41261</v>
      </c>
      <c r="O5605" s="2">
        <v>44332</v>
      </c>
      <c r="P5605" t="s">
        <v>39</v>
      </c>
      <c r="Q5605" t="s">
        <v>78</v>
      </c>
      <c r="R5605" s="5" t="str">
        <f t="shared" si="265"/>
        <v>0.07</v>
      </c>
      <c r="S5605" s="6" t="str">
        <f t="shared" si="266"/>
        <v/>
      </c>
      <c r="T5605">
        <f>ROUND(INT(表1[[#This Row],[合同结束日期]]-表1[[#This Row],[合同起始日期]])/365,1)</f>
        <v>8.4</v>
      </c>
    </row>
    <row r="5606" spans="1:20">
      <c r="A5606" s="1">
        <v>42401</v>
      </c>
      <c r="B5606" t="s">
        <v>69</v>
      </c>
      <c r="C5606">
        <f t="shared" si="264"/>
        <v>2</v>
      </c>
      <c r="D5606" t="s">
        <v>270</v>
      </c>
      <c r="E5606" s="4">
        <v>50779.44</v>
      </c>
      <c r="F5606" s="4">
        <v>8216.1133920000011</v>
      </c>
      <c r="G5606" s="3">
        <v>0.16180000000000003</v>
      </c>
      <c r="H5606" s="7">
        <v>2115.81</v>
      </c>
      <c r="I5606" s="4">
        <v>342.33805800000005</v>
      </c>
      <c r="J5606">
        <v>24</v>
      </c>
      <c r="K5606" t="s">
        <v>11</v>
      </c>
      <c r="L5606" t="s">
        <v>13</v>
      </c>
      <c r="M5606" t="s">
        <v>34</v>
      </c>
      <c r="N5606" s="2">
        <v>41893</v>
      </c>
      <c r="O5606" s="2">
        <v>42623</v>
      </c>
      <c r="P5606" t="s">
        <v>24</v>
      </c>
      <c r="Q5606" t="s">
        <v>25</v>
      </c>
      <c r="R5606" s="5" t="str">
        <f t="shared" si="265"/>
        <v>0.15</v>
      </c>
      <c r="S5606" s="6" t="str">
        <f t="shared" si="266"/>
        <v/>
      </c>
      <c r="T5606">
        <f>ROUND(INT(表1[[#This Row],[合同结束日期]]-表1[[#This Row],[合同起始日期]])/365,1)</f>
        <v>2</v>
      </c>
    </row>
    <row r="5607" spans="1:20">
      <c r="A5607" s="1">
        <v>42401</v>
      </c>
      <c r="B5607" t="s">
        <v>69</v>
      </c>
      <c r="C5607">
        <f t="shared" si="264"/>
        <v>2</v>
      </c>
      <c r="D5607" t="s">
        <v>272</v>
      </c>
      <c r="E5607" s="4">
        <v>46794</v>
      </c>
      <c r="F5607" s="4">
        <v>8086.0032000000001</v>
      </c>
      <c r="G5607" s="3">
        <v>0.17280000000000001</v>
      </c>
      <c r="H5607" s="7">
        <v>3249.5833333333335</v>
      </c>
      <c r="I5607" s="4">
        <v>561.52800000000002</v>
      </c>
      <c r="J5607">
        <v>14.399999999999999</v>
      </c>
      <c r="K5607" t="s">
        <v>11</v>
      </c>
      <c r="L5607" t="s">
        <v>12</v>
      </c>
      <c r="M5607" t="s">
        <v>110</v>
      </c>
      <c r="N5607" s="2">
        <v>41902</v>
      </c>
      <c r="O5607" s="2">
        <v>42632</v>
      </c>
      <c r="P5607" t="s">
        <v>24</v>
      </c>
      <c r="Q5607" t="s">
        <v>59</v>
      </c>
      <c r="R5607" s="5" t="str">
        <f t="shared" si="265"/>
        <v>0.16</v>
      </c>
      <c r="S5607" s="6" t="str">
        <f t="shared" si="266"/>
        <v/>
      </c>
      <c r="T5607">
        <f>ROUND(INT(表1[[#This Row],[合同结束日期]]-表1[[#This Row],[合同起始日期]])/365,1)</f>
        <v>2</v>
      </c>
    </row>
    <row r="5608" spans="1:20">
      <c r="A5608" s="1">
        <v>42401</v>
      </c>
      <c r="B5608" t="s">
        <v>69</v>
      </c>
      <c r="C5608">
        <f t="shared" si="264"/>
        <v>2</v>
      </c>
      <c r="D5608" t="s">
        <v>278</v>
      </c>
      <c r="E5608" s="4">
        <v>60012</v>
      </c>
      <c r="F5608" s="4">
        <v>10802.159999999998</v>
      </c>
      <c r="G5608" s="3">
        <v>0.17999999999999997</v>
      </c>
      <c r="H5608" s="7">
        <v>4167.5</v>
      </c>
      <c r="I5608" s="4">
        <v>750.15</v>
      </c>
      <c r="J5608">
        <v>14.399999999999999</v>
      </c>
      <c r="K5608" t="s">
        <v>11</v>
      </c>
      <c r="L5608" t="s">
        <v>12</v>
      </c>
      <c r="M5608" t="s">
        <v>110</v>
      </c>
      <c r="N5608" s="2">
        <v>41518</v>
      </c>
      <c r="O5608" s="2">
        <v>42613</v>
      </c>
      <c r="P5608" t="s">
        <v>24</v>
      </c>
      <c r="Q5608" t="s">
        <v>56</v>
      </c>
      <c r="R5608" s="5" t="str">
        <f t="shared" si="265"/>
        <v>0.17</v>
      </c>
      <c r="S5608" s="6" t="str">
        <f t="shared" si="266"/>
        <v/>
      </c>
      <c r="T5608">
        <f>ROUND(INT(表1[[#This Row],[合同结束日期]]-表1[[#This Row],[合同起始日期]])/365,1)</f>
        <v>3</v>
      </c>
    </row>
    <row r="5609" spans="1:20">
      <c r="A5609" s="1">
        <v>42401</v>
      </c>
      <c r="B5609" t="s">
        <v>69</v>
      </c>
      <c r="C5609">
        <f t="shared" si="264"/>
        <v>2</v>
      </c>
      <c r="D5609" t="s">
        <v>480</v>
      </c>
      <c r="E5609" s="4">
        <v>104978.4</v>
      </c>
      <c r="F5609" s="4">
        <v>17394.920880000001</v>
      </c>
      <c r="G5609" s="3">
        <v>0.16570000000000001</v>
      </c>
      <c r="H5609" s="7">
        <v>7290.166666666667</v>
      </c>
      <c r="I5609" s="4">
        <v>1207.9806166666669</v>
      </c>
      <c r="J5609">
        <v>14.399999999999999</v>
      </c>
      <c r="K5609" t="s">
        <v>60</v>
      </c>
      <c r="L5609" t="s">
        <v>61</v>
      </c>
      <c r="M5609" t="s">
        <v>58</v>
      </c>
      <c r="N5609" s="2">
        <v>42309</v>
      </c>
      <c r="O5609" s="2">
        <v>42674</v>
      </c>
      <c r="P5609" t="s">
        <v>24</v>
      </c>
      <c r="Q5609" t="s">
        <v>59</v>
      </c>
      <c r="R5609" s="5" t="str">
        <f t="shared" si="265"/>
        <v>0.16</v>
      </c>
      <c r="S5609" s="6" t="str">
        <f t="shared" si="266"/>
        <v/>
      </c>
      <c r="T5609">
        <f>ROUND(INT(表1[[#This Row],[合同结束日期]]-表1[[#This Row],[合同起始日期]])/365,1)</f>
        <v>1</v>
      </c>
    </row>
    <row r="5610" spans="1:20">
      <c r="A5610" s="1">
        <v>42401</v>
      </c>
      <c r="B5610" t="s">
        <v>69</v>
      </c>
      <c r="C5610">
        <f t="shared" si="264"/>
        <v>2</v>
      </c>
      <c r="D5610" t="s">
        <v>485</v>
      </c>
      <c r="E5610" s="4">
        <v>45886.799999999996</v>
      </c>
      <c r="F5610" s="4">
        <v>8401.8730799999994</v>
      </c>
      <c r="G5610" s="3">
        <v>0.18310000000000001</v>
      </c>
      <c r="H5610" s="7">
        <v>3186.5833333333335</v>
      </c>
      <c r="I5610" s="4">
        <v>583.4634083333334</v>
      </c>
      <c r="J5610">
        <v>14.399999999999999</v>
      </c>
      <c r="K5610" t="s">
        <v>11</v>
      </c>
      <c r="L5610" t="s">
        <v>12</v>
      </c>
      <c r="M5610" t="s">
        <v>110</v>
      </c>
      <c r="N5610" s="2">
        <v>42362</v>
      </c>
      <c r="O5610" s="2">
        <v>42727</v>
      </c>
      <c r="P5610" t="s">
        <v>24</v>
      </c>
      <c r="Q5610" t="s">
        <v>59</v>
      </c>
      <c r="R5610" s="5" t="str">
        <f t="shared" si="265"/>
        <v>0.16</v>
      </c>
      <c r="S5610" s="6" t="str">
        <f t="shared" si="266"/>
        <v/>
      </c>
      <c r="T5610">
        <f>ROUND(INT(表1[[#This Row],[合同结束日期]]-表1[[#This Row],[合同起始日期]])/365,1)</f>
        <v>1</v>
      </c>
    </row>
    <row r="5611" spans="1:20">
      <c r="A5611" s="1">
        <v>42401</v>
      </c>
      <c r="B5611" t="s">
        <v>69</v>
      </c>
      <c r="C5611">
        <f t="shared" si="264"/>
        <v>2</v>
      </c>
      <c r="D5611" t="s">
        <v>470</v>
      </c>
      <c r="E5611" s="4">
        <v>22086</v>
      </c>
      <c r="F5611" s="4">
        <v>7200.036000000001</v>
      </c>
      <c r="G5611" s="3">
        <v>0.32600000000000007</v>
      </c>
      <c r="H5611" s="7">
        <v>1533.7500000000002</v>
      </c>
      <c r="I5611" s="4">
        <v>500.00250000000011</v>
      </c>
      <c r="J5611">
        <v>14.399999999999999</v>
      </c>
      <c r="K5611" t="s">
        <v>11</v>
      </c>
      <c r="L5611" t="s">
        <v>12</v>
      </c>
      <c r="M5611" t="s">
        <v>110</v>
      </c>
      <c r="N5611" s="2">
        <v>42266</v>
      </c>
      <c r="O5611" s="2">
        <v>42631</v>
      </c>
      <c r="P5611" t="s">
        <v>24</v>
      </c>
      <c r="Q5611" t="s">
        <v>25</v>
      </c>
      <c r="R5611" s="5" t="str">
        <f t="shared" si="265"/>
        <v>0.15</v>
      </c>
      <c r="S5611" s="6" t="str">
        <f t="shared" si="266"/>
        <v/>
      </c>
      <c r="T5611">
        <f>ROUND(INT(表1[[#This Row],[合同结束日期]]-表1[[#This Row],[合同起始日期]])/365,1)</f>
        <v>1</v>
      </c>
    </row>
    <row r="5612" spans="1:20">
      <c r="A5612" s="1">
        <v>42401</v>
      </c>
      <c r="B5612" t="s">
        <v>69</v>
      </c>
      <c r="C5612">
        <f t="shared" si="264"/>
        <v>2</v>
      </c>
      <c r="D5612" t="s">
        <v>301</v>
      </c>
      <c r="E5612" s="4">
        <v>4512</v>
      </c>
      <c r="F5612" s="4">
        <v>2639.9711999999995</v>
      </c>
      <c r="G5612" s="3">
        <v>0.58509999999999984</v>
      </c>
      <c r="H5612" s="7">
        <v>289.23076923076923</v>
      </c>
      <c r="I5612" s="4">
        <v>169.22892307692305</v>
      </c>
      <c r="J5612">
        <v>15.6</v>
      </c>
      <c r="K5612" t="s">
        <v>60</v>
      </c>
      <c r="L5612" t="s">
        <v>107</v>
      </c>
      <c r="M5612" t="s">
        <v>302</v>
      </c>
      <c r="N5612" s="2">
        <v>41609</v>
      </c>
      <c r="O5612" s="2">
        <v>42704</v>
      </c>
      <c r="P5612" t="s">
        <v>14</v>
      </c>
      <c r="Q5612">
        <v>0</v>
      </c>
      <c r="R5612" s="5">
        <f t="shared" si="265"/>
        <v>0</v>
      </c>
      <c r="S5612" s="6" t="str">
        <f t="shared" si="266"/>
        <v/>
      </c>
      <c r="T5612">
        <f>ROUND(INT(表1[[#This Row],[合同结束日期]]-表1[[#This Row],[合同起始日期]])/365,1)</f>
        <v>3</v>
      </c>
    </row>
    <row r="5613" spans="1:20">
      <c r="A5613" s="1">
        <v>42401</v>
      </c>
      <c r="B5613" t="s">
        <v>69</v>
      </c>
      <c r="C5613">
        <f t="shared" si="264"/>
        <v>2</v>
      </c>
      <c r="D5613" t="s">
        <v>300</v>
      </c>
      <c r="E5613" s="4">
        <v>8316</v>
      </c>
      <c r="F5613" s="4">
        <v>2280.2471999999998</v>
      </c>
      <c r="G5613" s="3">
        <v>0.2742</v>
      </c>
      <c r="H5613" s="7">
        <v>1155.0000000000002</v>
      </c>
      <c r="I5613" s="4">
        <v>316.70100000000002</v>
      </c>
      <c r="J5613">
        <v>7.1999999999999993</v>
      </c>
      <c r="K5613" t="s">
        <v>60</v>
      </c>
      <c r="L5613" t="s">
        <v>107</v>
      </c>
      <c r="M5613" t="s">
        <v>303</v>
      </c>
      <c r="N5613" s="2">
        <v>41617</v>
      </c>
      <c r="O5613" s="2">
        <v>42712</v>
      </c>
      <c r="P5613" t="s">
        <v>14</v>
      </c>
      <c r="Q5613">
        <v>0</v>
      </c>
      <c r="R5613" s="5">
        <f t="shared" si="265"/>
        <v>0</v>
      </c>
      <c r="S5613" s="6" t="str">
        <f t="shared" si="266"/>
        <v/>
      </c>
      <c r="T5613">
        <f>ROUND(INT(表1[[#This Row],[合同结束日期]]-表1[[#This Row],[合同起始日期]])/365,1)</f>
        <v>3</v>
      </c>
    </row>
    <row r="5614" spans="1:20">
      <c r="A5614" s="1">
        <v>42401</v>
      </c>
      <c r="B5614" t="s">
        <v>69</v>
      </c>
      <c r="C5614">
        <f t="shared" si="264"/>
        <v>2</v>
      </c>
      <c r="D5614" t="s">
        <v>316</v>
      </c>
      <c r="E5614" s="4">
        <v>37548</v>
      </c>
      <c r="F5614" s="4">
        <v>3754.7999999999997</v>
      </c>
      <c r="G5614" s="3">
        <v>9.9999999999999992E-2</v>
      </c>
      <c r="H5614" s="7">
        <v>15645</v>
      </c>
      <c r="I5614" s="4">
        <v>1564.5</v>
      </c>
      <c r="J5614">
        <v>2.4</v>
      </c>
      <c r="K5614" t="s">
        <v>44</v>
      </c>
      <c r="L5614" t="s">
        <v>46</v>
      </c>
      <c r="M5614" t="s">
        <v>187</v>
      </c>
      <c r="N5614" s="2">
        <v>41712</v>
      </c>
      <c r="O5614" s="2">
        <v>42442</v>
      </c>
      <c r="P5614" t="s">
        <v>18</v>
      </c>
      <c r="Q5614" t="s">
        <v>19</v>
      </c>
      <c r="R5614" s="5" t="str">
        <f t="shared" si="265"/>
        <v>0.1</v>
      </c>
      <c r="S5614" s="6" t="str">
        <f t="shared" si="266"/>
        <v/>
      </c>
      <c r="T5614">
        <f>ROUND(INT(表1[[#This Row],[合同结束日期]]-表1[[#This Row],[合同起始日期]])/365,1)</f>
        <v>2</v>
      </c>
    </row>
    <row r="5615" spans="1:20">
      <c r="A5615" s="1">
        <v>42401</v>
      </c>
      <c r="B5615" t="s">
        <v>69</v>
      </c>
      <c r="C5615">
        <f t="shared" si="264"/>
        <v>2</v>
      </c>
      <c r="D5615" t="s">
        <v>317</v>
      </c>
      <c r="E5615" s="4">
        <v>46501.2</v>
      </c>
      <c r="F5615" s="4">
        <v>8970.0814799999989</v>
      </c>
      <c r="G5615" s="3">
        <v>0.19289999999999999</v>
      </c>
      <c r="H5615" s="7">
        <v>4843.875</v>
      </c>
      <c r="I5615" s="4">
        <v>934.38348749999989</v>
      </c>
      <c r="J5615">
        <v>9.6</v>
      </c>
      <c r="K5615" t="s">
        <v>11</v>
      </c>
      <c r="L5615" t="s">
        <v>12</v>
      </c>
      <c r="M5615" t="s">
        <v>110</v>
      </c>
      <c r="N5615" s="2">
        <v>41759</v>
      </c>
      <c r="O5615" s="2">
        <v>42670</v>
      </c>
      <c r="P5615" t="s">
        <v>24</v>
      </c>
      <c r="Q5615" t="s">
        <v>30</v>
      </c>
      <c r="R5615" s="5" t="str">
        <f t="shared" si="265"/>
        <v>0.18</v>
      </c>
      <c r="S5615" s="6" t="str">
        <f t="shared" si="266"/>
        <v/>
      </c>
      <c r="T5615">
        <f>ROUND(INT(表1[[#This Row],[合同结束日期]]-表1[[#This Row],[合同起始日期]])/365,1)</f>
        <v>2.5</v>
      </c>
    </row>
    <row r="5616" spans="1:20">
      <c r="A5616" s="1">
        <v>42401</v>
      </c>
      <c r="B5616" t="s">
        <v>69</v>
      </c>
      <c r="C5616">
        <f t="shared" si="264"/>
        <v>2</v>
      </c>
      <c r="D5616" t="s">
        <v>471</v>
      </c>
      <c r="E5616" s="4">
        <v>19851.599999999999</v>
      </c>
      <c r="F5616" s="4">
        <v>13199.328839999998</v>
      </c>
      <c r="G5616" s="3">
        <v>0.66489999999999994</v>
      </c>
      <c r="H5616" s="7">
        <v>295.41071428571428</v>
      </c>
      <c r="I5616" s="4">
        <v>196.41858392857139</v>
      </c>
      <c r="J5616">
        <v>67.2</v>
      </c>
      <c r="K5616" t="s">
        <v>60</v>
      </c>
      <c r="L5616" t="s">
        <v>107</v>
      </c>
      <c r="M5616" t="s">
        <v>299</v>
      </c>
      <c r="N5616" s="2">
        <v>42237</v>
      </c>
      <c r="O5616" s="2">
        <v>42602</v>
      </c>
      <c r="P5616" t="s">
        <v>14</v>
      </c>
      <c r="Q5616">
        <v>0</v>
      </c>
      <c r="R5616" s="5">
        <f t="shared" si="265"/>
        <v>0</v>
      </c>
      <c r="S5616" s="6" t="str">
        <f t="shared" si="266"/>
        <v/>
      </c>
      <c r="T5616">
        <f>ROUND(INT(表1[[#This Row],[合同结束日期]]-表1[[#This Row],[合同起始日期]])/365,1)</f>
        <v>1</v>
      </c>
    </row>
    <row r="5617" spans="1:20">
      <c r="A5617" s="1">
        <v>42401</v>
      </c>
      <c r="B5617" t="s">
        <v>69</v>
      </c>
      <c r="C5617">
        <f t="shared" si="264"/>
        <v>2</v>
      </c>
      <c r="D5617" t="s">
        <v>105</v>
      </c>
      <c r="E5617" s="4">
        <v>188032.8</v>
      </c>
      <c r="F5617" s="4">
        <v>36252.723839999999</v>
      </c>
      <c r="G5617" s="3">
        <v>0.1928</v>
      </c>
      <c r="H5617" s="7">
        <v>3917.35</v>
      </c>
      <c r="I5617" s="4">
        <v>755.26508000000001</v>
      </c>
      <c r="J5617">
        <v>48</v>
      </c>
      <c r="K5617" t="s">
        <v>60</v>
      </c>
      <c r="L5617" t="s">
        <v>107</v>
      </c>
      <c r="M5617" t="s">
        <v>106</v>
      </c>
      <c r="N5617" s="2">
        <v>42163</v>
      </c>
      <c r="O5617" s="2">
        <v>42528</v>
      </c>
      <c r="P5617" t="s">
        <v>24</v>
      </c>
      <c r="Q5617" t="s">
        <v>30</v>
      </c>
      <c r="R5617" s="5" t="str">
        <f t="shared" si="265"/>
        <v>0.18</v>
      </c>
      <c r="S5617" s="6" t="str">
        <f t="shared" si="266"/>
        <v/>
      </c>
      <c r="T5617">
        <f>ROUND(INT(表1[[#This Row],[合同结束日期]]-表1[[#This Row],[合同起始日期]])/365,1)</f>
        <v>1</v>
      </c>
    </row>
    <row r="5618" spans="1:20">
      <c r="A5618" s="1">
        <v>42401</v>
      </c>
      <c r="B5618" t="s">
        <v>69</v>
      </c>
      <c r="C5618">
        <f t="shared" si="264"/>
        <v>2</v>
      </c>
      <c r="D5618" t="s">
        <v>211</v>
      </c>
      <c r="E5618" s="4">
        <v>55696.799999999996</v>
      </c>
      <c r="F5618" s="4">
        <v>10069.98144</v>
      </c>
      <c r="G5618" s="3">
        <v>0.18080000000000002</v>
      </c>
      <c r="H5618" s="7">
        <v>3867.8333333333335</v>
      </c>
      <c r="I5618" s="4">
        <v>699.30426666666665</v>
      </c>
      <c r="J5618">
        <v>14.399999999999999</v>
      </c>
      <c r="K5618" t="s">
        <v>11</v>
      </c>
      <c r="L5618" t="s">
        <v>12</v>
      </c>
      <c r="M5618" t="s">
        <v>110</v>
      </c>
      <c r="N5618" s="2">
        <v>41804</v>
      </c>
      <c r="O5618" s="2">
        <v>42591</v>
      </c>
      <c r="P5618" t="s">
        <v>24</v>
      </c>
      <c r="Q5618" t="s">
        <v>56</v>
      </c>
      <c r="R5618" s="5" t="str">
        <f t="shared" si="265"/>
        <v>0.17</v>
      </c>
      <c r="S5618" s="6" t="str">
        <f t="shared" si="266"/>
        <v/>
      </c>
      <c r="T5618">
        <f>ROUND(INT(表1[[#This Row],[合同结束日期]]-表1[[#This Row],[合同起始日期]])/365,1)</f>
        <v>2.2000000000000002</v>
      </c>
    </row>
    <row r="5619" spans="1:20">
      <c r="A5619" s="1">
        <v>42401</v>
      </c>
      <c r="B5619" t="s">
        <v>69</v>
      </c>
      <c r="C5619">
        <f t="shared" si="264"/>
        <v>2</v>
      </c>
      <c r="D5619" t="s">
        <v>489</v>
      </c>
      <c r="E5619" s="4">
        <v>24909.599999999999</v>
      </c>
      <c r="F5619" s="4">
        <v>7198.8744000000006</v>
      </c>
      <c r="G5619" s="3">
        <v>0.28900000000000003</v>
      </c>
      <c r="H5619" s="7">
        <v>2075.7999999999997</v>
      </c>
      <c r="I5619" s="4">
        <v>599.90620000000001</v>
      </c>
      <c r="J5619">
        <v>12</v>
      </c>
      <c r="K5619" t="s">
        <v>140</v>
      </c>
      <c r="L5619" t="s">
        <v>309</v>
      </c>
      <c r="M5619" t="s">
        <v>309</v>
      </c>
      <c r="N5619" s="2">
        <v>42374</v>
      </c>
      <c r="O5619" s="2">
        <v>42739</v>
      </c>
      <c r="P5619" t="s">
        <v>24</v>
      </c>
      <c r="Q5619" t="s">
        <v>65</v>
      </c>
      <c r="R5619" s="5" t="str">
        <f t="shared" si="265"/>
        <v>0.12</v>
      </c>
      <c r="S5619" s="6" t="str">
        <f t="shared" si="266"/>
        <v/>
      </c>
      <c r="T5619">
        <f>ROUND(INT(表1[[#This Row],[合同结束日期]]-表1[[#This Row],[合同起始日期]])/365,1)</f>
        <v>1</v>
      </c>
    </row>
    <row r="5620" spans="1:20">
      <c r="A5620" s="1">
        <v>42401</v>
      </c>
      <c r="B5620" t="s">
        <v>69</v>
      </c>
      <c r="C5620">
        <f t="shared" si="264"/>
        <v>2</v>
      </c>
      <c r="D5620" t="s">
        <v>310</v>
      </c>
      <c r="E5620" s="4">
        <v>48018</v>
      </c>
      <c r="F5620" s="4">
        <v>7802.9249999999993</v>
      </c>
      <c r="G5620" s="3">
        <v>0.16249999999999998</v>
      </c>
      <c r="H5620" s="7">
        <v>3637.727272727273</v>
      </c>
      <c r="I5620" s="4">
        <v>591.13068181818176</v>
      </c>
      <c r="J5620">
        <v>13.2</v>
      </c>
      <c r="K5620" t="s">
        <v>11</v>
      </c>
      <c r="L5620" t="s">
        <v>12</v>
      </c>
      <c r="M5620" t="s">
        <v>10</v>
      </c>
      <c r="N5620" s="2">
        <v>42181</v>
      </c>
      <c r="O5620" s="2">
        <v>42546</v>
      </c>
      <c r="P5620" t="s">
        <v>24</v>
      </c>
      <c r="Q5620" t="s">
        <v>25</v>
      </c>
      <c r="R5620" s="5" t="str">
        <f t="shared" si="265"/>
        <v>0.15</v>
      </c>
      <c r="S5620" s="6" t="str">
        <f t="shared" si="266"/>
        <v/>
      </c>
      <c r="T5620">
        <f>ROUND(INT(表1[[#This Row],[合同结束日期]]-表1[[#This Row],[合同起始日期]])/365,1)</f>
        <v>1</v>
      </c>
    </row>
    <row r="5621" spans="1:20">
      <c r="A5621" s="1">
        <v>42401</v>
      </c>
      <c r="B5621" t="s">
        <v>69</v>
      </c>
      <c r="C5621">
        <f t="shared" si="264"/>
        <v>2</v>
      </c>
      <c r="D5621" t="s">
        <v>488</v>
      </c>
      <c r="E5621" s="4">
        <v>616503.6</v>
      </c>
      <c r="F5621" s="4">
        <v>44326.608840000001</v>
      </c>
      <c r="G5621" s="3">
        <v>7.1900000000000006E-2</v>
      </c>
      <c r="H5621" s="7">
        <v>12843.824999999999</v>
      </c>
      <c r="I5621" s="4">
        <v>923.47101750000002</v>
      </c>
      <c r="J5621">
        <v>48</v>
      </c>
      <c r="K5621" t="s">
        <v>20</v>
      </c>
      <c r="L5621" t="s">
        <v>173</v>
      </c>
      <c r="M5621" t="s">
        <v>172</v>
      </c>
      <c r="N5621" s="2">
        <v>42362</v>
      </c>
      <c r="O5621" s="2">
        <v>42452</v>
      </c>
      <c r="P5621" t="s">
        <v>311</v>
      </c>
      <c r="Q5621" t="s">
        <v>78</v>
      </c>
      <c r="R5621" s="5" t="str">
        <f t="shared" si="265"/>
        <v>0.07</v>
      </c>
      <c r="S5621" s="6" t="str">
        <f t="shared" si="266"/>
        <v/>
      </c>
      <c r="T5621">
        <f>ROUND(INT(表1[[#This Row],[合同结束日期]]-表1[[#This Row],[合同起始日期]])/365,1)</f>
        <v>0.2</v>
      </c>
    </row>
    <row r="5622" spans="1:20">
      <c r="A5622" s="1">
        <v>42401</v>
      </c>
      <c r="B5622" t="s">
        <v>69</v>
      </c>
      <c r="C5622">
        <f t="shared" si="264"/>
        <v>2</v>
      </c>
      <c r="D5622" t="s">
        <v>462</v>
      </c>
      <c r="E5622" s="4">
        <v>96135.84</v>
      </c>
      <c r="F5622" s="4">
        <v>5998.8764160000001</v>
      </c>
      <c r="G5622" s="3">
        <v>6.2400000000000004E-2</v>
      </c>
      <c r="H5622" s="7">
        <v>13352.2</v>
      </c>
      <c r="I5622" s="4">
        <v>833.17728000000011</v>
      </c>
      <c r="J5622">
        <v>7.1999999999999993</v>
      </c>
      <c r="K5622" t="s">
        <v>66</v>
      </c>
      <c r="L5622" t="s">
        <v>66</v>
      </c>
      <c r="M5622" t="s">
        <v>66</v>
      </c>
      <c r="N5622" s="2">
        <v>42236</v>
      </c>
      <c r="O5622" s="2">
        <v>42601</v>
      </c>
      <c r="P5622" t="s">
        <v>24</v>
      </c>
      <c r="Q5622" t="s">
        <v>465</v>
      </c>
      <c r="R5622" s="5" t="str">
        <f t="shared" si="265"/>
        <v>0.</v>
      </c>
      <c r="S5622" s="6" t="str">
        <f t="shared" si="266"/>
        <v>0.1</v>
      </c>
      <c r="T5622">
        <f>ROUND(INT(表1[[#This Row],[合同结束日期]]-表1[[#This Row],[合同起始日期]])/365,1)</f>
        <v>1</v>
      </c>
    </row>
    <row r="5623" spans="1:20">
      <c r="A5623" s="1">
        <v>42401</v>
      </c>
      <c r="B5623" t="s">
        <v>69</v>
      </c>
      <c r="C5623">
        <f t="shared" si="264"/>
        <v>2</v>
      </c>
      <c r="D5623" t="s">
        <v>297</v>
      </c>
      <c r="E5623" s="4">
        <v>73741.919999999998</v>
      </c>
      <c r="F5623" s="4">
        <v>10183.759151999999</v>
      </c>
      <c r="G5623" s="3">
        <v>0.13809999999999997</v>
      </c>
      <c r="H5623" s="7">
        <v>4096.7733333333335</v>
      </c>
      <c r="I5623" s="4">
        <v>565.76439733333325</v>
      </c>
      <c r="J5623">
        <v>18</v>
      </c>
      <c r="K5623" t="s">
        <v>60</v>
      </c>
      <c r="L5623" t="s">
        <v>61</v>
      </c>
      <c r="M5623" t="s">
        <v>305</v>
      </c>
      <c r="N5623" s="2">
        <v>42323</v>
      </c>
      <c r="O5623" s="2">
        <v>42688</v>
      </c>
      <c r="P5623" t="s">
        <v>24</v>
      </c>
      <c r="Q5623" t="s">
        <v>28</v>
      </c>
      <c r="R5623" s="5" t="str">
        <f t="shared" si="265"/>
        <v>0.13</v>
      </c>
      <c r="S5623" s="6" t="str">
        <f t="shared" si="266"/>
        <v/>
      </c>
      <c r="T5623">
        <f>ROUND(INT(表1[[#This Row],[合同结束日期]]-表1[[#This Row],[合同起始日期]])/365,1)</f>
        <v>1</v>
      </c>
    </row>
    <row r="5624" spans="1:20">
      <c r="A5624" s="1">
        <v>42430</v>
      </c>
      <c r="B5624" t="s">
        <v>69</v>
      </c>
      <c r="C5624">
        <f t="shared" si="264"/>
        <v>2</v>
      </c>
      <c r="D5624" t="s">
        <v>70</v>
      </c>
      <c r="E5624" s="4">
        <v>1192234.8</v>
      </c>
      <c r="F5624" s="4">
        <v>132576.50976000002</v>
      </c>
      <c r="G5624" s="3">
        <v>0.11120000000000001</v>
      </c>
      <c r="H5624" s="7">
        <v>989.57071713147423</v>
      </c>
      <c r="I5624" s="4">
        <v>110.04026374501994</v>
      </c>
      <c r="J5624">
        <v>1204.8</v>
      </c>
      <c r="K5624" t="s">
        <v>44</v>
      </c>
      <c r="L5624" t="s">
        <v>72</v>
      </c>
      <c r="M5624" t="s">
        <v>71</v>
      </c>
      <c r="N5624" s="2">
        <v>41270</v>
      </c>
      <c r="O5624" s="2">
        <v>44325</v>
      </c>
      <c r="P5624" t="s">
        <v>18</v>
      </c>
      <c r="Q5624" t="s">
        <v>42</v>
      </c>
      <c r="R5624" s="5" t="str">
        <f t="shared" si="265"/>
        <v>0.08</v>
      </c>
      <c r="S5624" s="6" t="str">
        <f t="shared" si="266"/>
        <v/>
      </c>
      <c r="T5624">
        <f>ROUND(INT(表1[[#This Row],[合同结束日期]]-表1[[#This Row],[合同起始日期]])/365,1)</f>
        <v>8.4</v>
      </c>
    </row>
    <row r="5625" spans="1:20">
      <c r="A5625" s="1">
        <v>42430</v>
      </c>
      <c r="B5625" t="s">
        <v>69</v>
      </c>
      <c r="C5625">
        <f t="shared" si="264"/>
        <v>2</v>
      </c>
      <c r="D5625" t="s">
        <v>73</v>
      </c>
      <c r="E5625" s="4">
        <v>1006406.3999999999</v>
      </c>
      <c r="F5625" s="4">
        <v>98225.264639999994</v>
      </c>
      <c r="G5625" s="3">
        <v>9.7600000000000006E-2</v>
      </c>
      <c r="H5625" s="7">
        <v>1177.9101123595506</v>
      </c>
      <c r="I5625" s="4">
        <v>114.96402696629212</v>
      </c>
      <c r="J5625">
        <v>854.4</v>
      </c>
      <c r="K5625" t="s">
        <v>44</v>
      </c>
      <c r="L5625" t="s">
        <v>72</v>
      </c>
      <c r="M5625" t="s">
        <v>71</v>
      </c>
      <c r="N5625" s="2">
        <v>41286</v>
      </c>
      <c r="O5625" s="2">
        <v>44325</v>
      </c>
      <c r="P5625" t="s">
        <v>18</v>
      </c>
      <c r="Q5625" t="s">
        <v>42</v>
      </c>
      <c r="R5625" s="5" t="str">
        <f t="shared" si="265"/>
        <v>0.08</v>
      </c>
      <c r="S5625" s="6" t="str">
        <f t="shared" si="266"/>
        <v/>
      </c>
      <c r="T5625">
        <f>ROUND(INT(表1[[#This Row],[合同结束日期]]-表1[[#This Row],[合同起始日期]])/365,1)</f>
        <v>8.3000000000000007</v>
      </c>
    </row>
    <row r="5626" spans="1:20">
      <c r="A5626" s="1">
        <v>42430</v>
      </c>
      <c r="B5626" t="s">
        <v>69</v>
      </c>
      <c r="C5626">
        <f t="shared" si="264"/>
        <v>2</v>
      </c>
      <c r="D5626" t="s">
        <v>356</v>
      </c>
      <c r="E5626" s="4">
        <v>611303.88</v>
      </c>
      <c r="F5626" s="4">
        <v>80141.938668000003</v>
      </c>
      <c r="G5626" s="3">
        <v>0.13109999999999999</v>
      </c>
      <c r="H5626" s="7">
        <v>1132.0442222222223</v>
      </c>
      <c r="I5626" s="4">
        <v>148.41099753333333</v>
      </c>
      <c r="J5626">
        <v>540</v>
      </c>
      <c r="K5626" t="s">
        <v>44</v>
      </c>
      <c r="L5626" t="s">
        <v>72</v>
      </c>
      <c r="M5626" t="s">
        <v>71</v>
      </c>
      <c r="N5626" s="2">
        <v>41877</v>
      </c>
      <c r="O5626" s="2">
        <v>43702</v>
      </c>
      <c r="P5626" t="s">
        <v>18</v>
      </c>
      <c r="Q5626" t="s">
        <v>42</v>
      </c>
      <c r="R5626" s="5" t="str">
        <f t="shared" si="265"/>
        <v>0.08</v>
      </c>
      <c r="S5626" s="6" t="str">
        <f t="shared" si="266"/>
        <v/>
      </c>
      <c r="T5626">
        <f>ROUND(INT(表1[[#This Row],[合同结束日期]]-表1[[#This Row],[合同起始日期]])/365,1)</f>
        <v>5</v>
      </c>
    </row>
    <row r="5627" spans="1:20">
      <c r="A5627" s="1">
        <v>42430</v>
      </c>
      <c r="B5627" t="s">
        <v>69</v>
      </c>
      <c r="C5627">
        <f t="shared" si="264"/>
        <v>2</v>
      </c>
      <c r="D5627" t="s">
        <v>336</v>
      </c>
      <c r="E5627" s="4">
        <v>719823.6</v>
      </c>
      <c r="F5627" s="4">
        <v>78748.701839999994</v>
      </c>
      <c r="G5627" s="3">
        <v>0.1094</v>
      </c>
      <c r="H5627" s="7">
        <v>1142.5771428571429</v>
      </c>
      <c r="I5627" s="4">
        <v>124.99793942857141</v>
      </c>
      <c r="J5627">
        <v>630</v>
      </c>
      <c r="K5627" t="s">
        <v>44</v>
      </c>
      <c r="L5627" t="s">
        <v>72</v>
      </c>
      <c r="M5627" t="s">
        <v>71</v>
      </c>
      <c r="N5627" s="2">
        <v>41757</v>
      </c>
      <c r="O5627" s="2">
        <v>43948</v>
      </c>
      <c r="P5627" t="s">
        <v>18</v>
      </c>
      <c r="Q5627" t="s">
        <v>42</v>
      </c>
      <c r="R5627" s="5" t="str">
        <f t="shared" si="265"/>
        <v>0.08</v>
      </c>
      <c r="S5627" s="6" t="str">
        <f t="shared" si="266"/>
        <v/>
      </c>
      <c r="T5627">
        <f>ROUND(INT(表1[[#This Row],[合同结束日期]]-表1[[#This Row],[合同起始日期]])/365,1)</f>
        <v>6</v>
      </c>
    </row>
    <row r="5628" spans="1:20">
      <c r="A5628" s="1">
        <v>42430</v>
      </c>
      <c r="B5628" t="s">
        <v>69</v>
      </c>
      <c r="C5628">
        <f t="shared" si="264"/>
        <v>2</v>
      </c>
      <c r="D5628" t="s">
        <v>74</v>
      </c>
      <c r="E5628" s="4">
        <v>334420.31999999995</v>
      </c>
      <c r="F5628" s="4">
        <v>27589.6764</v>
      </c>
      <c r="G5628" s="3">
        <v>8.2500000000000018E-2</v>
      </c>
      <c r="H5628" s="7">
        <v>1333.4143540669854</v>
      </c>
      <c r="I5628" s="4">
        <v>110.00668421052633</v>
      </c>
      <c r="J5628">
        <v>250.79999999999998</v>
      </c>
      <c r="K5628" t="s">
        <v>76</v>
      </c>
      <c r="L5628" t="s">
        <v>75</v>
      </c>
      <c r="M5628" t="s">
        <v>75</v>
      </c>
      <c r="N5628" s="2">
        <v>41243</v>
      </c>
      <c r="O5628" s="2">
        <v>43229</v>
      </c>
      <c r="P5628" t="s">
        <v>14</v>
      </c>
      <c r="Q5628" t="s">
        <v>37</v>
      </c>
      <c r="R5628" s="5" t="str">
        <f t="shared" si="265"/>
        <v>0.</v>
      </c>
      <c r="S5628" s="6" t="str">
        <f t="shared" si="266"/>
        <v/>
      </c>
      <c r="T5628">
        <f>ROUND(INT(表1[[#This Row],[合同结束日期]]-表1[[#This Row],[合同起始日期]])/365,1)</f>
        <v>5.4</v>
      </c>
    </row>
    <row r="5629" spans="1:20">
      <c r="A5629" s="1">
        <v>42430</v>
      </c>
      <c r="B5629" t="s">
        <v>69</v>
      </c>
      <c r="C5629">
        <f t="shared" si="264"/>
        <v>2</v>
      </c>
      <c r="D5629" t="s">
        <v>464</v>
      </c>
      <c r="E5629" s="4">
        <v>571722</v>
      </c>
      <c r="F5629" s="4">
        <v>46652.515200000002</v>
      </c>
      <c r="G5629" s="3">
        <v>8.1600000000000006E-2</v>
      </c>
      <c r="H5629" s="7">
        <v>2205.7175925925926</v>
      </c>
      <c r="I5629" s="4">
        <v>179.98655555555558</v>
      </c>
      <c r="J5629">
        <v>259.2</v>
      </c>
      <c r="K5629" t="s">
        <v>44</v>
      </c>
      <c r="L5629" t="s">
        <v>72</v>
      </c>
      <c r="M5629" t="s">
        <v>71</v>
      </c>
      <c r="N5629" s="2">
        <v>42139</v>
      </c>
      <c r="O5629" s="2">
        <v>43965</v>
      </c>
      <c r="P5629" t="s">
        <v>18</v>
      </c>
      <c r="Q5629" t="s">
        <v>42</v>
      </c>
      <c r="R5629" s="5" t="str">
        <f t="shared" si="265"/>
        <v>0.08</v>
      </c>
      <c r="S5629" s="6" t="str">
        <f t="shared" si="266"/>
        <v/>
      </c>
      <c r="T5629">
        <f>ROUND(INT(表1[[#This Row],[合同结束日期]]-表1[[#This Row],[合同起始日期]])/365,1)</f>
        <v>5</v>
      </c>
    </row>
    <row r="5630" spans="1:20">
      <c r="A5630" s="1">
        <v>42430</v>
      </c>
      <c r="B5630" t="s">
        <v>69</v>
      </c>
      <c r="C5630">
        <f t="shared" si="264"/>
        <v>2</v>
      </c>
      <c r="D5630" t="s">
        <v>77</v>
      </c>
      <c r="E5630" s="4">
        <v>503991.6</v>
      </c>
      <c r="F5630" s="4">
        <v>90164.097240000003</v>
      </c>
      <c r="G5630" s="3">
        <v>0.1789</v>
      </c>
      <c r="H5630" s="7">
        <v>502.98562874251496</v>
      </c>
      <c r="I5630" s="4">
        <v>89.984128982035926</v>
      </c>
      <c r="J5630">
        <v>1002</v>
      </c>
      <c r="K5630" t="s">
        <v>44</v>
      </c>
      <c r="L5630" t="s">
        <v>72</v>
      </c>
      <c r="M5630" t="s">
        <v>71</v>
      </c>
      <c r="N5630" s="2">
        <v>42098</v>
      </c>
      <c r="O5630" s="2">
        <v>44325</v>
      </c>
      <c r="P5630" t="s">
        <v>18</v>
      </c>
      <c r="Q5630" t="s">
        <v>78</v>
      </c>
      <c r="R5630" s="5" t="str">
        <f t="shared" si="265"/>
        <v>0.07</v>
      </c>
      <c r="S5630" s="6" t="str">
        <f t="shared" si="266"/>
        <v/>
      </c>
      <c r="T5630">
        <f>ROUND(INT(表1[[#This Row],[合同结束日期]]-表1[[#This Row],[合同起始日期]])/365,1)</f>
        <v>6.1</v>
      </c>
    </row>
    <row r="5631" spans="1:20">
      <c r="A5631" s="1">
        <v>42430</v>
      </c>
      <c r="B5631" t="s">
        <v>69</v>
      </c>
      <c r="C5631">
        <f t="shared" si="264"/>
        <v>2</v>
      </c>
      <c r="D5631" t="s">
        <v>79</v>
      </c>
      <c r="E5631" s="4">
        <v>260293.19999999998</v>
      </c>
      <c r="F5631" s="4">
        <v>52813.490279999998</v>
      </c>
      <c r="G5631" s="3">
        <v>0.2029</v>
      </c>
      <c r="H5631" s="7">
        <v>1330.7423312883436</v>
      </c>
      <c r="I5631" s="4">
        <v>270.00761901840491</v>
      </c>
      <c r="J5631">
        <v>195.6</v>
      </c>
      <c r="K5631" t="s">
        <v>11</v>
      </c>
      <c r="L5631" t="s">
        <v>13</v>
      </c>
      <c r="M5631" t="s">
        <v>34</v>
      </c>
      <c r="N5631" s="2">
        <v>41299</v>
      </c>
      <c r="O5631" s="2">
        <v>42499</v>
      </c>
      <c r="P5631" t="s">
        <v>24</v>
      </c>
      <c r="Q5631" t="s">
        <v>59</v>
      </c>
      <c r="R5631" s="5" t="str">
        <f t="shared" si="265"/>
        <v>0.16</v>
      </c>
      <c r="S5631" s="6" t="str">
        <f t="shared" si="266"/>
        <v/>
      </c>
      <c r="T5631">
        <f>ROUND(INT(表1[[#This Row],[合同结束日期]]-表1[[#This Row],[合同起始日期]])/365,1)</f>
        <v>3.3</v>
      </c>
    </row>
    <row r="5632" spans="1:20">
      <c r="A5632" s="1">
        <v>42430</v>
      </c>
      <c r="B5632" t="s">
        <v>69</v>
      </c>
      <c r="C5632">
        <f t="shared" si="264"/>
        <v>2</v>
      </c>
      <c r="D5632" t="s">
        <v>100</v>
      </c>
      <c r="E5632" s="4">
        <v>318762</v>
      </c>
      <c r="F5632" s="4">
        <v>60054.760800000004</v>
      </c>
      <c r="G5632" s="3">
        <v>0.18840000000000001</v>
      </c>
      <c r="H5632" s="7">
        <v>1759.1721854304637</v>
      </c>
      <c r="I5632" s="4">
        <v>331.42803973509939</v>
      </c>
      <c r="J5632">
        <v>181.2</v>
      </c>
      <c r="K5632" t="s">
        <v>11</v>
      </c>
      <c r="L5632" t="s">
        <v>23</v>
      </c>
      <c r="M5632" t="s">
        <v>23</v>
      </c>
      <c r="N5632" s="2">
        <v>42134</v>
      </c>
      <c r="O5632" s="2">
        <v>42864</v>
      </c>
      <c r="P5632" t="s">
        <v>24</v>
      </c>
      <c r="Q5632" t="s">
        <v>59</v>
      </c>
      <c r="R5632" s="5" t="str">
        <f t="shared" si="265"/>
        <v>0.16</v>
      </c>
      <c r="S5632" s="6" t="str">
        <f t="shared" si="266"/>
        <v/>
      </c>
      <c r="T5632">
        <f>ROUND(INT(表1[[#This Row],[合同结束日期]]-表1[[#This Row],[合同起始日期]])/365,1)</f>
        <v>2</v>
      </c>
    </row>
    <row r="5633" spans="1:20">
      <c r="A5633" s="1">
        <v>42430</v>
      </c>
      <c r="B5633" t="s">
        <v>69</v>
      </c>
      <c r="C5633">
        <f t="shared" si="264"/>
        <v>2</v>
      </c>
      <c r="D5633" t="s">
        <v>81</v>
      </c>
      <c r="E5633" s="4">
        <v>178530</v>
      </c>
      <c r="F5633" s="4">
        <v>35991.648000000001</v>
      </c>
      <c r="G5633" s="3">
        <v>0.2016</v>
      </c>
      <c r="H5633" s="7">
        <v>1487.75</v>
      </c>
      <c r="I5633" s="4">
        <v>299.93040000000002</v>
      </c>
      <c r="J5633">
        <v>120</v>
      </c>
      <c r="K5633" t="s">
        <v>11</v>
      </c>
      <c r="L5633" t="s">
        <v>23</v>
      </c>
      <c r="M5633" t="s">
        <v>23</v>
      </c>
      <c r="N5633" s="2">
        <v>41279</v>
      </c>
      <c r="O5633" s="2">
        <v>42499</v>
      </c>
      <c r="P5633" t="s">
        <v>24</v>
      </c>
      <c r="Q5633" t="s">
        <v>59</v>
      </c>
      <c r="R5633" s="5" t="str">
        <f t="shared" si="265"/>
        <v>0.16</v>
      </c>
      <c r="S5633" s="6" t="str">
        <f t="shared" si="266"/>
        <v/>
      </c>
      <c r="T5633">
        <f>ROUND(INT(表1[[#This Row],[合同结束日期]]-表1[[#This Row],[合同起始日期]])/365,1)</f>
        <v>3.3</v>
      </c>
    </row>
    <row r="5634" spans="1:20">
      <c r="A5634" s="1">
        <v>42430</v>
      </c>
      <c r="B5634" t="s">
        <v>69</v>
      </c>
      <c r="C5634">
        <f t="shared" si="264"/>
        <v>2</v>
      </c>
      <c r="D5634" t="s">
        <v>415</v>
      </c>
      <c r="E5634" s="4">
        <v>157279.19999999998</v>
      </c>
      <c r="F5634" s="4">
        <v>23749.159199999998</v>
      </c>
      <c r="G5634" s="3">
        <v>0.151</v>
      </c>
      <c r="H5634" s="7">
        <v>2383.0181818181813</v>
      </c>
      <c r="I5634" s="4">
        <v>359.83574545454542</v>
      </c>
      <c r="J5634">
        <v>66</v>
      </c>
      <c r="K5634" t="s">
        <v>11</v>
      </c>
      <c r="L5634" t="s">
        <v>12</v>
      </c>
      <c r="M5634" t="s">
        <v>53</v>
      </c>
      <c r="N5634" s="2">
        <v>42156</v>
      </c>
      <c r="O5634" s="2">
        <v>42886</v>
      </c>
      <c r="P5634" t="s">
        <v>24</v>
      </c>
      <c r="Q5634" t="s">
        <v>28</v>
      </c>
      <c r="R5634" s="5" t="str">
        <f t="shared" si="265"/>
        <v>0.13</v>
      </c>
      <c r="S5634" s="6" t="str">
        <f t="shared" si="266"/>
        <v/>
      </c>
      <c r="T5634">
        <f>ROUND(INT(表1[[#This Row],[合同结束日期]]-表1[[#This Row],[合同起始日期]])/365,1)</f>
        <v>2</v>
      </c>
    </row>
    <row r="5635" spans="1:20">
      <c r="A5635" s="1">
        <v>42430</v>
      </c>
      <c r="B5635" t="s">
        <v>69</v>
      </c>
      <c r="C5635">
        <f t="shared" si="264"/>
        <v>2</v>
      </c>
      <c r="D5635" t="s">
        <v>417</v>
      </c>
      <c r="E5635" s="4">
        <v>182600.4</v>
      </c>
      <c r="F5635" s="4">
        <v>27152.679479999999</v>
      </c>
      <c r="G5635" s="3">
        <v>0.1487</v>
      </c>
      <c r="H5635" s="7">
        <v>2669.5964912280706</v>
      </c>
      <c r="I5635" s="4">
        <v>396.96899824561405</v>
      </c>
      <c r="J5635">
        <v>68.399999999999991</v>
      </c>
      <c r="K5635" t="s">
        <v>11</v>
      </c>
      <c r="L5635" t="s">
        <v>12</v>
      </c>
      <c r="M5635" t="s">
        <v>53</v>
      </c>
      <c r="N5635" s="2">
        <v>42156</v>
      </c>
      <c r="O5635" s="2">
        <v>42886</v>
      </c>
      <c r="P5635" t="s">
        <v>24</v>
      </c>
      <c r="Q5635" t="s">
        <v>28</v>
      </c>
      <c r="R5635" s="5" t="str">
        <f t="shared" si="265"/>
        <v>0.13</v>
      </c>
      <c r="S5635" s="6" t="str">
        <f t="shared" si="266"/>
        <v/>
      </c>
      <c r="T5635">
        <f>ROUND(INT(表1[[#This Row],[合同结束日期]]-表1[[#This Row],[合同起始日期]])/365,1)</f>
        <v>2</v>
      </c>
    </row>
    <row r="5636" spans="1:20">
      <c r="A5636" s="1">
        <v>42430</v>
      </c>
      <c r="B5636" t="s">
        <v>69</v>
      </c>
      <c r="C5636">
        <f t="shared" si="264"/>
        <v>2</v>
      </c>
      <c r="D5636" t="s">
        <v>418</v>
      </c>
      <c r="E5636" s="4">
        <v>264757.2</v>
      </c>
      <c r="F5636" s="4">
        <v>38019.13392</v>
      </c>
      <c r="G5636" s="3">
        <v>0.14360000000000001</v>
      </c>
      <c r="H5636" s="7">
        <v>3677.1833333333334</v>
      </c>
      <c r="I5636" s="4">
        <v>528.04352666666671</v>
      </c>
      <c r="J5636">
        <v>72</v>
      </c>
      <c r="K5636" t="s">
        <v>11</v>
      </c>
      <c r="L5636" t="s">
        <v>12</v>
      </c>
      <c r="M5636" t="s">
        <v>53</v>
      </c>
      <c r="N5636" s="2">
        <v>42159</v>
      </c>
      <c r="O5636" s="2">
        <v>42889</v>
      </c>
      <c r="P5636" t="s">
        <v>24</v>
      </c>
      <c r="Q5636" t="s">
        <v>28</v>
      </c>
      <c r="R5636" s="5" t="str">
        <f t="shared" si="265"/>
        <v>0.13</v>
      </c>
      <c r="S5636" s="6" t="str">
        <f t="shared" si="266"/>
        <v/>
      </c>
      <c r="T5636">
        <f>ROUND(INT(表1[[#This Row],[合同结束日期]]-表1[[#This Row],[合同起始日期]])/365,1)</f>
        <v>2</v>
      </c>
    </row>
    <row r="5637" spans="1:20">
      <c r="A5637" s="1">
        <v>42430</v>
      </c>
      <c r="B5637" t="s">
        <v>69</v>
      </c>
      <c r="C5637">
        <f t="shared" si="264"/>
        <v>2</v>
      </c>
      <c r="D5637" t="s">
        <v>90</v>
      </c>
      <c r="E5637" s="4">
        <v>136180.79999999999</v>
      </c>
      <c r="F5637" s="4">
        <v>56515.031999999999</v>
      </c>
      <c r="G5637" s="3">
        <v>0.41500000000000004</v>
      </c>
      <c r="H5637" s="7">
        <v>722.82802547770689</v>
      </c>
      <c r="I5637" s="4">
        <v>299.97363057324839</v>
      </c>
      <c r="J5637">
        <v>188.4</v>
      </c>
      <c r="K5637" t="s">
        <v>11</v>
      </c>
      <c r="L5637" t="s">
        <v>23</v>
      </c>
      <c r="M5637" t="s">
        <v>23</v>
      </c>
      <c r="N5637" s="2">
        <v>42156</v>
      </c>
      <c r="O5637" s="2">
        <v>42886</v>
      </c>
      <c r="P5637" t="s">
        <v>24</v>
      </c>
      <c r="Q5637" t="s">
        <v>420</v>
      </c>
      <c r="R5637" s="5" t="str">
        <f t="shared" si="265"/>
        <v>0.19</v>
      </c>
      <c r="S5637" s="6" t="str">
        <f t="shared" si="266"/>
        <v/>
      </c>
      <c r="T5637">
        <f>ROUND(INT(表1[[#This Row],[合同结束日期]]-表1[[#This Row],[合同起始日期]])/365,1)</f>
        <v>2</v>
      </c>
    </row>
    <row r="5638" spans="1:20">
      <c r="A5638" s="1">
        <v>42430</v>
      </c>
      <c r="B5638" t="s">
        <v>69</v>
      </c>
      <c r="C5638">
        <f t="shared" si="264"/>
        <v>2</v>
      </c>
      <c r="D5638" t="s">
        <v>86</v>
      </c>
      <c r="E5638" s="4">
        <v>329631.59999999998</v>
      </c>
      <c r="F5638" s="4">
        <v>63849.640920000005</v>
      </c>
      <c r="G5638" s="3">
        <v>0.19370000000000004</v>
      </c>
      <c r="H5638" s="7">
        <v>1569.6742857142856</v>
      </c>
      <c r="I5638" s="4">
        <v>304.04590914285717</v>
      </c>
      <c r="J5638">
        <v>210</v>
      </c>
      <c r="K5638" t="s">
        <v>11</v>
      </c>
      <c r="L5638" t="s">
        <v>23</v>
      </c>
      <c r="M5638" t="s">
        <v>23</v>
      </c>
      <c r="N5638" s="2">
        <v>41284</v>
      </c>
      <c r="O5638" s="2">
        <v>42864</v>
      </c>
      <c r="P5638" t="s">
        <v>18</v>
      </c>
      <c r="Q5638" t="s">
        <v>30</v>
      </c>
      <c r="R5638" s="5" t="str">
        <f t="shared" si="265"/>
        <v>0.18</v>
      </c>
      <c r="S5638" s="6" t="str">
        <f t="shared" si="266"/>
        <v/>
      </c>
      <c r="T5638">
        <f>ROUND(INT(表1[[#This Row],[合同结束日期]]-表1[[#This Row],[合同起始日期]])/365,1)</f>
        <v>4.3</v>
      </c>
    </row>
    <row r="5639" spans="1:20">
      <c r="A5639" s="1">
        <v>42430</v>
      </c>
      <c r="B5639" t="s">
        <v>69</v>
      </c>
      <c r="C5639">
        <f t="shared" si="264"/>
        <v>2</v>
      </c>
      <c r="D5639" t="s">
        <v>87</v>
      </c>
      <c r="E5639" s="4">
        <v>132092.448</v>
      </c>
      <c r="F5639" s="4">
        <v>37910.532575999998</v>
      </c>
      <c r="G5639" s="3">
        <v>0.28699999999999998</v>
      </c>
      <c r="H5639" s="7">
        <v>452.99193415637865</v>
      </c>
      <c r="I5639" s="4">
        <v>130.00868510288066</v>
      </c>
      <c r="J5639">
        <v>291.59999999999997</v>
      </c>
      <c r="K5639" t="s">
        <v>11</v>
      </c>
      <c r="L5639" t="s">
        <v>13</v>
      </c>
      <c r="M5639" t="s">
        <v>13</v>
      </c>
      <c r="N5639" s="2">
        <v>41340</v>
      </c>
      <c r="O5639" s="2">
        <v>42499</v>
      </c>
      <c r="P5639" t="s">
        <v>18</v>
      </c>
      <c r="Q5639" t="s">
        <v>83</v>
      </c>
      <c r="R5639" s="5" t="str">
        <f t="shared" si="265"/>
        <v>0.14</v>
      </c>
      <c r="S5639" s="6" t="str">
        <f t="shared" si="266"/>
        <v/>
      </c>
      <c r="T5639">
        <f>ROUND(INT(表1[[#This Row],[合同结束日期]]-表1[[#This Row],[合同起始日期]])/365,1)</f>
        <v>3.2</v>
      </c>
    </row>
    <row r="5640" spans="1:20">
      <c r="A5640" s="1">
        <v>42430</v>
      </c>
      <c r="B5640" t="s">
        <v>69</v>
      </c>
      <c r="C5640">
        <f t="shared" si="264"/>
        <v>2</v>
      </c>
      <c r="D5640" t="s">
        <v>88</v>
      </c>
      <c r="E5640" s="4">
        <v>90814.439999999988</v>
      </c>
      <c r="F5640" s="4">
        <v>26517.816479999998</v>
      </c>
      <c r="G5640" s="3">
        <v>0.29200000000000004</v>
      </c>
      <c r="H5640" s="7">
        <v>445.16882352941172</v>
      </c>
      <c r="I5640" s="4">
        <v>129.98929647058822</v>
      </c>
      <c r="J5640">
        <v>204</v>
      </c>
      <c r="K5640" t="s">
        <v>11</v>
      </c>
      <c r="L5640" t="s">
        <v>23</v>
      </c>
      <c r="M5640" t="s">
        <v>23</v>
      </c>
      <c r="N5640" s="2">
        <v>41337</v>
      </c>
      <c r="O5640" s="2">
        <v>42499</v>
      </c>
      <c r="P5640" t="s">
        <v>18</v>
      </c>
      <c r="Q5640" t="s">
        <v>83</v>
      </c>
      <c r="R5640" s="5" t="str">
        <f t="shared" si="265"/>
        <v>0.14</v>
      </c>
      <c r="S5640" s="6" t="str">
        <f t="shared" si="266"/>
        <v/>
      </c>
      <c r="T5640">
        <f>ROUND(INT(表1[[#This Row],[合同结束日期]]-表1[[#This Row],[合同起始日期]])/365,1)</f>
        <v>3.2</v>
      </c>
    </row>
    <row r="5641" spans="1:20">
      <c r="A5641" s="1">
        <v>42430</v>
      </c>
      <c r="B5641" t="s">
        <v>69</v>
      </c>
      <c r="C5641">
        <f t="shared" si="264"/>
        <v>2</v>
      </c>
      <c r="D5641" t="s">
        <v>89</v>
      </c>
      <c r="E5641" s="4">
        <v>195982.8</v>
      </c>
      <c r="F5641" s="4">
        <v>41705.139840000003</v>
      </c>
      <c r="G5641" s="3">
        <v>0.21280000000000002</v>
      </c>
      <c r="H5641" s="7">
        <v>1372.4285714285716</v>
      </c>
      <c r="I5641" s="4">
        <v>292.05280000000005</v>
      </c>
      <c r="J5641">
        <v>142.79999999999998</v>
      </c>
      <c r="K5641" t="s">
        <v>11</v>
      </c>
      <c r="L5641" t="s">
        <v>23</v>
      </c>
      <c r="M5641" t="s">
        <v>23</v>
      </c>
      <c r="N5641" s="2">
        <v>41284</v>
      </c>
      <c r="O5641" s="2">
        <v>43229</v>
      </c>
      <c r="P5641" t="s">
        <v>24</v>
      </c>
      <c r="Q5641" t="s">
        <v>59</v>
      </c>
      <c r="R5641" s="5" t="str">
        <f t="shared" si="265"/>
        <v>0.16</v>
      </c>
      <c r="S5641" s="6" t="str">
        <f t="shared" si="266"/>
        <v/>
      </c>
      <c r="T5641">
        <f>ROUND(INT(表1[[#This Row],[合同结束日期]]-表1[[#This Row],[合同起始日期]])/365,1)</f>
        <v>5.3</v>
      </c>
    </row>
    <row r="5642" spans="1:20">
      <c r="A5642" s="1">
        <v>42430</v>
      </c>
      <c r="B5642" t="s">
        <v>69</v>
      </c>
      <c r="C5642">
        <f t="shared" si="264"/>
        <v>2</v>
      </c>
      <c r="D5642" t="s">
        <v>419</v>
      </c>
      <c r="E5642" s="4">
        <v>435414</v>
      </c>
      <c r="F5642" s="4">
        <v>94833.169200000004</v>
      </c>
      <c r="G5642" s="3">
        <v>0.21780000000000002</v>
      </c>
      <c r="H5642" s="7">
        <v>1324.2518248175181</v>
      </c>
      <c r="I5642" s="4">
        <v>288.42204744525549</v>
      </c>
      <c r="J5642">
        <v>328.8</v>
      </c>
      <c r="K5642" t="s">
        <v>11</v>
      </c>
      <c r="L5642" t="s">
        <v>23</v>
      </c>
      <c r="M5642" t="s">
        <v>23</v>
      </c>
      <c r="N5642" s="2">
        <v>42140</v>
      </c>
      <c r="O5642" s="2">
        <v>42870</v>
      </c>
      <c r="P5642" t="s">
        <v>24</v>
      </c>
      <c r="Q5642" t="s">
        <v>30</v>
      </c>
      <c r="R5642" s="5" t="str">
        <f t="shared" si="265"/>
        <v>0.18</v>
      </c>
      <c r="S5642" s="6" t="str">
        <f t="shared" si="266"/>
        <v/>
      </c>
      <c r="T5642">
        <f>ROUND(INT(表1[[#This Row],[合同结束日期]]-表1[[#This Row],[合同起始日期]])/365,1)</f>
        <v>2</v>
      </c>
    </row>
    <row r="5643" spans="1:20">
      <c r="A5643" s="1">
        <v>42430</v>
      </c>
      <c r="B5643" t="s">
        <v>69</v>
      </c>
      <c r="C5643">
        <f t="shared" ref="C5643:C5705" si="267">IF($B5643="负一层",-1,IF($B5643="负一夹层",0,IF($B5643="一层",1,IF($B5643="二层",2,IF($B5643="三层",3,IF($B5643="四层",4))))))</f>
        <v>2</v>
      </c>
      <c r="D5643" t="s">
        <v>91</v>
      </c>
      <c r="E5643" s="4">
        <v>629302.79999999993</v>
      </c>
      <c r="F5643" s="4">
        <v>113085.71316</v>
      </c>
      <c r="G5643" s="3">
        <v>0.17970000000000003</v>
      </c>
      <c r="H5643" s="7">
        <v>1680.8301282051282</v>
      </c>
      <c r="I5643" s="4">
        <v>302.04517403846154</v>
      </c>
      <c r="J5643">
        <v>374.4</v>
      </c>
      <c r="K5643" t="s">
        <v>11</v>
      </c>
      <c r="L5643" t="s">
        <v>92</v>
      </c>
      <c r="M5643" t="s">
        <v>92</v>
      </c>
      <c r="N5643" s="2">
        <v>41295</v>
      </c>
      <c r="O5643" s="2">
        <v>42499</v>
      </c>
      <c r="P5643" t="s">
        <v>24</v>
      </c>
      <c r="Q5643" t="s">
        <v>25</v>
      </c>
      <c r="R5643" s="5" t="str">
        <f t="shared" ref="R5643:R5705" si="268">IF(ISERROR(FIND(",",$Q5643)),$Q5643,LEFT($Q5643,FIND(",",$Q5643)-1))</f>
        <v>0.15</v>
      </c>
      <c r="S5643" s="6" t="str">
        <f t="shared" si="266"/>
        <v/>
      </c>
      <c r="T5643">
        <f>ROUND(INT(表1[[#This Row],[合同结束日期]]-表1[[#This Row],[合同起始日期]])/365,1)</f>
        <v>3.3</v>
      </c>
    </row>
    <row r="5644" spans="1:20">
      <c r="A5644" s="1">
        <v>42430</v>
      </c>
      <c r="B5644" t="s">
        <v>69</v>
      </c>
      <c r="C5644">
        <f t="shared" si="267"/>
        <v>2</v>
      </c>
      <c r="D5644" t="s">
        <v>93</v>
      </c>
      <c r="E5644" s="4">
        <v>237897.59999999998</v>
      </c>
      <c r="F5644" s="4">
        <v>64803.306240000005</v>
      </c>
      <c r="G5644" s="3">
        <v>0.27240000000000003</v>
      </c>
      <c r="H5644" s="7">
        <v>881.10222222222217</v>
      </c>
      <c r="I5644" s="4">
        <v>240.01224533333334</v>
      </c>
      <c r="J5644">
        <v>270</v>
      </c>
      <c r="K5644" t="s">
        <v>11</v>
      </c>
      <c r="L5644" t="s">
        <v>92</v>
      </c>
      <c r="M5644" t="s">
        <v>92</v>
      </c>
      <c r="N5644" s="2">
        <v>41279</v>
      </c>
      <c r="O5644" s="2">
        <v>42499</v>
      </c>
      <c r="P5644" t="s">
        <v>24</v>
      </c>
      <c r="Q5644" t="s">
        <v>83</v>
      </c>
      <c r="R5644" s="5" t="str">
        <f t="shared" si="268"/>
        <v>0.14</v>
      </c>
      <c r="S5644" s="6" t="str">
        <f t="shared" ref="S5644:S5706" si="269">IF(ISERROR(FIND(",",$Q5644)),"",RIGHT($Q5644,LEN($Q5644)-FIND(",",$Q5644)))</f>
        <v/>
      </c>
      <c r="T5644">
        <f>ROUND(INT(表1[[#This Row],[合同结束日期]]-表1[[#This Row],[合同起始日期]])/365,1)</f>
        <v>3.3</v>
      </c>
    </row>
    <row r="5645" spans="1:20">
      <c r="A5645" s="1">
        <v>42430</v>
      </c>
      <c r="B5645" t="s">
        <v>69</v>
      </c>
      <c r="C5645">
        <f t="shared" si="267"/>
        <v>2</v>
      </c>
      <c r="D5645" t="s">
        <v>95</v>
      </c>
      <c r="E5645" s="4">
        <v>1005518.3999999999</v>
      </c>
      <c r="F5645" s="4">
        <v>228453.78047999999</v>
      </c>
      <c r="G5645" s="3">
        <v>0.22720000000000001</v>
      </c>
      <c r="H5645" s="7">
        <v>648.05259087393654</v>
      </c>
      <c r="I5645" s="4">
        <v>147.23754864655839</v>
      </c>
      <c r="J5645">
        <v>1551.6</v>
      </c>
      <c r="K5645" t="s">
        <v>41</v>
      </c>
      <c r="L5645" t="s">
        <v>95</v>
      </c>
      <c r="M5645" t="s">
        <v>41</v>
      </c>
      <c r="N5645" s="2">
        <v>41338</v>
      </c>
      <c r="O5645" s="2">
        <v>44349</v>
      </c>
      <c r="P5645" t="s">
        <v>24</v>
      </c>
      <c r="Q5645" t="s">
        <v>25</v>
      </c>
      <c r="R5645" s="5" t="str">
        <f t="shared" si="268"/>
        <v>0.15</v>
      </c>
      <c r="S5645" s="6" t="str">
        <f t="shared" si="269"/>
        <v/>
      </c>
      <c r="T5645">
        <f>ROUND(INT(表1[[#This Row],[合同结束日期]]-表1[[#This Row],[合同起始日期]])/365,1)</f>
        <v>8.1999999999999993</v>
      </c>
    </row>
    <row r="5646" spans="1:20">
      <c r="A5646" s="1">
        <v>42430</v>
      </c>
      <c r="B5646" t="s">
        <v>69</v>
      </c>
      <c r="C5646">
        <f t="shared" si="267"/>
        <v>2</v>
      </c>
      <c r="D5646" t="s">
        <v>293</v>
      </c>
      <c r="E5646" s="4">
        <v>1051081.2</v>
      </c>
      <c r="F5646" s="4">
        <v>95753.497319999995</v>
      </c>
      <c r="G5646" s="3">
        <v>9.11E-2</v>
      </c>
      <c r="H5646" s="7">
        <v>900.20657759506685</v>
      </c>
      <c r="I5646" s="4">
        <v>82.008819218910588</v>
      </c>
      <c r="J5646">
        <v>1167.5999999999999</v>
      </c>
      <c r="K5646" t="s">
        <v>44</v>
      </c>
      <c r="L5646" t="s">
        <v>72</v>
      </c>
      <c r="M5646" t="s">
        <v>71</v>
      </c>
      <c r="N5646" s="2">
        <v>41446</v>
      </c>
      <c r="O5646" s="2">
        <v>44487</v>
      </c>
      <c r="P5646" t="s">
        <v>18</v>
      </c>
      <c r="Q5646" t="s">
        <v>475</v>
      </c>
      <c r="R5646" s="5" t="str">
        <f t="shared" si="268"/>
        <v>0.04</v>
      </c>
      <c r="S5646" s="6" t="str">
        <f t="shared" si="269"/>
        <v/>
      </c>
      <c r="T5646">
        <f>ROUND(INT(表1[[#This Row],[合同结束日期]]-表1[[#This Row],[合同起始日期]])/365,1)</f>
        <v>8.3000000000000007</v>
      </c>
    </row>
    <row r="5647" spans="1:20">
      <c r="A5647" s="1">
        <v>42430</v>
      </c>
      <c r="B5647" t="s">
        <v>69</v>
      </c>
      <c r="C5647">
        <f t="shared" si="267"/>
        <v>2</v>
      </c>
      <c r="D5647" t="s">
        <v>296</v>
      </c>
      <c r="E5647" s="4">
        <v>1964994</v>
      </c>
      <c r="F5647" s="4">
        <v>98249.7</v>
      </c>
      <c r="G5647" s="3">
        <v>4.9999999999999996E-2</v>
      </c>
      <c r="H5647" s="7">
        <v>3679.7640449438204</v>
      </c>
      <c r="I5647" s="4">
        <v>183.988202247191</v>
      </c>
      <c r="J5647">
        <v>534</v>
      </c>
      <c r="K5647" t="s">
        <v>44</v>
      </c>
      <c r="L5647" t="s">
        <v>72</v>
      </c>
      <c r="M5647" t="s">
        <v>71</v>
      </c>
      <c r="N5647" s="2">
        <v>41514</v>
      </c>
      <c r="O5647" s="2">
        <v>44525</v>
      </c>
      <c r="P5647" t="s">
        <v>18</v>
      </c>
      <c r="Q5647" t="s">
        <v>208</v>
      </c>
      <c r="R5647" s="5" t="str">
        <f t="shared" si="268"/>
        <v>0.05</v>
      </c>
      <c r="S5647" s="6" t="str">
        <f t="shared" si="269"/>
        <v/>
      </c>
      <c r="T5647">
        <f>ROUND(INT(表1[[#This Row],[合同结束日期]]-表1[[#This Row],[合同起始日期]])/365,1)</f>
        <v>8.1999999999999993</v>
      </c>
    </row>
    <row r="5648" spans="1:20">
      <c r="A5648" s="1">
        <v>42430</v>
      </c>
      <c r="B5648" t="s">
        <v>69</v>
      </c>
      <c r="C5648">
        <f t="shared" si="267"/>
        <v>2</v>
      </c>
      <c r="D5648" t="s">
        <v>306</v>
      </c>
      <c r="E5648" s="4">
        <v>901398</v>
      </c>
      <c r="F5648" s="4">
        <v>55796.536199999995</v>
      </c>
      <c r="G5648" s="3">
        <v>6.1899999999999997E-2</v>
      </c>
      <c r="H5648" s="7">
        <v>1615.4086021505377</v>
      </c>
      <c r="I5648" s="4">
        <v>99.993792473118276</v>
      </c>
      <c r="J5648">
        <v>558</v>
      </c>
      <c r="K5648" t="s">
        <v>44</v>
      </c>
      <c r="L5648" t="s">
        <v>72</v>
      </c>
      <c r="M5648" t="s">
        <v>71</v>
      </c>
      <c r="N5648" s="2">
        <v>41567</v>
      </c>
      <c r="O5648" s="2">
        <v>44578</v>
      </c>
      <c r="P5648" t="s">
        <v>18</v>
      </c>
      <c r="Q5648" t="s">
        <v>208</v>
      </c>
      <c r="R5648" s="5" t="str">
        <f t="shared" si="268"/>
        <v>0.05</v>
      </c>
      <c r="S5648" s="6" t="str">
        <f t="shared" si="269"/>
        <v/>
      </c>
      <c r="T5648">
        <f>ROUND(INT(表1[[#This Row],[合同结束日期]]-表1[[#This Row],[合同起始日期]])/365,1)</f>
        <v>8.1999999999999993</v>
      </c>
    </row>
    <row r="5649" spans="1:20">
      <c r="A5649" s="1">
        <v>42430</v>
      </c>
      <c r="B5649" t="s">
        <v>69</v>
      </c>
      <c r="C5649">
        <f t="shared" si="267"/>
        <v>2</v>
      </c>
      <c r="D5649" t="s">
        <v>96</v>
      </c>
      <c r="E5649" s="4">
        <v>1022962.7999999999</v>
      </c>
      <c r="F5649" s="4">
        <v>74471.69184</v>
      </c>
      <c r="G5649" s="3">
        <v>7.2800000000000004E-2</v>
      </c>
      <c r="H5649" s="7">
        <v>3910.4082568807344</v>
      </c>
      <c r="I5649" s="4">
        <v>284.67772110091744</v>
      </c>
      <c r="J5649">
        <v>261.59999999999997</v>
      </c>
      <c r="K5649" t="s">
        <v>11</v>
      </c>
      <c r="L5649" t="s">
        <v>23</v>
      </c>
      <c r="M5649" t="s">
        <v>23</v>
      </c>
      <c r="N5649" s="2">
        <v>41374</v>
      </c>
      <c r="O5649" s="2">
        <v>42499</v>
      </c>
      <c r="P5649" t="s">
        <v>24</v>
      </c>
      <c r="Q5649" t="s">
        <v>35</v>
      </c>
      <c r="R5649" s="5" t="str">
        <f t="shared" si="268"/>
        <v>0.06</v>
      </c>
      <c r="S5649" s="6" t="str">
        <f t="shared" si="269"/>
        <v/>
      </c>
      <c r="T5649">
        <f>ROUND(INT(表1[[#This Row],[合同结束日期]]-表1[[#This Row],[合同起始日期]])/365,1)</f>
        <v>3.1</v>
      </c>
    </row>
    <row r="5650" spans="1:20">
      <c r="A5650" s="1">
        <v>42430</v>
      </c>
      <c r="B5650" t="s">
        <v>69</v>
      </c>
      <c r="C5650">
        <f t="shared" si="267"/>
        <v>2</v>
      </c>
      <c r="D5650" t="s">
        <v>97</v>
      </c>
      <c r="E5650" s="4">
        <v>578261.88</v>
      </c>
      <c r="F5650" s="4">
        <v>154800.70527599999</v>
      </c>
      <c r="G5650" s="3">
        <v>0.26769999999999999</v>
      </c>
      <c r="H5650" s="7">
        <v>747.10837209302326</v>
      </c>
      <c r="I5650" s="4">
        <v>200.00091120930233</v>
      </c>
      <c r="J5650">
        <v>774</v>
      </c>
      <c r="K5650" t="s">
        <v>11</v>
      </c>
      <c r="L5650" t="s">
        <v>13</v>
      </c>
      <c r="M5650" t="s">
        <v>27</v>
      </c>
      <c r="N5650" s="2">
        <v>41299</v>
      </c>
      <c r="O5650" s="2">
        <v>43229</v>
      </c>
      <c r="P5650" t="s">
        <v>24</v>
      </c>
      <c r="Q5650" t="s">
        <v>65</v>
      </c>
      <c r="R5650" s="5" t="str">
        <f t="shared" si="268"/>
        <v>0.12</v>
      </c>
      <c r="S5650" s="6" t="str">
        <f t="shared" si="269"/>
        <v/>
      </c>
      <c r="T5650">
        <f>ROUND(INT(表1[[#This Row],[合同结束日期]]-表1[[#This Row],[合同起始日期]])/365,1)</f>
        <v>5.3</v>
      </c>
    </row>
    <row r="5651" spans="1:20">
      <c r="A5651" s="1">
        <v>42430</v>
      </c>
      <c r="B5651" t="s">
        <v>69</v>
      </c>
      <c r="C5651">
        <f t="shared" si="267"/>
        <v>2</v>
      </c>
      <c r="D5651" t="s">
        <v>80</v>
      </c>
      <c r="E5651" s="4">
        <v>147849.60000000001</v>
      </c>
      <c r="F5651" s="4">
        <v>47518.861440000001</v>
      </c>
      <c r="G5651" s="3">
        <v>0.32140000000000002</v>
      </c>
      <c r="H5651" s="7">
        <v>1026.7333333333333</v>
      </c>
      <c r="I5651" s="4">
        <v>329.99209333333334</v>
      </c>
      <c r="J5651">
        <v>144</v>
      </c>
      <c r="K5651" t="s">
        <v>11</v>
      </c>
      <c r="L5651" t="s">
        <v>23</v>
      </c>
      <c r="M5651" t="s">
        <v>23</v>
      </c>
      <c r="N5651" s="2">
        <v>42325</v>
      </c>
      <c r="O5651" s="2">
        <v>43055</v>
      </c>
      <c r="P5651" t="s">
        <v>24</v>
      </c>
      <c r="Q5651" t="s">
        <v>56</v>
      </c>
      <c r="R5651" s="5" t="str">
        <f t="shared" si="268"/>
        <v>0.17</v>
      </c>
      <c r="S5651" s="6" t="str">
        <f t="shared" si="269"/>
        <v/>
      </c>
      <c r="T5651">
        <f>ROUND(INT(表1[[#This Row],[合同结束日期]]-表1[[#This Row],[合同起始日期]])/365,1)</f>
        <v>2</v>
      </c>
    </row>
    <row r="5652" spans="1:20">
      <c r="A5652" s="1">
        <v>42430</v>
      </c>
      <c r="B5652" t="s">
        <v>69</v>
      </c>
      <c r="C5652">
        <f t="shared" si="267"/>
        <v>2</v>
      </c>
      <c r="D5652" t="s">
        <v>482</v>
      </c>
      <c r="E5652" s="4">
        <v>119517.59999999999</v>
      </c>
      <c r="F5652" s="4">
        <v>35998.701119999998</v>
      </c>
      <c r="G5652" s="3">
        <v>0.30120000000000002</v>
      </c>
      <c r="H5652" s="7">
        <v>1327.9733333333331</v>
      </c>
      <c r="I5652" s="4">
        <v>399.985568</v>
      </c>
      <c r="J5652">
        <v>90</v>
      </c>
      <c r="K5652" t="s">
        <v>11</v>
      </c>
      <c r="L5652" t="s">
        <v>92</v>
      </c>
      <c r="M5652" t="s">
        <v>92</v>
      </c>
      <c r="N5652" s="2">
        <v>42325</v>
      </c>
      <c r="O5652" s="2">
        <v>43055</v>
      </c>
      <c r="P5652" t="s">
        <v>24</v>
      </c>
      <c r="Q5652" t="s">
        <v>30</v>
      </c>
      <c r="R5652" s="5" t="str">
        <f t="shared" si="268"/>
        <v>0.18</v>
      </c>
      <c r="S5652" s="6" t="str">
        <f t="shared" si="269"/>
        <v/>
      </c>
      <c r="T5652">
        <f>ROUND(INT(表1[[#This Row],[合同结束日期]]-表1[[#This Row],[合同起始日期]])/365,1)</f>
        <v>2</v>
      </c>
    </row>
    <row r="5653" spans="1:20">
      <c r="A5653" s="1">
        <v>42430</v>
      </c>
      <c r="B5653" t="s">
        <v>69</v>
      </c>
      <c r="C5653">
        <f t="shared" si="267"/>
        <v>2</v>
      </c>
      <c r="D5653" t="s">
        <v>483</v>
      </c>
      <c r="E5653" s="4">
        <v>137026.79999999999</v>
      </c>
      <c r="F5653" s="4">
        <v>39833.690759999998</v>
      </c>
      <c r="G5653" s="3">
        <v>0.29070000000000001</v>
      </c>
      <c r="H5653" s="7">
        <v>1375.7710843373493</v>
      </c>
      <c r="I5653" s="4">
        <v>399.93665421686745</v>
      </c>
      <c r="J5653">
        <v>99.6</v>
      </c>
      <c r="K5653" t="s">
        <v>11</v>
      </c>
      <c r="L5653" t="s">
        <v>92</v>
      </c>
      <c r="M5653" t="s">
        <v>92</v>
      </c>
      <c r="N5653" s="2">
        <v>42325</v>
      </c>
      <c r="O5653" s="2">
        <v>43055</v>
      </c>
      <c r="P5653" t="s">
        <v>24</v>
      </c>
      <c r="Q5653" t="s">
        <v>30</v>
      </c>
      <c r="R5653" s="5" t="str">
        <f t="shared" si="268"/>
        <v>0.18</v>
      </c>
      <c r="S5653" s="6" t="str">
        <f t="shared" si="269"/>
        <v/>
      </c>
      <c r="T5653">
        <f>ROUND(INT(表1[[#This Row],[合同结束日期]]-表1[[#This Row],[合同起始日期]])/365,1)</f>
        <v>2</v>
      </c>
    </row>
    <row r="5654" spans="1:20">
      <c r="A5654" s="1">
        <v>42430</v>
      </c>
      <c r="B5654" t="s">
        <v>69</v>
      </c>
      <c r="C5654">
        <f t="shared" si="267"/>
        <v>2</v>
      </c>
      <c r="D5654" t="s">
        <v>439</v>
      </c>
      <c r="E5654" s="4">
        <v>74464.800000000003</v>
      </c>
      <c r="F5654" s="4">
        <v>19152.346559999998</v>
      </c>
      <c r="G5654" s="3">
        <v>0.25719999999999998</v>
      </c>
      <c r="H5654" s="7">
        <v>1477.4761904761906</v>
      </c>
      <c r="I5654" s="4">
        <v>380.00687619047619</v>
      </c>
      <c r="J5654">
        <v>50.4</v>
      </c>
      <c r="K5654" t="s">
        <v>11</v>
      </c>
      <c r="L5654" t="s">
        <v>12</v>
      </c>
      <c r="M5654" t="s">
        <v>288</v>
      </c>
      <c r="N5654" s="2">
        <v>42178</v>
      </c>
      <c r="O5654" s="2">
        <v>42908</v>
      </c>
      <c r="P5654" t="s">
        <v>24</v>
      </c>
      <c r="Q5654" t="s">
        <v>170</v>
      </c>
      <c r="R5654" s="5" t="str">
        <f t="shared" si="268"/>
        <v>0.2</v>
      </c>
      <c r="S5654" s="6" t="str">
        <f t="shared" si="269"/>
        <v/>
      </c>
      <c r="T5654">
        <f>ROUND(INT(表1[[#This Row],[合同结束日期]]-表1[[#This Row],[合同起始日期]])/365,1)</f>
        <v>2</v>
      </c>
    </row>
    <row r="5655" spans="1:20">
      <c r="A5655" s="1">
        <v>42430</v>
      </c>
      <c r="B5655" t="s">
        <v>69</v>
      </c>
      <c r="C5655">
        <f t="shared" si="267"/>
        <v>2</v>
      </c>
      <c r="D5655" t="s">
        <v>49</v>
      </c>
      <c r="E5655" s="4">
        <v>548863.19999999995</v>
      </c>
      <c r="F5655" s="4">
        <v>77719.029120000007</v>
      </c>
      <c r="G5655" s="3">
        <v>0.14160000000000003</v>
      </c>
      <c r="H5655" s="7">
        <v>4314.9622641509432</v>
      </c>
      <c r="I5655" s="4">
        <v>610.99865660377372</v>
      </c>
      <c r="J5655">
        <v>127.19999999999999</v>
      </c>
      <c r="K5655" t="s">
        <v>11</v>
      </c>
      <c r="L5655" t="s">
        <v>51</v>
      </c>
      <c r="M5655" t="s">
        <v>50</v>
      </c>
      <c r="N5655" s="2">
        <v>42178</v>
      </c>
      <c r="O5655" s="2">
        <v>42908</v>
      </c>
      <c r="P5655" t="s">
        <v>24</v>
      </c>
      <c r="Q5655" t="s">
        <v>28</v>
      </c>
      <c r="R5655" s="5" t="str">
        <f t="shared" si="268"/>
        <v>0.13</v>
      </c>
      <c r="S5655" s="6" t="str">
        <f t="shared" si="269"/>
        <v/>
      </c>
      <c r="T5655">
        <f>ROUND(INT(表1[[#This Row],[合同结束日期]]-表1[[#This Row],[合同起始日期]])/365,1)</f>
        <v>2</v>
      </c>
    </row>
    <row r="5656" spans="1:20">
      <c r="A5656" s="1">
        <v>42430</v>
      </c>
      <c r="B5656" t="s">
        <v>69</v>
      </c>
      <c r="C5656">
        <f t="shared" si="267"/>
        <v>2</v>
      </c>
      <c r="D5656" t="s">
        <v>440</v>
      </c>
      <c r="E5656" s="4">
        <v>253164</v>
      </c>
      <c r="F5656" s="4">
        <v>48202.425599999995</v>
      </c>
      <c r="G5656" s="3">
        <v>0.19039999999999999</v>
      </c>
      <c r="H5656" s="7">
        <v>2453.1395348837209</v>
      </c>
      <c r="I5656" s="4">
        <v>467.07776744186043</v>
      </c>
      <c r="J5656">
        <v>103.2</v>
      </c>
      <c r="K5656" t="s">
        <v>11</v>
      </c>
      <c r="L5656" t="s">
        <v>23</v>
      </c>
      <c r="M5656" t="s">
        <v>23</v>
      </c>
      <c r="N5656" s="2">
        <v>42163</v>
      </c>
      <c r="O5656" s="2">
        <v>42893</v>
      </c>
      <c r="P5656" t="s">
        <v>24</v>
      </c>
      <c r="Q5656" t="s">
        <v>56</v>
      </c>
      <c r="R5656" s="5" t="str">
        <f t="shared" si="268"/>
        <v>0.17</v>
      </c>
      <c r="S5656" s="6" t="str">
        <f t="shared" si="269"/>
        <v/>
      </c>
      <c r="T5656">
        <f>ROUND(INT(表1[[#This Row],[合同结束日期]]-表1[[#This Row],[合同起始日期]])/365,1)</f>
        <v>2</v>
      </c>
    </row>
    <row r="5657" spans="1:20">
      <c r="A5657" s="1">
        <v>42430</v>
      </c>
      <c r="B5657" t="s">
        <v>69</v>
      </c>
      <c r="C5657">
        <f t="shared" si="267"/>
        <v>2</v>
      </c>
      <c r="D5657" t="s">
        <v>441</v>
      </c>
      <c r="E5657" s="4">
        <v>85249.2</v>
      </c>
      <c r="F5657" s="4">
        <v>35642.690520000004</v>
      </c>
      <c r="G5657" s="3">
        <v>0.41810000000000008</v>
      </c>
      <c r="H5657" s="7">
        <v>789.34444444444443</v>
      </c>
      <c r="I5657" s="4">
        <v>330.02491222222227</v>
      </c>
      <c r="J5657">
        <v>108</v>
      </c>
      <c r="K5657" t="s">
        <v>11</v>
      </c>
      <c r="L5657" t="s">
        <v>23</v>
      </c>
      <c r="M5657" t="s">
        <v>23</v>
      </c>
      <c r="N5657" s="2">
        <v>42163</v>
      </c>
      <c r="O5657" s="2">
        <v>42893</v>
      </c>
      <c r="P5657" t="s">
        <v>24</v>
      </c>
      <c r="Q5657" t="s">
        <v>56</v>
      </c>
      <c r="R5657" s="5" t="str">
        <f t="shared" si="268"/>
        <v>0.17</v>
      </c>
      <c r="S5657" s="6" t="str">
        <f t="shared" si="269"/>
        <v/>
      </c>
      <c r="T5657">
        <f>ROUND(INT(表1[[#This Row],[合同结束日期]]-表1[[#This Row],[合同起始日期]])/365,1)</f>
        <v>2</v>
      </c>
    </row>
    <row r="5658" spans="1:20">
      <c r="A5658" s="1">
        <v>42430</v>
      </c>
      <c r="B5658" t="s">
        <v>69</v>
      </c>
      <c r="C5658">
        <f t="shared" si="267"/>
        <v>2</v>
      </c>
      <c r="D5658" t="s">
        <v>101</v>
      </c>
      <c r="E5658" s="4">
        <v>74227.92</v>
      </c>
      <c r="F5658" s="4">
        <v>16070.34468</v>
      </c>
      <c r="G5658" s="3">
        <v>0.2165</v>
      </c>
      <c r="H5658" s="7">
        <v>600.54951456310675</v>
      </c>
      <c r="I5658" s="4">
        <v>130.01896990291263</v>
      </c>
      <c r="J5658">
        <v>123.6</v>
      </c>
      <c r="K5658" t="s">
        <v>11</v>
      </c>
      <c r="L5658" t="s">
        <v>92</v>
      </c>
      <c r="M5658" t="s">
        <v>92</v>
      </c>
      <c r="N5658" s="2">
        <v>41345</v>
      </c>
      <c r="O5658" s="2">
        <v>42499</v>
      </c>
      <c r="P5658" t="s">
        <v>18</v>
      </c>
      <c r="Q5658" t="s">
        <v>83</v>
      </c>
      <c r="R5658" s="5" t="str">
        <f t="shared" si="268"/>
        <v>0.14</v>
      </c>
      <c r="S5658" s="6" t="str">
        <f t="shared" si="269"/>
        <v/>
      </c>
      <c r="T5658">
        <f>ROUND(INT(表1[[#This Row],[合同结束日期]]-表1[[#This Row],[合同起始日期]])/365,1)</f>
        <v>3.2</v>
      </c>
    </row>
    <row r="5659" spans="1:20">
      <c r="A5659" s="1">
        <v>42430</v>
      </c>
      <c r="B5659" t="s">
        <v>69</v>
      </c>
      <c r="C5659">
        <f t="shared" si="267"/>
        <v>2</v>
      </c>
      <c r="D5659" t="s">
        <v>102</v>
      </c>
      <c r="E5659" s="4">
        <v>314586.59999999998</v>
      </c>
      <c r="F5659" s="4">
        <v>64364.418359999996</v>
      </c>
      <c r="G5659" s="3">
        <v>0.2046</v>
      </c>
      <c r="H5659" s="7">
        <v>2032.2131782945737</v>
      </c>
      <c r="I5659" s="4">
        <v>415.79081627906982</v>
      </c>
      <c r="J5659">
        <v>154.79999999999998</v>
      </c>
      <c r="K5659" t="s">
        <v>11</v>
      </c>
      <c r="L5659" t="s">
        <v>92</v>
      </c>
      <c r="M5659" t="s">
        <v>92</v>
      </c>
      <c r="N5659" s="2">
        <v>41355</v>
      </c>
      <c r="O5659" s="2">
        <v>42499</v>
      </c>
      <c r="P5659" t="s">
        <v>24</v>
      </c>
      <c r="Q5659" t="s">
        <v>30</v>
      </c>
      <c r="R5659" s="5" t="str">
        <f t="shared" si="268"/>
        <v>0.18</v>
      </c>
      <c r="S5659" s="6" t="str">
        <f t="shared" si="269"/>
        <v/>
      </c>
      <c r="T5659">
        <f>ROUND(INT(表1[[#This Row],[合同结束日期]]-表1[[#This Row],[合同起始日期]])/365,1)</f>
        <v>3.1</v>
      </c>
    </row>
    <row r="5660" spans="1:20">
      <c r="A5660" s="1">
        <v>42430</v>
      </c>
      <c r="B5660" t="s">
        <v>69</v>
      </c>
      <c r="C5660">
        <f t="shared" si="267"/>
        <v>2</v>
      </c>
      <c r="D5660" t="s">
        <v>103</v>
      </c>
      <c r="E5660" s="4">
        <v>465084.6</v>
      </c>
      <c r="F5660" s="4">
        <v>96132.986820000006</v>
      </c>
      <c r="G5660" s="3">
        <v>0.20670000000000002</v>
      </c>
      <c r="H5660" s="7">
        <v>1872.3212560386473</v>
      </c>
      <c r="I5660" s="4">
        <v>387.00880362318844</v>
      </c>
      <c r="J5660">
        <v>248.39999999999998</v>
      </c>
      <c r="K5660" t="s">
        <v>11</v>
      </c>
      <c r="L5660" t="s">
        <v>23</v>
      </c>
      <c r="M5660" t="s">
        <v>23</v>
      </c>
      <c r="N5660" s="2">
        <v>41285</v>
      </c>
      <c r="O5660" s="2">
        <v>42499</v>
      </c>
      <c r="P5660" t="s">
        <v>24</v>
      </c>
      <c r="Q5660" t="s">
        <v>30</v>
      </c>
      <c r="R5660" s="5" t="str">
        <f t="shared" si="268"/>
        <v>0.18</v>
      </c>
      <c r="S5660" s="6" t="str">
        <f t="shared" si="269"/>
        <v/>
      </c>
      <c r="T5660">
        <f>ROUND(INT(表1[[#This Row],[合同结束日期]]-表1[[#This Row],[合同起始日期]])/365,1)</f>
        <v>3.3</v>
      </c>
    </row>
    <row r="5661" spans="1:20">
      <c r="A5661" s="1">
        <v>42430</v>
      </c>
      <c r="B5661" t="s">
        <v>69</v>
      </c>
      <c r="C5661">
        <f t="shared" si="267"/>
        <v>2</v>
      </c>
      <c r="D5661" t="s">
        <v>104</v>
      </c>
      <c r="E5661" s="4">
        <v>75432.324000000008</v>
      </c>
      <c r="F5661" s="4">
        <v>20593.024452000001</v>
      </c>
      <c r="G5661" s="3">
        <v>0.27299999999999996</v>
      </c>
      <c r="H5661" s="7">
        <v>476.2141666666667</v>
      </c>
      <c r="I5661" s="4">
        <v>130.00646750000001</v>
      </c>
      <c r="J5661">
        <v>158.4</v>
      </c>
      <c r="K5661" t="s">
        <v>11</v>
      </c>
      <c r="L5661" t="s">
        <v>23</v>
      </c>
      <c r="M5661" t="s">
        <v>23</v>
      </c>
      <c r="N5661" s="2">
        <v>41345</v>
      </c>
      <c r="O5661" s="2">
        <v>42499</v>
      </c>
      <c r="P5661" t="s">
        <v>18</v>
      </c>
      <c r="Q5661" t="s">
        <v>83</v>
      </c>
      <c r="R5661" s="5" t="str">
        <f t="shared" si="268"/>
        <v>0.14</v>
      </c>
      <c r="S5661" s="6" t="str">
        <f t="shared" si="269"/>
        <v/>
      </c>
      <c r="T5661">
        <f>ROUND(INT(表1[[#This Row],[合同结束日期]]-表1[[#This Row],[合同起始日期]])/365,1)</f>
        <v>3.2</v>
      </c>
    </row>
    <row r="5662" spans="1:20">
      <c r="A5662" s="1">
        <v>42430</v>
      </c>
      <c r="B5662" t="s">
        <v>69</v>
      </c>
      <c r="C5662">
        <f t="shared" si="267"/>
        <v>2</v>
      </c>
      <c r="D5662" t="s">
        <v>421</v>
      </c>
      <c r="E5662" s="4">
        <v>120458.28</v>
      </c>
      <c r="F5662" s="4">
        <v>35246.092728000003</v>
      </c>
      <c r="G5662" s="3">
        <v>0.29260000000000003</v>
      </c>
      <c r="H5662" s="7">
        <v>1127.8865168539326</v>
      </c>
      <c r="I5662" s="4">
        <v>330.01959483146072</v>
      </c>
      <c r="J5662">
        <v>106.8</v>
      </c>
      <c r="K5662" t="s">
        <v>11</v>
      </c>
      <c r="L5662" t="s">
        <v>13</v>
      </c>
      <c r="M5662" t="s">
        <v>34</v>
      </c>
      <c r="N5662" s="2">
        <v>42156</v>
      </c>
      <c r="O5662" s="2">
        <v>42886</v>
      </c>
      <c r="P5662" t="s">
        <v>24</v>
      </c>
      <c r="Q5662" t="s">
        <v>56</v>
      </c>
      <c r="R5662" s="5" t="str">
        <f t="shared" si="268"/>
        <v>0.17</v>
      </c>
      <c r="S5662" s="6" t="str">
        <f t="shared" si="269"/>
        <v/>
      </c>
      <c r="T5662">
        <f>ROUND(INT(表1[[#This Row],[合同结束日期]]-表1[[#This Row],[合同起始日期]])/365,1)</f>
        <v>2</v>
      </c>
    </row>
    <row r="5663" spans="1:20">
      <c r="A5663" s="1">
        <v>42430</v>
      </c>
      <c r="B5663" t="s">
        <v>69</v>
      </c>
      <c r="C5663">
        <f t="shared" si="267"/>
        <v>2</v>
      </c>
      <c r="D5663" t="s">
        <v>423</v>
      </c>
      <c r="E5663" s="4">
        <v>211769.22</v>
      </c>
      <c r="F5663" s="4">
        <v>36466.659683999998</v>
      </c>
      <c r="G5663" s="3">
        <v>0.17219999999999999</v>
      </c>
      <c r="H5663" s="7">
        <v>4104.0546511627908</v>
      </c>
      <c r="I5663" s="4">
        <v>706.71821093023254</v>
      </c>
      <c r="J5663">
        <v>51.6</v>
      </c>
      <c r="K5663" t="s">
        <v>66</v>
      </c>
      <c r="L5663" t="s">
        <v>64</v>
      </c>
      <c r="M5663" t="s">
        <v>64</v>
      </c>
      <c r="N5663" s="2">
        <v>42156</v>
      </c>
      <c r="O5663" s="2">
        <v>42886</v>
      </c>
      <c r="P5663" t="s">
        <v>24</v>
      </c>
      <c r="Q5663" t="s">
        <v>59</v>
      </c>
      <c r="R5663" s="5" t="str">
        <f t="shared" si="268"/>
        <v>0.16</v>
      </c>
      <c r="S5663" s="6" t="str">
        <f t="shared" si="269"/>
        <v/>
      </c>
      <c r="T5663">
        <f>ROUND(INT(表1[[#This Row],[合同结束日期]]-表1[[#This Row],[合同起始日期]])/365,1)</f>
        <v>2</v>
      </c>
    </row>
    <row r="5664" spans="1:20">
      <c r="A5664" s="1">
        <v>42430</v>
      </c>
      <c r="B5664" t="s">
        <v>69</v>
      </c>
      <c r="C5664">
        <f t="shared" si="267"/>
        <v>2</v>
      </c>
      <c r="D5664" t="s">
        <v>109</v>
      </c>
      <c r="E5664" s="4">
        <v>303214.8</v>
      </c>
      <c r="F5664" s="4">
        <v>48605.332439999991</v>
      </c>
      <c r="G5664" s="3">
        <v>0.16029999999999997</v>
      </c>
      <c r="H5664" s="7">
        <v>4859.2115384615381</v>
      </c>
      <c r="I5664" s="4">
        <v>778.93160961538445</v>
      </c>
      <c r="J5664">
        <v>62.4</v>
      </c>
      <c r="K5664" t="s">
        <v>11</v>
      </c>
      <c r="L5664" t="s">
        <v>12</v>
      </c>
      <c r="M5664" t="s">
        <v>110</v>
      </c>
      <c r="N5664" s="2">
        <v>41287</v>
      </c>
      <c r="O5664" s="2">
        <v>42499</v>
      </c>
      <c r="P5664" t="s">
        <v>24</v>
      </c>
      <c r="Q5664" t="s">
        <v>25</v>
      </c>
      <c r="R5664" s="5" t="str">
        <f t="shared" si="268"/>
        <v>0.15</v>
      </c>
      <c r="S5664" s="6" t="str">
        <f t="shared" si="269"/>
        <v/>
      </c>
      <c r="T5664">
        <f>ROUND(INT(表1[[#This Row],[合同结束日期]]-表1[[#This Row],[合同起始日期]])/365,1)</f>
        <v>3.3</v>
      </c>
    </row>
    <row r="5665" spans="1:20">
      <c r="A5665" s="1">
        <v>42430</v>
      </c>
      <c r="B5665" t="s">
        <v>69</v>
      </c>
      <c r="C5665">
        <f t="shared" si="267"/>
        <v>2</v>
      </c>
      <c r="D5665" t="s">
        <v>111</v>
      </c>
      <c r="E5665" s="4">
        <v>180273.6</v>
      </c>
      <c r="F5665" s="4">
        <v>36613.568159999995</v>
      </c>
      <c r="G5665" s="3">
        <v>0.20309999999999997</v>
      </c>
      <c r="H5665" s="7">
        <v>1329.4513274336284</v>
      </c>
      <c r="I5665" s="4">
        <v>270.01156460176986</v>
      </c>
      <c r="J5665">
        <v>135.6</v>
      </c>
      <c r="K5665" t="s">
        <v>11</v>
      </c>
      <c r="L5665" t="s">
        <v>23</v>
      </c>
      <c r="M5665" t="s">
        <v>23</v>
      </c>
      <c r="N5665" s="2">
        <v>41974</v>
      </c>
      <c r="O5665" s="2">
        <v>42499</v>
      </c>
      <c r="P5665" t="s">
        <v>24</v>
      </c>
      <c r="Q5665" t="s">
        <v>83</v>
      </c>
      <c r="R5665" s="5" t="str">
        <f t="shared" si="268"/>
        <v>0.14</v>
      </c>
      <c r="S5665" s="6" t="str">
        <f t="shared" si="269"/>
        <v/>
      </c>
      <c r="T5665">
        <f>ROUND(INT(表1[[#This Row],[合同结束日期]]-表1[[#This Row],[合同起始日期]])/365,1)</f>
        <v>1.4</v>
      </c>
    </row>
    <row r="5666" spans="1:20">
      <c r="A5666" s="1">
        <v>42430</v>
      </c>
      <c r="B5666" t="s">
        <v>69</v>
      </c>
      <c r="C5666">
        <f t="shared" si="267"/>
        <v>2</v>
      </c>
      <c r="D5666" t="s">
        <v>112</v>
      </c>
      <c r="E5666" s="4">
        <v>602827.43999999994</v>
      </c>
      <c r="F5666" s="4">
        <v>114537.2136</v>
      </c>
      <c r="G5666" s="3">
        <v>0.19000000000000003</v>
      </c>
      <c r="H5666" s="7">
        <v>1126.3591928251121</v>
      </c>
      <c r="I5666" s="4">
        <v>214.00824663677133</v>
      </c>
      <c r="J5666">
        <v>535.19999999999993</v>
      </c>
      <c r="K5666" t="s">
        <v>11</v>
      </c>
      <c r="L5666" t="s">
        <v>92</v>
      </c>
      <c r="M5666" t="s">
        <v>92</v>
      </c>
      <c r="N5666" s="2">
        <v>41974</v>
      </c>
      <c r="O5666" s="2">
        <v>42499</v>
      </c>
      <c r="P5666" t="s">
        <v>24</v>
      </c>
      <c r="Q5666" t="s">
        <v>83</v>
      </c>
      <c r="R5666" s="5" t="str">
        <f t="shared" si="268"/>
        <v>0.14</v>
      </c>
      <c r="S5666" s="6" t="str">
        <f t="shared" si="269"/>
        <v/>
      </c>
      <c r="T5666">
        <f>ROUND(INT(表1[[#This Row],[合同结束日期]]-表1[[#This Row],[合同起始日期]])/365,1)</f>
        <v>1.4</v>
      </c>
    </row>
    <row r="5667" spans="1:20">
      <c r="A5667" s="1">
        <v>42430</v>
      </c>
      <c r="B5667" t="s">
        <v>69</v>
      </c>
      <c r="C5667">
        <f t="shared" si="267"/>
        <v>2</v>
      </c>
      <c r="D5667" t="s">
        <v>375</v>
      </c>
      <c r="E5667" s="4">
        <v>541417.19999999995</v>
      </c>
      <c r="F5667" s="4">
        <v>110665.67568000001</v>
      </c>
      <c r="G5667" s="3">
        <v>0.20440000000000005</v>
      </c>
      <c r="H5667" s="7">
        <v>1383.9907975460121</v>
      </c>
      <c r="I5667" s="4">
        <v>282.88771901840494</v>
      </c>
      <c r="J5667">
        <v>391.2</v>
      </c>
      <c r="K5667" t="s">
        <v>11</v>
      </c>
      <c r="L5667" t="s">
        <v>23</v>
      </c>
      <c r="M5667" t="s">
        <v>23</v>
      </c>
      <c r="N5667" s="2">
        <v>41331</v>
      </c>
      <c r="O5667" s="2">
        <v>42499</v>
      </c>
      <c r="P5667" t="s">
        <v>24</v>
      </c>
      <c r="Q5667" t="s">
        <v>59</v>
      </c>
      <c r="R5667" s="5" t="str">
        <f t="shared" si="268"/>
        <v>0.16</v>
      </c>
      <c r="S5667" s="6" t="str">
        <f t="shared" si="269"/>
        <v/>
      </c>
      <c r="T5667">
        <f>ROUND(INT(表1[[#This Row],[合同结束日期]]-表1[[#This Row],[合同起始日期]])/365,1)</f>
        <v>3.2</v>
      </c>
    </row>
    <row r="5668" spans="1:20">
      <c r="A5668" s="1">
        <v>42430</v>
      </c>
      <c r="B5668" t="s">
        <v>69</v>
      </c>
      <c r="C5668">
        <f t="shared" si="267"/>
        <v>2</v>
      </c>
      <c r="D5668" t="s">
        <v>113</v>
      </c>
      <c r="E5668" s="4">
        <v>477176.39999999997</v>
      </c>
      <c r="F5668" s="4">
        <v>87275.563559999995</v>
      </c>
      <c r="G5668" s="3">
        <v>0.18290000000000001</v>
      </c>
      <c r="H5668" s="7">
        <v>1547.2645914396887</v>
      </c>
      <c r="I5668" s="4">
        <v>282.99469377431905</v>
      </c>
      <c r="J5668">
        <v>308.39999999999998</v>
      </c>
      <c r="K5668" t="s">
        <v>11</v>
      </c>
      <c r="L5668" t="s">
        <v>23</v>
      </c>
      <c r="M5668" t="s">
        <v>23</v>
      </c>
      <c r="N5668" s="2">
        <v>41331</v>
      </c>
      <c r="O5668" s="2">
        <v>42499</v>
      </c>
      <c r="P5668" t="s">
        <v>24</v>
      </c>
      <c r="Q5668" t="s">
        <v>59</v>
      </c>
      <c r="R5668" s="5" t="str">
        <f t="shared" si="268"/>
        <v>0.16</v>
      </c>
      <c r="S5668" s="6" t="str">
        <f t="shared" si="269"/>
        <v/>
      </c>
      <c r="T5668">
        <f>ROUND(INT(表1[[#This Row],[合同结束日期]]-表1[[#This Row],[合同起始日期]])/365,1)</f>
        <v>3.2</v>
      </c>
    </row>
    <row r="5669" spans="1:20">
      <c r="A5669" s="1">
        <v>42430</v>
      </c>
      <c r="B5669" t="s">
        <v>69</v>
      </c>
      <c r="C5669">
        <f t="shared" si="267"/>
        <v>2</v>
      </c>
      <c r="D5669" t="s">
        <v>114</v>
      </c>
      <c r="E5669" s="4">
        <v>1623619.68</v>
      </c>
      <c r="F5669" s="4">
        <v>235749.57753599997</v>
      </c>
      <c r="G5669" s="3">
        <v>0.1452</v>
      </c>
      <c r="H5669" s="7">
        <v>3292.0107055961071</v>
      </c>
      <c r="I5669" s="4">
        <v>477.99995445255468</v>
      </c>
      <c r="J5669">
        <v>493.2</v>
      </c>
      <c r="K5669" t="s">
        <v>60</v>
      </c>
      <c r="L5669" t="s">
        <v>116</v>
      </c>
      <c r="M5669" t="s">
        <v>115</v>
      </c>
      <c r="N5669" s="2">
        <v>41241</v>
      </c>
      <c r="O5669" s="2">
        <v>43229</v>
      </c>
      <c r="P5669" t="s">
        <v>24</v>
      </c>
      <c r="Q5669" t="s">
        <v>28</v>
      </c>
      <c r="R5669" s="5" t="str">
        <f t="shared" si="268"/>
        <v>0.13</v>
      </c>
      <c r="S5669" s="6" t="str">
        <f t="shared" si="269"/>
        <v/>
      </c>
      <c r="T5669">
        <f>ROUND(INT(表1[[#This Row],[合同结束日期]]-表1[[#This Row],[合同起始日期]])/365,1)</f>
        <v>5.4</v>
      </c>
    </row>
    <row r="5670" spans="1:20">
      <c r="A5670" s="1">
        <v>42430</v>
      </c>
      <c r="B5670" t="s">
        <v>69</v>
      </c>
      <c r="C5670">
        <f t="shared" si="267"/>
        <v>2</v>
      </c>
      <c r="D5670" t="s">
        <v>461</v>
      </c>
      <c r="E5670" s="4">
        <v>494048.92799999996</v>
      </c>
      <c r="F5670" s="4">
        <v>51183.468940800005</v>
      </c>
      <c r="G5670" s="3">
        <v>0.10360000000000003</v>
      </c>
      <c r="H5670" s="7">
        <v>2122.203298969072</v>
      </c>
      <c r="I5670" s="4">
        <v>219.8602617731959</v>
      </c>
      <c r="J5670">
        <v>232.79999999999998</v>
      </c>
      <c r="K5670" t="s">
        <v>44</v>
      </c>
      <c r="L5670" t="s">
        <v>72</v>
      </c>
      <c r="M5670" t="s">
        <v>71</v>
      </c>
      <c r="N5670" s="2">
        <v>42135</v>
      </c>
      <c r="O5670" s="2">
        <v>43961</v>
      </c>
      <c r="P5670" t="s">
        <v>24</v>
      </c>
      <c r="Q5670" t="s">
        <v>42</v>
      </c>
      <c r="R5670" s="5" t="str">
        <f t="shared" si="268"/>
        <v>0.08</v>
      </c>
      <c r="S5670" s="6" t="str">
        <f t="shared" si="269"/>
        <v/>
      </c>
      <c r="T5670">
        <f>ROUND(INT(表1[[#This Row],[合同结束日期]]-表1[[#This Row],[合同起始日期]])/365,1)</f>
        <v>5</v>
      </c>
    </row>
    <row r="5671" spans="1:20">
      <c r="A5671" s="1">
        <v>42430</v>
      </c>
      <c r="B5671" t="s">
        <v>69</v>
      </c>
      <c r="C5671">
        <f t="shared" si="267"/>
        <v>2</v>
      </c>
      <c r="D5671" t="s">
        <v>118</v>
      </c>
      <c r="E5671" s="4">
        <v>382234.38</v>
      </c>
      <c r="F5671" s="4">
        <v>52289.663184000005</v>
      </c>
      <c r="G5671" s="3">
        <v>0.1368</v>
      </c>
      <c r="H5671" s="7">
        <v>804.36527777777781</v>
      </c>
      <c r="I5671" s="4">
        <v>110.03717000000002</v>
      </c>
      <c r="J5671">
        <v>475.2</v>
      </c>
      <c r="K5671" t="s">
        <v>44</v>
      </c>
      <c r="L5671" t="s">
        <v>72</v>
      </c>
      <c r="M5671" t="s">
        <v>71</v>
      </c>
      <c r="N5671" s="2">
        <v>41332</v>
      </c>
      <c r="O5671" s="2">
        <v>44325</v>
      </c>
      <c r="P5671" t="s">
        <v>24</v>
      </c>
      <c r="Q5671" t="s">
        <v>42</v>
      </c>
      <c r="R5671" s="5" t="str">
        <f t="shared" si="268"/>
        <v>0.08</v>
      </c>
      <c r="S5671" s="6" t="str">
        <f t="shared" si="269"/>
        <v/>
      </c>
      <c r="T5671">
        <f>ROUND(INT(表1[[#This Row],[合同结束日期]]-表1[[#This Row],[合同起始日期]])/365,1)</f>
        <v>8.1999999999999993</v>
      </c>
    </row>
    <row r="5672" spans="1:20">
      <c r="A5672" s="1">
        <v>42430</v>
      </c>
      <c r="B5672" t="s">
        <v>69</v>
      </c>
      <c r="C5672">
        <f t="shared" si="267"/>
        <v>2</v>
      </c>
      <c r="D5672" t="s">
        <v>376</v>
      </c>
      <c r="E5672" s="4">
        <v>1775517.12</v>
      </c>
      <c r="F5672" s="4">
        <v>105643.26864000001</v>
      </c>
      <c r="G5672" s="3">
        <v>5.9500000000000004E-2</v>
      </c>
      <c r="H5672" s="7">
        <v>3161.5333333333333</v>
      </c>
      <c r="I5672" s="4">
        <v>188.11123333333333</v>
      </c>
      <c r="J5672">
        <v>561.6</v>
      </c>
      <c r="K5672" t="s">
        <v>44</v>
      </c>
      <c r="L5672" t="s">
        <v>72</v>
      </c>
      <c r="M5672" t="s">
        <v>71</v>
      </c>
      <c r="N5672" s="2">
        <v>42019</v>
      </c>
      <c r="O5672" s="2">
        <v>44940</v>
      </c>
      <c r="P5672" t="s">
        <v>24</v>
      </c>
      <c r="Q5672" t="s">
        <v>208</v>
      </c>
      <c r="R5672" s="5" t="str">
        <f t="shared" si="268"/>
        <v>0.05</v>
      </c>
      <c r="S5672" s="6" t="str">
        <f t="shared" si="269"/>
        <v/>
      </c>
      <c r="T5672">
        <f>ROUND(INT(表1[[#This Row],[合同结束日期]]-表1[[#This Row],[合同起始日期]])/365,1)</f>
        <v>8</v>
      </c>
    </row>
    <row r="5673" spans="1:20">
      <c r="A5673" s="1">
        <v>42430</v>
      </c>
      <c r="B5673" t="s">
        <v>69</v>
      </c>
      <c r="C5673">
        <f t="shared" si="267"/>
        <v>2</v>
      </c>
      <c r="D5673" t="s">
        <v>120</v>
      </c>
      <c r="E5673" s="4">
        <v>395614.08</v>
      </c>
      <c r="F5673" s="4">
        <v>64010.358143999998</v>
      </c>
      <c r="G5673" s="3">
        <v>0.1618</v>
      </c>
      <c r="H5673" s="7">
        <v>239.76610909090911</v>
      </c>
      <c r="I5673" s="4">
        <v>38.794156450909092</v>
      </c>
      <c r="J5673">
        <v>1650</v>
      </c>
      <c r="K5673" t="s">
        <v>44</v>
      </c>
      <c r="L5673" t="s">
        <v>72</v>
      </c>
      <c r="M5673" t="s">
        <v>71</v>
      </c>
      <c r="N5673" s="2">
        <v>41261</v>
      </c>
      <c r="O5673" s="2">
        <v>44332</v>
      </c>
      <c r="P5673" t="s">
        <v>39</v>
      </c>
      <c r="Q5673" t="s">
        <v>78</v>
      </c>
      <c r="R5673" s="5" t="str">
        <f t="shared" si="268"/>
        <v>0.07</v>
      </c>
      <c r="S5673" s="6" t="str">
        <f t="shared" si="269"/>
        <v/>
      </c>
      <c r="T5673">
        <f>ROUND(INT(表1[[#This Row],[合同结束日期]]-表1[[#This Row],[合同起始日期]])/365,1)</f>
        <v>8.4</v>
      </c>
    </row>
    <row r="5674" spans="1:20">
      <c r="A5674" s="1">
        <v>42430</v>
      </c>
      <c r="B5674" t="s">
        <v>69</v>
      </c>
      <c r="C5674">
        <f t="shared" si="267"/>
        <v>2</v>
      </c>
      <c r="D5674" t="s">
        <v>270</v>
      </c>
      <c r="E5674" s="4">
        <v>33991.440000000002</v>
      </c>
      <c r="F5674" s="4">
        <v>7801.0354799999996</v>
      </c>
      <c r="G5674" s="3">
        <v>0.22949999999999998</v>
      </c>
      <c r="H5674" s="7">
        <v>1416.3100000000002</v>
      </c>
      <c r="I5674" s="4">
        <v>325.04314499999998</v>
      </c>
      <c r="J5674">
        <v>24</v>
      </c>
      <c r="K5674" t="s">
        <v>11</v>
      </c>
      <c r="L5674" t="s">
        <v>13</v>
      </c>
      <c r="M5674" t="s">
        <v>34</v>
      </c>
      <c r="N5674" s="2">
        <v>41893</v>
      </c>
      <c r="O5674" s="2">
        <v>42623</v>
      </c>
      <c r="P5674" t="s">
        <v>24</v>
      </c>
      <c r="Q5674" t="s">
        <v>25</v>
      </c>
      <c r="R5674" s="5" t="str">
        <f t="shared" si="268"/>
        <v>0.15</v>
      </c>
      <c r="S5674" s="6" t="str">
        <f t="shared" si="269"/>
        <v/>
      </c>
      <c r="T5674">
        <f>ROUND(INT(表1[[#This Row],[合同结束日期]]-表1[[#This Row],[合同起始日期]])/365,1)</f>
        <v>2</v>
      </c>
    </row>
    <row r="5675" spans="1:20">
      <c r="A5675" s="1">
        <v>42430</v>
      </c>
      <c r="B5675" t="s">
        <v>69</v>
      </c>
      <c r="C5675">
        <f t="shared" si="267"/>
        <v>2</v>
      </c>
      <c r="D5675" t="s">
        <v>272</v>
      </c>
      <c r="E5675" s="4">
        <v>38455.199999999997</v>
      </c>
      <c r="F5675" s="4">
        <v>7441.0811999999996</v>
      </c>
      <c r="G5675" s="3">
        <v>0.19350000000000001</v>
      </c>
      <c r="H5675" s="7">
        <v>2670.5</v>
      </c>
      <c r="I5675" s="4">
        <v>516.74175000000002</v>
      </c>
      <c r="J5675">
        <v>14.399999999999999</v>
      </c>
      <c r="K5675" t="s">
        <v>11</v>
      </c>
      <c r="L5675" t="s">
        <v>12</v>
      </c>
      <c r="M5675" t="s">
        <v>110</v>
      </c>
      <c r="N5675" s="2">
        <v>41902</v>
      </c>
      <c r="O5675" s="2">
        <v>42632</v>
      </c>
      <c r="P5675" t="s">
        <v>24</v>
      </c>
      <c r="Q5675" t="s">
        <v>59</v>
      </c>
      <c r="R5675" s="5" t="str">
        <f t="shared" si="268"/>
        <v>0.16</v>
      </c>
      <c r="S5675" s="6" t="str">
        <f t="shared" si="269"/>
        <v/>
      </c>
      <c r="T5675">
        <f>ROUND(INT(表1[[#This Row],[合同结束日期]]-表1[[#This Row],[合同起始日期]])/365,1)</f>
        <v>2</v>
      </c>
    </row>
    <row r="5676" spans="1:20">
      <c r="A5676" s="1">
        <v>42430</v>
      </c>
      <c r="B5676" t="s">
        <v>69</v>
      </c>
      <c r="C5676">
        <f t="shared" si="267"/>
        <v>2</v>
      </c>
      <c r="D5676" t="s">
        <v>278</v>
      </c>
      <c r="E5676" s="4">
        <v>60072</v>
      </c>
      <c r="F5676" s="4">
        <v>10812.96</v>
      </c>
      <c r="G5676" s="3">
        <v>0.18</v>
      </c>
      <c r="H5676" s="7">
        <v>4171.666666666667</v>
      </c>
      <c r="I5676" s="4">
        <v>750.9</v>
      </c>
      <c r="J5676">
        <v>14.399999999999999</v>
      </c>
      <c r="K5676" t="s">
        <v>11</v>
      </c>
      <c r="L5676" t="s">
        <v>12</v>
      </c>
      <c r="M5676" t="s">
        <v>110</v>
      </c>
      <c r="N5676" s="2">
        <v>41518</v>
      </c>
      <c r="O5676" s="2">
        <v>42613</v>
      </c>
      <c r="P5676" t="s">
        <v>24</v>
      </c>
      <c r="Q5676" t="s">
        <v>56</v>
      </c>
      <c r="R5676" s="5" t="str">
        <f t="shared" si="268"/>
        <v>0.17</v>
      </c>
      <c r="S5676" s="6" t="str">
        <f t="shared" si="269"/>
        <v/>
      </c>
      <c r="T5676">
        <f>ROUND(INT(表1[[#This Row],[合同结束日期]]-表1[[#This Row],[合同起始日期]])/365,1)</f>
        <v>3</v>
      </c>
    </row>
    <row r="5677" spans="1:20">
      <c r="A5677" s="1">
        <v>42430</v>
      </c>
      <c r="B5677" t="s">
        <v>69</v>
      </c>
      <c r="C5677">
        <f t="shared" si="267"/>
        <v>2</v>
      </c>
      <c r="D5677" t="s">
        <v>480</v>
      </c>
      <c r="E5677" s="4">
        <v>53750.400000000001</v>
      </c>
      <c r="F5677" s="4">
        <v>9202.0684800000017</v>
      </c>
      <c r="G5677" s="3">
        <v>0.17120000000000002</v>
      </c>
      <c r="H5677" s="7">
        <v>3732.666666666667</v>
      </c>
      <c r="I5677" s="4">
        <v>639.0325333333335</v>
      </c>
      <c r="J5677">
        <v>14.399999999999999</v>
      </c>
      <c r="K5677" t="s">
        <v>60</v>
      </c>
      <c r="L5677" t="s">
        <v>61</v>
      </c>
      <c r="M5677" t="s">
        <v>58</v>
      </c>
      <c r="N5677" s="2">
        <v>42309</v>
      </c>
      <c r="O5677" s="2">
        <v>42674</v>
      </c>
      <c r="P5677" t="s">
        <v>24</v>
      </c>
      <c r="Q5677" t="s">
        <v>59</v>
      </c>
      <c r="R5677" s="5" t="str">
        <f t="shared" si="268"/>
        <v>0.16</v>
      </c>
      <c r="S5677" s="6" t="str">
        <f t="shared" si="269"/>
        <v/>
      </c>
      <c r="T5677">
        <f>ROUND(INT(表1[[#This Row],[合同结束日期]]-表1[[#This Row],[合同起始日期]])/365,1)</f>
        <v>1</v>
      </c>
    </row>
    <row r="5678" spans="1:20">
      <c r="A5678" s="1">
        <v>42430</v>
      </c>
      <c r="B5678" t="s">
        <v>69</v>
      </c>
      <c r="C5678">
        <f t="shared" si="267"/>
        <v>2</v>
      </c>
      <c r="D5678" t="s">
        <v>485</v>
      </c>
      <c r="E5678" s="4">
        <v>29143.200000000001</v>
      </c>
      <c r="F5678" s="4">
        <v>8399.0702399999991</v>
      </c>
      <c r="G5678" s="3">
        <v>0.28819999999999996</v>
      </c>
      <c r="H5678" s="7">
        <v>2023.8333333333335</v>
      </c>
      <c r="I5678" s="4">
        <v>583.26876666666669</v>
      </c>
      <c r="J5678">
        <v>14.399999999999999</v>
      </c>
      <c r="K5678" t="s">
        <v>11</v>
      </c>
      <c r="L5678" t="s">
        <v>12</v>
      </c>
      <c r="M5678" t="s">
        <v>110</v>
      </c>
      <c r="N5678" s="2">
        <v>42362</v>
      </c>
      <c r="O5678" s="2">
        <v>42727</v>
      </c>
      <c r="P5678" t="s">
        <v>24</v>
      </c>
      <c r="Q5678" t="s">
        <v>59</v>
      </c>
      <c r="R5678" s="5" t="str">
        <f t="shared" si="268"/>
        <v>0.16</v>
      </c>
      <c r="S5678" s="6" t="str">
        <f t="shared" si="269"/>
        <v/>
      </c>
      <c r="T5678">
        <f>ROUND(INT(表1[[#This Row],[合同结束日期]]-表1[[#This Row],[合同起始日期]])/365,1)</f>
        <v>1</v>
      </c>
    </row>
    <row r="5679" spans="1:20">
      <c r="A5679" s="1">
        <v>42430</v>
      </c>
      <c r="B5679" t="s">
        <v>69</v>
      </c>
      <c r="C5679">
        <f t="shared" si="267"/>
        <v>2</v>
      </c>
      <c r="D5679" t="s">
        <v>470</v>
      </c>
      <c r="E5679" s="4">
        <v>25528.2</v>
      </c>
      <c r="F5679" s="4">
        <v>7198.9523999999992</v>
      </c>
      <c r="G5679" s="3">
        <v>0.28199999999999997</v>
      </c>
      <c r="H5679" s="7">
        <v>1772.791666666667</v>
      </c>
      <c r="I5679" s="4">
        <v>499.92725000000002</v>
      </c>
      <c r="J5679">
        <v>14.399999999999999</v>
      </c>
      <c r="K5679" t="s">
        <v>11</v>
      </c>
      <c r="L5679" t="s">
        <v>12</v>
      </c>
      <c r="M5679" t="s">
        <v>110</v>
      </c>
      <c r="N5679" s="2">
        <v>42266</v>
      </c>
      <c r="O5679" s="2">
        <v>42631</v>
      </c>
      <c r="P5679" t="s">
        <v>24</v>
      </c>
      <c r="Q5679" t="s">
        <v>25</v>
      </c>
      <c r="R5679" s="5" t="str">
        <f t="shared" si="268"/>
        <v>0.15</v>
      </c>
      <c r="S5679" s="6" t="str">
        <f t="shared" si="269"/>
        <v/>
      </c>
      <c r="T5679">
        <f>ROUND(INT(表1[[#This Row],[合同结束日期]]-表1[[#This Row],[合同起始日期]])/365,1)</f>
        <v>1</v>
      </c>
    </row>
    <row r="5680" spans="1:20">
      <c r="A5680" s="1">
        <v>42430</v>
      </c>
      <c r="B5680" t="s">
        <v>69</v>
      </c>
      <c r="C5680">
        <f t="shared" si="267"/>
        <v>2</v>
      </c>
      <c r="D5680" t="s">
        <v>301</v>
      </c>
      <c r="E5680" s="4">
        <v>4086</v>
      </c>
      <c r="F5680" s="4">
        <v>2639.9645999999998</v>
      </c>
      <c r="G5680" s="3">
        <v>0.6460999999999999</v>
      </c>
      <c r="H5680" s="7">
        <v>261.92307692307691</v>
      </c>
      <c r="I5680" s="4">
        <v>169.2285</v>
      </c>
      <c r="J5680">
        <v>15.6</v>
      </c>
      <c r="K5680" t="s">
        <v>60</v>
      </c>
      <c r="L5680" t="s">
        <v>107</v>
      </c>
      <c r="M5680" t="s">
        <v>302</v>
      </c>
      <c r="N5680" s="2">
        <v>41609</v>
      </c>
      <c r="O5680" s="2">
        <v>42704</v>
      </c>
      <c r="P5680" t="s">
        <v>14</v>
      </c>
      <c r="Q5680">
        <v>0</v>
      </c>
      <c r="R5680" s="5">
        <f t="shared" si="268"/>
        <v>0</v>
      </c>
      <c r="S5680" s="6" t="str">
        <f t="shared" si="269"/>
        <v/>
      </c>
      <c r="T5680">
        <f>ROUND(INT(表1[[#This Row],[合同结束日期]]-表1[[#This Row],[合同起始日期]])/365,1)</f>
        <v>3</v>
      </c>
    </row>
    <row r="5681" spans="1:20">
      <c r="A5681" s="1">
        <v>42430</v>
      </c>
      <c r="B5681" t="s">
        <v>69</v>
      </c>
      <c r="C5681">
        <f t="shared" si="267"/>
        <v>2</v>
      </c>
      <c r="D5681" t="s">
        <v>300</v>
      </c>
      <c r="E5681" s="4">
        <v>8580</v>
      </c>
      <c r="F5681" s="4">
        <v>2279.7059999999997</v>
      </c>
      <c r="G5681" s="3">
        <v>0.26569999999999994</v>
      </c>
      <c r="H5681" s="7">
        <v>1191.6666666666667</v>
      </c>
      <c r="I5681" s="4">
        <v>316.62583333333333</v>
      </c>
      <c r="J5681">
        <v>7.1999999999999993</v>
      </c>
      <c r="K5681" t="s">
        <v>60</v>
      </c>
      <c r="L5681" t="s">
        <v>107</v>
      </c>
      <c r="M5681" t="s">
        <v>303</v>
      </c>
      <c r="N5681" s="2">
        <v>41617</v>
      </c>
      <c r="O5681" s="2">
        <v>42712</v>
      </c>
      <c r="P5681" t="s">
        <v>14</v>
      </c>
      <c r="Q5681">
        <v>0</v>
      </c>
      <c r="R5681" s="5">
        <f t="shared" si="268"/>
        <v>0</v>
      </c>
      <c r="S5681" s="6" t="str">
        <f t="shared" si="269"/>
        <v/>
      </c>
      <c r="T5681">
        <f>ROUND(INT(表1[[#This Row],[合同结束日期]]-表1[[#This Row],[合同起始日期]])/365,1)</f>
        <v>3</v>
      </c>
    </row>
    <row r="5682" spans="1:20">
      <c r="A5682" s="1">
        <v>42430</v>
      </c>
      <c r="B5682" t="s">
        <v>69</v>
      </c>
      <c r="C5682">
        <f t="shared" si="267"/>
        <v>2</v>
      </c>
      <c r="D5682" t="s">
        <v>316</v>
      </c>
      <c r="E5682" s="4">
        <v>43764</v>
      </c>
      <c r="F5682" s="4">
        <v>4726.5120000000006</v>
      </c>
      <c r="G5682" s="3">
        <v>0.10800000000000001</v>
      </c>
      <c r="H5682" s="7">
        <v>18235</v>
      </c>
      <c r="I5682" s="4">
        <v>1969.3800000000003</v>
      </c>
      <c r="J5682">
        <v>2.4</v>
      </c>
      <c r="K5682" t="s">
        <v>44</v>
      </c>
      <c r="L5682" t="s">
        <v>46</v>
      </c>
      <c r="M5682" t="s">
        <v>187</v>
      </c>
      <c r="N5682" s="2">
        <v>41712</v>
      </c>
      <c r="O5682" s="2">
        <v>42442</v>
      </c>
      <c r="P5682" t="s">
        <v>18</v>
      </c>
      <c r="Q5682" t="s">
        <v>19</v>
      </c>
      <c r="R5682" s="5" t="str">
        <f t="shared" si="268"/>
        <v>0.1</v>
      </c>
      <c r="S5682" s="6" t="str">
        <f t="shared" si="269"/>
        <v/>
      </c>
      <c r="T5682">
        <f>ROUND(INT(表1[[#This Row],[合同结束日期]]-表1[[#This Row],[合同起始日期]])/365,1)</f>
        <v>2</v>
      </c>
    </row>
    <row r="5683" spans="1:20">
      <c r="A5683" s="1">
        <v>42430</v>
      </c>
      <c r="B5683" t="s">
        <v>69</v>
      </c>
      <c r="C5683">
        <f t="shared" si="267"/>
        <v>2</v>
      </c>
      <c r="D5683" t="s">
        <v>317</v>
      </c>
      <c r="E5683" s="4">
        <v>39451.199999999997</v>
      </c>
      <c r="F5683" s="4">
        <v>7700.8742399999992</v>
      </c>
      <c r="G5683" s="3">
        <v>0.19519999999999998</v>
      </c>
      <c r="H5683" s="7">
        <v>4109.5</v>
      </c>
      <c r="I5683" s="4">
        <v>802.17439999999999</v>
      </c>
      <c r="J5683">
        <v>9.6</v>
      </c>
      <c r="K5683" t="s">
        <v>11</v>
      </c>
      <c r="L5683" t="s">
        <v>12</v>
      </c>
      <c r="M5683" t="s">
        <v>110</v>
      </c>
      <c r="N5683" s="2">
        <v>41759</v>
      </c>
      <c r="O5683" s="2">
        <v>42670</v>
      </c>
      <c r="P5683" t="s">
        <v>24</v>
      </c>
      <c r="Q5683" t="s">
        <v>30</v>
      </c>
      <c r="R5683" s="5" t="str">
        <f t="shared" si="268"/>
        <v>0.18</v>
      </c>
      <c r="S5683" s="6" t="str">
        <f t="shared" si="269"/>
        <v/>
      </c>
      <c r="T5683">
        <f>ROUND(INT(表1[[#This Row],[合同结束日期]]-表1[[#This Row],[合同起始日期]])/365,1)</f>
        <v>2.5</v>
      </c>
    </row>
    <row r="5684" spans="1:20">
      <c r="A5684" s="1">
        <v>42430</v>
      </c>
      <c r="B5684" t="s">
        <v>69</v>
      </c>
      <c r="C5684">
        <f t="shared" si="267"/>
        <v>2</v>
      </c>
      <c r="D5684" t="s">
        <v>471</v>
      </c>
      <c r="E5684" s="4">
        <v>41923.199999999997</v>
      </c>
      <c r="F5684" s="4">
        <v>13201.615680000001</v>
      </c>
      <c r="G5684" s="3">
        <v>0.31490000000000001</v>
      </c>
      <c r="H5684" s="7">
        <v>623.85714285714278</v>
      </c>
      <c r="I5684" s="4">
        <v>196.45261428571428</v>
      </c>
      <c r="J5684">
        <v>67.2</v>
      </c>
      <c r="K5684" t="s">
        <v>60</v>
      </c>
      <c r="L5684" t="s">
        <v>107</v>
      </c>
      <c r="M5684" t="s">
        <v>299</v>
      </c>
      <c r="N5684" s="2">
        <v>42237</v>
      </c>
      <c r="O5684" s="2">
        <v>42602</v>
      </c>
      <c r="P5684" t="s">
        <v>14</v>
      </c>
      <c r="Q5684">
        <v>0</v>
      </c>
      <c r="R5684" s="5">
        <f t="shared" si="268"/>
        <v>0</v>
      </c>
      <c r="S5684" s="6" t="str">
        <f t="shared" si="269"/>
        <v/>
      </c>
      <c r="T5684">
        <f>ROUND(INT(表1[[#This Row],[合同结束日期]]-表1[[#This Row],[合同起始日期]])/365,1)</f>
        <v>1</v>
      </c>
    </row>
    <row r="5685" spans="1:20">
      <c r="A5685" s="1">
        <v>42430</v>
      </c>
      <c r="B5685" t="s">
        <v>69</v>
      </c>
      <c r="C5685">
        <f t="shared" si="267"/>
        <v>2</v>
      </c>
      <c r="D5685" t="s">
        <v>105</v>
      </c>
      <c r="E5685" s="4">
        <v>142560</v>
      </c>
      <c r="F5685" s="4">
        <v>28055.808000000001</v>
      </c>
      <c r="G5685" s="3">
        <v>0.1968</v>
      </c>
      <c r="H5685" s="7">
        <v>2970</v>
      </c>
      <c r="I5685" s="4">
        <v>584.49599999999998</v>
      </c>
      <c r="J5685">
        <v>48</v>
      </c>
      <c r="K5685" t="s">
        <v>60</v>
      </c>
      <c r="L5685" t="s">
        <v>107</v>
      </c>
      <c r="M5685" t="s">
        <v>106</v>
      </c>
      <c r="N5685" s="2">
        <v>42163</v>
      </c>
      <c r="O5685" s="2">
        <v>42528</v>
      </c>
      <c r="P5685" t="s">
        <v>24</v>
      </c>
      <c r="Q5685" t="s">
        <v>30</v>
      </c>
      <c r="R5685" s="5" t="str">
        <f t="shared" si="268"/>
        <v>0.18</v>
      </c>
      <c r="S5685" s="6" t="str">
        <f t="shared" si="269"/>
        <v/>
      </c>
      <c r="T5685">
        <f>ROUND(INT(表1[[#This Row],[合同结束日期]]-表1[[#This Row],[合同起始日期]])/365,1)</f>
        <v>1</v>
      </c>
    </row>
    <row r="5686" spans="1:20">
      <c r="A5686" s="1">
        <v>42430</v>
      </c>
      <c r="B5686" t="s">
        <v>69</v>
      </c>
      <c r="C5686">
        <f t="shared" si="267"/>
        <v>2</v>
      </c>
      <c r="D5686" t="s">
        <v>211</v>
      </c>
      <c r="E5686" s="4">
        <v>51412.799999999996</v>
      </c>
      <c r="F5686" s="4">
        <v>9341.7057600000007</v>
      </c>
      <c r="G5686" s="3">
        <v>0.18170000000000003</v>
      </c>
      <c r="H5686" s="7">
        <v>3570.3333333333335</v>
      </c>
      <c r="I5686" s="4">
        <v>648.72956666666676</v>
      </c>
      <c r="J5686">
        <v>14.399999999999999</v>
      </c>
      <c r="K5686" t="s">
        <v>11</v>
      </c>
      <c r="L5686" t="s">
        <v>12</v>
      </c>
      <c r="M5686" t="s">
        <v>110</v>
      </c>
      <c r="N5686" s="2">
        <v>41804</v>
      </c>
      <c r="O5686" s="2">
        <v>42591</v>
      </c>
      <c r="P5686" t="s">
        <v>24</v>
      </c>
      <c r="Q5686" t="s">
        <v>56</v>
      </c>
      <c r="R5686" s="5" t="str">
        <f t="shared" si="268"/>
        <v>0.17</v>
      </c>
      <c r="S5686" s="6" t="str">
        <f t="shared" si="269"/>
        <v/>
      </c>
      <c r="T5686">
        <f>ROUND(INT(表1[[#This Row],[合同结束日期]]-表1[[#This Row],[合同起始日期]])/365,1)</f>
        <v>2.2000000000000002</v>
      </c>
    </row>
    <row r="5687" spans="1:20">
      <c r="A5687" s="1">
        <v>42430</v>
      </c>
      <c r="B5687" t="s">
        <v>69</v>
      </c>
      <c r="C5687">
        <f t="shared" si="267"/>
        <v>2</v>
      </c>
      <c r="D5687" t="s">
        <v>489</v>
      </c>
      <c r="E5687" s="4">
        <v>31578</v>
      </c>
      <c r="F5687" s="4">
        <v>7199.7840000000006</v>
      </c>
      <c r="G5687" s="3">
        <v>0.22800000000000001</v>
      </c>
      <c r="H5687" s="7">
        <v>2631.5</v>
      </c>
      <c r="I5687" s="4">
        <v>599.98200000000008</v>
      </c>
      <c r="J5687">
        <v>12</v>
      </c>
      <c r="K5687" t="s">
        <v>140</v>
      </c>
      <c r="L5687" t="s">
        <v>309</v>
      </c>
      <c r="M5687" t="s">
        <v>309</v>
      </c>
      <c r="N5687" s="2">
        <v>42374</v>
      </c>
      <c r="O5687" s="2">
        <v>42739</v>
      </c>
      <c r="P5687" t="s">
        <v>24</v>
      </c>
      <c r="Q5687" t="s">
        <v>65</v>
      </c>
      <c r="R5687" s="5" t="str">
        <f t="shared" si="268"/>
        <v>0.12</v>
      </c>
      <c r="S5687" s="6" t="str">
        <f t="shared" si="269"/>
        <v/>
      </c>
      <c r="T5687">
        <f>ROUND(INT(表1[[#This Row],[合同结束日期]]-表1[[#This Row],[合同起始日期]])/365,1)</f>
        <v>1</v>
      </c>
    </row>
    <row r="5688" spans="1:20">
      <c r="A5688" s="1">
        <v>42430</v>
      </c>
      <c r="B5688" t="s">
        <v>69</v>
      </c>
      <c r="C5688">
        <f t="shared" si="267"/>
        <v>2</v>
      </c>
      <c r="D5688" t="s">
        <v>310</v>
      </c>
      <c r="E5688" s="4">
        <v>41070</v>
      </c>
      <c r="F5688" s="4">
        <v>7199.5710000000008</v>
      </c>
      <c r="G5688" s="3">
        <v>0.17530000000000001</v>
      </c>
      <c r="H5688" s="7">
        <v>3111.3636363636365</v>
      </c>
      <c r="I5688" s="4">
        <v>545.42204545454558</v>
      </c>
      <c r="J5688">
        <v>13.2</v>
      </c>
      <c r="K5688" t="s">
        <v>11</v>
      </c>
      <c r="L5688" t="s">
        <v>12</v>
      </c>
      <c r="M5688" t="s">
        <v>10</v>
      </c>
      <c r="N5688" s="2">
        <v>42181</v>
      </c>
      <c r="O5688" s="2">
        <v>42546</v>
      </c>
      <c r="P5688" t="s">
        <v>24</v>
      </c>
      <c r="Q5688" t="s">
        <v>25</v>
      </c>
      <c r="R5688" s="5" t="str">
        <f t="shared" si="268"/>
        <v>0.15</v>
      </c>
      <c r="S5688" s="6" t="str">
        <f t="shared" si="269"/>
        <v/>
      </c>
      <c r="T5688">
        <f>ROUND(INT(表1[[#This Row],[合同结束日期]]-表1[[#This Row],[合同起始日期]])/365,1)</f>
        <v>1</v>
      </c>
    </row>
    <row r="5689" spans="1:20">
      <c r="A5689" s="1">
        <v>42430</v>
      </c>
      <c r="B5689" t="s">
        <v>69</v>
      </c>
      <c r="C5689">
        <f t="shared" si="267"/>
        <v>2</v>
      </c>
      <c r="D5689" t="s">
        <v>462</v>
      </c>
      <c r="E5689" s="4">
        <v>60465.599999999999</v>
      </c>
      <c r="F5689" s="4">
        <v>5998.1875199999995</v>
      </c>
      <c r="G5689" s="3">
        <v>9.9199999999999997E-2</v>
      </c>
      <c r="H5689" s="7">
        <v>8398</v>
      </c>
      <c r="I5689" s="4">
        <v>833.08159999999998</v>
      </c>
      <c r="J5689">
        <v>7.1999999999999993</v>
      </c>
      <c r="K5689" t="s">
        <v>66</v>
      </c>
      <c r="L5689" t="s">
        <v>66</v>
      </c>
      <c r="M5689" t="s">
        <v>66</v>
      </c>
      <c r="N5689" s="2">
        <v>42236</v>
      </c>
      <c r="O5689" s="2">
        <v>42601</v>
      </c>
      <c r="P5689" t="s">
        <v>24</v>
      </c>
      <c r="Q5689" t="s">
        <v>465</v>
      </c>
      <c r="R5689" s="5" t="str">
        <f t="shared" si="268"/>
        <v>0.</v>
      </c>
      <c r="S5689" s="6" t="str">
        <f t="shared" si="269"/>
        <v>0.1</v>
      </c>
      <c r="T5689">
        <f>ROUND(INT(表1[[#This Row],[合同结束日期]]-表1[[#This Row],[合同起始日期]])/365,1)</f>
        <v>1</v>
      </c>
    </row>
    <row r="5690" spans="1:20">
      <c r="A5690" s="1">
        <v>42430</v>
      </c>
      <c r="B5690" t="s">
        <v>69</v>
      </c>
      <c r="C5690">
        <f t="shared" si="267"/>
        <v>2</v>
      </c>
      <c r="D5690" t="s">
        <v>297</v>
      </c>
      <c r="E5690" s="4">
        <v>79538.399999999994</v>
      </c>
      <c r="F5690" s="4">
        <v>10936.53</v>
      </c>
      <c r="G5690" s="3">
        <v>0.13750000000000001</v>
      </c>
      <c r="H5690" s="7">
        <v>4418.7999999999993</v>
      </c>
      <c r="I5690" s="4">
        <v>607.58500000000004</v>
      </c>
      <c r="J5690">
        <v>18</v>
      </c>
      <c r="K5690" t="s">
        <v>60</v>
      </c>
      <c r="L5690" t="s">
        <v>61</v>
      </c>
      <c r="M5690" t="s">
        <v>305</v>
      </c>
      <c r="N5690" s="2">
        <v>42323</v>
      </c>
      <c r="O5690" s="2">
        <v>42688</v>
      </c>
      <c r="P5690" t="s">
        <v>24</v>
      </c>
      <c r="Q5690" t="s">
        <v>28</v>
      </c>
      <c r="R5690" s="5" t="str">
        <f t="shared" si="268"/>
        <v>0.13</v>
      </c>
      <c r="S5690" s="6" t="str">
        <f t="shared" si="269"/>
        <v/>
      </c>
      <c r="T5690">
        <f>ROUND(INT(表1[[#This Row],[合同结束日期]]-表1[[#This Row],[合同起始日期]])/365,1)</f>
        <v>1</v>
      </c>
    </row>
    <row r="5691" spans="1:20">
      <c r="A5691" s="1">
        <v>42430</v>
      </c>
      <c r="B5691" t="s">
        <v>69</v>
      </c>
      <c r="C5691">
        <f t="shared" si="267"/>
        <v>2</v>
      </c>
      <c r="D5691" t="s">
        <v>488</v>
      </c>
      <c r="E5691" s="4">
        <v>550678.79999999993</v>
      </c>
      <c r="F5691" s="4">
        <v>39593.805719999997</v>
      </c>
      <c r="G5691" s="3">
        <v>7.1900000000000006E-2</v>
      </c>
      <c r="H5691" s="7">
        <v>45889.899999999994</v>
      </c>
      <c r="I5691" s="4">
        <v>3299.4838099999997</v>
      </c>
      <c r="J5691">
        <v>12</v>
      </c>
      <c r="K5691" t="s">
        <v>20</v>
      </c>
      <c r="L5691" t="s">
        <v>173</v>
      </c>
      <c r="M5691" t="s">
        <v>172</v>
      </c>
      <c r="N5691" s="2">
        <v>42362</v>
      </c>
      <c r="O5691" s="2">
        <v>42452</v>
      </c>
      <c r="P5691" t="s">
        <v>572</v>
      </c>
      <c r="Q5691" t="s">
        <v>78</v>
      </c>
      <c r="R5691" s="5" t="str">
        <f t="shared" si="268"/>
        <v>0.07</v>
      </c>
      <c r="S5691" s="6" t="str">
        <f t="shared" si="269"/>
        <v/>
      </c>
      <c r="T5691">
        <f>ROUND(INT(表1[[#This Row],[合同结束日期]]-表1[[#This Row],[合同起始日期]])/365,1)</f>
        <v>0.2</v>
      </c>
    </row>
    <row r="5692" spans="1:20">
      <c r="A5692" s="1">
        <v>42461</v>
      </c>
      <c r="B5692" t="s">
        <v>69</v>
      </c>
      <c r="C5692">
        <f t="shared" si="267"/>
        <v>2</v>
      </c>
      <c r="D5692" t="s">
        <v>70</v>
      </c>
      <c r="E5692" s="4">
        <v>1244596.8</v>
      </c>
      <c r="F5692" s="4">
        <v>132549.55919999999</v>
      </c>
      <c r="G5692" s="3">
        <v>0.10649999999999998</v>
      </c>
      <c r="H5692" s="7">
        <v>1033.0318725099603</v>
      </c>
      <c r="I5692" s="4">
        <v>110.01789442231075</v>
      </c>
      <c r="J5692">
        <v>1204.8</v>
      </c>
      <c r="K5692" t="s">
        <v>44</v>
      </c>
      <c r="L5692" t="s">
        <v>72</v>
      </c>
      <c r="M5692" t="s">
        <v>71</v>
      </c>
      <c r="N5692" s="2">
        <v>41270</v>
      </c>
      <c r="O5692" s="2">
        <v>44325</v>
      </c>
      <c r="P5692" t="s">
        <v>18</v>
      </c>
      <c r="Q5692" t="s">
        <v>42</v>
      </c>
      <c r="R5692" s="5" t="str">
        <f t="shared" si="268"/>
        <v>0.08</v>
      </c>
      <c r="S5692" s="6" t="str">
        <f t="shared" si="269"/>
        <v/>
      </c>
      <c r="T5692">
        <f>ROUND(INT(表1[[#This Row],[合同结束日期]]-表1[[#This Row],[合同起始日期]])/365,1)</f>
        <v>8.4</v>
      </c>
    </row>
    <row r="5693" spans="1:20">
      <c r="A5693" s="1">
        <v>42461</v>
      </c>
      <c r="B5693" t="s">
        <v>69</v>
      </c>
      <c r="C5693">
        <f t="shared" si="267"/>
        <v>2</v>
      </c>
      <c r="D5693" t="s">
        <v>73</v>
      </c>
      <c r="E5693" s="4">
        <v>967809.6</v>
      </c>
      <c r="F5693" s="4">
        <v>98232.674400000004</v>
      </c>
      <c r="G5693" s="3">
        <v>0.10150000000000001</v>
      </c>
      <c r="H5693" s="7">
        <v>1132.7359550561798</v>
      </c>
      <c r="I5693" s="4">
        <v>114.97269943820226</v>
      </c>
      <c r="J5693">
        <v>854.4</v>
      </c>
      <c r="K5693" t="s">
        <v>44</v>
      </c>
      <c r="L5693" t="s">
        <v>72</v>
      </c>
      <c r="M5693" t="s">
        <v>71</v>
      </c>
      <c r="N5693" s="2">
        <v>41286</v>
      </c>
      <c r="O5693" s="2">
        <v>44325</v>
      </c>
      <c r="P5693" t="s">
        <v>18</v>
      </c>
      <c r="Q5693" t="s">
        <v>42</v>
      </c>
      <c r="R5693" s="5" t="str">
        <f t="shared" si="268"/>
        <v>0.08</v>
      </c>
      <c r="S5693" s="6" t="str">
        <f t="shared" si="269"/>
        <v/>
      </c>
      <c r="T5693">
        <f>ROUND(INT(表1[[#This Row],[合同结束日期]]-表1[[#This Row],[合同起始日期]])/365,1)</f>
        <v>8.3000000000000007</v>
      </c>
    </row>
    <row r="5694" spans="1:20">
      <c r="A5694" s="1">
        <v>42461</v>
      </c>
      <c r="B5694" t="s">
        <v>69</v>
      </c>
      <c r="C5694">
        <f t="shared" si="267"/>
        <v>2</v>
      </c>
      <c r="D5694" t="s">
        <v>356</v>
      </c>
      <c r="E5694" s="4">
        <v>682884</v>
      </c>
      <c r="F5694" s="4">
        <v>80170.58159999999</v>
      </c>
      <c r="G5694" s="3">
        <v>0.11739999999999999</v>
      </c>
      <c r="H5694" s="7">
        <v>1264.5999999999999</v>
      </c>
      <c r="I5694" s="4">
        <v>148.46403999999998</v>
      </c>
      <c r="J5694">
        <v>540</v>
      </c>
      <c r="K5694" t="s">
        <v>44</v>
      </c>
      <c r="L5694" t="s">
        <v>72</v>
      </c>
      <c r="M5694" t="s">
        <v>71</v>
      </c>
      <c r="N5694" s="2">
        <v>41877</v>
      </c>
      <c r="O5694" s="2">
        <v>43702</v>
      </c>
      <c r="P5694" t="s">
        <v>18</v>
      </c>
      <c r="Q5694" t="s">
        <v>42</v>
      </c>
      <c r="R5694" s="5" t="str">
        <f t="shared" si="268"/>
        <v>0.08</v>
      </c>
      <c r="S5694" s="6" t="str">
        <f t="shared" si="269"/>
        <v/>
      </c>
      <c r="T5694">
        <f>ROUND(INT(表1[[#This Row],[合同结束日期]]-表1[[#This Row],[合同起始日期]])/365,1)</f>
        <v>5</v>
      </c>
    </row>
    <row r="5695" spans="1:20">
      <c r="A5695" s="1">
        <v>42461</v>
      </c>
      <c r="B5695" t="s">
        <v>69</v>
      </c>
      <c r="C5695">
        <f t="shared" si="267"/>
        <v>2</v>
      </c>
      <c r="D5695" t="s">
        <v>336</v>
      </c>
      <c r="E5695" s="4">
        <v>701715.6</v>
      </c>
      <c r="F5695" s="4">
        <v>78732.490320000012</v>
      </c>
      <c r="G5695" s="3">
        <v>0.11220000000000002</v>
      </c>
      <c r="H5695" s="7">
        <v>1113.8342857142857</v>
      </c>
      <c r="I5695" s="4">
        <v>124.97220685714288</v>
      </c>
      <c r="J5695">
        <v>630</v>
      </c>
      <c r="K5695" t="s">
        <v>44</v>
      </c>
      <c r="L5695" t="s">
        <v>72</v>
      </c>
      <c r="M5695" t="s">
        <v>71</v>
      </c>
      <c r="N5695" s="2">
        <v>41757</v>
      </c>
      <c r="O5695" s="2">
        <v>43948</v>
      </c>
      <c r="P5695" t="s">
        <v>18</v>
      </c>
      <c r="Q5695" t="s">
        <v>42</v>
      </c>
      <c r="R5695" s="5" t="str">
        <f t="shared" si="268"/>
        <v>0.08</v>
      </c>
      <c r="S5695" s="6" t="str">
        <f t="shared" si="269"/>
        <v/>
      </c>
      <c r="T5695">
        <f>ROUND(INT(表1[[#This Row],[合同结束日期]]-表1[[#This Row],[合同起始日期]])/365,1)</f>
        <v>6</v>
      </c>
    </row>
    <row r="5696" spans="1:20">
      <c r="A5696" s="1">
        <v>42461</v>
      </c>
      <c r="B5696" t="s">
        <v>69</v>
      </c>
      <c r="C5696">
        <f t="shared" si="267"/>
        <v>2</v>
      </c>
      <c r="D5696" t="s">
        <v>74</v>
      </c>
      <c r="E5696" s="4">
        <v>315225.21599999996</v>
      </c>
      <c r="F5696" s="4">
        <v>27582.206399999999</v>
      </c>
      <c r="G5696" s="3">
        <v>8.7500000000000008E-2</v>
      </c>
      <c r="H5696" s="7">
        <v>1256.8788516746411</v>
      </c>
      <c r="I5696" s="4">
        <v>109.97689952153111</v>
      </c>
      <c r="J5696">
        <v>250.79999999999998</v>
      </c>
      <c r="K5696" t="s">
        <v>76</v>
      </c>
      <c r="L5696" t="s">
        <v>75</v>
      </c>
      <c r="M5696" t="s">
        <v>75</v>
      </c>
      <c r="N5696" s="2">
        <v>41243</v>
      </c>
      <c r="O5696" s="2">
        <v>43229</v>
      </c>
      <c r="P5696" t="s">
        <v>14</v>
      </c>
      <c r="Q5696" t="s">
        <v>37</v>
      </c>
      <c r="R5696" s="5" t="str">
        <f t="shared" si="268"/>
        <v>0.</v>
      </c>
      <c r="S5696" s="6" t="str">
        <f t="shared" si="269"/>
        <v/>
      </c>
      <c r="T5696">
        <f>ROUND(INT(表1[[#This Row],[合同结束日期]]-表1[[#This Row],[合同起始日期]])/365,1)</f>
        <v>5.4</v>
      </c>
    </row>
    <row r="5697" spans="1:20">
      <c r="A5697" s="1">
        <v>42461</v>
      </c>
      <c r="B5697" t="s">
        <v>69</v>
      </c>
      <c r="C5697">
        <f t="shared" si="267"/>
        <v>2</v>
      </c>
      <c r="D5697" t="s">
        <v>464</v>
      </c>
      <c r="E5697" s="4">
        <v>537165.6</v>
      </c>
      <c r="F5697" s="4">
        <v>46679.690639999993</v>
      </c>
      <c r="G5697" s="3">
        <v>8.6899999999999991E-2</v>
      </c>
      <c r="H5697" s="7">
        <v>2072.3981481481483</v>
      </c>
      <c r="I5697" s="4">
        <v>180.09139907407405</v>
      </c>
      <c r="J5697">
        <v>259.2</v>
      </c>
      <c r="K5697" t="s">
        <v>44</v>
      </c>
      <c r="L5697" t="s">
        <v>72</v>
      </c>
      <c r="M5697" t="s">
        <v>71</v>
      </c>
      <c r="N5697" s="2">
        <v>42139</v>
      </c>
      <c r="O5697" s="2">
        <v>43965</v>
      </c>
      <c r="P5697" t="s">
        <v>18</v>
      </c>
      <c r="Q5697" t="s">
        <v>42</v>
      </c>
      <c r="R5697" s="5" t="str">
        <f t="shared" si="268"/>
        <v>0.08</v>
      </c>
      <c r="S5697" s="6" t="str">
        <f t="shared" si="269"/>
        <v/>
      </c>
      <c r="T5697">
        <f>ROUND(INT(表1[[#This Row],[合同结束日期]]-表1[[#This Row],[合同起始日期]])/365,1)</f>
        <v>5</v>
      </c>
    </row>
    <row r="5698" spans="1:20">
      <c r="A5698" s="1">
        <v>42461</v>
      </c>
      <c r="B5698" t="s">
        <v>69</v>
      </c>
      <c r="C5698">
        <f t="shared" si="267"/>
        <v>2</v>
      </c>
      <c r="D5698" t="s">
        <v>77</v>
      </c>
      <c r="E5698" s="4">
        <v>579828</v>
      </c>
      <c r="F5698" s="4">
        <v>90163.254000000001</v>
      </c>
      <c r="G5698" s="3">
        <v>0.1555</v>
      </c>
      <c r="H5698" s="7">
        <v>578.67065868263478</v>
      </c>
      <c r="I5698" s="4">
        <v>89.983287425149697</v>
      </c>
      <c r="J5698">
        <v>1002</v>
      </c>
      <c r="K5698" t="s">
        <v>44</v>
      </c>
      <c r="L5698" t="s">
        <v>72</v>
      </c>
      <c r="M5698" t="s">
        <v>71</v>
      </c>
      <c r="N5698" s="2">
        <v>42098</v>
      </c>
      <c r="O5698" s="2">
        <v>44325</v>
      </c>
      <c r="P5698" t="s">
        <v>18</v>
      </c>
      <c r="Q5698" t="s">
        <v>78</v>
      </c>
      <c r="R5698" s="5" t="str">
        <f t="shared" si="268"/>
        <v>0.07</v>
      </c>
      <c r="S5698" s="6" t="str">
        <f t="shared" si="269"/>
        <v/>
      </c>
      <c r="T5698">
        <f>ROUND(INT(表1[[#This Row],[合同结束日期]]-表1[[#This Row],[合同起始日期]])/365,1)</f>
        <v>6.1</v>
      </c>
    </row>
    <row r="5699" spans="1:20">
      <c r="A5699" s="1">
        <v>42461</v>
      </c>
      <c r="B5699" t="s">
        <v>69</v>
      </c>
      <c r="C5699">
        <f t="shared" si="267"/>
        <v>2</v>
      </c>
      <c r="D5699" t="s">
        <v>79</v>
      </c>
      <c r="E5699" s="4">
        <v>277658.39999999997</v>
      </c>
      <c r="F5699" s="4">
        <v>54282.217200000006</v>
      </c>
      <c r="G5699" s="3">
        <v>0.19550000000000003</v>
      </c>
      <c r="H5699" s="7">
        <v>1419.5214723926379</v>
      </c>
      <c r="I5699" s="4">
        <v>277.51644785276079</v>
      </c>
      <c r="J5699">
        <v>195.6</v>
      </c>
      <c r="K5699" t="s">
        <v>11</v>
      </c>
      <c r="L5699" t="s">
        <v>13</v>
      </c>
      <c r="M5699" t="s">
        <v>34</v>
      </c>
      <c r="N5699" s="2">
        <v>41299</v>
      </c>
      <c r="O5699" s="2">
        <v>42499</v>
      </c>
      <c r="P5699" t="s">
        <v>24</v>
      </c>
      <c r="Q5699" t="s">
        <v>59</v>
      </c>
      <c r="R5699" s="5" t="str">
        <f t="shared" si="268"/>
        <v>0.16</v>
      </c>
      <c r="S5699" s="6" t="str">
        <f t="shared" si="269"/>
        <v/>
      </c>
      <c r="T5699">
        <f>ROUND(INT(表1[[#This Row],[合同结束日期]]-表1[[#This Row],[合同起始日期]])/365,1)</f>
        <v>3.3</v>
      </c>
    </row>
    <row r="5700" spans="1:20">
      <c r="A5700" s="1">
        <v>42461</v>
      </c>
      <c r="B5700" t="s">
        <v>69</v>
      </c>
      <c r="C5700">
        <f t="shared" si="267"/>
        <v>2</v>
      </c>
      <c r="D5700" t="s">
        <v>100</v>
      </c>
      <c r="E5700" s="4">
        <v>302866.8</v>
      </c>
      <c r="F5700" s="4">
        <v>57574.978680000007</v>
      </c>
      <c r="G5700" s="3">
        <v>0.19010000000000002</v>
      </c>
      <c r="H5700" s="7">
        <v>1671.4503311258279</v>
      </c>
      <c r="I5700" s="4">
        <v>317.74270794701994</v>
      </c>
      <c r="J5700">
        <v>181.2</v>
      </c>
      <c r="K5700" t="s">
        <v>11</v>
      </c>
      <c r="L5700" t="s">
        <v>23</v>
      </c>
      <c r="M5700" t="s">
        <v>23</v>
      </c>
      <c r="N5700" s="2">
        <v>42134</v>
      </c>
      <c r="O5700" s="2">
        <v>42864</v>
      </c>
      <c r="P5700" t="s">
        <v>24</v>
      </c>
      <c r="Q5700" t="s">
        <v>59</v>
      </c>
      <c r="R5700" s="5" t="str">
        <f t="shared" si="268"/>
        <v>0.16</v>
      </c>
      <c r="S5700" s="6" t="str">
        <f t="shared" si="269"/>
        <v/>
      </c>
      <c r="T5700">
        <f>ROUND(INT(表1[[#This Row],[合同结束日期]]-表1[[#This Row],[合同起始日期]])/365,1)</f>
        <v>2</v>
      </c>
    </row>
    <row r="5701" spans="1:20">
      <c r="A5701" s="1">
        <v>42461</v>
      </c>
      <c r="B5701" t="s">
        <v>69</v>
      </c>
      <c r="C5701">
        <f t="shared" si="267"/>
        <v>2</v>
      </c>
      <c r="D5701" t="s">
        <v>81</v>
      </c>
      <c r="E5701" s="4">
        <v>173618.4</v>
      </c>
      <c r="F5701" s="4">
        <v>36008.456160000002</v>
      </c>
      <c r="G5701" s="3">
        <v>0.20740000000000003</v>
      </c>
      <c r="H5701" s="7">
        <v>1446.82</v>
      </c>
      <c r="I5701" s="4">
        <v>300.07046800000001</v>
      </c>
      <c r="J5701">
        <v>120</v>
      </c>
      <c r="K5701" t="s">
        <v>11</v>
      </c>
      <c r="L5701" t="s">
        <v>23</v>
      </c>
      <c r="M5701" t="s">
        <v>23</v>
      </c>
      <c r="N5701" s="2">
        <v>41279</v>
      </c>
      <c r="O5701" s="2">
        <v>42864</v>
      </c>
      <c r="P5701" t="s">
        <v>24</v>
      </c>
      <c r="Q5701" t="s">
        <v>59</v>
      </c>
      <c r="R5701" s="5" t="str">
        <f t="shared" si="268"/>
        <v>0.16</v>
      </c>
      <c r="S5701" s="6" t="str">
        <f t="shared" si="269"/>
        <v/>
      </c>
      <c r="T5701">
        <f>ROUND(INT(表1[[#This Row],[合同结束日期]]-表1[[#This Row],[合同起始日期]])/365,1)</f>
        <v>4.3</v>
      </c>
    </row>
    <row r="5702" spans="1:20">
      <c r="A5702" s="1">
        <v>42461</v>
      </c>
      <c r="B5702" t="s">
        <v>69</v>
      </c>
      <c r="C5702">
        <f t="shared" si="267"/>
        <v>2</v>
      </c>
      <c r="D5702" t="s">
        <v>415</v>
      </c>
      <c r="E5702" s="4">
        <v>177386.4</v>
      </c>
      <c r="F5702" s="4">
        <v>26625.698639999999</v>
      </c>
      <c r="G5702" s="3">
        <v>0.15010000000000001</v>
      </c>
      <c r="H5702" s="7">
        <v>2687.6727272727271</v>
      </c>
      <c r="I5702" s="4">
        <v>403.41967636363637</v>
      </c>
      <c r="J5702">
        <v>66</v>
      </c>
      <c r="K5702" t="s">
        <v>11</v>
      </c>
      <c r="L5702" t="s">
        <v>12</v>
      </c>
      <c r="M5702" t="s">
        <v>53</v>
      </c>
      <c r="N5702" s="2">
        <v>42156</v>
      </c>
      <c r="O5702" s="2">
        <v>42886</v>
      </c>
      <c r="P5702" t="s">
        <v>24</v>
      </c>
      <c r="Q5702" t="s">
        <v>28</v>
      </c>
      <c r="R5702" s="5" t="str">
        <f t="shared" si="268"/>
        <v>0.13</v>
      </c>
      <c r="S5702" s="6" t="str">
        <f t="shared" si="269"/>
        <v/>
      </c>
      <c r="T5702">
        <f>ROUND(INT(表1[[#This Row],[合同结束日期]]-表1[[#This Row],[合同起始日期]])/365,1)</f>
        <v>2</v>
      </c>
    </row>
    <row r="5703" spans="1:20">
      <c r="A5703" s="1">
        <v>42461</v>
      </c>
      <c r="B5703" t="s">
        <v>69</v>
      </c>
      <c r="C5703">
        <f t="shared" si="267"/>
        <v>2</v>
      </c>
      <c r="D5703" t="s">
        <v>417</v>
      </c>
      <c r="E5703" s="4">
        <v>198580.56000000003</v>
      </c>
      <c r="F5703" s="4">
        <v>29608.361496000005</v>
      </c>
      <c r="G5703" s="3">
        <v>0.14910000000000001</v>
      </c>
      <c r="H5703" s="7">
        <v>2903.2245614035096</v>
      </c>
      <c r="I5703" s="4">
        <v>432.87078210526329</v>
      </c>
      <c r="J5703">
        <v>68.399999999999991</v>
      </c>
      <c r="K5703" t="s">
        <v>11</v>
      </c>
      <c r="L5703" t="s">
        <v>12</v>
      </c>
      <c r="M5703" t="s">
        <v>53</v>
      </c>
      <c r="N5703" s="2">
        <v>42156</v>
      </c>
      <c r="O5703" s="2">
        <v>42886</v>
      </c>
      <c r="P5703" t="s">
        <v>24</v>
      </c>
      <c r="Q5703" t="s">
        <v>28</v>
      </c>
      <c r="R5703" s="5" t="str">
        <f t="shared" si="268"/>
        <v>0.13</v>
      </c>
      <c r="S5703" s="6" t="str">
        <f t="shared" si="269"/>
        <v/>
      </c>
      <c r="T5703">
        <f>ROUND(INT(表1[[#This Row],[合同结束日期]]-表1[[#This Row],[合同起始日期]])/365,1)</f>
        <v>2</v>
      </c>
    </row>
    <row r="5704" spans="1:20">
      <c r="A5704" s="1">
        <v>42461</v>
      </c>
      <c r="B5704" t="s">
        <v>69</v>
      </c>
      <c r="C5704">
        <f t="shared" si="267"/>
        <v>2</v>
      </c>
      <c r="D5704" t="s">
        <v>418</v>
      </c>
      <c r="E5704" s="4">
        <v>357531.6</v>
      </c>
      <c r="F5704" s="4">
        <v>51448.79724</v>
      </c>
      <c r="G5704" s="3">
        <v>0.1439</v>
      </c>
      <c r="H5704" s="7">
        <v>4965.7166666666662</v>
      </c>
      <c r="I5704" s="4">
        <v>714.56662833333337</v>
      </c>
      <c r="J5704">
        <v>72</v>
      </c>
      <c r="K5704" t="s">
        <v>11</v>
      </c>
      <c r="L5704" t="s">
        <v>12</v>
      </c>
      <c r="M5704" t="s">
        <v>53</v>
      </c>
      <c r="N5704" s="2">
        <v>42159</v>
      </c>
      <c r="O5704" s="2">
        <v>42889</v>
      </c>
      <c r="P5704" t="s">
        <v>24</v>
      </c>
      <c r="Q5704" t="s">
        <v>28</v>
      </c>
      <c r="R5704" s="5" t="str">
        <f t="shared" si="268"/>
        <v>0.13</v>
      </c>
      <c r="S5704" s="6" t="str">
        <f t="shared" si="269"/>
        <v/>
      </c>
      <c r="T5704">
        <f>ROUND(INT(表1[[#This Row],[合同结束日期]]-表1[[#This Row],[合同起始日期]])/365,1)</f>
        <v>2</v>
      </c>
    </row>
    <row r="5705" spans="1:20">
      <c r="A5705" s="1">
        <v>42461</v>
      </c>
      <c r="B5705" t="s">
        <v>69</v>
      </c>
      <c r="C5705">
        <f t="shared" si="267"/>
        <v>2</v>
      </c>
      <c r="D5705" t="s">
        <v>90</v>
      </c>
      <c r="E5705" s="4">
        <v>195806.4</v>
      </c>
      <c r="F5705" s="4">
        <v>56529.307679999998</v>
      </c>
      <c r="G5705" s="3">
        <v>0.28870000000000001</v>
      </c>
      <c r="H5705" s="7">
        <v>1039.312101910828</v>
      </c>
      <c r="I5705" s="4">
        <v>300.04940382165603</v>
      </c>
      <c r="J5705">
        <v>188.4</v>
      </c>
      <c r="K5705" t="s">
        <v>11</v>
      </c>
      <c r="L5705" t="s">
        <v>23</v>
      </c>
      <c r="M5705" t="s">
        <v>23</v>
      </c>
      <c r="N5705" s="2">
        <v>42156</v>
      </c>
      <c r="O5705" s="2">
        <v>42886</v>
      </c>
      <c r="P5705" t="s">
        <v>24</v>
      </c>
      <c r="Q5705" t="s">
        <v>420</v>
      </c>
      <c r="R5705" s="5" t="str">
        <f t="shared" si="268"/>
        <v>0.19</v>
      </c>
      <c r="S5705" s="6" t="str">
        <f t="shared" si="269"/>
        <v/>
      </c>
      <c r="T5705">
        <f>ROUND(INT(表1[[#This Row],[合同结束日期]]-表1[[#This Row],[合同起始日期]])/365,1)</f>
        <v>2</v>
      </c>
    </row>
    <row r="5706" spans="1:20">
      <c r="A5706" s="1">
        <v>42461</v>
      </c>
      <c r="B5706" t="s">
        <v>69</v>
      </c>
      <c r="C5706">
        <f t="shared" ref="C5706:C5769" si="270">IF($B5706="负一层",-1,IF($B5706="负一夹层",0,IF($B5706="一层",1,IF($B5706="二层",2,IF($B5706="三层",3,IF($B5706="四层",4))))))</f>
        <v>2</v>
      </c>
      <c r="D5706" t="s">
        <v>86</v>
      </c>
      <c r="E5706" s="4">
        <v>452167.2</v>
      </c>
      <c r="F5706" s="4">
        <v>82249.213680000001</v>
      </c>
      <c r="G5706" s="3">
        <v>0.18190000000000001</v>
      </c>
      <c r="H5706" s="7">
        <v>2153.1771428571428</v>
      </c>
      <c r="I5706" s="4">
        <v>391.66292228571427</v>
      </c>
      <c r="J5706">
        <v>210</v>
      </c>
      <c r="K5706" t="s">
        <v>11</v>
      </c>
      <c r="L5706" t="s">
        <v>23</v>
      </c>
      <c r="M5706" t="s">
        <v>23</v>
      </c>
      <c r="N5706" s="2">
        <v>41284</v>
      </c>
      <c r="O5706" s="2">
        <v>42864</v>
      </c>
      <c r="P5706" t="s">
        <v>18</v>
      </c>
      <c r="Q5706" t="s">
        <v>30</v>
      </c>
      <c r="R5706" s="5" t="str">
        <f t="shared" ref="R5706:R5769" si="271">IF(ISERROR(FIND(",",$Q5706)),$Q5706,LEFT($Q5706,FIND(",",$Q5706)-1))</f>
        <v>0.18</v>
      </c>
      <c r="S5706" s="6" t="str">
        <f t="shared" si="269"/>
        <v/>
      </c>
      <c r="T5706">
        <f>ROUND(INT(表1[[#This Row],[合同结束日期]]-表1[[#This Row],[合同起始日期]])/365,1)</f>
        <v>4.3</v>
      </c>
    </row>
    <row r="5707" spans="1:20">
      <c r="A5707" s="1">
        <v>42461</v>
      </c>
      <c r="B5707" t="s">
        <v>69</v>
      </c>
      <c r="C5707">
        <f t="shared" si="270"/>
        <v>2</v>
      </c>
      <c r="D5707" t="s">
        <v>87</v>
      </c>
      <c r="E5707" s="4">
        <v>113130.81600000001</v>
      </c>
      <c r="F5707" s="4">
        <v>37910.1364416</v>
      </c>
      <c r="G5707" s="3">
        <v>0.33509999999999995</v>
      </c>
      <c r="H5707" s="7">
        <v>387.96576131687249</v>
      </c>
      <c r="I5707" s="4">
        <v>130.00732661728395</v>
      </c>
      <c r="J5707">
        <v>291.59999999999997</v>
      </c>
      <c r="K5707" t="s">
        <v>11</v>
      </c>
      <c r="L5707" t="s">
        <v>13</v>
      </c>
      <c r="M5707" t="s">
        <v>13</v>
      </c>
      <c r="N5707" s="2">
        <v>41340</v>
      </c>
      <c r="O5707" s="2">
        <v>42499</v>
      </c>
      <c r="P5707" t="s">
        <v>18</v>
      </c>
      <c r="Q5707" t="s">
        <v>83</v>
      </c>
      <c r="R5707" s="5" t="str">
        <f t="shared" si="271"/>
        <v>0.14</v>
      </c>
      <c r="S5707" s="6" t="str">
        <f t="shared" ref="S5707:S5770" si="272">IF(ISERROR(FIND(",",$Q5707)),"",RIGHT($Q5707,LEN($Q5707)-FIND(",",$Q5707)))</f>
        <v/>
      </c>
      <c r="T5707">
        <f>ROUND(INT(表1[[#This Row],[合同结束日期]]-表1[[#This Row],[合同起始日期]])/365,1)</f>
        <v>3.2</v>
      </c>
    </row>
    <row r="5708" spans="1:20">
      <c r="A5708" s="1">
        <v>42461</v>
      </c>
      <c r="B5708" t="s">
        <v>69</v>
      </c>
      <c r="C5708">
        <f t="shared" si="270"/>
        <v>2</v>
      </c>
      <c r="D5708" t="s">
        <v>88</v>
      </c>
      <c r="E5708" s="4">
        <v>105392.73599999999</v>
      </c>
      <c r="F5708" s="4">
        <v>26516.812377599996</v>
      </c>
      <c r="G5708" s="3">
        <v>0.25159999999999999</v>
      </c>
      <c r="H5708" s="7">
        <v>516.63105882352932</v>
      </c>
      <c r="I5708" s="4">
        <v>129.98437439999998</v>
      </c>
      <c r="J5708">
        <v>204</v>
      </c>
      <c r="K5708" t="s">
        <v>11</v>
      </c>
      <c r="L5708" t="s">
        <v>23</v>
      </c>
      <c r="M5708" t="s">
        <v>23</v>
      </c>
      <c r="N5708" s="2">
        <v>41337</v>
      </c>
      <c r="O5708" s="2">
        <v>42499</v>
      </c>
      <c r="P5708" t="s">
        <v>18</v>
      </c>
      <c r="Q5708" t="s">
        <v>83</v>
      </c>
      <c r="R5708" s="5" t="str">
        <f t="shared" si="271"/>
        <v>0.14</v>
      </c>
      <c r="S5708" s="6" t="str">
        <f t="shared" si="272"/>
        <v/>
      </c>
      <c r="T5708">
        <f>ROUND(INT(表1[[#This Row],[合同结束日期]]-表1[[#This Row],[合同起始日期]])/365,1)</f>
        <v>3.2</v>
      </c>
    </row>
    <row r="5709" spans="1:20">
      <c r="A5709" s="1">
        <v>42461</v>
      </c>
      <c r="B5709" t="s">
        <v>69</v>
      </c>
      <c r="C5709">
        <f t="shared" si="270"/>
        <v>2</v>
      </c>
      <c r="D5709" t="s">
        <v>89</v>
      </c>
      <c r="E5709" s="4">
        <v>183372</v>
      </c>
      <c r="F5709" s="4">
        <v>41698.792800000003</v>
      </c>
      <c r="G5709" s="3">
        <v>0.22740000000000002</v>
      </c>
      <c r="H5709" s="7">
        <v>1284.1176470588236</v>
      </c>
      <c r="I5709" s="4">
        <v>292.00835294117655</v>
      </c>
      <c r="J5709">
        <v>142.79999999999998</v>
      </c>
      <c r="K5709" t="s">
        <v>11</v>
      </c>
      <c r="L5709" t="s">
        <v>23</v>
      </c>
      <c r="M5709" t="s">
        <v>23</v>
      </c>
      <c r="N5709" s="2">
        <v>41284</v>
      </c>
      <c r="O5709" s="2">
        <v>43229</v>
      </c>
      <c r="P5709" t="s">
        <v>24</v>
      </c>
      <c r="Q5709" t="s">
        <v>59</v>
      </c>
      <c r="R5709" s="5" t="str">
        <f t="shared" si="271"/>
        <v>0.16</v>
      </c>
      <c r="S5709" s="6" t="str">
        <f t="shared" si="272"/>
        <v/>
      </c>
      <c r="T5709">
        <f>ROUND(INT(表1[[#This Row],[合同结束日期]]-表1[[#This Row],[合同起始日期]])/365,1)</f>
        <v>5.3</v>
      </c>
    </row>
    <row r="5710" spans="1:20">
      <c r="A5710" s="1">
        <v>42461</v>
      </c>
      <c r="B5710" t="s">
        <v>69</v>
      </c>
      <c r="C5710">
        <f t="shared" si="270"/>
        <v>2</v>
      </c>
      <c r="D5710" t="s">
        <v>419</v>
      </c>
      <c r="E5710" s="4">
        <v>502222.8</v>
      </c>
      <c r="F5710" s="4">
        <v>107927.67972</v>
      </c>
      <c r="G5710" s="3">
        <v>0.21490000000000001</v>
      </c>
      <c r="H5710" s="7">
        <v>1527.4416058394161</v>
      </c>
      <c r="I5710" s="4">
        <v>328.2472010948905</v>
      </c>
      <c r="J5710">
        <v>328.8</v>
      </c>
      <c r="K5710" t="s">
        <v>11</v>
      </c>
      <c r="L5710" t="s">
        <v>23</v>
      </c>
      <c r="M5710" t="s">
        <v>23</v>
      </c>
      <c r="N5710" s="2">
        <v>42140</v>
      </c>
      <c r="O5710" s="2">
        <v>42870</v>
      </c>
      <c r="P5710" t="s">
        <v>24</v>
      </c>
      <c r="Q5710" t="s">
        <v>30</v>
      </c>
      <c r="R5710" s="5" t="str">
        <f t="shared" si="271"/>
        <v>0.18</v>
      </c>
      <c r="S5710" s="6" t="str">
        <f t="shared" si="272"/>
        <v/>
      </c>
      <c r="T5710">
        <f>ROUND(INT(表1[[#This Row],[合同结束日期]]-表1[[#This Row],[合同起始日期]])/365,1)</f>
        <v>2</v>
      </c>
    </row>
    <row r="5711" spans="1:20">
      <c r="A5711" s="1">
        <v>42461</v>
      </c>
      <c r="B5711" t="s">
        <v>69</v>
      </c>
      <c r="C5711">
        <f t="shared" si="270"/>
        <v>2</v>
      </c>
      <c r="D5711" t="s">
        <v>91</v>
      </c>
      <c r="E5711" s="4">
        <v>654259.19999999995</v>
      </c>
      <c r="F5711" s="4">
        <v>117897.50784000001</v>
      </c>
      <c r="G5711" s="3">
        <v>0.18020000000000003</v>
      </c>
      <c r="H5711" s="7">
        <v>1747.4871794871794</v>
      </c>
      <c r="I5711" s="4">
        <v>314.89718974358976</v>
      </c>
      <c r="J5711">
        <v>374.4</v>
      </c>
      <c r="K5711" t="s">
        <v>11</v>
      </c>
      <c r="L5711" t="s">
        <v>92</v>
      </c>
      <c r="M5711" t="s">
        <v>92</v>
      </c>
      <c r="N5711" s="2">
        <v>41295</v>
      </c>
      <c r="O5711" s="2">
        <v>42864</v>
      </c>
      <c r="P5711" t="s">
        <v>24</v>
      </c>
      <c r="Q5711" t="s">
        <v>25</v>
      </c>
      <c r="R5711" s="5" t="str">
        <f t="shared" si="271"/>
        <v>0.15</v>
      </c>
      <c r="S5711" s="6" t="str">
        <f t="shared" si="272"/>
        <v/>
      </c>
      <c r="T5711">
        <f>ROUND(INT(表1[[#This Row],[合同结束日期]]-表1[[#This Row],[合同起始日期]])/365,1)</f>
        <v>4.3</v>
      </c>
    </row>
    <row r="5712" spans="1:20">
      <c r="A5712" s="1">
        <v>42461</v>
      </c>
      <c r="B5712" t="s">
        <v>69</v>
      </c>
      <c r="C5712">
        <f t="shared" si="270"/>
        <v>2</v>
      </c>
      <c r="D5712" t="s">
        <v>93</v>
      </c>
      <c r="E5712" s="4">
        <v>260194.8</v>
      </c>
      <c r="F5712" s="4">
        <v>64788.505200000007</v>
      </c>
      <c r="G5712" s="3">
        <v>0.24900000000000003</v>
      </c>
      <c r="H5712" s="7">
        <v>963.68444444444435</v>
      </c>
      <c r="I5712" s="4">
        <v>239.95742666666669</v>
      </c>
      <c r="J5712">
        <v>270</v>
      </c>
      <c r="K5712" t="s">
        <v>11</v>
      </c>
      <c r="L5712" t="s">
        <v>92</v>
      </c>
      <c r="M5712" t="s">
        <v>92</v>
      </c>
      <c r="N5712" s="2">
        <v>41279</v>
      </c>
      <c r="O5712" s="2">
        <v>42499</v>
      </c>
      <c r="P5712" t="s">
        <v>24</v>
      </c>
      <c r="Q5712" t="s">
        <v>83</v>
      </c>
      <c r="R5712" s="5" t="str">
        <f t="shared" si="271"/>
        <v>0.14</v>
      </c>
      <c r="S5712" s="6" t="str">
        <f t="shared" si="272"/>
        <v/>
      </c>
      <c r="T5712">
        <f>ROUND(INT(表1[[#This Row],[合同结束日期]]-表1[[#This Row],[合同起始日期]])/365,1)</f>
        <v>3.3</v>
      </c>
    </row>
    <row r="5713" spans="1:20">
      <c r="A5713" s="1">
        <v>42461</v>
      </c>
      <c r="B5713" t="s">
        <v>69</v>
      </c>
      <c r="C5713">
        <f t="shared" si="270"/>
        <v>2</v>
      </c>
      <c r="D5713" t="s">
        <v>492</v>
      </c>
      <c r="E5713" s="4">
        <v>256338</v>
      </c>
      <c r="F5713" s="4">
        <v>90307.877400000012</v>
      </c>
      <c r="G5713" s="3">
        <v>0.35230000000000006</v>
      </c>
      <c r="H5713" s="7">
        <v>993.55813953488371</v>
      </c>
      <c r="I5713" s="4">
        <v>350.03053255813956</v>
      </c>
      <c r="J5713">
        <v>258</v>
      </c>
      <c r="K5713" t="s">
        <v>11</v>
      </c>
      <c r="L5713" t="s">
        <v>92</v>
      </c>
      <c r="M5713" t="s">
        <v>92</v>
      </c>
      <c r="N5713" s="2">
        <v>42436</v>
      </c>
      <c r="O5713" s="2">
        <v>43165</v>
      </c>
      <c r="P5713" t="s">
        <v>24</v>
      </c>
      <c r="Q5713" t="s">
        <v>25</v>
      </c>
      <c r="R5713" s="5" t="str">
        <f t="shared" si="271"/>
        <v>0.15</v>
      </c>
      <c r="S5713" s="6" t="str">
        <f t="shared" si="272"/>
        <v/>
      </c>
      <c r="T5713">
        <f>ROUND(INT(表1[[#This Row],[合同结束日期]]-表1[[#This Row],[合同起始日期]])/365,1)</f>
        <v>2</v>
      </c>
    </row>
    <row r="5714" spans="1:20">
      <c r="A5714" s="1">
        <v>42461</v>
      </c>
      <c r="B5714" t="s">
        <v>69</v>
      </c>
      <c r="C5714">
        <f t="shared" si="270"/>
        <v>2</v>
      </c>
      <c r="D5714" t="s">
        <v>95</v>
      </c>
      <c r="E5714" s="4">
        <v>1047148.7999999999</v>
      </c>
      <c r="F5714" s="4">
        <v>237807.49247999999</v>
      </c>
      <c r="G5714" s="3">
        <v>0.2271</v>
      </c>
      <c r="H5714" s="7">
        <v>674.88321732405257</v>
      </c>
      <c r="I5714" s="4">
        <v>153.26597865429235</v>
      </c>
      <c r="J5714">
        <v>1551.6</v>
      </c>
      <c r="K5714" t="s">
        <v>41</v>
      </c>
      <c r="L5714" t="s">
        <v>95</v>
      </c>
      <c r="M5714" t="s">
        <v>41</v>
      </c>
      <c r="N5714" s="2">
        <v>41338</v>
      </c>
      <c r="O5714" s="2">
        <v>44349</v>
      </c>
      <c r="P5714" t="s">
        <v>24</v>
      </c>
      <c r="Q5714" t="s">
        <v>25</v>
      </c>
      <c r="R5714" s="5" t="str">
        <f t="shared" si="271"/>
        <v>0.15</v>
      </c>
      <c r="S5714" s="6" t="str">
        <f t="shared" si="272"/>
        <v/>
      </c>
      <c r="T5714">
        <f>ROUND(INT(表1[[#This Row],[合同结束日期]]-表1[[#This Row],[合同起始日期]])/365,1)</f>
        <v>8.1999999999999993</v>
      </c>
    </row>
    <row r="5715" spans="1:20">
      <c r="A5715" s="1">
        <v>42461</v>
      </c>
      <c r="B5715" t="s">
        <v>69</v>
      </c>
      <c r="C5715">
        <f t="shared" si="270"/>
        <v>2</v>
      </c>
      <c r="D5715" t="s">
        <v>293</v>
      </c>
      <c r="E5715" s="4">
        <v>1059684</v>
      </c>
      <c r="F5715" s="4">
        <v>95795.433600000004</v>
      </c>
      <c r="G5715" s="3">
        <v>9.0400000000000008E-2</v>
      </c>
      <c r="H5715" s="7">
        <v>907.5745118191162</v>
      </c>
      <c r="I5715" s="4">
        <v>82.044735868448115</v>
      </c>
      <c r="J5715">
        <v>1167.5999999999999</v>
      </c>
      <c r="K5715" t="s">
        <v>44</v>
      </c>
      <c r="L5715" t="s">
        <v>72</v>
      </c>
      <c r="M5715" t="s">
        <v>71</v>
      </c>
      <c r="N5715" s="2">
        <v>41446</v>
      </c>
      <c r="O5715" s="2">
        <v>44487</v>
      </c>
      <c r="P5715" t="s">
        <v>18</v>
      </c>
      <c r="Q5715" t="s">
        <v>475</v>
      </c>
      <c r="R5715" s="5" t="str">
        <f t="shared" si="271"/>
        <v>0.04</v>
      </c>
      <c r="S5715" s="6" t="str">
        <f t="shared" si="272"/>
        <v/>
      </c>
      <c r="T5715">
        <f>ROUND(INT(表1[[#This Row],[合同结束日期]]-表1[[#This Row],[合同起始日期]])/365,1)</f>
        <v>8.3000000000000007</v>
      </c>
    </row>
    <row r="5716" spans="1:20">
      <c r="A5716" s="1">
        <v>42461</v>
      </c>
      <c r="B5716" t="s">
        <v>69</v>
      </c>
      <c r="C5716">
        <f t="shared" si="270"/>
        <v>2</v>
      </c>
      <c r="D5716" t="s">
        <v>296</v>
      </c>
      <c r="E5716" s="4">
        <v>1925706</v>
      </c>
      <c r="F5716" s="4">
        <v>98403.5766</v>
      </c>
      <c r="G5716" s="3">
        <v>5.11E-2</v>
      </c>
      <c r="H5716" s="7">
        <v>3606.1910112359551</v>
      </c>
      <c r="I5716" s="4">
        <v>184.2763606741573</v>
      </c>
      <c r="J5716">
        <v>534</v>
      </c>
      <c r="K5716" t="s">
        <v>44</v>
      </c>
      <c r="L5716" t="s">
        <v>72</v>
      </c>
      <c r="M5716" t="s">
        <v>71</v>
      </c>
      <c r="N5716" s="2">
        <v>41514</v>
      </c>
      <c r="O5716" s="2">
        <v>44525</v>
      </c>
      <c r="P5716" t="s">
        <v>18</v>
      </c>
      <c r="Q5716" t="s">
        <v>208</v>
      </c>
      <c r="R5716" s="5" t="str">
        <f t="shared" si="271"/>
        <v>0.05</v>
      </c>
      <c r="S5716" s="6" t="str">
        <f t="shared" si="272"/>
        <v/>
      </c>
      <c r="T5716">
        <f>ROUND(INT(表1[[#This Row],[合同结束日期]]-表1[[#This Row],[合同起始日期]])/365,1)</f>
        <v>8.1999999999999993</v>
      </c>
    </row>
    <row r="5717" spans="1:20">
      <c r="A5717" s="1">
        <v>42461</v>
      </c>
      <c r="B5717" t="s">
        <v>69</v>
      </c>
      <c r="C5717">
        <f t="shared" si="270"/>
        <v>2</v>
      </c>
      <c r="D5717" t="s">
        <v>306</v>
      </c>
      <c r="E5717" s="4">
        <v>911157.6</v>
      </c>
      <c r="F5717" s="4">
        <v>55762.845120000005</v>
      </c>
      <c r="G5717" s="3">
        <v>6.1200000000000004E-2</v>
      </c>
      <c r="H5717" s="7">
        <v>1632.8989247311827</v>
      </c>
      <c r="I5717" s="4">
        <v>99.933414193548401</v>
      </c>
      <c r="J5717">
        <v>558</v>
      </c>
      <c r="K5717" t="s">
        <v>44</v>
      </c>
      <c r="L5717" t="s">
        <v>72</v>
      </c>
      <c r="M5717" t="s">
        <v>71</v>
      </c>
      <c r="N5717" s="2">
        <v>41567</v>
      </c>
      <c r="O5717" s="2">
        <v>44578</v>
      </c>
      <c r="P5717" t="s">
        <v>18</v>
      </c>
      <c r="Q5717" t="s">
        <v>208</v>
      </c>
      <c r="R5717" s="5" t="str">
        <f t="shared" si="271"/>
        <v>0.05</v>
      </c>
      <c r="S5717" s="6" t="str">
        <f t="shared" si="272"/>
        <v/>
      </c>
      <c r="T5717">
        <f>ROUND(INT(表1[[#This Row],[合同结束日期]]-表1[[#This Row],[合同起始日期]])/365,1)</f>
        <v>8.1999999999999993</v>
      </c>
    </row>
    <row r="5718" spans="1:20">
      <c r="A5718" s="1">
        <v>42461</v>
      </c>
      <c r="B5718" t="s">
        <v>69</v>
      </c>
      <c r="C5718">
        <f t="shared" si="270"/>
        <v>2</v>
      </c>
      <c r="D5718" t="s">
        <v>96</v>
      </c>
      <c r="E5718" s="4">
        <v>972294</v>
      </c>
      <c r="F5718" s="4">
        <v>72533.132400000002</v>
      </c>
      <c r="G5718" s="3">
        <v>7.46E-2</v>
      </c>
      <c r="H5718" s="7">
        <v>3716.720183486239</v>
      </c>
      <c r="I5718" s="4">
        <v>277.26732568807341</v>
      </c>
      <c r="J5718">
        <v>261.59999999999997</v>
      </c>
      <c r="K5718" t="s">
        <v>11</v>
      </c>
      <c r="L5718" t="s">
        <v>23</v>
      </c>
      <c r="M5718" t="s">
        <v>23</v>
      </c>
      <c r="N5718" s="2">
        <v>41374</v>
      </c>
      <c r="O5718" s="2">
        <v>42499</v>
      </c>
      <c r="P5718" t="s">
        <v>24</v>
      </c>
      <c r="Q5718" t="s">
        <v>35</v>
      </c>
      <c r="R5718" s="5" t="str">
        <f t="shared" si="271"/>
        <v>0.06</v>
      </c>
      <c r="S5718" s="6" t="str">
        <f t="shared" si="272"/>
        <v/>
      </c>
      <c r="T5718">
        <f>ROUND(INT(表1[[#This Row],[合同结束日期]]-表1[[#This Row],[合同起始日期]])/365,1)</f>
        <v>3.1</v>
      </c>
    </row>
    <row r="5719" spans="1:20">
      <c r="A5719" s="1">
        <v>42461</v>
      </c>
      <c r="B5719" t="s">
        <v>69</v>
      </c>
      <c r="C5719">
        <f t="shared" si="270"/>
        <v>2</v>
      </c>
      <c r="D5719" t="s">
        <v>97</v>
      </c>
      <c r="E5719" s="4">
        <v>610130.88</v>
      </c>
      <c r="F5719" s="4">
        <v>154790.20425600003</v>
      </c>
      <c r="G5719" s="3">
        <v>0.25370000000000004</v>
      </c>
      <c r="H5719" s="7">
        <v>788.28279069767439</v>
      </c>
      <c r="I5719" s="4">
        <v>199.98734400000004</v>
      </c>
      <c r="J5719">
        <v>774</v>
      </c>
      <c r="K5719" t="s">
        <v>11</v>
      </c>
      <c r="L5719" t="s">
        <v>13</v>
      </c>
      <c r="M5719" t="s">
        <v>27</v>
      </c>
      <c r="N5719" s="2">
        <v>41299</v>
      </c>
      <c r="O5719" s="2">
        <v>43229</v>
      </c>
      <c r="P5719" t="s">
        <v>24</v>
      </c>
      <c r="Q5719" t="s">
        <v>65</v>
      </c>
      <c r="R5719" s="5" t="str">
        <f t="shared" si="271"/>
        <v>0.12</v>
      </c>
      <c r="S5719" s="6" t="str">
        <f t="shared" si="272"/>
        <v/>
      </c>
      <c r="T5719">
        <f>ROUND(INT(表1[[#This Row],[合同结束日期]]-表1[[#This Row],[合同起始日期]])/365,1)</f>
        <v>5.3</v>
      </c>
    </row>
    <row r="5720" spans="1:20">
      <c r="A5720" s="1">
        <v>42461</v>
      </c>
      <c r="B5720" t="s">
        <v>69</v>
      </c>
      <c r="C5720">
        <f t="shared" si="270"/>
        <v>2</v>
      </c>
      <c r="D5720" t="s">
        <v>80</v>
      </c>
      <c r="E5720" s="4">
        <v>230559.6</v>
      </c>
      <c r="F5720" s="4">
        <v>47518.333560000006</v>
      </c>
      <c r="G5720" s="3">
        <v>0.20610000000000003</v>
      </c>
      <c r="H5720" s="7">
        <v>1601.1083333333333</v>
      </c>
      <c r="I5720" s="4">
        <v>329.98842750000006</v>
      </c>
      <c r="J5720">
        <v>144</v>
      </c>
      <c r="K5720" t="s">
        <v>11</v>
      </c>
      <c r="L5720" t="s">
        <v>23</v>
      </c>
      <c r="M5720" t="s">
        <v>23</v>
      </c>
      <c r="N5720" s="2">
        <v>42325</v>
      </c>
      <c r="O5720" s="2">
        <v>43055</v>
      </c>
      <c r="P5720" t="s">
        <v>24</v>
      </c>
      <c r="Q5720" t="s">
        <v>56</v>
      </c>
      <c r="R5720" s="5" t="str">
        <f t="shared" si="271"/>
        <v>0.17</v>
      </c>
      <c r="S5720" s="6" t="str">
        <f t="shared" si="272"/>
        <v/>
      </c>
      <c r="T5720">
        <f>ROUND(INT(表1[[#This Row],[合同结束日期]]-表1[[#This Row],[合同起始日期]])/365,1)</f>
        <v>2</v>
      </c>
    </row>
    <row r="5721" spans="1:20">
      <c r="A5721" s="1">
        <v>42461</v>
      </c>
      <c r="B5721" t="s">
        <v>69</v>
      </c>
      <c r="C5721">
        <f t="shared" si="270"/>
        <v>2</v>
      </c>
      <c r="D5721" t="s">
        <v>482</v>
      </c>
      <c r="E5721" s="4">
        <v>102675.59999999999</v>
      </c>
      <c r="F5721" s="4">
        <v>35998.065360000001</v>
      </c>
      <c r="G5721" s="3">
        <v>0.35060000000000002</v>
      </c>
      <c r="H5721" s="7">
        <v>1140.8399999999999</v>
      </c>
      <c r="I5721" s="4">
        <v>399.97850399999999</v>
      </c>
      <c r="J5721">
        <v>90</v>
      </c>
      <c r="K5721" t="s">
        <v>11</v>
      </c>
      <c r="L5721" t="s">
        <v>92</v>
      </c>
      <c r="M5721" t="s">
        <v>92</v>
      </c>
      <c r="N5721" s="2">
        <v>42325</v>
      </c>
      <c r="O5721" s="2">
        <v>43055</v>
      </c>
      <c r="P5721" t="s">
        <v>24</v>
      </c>
      <c r="Q5721" t="s">
        <v>30</v>
      </c>
      <c r="R5721" s="5" t="str">
        <f t="shared" si="271"/>
        <v>0.18</v>
      </c>
      <c r="S5721" s="6" t="str">
        <f t="shared" si="272"/>
        <v/>
      </c>
      <c r="T5721">
        <f>ROUND(INT(表1[[#This Row],[合同结束日期]]-表1[[#This Row],[合同起始日期]])/365,1)</f>
        <v>2</v>
      </c>
    </row>
    <row r="5722" spans="1:20">
      <c r="A5722" s="1">
        <v>42461</v>
      </c>
      <c r="B5722" t="s">
        <v>69</v>
      </c>
      <c r="C5722">
        <f t="shared" si="270"/>
        <v>2</v>
      </c>
      <c r="D5722" t="s">
        <v>483</v>
      </c>
      <c r="E5722" s="4">
        <v>112963.2</v>
      </c>
      <c r="F5722" s="4">
        <v>39842.120640000001</v>
      </c>
      <c r="G5722" s="3">
        <v>0.35270000000000001</v>
      </c>
      <c r="H5722" s="7">
        <v>1134.1686746987953</v>
      </c>
      <c r="I5722" s="4">
        <v>400.02129156626512</v>
      </c>
      <c r="J5722">
        <v>99.6</v>
      </c>
      <c r="K5722" t="s">
        <v>11</v>
      </c>
      <c r="L5722" t="s">
        <v>92</v>
      </c>
      <c r="M5722" t="s">
        <v>92</v>
      </c>
      <c r="N5722" s="2">
        <v>42325</v>
      </c>
      <c r="O5722" s="2">
        <v>43055</v>
      </c>
      <c r="P5722" t="s">
        <v>24</v>
      </c>
      <c r="Q5722" t="s">
        <v>30</v>
      </c>
      <c r="R5722" s="5" t="str">
        <f t="shared" si="271"/>
        <v>0.18</v>
      </c>
      <c r="S5722" s="6" t="str">
        <f t="shared" si="272"/>
        <v/>
      </c>
      <c r="T5722">
        <f>ROUND(INT(表1[[#This Row],[合同结束日期]]-表1[[#This Row],[合同起始日期]])/365,1)</f>
        <v>2</v>
      </c>
    </row>
    <row r="5723" spans="1:20">
      <c r="A5723" s="1">
        <v>42461</v>
      </c>
      <c r="B5723" t="s">
        <v>69</v>
      </c>
      <c r="C5723">
        <f t="shared" si="270"/>
        <v>2</v>
      </c>
      <c r="D5723" t="s">
        <v>439</v>
      </c>
      <c r="E5723" s="4">
        <v>74774.399999999994</v>
      </c>
      <c r="F5723" s="4">
        <v>19149.723839999999</v>
      </c>
      <c r="G5723" s="3">
        <v>0.25609999999999999</v>
      </c>
      <c r="H5723" s="7">
        <v>1483.6190476190475</v>
      </c>
      <c r="I5723" s="4">
        <v>379.95483809523807</v>
      </c>
      <c r="J5723">
        <v>50.4</v>
      </c>
      <c r="K5723" t="s">
        <v>11</v>
      </c>
      <c r="L5723" t="s">
        <v>12</v>
      </c>
      <c r="M5723" t="s">
        <v>288</v>
      </c>
      <c r="N5723" s="2">
        <v>42178</v>
      </c>
      <c r="O5723" s="2">
        <v>42908</v>
      </c>
      <c r="P5723" t="s">
        <v>24</v>
      </c>
      <c r="Q5723" t="s">
        <v>170</v>
      </c>
      <c r="R5723" s="5" t="str">
        <f t="shared" si="271"/>
        <v>0.2</v>
      </c>
      <c r="S5723" s="6" t="str">
        <f t="shared" si="272"/>
        <v/>
      </c>
      <c r="T5723">
        <f>ROUND(INT(表1[[#This Row],[合同结束日期]]-表1[[#This Row],[合同起始日期]])/365,1)</f>
        <v>2</v>
      </c>
    </row>
    <row r="5724" spans="1:20">
      <c r="A5724" s="1">
        <v>42461</v>
      </c>
      <c r="B5724" t="s">
        <v>69</v>
      </c>
      <c r="C5724">
        <f t="shared" si="270"/>
        <v>2</v>
      </c>
      <c r="D5724" t="s">
        <v>49</v>
      </c>
      <c r="E5724" s="4">
        <v>734300.4</v>
      </c>
      <c r="F5724" s="4">
        <v>105004.9572</v>
      </c>
      <c r="G5724" s="3">
        <v>0.14299999999999999</v>
      </c>
      <c r="H5724" s="7">
        <v>5772.8018867924538</v>
      </c>
      <c r="I5724" s="4">
        <v>825.51066981132089</v>
      </c>
      <c r="J5724">
        <v>127.19999999999999</v>
      </c>
      <c r="K5724" t="s">
        <v>11</v>
      </c>
      <c r="L5724" t="s">
        <v>51</v>
      </c>
      <c r="M5724" t="s">
        <v>50</v>
      </c>
      <c r="N5724" s="2">
        <v>42178</v>
      </c>
      <c r="O5724" s="2">
        <v>42908</v>
      </c>
      <c r="P5724" t="s">
        <v>24</v>
      </c>
      <c r="Q5724" t="s">
        <v>28</v>
      </c>
      <c r="R5724" s="5" t="str">
        <f t="shared" si="271"/>
        <v>0.13</v>
      </c>
      <c r="S5724" s="6" t="str">
        <f t="shared" si="272"/>
        <v/>
      </c>
      <c r="T5724">
        <f>ROUND(INT(表1[[#This Row],[合同结束日期]]-表1[[#This Row],[合同起始日期]])/365,1)</f>
        <v>2</v>
      </c>
    </row>
    <row r="5725" spans="1:20">
      <c r="A5725" s="1">
        <v>42461</v>
      </c>
      <c r="B5725" t="s">
        <v>69</v>
      </c>
      <c r="C5725">
        <f t="shared" si="270"/>
        <v>2</v>
      </c>
      <c r="D5725" t="s">
        <v>440</v>
      </c>
      <c r="E5725" s="4">
        <v>272042.39999999997</v>
      </c>
      <c r="F5725" s="4">
        <v>52313.753519999998</v>
      </c>
      <c r="G5725" s="3">
        <v>0.19230000000000003</v>
      </c>
      <c r="H5725" s="7">
        <v>2636.0697674418602</v>
      </c>
      <c r="I5725" s="4">
        <v>506.91621627906972</v>
      </c>
      <c r="J5725">
        <v>103.2</v>
      </c>
      <c r="K5725" t="s">
        <v>11</v>
      </c>
      <c r="L5725" t="s">
        <v>23</v>
      </c>
      <c r="M5725" t="s">
        <v>23</v>
      </c>
      <c r="N5725" s="2">
        <v>42163</v>
      </c>
      <c r="O5725" s="2">
        <v>42893</v>
      </c>
      <c r="P5725" t="s">
        <v>24</v>
      </c>
      <c r="Q5725" t="s">
        <v>56</v>
      </c>
      <c r="R5725" s="5" t="str">
        <f t="shared" si="271"/>
        <v>0.17</v>
      </c>
      <c r="S5725" s="6" t="str">
        <f t="shared" si="272"/>
        <v/>
      </c>
      <c r="T5725">
        <f>ROUND(INT(表1[[#This Row],[合同结束日期]]-表1[[#This Row],[合同起始日期]])/365,1)</f>
        <v>2</v>
      </c>
    </row>
    <row r="5726" spans="1:20">
      <c r="A5726" s="1">
        <v>42461</v>
      </c>
      <c r="B5726" t="s">
        <v>69</v>
      </c>
      <c r="C5726">
        <f t="shared" si="270"/>
        <v>2</v>
      </c>
      <c r="D5726" t="s">
        <v>441</v>
      </c>
      <c r="E5726" s="4">
        <v>82045.2</v>
      </c>
      <c r="F5726" s="4">
        <v>35640.434879999993</v>
      </c>
      <c r="G5726" s="3">
        <v>0.43439999999999995</v>
      </c>
      <c r="H5726" s="7">
        <v>759.67777777777781</v>
      </c>
      <c r="I5726" s="4">
        <v>330.00402666666662</v>
      </c>
      <c r="J5726">
        <v>108</v>
      </c>
      <c r="K5726" t="s">
        <v>11</v>
      </c>
      <c r="L5726" t="s">
        <v>23</v>
      </c>
      <c r="M5726" t="s">
        <v>23</v>
      </c>
      <c r="N5726" s="2">
        <v>42163</v>
      </c>
      <c r="O5726" s="2">
        <v>42893</v>
      </c>
      <c r="P5726" t="s">
        <v>24</v>
      </c>
      <c r="Q5726" t="s">
        <v>56</v>
      </c>
      <c r="R5726" s="5" t="str">
        <f t="shared" si="271"/>
        <v>0.17</v>
      </c>
      <c r="S5726" s="6" t="str">
        <f t="shared" si="272"/>
        <v/>
      </c>
      <c r="T5726">
        <f>ROUND(INT(表1[[#This Row],[合同结束日期]]-表1[[#This Row],[合同起始日期]])/365,1)</f>
        <v>2</v>
      </c>
    </row>
    <row r="5727" spans="1:20">
      <c r="A5727" s="1">
        <v>42461</v>
      </c>
      <c r="B5727" t="s">
        <v>69</v>
      </c>
      <c r="C5727">
        <f t="shared" si="270"/>
        <v>2</v>
      </c>
      <c r="D5727" t="s">
        <v>101</v>
      </c>
      <c r="E5727" s="4">
        <v>78628.08</v>
      </c>
      <c r="F5727" s="4">
        <v>16071.579552000001</v>
      </c>
      <c r="G5727" s="3">
        <v>0.2044</v>
      </c>
      <c r="H5727" s="7">
        <v>636.14951456310689</v>
      </c>
      <c r="I5727" s="4">
        <v>130.02896077669905</v>
      </c>
      <c r="J5727">
        <v>123.6</v>
      </c>
      <c r="K5727" t="s">
        <v>11</v>
      </c>
      <c r="L5727" t="s">
        <v>92</v>
      </c>
      <c r="M5727" t="s">
        <v>92</v>
      </c>
      <c r="N5727" s="2">
        <v>41345</v>
      </c>
      <c r="O5727" s="2">
        <v>42499</v>
      </c>
      <c r="P5727" t="s">
        <v>18</v>
      </c>
      <c r="Q5727" t="s">
        <v>83</v>
      </c>
      <c r="R5727" s="5" t="str">
        <f t="shared" si="271"/>
        <v>0.14</v>
      </c>
      <c r="S5727" s="6" t="str">
        <f t="shared" si="272"/>
        <v/>
      </c>
      <c r="T5727">
        <f>ROUND(INT(表1[[#This Row],[合同结束日期]]-表1[[#This Row],[合同起始日期]])/365,1)</f>
        <v>3.2</v>
      </c>
    </row>
    <row r="5728" spans="1:20">
      <c r="A5728" s="1">
        <v>42461</v>
      </c>
      <c r="B5728" t="s">
        <v>69</v>
      </c>
      <c r="C5728">
        <f t="shared" si="270"/>
        <v>2</v>
      </c>
      <c r="D5728" t="s">
        <v>102</v>
      </c>
      <c r="E5728" s="4">
        <v>398559.6</v>
      </c>
      <c r="F5728" s="4">
        <v>81346.014360000001</v>
      </c>
      <c r="G5728" s="3">
        <v>0.2041</v>
      </c>
      <c r="H5728" s="7">
        <v>2574.6744186046512</v>
      </c>
      <c r="I5728" s="4">
        <v>525.49104883720941</v>
      </c>
      <c r="J5728">
        <v>154.79999999999998</v>
      </c>
      <c r="K5728" t="s">
        <v>11</v>
      </c>
      <c r="L5728" t="s">
        <v>92</v>
      </c>
      <c r="M5728" t="s">
        <v>92</v>
      </c>
      <c r="N5728" s="2">
        <v>41355</v>
      </c>
      <c r="O5728" s="2">
        <v>42499</v>
      </c>
      <c r="P5728" t="s">
        <v>24</v>
      </c>
      <c r="Q5728" t="s">
        <v>30</v>
      </c>
      <c r="R5728" s="5" t="str">
        <f t="shared" si="271"/>
        <v>0.18</v>
      </c>
      <c r="S5728" s="6" t="str">
        <f t="shared" si="272"/>
        <v/>
      </c>
      <c r="T5728">
        <f>ROUND(INT(表1[[#This Row],[合同结束日期]]-表1[[#This Row],[合同起始日期]])/365,1)</f>
        <v>3.1</v>
      </c>
    </row>
    <row r="5729" spans="1:20">
      <c r="A5729" s="1">
        <v>42461</v>
      </c>
      <c r="B5729" t="s">
        <v>69</v>
      </c>
      <c r="C5729">
        <f t="shared" si="270"/>
        <v>2</v>
      </c>
      <c r="D5729" t="s">
        <v>103</v>
      </c>
      <c r="E5729" s="4">
        <v>351706.8</v>
      </c>
      <c r="F5729" s="4">
        <v>76144.522200000007</v>
      </c>
      <c r="G5729" s="3">
        <v>0.21650000000000003</v>
      </c>
      <c r="H5729" s="7">
        <v>1415.8888888888889</v>
      </c>
      <c r="I5729" s="4">
        <v>306.53994444444447</v>
      </c>
      <c r="J5729">
        <v>248.39999999999998</v>
      </c>
      <c r="K5729" t="s">
        <v>11</v>
      </c>
      <c r="L5729" t="s">
        <v>23</v>
      </c>
      <c r="M5729" t="s">
        <v>23</v>
      </c>
      <c r="N5729" s="2">
        <v>41285</v>
      </c>
      <c r="O5729" s="2">
        <v>42499</v>
      </c>
      <c r="P5729" t="s">
        <v>24</v>
      </c>
      <c r="Q5729" t="s">
        <v>30</v>
      </c>
      <c r="R5729" s="5" t="str">
        <f t="shared" si="271"/>
        <v>0.18</v>
      </c>
      <c r="S5729" s="6" t="str">
        <f t="shared" si="272"/>
        <v/>
      </c>
      <c r="T5729">
        <f>ROUND(INT(表1[[#This Row],[合同结束日期]]-表1[[#This Row],[合同起始日期]])/365,1)</f>
        <v>3.3</v>
      </c>
    </row>
    <row r="5730" spans="1:20">
      <c r="A5730" s="1">
        <v>42461</v>
      </c>
      <c r="B5730" t="s">
        <v>69</v>
      </c>
      <c r="C5730">
        <f t="shared" si="270"/>
        <v>2</v>
      </c>
      <c r="D5730" t="s">
        <v>104</v>
      </c>
      <c r="E5730" s="4">
        <v>106659.768</v>
      </c>
      <c r="F5730" s="4">
        <v>20596.001200799998</v>
      </c>
      <c r="G5730" s="3">
        <v>0.19309999999999999</v>
      </c>
      <c r="H5730" s="7">
        <v>673.35712121212111</v>
      </c>
      <c r="I5730" s="4">
        <v>130.02526010606059</v>
      </c>
      <c r="J5730">
        <v>158.4</v>
      </c>
      <c r="K5730" t="s">
        <v>11</v>
      </c>
      <c r="L5730" t="s">
        <v>23</v>
      </c>
      <c r="M5730" t="s">
        <v>23</v>
      </c>
      <c r="N5730" s="2">
        <v>41345</v>
      </c>
      <c r="O5730" s="2">
        <v>42499</v>
      </c>
      <c r="P5730" t="s">
        <v>18</v>
      </c>
      <c r="Q5730" t="s">
        <v>83</v>
      </c>
      <c r="R5730" s="5" t="str">
        <f t="shared" si="271"/>
        <v>0.14</v>
      </c>
      <c r="S5730" s="6" t="str">
        <f t="shared" si="272"/>
        <v/>
      </c>
      <c r="T5730">
        <f>ROUND(INT(表1[[#This Row],[合同结束日期]]-表1[[#This Row],[合同起始日期]])/365,1)</f>
        <v>3.2</v>
      </c>
    </row>
    <row r="5731" spans="1:20">
      <c r="A5731" s="1">
        <v>42461</v>
      </c>
      <c r="B5731" t="s">
        <v>69</v>
      </c>
      <c r="C5731">
        <f t="shared" si="270"/>
        <v>2</v>
      </c>
      <c r="D5731" t="s">
        <v>421</v>
      </c>
      <c r="E5731" s="4">
        <v>117320.28000000001</v>
      </c>
      <c r="F5731" s="4">
        <v>35243.012112000004</v>
      </c>
      <c r="G5731" s="3">
        <v>0.3004</v>
      </c>
      <c r="H5731" s="7">
        <v>1098.5044943820226</v>
      </c>
      <c r="I5731" s="4">
        <v>329.99075011235959</v>
      </c>
      <c r="J5731">
        <v>106.8</v>
      </c>
      <c r="K5731" t="s">
        <v>11</v>
      </c>
      <c r="L5731" t="s">
        <v>13</v>
      </c>
      <c r="M5731" t="s">
        <v>34</v>
      </c>
      <c r="N5731" s="2">
        <v>42156</v>
      </c>
      <c r="O5731" s="2">
        <v>42886</v>
      </c>
      <c r="P5731" t="s">
        <v>24</v>
      </c>
      <c r="Q5731" t="s">
        <v>56</v>
      </c>
      <c r="R5731" s="5" t="str">
        <f t="shared" si="271"/>
        <v>0.17</v>
      </c>
      <c r="S5731" s="6" t="str">
        <f t="shared" si="272"/>
        <v/>
      </c>
      <c r="T5731">
        <f>ROUND(INT(表1[[#This Row],[合同结束日期]]-表1[[#This Row],[合同起始日期]])/365,1)</f>
        <v>2</v>
      </c>
    </row>
    <row r="5732" spans="1:20">
      <c r="A5732" s="1">
        <v>42461</v>
      </c>
      <c r="B5732" t="s">
        <v>69</v>
      </c>
      <c r="C5732">
        <f t="shared" si="270"/>
        <v>2</v>
      </c>
      <c r="D5732" t="s">
        <v>423</v>
      </c>
      <c r="E5732" s="4">
        <v>211730.87999999998</v>
      </c>
      <c r="F5732" s="4">
        <v>37370.500319999999</v>
      </c>
      <c r="G5732" s="3">
        <v>0.17650000000000002</v>
      </c>
      <c r="H5732" s="7">
        <v>4103.3116279069764</v>
      </c>
      <c r="I5732" s="4">
        <v>724.23450232558139</v>
      </c>
      <c r="J5732">
        <v>51.6</v>
      </c>
      <c r="K5732" t="s">
        <v>66</v>
      </c>
      <c r="L5732" t="s">
        <v>64</v>
      </c>
      <c r="M5732" t="s">
        <v>64</v>
      </c>
      <c r="N5732" s="2">
        <v>42156</v>
      </c>
      <c r="O5732" s="2">
        <v>42886</v>
      </c>
      <c r="P5732" t="s">
        <v>24</v>
      </c>
      <c r="Q5732" t="s">
        <v>59</v>
      </c>
      <c r="R5732" s="5" t="str">
        <f t="shared" si="271"/>
        <v>0.16</v>
      </c>
      <c r="S5732" s="6" t="str">
        <f t="shared" si="272"/>
        <v/>
      </c>
      <c r="T5732">
        <f>ROUND(INT(表1[[#This Row],[合同结束日期]]-表1[[#This Row],[合同起始日期]])/365,1)</f>
        <v>2</v>
      </c>
    </row>
    <row r="5733" spans="1:20">
      <c r="A5733" s="1">
        <v>42461</v>
      </c>
      <c r="B5733" t="s">
        <v>69</v>
      </c>
      <c r="C5733">
        <f t="shared" si="270"/>
        <v>2</v>
      </c>
      <c r="D5733" t="s">
        <v>109</v>
      </c>
      <c r="E5733" s="4">
        <v>334358.39999999997</v>
      </c>
      <c r="F5733" s="4">
        <v>54834.777599999994</v>
      </c>
      <c r="G5733" s="3">
        <v>0.16400000000000001</v>
      </c>
      <c r="H5733" s="7">
        <v>5358.3076923076915</v>
      </c>
      <c r="I5733" s="4">
        <v>878.76246153846148</v>
      </c>
      <c r="J5733">
        <v>62.4</v>
      </c>
      <c r="K5733" t="s">
        <v>11</v>
      </c>
      <c r="L5733" t="s">
        <v>12</v>
      </c>
      <c r="M5733" t="s">
        <v>110</v>
      </c>
      <c r="N5733" s="2">
        <v>41287</v>
      </c>
      <c r="O5733" s="2">
        <v>42864</v>
      </c>
      <c r="P5733" t="s">
        <v>24</v>
      </c>
      <c r="Q5733" t="s">
        <v>25</v>
      </c>
      <c r="R5733" s="5" t="str">
        <f t="shared" si="271"/>
        <v>0.15</v>
      </c>
      <c r="S5733" s="6" t="str">
        <f t="shared" si="272"/>
        <v/>
      </c>
      <c r="T5733">
        <f>ROUND(INT(表1[[#This Row],[合同结束日期]]-表1[[#This Row],[合同起始日期]])/365,1)</f>
        <v>4.3</v>
      </c>
    </row>
    <row r="5734" spans="1:20">
      <c r="A5734" s="1">
        <v>42461</v>
      </c>
      <c r="B5734" t="s">
        <v>69</v>
      </c>
      <c r="C5734">
        <f t="shared" si="270"/>
        <v>2</v>
      </c>
      <c r="D5734" t="s">
        <v>111</v>
      </c>
      <c r="E5734" s="4">
        <v>198858</v>
      </c>
      <c r="F5734" s="4">
        <v>36609.757799999999</v>
      </c>
      <c r="G5734" s="3">
        <v>0.18409999999999999</v>
      </c>
      <c r="H5734" s="7">
        <v>1466.5044247787612</v>
      </c>
      <c r="I5734" s="4">
        <v>269.98346460176992</v>
      </c>
      <c r="J5734">
        <v>135.6</v>
      </c>
      <c r="K5734" t="s">
        <v>11</v>
      </c>
      <c r="L5734" t="s">
        <v>23</v>
      </c>
      <c r="M5734" t="s">
        <v>23</v>
      </c>
      <c r="N5734" s="2">
        <v>41974</v>
      </c>
      <c r="O5734" s="2">
        <v>42499</v>
      </c>
      <c r="P5734" t="s">
        <v>24</v>
      </c>
      <c r="Q5734" t="s">
        <v>83</v>
      </c>
      <c r="R5734" s="5" t="str">
        <f t="shared" si="271"/>
        <v>0.14</v>
      </c>
      <c r="S5734" s="6" t="str">
        <f t="shared" si="272"/>
        <v/>
      </c>
      <c r="T5734">
        <f>ROUND(INT(表1[[#This Row],[合同结束日期]]-表1[[#This Row],[合同起始日期]])/365,1)</f>
        <v>1.4</v>
      </c>
    </row>
    <row r="5735" spans="1:20">
      <c r="A5735" s="1">
        <v>42461</v>
      </c>
      <c r="B5735" t="s">
        <v>69</v>
      </c>
      <c r="C5735">
        <f t="shared" si="270"/>
        <v>2</v>
      </c>
      <c r="D5735" t="s">
        <v>112</v>
      </c>
      <c r="E5735" s="4">
        <v>619038</v>
      </c>
      <c r="F5735" s="4">
        <v>114522.02999999998</v>
      </c>
      <c r="G5735" s="3">
        <v>0.18499999999999997</v>
      </c>
      <c r="H5735" s="7">
        <v>1156.6479820627803</v>
      </c>
      <c r="I5735" s="4">
        <v>213.97987668161434</v>
      </c>
      <c r="J5735">
        <v>535.19999999999993</v>
      </c>
      <c r="K5735" t="s">
        <v>11</v>
      </c>
      <c r="L5735" t="s">
        <v>92</v>
      </c>
      <c r="M5735" t="s">
        <v>92</v>
      </c>
      <c r="N5735" s="2">
        <v>41974</v>
      </c>
      <c r="O5735" s="2">
        <v>42499</v>
      </c>
      <c r="P5735" t="s">
        <v>24</v>
      </c>
      <c r="Q5735" t="s">
        <v>83</v>
      </c>
      <c r="R5735" s="5" t="str">
        <f t="shared" si="271"/>
        <v>0.14</v>
      </c>
      <c r="S5735" s="6" t="str">
        <f t="shared" si="272"/>
        <v/>
      </c>
      <c r="T5735">
        <f>ROUND(INT(表1[[#This Row],[合同结束日期]]-表1[[#This Row],[合同起始日期]])/365,1)</f>
        <v>1.4</v>
      </c>
    </row>
    <row r="5736" spans="1:20">
      <c r="A5736" s="1">
        <v>42461</v>
      </c>
      <c r="B5736" t="s">
        <v>69</v>
      </c>
      <c r="C5736">
        <f t="shared" si="270"/>
        <v>2</v>
      </c>
      <c r="D5736" t="s">
        <v>375</v>
      </c>
      <c r="E5736" s="4">
        <v>517345.19999999995</v>
      </c>
      <c r="F5736" s="4">
        <v>96071.003639999995</v>
      </c>
      <c r="G5736" s="3">
        <v>0.1857</v>
      </c>
      <c r="H5736" s="7">
        <v>1322.4570552147238</v>
      </c>
      <c r="I5736" s="4">
        <v>245.58027515337423</v>
      </c>
      <c r="J5736">
        <v>391.2</v>
      </c>
      <c r="K5736" t="s">
        <v>11</v>
      </c>
      <c r="L5736" t="s">
        <v>23</v>
      </c>
      <c r="M5736" t="s">
        <v>23</v>
      </c>
      <c r="N5736" s="2">
        <v>41331</v>
      </c>
      <c r="O5736" s="2">
        <v>42499</v>
      </c>
      <c r="P5736" t="s">
        <v>24</v>
      </c>
      <c r="Q5736" t="s">
        <v>59</v>
      </c>
      <c r="R5736" s="5" t="str">
        <f t="shared" si="271"/>
        <v>0.16</v>
      </c>
      <c r="S5736" s="6" t="str">
        <f t="shared" si="272"/>
        <v/>
      </c>
      <c r="T5736">
        <f>ROUND(INT(表1[[#This Row],[合同结束日期]]-表1[[#This Row],[合同起始日期]])/365,1)</f>
        <v>3.2</v>
      </c>
    </row>
    <row r="5737" spans="1:20">
      <c r="A5737" s="1">
        <v>42461</v>
      </c>
      <c r="B5737" t="s">
        <v>69</v>
      </c>
      <c r="C5737">
        <f t="shared" si="270"/>
        <v>2</v>
      </c>
      <c r="D5737" t="s">
        <v>113</v>
      </c>
      <c r="E5737" s="4">
        <v>327510</v>
      </c>
      <c r="F5737" s="4">
        <v>75720.312000000005</v>
      </c>
      <c r="G5737" s="3">
        <v>0.23120000000000002</v>
      </c>
      <c r="H5737" s="7">
        <v>1061.964980544747</v>
      </c>
      <c r="I5737" s="4">
        <v>245.52630350194556</v>
      </c>
      <c r="J5737">
        <v>308.39999999999998</v>
      </c>
      <c r="K5737" t="s">
        <v>11</v>
      </c>
      <c r="L5737" t="s">
        <v>23</v>
      </c>
      <c r="M5737" t="s">
        <v>23</v>
      </c>
      <c r="N5737" s="2">
        <v>41331</v>
      </c>
      <c r="O5737" s="2">
        <v>42499</v>
      </c>
      <c r="P5737" t="s">
        <v>24</v>
      </c>
      <c r="Q5737" t="s">
        <v>59</v>
      </c>
      <c r="R5737" s="5" t="str">
        <f t="shared" si="271"/>
        <v>0.16</v>
      </c>
      <c r="S5737" s="6" t="str">
        <f t="shared" si="272"/>
        <v/>
      </c>
      <c r="T5737">
        <f>ROUND(INT(表1[[#This Row],[合同结束日期]]-表1[[#This Row],[合同起始日期]])/365,1)</f>
        <v>3.2</v>
      </c>
    </row>
    <row r="5738" spans="1:20">
      <c r="A5738" s="1">
        <v>42461</v>
      </c>
      <c r="B5738" t="s">
        <v>69</v>
      </c>
      <c r="C5738">
        <f t="shared" si="270"/>
        <v>2</v>
      </c>
      <c r="D5738" t="s">
        <v>114</v>
      </c>
      <c r="E5738" s="4">
        <v>870982.32</v>
      </c>
      <c r="F5738" s="4">
        <v>138137.79595199999</v>
      </c>
      <c r="G5738" s="3">
        <v>0.15859999999999999</v>
      </c>
      <c r="H5738" s="7">
        <v>1765.98199513382</v>
      </c>
      <c r="I5738" s="4">
        <v>280.08474442822381</v>
      </c>
      <c r="J5738">
        <v>493.2</v>
      </c>
      <c r="K5738" t="s">
        <v>60</v>
      </c>
      <c r="L5738" t="s">
        <v>116</v>
      </c>
      <c r="M5738" t="s">
        <v>115</v>
      </c>
      <c r="N5738" s="2">
        <v>41241</v>
      </c>
      <c r="O5738" s="2">
        <v>43229</v>
      </c>
      <c r="P5738" t="s">
        <v>24</v>
      </c>
      <c r="Q5738" t="s">
        <v>28</v>
      </c>
      <c r="R5738" s="5" t="str">
        <f t="shared" si="271"/>
        <v>0.13</v>
      </c>
      <c r="S5738" s="6" t="str">
        <f t="shared" si="272"/>
        <v/>
      </c>
      <c r="T5738">
        <f>ROUND(INT(表1[[#This Row],[合同结束日期]]-表1[[#This Row],[合同起始日期]])/365,1)</f>
        <v>5.4</v>
      </c>
    </row>
    <row r="5739" spans="1:20">
      <c r="A5739" s="1">
        <v>42461</v>
      </c>
      <c r="B5739" t="s">
        <v>69</v>
      </c>
      <c r="C5739">
        <f t="shared" si="270"/>
        <v>2</v>
      </c>
      <c r="D5739" t="s">
        <v>461</v>
      </c>
      <c r="E5739" s="4">
        <v>525662.85600000003</v>
      </c>
      <c r="F5739" s="4">
        <v>54038.1415968</v>
      </c>
      <c r="G5739" s="3">
        <v>0.10279999999999999</v>
      </c>
      <c r="H5739" s="7">
        <v>2258.0019587628867</v>
      </c>
      <c r="I5739" s="4">
        <v>232.12260136082475</v>
      </c>
      <c r="J5739">
        <v>232.79999999999998</v>
      </c>
      <c r="K5739" t="s">
        <v>44</v>
      </c>
      <c r="L5739" t="s">
        <v>72</v>
      </c>
      <c r="M5739" t="s">
        <v>71</v>
      </c>
      <c r="N5739" s="2">
        <v>42135</v>
      </c>
      <c r="O5739" s="2">
        <v>43961</v>
      </c>
      <c r="P5739" t="s">
        <v>24</v>
      </c>
      <c r="Q5739" t="s">
        <v>42</v>
      </c>
      <c r="R5739" s="5" t="str">
        <f t="shared" si="271"/>
        <v>0.08</v>
      </c>
      <c r="S5739" s="6" t="str">
        <f t="shared" si="272"/>
        <v/>
      </c>
      <c r="T5739">
        <f>ROUND(INT(表1[[#This Row],[合同结束日期]]-表1[[#This Row],[合同起始日期]])/365,1)</f>
        <v>5</v>
      </c>
    </row>
    <row r="5740" spans="1:20">
      <c r="A5740" s="1">
        <v>42461</v>
      </c>
      <c r="B5740" t="s">
        <v>69</v>
      </c>
      <c r="C5740">
        <f t="shared" si="270"/>
        <v>2</v>
      </c>
      <c r="D5740" t="s">
        <v>118</v>
      </c>
      <c r="E5740" s="4">
        <v>380684.89200000005</v>
      </c>
      <c r="F5740" s="4">
        <v>52268.035671600002</v>
      </c>
      <c r="G5740" s="3">
        <v>0.13729999999999998</v>
      </c>
      <c r="H5740" s="7">
        <v>801.10457070707082</v>
      </c>
      <c r="I5740" s="4">
        <v>109.99165755808082</v>
      </c>
      <c r="J5740">
        <v>475.2</v>
      </c>
      <c r="K5740" t="s">
        <v>44</v>
      </c>
      <c r="L5740" t="s">
        <v>72</v>
      </c>
      <c r="M5740" t="s">
        <v>71</v>
      </c>
      <c r="N5740" s="2">
        <v>41332</v>
      </c>
      <c r="O5740" s="2">
        <v>44325</v>
      </c>
      <c r="P5740" t="s">
        <v>24</v>
      </c>
      <c r="Q5740" t="s">
        <v>42</v>
      </c>
      <c r="R5740" s="5" t="str">
        <f t="shared" si="271"/>
        <v>0.08</v>
      </c>
      <c r="S5740" s="6" t="str">
        <f t="shared" si="272"/>
        <v/>
      </c>
      <c r="T5740">
        <f>ROUND(INT(表1[[#This Row],[合同结束日期]]-表1[[#This Row],[合同起始日期]])/365,1)</f>
        <v>8.1999999999999993</v>
      </c>
    </row>
    <row r="5741" spans="1:20">
      <c r="A5741" s="1">
        <v>42461</v>
      </c>
      <c r="B5741" t="s">
        <v>69</v>
      </c>
      <c r="C5741">
        <f t="shared" si="270"/>
        <v>2</v>
      </c>
      <c r="D5741" t="s">
        <v>376</v>
      </c>
      <c r="E5741" s="4">
        <v>1902617.544</v>
      </c>
      <c r="F5741" s="4">
        <v>114157.05263999999</v>
      </c>
      <c r="G5741" s="3">
        <v>0.06</v>
      </c>
      <c r="H5741" s="7">
        <v>3387.8517521367521</v>
      </c>
      <c r="I5741" s="4">
        <v>203.27110512820511</v>
      </c>
      <c r="J5741">
        <v>561.6</v>
      </c>
      <c r="K5741" t="s">
        <v>44</v>
      </c>
      <c r="L5741" t="s">
        <v>72</v>
      </c>
      <c r="M5741" t="s">
        <v>71</v>
      </c>
      <c r="N5741" s="2">
        <v>42019</v>
      </c>
      <c r="O5741" s="2">
        <v>44940</v>
      </c>
      <c r="P5741" t="s">
        <v>24</v>
      </c>
      <c r="Q5741" t="s">
        <v>357</v>
      </c>
      <c r="R5741" s="5" t="str">
        <f t="shared" si="271"/>
        <v>0.05</v>
      </c>
      <c r="S5741" s="6" t="str">
        <f t="shared" si="272"/>
        <v>0.05</v>
      </c>
      <c r="T5741">
        <f>ROUND(INT(表1[[#This Row],[合同结束日期]]-表1[[#This Row],[合同起始日期]])/365,1)</f>
        <v>8</v>
      </c>
    </row>
    <row r="5742" spans="1:20">
      <c r="A5742" s="1">
        <v>42461</v>
      </c>
      <c r="B5742" t="s">
        <v>69</v>
      </c>
      <c r="C5742">
        <f t="shared" si="270"/>
        <v>2</v>
      </c>
      <c r="D5742" t="s">
        <v>120</v>
      </c>
      <c r="E5742" s="4">
        <v>350280.82799999998</v>
      </c>
      <c r="F5742" s="4">
        <v>62034.734638800001</v>
      </c>
      <c r="G5742" s="3">
        <v>0.17710000000000001</v>
      </c>
      <c r="H5742" s="7">
        <v>212.2914109090909</v>
      </c>
      <c r="I5742" s="4">
        <v>37.596808871999997</v>
      </c>
      <c r="J5742">
        <v>1650</v>
      </c>
      <c r="K5742" t="s">
        <v>44</v>
      </c>
      <c r="L5742" t="s">
        <v>72</v>
      </c>
      <c r="M5742" t="s">
        <v>71</v>
      </c>
      <c r="N5742" s="2">
        <v>41261</v>
      </c>
      <c r="O5742" s="2">
        <v>44332</v>
      </c>
      <c r="P5742" t="s">
        <v>39</v>
      </c>
      <c r="Q5742" t="s">
        <v>78</v>
      </c>
      <c r="R5742" s="5" t="str">
        <f t="shared" si="271"/>
        <v>0.07</v>
      </c>
      <c r="S5742" s="6" t="str">
        <f t="shared" si="272"/>
        <v/>
      </c>
      <c r="T5742">
        <f>ROUND(INT(表1[[#This Row],[合同结束日期]]-表1[[#This Row],[合同起始日期]])/365,1)</f>
        <v>8.4</v>
      </c>
    </row>
    <row r="5743" spans="1:20">
      <c r="A5743" s="1">
        <v>42461</v>
      </c>
      <c r="B5743" t="s">
        <v>69</v>
      </c>
      <c r="C5743">
        <f t="shared" si="270"/>
        <v>2</v>
      </c>
      <c r="D5743" t="s">
        <v>270</v>
      </c>
      <c r="E5743" s="4">
        <v>42595.68</v>
      </c>
      <c r="F5743" s="4">
        <v>7799.2690079999993</v>
      </c>
      <c r="G5743" s="3">
        <v>0.18309999999999998</v>
      </c>
      <c r="H5743" s="7">
        <v>1774.82</v>
      </c>
      <c r="I5743" s="4">
        <v>324.96954199999999</v>
      </c>
      <c r="J5743">
        <v>24</v>
      </c>
      <c r="K5743" t="s">
        <v>11</v>
      </c>
      <c r="L5743" t="s">
        <v>13</v>
      </c>
      <c r="M5743" t="s">
        <v>34</v>
      </c>
      <c r="N5743" s="2">
        <v>41893</v>
      </c>
      <c r="O5743" s="2">
        <v>42623</v>
      </c>
      <c r="P5743" t="s">
        <v>24</v>
      </c>
      <c r="Q5743" t="s">
        <v>25</v>
      </c>
      <c r="R5743" s="5" t="str">
        <f t="shared" si="271"/>
        <v>0.15</v>
      </c>
      <c r="S5743" s="6" t="str">
        <f t="shared" si="272"/>
        <v/>
      </c>
      <c r="T5743">
        <f>ROUND(INT(表1[[#This Row],[合同结束日期]]-表1[[#This Row],[合同起始日期]])/365,1)</f>
        <v>2</v>
      </c>
    </row>
    <row r="5744" spans="1:20">
      <c r="A5744" s="1">
        <v>42461</v>
      </c>
      <c r="B5744" t="s">
        <v>69</v>
      </c>
      <c r="C5744">
        <f t="shared" si="270"/>
        <v>2</v>
      </c>
      <c r="D5744" t="s">
        <v>272</v>
      </c>
      <c r="E5744" s="4">
        <v>43561.2</v>
      </c>
      <c r="F5744" s="4">
        <v>7575.2926800000005</v>
      </c>
      <c r="G5744" s="3">
        <v>0.17390000000000003</v>
      </c>
      <c r="H5744" s="7">
        <v>3025.0833333333335</v>
      </c>
      <c r="I5744" s="4">
        <v>526.0619916666667</v>
      </c>
      <c r="J5744">
        <v>14.399999999999999</v>
      </c>
      <c r="K5744" t="s">
        <v>11</v>
      </c>
      <c r="L5744" t="s">
        <v>12</v>
      </c>
      <c r="M5744" t="s">
        <v>110</v>
      </c>
      <c r="N5744" s="2">
        <v>41902</v>
      </c>
      <c r="O5744" s="2">
        <v>42632</v>
      </c>
      <c r="P5744" t="s">
        <v>24</v>
      </c>
      <c r="Q5744" t="s">
        <v>59</v>
      </c>
      <c r="R5744" s="5" t="str">
        <f t="shared" si="271"/>
        <v>0.16</v>
      </c>
      <c r="S5744" s="6" t="str">
        <f t="shared" si="272"/>
        <v/>
      </c>
      <c r="T5744">
        <f>ROUND(INT(表1[[#This Row],[合同结束日期]]-表1[[#This Row],[合同起始日期]])/365,1)</f>
        <v>2</v>
      </c>
    </row>
    <row r="5745" spans="1:20">
      <c r="A5745" s="1">
        <v>42461</v>
      </c>
      <c r="B5745" t="s">
        <v>69</v>
      </c>
      <c r="C5745">
        <f t="shared" si="270"/>
        <v>2</v>
      </c>
      <c r="D5745" t="s">
        <v>490</v>
      </c>
      <c r="E5745" s="4">
        <v>131601.66</v>
      </c>
      <c r="F5745" s="4">
        <v>23675.138634000003</v>
      </c>
      <c r="G5745" s="3">
        <v>0.1799</v>
      </c>
      <c r="H5745" s="7">
        <v>9139.0041666666675</v>
      </c>
      <c r="I5745" s="4">
        <v>1644.1068495833338</v>
      </c>
      <c r="J5745">
        <v>14.399999999999999</v>
      </c>
      <c r="K5745" t="s">
        <v>66</v>
      </c>
      <c r="L5745" t="s">
        <v>64</v>
      </c>
      <c r="M5745" t="s">
        <v>64</v>
      </c>
      <c r="N5745" s="2">
        <v>42444</v>
      </c>
      <c r="O5745" s="2">
        <v>42808</v>
      </c>
      <c r="P5745" t="s">
        <v>24</v>
      </c>
      <c r="Q5745" t="s">
        <v>56</v>
      </c>
      <c r="R5745" s="5" t="str">
        <f t="shared" si="271"/>
        <v>0.17</v>
      </c>
      <c r="S5745" s="6" t="str">
        <f t="shared" si="272"/>
        <v/>
      </c>
      <c r="T5745">
        <f>ROUND(INT(表1[[#This Row],[合同结束日期]]-表1[[#This Row],[合同起始日期]])/365,1)</f>
        <v>1</v>
      </c>
    </row>
    <row r="5746" spans="1:20">
      <c r="A5746" s="1">
        <v>42461</v>
      </c>
      <c r="B5746" t="s">
        <v>69</v>
      </c>
      <c r="C5746">
        <f t="shared" si="270"/>
        <v>2</v>
      </c>
      <c r="D5746" t="s">
        <v>278</v>
      </c>
      <c r="E5746" s="4">
        <v>36528</v>
      </c>
      <c r="F5746" s="4">
        <v>6958.5839999999998</v>
      </c>
      <c r="G5746" s="3">
        <v>0.1905</v>
      </c>
      <c r="H5746" s="7">
        <v>2536.666666666667</v>
      </c>
      <c r="I5746" s="4">
        <v>483.23500000000001</v>
      </c>
      <c r="J5746">
        <v>14.399999999999999</v>
      </c>
      <c r="K5746" t="s">
        <v>11</v>
      </c>
      <c r="L5746" t="s">
        <v>12</v>
      </c>
      <c r="M5746" t="s">
        <v>110</v>
      </c>
      <c r="N5746" s="2">
        <v>41518</v>
      </c>
      <c r="O5746" s="2">
        <v>42613</v>
      </c>
      <c r="P5746" t="s">
        <v>24</v>
      </c>
      <c r="Q5746" t="s">
        <v>56</v>
      </c>
      <c r="R5746" s="5" t="str">
        <f t="shared" si="271"/>
        <v>0.17</v>
      </c>
      <c r="S5746" s="6" t="str">
        <f t="shared" si="272"/>
        <v/>
      </c>
      <c r="T5746">
        <f>ROUND(INT(表1[[#This Row],[合同结束日期]]-表1[[#This Row],[合同起始日期]])/365,1)</f>
        <v>3</v>
      </c>
    </row>
    <row r="5747" spans="1:20">
      <c r="A5747" s="1">
        <v>42461</v>
      </c>
      <c r="B5747" t="s">
        <v>69</v>
      </c>
      <c r="C5747">
        <f t="shared" si="270"/>
        <v>2</v>
      </c>
      <c r="D5747" t="s">
        <v>480</v>
      </c>
      <c r="E5747" s="4">
        <v>9810</v>
      </c>
      <c r="F5747" s="4">
        <v>8400.3029999999999</v>
      </c>
      <c r="G5747" s="3">
        <v>0.85629999999999995</v>
      </c>
      <c r="H5747" s="7">
        <v>681.25000000000011</v>
      </c>
      <c r="I5747" s="4">
        <v>583.354375</v>
      </c>
      <c r="J5747">
        <v>14.399999999999999</v>
      </c>
      <c r="K5747" t="s">
        <v>60</v>
      </c>
      <c r="L5747" t="s">
        <v>61</v>
      </c>
      <c r="M5747" t="s">
        <v>58</v>
      </c>
      <c r="N5747" s="2">
        <v>42309</v>
      </c>
      <c r="O5747" s="2">
        <v>42674</v>
      </c>
      <c r="P5747" t="s">
        <v>24</v>
      </c>
      <c r="Q5747" t="s">
        <v>59</v>
      </c>
      <c r="R5747" s="5" t="str">
        <f t="shared" si="271"/>
        <v>0.16</v>
      </c>
      <c r="S5747" s="6" t="str">
        <f t="shared" si="272"/>
        <v/>
      </c>
      <c r="T5747">
        <f>ROUND(INT(表1[[#This Row],[合同结束日期]]-表1[[#This Row],[合同起始日期]])/365,1)</f>
        <v>1</v>
      </c>
    </row>
    <row r="5748" spans="1:20">
      <c r="A5748" s="1">
        <v>42461</v>
      </c>
      <c r="B5748" t="s">
        <v>69</v>
      </c>
      <c r="C5748">
        <f t="shared" si="270"/>
        <v>2</v>
      </c>
      <c r="D5748" t="s">
        <v>485</v>
      </c>
      <c r="E5748" s="4">
        <v>20065.8</v>
      </c>
      <c r="F5748" s="4">
        <v>8399.5438799999993</v>
      </c>
      <c r="G5748" s="3">
        <v>0.41859999999999997</v>
      </c>
      <c r="H5748" s="7">
        <v>1393.4583333333335</v>
      </c>
      <c r="I5748" s="4">
        <v>583.30165833333331</v>
      </c>
      <c r="J5748">
        <v>14.399999999999999</v>
      </c>
      <c r="K5748" t="s">
        <v>11</v>
      </c>
      <c r="L5748" t="s">
        <v>12</v>
      </c>
      <c r="M5748" t="s">
        <v>110</v>
      </c>
      <c r="N5748" s="2">
        <v>42362</v>
      </c>
      <c r="O5748" s="2">
        <v>42727</v>
      </c>
      <c r="P5748" t="s">
        <v>24</v>
      </c>
      <c r="Q5748" t="s">
        <v>59</v>
      </c>
      <c r="R5748" s="5" t="str">
        <f t="shared" si="271"/>
        <v>0.16</v>
      </c>
      <c r="S5748" s="6" t="str">
        <f t="shared" si="272"/>
        <v/>
      </c>
      <c r="T5748">
        <f>ROUND(INT(表1[[#This Row],[合同结束日期]]-表1[[#This Row],[合同起始日期]])/365,1)</f>
        <v>1</v>
      </c>
    </row>
    <row r="5749" spans="1:20">
      <c r="A5749" s="1">
        <v>42461</v>
      </c>
      <c r="B5749" t="s">
        <v>69</v>
      </c>
      <c r="C5749">
        <f t="shared" si="270"/>
        <v>2</v>
      </c>
      <c r="D5749" t="s">
        <v>470</v>
      </c>
      <c r="E5749" s="4">
        <v>26725.200000000001</v>
      </c>
      <c r="F5749" s="4">
        <v>7199.7688800000005</v>
      </c>
      <c r="G5749" s="3">
        <v>0.26940000000000003</v>
      </c>
      <c r="H5749" s="7">
        <v>1855.916666666667</v>
      </c>
      <c r="I5749" s="4">
        <v>499.98395000000011</v>
      </c>
      <c r="J5749">
        <v>14.399999999999999</v>
      </c>
      <c r="K5749" t="s">
        <v>11</v>
      </c>
      <c r="L5749" t="s">
        <v>12</v>
      </c>
      <c r="M5749" t="s">
        <v>110</v>
      </c>
      <c r="N5749" s="2">
        <v>42266</v>
      </c>
      <c r="O5749" s="2">
        <v>42631</v>
      </c>
      <c r="P5749" t="s">
        <v>24</v>
      </c>
      <c r="Q5749" t="s">
        <v>25</v>
      </c>
      <c r="R5749" s="5" t="str">
        <f t="shared" si="271"/>
        <v>0.15</v>
      </c>
      <c r="S5749" s="6" t="str">
        <f t="shared" si="272"/>
        <v/>
      </c>
      <c r="T5749">
        <f>ROUND(INT(表1[[#This Row],[合同结束日期]]-表1[[#This Row],[合同起始日期]])/365,1)</f>
        <v>1</v>
      </c>
    </row>
    <row r="5750" spans="1:20">
      <c r="A5750" s="1">
        <v>42461</v>
      </c>
      <c r="B5750" t="s">
        <v>69</v>
      </c>
      <c r="C5750">
        <f t="shared" si="270"/>
        <v>2</v>
      </c>
      <c r="D5750" t="s">
        <v>301</v>
      </c>
      <c r="E5750" s="4">
        <v>3828</v>
      </c>
      <c r="F5750" s="4">
        <v>2640.1716000000001</v>
      </c>
      <c r="G5750" s="3">
        <v>0.68969999999999998</v>
      </c>
      <c r="H5750" s="7">
        <v>245.38461538461539</v>
      </c>
      <c r="I5750" s="4">
        <v>169.24176923076925</v>
      </c>
      <c r="J5750">
        <v>15.6</v>
      </c>
      <c r="K5750" t="s">
        <v>60</v>
      </c>
      <c r="L5750" t="s">
        <v>107</v>
      </c>
      <c r="M5750" t="s">
        <v>302</v>
      </c>
      <c r="N5750" s="2">
        <v>41609</v>
      </c>
      <c r="O5750" s="2">
        <v>42704</v>
      </c>
      <c r="P5750" t="s">
        <v>14</v>
      </c>
      <c r="Q5750">
        <v>0</v>
      </c>
      <c r="R5750" s="5">
        <f t="shared" si="271"/>
        <v>0</v>
      </c>
      <c r="S5750" s="6" t="str">
        <f t="shared" si="272"/>
        <v/>
      </c>
      <c r="T5750">
        <f>ROUND(INT(表1[[#This Row],[合同结束日期]]-表1[[#This Row],[合同起始日期]])/365,1)</f>
        <v>3</v>
      </c>
    </row>
    <row r="5751" spans="1:20">
      <c r="A5751" s="1">
        <v>42461</v>
      </c>
      <c r="B5751" t="s">
        <v>69</v>
      </c>
      <c r="C5751">
        <f t="shared" si="270"/>
        <v>2</v>
      </c>
      <c r="D5751" t="s">
        <v>300</v>
      </c>
      <c r="E5751" s="4">
        <v>7272</v>
      </c>
      <c r="F5751" s="4">
        <v>2279.7719999999999</v>
      </c>
      <c r="G5751" s="3">
        <v>0.3135</v>
      </c>
      <c r="H5751" s="7">
        <v>1010.0000000000001</v>
      </c>
      <c r="I5751" s="4">
        <v>316.63500000000005</v>
      </c>
      <c r="J5751">
        <v>7.1999999999999993</v>
      </c>
      <c r="K5751" t="s">
        <v>60</v>
      </c>
      <c r="L5751" t="s">
        <v>107</v>
      </c>
      <c r="M5751" t="s">
        <v>303</v>
      </c>
      <c r="N5751" s="2">
        <v>41617</v>
      </c>
      <c r="O5751" s="2">
        <v>42712</v>
      </c>
      <c r="P5751" t="s">
        <v>14</v>
      </c>
      <c r="Q5751">
        <v>0</v>
      </c>
      <c r="R5751" s="5">
        <f t="shared" si="271"/>
        <v>0</v>
      </c>
      <c r="S5751" s="6" t="str">
        <f t="shared" si="272"/>
        <v/>
      </c>
      <c r="T5751">
        <f>ROUND(INT(表1[[#This Row],[合同结束日期]]-表1[[#This Row],[合同起始日期]])/365,1)</f>
        <v>3</v>
      </c>
    </row>
    <row r="5752" spans="1:20">
      <c r="A5752" s="1">
        <v>42461</v>
      </c>
      <c r="B5752" t="s">
        <v>69</v>
      </c>
      <c r="C5752">
        <f t="shared" si="270"/>
        <v>2</v>
      </c>
      <c r="D5752" t="s">
        <v>316</v>
      </c>
      <c r="E5752" s="4">
        <v>47244</v>
      </c>
      <c r="F5752" s="4">
        <v>5451.9575999999997</v>
      </c>
      <c r="G5752" s="3">
        <v>0.11539999999999999</v>
      </c>
      <c r="H5752" s="7">
        <v>19685</v>
      </c>
      <c r="I5752" s="4">
        <v>2271.6489999999999</v>
      </c>
      <c r="J5752">
        <v>2.4</v>
      </c>
      <c r="K5752" t="s">
        <v>44</v>
      </c>
      <c r="L5752" t="s">
        <v>46</v>
      </c>
      <c r="M5752" t="s">
        <v>187</v>
      </c>
      <c r="N5752" s="2">
        <v>41712</v>
      </c>
      <c r="O5752" s="2">
        <v>42807</v>
      </c>
      <c r="P5752" t="s">
        <v>24</v>
      </c>
      <c r="Q5752" t="s">
        <v>19</v>
      </c>
      <c r="R5752" s="5" t="str">
        <f t="shared" si="271"/>
        <v>0.1</v>
      </c>
      <c r="S5752" s="6" t="str">
        <f t="shared" si="272"/>
        <v/>
      </c>
      <c r="T5752">
        <f>ROUND(INT(表1[[#This Row],[合同结束日期]]-表1[[#This Row],[合同起始日期]])/365,1)</f>
        <v>3</v>
      </c>
    </row>
    <row r="5753" spans="1:20">
      <c r="A5753" s="1">
        <v>42461</v>
      </c>
      <c r="B5753" t="s">
        <v>69</v>
      </c>
      <c r="C5753">
        <f t="shared" si="270"/>
        <v>2</v>
      </c>
      <c r="D5753" t="s">
        <v>317</v>
      </c>
      <c r="E5753" s="4">
        <v>40402.799999999996</v>
      </c>
      <c r="F5753" s="4">
        <v>7906.8279600000005</v>
      </c>
      <c r="G5753" s="3">
        <v>0.19570000000000004</v>
      </c>
      <c r="H5753" s="7">
        <v>4208.625</v>
      </c>
      <c r="I5753" s="4">
        <v>823.62791250000009</v>
      </c>
      <c r="J5753">
        <v>9.6</v>
      </c>
      <c r="K5753" t="s">
        <v>11</v>
      </c>
      <c r="L5753" t="s">
        <v>12</v>
      </c>
      <c r="M5753" t="s">
        <v>110</v>
      </c>
      <c r="N5753" s="2">
        <v>41759</v>
      </c>
      <c r="O5753" s="2">
        <v>42670</v>
      </c>
      <c r="P5753" t="s">
        <v>24</v>
      </c>
      <c r="Q5753" t="s">
        <v>30</v>
      </c>
      <c r="R5753" s="5" t="str">
        <f t="shared" si="271"/>
        <v>0.18</v>
      </c>
      <c r="S5753" s="6" t="str">
        <f t="shared" si="272"/>
        <v/>
      </c>
      <c r="T5753">
        <f>ROUND(INT(表1[[#This Row],[合同结束日期]]-表1[[#This Row],[合同起始日期]])/365,1)</f>
        <v>2.5</v>
      </c>
    </row>
    <row r="5754" spans="1:20">
      <c r="A5754" s="1">
        <v>42461</v>
      </c>
      <c r="B5754" t="s">
        <v>69</v>
      </c>
      <c r="C5754">
        <f t="shared" si="270"/>
        <v>2</v>
      </c>
      <c r="D5754" t="s">
        <v>471</v>
      </c>
      <c r="E5754" s="4">
        <v>43563.6</v>
      </c>
      <c r="F5754" s="4">
        <v>13199.770799999998</v>
      </c>
      <c r="G5754" s="3">
        <v>0.30299999999999999</v>
      </c>
      <c r="H5754" s="7">
        <v>648.26785714285711</v>
      </c>
      <c r="I5754" s="4">
        <v>196.42516071428568</v>
      </c>
      <c r="J5754">
        <v>67.2</v>
      </c>
      <c r="K5754" t="s">
        <v>60</v>
      </c>
      <c r="L5754" t="s">
        <v>107</v>
      </c>
      <c r="M5754" t="s">
        <v>299</v>
      </c>
      <c r="N5754" s="2">
        <v>42237</v>
      </c>
      <c r="O5754" s="2">
        <v>42602</v>
      </c>
      <c r="P5754" t="s">
        <v>14</v>
      </c>
      <c r="Q5754">
        <v>0</v>
      </c>
      <c r="R5754" s="5">
        <f t="shared" si="271"/>
        <v>0</v>
      </c>
      <c r="S5754" s="6" t="str">
        <f t="shared" si="272"/>
        <v/>
      </c>
      <c r="T5754">
        <f>ROUND(INT(表1[[#This Row],[合同结束日期]]-表1[[#This Row],[合同起始日期]])/365,1)</f>
        <v>1</v>
      </c>
    </row>
    <row r="5755" spans="1:20">
      <c r="A5755" s="1">
        <v>42461</v>
      </c>
      <c r="B5755" t="s">
        <v>69</v>
      </c>
      <c r="C5755">
        <f t="shared" si="270"/>
        <v>2</v>
      </c>
      <c r="D5755" t="s">
        <v>105</v>
      </c>
      <c r="E5755" s="4">
        <v>110701.2</v>
      </c>
      <c r="F5755" s="4">
        <v>22483.413719999997</v>
      </c>
      <c r="G5755" s="3">
        <v>0.20309999999999997</v>
      </c>
      <c r="H5755" s="7">
        <v>2306.2750000000001</v>
      </c>
      <c r="I5755" s="4">
        <v>468.40445249999993</v>
      </c>
      <c r="J5755">
        <v>48</v>
      </c>
      <c r="K5755" t="s">
        <v>60</v>
      </c>
      <c r="L5755" t="s">
        <v>107</v>
      </c>
      <c r="M5755" t="s">
        <v>106</v>
      </c>
      <c r="N5755" s="2">
        <v>42163</v>
      </c>
      <c r="O5755" s="2">
        <v>42893</v>
      </c>
      <c r="P5755" t="s">
        <v>24</v>
      </c>
      <c r="Q5755" t="s">
        <v>30</v>
      </c>
      <c r="R5755" s="5" t="str">
        <f t="shared" si="271"/>
        <v>0.18</v>
      </c>
      <c r="S5755" s="6" t="str">
        <f t="shared" si="272"/>
        <v/>
      </c>
      <c r="T5755">
        <f>ROUND(INT(表1[[#This Row],[合同结束日期]]-表1[[#This Row],[合同起始日期]])/365,1)</f>
        <v>2</v>
      </c>
    </row>
    <row r="5756" spans="1:20">
      <c r="A5756" s="1">
        <v>42461</v>
      </c>
      <c r="B5756" t="s">
        <v>69</v>
      </c>
      <c r="C5756">
        <f t="shared" si="270"/>
        <v>2</v>
      </c>
      <c r="D5756" t="s">
        <v>211</v>
      </c>
      <c r="E5756" s="4">
        <v>49004.4</v>
      </c>
      <c r="F5756" s="4">
        <v>9016.8096000000005</v>
      </c>
      <c r="G5756" s="3">
        <v>0.184</v>
      </c>
      <c r="H5756" s="7">
        <v>3403.0833333333339</v>
      </c>
      <c r="I5756" s="4">
        <v>626.16733333333343</v>
      </c>
      <c r="J5756">
        <v>14.399999999999999</v>
      </c>
      <c r="K5756" t="s">
        <v>11</v>
      </c>
      <c r="L5756" t="s">
        <v>12</v>
      </c>
      <c r="M5756" t="s">
        <v>110</v>
      </c>
      <c r="N5756" s="2">
        <v>41804</v>
      </c>
      <c r="O5756" s="2">
        <v>42591</v>
      </c>
      <c r="P5756" t="s">
        <v>24</v>
      </c>
      <c r="Q5756" t="s">
        <v>56</v>
      </c>
      <c r="R5756" s="5" t="str">
        <f t="shared" si="271"/>
        <v>0.17</v>
      </c>
      <c r="S5756" s="6" t="str">
        <f t="shared" si="272"/>
        <v/>
      </c>
      <c r="T5756">
        <f>ROUND(INT(表1[[#This Row],[合同结束日期]]-表1[[#This Row],[合同起始日期]])/365,1)</f>
        <v>2.2000000000000002</v>
      </c>
    </row>
    <row r="5757" spans="1:20">
      <c r="A5757" s="1">
        <v>42461</v>
      </c>
      <c r="B5757" t="s">
        <v>69</v>
      </c>
      <c r="C5757">
        <f t="shared" si="270"/>
        <v>2</v>
      </c>
      <c r="D5757" t="s">
        <v>489</v>
      </c>
      <c r="E5757" s="4">
        <v>27337.200000000001</v>
      </c>
      <c r="F5757" s="4">
        <v>7200.6184800000001</v>
      </c>
      <c r="G5757" s="3">
        <v>0.26340000000000002</v>
      </c>
      <c r="H5757" s="7">
        <v>2278.1</v>
      </c>
      <c r="I5757" s="4">
        <v>600.05154000000005</v>
      </c>
      <c r="J5757">
        <v>12</v>
      </c>
      <c r="K5757" t="s">
        <v>140</v>
      </c>
      <c r="L5757" t="s">
        <v>309</v>
      </c>
      <c r="M5757" t="s">
        <v>309</v>
      </c>
      <c r="N5757" s="2">
        <v>42374</v>
      </c>
      <c r="O5757" s="2">
        <v>42739</v>
      </c>
      <c r="P5757" t="s">
        <v>24</v>
      </c>
      <c r="Q5757" t="s">
        <v>65</v>
      </c>
      <c r="R5757" s="5" t="str">
        <f t="shared" si="271"/>
        <v>0.12</v>
      </c>
      <c r="S5757" s="6" t="str">
        <f t="shared" si="272"/>
        <v/>
      </c>
      <c r="T5757">
        <f>ROUND(INT(表1[[#This Row],[合同结束日期]]-表1[[#This Row],[合同起始日期]])/365,1)</f>
        <v>1</v>
      </c>
    </row>
    <row r="5758" spans="1:20">
      <c r="A5758" s="1">
        <v>42461</v>
      </c>
      <c r="B5758" t="s">
        <v>69</v>
      </c>
      <c r="C5758">
        <f t="shared" si="270"/>
        <v>2</v>
      </c>
      <c r="D5758" t="s">
        <v>310</v>
      </c>
      <c r="E5758" s="4">
        <v>45114</v>
      </c>
      <c r="F5758" s="4">
        <v>7376.1390000000001</v>
      </c>
      <c r="G5758" s="3">
        <v>0.16350000000000001</v>
      </c>
      <c r="H5758" s="7">
        <v>3417.727272727273</v>
      </c>
      <c r="I5758" s="4">
        <v>558.7984090909091</v>
      </c>
      <c r="J5758">
        <v>13.2</v>
      </c>
      <c r="K5758" t="s">
        <v>11</v>
      </c>
      <c r="L5758" t="s">
        <v>12</v>
      </c>
      <c r="M5758" t="s">
        <v>10</v>
      </c>
      <c r="N5758" s="2">
        <v>42181</v>
      </c>
      <c r="O5758" s="2">
        <v>42546</v>
      </c>
      <c r="P5758" t="s">
        <v>24</v>
      </c>
      <c r="Q5758" t="s">
        <v>25</v>
      </c>
      <c r="R5758" s="5" t="str">
        <f t="shared" si="271"/>
        <v>0.15</v>
      </c>
      <c r="S5758" s="6" t="str">
        <f t="shared" si="272"/>
        <v/>
      </c>
      <c r="T5758">
        <f>ROUND(INT(表1[[#This Row],[合同结束日期]]-表1[[#This Row],[合同起始日期]])/365,1)</f>
        <v>1</v>
      </c>
    </row>
    <row r="5759" spans="1:20">
      <c r="A5759" s="1">
        <v>42461</v>
      </c>
      <c r="B5759" t="s">
        <v>69</v>
      </c>
      <c r="C5759">
        <f t="shared" si="270"/>
        <v>2</v>
      </c>
      <c r="D5759" t="s">
        <v>494</v>
      </c>
      <c r="E5759" s="4">
        <v>72565.56</v>
      </c>
      <c r="F5759" s="4">
        <v>19200.847175999999</v>
      </c>
      <c r="G5759" s="3">
        <v>0.2646</v>
      </c>
      <c r="H5759" s="7">
        <v>1511.7825</v>
      </c>
      <c r="I5759" s="4">
        <v>400.0176495</v>
      </c>
      <c r="J5759">
        <v>48</v>
      </c>
      <c r="K5759" t="s">
        <v>11</v>
      </c>
      <c r="L5759" t="s">
        <v>12</v>
      </c>
      <c r="M5759" t="s">
        <v>53</v>
      </c>
      <c r="N5759" s="2">
        <v>42461</v>
      </c>
      <c r="O5759" s="2">
        <v>42825</v>
      </c>
      <c r="P5759" t="s">
        <v>24</v>
      </c>
      <c r="Q5759" t="s">
        <v>56</v>
      </c>
      <c r="R5759" s="5" t="str">
        <f t="shared" si="271"/>
        <v>0.17</v>
      </c>
      <c r="S5759" s="6" t="str">
        <f t="shared" si="272"/>
        <v/>
      </c>
      <c r="T5759">
        <f>ROUND(INT(表1[[#This Row],[合同结束日期]]-表1[[#This Row],[合同起始日期]])/365,1)</f>
        <v>1</v>
      </c>
    </row>
    <row r="5760" spans="1:20">
      <c r="A5760" s="1">
        <v>42461</v>
      </c>
      <c r="B5760" t="s">
        <v>69</v>
      </c>
      <c r="C5760">
        <f t="shared" si="270"/>
        <v>2</v>
      </c>
      <c r="D5760" t="s">
        <v>462</v>
      </c>
      <c r="E5760" s="4">
        <v>50574</v>
      </c>
      <c r="F5760" s="4">
        <v>5998.0763999999999</v>
      </c>
      <c r="G5760" s="3">
        <v>0.1186</v>
      </c>
      <c r="H5760" s="7">
        <v>7024.166666666667</v>
      </c>
      <c r="I5760" s="4">
        <v>833.06616666666673</v>
      </c>
      <c r="J5760">
        <v>7.1999999999999993</v>
      </c>
      <c r="K5760" t="s">
        <v>66</v>
      </c>
      <c r="L5760" t="s">
        <v>66</v>
      </c>
      <c r="M5760" t="s">
        <v>66</v>
      </c>
      <c r="N5760" s="2">
        <v>42236</v>
      </c>
      <c r="O5760" s="2">
        <v>42601</v>
      </c>
      <c r="P5760" t="s">
        <v>24</v>
      </c>
      <c r="Q5760" t="s">
        <v>465</v>
      </c>
      <c r="R5760" s="5" t="str">
        <f t="shared" si="271"/>
        <v>0.</v>
      </c>
      <c r="S5760" s="6" t="str">
        <f t="shared" si="272"/>
        <v>0.1</v>
      </c>
      <c r="T5760">
        <f>ROUND(INT(表1[[#This Row],[合同结束日期]]-表1[[#This Row],[合同起始日期]])/365,1)</f>
        <v>1</v>
      </c>
    </row>
    <row r="5761" spans="1:20">
      <c r="A5761" s="1">
        <v>42461</v>
      </c>
      <c r="B5761" t="s">
        <v>69</v>
      </c>
      <c r="C5761">
        <f t="shared" si="270"/>
        <v>2</v>
      </c>
      <c r="D5761" t="s">
        <v>297</v>
      </c>
      <c r="E5761" s="4">
        <v>54324.480000000003</v>
      </c>
      <c r="F5761" s="4">
        <v>7800.995328</v>
      </c>
      <c r="G5761" s="3">
        <v>0.14359999999999998</v>
      </c>
      <c r="H5761" s="7">
        <v>3018.0266666666666</v>
      </c>
      <c r="I5761" s="4">
        <v>433.38862933333331</v>
      </c>
      <c r="J5761">
        <v>18</v>
      </c>
      <c r="K5761" t="s">
        <v>60</v>
      </c>
      <c r="L5761" t="s">
        <v>61</v>
      </c>
      <c r="M5761" t="s">
        <v>305</v>
      </c>
      <c r="N5761" s="2">
        <v>42323</v>
      </c>
      <c r="O5761" s="2">
        <v>42688</v>
      </c>
      <c r="P5761" t="s">
        <v>24</v>
      </c>
      <c r="Q5761" t="s">
        <v>28</v>
      </c>
      <c r="R5761" s="5" t="str">
        <f t="shared" si="271"/>
        <v>0.13</v>
      </c>
      <c r="S5761" s="6" t="str">
        <f t="shared" si="272"/>
        <v/>
      </c>
      <c r="T5761">
        <f>ROUND(INT(表1[[#This Row],[合同结束日期]]-表1[[#This Row],[合同起始日期]])/365,1)</f>
        <v>1</v>
      </c>
    </row>
    <row r="5762" spans="1:20">
      <c r="A5762" s="1">
        <v>42461</v>
      </c>
      <c r="B5762" t="s">
        <v>69</v>
      </c>
      <c r="C5762">
        <f t="shared" si="270"/>
        <v>2</v>
      </c>
      <c r="D5762" t="s">
        <v>488</v>
      </c>
      <c r="E5762" s="4">
        <v>367027.20000000001</v>
      </c>
      <c r="F5762" s="4">
        <v>27563.742719999998</v>
      </c>
      <c r="G5762" s="3">
        <v>7.51E-2</v>
      </c>
      <c r="H5762" s="7">
        <v>30585.600000000002</v>
      </c>
      <c r="I5762" s="4">
        <v>2296.97856</v>
      </c>
      <c r="J5762">
        <v>12</v>
      </c>
      <c r="K5762" t="s">
        <v>20</v>
      </c>
      <c r="L5762" t="s">
        <v>173</v>
      </c>
      <c r="M5762" t="s">
        <v>172</v>
      </c>
      <c r="N5762" s="2">
        <v>42362</v>
      </c>
      <c r="O5762" s="2">
        <v>42817</v>
      </c>
      <c r="P5762" t="s">
        <v>24</v>
      </c>
      <c r="Q5762" t="s">
        <v>78</v>
      </c>
      <c r="R5762" s="5" t="str">
        <f t="shared" si="271"/>
        <v>0.07</v>
      </c>
      <c r="S5762" s="6" t="str">
        <f t="shared" si="272"/>
        <v/>
      </c>
      <c r="T5762">
        <f>ROUND(INT(表1[[#This Row],[合同结束日期]]-表1[[#This Row],[合同起始日期]])/365,1)</f>
        <v>1.2</v>
      </c>
    </row>
    <row r="5763" spans="1:20">
      <c r="A5763" s="1">
        <v>42491</v>
      </c>
      <c r="B5763" t="s">
        <v>69</v>
      </c>
      <c r="C5763">
        <f t="shared" si="270"/>
        <v>2</v>
      </c>
      <c r="D5763" t="s">
        <v>70</v>
      </c>
      <c r="E5763" s="4">
        <v>1446188.4</v>
      </c>
      <c r="F5763" s="4">
        <v>132470.85743999999</v>
      </c>
      <c r="G5763" s="3">
        <v>9.1600000000000001E-2</v>
      </c>
      <c r="H5763" s="7">
        <v>1200.3555776892431</v>
      </c>
      <c r="I5763" s="4">
        <v>109.95257091633466</v>
      </c>
      <c r="J5763">
        <v>1204.8</v>
      </c>
      <c r="K5763" t="s">
        <v>44</v>
      </c>
      <c r="L5763" t="s">
        <v>72</v>
      </c>
      <c r="M5763" t="s">
        <v>71</v>
      </c>
      <c r="N5763" s="2">
        <v>41270</v>
      </c>
      <c r="O5763" s="2">
        <v>44325</v>
      </c>
      <c r="P5763" t="s">
        <v>18</v>
      </c>
      <c r="Q5763" t="s">
        <v>391</v>
      </c>
      <c r="R5763" s="5" t="str">
        <f t="shared" si="271"/>
        <v>0.08</v>
      </c>
      <c r="S5763" s="6" t="str">
        <f t="shared" si="272"/>
        <v>0.08</v>
      </c>
      <c r="T5763">
        <f>ROUND(INT(表1[[#This Row],[合同结束日期]]-表1[[#This Row],[合同起始日期]])/365,1)</f>
        <v>8.4</v>
      </c>
    </row>
    <row r="5764" spans="1:20">
      <c r="A5764" s="1">
        <v>42491</v>
      </c>
      <c r="B5764" t="s">
        <v>69</v>
      </c>
      <c r="C5764">
        <f t="shared" si="270"/>
        <v>2</v>
      </c>
      <c r="D5764" t="s">
        <v>73</v>
      </c>
      <c r="E5764" s="4">
        <v>1039736.3999999999</v>
      </c>
      <c r="F5764" s="4">
        <v>98463.037080000009</v>
      </c>
      <c r="G5764" s="3">
        <v>9.470000000000002E-2</v>
      </c>
      <c r="H5764" s="7">
        <v>1216.9199438202247</v>
      </c>
      <c r="I5764" s="4">
        <v>115.24231867977529</v>
      </c>
      <c r="J5764">
        <v>854.4</v>
      </c>
      <c r="K5764" t="s">
        <v>44</v>
      </c>
      <c r="L5764" t="s">
        <v>72</v>
      </c>
      <c r="M5764" t="s">
        <v>71</v>
      </c>
      <c r="N5764" s="2">
        <v>41286</v>
      </c>
      <c r="O5764" s="2">
        <v>44325</v>
      </c>
      <c r="P5764" t="s">
        <v>18</v>
      </c>
      <c r="Q5764" t="s">
        <v>408</v>
      </c>
      <c r="R5764" s="5" t="str">
        <f t="shared" si="271"/>
        <v>0.08</v>
      </c>
      <c r="S5764" s="6" t="str">
        <f t="shared" si="272"/>
        <v>0.09</v>
      </c>
      <c r="T5764">
        <f>ROUND(INT(表1[[#This Row],[合同结束日期]]-表1[[#This Row],[合同起始日期]])/365,1)</f>
        <v>8.3000000000000007</v>
      </c>
    </row>
    <row r="5765" spans="1:20">
      <c r="A5765" s="1">
        <v>42491</v>
      </c>
      <c r="B5765" t="s">
        <v>69</v>
      </c>
      <c r="C5765">
        <f t="shared" si="270"/>
        <v>2</v>
      </c>
      <c r="D5765" t="s">
        <v>356</v>
      </c>
      <c r="E5765" s="4">
        <v>735366</v>
      </c>
      <c r="F5765" s="4">
        <v>80154.893999999986</v>
      </c>
      <c r="G5765" s="3">
        <v>0.10899999999999999</v>
      </c>
      <c r="H5765" s="7">
        <v>1361.7888888888888</v>
      </c>
      <c r="I5765" s="4">
        <v>148.43498888888885</v>
      </c>
      <c r="J5765">
        <v>540</v>
      </c>
      <c r="K5765" t="s">
        <v>44</v>
      </c>
      <c r="L5765" t="s">
        <v>72</v>
      </c>
      <c r="M5765" t="s">
        <v>71</v>
      </c>
      <c r="N5765" s="2">
        <v>41877</v>
      </c>
      <c r="O5765" s="2">
        <v>43702</v>
      </c>
      <c r="P5765" t="s">
        <v>18</v>
      </c>
      <c r="Q5765" t="s">
        <v>42</v>
      </c>
      <c r="R5765" s="5" t="str">
        <f t="shared" si="271"/>
        <v>0.08</v>
      </c>
      <c r="S5765" s="6" t="str">
        <f t="shared" si="272"/>
        <v/>
      </c>
      <c r="T5765">
        <f>ROUND(INT(表1[[#This Row],[合同结束日期]]-表1[[#This Row],[合同起始日期]])/365,1)</f>
        <v>5</v>
      </c>
    </row>
    <row r="5766" spans="1:20">
      <c r="A5766" s="1">
        <v>42491</v>
      </c>
      <c r="B5766" t="s">
        <v>69</v>
      </c>
      <c r="C5766">
        <f t="shared" si="270"/>
        <v>2</v>
      </c>
      <c r="D5766" t="s">
        <v>336</v>
      </c>
      <c r="E5766" s="4">
        <v>791902.79999999993</v>
      </c>
      <c r="F5766" s="4">
        <v>78715.138319999984</v>
      </c>
      <c r="G5766" s="3">
        <v>9.9399999999999988E-2</v>
      </c>
      <c r="H5766" s="7">
        <v>1256.9885714285713</v>
      </c>
      <c r="I5766" s="4">
        <v>124.94466399999997</v>
      </c>
      <c r="J5766">
        <v>630</v>
      </c>
      <c r="K5766" t="s">
        <v>44</v>
      </c>
      <c r="L5766" t="s">
        <v>72</v>
      </c>
      <c r="M5766" t="s">
        <v>71</v>
      </c>
      <c r="N5766" s="2">
        <v>41757</v>
      </c>
      <c r="O5766" s="2">
        <v>43948</v>
      </c>
      <c r="P5766" t="s">
        <v>18</v>
      </c>
      <c r="Q5766" t="s">
        <v>42</v>
      </c>
      <c r="R5766" s="5" t="str">
        <f t="shared" si="271"/>
        <v>0.08</v>
      </c>
      <c r="S5766" s="6" t="str">
        <f t="shared" si="272"/>
        <v/>
      </c>
      <c r="T5766">
        <f>ROUND(INT(表1[[#This Row],[合同结束日期]]-表1[[#This Row],[合同起始日期]])/365,1)</f>
        <v>6</v>
      </c>
    </row>
    <row r="5767" spans="1:20">
      <c r="A5767" s="1">
        <v>42491</v>
      </c>
      <c r="B5767" t="s">
        <v>69</v>
      </c>
      <c r="C5767">
        <f t="shared" si="270"/>
        <v>2</v>
      </c>
      <c r="D5767" t="s">
        <v>74</v>
      </c>
      <c r="E5767" s="4">
        <v>309941.88</v>
      </c>
      <c r="F5767" s="4">
        <v>28483.658771999995</v>
      </c>
      <c r="G5767" s="3">
        <v>9.1899999999999982E-2</v>
      </c>
      <c r="H5767" s="7">
        <v>1235.8129186602871</v>
      </c>
      <c r="I5767" s="4">
        <v>113.57120722488037</v>
      </c>
      <c r="J5767">
        <v>250.79999999999998</v>
      </c>
      <c r="K5767" t="s">
        <v>76</v>
      </c>
      <c r="L5767" t="s">
        <v>75</v>
      </c>
      <c r="M5767" t="s">
        <v>75</v>
      </c>
      <c r="N5767" s="2">
        <v>41243</v>
      </c>
      <c r="O5767" s="2">
        <v>43229</v>
      </c>
      <c r="P5767" t="s">
        <v>14</v>
      </c>
      <c r="Q5767" t="s">
        <v>15</v>
      </c>
      <c r="R5767" s="5" t="str">
        <f t="shared" si="271"/>
        <v>0.</v>
      </c>
      <c r="S5767" s="6" t="str">
        <f t="shared" si="272"/>
        <v>0.</v>
      </c>
      <c r="T5767">
        <f>ROUND(INT(表1[[#This Row],[合同结束日期]]-表1[[#This Row],[合同起始日期]])/365,1)</f>
        <v>5.4</v>
      </c>
    </row>
    <row r="5768" spans="1:20">
      <c r="A5768" s="1">
        <v>42491</v>
      </c>
      <c r="B5768" t="s">
        <v>69</v>
      </c>
      <c r="C5768">
        <f t="shared" si="270"/>
        <v>2</v>
      </c>
      <c r="D5768" t="s">
        <v>464</v>
      </c>
      <c r="E5768" s="4">
        <v>579188.4</v>
      </c>
      <c r="F5768" s="4">
        <v>46682.585040000005</v>
      </c>
      <c r="G5768" s="3">
        <v>8.0600000000000005E-2</v>
      </c>
      <c r="H5768" s="7">
        <v>2234.5231481481483</v>
      </c>
      <c r="I5768" s="4">
        <v>180.10256574074077</v>
      </c>
      <c r="J5768">
        <v>259.2</v>
      </c>
      <c r="K5768" t="s">
        <v>44</v>
      </c>
      <c r="L5768" t="s">
        <v>72</v>
      </c>
      <c r="M5768" t="s">
        <v>71</v>
      </c>
      <c r="N5768" s="2">
        <v>42139</v>
      </c>
      <c r="O5768" s="2">
        <v>43965</v>
      </c>
      <c r="P5768" t="s">
        <v>18</v>
      </c>
      <c r="Q5768" t="s">
        <v>42</v>
      </c>
      <c r="R5768" s="5" t="str">
        <f t="shared" si="271"/>
        <v>0.08</v>
      </c>
      <c r="S5768" s="6" t="str">
        <f t="shared" si="272"/>
        <v/>
      </c>
      <c r="T5768">
        <f>ROUND(INT(表1[[#This Row],[合同结束日期]]-表1[[#This Row],[合同起始日期]])/365,1)</f>
        <v>5</v>
      </c>
    </row>
    <row r="5769" spans="1:20">
      <c r="A5769" s="1">
        <v>42491</v>
      </c>
      <c r="B5769" t="s">
        <v>69</v>
      </c>
      <c r="C5769">
        <f t="shared" si="270"/>
        <v>2</v>
      </c>
      <c r="D5769" t="s">
        <v>77</v>
      </c>
      <c r="E5769" s="4">
        <v>597127.19999999995</v>
      </c>
      <c r="F5769" s="4">
        <v>90166.20719999999</v>
      </c>
      <c r="G5769" s="3">
        <v>0.151</v>
      </c>
      <c r="H5769" s="7">
        <v>595.93532934131736</v>
      </c>
      <c r="I5769" s="4">
        <v>89.986234730538911</v>
      </c>
      <c r="J5769">
        <v>1002</v>
      </c>
      <c r="K5769" t="s">
        <v>44</v>
      </c>
      <c r="L5769" t="s">
        <v>72</v>
      </c>
      <c r="M5769" t="s">
        <v>71</v>
      </c>
      <c r="N5769" s="2">
        <v>42098</v>
      </c>
      <c r="O5769" s="2">
        <v>44325</v>
      </c>
      <c r="P5769" t="s">
        <v>18</v>
      </c>
      <c r="Q5769" t="s">
        <v>403</v>
      </c>
      <c r="R5769" s="5" t="str">
        <f t="shared" si="271"/>
        <v>0.07</v>
      </c>
      <c r="S5769" s="6" t="str">
        <f t="shared" si="272"/>
        <v>0.08</v>
      </c>
      <c r="T5769">
        <f>ROUND(INT(表1[[#This Row],[合同结束日期]]-表1[[#This Row],[合同起始日期]])/365,1)</f>
        <v>6.1</v>
      </c>
    </row>
    <row r="5770" spans="1:20">
      <c r="A5770" s="1">
        <v>42491</v>
      </c>
      <c r="B5770" t="s">
        <v>69</v>
      </c>
      <c r="C5770">
        <f t="shared" ref="C5770:C5833" si="273">IF($B5770="负一层",-1,IF($B5770="负一夹层",0,IF($B5770="一层",1,IF($B5770="二层",2,IF($B5770="三层",3,IF($B5770="四层",4))))))</f>
        <v>2</v>
      </c>
      <c r="D5770" t="s">
        <v>79</v>
      </c>
      <c r="E5770" s="4">
        <v>350309.04</v>
      </c>
      <c r="F5770" s="4">
        <v>18391.224600000001</v>
      </c>
      <c r="G5770" s="3">
        <v>5.2500000000000005E-2</v>
      </c>
      <c r="H5770" s="7">
        <v>1790.9460122699386</v>
      </c>
      <c r="I5770" s="4">
        <v>94.02466564417179</v>
      </c>
      <c r="J5770">
        <v>195.6</v>
      </c>
      <c r="K5770" t="s">
        <v>11</v>
      </c>
      <c r="L5770" t="s">
        <v>13</v>
      </c>
      <c r="M5770" t="s">
        <v>34</v>
      </c>
      <c r="N5770" s="2">
        <v>41299</v>
      </c>
      <c r="O5770" s="2">
        <v>42499</v>
      </c>
      <c r="P5770" t="s">
        <v>24</v>
      </c>
      <c r="Q5770" t="s">
        <v>59</v>
      </c>
      <c r="R5770" s="5" t="str">
        <f t="shared" ref="R5770:R5833" si="274">IF(ISERROR(FIND(",",$Q5770)),$Q5770,LEFT($Q5770,FIND(",",$Q5770)-1))</f>
        <v>0.16</v>
      </c>
      <c r="S5770" s="6" t="str">
        <f t="shared" si="272"/>
        <v/>
      </c>
      <c r="T5770">
        <f>ROUND(INT(表1[[#This Row],[合同结束日期]]-表1[[#This Row],[合同起始日期]])/365,1)</f>
        <v>3.3</v>
      </c>
    </row>
    <row r="5771" spans="1:20">
      <c r="A5771" s="1">
        <v>42491</v>
      </c>
      <c r="B5771" t="s">
        <v>69</v>
      </c>
      <c r="C5771">
        <f t="shared" si="273"/>
        <v>2</v>
      </c>
      <c r="D5771" t="s">
        <v>100</v>
      </c>
      <c r="E5771" s="4">
        <v>458206.8</v>
      </c>
      <c r="F5771" s="4">
        <v>83668.561680000013</v>
      </c>
      <c r="G5771" s="3">
        <v>0.18260000000000004</v>
      </c>
      <c r="H5771" s="7">
        <v>2528.7350993377486</v>
      </c>
      <c r="I5771" s="4">
        <v>461.74702913907294</v>
      </c>
      <c r="J5771">
        <v>181.2</v>
      </c>
      <c r="K5771" t="s">
        <v>11</v>
      </c>
      <c r="L5771" t="s">
        <v>23</v>
      </c>
      <c r="M5771" t="s">
        <v>23</v>
      </c>
      <c r="N5771" s="2">
        <v>42134</v>
      </c>
      <c r="O5771" s="2">
        <v>42864</v>
      </c>
      <c r="P5771" t="s">
        <v>24</v>
      </c>
      <c r="Q5771" t="s">
        <v>373</v>
      </c>
      <c r="R5771" s="5" t="str">
        <f t="shared" si="274"/>
        <v>0.16</v>
      </c>
      <c r="S5771" s="6" t="str">
        <f t="shared" ref="S5771:S5834" si="275">IF(ISERROR(FIND(",",$Q5771)),"",RIGHT($Q5771,LEN($Q5771)-FIND(",",$Q5771)))</f>
        <v>0.16</v>
      </c>
      <c r="T5771">
        <f>ROUND(INT(表1[[#This Row],[合同结束日期]]-表1[[#This Row],[合同起始日期]])/365,1)</f>
        <v>2</v>
      </c>
    </row>
    <row r="5772" spans="1:20">
      <c r="A5772" s="1">
        <v>42491</v>
      </c>
      <c r="B5772" t="s">
        <v>69</v>
      </c>
      <c r="C5772">
        <f t="shared" si="273"/>
        <v>2</v>
      </c>
      <c r="D5772" t="s">
        <v>81</v>
      </c>
      <c r="E5772" s="4">
        <v>224484</v>
      </c>
      <c r="F5772" s="4">
        <v>46625.326799999995</v>
      </c>
      <c r="G5772" s="3">
        <v>0.20769999999999997</v>
      </c>
      <c r="H5772" s="7">
        <v>1870.7</v>
      </c>
      <c r="I5772" s="4">
        <v>388.54438999999996</v>
      </c>
      <c r="J5772">
        <v>120</v>
      </c>
      <c r="K5772" t="s">
        <v>11</v>
      </c>
      <c r="L5772" t="s">
        <v>23</v>
      </c>
      <c r="M5772" t="s">
        <v>23</v>
      </c>
      <c r="N5772" s="2">
        <v>41279</v>
      </c>
      <c r="O5772" s="2">
        <v>42864</v>
      </c>
      <c r="P5772" t="s">
        <v>24</v>
      </c>
      <c r="Q5772" t="s">
        <v>405</v>
      </c>
      <c r="R5772" s="5" t="str">
        <f t="shared" si="274"/>
        <v>0.16</v>
      </c>
      <c r="S5772" s="6" t="str">
        <f t="shared" si="275"/>
        <v>0.17</v>
      </c>
      <c r="T5772">
        <f>ROUND(INT(表1[[#This Row],[合同结束日期]]-表1[[#This Row],[合同起始日期]])/365,1)</f>
        <v>4.3</v>
      </c>
    </row>
    <row r="5773" spans="1:20">
      <c r="A5773" s="1">
        <v>42491</v>
      </c>
      <c r="B5773" t="s">
        <v>69</v>
      </c>
      <c r="C5773">
        <f t="shared" si="273"/>
        <v>2</v>
      </c>
      <c r="D5773" t="s">
        <v>415</v>
      </c>
      <c r="E5773" s="4">
        <v>258457.19999999998</v>
      </c>
      <c r="F5773" s="4">
        <v>36907.688159999998</v>
      </c>
      <c r="G5773" s="3">
        <v>0.14280000000000001</v>
      </c>
      <c r="H5773" s="7">
        <v>3916.0181818181813</v>
      </c>
      <c r="I5773" s="4">
        <v>559.20739636363635</v>
      </c>
      <c r="J5773">
        <v>66</v>
      </c>
      <c r="K5773" t="s">
        <v>11</v>
      </c>
      <c r="L5773" t="s">
        <v>12</v>
      </c>
      <c r="M5773" t="s">
        <v>53</v>
      </c>
      <c r="N5773" s="2">
        <v>42156</v>
      </c>
      <c r="O5773" s="2">
        <v>42886</v>
      </c>
      <c r="P5773" t="s">
        <v>24</v>
      </c>
      <c r="Q5773" t="s">
        <v>28</v>
      </c>
      <c r="R5773" s="5" t="str">
        <f t="shared" si="274"/>
        <v>0.13</v>
      </c>
      <c r="S5773" s="6" t="str">
        <f t="shared" si="275"/>
        <v/>
      </c>
      <c r="T5773">
        <f>ROUND(INT(表1[[#This Row],[合同结束日期]]-表1[[#This Row],[合同起始日期]])/365,1)</f>
        <v>2</v>
      </c>
    </row>
    <row r="5774" spans="1:20">
      <c r="A5774" s="1">
        <v>42491</v>
      </c>
      <c r="B5774" t="s">
        <v>69</v>
      </c>
      <c r="C5774">
        <f t="shared" si="273"/>
        <v>2</v>
      </c>
      <c r="D5774" t="s">
        <v>417</v>
      </c>
      <c r="E5774" s="4">
        <v>252843.59999999998</v>
      </c>
      <c r="F5774" s="4">
        <v>36283.056599999996</v>
      </c>
      <c r="G5774" s="3">
        <v>0.14349999999999999</v>
      </c>
      <c r="H5774" s="7">
        <v>3696.5438596491231</v>
      </c>
      <c r="I5774" s="4">
        <v>530.45404385964912</v>
      </c>
      <c r="J5774">
        <v>68.399999999999991</v>
      </c>
      <c r="K5774" t="s">
        <v>11</v>
      </c>
      <c r="L5774" t="s">
        <v>12</v>
      </c>
      <c r="M5774" t="s">
        <v>53</v>
      </c>
      <c r="N5774" s="2">
        <v>42156</v>
      </c>
      <c r="O5774" s="2">
        <v>42886</v>
      </c>
      <c r="P5774" t="s">
        <v>24</v>
      </c>
      <c r="Q5774" t="s">
        <v>28</v>
      </c>
      <c r="R5774" s="5" t="str">
        <f t="shared" si="274"/>
        <v>0.13</v>
      </c>
      <c r="S5774" s="6" t="str">
        <f t="shared" si="275"/>
        <v/>
      </c>
      <c r="T5774">
        <f>ROUND(INT(表1[[#This Row],[合同结束日期]]-表1[[#This Row],[合同起始日期]])/365,1)</f>
        <v>2</v>
      </c>
    </row>
    <row r="5775" spans="1:20">
      <c r="A5775" s="1">
        <v>42491</v>
      </c>
      <c r="B5775" t="s">
        <v>69</v>
      </c>
      <c r="C5775">
        <f t="shared" si="273"/>
        <v>2</v>
      </c>
      <c r="D5775" t="s">
        <v>418</v>
      </c>
      <c r="E5775" s="4">
        <v>413031.6</v>
      </c>
      <c r="F5775" s="4">
        <v>57287.482920000009</v>
      </c>
      <c r="G5775" s="3">
        <v>0.13870000000000002</v>
      </c>
      <c r="H5775" s="7">
        <v>5736.5499999999993</v>
      </c>
      <c r="I5775" s="4">
        <v>795.65948500000013</v>
      </c>
      <c r="J5775">
        <v>72</v>
      </c>
      <c r="K5775" t="s">
        <v>11</v>
      </c>
      <c r="L5775" t="s">
        <v>12</v>
      </c>
      <c r="M5775" t="s">
        <v>53</v>
      </c>
      <c r="N5775" s="2">
        <v>42159</v>
      </c>
      <c r="O5775" s="2">
        <v>42889</v>
      </c>
      <c r="P5775" t="s">
        <v>24</v>
      </c>
      <c r="Q5775" t="s">
        <v>28</v>
      </c>
      <c r="R5775" s="5" t="str">
        <f t="shared" si="274"/>
        <v>0.13</v>
      </c>
      <c r="S5775" s="6" t="str">
        <f t="shared" si="275"/>
        <v/>
      </c>
      <c r="T5775">
        <f>ROUND(INT(表1[[#This Row],[合同结束日期]]-表1[[#This Row],[合同起始日期]])/365,1)</f>
        <v>2</v>
      </c>
    </row>
    <row r="5776" spans="1:20">
      <c r="A5776" s="1">
        <v>42491</v>
      </c>
      <c r="B5776" t="s">
        <v>69</v>
      </c>
      <c r="C5776">
        <f t="shared" si="273"/>
        <v>2</v>
      </c>
      <c r="D5776" t="s">
        <v>90</v>
      </c>
      <c r="E5776" s="4">
        <v>198795.6</v>
      </c>
      <c r="F5776" s="4">
        <v>56517.589079999998</v>
      </c>
      <c r="G5776" s="3">
        <v>0.2843</v>
      </c>
      <c r="H5776" s="7">
        <v>1055.1783439490446</v>
      </c>
      <c r="I5776" s="4">
        <v>299.98720318471334</v>
      </c>
      <c r="J5776">
        <v>188.4</v>
      </c>
      <c r="K5776" t="s">
        <v>11</v>
      </c>
      <c r="L5776" t="s">
        <v>23</v>
      </c>
      <c r="M5776" t="s">
        <v>23</v>
      </c>
      <c r="N5776" s="2">
        <v>42156</v>
      </c>
      <c r="O5776" s="2">
        <v>42886</v>
      </c>
      <c r="P5776" t="s">
        <v>24</v>
      </c>
      <c r="Q5776" t="s">
        <v>420</v>
      </c>
      <c r="R5776" s="5" t="str">
        <f t="shared" si="274"/>
        <v>0.19</v>
      </c>
      <c r="S5776" s="6" t="str">
        <f t="shared" si="275"/>
        <v/>
      </c>
      <c r="T5776">
        <f>ROUND(INT(表1[[#This Row],[合同结束日期]]-表1[[#This Row],[合同起始日期]])/365,1)</f>
        <v>2</v>
      </c>
    </row>
    <row r="5777" spans="1:20">
      <c r="A5777" s="1">
        <v>42491</v>
      </c>
      <c r="B5777" t="s">
        <v>69</v>
      </c>
      <c r="C5777">
        <f t="shared" si="273"/>
        <v>2</v>
      </c>
      <c r="D5777" t="s">
        <v>86</v>
      </c>
      <c r="E5777" s="4">
        <v>409453.2</v>
      </c>
      <c r="F5777" s="4">
        <v>81685.91339999999</v>
      </c>
      <c r="G5777" s="3">
        <v>0.19949999999999998</v>
      </c>
      <c r="H5777" s="7">
        <v>1949.777142857143</v>
      </c>
      <c r="I5777" s="4">
        <v>388.98053999999996</v>
      </c>
      <c r="J5777">
        <v>210</v>
      </c>
      <c r="K5777" t="s">
        <v>11</v>
      </c>
      <c r="L5777" t="s">
        <v>23</v>
      </c>
      <c r="M5777" t="s">
        <v>23</v>
      </c>
      <c r="N5777" s="2">
        <v>41284</v>
      </c>
      <c r="O5777" s="2">
        <v>42864</v>
      </c>
      <c r="P5777" t="s">
        <v>24</v>
      </c>
      <c r="Q5777" t="s">
        <v>388</v>
      </c>
      <c r="R5777" s="5" t="str">
        <f t="shared" si="274"/>
        <v>0.18</v>
      </c>
      <c r="S5777" s="6" t="str">
        <f t="shared" si="275"/>
        <v>0.18</v>
      </c>
      <c r="T5777">
        <f>ROUND(INT(表1[[#This Row],[合同结束日期]]-表1[[#This Row],[合同起始日期]])/365,1)</f>
        <v>4.3</v>
      </c>
    </row>
    <row r="5778" spans="1:20">
      <c r="A5778" s="1">
        <v>42491</v>
      </c>
      <c r="B5778" t="s">
        <v>69</v>
      </c>
      <c r="C5778">
        <f t="shared" si="273"/>
        <v>2</v>
      </c>
      <c r="D5778" t="s">
        <v>87</v>
      </c>
      <c r="E5778" s="4">
        <v>18502.248</v>
      </c>
      <c r="F5778" s="4">
        <v>11005.137110400001</v>
      </c>
      <c r="G5778" s="3">
        <v>0.59480000000000011</v>
      </c>
      <c r="H5778" s="7">
        <v>63.45078189300412</v>
      </c>
      <c r="I5778" s="4">
        <v>37.740525069958856</v>
      </c>
      <c r="J5778">
        <v>291.59999999999997</v>
      </c>
      <c r="K5778" t="s">
        <v>11</v>
      </c>
      <c r="L5778" t="s">
        <v>13</v>
      </c>
      <c r="M5778" t="s">
        <v>13</v>
      </c>
      <c r="N5778" s="2">
        <v>41340</v>
      </c>
      <c r="O5778" s="2">
        <v>42499</v>
      </c>
      <c r="P5778" t="s">
        <v>18</v>
      </c>
      <c r="Q5778" t="s">
        <v>83</v>
      </c>
      <c r="R5778" s="5" t="str">
        <f t="shared" si="274"/>
        <v>0.14</v>
      </c>
      <c r="S5778" s="6" t="str">
        <f t="shared" si="275"/>
        <v/>
      </c>
      <c r="T5778">
        <f>ROUND(INT(表1[[#This Row],[合同结束日期]]-表1[[#This Row],[合同起始日期]])/365,1)</f>
        <v>3.2</v>
      </c>
    </row>
    <row r="5779" spans="1:20">
      <c r="A5779" s="1">
        <v>42491</v>
      </c>
      <c r="B5779" t="s">
        <v>69</v>
      </c>
      <c r="C5779">
        <f t="shared" si="273"/>
        <v>2</v>
      </c>
      <c r="D5779" t="s">
        <v>88</v>
      </c>
      <c r="E5779" s="4">
        <v>105007.41600000001</v>
      </c>
      <c r="F5779" s="4">
        <v>29412.5772216</v>
      </c>
      <c r="G5779" s="3">
        <v>0.28009999999999996</v>
      </c>
      <c r="H5779" s="7">
        <v>514.74223529411768</v>
      </c>
      <c r="I5779" s="4">
        <v>144.17930010588236</v>
      </c>
      <c r="J5779">
        <v>204</v>
      </c>
      <c r="K5779" t="s">
        <v>11</v>
      </c>
      <c r="L5779" t="s">
        <v>23</v>
      </c>
      <c r="M5779" t="s">
        <v>23</v>
      </c>
      <c r="N5779" s="2">
        <v>41337</v>
      </c>
      <c r="O5779" s="2">
        <v>42499</v>
      </c>
      <c r="P5779" t="s">
        <v>18</v>
      </c>
      <c r="Q5779" t="s">
        <v>83</v>
      </c>
      <c r="R5779" s="5" t="str">
        <f t="shared" si="274"/>
        <v>0.14</v>
      </c>
      <c r="S5779" s="6" t="str">
        <f t="shared" si="275"/>
        <v/>
      </c>
      <c r="T5779">
        <f>ROUND(INT(表1[[#This Row],[合同结束日期]]-表1[[#This Row],[合同起始日期]])/365,1)</f>
        <v>3.2</v>
      </c>
    </row>
    <row r="5780" spans="1:20">
      <c r="A5780" s="1">
        <v>42491</v>
      </c>
      <c r="B5780" t="s">
        <v>69</v>
      </c>
      <c r="C5780">
        <f t="shared" si="273"/>
        <v>2</v>
      </c>
      <c r="D5780" t="s">
        <v>89</v>
      </c>
      <c r="E5780" s="4">
        <v>28081.8</v>
      </c>
      <c r="F5780" s="4">
        <v>12106.063980000001</v>
      </c>
      <c r="G5780" s="3">
        <v>0.43110000000000004</v>
      </c>
      <c r="H5780" s="7">
        <v>196.6512605042017</v>
      </c>
      <c r="I5780" s="4">
        <v>84.776358403361357</v>
      </c>
      <c r="J5780">
        <v>142.79999999999998</v>
      </c>
      <c r="K5780" t="s">
        <v>11</v>
      </c>
      <c r="L5780" t="s">
        <v>23</v>
      </c>
      <c r="M5780" t="s">
        <v>23</v>
      </c>
      <c r="N5780" s="2">
        <v>41284</v>
      </c>
      <c r="O5780" s="2">
        <v>43229</v>
      </c>
      <c r="P5780" t="s">
        <v>24</v>
      </c>
      <c r="Q5780" t="s">
        <v>59</v>
      </c>
      <c r="R5780" s="5" t="str">
        <f t="shared" si="274"/>
        <v>0.16</v>
      </c>
      <c r="S5780" s="6" t="str">
        <f t="shared" si="275"/>
        <v/>
      </c>
      <c r="T5780">
        <f>ROUND(INT(表1[[#This Row],[合同结束日期]]-表1[[#This Row],[合同起始日期]])/365,1)</f>
        <v>5.3</v>
      </c>
    </row>
    <row r="5781" spans="1:20">
      <c r="A5781" s="1">
        <v>42491</v>
      </c>
      <c r="B5781" t="s">
        <v>69</v>
      </c>
      <c r="C5781">
        <f t="shared" si="273"/>
        <v>2</v>
      </c>
      <c r="D5781" t="s">
        <v>497</v>
      </c>
      <c r="E5781" s="4">
        <v>30805.199999999997</v>
      </c>
      <c r="F5781" s="4">
        <v>9466.4379599999993</v>
      </c>
      <c r="G5781" s="3">
        <v>0.30730000000000002</v>
      </c>
      <c r="H5781" s="7">
        <v>215.72268907563026</v>
      </c>
      <c r="I5781" s="4">
        <v>66.291582352941177</v>
      </c>
      <c r="J5781">
        <v>142.79999999999998</v>
      </c>
      <c r="K5781" t="s">
        <v>11</v>
      </c>
      <c r="L5781" t="s">
        <v>23</v>
      </c>
      <c r="M5781" t="s">
        <v>23</v>
      </c>
      <c r="N5781" s="2">
        <v>42500</v>
      </c>
      <c r="O5781" s="2">
        <v>43229</v>
      </c>
      <c r="P5781" t="s">
        <v>14</v>
      </c>
      <c r="Q5781" t="s">
        <v>422</v>
      </c>
      <c r="R5781" s="5" t="str">
        <f t="shared" si="274"/>
        <v>0.</v>
      </c>
      <c r="S5781" s="6" t="str">
        <f t="shared" si="275"/>
        <v>0.17</v>
      </c>
      <c r="T5781">
        <f>ROUND(INT(表1[[#This Row],[合同结束日期]]-表1[[#This Row],[合同起始日期]])/365,1)</f>
        <v>2</v>
      </c>
    </row>
    <row r="5782" spans="1:20">
      <c r="A5782" s="1">
        <v>42491</v>
      </c>
      <c r="B5782" t="s">
        <v>69</v>
      </c>
      <c r="C5782">
        <f t="shared" si="273"/>
        <v>2</v>
      </c>
      <c r="D5782" t="s">
        <v>419</v>
      </c>
      <c r="E5782" s="4">
        <v>736797.6</v>
      </c>
      <c r="F5782" s="4">
        <v>152222.38415999999</v>
      </c>
      <c r="G5782" s="3">
        <v>0.20659999999999998</v>
      </c>
      <c r="H5782" s="7">
        <v>2240.8686131386858</v>
      </c>
      <c r="I5782" s="4">
        <v>462.96345547445247</v>
      </c>
      <c r="J5782">
        <v>328.8</v>
      </c>
      <c r="K5782" t="s">
        <v>11</v>
      </c>
      <c r="L5782" t="s">
        <v>23</v>
      </c>
      <c r="M5782" t="s">
        <v>23</v>
      </c>
      <c r="N5782" s="2">
        <v>42140</v>
      </c>
      <c r="O5782" s="2">
        <v>42870</v>
      </c>
      <c r="P5782" t="s">
        <v>24</v>
      </c>
      <c r="Q5782" t="s">
        <v>30</v>
      </c>
      <c r="R5782" s="5" t="str">
        <f t="shared" si="274"/>
        <v>0.18</v>
      </c>
      <c r="S5782" s="6" t="str">
        <f t="shared" si="275"/>
        <v/>
      </c>
      <c r="T5782">
        <f>ROUND(INT(表1[[#This Row],[合同结束日期]]-表1[[#This Row],[合同起始日期]])/365,1)</f>
        <v>2</v>
      </c>
    </row>
    <row r="5783" spans="1:20">
      <c r="A5783" s="1">
        <v>42491</v>
      </c>
      <c r="B5783" t="s">
        <v>69</v>
      </c>
      <c r="C5783">
        <f t="shared" si="273"/>
        <v>2</v>
      </c>
      <c r="D5783" t="s">
        <v>91</v>
      </c>
      <c r="E5783" s="4">
        <v>664312.79999999993</v>
      </c>
      <c r="F5783" s="4">
        <v>123761.47464</v>
      </c>
      <c r="G5783" s="3">
        <v>0.18630000000000002</v>
      </c>
      <c r="H5783" s="7">
        <v>1774.3397435897434</v>
      </c>
      <c r="I5783" s="4">
        <v>330.55949423076925</v>
      </c>
      <c r="J5783">
        <v>374.4</v>
      </c>
      <c r="K5783" t="s">
        <v>11</v>
      </c>
      <c r="L5783" t="s">
        <v>92</v>
      </c>
      <c r="M5783" t="s">
        <v>92</v>
      </c>
      <c r="N5783" s="2">
        <v>41295</v>
      </c>
      <c r="O5783" s="2">
        <v>42864</v>
      </c>
      <c r="P5783" t="s">
        <v>24</v>
      </c>
      <c r="Q5783" t="s">
        <v>385</v>
      </c>
      <c r="R5783" s="5" t="str">
        <f t="shared" si="274"/>
        <v>0.15</v>
      </c>
      <c r="S5783" s="6" t="str">
        <f t="shared" si="275"/>
        <v>0.16</v>
      </c>
      <c r="T5783">
        <f>ROUND(INT(表1[[#This Row],[合同结束日期]]-表1[[#This Row],[合同起始日期]])/365,1)</f>
        <v>4.3</v>
      </c>
    </row>
    <row r="5784" spans="1:20">
      <c r="A5784" s="1">
        <v>42491</v>
      </c>
      <c r="B5784" t="s">
        <v>69</v>
      </c>
      <c r="C5784">
        <f t="shared" si="273"/>
        <v>2</v>
      </c>
      <c r="D5784" t="s">
        <v>93</v>
      </c>
      <c r="E5784" s="4">
        <v>257001.59999999998</v>
      </c>
      <c r="F5784" s="4">
        <v>69210.530879999991</v>
      </c>
      <c r="G5784" s="3">
        <v>0.26929999999999998</v>
      </c>
      <c r="H5784" s="7">
        <v>951.85777777777764</v>
      </c>
      <c r="I5784" s="4">
        <v>256.33529955555554</v>
      </c>
      <c r="J5784">
        <v>270</v>
      </c>
      <c r="K5784" t="s">
        <v>11</v>
      </c>
      <c r="L5784" t="s">
        <v>92</v>
      </c>
      <c r="M5784" t="s">
        <v>92</v>
      </c>
      <c r="N5784" s="2">
        <v>41279</v>
      </c>
      <c r="O5784" s="2">
        <v>42499</v>
      </c>
      <c r="P5784" t="s">
        <v>24</v>
      </c>
      <c r="Q5784" t="s">
        <v>83</v>
      </c>
      <c r="R5784" s="5" t="str">
        <f t="shared" si="274"/>
        <v>0.14</v>
      </c>
      <c r="S5784" s="6" t="str">
        <f t="shared" si="275"/>
        <v/>
      </c>
      <c r="T5784">
        <f>ROUND(INT(表1[[#This Row],[合同结束日期]]-表1[[#This Row],[合同起始日期]])/365,1)</f>
        <v>3.3</v>
      </c>
    </row>
    <row r="5785" spans="1:20">
      <c r="A5785" s="1">
        <v>42491</v>
      </c>
      <c r="B5785" t="s">
        <v>69</v>
      </c>
      <c r="C5785">
        <f t="shared" si="273"/>
        <v>2</v>
      </c>
      <c r="D5785" t="s">
        <v>492</v>
      </c>
      <c r="E5785" s="4">
        <v>208483.19999999998</v>
      </c>
      <c r="F5785" s="4">
        <v>90294.073919999995</v>
      </c>
      <c r="G5785" s="3">
        <v>0.43310000000000004</v>
      </c>
      <c r="H5785" s="7">
        <v>808.0744186046511</v>
      </c>
      <c r="I5785" s="4">
        <v>349.97703069767442</v>
      </c>
      <c r="J5785">
        <v>258</v>
      </c>
      <c r="K5785" t="s">
        <v>11</v>
      </c>
      <c r="L5785" t="s">
        <v>92</v>
      </c>
      <c r="M5785" t="s">
        <v>92</v>
      </c>
      <c r="N5785" s="2">
        <v>42436</v>
      </c>
      <c r="O5785" s="2">
        <v>43165</v>
      </c>
      <c r="P5785" t="s">
        <v>24</v>
      </c>
      <c r="Q5785" t="s">
        <v>25</v>
      </c>
      <c r="R5785" s="5" t="str">
        <f t="shared" si="274"/>
        <v>0.15</v>
      </c>
      <c r="S5785" s="6" t="str">
        <f t="shared" si="275"/>
        <v/>
      </c>
      <c r="T5785">
        <f>ROUND(INT(表1[[#This Row],[合同结束日期]]-表1[[#This Row],[合同起始日期]])/365,1)</f>
        <v>2</v>
      </c>
    </row>
    <row r="5786" spans="1:20">
      <c r="A5786" s="1">
        <v>42491</v>
      </c>
      <c r="B5786" t="s">
        <v>69</v>
      </c>
      <c r="C5786">
        <f t="shared" si="273"/>
        <v>2</v>
      </c>
      <c r="D5786" t="s">
        <v>95</v>
      </c>
      <c r="E5786" s="4">
        <v>980253.6</v>
      </c>
      <c r="F5786" s="4">
        <v>224576.09975999998</v>
      </c>
      <c r="G5786" s="3">
        <v>0.2291</v>
      </c>
      <c r="H5786" s="7">
        <v>631.76952822892497</v>
      </c>
      <c r="I5786" s="4">
        <v>144.73839891724671</v>
      </c>
      <c r="J5786">
        <v>1551.6</v>
      </c>
      <c r="K5786" t="s">
        <v>41</v>
      </c>
      <c r="L5786" t="s">
        <v>95</v>
      </c>
      <c r="M5786" t="s">
        <v>41</v>
      </c>
      <c r="N5786" s="2">
        <v>41338</v>
      </c>
      <c r="O5786" s="2">
        <v>44349</v>
      </c>
      <c r="P5786" t="s">
        <v>24</v>
      </c>
      <c r="Q5786" t="s">
        <v>25</v>
      </c>
      <c r="R5786" s="5" t="str">
        <f t="shared" si="274"/>
        <v>0.15</v>
      </c>
      <c r="S5786" s="6" t="str">
        <f t="shared" si="275"/>
        <v/>
      </c>
      <c r="T5786">
        <f>ROUND(INT(表1[[#This Row],[合同结束日期]]-表1[[#This Row],[合同起始日期]])/365,1)</f>
        <v>8.1999999999999993</v>
      </c>
    </row>
    <row r="5787" spans="1:20">
      <c r="A5787" s="1">
        <v>42491</v>
      </c>
      <c r="B5787" t="s">
        <v>69</v>
      </c>
      <c r="C5787">
        <f t="shared" si="273"/>
        <v>2</v>
      </c>
      <c r="D5787" t="s">
        <v>293</v>
      </c>
      <c r="E5787" s="4">
        <v>1082720.3999999999</v>
      </c>
      <c r="F5787" s="4">
        <v>95712.483359999998</v>
      </c>
      <c r="G5787" s="3">
        <v>8.8400000000000006E-2</v>
      </c>
      <c r="H5787" s="7">
        <v>927.30421377183961</v>
      </c>
      <c r="I5787" s="4">
        <v>81.973692497430633</v>
      </c>
      <c r="J5787">
        <v>1167.5999999999999</v>
      </c>
      <c r="K5787" t="s">
        <v>44</v>
      </c>
      <c r="L5787" t="s">
        <v>72</v>
      </c>
      <c r="M5787" t="s">
        <v>71</v>
      </c>
      <c r="N5787" s="2">
        <v>41446</v>
      </c>
      <c r="O5787" s="2">
        <v>44487</v>
      </c>
      <c r="P5787" t="s">
        <v>18</v>
      </c>
      <c r="Q5787" t="s">
        <v>475</v>
      </c>
      <c r="R5787" s="5" t="str">
        <f t="shared" si="274"/>
        <v>0.04</v>
      </c>
      <c r="S5787" s="6" t="str">
        <f t="shared" si="275"/>
        <v/>
      </c>
      <c r="T5787">
        <f>ROUND(INT(表1[[#This Row],[合同结束日期]]-表1[[#This Row],[合同起始日期]])/365,1)</f>
        <v>8.3000000000000007</v>
      </c>
    </row>
    <row r="5788" spans="1:20">
      <c r="A5788" s="1">
        <v>42491</v>
      </c>
      <c r="B5788" t="s">
        <v>69</v>
      </c>
      <c r="C5788">
        <f t="shared" si="273"/>
        <v>2</v>
      </c>
      <c r="D5788" t="s">
        <v>296</v>
      </c>
      <c r="E5788" s="4">
        <v>1946527.2</v>
      </c>
      <c r="F5788" s="4">
        <v>97326.36</v>
      </c>
      <c r="G5788" s="3">
        <v>0.05</v>
      </c>
      <c r="H5788" s="7">
        <v>3645.1820224719099</v>
      </c>
      <c r="I5788" s="4">
        <v>182.25910112359551</v>
      </c>
      <c r="J5788">
        <v>534</v>
      </c>
      <c r="K5788" t="s">
        <v>44</v>
      </c>
      <c r="L5788" t="s">
        <v>72</v>
      </c>
      <c r="M5788" t="s">
        <v>71</v>
      </c>
      <c r="N5788" s="2">
        <v>41514</v>
      </c>
      <c r="O5788" s="2">
        <v>44525</v>
      </c>
      <c r="P5788" t="s">
        <v>18</v>
      </c>
      <c r="Q5788" t="s">
        <v>208</v>
      </c>
      <c r="R5788" s="5" t="str">
        <f t="shared" si="274"/>
        <v>0.05</v>
      </c>
      <c r="S5788" s="6" t="str">
        <f t="shared" si="275"/>
        <v/>
      </c>
      <c r="T5788">
        <f>ROUND(INT(表1[[#This Row],[合同结束日期]]-表1[[#This Row],[合同起始日期]])/365,1)</f>
        <v>8.1999999999999993</v>
      </c>
    </row>
    <row r="5789" spans="1:20">
      <c r="A5789" s="1">
        <v>42491</v>
      </c>
      <c r="B5789" t="s">
        <v>69</v>
      </c>
      <c r="C5789">
        <f t="shared" si="273"/>
        <v>2</v>
      </c>
      <c r="D5789" t="s">
        <v>306</v>
      </c>
      <c r="E5789" s="4">
        <v>932898</v>
      </c>
      <c r="F5789" s="4">
        <v>55787.3004</v>
      </c>
      <c r="G5789" s="3">
        <v>5.9799999999999999E-2</v>
      </c>
      <c r="H5789" s="7">
        <v>1671.8602150537633</v>
      </c>
      <c r="I5789" s="4">
        <v>99.977240860215048</v>
      </c>
      <c r="J5789">
        <v>558</v>
      </c>
      <c r="K5789" t="s">
        <v>44</v>
      </c>
      <c r="L5789" t="s">
        <v>72</v>
      </c>
      <c r="M5789" t="s">
        <v>71</v>
      </c>
      <c r="N5789" s="2">
        <v>41567</v>
      </c>
      <c r="O5789" s="2">
        <v>44578</v>
      </c>
      <c r="P5789" t="s">
        <v>18</v>
      </c>
      <c r="Q5789" t="s">
        <v>208</v>
      </c>
      <c r="R5789" s="5" t="str">
        <f t="shared" si="274"/>
        <v>0.05</v>
      </c>
      <c r="S5789" s="6" t="str">
        <f t="shared" si="275"/>
        <v/>
      </c>
      <c r="T5789">
        <f>ROUND(INT(表1[[#This Row],[合同结束日期]]-表1[[#This Row],[合同起始日期]])/365,1)</f>
        <v>8.1999999999999993</v>
      </c>
    </row>
    <row r="5790" spans="1:20">
      <c r="A5790" s="1">
        <v>42491</v>
      </c>
      <c r="B5790" t="s">
        <v>69</v>
      </c>
      <c r="C5790">
        <f t="shared" si="273"/>
        <v>2</v>
      </c>
      <c r="D5790" t="s">
        <v>96</v>
      </c>
      <c r="E5790" s="4">
        <v>907584</v>
      </c>
      <c r="F5790" s="4">
        <v>76327.814400000003</v>
      </c>
      <c r="G5790" s="3">
        <v>8.4100000000000008E-2</v>
      </c>
      <c r="H5790" s="7">
        <v>3469.3577981651379</v>
      </c>
      <c r="I5790" s="4">
        <v>291.77299082568811</v>
      </c>
      <c r="J5790">
        <v>261.59999999999997</v>
      </c>
      <c r="K5790" t="s">
        <v>11</v>
      </c>
      <c r="L5790" t="s">
        <v>23</v>
      </c>
      <c r="M5790" t="s">
        <v>23</v>
      </c>
      <c r="N5790" s="2">
        <v>41374</v>
      </c>
      <c r="O5790" s="2">
        <v>42499</v>
      </c>
      <c r="P5790" t="s">
        <v>24</v>
      </c>
      <c r="Q5790" t="s">
        <v>35</v>
      </c>
      <c r="R5790" s="5" t="str">
        <f t="shared" si="274"/>
        <v>0.06</v>
      </c>
      <c r="S5790" s="6" t="str">
        <f t="shared" si="275"/>
        <v/>
      </c>
      <c r="T5790">
        <f>ROUND(INT(表1[[#This Row],[合同结束日期]]-表1[[#This Row],[合同起始日期]])/365,1)</f>
        <v>3.1</v>
      </c>
    </row>
    <row r="5791" spans="1:20">
      <c r="A5791" s="1">
        <v>42491</v>
      </c>
      <c r="B5791" t="s">
        <v>69</v>
      </c>
      <c r="C5791">
        <f t="shared" si="273"/>
        <v>2</v>
      </c>
      <c r="D5791" t="s">
        <v>80</v>
      </c>
      <c r="E5791" s="4">
        <v>263276.39999999997</v>
      </c>
      <c r="F5791" s="4">
        <v>52181.382480000007</v>
      </c>
      <c r="G5791" s="3">
        <v>0.19820000000000004</v>
      </c>
      <c r="H5791" s="7">
        <v>1828.3083333333332</v>
      </c>
      <c r="I5791" s="4">
        <v>362.37071166666669</v>
      </c>
      <c r="J5791">
        <v>144</v>
      </c>
      <c r="K5791" t="s">
        <v>11</v>
      </c>
      <c r="L5791" t="s">
        <v>23</v>
      </c>
      <c r="M5791" t="s">
        <v>23</v>
      </c>
      <c r="N5791" s="2">
        <v>42325</v>
      </c>
      <c r="O5791" s="2">
        <v>43055</v>
      </c>
      <c r="P5791" t="s">
        <v>24</v>
      </c>
      <c r="Q5791" t="s">
        <v>56</v>
      </c>
      <c r="R5791" s="5" t="str">
        <f t="shared" si="274"/>
        <v>0.17</v>
      </c>
      <c r="S5791" s="6" t="str">
        <f t="shared" si="275"/>
        <v/>
      </c>
      <c r="T5791">
        <f>ROUND(INT(表1[[#This Row],[合同结束日期]]-表1[[#This Row],[合同起始日期]])/365,1)</f>
        <v>2</v>
      </c>
    </row>
    <row r="5792" spans="1:20">
      <c r="A5792" s="1">
        <v>42491</v>
      </c>
      <c r="B5792" t="s">
        <v>69</v>
      </c>
      <c r="C5792">
        <f t="shared" si="273"/>
        <v>2</v>
      </c>
      <c r="D5792" t="s">
        <v>482</v>
      </c>
      <c r="E5792" s="4">
        <v>85345.2</v>
      </c>
      <c r="F5792" s="4">
        <v>35998.605360000001</v>
      </c>
      <c r="G5792" s="3">
        <v>0.42180000000000001</v>
      </c>
      <c r="H5792" s="7">
        <v>948.28</v>
      </c>
      <c r="I5792" s="4">
        <v>399.98450400000002</v>
      </c>
      <c r="J5792">
        <v>90</v>
      </c>
      <c r="K5792" t="s">
        <v>11</v>
      </c>
      <c r="L5792" t="s">
        <v>92</v>
      </c>
      <c r="M5792" t="s">
        <v>92</v>
      </c>
      <c r="N5792" s="2">
        <v>42325</v>
      </c>
      <c r="O5792" s="2">
        <v>43055</v>
      </c>
      <c r="P5792" t="s">
        <v>24</v>
      </c>
      <c r="Q5792" t="s">
        <v>30</v>
      </c>
      <c r="R5792" s="5" t="str">
        <f t="shared" si="274"/>
        <v>0.18</v>
      </c>
      <c r="S5792" s="6" t="str">
        <f t="shared" si="275"/>
        <v/>
      </c>
      <c r="T5792">
        <f>ROUND(INT(表1[[#This Row],[合同结束日期]]-表1[[#This Row],[合同起始日期]])/365,1)</f>
        <v>2</v>
      </c>
    </row>
    <row r="5793" spans="1:20">
      <c r="A5793" s="1">
        <v>42491</v>
      </c>
      <c r="B5793" t="s">
        <v>69</v>
      </c>
      <c r="C5793">
        <f t="shared" si="273"/>
        <v>2</v>
      </c>
      <c r="D5793" t="s">
        <v>483</v>
      </c>
      <c r="E5793" s="4">
        <v>87582</v>
      </c>
      <c r="F5793" s="4">
        <v>39841.051799999994</v>
      </c>
      <c r="G5793" s="3">
        <v>0.45489999999999992</v>
      </c>
      <c r="H5793" s="7">
        <v>879.3373493975904</v>
      </c>
      <c r="I5793" s="4">
        <v>400.0105602409638</v>
      </c>
      <c r="J5793">
        <v>99.6</v>
      </c>
      <c r="K5793" t="s">
        <v>11</v>
      </c>
      <c r="L5793" t="s">
        <v>92</v>
      </c>
      <c r="M5793" t="s">
        <v>92</v>
      </c>
      <c r="N5793" s="2">
        <v>42325</v>
      </c>
      <c r="O5793" s="2">
        <v>43055</v>
      </c>
      <c r="P5793" t="s">
        <v>24</v>
      </c>
      <c r="Q5793" t="s">
        <v>30</v>
      </c>
      <c r="R5793" s="5" t="str">
        <f t="shared" si="274"/>
        <v>0.18</v>
      </c>
      <c r="S5793" s="6" t="str">
        <f t="shared" si="275"/>
        <v/>
      </c>
      <c r="T5793">
        <f>ROUND(INT(表1[[#This Row],[合同结束日期]]-表1[[#This Row],[合同起始日期]])/365,1)</f>
        <v>2</v>
      </c>
    </row>
    <row r="5794" spans="1:20">
      <c r="A5794" s="1">
        <v>42491</v>
      </c>
      <c r="B5794" t="s">
        <v>69</v>
      </c>
      <c r="C5794">
        <f t="shared" si="273"/>
        <v>2</v>
      </c>
      <c r="D5794" t="s">
        <v>439</v>
      </c>
      <c r="E5794" s="4">
        <v>89881.2</v>
      </c>
      <c r="F5794" s="4">
        <v>20564.81856</v>
      </c>
      <c r="G5794" s="3">
        <v>0.2288</v>
      </c>
      <c r="H5794" s="7">
        <v>1783.3571428571429</v>
      </c>
      <c r="I5794" s="4">
        <v>408.03211428571427</v>
      </c>
      <c r="J5794">
        <v>50.4</v>
      </c>
      <c r="K5794" t="s">
        <v>11</v>
      </c>
      <c r="L5794" t="s">
        <v>12</v>
      </c>
      <c r="M5794" t="s">
        <v>288</v>
      </c>
      <c r="N5794" s="2">
        <v>42178</v>
      </c>
      <c r="O5794" s="2">
        <v>42908</v>
      </c>
      <c r="P5794" t="s">
        <v>24</v>
      </c>
      <c r="Q5794" t="s">
        <v>170</v>
      </c>
      <c r="R5794" s="5" t="str">
        <f t="shared" si="274"/>
        <v>0.2</v>
      </c>
      <c r="S5794" s="6" t="str">
        <f t="shared" si="275"/>
        <v/>
      </c>
      <c r="T5794">
        <f>ROUND(INT(表1[[#This Row],[合同结束日期]]-表1[[#This Row],[合同起始日期]])/365,1)</f>
        <v>2</v>
      </c>
    </row>
    <row r="5795" spans="1:20">
      <c r="A5795" s="1">
        <v>42491</v>
      </c>
      <c r="B5795" t="s">
        <v>69</v>
      </c>
      <c r="C5795">
        <f t="shared" si="273"/>
        <v>2</v>
      </c>
      <c r="D5795" t="s">
        <v>49</v>
      </c>
      <c r="E5795" s="4">
        <v>584665.19999999995</v>
      </c>
      <c r="F5795" s="4">
        <v>82379.326679999984</v>
      </c>
      <c r="G5795" s="3">
        <v>0.14089999999999997</v>
      </c>
      <c r="H5795" s="7">
        <v>4596.4245283018872</v>
      </c>
      <c r="I5795" s="4">
        <v>647.63621603773584</v>
      </c>
      <c r="J5795">
        <v>127.19999999999999</v>
      </c>
      <c r="K5795" t="s">
        <v>11</v>
      </c>
      <c r="L5795" t="s">
        <v>51</v>
      </c>
      <c r="M5795" t="s">
        <v>50</v>
      </c>
      <c r="N5795" s="2">
        <v>42178</v>
      </c>
      <c r="O5795" s="2">
        <v>42908</v>
      </c>
      <c r="P5795" t="s">
        <v>24</v>
      </c>
      <c r="Q5795" t="s">
        <v>28</v>
      </c>
      <c r="R5795" s="5" t="str">
        <f t="shared" si="274"/>
        <v>0.13</v>
      </c>
      <c r="S5795" s="6" t="str">
        <f t="shared" si="275"/>
        <v/>
      </c>
      <c r="T5795">
        <f>ROUND(INT(表1[[#This Row],[合同结束日期]]-表1[[#This Row],[合同起始日期]])/365,1)</f>
        <v>2</v>
      </c>
    </row>
    <row r="5796" spans="1:20">
      <c r="A5796" s="1">
        <v>42491</v>
      </c>
      <c r="B5796" t="s">
        <v>69</v>
      </c>
      <c r="C5796">
        <f t="shared" si="273"/>
        <v>2</v>
      </c>
      <c r="D5796" t="s">
        <v>440</v>
      </c>
      <c r="E5796" s="4">
        <v>344368.8</v>
      </c>
      <c r="F5796" s="4">
        <v>65223.450720000008</v>
      </c>
      <c r="G5796" s="3">
        <v>0.18940000000000004</v>
      </c>
      <c r="H5796" s="7">
        <v>3336.9069767441861</v>
      </c>
      <c r="I5796" s="4">
        <v>632.01018139534892</v>
      </c>
      <c r="J5796">
        <v>103.2</v>
      </c>
      <c r="K5796" t="s">
        <v>11</v>
      </c>
      <c r="L5796" t="s">
        <v>23</v>
      </c>
      <c r="M5796" t="s">
        <v>23</v>
      </c>
      <c r="N5796" s="2">
        <v>42163</v>
      </c>
      <c r="O5796" s="2">
        <v>42893</v>
      </c>
      <c r="P5796" t="s">
        <v>24</v>
      </c>
      <c r="Q5796" t="s">
        <v>56</v>
      </c>
      <c r="R5796" s="5" t="str">
        <f t="shared" si="274"/>
        <v>0.17</v>
      </c>
      <c r="S5796" s="6" t="str">
        <f t="shared" si="275"/>
        <v/>
      </c>
      <c r="T5796">
        <f>ROUND(INT(表1[[#This Row],[合同结束日期]]-表1[[#This Row],[合同起始日期]])/365,1)</f>
        <v>2</v>
      </c>
    </row>
    <row r="5797" spans="1:20">
      <c r="A5797" s="1">
        <v>42491</v>
      </c>
      <c r="B5797" t="s">
        <v>69</v>
      </c>
      <c r="C5797">
        <f t="shared" si="273"/>
        <v>2</v>
      </c>
      <c r="D5797" t="s">
        <v>441</v>
      </c>
      <c r="E5797" s="4">
        <v>122730</v>
      </c>
      <c r="F5797" s="4">
        <v>35640.792000000001</v>
      </c>
      <c r="G5797" s="3">
        <v>0.29039999999999999</v>
      </c>
      <c r="H5797" s="7">
        <v>1136.3888888888889</v>
      </c>
      <c r="I5797" s="4">
        <v>330.00733333333335</v>
      </c>
      <c r="J5797">
        <v>108</v>
      </c>
      <c r="K5797" t="s">
        <v>11</v>
      </c>
      <c r="L5797" t="s">
        <v>23</v>
      </c>
      <c r="M5797" t="s">
        <v>23</v>
      </c>
      <c r="N5797" s="2">
        <v>42163</v>
      </c>
      <c r="O5797" s="2">
        <v>42893</v>
      </c>
      <c r="P5797" t="s">
        <v>24</v>
      </c>
      <c r="Q5797" t="s">
        <v>56</v>
      </c>
      <c r="R5797" s="5" t="str">
        <f t="shared" si="274"/>
        <v>0.17</v>
      </c>
      <c r="S5797" s="6" t="str">
        <f t="shared" si="275"/>
        <v/>
      </c>
      <c r="T5797">
        <f>ROUND(INT(表1[[#This Row],[合同结束日期]]-表1[[#This Row],[合同起始日期]])/365,1)</f>
        <v>2</v>
      </c>
    </row>
    <row r="5798" spans="1:20">
      <c r="A5798" s="1">
        <v>42491</v>
      </c>
      <c r="B5798" t="s">
        <v>69</v>
      </c>
      <c r="C5798">
        <f t="shared" si="273"/>
        <v>2</v>
      </c>
      <c r="D5798" t="s">
        <v>101</v>
      </c>
      <c r="E5798" s="4">
        <v>96276.695999999996</v>
      </c>
      <c r="F5798" s="4">
        <v>18485.125631999999</v>
      </c>
      <c r="G5798" s="3">
        <v>0.192</v>
      </c>
      <c r="H5798" s="7">
        <v>778.9376699029126</v>
      </c>
      <c r="I5798" s="4">
        <v>149.55603262135924</v>
      </c>
      <c r="J5798">
        <v>123.6</v>
      </c>
      <c r="K5798" t="s">
        <v>11</v>
      </c>
      <c r="L5798" t="s">
        <v>92</v>
      </c>
      <c r="M5798" t="s">
        <v>92</v>
      </c>
      <c r="N5798" s="2">
        <v>41345</v>
      </c>
      <c r="O5798" s="2">
        <v>42499</v>
      </c>
      <c r="P5798" t="s">
        <v>18</v>
      </c>
      <c r="Q5798" t="s">
        <v>83</v>
      </c>
      <c r="R5798" s="5" t="str">
        <f t="shared" si="274"/>
        <v>0.14</v>
      </c>
      <c r="S5798" s="6" t="str">
        <f t="shared" si="275"/>
        <v/>
      </c>
      <c r="T5798">
        <f>ROUND(INT(表1[[#This Row],[合同结束日期]]-表1[[#This Row],[合同起始日期]])/365,1)</f>
        <v>3.2</v>
      </c>
    </row>
    <row r="5799" spans="1:20">
      <c r="A5799" s="1">
        <v>42491</v>
      </c>
      <c r="B5799" t="s">
        <v>69</v>
      </c>
      <c r="C5799">
        <f t="shared" si="273"/>
        <v>2</v>
      </c>
      <c r="D5799" t="s">
        <v>102</v>
      </c>
      <c r="E5799" s="4">
        <v>406771.20000000001</v>
      </c>
      <c r="F5799" s="4">
        <v>80947.468800000002</v>
      </c>
      <c r="G5799" s="3">
        <v>0.19900000000000001</v>
      </c>
      <c r="H5799" s="7">
        <v>2627.7209302325587</v>
      </c>
      <c r="I5799" s="4">
        <v>522.91646511627914</v>
      </c>
      <c r="J5799">
        <v>154.79999999999998</v>
      </c>
      <c r="K5799" t="s">
        <v>11</v>
      </c>
      <c r="L5799" t="s">
        <v>92</v>
      </c>
      <c r="M5799" t="s">
        <v>92</v>
      </c>
      <c r="N5799" s="2">
        <v>41355</v>
      </c>
      <c r="O5799" s="2">
        <v>42499</v>
      </c>
      <c r="P5799" t="s">
        <v>24</v>
      </c>
      <c r="Q5799" t="s">
        <v>30</v>
      </c>
      <c r="R5799" s="5" t="str">
        <f t="shared" si="274"/>
        <v>0.18</v>
      </c>
      <c r="S5799" s="6" t="str">
        <f t="shared" si="275"/>
        <v/>
      </c>
      <c r="T5799">
        <f>ROUND(INT(表1[[#This Row],[合同结束日期]]-表1[[#This Row],[合同起始日期]])/365,1)</f>
        <v>3.1</v>
      </c>
    </row>
    <row r="5800" spans="1:20">
      <c r="A5800" s="1">
        <v>42491</v>
      </c>
      <c r="B5800" t="s">
        <v>69</v>
      </c>
      <c r="C5800">
        <f t="shared" si="273"/>
        <v>2</v>
      </c>
      <c r="D5800" t="s">
        <v>103</v>
      </c>
      <c r="E5800" s="4">
        <v>390135.6</v>
      </c>
      <c r="F5800" s="4">
        <v>82630.720079999985</v>
      </c>
      <c r="G5800" s="3">
        <v>0.21179999999999996</v>
      </c>
      <c r="H5800" s="7">
        <v>1570.5942028985507</v>
      </c>
      <c r="I5800" s="4">
        <v>332.65185217391303</v>
      </c>
      <c r="J5800">
        <v>248.39999999999998</v>
      </c>
      <c r="K5800" t="s">
        <v>11</v>
      </c>
      <c r="L5800" t="s">
        <v>23</v>
      </c>
      <c r="M5800" t="s">
        <v>23</v>
      </c>
      <c r="N5800" s="2">
        <v>41285</v>
      </c>
      <c r="O5800" s="2">
        <v>42499</v>
      </c>
      <c r="P5800" t="s">
        <v>24</v>
      </c>
      <c r="Q5800" t="s">
        <v>30</v>
      </c>
      <c r="R5800" s="5" t="str">
        <f t="shared" si="274"/>
        <v>0.18</v>
      </c>
      <c r="S5800" s="6" t="str">
        <f t="shared" si="275"/>
        <v/>
      </c>
      <c r="T5800">
        <f>ROUND(INT(表1[[#This Row],[合同结束日期]]-表1[[#This Row],[合同起始日期]])/365,1)</f>
        <v>3.3</v>
      </c>
    </row>
    <row r="5801" spans="1:20">
      <c r="A5801" s="1">
        <v>42491</v>
      </c>
      <c r="B5801" t="s">
        <v>69</v>
      </c>
      <c r="C5801">
        <f t="shared" si="273"/>
        <v>2</v>
      </c>
      <c r="D5801" t="s">
        <v>104</v>
      </c>
      <c r="E5801" s="4">
        <v>54489.767999999996</v>
      </c>
      <c r="F5801" s="4">
        <v>20591.6833272</v>
      </c>
      <c r="G5801" s="3">
        <v>0.37790000000000001</v>
      </c>
      <c r="H5801" s="7">
        <v>344.00106060606055</v>
      </c>
      <c r="I5801" s="4">
        <v>129.99800080303029</v>
      </c>
      <c r="J5801">
        <v>158.4</v>
      </c>
      <c r="K5801" t="s">
        <v>11</v>
      </c>
      <c r="L5801" t="s">
        <v>23</v>
      </c>
      <c r="M5801" t="s">
        <v>23</v>
      </c>
      <c r="N5801" s="2">
        <v>41345</v>
      </c>
      <c r="O5801" s="2">
        <v>42499</v>
      </c>
      <c r="P5801" t="s">
        <v>18</v>
      </c>
      <c r="Q5801" t="s">
        <v>83</v>
      </c>
      <c r="R5801" s="5" t="str">
        <f t="shared" si="274"/>
        <v>0.14</v>
      </c>
      <c r="S5801" s="6" t="str">
        <f t="shared" si="275"/>
        <v/>
      </c>
      <c r="T5801">
        <f>ROUND(INT(表1[[#This Row],[合同结束日期]]-表1[[#This Row],[合同起始日期]])/365,1)</f>
        <v>3.2</v>
      </c>
    </row>
    <row r="5802" spans="1:20">
      <c r="A5802" s="1">
        <v>42491</v>
      </c>
      <c r="B5802" t="s">
        <v>69</v>
      </c>
      <c r="C5802">
        <f t="shared" si="273"/>
        <v>2</v>
      </c>
      <c r="D5802" t="s">
        <v>421</v>
      </c>
      <c r="E5802" s="4">
        <v>153846.24</v>
      </c>
      <c r="F5802" s="4">
        <v>35246.173583999996</v>
      </c>
      <c r="G5802" s="3">
        <v>0.2291</v>
      </c>
      <c r="H5802" s="7">
        <v>1440.5078651685392</v>
      </c>
      <c r="I5802" s="4">
        <v>330.02035191011231</v>
      </c>
      <c r="J5802">
        <v>106.8</v>
      </c>
      <c r="K5802" t="s">
        <v>11</v>
      </c>
      <c r="L5802" t="s">
        <v>13</v>
      </c>
      <c r="M5802" t="s">
        <v>34</v>
      </c>
      <c r="N5802" s="2">
        <v>42156</v>
      </c>
      <c r="O5802" s="2">
        <v>42886</v>
      </c>
      <c r="P5802" t="s">
        <v>24</v>
      </c>
      <c r="Q5802" t="s">
        <v>56</v>
      </c>
      <c r="R5802" s="5" t="str">
        <f t="shared" si="274"/>
        <v>0.17</v>
      </c>
      <c r="S5802" s="6" t="str">
        <f t="shared" si="275"/>
        <v/>
      </c>
      <c r="T5802">
        <f>ROUND(INT(表1[[#This Row],[合同结束日期]]-表1[[#This Row],[合同起始日期]])/365,1)</f>
        <v>2</v>
      </c>
    </row>
    <row r="5803" spans="1:20">
      <c r="A5803" s="1">
        <v>42491</v>
      </c>
      <c r="B5803" t="s">
        <v>69</v>
      </c>
      <c r="C5803">
        <f t="shared" si="273"/>
        <v>2</v>
      </c>
      <c r="D5803" t="s">
        <v>423</v>
      </c>
      <c r="E5803" s="4">
        <v>244016.4</v>
      </c>
      <c r="F5803" s="4">
        <v>42800.476560000003</v>
      </c>
      <c r="G5803" s="3">
        <v>0.17540000000000003</v>
      </c>
      <c r="H5803" s="7">
        <v>4729</v>
      </c>
      <c r="I5803" s="4">
        <v>829.46660000000008</v>
      </c>
      <c r="J5803">
        <v>51.6</v>
      </c>
      <c r="K5803" t="s">
        <v>66</v>
      </c>
      <c r="L5803" t="s">
        <v>64</v>
      </c>
      <c r="M5803" t="s">
        <v>64</v>
      </c>
      <c r="N5803" s="2">
        <v>42156</v>
      </c>
      <c r="O5803" s="2">
        <v>42886</v>
      </c>
      <c r="P5803" t="s">
        <v>24</v>
      </c>
      <c r="Q5803" t="s">
        <v>59</v>
      </c>
      <c r="R5803" s="5" t="str">
        <f t="shared" si="274"/>
        <v>0.16</v>
      </c>
      <c r="S5803" s="6" t="str">
        <f t="shared" si="275"/>
        <v/>
      </c>
      <c r="T5803">
        <f>ROUND(INT(表1[[#This Row],[合同结束日期]]-表1[[#This Row],[合同起始日期]])/365,1)</f>
        <v>2</v>
      </c>
    </row>
    <row r="5804" spans="1:20">
      <c r="A5804" s="1">
        <v>42491</v>
      </c>
      <c r="B5804" t="s">
        <v>69</v>
      </c>
      <c r="C5804">
        <f t="shared" si="273"/>
        <v>2</v>
      </c>
      <c r="D5804" t="s">
        <v>109</v>
      </c>
      <c r="E5804" s="4">
        <v>309921.59999999998</v>
      </c>
      <c r="F5804" s="4">
        <v>50889.12672</v>
      </c>
      <c r="G5804" s="3">
        <v>0.16420000000000001</v>
      </c>
      <c r="H5804" s="7">
        <v>4966.6923076923076</v>
      </c>
      <c r="I5804" s="4">
        <v>815.5308769230769</v>
      </c>
      <c r="J5804">
        <v>62.4</v>
      </c>
      <c r="K5804" t="s">
        <v>11</v>
      </c>
      <c r="L5804" t="s">
        <v>12</v>
      </c>
      <c r="M5804" t="s">
        <v>110</v>
      </c>
      <c r="N5804" s="2">
        <v>41287</v>
      </c>
      <c r="O5804" s="2">
        <v>42864</v>
      </c>
      <c r="P5804" t="s">
        <v>24</v>
      </c>
      <c r="Q5804" t="s">
        <v>396</v>
      </c>
      <c r="R5804" s="5" t="str">
        <f t="shared" si="274"/>
        <v>0.15</v>
      </c>
      <c r="S5804" s="6" t="str">
        <f t="shared" si="275"/>
        <v>0.15</v>
      </c>
      <c r="T5804">
        <f>ROUND(INT(表1[[#This Row],[合同结束日期]]-表1[[#This Row],[合同起始日期]])/365,1)</f>
        <v>4.3</v>
      </c>
    </row>
    <row r="5805" spans="1:20">
      <c r="A5805" s="1">
        <v>42491</v>
      </c>
      <c r="B5805" t="s">
        <v>69</v>
      </c>
      <c r="C5805">
        <f t="shared" si="273"/>
        <v>2</v>
      </c>
      <c r="D5805" t="s">
        <v>111</v>
      </c>
      <c r="E5805" s="4">
        <v>225074.4</v>
      </c>
      <c r="F5805" s="4">
        <v>40558.406880000002</v>
      </c>
      <c r="G5805" s="3">
        <v>0.18020000000000003</v>
      </c>
      <c r="H5805" s="7">
        <v>1659.8407079646017</v>
      </c>
      <c r="I5805" s="4">
        <v>299.1032955752213</v>
      </c>
      <c r="J5805">
        <v>135.6</v>
      </c>
      <c r="K5805" t="s">
        <v>11</v>
      </c>
      <c r="L5805" t="s">
        <v>23</v>
      </c>
      <c r="M5805" t="s">
        <v>23</v>
      </c>
      <c r="N5805" s="2">
        <v>41974</v>
      </c>
      <c r="O5805" s="2">
        <v>42499</v>
      </c>
      <c r="P5805" t="s">
        <v>24</v>
      </c>
      <c r="Q5805" t="s">
        <v>83</v>
      </c>
      <c r="R5805" s="5" t="str">
        <f t="shared" si="274"/>
        <v>0.14</v>
      </c>
      <c r="S5805" s="6" t="str">
        <f t="shared" si="275"/>
        <v/>
      </c>
      <c r="T5805">
        <f>ROUND(INT(表1[[#This Row],[合同结束日期]]-表1[[#This Row],[合同起始日期]])/365,1)</f>
        <v>1.4</v>
      </c>
    </row>
    <row r="5806" spans="1:20">
      <c r="A5806" s="1">
        <v>42491</v>
      </c>
      <c r="B5806" t="s">
        <v>69</v>
      </c>
      <c r="C5806">
        <f t="shared" si="273"/>
        <v>2</v>
      </c>
      <c r="D5806" t="s">
        <v>112</v>
      </c>
      <c r="E5806" s="4">
        <v>678233.88</v>
      </c>
      <c r="F5806" s="4">
        <v>130356.55173599998</v>
      </c>
      <c r="G5806" s="3">
        <v>0.19219999999999998</v>
      </c>
      <c r="H5806" s="7">
        <v>1267.2531390134532</v>
      </c>
      <c r="I5806" s="4">
        <v>243.56605331838566</v>
      </c>
      <c r="J5806">
        <v>535.19999999999993</v>
      </c>
      <c r="K5806" t="s">
        <v>11</v>
      </c>
      <c r="L5806" t="s">
        <v>92</v>
      </c>
      <c r="M5806" t="s">
        <v>92</v>
      </c>
      <c r="N5806" s="2">
        <v>41974</v>
      </c>
      <c r="O5806" s="2">
        <v>43229</v>
      </c>
      <c r="P5806" t="s">
        <v>24</v>
      </c>
      <c r="Q5806" t="s">
        <v>411</v>
      </c>
      <c r="R5806" s="5" t="str">
        <f t="shared" si="274"/>
        <v>0.14</v>
      </c>
      <c r="S5806" s="6" t="str">
        <f t="shared" si="275"/>
        <v>0.15</v>
      </c>
      <c r="T5806">
        <f>ROUND(INT(表1[[#This Row],[合同结束日期]]-表1[[#This Row],[合同起始日期]])/365,1)</f>
        <v>3.4</v>
      </c>
    </row>
    <row r="5807" spans="1:20">
      <c r="A5807" s="1">
        <v>42491</v>
      </c>
      <c r="B5807" t="s">
        <v>69</v>
      </c>
      <c r="C5807">
        <f t="shared" si="273"/>
        <v>2</v>
      </c>
      <c r="D5807" t="s">
        <v>375</v>
      </c>
      <c r="E5807" s="4">
        <v>547243.19999999995</v>
      </c>
      <c r="F5807" s="4">
        <v>37486.159200000002</v>
      </c>
      <c r="G5807" s="3">
        <v>6.8500000000000005E-2</v>
      </c>
      <c r="H5807" s="7">
        <v>1398.8834355828219</v>
      </c>
      <c r="I5807" s="4">
        <v>95.823515337423316</v>
      </c>
      <c r="J5807">
        <v>391.2</v>
      </c>
      <c r="K5807" t="s">
        <v>11</v>
      </c>
      <c r="L5807" t="s">
        <v>23</v>
      </c>
      <c r="M5807" t="s">
        <v>23</v>
      </c>
      <c r="N5807" s="2">
        <v>41331</v>
      </c>
      <c r="O5807" s="2">
        <v>42499</v>
      </c>
      <c r="P5807" t="s">
        <v>24</v>
      </c>
      <c r="Q5807" t="s">
        <v>59</v>
      </c>
      <c r="R5807" s="5" t="str">
        <f t="shared" si="274"/>
        <v>0.16</v>
      </c>
      <c r="S5807" s="6" t="str">
        <f t="shared" si="275"/>
        <v/>
      </c>
      <c r="T5807">
        <f>ROUND(INT(表1[[#This Row],[合同结束日期]]-表1[[#This Row],[合同起始日期]])/365,1)</f>
        <v>3.2</v>
      </c>
    </row>
    <row r="5808" spans="1:20">
      <c r="A5808" s="1">
        <v>42491</v>
      </c>
      <c r="B5808" t="s">
        <v>69</v>
      </c>
      <c r="C5808">
        <f t="shared" si="273"/>
        <v>2</v>
      </c>
      <c r="D5808" t="s">
        <v>113</v>
      </c>
      <c r="E5808" s="4">
        <v>350844</v>
      </c>
      <c r="F5808" s="4">
        <v>29576.1492</v>
      </c>
      <c r="G5808" s="3">
        <v>8.43E-2</v>
      </c>
      <c r="H5808" s="7">
        <v>1137.626459143969</v>
      </c>
      <c r="I5808" s="4">
        <v>95.901910505836582</v>
      </c>
      <c r="J5808">
        <v>308.39999999999998</v>
      </c>
      <c r="K5808" t="s">
        <v>11</v>
      </c>
      <c r="L5808" t="s">
        <v>23</v>
      </c>
      <c r="M5808" t="s">
        <v>23</v>
      </c>
      <c r="N5808" s="2">
        <v>41331</v>
      </c>
      <c r="O5808" s="2">
        <v>42499</v>
      </c>
      <c r="P5808" t="s">
        <v>24</v>
      </c>
      <c r="Q5808" t="s">
        <v>59</v>
      </c>
      <c r="R5808" s="5" t="str">
        <f t="shared" si="274"/>
        <v>0.16</v>
      </c>
      <c r="S5808" s="6" t="str">
        <f t="shared" si="275"/>
        <v/>
      </c>
      <c r="T5808">
        <f>ROUND(INT(表1[[#This Row],[合同结束日期]]-表1[[#This Row],[合同起始日期]])/365,1)</f>
        <v>3.2</v>
      </c>
    </row>
    <row r="5809" spans="1:20">
      <c r="A5809" s="1">
        <v>42491</v>
      </c>
      <c r="B5809" t="s">
        <v>69</v>
      </c>
      <c r="C5809">
        <f t="shared" si="273"/>
        <v>2</v>
      </c>
      <c r="D5809" t="s">
        <v>114</v>
      </c>
      <c r="E5809" s="4">
        <v>916178.88</v>
      </c>
      <c r="F5809" s="4">
        <v>149062.30377599999</v>
      </c>
      <c r="G5809" s="3">
        <v>0.16269999999999998</v>
      </c>
      <c r="H5809" s="7">
        <v>1857.6214111922141</v>
      </c>
      <c r="I5809" s="4">
        <v>302.23500360097319</v>
      </c>
      <c r="J5809">
        <v>493.2</v>
      </c>
      <c r="K5809" t="s">
        <v>60</v>
      </c>
      <c r="L5809" t="s">
        <v>116</v>
      </c>
      <c r="M5809" t="s">
        <v>115</v>
      </c>
      <c r="N5809" s="2">
        <v>41241</v>
      </c>
      <c r="O5809" s="2">
        <v>43229</v>
      </c>
      <c r="P5809" t="s">
        <v>24</v>
      </c>
      <c r="Q5809" t="s">
        <v>455</v>
      </c>
      <c r="R5809" s="5" t="str">
        <f t="shared" si="274"/>
        <v>0.13</v>
      </c>
      <c r="S5809" s="6" t="str">
        <f t="shared" si="275"/>
        <v>0.13</v>
      </c>
      <c r="T5809">
        <f>ROUND(INT(表1[[#This Row],[合同结束日期]]-表1[[#This Row],[合同起始日期]])/365,1)</f>
        <v>5.4</v>
      </c>
    </row>
    <row r="5810" spans="1:20">
      <c r="A5810" s="1">
        <v>42491</v>
      </c>
      <c r="B5810" t="s">
        <v>69</v>
      </c>
      <c r="C5810">
        <f t="shared" si="273"/>
        <v>2</v>
      </c>
      <c r="D5810" t="s">
        <v>461</v>
      </c>
      <c r="E5810" s="4">
        <v>562401.98399999994</v>
      </c>
      <c r="F5810" s="4">
        <v>56633.879788799997</v>
      </c>
      <c r="G5810" s="3">
        <v>0.10070000000000001</v>
      </c>
      <c r="H5810" s="7">
        <v>2415.8160824742267</v>
      </c>
      <c r="I5810" s="4">
        <v>243.27267950515466</v>
      </c>
      <c r="J5810">
        <v>232.79999999999998</v>
      </c>
      <c r="K5810" t="s">
        <v>44</v>
      </c>
      <c r="L5810" t="s">
        <v>72</v>
      </c>
      <c r="M5810" t="s">
        <v>71</v>
      </c>
      <c r="N5810" s="2">
        <v>42135</v>
      </c>
      <c r="O5810" s="2">
        <v>43961</v>
      </c>
      <c r="P5810" t="s">
        <v>24</v>
      </c>
      <c r="Q5810" t="s">
        <v>42</v>
      </c>
      <c r="R5810" s="5" t="str">
        <f t="shared" si="274"/>
        <v>0.08</v>
      </c>
      <c r="S5810" s="6" t="str">
        <f t="shared" si="275"/>
        <v/>
      </c>
      <c r="T5810">
        <f>ROUND(INT(表1[[#This Row],[合同结束日期]]-表1[[#This Row],[合同起始日期]])/365,1)</f>
        <v>5</v>
      </c>
    </row>
    <row r="5811" spans="1:20">
      <c r="A5811" s="1">
        <v>42491</v>
      </c>
      <c r="B5811" t="s">
        <v>69</v>
      </c>
      <c r="C5811">
        <f t="shared" si="273"/>
        <v>2</v>
      </c>
      <c r="D5811" t="s">
        <v>118</v>
      </c>
      <c r="E5811" s="4">
        <v>419901.6</v>
      </c>
      <c r="F5811" s="4">
        <v>54083.326079999999</v>
      </c>
      <c r="G5811" s="3">
        <v>0.1288</v>
      </c>
      <c r="H5811" s="7">
        <v>883.63131313131305</v>
      </c>
      <c r="I5811" s="4">
        <v>113.81171313131313</v>
      </c>
      <c r="J5811">
        <v>475.2</v>
      </c>
      <c r="K5811" t="s">
        <v>44</v>
      </c>
      <c r="L5811" t="s">
        <v>72</v>
      </c>
      <c r="M5811" t="s">
        <v>71</v>
      </c>
      <c r="N5811" s="2">
        <v>41332</v>
      </c>
      <c r="O5811" s="2">
        <v>44325</v>
      </c>
      <c r="P5811" t="s">
        <v>24</v>
      </c>
      <c r="Q5811" t="s">
        <v>408</v>
      </c>
      <c r="R5811" s="5" t="str">
        <f t="shared" si="274"/>
        <v>0.08</v>
      </c>
      <c r="S5811" s="6" t="str">
        <f t="shared" si="275"/>
        <v>0.09</v>
      </c>
      <c r="T5811">
        <f>ROUND(INT(表1[[#This Row],[合同结束日期]]-表1[[#This Row],[合同起始日期]])/365,1)</f>
        <v>8.1999999999999993</v>
      </c>
    </row>
    <row r="5812" spans="1:20">
      <c r="A5812" s="1">
        <v>42491</v>
      </c>
      <c r="B5812" t="s">
        <v>69</v>
      </c>
      <c r="C5812">
        <f t="shared" si="273"/>
        <v>2</v>
      </c>
      <c r="D5812" t="s">
        <v>376</v>
      </c>
      <c r="E5812" s="4">
        <v>1971064.6919999998</v>
      </c>
      <c r="F5812" s="4">
        <v>117672.56211239997</v>
      </c>
      <c r="G5812" s="3">
        <v>5.9699999999999989E-2</v>
      </c>
      <c r="H5812" s="7">
        <v>3509.7305769230766</v>
      </c>
      <c r="I5812" s="4">
        <v>209.53091544230764</v>
      </c>
      <c r="J5812">
        <v>561.6</v>
      </c>
      <c r="K5812" t="s">
        <v>44</v>
      </c>
      <c r="L5812" t="s">
        <v>72</v>
      </c>
      <c r="M5812" t="s">
        <v>71</v>
      </c>
      <c r="N5812" s="2">
        <v>42019</v>
      </c>
      <c r="O5812" s="2">
        <v>44940</v>
      </c>
      <c r="P5812" t="s">
        <v>24</v>
      </c>
      <c r="Q5812" t="s">
        <v>208</v>
      </c>
      <c r="R5812" s="5" t="str">
        <f t="shared" si="274"/>
        <v>0.05</v>
      </c>
      <c r="S5812" s="6" t="str">
        <f t="shared" si="275"/>
        <v/>
      </c>
      <c r="T5812">
        <f>ROUND(INT(表1[[#This Row],[合同结束日期]]-表1[[#This Row],[合同起始日期]])/365,1)</f>
        <v>8</v>
      </c>
    </row>
    <row r="5813" spans="1:20">
      <c r="A5813" s="1">
        <v>42491</v>
      </c>
      <c r="B5813" t="s">
        <v>69</v>
      </c>
      <c r="C5813">
        <f t="shared" si="273"/>
        <v>2</v>
      </c>
      <c r="D5813" t="s">
        <v>120</v>
      </c>
      <c r="E5813" s="4">
        <v>381130.8</v>
      </c>
      <c r="F5813" s="4">
        <v>63877.52208000001</v>
      </c>
      <c r="G5813" s="3">
        <v>0.16760000000000003</v>
      </c>
      <c r="H5813" s="7">
        <v>230.98836363636363</v>
      </c>
      <c r="I5813" s="4">
        <v>38.713649745454553</v>
      </c>
      <c r="J5813">
        <v>1650</v>
      </c>
      <c r="K5813" t="s">
        <v>44</v>
      </c>
      <c r="L5813" t="s">
        <v>72</v>
      </c>
      <c r="M5813" t="s">
        <v>71</v>
      </c>
      <c r="N5813" s="2">
        <v>41261</v>
      </c>
      <c r="O5813" s="2">
        <v>44332</v>
      </c>
      <c r="P5813" t="s">
        <v>39</v>
      </c>
      <c r="Q5813" t="s">
        <v>403</v>
      </c>
      <c r="R5813" s="5" t="str">
        <f t="shared" si="274"/>
        <v>0.07</v>
      </c>
      <c r="S5813" s="6" t="str">
        <f t="shared" si="275"/>
        <v>0.08</v>
      </c>
      <c r="T5813">
        <f>ROUND(INT(表1[[#This Row],[合同结束日期]]-表1[[#This Row],[合同起始日期]])/365,1)</f>
        <v>8.4</v>
      </c>
    </row>
    <row r="5814" spans="1:20">
      <c r="A5814" s="1">
        <v>42491</v>
      </c>
      <c r="B5814" t="s">
        <v>69</v>
      </c>
      <c r="C5814">
        <f t="shared" si="273"/>
        <v>2</v>
      </c>
      <c r="D5814" t="s">
        <v>270</v>
      </c>
      <c r="E5814" s="4">
        <v>40425.119999999995</v>
      </c>
      <c r="F5814" s="4">
        <v>7798.0056479999994</v>
      </c>
      <c r="G5814" s="3">
        <v>0.19290000000000002</v>
      </c>
      <c r="H5814" s="7">
        <v>1684.3799999999999</v>
      </c>
      <c r="I5814" s="4">
        <v>324.91690199999999</v>
      </c>
      <c r="J5814">
        <v>24</v>
      </c>
      <c r="K5814" t="s">
        <v>11</v>
      </c>
      <c r="L5814" t="s">
        <v>13</v>
      </c>
      <c r="M5814" t="s">
        <v>34</v>
      </c>
      <c r="N5814" s="2">
        <v>41893</v>
      </c>
      <c r="O5814" s="2">
        <v>42623</v>
      </c>
      <c r="P5814" t="s">
        <v>24</v>
      </c>
      <c r="Q5814" t="s">
        <v>25</v>
      </c>
      <c r="R5814" s="5" t="str">
        <f t="shared" si="274"/>
        <v>0.15</v>
      </c>
      <c r="S5814" s="6" t="str">
        <f t="shared" si="275"/>
        <v/>
      </c>
      <c r="T5814">
        <f>ROUND(INT(表1[[#This Row],[合同结束日期]]-表1[[#This Row],[合同起始日期]])/365,1)</f>
        <v>2</v>
      </c>
    </row>
    <row r="5815" spans="1:20">
      <c r="A5815" s="1">
        <v>42491</v>
      </c>
      <c r="B5815" t="s">
        <v>69</v>
      </c>
      <c r="C5815">
        <f t="shared" si="273"/>
        <v>2</v>
      </c>
      <c r="D5815" t="s">
        <v>272</v>
      </c>
      <c r="E5815" s="4">
        <v>38121.599999999999</v>
      </c>
      <c r="F5815" s="4">
        <v>7441.3363199999994</v>
      </c>
      <c r="G5815" s="3">
        <v>0.19519999999999998</v>
      </c>
      <c r="H5815" s="7">
        <v>2647.3333333333335</v>
      </c>
      <c r="I5815" s="4">
        <v>516.75946666666664</v>
      </c>
      <c r="J5815">
        <v>14.399999999999999</v>
      </c>
      <c r="K5815" t="s">
        <v>11</v>
      </c>
      <c r="L5815" t="s">
        <v>12</v>
      </c>
      <c r="M5815" t="s">
        <v>110</v>
      </c>
      <c r="N5815" s="2">
        <v>41902</v>
      </c>
      <c r="O5815" s="2">
        <v>42632</v>
      </c>
      <c r="P5815" t="s">
        <v>24</v>
      </c>
      <c r="Q5815" t="s">
        <v>59</v>
      </c>
      <c r="R5815" s="5" t="str">
        <f t="shared" si="274"/>
        <v>0.16</v>
      </c>
      <c r="S5815" s="6" t="str">
        <f t="shared" si="275"/>
        <v/>
      </c>
      <c r="T5815">
        <f>ROUND(INT(表1[[#This Row],[合同结束日期]]-表1[[#This Row],[合同起始日期]])/365,1)</f>
        <v>2</v>
      </c>
    </row>
    <row r="5816" spans="1:20">
      <c r="A5816" s="1">
        <v>42491</v>
      </c>
      <c r="B5816" t="s">
        <v>69</v>
      </c>
      <c r="C5816">
        <f t="shared" si="273"/>
        <v>2</v>
      </c>
      <c r="D5816" t="s">
        <v>490</v>
      </c>
      <c r="E5816" s="4">
        <v>184590.47999999998</v>
      </c>
      <c r="F5816" s="4">
        <v>33133.991159999998</v>
      </c>
      <c r="G5816" s="3">
        <v>0.17949999999999999</v>
      </c>
      <c r="H5816" s="7">
        <v>12818.783333333333</v>
      </c>
      <c r="I5816" s="4">
        <v>2300.9716083333333</v>
      </c>
      <c r="J5816">
        <v>14.399999999999999</v>
      </c>
      <c r="K5816" t="s">
        <v>66</v>
      </c>
      <c r="L5816" t="s">
        <v>64</v>
      </c>
      <c r="M5816" t="s">
        <v>64</v>
      </c>
      <c r="N5816" s="2">
        <v>42444</v>
      </c>
      <c r="O5816" s="2">
        <v>42808</v>
      </c>
      <c r="P5816" t="s">
        <v>24</v>
      </c>
      <c r="Q5816" t="s">
        <v>56</v>
      </c>
      <c r="R5816" s="5" t="str">
        <f t="shared" si="274"/>
        <v>0.17</v>
      </c>
      <c r="S5816" s="6" t="str">
        <f t="shared" si="275"/>
        <v/>
      </c>
      <c r="T5816">
        <f>ROUND(INT(表1[[#This Row],[合同结束日期]]-表1[[#This Row],[合同起始日期]])/365,1)</f>
        <v>1</v>
      </c>
    </row>
    <row r="5817" spans="1:20">
      <c r="A5817" s="1">
        <v>42491</v>
      </c>
      <c r="B5817" t="s">
        <v>69</v>
      </c>
      <c r="C5817">
        <f t="shared" si="273"/>
        <v>2</v>
      </c>
      <c r="D5817" t="s">
        <v>278</v>
      </c>
      <c r="E5817" s="4">
        <v>36585.599999999999</v>
      </c>
      <c r="F5817" s="4">
        <v>6958.5811199999998</v>
      </c>
      <c r="G5817" s="3">
        <v>0.19020000000000001</v>
      </c>
      <c r="H5817" s="7">
        <v>2540.666666666667</v>
      </c>
      <c r="I5817" s="4">
        <v>483.23480000000006</v>
      </c>
      <c r="J5817">
        <v>14.399999999999999</v>
      </c>
      <c r="K5817" t="s">
        <v>11</v>
      </c>
      <c r="L5817" t="s">
        <v>12</v>
      </c>
      <c r="M5817" t="s">
        <v>110</v>
      </c>
      <c r="N5817" s="2">
        <v>41518</v>
      </c>
      <c r="O5817" s="2">
        <v>42613</v>
      </c>
      <c r="P5817" t="s">
        <v>24</v>
      </c>
      <c r="Q5817" t="s">
        <v>56</v>
      </c>
      <c r="R5817" s="5" t="str">
        <f t="shared" si="274"/>
        <v>0.17</v>
      </c>
      <c r="S5817" s="6" t="str">
        <f t="shared" si="275"/>
        <v/>
      </c>
      <c r="T5817">
        <f>ROUND(INT(表1[[#This Row],[合同结束日期]]-表1[[#This Row],[合同起始日期]])/365,1)</f>
        <v>3</v>
      </c>
    </row>
    <row r="5818" spans="1:20">
      <c r="A5818" s="1">
        <v>42491</v>
      </c>
      <c r="B5818" t="s">
        <v>69</v>
      </c>
      <c r="C5818">
        <f t="shared" si="273"/>
        <v>2</v>
      </c>
      <c r="D5818" t="s">
        <v>480</v>
      </c>
      <c r="E5818" s="4">
        <v>40522.799999999996</v>
      </c>
      <c r="F5818" s="4">
        <v>8400.37644</v>
      </c>
      <c r="G5818" s="3">
        <v>0.20730000000000001</v>
      </c>
      <c r="H5818" s="7">
        <v>2814.0833333333335</v>
      </c>
      <c r="I5818" s="4">
        <v>583.35947500000009</v>
      </c>
      <c r="J5818">
        <v>14.399999999999999</v>
      </c>
      <c r="K5818" t="s">
        <v>60</v>
      </c>
      <c r="L5818" t="s">
        <v>61</v>
      </c>
      <c r="M5818" t="s">
        <v>58</v>
      </c>
      <c r="N5818" s="2">
        <v>42309</v>
      </c>
      <c r="O5818" s="2">
        <v>42674</v>
      </c>
      <c r="P5818" t="s">
        <v>24</v>
      </c>
      <c r="Q5818" t="s">
        <v>59</v>
      </c>
      <c r="R5818" s="5" t="str">
        <f t="shared" si="274"/>
        <v>0.16</v>
      </c>
      <c r="S5818" s="6" t="str">
        <f t="shared" si="275"/>
        <v/>
      </c>
      <c r="T5818">
        <f>ROUND(INT(表1[[#This Row],[合同结束日期]]-表1[[#This Row],[合同起始日期]])/365,1)</f>
        <v>1</v>
      </c>
    </row>
    <row r="5819" spans="1:20">
      <c r="A5819" s="1">
        <v>42491</v>
      </c>
      <c r="B5819" t="s">
        <v>69</v>
      </c>
      <c r="C5819">
        <f t="shared" si="273"/>
        <v>2</v>
      </c>
      <c r="D5819" t="s">
        <v>485</v>
      </c>
      <c r="E5819" s="4">
        <v>30875.159999999996</v>
      </c>
      <c r="F5819" s="4">
        <v>8401.1310360000007</v>
      </c>
      <c r="G5819" s="3">
        <v>0.27210000000000006</v>
      </c>
      <c r="H5819" s="7">
        <v>2144.1083333333331</v>
      </c>
      <c r="I5819" s="4">
        <v>583.41187750000006</v>
      </c>
      <c r="J5819">
        <v>14.399999999999999</v>
      </c>
      <c r="K5819" t="s">
        <v>11</v>
      </c>
      <c r="L5819" t="s">
        <v>12</v>
      </c>
      <c r="M5819" t="s">
        <v>110</v>
      </c>
      <c r="N5819" s="2">
        <v>42362</v>
      </c>
      <c r="O5819" s="2">
        <v>42727</v>
      </c>
      <c r="P5819" t="s">
        <v>24</v>
      </c>
      <c r="Q5819" t="s">
        <v>59</v>
      </c>
      <c r="R5819" s="5" t="str">
        <f t="shared" si="274"/>
        <v>0.16</v>
      </c>
      <c r="S5819" s="6" t="str">
        <f t="shared" si="275"/>
        <v/>
      </c>
      <c r="T5819">
        <f>ROUND(INT(表1[[#This Row],[合同结束日期]]-表1[[#This Row],[合同起始日期]])/365,1)</f>
        <v>1</v>
      </c>
    </row>
    <row r="5820" spans="1:20">
      <c r="A5820" s="1">
        <v>42491</v>
      </c>
      <c r="B5820" t="s">
        <v>69</v>
      </c>
      <c r="C5820">
        <f t="shared" si="273"/>
        <v>2</v>
      </c>
      <c r="D5820" t="s">
        <v>470</v>
      </c>
      <c r="E5820" s="4">
        <v>37603.199999999997</v>
      </c>
      <c r="F5820" s="4">
        <v>7201.0128000000013</v>
      </c>
      <c r="G5820" s="3">
        <v>0.19150000000000006</v>
      </c>
      <c r="H5820" s="7">
        <v>2611.3333333333335</v>
      </c>
      <c r="I5820" s="4">
        <v>500.07033333333345</v>
      </c>
      <c r="J5820">
        <v>14.399999999999999</v>
      </c>
      <c r="K5820" t="s">
        <v>11</v>
      </c>
      <c r="L5820" t="s">
        <v>12</v>
      </c>
      <c r="M5820" t="s">
        <v>110</v>
      </c>
      <c r="N5820" s="2">
        <v>42266</v>
      </c>
      <c r="O5820" s="2">
        <v>42631</v>
      </c>
      <c r="P5820" t="s">
        <v>24</v>
      </c>
      <c r="Q5820" t="s">
        <v>25</v>
      </c>
      <c r="R5820" s="5" t="str">
        <f t="shared" si="274"/>
        <v>0.15</v>
      </c>
      <c r="S5820" s="6" t="str">
        <f t="shared" si="275"/>
        <v/>
      </c>
      <c r="T5820">
        <f>ROUND(INT(表1[[#This Row],[合同结束日期]]-表1[[#This Row],[合同起始日期]])/365,1)</f>
        <v>1</v>
      </c>
    </row>
    <row r="5821" spans="1:20">
      <c r="A5821" s="1">
        <v>42491</v>
      </c>
      <c r="B5821" t="s">
        <v>69</v>
      </c>
      <c r="C5821">
        <f t="shared" si="273"/>
        <v>2</v>
      </c>
      <c r="D5821" t="s">
        <v>301</v>
      </c>
      <c r="E5821" s="4">
        <v>4368</v>
      </c>
      <c r="F5821" s="4">
        <v>2640.0191999999993</v>
      </c>
      <c r="G5821" s="3">
        <v>0.60439999999999983</v>
      </c>
      <c r="H5821" s="7">
        <v>280</v>
      </c>
      <c r="I5821" s="4">
        <v>169.23199999999997</v>
      </c>
      <c r="J5821">
        <v>15.6</v>
      </c>
      <c r="K5821" t="s">
        <v>60</v>
      </c>
      <c r="L5821" t="s">
        <v>107</v>
      </c>
      <c r="M5821" t="s">
        <v>302</v>
      </c>
      <c r="N5821" s="2">
        <v>41609</v>
      </c>
      <c r="O5821" s="2">
        <v>42704</v>
      </c>
      <c r="P5821" t="s">
        <v>14</v>
      </c>
      <c r="Q5821">
        <v>0</v>
      </c>
      <c r="R5821" s="5">
        <f t="shared" si="274"/>
        <v>0</v>
      </c>
      <c r="S5821" s="6" t="str">
        <f t="shared" si="275"/>
        <v/>
      </c>
      <c r="T5821">
        <f>ROUND(INT(表1[[#This Row],[合同结束日期]]-表1[[#This Row],[合同起始日期]])/365,1)</f>
        <v>3</v>
      </c>
    </row>
    <row r="5822" spans="1:20">
      <c r="A5822" s="1">
        <v>42491</v>
      </c>
      <c r="B5822" t="s">
        <v>69</v>
      </c>
      <c r="C5822">
        <f t="shared" si="273"/>
        <v>2</v>
      </c>
      <c r="D5822" t="s">
        <v>300</v>
      </c>
      <c r="E5822" s="4">
        <v>9852</v>
      </c>
      <c r="F5822" s="4">
        <v>2279.7527999999998</v>
      </c>
      <c r="G5822" s="3">
        <v>0.23139999999999997</v>
      </c>
      <c r="H5822" s="7">
        <v>1368.3333333333335</v>
      </c>
      <c r="I5822" s="4">
        <v>316.63233333333335</v>
      </c>
      <c r="J5822">
        <v>7.1999999999999993</v>
      </c>
      <c r="K5822" t="s">
        <v>60</v>
      </c>
      <c r="L5822" t="s">
        <v>107</v>
      </c>
      <c r="M5822" t="s">
        <v>303</v>
      </c>
      <c r="N5822" s="2">
        <v>41617</v>
      </c>
      <c r="O5822" s="2">
        <v>42712</v>
      </c>
      <c r="P5822" t="s">
        <v>14</v>
      </c>
      <c r="Q5822">
        <v>0</v>
      </c>
      <c r="R5822" s="5">
        <f t="shared" si="274"/>
        <v>0</v>
      </c>
      <c r="S5822" s="6" t="str">
        <f t="shared" si="275"/>
        <v/>
      </c>
      <c r="T5822">
        <f>ROUND(INT(表1[[#This Row],[合同结束日期]]-表1[[#This Row],[合同起始日期]])/365,1)</f>
        <v>3</v>
      </c>
    </row>
    <row r="5823" spans="1:20">
      <c r="A5823" s="1">
        <v>42491</v>
      </c>
      <c r="B5823" t="s">
        <v>69</v>
      </c>
      <c r="C5823">
        <f t="shared" si="273"/>
        <v>2</v>
      </c>
      <c r="D5823" t="s">
        <v>316</v>
      </c>
      <c r="E5823" s="4">
        <v>46746</v>
      </c>
      <c r="F5823" s="4">
        <v>5399.1629999999996</v>
      </c>
      <c r="G5823" s="3">
        <v>0.11549999999999999</v>
      </c>
      <c r="H5823" s="7">
        <v>19477.5</v>
      </c>
      <c r="I5823" s="4">
        <v>2249.6512499999999</v>
      </c>
      <c r="J5823">
        <v>2.4</v>
      </c>
      <c r="K5823" t="s">
        <v>44</v>
      </c>
      <c r="L5823" t="s">
        <v>46</v>
      </c>
      <c r="M5823" t="s">
        <v>187</v>
      </c>
      <c r="N5823" s="2">
        <v>41712</v>
      </c>
      <c r="O5823" s="2">
        <v>42807</v>
      </c>
      <c r="P5823" t="s">
        <v>24</v>
      </c>
      <c r="Q5823" t="s">
        <v>19</v>
      </c>
      <c r="R5823" s="5" t="str">
        <f t="shared" si="274"/>
        <v>0.1</v>
      </c>
      <c r="S5823" s="6" t="str">
        <f t="shared" si="275"/>
        <v/>
      </c>
      <c r="T5823">
        <f>ROUND(INT(表1[[#This Row],[合同结束日期]]-表1[[#This Row],[合同起始日期]])/365,1)</f>
        <v>3</v>
      </c>
    </row>
    <row r="5824" spans="1:20">
      <c r="A5824" s="1">
        <v>42491</v>
      </c>
      <c r="B5824" t="s">
        <v>69</v>
      </c>
      <c r="C5824">
        <f t="shared" si="273"/>
        <v>2</v>
      </c>
      <c r="D5824" t="s">
        <v>317</v>
      </c>
      <c r="E5824" s="4">
        <v>45614.400000000001</v>
      </c>
      <c r="F5824" s="4">
        <v>8890.2465599999996</v>
      </c>
      <c r="G5824" s="3">
        <v>0.19489999999999999</v>
      </c>
      <c r="H5824" s="7">
        <v>4751.5</v>
      </c>
      <c r="I5824" s="4">
        <v>926.06735000000003</v>
      </c>
      <c r="J5824">
        <v>9.6</v>
      </c>
      <c r="K5824" t="s">
        <v>11</v>
      </c>
      <c r="L5824" t="s">
        <v>12</v>
      </c>
      <c r="M5824" t="s">
        <v>110</v>
      </c>
      <c r="N5824" s="2">
        <v>41759</v>
      </c>
      <c r="O5824" s="2">
        <v>42670</v>
      </c>
      <c r="P5824" t="s">
        <v>24</v>
      </c>
      <c r="Q5824" t="s">
        <v>30</v>
      </c>
      <c r="R5824" s="5" t="str">
        <f t="shared" si="274"/>
        <v>0.18</v>
      </c>
      <c r="S5824" s="6" t="str">
        <f t="shared" si="275"/>
        <v/>
      </c>
      <c r="T5824">
        <f>ROUND(INT(表1[[#This Row],[合同结束日期]]-表1[[#This Row],[合同起始日期]])/365,1)</f>
        <v>2.5</v>
      </c>
    </row>
    <row r="5825" spans="1:20">
      <c r="A5825" s="1">
        <v>42491</v>
      </c>
      <c r="B5825" t="s">
        <v>69</v>
      </c>
      <c r="C5825">
        <f t="shared" si="273"/>
        <v>2</v>
      </c>
      <c r="D5825" t="s">
        <v>471</v>
      </c>
      <c r="E5825" s="4">
        <v>95618.4</v>
      </c>
      <c r="F5825" s="4">
        <v>13195.339200000002</v>
      </c>
      <c r="G5825" s="3">
        <v>0.13800000000000004</v>
      </c>
      <c r="H5825" s="7">
        <v>1422.8928571428569</v>
      </c>
      <c r="I5825" s="4">
        <v>196.3592142857143</v>
      </c>
      <c r="J5825">
        <v>67.2</v>
      </c>
      <c r="K5825" t="s">
        <v>60</v>
      </c>
      <c r="L5825" t="s">
        <v>107</v>
      </c>
      <c r="M5825" t="s">
        <v>299</v>
      </c>
      <c r="N5825" s="2">
        <v>42237</v>
      </c>
      <c r="O5825" s="2">
        <v>42602</v>
      </c>
      <c r="P5825" t="s">
        <v>14</v>
      </c>
      <c r="Q5825">
        <v>0</v>
      </c>
      <c r="R5825" s="5">
        <f t="shared" si="274"/>
        <v>0</v>
      </c>
      <c r="S5825" s="6" t="str">
        <f t="shared" si="275"/>
        <v/>
      </c>
      <c r="T5825">
        <f>ROUND(INT(表1[[#This Row],[合同结束日期]]-表1[[#This Row],[合同起始日期]])/365,1)</f>
        <v>1</v>
      </c>
    </row>
    <row r="5826" spans="1:20">
      <c r="A5826" s="1">
        <v>42491</v>
      </c>
      <c r="B5826" t="s">
        <v>69</v>
      </c>
      <c r="C5826">
        <f t="shared" si="273"/>
        <v>2</v>
      </c>
      <c r="D5826" t="s">
        <v>105</v>
      </c>
      <c r="E5826" s="4">
        <v>123348</v>
      </c>
      <c r="F5826" s="4">
        <v>24866.9568</v>
      </c>
      <c r="G5826" s="3">
        <v>0.2016</v>
      </c>
      <c r="H5826" s="7">
        <v>2569.75</v>
      </c>
      <c r="I5826" s="4">
        <v>518.0616</v>
      </c>
      <c r="J5826">
        <v>48</v>
      </c>
      <c r="K5826" t="s">
        <v>60</v>
      </c>
      <c r="L5826" t="s">
        <v>107</v>
      </c>
      <c r="M5826" t="s">
        <v>106</v>
      </c>
      <c r="N5826" s="2">
        <v>42163</v>
      </c>
      <c r="O5826" s="2">
        <v>42893</v>
      </c>
      <c r="P5826" t="s">
        <v>24</v>
      </c>
      <c r="Q5826" t="s">
        <v>30</v>
      </c>
      <c r="R5826" s="5" t="str">
        <f t="shared" si="274"/>
        <v>0.18</v>
      </c>
      <c r="S5826" s="6" t="str">
        <f t="shared" si="275"/>
        <v/>
      </c>
      <c r="T5826">
        <f>ROUND(INT(表1[[#This Row],[合同结束日期]]-表1[[#This Row],[合同起始日期]])/365,1)</f>
        <v>2</v>
      </c>
    </row>
    <row r="5827" spans="1:20">
      <c r="A5827" s="1">
        <v>42491</v>
      </c>
      <c r="B5827" t="s">
        <v>69</v>
      </c>
      <c r="C5827">
        <f t="shared" si="273"/>
        <v>2</v>
      </c>
      <c r="D5827" t="s">
        <v>211</v>
      </c>
      <c r="E5827" s="4">
        <v>58328.4</v>
      </c>
      <c r="F5827" s="4">
        <v>10679.930039999999</v>
      </c>
      <c r="G5827" s="3">
        <v>0.18309999999999998</v>
      </c>
      <c r="H5827" s="7">
        <v>4050.5833333333339</v>
      </c>
      <c r="I5827" s="4">
        <v>741.6618083333334</v>
      </c>
      <c r="J5827">
        <v>14.399999999999999</v>
      </c>
      <c r="K5827" t="s">
        <v>11</v>
      </c>
      <c r="L5827" t="s">
        <v>12</v>
      </c>
      <c r="M5827" t="s">
        <v>110</v>
      </c>
      <c r="N5827" s="2">
        <v>41804</v>
      </c>
      <c r="O5827" s="2">
        <v>42591</v>
      </c>
      <c r="P5827" t="s">
        <v>24</v>
      </c>
      <c r="Q5827" t="s">
        <v>56</v>
      </c>
      <c r="R5827" s="5" t="str">
        <f t="shared" si="274"/>
        <v>0.17</v>
      </c>
      <c r="S5827" s="6" t="str">
        <f t="shared" si="275"/>
        <v/>
      </c>
      <c r="T5827">
        <f>ROUND(INT(表1[[#This Row],[合同结束日期]]-表1[[#This Row],[合同起始日期]])/365,1)</f>
        <v>2.2000000000000002</v>
      </c>
    </row>
    <row r="5828" spans="1:20">
      <c r="A5828" s="1">
        <v>42491</v>
      </c>
      <c r="B5828" t="s">
        <v>69</v>
      </c>
      <c r="C5828">
        <f t="shared" si="273"/>
        <v>2</v>
      </c>
      <c r="D5828" t="s">
        <v>310</v>
      </c>
      <c r="E5828" s="4">
        <v>44790</v>
      </c>
      <c r="F5828" s="4">
        <v>7323.165</v>
      </c>
      <c r="G5828" s="3">
        <v>0.16350000000000001</v>
      </c>
      <c r="H5828" s="7">
        <v>3393.1818181818185</v>
      </c>
      <c r="I5828" s="4">
        <v>554.7852272727273</v>
      </c>
      <c r="J5828">
        <v>13.2</v>
      </c>
      <c r="K5828" t="s">
        <v>11</v>
      </c>
      <c r="L5828" t="s">
        <v>12</v>
      </c>
      <c r="M5828" t="s">
        <v>10</v>
      </c>
      <c r="N5828" s="2">
        <v>42181</v>
      </c>
      <c r="O5828" s="2">
        <v>42546</v>
      </c>
      <c r="P5828" t="s">
        <v>24</v>
      </c>
      <c r="Q5828" t="s">
        <v>25</v>
      </c>
      <c r="R5828" s="5" t="str">
        <f t="shared" si="274"/>
        <v>0.15</v>
      </c>
      <c r="S5828" s="6" t="str">
        <f t="shared" si="275"/>
        <v/>
      </c>
      <c r="T5828">
        <f>ROUND(INT(表1[[#This Row],[合同结束日期]]-表1[[#This Row],[合同起始日期]])/365,1)</f>
        <v>1</v>
      </c>
    </row>
    <row r="5829" spans="1:20">
      <c r="A5829" s="1">
        <v>42491</v>
      </c>
      <c r="B5829" t="s">
        <v>69</v>
      </c>
      <c r="C5829">
        <f t="shared" si="273"/>
        <v>2</v>
      </c>
      <c r="D5829" t="s">
        <v>494</v>
      </c>
      <c r="E5829" s="4">
        <v>94176.599999999991</v>
      </c>
      <c r="F5829" s="4">
        <v>19202.60874</v>
      </c>
      <c r="G5829" s="3">
        <v>0.20390000000000003</v>
      </c>
      <c r="H5829" s="7">
        <v>1962.0124999999998</v>
      </c>
      <c r="I5829" s="4">
        <v>400.05434874999997</v>
      </c>
      <c r="J5829">
        <v>48</v>
      </c>
      <c r="K5829" t="s">
        <v>11</v>
      </c>
      <c r="L5829" t="s">
        <v>12</v>
      </c>
      <c r="M5829" t="s">
        <v>53</v>
      </c>
      <c r="N5829" s="2">
        <v>42461</v>
      </c>
      <c r="O5829" s="2">
        <v>42825</v>
      </c>
      <c r="P5829" t="s">
        <v>24</v>
      </c>
      <c r="Q5829" t="s">
        <v>56</v>
      </c>
      <c r="R5829" s="5" t="str">
        <f t="shared" si="274"/>
        <v>0.17</v>
      </c>
      <c r="S5829" s="6" t="str">
        <f t="shared" si="275"/>
        <v/>
      </c>
      <c r="T5829">
        <f>ROUND(INT(表1[[#This Row],[合同结束日期]]-表1[[#This Row],[合同起始日期]])/365,1)</f>
        <v>1</v>
      </c>
    </row>
    <row r="5830" spans="1:20">
      <c r="A5830" s="1">
        <v>42491</v>
      </c>
      <c r="B5830" t="s">
        <v>69</v>
      </c>
      <c r="C5830">
        <f t="shared" si="273"/>
        <v>2</v>
      </c>
      <c r="D5830" t="s">
        <v>462</v>
      </c>
      <c r="E5830" s="4">
        <v>50659.199999999997</v>
      </c>
      <c r="F5830" s="4">
        <v>5998.0492800000002</v>
      </c>
      <c r="G5830" s="3">
        <v>0.11840000000000001</v>
      </c>
      <c r="H5830" s="7">
        <v>7036</v>
      </c>
      <c r="I5830" s="4">
        <v>833.06240000000014</v>
      </c>
      <c r="J5830">
        <v>7.1999999999999993</v>
      </c>
      <c r="K5830" t="s">
        <v>66</v>
      </c>
      <c r="L5830" t="s">
        <v>66</v>
      </c>
      <c r="M5830" t="s">
        <v>66</v>
      </c>
      <c r="N5830" s="2">
        <v>42236</v>
      </c>
      <c r="O5830" s="2">
        <v>42601</v>
      </c>
      <c r="P5830" t="s">
        <v>24</v>
      </c>
      <c r="Q5830" t="s">
        <v>465</v>
      </c>
      <c r="R5830" s="5" t="str">
        <f t="shared" si="274"/>
        <v>0.</v>
      </c>
      <c r="S5830" s="6" t="str">
        <f t="shared" si="275"/>
        <v>0.1</v>
      </c>
      <c r="T5830">
        <f>ROUND(INT(表1[[#This Row],[合同结束日期]]-表1[[#This Row],[合同起始日期]])/365,1)</f>
        <v>1</v>
      </c>
    </row>
    <row r="5831" spans="1:20">
      <c r="A5831" s="1">
        <v>42491</v>
      </c>
      <c r="B5831" t="s">
        <v>69</v>
      </c>
      <c r="C5831">
        <f t="shared" si="273"/>
        <v>2</v>
      </c>
      <c r="D5831" t="s">
        <v>297</v>
      </c>
      <c r="E5831" s="4">
        <v>59123.28</v>
      </c>
      <c r="F5831" s="4">
        <v>8312.7331680000007</v>
      </c>
      <c r="G5831" s="3">
        <v>0.1406</v>
      </c>
      <c r="H5831" s="7">
        <v>3284.6266666666666</v>
      </c>
      <c r="I5831" s="4">
        <v>461.8185093333334</v>
      </c>
      <c r="J5831">
        <v>18</v>
      </c>
      <c r="K5831" t="s">
        <v>60</v>
      </c>
      <c r="L5831" t="s">
        <v>61</v>
      </c>
      <c r="M5831" t="s">
        <v>305</v>
      </c>
      <c r="N5831" s="2">
        <v>42323</v>
      </c>
      <c r="O5831" s="2">
        <v>42688</v>
      </c>
      <c r="P5831" t="s">
        <v>24</v>
      </c>
      <c r="Q5831" t="s">
        <v>28</v>
      </c>
      <c r="R5831" s="5" t="str">
        <f t="shared" si="274"/>
        <v>0.13</v>
      </c>
      <c r="S5831" s="6" t="str">
        <f t="shared" si="275"/>
        <v/>
      </c>
      <c r="T5831">
        <f>ROUND(INT(表1[[#This Row],[合同结束日期]]-表1[[#This Row],[合同起始日期]])/365,1)</f>
        <v>1</v>
      </c>
    </row>
    <row r="5832" spans="1:20">
      <c r="A5832" s="1">
        <v>42491</v>
      </c>
      <c r="B5832" t="s">
        <v>69</v>
      </c>
      <c r="C5832">
        <f t="shared" si="273"/>
        <v>2</v>
      </c>
      <c r="D5832" t="s">
        <v>488</v>
      </c>
      <c r="E5832" s="4">
        <v>383707.2</v>
      </c>
      <c r="F5832" s="4">
        <v>28778.04</v>
      </c>
      <c r="G5832" s="3">
        <v>7.4999999999999997E-2</v>
      </c>
      <c r="H5832" s="7">
        <v>31975.600000000002</v>
      </c>
      <c r="I5832" s="4">
        <v>2398.17</v>
      </c>
      <c r="J5832">
        <v>12</v>
      </c>
      <c r="K5832" t="s">
        <v>20</v>
      </c>
      <c r="L5832" t="s">
        <v>173</v>
      </c>
      <c r="M5832" t="s">
        <v>172</v>
      </c>
      <c r="N5832" s="2">
        <v>42362</v>
      </c>
      <c r="O5832" s="2">
        <v>42817</v>
      </c>
      <c r="P5832" t="s">
        <v>24</v>
      </c>
      <c r="Q5832" t="s">
        <v>78</v>
      </c>
      <c r="R5832" s="5" t="str">
        <f t="shared" si="274"/>
        <v>0.07</v>
      </c>
      <c r="S5832" s="6" t="str">
        <f t="shared" si="275"/>
        <v/>
      </c>
      <c r="T5832">
        <f>ROUND(INT(表1[[#This Row],[合同结束日期]]-表1[[#This Row],[合同起始日期]])/365,1)</f>
        <v>1.2</v>
      </c>
    </row>
    <row r="5833" spans="1:20">
      <c r="A5833" s="1">
        <v>42491</v>
      </c>
      <c r="B5833" t="s">
        <v>69</v>
      </c>
      <c r="C5833">
        <f t="shared" si="273"/>
        <v>2</v>
      </c>
      <c r="D5833" t="s">
        <v>97</v>
      </c>
      <c r="E5833" s="4">
        <v>579672.72</v>
      </c>
      <c r="F5833" s="4">
        <v>114502.64639999998</v>
      </c>
      <c r="G5833" s="3">
        <v>0.19752981716993684</v>
      </c>
      <c r="H5833" s="7">
        <v>748.93116279069761</v>
      </c>
      <c r="I5833" s="4">
        <v>147.93623565891471</v>
      </c>
      <c r="J5833">
        <v>774</v>
      </c>
      <c r="K5833" t="s">
        <v>11</v>
      </c>
      <c r="L5833" t="s">
        <v>13</v>
      </c>
      <c r="M5833" t="s">
        <v>27</v>
      </c>
      <c r="N5833" s="2">
        <v>41404</v>
      </c>
      <c r="O5833" s="2">
        <v>43229</v>
      </c>
      <c r="P5833" t="s">
        <v>24</v>
      </c>
      <c r="Q5833">
        <v>0.12</v>
      </c>
      <c r="R5833" s="5">
        <f t="shared" si="274"/>
        <v>0.12</v>
      </c>
      <c r="S5833" s="6" t="str">
        <f t="shared" si="275"/>
        <v/>
      </c>
      <c r="T5833">
        <f>ROUND(INT(表1[[#This Row],[合同结束日期]]-表1[[#This Row],[合同起始日期]])/365,1)</f>
        <v>5</v>
      </c>
    </row>
    <row r="5834" spans="1:20">
      <c r="A5834" s="1">
        <v>42522</v>
      </c>
      <c r="B5834" t="s">
        <v>69</v>
      </c>
      <c r="C5834">
        <f t="shared" ref="C5834:C5896" si="276">IF($B5834="负一层",-1,IF($B5834="负一夹层",0,IF($B5834="一层",1,IF($B5834="二层",2,IF($B5834="三层",3,IF($B5834="四层",4))))))</f>
        <v>2</v>
      </c>
      <c r="D5834" t="s">
        <v>109</v>
      </c>
      <c r="E5834" s="4">
        <v>246981.59999999998</v>
      </c>
      <c r="F5834" s="4">
        <v>42209.155439999995</v>
      </c>
      <c r="G5834" s="3">
        <v>0.1709</v>
      </c>
      <c r="H5834" s="7">
        <v>3958.0384615384614</v>
      </c>
      <c r="I5834" s="4">
        <v>676.42877307692299</v>
      </c>
      <c r="J5834">
        <v>62.4</v>
      </c>
      <c r="K5834" t="s">
        <v>11</v>
      </c>
      <c r="L5834" t="s">
        <v>12</v>
      </c>
      <c r="M5834" t="s">
        <v>110</v>
      </c>
      <c r="N5834" s="2">
        <v>41287</v>
      </c>
      <c r="O5834" s="2">
        <v>42864</v>
      </c>
      <c r="P5834" t="s">
        <v>24</v>
      </c>
      <c r="Q5834">
        <v>0.15</v>
      </c>
      <c r="R5834" s="5">
        <f t="shared" ref="R5834:R5896" si="277">IF(ISERROR(FIND(",",$Q5834)),$Q5834,LEFT($Q5834,FIND(",",$Q5834)-1))</f>
        <v>0.15</v>
      </c>
      <c r="S5834" s="6" t="str">
        <f t="shared" si="275"/>
        <v/>
      </c>
      <c r="T5834">
        <f>ROUND(INT(表1[[#This Row],[合同结束日期]]-表1[[#This Row],[合同起始日期]])/365,1)</f>
        <v>4.3</v>
      </c>
    </row>
    <row r="5835" spans="1:20">
      <c r="A5835" s="1">
        <v>42522</v>
      </c>
      <c r="B5835" t="s">
        <v>69</v>
      </c>
      <c r="C5835">
        <f t="shared" si="276"/>
        <v>2</v>
      </c>
      <c r="D5835" t="s">
        <v>93</v>
      </c>
      <c r="E5835" s="4">
        <v>238594.8</v>
      </c>
      <c r="F5835" s="4">
        <v>71005.812480000008</v>
      </c>
      <c r="G5835" s="3">
        <v>0.29760000000000003</v>
      </c>
      <c r="H5835" s="7">
        <v>883.68444444444435</v>
      </c>
      <c r="I5835" s="4">
        <v>262.98449066666672</v>
      </c>
      <c r="J5835">
        <v>270</v>
      </c>
      <c r="K5835" t="s">
        <v>11</v>
      </c>
      <c r="L5835" t="s">
        <v>92</v>
      </c>
      <c r="M5835" t="s">
        <v>92</v>
      </c>
      <c r="N5835" s="2">
        <v>41279</v>
      </c>
      <c r="O5835" s="2">
        <v>43229</v>
      </c>
      <c r="P5835" t="s">
        <v>24</v>
      </c>
      <c r="Q5835">
        <v>0.15</v>
      </c>
      <c r="R5835" s="5">
        <f t="shared" si="277"/>
        <v>0.15</v>
      </c>
      <c r="S5835" s="6" t="str">
        <f t="shared" ref="S5835:S5897" si="278">IF(ISERROR(FIND(",",$Q5835)),"",RIGHT($Q5835,LEN($Q5835)-FIND(",",$Q5835)))</f>
        <v/>
      </c>
      <c r="T5835">
        <f>ROUND(INT(表1[[#This Row],[合同结束日期]]-表1[[#This Row],[合同起始日期]])/365,1)</f>
        <v>5.3</v>
      </c>
    </row>
    <row r="5836" spans="1:20">
      <c r="A5836" s="1">
        <v>42522</v>
      </c>
      <c r="B5836" t="s">
        <v>69</v>
      </c>
      <c r="C5836">
        <f t="shared" si="276"/>
        <v>2</v>
      </c>
      <c r="D5836" t="s">
        <v>114</v>
      </c>
      <c r="E5836" s="4">
        <v>969894.36</v>
      </c>
      <c r="F5836" s="4">
        <v>150721.58354399999</v>
      </c>
      <c r="G5836" s="3">
        <v>0.15539999999999998</v>
      </c>
      <c r="H5836" s="7">
        <v>1966.5335766423357</v>
      </c>
      <c r="I5836" s="4">
        <v>305.59931781021896</v>
      </c>
      <c r="J5836">
        <v>493.2</v>
      </c>
      <c r="K5836" t="s">
        <v>60</v>
      </c>
      <c r="L5836" t="s">
        <v>116</v>
      </c>
      <c r="M5836" t="s">
        <v>115</v>
      </c>
      <c r="N5836" s="2">
        <v>41241</v>
      </c>
      <c r="O5836" s="2">
        <v>43229</v>
      </c>
      <c r="P5836" t="s">
        <v>24</v>
      </c>
      <c r="Q5836">
        <v>0.13</v>
      </c>
      <c r="R5836" s="5">
        <f t="shared" si="277"/>
        <v>0.13</v>
      </c>
      <c r="S5836" s="6" t="str">
        <f t="shared" si="278"/>
        <v/>
      </c>
      <c r="T5836">
        <f>ROUND(INT(表1[[#This Row],[合同结束日期]]-表1[[#This Row],[合同起始日期]])/365,1)</f>
        <v>5.4</v>
      </c>
    </row>
    <row r="5837" spans="1:20">
      <c r="A5837" s="1">
        <v>42522</v>
      </c>
      <c r="B5837" t="s">
        <v>69</v>
      </c>
      <c r="C5837">
        <f t="shared" si="276"/>
        <v>2</v>
      </c>
      <c r="D5837" t="s">
        <v>103</v>
      </c>
      <c r="E5837" s="4">
        <v>311226</v>
      </c>
      <c r="F5837" s="4">
        <v>68438.597399999999</v>
      </c>
      <c r="G5837" s="3">
        <v>0.21989999999999998</v>
      </c>
      <c r="H5837" s="7">
        <v>1252.9227053140098</v>
      </c>
      <c r="I5837" s="4">
        <v>275.51770289855074</v>
      </c>
      <c r="J5837">
        <v>248.39999999999998</v>
      </c>
      <c r="K5837" t="s">
        <v>11</v>
      </c>
      <c r="L5837" t="s">
        <v>23</v>
      </c>
      <c r="M5837" t="s">
        <v>23</v>
      </c>
      <c r="N5837" s="2">
        <v>41285</v>
      </c>
      <c r="O5837" s="2">
        <v>42551</v>
      </c>
      <c r="P5837" t="s">
        <v>24</v>
      </c>
      <c r="Q5837">
        <v>0.18</v>
      </c>
      <c r="R5837" s="5">
        <f t="shared" si="277"/>
        <v>0.18</v>
      </c>
      <c r="S5837" s="6" t="str">
        <f t="shared" si="278"/>
        <v/>
      </c>
      <c r="T5837">
        <f>ROUND(INT(表1[[#This Row],[合同结束日期]]-表1[[#This Row],[合同起始日期]])/365,1)</f>
        <v>3.5</v>
      </c>
    </row>
    <row r="5838" spans="1:20">
      <c r="A5838" s="1">
        <v>42522</v>
      </c>
      <c r="B5838" t="s">
        <v>69</v>
      </c>
      <c r="C5838">
        <f t="shared" si="276"/>
        <v>2</v>
      </c>
      <c r="D5838" t="s">
        <v>88</v>
      </c>
      <c r="E5838" s="4">
        <v>130915.704</v>
      </c>
      <c r="F5838" s="4">
        <v>30595.0000248</v>
      </c>
      <c r="G5838" s="3">
        <v>0.23369999999999999</v>
      </c>
      <c r="H5838" s="7">
        <v>641.74364705882351</v>
      </c>
      <c r="I5838" s="4">
        <v>149.97549031764706</v>
      </c>
      <c r="J5838">
        <v>204</v>
      </c>
      <c r="K5838" t="s">
        <v>11</v>
      </c>
      <c r="L5838" t="s">
        <v>23</v>
      </c>
      <c r="M5838" t="s">
        <v>23</v>
      </c>
      <c r="N5838" s="2">
        <v>41337</v>
      </c>
      <c r="O5838" s="2">
        <v>42864</v>
      </c>
      <c r="P5838" t="s">
        <v>24</v>
      </c>
      <c r="Q5838">
        <v>0.14000000000000001</v>
      </c>
      <c r="R5838" s="5">
        <f t="shared" si="277"/>
        <v>0.14000000000000001</v>
      </c>
      <c r="S5838" s="6" t="str">
        <f t="shared" si="278"/>
        <v/>
      </c>
      <c r="T5838">
        <f>ROUND(INT(表1[[#This Row],[合同结束日期]]-表1[[#This Row],[合同起始日期]])/365,1)</f>
        <v>4.2</v>
      </c>
    </row>
    <row r="5839" spans="1:20">
      <c r="A5839" s="1">
        <v>42522</v>
      </c>
      <c r="B5839" t="s">
        <v>69</v>
      </c>
      <c r="C5839">
        <f t="shared" si="276"/>
        <v>2</v>
      </c>
      <c r="D5839" t="s">
        <v>101</v>
      </c>
      <c r="E5839" s="4">
        <v>120547.512</v>
      </c>
      <c r="F5839" s="4">
        <v>24266.214165599999</v>
      </c>
      <c r="G5839" s="3">
        <v>0.20129999999999998</v>
      </c>
      <c r="H5839" s="7">
        <v>975.30349514563113</v>
      </c>
      <c r="I5839" s="4">
        <v>196.32859357281552</v>
      </c>
      <c r="J5839">
        <v>123.6</v>
      </c>
      <c r="K5839" t="s">
        <v>11</v>
      </c>
      <c r="L5839" t="s">
        <v>92</v>
      </c>
      <c r="M5839" t="s">
        <v>92</v>
      </c>
      <c r="N5839" s="2">
        <v>41345</v>
      </c>
      <c r="O5839" s="2">
        <v>42864</v>
      </c>
      <c r="P5839" t="s">
        <v>24</v>
      </c>
      <c r="Q5839">
        <v>0.15</v>
      </c>
      <c r="R5839" s="5">
        <f t="shared" si="277"/>
        <v>0.15</v>
      </c>
      <c r="S5839" s="6" t="str">
        <f t="shared" si="278"/>
        <v/>
      </c>
      <c r="T5839">
        <f>ROUND(INT(表1[[#This Row],[合同结束日期]]-表1[[#This Row],[合同起始日期]])/365,1)</f>
        <v>4.2</v>
      </c>
    </row>
    <row r="5840" spans="1:20">
      <c r="A5840" s="1">
        <v>42522</v>
      </c>
      <c r="B5840" t="s">
        <v>69</v>
      </c>
      <c r="C5840">
        <f t="shared" si="276"/>
        <v>2</v>
      </c>
      <c r="D5840" t="s">
        <v>86</v>
      </c>
      <c r="E5840" s="4">
        <v>406027.2</v>
      </c>
      <c r="F5840" s="4">
        <v>87864.286080000005</v>
      </c>
      <c r="G5840" s="3">
        <v>0.21640000000000001</v>
      </c>
      <c r="H5840" s="7">
        <v>1933.4628571428573</v>
      </c>
      <c r="I5840" s="4">
        <v>418.4013622857143</v>
      </c>
      <c r="J5840">
        <v>210</v>
      </c>
      <c r="K5840" t="s">
        <v>11</v>
      </c>
      <c r="L5840" t="s">
        <v>23</v>
      </c>
      <c r="M5840" t="s">
        <v>23</v>
      </c>
      <c r="N5840" s="2">
        <v>41284</v>
      </c>
      <c r="O5840" s="2">
        <v>42864</v>
      </c>
      <c r="P5840" t="s">
        <v>24</v>
      </c>
      <c r="Q5840">
        <v>0.18</v>
      </c>
      <c r="R5840" s="5">
        <f t="shared" si="277"/>
        <v>0.18</v>
      </c>
      <c r="S5840" s="6" t="str">
        <f t="shared" si="278"/>
        <v/>
      </c>
      <c r="T5840">
        <f>ROUND(INT(表1[[#This Row],[合同结束日期]]-表1[[#This Row],[合同起始日期]])/365,1)</f>
        <v>4.3</v>
      </c>
    </row>
    <row r="5841" spans="1:20">
      <c r="A5841" s="1">
        <v>42522</v>
      </c>
      <c r="B5841" t="s">
        <v>69</v>
      </c>
      <c r="C5841">
        <f t="shared" si="276"/>
        <v>2</v>
      </c>
      <c r="D5841" t="s">
        <v>81</v>
      </c>
      <c r="E5841" s="4">
        <v>236673.59999999998</v>
      </c>
      <c r="F5841" s="4">
        <v>48612.757440000001</v>
      </c>
      <c r="G5841" s="3">
        <v>0.20540000000000003</v>
      </c>
      <c r="H5841" s="7">
        <v>1972.2799999999997</v>
      </c>
      <c r="I5841" s="4">
        <v>405.106312</v>
      </c>
      <c r="J5841">
        <v>120</v>
      </c>
      <c r="K5841" t="s">
        <v>11</v>
      </c>
      <c r="L5841" t="s">
        <v>23</v>
      </c>
      <c r="M5841" t="s">
        <v>23</v>
      </c>
      <c r="N5841" s="2">
        <v>41279</v>
      </c>
      <c r="O5841" s="2">
        <v>42864</v>
      </c>
      <c r="P5841" t="s">
        <v>24</v>
      </c>
      <c r="Q5841">
        <v>0.17</v>
      </c>
      <c r="R5841" s="5">
        <f t="shared" si="277"/>
        <v>0.17</v>
      </c>
      <c r="S5841" s="6" t="str">
        <f t="shared" si="278"/>
        <v/>
      </c>
      <c r="T5841">
        <f>ROUND(INT(表1[[#This Row],[合同结束日期]]-表1[[#This Row],[合同起始日期]])/365,1)</f>
        <v>4.3</v>
      </c>
    </row>
    <row r="5842" spans="1:20">
      <c r="A5842" s="1">
        <v>42522</v>
      </c>
      <c r="B5842" t="s">
        <v>69</v>
      </c>
      <c r="C5842">
        <f t="shared" si="276"/>
        <v>2</v>
      </c>
      <c r="D5842" t="s">
        <v>70</v>
      </c>
      <c r="E5842" s="4">
        <v>1451390.4</v>
      </c>
      <c r="F5842" s="4">
        <v>132511.94352</v>
      </c>
      <c r="G5842" s="3">
        <v>9.1300000000000006E-2</v>
      </c>
      <c r="H5842" s="7">
        <v>1204.6733067729083</v>
      </c>
      <c r="I5842" s="4">
        <v>109.98667290836654</v>
      </c>
      <c r="J5842">
        <v>1204.8</v>
      </c>
      <c r="K5842" t="s">
        <v>44</v>
      </c>
      <c r="L5842" t="s">
        <v>72</v>
      </c>
      <c r="M5842" t="s">
        <v>71</v>
      </c>
      <c r="N5842" s="2">
        <v>41270</v>
      </c>
      <c r="O5842" s="2">
        <v>44325</v>
      </c>
      <c r="P5842" t="s">
        <v>18</v>
      </c>
      <c r="Q5842">
        <v>0.08</v>
      </c>
      <c r="R5842" s="5">
        <f t="shared" si="277"/>
        <v>0.08</v>
      </c>
      <c r="S5842" s="6" t="str">
        <f t="shared" si="278"/>
        <v/>
      </c>
      <c r="T5842">
        <f>ROUND(INT(表1[[#This Row],[合同结束日期]]-表1[[#This Row],[合同起始日期]])/365,1)</f>
        <v>8.4</v>
      </c>
    </row>
    <row r="5843" spans="1:20">
      <c r="A5843" s="1">
        <v>42522</v>
      </c>
      <c r="B5843" t="s">
        <v>69</v>
      </c>
      <c r="C5843">
        <f t="shared" si="276"/>
        <v>2</v>
      </c>
      <c r="D5843" t="s">
        <v>73</v>
      </c>
      <c r="E5843" s="4">
        <v>981877.2</v>
      </c>
      <c r="F5843" s="4">
        <v>98285.907720000003</v>
      </c>
      <c r="G5843" s="3">
        <v>0.10010000000000001</v>
      </c>
      <c r="H5843" s="7">
        <v>1149.2008426966293</v>
      </c>
      <c r="I5843" s="4">
        <v>115.03500435393259</v>
      </c>
      <c r="J5843">
        <v>854.4</v>
      </c>
      <c r="K5843" t="s">
        <v>44</v>
      </c>
      <c r="L5843" t="s">
        <v>72</v>
      </c>
      <c r="M5843" t="s">
        <v>71</v>
      </c>
      <c r="N5843" s="2">
        <v>41286</v>
      </c>
      <c r="O5843" s="2">
        <v>44325</v>
      </c>
      <c r="P5843" t="s">
        <v>18</v>
      </c>
      <c r="Q5843">
        <v>0.09</v>
      </c>
      <c r="R5843" s="5">
        <f t="shared" si="277"/>
        <v>0.09</v>
      </c>
      <c r="S5843" s="6" t="str">
        <f t="shared" si="278"/>
        <v/>
      </c>
      <c r="T5843">
        <f>ROUND(INT(表1[[#This Row],[合同结束日期]]-表1[[#This Row],[合同起始日期]])/365,1)</f>
        <v>8.3000000000000007</v>
      </c>
    </row>
    <row r="5844" spans="1:20">
      <c r="A5844" s="1">
        <v>42522</v>
      </c>
      <c r="B5844" t="s">
        <v>69</v>
      </c>
      <c r="C5844">
        <f t="shared" si="276"/>
        <v>2</v>
      </c>
      <c r="D5844" t="s">
        <v>74</v>
      </c>
      <c r="E5844" s="4">
        <v>263699.16000000003</v>
      </c>
      <c r="F5844" s="4">
        <v>28848.688104000001</v>
      </c>
      <c r="G5844" s="3">
        <v>0.10939999999999998</v>
      </c>
      <c r="H5844" s="7">
        <v>1051.4320574162682</v>
      </c>
      <c r="I5844" s="4">
        <v>115.02666708133972</v>
      </c>
      <c r="J5844">
        <v>250.79999999999998</v>
      </c>
      <c r="K5844" t="s">
        <v>76</v>
      </c>
      <c r="L5844" t="s">
        <v>75</v>
      </c>
      <c r="M5844" t="s">
        <v>75</v>
      </c>
      <c r="N5844" s="2">
        <v>41243</v>
      </c>
      <c r="O5844" s="2">
        <v>43229</v>
      </c>
      <c r="P5844" t="s">
        <v>14</v>
      </c>
      <c r="Q5844">
        <v>0</v>
      </c>
      <c r="R5844" s="5">
        <f t="shared" si="277"/>
        <v>0</v>
      </c>
      <c r="S5844" s="6" t="str">
        <f t="shared" si="278"/>
        <v/>
      </c>
      <c r="T5844">
        <f>ROUND(INT(表1[[#This Row],[合同结束日期]]-表1[[#This Row],[合同起始日期]])/365,1)</f>
        <v>5.4</v>
      </c>
    </row>
    <row r="5845" spans="1:20">
      <c r="A5845" s="1">
        <v>42522</v>
      </c>
      <c r="B5845" t="s">
        <v>69</v>
      </c>
      <c r="C5845">
        <f t="shared" si="276"/>
        <v>2</v>
      </c>
      <c r="D5845" t="s">
        <v>95</v>
      </c>
      <c r="E5845" s="4">
        <v>1025420.3999999999</v>
      </c>
      <c r="F5845" s="4">
        <v>231437.38428000003</v>
      </c>
      <c r="G5845" s="3">
        <v>0.22570000000000004</v>
      </c>
      <c r="H5845" s="7">
        <v>660.87935034802786</v>
      </c>
      <c r="I5845" s="4">
        <v>149.16046937354992</v>
      </c>
      <c r="J5845">
        <v>1551.6</v>
      </c>
      <c r="K5845" t="s">
        <v>41</v>
      </c>
      <c r="L5845" t="s">
        <v>95</v>
      </c>
      <c r="M5845" t="s">
        <v>41</v>
      </c>
      <c r="N5845" s="2">
        <v>41338</v>
      </c>
      <c r="O5845" s="2">
        <v>44349</v>
      </c>
      <c r="P5845" t="s">
        <v>24</v>
      </c>
      <c r="Q5845" t="s">
        <v>396</v>
      </c>
      <c r="R5845" s="5" t="str">
        <f t="shared" si="277"/>
        <v>0.15</v>
      </c>
      <c r="S5845" s="6" t="str">
        <f t="shared" si="278"/>
        <v>0.15</v>
      </c>
      <c r="T5845">
        <f>ROUND(INT(表1[[#This Row],[合同结束日期]]-表1[[#This Row],[合同起始日期]])/365,1)</f>
        <v>8.1999999999999993</v>
      </c>
    </row>
    <row r="5846" spans="1:20">
      <c r="A5846" s="1">
        <v>42522</v>
      </c>
      <c r="B5846" t="s">
        <v>69</v>
      </c>
      <c r="C5846">
        <f t="shared" si="276"/>
        <v>2</v>
      </c>
      <c r="D5846" t="s">
        <v>96</v>
      </c>
      <c r="E5846" s="4">
        <v>615168</v>
      </c>
      <c r="F5846" s="4">
        <v>68775.782399999996</v>
      </c>
      <c r="G5846" s="3">
        <v>0.1118</v>
      </c>
      <c r="H5846" s="7">
        <v>2351.5596330275234</v>
      </c>
      <c r="I5846" s="4">
        <v>262.90436697247708</v>
      </c>
      <c r="J5846">
        <v>261.59999999999997</v>
      </c>
      <c r="K5846" t="s">
        <v>11</v>
      </c>
      <c r="L5846" t="s">
        <v>23</v>
      </c>
      <c r="M5846" t="s">
        <v>23</v>
      </c>
      <c r="N5846" s="2">
        <v>41374</v>
      </c>
      <c r="O5846" s="2">
        <v>42864</v>
      </c>
      <c r="P5846" t="s">
        <v>24</v>
      </c>
      <c r="Q5846">
        <v>7.0000000000000007E-2</v>
      </c>
      <c r="R5846" s="5">
        <f t="shared" si="277"/>
        <v>7.0000000000000007E-2</v>
      </c>
      <c r="S5846" s="6" t="str">
        <f t="shared" si="278"/>
        <v/>
      </c>
      <c r="T5846">
        <f>ROUND(INT(表1[[#This Row],[合同结束日期]]-表1[[#This Row],[合同起始日期]])/365,1)</f>
        <v>4.0999999999999996</v>
      </c>
    </row>
    <row r="5847" spans="1:20">
      <c r="A5847" s="1">
        <v>42522</v>
      </c>
      <c r="B5847" t="s">
        <v>69</v>
      </c>
      <c r="C5847">
        <f t="shared" si="276"/>
        <v>2</v>
      </c>
      <c r="D5847" t="s">
        <v>102</v>
      </c>
      <c r="E5847" s="4">
        <v>400791.6</v>
      </c>
      <c r="F5847" s="4">
        <v>79877.765880000006</v>
      </c>
      <c r="G5847" s="3">
        <v>0.19930000000000003</v>
      </c>
      <c r="H5847" s="7">
        <v>2589.0930232558139</v>
      </c>
      <c r="I5847" s="4">
        <v>516.00623953488378</v>
      </c>
      <c r="J5847">
        <v>154.79999999999998</v>
      </c>
      <c r="K5847" t="s">
        <v>11</v>
      </c>
      <c r="L5847" t="s">
        <v>92</v>
      </c>
      <c r="M5847" t="s">
        <v>92</v>
      </c>
      <c r="N5847" s="2">
        <v>41355</v>
      </c>
      <c r="O5847" s="2">
        <v>42551</v>
      </c>
      <c r="P5847" t="s">
        <v>24</v>
      </c>
      <c r="Q5847">
        <v>0.18</v>
      </c>
      <c r="R5847" s="5">
        <f t="shared" si="277"/>
        <v>0.18</v>
      </c>
      <c r="S5847" s="6" t="str">
        <f t="shared" si="278"/>
        <v/>
      </c>
      <c r="T5847">
        <f>ROUND(INT(表1[[#This Row],[合同结束日期]]-表1[[#This Row],[合同起始日期]])/365,1)</f>
        <v>3.3</v>
      </c>
    </row>
    <row r="5848" spans="1:20">
      <c r="A5848" s="1">
        <v>42522</v>
      </c>
      <c r="B5848" t="s">
        <v>69</v>
      </c>
      <c r="C5848">
        <f t="shared" si="276"/>
        <v>2</v>
      </c>
      <c r="D5848" t="s">
        <v>113</v>
      </c>
      <c r="E5848" s="4">
        <v>462948</v>
      </c>
      <c r="F5848" s="4">
        <v>80321.478000000003</v>
      </c>
      <c r="G5848" s="3">
        <v>0.17350000000000002</v>
      </c>
      <c r="H5848" s="7">
        <v>1501.1284046692608</v>
      </c>
      <c r="I5848" s="4">
        <v>260.44577821011677</v>
      </c>
      <c r="J5848">
        <v>308.39999999999998</v>
      </c>
      <c r="K5848" t="s">
        <v>11</v>
      </c>
      <c r="L5848" t="s">
        <v>23</v>
      </c>
      <c r="M5848" t="s">
        <v>23</v>
      </c>
      <c r="N5848" s="2">
        <v>41331</v>
      </c>
      <c r="O5848" s="2">
        <v>42499</v>
      </c>
      <c r="P5848" t="s">
        <v>24</v>
      </c>
      <c r="Q5848" t="s">
        <v>59</v>
      </c>
      <c r="R5848" s="5" t="str">
        <f t="shared" si="277"/>
        <v>0.16</v>
      </c>
      <c r="S5848" s="6" t="str">
        <f t="shared" si="278"/>
        <v/>
      </c>
      <c r="T5848">
        <f>ROUND(INT(表1[[#This Row],[合同结束日期]]-表1[[#This Row],[合同起始日期]])/365,1)</f>
        <v>3.2</v>
      </c>
    </row>
    <row r="5849" spans="1:20">
      <c r="A5849" s="1">
        <v>42522</v>
      </c>
      <c r="B5849" t="s">
        <v>69</v>
      </c>
      <c r="C5849">
        <f t="shared" si="276"/>
        <v>2</v>
      </c>
      <c r="D5849" t="s">
        <v>375</v>
      </c>
      <c r="E5849" s="4">
        <v>457178.39999999997</v>
      </c>
      <c r="F5849" s="4">
        <v>101905.06535999999</v>
      </c>
      <c r="G5849" s="3">
        <v>0.22290000000000001</v>
      </c>
      <c r="H5849" s="7">
        <v>1168.6564417177913</v>
      </c>
      <c r="I5849" s="4">
        <v>260.49352085889569</v>
      </c>
      <c r="J5849">
        <v>391.2</v>
      </c>
      <c r="K5849" t="s">
        <v>11</v>
      </c>
      <c r="L5849" t="s">
        <v>23</v>
      </c>
      <c r="M5849" t="s">
        <v>23</v>
      </c>
      <c r="N5849" s="2">
        <v>41331</v>
      </c>
      <c r="O5849" s="2">
        <v>42499</v>
      </c>
      <c r="P5849" t="s">
        <v>24</v>
      </c>
      <c r="Q5849" t="s">
        <v>59</v>
      </c>
      <c r="R5849" s="5" t="str">
        <f t="shared" si="277"/>
        <v>0.16</v>
      </c>
      <c r="S5849" s="6" t="str">
        <f t="shared" si="278"/>
        <v/>
      </c>
      <c r="T5849">
        <f>ROUND(INT(表1[[#This Row],[合同结束日期]]-表1[[#This Row],[合同起始日期]])/365,1)</f>
        <v>3.2</v>
      </c>
    </row>
    <row r="5850" spans="1:20">
      <c r="A5850" s="1">
        <v>42522</v>
      </c>
      <c r="B5850" t="s">
        <v>69</v>
      </c>
      <c r="C5850">
        <f t="shared" si="276"/>
        <v>2</v>
      </c>
      <c r="D5850" t="s">
        <v>91</v>
      </c>
      <c r="E5850" s="4">
        <v>565936.79999999993</v>
      </c>
      <c r="F5850" s="4">
        <v>114941.76407999998</v>
      </c>
      <c r="G5850" s="3">
        <v>0.20309999999999997</v>
      </c>
      <c r="H5850" s="7">
        <v>1511.5833333333333</v>
      </c>
      <c r="I5850" s="4">
        <v>307.00257499999998</v>
      </c>
      <c r="J5850">
        <v>374.4</v>
      </c>
      <c r="K5850" t="s">
        <v>11</v>
      </c>
      <c r="L5850" t="s">
        <v>92</v>
      </c>
      <c r="M5850" t="s">
        <v>92</v>
      </c>
      <c r="N5850" s="2">
        <v>41295</v>
      </c>
      <c r="O5850" s="2">
        <v>42864</v>
      </c>
      <c r="P5850" t="s">
        <v>24</v>
      </c>
      <c r="Q5850">
        <v>0.16</v>
      </c>
      <c r="R5850" s="5">
        <f t="shared" si="277"/>
        <v>0.16</v>
      </c>
      <c r="S5850" s="6" t="str">
        <f t="shared" si="278"/>
        <v/>
      </c>
      <c r="T5850">
        <f>ROUND(INT(表1[[#This Row],[合同结束日期]]-表1[[#This Row],[合同起始日期]])/365,1)</f>
        <v>4.3</v>
      </c>
    </row>
    <row r="5851" spans="1:20">
      <c r="A5851" s="1">
        <v>42522</v>
      </c>
      <c r="B5851" t="s">
        <v>69</v>
      </c>
      <c r="C5851">
        <f t="shared" si="276"/>
        <v>2</v>
      </c>
      <c r="D5851" t="s">
        <v>118</v>
      </c>
      <c r="E5851" s="4">
        <v>384658.39200000005</v>
      </c>
      <c r="F5851" s="4">
        <v>54659.957503200007</v>
      </c>
      <c r="G5851" s="3">
        <v>0.1421</v>
      </c>
      <c r="H5851" s="7">
        <v>809.46631313131331</v>
      </c>
      <c r="I5851" s="4">
        <v>115.02516309595961</v>
      </c>
      <c r="J5851">
        <v>475.2</v>
      </c>
      <c r="K5851" t="s">
        <v>44</v>
      </c>
      <c r="L5851" t="s">
        <v>72</v>
      </c>
      <c r="M5851" t="s">
        <v>71</v>
      </c>
      <c r="N5851" s="2">
        <v>41332</v>
      </c>
      <c r="O5851" s="2">
        <v>44325</v>
      </c>
      <c r="P5851" t="s">
        <v>24</v>
      </c>
      <c r="Q5851">
        <v>0.09</v>
      </c>
      <c r="R5851" s="5">
        <f t="shared" si="277"/>
        <v>0.09</v>
      </c>
      <c r="S5851" s="6" t="str">
        <f t="shared" si="278"/>
        <v/>
      </c>
      <c r="T5851">
        <f>ROUND(INT(表1[[#This Row],[合同结束日期]]-表1[[#This Row],[合同起始日期]])/365,1)</f>
        <v>8.1999999999999993</v>
      </c>
    </row>
    <row r="5852" spans="1:20">
      <c r="A5852" s="1">
        <v>42522</v>
      </c>
      <c r="B5852" t="s">
        <v>69</v>
      </c>
      <c r="C5852">
        <f t="shared" si="276"/>
        <v>2</v>
      </c>
      <c r="D5852" t="s">
        <v>120</v>
      </c>
      <c r="E5852" s="4">
        <v>383020.25999999995</v>
      </c>
      <c r="F5852" s="4">
        <v>65036.840147999996</v>
      </c>
      <c r="G5852" s="3">
        <v>0.16980000000000001</v>
      </c>
      <c r="H5852" s="7">
        <v>232.13349090909088</v>
      </c>
      <c r="I5852" s="4">
        <v>39.416266756363633</v>
      </c>
      <c r="J5852">
        <v>1650</v>
      </c>
      <c r="K5852" t="s">
        <v>44</v>
      </c>
      <c r="L5852" t="s">
        <v>72</v>
      </c>
      <c r="M5852" t="s">
        <v>71</v>
      </c>
      <c r="N5852" s="2">
        <v>41261</v>
      </c>
      <c r="O5852" s="2">
        <v>44332</v>
      </c>
      <c r="P5852" t="s">
        <v>39</v>
      </c>
      <c r="Q5852">
        <v>0.08</v>
      </c>
      <c r="R5852" s="5">
        <f t="shared" si="277"/>
        <v>0.08</v>
      </c>
      <c r="S5852" s="6" t="str">
        <f t="shared" si="278"/>
        <v/>
      </c>
      <c r="T5852">
        <f>ROUND(INT(表1[[#This Row],[合同结束日期]]-表1[[#This Row],[合同起始日期]])/365,1)</f>
        <v>8.4</v>
      </c>
    </row>
    <row r="5853" spans="1:20">
      <c r="A5853" s="1">
        <v>42522</v>
      </c>
      <c r="B5853" t="s">
        <v>69</v>
      </c>
      <c r="C5853">
        <f t="shared" si="276"/>
        <v>2</v>
      </c>
      <c r="D5853" t="s">
        <v>293</v>
      </c>
      <c r="E5853" s="4">
        <v>982243.2</v>
      </c>
      <c r="F5853" s="4">
        <v>95768.712000000014</v>
      </c>
      <c r="G5853" s="3">
        <v>9.7500000000000017E-2</v>
      </c>
      <c r="H5853" s="7">
        <v>841.24974306269269</v>
      </c>
      <c r="I5853" s="4">
        <v>82.021849948612555</v>
      </c>
      <c r="J5853">
        <v>1167.5999999999999</v>
      </c>
      <c r="K5853" t="s">
        <v>44</v>
      </c>
      <c r="L5853" t="s">
        <v>72</v>
      </c>
      <c r="M5853" t="s">
        <v>71</v>
      </c>
      <c r="N5853" s="2">
        <v>41446</v>
      </c>
      <c r="O5853" s="2">
        <v>44487</v>
      </c>
      <c r="P5853" t="s">
        <v>18</v>
      </c>
      <c r="Q5853">
        <v>0.04</v>
      </c>
      <c r="R5853" s="5">
        <f t="shared" si="277"/>
        <v>0.04</v>
      </c>
      <c r="S5853" s="6" t="str">
        <f t="shared" si="278"/>
        <v/>
      </c>
      <c r="T5853">
        <f>ROUND(INT(表1[[#This Row],[合同结束日期]]-表1[[#This Row],[合同起始日期]])/365,1)</f>
        <v>8.3000000000000007</v>
      </c>
    </row>
    <row r="5854" spans="1:20">
      <c r="A5854" s="1">
        <v>42522</v>
      </c>
      <c r="B5854" t="s">
        <v>69</v>
      </c>
      <c r="C5854">
        <f t="shared" si="276"/>
        <v>2</v>
      </c>
      <c r="D5854" t="s">
        <v>278</v>
      </c>
      <c r="E5854" s="4">
        <v>60038.399999999994</v>
      </c>
      <c r="F5854" s="4">
        <v>11353.26144</v>
      </c>
      <c r="G5854" s="3">
        <v>0.18910000000000002</v>
      </c>
      <c r="H5854" s="7">
        <v>4169.333333333333</v>
      </c>
      <c r="I5854" s="4">
        <v>788.42093333333344</v>
      </c>
      <c r="J5854">
        <v>14.399999999999999</v>
      </c>
      <c r="K5854" t="s">
        <v>11</v>
      </c>
      <c r="L5854" t="s">
        <v>12</v>
      </c>
      <c r="M5854" t="s">
        <v>110</v>
      </c>
      <c r="N5854" s="2">
        <v>41518</v>
      </c>
      <c r="O5854" s="2">
        <v>42613</v>
      </c>
      <c r="P5854" t="s">
        <v>24</v>
      </c>
      <c r="Q5854">
        <v>0.17</v>
      </c>
      <c r="R5854" s="5">
        <f t="shared" si="277"/>
        <v>0.17</v>
      </c>
      <c r="S5854" s="6" t="str">
        <f t="shared" si="278"/>
        <v/>
      </c>
      <c r="T5854">
        <f>ROUND(INT(表1[[#This Row],[合同结束日期]]-表1[[#This Row],[合同起始日期]])/365,1)</f>
        <v>3</v>
      </c>
    </row>
    <row r="5855" spans="1:20">
      <c r="A5855" s="1">
        <v>42522</v>
      </c>
      <c r="B5855" t="s">
        <v>69</v>
      </c>
      <c r="C5855">
        <f t="shared" si="276"/>
        <v>2</v>
      </c>
      <c r="D5855" t="s">
        <v>296</v>
      </c>
      <c r="E5855" s="4">
        <v>2013885.5999999999</v>
      </c>
      <c r="F5855" s="4">
        <v>100694.28000000001</v>
      </c>
      <c r="G5855" s="3">
        <v>5.000000000000001E-2</v>
      </c>
      <c r="H5855" s="7">
        <v>3771.3213483146064</v>
      </c>
      <c r="I5855" s="4">
        <v>188.56606741573037</v>
      </c>
      <c r="J5855">
        <v>534</v>
      </c>
      <c r="K5855" t="s">
        <v>44</v>
      </c>
      <c r="L5855" t="s">
        <v>72</v>
      </c>
      <c r="M5855" t="s">
        <v>71</v>
      </c>
      <c r="N5855" s="2">
        <v>41514</v>
      </c>
      <c r="O5855" s="2">
        <v>44525</v>
      </c>
      <c r="P5855" t="s">
        <v>18</v>
      </c>
      <c r="Q5855">
        <v>0.05</v>
      </c>
      <c r="R5855" s="5">
        <f t="shared" si="277"/>
        <v>0.05</v>
      </c>
      <c r="S5855" s="6" t="str">
        <f t="shared" si="278"/>
        <v/>
      </c>
      <c r="T5855">
        <f>ROUND(INT(表1[[#This Row],[合同结束日期]]-表1[[#This Row],[合同起始日期]])/365,1)</f>
        <v>8.1999999999999993</v>
      </c>
    </row>
    <row r="5856" spans="1:20">
      <c r="A5856" s="1">
        <v>42522</v>
      </c>
      <c r="B5856" t="s">
        <v>69</v>
      </c>
      <c r="C5856">
        <f t="shared" si="276"/>
        <v>2</v>
      </c>
      <c r="D5856" t="s">
        <v>301</v>
      </c>
      <c r="E5856" s="4">
        <v>4410</v>
      </c>
      <c r="F5856" s="4">
        <v>2777.8589999999999</v>
      </c>
      <c r="G5856" s="3">
        <v>0.62990000000000002</v>
      </c>
      <c r="H5856" s="7">
        <v>282.69230769230768</v>
      </c>
      <c r="I5856" s="4">
        <v>178.06788461538463</v>
      </c>
      <c r="J5856">
        <v>15.6</v>
      </c>
      <c r="K5856" t="s">
        <v>60</v>
      </c>
      <c r="L5856" t="s">
        <v>107</v>
      </c>
      <c r="M5856" t="s">
        <v>302</v>
      </c>
      <c r="N5856" s="2">
        <v>41609</v>
      </c>
      <c r="O5856" s="2">
        <v>42704</v>
      </c>
      <c r="P5856" t="s">
        <v>14</v>
      </c>
      <c r="Q5856">
        <v>0</v>
      </c>
      <c r="R5856" s="5">
        <f t="shared" si="277"/>
        <v>0</v>
      </c>
      <c r="S5856" s="6" t="str">
        <f t="shared" si="278"/>
        <v/>
      </c>
      <c r="T5856">
        <f>ROUND(INT(表1[[#This Row],[合同结束日期]]-表1[[#This Row],[合同起始日期]])/365,1)</f>
        <v>3</v>
      </c>
    </row>
    <row r="5857" spans="1:20">
      <c r="A5857" s="1">
        <v>42522</v>
      </c>
      <c r="B5857" t="s">
        <v>69</v>
      </c>
      <c r="C5857">
        <f t="shared" si="276"/>
        <v>2</v>
      </c>
      <c r="D5857" t="s">
        <v>300</v>
      </c>
      <c r="E5857" s="4">
        <v>9240</v>
      </c>
      <c r="F5857" s="4">
        <v>2399.6279999999997</v>
      </c>
      <c r="G5857" s="3">
        <v>0.25969999999999999</v>
      </c>
      <c r="H5857" s="7">
        <v>1283.3333333333335</v>
      </c>
      <c r="I5857" s="4">
        <v>333.28166666666664</v>
      </c>
      <c r="J5857">
        <v>7.1999999999999993</v>
      </c>
      <c r="K5857" t="s">
        <v>60</v>
      </c>
      <c r="L5857" t="s">
        <v>107</v>
      </c>
      <c r="M5857" t="s">
        <v>303</v>
      </c>
      <c r="N5857" s="2">
        <v>41617</v>
      </c>
      <c r="O5857" s="2">
        <v>42712</v>
      </c>
      <c r="P5857" t="s">
        <v>14</v>
      </c>
      <c r="Q5857">
        <v>0</v>
      </c>
      <c r="R5857" s="5">
        <f t="shared" si="277"/>
        <v>0</v>
      </c>
      <c r="S5857" s="6" t="str">
        <f t="shared" si="278"/>
        <v/>
      </c>
      <c r="T5857">
        <f>ROUND(INT(表1[[#This Row],[合同结束日期]]-表1[[#This Row],[合同起始日期]])/365,1)</f>
        <v>3</v>
      </c>
    </row>
    <row r="5858" spans="1:20">
      <c r="A5858" s="1">
        <v>42522</v>
      </c>
      <c r="B5858" t="s">
        <v>69</v>
      </c>
      <c r="C5858">
        <f t="shared" si="276"/>
        <v>2</v>
      </c>
      <c r="D5858" t="s">
        <v>306</v>
      </c>
      <c r="E5858" s="4">
        <v>919374</v>
      </c>
      <c r="F5858" s="4">
        <v>55806.001800000005</v>
      </c>
      <c r="G5858" s="3">
        <v>6.0700000000000004E-2</v>
      </c>
      <c r="H5858" s="7">
        <v>1647.6236559139784</v>
      </c>
      <c r="I5858" s="4">
        <v>100.0107559139785</v>
      </c>
      <c r="J5858">
        <v>558</v>
      </c>
      <c r="K5858" t="s">
        <v>44</v>
      </c>
      <c r="L5858" t="s">
        <v>72</v>
      </c>
      <c r="M5858" t="s">
        <v>71</v>
      </c>
      <c r="N5858" s="2">
        <v>41567</v>
      </c>
      <c r="O5858" s="2">
        <v>44578</v>
      </c>
      <c r="P5858" t="s">
        <v>18</v>
      </c>
      <c r="Q5858">
        <v>0.05</v>
      </c>
      <c r="R5858" s="5">
        <f t="shared" si="277"/>
        <v>0.05</v>
      </c>
      <c r="S5858" s="6" t="str">
        <f t="shared" si="278"/>
        <v/>
      </c>
      <c r="T5858">
        <f>ROUND(INT(表1[[#This Row],[合同结束日期]]-表1[[#This Row],[合同起始日期]])/365,1)</f>
        <v>8.1999999999999993</v>
      </c>
    </row>
    <row r="5859" spans="1:20">
      <c r="A5859" s="1">
        <v>42522</v>
      </c>
      <c r="B5859" t="s">
        <v>69</v>
      </c>
      <c r="C5859">
        <f t="shared" si="276"/>
        <v>2</v>
      </c>
      <c r="D5859" t="s">
        <v>317</v>
      </c>
      <c r="E5859" s="4">
        <v>26829.599999999999</v>
      </c>
      <c r="F5859" s="4">
        <v>7565.9471999999987</v>
      </c>
      <c r="G5859" s="3">
        <v>0.28199999999999997</v>
      </c>
      <c r="H5859" s="7">
        <v>2794.75</v>
      </c>
      <c r="I5859" s="4">
        <v>788.1194999999999</v>
      </c>
      <c r="J5859">
        <v>9.6</v>
      </c>
      <c r="K5859" t="s">
        <v>11</v>
      </c>
      <c r="L5859" t="s">
        <v>12</v>
      </c>
      <c r="M5859" t="s">
        <v>110</v>
      </c>
      <c r="N5859" s="2">
        <v>41759</v>
      </c>
      <c r="O5859" s="2">
        <v>42670</v>
      </c>
      <c r="P5859" t="s">
        <v>24</v>
      </c>
      <c r="Q5859">
        <v>0.18</v>
      </c>
      <c r="R5859" s="5">
        <f t="shared" si="277"/>
        <v>0.18</v>
      </c>
      <c r="S5859" s="6" t="str">
        <f t="shared" si="278"/>
        <v/>
      </c>
      <c r="T5859">
        <f>ROUND(INT(表1[[#This Row],[合同结束日期]]-表1[[#This Row],[合同起始日期]])/365,1)</f>
        <v>2.5</v>
      </c>
    </row>
    <row r="5860" spans="1:20">
      <c r="A5860" s="1">
        <v>42522</v>
      </c>
      <c r="B5860" t="s">
        <v>69</v>
      </c>
      <c r="C5860">
        <f t="shared" si="276"/>
        <v>2</v>
      </c>
      <c r="D5860" t="s">
        <v>211</v>
      </c>
      <c r="E5860" s="4">
        <v>47980.799999999996</v>
      </c>
      <c r="F5860" s="4">
        <v>9202.7174400000004</v>
      </c>
      <c r="G5860" s="3">
        <v>0.19180000000000003</v>
      </c>
      <c r="H5860" s="7">
        <v>3332</v>
      </c>
      <c r="I5860" s="4">
        <v>639.07760000000007</v>
      </c>
      <c r="J5860">
        <v>14.399999999999999</v>
      </c>
      <c r="K5860" t="s">
        <v>11</v>
      </c>
      <c r="L5860" t="s">
        <v>12</v>
      </c>
      <c r="M5860" t="s">
        <v>110</v>
      </c>
      <c r="N5860" s="2">
        <v>41804</v>
      </c>
      <c r="O5860" s="2">
        <v>42591</v>
      </c>
      <c r="P5860" t="s">
        <v>24</v>
      </c>
      <c r="Q5860">
        <v>0.17</v>
      </c>
      <c r="R5860" s="5">
        <f t="shared" si="277"/>
        <v>0.17</v>
      </c>
      <c r="S5860" s="6" t="str">
        <f t="shared" si="278"/>
        <v/>
      </c>
      <c r="T5860">
        <f>ROUND(INT(表1[[#This Row],[合同结束日期]]-表1[[#This Row],[合同起始日期]])/365,1)</f>
        <v>2.2000000000000002</v>
      </c>
    </row>
    <row r="5861" spans="1:20">
      <c r="A5861" s="1">
        <v>42522</v>
      </c>
      <c r="B5861" t="s">
        <v>69</v>
      </c>
      <c r="C5861">
        <f t="shared" si="276"/>
        <v>2</v>
      </c>
      <c r="D5861" t="s">
        <v>336</v>
      </c>
      <c r="E5861" s="4">
        <v>794220</v>
      </c>
      <c r="F5861" s="4">
        <v>82837.145999999993</v>
      </c>
      <c r="G5861" s="3">
        <v>0.10429999999999999</v>
      </c>
      <c r="H5861" s="7">
        <v>1260.6666666666667</v>
      </c>
      <c r="I5861" s="4">
        <v>131.48753333333332</v>
      </c>
      <c r="J5861">
        <v>630</v>
      </c>
      <c r="K5861" t="s">
        <v>44</v>
      </c>
      <c r="L5861" t="s">
        <v>72</v>
      </c>
      <c r="M5861" t="s">
        <v>71</v>
      </c>
      <c r="N5861" s="2">
        <v>41757</v>
      </c>
      <c r="O5861" s="2">
        <v>43948</v>
      </c>
      <c r="P5861" t="s">
        <v>18</v>
      </c>
      <c r="Q5861">
        <v>0.08</v>
      </c>
      <c r="R5861" s="5">
        <f t="shared" si="277"/>
        <v>0.08</v>
      </c>
      <c r="S5861" s="6" t="str">
        <f t="shared" si="278"/>
        <v/>
      </c>
      <c r="T5861">
        <f>ROUND(INT(表1[[#This Row],[合同结束日期]]-表1[[#This Row],[合同起始日期]])/365,1)</f>
        <v>6</v>
      </c>
    </row>
    <row r="5862" spans="1:20">
      <c r="A5862" s="1">
        <v>42522</v>
      </c>
      <c r="B5862" t="s">
        <v>69</v>
      </c>
      <c r="C5862">
        <f t="shared" si="276"/>
        <v>2</v>
      </c>
      <c r="D5862" t="s">
        <v>270</v>
      </c>
      <c r="E5862" s="4">
        <v>30216.84</v>
      </c>
      <c r="F5862" s="4">
        <v>8194.8070079999998</v>
      </c>
      <c r="G5862" s="3">
        <v>0.2712</v>
      </c>
      <c r="H5862" s="7">
        <v>1259.0350000000001</v>
      </c>
      <c r="I5862" s="4">
        <v>341.45029199999999</v>
      </c>
      <c r="J5862">
        <v>24</v>
      </c>
      <c r="K5862" t="s">
        <v>11</v>
      </c>
      <c r="L5862" t="s">
        <v>13</v>
      </c>
      <c r="M5862" t="s">
        <v>34</v>
      </c>
      <c r="N5862" s="2">
        <v>41893</v>
      </c>
      <c r="O5862" s="2">
        <v>42623</v>
      </c>
      <c r="P5862" t="s">
        <v>24</v>
      </c>
      <c r="Q5862">
        <v>0.15</v>
      </c>
      <c r="R5862" s="5">
        <f t="shared" si="277"/>
        <v>0.15</v>
      </c>
      <c r="S5862" s="6" t="str">
        <f t="shared" si="278"/>
        <v/>
      </c>
      <c r="T5862">
        <f>ROUND(INT(表1[[#This Row],[合同结束日期]]-表1[[#This Row],[合同起始日期]])/365,1)</f>
        <v>2</v>
      </c>
    </row>
    <row r="5863" spans="1:20">
      <c r="A5863" s="1">
        <v>42522</v>
      </c>
      <c r="B5863" t="s">
        <v>69</v>
      </c>
      <c r="C5863">
        <f t="shared" si="276"/>
        <v>2</v>
      </c>
      <c r="D5863" t="s">
        <v>272</v>
      </c>
      <c r="E5863" s="4">
        <v>25633.200000000001</v>
      </c>
      <c r="F5863" s="4">
        <v>7818.1259999999993</v>
      </c>
      <c r="G5863" s="3">
        <v>0.30499999999999994</v>
      </c>
      <c r="H5863" s="7">
        <v>1780.0833333333335</v>
      </c>
      <c r="I5863" s="4">
        <v>542.92541666666671</v>
      </c>
      <c r="J5863">
        <v>14.399999999999999</v>
      </c>
      <c r="K5863" t="s">
        <v>11</v>
      </c>
      <c r="L5863" t="s">
        <v>12</v>
      </c>
      <c r="M5863" t="s">
        <v>110</v>
      </c>
      <c r="N5863" s="2">
        <v>41902</v>
      </c>
      <c r="O5863" s="2">
        <v>42632</v>
      </c>
      <c r="P5863" t="s">
        <v>24</v>
      </c>
      <c r="Q5863">
        <v>0.16</v>
      </c>
      <c r="R5863" s="5">
        <f t="shared" si="277"/>
        <v>0.16</v>
      </c>
      <c r="S5863" s="6" t="str">
        <f t="shared" si="278"/>
        <v/>
      </c>
      <c r="T5863">
        <f>ROUND(INT(表1[[#This Row],[合同结束日期]]-表1[[#This Row],[合同起始日期]])/365,1)</f>
        <v>2</v>
      </c>
    </row>
    <row r="5864" spans="1:20">
      <c r="A5864" s="1">
        <v>42522</v>
      </c>
      <c r="B5864" t="s">
        <v>69</v>
      </c>
      <c r="C5864">
        <f t="shared" si="276"/>
        <v>2</v>
      </c>
      <c r="D5864" t="s">
        <v>356</v>
      </c>
      <c r="E5864" s="4">
        <v>704331.6</v>
      </c>
      <c r="F5864" s="4">
        <v>84308.492519999985</v>
      </c>
      <c r="G5864" s="3">
        <v>0.11969999999999999</v>
      </c>
      <c r="H5864" s="7">
        <v>1304.3177777777778</v>
      </c>
      <c r="I5864" s="4">
        <v>156.12683799999996</v>
      </c>
      <c r="J5864">
        <v>540</v>
      </c>
      <c r="K5864" t="s">
        <v>44</v>
      </c>
      <c r="L5864" t="s">
        <v>72</v>
      </c>
      <c r="M5864" t="s">
        <v>71</v>
      </c>
      <c r="N5864" s="2">
        <v>41877</v>
      </c>
      <c r="O5864" s="2">
        <v>43702</v>
      </c>
      <c r="P5864" t="s">
        <v>18</v>
      </c>
      <c r="Q5864">
        <v>0.08</v>
      </c>
      <c r="R5864" s="5">
        <f t="shared" si="277"/>
        <v>0.08</v>
      </c>
      <c r="S5864" s="6" t="str">
        <f t="shared" si="278"/>
        <v/>
      </c>
      <c r="T5864">
        <f>ROUND(INT(表1[[#This Row],[合同结束日期]]-表1[[#This Row],[合同起始日期]])/365,1)</f>
        <v>5</v>
      </c>
    </row>
    <row r="5865" spans="1:20">
      <c r="A5865" s="1">
        <v>42522</v>
      </c>
      <c r="B5865" t="s">
        <v>69</v>
      </c>
      <c r="C5865">
        <f t="shared" si="276"/>
        <v>2</v>
      </c>
      <c r="D5865" t="s">
        <v>111</v>
      </c>
      <c r="E5865" s="4">
        <v>207780</v>
      </c>
      <c r="F5865" s="4">
        <v>40641.767999999996</v>
      </c>
      <c r="G5865" s="3">
        <v>0.1956</v>
      </c>
      <c r="H5865" s="7">
        <v>1532.3008849557523</v>
      </c>
      <c r="I5865" s="4">
        <v>299.71805309734509</v>
      </c>
      <c r="J5865">
        <v>135.6</v>
      </c>
      <c r="K5865" t="s">
        <v>11</v>
      </c>
      <c r="L5865" t="s">
        <v>23</v>
      </c>
      <c r="M5865" t="s">
        <v>23</v>
      </c>
      <c r="N5865" s="2">
        <v>41974</v>
      </c>
      <c r="O5865" s="2">
        <v>43229</v>
      </c>
      <c r="P5865" t="s">
        <v>24</v>
      </c>
      <c r="Q5865">
        <v>0.15</v>
      </c>
      <c r="R5865" s="5">
        <f t="shared" si="277"/>
        <v>0.15</v>
      </c>
      <c r="S5865" s="6" t="str">
        <f t="shared" si="278"/>
        <v/>
      </c>
      <c r="T5865">
        <f>ROUND(INT(表1[[#This Row],[合同结束日期]]-表1[[#This Row],[合同起始日期]])/365,1)</f>
        <v>3.4</v>
      </c>
    </row>
    <row r="5866" spans="1:20">
      <c r="A5866" s="1">
        <v>42522</v>
      </c>
      <c r="B5866" t="s">
        <v>69</v>
      </c>
      <c r="C5866">
        <f t="shared" si="276"/>
        <v>2</v>
      </c>
      <c r="D5866" t="s">
        <v>112</v>
      </c>
      <c r="E5866" s="4">
        <v>678804.96000000008</v>
      </c>
      <c r="F5866" s="4">
        <v>140784.14870400002</v>
      </c>
      <c r="G5866" s="3">
        <v>0.2074</v>
      </c>
      <c r="H5866" s="7">
        <v>1268.3201793721976</v>
      </c>
      <c r="I5866" s="4">
        <v>263.04960520179378</v>
      </c>
      <c r="J5866">
        <v>535.19999999999993</v>
      </c>
      <c r="K5866" t="s">
        <v>11</v>
      </c>
      <c r="L5866" t="s">
        <v>92</v>
      </c>
      <c r="M5866" t="s">
        <v>92</v>
      </c>
      <c r="N5866" s="2">
        <v>41974</v>
      </c>
      <c r="O5866" s="2">
        <v>43229</v>
      </c>
      <c r="P5866" t="s">
        <v>24</v>
      </c>
      <c r="Q5866">
        <v>0.15</v>
      </c>
      <c r="R5866" s="5">
        <f t="shared" si="277"/>
        <v>0.15</v>
      </c>
      <c r="S5866" s="6" t="str">
        <f t="shared" si="278"/>
        <v/>
      </c>
      <c r="T5866">
        <f>ROUND(INT(表1[[#This Row],[合同结束日期]]-表1[[#This Row],[合同起始日期]])/365,1)</f>
        <v>3.4</v>
      </c>
    </row>
    <row r="5867" spans="1:20">
      <c r="A5867" s="1">
        <v>42522</v>
      </c>
      <c r="B5867" t="s">
        <v>69</v>
      </c>
      <c r="C5867">
        <f t="shared" si="276"/>
        <v>2</v>
      </c>
      <c r="D5867" t="s">
        <v>376</v>
      </c>
      <c r="E5867" s="4">
        <v>2031357.1799999997</v>
      </c>
      <c r="F5867" s="4">
        <v>124522.19513399998</v>
      </c>
      <c r="G5867" s="3">
        <v>6.13E-2</v>
      </c>
      <c r="H5867" s="7">
        <v>3617.0889957264949</v>
      </c>
      <c r="I5867" s="4">
        <v>221.72755543803413</v>
      </c>
      <c r="J5867">
        <v>561.6</v>
      </c>
      <c r="K5867" t="s">
        <v>44</v>
      </c>
      <c r="L5867" t="s">
        <v>72</v>
      </c>
      <c r="M5867" t="s">
        <v>71</v>
      </c>
      <c r="N5867" s="2">
        <v>42019</v>
      </c>
      <c r="O5867" s="2">
        <v>44940</v>
      </c>
      <c r="P5867" t="s">
        <v>24</v>
      </c>
      <c r="Q5867">
        <v>0.05</v>
      </c>
      <c r="R5867" s="5">
        <f t="shared" si="277"/>
        <v>0.05</v>
      </c>
      <c r="S5867" s="6" t="str">
        <f t="shared" si="278"/>
        <v/>
      </c>
      <c r="T5867">
        <f>ROUND(INT(表1[[#This Row],[合同结束日期]]-表1[[#This Row],[合同起始日期]])/365,1)</f>
        <v>8</v>
      </c>
    </row>
    <row r="5868" spans="1:20">
      <c r="A5868" s="1">
        <v>42522</v>
      </c>
      <c r="B5868" t="s">
        <v>69</v>
      </c>
      <c r="C5868">
        <f t="shared" si="276"/>
        <v>2</v>
      </c>
      <c r="D5868" t="s">
        <v>77</v>
      </c>
      <c r="E5868" s="4">
        <v>552212.4</v>
      </c>
      <c r="F5868" s="4">
        <v>90176.28492000002</v>
      </c>
      <c r="G5868" s="3">
        <v>0.16330000000000003</v>
      </c>
      <c r="H5868" s="7">
        <v>551.11017964071857</v>
      </c>
      <c r="I5868" s="4">
        <v>89.996292335329358</v>
      </c>
      <c r="J5868">
        <v>1002</v>
      </c>
      <c r="K5868" t="s">
        <v>44</v>
      </c>
      <c r="L5868" t="s">
        <v>72</v>
      </c>
      <c r="M5868" t="s">
        <v>71</v>
      </c>
      <c r="N5868" s="2">
        <v>42098</v>
      </c>
      <c r="O5868" s="2">
        <v>44325</v>
      </c>
      <c r="P5868" t="s">
        <v>18</v>
      </c>
      <c r="Q5868">
        <v>0.08</v>
      </c>
      <c r="R5868" s="5">
        <f t="shared" si="277"/>
        <v>0.08</v>
      </c>
      <c r="S5868" s="6" t="str">
        <f t="shared" si="278"/>
        <v/>
      </c>
      <c r="T5868">
        <f>ROUND(INT(表1[[#This Row],[合同结束日期]]-表1[[#This Row],[合同起始日期]])/365,1)</f>
        <v>6.1</v>
      </c>
    </row>
    <row r="5869" spans="1:20">
      <c r="A5869" s="1">
        <v>42522</v>
      </c>
      <c r="B5869" t="s">
        <v>69</v>
      </c>
      <c r="C5869">
        <f t="shared" si="276"/>
        <v>2</v>
      </c>
      <c r="D5869" t="s">
        <v>100</v>
      </c>
      <c r="E5869" s="4">
        <v>353760</v>
      </c>
      <c r="F5869" s="4">
        <v>69018.576000000015</v>
      </c>
      <c r="G5869" s="3">
        <v>0.19510000000000005</v>
      </c>
      <c r="H5869" s="7">
        <v>1952.3178807947022</v>
      </c>
      <c r="I5869" s="4">
        <v>380.89721854304645</v>
      </c>
      <c r="J5869">
        <v>181.2</v>
      </c>
      <c r="K5869" t="s">
        <v>11</v>
      </c>
      <c r="L5869" t="s">
        <v>23</v>
      </c>
      <c r="M5869" t="s">
        <v>23</v>
      </c>
      <c r="N5869" s="2">
        <v>42134</v>
      </c>
      <c r="O5869" s="2">
        <v>42864</v>
      </c>
      <c r="P5869" t="s">
        <v>24</v>
      </c>
      <c r="Q5869">
        <v>0.16</v>
      </c>
      <c r="R5869" s="5">
        <f t="shared" si="277"/>
        <v>0.16</v>
      </c>
      <c r="S5869" s="6" t="str">
        <f t="shared" si="278"/>
        <v/>
      </c>
      <c r="T5869">
        <f>ROUND(INT(表1[[#This Row],[合同结束日期]]-表1[[#This Row],[合同起始日期]])/365,1)</f>
        <v>2</v>
      </c>
    </row>
    <row r="5870" spans="1:20">
      <c r="A5870" s="1">
        <v>42522</v>
      </c>
      <c r="B5870" t="s">
        <v>69</v>
      </c>
      <c r="C5870">
        <f t="shared" si="276"/>
        <v>2</v>
      </c>
      <c r="D5870" t="s">
        <v>105</v>
      </c>
      <c r="E5870" s="4">
        <v>110487.59999999999</v>
      </c>
      <c r="F5870" s="4">
        <v>23688.541439999997</v>
      </c>
      <c r="G5870" s="3">
        <v>0.21439999999999998</v>
      </c>
      <c r="H5870" s="7">
        <v>2301.8249999999998</v>
      </c>
      <c r="I5870" s="4">
        <v>493.51127999999994</v>
      </c>
      <c r="J5870">
        <v>48</v>
      </c>
      <c r="K5870" t="s">
        <v>60</v>
      </c>
      <c r="L5870" t="s">
        <v>107</v>
      </c>
      <c r="M5870" t="s">
        <v>106</v>
      </c>
      <c r="N5870" s="2">
        <v>42163</v>
      </c>
      <c r="O5870" s="2">
        <v>42893</v>
      </c>
      <c r="P5870" t="s">
        <v>24</v>
      </c>
      <c r="Q5870" t="s">
        <v>388</v>
      </c>
      <c r="R5870" s="5" t="str">
        <f t="shared" si="277"/>
        <v>0.18</v>
      </c>
      <c r="S5870" s="6" t="str">
        <f t="shared" si="278"/>
        <v>0.18</v>
      </c>
      <c r="T5870">
        <f>ROUND(INT(表1[[#This Row],[合同结束日期]]-表1[[#This Row],[合同起始日期]])/365,1)</f>
        <v>2</v>
      </c>
    </row>
    <row r="5871" spans="1:20">
      <c r="A5871" s="1">
        <v>42522</v>
      </c>
      <c r="B5871" t="s">
        <v>69</v>
      </c>
      <c r="C5871">
        <f t="shared" si="276"/>
        <v>2</v>
      </c>
      <c r="D5871" t="s">
        <v>415</v>
      </c>
      <c r="E5871" s="4">
        <v>242862</v>
      </c>
      <c r="F5871" s="4">
        <v>34874.983200000002</v>
      </c>
      <c r="G5871" s="3">
        <v>0.14360000000000001</v>
      </c>
      <c r="H5871" s="7">
        <v>3679.7272727272725</v>
      </c>
      <c r="I5871" s="4">
        <v>528.4088363636364</v>
      </c>
      <c r="J5871">
        <v>66</v>
      </c>
      <c r="K5871" t="s">
        <v>11</v>
      </c>
      <c r="L5871" t="s">
        <v>12</v>
      </c>
      <c r="M5871" t="s">
        <v>53</v>
      </c>
      <c r="N5871" s="2">
        <v>42156</v>
      </c>
      <c r="O5871" s="2">
        <v>42886</v>
      </c>
      <c r="P5871" t="s">
        <v>24</v>
      </c>
      <c r="Q5871" t="s">
        <v>455</v>
      </c>
      <c r="R5871" s="5" t="str">
        <f t="shared" si="277"/>
        <v>0.13</v>
      </c>
      <c r="S5871" s="6" t="str">
        <f t="shared" si="278"/>
        <v>0.13</v>
      </c>
      <c r="T5871">
        <f>ROUND(INT(表1[[#This Row],[合同结束日期]]-表1[[#This Row],[合同起始日期]])/365,1)</f>
        <v>2</v>
      </c>
    </row>
    <row r="5872" spans="1:20">
      <c r="A5872" s="1">
        <v>42522</v>
      </c>
      <c r="B5872" t="s">
        <v>69</v>
      </c>
      <c r="C5872">
        <f t="shared" si="276"/>
        <v>2</v>
      </c>
      <c r="D5872" t="s">
        <v>417</v>
      </c>
      <c r="E5872" s="4">
        <v>237698.4</v>
      </c>
      <c r="F5872" s="4">
        <v>34323.648959999999</v>
      </c>
      <c r="G5872" s="3">
        <v>0.1444</v>
      </c>
      <c r="H5872" s="7">
        <v>3475.1228070175443</v>
      </c>
      <c r="I5872" s="4">
        <v>501.80773333333337</v>
      </c>
      <c r="J5872">
        <v>68.399999999999991</v>
      </c>
      <c r="K5872" t="s">
        <v>11</v>
      </c>
      <c r="L5872" t="s">
        <v>12</v>
      </c>
      <c r="M5872" t="s">
        <v>53</v>
      </c>
      <c r="N5872" s="2">
        <v>42156</v>
      </c>
      <c r="O5872" s="2">
        <v>42886</v>
      </c>
      <c r="P5872" t="s">
        <v>24</v>
      </c>
      <c r="Q5872" t="s">
        <v>455</v>
      </c>
      <c r="R5872" s="5" t="str">
        <f t="shared" si="277"/>
        <v>0.13</v>
      </c>
      <c r="S5872" s="6" t="str">
        <f t="shared" si="278"/>
        <v>0.13</v>
      </c>
      <c r="T5872">
        <f>ROUND(INT(表1[[#This Row],[合同结束日期]]-表1[[#This Row],[合同起始日期]])/365,1)</f>
        <v>2</v>
      </c>
    </row>
    <row r="5873" spans="1:20">
      <c r="A5873" s="1">
        <v>42522</v>
      </c>
      <c r="B5873" t="s">
        <v>69</v>
      </c>
      <c r="C5873">
        <f t="shared" si="276"/>
        <v>2</v>
      </c>
      <c r="D5873" t="s">
        <v>418</v>
      </c>
      <c r="E5873" s="4">
        <v>422954.39999999997</v>
      </c>
      <c r="F5873" s="4">
        <v>58579.184399999991</v>
      </c>
      <c r="G5873" s="3">
        <v>0.13849999999999998</v>
      </c>
      <c r="H5873" s="7">
        <v>5874.3666666666659</v>
      </c>
      <c r="I5873" s="4">
        <v>813.59978333333322</v>
      </c>
      <c r="J5873">
        <v>72</v>
      </c>
      <c r="K5873" t="s">
        <v>11</v>
      </c>
      <c r="L5873" t="s">
        <v>12</v>
      </c>
      <c r="M5873" t="s">
        <v>53</v>
      </c>
      <c r="N5873" s="2">
        <v>42159</v>
      </c>
      <c r="O5873" s="2">
        <v>42889</v>
      </c>
      <c r="P5873" t="s">
        <v>24</v>
      </c>
      <c r="Q5873" t="s">
        <v>455</v>
      </c>
      <c r="R5873" s="5" t="str">
        <f t="shared" si="277"/>
        <v>0.13</v>
      </c>
      <c r="S5873" s="6" t="str">
        <f t="shared" si="278"/>
        <v>0.13</v>
      </c>
      <c r="T5873">
        <f>ROUND(INT(表1[[#This Row],[合同结束日期]]-表1[[#This Row],[合同起始日期]])/365,1)</f>
        <v>2</v>
      </c>
    </row>
    <row r="5874" spans="1:20">
      <c r="A5874" s="1">
        <v>42522</v>
      </c>
      <c r="B5874" t="s">
        <v>69</v>
      </c>
      <c r="C5874">
        <f t="shared" si="276"/>
        <v>2</v>
      </c>
      <c r="D5874" t="s">
        <v>423</v>
      </c>
      <c r="E5874" s="4">
        <v>221378.64</v>
      </c>
      <c r="F5874" s="4">
        <v>39936.706656000002</v>
      </c>
      <c r="G5874" s="3">
        <v>0.1804</v>
      </c>
      <c r="H5874" s="7">
        <v>4290.2837209302324</v>
      </c>
      <c r="I5874" s="4">
        <v>773.96718325581401</v>
      </c>
      <c r="J5874">
        <v>51.6</v>
      </c>
      <c r="K5874" t="s">
        <v>66</v>
      </c>
      <c r="L5874" t="s">
        <v>64</v>
      </c>
      <c r="M5874" t="s">
        <v>64</v>
      </c>
      <c r="N5874" s="2">
        <v>42156</v>
      </c>
      <c r="O5874" s="2">
        <v>42886</v>
      </c>
      <c r="P5874" t="s">
        <v>24</v>
      </c>
      <c r="Q5874" t="s">
        <v>373</v>
      </c>
      <c r="R5874" s="5" t="str">
        <f t="shared" si="277"/>
        <v>0.16</v>
      </c>
      <c r="S5874" s="6" t="str">
        <f t="shared" si="278"/>
        <v>0.16</v>
      </c>
      <c r="T5874">
        <f>ROUND(INT(表1[[#This Row],[合同结束日期]]-表1[[#This Row],[合同起始日期]])/365,1)</f>
        <v>2</v>
      </c>
    </row>
    <row r="5875" spans="1:20">
      <c r="A5875" s="1">
        <v>42522</v>
      </c>
      <c r="B5875" t="s">
        <v>69</v>
      </c>
      <c r="C5875">
        <f t="shared" si="276"/>
        <v>2</v>
      </c>
      <c r="D5875" t="s">
        <v>421</v>
      </c>
      <c r="E5875" s="4">
        <v>146262.66</v>
      </c>
      <c r="F5875" s="4">
        <v>37882.028940000004</v>
      </c>
      <c r="G5875" s="3">
        <v>0.25900000000000001</v>
      </c>
      <c r="H5875" s="7">
        <v>1369.5005617977529</v>
      </c>
      <c r="I5875" s="4">
        <v>354.70064550561801</v>
      </c>
      <c r="J5875">
        <v>106.8</v>
      </c>
      <c r="K5875" t="s">
        <v>11</v>
      </c>
      <c r="L5875" t="s">
        <v>13</v>
      </c>
      <c r="M5875" t="s">
        <v>34</v>
      </c>
      <c r="N5875" s="2">
        <v>42156</v>
      </c>
      <c r="O5875" s="2">
        <v>42886</v>
      </c>
      <c r="P5875" t="s">
        <v>24</v>
      </c>
      <c r="Q5875" t="s">
        <v>393</v>
      </c>
      <c r="R5875" s="5" t="str">
        <f t="shared" si="277"/>
        <v>0.17</v>
      </c>
      <c r="S5875" s="6" t="str">
        <f t="shared" si="278"/>
        <v>0.18</v>
      </c>
      <c r="T5875">
        <f>ROUND(INT(表1[[#This Row],[合同结束日期]]-表1[[#This Row],[合同起始日期]])/365,1)</f>
        <v>2</v>
      </c>
    </row>
    <row r="5876" spans="1:20">
      <c r="A5876" s="1">
        <v>42522</v>
      </c>
      <c r="B5876" t="s">
        <v>69</v>
      </c>
      <c r="C5876">
        <f t="shared" si="276"/>
        <v>2</v>
      </c>
      <c r="D5876" t="s">
        <v>440</v>
      </c>
      <c r="E5876" s="4">
        <v>280569.59999999998</v>
      </c>
      <c r="F5876" s="4">
        <v>56113.920000000006</v>
      </c>
      <c r="G5876" s="3">
        <v>0.20000000000000004</v>
      </c>
      <c r="H5876" s="7">
        <v>2718.6976744186045</v>
      </c>
      <c r="I5876" s="4">
        <v>543.73953488372092</v>
      </c>
      <c r="J5876">
        <v>103.2</v>
      </c>
      <c r="K5876" t="s">
        <v>11</v>
      </c>
      <c r="L5876" t="s">
        <v>23</v>
      </c>
      <c r="M5876" t="s">
        <v>23</v>
      </c>
      <c r="N5876" s="2">
        <v>42163</v>
      </c>
      <c r="O5876" s="2">
        <v>42893</v>
      </c>
      <c r="P5876" t="s">
        <v>24</v>
      </c>
      <c r="Q5876" t="s">
        <v>397</v>
      </c>
      <c r="R5876" s="5" t="str">
        <f t="shared" si="277"/>
        <v>0.17</v>
      </c>
      <c r="S5876" s="6" t="str">
        <f t="shared" si="278"/>
        <v>0.17</v>
      </c>
      <c r="T5876">
        <f>ROUND(INT(表1[[#This Row],[合同结束日期]]-表1[[#This Row],[合同起始日期]])/365,1)</f>
        <v>2</v>
      </c>
    </row>
    <row r="5877" spans="1:20">
      <c r="A5877" s="1">
        <v>42522</v>
      </c>
      <c r="B5877" t="s">
        <v>69</v>
      </c>
      <c r="C5877">
        <f t="shared" si="276"/>
        <v>2</v>
      </c>
      <c r="D5877" t="s">
        <v>90</v>
      </c>
      <c r="E5877" s="4">
        <v>213022.8</v>
      </c>
      <c r="F5877" s="4">
        <v>60754.102559999999</v>
      </c>
      <c r="G5877" s="3">
        <v>0.28520000000000001</v>
      </c>
      <c r="H5877" s="7">
        <v>1130.6942675159235</v>
      </c>
      <c r="I5877" s="4">
        <v>322.47400509554137</v>
      </c>
      <c r="J5877">
        <v>188.4</v>
      </c>
      <c r="K5877" t="s">
        <v>11</v>
      </c>
      <c r="L5877" t="s">
        <v>23</v>
      </c>
      <c r="M5877" t="s">
        <v>23</v>
      </c>
      <c r="N5877" s="2">
        <v>42156</v>
      </c>
      <c r="O5877" s="2">
        <v>42886</v>
      </c>
      <c r="P5877" t="s">
        <v>24</v>
      </c>
      <c r="Q5877" t="s">
        <v>508</v>
      </c>
      <c r="R5877" s="5" t="str">
        <f t="shared" si="277"/>
        <v>0.19</v>
      </c>
      <c r="S5877" s="6" t="str">
        <f t="shared" si="278"/>
        <v>0.19</v>
      </c>
      <c r="T5877">
        <f>ROUND(INT(表1[[#This Row],[合同结束日期]]-表1[[#This Row],[合同起始日期]])/365,1)</f>
        <v>2</v>
      </c>
    </row>
    <row r="5878" spans="1:20">
      <c r="A5878" s="1">
        <v>42522</v>
      </c>
      <c r="B5878" t="s">
        <v>69</v>
      </c>
      <c r="C5878">
        <f t="shared" si="276"/>
        <v>2</v>
      </c>
      <c r="D5878" t="s">
        <v>441</v>
      </c>
      <c r="E5878" s="4">
        <v>117590.39999999999</v>
      </c>
      <c r="F5878" s="4">
        <v>37476.06048</v>
      </c>
      <c r="G5878" s="3">
        <v>0.31870000000000004</v>
      </c>
      <c r="H5878" s="7">
        <v>1088.8</v>
      </c>
      <c r="I5878" s="4">
        <v>347.00056000000001</v>
      </c>
      <c r="J5878">
        <v>108</v>
      </c>
      <c r="K5878" t="s">
        <v>11</v>
      </c>
      <c r="L5878" t="s">
        <v>23</v>
      </c>
      <c r="M5878" t="s">
        <v>23</v>
      </c>
      <c r="N5878" s="2">
        <v>42163</v>
      </c>
      <c r="O5878" s="2">
        <v>42893</v>
      </c>
      <c r="P5878" t="s">
        <v>24</v>
      </c>
      <c r="Q5878">
        <v>0.17</v>
      </c>
      <c r="R5878" s="5">
        <f t="shared" si="277"/>
        <v>0.17</v>
      </c>
      <c r="S5878" s="6" t="str">
        <f t="shared" si="278"/>
        <v/>
      </c>
      <c r="T5878">
        <f>ROUND(INT(表1[[#This Row],[合同结束日期]]-表1[[#This Row],[合同起始日期]])/365,1)</f>
        <v>2</v>
      </c>
    </row>
    <row r="5879" spans="1:20">
      <c r="A5879" s="1">
        <v>42522</v>
      </c>
      <c r="B5879" t="s">
        <v>69</v>
      </c>
      <c r="C5879">
        <f t="shared" si="276"/>
        <v>2</v>
      </c>
      <c r="D5879" t="s">
        <v>439</v>
      </c>
      <c r="E5879" s="4">
        <v>56068.799999999996</v>
      </c>
      <c r="F5879" s="4">
        <v>20134.306079999998</v>
      </c>
      <c r="G5879" s="3">
        <v>0.35909999999999997</v>
      </c>
      <c r="H5879" s="7">
        <v>1112.4761904761904</v>
      </c>
      <c r="I5879" s="4">
        <v>399.49019999999996</v>
      </c>
      <c r="J5879">
        <v>50.4</v>
      </c>
      <c r="K5879" t="s">
        <v>11</v>
      </c>
      <c r="L5879" t="s">
        <v>12</v>
      </c>
      <c r="M5879" t="s">
        <v>288</v>
      </c>
      <c r="N5879" s="2">
        <v>42178</v>
      </c>
      <c r="O5879" s="2">
        <v>42908</v>
      </c>
      <c r="P5879" t="s">
        <v>24</v>
      </c>
      <c r="Q5879">
        <v>0.2</v>
      </c>
      <c r="R5879" s="5">
        <f t="shared" si="277"/>
        <v>0.2</v>
      </c>
      <c r="S5879" s="6" t="str">
        <f t="shared" si="278"/>
        <v/>
      </c>
      <c r="T5879">
        <f>ROUND(INT(表1[[#This Row],[合同结束日期]]-表1[[#This Row],[合同起始日期]])/365,1)</f>
        <v>2</v>
      </c>
    </row>
    <row r="5880" spans="1:20">
      <c r="A5880" s="1">
        <v>42522</v>
      </c>
      <c r="B5880" t="s">
        <v>69</v>
      </c>
      <c r="C5880">
        <f t="shared" si="276"/>
        <v>2</v>
      </c>
      <c r="D5880" t="s">
        <v>419</v>
      </c>
      <c r="E5880" s="4">
        <v>730405.2</v>
      </c>
      <c r="F5880" s="4">
        <v>155503.26707999999</v>
      </c>
      <c r="G5880" s="3">
        <v>0.21290000000000001</v>
      </c>
      <c r="H5880" s="7">
        <v>2221.4270072992699</v>
      </c>
      <c r="I5880" s="4">
        <v>472.94180985401454</v>
      </c>
      <c r="J5880">
        <v>328.8</v>
      </c>
      <c r="K5880" t="s">
        <v>11</v>
      </c>
      <c r="L5880" t="s">
        <v>23</v>
      </c>
      <c r="M5880" t="s">
        <v>23</v>
      </c>
      <c r="N5880" s="2">
        <v>42140</v>
      </c>
      <c r="O5880" s="2">
        <v>42870</v>
      </c>
      <c r="P5880" t="s">
        <v>24</v>
      </c>
      <c r="Q5880" t="s">
        <v>388</v>
      </c>
      <c r="R5880" s="5" t="str">
        <f t="shared" si="277"/>
        <v>0.18</v>
      </c>
      <c r="S5880" s="6" t="str">
        <f t="shared" si="278"/>
        <v>0.18</v>
      </c>
      <c r="T5880">
        <f>ROUND(INT(表1[[#This Row],[合同结束日期]]-表1[[#This Row],[合同起始日期]])/365,1)</f>
        <v>2</v>
      </c>
    </row>
    <row r="5881" spans="1:20">
      <c r="A5881" s="1">
        <v>42522</v>
      </c>
      <c r="B5881" t="s">
        <v>69</v>
      </c>
      <c r="C5881">
        <f t="shared" si="276"/>
        <v>2</v>
      </c>
      <c r="D5881" t="s">
        <v>49</v>
      </c>
      <c r="E5881" s="4">
        <v>475095.6</v>
      </c>
      <c r="F5881" s="4">
        <v>64945.568519999993</v>
      </c>
      <c r="G5881" s="3">
        <v>0.13669999999999999</v>
      </c>
      <c r="H5881" s="7">
        <v>3735.0283018867926</v>
      </c>
      <c r="I5881" s="4">
        <v>510.5783688679245</v>
      </c>
      <c r="J5881">
        <v>127.19999999999999</v>
      </c>
      <c r="K5881" t="s">
        <v>11</v>
      </c>
      <c r="L5881" t="s">
        <v>51</v>
      </c>
      <c r="M5881" t="s">
        <v>50</v>
      </c>
      <c r="N5881" s="2">
        <v>42178</v>
      </c>
      <c r="O5881" s="2">
        <v>42908</v>
      </c>
      <c r="P5881" t="s">
        <v>24</v>
      </c>
      <c r="Q5881">
        <v>0.13</v>
      </c>
      <c r="R5881" s="5">
        <f t="shared" si="277"/>
        <v>0.13</v>
      </c>
      <c r="S5881" s="6" t="str">
        <f t="shared" si="278"/>
        <v/>
      </c>
      <c r="T5881">
        <f>ROUND(INT(表1[[#This Row],[合同结束日期]]-表1[[#This Row],[合同起始日期]])/365,1)</f>
        <v>2</v>
      </c>
    </row>
    <row r="5882" spans="1:20">
      <c r="A5882" s="1">
        <v>42522</v>
      </c>
      <c r="B5882" t="s">
        <v>69</v>
      </c>
      <c r="C5882">
        <f t="shared" si="276"/>
        <v>2</v>
      </c>
      <c r="D5882" t="s">
        <v>310</v>
      </c>
      <c r="E5882" s="4">
        <v>34362</v>
      </c>
      <c r="F5882" s="4">
        <v>6305.4270000000006</v>
      </c>
      <c r="G5882" s="3">
        <v>0.18350000000000002</v>
      </c>
      <c r="H5882" s="7">
        <v>2603.1818181818185</v>
      </c>
      <c r="I5882" s="4">
        <v>477.6838636363637</v>
      </c>
      <c r="J5882">
        <v>13.2</v>
      </c>
      <c r="K5882" t="s">
        <v>11</v>
      </c>
      <c r="L5882" t="s">
        <v>12</v>
      </c>
      <c r="M5882" t="s">
        <v>10</v>
      </c>
      <c r="N5882" s="2">
        <v>42181</v>
      </c>
      <c r="O5882" s="2">
        <v>42546</v>
      </c>
      <c r="P5882" t="s">
        <v>24</v>
      </c>
      <c r="Q5882">
        <v>0.15</v>
      </c>
      <c r="R5882" s="5">
        <f t="shared" si="277"/>
        <v>0.15</v>
      </c>
      <c r="S5882" s="6" t="str">
        <f t="shared" si="278"/>
        <v/>
      </c>
      <c r="T5882">
        <f>ROUND(INT(表1[[#This Row],[合同结束日期]]-表1[[#This Row],[合同起始日期]])/365,1)</f>
        <v>1</v>
      </c>
    </row>
    <row r="5883" spans="1:20">
      <c r="A5883" s="1">
        <v>42522</v>
      </c>
      <c r="B5883" t="s">
        <v>69</v>
      </c>
      <c r="C5883">
        <f t="shared" si="276"/>
        <v>2</v>
      </c>
      <c r="D5883" t="s">
        <v>461</v>
      </c>
      <c r="E5883" s="4">
        <v>515523.49200000003</v>
      </c>
      <c r="F5883" s="4">
        <v>52738.053231600003</v>
      </c>
      <c r="G5883" s="3">
        <v>0.1023</v>
      </c>
      <c r="H5883" s="7">
        <v>2214.4479896907219</v>
      </c>
      <c r="I5883" s="4">
        <v>226.53802934536085</v>
      </c>
      <c r="J5883">
        <v>232.79999999999998</v>
      </c>
      <c r="K5883" t="s">
        <v>44</v>
      </c>
      <c r="L5883" t="s">
        <v>72</v>
      </c>
      <c r="M5883" t="s">
        <v>71</v>
      </c>
      <c r="N5883" s="2">
        <v>42135</v>
      </c>
      <c r="O5883" s="2">
        <v>43961</v>
      </c>
      <c r="P5883" t="s">
        <v>24</v>
      </c>
      <c r="Q5883" t="s">
        <v>391</v>
      </c>
      <c r="R5883" s="5" t="str">
        <f t="shared" si="277"/>
        <v>0.08</v>
      </c>
      <c r="S5883" s="6" t="str">
        <f t="shared" si="278"/>
        <v>0.08</v>
      </c>
      <c r="T5883">
        <f>ROUND(INT(表1[[#This Row],[合同结束日期]]-表1[[#This Row],[合同起始日期]])/365,1)</f>
        <v>5</v>
      </c>
    </row>
    <row r="5884" spans="1:20">
      <c r="A5884" s="1">
        <v>42522</v>
      </c>
      <c r="B5884" t="s">
        <v>69</v>
      </c>
      <c r="C5884">
        <f t="shared" si="276"/>
        <v>2</v>
      </c>
      <c r="D5884" t="s">
        <v>462</v>
      </c>
      <c r="E5884" s="4">
        <v>36387.599999999999</v>
      </c>
      <c r="F5884" s="4">
        <v>6305.9710800000003</v>
      </c>
      <c r="G5884" s="3">
        <v>0.17330000000000001</v>
      </c>
      <c r="H5884" s="7">
        <v>5053.8333333333339</v>
      </c>
      <c r="I5884" s="4">
        <v>875.82931666666684</v>
      </c>
      <c r="J5884">
        <v>7.1999999999999993</v>
      </c>
      <c r="K5884" t="s">
        <v>66</v>
      </c>
      <c r="L5884" t="s">
        <v>66</v>
      </c>
      <c r="M5884" t="s">
        <v>66</v>
      </c>
      <c r="N5884" s="2">
        <v>42236</v>
      </c>
      <c r="O5884" s="2">
        <v>42601</v>
      </c>
      <c r="P5884" t="s">
        <v>24</v>
      </c>
      <c r="Q5884" t="s">
        <v>465</v>
      </c>
      <c r="R5884" s="5" t="str">
        <f t="shared" si="277"/>
        <v>0.</v>
      </c>
      <c r="S5884" s="6" t="str">
        <f t="shared" si="278"/>
        <v>0.1</v>
      </c>
      <c r="T5884">
        <f>ROUND(INT(表1[[#This Row],[合同结束日期]]-表1[[#This Row],[合同起始日期]])/365,1)</f>
        <v>1</v>
      </c>
    </row>
    <row r="5885" spans="1:20">
      <c r="A5885" s="1">
        <v>42522</v>
      </c>
      <c r="B5885" t="s">
        <v>69</v>
      </c>
      <c r="C5885">
        <f t="shared" si="276"/>
        <v>2</v>
      </c>
      <c r="D5885" t="s">
        <v>464</v>
      </c>
      <c r="E5885" s="4">
        <v>591680.4</v>
      </c>
      <c r="F5885" s="4">
        <v>49819.489679999999</v>
      </c>
      <c r="G5885" s="3">
        <v>8.4199999999999997E-2</v>
      </c>
      <c r="H5885" s="7">
        <v>2282.7175925925926</v>
      </c>
      <c r="I5885" s="4">
        <v>192.2048212962963</v>
      </c>
      <c r="J5885">
        <v>259.2</v>
      </c>
      <c r="K5885" t="s">
        <v>44</v>
      </c>
      <c r="L5885" t="s">
        <v>72</v>
      </c>
      <c r="M5885" t="s">
        <v>71</v>
      </c>
      <c r="N5885" s="2">
        <v>42139</v>
      </c>
      <c r="O5885" s="2">
        <v>43965</v>
      </c>
      <c r="P5885" t="s">
        <v>18</v>
      </c>
      <c r="Q5885">
        <v>0.08</v>
      </c>
      <c r="R5885" s="5">
        <f t="shared" si="277"/>
        <v>0.08</v>
      </c>
      <c r="S5885" s="6" t="str">
        <f t="shared" si="278"/>
        <v/>
      </c>
      <c r="T5885">
        <f>ROUND(INT(表1[[#This Row],[合同结束日期]]-表1[[#This Row],[合同起始日期]])/365,1)</f>
        <v>5</v>
      </c>
    </row>
    <row r="5886" spans="1:20">
      <c r="A5886" s="1">
        <v>42522</v>
      </c>
      <c r="B5886" t="s">
        <v>69</v>
      </c>
      <c r="C5886">
        <f t="shared" si="276"/>
        <v>2</v>
      </c>
      <c r="D5886" t="s">
        <v>480</v>
      </c>
      <c r="E5886" s="4">
        <v>68641.2</v>
      </c>
      <c r="F5886" s="4">
        <v>12170.08476</v>
      </c>
      <c r="G5886" s="3">
        <v>0.17730000000000001</v>
      </c>
      <c r="H5886" s="7">
        <v>4766.75</v>
      </c>
      <c r="I5886" s="4">
        <v>845.1447750000001</v>
      </c>
      <c r="J5886">
        <v>14.399999999999999</v>
      </c>
      <c r="K5886" t="s">
        <v>60</v>
      </c>
      <c r="L5886" t="s">
        <v>61</v>
      </c>
      <c r="M5886" t="s">
        <v>58</v>
      </c>
      <c r="N5886" s="2">
        <v>42309</v>
      </c>
      <c r="O5886" s="2">
        <v>42674</v>
      </c>
      <c r="P5886" t="s">
        <v>24</v>
      </c>
      <c r="Q5886">
        <v>0.16</v>
      </c>
      <c r="R5886" s="5">
        <f t="shared" si="277"/>
        <v>0.16</v>
      </c>
      <c r="S5886" s="6" t="str">
        <f t="shared" si="278"/>
        <v/>
      </c>
      <c r="T5886">
        <f>ROUND(INT(表1[[#This Row],[合同结束日期]]-表1[[#This Row],[合同起始日期]])/365,1)</f>
        <v>1</v>
      </c>
    </row>
    <row r="5887" spans="1:20">
      <c r="A5887" s="1">
        <v>42522</v>
      </c>
      <c r="B5887" t="s">
        <v>69</v>
      </c>
      <c r="C5887">
        <f t="shared" si="276"/>
        <v>2</v>
      </c>
      <c r="D5887" t="s">
        <v>470</v>
      </c>
      <c r="E5887" s="4">
        <v>26576.399999999998</v>
      </c>
      <c r="F5887" s="4">
        <v>7566.3010799999993</v>
      </c>
      <c r="G5887" s="3">
        <v>0.28470000000000001</v>
      </c>
      <c r="H5887" s="7">
        <v>1845.5833333333333</v>
      </c>
      <c r="I5887" s="4">
        <v>525.43757500000004</v>
      </c>
      <c r="J5887">
        <v>14.399999999999999</v>
      </c>
      <c r="K5887" t="s">
        <v>11</v>
      </c>
      <c r="L5887" t="s">
        <v>12</v>
      </c>
      <c r="M5887" t="s">
        <v>110</v>
      </c>
      <c r="N5887" s="2">
        <v>42266</v>
      </c>
      <c r="O5887" s="2">
        <v>42631</v>
      </c>
      <c r="P5887" t="s">
        <v>24</v>
      </c>
      <c r="Q5887">
        <v>0.15</v>
      </c>
      <c r="R5887" s="5">
        <f t="shared" si="277"/>
        <v>0.15</v>
      </c>
      <c r="S5887" s="6" t="str">
        <f t="shared" si="278"/>
        <v/>
      </c>
      <c r="T5887">
        <f>ROUND(INT(表1[[#This Row],[合同结束日期]]-表1[[#This Row],[合同起始日期]])/365,1)</f>
        <v>1</v>
      </c>
    </row>
    <row r="5888" spans="1:20">
      <c r="A5888" s="1">
        <v>42522</v>
      </c>
      <c r="B5888" t="s">
        <v>69</v>
      </c>
      <c r="C5888">
        <f t="shared" si="276"/>
        <v>2</v>
      </c>
      <c r="D5888" t="s">
        <v>297</v>
      </c>
      <c r="E5888" s="4">
        <v>60578.28</v>
      </c>
      <c r="F5888" s="4">
        <v>8905.007160000001</v>
      </c>
      <c r="G5888" s="3">
        <v>0.14700000000000002</v>
      </c>
      <c r="H5888" s="7">
        <v>3365.46</v>
      </c>
      <c r="I5888" s="4">
        <v>494.72262000000006</v>
      </c>
      <c r="J5888">
        <v>18</v>
      </c>
      <c r="K5888" t="s">
        <v>60</v>
      </c>
      <c r="L5888" t="s">
        <v>61</v>
      </c>
      <c r="M5888" t="s">
        <v>305</v>
      </c>
      <c r="N5888" s="2">
        <v>42323</v>
      </c>
      <c r="O5888" s="2">
        <v>42688</v>
      </c>
      <c r="P5888" t="s">
        <v>24</v>
      </c>
      <c r="Q5888">
        <v>0.13</v>
      </c>
      <c r="R5888" s="5">
        <f t="shared" si="277"/>
        <v>0.13</v>
      </c>
      <c r="S5888" s="6" t="str">
        <f t="shared" si="278"/>
        <v/>
      </c>
      <c r="T5888">
        <f>ROUND(INT(表1[[#This Row],[合同结束日期]]-表1[[#This Row],[合同起始日期]])/365,1)</f>
        <v>1</v>
      </c>
    </row>
    <row r="5889" spans="1:20">
      <c r="A5889" s="1">
        <v>42522</v>
      </c>
      <c r="B5889" t="s">
        <v>69</v>
      </c>
      <c r="C5889">
        <f t="shared" si="276"/>
        <v>2</v>
      </c>
      <c r="D5889" t="s">
        <v>80</v>
      </c>
      <c r="E5889" s="4">
        <v>242948.4</v>
      </c>
      <c r="F5889" s="4">
        <v>50994.869160000009</v>
      </c>
      <c r="G5889" s="3">
        <v>0.20990000000000003</v>
      </c>
      <c r="H5889" s="7">
        <v>1687.1416666666667</v>
      </c>
      <c r="I5889" s="4">
        <v>354.13103583333339</v>
      </c>
      <c r="J5889">
        <v>144</v>
      </c>
      <c r="K5889" t="s">
        <v>11</v>
      </c>
      <c r="L5889" t="s">
        <v>23</v>
      </c>
      <c r="M5889" t="s">
        <v>23</v>
      </c>
      <c r="N5889" s="2">
        <v>42325</v>
      </c>
      <c r="O5889" s="2">
        <v>43055</v>
      </c>
      <c r="P5889" t="s">
        <v>24</v>
      </c>
      <c r="Q5889">
        <v>0.17</v>
      </c>
      <c r="R5889" s="5">
        <f t="shared" si="277"/>
        <v>0.17</v>
      </c>
      <c r="S5889" s="6" t="str">
        <f t="shared" si="278"/>
        <v/>
      </c>
      <c r="T5889">
        <f>ROUND(INT(表1[[#This Row],[合同结束日期]]-表1[[#This Row],[合同起始日期]])/365,1)</f>
        <v>2</v>
      </c>
    </row>
    <row r="5890" spans="1:20">
      <c r="A5890" s="1">
        <v>42522</v>
      </c>
      <c r="B5890" t="s">
        <v>69</v>
      </c>
      <c r="C5890">
        <f t="shared" si="276"/>
        <v>2</v>
      </c>
      <c r="D5890" t="s">
        <v>482</v>
      </c>
      <c r="E5890" s="4">
        <v>88496.4</v>
      </c>
      <c r="F5890" s="4">
        <v>37841.060639999996</v>
      </c>
      <c r="G5890" s="3">
        <v>0.42759999999999998</v>
      </c>
      <c r="H5890" s="7">
        <v>983.29333333333329</v>
      </c>
      <c r="I5890" s="4">
        <v>420.45622933333328</v>
      </c>
      <c r="J5890">
        <v>90</v>
      </c>
      <c r="K5890" t="s">
        <v>11</v>
      </c>
      <c r="L5890" t="s">
        <v>92</v>
      </c>
      <c r="M5890" t="s">
        <v>92</v>
      </c>
      <c r="N5890" s="2">
        <v>42325</v>
      </c>
      <c r="O5890" s="2">
        <v>43055</v>
      </c>
      <c r="P5890" t="s">
        <v>24</v>
      </c>
      <c r="Q5890">
        <v>0.18</v>
      </c>
      <c r="R5890" s="5">
        <f t="shared" si="277"/>
        <v>0.18</v>
      </c>
      <c r="S5890" s="6" t="str">
        <f t="shared" si="278"/>
        <v/>
      </c>
      <c r="T5890">
        <f>ROUND(INT(表1[[#This Row],[合同结束日期]]-表1[[#This Row],[合同起始日期]])/365,1)</f>
        <v>2</v>
      </c>
    </row>
    <row r="5891" spans="1:20">
      <c r="A5891" s="1">
        <v>42522</v>
      </c>
      <c r="B5891" t="s">
        <v>69</v>
      </c>
      <c r="C5891">
        <f t="shared" si="276"/>
        <v>2</v>
      </c>
      <c r="D5891" t="s">
        <v>483</v>
      </c>
      <c r="E5891" s="4">
        <v>152204.4</v>
      </c>
      <c r="F5891" s="4">
        <v>41886.650879999994</v>
      </c>
      <c r="G5891" s="3">
        <v>0.27519999999999994</v>
      </c>
      <c r="H5891" s="7">
        <v>1528.1566265060242</v>
      </c>
      <c r="I5891" s="4">
        <v>420.54870361445779</v>
      </c>
      <c r="J5891">
        <v>99.6</v>
      </c>
      <c r="K5891" t="s">
        <v>11</v>
      </c>
      <c r="L5891" t="s">
        <v>92</v>
      </c>
      <c r="M5891" t="s">
        <v>92</v>
      </c>
      <c r="N5891" s="2">
        <v>42325</v>
      </c>
      <c r="O5891" s="2">
        <v>43055</v>
      </c>
      <c r="P5891" t="s">
        <v>24</v>
      </c>
      <c r="Q5891">
        <v>0.18</v>
      </c>
      <c r="R5891" s="5">
        <f t="shared" si="277"/>
        <v>0.18</v>
      </c>
      <c r="S5891" s="6" t="str">
        <f t="shared" si="278"/>
        <v/>
      </c>
      <c r="T5891">
        <f>ROUND(INT(表1[[#This Row],[合同结束日期]]-表1[[#This Row],[合同起始日期]])/365,1)</f>
        <v>2</v>
      </c>
    </row>
    <row r="5892" spans="1:20">
      <c r="A5892" s="1">
        <v>42522</v>
      </c>
      <c r="B5892" t="s">
        <v>69</v>
      </c>
      <c r="C5892">
        <f t="shared" si="276"/>
        <v>2</v>
      </c>
      <c r="D5892" t="s">
        <v>485</v>
      </c>
      <c r="E5892" s="4">
        <v>25791.599999999999</v>
      </c>
      <c r="F5892" s="4">
        <v>8825.8855199999998</v>
      </c>
      <c r="G5892" s="3">
        <v>0.3422</v>
      </c>
      <c r="H5892" s="7">
        <v>1791.0833333333335</v>
      </c>
      <c r="I5892" s="4">
        <v>612.90871666666669</v>
      </c>
      <c r="J5892">
        <v>14.399999999999999</v>
      </c>
      <c r="K5892" t="s">
        <v>11</v>
      </c>
      <c r="L5892" t="s">
        <v>12</v>
      </c>
      <c r="M5892" t="s">
        <v>110</v>
      </c>
      <c r="N5892" s="2">
        <v>42362</v>
      </c>
      <c r="O5892" s="2">
        <v>42727</v>
      </c>
      <c r="P5892" t="s">
        <v>24</v>
      </c>
      <c r="Q5892">
        <v>0.16</v>
      </c>
      <c r="R5892" s="5">
        <f t="shared" si="277"/>
        <v>0.16</v>
      </c>
      <c r="S5892" s="6" t="str">
        <f t="shared" si="278"/>
        <v/>
      </c>
      <c r="T5892">
        <f>ROUND(INT(表1[[#This Row],[合同结束日期]]-表1[[#This Row],[合同起始日期]])/365,1)</f>
        <v>1</v>
      </c>
    </row>
    <row r="5893" spans="1:20">
      <c r="A5893" s="1">
        <v>42522</v>
      </c>
      <c r="B5893" t="s">
        <v>69</v>
      </c>
      <c r="C5893">
        <f t="shared" si="276"/>
        <v>2</v>
      </c>
      <c r="D5893" t="s">
        <v>492</v>
      </c>
      <c r="E5893" s="4">
        <v>158269.19999999998</v>
      </c>
      <c r="F5893" s="4">
        <v>94945.693079999997</v>
      </c>
      <c r="G5893" s="3">
        <v>0.5999000000000001</v>
      </c>
      <c r="H5893" s="7">
        <v>613.44651162790694</v>
      </c>
      <c r="I5893" s="4">
        <v>368.0065623255814</v>
      </c>
      <c r="J5893">
        <v>258</v>
      </c>
      <c r="K5893" t="s">
        <v>11</v>
      </c>
      <c r="L5893" t="s">
        <v>92</v>
      </c>
      <c r="M5893" t="s">
        <v>92</v>
      </c>
      <c r="N5893" s="2">
        <v>42436</v>
      </c>
      <c r="O5893" s="2">
        <v>43165</v>
      </c>
      <c r="P5893" t="s">
        <v>24</v>
      </c>
      <c r="Q5893">
        <v>0.15</v>
      </c>
      <c r="R5893" s="5">
        <f t="shared" si="277"/>
        <v>0.15</v>
      </c>
      <c r="S5893" s="6" t="str">
        <f t="shared" si="278"/>
        <v/>
      </c>
      <c r="T5893">
        <f>ROUND(INT(表1[[#This Row],[合同结束日期]]-表1[[#This Row],[合同起始日期]])/365,1)</f>
        <v>2</v>
      </c>
    </row>
    <row r="5894" spans="1:20">
      <c r="A5894" s="1">
        <v>42522</v>
      </c>
      <c r="B5894" t="s">
        <v>69</v>
      </c>
      <c r="C5894">
        <f t="shared" si="276"/>
        <v>2</v>
      </c>
      <c r="D5894" t="s">
        <v>490</v>
      </c>
      <c r="E5894" s="4">
        <v>149372.11199999999</v>
      </c>
      <c r="F5894" s="4">
        <v>27305.222073600005</v>
      </c>
      <c r="G5894" s="3">
        <v>0.18280000000000005</v>
      </c>
      <c r="H5894" s="7">
        <v>10373.063333333334</v>
      </c>
      <c r="I5894" s="4">
        <v>1896.195977333334</v>
      </c>
      <c r="J5894">
        <v>14.399999999999999</v>
      </c>
      <c r="K5894" t="s">
        <v>66</v>
      </c>
      <c r="L5894" t="s">
        <v>64</v>
      </c>
      <c r="M5894" t="s">
        <v>64</v>
      </c>
      <c r="N5894" s="2">
        <v>42444</v>
      </c>
      <c r="O5894" s="2">
        <v>42808</v>
      </c>
      <c r="P5894" t="s">
        <v>24</v>
      </c>
      <c r="Q5894">
        <v>0.17</v>
      </c>
      <c r="R5894" s="5">
        <f t="shared" si="277"/>
        <v>0.17</v>
      </c>
      <c r="S5894" s="6" t="str">
        <f t="shared" si="278"/>
        <v/>
      </c>
      <c r="T5894">
        <f>ROUND(INT(表1[[#This Row],[合同结束日期]]-表1[[#This Row],[合同起始日期]])/365,1)</f>
        <v>1</v>
      </c>
    </row>
    <row r="5895" spans="1:20">
      <c r="A5895" s="1">
        <v>42522</v>
      </c>
      <c r="B5895" t="s">
        <v>69</v>
      </c>
      <c r="C5895">
        <f t="shared" si="276"/>
        <v>2</v>
      </c>
      <c r="D5895" t="s">
        <v>494</v>
      </c>
      <c r="E5895" s="4">
        <v>125500.32</v>
      </c>
      <c r="F5895" s="4">
        <v>24949.463615999997</v>
      </c>
      <c r="G5895" s="3">
        <v>0.19879999999999998</v>
      </c>
      <c r="H5895" s="7">
        <v>2614.59</v>
      </c>
      <c r="I5895" s="4">
        <v>519.78049199999998</v>
      </c>
      <c r="J5895">
        <v>48</v>
      </c>
      <c r="K5895" t="s">
        <v>11</v>
      </c>
      <c r="L5895" t="s">
        <v>12</v>
      </c>
      <c r="M5895" t="s">
        <v>53</v>
      </c>
      <c r="N5895" s="2">
        <v>42461</v>
      </c>
      <c r="O5895" s="2">
        <v>42825</v>
      </c>
      <c r="P5895" t="s">
        <v>24</v>
      </c>
      <c r="Q5895">
        <v>0.17</v>
      </c>
      <c r="R5895" s="5">
        <f t="shared" si="277"/>
        <v>0.17</v>
      </c>
      <c r="S5895" s="6" t="str">
        <f t="shared" si="278"/>
        <v/>
      </c>
      <c r="T5895">
        <f>ROUND(INT(表1[[#This Row],[合同结束日期]]-表1[[#This Row],[合同起始日期]])/365,1)</f>
        <v>1</v>
      </c>
    </row>
    <row r="5896" spans="1:20">
      <c r="A5896" s="1">
        <v>42522</v>
      </c>
      <c r="B5896" t="s">
        <v>69</v>
      </c>
      <c r="C5896">
        <f t="shared" si="276"/>
        <v>2</v>
      </c>
      <c r="D5896" t="s">
        <v>497</v>
      </c>
      <c r="E5896" s="4">
        <v>196737.6</v>
      </c>
      <c r="F5896" s="4">
        <v>67540.018079999994</v>
      </c>
      <c r="G5896" s="3">
        <v>0.34329999999999994</v>
      </c>
      <c r="H5896" s="7">
        <v>1377.714285714286</v>
      </c>
      <c r="I5896" s="4">
        <v>472.96931428571429</v>
      </c>
      <c r="J5896">
        <v>142.79999999999998</v>
      </c>
      <c r="K5896" t="s">
        <v>11</v>
      </c>
      <c r="L5896" t="s">
        <v>23</v>
      </c>
      <c r="M5896" t="s">
        <v>23</v>
      </c>
      <c r="N5896" s="2">
        <v>42500</v>
      </c>
      <c r="O5896" s="2">
        <v>43229</v>
      </c>
      <c r="P5896" t="s">
        <v>24</v>
      </c>
      <c r="Q5896">
        <v>0.17</v>
      </c>
      <c r="R5896" s="5">
        <f t="shared" si="277"/>
        <v>0.17</v>
      </c>
      <c r="S5896" s="6" t="str">
        <f t="shared" si="278"/>
        <v/>
      </c>
      <c r="T5896">
        <f>ROUND(INT(表1[[#This Row],[合同结束日期]]-表1[[#This Row],[合同起始日期]])/365,1)</f>
        <v>2</v>
      </c>
    </row>
    <row r="5897" spans="1:20">
      <c r="A5897" s="1">
        <v>42522</v>
      </c>
      <c r="B5897" t="s">
        <v>69</v>
      </c>
      <c r="C5897">
        <f t="shared" ref="C5897:C5960" si="279">IF($B5897="负一层",-1,IF($B5897="负一夹层",0,IF($B5897="一层",1,IF($B5897="二层",2,IF($B5897="三层",3,IF($B5897="四层",4))))))</f>
        <v>2</v>
      </c>
      <c r="D5897" t="s">
        <v>316</v>
      </c>
      <c r="E5897" s="4">
        <v>44100.071999999993</v>
      </c>
      <c r="F5897" s="4">
        <v>5265.5485967999994</v>
      </c>
      <c r="G5897" s="3">
        <v>0.11940000000000001</v>
      </c>
      <c r="H5897" s="7">
        <v>18375.03</v>
      </c>
      <c r="I5897" s="4">
        <v>2193.9785819999997</v>
      </c>
      <c r="J5897">
        <v>2.4</v>
      </c>
      <c r="K5897" t="s">
        <v>44</v>
      </c>
      <c r="L5897" t="s">
        <v>46</v>
      </c>
      <c r="M5897" t="s">
        <v>187</v>
      </c>
      <c r="N5897" s="2">
        <v>41712</v>
      </c>
      <c r="O5897" s="2">
        <v>42807</v>
      </c>
      <c r="P5897" t="s">
        <v>24</v>
      </c>
      <c r="Q5897">
        <v>0.1</v>
      </c>
      <c r="R5897" s="5">
        <f t="shared" ref="R5897:R5960" si="280">IF(ISERROR(FIND(",",$Q5897)),$Q5897,LEFT($Q5897,FIND(",",$Q5897)-1))</f>
        <v>0.1</v>
      </c>
      <c r="S5897" s="6" t="str">
        <f t="shared" si="278"/>
        <v/>
      </c>
      <c r="T5897">
        <f>ROUND(INT(表1[[#This Row],[合同结束日期]]-表1[[#This Row],[合同起始日期]])/365,1)</f>
        <v>3</v>
      </c>
    </row>
    <row r="5898" spans="1:20">
      <c r="A5898" s="1">
        <v>42522</v>
      </c>
      <c r="B5898" t="s">
        <v>69</v>
      </c>
      <c r="C5898">
        <f t="shared" si="279"/>
        <v>2</v>
      </c>
      <c r="D5898" t="s">
        <v>471</v>
      </c>
      <c r="E5898" s="4">
        <v>63943.199999999997</v>
      </c>
      <c r="F5898" s="4">
        <v>13862.885759999999</v>
      </c>
      <c r="G5898" s="3">
        <v>0.21679999999999999</v>
      </c>
      <c r="H5898" s="7">
        <v>951.53571428571422</v>
      </c>
      <c r="I5898" s="4">
        <v>206.29294285714283</v>
      </c>
      <c r="J5898">
        <v>67.2</v>
      </c>
      <c r="K5898" t="s">
        <v>60</v>
      </c>
      <c r="L5898" t="s">
        <v>107</v>
      </c>
      <c r="M5898" t="s">
        <v>299</v>
      </c>
      <c r="N5898" s="2">
        <v>42237</v>
      </c>
      <c r="O5898" s="2">
        <v>42602</v>
      </c>
      <c r="P5898" t="s">
        <v>14</v>
      </c>
      <c r="Q5898">
        <v>0</v>
      </c>
      <c r="R5898" s="5">
        <f t="shared" si="280"/>
        <v>0</v>
      </c>
      <c r="S5898" s="6" t="str">
        <f t="shared" ref="S5898:S5961" si="281">IF(ISERROR(FIND(",",$Q5898)),"",RIGHT($Q5898,LEN($Q5898)-FIND(",",$Q5898)))</f>
        <v/>
      </c>
      <c r="T5898">
        <f>ROUND(INT(表1[[#This Row],[合同结束日期]]-表1[[#This Row],[合同起始日期]])/365,1)</f>
        <v>1</v>
      </c>
    </row>
    <row r="5899" spans="1:20">
      <c r="A5899" s="1">
        <v>42522</v>
      </c>
      <c r="B5899" t="s">
        <v>69</v>
      </c>
      <c r="C5899">
        <f t="shared" si="279"/>
        <v>2</v>
      </c>
      <c r="D5899" t="s">
        <v>488</v>
      </c>
      <c r="E5899" s="4">
        <v>362394</v>
      </c>
      <c r="F5899" s="4">
        <v>27288.268199999999</v>
      </c>
      <c r="G5899" s="3">
        <v>7.5299999999999992E-2</v>
      </c>
      <c r="H5899" s="7">
        <v>30199.5</v>
      </c>
      <c r="I5899" s="4">
        <v>2274.0223499999997</v>
      </c>
      <c r="J5899">
        <v>12</v>
      </c>
      <c r="K5899" t="s">
        <v>20</v>
      </c>
      <c r="L5899" t="s">
        <v>173</v>
      </c>
      <c r="M5899" t="s">
        <v>172</v>
      </c>
      <c r="N5899" s="2">
        <v>42362</v>
      </c>
      <c r="O5899" s="2">
        <v>42817</v>
      </c>
      <c r="P5899" t="s">
        <v>24</v>
      </c>
      <c r="Q5899">
        <v>7.0000000000000007E-2</v>
      </c>
      <c r="R5899" s="5">
        <f t="shared" si="280"/>
        <v>7.0000000000000007E-2</v>
      </c>
      <c r="S5899" s="6" t="str">
        <f t="shared" si="281"/>
        <v/>
      </c>
      <c r="T5899">
        <f>ROUND(INT(表1[[#This Row],[合同结束日期]]-表1[[#This Row],[合同起始日期]])/365,1)</f>
        <v>1.2</v>
      </c>
    </row>
    <row r="5900" spans="1:20">
      <c r="A5900" s="1">
        <v>42522</v>
      </c>
      <c r="B5900" t="s">
        <v>69</v>
      </c>
      <c r="C5900">
        <f t="shared" si="279"/>
        <v>2</v>
      </c>
      <c r="D5900" t="s">
        <v>97</v>
      </c>
      <c r="E5900" s="4">
        <v>722643.96000000008</v>
      </c>
      <c r="F5900" s="4">
        <v>255460.128</v>
      </c>
      <c r="G5900" s="3">
        <v>0.353507594528293</v>
      </c>
      <c r="H5900" s="7">
        <v>1458.1193704600487</v>
      </c>
      <c r="I5900" s="4">
        <v>515.45627118644074</v>
      </c>
      <c r="J5900">
        <v>495.59999999999997</v>
      </c>
      <c r="K5900" t="s">
        <v>11</v>
      </c>
      <c r="L5900" t="s">
        <v>13</v>
      </c>
      <c r="M5900" t="s">
        <v>27</v>
      </c>
      <c r="N5900" s="2">
        <v>42500</v>
      </c>
      <c r="O5900" s="2">
        <v>43229</v>
      </c>
      <c r="P5900" t="s">
        <v>564</v>
      </c>
      <c r="Q5900">
        <v>0</v>
      </c>
      <c r="R5900" s="5">
        <f t="shared" si="280"/>
        <v>0</v>
      </c>
      <c r="S5900" s="6" t="str">
        <f t="shared" si="281"/>
        <v/>
      </c>
      <c r="T5900">
        <f>ROUND(INT(表1[[#This Row],[合同结束日期]]-表1[[#This Row],[合同起始日期]])/365,1)</f>
        <v>2</v>
      </c>
    </row>
    <row r="5901" spans="1:20">
      <c r="A5901" s="1">
        <v>42552</v>
      </c>
      <c r="B5901" t="s">
        <v>69</v>
      </c>
      <c r="C5901">
        <f t="shared" si="279"/>
        <v>2</v>
      </c>
      <c r="D5901" t="s">
        <v>109</v>
      </c>
      <c r="E5901" s="4">
        <v>248094</v>
      </c>
      <c r="F5901" s="4">
        <v>42374.455200000004</v>
      </c>
      <c r="G5901" s="3">
        <v>0.17080000000000001</v>
      </c>
      <c r="H5901" s="7">
        <v>3975.8653846153848</v>
      </c>
      <c r="I5901" s="4">
        <v>679.07780769230772</v>
      </c>
      <c r="J5901">
        <v>62.4</v>
      </c>
      <c r="K5901" t="s">
        <v>11</v>
      </c>
      <c r="L5901" t="s">
        <v>12</v>
      </c>
      <c r="M5901" t="s">
        <v>110</v>
      </c>
      <c r="N5901" s="2">
        <v>41287</v>
      </c>
      <c r="O5901" s="2">
        <v>42864</v>
      </c>
      <c r="P5901" t="s">
        <v>24</v>
      </c>
      <c r="Q5901" t="s">
        <v>25</v>
      </c>
      <c r="R5901" s="5" t="str">
        <f t="shared" si="280"/>
        <v>0.15</v>
      </c>
      <c r="S5901" s="6" t="str">
        <f t="shared" si="281"/>
        <v/>
      </c>
      <c r="T5901">
        <f>ROUND(INT(表1[[#This Row],[合同结束日期]]-表1[[#This Row],[合同起始日期]])/365,1)</f>
        <v>4.3</v>
      </c>
    </row>
    <row r="5902" spans="1:20">
      <c r="A5902" s="1">
        <v>42552</v>
      </c>
      <c r="B5902" t="s">
        <v>69</v>
      </c>
      <c r="C5902">
        <f t="shared" si="279"/>
        <v>2</v>
      </c>
      <c r="D5902" t="s">
        <v>93</v>
      </c>
      <c r="E5902" s="4">
        <v>339570</v>
      </c>
      <c r="F5902" s="4">
        <v>71004.087</v>
      </c>
      <c r="G5902" s="3">
        <v>0.20910000000000001</v>
      </c>
      <c r="H5902" s="7">
        <v>1257.6666666666667</v>
      </c>
      <c r="I5902" s="4">
        <v>262.97809999999998</v>
      </c>
      <c r="J5902">
        <v>270</v>
      </c>
      <c r="K5902" t="s">
        <v>11</v>
      </c>
      <c r="L5902" t="s">
        <v>92</v>
      </c>
      <c r="M5902" t="s">
        <v>92</v>
      </c>
      <c r="N5902" s="2">
        <v>41279</v>
      </c>
      <c r="O5902" s="2">
        <v>43229</v>
      </c>
      <c r="P5902" t="s">
        <v>24</v>
      </c>
      <c r="Q5902" t="s">
        <v>25</v>
      </c>
      <c r="R5902" s="5" t="str">
        <f t="shared" si="280"/>
        <v>0.15</v>
      </c>
      <c r="S5902" s="6" t="str">
        <f t="shared" si="281"/>
        <v/>
      </c>
      <c r="T5902">
        <f>ROUND(INT(表1[[#This Row],[合同结束日期]]-表1[[#This Row],[合同起始日期]])/365,1)</f>
        <v>5.3</v>
      </c>
    </row>
    <row r="5903" spans="1:20">
      <c r="A5903" s="1">
        <v>42552</v>
      </c>
      <c r="B5903" t="s">
        <v>69</v>
      </c>
      <c r="C5903">
        <f t="shared" si="279"/>
        <v>2</v>
      </c>
      <c r="D5903" t="s">
        <v>114</v>
      </c>
      <c r="E5903" s="4">
        <v>904660.2</v>
      </c>
      <c r="F5903" s="4">
        <v>142303.04945999998</v>
      </c>
      <c r="G5903" s="3">
        <v>0.1573</v>
      </c>
      <c r="H5903" s="7">
        <v>1834.2664233576643</v>
      </c>
      <c r="I5903" s="4">
        <v>288.53010839416055</v>
      </c>
      <c r="J5903">
        <v>493.2</v>
      </c>
      <c r="K5903" t="s">
        <v>60</v>
      </c>
      <c r="L5903" t="s">
        <v>116</v>
      </c>
      <c r="M5903" t="s">
        <v>115</v>
      </c>
      <c r="N5903" s="2">
        <v>41241</v>
      </c>
      <c r="O5903" s="2">
        <v>43229</v>
      </c>
      <c r="P5903" t="s">
        <v>24</v>
      </c>
      <c r="Q5903" t="s">
        <v>28</v>
      </c>
      <c r="R5903" s="5" t="str">
        <f t="shared" si="280"/>
        <v>0.13</v>
      </c>
      <c r="S5903" s="6" t="str">
        <f t="shared" si="281"/>
        <v/>
      </c>
      <c r="T5903">
        <f>ROUND(INT(表1[[#This Row],[合同结束日期]]-表1[[#This Row],[合同起始日期]])/365,1)</f>
        <v>5.4</v>
      </c>
    </row>
    <row r="5904" spans="1:20">
      <c r="A5904" s="1">
        <v>42552</v>
      </c>
      <c r="B5904" t="s">
        <v>69</v>
      </c>
      <c r="C5904">
        <f t="shared" si="279"/>
        <v>2</v>
      </c>
      <c r="D5904" t="s">
        <v>88</v>
      </c>
      <c r="E5904" s="4">
        <v>121277.4</v>
      </c>
      <c r="F5904" s="4">
        <v>30598.28802</v>
      </c>
      <c r="G5904" s="3">
        <v>0.25230000000000002</v>
      </c>
      <c r="H5904" s="7">
        <v>594.49705882352941</v>
      </c>
      <c r="I5904" s="4">
        <v>149.99160794117648</v>
      </c>
      <c r="J5904">
        <v>204</v>
      </c>
      <c r="K5904" t="s">
        <v>11</v>
      </c>
      <c r="L5904" t="s">
        <v>23</v>
      </c>
      <c r="M5904" t="s">
        <v>23</v>
      </c>
      <c r="N5904" s="2">
        <v>41337</v>
      </c>
      <c r="O5904" s="2">
        <v>42864</v>
      </c>
      <c r="P5904" t="s">
        <v>24</v>
      </c>
      <c r="Q5904" t="s">
        <v>83</v>
      </c>
      <c r="R5904" s="5" t="str">
        <f t="shared" si="280"/>
        <v>0.14</v>
      </c>
      <c r="S5904" s="6" t="str">
        <f t="shared" si="281"/>
        <v/>
      </c>
      <c r="T5904">
        <f>ROUND(INT(表1[[#This Row],[合同结束日期]]-表1[[#This Row],[合同起始日期]])/365,1)</f>
        <v>4.2</v>
      </c>
    </row>
    <row r="5905" spans="1:20">
      <c r="A5905" s="1">
        <v>42552</v>
      </c>
      <c r="B5905" t="s">
        <v>69</v>
      </c>
      <c r="C5905">
        <f t="shared" si="279"/>
        <v>2</v>
      </c>
      <c r="D5905" t="s">
        <v>101</v>
      </c>
      <c r="E5905" s="4">
        <v>118510.32</v>
      </c>
      <c r="F5905" s="4">
        <v>22611.769056000001</v>
      </c>
      <c r="G5905" s="3">
        <v>0.1908</v>
      </c>
      <c r="H5905" s="7">
        <v>958.8213592233011</v>
      </c>
      <c r="I5905" s="4">
        <v>182.94311533980584</v>
      </c>
      <c r="J5905">
        <v>123.6</v>
      </c>
      <c r="K5905" t="s">
        <v>11</v>
      </c>
      <c r="L5905" t="s">
        <v>92</v>
      </c>
      <c r="M5905" t="s">
        <v>92</v>
      </c>
      <c r="N5905" s="2">
        <v>41345</v>
      </c>
      <c r="O5905" s="2">
        <v>42864</v>
      </c>
      <c r="P5905" t="s">
        <v>24</v>
      </c>
      <c r="Q5905" t="s">
        <v>25</v>
      </c>
      <c r="R5905" s="5" t="str">
        <f t="shared" si="280"/>
        <v>0.15</v>
      </c>
      <c r="S5905" s="6" t="str">
        <f t="shared" si="281"/>
        <v/>
      </c>
      <c r="T5905">
        <f>ROUND(INT(表1[[#This Row],[合同结束日期]]-表1[[#This Row],[合同起始日期]])/365,1)</f>
        <v>4.2</v>
      </c>
    </row>
    <row r="5906" spans="1:20">
      <c r="A5906" s="1">
        <v>42552</v>
      </c>
      <c r="B5906" t="s">
        <v>69</v>
      </c>
      <c r="C5906">
        <f t="shared" si="279"/>
        <v>2</v>
      </c>
      <c r="D5906" t="s">
        <v>86</v>
      </c>
      <c r="E5906" s="4">
        <v>425245.2</v>
      </c>
      <c r="F5906" s="4">
        <v>91512.767040000006</v>
      </c>
      <c r="G5906" s="3">
        <v>0.2152</v>
      </c>
      <c r="H5906" s="7">
        <v>2024.977142857143</v>
      </c>
      <c r="I5906" s="4">
        <v>435.77508114285718</v>
      </c>
      <c r="J5906">
        <v>210</v>
      </c>
      <c r="K5906" t="s">
        <v>11</v>
      </c>
      <c r="L5906" t="s">
        <v>23</v>
      </c>
      <c r="M5906" t="s">
        <v>23</v>
      </c>
      <c r="N5906" s="2">
        <v>41284</v>
      </c>
      <c r="O5906" s="2">
        <v>42864</v>
      </c>
      <c r="P5906" t="s">
        <v>24</v>
      </c>
      <c r="Q5906" t="s">
        <v>30</v>
      </c>
      <c r="R5906" s="5" t="str">
        <f t="shared" si="280"/>
        <v>0.18</v>
      </c>
      <c r="S5906" s="6" t="str">
        <f t="shared" si="281"/>
        <v/>
      </c>
      <c r="T5906">
        <f>ROUND(INT(表1[[#This Row],[合同结束日期]]-表1[[#This Row],[合同起始日期]])/365,1)</f>
        <v>4.3</v>
      </c>
    </row>
    <row r="5907" spans="1:20">
      <c r="A5907" s="1">
        <v>42552</v>
      </c>
      <c r="B5907" t="s">
        <v>69</v>
      </c>
      <c r="C5907">
        <f t="shared" si="279"/>
        <v>2</v>
      </c>
      <c r="D5907" t="s">
        <v>81</v>
      </c>
      <c r="E5907" s="4">
        <v>219800.4</v>
      </c>
      <c r="F5907" s="4">
        <v>45586.602960000011</v>
      </c>
      <c r="G5907" s="3">
        <v>0.20740000000000006</v>
      </c>
      <c r="H5907" s="7">
        <v>1831.6699999999998</v>
      </c>
      <c r="I5907" s="4">
        <v>379.8883580000001</v>
      </c>
      <c r="J5907">
        <v>120</v>
      </c>
      <c r="K5907" t="s">
        <v>11</v>
      </c>
      <c r="L5907" t="s">
        <v>23</v>
      </c>
      <c r="M5907" t="s">
        <v>23</v>
      </c>
      <c r="N5907" s="2">
        <v>41279</v>
      </c>
      <c r="O5907" s="2">
        <v>42864</v>
      </c>
      <c r="P5907" t="s">
        <v>24</v>
      </c>
      <c r="Q5907" t="s">
        <v>56</v>
      </c>
      <c r="R5907" s="5" t="str">
        <f t="shared" si="280"/>
        <v>0.17</v>
      </c>
      <c r="S5907" s="6" t="str">
        <f t="shared" si="281"/>
        <v/>
      </c>
      <c r="T5907">
        <f>ROUND(INT(表1[[#This Row],[合同结束日期]]-表1[[#This Row],[合同起始日期]])/365,1)</f>
        <v>4.3</v>
      </c>
    </row>
    <row r="5908" spans="1:20">
      <c r="A5908" s="1">
        <v>42552</v>
      </c>
      <c r="B5908" t="s">
        <v>69</v>
      </c>
      <c r="C5908">
        <f t="shared" si="279"/>
        <v>2</v>
      </c>
      <c r="D5908" t="s">
        <v>70</v>
      </c>
      <c r="E5908" s="4">
        <v>1707661.2</v>
      </c>
      <c r="F5908" s="4">
        <v>136612.89600000001</v>
      </c>
      <c r="G5908" s="3">
        <v>0.08</v>
      </c>
      <c r="H5908" s="7">
        <v>1417.3814741035856</v>
      </c>
      <c r="I5908" s="4">
        <v>113.39051792828687</v>
      </c>
      <c r="J5908">
        <v>1204.8</v>
      </c>
      <c r="K5908" t="s">
        <v>44</v>
      </c>
      <c r="L5908" t="s">
        <v>72</v>
      </c>
      <c r="M5908" t="s">
        <v>71</v>
      </c>
      <c r="N5908" s="2">
        <v>41270</v>
      </c>
      <c r="O5908" s="2">
        <v>44325</v>
      </c>
      <c r="P5908" t="s">
        <v>18</v>
      </c>
      <c r="Q5908" t="s">
        <v>42</v>
      </c>
      <c r="R5908" s="5" t="str">
        <f t="shared" si="280"/>
        <v>0.08</v>
      </c>
      <c r="S5908" s="6" t="str">
        <f t="shared" si="281"/>
        <v/>
      </c>
      <c r="T5908">
        <f>ROUND(INT(表1[[#This Row],[合同结束日期]]-表1[[#This Row],[合同起始日期]])/365,1)</f>
        <v>8.4</v>
      </c>
    </row>
    <row r="5909" spans="1:20">
      <c r="A5909" s="1">
        <v>42552</v>
      </c>
      <c r="B5909" t="s">
        <v>69</v>
      </c>
      <c r="C5909">
        <f t="shared" si="279"/>
        <v>2</v>
      </c>
      <c r="D5909" t="s">
        <v>73</v>
      </c>
      <c r="E5909" s="4">
        <v>1221483.5999999999</v>
      </c>
      <c r="F5909" s="4">
        <v>103826.106</v>
      </c>
      <c r="G5909" s="3">
        <v>8.5000000000000006E-2</v>
      </c>
      <c r="H5909" s="7">
        <v>1429.6390449438202</v>
      </c>
      <c r="I5909" s="4">
        <v>121.51931882022473</v>
      </c>
      <c r="J5909">
        <v>854.4</v>
      </c>
      <c r="K5909" t="s">
        <v>44</v>
      </c>
      <c r="L5909" t="s">
        <v>72</v>
      </c>
      <c r="M5909" t="s">
        <v>71</v>
      </c>
      <c r="N5909" s="2">
        <v>41286</v>
      </c>
      <c r="O5909" s="2">
        <v>44325</v>
      </c>
      <c r="P5909" t="s">
        <v>18</v>
      </c>
      <c r="Q5909" t="s">
        <v>123</v>
      </c>
      <c r="R5909" s="5" t="str">
        <f t="shared" si="280"/>
        <v>0.09</v>
      </c>
      <c r="S5909" s="6" t="str">
        <f t="shared" si="281"/>
        <v/>
      </c>
      <c r="T5909">
        <f>ROUND(INT(表1[[#This Row],[合同结束日期]]-表1[[#This Row],[合同起始日期]])/365,1)</f>
        <v>8.3000000000000007</v>
      </c>
    </row>
    <row r="5910" spans="1:20">
      <c r="A5910" s="1">
        <v>42552</v>
      </c>
      <c r="B5910" t="s">
        <v>69</v>
      </c>
      <c r="C5910">
        <f t="shared" si="279"/>
        <v>2</v>
      </c>
      <c r="D5910" t="s">
        <v>74</v>
      </c>
      <c r="E5910" s="4">
        <v>263334.24</v>
      </c>
      <c r="F5910" s="4">
        <v>28835.099280000006</v>
      </c>
      <c r="G5910" s="3">
        <v>0.10950000000000003</v>
      </c>
      <c r="H5910" s="7">
        <v>1049.977033492823</v>
      </c>
      <c r="I5910" s="4">
        <v>114.97248516746414</v>
      </c>
      <c r="J5910">
        <v>250.79999999999998</v>
      </c>
      <c r="K5910" t="s">
        <v>76</v>
      </c>
      <c r="L5910" t="s">
        <v>75</v>
      </c>
      <c r="M5910" t="s">
        <v>75</v>
      </c>
      <c r="N5910" s="2">
        <v>41243</v>
      </c>
      <c r="O5910" s="2">
        <v>43229</v>
      </c>
      <c r="P5910" t="s">
        <v>14</v>
      </c>
      <c r="Q5910" t="s">
        <v>37</v>
      </c>
      <c r="R5910" s="5" t="str">
        <f t="shared" si="280"/>
        <v>0.</v>
      </c>
      <c r="S5910" s="6" t="str">
        <f t="shared" si="281"/>
        <v/>
      </c>
      <c r="T5910">
        <f>ROUND(INT(表1[[#This Row],[合同结束日期]]-表1[[#This Row],[合同起始日期]])/365,1)</f>
        <v>5.4</v>
      </c>
    </row>
    <row r="5911" spans="1:20">
      <c r="A5911" s="1">
        <v>42552</v>
      </c>
      <c r="B5911" t="s">
        <v>69</v>
      </c>
      <c r="C5911">
        <f t="shared" si="279"/>
        <v>2</v>
      </c>
      <c r="D5911" t="s">
        <v>95</v>
      </c>
      <c r="E5911" s="4">
        <v>854616</v>
      </c>
      <c r="F5911" s="4">
        <v>205791.53280000002</v>
      </c>
      <c r="G5911" s="3">
        <v>0.24080000000000001</v>
      </c>
      <c r="H5911" s="7">
        <v>550.79659706109828</v>
      </c>
      <c r="I5911" s="4">
        <v>132.63182057231248</v>
      </c>
      <c r="J5911">
        <v>1551.6</v>
      </c>
      <c r="K5911" t="s">
        <v>41</v>
      </c>
      <c r="L5911" t="s">
        <v>95</v>
      </c>
      <c r="M5911" t="s">
        <v>41</v>
      </c>
      <c r="N5911" s="2">
        <v>41338</v>
      </c>
      <c r="O5911" s="2">
        <v>44349</v>
      </c>
      <c r="P5911" t="s">
        <v>24</v>
      </c>
      <c r="Q5911" t="s">
        <v>25</v>
      </c>
      <c r="R5911" s="5" t="str">
        <f t="shared" si="280"/>
        <v>0.15</v>
      </c>
      <c r="S5911" s="6" t="str">
        <f t="shared" si="281"/>
        <v/>
      </c>
      <c r="T5911">
        <f>ROUND(INT(表1[[#This Row],[合同结束日期]]-表1[[#This Row],[合同起始日期]])/365,1)</f>
        <v>8.1999999999999993</v>
      </c>
    </row>
    <row r="5912" spans="1:20">
      <c r="A5912" s="1">
        <v>42552</v>
      </c>
      <c r="B5912" t="s">
        <v>69</v>
      </c>
      <c r="C5912">
        <f t="shared" si="279"/>
        <v>2</v>
      </c>
      <c r="D5912" t="s">
        <v>96</v>
      </c>
      <c r="E5912" s="4">
        <v>542784</v>
      </c>
      <c r="F5912" s="4">
        <v>68825.011199999994</v>
      </c>
      <c r="G5912" s="3">
        <v>0.1268</v>
      </c>
      <c r="H5912" s="7">
        <v>2074.8623853211011</v>
      </c>
      <c r="I5912" s="4">
        <v>263.09255045871561</v>
      </c>
      <c r="J5912">
        <v>261.59999999999997</v>
      </c>
      <c r="K5912" t="s">
        <v>11</v>
      </c>
      <c r="L5912" t="s">
        <v>23</v>
      </c>
      <c r="M5912" t="s">
        <v>23</v>
      </c>
      <c r="N5912" s="2">
        <v>41374</v>
      </c>
      <c r="O5912" s="2">
        <v>42864</v>
      </c>
      <c r="P5912" t="s">
        <v>24</v>
      </c>
      <c r="Q5912" t="s">
        <v>78</v>
      </c>
      <c r="R5912" s="5" t="str">
        <f t="shared" si="280"/>
        <v>0.07</v>
      </c>
      <c r="S5912" s="6" t="str">
        <f t="shared" si="281"/>
        <v/>
      </c>
      <c r="T5912">
        <f>ROUND(INT(表1[[#This Row],[合同结束日期]]-表1[[#This Row],[合同起始日期]])/365,1)</f>
        <v>4.0999999999999996</v>
      </c>
    </row>
    <row r="5913" spans="1:20">
      <c r="A5913" s="1">
        <v>42552</v>
      </c>
      <c r="B5913" t="s">
        <v>69</v>
      </c>
      <c r="C5913">
        <f t="shared" si="279"/>
        <v>2</v>
      </c>
      <c r="D5913" t="s">
        <v>375</v>
      </c>
      <c r="E5913" s="4">
        <v>554386.79999999993</v>
      </c>
      <c r="F5913" s="4">
        <v>115589.64780000002</v>
      </c>
      <c r="G5913" s="3">
        <v>0.20850000000000007</v>
      </c>
      <c r="H5913" s="7">
        <v>1417.1441717791411</v>
      </c>
      <c r="I5913" s="4">
        <v>295.47455981595095</v>
      </c>
      <c r="J5913">
        <v>391.2</v>
      </c>
      <c r="K5913" t="s">
        <v>11</v>
      </c>
      <c r="L5913" t="s">
        <v>23</v>
      </c>
      <c r="M5913" t="s">
        <v>23</v>
      </c>
      <c r="N5913" s="2">
        <v>41331</v>
      </c>
      <c r="O5913" s="2">
        <v>42571</v>
      </c>
      <c r="P5913" t="s">
        <v>24</v>
      </c>
      <c r="Q5913" t="s">
        <v>25</v>
      </c>
      <c r="R5913" s="5" t="str">
        <f t="shared" si="280"/>
        <v>0.15</v>
      </c>
      <c r="S5913" s="6" t="str">
        <f t="shared" si="281"/>
        <v/>
      </c>
      <c r="T5913">
        <f>ROUND(INT(表1[[#This Row],[合同结束日期]]-表1[[#This Row],[合同起始日期]])/365,1)</f>
        <v>3.4</v>
      </c>
    </row>
    <row r="5914" spans="1:20">
      <c r="A5914" s="1">
        <v>42552</v>
      </c>
      <c r="B5914" t="s">
        <v>69</v>
      </c>
      <c r="C5914">
        <f t="shared" si="279"/>
        <v>2</v>
      </c>
      <c r="D5914" t="s">
        <v>113</v>
      </c>
      <c r="E5914" s="4">
        <v>519082.8</v>
      </c>
      <c r="F5914" s="4">
        <v>91150.939679999981</v>
      </c>
      <c r="G5914" s="3">
        <v>0.17559999999999998</v>
      </c>
      <c r="H5914" s="7">
        <v>1683.1478599221791</v>
      </c>
      <c r="I5914" s="4">
        <v>295.56076420233461</v>
      </c>
      <c r="J5914">
        <v>308.39999999999998</v>
      </c>
      <c r="K5914" t="s">
        <v>11</v>
      </c>
      <c r="L5914" t="s">
        <v>23</v>
      </c>
      <c r="M5914" t="s">
        <v>23</v>
      </c>
      <c r="N5914" s="2">
        <v>41331</v>
      </c>
      <c r="O5914" s="2">
        <v>42571</v>
      </c>
      <c r="P5914" t="s">
        <v>24</v>
      </c>
      <c r="Q5914" t="s">
        <v>25</v>
      </c>
      <c r="R5914" s="5" t="str">
        <f t="shared" si="280"/>
        <v>0.15</v>
      </c>
      <c r="S5914" s="6" t="str">
        <f t="shared" si="281"/>
        <v/>
      </c>
      <c r="T5914">
        <f>ROUND(INT(表1[[#This Row],[合同结束日期]]-表1[[#This Row],[合同起始日期]])/365,1)</f>
        <v>3.4</v>
      </c>
    </row>
    <row r="5915" spans="1:20">
      <c r="A5915" s="1">
        <v>42552</v>
      </c>
      <c r="B5915" t="s">
        <v>69</v>
      </c>
      <c r="C5915">
        <f t="shared" si="279"/>
        <v>2</v>
      </c>
      <c r="D5915" t="s">
        <v>91</v>
      </c>
      <c r="E5915" s="4">
        <v>424359.6</v>
      </c>
      <c r="F5915" s="4">
        <v>102397.97147999999</v>
      </c>
      <c r="G5915" s="3">
        <v>0.24129999999999999</v>
      </c>
      <c r="H5915" s="7">
        <v>1133.4391025641025</v>
      </c>
      <c r="I5915" s="4">
        <v>273.49885544871796</v>
      </c>
      <c r="J5915">
        <v>374.4</v>
      </c>
      <c r="K5915" t="s">
        <v>11</v>
      </c>
      <c r="L5915" t="s">
        <v>92</v>
      </c>
      <c r="M5915" t="s">
        <v>92</v>
      </c>
      <c r="N5915" s="2">
        <v>41295</v>
      </c>
      <c r="O5915" s="2">
        <v>42864</v>
      </c>
      <c r="P5915" t="s">
        <v>24</v>
      </c>
      <c r="Q5915" t="s">
        <v>59</v>
      </c>
      <c r="R5915" s="5" t="str">
        <f t="shared" si="280"/>
        <v>0.16</v>
      </c>
      <c r="S5915" s="6" t="str">
        <f t="shared" si="281"/>
        <v/>
      </c>
      <c r="T5915">
        <f>ROUND(INT(表1[[#This Row],[合同结束日期]]-表1[[#This Row],[合同起始日期]])/365,1)</f>
        <v>4.3</v>
      </c>
    </row>
    <row r="5916" spans="1:20">
      <c r="A5916" s="1">
        <v>42552</v>
      </c>
      <c r="B5916" t="s">
        <v>69</v>
      </c>
      <c r="C5916">
        <f t="shared" si="279"/>
        <v>2</v>
      </c>
      <c r="D5916" t="s">
        <v>118</v>
      </c>
      <c r="E5916" s="4">
        <v>395839.28399999999</v>
      </c>
      <c r="F5916" s="4">
        <v>54665.405120400006</v>
      </c>
      <c r="G5916" s="3">
        <v>0.13810000000000003</v>
      </c>
      <c r="H5916" s="7">
        <v>832.99512626262629</v>
      </c>
      <c r="I5916" s="4">
        <v>115.0366269368687</v>
      </c>
      <c r="J5916">
        <v>475.2</v>
      </c>
      <c r="K5916" t="s">
        <v>44</v>
      </c>
      <c r="L5916" t="s">
        <v>72</v>
      </c>
      <c r="M5916" t="s">
        <v>71</v>
      </c>
      <c r="N5916" s="2">
        <v>41332</v>
      </c>
      <c r="O5916" s="2">
        <v>44325</v>
      </c>
      <c r="P5916" t="s">
        <v>24</v>
      </c>
      <c r="Q5916" t="s">
        <v>123</v>
      </c>
      <c r="R5916" s="5" t="str">
        <f t="shared" si="280"/>
        <v>0.09</v>
      </c>
      <c r="S5916" s="6" t="str">
        <f t="shared" si="281"/>
        <v/>
      </c>
      <c r="T5916">
        <f>ROUND(INT(表1[[#This Row],[合同结束日期]]-表1[[#This Row],[合同起始日期]])/365,1)</f>
        <v>8.1999999999999993</v>
      </c>
    </row>
    <row r="5917" spans="1:20">
      <c r="A5917" s="1">
        <v>42552</v>
      </c>
      <c r="B5917" t="s">
        <v>69</v>
      </c>
      <c r="C5917">
        <f t="shared" si="279"/>
        <v>2</v>
      </c>
      <c r="D5917" t="s">
        <v>120</v>
      </c>
      <c r="E5917" s="4">
        <v>487678.11599999998</v>
      </c>
      <c r="F5917" s="4">
        <v>72859.110530399994</v>
      </c>
      <c r="G5917" s="3">
        <v>0.14940000000000001</v>
      </c>
      <c r="H5917" s="7">
        <v>295.56249454545451</v>
      </c>
      <c r="I5917" s="4">
        <v>44.157036685090908</v>
      </c>
      <c r="J5917">
        <v>1650</v>
      </c>
      <c r="K5917" t="s">
        <v>44</v>
      </c>
      <c r="L5917" t="s">
        <v>72</v>
      </c>
      <c r="M5917" t="s">
        <v>71</v>
      </c>
      <c r="N5917" s="2">
        <v>41261</v>
      </c>
      <c r="O5917" s="2">
        <v>44332</v>
      </c>
      <c r="P5917" t="s">
        <v>39</v>
      </c>
      <c r="Q5917" t="s">
        <v>42</v>
      </c>
      <c r="R5917" s="5" t="str">
        <f t="shared" si="280"/>
        <v>0.08</v>
      </c>
      <c r="S5917" s="6" t="str">
        <f t="shared" si="281"/>
        <v/>
      </c>
      <c r="T5917">
        <f>ROUND(INT(表1[[#This Row],[合同结束日期]]-表1[[#This Row],[合同起始日期]])/365,1)</f>
        <v>8.4</v>
      </c>
    </row>
    <row r="5918" spans="1:20">
      <c r="A5918" s="1">
        <v>42552</v>
      </c>
      <c r="B5918" t="s">
        <v>69</v>
      </c>
      <c r="C5918">
        <f t="shared" si="279"/>
        <v>2</v>
      </c>
      <c r="D5918" t="s">
        <v>293</v>
      </c>
      <c r="E5918" s="4">
        <v>1096180.8</v>
      </c>
      <c r="F5918" s="4">
        <v>95696.583839999992</v>
      </c>
      <c r="G5918" s="3">
        <v>8.7299999999999989E-2</v>
      </c>
      <c r="H5918" s="7">
        <v>938.83247687564244</v>
      </c>
      <c r="I5918" s="4">
        <v>81.960075231243579</v>
      </c>
      <c r="J5918">
        <v>1167.5999999999999</v>
      </c>
      <c r="K5918" t="s">
        <v>44</v>
      </c>
      <c r="L5918" t="s">
        <v>72</v>
      </c>
      <c r="M5918" t="s">
        <v>71</v>
      </c>
      <c r="N5918" s="2">
        <v>41446</v>
      </c>
      <c r="O5918" s="2">
        <v>44487</v>
      </c>
      <c r="P5918" t="s">
        <v>18</v>
      </c>
      <c r="Q5918" t="s">
        <v>475</v>
      </c>
      <c r="R5918" s="5" t="str">
        <f t="shared" si="280"/>
        <v>0.04</v>
      </c>
      <c r="S5918" s="6" t="str">
        <f t="shared" si="281"/>
        <v/>
      </c>
      <c r="T5918">
        <f>ROUND(INT(表1[[#This Row],[合同结束日期]]-表1[[#This Row],[合同起始日期]])/365,1)</f>
        <v>8.3000000000000007</v>
      </c>
    </row>
    <row r="5919" spans="1:20">
      <c r="A5919" s="1">
        <v>42552</v>
      </c>
      <c r="B5919" t="s">
        <v>69</v>
      </c>
      <c r="C5919">
        <f t="shared" si="279"/>
        <v>2</v>
      </c>
      <c r="D5919" t="s">
        <v>278</v>
      </c>
      <c r="E5919" s="4">
        <v>37210.799999999996</v>
      </c>
      <c r="F5919" s="4">
        <v>7315.6432799999993</v>
      </c>
      <c r="G5919" s="3">
        <v>0.1966</v>
      </c>
      <c r="H5919" s="7">
        <v>2584.0833333333335</v>
      </c>
      <c r="I5919" s="4">
        <v>508.03078333333332</v>
      </c>
      <c r="J5919">
        <v>14.399999999999999</v>
      </c>
      <c r="K5919" t="s">
        <v>11</v>
      </c>
      <c r="L5919" t="s">
        <v>12</v>
      </c>
      <c r="M5919" t="s">
        <v>110</v>
      </c>
      <c r="N5919" s="2">
        <v>41518</v>
      </c>
      <c r="O5919" s="2">
        <v>42613</v>
      </c>
      <c r="P5919" t="s">
        <v>24</v>
      </c>
      <c r="Q5919" t="s">
        <v>56</v>
      </c>
      <c r="R5919" s="5" t="str">
        <f t="shared" si="280"/>
        <v>0.17</v>
      </c>
      <c r="S5919" s="6" t="str">
        <f t="shared" si="281"/>
        <v/>
      </c>
      <c r="T5919">
        <f>ROUND(INT(表1[[#This Row],[合同结束日期]]-表1[[#This Row],[合同起始日期]])/365,1)</f>
        <v>3</v>
      </c>
    </row>
    <row r="5920" spans="1:20">
      <c r="A5920" s="1">
        <v>42552</v>
      </c>
      <c r="B5920" t="s">
        <v>69</v>
      </c>
      <c r="C5920">
        <f t="shared" si="279"/>
        <v>2</v>
      </c>
      <c r="D5920" t="s">
        <v>296</v>
      </c>
      <c r="E5920" s="4">
        <v>2000560.7999999998</v>
      </c>
      <c r="F5920" s="4">
        <v>100028.04000000001</v>
      </c>
      <c r="G5920" s="3">
        <v>5.000000000000001E-2</v>
      </c>
      <c r="H5920" s="7">
        <v>3746.3685393258424</v>
      </c>
      <c r="I5920" s="4">
        <v>187.31842696629215</v>
      </c>
      <c r="J5920">
        <v>534</v>
      </c>
      <c r="K5920" t="s">
        <v>44</v>
      </c>
      <c r="L5920" t="s">
        <v>72</v>
      </c>
      <c r="M5920" t="s">
        <v>71</v>
      </c>
      <c r="N5920" s="2">
        <v>41514</v>
      </c>
      <c r="O5920" s="2">
        <v>44525</v>
      </c>
      <c r="P5920" t="s">
        <v>18</v>
      </c>
      <c r="Q5920" t="s">
        <v>208</v>
      </c>
      <c r="R5920" s="5" t="str">
        <f t="shared" si="280"/>
        <v>0.05</v>
      </c>
      <c r="S5920" s="6" t="str">
        <f t="shared" si="281"/>
        <v/>
      </c>
      <c r="T5920">
        <f>ROUND(INT(表1[[#This Row],[合同结束日期]]-表1[[#This Row],[合同起始日期]])/365,1)</f>
        <v>8.1999999999999993</v>
      </c>
    </row>
    <row r="5921" spans="1:20">
      <c r="A5921" s="1">
        <v>42552</v>
      </c>
      <c r="B5921" t="s">
        <v>69</v>
      </c>
      <c r="C5921">
        <f t="shared" si="279"/>
        <v>2</v>
      </c>
      <c r="D5921" t="s">
        <v>301</v>
      </c>
      <c r="E5921" s="4">
        <v>4542</v>
      </c>
      <c r="F5921" s="4">
        <v>2777.8871999999997</v>
      </c>
      <c r="G5921" s="3">
        <v>0.61159999999999992</v>
      </c>
      <c r="H5921" s="7">
        <v>291.15384615384619</v>
      </c>
      <c r="I5921" s="4">
        <v>178.06969230769229</v>
      </c>
      <c r="J5921">
        <v>15.6</v>
      </c>
      <c r="K5921" t="s">
        <v>60</v>
      </c>
      <c r="L5921" t="s">
        <v>107</v>
      </c>
      <c r="M5921" t="s">
        <v>302</v>
      </c>
      <c r="N5921" s="2">
        <v>41609</v>
      </c>
      <c r="O5921" s="2">
        <v>42704</v>
      </c>
      <c r="P5921" t="s">
        <v>14</v>
      </c>
      <c r="Q5921">
        <v>0</v>
      </c>
      <c r="R5921" s="5">
        <f t="shared" si="280"/>
        <v>0</v>
      </c>
      <c r="S5921" s="6" t="str">
        <f t="shared" si="281"/>
        <v/>
      </c>
      <c r="T5921">
        <f>ROUND(INT(表1[[#This Row],[合同结束日期]]-表1[[#This Row],[合同起始日期]])/365,1)</f>
        <v>3</v>
      </c>
    </row>
    <row r="5922" spans="1:20">
      <c r="A5922" s="1">
        <v>42552</v>
      </c>
      <c r="B5922" t="s">
        <v>69</v>
      </c>
      <c r="C5922">
        <f t="shared" si="279"/>
        <v>2</v>
      </c>
      <c r="D5922" t="s">
        <v>300</v>
      </c>
      <c r="E5922" s="4">
        <v>9768</v>
      </c>
      <c r="F5922" s="4">
        <v>2399.9976000000001</v>
      </c>
      <c r="G5922" s="3">
        <v>0.2457</v>
      </c>
      <c r="H5922" s="7">
        <v>1356.6666666666667</v>
      </c>
      <c r="I5922" s="4">
        <v>333.33300000000003</v>
      </c>
      <c r="J5922">
        <v>7.1999999999999993</v>
      </c>
      <c r="K5922" t="s">
        <v>60</v>
      </c>
      <c r="L5922" t="s">
        <v>107</v>
      </c>
      <c r="M5922" t="s">
        <v>303</v>
      </c>
      <c r="N5922" s="2">
        <v>41617</v>
      </c>
      <c r="O5922" s="2">
        <v>42712</v>
      </c>
      <c r="P5922" t="s">
        <v>14</v>
      </c>
      <c r="Q5922">
        <v>0</v>
      </c>
      <c r="R5922" s="5">
        <f t="shared" si="280"/>
        <v>0</v>
      </c>
      <c r="S5922" s="6" t="str">
        <f t="shared" si="281"/>
        <v/>
      </c>
      <c r="T5922">
        <f>ROUND(INT(表1[[#This Row],[合同结束日期]]-表1[[#This Row],[合同起始日期]])/365,1)</f>
        <v>3</v>
      </c>
    </row>
    <row r="5923" spans="1:20">
      <c r="A5923" s="1">
        <v>42552</v>
      </c>
      <c r="B5923" t="s">
        <v>69</v>
      </c>
      <c r="C5923">
        <f t="shared" si="279"/>
        <v>2</v>
      </c>
      <c r="D5923" t="s">
        <v>306</v>
      </c>
      <c r="E5923" s="4">
        <v>988150.79999999993</v>
      </c>
      <c r="F5923" s="4">
        <v>55830.520199999999</v>
      </c>
      <c r="G5923" s="3">
        <v>5.6500000000000002E-2</v>
      </c>
      <c r="H5923" s="7">
        <v>1770.879569892473</v>
      </c>
      <c r="I5923" s="4">
        <v>100.05469569892473</v>
      </c>
      <c r="J5923">
        <v>558</v>
      </c>
      <c r="K5923" t="s">
        <v>44</v>
      </c>
      <c r="L5923" t="s">
        <v>72</v>
      </c>
      <c r="M5923" t="s">
        <v>71</v>
      </c>
      <c r="N5923" s="2">
        <v>41567</v>
      </c>
      <c r="O5923" s="2">
        <v>44578</v>
      </c>
      <c r="P5923" t="s">
        <v>18</v>
      </c>
      <c r="Q5923" t="s">
        <v>208</v>
      </c>
      <c r="R5923" s="5" t="str">
        <f t="shared" si="280"/>
        <v>0.05</v>
      </c>
      <c r="S5923" s="6" t="str">
        <f t="shared" si="281"/>
        <v/>
      </c>
      <c r="T5923">
        <f>ROUND(INT(表1[[#This Row],[合同结束日期]]-表1[[#This Row],[合同起始日期]])/365,1)</f>
        <v>8.1999999999999993</v>
      </c>
    </row>
    <row r="5924" spans="1:20">
      <c r="A5924" s="1">
        <v>42552</v>
      </c>
      <c r="B5924" t="s">
        <v>69</v>
      </c>
      <c r="C5924">
        <f t="shared" si="279"/>
        <v>2</v>
      </c>
      <c r="D5924" t="s">
        <v>211</v>
      </c>
      <c r="E5924" s="4">
        <v>52166.400000000001</v>
      </c>
      <c r="F5924" s="4">
        <v>9948.1324799999984</v>
      </c>
      <c r="G5924" s="3">
        <v>0.19069999999999995</v>
      </c>
      <c r="H5924" s="7">
        <v>3622.666666666667</v>
      </c>
      <c r="I5924" s="4">
        <v>690.84253333333334</v>
      </c>
      <c r="J5924">
        <v>14.399999999999999</v>
      </c>
      <c r="K5924" t="s">
        <v>11</v>
      </c>
      <c r="L5924" t="s">
        <v>12</v>
      </c>
      <c r="M5924" t="s">
        <v>110</v>
      </c>
      <c r="N5924" s="2">
        <v>41804</v>
      </c>
      <c r="O5924" s="2">
        <v>42591</v>
      </c>
      <c r="P5924" t="s">
        <v>24</v>
      </c>
      <c r="Q5924" t="s">
        <v>56</v>
      </c>
      <c r="R5924" s="5" t="str">
        <f t="shared" si="280"/>
        <v>0.17</v>
      </c>
      <c r="S5924" s="6" t="str">
        <f t="shared" si="281"/>
        <v/>
      </c>
      <c r="T5924">
        <f>ROUND(INT(表1[[#This Row],[合同结束日期]]-表1[[#This Row],[合同起始日期]])/365,1)</f>
        <v>2.2000000000000002</v>
      </c>
    </row>
    <row r="5925" spans="1:20">
      <c r="A5925" s="1">
        <v>42552</v>
      </c>
      <c r="B5925" t="s">
        <v>69</v>
      </c>
      <c r="C5925">
        <f t="shared" si="279"/>
        <v>2</v>
      </c>
      <c r="D5925" t="s">
        <v>336</v>
      </c>
      <c r="E5925" s="4">
        <v>1002907.2</v>
      </c>
      <c r="F5925" s="4">
        <v>89659.903680000003</v>
      </c>
      <c r="G5925" s="3">
        <v>8.9400000000000007E-2</v>
      </c>
      <c r="H5925" s="7">
        <v>1591.9161904761904</v>
      </c>
      <c r="I5925" s="4">
        <v>142.31730742857144</v>
      </c>
      <c r="J5925">
        <v>630</v>
      </c>
      <c r="K5925" t="s">
        <v>44</v>
      </c>
      <c r="L5925" t="s">
        <v>72</v>
      </c>
      <c r="M5925" t="s">
        <v>71</v>
      </c>
      <c r="N5925" s="2">
        <v>41757</v>
      </c>
      <c r="O5925" s="2">
        <v>43948</v>
      </c>
      <c r="P5925" t="s">
        <v>18</v>
      </c>
      <c r="Q5925" t="s">
        <v>123</v>
      </c>
      <c r="R5925" s="5" t="str">
        <f t="shared" si="280"/>
        <v>0.09</v>
      </c>
      <c r="S5925" s="6" t="str">
        <f t="shared" si="281"/>
        <v/>
      </c>
      <c r="T5925">
        <f>ROUND(INT(表1[[#This Row],[合同结束日期]]-表1[[#This Row],[合同起始日期]])/365,1)</f>
        <v>6</v>
      </c>
    </row>
    <row r="5926" spans="1:20">
      <c r="A5926" s="1">
        <v>42552</v>
      </c>
      <c r="B5926" t="s">
        <v>69</v>
      </c>
      <c r="C5926">
        <f t="shared" si="279"/>
        <v>2</v>
      </c>
      <c r="D5926" t="s">
        <v>270</v>
      </c>
      <c r="E5926" s="4">
        <v>31907.52</v>
      </c>
      <c r="F5926" s="4">
        <v>8197.0418879999997</v>
      </c>
      <c r="G5926" s="3">
        <v>0.25689999999999996</v>
      </c>
      <c r="H5926" s="7">
        <v>1329.48</v>
      </c>
      <c r="I5926" s="4">
        <v>341.54341199999999</v>
      </c>
      <c r="J5926">
        <v>24</v>
      </c>
      <c r="K5926" t="s">
        <v>11</v>
      </c>
      <c r="L5926" t="s">
        <v>13</v>
      </c>
      <c r="M5926" t="s">
        <v>34</v>
      </c>
      <c r="N5926" s="2">
        <v>41893</v>
      </c>
      <c r="O5926" s="2">
        <v>42623</v>
      </c>
      <c r="P5926" t="s">
        <v>24</v>
      </c>
      <c r="Q5926" t="s">
        <v>25</v>
      </c>
      <c r="R5926" s="5" t="str">
        <f t="shared" si="280"/>
        <v>0.15</v>
      </c>
      <c r="S5926" s="6" t="str">
        <f t="shared" si="281"/>
        <v/>
      </c>
      <c r="T5926">
        <f>ROUND(INT(表1[[#This Row],[合同结束日期]]-表1[[#This Row],[合同起始日期]])/365,1)</f>
        <v>2</v>
      </c>
    </row>
    <row r="5927" spans="1:20">
      <c r="A5927" s="1">
        <v>42552</v>
      </c>
      <c r="B5927" t="s">
        <v>69</v>
      </c>
      <c r="C5927">
        <f t="shared" si="279"/>
        <v>2</v>
      </c>
      <c r="D5927" t="s">
        <v>272</v>
      </c>
      <c r="E5927" s="4">
        <v>34321.199999999997</v>
      </c>
      <c r="F5927" s="4">
        <v>7818.3693600000006</v>
      </c>
      <c r="G5927" s="3">
        <v>0.22780000000000003</v>
      </c>
      <c r="H5927" s="7">
        <v>2383.4166666666665</v>
      </c>
      <c r="I5927" s="4">
        <v>542.94231666666678</v>
      </c>
      <c r="J5927">
        <v>14.399999999999999</v>
      </c>
      <c r="K5927" t="s">
        <v>11</v>
      </c>
      <c r="L5927" t="s">
        <v>12</v>
      </c>
      <c r="M5927" t="s">
        <v>110</v>
      </c>
      <c r="N5927" s="2">
        <v>41902</v>
      </c>
      <c r="O5927" s="2">
        <v>42632</v>
      </c>
      <c r="P5927" t="s">
        <v>24</v>
      </c>
      <c r="Q5927" t="s">
        <v>59</v>
      </c>
      <c r="R5927" s="5" t="str">
        <f t="shared" si="280"/>
        <v>0.16</v>
      </c>
      <c r="S5927" s="6" t="str">
        <f t="shared" si="281"/>
        <v/>
      </c>
      <c r="T5927">
        <f>ROUND(INT(表1[[#This Row],[合同结束日期]]-表1[[#This Row],[合同起始日期]])/365,1)</f>
        <v>2</v>
      </c>
    </row>
    <row r="5928" spans="1:20">
      <c r="A5928" s="1">
        <v>42552</v>
      </c>
      <c r="B5928" t="s">
        <v>69</v>
      </c>
      <c r="C5928">
        <f t="shared" si="279"/>
        <v>2</v>
      </c>
      <c r="D5928" t="s">
        <v>356</v>
      </c>
      <c r="E5928" s="4">
        <v>828264.576</v>
      </c>
      <c r="F5928" s="4">
        <v>84317.333836799997</v>
      </c>
      <c r="G5928" s="3">
        <v>0.1018</v>
      </c>
      <c r="H5928" s="7">
        <v>1533.8232888888888</v>
      </c>
      <c r="I5928" s="4">
        <v>156.14321080888888</v>
      </c>
      <c r="J5928">
        <v>540</v>
      </c>
      <c r="K5928" t="s">
        <v>44</v>
      </c>
      <c r="L5928" t="s">
        <v>72</v>
      </c>
      <c r="M5928" t="s">
        <v>71</v>
      </c>
      <c r="N5928" s="2">
        <v>41877</v>
      </c>
      <c r="O5928" s="2">
        <v>43702</v>
      </c>
      <c r="P5928" t="s">
        <v>18</v>
      </c>
      <c r="Q5928" t="s">
        <v>42</v>
      </c>
      <c r="R5928" s="5" t="str">
        <f t="shared" si="280"/>
        <v>0.08</v>
      </c>
      <c r="S5928" s="6" t="str">
        <f t="shared" si="281"/>
        <v/>
      </c>
      <c r="T5928">
        <f>ROUND(INT(表1[[#This Row],[合同结束日期]]-表1[[#This Row],[合同起始日期]])/365,1)</f>
        <v>5</v>
      </c>
    </row>
    <row r="5929" spans="1:20">
      <c r="A5929" s="1">
        <v>42552</v>
      </c>
      <c r="B5929" t="s">
        <v>69</v>
      </c>
      <c r="C5929">
        <f t="shared" si="279"/>
        <v>2</v>
      </c>
      <c r="D5929" t="s">
        <v>111</v>
      </c>
      <c r="E5929" s="4">
        <v>223695.6</v>
      </c>
      <c r="F5929" s="4">
        <v>41249.468639999999</v>
      </c>
      <c r="G5929" s="3">
        <v>0.18439999999999998</v>
      </c>
      <c r="H5929" s="7">
        <v>1649.6725663716816</v>
      </c>
      <c r="I5929" s="4">
        <v>304.19962123893805</v>
      </c>
      <c r="J5929">
        <v>135.6</v>
      </c>
      <c r="K5929" t="s">
        <v>11</v>
      </c>
      <c r="L5929" t="s">
        <v>23</v>
      </c>
      <c r="M5929" t="s">
        <v>23</v>
      </c>
      <c r="N5929" s="2">
        <v>41974</v>
      </c>
      <c r="O5929" s="2">
        <v>43229</v>
      </c>
      <c r="P5929" t="s">
        <v>24</v>
      </c>
      <c r="Q5929" t="s">
        <v>25</v>
      </c>
      <c r="R5929" s="5" t="str">
        <f t="shared" si="280"/>
        <v>0.15</v>
      </c>
      <c r="S5929" s="6" t="str">
        <f t="shared" si="281"/>
        <v/>
      </c>
      <c r="T5929">
        <f>ROUND(INT(表1[[#This Row],[合同结束日期]]-表1[[#This Row],[合同起始日期]])/365,1)</f>
        <v>3.4</v>
      </c>
    </row>
    <row r="5930" spans="1:20">
      <c r="A5930" s="1">
        <v>42552</v>
      </c>
      <c r="B5930" t="s">
        <v>69</v>
      </c>
      <c r="C5930">
        <f t="shared" si="279"/>
        <v>2</v>
      </c>
      <c r="D5930" t="s">
        <v>112</v>
      </c>
      <c r="E5930" s="4">
        <v>557965.19999999995</v>
      </c>
      <c r="F5930" s="4">
        <v>140774.61996000001</v>
      </c>
      <c r="G5930" s="3">
        <v>0.25230000000000002</v>
      </c>
      <c r="H5930" s="7">
        <v>1042.5358744394618</v>
      </c>
      <c r="I5930" s="4">
        <v>263.03180112107628</v>
      </c>
      <c r="J5930">
        <v>535.19999999999993</v>
      </c>
      <c r="K5930" t="s">
        <v>11</v>
      </c>
      <c r="L5930" t="s">
        <v>92</v>
      </c>
      <c r="M5930" t="s">
        <v>92</v>
      </c>
      <c r="N5930" s="2">
        <v>41974</v>
      </c>
      <c r="O5930" s="2">
        <v>43229</v>
      </c>
      <c r="P5930" t="s">
        <v>24</v>
      </c>
      <c r="Q5930" t="s">
        <v>25</v>
      </c>
      <c r="R5930" s="5" t="str">
        <f t="shared" si="280"/>
        <v>0.15</v>
      </c>
      <c r="S5930" s="6" t="str">
        <f t="shared" si="281"/>
        <v/>
      </c>
      <c r="T5930">
        <f>ROUND(INT(表1[[#This Row],[合同结束日期]]-表1[[#This Row],[合同起始日期]])/365,1)</f>
        <v>3.4</v>
      </c>
    </row>
    <row r="5931" spans="1:20">
      <c r="A5931" s="1">
        <v>42552</v>
      </c>
      <c r="B5931" t="s">
        <v>69</v>
      </c>
      <c r="C5931">
        <f t="shared" si="279"/>
        <v>2</v>
      </c>
      <c r="D5931" t="s">
        <v>376</v>
      </c>
      <c r="E5931" s="4">
        <v>2362643.8199999998</v>
      </c>
      <c r="F5931" s="4">
        <v>141994.89358200002</v>
      </c>
      <c r="G5931" s="3">
        <v>6.0100000000000015E-2</v>
      </c>
      <c r="H5931" s="7">
        <v>4206.9868589743583</v>
      </c>
      <c r="I5931" s="4">
        <v>252.83991022435899</v>
      </c>
      <c r="J5931">
        <v>561.6</v>
      </c>
      <c r="K5931" t="s">
        <v>44</v>
      </c>
      <c r="L5931" t="s">
        <v>72</v>
      </c>
      <c r="M5931" t="s">
        <v>71</v>
      </c>
      <c r="N5931" s="2">
        <v>42019</v>
      </c>
      <c r="O5931" s="2">
        <v>44940</v>
      </c>
      <c r="P5931" t="s">
        <v>24</v>
      </c>
      <c r="Q5931" t="s">
        <v>208</v>
      </c>
      <c r="R5931" s="5" t="str">
        <f t="shared" si="280"/>
        <v>0.05</v>
      </c>
      <c r="S5931" s="6" t="str">
        <f t="shared" si="281"/>
        <v/>
      </c>
      <c r="T5931">
        <f>ROUND(INT(表1[[#This Row],[合同结束日期]]-表1[[#This Row],[合同起始日期]])/365,1)</f>
        <v>8</v>
      </c>
    </row>
    <row r="5932" spans="1:20">
      <c r="A5932" s="1">
        <v>42552</v>
      </c>
      <c r="B5932" t="s">
        <v>69</v>
      </c>
      <c r="C5932">
        <f t="shared" si="279"/>
        <v>2</v>
      </c>
      <c r="D5932" t="s">
        <v>77</v>
      </c>
      <c r="E5932" s="4">
        <v>732039.6</v>
      </c>
      <c r="F5932" s="4">
        <v>90187.278720000002</v>
      </c>
      <c r="G5932" s="3">
        <v>0.1232</v>
      </c>
      <c r="H5932" s="7">
        <v>730.57844311377244</v>
      </c>
      <c r="I5932" s="4">
        <v>90.00726419161677</v>
      </c>
      <c r="J5932">
        <v>1002</v>
      </c>
      <c r="K5932" t="s">
        <v>44</v>
      </c>
      <c r="L5932" t="s">
        <v>72</v>
      </c>
      <c r="M5932" t="s">
        <v>71</v>
      </c>
      <c r="N5932" s="2">
        <v>42098</v>
      </c>
      <c r="O5932" s="2">
        <v>44325</v>
      </c>
      <c r="P5932" t="s">
        <v>18</v>
      </c>
      <c r="Q5932" t="s">
        <v>42</v>
      </c>
      <c r="R5932" s="5" t="str">
        <f t="shared" si="280"/>
        <v>0.08</v>
      </c>
      <c r="S5932" s="6" t="str">
        <f t="shared" si="281"/>
        <v/>
      </c>
      <c r="T5932">
        <f>ROUND(INT(表1[[#This Row],[合同结束日期]]-表1[[#This Row],[合同起始日期]])/365,1)</f>
        <v>6.1</v>
      </c>
    </row>
    <row r="5933" spans="1:20">
      <c r="A5933" s="1">
        <v>42552</v>
      </c>
      <c r="B5933" t="s">
        <v>69</v>
      </c>
      <c r="C5933">
        <f t="shared" si="279"/>
        <v>2</v>
      </c>
      <c r="D5933" t="s">
        <v>100</v>
      </c>
      <c r="E5933" s="4">
        <v>428716.79999999999</v>
      </c>
      <c r="F5933" s="4">
        <v>81627.678719999996</v>
      </c>
      <c r="G5933" s="3">
        <v>0.19039999999999999</v>
      </c>
      <c r="H5933" s="7">
        <v>2365.9867549668875</v>
      </c>
      <c r="I5933" s="4">
        <v>450.48387814569537</v>
      </c>
      <c r="J5933">
        <v>181.2</v>
      </c>
      <c r="K5933" t="s">
        <v>11</v>
      </c>
      <c r="L5933" t="s">
        <v>23</v>
      </c>
      <c r="M5933" t="s">
        <v>23</v>
      </c>
      <c r="N5933" s="2">
        <v>42134</v>
      </c>
      <c r="O5933" s="2">
        <v>42864</v>
      </c>
      <c r="P5933" t="s">
        <v>24</v>
      </c>
      <c r="Q5933" t="s">
        <v>59</v>
      </c>
      <c r="R5933" s="5" t="str">
        <f t="shared" si="280"/>
        <v>0.16</v>
      </c>
      <c r="S5933" s="6" t="str">
        <f t="shared" si="281"/>
        <v/>
      </c>
      <c r="T5933">
        <f>ROUND(INT(表1[[#This Row],[合同结束日期]]-表1[[#This Row],[合同起始日期]])/365,1)</f>
        <v>2</v>
      </c>
    </row>
    <row r="5934" spans="1:20">
      <c r="A5934" s="1">
        <v>42552</v>
      </c>
      <c r="B5934" t="s">
        <v>69</v>
      </c>
      <c r="C5934">
        <f t="shared" si="279"/>
        <v>2</v>
      </c>
      <c r="D5934" t="s">
        <v>105</v>
      </c>
      <c r="E5934" s="4">
        <v>99714</v>
      </c>
      <c r="F5934" s="4">
        <v>21448.481400000001</v>
      </c>
      <c r="G5934" s="3">
        <v>0.21510000000000001</v>
      </c>
      <c r="H5934" s="7">
        <v>2077.375</v>
      </c>
      <c r="I5934" s="4">
        <v>446.84336250000001</v>
      </c>
      <c r="J5934">
        <v>48</v>
      </c>
      <c r="K5934" t="s">
        <v>60</v>
      </c>
      <c r="L5934" t="s">
        <v>107</v>
      </c>
      <c r="M5934" t="s">
        <v>106</v>
      </c>
      <c r="N5934" s="2">
        <v>42163</v>
      </c>
      <c r="O5934" s="2">
        <v>42893</v>
      </c>
      <c r="P5934" t="s">
        <v>24</v>
      </c>
      <c r="Q5934" t="s">
        <v>30</v>
      </c>
      <c r="R5934" s="5" t="str">
        <f t="shared" si="280"/>
        <v>0.18</v>
      </c>
      <c r="S5934" s="6" t="str">
        <f t="shared" si="281"/>
        <v/>
      </c>
      <c r="T5934">
        <f>ROUND(INT(表1[[#This Row],[合同结束日期]]-表1[[#This Row],[合同起始日期]])/365,1)</f>
        <v>2</v>
      </c>
    </row>
    <row r="5935" spans="1:20">
      <c r="A5935" s="1">
        <v>42552</v>
      </c>
      <c r="B5935" t="s">
        <v>69</v>
      </c>
      <c r="C5935">
        <f t="shared" si="279"/>
        <v>2</v>
      </c>
      <c r="D5935" t="s">
        <v>415</v>
      </c>
      <c r="E5935" s="4">
        <v>185418</v>
      </c>
      <c r="F5935" s="4">
        <v>27404.780400000003</v>
      </c>
      <c r="G5935" s="3">
        <v>0.14780000000000001</v>
      </c>
      <c r="H5935" s="7">
        <v>2809.3636363636365</v>
      </c>
      <c r="I5935" s="4">
        <v>415.22394545454551</v>
      </c>
      <c r="J5935">
        <v>66</v>
      </c>
      <c r="K5935" t="s">
        <v>11</v>
      </c>
      <c r="L5935" t="s">
        <v>12</v>
      </c>
      <c r="M5935" t="s">
        <v>53</v>
      </c>
      <c r="N5935" s="2">
        <v>42156</v>
      </c>
      <c r="O5935" s="2">
        <v>42886</v>
      </c>
      <c r="P5935" t="s">
        <v>24</v>
      </c>
      <c r="Q5935" t="s">
        <v>28</v>
      </c>
      <c r="R5935" s="5" t="str">
        <f t="shared" si="280"/>
        <v>0.13</v>
      </c>
      <c r="S5935" s="6" t="str">
        <f t="shared" si="281"/>
        <v/>
      </c>
      <c r="T5935">
        <f>ROUND(INT(表1[[#This Row],[合同结束日期]]-表1[[#This Row],[合同起始日期]])/365,1)</f>
        <v>2</v>
      </c>
    </row>
    <row r="5936" spans="1:20">
      <c r="A5936" s="1">
        <v>42552</v>
      </c>
      <c r="B5936" t="s">
        <v>69</v>
      </c>
      <c r="C5936">
        <f t="shared" si="279"/>
        <v>2</v>
      </c>
      <c r="D5936" t="s">
        <v>417</v>
      </c>
      <c r="E5936" s="4">
        <v>247537.19999999998</v>
      </c>
      <c r="F5936" s="4">
        <v>35595.84936</v>
      </c>
      <c r="G5936" s="3">
        <v>0.14380000000000001</v>
      </c>
      <c r="H5936" s="7">
        <v>3618.9649122807018</v>
      </c>
      <c r="I5936" s="4">
        <v>520.40715438596499</v>
      </c>
      <c r="J5936">
        <v>68.399999999999991</v>
      </c>
      <c r="K5936" t="s">
        <v>11</v>
      </c>
      <c r="L5936" t="s">
        <v>12</v>
      </c>
      <c r="M5936" t="s">
        <v>53</v>
      </c>
      <c r="N5936" s="2">
        <v>42156</v>
      </c>
      <c r="O5936" s="2">
        <v>42886</v>
      </c>
      <c r="P5936" t="s">
        <v>24</v>
      </c>
      <c r="Q5936" t="s">
        <v>28</v>
      </c>
      <c r="R5936" s="5" t="str">
        <f t="shared" si="280"/>
        <v>0.13</v>
      </c>
      <c r="S5936" s="6" t="str">
        <f t="shared" si="281"/>
        <v/>
      </c>
      <c r="T5936">
        <f>ROUND(INT(表1[[#This Row],[合同结束日期]]-表1[[#This Row],[合同起始日期]])/365,1)</f>
        <v>2</v>
      </c>
    </row>
    <row r="5937" spans="1:20">
      <c r="A5937" s="1">
        <v>42552</v>
      </c>
      <c r="B5937" t="s">
        <v>69</v>
      </c>
      <c r="C5937">
        <f t="shared" si="279"/>
        <v>2</v>
      </c>
      <c r="D5937" t="s">
        <v>418</v>
      </c>
      <c r="E5937" s="4">
        <v>294571.2</v>
      </c>
      <c r="F5937" s="4">
        <v>41888.024639999996</v>
      </c>
      <c r="G5937" s="3">
        <v>0.14219999999999999</v>
      </c>
      <c r="H5937" s="7">
        <v>4091.2666666666669</v>
      </c>
      <c r="I5937" s="4">
        <v>581.77811999999994</v>
      </c>
      <c r="J5937">
        <v>72</v>
      </c>
      <c r="K5937" t="s">
        <v>11</v>
      </c>
      <c r="L5937" t="s">
        <v>12</v>
      </c>
      <c r="M5937" t="s">
        <v>53</v>
      </c>
      <c r="N5937" s="2">
        <v>42159</v>
      </c>
      <c r="O5937" s="2">
        <v>42889</v>
      </c>
      <c r="P5937" t="s">
        <v>24</v>
      </c>
      <c r="Q5937" t="s">
        <v>28</v>
      </c>
      <c r="R5937" s="5" t="str">
        <f t="shared" si="280"/>
        <v>0.13</v>
      </c>
      <c r="S5937" s="6" t="str">
        <f t="shared" si="281"/>
        <v/>
      </c>
      <c r="T5937">
        <f>ROUND(INT(表1[[#This Row],[合同结束日期]]-表1[[#This Row],[合同起始日期]])/365,1)</f>
        <v>2</v>
      </c>
    </row>
    <row r="5938" spans="1:20">
      <c r="A5938" s="1">
        <v>42552</v>
      </c>
      <c r="B5938" t="s">
        <v>69</v>
      </c>
      <c r="C5938">
        <f t="shared" si="279"/>
        <v>2</v>
      </c>
      <c r="D5938" t="s">
        <v>423</v>
      </c>
      <c r="E5938" s="4">
        <v>241438.68</v>
      </c>
      <c r="F5938" s="4">
        <v>43289.955323999995</v>
      </c>
      <c r="G5938" s="3">
        <v>0.17929999999999999</v>
      </c>
      <c r="H5938" s="7">
        <v>4679.0441860465116</v>
      </c>
      <c r="I5938" s="4">
        <v>838.95262255813941</v>
      </c>
      <c r="J5938">
        <v>51.6</v>
      </c>
      <c r="K5938" t="s">
        <v>66</v>
      </c>
      <c r="L5938" t="s">
        <v>64</v>
      </c>
      <c r="M5938" t="s">
        <v>64</v>
      </c>
      <c r="N5938" s="2">
        <v>42156</v>
      </c>
      <c r="O5938" s="2">
        <v>42886</v>
      </c>
      <c r="P5938" t="s">
        <v>24</v>
      </c>
      <c r="Q5938" t="s">
        <v>59</v>
      </c>
      <c r="R5938" s="5" t="str">
        <f t="shared" si="280"/>
        <v>0.16</v>
      </c>
      <c r="S5938" s="6" t="str">
        <f t="shared" si="281"/>
        <v/>
      </c>
      <c r="T5938">
        <f>ROUND(INT(表1[[#This Row],[合同结束日期]]-表1[[#This Row],[合同起始日期]])/365,1)</f>
        <v>2</v>
      </c>
    </row>
    <row r="5939" spans="1:20">
      <c r="A5939" s="1">
        <v>42552</v>
      </c>
      <c r="B5939" t="s">
        <v>69</v>
      </c>
      <c r="C5939">
        <f t="shared" si="279"/>
        <v>2</v>
      </c>
      <c r="D5939" t="s">
        <v>421</v>
      </c>
      <c r="E5939" s="4">
        <v>133649.16</v>
      </c>
      <c r="F5939" s="4">
        <v>39306.217956</v>
      </c>
      <c r="G5939" s="3">
        <v>0.29409999999999997</v>
      </c>
      <c r="H5939" s="7">
        <v>1251.3966292134833</v>
      </c>
      <c r="I5939" s="4">
        <v>368.03574865168542</v>
      </c>
      <c r="J5939">
        <v>106.8</v>
      </c>
      <c r="K5939" t="s">
        <v>11</v>
      </c>
      <c r="L5939" t="s">
        <v>13</v>
      </c>
      <c r="M5939" t="s">
        <v>34</v>
      </c>
      <c r="N5939" s="2">
        <v>42156</v>
      </c>
      <c r="O5939" s="2">
        <v>42886</v>
      </c>
      <c r="P5939" t="s">
        <v>24</v>
      </c>
      <c r="Q5939" t="s">
        <v>30</v>
      </c>
      <c r="R5939" s="5" t="str">
        <f t="shared" si="280"/>
        <v>0.18</v>
      </c>
      <c r="S5939" s="6" t="str">
        <f t="shared" si="281"/>
        <v/>
      </c>
      <c r="T5939">
        <f>ROUND(INT(表1[[#This Row],[合同结束日期]]-表1[[#This Row],[合同起始日期]])/365,1)</f>
        <v>2</v>
      </c>
    </row>
    <row r="5940" spans="1:20">
      <c r="A5940" s="1">
        <v>42552</v>
      </c>
      <c r="B5940" t="s">
        <v>69</v>
      </c>
      <c r="C5940">
        <f t="shared" si="279"/>
        <v>2</v>
      </c>
      <c r="D5940" t="s">
        <v>440</v>
      </c>
      <c r="E5940" s="4">
        <v>331386</v>
      </c>
      <c r="F5940" s="4">
        <v>64620.27</v>
      </c>
      <c r="G5940" s="3">
        <v>0.19499999999999998</v>
      </c>
      <c r="H5940" s="7">
        <v>3211.1046511627906</v>
      </c>
      <c r="I5940" s="4">
        <v>626.16540697674418</v>
      </c>
      <c r="J5940">
        <v>103.2</v>
      </c>
      <c r="K5940" t="s">
        <v>11</v>
      </c>
      <c r="L5940" t="s">
        <v>23</v>
      </c>
      <c r="M5940" t="s">
        <v>23</v>
      </c>
      <c r="N5940" s="2">
        <v>42163</v>
      </c>
      <c r="O5940" s="2">
        <v>42893</v>
      </c>
      <c r="P5940" t="s">
        <v>24</v>
      </c>
      <c r="Q5940" t="s">
        <v>56</v>
      </c>
      <c r="R5940" s="5" t="str">
        <f t="shared" si="280"/>
        <v>0.17</v>
      </c>
      <c r="S5940" s="6" t="str">
        <f t="shared" si="281"/>
        <v/>
      </c>
      <c r="T5940">
        <f>ROUND(INT(表1[[#This Row],[合同结束日期]]-表1[[#This Row],[合同起始日期]])/365,1)</f>
        <v>2</v>
      </c>
    </row>
    <row r="5941" spans="1:20">
      <c r="A5941" s="1">
        <v>42552</v>
      </c>
      <c r="B5941" t="s">
        <v>69</v>
      </c>
      <c r="C5941">
        <f t="shared" si="279"/>
        <v>2</v>
      </c>
      <c r="D5941" t="s">
        <v>90</v>
      </c>
      <c r="E5941" s="4">
        <v>157752</v>
      </c>
      <c r="F5941" s="4">
        <v>63400.528799999993</v>
      </c>
      <c r="G5941" s="3">
        <v>0.40189999999999998</v>
      </c>
      <c r="H5941" s="7">
        <v>837.32484076433116</v>
      </c>
      <c r="I5941" s="4">
        <v>336.52085350318464</v>
      </c>
      <c r="J5941">
        <v>188.4</v>
      </c>
      <c r="K5941" t="s">
        <v>11</v>
      </c>
      <c r="L5941" t="s">
        <v>23</v>
      </c>
      <c r="M5941" t="s">
        <v>23</v>
      </c>
      <c r="N5941" s="2">
        <v>42156</v>
      </c>
      <c r="O5941" s="2">
        <v>42886</v>
      </c>
      <c r="P5941" t="s">
        <v>24</v>
      </c>
      <c r="Q5941" t="s">
        <v>420</v>
      </c>
      <c r="R5941" s="5" t="str">
        <f t="shared" si="280"/>
        <v>0.19</v>
      </c>
      <c r="S5941" s="6" t="str">
        <f t="shared" si="281"/>
        <v/>
      </c>
      <c r="T5941">
        <f>ROUND(INT(表1[[#This Row],[合同结束日期]]-表1[[#This Row],[合同起始日期]])/365,1)</f>
        <v>2</v>
      </c>
    </row>
    <row r="5942" spans="1:20">
      <c r="A5942" s="1">
        <v>42552</v>
      </c>
      <c r="B5942" t="s">
        <v>69</v>
      </c>
      <c r="C5942">
        <f t="shared" si="279"/>
        <v>2</v>
      </c>
      <c r="D5942" t="s">
        <v>441</v>
      </c>
      <c r="E5942" s="4">
        <v>147423.6</v>
      </c>
      <c r="F5942" s="4">
        <v>39568.494239999993</v>
      </c>
      <c r="G5942" s="3">
        <v>0.26839999999999992</v>
      </c>
      <c r="H5942" s="7">
        <v>1365.0333333333333</v>
      </c>
      <c r="I5942" s="4">
        <v>366.37494666666657</v>
      </c>
      <c r="J5942">
        <v>108</v>
      </c>
      <c r="K5942" t="s">
        <v>11</v>
      </c>
      <c r="L5942" t="s">
        <v>23</v>
      </c>
      <c r="M5942" t="s">
        <v>23</v>
      </c>
      <c r="N5942" s="2">
        <v>42163</v>
      </c>
      <c r="O5942" s="2">
        <v>42893</v>
      </c>
      <c r="P5942" t="s">
        <v>24</v>
      </c>
      <c r="Q5942" t="s">
        <v>397</v>
      </c>
      <c r="R5942" s="5" t="str">
        <f t="shared" si="280"/>
        <v>0.17</v>
      </c>
      <c r="S5942" s="6" t="str">
        <f t="shared" si="281"/>
        <v>0.17</v>
      </c>
      <c r="T5942">
        <f>ROUND(INT(表1[[#This Row],[合同结束日期]]-表1[[#This Row],[合同起始日期]])/365,1)</f>
        <v>2</v>
      </c>
    </row>
    <row r="5943" spans="1:20">
      <c r="A5943" s="1">
        <v>42552</v>
      </c>
      <c r="B5943" t="s">
        <v>69</v>
      </c>
      <c r="C5943">
        <f t="shared" si="279"/>
        <v>2</v>
      </c>
      <c r="D5943" t="s">
        <v>439</v>
      </c>
      <c r="E5943" s="4">
        <v>25268.399999999998</v>
      </c>
      <c r="F5943" s="4">
        <v>21364.432199999996</v>
      </c>
      <c r="G5943" s="3">
        <v>0.84549999999999992</v>
      </c>
      <c r="H5943" s="7">
        <v>501.35714285714283</v>
      </c>
      <c r="I5943" s="4">
        <v>423.89746428571419</v>
      </c>
      <c r="J5943">
        <v>50.4</v>
      </c>
      <c r="K5943" t="s">
        <v>11</v>
      </c>
      <c r="L5943" t="s">
        <v>12</v>
      </c>
      <c r="M5943" t="s">
        <v>288</v>
      </c>
      <c r="N5943" s="2">
        <v>42178</v>
      </c>
      <c r="O5943" s="2">
        <v>42908</v>
      </c>
      <c r="P5943" t="s">
        <v>24</v>
      </c>
      <c r="Q5943" t="s">
        <v>406</v>
      </c>
      <c r="R5943" s="5" t="str">
        <f t="shared" si="280"/>
        <v>0.2</v>
      </c>
      <c r="S5943" s="6" t="str">
        <f t="shared" si="281"/>
        <v>0.2</v>
      </c>
      <c r="T5943">
        <f>ROUND(INT(表1[[#This Row],[合同结束日期]]-表1[[#This Row],[合同起始日期]])/365,1)</f>
        <v>2</v>
      </c>
    </row>
    <row r="5944" spans="1:20">
      <c r="A5944" s="1">
        <v>42552</v>
      </c>
      <c r="B5944" t="s">
        <v>69</v>
      </c>
      <c r="C5944">
        <f t="shared" si="279"/>
        <v>2</v>
      </c>
      <c r="D5944" t="s">
        <v>419</v>
      </c>
      <c r="E5944" s="4">
        <v>684508.79999999993</v>
      </c>
      <c r="F5944" s="4">
        <v>146827.13759999999</v>
      </c>
      <c r="G5944" s="3">
        <v>0.2145</v>
      </c>
      <c r="H5944" s="7">
        <v>2081.8394160583939</v>
      </c>
      <c r="I5944" s="4">
        <v>446.55455474452549</v>
      </c>
      <c r="J5944">
        <v>328.8</v>
      </c>
      <c r="K5944" t="s">
        <v>11</v>
      </c>
      <c r="L5944" t="s">
        <v>23</v>
      </c>
      <c r="M5944" t="s">
        <v>23</v>
      </c>
      <c r="N5944" s="2">
        <v>42140</v>
      </c>
      <c r="O5944" s="2">
        <v>42870</v>
      </c>
      <c r="P5944" t="s">
        <v>24</v>
      </c>
      <c r="Q5944" t="s">
        <v>30</v>
      </c>
      <c r="R5944" s="5" t="str">
        <f t="shared" si="280"/>
        <v>0.18</v>
      </c>
      <c r="S5944" s="6" t="str">
        <f t="shared" si="281"/>
        <v/>
      </c>
      <c r="T5944">
        <f>ROUND(INT(表1[[#This Row],[合同结束日期]]-表1[[#This Row],[合同起始日期]])/365,1)</f>
        <v>2</v>
      </c>
    </row>
    <row r="5945" spans="1:20">
      <c r="A5945" s="1">
        <v>42552</v>
      </c>
      <c r="B5945" t="s">
        <v>69</v>
      </c>
      <c r="C5945">
        <f t="shared" si="279"/>
        <v>2</v>
      </c>
      <c r="D5945" t="s">
        <v>49</v>
      </c>
      <c r="E5945" s="4">
        <v>484886.39999999997</v>
      </c>
      <c r="F5945" s="4">
        <v>69387.243839999996</v>
      </c>
      <c r="G5945" s="3">
        <v>0.1431</v>
      </c>
      <c r="H5945" s="7">
        <v>3812</v>
      </c>
      <c r="I5945" s="4">
        <v>545.49720000000002</v>
      </c>
      <c r="J5945">
        <v>127.19999999999999</v>
      </c>
      <c r="K5945" t="s">
        <v>11</v>
      </c>
      <c r="L5945" t="s">
        <v>51</v>
      </c>
      <c r="M5945" t="s">
        <v>50</v>
      </c>
      <c r="N5945" s="2">
        <v>42178</v>
      </c>
      <c r="O5945" s="2">
        <v>42908</v>
      </c>
      <c r="P5945" t="s">
        <v>24</v>
      </c>
      <c r="Q5945" t="s">
        <v>455</v>
      </c>
      <c r="R5945" s="5" t="str">
        <f t="shared" si="280"/>
        <v>0.13</v>
      </c>
      <c r="S5945" s="6" t="str">
        <f t="shared" si="281"/>
        <v>0.13</v>
      </c>
      <c r="T5945">
        <f>ROUND(INT(表1[[#This Row],[合同结束日期]]-表1[[#This Row],[合同起始日期]])/365,1)</f>
        <v>2</v>
      </c>
    </row>
    <row r="5946" spans="1:20">
      <c r="A5946" s="1">
        <v>42552</v>
      </c>
      <c r="B5946" t="s">
        <v>69</v>
      </c>
      <c r="C5946">
        <f t="shared" si="279"/>
        <v>2</v>
      </c>
      <c r="D5946" t="s">
        <v>310</v>
      </c>
      <c r="E5946" s="4">
        <v>42930</v>
      </c>
      <c r="F5946" s="4">
        <v>0</v>
      </c>
      <c r="G5946" s="3">
        <v>0</v>
      </c>
      <c r="H5946" s="7">
        <v>3252.2727272727275</v>
      </c>
      <c r="I5946" s="4">
        <v>0</v>
      </c>
      <c r="J5946">
        <v>13.2</v>
      </c>
      <c r="K5946" t="s">
        <v>11</v>
      </c>
      <c r="L5946" t="s">
        <v>12</v>
      </c>
      <c r="M5946" t="s">
        <v>10</v>
      </c>
      <c r="N5946" s="2">
        <v>42181</v>
      </c>
      <c r="O5946" s="2">
        <v>42546</v>
      </c>
      <c r="P5946" t="s">
        <v>24</v>
      </c>
      <c r="Q5946">
        <v>0.15</v>
      </c>
      <c r="R5946" s="5">
        <f t="shared" si="280"/>
        <v>0.15</v>
      </c>
      <c r="S5946" s="6" t="str">
        <f t="shared" si="281"/>
        <v/>
      </c>
      <c r="T5946">
        <f>ROUND(INT(表1[[#This Row],[合同结束日期]]-表1[[#This Row],[合同起始日期]])/365,1)</f>
        <v>1</v>
      </c>
    </row>
    <row r="5947" spans="1:20">
      <c r="A5947" s="1">
        <v>42552</v>
      </c>
      <c r="B5947" t="s">
        <v>69</v>
      </c>
      <c r="C5947">
        <f t="shared" si="279"/>
        <v>2</v>
      </c>
      <c r="D5947" t="s">
        <v>461</v>
      </c>
      <c r="E5947" s="4">
        <v>540601.98</v>
      </c>
      <c r="F5947" s="4">
        <v>54871.10097</v>
      </c>
      <c r="G5947" s="3">
        <v>0.10150000000000001</v>
      </c>
      <c r="H5947" s="7">
        <v>2322.1734536082477</v>
      </c>
      <c r="I5947" s="4">
        <v>235.70060554123714</v>
      </c>
      <c r="J5947">
        <v>232.79999999999998</v>
      </c>
      <c r="K5947" t="s">
        <v>44</v>
      </c>
      <c r="L5947" t="s">
        <v>72</v>
      </c>
      <c r="M5947" t="s">
        <v>71</v>
      </c>
      <c r="N5947" s="2">
        <v>42135</v>
      </c>
      <c r="O5947" s="2">
        <v>43961</v>
      </c>
      <c r="P5947" t="s">
        <v>24</v>
      </c>
      <c r="Q5947" t="s">
        <v>42</v>
      </c>
      <c r="R5947" s="5" t="str">
        <f t="shared" si="280"/>
        <v>0.08</v>
      </c>
      <c r="S5947" s="6" t="str">
        <f t="shared" si="281"/>
        <v/>
      </c>
      <c r="T5947">
        <f>ROUND(INT(表1[[#This Row],[合同结束日期]]-表1[[#This Row],[合同起始日期]])/365,1)</f>
        <v>5</v>
      </c>
    </row>
    <row r="5948" spans="1:20">
      <c r="A5948" s="1">
        <v>42552</v>
      </c>
      <c r="B5948" t="s">
        <v>69</v>
      </c>
      <c r="C5948">
        <f t="shared" si="279"/>
        <v>2</v>
      </c>
      <c r="D5948" t="s">
        <v>462</v>
      </c>
      <c r="E5948" s="4">
        <v>40460.400000000001</v>
      </c>
      <c r="F5948" s="4">
        <v>6307.7763599999998</v>
      </c>
      <c r="G5948" s="3">
        <v>0.15589999999999998</v>
      </c>
      <c r="H5948" s="7">
        <v>5619.5000000000009</v>
      </c>
      <c r="I5948" s="4">
        <v>876.08005000000003</v>
      </c>
      <c r="J5948">
        <v>7.1999999999999993</v>
      </c>
      <c r="K5948" t="s">
        <v>66</v>
      </c>
      <c r="L5948" t="s">
        <v>66</v>
      </c>
      <c r="M5948" t="s">
        <v>66</v>
      </c>
      <c r="N5948" s="2">
        <v>42236</v>
      </c>
      <c r="O5948" s="2">
        <v>42601</v>
      </c>
      <c r="P5948" t="s">
        <v>24</v>
      </c>
      <c r="Q5948" t="s">
        <v>465</v>
      </c>
      <c r="R5948" s="5" t="str">
        <f t="shared" si="280"/>
        <v>0.</v>
      </c>
      <c r="S5948" s="6" t="str">
        <f t="shared" si="281"/>
        <v>0.1</v>
      </c>
      <c r="T5948">
        <f>ROUND(INT(表1[[#This Row],[合同结束日期]]-表1[[#This Row],[合同起始日期]])/365,1)</f>
        <v>1</v>
      </c>
    </row>
    <row r="5949" spans="1:20">
      <c r="A5949" s="1">
        <v>42552</v>
      </c>
      <c r="B5949" t="s">
        <v>69</v>
      </c>
      <c r="C5949">
        <f t="shared" si="279"/>
        <v>2</v>
      </c>
      <c r="D5949" t="s">
        <v>464</v>
      </c>
      <c r="E5949" s="4">
        <v>537213.6</v>
      </c>
      <c r="F5949" s="4">
        <v>50336.914319999996</v>
      </c>
      <c r="G5949" s="3">
        <v>9.3699999999999992E-2</v>
      </c>
      <c r="H5949" s="7">
        <v>2072.5833333333335</v>
      </c>
      <c r="I5949" s="4">
        <v>194.20105833333332</v>
      </c>
      <c r="J5949">
        <v>259.2</v>
      </c>
      <c r="K5949" t="s">
        <v>44</v>
      </c>
      <c r="L5949" t="s">
        <v>72</v>
      </c>
      <c r="M5949" t="s">
        <v>71</v>
      </c>
      <c r="N5949" s="2">
        <v>42139</v>
      </c>
      <c r="O5949" s="2">
        <v>43965</v>
      </c>
      <c r="P5949" t="s">
        <v>18</v>
      </c>
      <c r="Q5949" t="s">
        <v>391</v>
      </c>
      <c r="R5949" s="5" t="str">
        <f t="shared" si="280"/>
        <v>0.08</v>
      </c>
      <c r="S5949" s="6" t="str">
        <f t="shared" si="281"/>
        <v>0.08</v>
      </c>
      <c r="T5949">
        <f>ROUND(INT(表1[[#This Row],[合同结束日期]]-表1[[#This Row],[合同起始日期]])/365,1)</f>
        <v>5</v>
      </c>
    </row>
    <row r="5950" spans="1:20">
      <c r="A5950" s="1">
        <v>42552</v>
      </c>
      <c r="B5950" t="s">
        <v>69</v>
      </c>
      <c r="C5950">
        <f t="shared" si="279"/>
        <v>2</v>
      </c>
      <c r="D5950" t="s">
        <v>480</v>
      </c>
      <c r="E5950" s="4">
        <v>82304.399999999994</v>
      </c>
      <c r="F5950" s="4">
        <v>14460.88308</v>
      </c>
      <c r="G5950" s="3">
        <v>0.1757</v>
      </c>
      <c r="H5950" s="7">
        <v>5715.5833333333339</v>
      </c>
      <c r="I5950" s="4">
        <v>1004.2279916666668</v>
      </c>
      <c r="J5950">
        <v>14.399999999999999</v>
      </c>
      <c r="K5950" t="s">
        <v>60</v>
      </c>
      <c r="L5950" t="s">
        <v>61</v>
      </c>
      <c r="M5950" t="s">
        <v>58</v>
      </c>
      <c r="N5950" s="2">
        <v>42309</v>
      </c>
      <c r="O5950" s="2">
        <v>42674</v>
      </c>
      <c r="P5950" t="s">
        <v>24</v>
      </c>
      <c r="Q5950" t="s">
        <v>59</v>
      </c>
      <c r="R5950" s="5" t="str">
        <f t="shared" si="280"/>
        <v>0.16</v>
      </c>
      <c r="S5950" s="6" t="str">
        <f t="shared" si="281"/>
        <v/>
      </c>
      <c r="T5950">
        <f>ROUND(INT(表1[[#This Row],[合同结束日期]]-表1[[#This Row],[合同起始日期]])/365,1)</f>
        <v>1</v>
      </c>
    </row>
    <row r="5951" spans="1:20">
      <c r="A5951" s="1">
        <v>42552</v>
      </c>
      <c r="B5951" t="s">
        <v>69</v>
      </c>
      <c r="C5951">
        <f t="shared" si="279"/>
        <v>2</v>
      </c>
      <c r="D5951" t="s">
        <v>470</v>
      </c>
      <c r="E5951" s="4">
        <v>30290.399999999998</v>
      </c>
      <c r="F5951" s="4">
        <v>7566.5419199999988</v>
      </c>
      <c r="G5951" s="3">
        <v>0.24979999999999997</v>
      </c>
      <c r="H5951" s="7">
        <v>2103.5</v>
      </c>
      <c r="I5951" s="4">
        <v>525.45429999999999</v>
      </c>
      <c r="J5951">
        <v>14.399999999999999</v>
      </c>
      <c r="K5951" t="s">
        <v>11</v>
      </c>
      <c r="L5951" t="s">
        <v>12</v>
      </c>
      <c r="M5951" t="s">
        <v>110</v>
      </c>
      <c r="N5951" s="2">
        <v>42266</v>
      </c>
      <c r="O5951" s="2">
        <v>42631</v>
      </c>
      <c r="P5951" t="s">
        <v>24</v>
      </c>
      <c r="Q5951" t="s">
        <v>25</v>
      </c>
      <c r="R5951" s="5" t="str">
        <f t="shared" si="280"/>
        <v>0.15</v>
      </c>
      <c r="S5951" s="6" t="str">
        <f t="shared" si="281"/>
        <v/>
      </c>
      <c r="T5951">
        <f>ROUND(INT(表1[[#This Row],[合同结束日期]]-表1[[#This Row],[合同起始日期]])/365,1)</f>
        <v>1</v>
      </c>
    </row>
    <row r="5952" spans="1:20">
      <c r="A5952" s="1">
        <v>42552</v>
      </c>
      <c r="B5952" t="s">
        <v>69</v>
      </c>
      <c r="C5952">
        <f t="shared" si="279"/>
        <v>2</v>
      </c>
      <c r="D5952" t="s">
        <v>297</v>
      </c>
      <c r="E5952" s="4">
        <v>63354.719999999994</v>
      </c>
      <c r="F5952" s="4">
        <v>9281.4664799999991</v>
      </c>
      <c r="G5952" s="3">
        <v>0.14649999999999999</v>
      </c>
      <c r="H5952" s="7">
        <v>3519.7066666666665</v>
      </c>
      <c r="I5952" s="4">
        <v>515.63702666666666</v>
      </c>
      <c r="J5952">
        <v>18</v>
      </c>
      <c r="K5952" t="s">
        <v>60</v>
      </c>
      <c r="L5952" t="s">
        <v>61</v>
      </c>
      <c r="M5952" t="s">
        <v>305</v>
      </c>
      <c r="N5952" s="2">
        <v>42323</v>
      </c>
      <c r="O5952" s="2">
        <v>42688</v>
      </c>
      <c r="P5952" t="s">
        <v>24</v>
      </c>
      <c r="Q5952" t="s">
        <v>28</v>
      </c>
      <c r="R5952" s="5" t="str">
        <f t="shared" si="280"/>
        <v>0.13</v>
      </c>
      <c r="S5952" s="6" t="str">
        <f t="shared" si="281"/>
        <v/>
      </c>
      <c r="T5952">
        <f>ROUND(INT(表1[[#This Row],[合同结束日期]]-表1[[#This Row],[合同起始日期]])/365,1)</f>
        <v>1</v>
      </c>
    </row>
    <row r="5953" spans="1:20">
      <c r="A5953" s="1">
        <v>42552</v>
      </c>
      <c r="B5953" t="s">
        <v>69</v>
      </c>
      <c r="C5953">
        <f t="shared" si="279"/>
        <v>2</v>
      </c>
      <c r="D5953" t="s">
        <v>80</v>
      </c>
      <c r="E5953" s="4">
        <v>302763.24</v>
      </c>
      <c r="F5953" s="4">
        <v>61672.871988000006</v>
      </c>
      <c r="G5953" s="3">
        <v>0.20370000000000002</v>
      </c>
      <c r="H5953" s="7">
        <v>2102.5225</v>
      </c>
      <c r="I5953" s="4">
        <v>428.28383325000004</v>
      </c>
      <c r="J5953">
        <v>144</v>
      </c>
      <c r="K5953" t="s">
        <v>11</v>
      </c>
      <c r="L5953" t="s">
        <v>23</v>
      </c>
      <c r="M5953" t="s">
        <v>23</v>
      </c>
      <c r="N5953" s="2">
        <v>42325</v>
      </c>
      <c r="O5953" s="2">
        <v>43055</v>
      </c>
      <c r="P5953" t="s">
        <v>24</v>
      </c>
      <c r="Q5953" t="s">
        <v>56</v>
      </c>
      <c r="R5953" s="5" t="str">
        <f t="shared" si="280"/>
        <v>0.17</v>
      </c>
      <c r="S5953" s="6" t="str">
        <f t="shared" si="281"/>
        <v/>
      </c>
      <c r="T5953">
        <f>ROUND(INT(表1[[#This Row],[合同结束日期]]-表1[[#This Row],[合同起始日期]])/365,1)</f>
        <v>2</v>
      </c>
    </row>
    <row r="5954" spans="1:20">
      <c r="A5954" s="1">
        <v>42552</v>
      </c>
      <c r="B5954" t="s">
        <v>69</v>
      </c>
      <c r="C5954">
        <f t="shared" si="279"/>
        <v>2</v>
      </c>
      <c r="D5954" t="s">
        <v>482</v>
      </c>
      <c r="E5954" s="4">
        <v>82062</v>
      </c>
      <c r="F5954" s="4">
        <v>37846.994399999996</v>
      </c>
      <c r="G5954" s="3">
        <v>0.46119999999999994</v>
      </c>
      <c r="H5954" s="7">
        <v>911.8</v>
      </c>
      <c r="I5954" s="4">
        <v>420.52215999999993</v>
      </c>
      <c r="J5954">
        <v>90</v>
      </c>
      <c r="K5954" t="s">
        <v>11</v>
      </c>
      <c r="L5954" t="s">
        <v>92</v>
      </c>
      <c r="M5954" t="s">
        <v>92</v>
      </c>
      <c r="N5954" s="2">
        <v>42325</v>
      </c>
      <c r="O5954" s="2">
        <v>43055</v>
      </c>
      <c r="P5954" t="s">
        <v>24</v>
      </c>
      <c r="Q5954" t="s">
        <v>30</v>
      </c>
      <c r="R5954" s="5" t="str">
        <f t="shared" si="280"/>
        <v>0.18</v>
      </c>
      <c r="S5954" s="6" t="str">
        <f t="shared" si="281"/>
        <v/>
      </c>
      <c r="T5954">
        <f>ROUND(INT(表1[[#This Row],[合同结束日期]]-表1[[#This Row],[合同起始日期]])/365,1)</f>
        <v>2</v>
      </c>
    </row>
    <row r="5955" spans="1:20">
      <c r="A5955" s="1">
        <v>42552</v>
      </c>
      <c r="B5955" t="s">
        <v>69</v>
      </c>
      <c r="C5955">
        <f t="shared" si="279"/>
        <v>2</v>
      </c>
      <c r="D5955" t="s">
        <v>483</v>
      </c>
      <c r="E5955" s="4">
        <v>129034.79999999999</v>
      </c>
      <c r="F5955" s="4">
        <v>41884.696079999994</v>
      </c>
      <c r="G5955" s="3">
        <v>0.3246</v>
      </c>
      <c r="H5955" s="7">
        <v>1295.5301204819277</v>
      </c>
      <c r="I5955" s="4">
        <v>420.52907710843368</v>
      </c>
      <c r="J5955">
        <v>99.6</v>
      </c>
      <c r="K5955" t="s">
        <v>11</v>
      </c>
      <c r="L5955" t="s">
        <v>92</v>
      </c>
      <c r="M5955" t="s">
        <v>92</v>
      </c>
      <c r="N5955" s="2">
        <v>42325</v>
      </c>
      <c r="O5955" s="2">
        <v>43055</v>
      </c>
      <c r="P5955" t="s">
        <v>24</v>
      </c>
      <c r="Q5955" t="s">
        <v>30</v>
      </c>
      <c r="R5955" s="5" t="str">
        <f t="shared" si="280"/>
        <v>0.18</v>
      </c>
      <c r="S5955" s="6" t="str">
        <f t="shared" si="281"/>
        <v/>
      </c>
      <c r="T5955">
        <f>ROUND(INT(表1[[#This Row],[合同结束日期]]-表1[[#This Row],[合同起始日期]])/365,1)</f>
        <v>2</v>
      </c>
    </row>
    <row r="5956" spans="1:20">
      <c r="A5956" s="1">
        <v>42552</v>
      </c>
      <c r="B5956" t="s">
        <v>69</v>
      </c>
      <c r="C5956">
        <f t="shared" si="279"/>
        <v>2</v>
      </c>
      <c r="D5956" t="s">
        <v>485</v>
      </c>
      <c r="E5956" s="4">
        <v>33805.199999999997</v>
      </c>
      <c r="F5956" s="4">
        <v>8826.5377199999984</v>
      </c>
      <c r="G5956" s="3">
        <v>0.2611</v>
      </c>
      <c r="H5956" s="7">
        <v>2347.5833333333335</v>
      </c>
      <c r="I5956" s="4">
        <v>612.95400833333326</v>
      </c>
      <c r="J5956">
        <v>14.399999999999999</v>
      </c>
      <c r="K5956" t="s">
        <v>11</v>
      </c>
      <c r="L5956" t="s">
        <v>12</v>
      </c>
      <c r="M5956" t="s">
        <v>110</v>
      </c>
      <c r="N5956" s="2">
        <v>42362</v>
      </c>
      <c r="O5956" s="2">
        <v>42727</v>
      </c>
      <c r="P5956" t="s">
        <v>24</v>
      </c>
      <c r="Q5956" t="s">
        <v>59</v>
      </c>
      <c r="R5956" s="5" t="str">
        <f t="shared" si="280"/>
        <v>0.16</v>
      </c>
      <c r="S5956" s="6" t="str">
        <f t="shared" si="281"/>
        <v/>
      </c>
      <c r="T5956">
        <f>ROUND(INT(表1[[#This Row],[合同结束日期]]-表1[[#This Row],[合同起始日期]])/365,1)</f>
        <v>1</v>
      </c>
    </row>
    <row r="5957" spans="1:20">
      <c r="A5957" s="1">
        <v>42552</v>
      </c>
      <c r="B5957" t="s">
        <v>69</v>
      </c>
      <c r="C5957">
        <f t="shared" si="279"/>
        <v>2</v>
      </c>
      <c r="D5957" t="s">
        <v>492</v>
      </c>
      <c r="E5957" s="4">
        <v>141380.4</v>
      </c>
      <c r="F5957" s="4">
        <v>94936.938600000009</v>
      </c>
      <c r="G5957" s="3">
        <v>0.6715000000000001</v>
      </c>
      <c r="H5957" s="7">
        <v>547.98604651162793</v>
      </c>
      <c r="I5957" s="4">
        <v>367.97263023255817</v>
      </c>
      <c r="J5957">
        <v>258</v>
      </c>
      <c r="K5957" t="s">
        <v>11</v>
      </c>
      <c r="L5957" t="s">
        <v>92</v>
      </c>
      <c r="M5957" t="s">
        <v>92</v>
      </c>
      <c r="N5957" s="2">
        <v>42436</v>
      </c>
      <c r="O5957" s="2">
        <v>43165</v>
      </c>
      <c r="P5957" t="s">
        <v>24</v>
      </c>
      <c r="Q5957" t="s">
        <v>25</v>
      </c>
      <c r="R5957" s="5" t="str">
        <f t="shared" si="280"/>
        <v>0.15</v>
      </c>
      <c r="S5957" s="6" t="str">
        <f t="shared" si="281"/>
        <v/>
      </c>
      <c r="T5957">
        <f>ROUND(INT(表1[[#This Row],[合同结束日期]]-表1[[#This Row],[合同起始日期]])/365,1)</f>
        <v>2</v>
      </c>
    </row>
    <row r="5958" spans="1:20">
      <c r="A5958" s="1">
        <v>42552</v>
      </c>
      <c r="B5958" t="s">
        <v>69</v>
      </c>
      <c r="C5958">
        <f t="shared" si="279"/>
        <v>2</v>
      </c>
      <c r="D5958" t="s">
        <v>490</v>
      </c>
      <c r="E5958" s="4">
        <v>130207.08</v>
      </c>
      <c r="F5958" s="4">
        <v>23879.978472000003</v>
      </c>
      <c r="G5958" s="3">
        <v>0.18340000000000001</v>
      </c>
      <c r="H5958" s="7">
        <v>9042.1583333333347</v>
      </c>
      <c r="I5958" s="4">
        <v>1658.3318383333337</v>
      </c>
      <c r="J5958">
        <v>14.399999999999999</v>
      </c>
      <c r="K5958" t="s">
        <v>66</v>
      </c>
      <c r="L5958" t="s">
        <v>64</v>
      </c>
      <c r="M5958" t="s">
        <v>64</v>
      </c>
      <c r="N5958" s="2">
        <v>42444</v>
      </c>
      <c r="O5958" s="2">
        <v>42808</v>
      </c>
      <c r="P5958" t="s">
        <v>24</v>
      </c>
      <c r="Q5958" t="s">
        <v>56</v>
      </c>
      <c r="R5958" s="5" t="str">
        <f t="shared" si="280"/>
        <v>0.17</v>
      </c>
      <c r="S5958" s="6" t="str">
        <f t="shared" si="281"/>
        <v/>
      </c>
      <c r="T5958">
        <f>ROUND(INT(表1[[#This Row],[合同结束日期]]-表1[[#This Row],[合同起始日期]])/365,1)</f>
        <v>1</v>
      </c>
    </row>
    <row r="5959" spans="1:20">
      <c r="A5959" s="1">
        <v>42552</v>
      </c>
      <c r="B5959" t="s">
        <v>69</v>
      </c>
      <c r="C5959">
        <f t="shared" si="279"/>
        <v>2</v>
      </c>
      <c r="D5959" t="s">
        <v>494</v>
      </c>
      <c r="E5959" s="4">
        <v>145942.92000000001</v>
      </c>
      <c r="F5959" s="4">
        <v>28590.218027999999</v>
      </c>
      <c r="G5959" s="3">
        <v>0.19589999999999999</v>
      </c>
      <c r="H5959" s="7">
        <v>3040.4775000000004</v>
      </c>
      <c r="I5959" s="4">
        <v>595.62954224999999</v>
      </c>
      <c r="J5959">
        <v>48</v>
      </c>
      <c r="K5959" t="s">
        <v>11</v>
      </c>
      <c r="L5959" t="s">
        <v>12</v>
      </c>
      <c r="M5959" t="s">
        <v>53</v>
      </c>
      <c r="N5959" s="2">
        <v>42461</v>
      </c>
      <c r="O5959" s="2">
        <v>42825</v>
      </c>
      <c r="P5959" t="s">
        <v>24</v>
      </c>
      <c r="Q5959" t="s">
        <v>56</v>
      </c>
      <c r="R5959" s="5" t="str">
        <f t="shared" si="280"/>
        <v>0.17</v>
      </c>
      <c r="S5959" s="6" t="str">
        <f t="shared" si="281"/>
        <v/>
      </c>
      <c r="T5959">
        <f>ROUND(INT(表1[[#This Row],[合同结束日期]]-表1[[#This Row],[合同起始日期]])/365,1)</f>
        <v>1</v>
      </c>
    </row>
    <row r="5960" spans="1:20">
      <c r="A5960" s="1">
        <v>42552</v>
      </c>
      <c r="B5960" t="s">
        <v>69</v>
      </c>
      <c r="C5960">
        <f t="shared" si="279"/>
        <v>2</v>
      </c>
      <c r="D5960" t="s">
        <v>497</v>
      </c>
      <c r="E5960" s="4">
        <v>192882</v>
      </c>
      <c r="F5960" s="4">
        <v>67547.276400000002</v>
      </c>
      <c r="G5960" s="3">
        <v>0.35020000000000001</v>
      </c>
      <c r="H5960" s="7">
        <v>1350.7142857142858</v>
      </c>
      <c r="I5960" s="4">
        <v>473.02014285714296</v>
      </c>
      <c r="J5960">
        <v>142.79999999999998</v>
      </c>
      <c r="K5960" t="s">
        <v>11</v>
      </c>
      <c r="L5960" t="s">
        <v>23</v>
      </c>
      <c r="M5960" t="s">
        <v>23</v>
      </c>
      <c r="N5960" s="2">
        <v>42500</v>
      </c>
      <c r="O5960" s="2">
        <v>43229</v>
      </c>
      <c r="P5960" t="s">
        <v>24</v>
      </c>
      <c r="Q5960" t="s">
        <v>56</v>
      </c>
      <c r="R5960" s="5" t="str">
        <f t="shared" si="280"/>
        <v>0.17</v>
      </c>
      <c r="S5960" s="6" t="str">
        <f t="shared" si="281"/>
        <v/>
      </c>
      <c r="T5960">
        <f>ROUND(INT(表1[[#This Row],[合同结束日期]]-表1[[#This Row],[合同起始日期]])/365,1)</f>
        <v>2</v>
      </c>
    </row>
    <row r="5961" spans="1:20">
      <c r="A5961" s="1">
        <v>42552</v>
      </c>
      <c r="B5961" t="s">
        <v>69</v>
      </c>
      <c r="C5961">
        <f t="shared" ref="C5961:C6018" si="282">IF($B5961="负一层",-1,IF($B5961="负一夹层",0,IF($B5961="一层",1,IF($B5961="二层",2,IF($B5961="三层",3,IF($B5961="四层",4))))))</f>
        <v>2</v>
      </c>
      <c r="D5961" t="s">
        <v>26</v>
      </c>
      <c r="E5961" s="4">
        <v>254056.8</v>
      </c>
      <c r="F5961" s="4">
        <v>58128.19584</v>
      </c>
      <c r="G5961" s="3">
        <v>0.2288</v>
      </c>
      <c r="H5961" s="7">
        <v>1654.015625</v>
      </c>
      <c r="I5961" s="4">
        <v>378.43877500000002</v>
      </c>
      <c r="J5961">
        <v>153.6</v>
      </c>
      <c r="K5961" t="s">
        <v>11</v>
      </c>
      <c r="L5961" t="s">
        <v>13</v>
      </c>
      <c r="M5961" t="s">
        <v>27</v>
      </c>
      <c r="N5961" s="2">
        <v>42529</v>
      </c>
      <c r="O5961" s="2">
        <v>43258</v>
      </c>
      <c r="P5961" t="s">
        <v>24</v>
      </c>
      <c r="Q5961" t="s">
        <v>25</v>
      </c>
      <c r="R5961" s="5" t="str">
        <f t="shared" ref="R5961:R6018" si="283">IF(ISERROR(FIND(",",$Q5961)),$Q5961,LEFT($Q5961,FIND(",",$Q5961)-1))</f>
        <v>0.15</v>
      </c>
      <c r="S5961" s="6" t="str">
        <f t="shared" si="281"/>
        <v/>
      </c>
      <c r="T5961">
        <f>ROUND(INT(表1[[#This Row],[合同结束日期]]-表1[[#This Row],[合同起始日期]])/365,1)</f>
        <v>2</v>
      </c>
    </row>
    <row r="5962" spans="1:20">
      <c r="A5962" s="1">
        <v>42552</v>
      </c>
      <c r="B5962" t="s">
        <v>69</v>
      </c>
      <c r="C5962">
        <f t="shared" si="282"/>
        <v>2</v>
      </c>
      <c r="D5962" t="s">
        <v>522</v>
      </c>
      <c r="E5962" s="4">
        <v>71748</v>
      </c>
      <c r="F5962" s="4">
        <v>27938.671199999997</v>
      </c>
      <c r="G5962" s="3">
        <v>0.38939999999999997</v>
      </c>
      <c r="H5962" s="7">
        <v>524.47368421052636</v>
      </c>
      <c r="I5962" s="4">
        <v>204.23005263157896</v>
      </c>
      <c r="J5962">
        <v>136.79999999999998</v>
      </c>
      <c r="K5962" t="s">
        <v>11</v>
      </c>
      <c r="L5962" t="s">
        <v>23</v>
      </c>
      <c r="M5962" t="s">
        <v>23</v>
      </c>
      <c r="N5962" s="2">
        <v>42536</v>
      </c>
      <c r="O5962" s="2">
        <v>43265</v>
      </c>
      <c r="P5962" t="s">
        <v>14</v>
      </c>
      <c r="Q5962" t="s">
        <v>381</v>
      </c>
      <c r="R5962" s="5" t="str">
        <f t="shared" si="283"/>
        <v>0.</v>
      </c>
      <c r="S5962" s="6" t="str">
        <f t="shared" ref="S5962:S6019" si="284">IF(ISERROR(FIND(",",$Q5962)),"",RIGHT($Q5962,LEN($Q5962)-FIND(",",$Q5962)))</f>
        <v>0.16</v>
      </c>
      <c r="T5962">
        <f>ROUND(INT(表1[[#This Row],[合同结束日期]]-表1[[#This Row],[合同起始日期]])/365,1)</f>
        <v>2</v>
      </c>
    </row>
    <row r="5963" spans="1:20">
      <c r="A5963" s="1">
        <v>42552</v>
      </c>
      <c r="B5963" t="s">
        <v>69</v>
      </c>
      <c r="C5963">
        <f t="shared" si="282"/>
        <v>2</v>
      </c>
      <c r="D5963" t="s">
        <v>524</v>
      </c>
      <c r="E5963" s="4">
        <v>88047.360000000001</v>
      </c>
      <c r="F5963" s="4">
        <v>30543.629183999998</v>
      </c>
      <c r="G5963" s="3">
        <v>0.34689999999999999</v>
      </c>
      <c r="H5963" s="7">
        <v>621.80338983050854</v>
      </c>
      <c r="I5963" s="4">
        <v>215.70359593220337</v>
      </c>
      <c r="J5963">
        <v>141.6</v>
      </c>
      <c r="K5963" t="s">
        <v>11</v>
      </c>
      <c r="L5963" t="s">
        <v>13</v>
      </c>
      <c r="M5963" t="s">
        <v>13</v>
      </c>
      <c r="N5963" s="2">
        <v>42536</v>
      </c>
      <c r="O5963" s="2">
        <v>43265</v>
      </c>
      <c r="P5963" t="s">
        <v>14</v>
      </c>
      <c r="Q5963" t="s">
        <v>446</v>
      </c>
      <c r="R5963" s="5" t="str">
        <f t="shared" si="283"/>
        <v>0.</v>
      </c>
      <c r="S5963" s="6" t="str">
        <f t="shared" si="284"/>
        <v>0.18</v>
      </c>
      <c r="T5963">
        <f>ROUND(INT(表1[[#This Row],[合同结束日期]]-表1[[#This Row],[合同起始日期]])/365,1)</f>
        <v>2</v>
      </c>
    </row>
    <row r="5964" spans="1:20">
      <c r="A5964" s="1">
        <v>42552</v>
      </c>
      <c r="B5964" t="s">
        <v>69</v>
      </c>
      <c r="C5964">
        <f t="shared" si="282"/>
        <v>2</v>
      </c>
      <c r="D5964" t="s">
        <v>79</v>
      </c>
      <c r="E5964" s="4">
        <v>282145.2</v>
      </c>
      <c r="F5964" s="4">
        <v>69915.580560000002</v>
      </c>
      <c r="G5964" s="3">
        <v>0.24779999999999999</v>
      </c>
      <c r="H5964" s="7">
        <v>1442.4601226993866</v>
      </c>
      <c r="I5964" s="4">
        <v>357.44161840490801</v>
      </c>
      <c r="J5964">
        <v>195.6</v>
      </c>
      <c r="K5964" t="s">
        <v>11</v>
      </c>
      <c r="L5964" t="s">
        <v>13</v>
      </c>
      <c r="M5964" t="s">
        <v>34</v>
      </c>
      <c r="N5964" s="2">
        <v>42500</v>
      </c>
      <c r="O5964" s="2">
        <v>43229</v>
      </c>
      <c r="P5964" t="s">
        <v>24</v>
      </c>
      <c r="Q5964" t="s">
        <v>56</v>
      </c>
      <c r="R5964" s="5" t="str">
        <f t="shared" si="283"/>
        <v>0.17</v>
      </c>
      <c r="S5964" s="6" t="str">
        <f t="shared" si="284"/>
        <v/>
      </c>
      <c r="T5964">
        <f>ROUND(INT(表1[[#This Row],[合同结束日期]]-表1[[#This Row],[合同起始日期]])/365,1)</f>
        <v>2</v>
      </c>
    </row>
    <row r="5965" spans="1:20">
      <c r="A5965" s="1">
        <v>42552</v>
      </c>
      <c r="B5965" t="s">
        <v>69</v>
      </c>
      <c r="C5965">
        <f t="shared" si="282"/>
        <v>2</v>
      </c>
      <c r="D5965" t="s">
        <v>97</v>
      </c>
      <c r="E5965" s="4">
        <v>787182.48</v>
      </c>
      <c r="F5965" s="4">
        <v>119258.14572</v>
      </c>
      <c r="G5965" s="3">
        <v>0.1515</v>
      </c>
      <c r="H5965" s="7">
        <v>1588.3423728813559</v>
      </c>
      <c r="I5965" s="4">
        <v>240.63386949152545</v>
      </c>
      <c r="J5965">
        <v>495.59999999999997</v>
      </c>
      <c r="K5965" t="s">
        <v>11</v>
      </c>
      <c r="L5965" t="s">
        <v>13</v>
      </c>
      <c r="M5965" t="s">
        <v>27</v>
      </c>
      <c r="N5965" s="2">
        <v>42500</v>
      </c>
      <c r="O5965" s="2">
        <v>43229</v>
      </c>
      <c r="P5965" t="s">
        <v>24</v>
      </c>
      <c r="Q5965" t="s">
        <v>48</v>
      </c>
      <c r="R5965" s="5" t="str">
        <f t="shared" si="283"/>
        <v>0.11</v>
      </c>
      <c r="S5965" s="6" t="str">
        <f t="shared" si="284"/>
        <v/>
      </c>
      <c r="T5965">
        <f>ROUND(INT(表1[[#This Row],[合同结束日期]]-表1[[#This Row],[合同起始日期]])/365,1)</f>
        <v>2</v>
      </c>
    </row>
    <row r="5966" spans="1:20">
      <c r="A5966" s="1">
        <v>42552</v>
      </c>
      <c r="B5966" t="s">
        <v>69</v>
      </c>
      <c r="C5966">
        <f t="shared" si="282"/>
        <v>2</v>
      </c>
      <c r="D5966" t="s">
        <v>525</v>
      </c>
      <c r="E5966" s="4">
        <v>148800</v>
      </c>
      <c r="F5966" s="4">
        <v>41857.439999999995</v>
      </c>
      <c r="G5966" s="3">
        <v>0.28129999999999999</v>
      </c>
      <c r="H5966" s="7">
        <v>1068.9655172413793</v>
      </c>
      <c r="I5966" s="4">
        <v>300.7</v>
      </c>
      <c r="J5966">
        <v>139.19999999999999</v>
      </c>
      <c r="K5966" t="s">
        <v>11</v>
      </c>
      <c r="L5966" t="s">
        <v>92</v>
      </c>
      <c r="M5966" t="s">
        <v>92</v>
      </c>
      <c r="N5966" s="2">
        <v>42537</v>
      </c>
      <c r="O5966" s="2">
        <v>43651</v>
      </c>
      <c r="P5966" t="s">
        <v>14</v>
      </c>
      <c r="Q5966" t="s">
        <v>422</v>
      </c>
      <c r="R5966" s="5" t="str">
        <f t="shared" si="283"/>
        <v>0.</v>
      </c>
      <c r="S5966" s="6" t="str">
        <f t="shared" si="284"/>
        <v>0.17</v>
      </c>
      <c r="T5966">
        <f>ROUND(INT(表1[[#This Row],[合同结束日期]]-表1[[#This Row],[合同起始日期]])/365,1)</f>
        <v>3.1</v>
      </c>
    </row>
    <row r="5967" spans="1:20">
      <c r="A5967" s="1">
        <v>42552</v>
      </c>
      <c r="B5967" t="s">
        <v>69</v>
      </c>
      <c r="C5967">
        <f t="shared" si="282"/>
        <v>2</v>
      </c>
      <c r="D5967" t="s">
        <v>316</v>
      </c>
      <c r="E5967" s="4">
        <v>55476</v>
      </c>
      <c r="F5967" s="4">
        <v>6462.9539999999997</v>
      </c>
      <c r="G5967" s="3">
        <v>0.11649999999999999</v>
      </c>
      <c r="H5967" s="7">
        <v>23115</v>
      </c>
      <c r="I5967" s="4">
        <v>2692.8975</v>
      </c>
      <c r="J5967">
        <v>2.4</v>
      </c>
      <c r="K5967" t="s">
        <v>44</v>
      </c>
      <c r="L5967" t="s">
        <v>46</v>
      </c>
      <c r="M5967" t="s">
        <v>187</v>
      </c>
      <c r="N5967" s="2">
        <v>41712</v>
      </c>
      <c r="O5967" s="2">
        <v>42807</v>
      </c>
      <c r="P5967" t="s">
        <v>24</v>
      </c>
      <c r="Q5967" t="s">
        <v>19</v>
      </c>
      <c r="R5967" s="5" t="str">
        <f t="shared" si="283"/>
        <v>0.1</v>
      </c>
      <c r="S5967" s="6" t="str">
        <f t="shared" si="284"/>
        <v/>
      </c>
      <c r="T5967">
        <f>ROUND(INT(表1[[#This Row],[合同结束日期]]-表1[[#This Row],[合同起始日期]])/365,1)</f>
        <v>3</v>
      </c>
    </row>
    <row r="5968" spans="1:20">
      <c r="A5968" s="1">
        <v>42552</v>
      </c>
      <c r="B5968" t="s">
        <v>69</v>
      </c>
      <c r="C5968">
        <f t="shared" si="282"/>
        <v>2</v>
      </c>
      <c r="D5968" t="s">
        <v>471</v>
      </c>
      <c r="E5968" s="4">
        <v>65434.799999999996</v>
      </c>
      <c r="F5968" s="4">
        <v>13865.634120000001</v>
      </c>
      <c r="G5968" s="3">
        <v>0.21190000000000003</v>
      </c>
      <c r="H5968" s="7">
        <v>973.73214285714278</v>
      </c>
      <c r="I5968" s="4">
        <v>206.33384107142857</v>
      </c>
      <c r="J5968">
        <v>67.2</v>
      </c>
      <c r="K5968" t="s">
        <v>60</v>
      </c>
      <c r="L5968" t="s">
        <v>107</v>
      </c>
      <c r="M5968" t="s">
        <v>299</v>
      </c>
      <c r="N5968" s="2">
        <v>42237</v>
      </c>
      <c r="O5968" s="2">
        <v>42602</v>
      </c>
      <c r="P5968" t="s">
        <v>14</v>
      </c>
      <c r="Q5968">
        <v>0</v>
      </c>
      <c r="R5968" s="5">
        <f t="shared" si="283"/>
        <v>0</v>
      </c>
      <c r="S5968" s="6" t="str">
        <f t="shared" si="284"/>
        <v/>
      </c>
      <c r="T5968">
        <f>ROUND(INT(表1[[#This Row],[合同结束日期]]-表1[[#This Row],[合同起始日期]])/365,1)</f>
        <v>1</v>
      </c>
    </row>
    <row r="5969" spans="1:20">
      <c r="A5969" s="1">
        <v>42552</v>
      </c>
      <c r="B5969" t="s">
        <v>69</v>
      </c>
      <c r="C5969">
        <f t="shared" si="282"/>
        <v>2</v>
      </c>
      <c r="D5969" t="s">
        <v>488</v>
      </c>
      <c r="E5969" s="4">
        <v>321080.39999999997</v>
      </c>
      <c r="F5969" s="4">
        <v>24241.570199999998</v>
      </c>
      <c r="G5969" s="3">
        <v>7.5499999999999998E-2</v>
      </c>
      <c r="H5969" s="7">
        <v>26756.699999999997</v>
      </c>
      <c r="I5969" s="4">
        <v>2020.1308499999998</v>
      </c>
      <c r="J5969">
        <v>12</v>
      </c>
      <c r="K5969" t="s">
        <v>20</v>
      </c>
      <c r="L5969" t="s">
        <v>173</v>
      </c>
      <c r="M5969" t="s">
        <v>172</v>
      </c>
      <c r="N5969" s="2">
        <v>42362</v>
      </c>
      <c r="O5969" s="2">
        <v>42817</v>
      </c>
      <c r="P5969" t="s">
        <v>24</v>
      </c>
      <c r="Q5969" t="s">
        <v>78</v>
      </c>
      <c r="R5969" s="5" t="str">
        <f t="shared" si="283"/>
        <v>0.07</v>
      </c>
      <c r="S5969" s="6" t="str">
        <f t="shared" si="284"/>
        <v/>
      </c>
      <c r="T5969">
        <f>ROUND(INT(表1[[#This Row],[合同结束日期]]-表1[[#This Row],[合同起始日期]])/365,1)</f>
        <v>1.2</v>
      </c>
    </row>
    <row r="5970" spans="1:20">
      <c r="A5970" s="1">
        <v>42552</v>
      </c>
      <c r="B5970" t="s">
        <v>69</v>
      </c>
      <c r="C5970">
        <f t="shared" si="282"/>
        <v>2</v>
      </c>
      <c r="D5970" t="s">
        <v>533</v>
      </c>
      <c r="E5970" s="4">
        <v>2545.1999999999998</v>
      </c>
      <c r="F5970" s="4">
        <v>2450.268</v>
      </c>
      <c r="G5970" s="3">
        <v>0.96270155586987283</v>
      </c>
      <c r="H5970" s="7">
        <v>50.5</v>
      </c>
      <c r="I5970" s="4">
        <v>48.616428571428571</v>
      </c>
      <c r="J5970">
        <v>50.4</v>
      </c>
      <c r="K5970" t="s">
        <v>11</v>
      </c>
      <c r="L5970" t="s">
        <v>13</v>
      </c>
      <c r="M5970" t="s">
        <v>13</v>
      </c>
      <c r="N5970" s="2">
        <v>42580</v>
      </c>
      <c r="O5970" s="2">
        <v>43295</v>
      </c>
      <c r="P5970" t="s">
        <v>24</v>
      </c>
      <c r="Q5970">
        <v>0.18</v>
      </c>
      <c r="R5970" s="5">
        <f t="shared" si="283"/>
        <v>0.18</v>
      </c>
      <c r="S5970" s="6" t="str">
        <f t="shared" si="284"/>
        <v/>
      </c>
      <c r="T5970">
        <f>ROUND(INT(表1[[#This Row],[合同结束日期]]-表1[[#This Row],[合同起始日期]])/365,1)</f>
        <v>2</v>
      </c>
    </row>
    <row r="5971" spans="1:20">
      <c r="A5971" s="1">
        <v>42583</v>
      </c>
      <c r="B5971" t="s">
        <v>69</v>
      </c>
      <c r="C5971">
        <f t="shared" si="282"/>
        <v>2</v>
      </c>
      <c r="D5971" t="s">
        <v>109</v>
      </c>
      <c r="E5971" s="4">
        <v>250996.8</v>
      </c>
      <c r="F5971" s="4">
        <v>42845.153759999994</v>
      </c>
      <c r="G5971" s="3">
        <v>0.17069999999999999</v>
      </c>
      <c r="H5971" s="7">
        <v>4022.3846153846152</v>
      </c>
      <c r="I5971" s="4">
        <v>686.62105384615381</v>
      </c>
      <c r="J5971">
        <v>62.4</v>
      </c>
      <c r="K5971" t="s">
        <v>11</v>
      </c>
      <c r="L5971" t="s">
        <v>12</v>
      </c>
      <c r="M5971" t="s">
        <v>110</v>
      </c>
      <c r="N5971" s="2">
        <v>41287</v>
      </c>
      <c r="O5971" s="2">
        <v>42864</v>
      </c>
      <c r="P5971" t="s">
        <v>24</v>
      </c>
      <c r="Q5971" t="s">
        <v>25</v>
      </c>
      <c r="R5971" s="5" t="str">
        <f t="shared" si="283"/>
        <v>0.15</v>
      </c>
      <c r="S5971" s="6" t="str">
        <f t="shared" si="284"/>
        <v/>
      </c>
      <c r="T5971">
        <f>ROUND(INT(表1[[#This Row],[合同结束日期]]-表1[[#This Row],[合同起始日期]])/365,1)</f>
        <v>4.3</v>
      </c>
    </row>
    <row r="5972" spans="1:20">
      <c r="A5972" s="1">
        <v>42583</v>
      </c>
      <c r="B5972" t="s">
        <v>69</v>
      </c>
      <c r="C5972">
        <f t="shared" si="282"/>
        <v>2</v>
      </c>
      <c r="D5972" t="s">
        <v>93</v>
      </c>
      <c r="E5972" s="4">
        <v>378472.8</v>
      </c>
      <c r="F5972" s="4">
        <v>71947.679280000011</v>
      </c>
      <c r="G5972" s="3">
        <v>0.19010000000000005</v>
      </c>
      <c r="H5972" s="7">
        <v>1401.751111111111</v>
      </c>
      <c r="I5972" s="4">
        <v>266.47288622222226</v>
      </c>
      <c r="J5972">
        <v>270</v>
      </c>
      <c r="K5972" t="s">
        <v>11</v>
      </c>
      <c r="L5972" t="s">
        <v>92</v>
      </c>
      <c r="M5972" t="s">
        <v>92</v>
      </c>
      <c r="N5972" s="2">
        <v>41279</v>
      </c>
      <c r="O5972" s="2">
        <v>43229</v>
      </c>
      <c r="P5972" t="s">
        <v>24</v>
      </c>
      <c r="Q5972" t="s">
        <v>25</v>
      </c>
      <c r="R5972" s="5" t="str">
        <f t="shared" si="283"/>
        <v>0.15</v>
      </c>
      <c r="S5972" s="6" t="str">
        <f t="shared" si="284"/>
        <v/>
      </c>
      <c r="T5972">
        <f>ROUND(INT(表1[[#This Row],[合同结束日期]]-表1[[#This Row],[合同起始日期]])/365,1)</f>
        <v>5.3</v>
      </c>
    </row>
    <row r="5973" spans="1:20">
      <c r="A5973" s="1">
        <v>42583</v>
      </c>
      <c r="B5973" t="s">
        <v>69</v>
      </c>
      <c r="C5973">
        <f t="shared" si="282"/>
        <v>2</v>
      </c>
      <c r="D5973" t="s">
        <v>114</v>
      </c>
      <c r="E5973" s="4">
        <v>918597.72</v>
      </c>
      <c r="F5973" s="4">
        <v>144036.122496</v>
      </c>
      <c r="G5973" s="3">
        <v>0.15679999999999999</v>
      </c>
      <c r="H5973" s="7">
        <v>1862.525790754258</v>
      </c>
      <c r="I5973" s="4">
        <v>292.04404399026765</v>
      </c>
      <c r="J5973">
        <v>493.2</v>
      </c>
      <c r="K5973" t="s">
        <v>60</v>
      </c>
      <c r="L5973" t="s">
        <v>116</v>
      </c>
      <c r="M5973" t="s">
        <v>115</v>
      </c>
      <c r="N5973" s="2">
        <v>41241</v>
      </c>
      <c r="O5973" s="2">
        <v>43229</v>
      </c>
      <c r="P5973" t="s">
        <v>24</v>
      </c>
      <c r="Q5973" t="s">
        <v>28</v>
      </c>
      <c r="R5973" s="5" t="str">
        <f t="shared" si="283"/>
        <v>0.13</v>
      </c>
      <c r="S5973" s="6" t="str">
        <f t="shared" si="284"/>
        <v/>
      </c>
      <c r="T5973">
        <f>ROUND(INT(表1[[#This Row],[合同结束日期]]-表1[[#This Row],[合同起始日期]])/365,1)</f>
        <v>5.4</v>
      </c>
    </row>
    <row r="5974" spans="1:20">
      <c r="A5974" s="1">
        <v>42583</v>
      </c>
      <c r="B5974" t="s">
        <v>69</v>
      </c>
      <c r="C5974">
        <f t="shared" si="282"/>
        <v>2</v>
      </c>
      <c r="D5974" t="s">
        <v>88</v>
      </c>
      <c r="E5974" s="4">
        <v>106171.776</v>
      </c>
      <c r="F5974" s="4">
        <v>30598.705843200001</v>
      </c>
      <c r="G5974" s="3">
        <v>0.28820000000000001</v>
      </c>
      <c r="H5974" s="7">
        <v>520.44988235294113</v>
      </c>
      <c r="I5974" s="4">
        <v>149.99365609411765</v>
      </c>
      <c r="J5974">
        <v>204</v>
      </c>
      <c r="K5974" t="s">
        <v>11</v>
      </c>
      <c r="L5974" t="s">
        <v>23</v>
      </c>
      <c r="M5974" t="s">
        <v>23</v>
      </c>
      <c r="N5974" s="2">
        <v>41337</v>
      </c>
      <c r="O5974" s="2">
        <v>42864</v>
      </c>
      <c r="P5974" t="s">
        <v>24</v>
      </c>
      <c r="Q5974" t="s">
        <v>28</v>
      </c>
      <c r="R5974" s="5" t="str">
        <f t="shared" si="283"/>
        <v>0.13</v>
      </c>
      <c r="S5974" s="6" t="str">
        <f t="shared" si="284"/>
        <v/>
      </c>
      <c r="T5974">
        <f>ROUND(INT(表1[[#This Row],[合同结束日期]]-表1[[#This Row],[合同起始日期]])/365,1)</f>
        <v>4.2</v>
      </c>
    </row>
    <row r="5975" spans="1:20">
      <c r="A5975" s="1">
        <v>42583</v>
      </c>
      <c r="B5975" t="s">
        <v>69</v>
      </c>
      <c r="C5975">
        <f t="shared" si="282"/>
        <v>2</v>
      </c>
      <c r="D5975" t="s">
        <v>101</v>
      </c>
      <c r="E5975" s="4">
        <v>87072.407999999996</v>
      </c>
      <c r="F5975" s="4">
        <v>18624.788071199997</v>
      </c>
      <c r="G5975" s="3">
        <v>0.21389999999999998</v>
      </c>
      <c r="H5975" s="7">
        <v>704.4693203883495</v>
      </c>
      <c r="I5975" s="4">
        <v>150.68598763106795</v>
      </c>
      <c r="J5975">
        <v>123.6</v>
      </c>
      <c r="K5975" t="s">
        <v>11</v>
      </c>
      <c r="L5975" t="s">
        <v>92</v>
      </c>
      <c r="M5975" t="s">
        <v>92</v>
      </c>
      <c r="N5975" s="2">
        <v>41345</v>
      </c>
      <c r="O5975" s="2">
        <v>42864</v>
      </c>
      <c r="P5975" t="s">
        <v>24</v>
      </c>
      <c r="Q5975" t="s">
        <v>83</v>
      </c>
      <c r="R5975" s="5" t="str">
        <f t="shared" si="283"/>
        <v>0.14</v>
      </c>
      <c r="S5975" s="6" t="str">
        <f t="shared" si="284"/>
        <v/>
      </c>
      <c r="T5975">
        <f>ROUND(INT(表1[[#This Row],[合同结束日期]]-表1[[#This Row],[合同起始日期]])/365,1)</f>
        <v>4.2</v>
      </c>
    </row>
    <row r="5976" spans="1:20">
      <c r="A5976" s="1">
        <v>42583</v>
      </c>
      <c r="B5976" t="s">
        <v>69</v>
      </c>
      <c r="C5976">
        <f t="shared" si="282"/>
        <v>2</v>
      </c>
      <c r="D5976" t="s">
        <v>86</v>
      </c>
      <c r="E5976" s="4">
        <v>443048.39999999997</v>
      </c>
      <c r="F5976" s="4">
        <v>94856.66244</v>
      </c>
      <c r="G5976" s="3">
        <v>0.21410000000000001</v>
      </c>
      <c r="H5976" s="7">
        <v>2109.7542857142857</v>
      </c>
      <c r="I5976" s="4">
        <v>451.6983925714286</v>
      </c>
      <c r="J5976">
        <v>210</v>
      </c>
      <c r="K5976" t="s">
        <v>11</v>
      </c>
      <c r="L5976" t="s">
        <v>23</v>
      </c>
      <c r="M5976" t="s">
        <v>23</v>
      </c>
      <c r="N5976" s="2">
        <v>41284</v>
      </c>
      <c r="O5976" s="2">
        <v>42864</v>
      </c>
      <c r="P5976" t="s">
        <v>24</v>
      </c>
      <c r="Q5976" t="s">
        <v>30</v>
      </c>
      <c r="R5976" s="5" t="str">
        <f t="shared" si="283"/>
        <v>0.18</v>
      </c>
      <c r="S5976" s="6" t="str">
        <f t="shared" si="284"/>
        <v/>
      </c>
      <c r="T5976">
        <f>ROUND(INT(表1[[#This Row],[合同结束日期]]-表1[[#This Row],[合同起始日期]])/365,1)</f>
        <v>4.3</v>
      </c>
    </row>
    <row r="5977" spans="1:20">
      <c r="A5977" s="1">
        <v>42583</v>
      </c>
      <c r="B5977" t="s">
        <v>69</v>
      </c>
      <c r="C5977">
        <f t="shared" si="282"/>
        <v>2</v>
      </c>
      <c r="D5977" t="s">
        <v>81</v>
      </c>
      <c r="E5977" s="4">
        <v>148418.4</v>
      </c>
      <c r="F5977" s="4">
        <v>40384.646639999999</v>
      </c>
      <c r="G5977" s="3">
        <v>0.27210000000000001</v>
      </c>
      <c r="H5977" s="7">
        <v>1236.82</v>
      </c>
      <c r="I5977" s="4">
        <v>336.53872200000001</v>
      </c>
      <c r="J5977">
        <v>120</v>
      </c>
      <c r="K5977" t="s">
        <v>11</v>
      </c>
      <c r="L5977" t="s">
        <v>23</v>
      </c>
      <c r="M5977" t="s">
        <v>23</v>
      </c>
      <c r="N5977" s="2">
        <v>41279</v>
      </c>
      <c r="O5977" s="2">
        <v>42864</v>
      </c>
      <c r="P5977" t="s">
        <v>24</v>
      </c>
      <c r="Q5977" t="s">
        <v>56</v>
      </c>
      <c r="R5977" s="5" t="str">
        <f t="shared" si="283"/>
        <v>0.17</v>
      </c>
      <c r="S5977" s="6" t="str">
        <f t="shared" si="284"/>
        <v/>
      </c>
      <c r="T5977">
        <f>ROUND(INT(表1[[#This Row],[合同结束日期]]-表1[[#This Row],[合同起始日期]])/365,1)</f>
        <v>4.3</v>
      </c>
    </row>
    <row r="5978" spans="1:20">
      <c r="A5978" s="1">
        <v>42583</v>
      </c>
      <c r="B5978" t="s">
        <v>69</v>
      </c>
      <c r="C5978">
        <f t="shared" si="282"/>
        <v>2</v>
      </c>
      <c r="D5978" t="s">
        <v>70</v>
      </c>
      <c r="E5978" s="4">
        <v>1415322</v>
      </c>
      <c r="F5978" s="4">
        <v>132474.13919999998</v>
      </c>
      <c r="G5978" s="3">
        <v>9.3599999999999989E-2</v>
      </c>
      <c r="H5978" s="7">
        <v>1174.7360557768925</v>
      </c>
      <c r="I5978" s="4">
        <v>109.95529482071711</v>
      </c>
      <c r="J5978">
        <v>1204.8</v>
      </c>
      <c r="K5978" t="s">
        <v>44</v>
      </c>
      <c r="L5978" t="s">
        <v>72</v>
      </c>
      <c r="M5978" t="s">
        <v>71</v>
      </c>
      <c r="N5978" s="2">
        <v>41270</v>
      </c>
      <c r="O5978" s="2">
        <v>44325</v>
      </c>
      <c r="P5978" t="s">
        <v>18</v>
      </c>
      <c r="Q5978" t="s">
        <v>42</v>
      </c>
      <c r="R5978" s="5" t="str">
        <f t="shared" si="283"/>
        <v>0.08</v>
      </c>
      <c r="S5978" s="6" t="str">
        <f t="shared" si="284"/>
        <v/>
      </c>
      <c r="T5978">
        <f>ROUND(INT(表1[[#This Row],[合同结束日期]]-表1[[#This Row],[合同起始日期]])/365,1)</f>
        <v>8.4</v>
      </c>
    </row>
    <row r="5979" spans="1:20">
      <c r="A5979" s="1">
        <v>42583</v>
      </c>
      <c r="B5979" t="s">
        <v>69</v>
      </c>
      <c r="C5979">
        <f t="shared" si="282"/>
        <v>2</v>
      </c>
      <c r="D5979" t="s">
        <v>73</v>
      </c>
      <c r="E5979" s="4">
        <v>1039147.2</v>
      </c>
      <c r="F5979" s="4">
        <v>98303.325120000009</v>
      </c>
      <c r="G5979" s="3">
        <v>9.4600000000000017E-2</v>
      </c>
      <c r="H5979" s="7">
        <v>1216.2303370786517</v>
      </c>
      <c r="I5979" s="4">
        <v>115.05538988764046</v>
      </c>
      <c r="J5979">
        <v>854.4</v>
      </c>
      <c r="K5979" t="s">
        <v>44</v>
      </c>
      <c r="L5979" t="s">
        <v>72</v>
      </c>
      <c r="M5979" t="s">
        <v>71</v>
      </c>
      <c r="N5979" s="2">
        <v>41286</v>
      </c>
      <c r="O5979" s="2">
        <v>44325</v>
      </c>
      <c r="P5979" t="s">
        <v>18</v>
      </c>
      <c r="Q5979" t="s">
        <v>123</v>
      </c>
      <c r="R5979" s="5" t="str">
        <f t="shared" si="283"/>
        <v>0.09</v>
      </c>
      <c r="S5979" s="6" t="str">
        <f t="shared" si="284"/>
        <v/>
      </c>
      <c r="T5979">
        <f>ROUND(INT(表1[[#This Row],[合同结束日期]]-表1[[#This Row],[合同起始日期]])/365,1)</f>
        <v>8.3000000000000007</v>
      </c>
    </row>
    <row r="5980" spans="1:20">
      <c r="A5980" s="1">
        <v>42583</v>
      </c>
      <c r="B5980" t="s">
        <v>69</v>
      </c>
      <c r="C5980">
        <f t="shared" si="282"/>
        <v>2</v>
      </c>
      <c r="D5980" t="s">
        <v>74</v>
      </c>
      <c r="E5980" s="4">
        <v>175958.39999999999</v>
      </c>
      <c r="F5980" s="4">
        <v>28839.581760000001</v>
      </c>
      <c r="G5980" s="3">
        <v>0.16390000000000002</v>
      </c>
      <c r="H5980" s="7">
        <v>701.58851674641153</v>
      </c>
      <c r="I5980" s="4">
        <v>114.99035789473686</v>
      </c>
      <c r="J5980">
        <v>250.79999999999998</v>
      </c>
      <c r="K5980" t="s">
        <v>76</v>
      </c>
      <c r="L5980" t="s">
        <v>75</v>
      </c>
      <c r="M5980" t="s">
        <v>75</v>
      </c>
      <c r="N5980" s="2">
        <v>41243</v>
      </c>
      <c r="O5980" s="2">
        <v>43229</v>
      </c>
      <c r="P5980" t="s">
        <v>14</v>
      </c>
      <c r="Q5980" t="s">
        <v>37</v>
      </c>
      <c r="R5980" s="5" t="str">
        <f t="shared" si="283"/>
        <v>0.</v>
      </c>
      <c r="S5980" s="6" t="str">
        <f t="shared" si="284"/>
        <v/>
      </c>
      <c r="T5980">
        <f>ROUND(INT(表1[[#This Row],[合同结束日期]]-表1[[#This Row],[合同起始日期]])/365,1)</f>
        <v>5.4</v>
      </c>
    </row>
    <row r="5981" spans="1:20">
      <c r="A5981" s="1">
        <v>42583</v>
      </c>
      <c r="B5981" t="s">
        <v>69</v>
      </c>
      <c r="C5981">
        <f t="shared" si="282"/>
        <v>2</v>
      </c>
      <c r="D5981" t="s">
        <v>95</v>
      </c>
      <c r="E5981" s="4">
        <v>734256</v>
      </c>
      <c r="F5981" s="4">
        <v>187749.25919999997</v>
      </c>
      <c r="G5981" s="3">
        <v>0.25569999999999998</v>
      </c>
      <c r="H5981" s="7">
        <v>473.2250580046404</v>
      </c>
      <c r="I5981" s="4">
        <v>121.00364733178652</v>
      </c>
      <c r="J5981">
        <v>1551.6</v>
      </c>
      <c r="K5981" t="s">
        <v>41</v>
      </c>
      <c r="L5981" t="s">
        <v>95</v>
      </c>
      <c r="M5981" t="s">
        <v>41</v>
      </c>
      <c r="N5981" s="2">
        <v>41338</v>
      </c>
      <c r="O5981" s="2">
        <v>44349</v>
      </c>
      <c r="P5981" t="s">
        <v>24</v>
      </c>
      <c r="Q5981" t="s">
        <v>25</v>
      </c>
      <c r="R5981" s="5" t="str">
        <f t="shared" si="283"/>
        <v>0.15</v>
      </c>
      <c r="S5981" s="6" t="str">
        <f t="shared" si="284"/>
        <v/>
      </c>
      <c r="T5981">
        <f>ROUND(INT(表1[[#This Row],[合同结束日期]]-表1[[#This Row],[合同起始日期]])/365,1)</f>
        <v>8.1999999999999993</v>
      </c>
    </row>
    <row r="5982" spans="1:20">
      <c r="A5982" s="1">
        <v>42583</v>
      </c>
      <c r="B5982" t="s">
        <v>69</v>
      </c>
      <c r="C5982">
        <f t="shared" si="282"/>
        <v>2</v>
      </c>
      <c r="D5982" t="s">
        <v>96</v>
      </c>
      <c r="E5982" s="4">
        <v>622026</v>
      </c>
      <c r="F5982" s="4">
        <v>68796.075599999996</v>
      </c>
      <c r="G5982" s="3">
        <v>0.11059999999999999</v>
      </c>
      <c r="H5982" s="7">
        <v>2377.7752293577983</v>
      </c>
      <c r="I5982" s="4">
        <v>262.98194036697248</v>
      </c>
      <c r="J5982">
        <v>261.59999999999997</v>
      </c>
      <c r="K5982" t="s">
        <v>11</v>
      </c>
      <c r="L5982" t="s">
        <v>23</v>
      </c>
      <c r="M5982" t="s">
        <v>23</v>
      </c>
      <c r="N5982" s="2">
        <v>41374</v>
      </c>
      <c r="O5982" s="2">
        <v>42864</v>
      </c>
      <c r="P5982" t="s">
        <v>24</v>
      </c>
      <c r="Q5982" t="s">
        <v>78</v>
      </c>
      <c r="R5982" s="5" t="str">
        <f t="shared" si="283"/>
        <v>0.07</v>
      </c>
      <c r="S5982" s="6" t="str">
        <f t="shared" si="284"/>
        <v/>
      </c>
      <c r="T5982">
        <f>ROUND(INT(表1[[#This Row],[合同结束日期]]-表1[[#This Row],[合同起始日期]])/365,1)</f>
        <v>4.0999999999999996</v>
      </c>
    </row>
    <row r="5983" spans="1:20">
      <c r="A5983" s="1">
        <v>42583</v>
      </c>
      <c r="B5983" t="s">
        <v>69</v>
      </c>
      <c r="C5983">
        <f t="shared" si="282"/>
        <v>2</v>
      </c>
      <c r="D5983" t="s">
        <v>375</v>
      </c>
      <c r="E5983" s="4">
        <v>521664</v>
      </c>
      <c r="F5983" s="4">
        <v>93899.51999999999</v>
      </c>
      <c r="G5983" s="3">
        <v>0.18</v>
      </c>
      <c r="H5983" s="7">
        <v>1333.4969325153374</v>
      </c>
      <c r="I5983" s="4">
        <v>240.02944785276071</v>
      </c>
      <c r="J5983">
        <v>391.2</v>
      </c>
      <c r="K5983" t="s">
        <v>11</v>
      </c>
      <c r="L5983" t="s">
        <v>23</v>
      </c>
      <c r="M5983" t="s">
        <v>23</v>
      </c>
      <c r="N5983" s="2">
        <v>41331</v>
      </c>
      <c r="O5983" s="2">
        <v>42625</v>
      </c>
      <c r="P5983" t="s">
        <v>24</v>
      </c>
      <c r="Q5983" t="s">
        <v>25</v>
      </c>
      <c r="R5983" s="5" t="str">
        <f t="shared" si="283"/>
        <v>0.15</v>
      </c>
      <c r="S5983" s="6" t="str">
        <f t="shared" si="284"/>
        <v/>
      </c>
      <c r="T5983">
        <f>ROUND(INT(表1[[#This Row],[合同结束日期]]-表1[[#This Row],[合同起始日期]])/365,1)</f>
        <v>3.5</v>
      </c>
    </row>
    <row r="5984" spans="1:20">
      <c r="A5984" s="1">
        <v>42583</v>
      </c>
      <c r="B5984" t="s">
        <v>69</v>
      </c>
      <c r="C5984">
        <f t="shared" si="282"/>
        <v>2</v>
      </c>
      <c r="D5984" t="s">
        <v>113</v>
      </c>
      <c r="E5984" s="4">
        <v>168811.19999999998</v>
      </c>
      <c r="F5984" s="4">
        <v>74023.711199999991</v>
      </c>
      <c r="G5984" s="3">
        <v>0.4385</v>
      </c>
      <c r="H5984" s="7">
        <v>547.37743190661479</v>
      </c>
      <c r="I5984" s="4">
        <v>240.02500389105057</v>
      </c>
      <c r="J5984">
        <v>308.39999999999998</v>
      </c>
      <c r="K5984" t="s">
        <v>11</v>
      </c>
      <c r="L5984" t="s">
        <v>23</v>
      </c>
      <c r="M5984" t="s">
        <v>23</v>
      </c>
      <c r="N5984" s="2">
        <v>41331</v>
      </c>
      <c r="O5984" s="2">
        <v>42625</v>
      </c>
      <c r="P5984" t="s">
        <v>24</v>
      </c>
      <c r="Q5984" t="s">
        <v>25</v>
      </c>
      <c r="R5984" s="5" t="str">
        <f t="shared" si="283"/>
        <v>0.15</v>
      </c>
      <c r="S5984" s="6" t="str">
        <f t="shared" si="284"/>
        <v/>
      </c>
      <c r="T5984">
        <f>ROUND(INT(表1[[#This Row],[合同结束日期]]-表1[[#This Row],[合同起始日期]])/365,1)</f>
        <v>3.5</v>
      </c>
    </row>
    <row r="5985" spans="1:20">
      <c r="A5985" s="1">
        <v>42583</v>
      </c>
      <c r="B5985" t="s">
        <v>69</v>
      </c>
      <c r="C5985">
        <f t="shared" si="282"/>
        <v>2</v>
      </c>
      <c r="D5985" t="s">
        <v>91</v>
      </c>
      <c r="E5985" s="4">
        <v>416701.2</v>
      </c>
      <c r="F5985" s="4">
        <v>102383.48483999999</v>
      </c>
      <c r="G5985" s="3">
        <v>0.24569999999999997</v>
      </c>
      <c r="H5985" s="7">
        <v>1112.9839743589744</v>
      </c>
      <c r="I5985" s="4">
        <v>273.46016249999997</v>
      </c>
      <c r="J5985">
        <v>374.4</v>
      </c>
      <c r="K5985" t="s">
        <v>11</v>
      </c>
      <c r="L5985" t="s">
        <v>92</v>
      </c>
      <c r="M5985" t="s">
        <v>92</v>
      </c>
      <c r="N5985" s="2">
        <v>41295</v>
      </c>
      <c r="O5985" s="2">
        <v>42864</v>
      </c>
      <c r="P5985" t="s">
        <v>24</v>
      </c>
      <c r="Q5985" t="s">
        <v>59</v>
      </c>
      <c r="R5985" s="5" t="str">
        <f t="shared" si="283"/>
        <v>0.16</v>
      </c>
      <c r="S5985" s="6" t="str">
        <f t="shared" si="284"/>
        <v/>
      </c>
      <c r="T5985">
        <f>ROUND(INT(表1[[#This Row],[合同结束日期]]-表1[[#This Row],[合同起始日期]])/365,1)</f>
        <v>4.3</v>
      </c>
    </row>
    <row r="5986" spans="1:20">
      <c r="A5986" s="1">
        <v>42583</v>
      </c>
      <c r="B5986" t="s">
        <v>69</v>
      </c>
      <c r="C5986">
        <f t="shared" si="282"/>
        <v>2</v>
      </c>
      <c r="D5986" t="s">
        <v>118</v>
      </c>
      <c r="E5986" s="4">
        <v>316502.54399999999</v>
      </c>
      <c r="F5986" s="4">
        <v>54659.989348800002</v>
      </c>
      <c r="G5986" s="3">
        <v>0.17270000000000002</v>
      </c>
      <c r="H5986" s="7">
        <v>666.04070707070707</v>
      </c>
      <c r="I5986" s="4">
        <v>115.02523011111111</v>
      </c>
      <c r="J5986">
        <v>475.2</v>
      </c>
      <c r="K5986" t="s">
        <v>44</v>
      </c>
      <c r="L5986" t="s">
        <v>72</v>
      </c>
      <c r="M5986" t="s">
        <v>71</v>
      </c>
      <c r="N5986" s="2">
        <v>41332</v>
      </c>
      <c r="O5986" s="2">
        <v>44325</v>
      </c>
      <c r="P5986" t="s">
        <v>24</v>
      </c>
      <c r="Q5986" t="s">
        <v>123</v>
      </c>
      <c r="R5986" s="5" t="str">
        <f t="shared" si="283"/>
        <v>0.09</v>
      </c>
      <c r="S5986" s="6" t="str">
        <f t="shared" si="284"/>
        <v/>
      </c>
      <c r="T5986">
        <f>ROUND(INT(表1[[#This Row],[合同结束日期]]-表1[[#This Row],[合同起始日期]])/365,1)</f>
        <v>8.1999999999999993</v>
      </c>
    </row>
    <row r="5987" spans="1:20">
      <c r="A5987" s="1">
        <v>42583</v>
      </c>
      <c r="B5987" t="s">
        <v>69</v>
      </c>
      <c r="C5987">
        <f t="shared" si="282"/>
        <v>2</v>
      </c>
      <c r="D5987" t="s">
        <v>120</v>
      </c>
      <c r="E5987" s="4">
        <v>434471.72399999999</v>
      </c>
      <c r="F5987" s="4">
        <v>68863.768253999995</v>
      </c>
      <c r="G5987" s="3">
        <v>0.1585</v>
      </c>
      <c r="H5987" s="7">
        <v>263.31619636363638</v>
      </c>
      <c r="I5987" s="4">
        <v>41.735617123636359</v>
      </c>
      <c r="J5987">
        <v>1650</v>
      </c>
      <c r="K5987" t="s">
        <v>44</v>
      </c>
      <c r="L5987" t="s">
        <v>72</v>
      </c>
      <c r="M5987" t="s">
        <v>71</v>
      </c>
      <c r="N5987" s="2">
        <v>41261</v>
      </c>
      <c r="O5987" s="2">
        <v>44332</v>
      </c>
      <c r="P5987" t="s">
        <v>39</v>
      </c>
      <c r="Q5987" t="s">
        <v>42</v>
      </c>
      <c r="R5987" s="5" t="str">
        <f t="shared" si="283"/>
        <v>0.08</v>
      </c>
      <c r="S5987" s="6" t="str">
        <f t="shared" si="284"/>
        <v/>
      </c>
      <c r="T5987">
        <f>ROUND(INT(表1[[#This Row],[合同结束日期]]-表1[[#This Row],[合同起始日期]])/365,1)</f>
        <v>8.4</v>
      </c>
    </row>
    <row r="5988" spans="1:20">
      <c r="A5988" s="1">
        <v>42583</v>
      </c>
      <c r="B5988" t="s">
        <v>69</v>
      </c>
      <c r="C5988">
        <f t="shared" si="282"/>
        <v>2</v>
      </c>
      <c r="D5988" t="s">
        <v>293</v>
      </c>
      <c r="E5988" s="4">
        <v>887331.6</v>
      </c>
      <c r="F5988" s="4">
        <v>95743.079640000011</v>
      </c>
      <c r="G5988" s="3">
        <v>0.10790000000000001</v>
      </c>
      <c r="H5988" s="7">
        <v>759.96197327852008</v>
      </c>
      <c r="I5988" s="4">
        <v>81.999896916752334</v>
      </c>
      <c r="J5988">
        <v>1167.5999999999999</v>
      </c>
      <c r="K5988" t="s">
        <v>44</v>
      </c>
      <c r="L5988" t="s">
        <v>72</v>
      </c>
      <c r="M5988" t="s">
        <v>71</v>
      </c>
      <c r="N5988" s="2">
        <v>41446</v>
      </c>
      <c r="O5988" s="2">
        <v>44487</v>
      </c>
      <c r="P5988" t="s">
        <v>18</v>
      </c>
      <c r="Q5988" t="s">
        <v>475</v>
      </c>
      <c r="R5988" s="5" t="str">
        <f t="shared" si="283"/>
        <v>0.04</v>
      </c>
      <c r="S5988" s="6" t="str">
        <f t="shared" si="284"/>
        <v/>
      </c>
      <c r="T5988">
        <f>ROUND(INT(表1[[#This Row],[合同结束日期]]-表1[[#This Row],[合同起始日期]])/365,1)</f>
        <v>8.3000000000000007</v>
      </c>
    </row>
    <row r="5989" spans="1:20">
      <c r="A5989" s="1">
        <v>42583</v>
      </c>
      <c r="B5989" t="s">
        <v>69</v>
      </c>
      <c r="C5989">
        <f t="shared" si="282"/>
        <v>2</v>
      </c>
      <c r="D5989" t="s">
        <v>278</v>
      </c>
      <c r="E5989" s="4">
        <v>37578</v>
      </c>
      <c r="F5989" s="4">
        <v>7342.7411999999995</v>
      </c>
      <c r="G5989" s="3">
        <v>0.19539999999999999</v>
      </c>
      <c r="H5989" s="7">
        <v>2609.5833333333335</v>
      </c>
      <c r="I5989" s="4">
        <v>509.91258333333337</v>
      </c>
      <c r="J5989">
        <v>14.399999999999999</v>
      </c>
      <c r="K5989" t="s">
        <v>11</v>
      </c>
      <c r="L5989" t="s">
        <v>12</v>
      </c>
      <c r="M5989" t="s">
        <v>110</v>
      </c>
      <c r="N5989" s="2">
        <v>41518</v>
      </c>
      <c r="O5989" s="2">
        <v>42978</v>
      </c>
      <c r="P5989" t="s">
        <v>24</v>
      </c>
      <c r="Q5989" t="s">
        <v>56</v>
      </c>
      <c r="R5989" s="5" t="str">
        <f t="shared" si="283"/>
        <v>0.17</v>
      </c>
      <c r="S5989" s="6" t="str">
        <f t="shared" si="284"/>
        <v/>
      </c>
      <c r="T5989">
        <f>ROUND(INT(表1[[#This Row],[合同结束日期]]-表1[[#This Row],[合同起始日期]])/365,1)</f>
        <v>4</v>
      </c>
    </row>
    <row r="5990" spans="1:20">
      <c r="A5990" s="1">
        <v>42583</v>
      </c>
      <c r="B5990" t="s">
        <v>69</v>
      </c>
      <c r="C5990">
        <f t="shared" si="282"/>
        <v>2</v>
      </c>
      <c r="D5990" t="s">
        <v>296</v>
      </c>
      <c r="E5990" s="4">
        <v>1806786</v>
      </c>
      <c r="F5990" s="4">
        <v>90339.3</v>
      </c>
      <c r="G5990" s="3">
        <v>0.05</v>
      </c>
      <c r="H5990" s="7">
        <v>3383.4943820224721</v>
      </c>
      <c r="I5990" s="4">
        <v>169.1747191011236</v>
      </c>
      <c r="J5990">
        <v>534</v>
      </c>
      <c r="K5990" t="s">
        <v>44</v>
      </c>
      <c r="L5990" t="s">
        <v>72</v>
      </c>
      <c r="M5990" t="s">
        <v>71</v>
      </c>
      <c r="N5990" s="2">
        <v>41514</v>
      </c>
      <c r="O5990" s="2">
        <v>44525</v>
      </c>
      <c r="P5990" t="s">
        <v>18</v>
      </c>
      <c r="Q5990" t="s">
        <v>208</v>
      </c>
      <c r="R5990" s="5" t="str">
        <f t="shared" si="283"/>
        <v>0.05</v>
      </c>
      <c r="S5990" s="6" t="str">
        <f t="shared" si="284"/>
        <v/>
      </c>
      <c r="T5990">
        <f>ROUND(INT(表1[[#This Row],[合同结束日期]]-表1[[#This Row],[合同起始日期]])/365,1)</f>
        <v>8.1999999999999993</v>
      </c>
    </row>
    <row r="5991" spans="1:20">
      <c r="A5991" s="1">
        <v>42583</v>
      </c>
      <c r="B5991" t="s">
        <v>69</v>
      </c>
      <c r="C5991">
        <f t="shared" si="282"/>
        <v>2</v>
      </c>
      <c r="D5991" t="s">
        <v>301</v>
      </c>
      <c r="E5991" s="4">
        <v>4620</v>
      </c>
      <c r="F5991" s="4">
        <v>2778.0059999999999</v>
      </c>
      <c r="G5991" s="3">
        <v>0.60129999999999995</v>
      </c>
      <c r="H5991" s="7">
        <v>296.15384615384619</v>
      </c>
      <c r="I5991" s="4">
        <v>178.0773076923077</v>
      </c>
      <c r="J5991">
        <v>15.6</v>
      </c>
      <c r="K5991" t="s">
        <v>60</v>
      </c>
      <c r="L5991" t="s">
        <v>107</v>
      </c>
      <c r="M5991" t="s">
        <v>302</v>
      </c>
      <c r="N5991" s="2">
        <v>41609</v>
      </c>
      <c r="O5991" s="2">
        <v>42704</v>
      </c>
      <c r="P5991" t="s">
        <v>14</v>
      </c>
      <c r="Q5991">
        <v>0</v>
      </c>
      <c r="R5991" s="5">
        <f t="shared" si="283"/>
        <v>0</v>
      </c>
      <c r="S5991" s="6" t="str">
        <f t="shared" si="284"/>
        <v/>
      </c>
      <c r="T5991">
        <f>ROUND(INT(表1[[#This Row],[合同结束日期]]-表1[[#This Row],[合同起始日期]])/365,1)</f>
        <v>3</v>
      </c>
    </row>
    <row r="5992" spans="1:20">
      <c r="A5992" s="1">
        <v>42583</v>
      </c>
      <c r="B5992" t="s">
        <v>69</v>
      </c>
      <c r="C5992">
        <f t="shared" si="282"/>
        <v>2</v>
      </c>
      <c r="D5992" t="s">
        <v>300</v>
      </c>
      <c r="E5992" s="4">
        <v>11244</v>
      </c>
      <c r="F5992" s="4">
        <v>2399.4695999999999</v>
      </c>
      <c r="G5992" s="3">
        <v>0.21339999999999998</v>
      </c>
      <c r="H5992" s="7">
        <v>1561.6666666666667</v>
      </c>
      <c r="I5992" s="4">
        <v>333.2596666666667</v>
      </c>
      <c r="J5992">
        <v>7.1999999999999993</v>
      </c>
      <c r="K5992" t="s">
        <v>60</v>
      </c>
      <c r="L5992" t="s">
        <v>107</v>
      </c>
      <c r="M5992" t="s">
        <v>303</v>
      </c>
      <c r="N5992" s="2">
        <v>41617</v>
      </c>
      <c r="O5992" s="2">
        <v>42712</v>
      </c>
      <c r="P5992" t="s">
        <v>14</v>
      </c>
      <c r="Q5992">
        <v>0</v>
      </c>
      <c r="R5992" s="5">
        <f t="shared" si="283"/>
        <v>0</v>
      </c>
      <c r="S5992" s="6" t="str">
        <f t="shared" si="284"/>
        <v/>
      </c>
      <c r="T5992">
        <f>ROUND(INT(表1[[#This Row],[合同结束日期]]-表1[[#This Row],[合同起始日期]])/365,1)</f>
        <v>3</v>
      </c>
    </row>
    <row r="5993" spans="1:20">
      <c r="A5993" s="1">
        <v>42583</v>
      </c>
      <c r="B5993" t="s">
        <v>69</v>
      </c>
      <c r="C5993">
        <f t="shared" si="282"/>
        <v>2</v>
      </c>
      <c r="D5993" t="s">
        <v>306</v>
      </c>
      <c r="E5993" s="4">
        <v>862023.6</v>
      </c>
      <c r="F5993" s="4">
        <v>55772.926919999991</v>
      </c>
      <c r="G5993" s="3">
        <v>6.4699999999999994E-2</v>
      </c>
      <c r="H5993" s="7">
        <v>1544.8451612903225</v>
      </c>
      <c r="I5993" s="4">
        <v>99.951481935483855</v>
      </c>
      <c r="J5993">
        <v>558</v>
      </c>
      <c r="K5993" t="s">
        <v>44</v>
      </c>
      <c r="L5993" t="s">
        <v>72</v>
      </c>
      <c r="M5993" t="s">
        <v>71</v>
      </c>
      <c r="N5993" s="2">
        <v>41567</v>
      </c>
      <c r="O5993" s="2">
        <v>44578</v>
      </c>
      <c r="P5993" t="s">
        <v>18</v>
      </c>
      <c r="Q5993" t="s">
        <v>208</v>
      </c>
      <c r="R5993" s="5" t="str">
        <f t="shared" si="283"/>
        <v>0.05</v>
      </c>
      <c r="S5993" s="6" t="str">
        <f t="shared" si="284"/>
        <v/>
      </c>
      <c r="T5993">
        <f>ROUND(INT(表1[[#This Row],[合同结束日期]]-表1[[#This Row],[合同起始日期]])/365,1)</f>
        <v>8.1999999999999993</v>
      </c>
    </row>
    <row r="5994" spans="1:20">
      <c r="A5994" s="1">
        <v>42583</v>
      </c>
      <c r="B5994" t="s">
        <v>69</v>
      </c>
      <c r="C5994">
        <f t="shared" si="282"/>
        <v>2</v>
      </c>
      <c r="D5994" t="s">
        <v>211</v>
      </c>
      <c r="E5994" s="4">
        <v>57300</v>
      </c>
      <c r="F5994" s="4">
        <v>10864.080000000002</v>
      </c>
      <c r="G5994" s="3">
        <v>0.18960000000000002</v>
      </c>
      <c r="H5994" s="7">
        <v>3979.166666666667</v>
      </c>
      <c r="I5994" s="4">
        <v>754.45000000000016</v>
      </c>
      <c r="J5994">
        <v>14.399999999999999</v>
      </c>
      <c r="K5994" t="s">
        <v>11</v>
      </c>
      <c r="L5994" t="s">
        <v>12</v>
      </c>
      <c r="M5994" t="s">
        <v>110</v>
      </c>
      <c r="N5994" s="2">
        <v>41804</v>
      </c>
      <c r="O5994" s="2">
        <v>42956</v>
      </c>
      <c r="P5994" t="s">
        <v>24</v>
      </c>
      <c r="Q5994" t="s">
        <v>397</v>
      </c>
      <c r="R5994" s="5" t="str">
        <f t="shared" si="283"/>
        <v>0.17</v>
      </c>
      <c r="S5994" s="6" t="str">
        <f t="shared" si="284"/>
        <v>0.17</v>
      </c>
      <c r="T5994">
        <f>ROUND(INT(表1[[#This Row],[合同结束日期]]-表1[[#This Row],[合同起始日期]])/365,1)</f>
        <v>3.2</v>
      </c>
    </row>
    <row r="5995" spans="1:20">
      <c r="A5995" s="1">
        <v>42583</v>
      </c>
      <c r="B5995" t="s">
        <v>69</v>
      </c>
      <c r="C5995">
        <f t="shared" si="282"/>
        <v>2</v>
      </c>
      <c r="D5995" t="s">
        <v>336</v>
      </c>
      <c r="E5995" s="4">
        <v>884311.2</v>
      </c>
      <c r="F5995" s="4">
        <v>86220.342000000004</v>
      </c>
      <c r="G5995" s="3">
        <v>9.7500000000000003E-2</v>
      </c>
      <c r="H5995" s="7">
        <v>1403.6685714285713</v>
      </c>
      <c r="I5995" s="4">
        <v>136.85768571428571</v>
      </c>
      <c r="J5995">
        <v>630</v>
      </c>
      <c r="K5995" t="s">
        <v>44</v>
      </c>
      <c r="L5995" t="s">
        <v>72</v>
      </c>
      <c r="M5995" t="s">
        <v>71</v>
      </c>
      <c r="N5995" s="2">
        <v>41757</v>
      </c>
      <c r="O5995" s="2">
        <v>43948</v>
      </c>
      <c r="P5995" t="s">
        <v>18</v>
      </c>
      <c r="Q5995" t="s">
        <v>123</v>
      </c>
      <c r="R5995" s="5" t="str">
        <f t="shared" si="283"/>
        <v>0.09</v>
      </c>
      <c r="S5995" s="6" t="str">
        <f t="shared" si="284"/>
        <v/>
      </c>
      <c r="T5995">
        <f>ROUND(INT(表1[[#This Row],[合同结束日期]]-表1[[#This Row],[合同起始日期]])/365,1)</f>
        <v>6</v>
      </c>
    </row>
    <row r="5996" spans="1:20">
      <c r="A5996" s="1">
        <v>42583</v>
      </c>
      <c r="B5996" t="s">
        <v>69</v>
      </c>
      <c r="C5996">
        <f t="shared" si="282"/>
        <v>2</v>
      </c>
      <c r="D5996" t="s">
        <v>270</v>
      </c>
      <c r="E5996" s="4">
        <v>24333.96</v>
      </c>
      <c r="F5996" s="4">
        <v>8195.6777279999988</v>
      </c>
      <c r="G5996" s="3">
        <v>0.33679999999999999</v>
      </c>
      <c r="H5996" s="7">
        <v>1013.915</v>
      </c>
      <c r="I5996" s="4">
        <v>341.48657199999997</v>
      </c>
      <c r="J5996">
        <v>24</v>
      </c>
      <c r="K5996" t="s">
        <v>11</v>
      </c>
      <c r="L5996" t="s">
        <v>13</v>
      </c>
      <c r="M5996" t="s">
        <v>34</v>
      </c>
      <c r="N5996" s="2">
        <v>41893</v>
      </c>
      <c r="O5996" s="2">
        <v>42623</v>
      </c>
      <c r="P5996" t="s">
        <v>24</v>
      </c>
      <c r="Q5996" t="s">
        <v>25</v>
      </c>
      <c r="R5996" s="5" t="str">
        <f t="shared" si="283"/>
        <v>0.15</v>
      </c>
      <c r="S5996" s="6" t="str">
        <f t="shared" si="284"/>
        <v/>
      </c>
      <c r="T5996">
        <f>ROUND(INT(表1[[#This Row],[合同结束日期]]-表1[[#This Row],[合同起始日期]])/365,1)</f>
        <v>2</v>
      </c>
    </row>
    <row r="5997" spans="1:20">
      <c r="A5997" s="1">
        <v>42583</v>
      </c>
      <c r="B5997" t="s">
        <v>69</v>
      </c>
      <c r="C5997">
        <f t="shared" si="282"/>
        <v>2</v>
      </c>
      <c r="D5997" t="s">
        <v>272</v>
      </c>
      <c r="E5997" s="4">
        <v>35962.799999999996</v>
      </c>
      <c r="F5997" s="4">
        <v>7818.3127199999999</v>
      </c>
      <c r="G5997" s="3">
        <v>0.21740000000000001</v>
      </c>
      <c r="H5997" s="7">
        <v>2497.4166666666665</v>
      </c>
      <c r="I5997" s="4">
        <v>542.93838333333338</v>
      </c>
      <c r="J5997">
        <v>14.399999999999999</v>
      </c>
      <c r="K5997" t="s">
        <v>11</v>
      </c>
      <c r="L5997" t="s">
        <v>12</v>
      </c>
      <c r="M5997" t="s">
        <v>110</v>
      </c>
      <c r="N5997" s="2">
        <v>41902</v>
      </c>
      <c r="O5997" s="2">
        <v>42632</v>
      </c>
      <c r="P5997" t="s">
        <v>24</v>
      </c>
      <c r="Q5997" t="s">
        <v>59</v>
      </c>
      <c r="R5997" s="5" t="str">
        <f t="shared" si="283"/>
        <v>0.16</v>
      </c>
      <c r="S5997" s="6" t="str">
        <f t="shared" si="284"/>
        <v/>
      </c>
      <c r="T5997">
        <f>ROUND(INT(表1[[#This Row],[合同结束日期]]-表1[[#This Row],[合同起始日期]])/365,1)</f>
        <v>2</v>
      </c>
    </row>
    <row r="5998" spans="1:20">
      <c r="A5998" s="1">
        <v>42583</v>
      </c>
      <c r="B5998" t="s">
        <v>69</v>
      </c>
      <c r="C5998">
        <f t="shared" si="282"/>
        <v>2</v>
      </c>
      <c r="D5998" t="s">
        <v>356</v>
      </c>
      <c r="E5998" s="4">
        <v>744906.10799999989</v>
      </c>
      <c r="F5998" s="4">
        <v>84323.371425599995</v>
      </c>
      <c r="G5998" s="3">
        <v>0.11320000000000001</v>
      </c>
      <c r="H5998" s="7">
        <v>1379.4557555555552</v>
      </c>
      <c r="I5998" s="4">
        <v>156.15439152888888</v>
      </c>
      <c r="J5998">
        <v>540</v>
      </c>
      <c r="K5998" t="s">
        <v>44</v>
      </c>
      <c r="L5998" t="s">
        <v>72</v>
      </c>
      <c r="M5998" t="s">
        <v>71</v>
      </c>
      <c r="N5998" s="2">
        <v>41877</v>
      </c>
      <c r="O5998" s="2">
        <v>43702</v>
      </c>
      <c r="P5998" t="s">
        <v>18</v>
      </c>
      <c r="Q5998" t="s">
        <v>42</v>
      </c>
      <c r="R5998" s="5" t="str">
        <f t="shared" si="283"/>
        <v>0.08</v>
      </c>
      <c r="S5998" s="6" t="str">
        <f t="shared" si="284"/>
        <v/>
      </c>
      <c r="T5998">
        <f>ROUND(INT(表1[[#This Row],[合同结束日期]]-表1[[#This Row],[合同起始日期]])/365,1)</f>
        <v>5</v>
      </c>
    </row>
    <row r="5999" spans="1:20">
      <c r="A5999" s="1">
        <v>42583</v>
      </c>
      <c r="B5999" t="s">
        <v>69</v>
      </c>
      <c r="C5999">
        <f t="shared" si="282"/>
        <v>2</v>
      </c>
      <c r="D5999" t="s">
        <v>111</v>
      </c>
      <c r="E5999" s="4">
        <v>263604</v>
      </c>
      <c r="F5999" s="4">
        <v>47316.917999999998</v>
      </c>
      <c r="G5999" s="3">
        <v>0.17949999999999999</v>
      </c>
      <c r="H5999" s="7">
        <v>1943.9823008849557</v>
      </c>
      <c r="I5999" s="4">
        <v>348.94482300884954</v>
      </c>
      <c r="J5999">
        <v>135.6</v>
      </c>
      <c r="K5999" t="s">
        <v>11</v>
      </c>
      <c r="L5999" t="s">
        <v>23</v>
      </c>
      <c r="M5999" t="s">
        <v>23</v>
      </c>
      <c r="N5999" s="2">
        <v>41974</v>
      </c>
      <c r="O5999" s="2">
        <v>43229</v>
      </c>
      <c r="P5999" t="s">
        <v>24</v>
      </c>
      <c r="Q5999" t="s">
        <v>25</v>
      </c>
      <c r="R5999" s="5" t="str">
        <f t="shared" si="283"/>
        <v>0.15</v>
      </c>
      <c r="S5999" s="6" t="str">
        <f t="shared" si="284"/>
        <v/>
      </c>
      <c r="T5999">
        <f>ROUND(INT(表1[[#This Row],[合同结束日期]]-表1[[#This Row],[合同起始日期]])/365,1)</f>
        <v>3.4</v>
      </c>
    </row>
    <row r="6000" spans="1:20">
      <c r="A6000" s="1">
        <v>42583</v>
      </c>
      <c r="B6000" t="s">
        <v>69</v>
      </c>
      <c r="C6000">
        <f t="shared" si="282"/>
        <v>2</v>
      </c>
      <c r="D6000" t="s">
        <v>112</v>
      </c>
      <c r="E6000" s="4">
        <v>631389.12</v>
      </c>
      <c r="F6000" s="4">
        <v>140736.63484799999</v>
      </c>
      <c r="G6000" s="3">
        <v>0.22289999999999999</v>
      </c>
      <c r="H6000" s="7">
        <v>1179.7255605381167</v>
      </c>
      <c r="I6000" s="4">
        <v>262.96082744394619</v>
      </c>
      <c r="J6000">
        <v>535.19999999999993</v>
      </c>
      <c r="K6000" t="s">
        <v>11</v>
      </c>
      <c r="L6000" t="s">
        <v>92</v>
      </c>
      <c r="M6000" t="s">
        <v>92</v>
      </c>
      <c r="N6000" s="2">
        <v>41974</v>
      </c>
      <c r="O6000" s="2">
        <v>43229</v>
      </c>
      <c r="P6000" t="s">
        <v>24</v>
      </c>
      <c r="Q6000" t="s">
        <v>25</v>
      </c>
      <c r="R6000" s="5" t="str">
        <f t="shared" si="283"/>
        <v>0.15</v>
      </c>
      <c r="S6000" s="6" t="str">
        <f t="shared" si="284"/>
        <v/>
      </c>
      <c r="T6000">
        <f>ROUND(INT(表1[[#This Row],[合同结束日期]]-表1[[#This Row],[合同起始日期]])/365,1)</f>
        <v>3.4</v>
      </c>
    </row>
    <row r="6001" spans="1:20">
      <c r="A6001" s="1">
        <v>42583</v>
      </c>
      <c r="B6001" t="s">
        <v>69</v>
      </c>
      <c r="C6001">
        <f t="shared" si="282"/>
        <v>2</v>
      </c>
      <c r="D6001" t="s">
        <v>376</v>
      </c>
      <c r="E6001" s="4">
        <v>2144660.2200000002</v>
      </c>
      <c r="F6001" s="4">
        <v>130395.341376</v>
      </c>
      <c r="G6001" s="3">
        <v>6.0799999999999993E-2</v>
      </c>
      <c r="H6001" s="7">
        <v>3818.8394230769231</v>
      </c>
      <c r="I6001" s="4">
        <v>232.18543692307691</v>
      </c>
      <c r="J6001">
        <v>561.6</v>
      </c>
      <c r="K6001" t="s">
        <v>44</v>
      </c>
      <c r="L6001" t="s">
        <v>72</v>
      </c>
      <c r="M6001" t="s">
        <v>71</v>
      </c>
      <c r="N6001" s="2">
        <v>42019</v>
      </c>
      <c r="O6001" s="2">
        <v>44940</v>
      </c>
      <c r="P6001" t="s">
        <v>24</v>
      </c>
      <c r="Q6001" t="s">
        <v>208</v>
      </c>
      <c r="R6001" s="5" t="str">
        <f t="shared" si="283"/>
        <v>0.05</v>
      </c>
      <c r="S6001" s="6" t="str">
        <f t="shared" si="284"/>
        <v/>
      </c>
      <c r="T6001">
        <f>ROUND(INT(表1[[#This Row],[合同结束日期]]-表1[[#This Row],[合同起始日期]])/365,1)</f>
        <v>8</v>
      </c>
    </row>
    <row r="6002" spans="1:20">
      <c r="A6002" s="1">
        <v>42583</v>
      </c>
      <c r="B6002" t="s">
        <v>69</v>
      </c>
      <c r="C6002">
        <f t="shared" si="282"/>
        <v>2</v>
      </c>
      <c r="D6002" t="s">
        <v>77</v>
      </c>
      <c r="E6002" s="4">
        <v>561397.55999999994</v>
      </c>
      <c r="F6002" s="4">
        <v>90160.448135999992</v>
      </c>
      <c r="G6002" s="3">
        <v>0.16059999999999999</v>
      </c>
      <c r="H6002" s="7">
        <v>560.27700598802392</v>
      </c>
      <c r="I6002" s="4">
        <v>89.980487161676635</v>
      </c>
      <c r="J6002">
        <v>1002</v>
      </c>
      <c r="K6002" t="s">
        <v>44</v>
      </c>
      <c r="L6002" t="s">
        <v>72</v>
      </c>
      <c r="M6002" t="s">
        <v>71</v>
      </c>
      <c r="N6002" s="2">
        <v>42098</v>
      </c>
      <c r="O6002" s="2">
        <v>44325</v>
      </c>
      <c r="P6002" t="s">
        <v>18</v>
      </c>
      <c r="Q6002" t="s">
        <v>42</v>
      </c>
      <c r="R6002" s="5" t="str">
        <f t="shared" si="283"/>
        <v>0.08</v>
      </c>
      <c r="S6002" s="6" t="str">
        <f t="shared" si="284"/>
        <v/>
      </c>
      <c r="T6002">
        <f>ROUND(INT(表1[[#This Row],[合同结束日期]]-表1[[#This Row],[合同起始日期]])/365,1)</f>
        <v>6.1</v>
      </c>
    </row>
    <row r="6003" spans="1:20">
      <c r="A6003" s="1">
        <v>42583</v>
      </c>
      <c r="B6003" t="s">
        <v>69</v>
      </c>
      <c r="C6003">
        <f t="shared" si="282"/>
        <v>2</v>
      </c>
      <c r="D6003" t="s">
        <v>100</v>
      </c>
      <c r="E6003" s="4">
        <v>434797.2</v>
      </c>
      <c r="F6003" s="4">
        <v>82654.947720000011</v>
      </c>
      <c r="G6003" s="3">
        <v>0.19010000000000002</v>
      </c>
      <c r="H6003" s="7">
        <v>2399.5430463576163</v>
      </c>
      <c r="I6003" s="4">
        <v>456.15313311258285</v>
      </c>
      <c r="J6003">
        <v>181.2</v>
      </c>
      <c r="K6003" t="s">
        <v>11</v>
      </c>
      <c r="L6003" t="s">
        <v>23</v>
      </c>
      <c r="M6003" t="s">
        <v>23</v>
      </c>
      <c r="N6003" s="2">
        <v>42134</v>
      </c>
      <c r="O6003" s="2">
        <v>42864</v>
      </c>
      <c r="P6003" t="s">
        <v>24</v>
      </c>
      <c r="Q6003" t="s">
        <v>59</v>
      </c>
      <c r="R6003" s="5" t="str">
        <f t="shared" si="283"/>
        <v>0.16</v>
      </c>
      <c r="S6003" s="6" t="str">
        <f t="shared" si="284"/>
        <v/>
      </c>
      <c r="T6003">
        <f>ROUND(INT(表1[[#This Row],[合同结束日期]]-表1[[#This Row],[合同起始日期]])/365,1)</f>
        <v>2</v>
      </c>
    </row>
    <row r="6004" spans="1:20">
      <c r="A6004" s="1">
        <v>42583</v>
      </c>
      <c r="B6004" t="s">
        <v>69</v>
      </c>
      <c r="C6004">
        <f t="shared" si="282"/>
        <v>2</v>
      </c>
      <c r="D6004" t="s">
        <v>105</v>
      </c>
      <c r="E6004" s="4">
        <v>87111.599999999991</v>
      </c>
      <c r="F6004" s="4">
        <v>21446.875919999999</v>
      </c>
      <c r="G6004" s="3">
        <v>0.2462</v>
      </c>
      <c r="H6004" s="7">
        <v>1814.8249999999998</v>
      </c>
      <c r="I6004" s="4">
        <v>446.80991499999999</v>
      </c>
      <c r="J6004">
        <v>48</v>
      </c>
      <c r="K6004" t="s">
        <v>60</v>
      </c>
      <c r="L6004" t="s">
        <v>107</v>
      </c>
      <c r="M6004" t="s">
        <v>106</v>
      </c>
      <c r="N6004" s="2">
        <v>42163</v>
      </c>
      <c r="O6004" s="2">
        <v>42893</v>
      </c>
      <c r="P6004" t="s">
        <v>24</v>
      </c>
      <c r="Q6004" t="s">
        <v>30</v>
      </c>
      <c r="R6004" s="5" t="str">
        <f t="shared" si="283"/>
        <v>0.18</v>
      </c>
      <c r="S6004" s="6" t="str">
        <f t="shared" si="284"/>
        <v/>
      </c>
      <c r="T6004">
        <f>ROUND(INT(表1[[#This Row],[合同结束日期]]-表1[[#This Row],[合同起始日期]])/365,1)</f>
        <v>2</v>
      </c>
    </row>
    <row r="6005" spans="1:20">
      <c r="A6005" s="1">
        <v>42583</v>
      </c>
      <c r="B6005" t="s">
        <v>69</v>
      </c>
      <c r="C6005">
        <f t="shared" si="282"/>
        <v>2</v>
      </c>
      <c r="D6005" t="s">
        <v>415</v>
      </c>
      <c r="E6005" s="4">
        <v>166336.79999999999</v>
      </c>
      <c r="F6005" s="4">
        <v>24917.252640000002</v>
      </c>
      <c r="G6005" s="3">
        <v>0.14980000000000002</v>
      </c>
      <c r="H6005" s="7">
        <v>2520.2545454545452</v>
      </c>
      <c r="I6005" s="4">
        <v>377.53413090909095</v>
      </c>
      <c r="J6005">
        <v>66</v>
      </c>
      <c r="K6005" t="s">
        <v>11</v>
      </c>
      <c r="L6005" t="s">
        <v>12</v>
      </c>
      <c r="M6005" t="s">
        <v>53</v>
      </c>
      <c r="N6005" s="2">
        <v>42156</v>
      </c>
      <c r="O6005" s="2">
        <v>42886</v>
      </c>
      <c r="P6005" t="s">
        <v>24</v>
      </c>
      <c r="Q6005" t="s">
        <v>28</v>
      </c>
      <c r="R6005" s="5" t="str">
        <f t="shared" si="283"/>
        <v>0.13</v>
      </c>
      <c r="S6005" s="6" t="str">
        <f t="shared" si="284"/>
        <v/>
      </c>
      <c r="T6005">
        <f>ROUND(INT(表1[[#This Row],[合同结束日期]]-表1[[#This Row],[合同起始日期]])/365,1)</f>
        <v>2</v>
      </c>
    </row>
    <row r="6006" spans="1:20">
      <c r="A6006" s="1">
        <v>42583</v>
      </c>
      <c r="B6006" t="s">
        <v>69</v>
      </c>
      <c r="C6006">
        <f t="shared" si="282"/>
        <v>2</v>
      </c>
      <c r="D6006" t="s">
        <v>417</v>
      </c>
      <c r="E6006" s="4">
        <v>189922.8</v>
      </c>
      <c r="F6006" s="4">
        <v>28108.574400000001</v>
      </c>
      <c r="G6006" s="3">
        <v>0.14800000000000002</v>
      </c>
      <c r="H6006" s="7">
        <v>2776.6491228070176</v>
      </c>
      <c r="I6006" s="4">
        <v>410.94407017543864</v>
      </c>
      <c r="J6006">
        <v>68.399999999999991</v>
      </c>
      <c r="K6006" t="s">
        <v>11</v>
      </c>
      <c r="L6006" t="s">
        <v>12</v>
      </c>
      <c r="M6006" t="s">
        <v>53</v>
      </c>
      <c r="N6006" s="2">
        <v>42156</v>
      </c>
      <c r="O6006" s="2">
        <v>42886</v>
      </c>
      <c r="P6006" t="s">
        <v>24</v>
      </c>
      <c r="Q6006" t="s">
        <v>28</v>
      </c>
      <c r="R6006" s="5" t="str">
        <f t="shared" si="283"/>
        <v>0.13</v>
      </c>
      <c r="S6006" s="6" t="str">
        <f t="shared" si="284"/>
        <v/>
      </c>
      <c r="T6006">
        <f>ROUND(INT(表1[[#This Row],[合同结束日期]]-表1[[#This Row],[合同起始日期]])/365,1)</f>
        <v>2</v>
      </c>
    </row>
    <row r="6007" spans="1:20">
      <c r="A6007" s="1">
        <v>42583</v>
      </c>
      <c r="B6007" t="s">
        <v>69</v>
      </c>
      <c r="C6007">
        <f t="shared" si="282"/>
        <v>2</v>
      </c>
      <c r="D6007" t="s">
        <v>418</v>
      </c>
      <c r="E6007" s="4">
        <v>273528</v>
      </c>
      <c r="F6007" s="4">
        <v>39169.209599999995</v>
      </c>
      <c r="G6007" s="3">
        <v>0.14319999999999999</v>
      </c>
      <c r="H6007" s="7">
        <v>3799</v>
      </c>
      <c r="I6007" s="4">
        <v>544.01679999999988</v>
      </c>
      <c r="J6007">
        <v>72</v>
      </c>
      <c r="K6007" t="s">
        <v>11</v>
      </c>
      <c r="L6007" t="s">
        <v>12</v>
      </c>
      <c r="M6007" t="s">
        <v>53</v>
      </c>
      <c r="N6007" s="2">
        <v>42159</v>
      </c>
      <c r="O6007" s="2">
        <v>42889</v>
      </c>
      <c r="P6007" t="s">
        <v>24</v>
      </c>
      <c r="Q6007" t="s">
        <v>28</v>
      </c>
      <c r="R6007" s="5" t="str">
        <f t="shared" si="283"/>
        <v>0.13</v>
      </c>
      <c r="S6007" s="6" t="str">
        <f t="shared" si="284"/>
        <v/>
      </c>
      <c r="T6007">
        <f>ROUND(INT(表1[[#This Row],[合同结束日期]]-表1[[#This Row],[合同起始日期]])/365,1)</f>
        <v>2</v>
      </c>
    </row>
    <row r="6008" spans="1:20">
      <c r="A6008" s="1">
        <v>42583</v>
      </c>
      <c r="B6008" t="s">
        <v>69</v>
      </c>
      <c r="C6008">
        <f t="shared" si="282"/>
        <v>2</v>
      </c>
      <c r="D6008" t="s">
        <v>423</v>
      </c>
      <c r="E6008" s="4">
        <v>282018.59999999998</v>
      </c>
      <c r="F6008" s="4">
        <v>50114.705220000003</v>
      </c>
      <c r="G6008" s="3">
        <v>0.17770000000000002</v>
      </c>
      <c r="H6008" s="7">
        <v>5465.4767441860458</v>
      </c>
      <c r="I6008" s="4">
        <v>971.21521744186055</v>
      </c>
      <c r="J6008">
        <v>51.6</v>
      </c>
      <c r="K6008" t="s">
        <v>66</v>
      </c>
      <c r="L6008" t="s">
        <v>64</v>
      </c>
      <c r="M6008" t="s">
        <v>64</v>
      </c>
      <c r="N6008" s="2">
        <v>42156</v>
      </c>
      <c r="O6008" s="2">
        <v>42886</v>
      </c>
      <c r="P6008" t="s">
        <v>24</v>
      </c>
      <c r="Q6008" t="s">
        <v>59</v>
      </c>
      <c r="R6008" s="5" t="str">
        <f t="shared" si="283"/>
        <v>0.16</v>
      </c>
      <c r="S6008" s="6" t="str">
        <f t="shared" si="284"/>
        <v/>
      </c>
      <c r="T6008">
        <f>ROUND(INT(表1[[#This Row],[合同结束日期]]-表1[[#This Row],[合同起始日期]])/365,1)</f>
        <v>2</v>
      </c>
    </row>
    <row r="6009" spans="1:20">
      <c r="A6009" s="1">
        <v>42583</v>
      </c>
      <c r="B6009" t="s">
        <v>69</v>
      </c>
      <c r="C6009">
        <f t="shared" si="282"/>
        <v>2</v>
      </c>
      <c r="D6009" t="s">
        <v>421</v>
      </c>
      <c r="E6009" s="4">
        <v>124097.76</v>
      </c>
      <c r="F6009" s="4">
        <v>39301.760592000006</v>
      </c>
      <c r="G6009" s="3">
        <v>0.31670000000000004</v>
      </c>
      <c r="H6009" s="7">
        <v>1161.9640449438202</v>
      </c>
      <c r="I6009" s="4">
        <v>367.99401303370792</v>
      </c>
      <c r="J6009">
        <v>106.8</v>
      </c>
      <c r="K6009" t="s">
        <v>11</v>
      </c>
      <c r="L6009" t="s">
        <v>13</v>
      </c>
      <c r="M6009" t="s">
        <v>34</v>
      </c>
      <c r="N6009" s="2">
        <v>42156</v>
      </c>
      <c r="O6009" s="2">
        <v>42886</v>
      </c>
      <c r="P6009" t="s">
        <v>24</v>
      </c>
      <c r="Q6009" t="s">
        <v>30</v>
      </c>
      <c r="R6009" s="5" t="str">
        <f t="shared" si="283"/>
        <v>0.18</v>
      </c>
      <c r="S6009" s="6" t="str">
        <f t="shared" si="284"/>
        <v/>
      </c>
      <c r="T6009">
        <f>ROUND(INT(表1[[#This Row],[合同结束日期]]-表1[[#This Row],[合同起始日期]])/365,1)</f>
        <v>2</v>
      </c>
    </row>
    <row r="6010" spans="1:20">
      <c r="A6010" s="1">
        <v>42583</v>
      </c>
      <c r="B6010" t="s">
        <v>69</v>
      </c>
      <c r="C6010">
        <f t="shared" si="282"/>
        <v>2</v>
      </c>
      <c r="D6010" t="s">
        <v>440</v>
      </c>
      <c r="E6010" s="4">
        <v>242972.4</v>
      </c>
      <c r="F6010" s="4">
        <v>48837.452400000002</v>
      </c>
      <c r="G6010" s="3">
        <v>0.20100000000000001</v>
      </c>
      <c r="H6010" s="7">
        <v>2354.3837209302324</v>
      </c>
      <c r="I6010" s="4">
        <v>473.23112790697672</v>
      </c>
      <c r="J6010">
        <v>103.2</v>
      </c>
      <c r="K6010" t="s">
        <v>11</v>
      </c>
      <c r="L6010" t="s">
        <v>23</v>
      </c>
      <c r="M6010" t="s">
        <v>23</v>
      </c>
      <c r="N6010" s="2">
        <v>42163</v>
      </c>
      <c r="O6010" s="2">
        <v>42893</v>
      </c>
      <c r="P6010" t="s">
        <v>24</v>
      </c>
      <c r="Q6010" t="s">
        <v>56</v>
      </c>
      <c r="R6010" s="5" t="str">
        <f t="shared" si="283"/>
        <v>0.17</v>
      </c>
      <c r="S6010" s="6" t="str">
        <f t="shared" si="284"/>
        <v/>
      </c>
      <c r="T6010">
        <f>ROUND(INT(表1[[#This Row],[合同结束日期]]-表1[[#This Row],[合同起始日期]])/365,1)</f>
        <v>2</v>
      </c>
    </row>
    <row r="6011" spans="1:20">
      <c r="A6011" s="1">
        <v>42583</v>
      </c>
      <c r="B6011" t="s">
        <v>69</v>
      </c>
      <c r="C6011">
        <f t="shared" si="282"/>
        <v>2</v>
      </c>
      <c r="D6011" t="s">
        <v>90</v>
      </c>
      <c r="E6011" s="4">
        <v>148549.19999999998</v>
      </c>
      <c r="F6011" s="4">
        <v>63400.798559999996</v>
      </c>
      <c r="G6011" s="3">
        <v>0.42680000000000001</v>
      </c>
      <c r="H6011" s="7">
        <v>788.47770700636931</v>
      </c>
      <c r="I6011" s="4">
        <v>336.52228535031844</v>
      </c>
      <c r="J6011">
        <v>188.4</v>
      </c>
      <c r="K6011" t="s">
        <v>11</v>
      </c>
      <c r="L6011" t="s">
        <v>23</v>
      </c>
      <c r="M6011" t="s">
        <v>23</v>
      </c>
      <c r="N6011" s="2">
        <v>42156</v>
      </c>
      <c r="O6011" s="2">
        <v>42886</v>
      </c>
      <c r="P6011" t="s">
        <v>24</v>
      </c>
      <c r="Q6011" t="s">
        <v>420</v>
      </c>
      <c r="R6011" s="5" t="str">
        <f t="shared" si="283"/>
        <v>0.19</v>
      </c>
      <c r="S6011" s="6" t="str">
        <f t="shared" si="284"/>
        <v/>
      </c>
      <c r="T6011">
        <f>ROUND(INT(表1[[#This Row],[合同结束日期]]-表1[[#This Row],[合同起始日期]])/365,1)</f>
        <v>2</v>
      </c>
    </row>
    <row r="6012" spans="1:20">
      <c r="A6012" s="1">
        <v>42583</v>
      </c>
      <c r="B6012" t="s">
        <v>69</v>
      </c>
      <c r="C6012">
        <f t="shared" si="282"/>
        <v>2</v>
      </c>
      <c r="D6012" t="s">
        <v>441</v>
      </c>
      <c r="E6012" s="4">
        <v>153219.6</v>
      </c>
      <c r="F6012" s="4">
        <v>39745.164240000006</v>
      </c>
      <c r="G6012" s="3">
        <v>0.25940000000000002</v>
      </c>
      <c r="H6012" s="7">
        <v>1418.7</v>
      </c>
      <c r="I6012" s="4">
        <v>368.01078000000007</v>
      </c>
      <c r="J6012">
        <v>108</v>
      </c>
      <c r="K6012" t="s">
        <v>11</v>
      </c>
      <c r="L6012" t="s">
        <v>23</v>
      </c>
      <c r="M6012" t="s">
        <v>23</v>
      </c>
      <c r="N6012" s="2">
        <v>42163</v>
      </c>
      <c r="O6012" s="2">
        <v>42893</v>
      </c>
      <c r="P6012" t="s">
        <v>24</v>
      </c>
      <c r="Q6012" t="s">
        <v>56</v>
      </c>
      <c r="R6012" s="5" t="str">
        <f t="shared" si="283"/>
        <v>0.17</v>
      </c>
      <c r="S6012" s="6" t="str">
        <f t="shared" si="284"/>
        <v/>
      </c>
      <c r="T6012">
        <f>ROUND(INT(表1[[#This Row],[合同结束日期]]-表1[[#This Row],[合同起始日期]])/365,1)</f>
        <v>2</v>
      </c>
    </row>
    <row r="6013" spans="1:20">
      <c r="A6013" s="1">
        <v>42583</v>
      </c>
      <c r="B6013" t="s">
        <v>69</v>
      </c>
      <c r="C6013">
        <f t="shared" si="282"/>
        <v>2</v>
      </c>
      <c r="D6013" t="s">
        <v>419</v>
      </c>
      <c r="E6013" s="4">
        <v>540406.79999999993</v>
      </c>
      <c r="F6013" s="4">
        <v>119537.98415999999</v>
      </c>
      <c r="G6013" s="3">
        <v>0.22120000000000001</v>
      </c>
      <c r="H6013" s="7">
        <v>1643.5729927007296</v>
      </c>
      <c r="I6013" s="4">
        <v>363.55834598540144</v>
      </c>
      <c r="J6013">
        <v>328.8</v>
      </c>
      <c r="K6013" t="s">
        <v>11</v>
      </c>
      <c r="L6013" t="s">
        <v>23</v>
      </c>
      <c r="M6013" t="s">
        <v>23</v>
      </c>
      <c r="N6013" s="2">
        <v>42140</v>
      </c>
      <c r="O6013" s="2">
        <v>42870</v>
      </c>
      <c r="P6013" t="s">
        <v>24</v>
      </c>
      <c r="Q6013" t="s">
        <v>30</v>
      </c>
      <c r="R6013" s="5" t="str">
        <f t="shared" si="283"/>
        <v>0.18</v>
      </c>
      <c r="S6013" s="6" t="str">
        <f t="shared" si="284"/>
        <v/>
      </c>
      <c r="T6013">
        <f>ROUND(INT(表1[[#This Row],[合同结束日期]]-表1[[#This Row],[合同起始日期]])/365,1)</f>
        <v>2</v>
      </c>
    </row>
    <row r="6014" spans="1:20">
      <c r="A6014" s="1">
        <v>42583</v>
      </c>
      <c r="B6014" t="s">
        <v>69</v>
      </c>
      <c r="C6014">
        <f t="shared" si="282"/>
        <v>2</v>
      </c>
      <c r="D6014" t="s">
        <v>49</v>
      </c>
      <c r="E6014" s="4">
        <v>620167.19999999995</v>
      </c>
      <c r="F6014" s="4">
        <v>87009.458159999995</v>
      </c>
      <c r="G6014" s="3">
        <v>0.14030000000000001</v>
      </c>
      <c r="H6014" s="7">
        <v>4875.5283018867922</v>
      </c>
      <c r="I6014" s="4">
        <v>684.03662075471698</v>
      </c>
      <c r="J6014">
        <v>127.19999999999999</v>
      </c>
      <c r="K6014" t="s">
        <v>11</v>
      </c>
      <c r="L6014" t="s">
        <v>51</v>
      </c>
      <c r="M6014" t="s">
        <v>50</v>
      </c>
      <c r="N6014" s="2">
        <v>42178</v>
      </c>
      <c r="O6014" s="2">
        <v>42908</v>
      </c>
      <c r="P6014" t="s">
        <v>24</v>
      </c>
      <c r="Q6014" t="s">
        <v>28</v>
      </c>
      <c r="R6014" s="5" t="str">
        <f t="shared" si="283"/>
        <v>0.13</v>
      </c>
      <c r="S6014" s="6" t="str">
        <f t="shared" si="284"/>
        <v/>
      </c>
      <c r="T6014">
        <f>ROUND(INT(表1[[#This Row],[合同结束日期]]-表1[[#This Row],[合同起始日期]])/365,1)</f>
        <v>2</v>
      </c>
    </row>
    <row r="6015" spans="1:20">
      <c r="A6015" s="1">
        <v>42583</v>
      </c>
      <c r="B6015" t="s">
        <v>69</v>
      </c>
      <c r="C6015">
        <f t="shared" si="282"/>
        <v>2</v>
      </c>
      <c r="D6015" t="s">
        <v>310</v>
      </c>
      <c r="E6015" s="4">
        <v>39116.400000000001</v>
      </c>
      <c r="F6015" s="4">
        <v>8194.8858</v>
      </c>
      <c r="G6015" s="3">
        <v>0.20949999999999999</v>
      </c>
      <c r="H6015" s="7">
        <v>2963.3636363636365</v>
      </c>
      <c r="I6015" s="4">
        <v>620.82468181818183</v>
      </c>
      <c r="J6015">
        <v>13.2</v>
      </c>
      <c r="K6015" t="s">
        <v>11</v>
      </c>
      <c r="L6015" t="s">
        <v>12</v>
      </c>
      <c r="M6015" t="s">
        <v>10</v>
      </c>
      <c r="N6015" s="2">
        <v>42181</v>
      </c>
      <c r="O6015" s="2">
        <v>42546</v>
      </c>
      <c r="P6015" t="s">
        <v>24</v>
      </c>
      <c r="Q6015">
        <v>0.15</v>
      </c>
      <c r="R6015" s="5">
        <f t="shared" si="283"/>
        <v>0.15</v>
      </c>
      <c r="S6015" s="6" t="str">
        <f t="shared" si="284"/>
        <v/>
      </c>
      <c r="T6015">
        <f>ROUND(INT(表1[[#This Row],[合同结束日期]]-表1[[#This Row],[合同起始日期]])/365,1)</f>
        <v>1</v>
      </c>
    </row>
    <row r="6016" spans="1:20">
      <c r="A6016" s="1">
        <v>42583</v>
      </c>
      <c r="B6016" t="s">
        <v>69</v>
      </c>
      <c r="C6016">
        <f t="shared" si="282"/>
        <v>2</v>
      </c>
      <c r="D6016" t="s">
        <v>461</v>
      </c>
      <c r="E6016" s="4">
        <v>469950.288</v>
      </c>
      <c r="F6016" s="4">
        <v>49250.790182399993</v>
      </c>
      <c r="G6016" s="3">
        <v>0.10479999999999999</v>
      </c>
      <c r="H6016" s="7">
        <v>2018.6868041237115</v>
      </c>
      <c r="I6016" s="4">
        <v>211.55837707216494</v>
      </c>
      <c r="J6016">
        <v>232.79999999999998</v>
      </c>
      <c r="K6016" t="s">
        <v>44</v>
      </c>
      <c r="L6016" t="s">
        <v>72</v>
      </c>
      <c r="M6016" t="s">
        <v>71</v>
      </c>
      <c r="N6016" s="2">
        <v>42135</v>
      </c>
      <c r="O6016" s="2">
        <v>43961</v>
      </c>
      <c r="P6016" t="s">
        <v>24</v>
      </c>
      <c r="Q6016" t="s">
        <v>42</v>
      </c>
      <c r="R6016" s="5" t="str">
        <f t="shared" si="283"/>
        <v>0.08</v>
      </c>
      <c r="S6016" s="6" t="str">
        <f t="shared" si="284"/>
        <v/>
      </c>
      <c r="T6016">
        <f>ROUND(INT(表1[[#This Row],[合同结束日期]]-表1[[#This Row],[合同起始日期]])/365,1)</f>
        <v>5</v>
      </c>
    </row>
    <row r="6017" spans="1:20">
      <c r="A6017" s="1">
        <v>42583</v>
      </c>
      <c r="B6017" t="s">
        <v>69</v>
      </c>
      <c r="C6017">
        <f t="shared" si="282"/>
        <v>2</v>
      </c>
      <c r="D6017" t="s">
        <v>462</v>
      </c>
      <c r="E6017" s="4">
        <v>46820.4</v>
      </c>
      <c r="F6017" s="4">
        <v>3862.683</v>
      </c>
      <c r="G6017" s="3">
        <v>8.2500000000000004E-2</v>
      </c>
      <c r="H6017" s="7">
        <v>6502.8333333333339</v>
      </c>
      <c r="I6017" s="4">
        <v>536.4837500000001</v>
      </c>
      <c r="J6017">
        <v>7.1999999999999993</v>
      </c>
      <c r="K6017" t="s">
        <v>66</v>
      </c>
      <c r="L6017" t="s">
        <v>66</v>
      </c>
      <c r="M6017" t="s">
        <v>66</v>
      </c>
      <c r="N6017" s="2">
        <v>42236</v>
      </c>
      <c r="O6017" s="2">
        <v>42601</v>
      </c>
      <c r="P6017" t="s">
        <v>24</v>
      </c>
      <c r="Q6017" t="s">
        <v>465</v>
      </c>
      <c r="R6017" s="5" t="str">
        <f t="shared" si="283"/>
        <v>0.</v>
      </c>
      <c r="S6017" s="6" t="str">
        <f t="shared" si="284"/>
        <v>0.1</v>
      </c>
      <c r="T6017">
        <f>ROUND(INT(表1[[#This Row],[合同结束日期]]-表1[[#This Row],[合同起始日期]])/365,1)</f>
        <v>1</v>
      </c>
    </row>
    <row r="6018" spans="1:20">
      <c r="A6018" s="1">
        <v>42583</v>
      </c>
      <c r="B6018" t="s">
        <v>69</v>
      </c>
      <c r="C6018">
        <f t="shared" si="282"/>
        <v>2</v>
      </c>
      <c r="D6018" t="s">
        <v>464</v>
      </c>
      <c r="E6018" s="4">
        <v>521013.6</v>
      </c>
      <c r="F6018" s="4">
        <v>50486.217839999998</v>
      </c>
      <c r="G6018" s="3">
        <v>9.69E-2</v>
      </c>
      <c r="H6018" s="7">
        <v>2010.0833333333333</v>
      </c>
      <c r="I6018" s="4">
        <v>194.777075</v>
      </c>
      <c r="J6018">
        <v>259.2</v>
      </c>
      <c r="K6018" t="s">
        <v>44</v>
      </c>
      <c r="L6018" t="s">
        <v>72</v>
      </c>
      <c r="M6018" t="s">
        <v>71</v>
      </c>
      <c r="N6018" s="2">
        <v>42139</v>
      </c>
      <c r="O6018" s="2">
        <v>43965</v>
      </c>
      <c r="P6018" t="s">
        <v>18</v>
      </c>
      <c r="Q6018" t="s">
        <v>42</v>
      </c>
      <c r="R6018" s="5" t="str">
        <f t="shared" si="283"/>
        <v>0.08</v>
      </c>
      <c r="S6018" s="6" t="str">
        <f t="shared" si="284"/>
        <v/>
      </c>
      <c r="T6018">
        <f>ROUND(INT(表1[[#This Row],[合同结束日期]]-表1[[#This Row],[合同起始日期]])/365,1)</f>
        <v>5</v>
      </c>
    </row>
    <row r="6019" spans="1:20">
      <c r="A6019" s="1">
        <v>42583</v>
      </c>
      <c r="B6019" t="s">
        <v>69</v>
      </c>
      <c r="C6019">
        <f t="shared" ref="C6019:C6082" si="285">IF($B6019="负一层",-1,IF($B6019="负一夹层",0,IF($B6019="一层",1,IF($B6019="二层",2,IF($B6019="三层",3,IF($B6019="四层",4))))))</f>
        <v>2</v>
      </c>
      <c r="D6019" t="s">
        <v>480</v>
      </c>
      <c r="E6019" s="4">
        <v>77905.2</v>
      </c>
      <c r="F6019" s="4">
        <v>13726.896240000002</v>
      </c>
      <c r="G6019" s="3">
        <v>0.17620000000000002</v>
      </c>
      <c r="H6019" s="7">
        <v>5410.0833333333339</v>
      </c>
      <c r="I6019" s="4">
        <v>953.25668333333351</v>
      </c>
      <c r="J6019">
        <v>14.399999999999999</v>
      </c>
      <c r="K6019" t="s">
        <v>60</v>
      </c>
      <c r="L6019" t="s">
        <v>61</v>
      </c>
      <c r="M6019" t="s">
        <v>58</v>
      </c>
      <c r="N6019" s="2">
        <v>42309</v>
      </c>
      <c r="O6019" s="2">
        <v>42674</v>
      </c>
      <c r="P6019" t="s">
        <v>24</v>
      </c>
      <c r="Q6019" t="s">
        <v>59</v>
      </c>
      <c r="R6019" s="5" t="str">
        <f t="shared" ref="R6019:R6082" si="286">IF(ISERROR(FIND(",",$Q6019)),$Q6019,LEFT($Q6019,FIND(",",$Q6019)-1))</f>
        <v>0.16</v>
      </c>
      <c r="S6019" s="6" t="str">
        <f t="shared" si="284"/>
        <v/>
      </c>
      <c r="T6019">
        <f>ROUND(INT(表1[[#This Row],[合同结束日期]]-表1[[#This Row],[合同起始日期]])/365,1)</f>
        <v>1</v>
      </c>
    </row>
    <row r="6020" spans="1:20">
      <c r="A6020" s="1">
        <v>42583</v>
      </c>
      <c r="B6020" t="s">
        <v>69</v>
      </c>
      <c r="C6020">
        <f t="shared" si="285"/>
        <v>2</v>
      </c>
      <c r="D6020" t="s">
        <v>470</v>
      </c>
      <c r="E6020" s="4">
        <v>43247.040000000001</v>
      </c>
      <c r="F6020" s="4">
        <v>7563.9072960000021</v>
      </c>
      <c r="G6020" s="3">
        <v>0.17490000000000006</v>
      </c>
      <c r="H6020" s="7">
        <v>3003.2666666666669</v>
      </c>
      <c r="I6020" s="4">
        <v>525.27134000000024</v>
      </c>
      <c r="J6020">
        <v>14.399999999999999</v>
      </c>
      <c r="K6020" t="s">
        <v>11</v>
      </c>
      <c r="L6020" t="s">
        <v>12</v>
      </c>
      <c r="M6020" t="s">
        <v>110</v>
      </c>
      <c r="N6020" s="2">
        <v>42266</v>
      </c>
      <c r="O6020" s="2">
        <v>42631</v>
      </c>
      <c r="P6020" t="s">
        <v>24</v>
      </c>
      <c r="Q6020" t="s">
        <v>25</v>
      </c>
      <c r="R6020" s="5" t="str">
        <f t="shared" si="286"/>
        <v>0.15</v>
      </c>
      <c r="S6020" s="6" t="str">
        <f t="shared" ref="S6020:S6083" si="287">IF(ISERROR(FIND(",",$Q6020)),"",RIGHT($Q6020,LEN($Q6020)-FIND(",",$Q6020)))</f>
        <v/>
      </c>
      <c r="T6020">
        <f>ROUND(INT(表1[[#This Row],[合同结束日期]]-表1[[#This Row],[合同起始日期]])/365,1)</f>
        <v>1</v>
      </c>
    </row>
    <row r="6021" spans="1:20">
      <c r="A6021" s="1">
        <v>42583</v>
      </c>
      <c r="B6021" t="s">
        <v>69</v>
      </c>
      <c r="C6021">
        <f t="shared" si="285"/>
        <v>2</v>
      </c>
      <c r="D6021" t="s">
        <v>297</v>
      </c>
      <c r="E6021" s="4">
        <v>56875.08</v>
      </c>
      <c r="F6021" s="4">
        <v>8400.4493160000002</v>
      </c>
      <c r="G6021" s="3">
        <v>0.1477</v>
      </c>
      <c r="H6021" s="7">
        <v>3159.7266666666669</v>
      </c>
      <c r="I6021" s="4">
        <v>466.6916286666667</v>
      </c>
      <c r="J6021">
        <v>18</v>
      </c>
      <c r="K6021" t="s">
        <v>60</v>
      </c>
      <c r="L6021" t="s">
        <v>61</v>
      </c>
      <c r="M6021" t="s">
        <v>305</v>
      </c>
      <c r="N6021" s="2">
        <v>42323</v>
      </c>
      <c r="O6021" s="2">
        <v>42688</v>
      </c>
      <c r="P6021" t="s">
        <v>24</v>
      </c>
      <c r="Q6021" t="s">
        <v>28</v>
      </c>
      <c r="R6021" s="5" t="str">
        <f t="shared" si="286"/>
        <v>0.13</v>
      </c>
      <c r="S6021" s="6" t="str">
        <f t="shared" si="287"/>
        <v/>
      </c>
      <c r="T6021">
        <f>ROUND(INT(表1[[#This Row],[合同结束日期]]-表1[[#This Row],[合同起始日期]])/365,1)</f>
        <v>1</v>
      </c>
    </row>
    <row r="6022" spans="1:20">
      <c r="A6022" s="1">
        <v>42583</v>
      </c>
      <c r="B6022" t="s">
        <v>69</v>
      </c>
      <c r="C6022">
        <f t="shared" si="285"/>
        <v>2</v>
      </c>
      <c r="D6022" t="s">
        <v>80</v>
      </c>
      <c r="E6022" s="4">
        <v>244440</v>
      </c>
      <c r="F6022" s="4">
        <v>51259.067999999999</v>
      </c>
      <c r="G6022" s="3">
        <v>0.2097</v>
      </c>
      <c r="H6022" s="7">
        <v>1697.5</v>
      </c>
      <c r="I6022" s="4">
        <v>355.96575000000001</v>
      </c>
      <c r="J6022">
        <v>144</v>
      </c>
      <c r="K6022" t="s">
        <v>11</v>
      </c>
      <c r="L6022" t="s">
        <v>23</v>
      </c>
      <c r="M6022" t="s">
        <v>23</v>
      </c>
      <c r="N6022" s="2">
        <v>42325</v>
      </c>
      <c r="O6022" s="2">
        <v>43055</v>
      </c>
      <c r="P6022" t="s">
        <v>24</v>
      </c>
      <c r="Q6022" t="s">
        <v>56</v>
      </c>
      <c r="R6022" s="5" t="str">
        <f t="shared" si="286"/>
        <v>0.17</v>
      </c>
      <c r="S6022" s="6" t="str">
        <f t="shared" si="287"/>
        <v/>
      </c>
      <c r="T6022">
        <f>ROUND(INT(表1[[#This Row],[合同结束日期]]-表1[[#This Row],[合同起始日期]])/365,1)</f>
        <v>2</v>
      </c>
    </row>
    <row r="6023" spans="1:20">
      <c r="A6023" s="1">
        <v>42583</v>
      </c>
      <c r="B6023" t="s">
        <v>69</v>
      </c>
      <c r="C6023">
        <f t="shared" si="285"/>
        <v>2</v>
      </c>
      <c r="D6023" t="s">
        <v>482</v>
      </c>
      <c r="E6023" s="4">
        <v>89817.599999999991</v>
      </c>
      <c r="F6023" s="4">
        <v>37849.136639999997</v>
      </c>
      <c r="G6023" s="3">
        <v>0.4214</v>
      </c>
      <c r="H6023" s="7">
        <v>997.97333333333324</v>
      </c>
      <c r="I6023" s="4">
        <v>420.54596266666664</v>
      </c>
      <c r="J6023">
        <v>90</v>
      </c>
      <c r="K6023" t="s">
        <v>11</v>
      </c>
      <c r="L6023" t="s">
        <v>92</v>
      </c>
      <c r="M6023" t="s">
        <v>92</v>
      </c>
      <c r="N6023" s="2">
        <v>42325</v>
      </c>
      <c r="O6023" s="2">
        <v>43055</v>
      </c>
      <c r="P6023" t="s">
        <v>24</v>
      </c>
      <c r="Q6023" t="s">
        <v>30</v>
      </c>
      <c r="R6023" s="5" t="str">
        <f t="shared" si="286"/>
        <v>0.18</v>
      </c>
      <c r="S6023" s="6" t="str">
        <f t="shared" si="287"/>
        <v/>
      </c>
      <c r="T6023">
        <f>ROUND(INT(表1[[#This Row],[合同结束日期]]-表1[[#This Row],[合同起始日期]])/365,1)</f>
        <v>2</v>
      </c>
    </row>
    <row r="6024" spans="1:20">
      <c r="A6024" s="1">
        <v>42583</v>
      </c>
      <c r="B6024" t="s">
        <v>69</v>
      </c>
      <c r="C6024">
        <f t="shared" si="285"/>
        <v>2</v>
      </c>
      <c r="D6024" t="s">
        <v>483</v>
      </c>
      <c r="E6024" s="4">
        <v>68130</v>
      </c>
      <c r="F6024" s="4">
        <v>41879.510999999999</v>
      </c>
      <c r="G6024" s="3">
        <v>0.61470000000000002</v>
      </c>
      <c r="H6024" s="7">
        <v>684.03614457831327</v>
      </c>
      <c r="I6024" s="4">
        <v>420.47701807228918</v>
      </c>
      <c r="J6024">
        <v>99.6</v>
      </c>
      <c r="K6024" t="s">
        <v>11</v>
      </c>
      <c r="L6024" t="s">
        <v>92</v>
      </c>
      <c r="M6024" t="s">
        <v>92</v>
      </c>
      <c r="N6024" s="2">
        <v>42325</v>
      </c>
      <c r="O6024" s="2">
        <v>43055</v>
      </c>
      <c r="P6024" t="s">
        <v>24</v>
      </c>
      <c r="Q6024" t="s">
        <v>30</v>
      </c>
      <c r="R6024" s="5" t="str">
        <f t="shared" si="286"/>
        <v>0.18</v>
      </c>
      <c r="S6024" s="6" t="str">
        <f t="shared" si="287"/>
        <v/>
      </c>
      <c r="T6024">
        <f>ROUND(INT(表1[[#This Row],[合同结束日期]]-表1[[#This Row],[合同起始日期]])/365,1)</f>
        <v>2</v>
      </c>
    </row>
    <row r="6025" spans="1:20">
      <c r="A6025" s="1">
        <v>42583</v>
      </c>
      <c r="B6025" t="s">
        <v>69</v>
      </c>
      <c r="C6025">
        <f t="shared" si="285"/>
        <v>2</v>
      </c>
      <c r="D6025" t="s">
        <v>485</v>
      </c>
      <c r="E6025" s="4">
        <v>43299.6</v>
      </c>
      <c r="F6025" s="4">
        <v>8824.4584799999993</v>
      </c>
      <c r="G6025" s="3">
        <v>0.20379999999999998</v>
      </c>
      <c r="H6025" s="7">
        <v>3006.916666666667</v>
      </c>
      <c r="I6025" s="4">
        <v>612.80961666666667</v>
      </c>
      <c r="J6025">
        <v>14.399999999999999</v>
      </c>
      <c r="K6025" t="s">
        <v>11</v>
      </c>
      <c r="L6025" t="s">
        <v>12</v>
      </c>
      <c r="M6025" t="s">
        <v>110</v>
      </c>
      <c r="N6025" s="2">
        <v>42362</v>
      </c>
      <c r="O6025" s="2">
        <v>42727</v>
      </c>
      <c r="P6025" t="s">
        <v>24</v>
      </c>
      <c r="Q6025" t="s">
        <v>59</v>
      </c>
      <c r="R6025" s="5" t="str">
        <f t="shared" si="286"/>
        <v>0.16</v>
      </c>
      <c r="S6025" s="6" t="str">
        <f t="shared" si="287"/>
        <v/>
      </c>
      <c r="T6025">
        <f>ROUND(INT(表1[[#This Row],[合同结束日期]]-表1[[#This Row],[合同起始日期]])/365,1)</f>
        <v>1</v>
      </c>
    </row>
    <row r="6026" spans="1:20">
      <c r="A6026" s="1">
        <v>42583</v>
      </c>
      <c r="B6026" t="s">
        <v>69</v>
      </c>
      <c r="C6026">
        <f t="shared" si="285"/>
        <v>2</v>
      </c>
      <c r="D6026" t="s">
        <v>492</v>
      </c>
      <c r="E6026" s="4">
        <v>134510.39999999999</v>
      </c>
      <c r="F6026" s="4">
        <v>94937.440319999994</v>
      </c>
      <c r="G6026" s="3">
        <v>0.70579999999999998</v>
      </c>
      <c r="H6026" s="7">
        <v>521.35813953488366</v>
      </c>
      <c r="I6026" s="4">
        <v>367.97457488372089</v>
      </c>
      <c r="J6026">
        <v>258</v>
      </c>
      <c r="K6026" t="s">
        <v>11</v>
      </c>
      <c r="L6026" t="s">
        <v>92</v>
      </c>
      <c r="M6026" t="s">
        <v>92</v>
      </c>
      <c r="N6026" s="2">
        <v>42436</v>
      </c>
      <c r="O6026" s="2">
        <v>43165</v>
      </c>
      <c r="P6026" t="s">
        <v>24</v>
      </c>
      <c r="Q6026" t="s">
        <v>25</v>
      </c>
      <c r="R6026" s="5" t="str">
        <f t="shared" si="286"/>
        <v>0.15</v>
      </c>
      <c r="S6026" s="6" t="str">
        <f t="shared" si="287"/>
        <v/>
      </c>
      <c r="T6026">
        <f>ROUND(INT(表1[[#This Row],[合同结束日期]]-表1[[#This Row],[合同起始日期]])/365,1)</f>
        <v>2</v>
      </c>
    </row>
    <row r="6027" spans="1:20">
      <c r="A6027" s="1">
        <v>42583</v>
      </c>
      <c r="B6027" t="s">
        <v>69</v>
      </c>
      <c r="C6027">
        <f t="shared" si="285"/>
        <v>2</v>
      </c>
      <c r="D6027" t="s">
        <v>490</v>
      </c>
      <c r="E6027" s="4">
        <v>233010.3</v>
      </c>
      <c r="F6027" s="4">
        <v>42221.466359999999</v>
      </c>
      <c r="G6027" s="3">
        <v>0.1812</v>
      </c>
      <c r="H6027" s="7">
        <v>16181.270833333334</v>
      </c>
      <c r="I6027" s="4">
        <v>2932.0462750000002</v>
      </c>
      <c r="J6027">
        <v>14.399999999999999</v>
      </c>
      <c r="K6027" t="s">
        <v>66</v>
      </c>
      <c r="L6027" t="s">
        <v>64</v>
      </c>
      <c r="M6027" t="s">
        <v>64</v>
      </c>
      <c r="N6027" s="2">
        <v>42444</v>
      </c>
      <c r="O6027" s="2">
        <v>42808</v>
      </c>
      <c r="P6027" t="s">
        <v>24</v>
      </c>
      <c r="Q6027" t="s">
        <v>56</v>
      </c>
      <c r="R6027" s="5" t="str">
        <f t="shared" si="286"/>
        <v>0.17</v>
      </c>
      <c r="S6027" s="6" t="str">
        <f t="shared" si="287"/>
        <v/>
      </c>
      <c r="T6027">
        <f>ROUND(INT(表1[[#This Row],[合同结束日期]]-表1[[#This Row],[合同起始日期]])/365,1)</f>
        <v>1</v>
      </c>
    </row>
    <row r="6028" spans="1:20">
      <c r="A6028" s="1">
        <v>42583</v>
      </c>
      <c r="B6028" t="s">
        <v>69</v>
      </c>
      <c r="C6028">
        <f t="shared" si="285"/>
        <v>2</v>
      </c>
      <c r="D6028" t="s">
        <v>494</v>
      </c>
      <c r="E6028" s="4">
        <v>78012.599999999991</v>
      </c>
      <c r="F6028" s="4">
        <v>20181.859619999999</v>
      </c>
      <c r="G6028" s="3">
        <v>0.25870000000000004</v>
      </c>
      <c r="H6028" s="7">
        <v>1625.2624999999998</v>
      </c>
      <c r="I6028" s="4">
        <v>420.45540875</v>
      </c>
      <c r="J6028">
        <v>48</v>
      </c>
      <c r="K6028" t="s">
        <v>11</v>
      </c>
      <c r="L6028" t="s">
        <v>12</v>
      </c>
      <c r="M6028" t="s">
        <v>53</v>
      </c>
      <c r="N6028" s="2">
        <v>42461</v>
      </c>
      <c r="O6028" s="2">
        <v>42825</v>
      </c>
      <c r="P6028" t="s">
        <v>24</v>
      </c>
      <c r="Q6028" t="s">
        <v>56</v>
      </c>
      <c r="R6028" s="5" t="str">
        <f t="shared" si="286"/>
        <v>0.17</v>
      </c>
      <c r="S6028" s="6" t="str">
        <f t="shared" si="287"/>
        <v/>
      </c>
      <c r="T6028">
        <f>ROUND(INT(表1[[#This Row],[合同结束日期]]-表1[[#This Row],[合同起始日期]])/365,1)</f>
        <v>1</v>
      </c>
    </row>
    <row r="6029" spans="1:20">
      <c r="A6029" s="1">
        <v>42583</v>
      </c>
      <c r="B6029" t="s">
        <v>69</v>
      </c>
      <c r="C6029">
        <f t="shared" si="285"/>
        <v>2</v>
      </c>
      <c r="D6029" t="s">
        <v>497</v>
      </c>
      <c r="E6029" s="4">
        <v>243988.8</v>
      </c>
      <c r="F6029" s="4">
        <v>67536.099839999995</v>
      </c>
      <c r="G6029" s="3">
        <v>0.27679999999999999</v>
      </c>
      <c r="H6029" s="7">
        <v>1708.6050420168069</v>
      </c>
      <c r="I6029" s="4">
        <v>472.94187563025213</v>
      </c>
      <c r="J6029">
        <v>142.79999999999998</v>
      </c>
      <c r="K6029" t="s">
        <v>11</v>
      </c>
      <c r="L6029" t="s">
        <v>23</v>
      </c>
      <c r="M6029" t="s">
        <v>23</v>
      </c>
      <c r="N6029" s="2">
        <v>42500</v>
      </c>
      <c r="O6029" s="2">
        <v>43229</v>
      </c>
      <c r="P6029" t="s">
        <v>24</v>
      </c>
      <c r="Q6029" t="s">
        <v>56</v>
      </c>
      <c r="R6029" s="5" t="str">
        <f t="shared" si="286"/>
        <v>0.17</v>
      </c>
      <c r="S6029" s="6" t="str">
        <f t="shared" si="287"/>
        <v/>
      </c>
      <c r="T6029">
        <f>ROUND(INT(表1[[#This Row],[合同结束日期]]-表1[[#This Row],[合同起始日期]])/365,1)</f>
        <v>2</v>
      </c>
    </row>
    <row r="6030" spans="1:20">
      <c r="A6030" s="1">
        <v>42583</v>
      </c>
      <c r="B6030" t="s">
        <v>69</v>
      </c>
      <c r="C6030">
        <f t="shared" si="285"/>
        <v>2</v>
      </c>
      <c r="D6030" t="s">
        <v>26</v>
      </c>
      <c r="E6030" s="4">
        <v>192418.8</v>
      </c>
      <c r="F6030" s="4">
        <v>58129.719480000007</v>
      </c>
      <c r="G6030" s="3">
        <v>0.30210000000000004</v>
      </c>
      <c r="H6030" s="7">
        <v>1252.7265625</v>
      </c>
      <c r="I6030" s="4">
        <v>378.44869453125006</v>
      </c>
      <c r="J6030">
        <v>153.6</v>
      </c>
      <c r="K6030" t="s">
        <v>11</v>
      </c>
      <c r="L6030" t="s">
        <v>13</v>
      </c>
      <c r="M6030" t="s">
        <v>27</v>
      </c>
      <c r="N6030" s="2">
        <v>42529</v>
      </c>
      <c r="O6030" s="2">
        <v>43258</v>
      </c>
      <c r="P6030" t="s">
        <v>24</v>
      </c>
      <c r="Q6030" t="s">
        <v>25</v>
      </c>
      <c r="R6030" s="5" t="str">
        <f t="shared" si="286"/>
        <v>0.15</v>
      </c>
      <c r="S6030" s="6" t="str">
        <f t="shared" si="287"/>
        <v/>
      </c>
      <c r="T6030">
        <f>ROUND(INT(表1[[#This Row],[合同结束日期]]-表1[[#This Row],[合同起始日期]])/365,1)</f>
        <v>2</v>
      </c>
    </row>
    <row r="6031" spans="1:20">
      <c r="A6031" s="1">
        <v>42583</v>
      </c>
      <c r="B6031" t="s">
        <v>69</v>
      </c>
      <c r="C6031">
        <f t="shared" si="285"/>
        <v>2</v>
      </c>
      <c r="D6031" t="s">
        <v>522</v>
      </c>
      <c r="E6031" s="4">
        <v>103341.59999999999</v>
      </c>
      <c r="F6031" s="4">
        <v>50337.693360000005</v>
      </c>
      <c r="G6031" s="3">
        <v>0.48710000000000009</v>
      </c>
      <c r="H6031" s="7">
        <v>755.42105263157896</v>
      </c>
      <c r="I6031" s="4">
        <v>367.96559473684221</v>
      </c>
      <c r="J6031">
        <v>136.79999999999998</v>
      </c>
      <c r="K6031" t="s">
        <v>11</v>
      </c>
      <c r="L6031" t="s">
        <v>23</v>
      </c>
      <c r="M6031" t="s">
        <v>23</v>
      </c>
      <c r="N6031" s="2">
        <v>42536</v>
      </c>
      <c r="O6031" s="2">
        <v>43265</v>
      </c>
      <c r="P6031" t="s">
        <v>24</v>
      </c>
      <c r="Q6031" t="s">
        <v>59</v>
      </c>
      <c r="R6031" s="5" t="str">
        <f t="shared" si="286"/>
        <v>0.16</v>
      </c>
      <c r="S6031" s="6" t="str">
        <f t="shared" si="287"/>
        <v/>
      </c>
      <c r="T6031">
        <f>ROUND(INT(表1[[#This Row],[合同结束日期]]-表1[[#This Row],[合同起始日期]])/365,1)</f>
        <v>2</v>
      </c>
    </row>
    <row r="6032" spans="1:20">
      <c r="A6032" s="1">
        <v>42583</v>
      </c>
      <c r="B6032" t="s">
        <v>69</v>
      </c>
      <c r="C6032">
        <f t="shared" si="285"/>
        <v>2</v>
      </c>
      <c r="D6032" t="s">
        <v>524</v>
      </c>
      <c r="E6032" s="4">
        <v>112073.4</v>
      </c>
      <c r="F6032" s="4">
        <v>55084.076099999998</v>
      </c>
      <c r="G6032" s="3">
        <v>0.49149999999999999</v>
      </c>
      <c r="H6032" s="7">
        <v>791.47881355932202</v>
      </c>
      <c r="I6032" s="4">
        <v>389.0118368644068</v>
      </c>
      <c r="J6032">
        <v>141.6</v>
      </c>
      <c r="K6032" t="s">
        <v>11</v>
      </c>
      <c r="L6032" t="s">
        <v>13</v>
      </c>
      <c r="M6032" t="s">
        <v>13</v>
      </c>
      <c r="N6032" s="2">
        <v>42536</v>
      </c>
      <c r="O6032" s="2">
        <v>43265</v>
      </c>
      <c r="P6032" t="s">
        <v>24</v>
      </c>
      <c r="Q6032" t="s">
        <v>30</v>
      </c>
      <c r="R6032" s="5" t="str">
        <f t="shared" si="286"/>
        <v>0.18</v>
      </c>
      <c r="S6032" s="6" t="str">
        <f t="shared" si="287"/>
        <v/>
      </c>
      <c r="T6032">
        <f>ROUND(INT(表1[[#This Row],[合同结束日期]]-表1[[#This Row],[合同起始日期]])/365,1)</f>
        <v>2</v>
      </c>
    </row>
    <row r="6033" spans="1:20">
      <c r="A6033" s="1">
        <v>42583</v>
      </c>
      <c r="B6033" t="s">
        <v>69</v>
      </c>
      <c r="C6033">
        <f t="shared" si="285"/>
        <v>2</v>
      </c>
      <c r="D6033" t="s">
        <v>79</v>
      </c>
      <c r="E6033" s="4">
        <v>222224.16</v>
      </c>
      <c r="F6033" s="4">
        <v>69933.943152000022</v>
      </c>
      <c r="G6033" s="3">
        <v>0.31470000000000009</v>
      </c>
      <c r="H6033" s="7">
        <v>1136.1153374233129</v>
      </c>
      <c r="I6033" s="4">
        <v>357.53549668711668</v>
      </c>
      <c r="J6033">
        <v>195.6</v>
      </c>
      <c r="K6033" t="s">
        <v>11</v>
      </c>
      <c r="L6033" t="s">
        <v>13</v>
      </c>
      <c r="M6033" t="s">
        <v>34</v>
      </c>
      <c r="N6033" s="2">
        <v>42500</v>
      </c>
      <c r="O6033" s="2">
        <v>43229</v>
      </c>
      <c r="P6033" t="s">
        <v>24</v>
      </c>
      <c r="Q6033" t="s">
        <v>56</v>
      </c>
      <c r="R6033" s="5" t="str">
        <f t="shared" si="286"/>
        <v>0.17</v>
      </c>
      <c r="S6033" s="6" t="str">
        <f t="shared" si="287"/>
        <v/>
      </c>
      <c r="T6033">
        <f>ROUND(INT(表1[[#This Row],[合同结束日期]]-表1[[#This Row],[合同起始日期]])/365,1)</f>
        <v>2</v>
      </c>
    </row>
    <row r="6034" spans="1:20">
      <c r="A6034" s="1">
        <v>42583</v>
      </c>
      <c r="B6034" t="s">
        <v>69</v>
      </c>
      <c r="C6034">
        <f t="shared" si="285"/>
        <v>2</v>
      </c>
      <c r="D6034" t="s">
        <v>97</v>
      </c>
      <c r="E6034" s="4">
        <v>467568.6</v>
      </c>
      <c r="F6034" s="4">
        <v>104080.77036000001</v>
      </c>
      <c r="G6034" s="3">
        <v>0.22260000000000002</v>
      </c>
      <c r="H6034" s="7">
        <v>943.43946731234871</v>
      </c>
      <c r="I6034" s="4">
        <v>210.00962542372883</v>
      </c>
      <c r="J6034">
        <v>495.59999999999997</v>
      </c>
      <c r="K6034" t="s">
        <v>11</v>
      </c>
      <c r="L6034" t="s">
        <v>13</v>
      </c>
      <c r="M6034" t="s">
        <v>27</v>
      </c>
      <c r="N6034" s="2">
        <v>42500</v>
      </c>
      <c r="O6034" s="2">
        <v>43229</v>
      </c>
      <c r="P6034" t="s">
        <v>24</v>
      </c>
      <c r="Q6034" t="s">
        <v>48</v>
      </c>
      <c r="R6034" s="5" t="str">
        <f t="shared" si="286"/>
        <v>0.11</v>
      </c>
      <c r="S6034" s="6" t="str">
        <f t="shared" si="287"/>
        <v/>
      </c>
      <c r="T6034">
        <f>ROUND(INT(表1[[#This Row],[合同结束日期]]-表1[[#This Row],[合同起始日期]])/365,1)</f>
        <v>2</v>
      </c>
    </row>
    <row r="6035" spans="1:20">
      <c r="A6035" s="1">
        <v>42583</v>
      </c>
      <c r="B6035" t="s">
        <v>69</v>
      </c>
      <c r="C6035">
        <f t="shared" si="285"/>
        <v>2</v>
      </c>
      <c r="D6035" t="s">
        <v>525</v>
      </c>
      <c r="E6035" s="4">
        <v>172234.8</v>
      </c>
      <c r="F6035" s="4">
        <v>49758.633719999991</v>
      </c>
      <c r="G6035" s="3">
        <v>0.28889999999999999</v>
      </c>
      <c r="H6035" s="7">
        <v>1237.3189655172414</v>
      </c>
      <c r="I6035" s="4">
        <v>357.46144913793097</v>
      </c>
      <c r="J6035">
        <v>139.19999999999999</v>
      </c>
      <c r="K6035" t="s">
        <v>11</v>
      </c>
      <c r="L6035" t="s">
        <v>92</v>
      </c>
      <c r="M6035" t="s">
        <v>92</v>
      </c>
      <c r="N6035" s="2">
        <v>42537</v>
      </c>
      <c r="O6035" s="2">
        <v>43651</v>
      </c>
      <c r="P6035" t="s">
        <v>24</v>
      </c>
      <c r="Q6035" t="s">
        <v>56</v>
      </c>
      <c r="R6035" s="5" t="str">
        <f t="shared" si="286"/>
        <v>0.17</v>
      </c>
      <c r="S6035" s="6" t="str">
        <f t="shared" si="287"/>
        <v/>
      </c>
      <c r="T6035">
        <f>ROUND(INT(表1[[#This Row],[合同结束日期]]-表1[[#This Row],[合同起始日期]])/365,1)</f>
        <v>3.1</v>
      </c>
    </row>
    <row r="6036" spans="1:20">
      <c r="A6036" s="1">
        <v>42583</v>
      </c>
      <c r="B6036" t="s">
        <v>69</v>
      </c>
      <c r="C6036">
        <f t="shared" si="285"/>
        <v>2</v>
      </c>
      <c r="D6036" t="s">
        <v>263</v>
      </c>
      <c r="E6036" s="4">
        <v>342172.8</v>
      </c>
      <c r="F6036" s="4">
        <v>52386.655680000003</v>
      </c>
      <c r="G6036" s="3">
        <v>0.15310000000000001</v>
      </c>
      <c r="H6036" s="7">
        <v>2160.181818181818</v>
      </c>
      <c r="I6036" s="4">
        <v>330.72383636363639</v>
      </c>
      <c r="J6036">
        <v>158.4</v>
      </c>
      <c r="K6036" t="s">
        <v>11</v>
      </c>
      <c r="L6036" t="s">
        <v>12</v>
      </c>
      <c r="M6036" t="s">
        <v>53</v>
      </c>
      <c r="N6036" s="2">
        <v>42522</v>
      </c>
      <c r="O6036" s="2">
        <v>43251</v>
      </c>
      <c r="P6036" t="s">
        <v>24</v>
      </c>
      <c r="Q6036" t="s">
        <v>65</v>
      </c>
      <c r="R6036" s="5" t="str">
        <f t="shared" si="286"/>
        <v>0.12</v>
      </c>
      <c r="S6036" s="6" t="str">
        <f t="shared" si="287"/>
        <v/>
      </c>
      <c r="T6036">
        <f>ROUND(INT(表1[[#This Row],[合同结束日期]]-表1[[#This Row],[合同起始日期]])/365,1)</f>
        <v>2</v>
      </c>
    </row>
    <row r="6037" spans="1:20">
      <c r="A6037" s="1">
        <v>42583</v>
      </c>
      <c r="B6037" t="s">
        <v>69</v>
      </c>
      <c r="C6037">
        <f t="shared" si="285"/>
        <v>2</v>
      </c>
      <c r="D6037" t="s">
        <v>528</v>
      </c>
      <c r="E6037" s="4">
        <v>9289.1999999999989</v>
      </c>
      <c r="F6037" s="4">
        <v>6936.2456400000001</v>
      </c>
      <c r="G6037" s="3">
        <v>0.74670000000000014</v>
      </c>
      <c r="H6037" s="7">
        <v>516.06666666666661</v>
      </c>
      <c r="I6037" s="4">
        <v>385.34698000000003</v>
      </c>
      <c r="J6037">
        <v>18</v>
      </c>
      <c r="K6037" t="s">
        <v>140</v>
      </c>
      <c r="L6037" t="s">
        <v>309</v>
      </c>
      <c r="M6037" t="s">
        <v>309</v>
      </c>
      <c r="N6037" s="2">
        <v>42546</v>
      </c>
      <c r="O6037" s="2">
        <v>42910</v>
      </c>
      <c r="P6037" t="s">
        <v>24</v>
      </c>
      <c r="Q6037" t="s">
        <v>65</v>
      </c>
      <c r="R6037" s="5" t="str">
        <f t="shared" si="286"/>
        <v>0.12</v>
      </c>
      <c r="S6037" s="6" t="str">
        <f t="shared" si="287"/>
        <v/>
      </c>
      <c r="T6037">
        <f>ROUND(INT(表1[[#This Row],[合同结束日期]]-表1[[#This Row],[合同起始日期]])/365,1)</f>
        <v>1</v>
      </c>
    </row>
    <row r="6038" spans="1:20">
      <c r="A6038" s="1">
        <v>42583</v>
      </c>
      <c r="B6038" t="s">
        <v>69</v>
      </c>
      <c r="C6038">
        <f t="shared" si="285"/>
        <v>2</v>
      </c>
      <c r="D6038" t="s">
        <v>47</v>
      </c>
      <c r="E6038" s="4">
        <v>116839.2</v>
      </c>
      <c r="F6038" s="4">
        <v>61842.988559999998</v>
      </c>
      <c r="G6038" s="3">
        <v>0.52929999999999999</v>
      </c>
      <c r="H6038" s="7">
        <v>754.77519379844966</v>
      </c>
      <c r="I6038" s="4">
        <v>399.50251007751939</v>
      </c>
      <c r="J6038">
        <v>154.79999999999998</v>
      </c>
      <c r="K6038" t="s">
        <v>11</v>
      </c>
      <c r="L6038" t="s">
        <v>23</v>
      </c>
      <c r="M6038" t="s">
        <v>23</v>
      </c>
      <c r="N6038" s="2">
        <v>42552</v>
      </c>
      <c r="O6038" s="2">
        <v>43281</v>
      </c>
      <c r="P6038" t="s">
        <v>24</v>
      </c>
      <c r="Q6038" t="s">
        <v>56</v>
      </c>
      <c r="R6038" s="5" t="str">
        <f t="shared" si="286"/>
        <v>0.17</v>
      </c>
      <c r="S6038" s="6" t="str">
        <f t="shared" si="287"/>
        <v/>
      </c>
      <c r="T6038">
        <f>ROUND(INT(表1[[#This Row],[合同结束日期]]-表1[[#This Row],[合同起始日期]])/365,1)</f>
        <v>2</v>
      </c>
    </row>
    <row r="6039" spans="1:20">
      <c r="A6039" s="1">
        <v>42583</v>
      </c>
      <c r="B6039" t="s">
        <v>69</v>
      </c>
      <c r="C6039">
        <f t="shared" si="285"/>
        <v>2</v>
      </c>
      <c r="D6039" t="s">
        <v>526</v>
      </c>
      <c r="E6039" s="4">
        <v>27225.599999999999</v>
      </c>
      <c r="F6039" s="4">
        <v>7944.4300800000001</v>
      </c>
      <c r="G6039" s="3">
        <v>0.2918</v>
      </c>
      <c r="H6039" s="7">
        <v>2836</v>
      </c>
      <c r="I6039" s="4">
        <v>827.54480000000001</v>
      </c>
      <c r="J6039">
        <v>9.6</v>
      </c>
      <c r="K6039" t="s">
        <v>66</v>
      </c>
      <c r="L6039" t="s">
        <v>66</v>
      </c>
      <c r="M6039" t="s">
        <v>66</v>
      </c>
      <c r="N6039" s="2">
        <v>42558</v>
      </c>
      <c r="O6039" s="2">
        <v>42922</v>
      </c>
      <c r="P6039" t="s">
        <v>24</v>
      </c>
      <c r="Q6039" t="s">
        <v>30</v>
      </c>
      <c r="R6039" s="5" t="str">
        <f t="shared" si="286"/>
        <v>0.18</v>
      </c>
      <c r="S6039" s="6" t="str">
        <f t="shared" si="287"/>
        <v/>
      </c>
      <c r="T6039">
        <f>ROUND(INT(表1[[#This Row],[合同结束日期]]-表1[[#This Row],[合同起始日期]])/365,1)</f>
        <v>1</v>
      </c>
    </row>
    <row r="6040" spans="1:20">
      <c r="A6040" s="1">
        <v>42583</v>
      </c>
      <c r="B6040" t="s">
        <v>69</v>
      </c>
      <c r="C6040">
        <f t="shared" si="285"/>
        <v>2</v>
      </c>
      <c r="D6040" t="s">
        <v>103</v>
      </c>
      <c r="E6040" s="4">
        <v>302937.59999999998</v>
      </c>
      <c r="F6040" s="4">
        <v>67252.147199999992</v>
      </c>
      <c r="G6040" s="3">
        <v>0.222</v>
      </c>
      <c r="H6040" s="7">
        <v>2359.3271028037379</v>
      </c>
      <c r="I6040" s="4">
        <v>523.77061682242982</v>
      </c>
      <c r="J6040">
        <v>128.4</v>
      </c>
      <c r="K6040" t="s">
        <v>11</v>
      </c>
      <c r="L6040" t="s">
        <v>23</v>
      </c>
      <c r="M6040" t="s">
        <v>23</v>
      </c>
      <c r="N6040" s="2">
        <v>42552</v>
      </c>
      <c r="O6040" s="2">
        <v>43281</v>
      </c>
      <c r="P6040" t="s">
        <v>24</v>
      </c>
      <c r="Q6040" t="s">
        <v>420</v>
      </c>
      <c r="R6040" s="5" t="str">
        <f t="shared" si="286"/>
        <v>0.19</v>
      </c>
      <c r="S6040" s="6" t="str">
        <f t="shared" si="287"/>
        <v/>
      </c>
      <c r="T6040">
        <f>ROUND(INT(表1[[#This Row],[合同结束日期]]-表1[[#This Row],[合同起始日期]])/365,1)</f>
        <v>2</v>
      </c>
    </row>
    <row r="6041" spans="1:20">
      <c r="A6041" s="1">
        <v>42583</v>
      </c>
      <c r="B6041" t="s">
        <v>69</v>
      </c>
      <c r="C6041">
        <f t="shared" si="285"/>
        <v>2</v>
      </c>
      <c r="D6041" t="s">
        <v>102</v>
      </c>
      <c r="E6041" s="4">
        <v>304783.2</v>
      </c>
      <c r="F6041" s="4">
        <v>67174.217279999983</v>
      </c>
      <c r="G6041" s="3">
        <v>0.22039999999999993</v>
      </c>
      <c r="H6041" s="7">
        <v>2539.86</v>
      </c>
      <c r="I6041" s="4">
        <v>559.78514399999983</v>
      </c>
      <c r="J6041">
        <v>120</v>
      </c>
      <c r="K6041" t="s">
        <v>11</v>
      </c>
      <c r="L6041" t="s">
        <v>92</v>
      </c>
      <c r="M6041" t="s">
        <v>92</v>
      </c>
      <c r="N6041" s="2">
        <v>42552</v>
      </c>
      <c r="O6041" s="2">
        <v>43281</v>
      </c>
      <c r="P6041" t="s">
        <v>24</v>
      </c>
      <c r="Q6041" t="s">
        <v>420</v>
      </c>
      <c r="R6041" s="5" t="str">
        <f t="shared" si="286"/>
        <v>0.19</v>
      </c>
      <c r="S6041" s="6" t="str">
        <f t="shared" si="287"/>
        <v/>
      </c>
      <c r="T6041">
        <f>ROUND(INT(表1[[#This Row],[合同结束日期]]-表1[[#This Row],[合同起始日期]])/365,1)</f>
        <v>2</v>
      </c>
    </row>
    <row r="6042" spans="1:20">
      <c r="A6042" s="1">
        <v>42583</v>
      </c>
      <c r="B6042" t="s">
        <v>69</v>
      </c>
      <c r="C6042">
        <f t="shared" si="285"/>
        <v>2</v>
      </c>
      <c r="D6042" t="s">
        <v>533</v>
      </c>
      <c r="E6042" s="4">
        <v>6229.2</v>
      </c>
      <c r="F6042" s="4">
        <v>21679.484759999999</v>
      </c>
      <c r="G6042" s="3">
        <v>3.4803000000000002</v>
      </c>
      <c r="H6042" s="7">
        <v>123.5952380952381</v>
      </c>
      <c r="I6042" s="4">
        <v>430.14850714285717</v>
      </c>
      <c r="J6042">
        <v>50.4</v>
      </c>
      <c r="K6042" t="s">
        <v>11</v>
      </c>
      <c r="L6042" t="s">
        <v>13</v>
      </c>
      <c r="M6042" t="s">
        <v>13</v>
      </c>
      <c r="N6042" s="2">
        <v>42567</v>
      </c>
      <c r="O6042" s="2">
        <v>43296</v>
      </c>
      <c r="P6042" t="s">
        <v>24</v>
      </c>
      <c r="Q6042" t="s">
        <v>30</v>
      </c>
      <c r="R6042" s="5" t="str">
        <f t="shared" si="286"/>
        <v>0.18</v>
      </c>
      <c r="S6042" s="6" t="str">
        <f t="shared" si="287"/>
        <v/>
      </c>
      <c r="T6042">
        <f>ROUND(INT(表1[[#This Row],[合同结束日期]]-表1[[#This Row],[合同起始日期]])/365,1)</f>
        <v>2</v>
      </c>
    </row>
    <row r="6043" spans="1:20">
      <c r="A6043" s="1">
        <v>42583</v>
      </c>
      <c r="B6043" t="s">
        <v>69</v>
      </c>
      <c r="C6043">
        <f t="shared" si="285"/>
        <v>2</v>
      </c>
      <c r="D6043" t="s">
        <v>316</v>
      </c>
      <c r="E6043" s="4">
        <v>44424</v>
      </c>
      <c r="F6043" s="4">
        <v>5299.7831999999999</v>
      </c>
      <c r="G6043" s="3">
        <v>0.1193</v>
      </c>
      <c r="H6043" s="7">
        <v>18510</v>
      </c>
      <c r="I6043" s="4">
        <v>2208.2429999999999</v>
      </c>
      <c r="J6043">
        <v>2.4</v>
      </c>
      <c r="K6043" t="s">
        <v>44</v>
      </c>
      <c r="L6043" t="s">
        <v>46</v>
      </c>
      <c r="M6043" t="s">
        <v>187</v>
      </c>
      <c r="N6043" s="2">
        <v>41712</v>
      </c>
      <c r="O6043" s="2">
        <v>42807</v>
      </c>
      <c r="P6043" t="s">
        <v>24</v>
      </c>
      <c r="Q6043" t="s">
        <v>19</v>
      </c>
      <c r="R6043" s="5" t="str">
        <f t="shared" si="286"/>
        <v>0.1</v>
      </c>
      <c r="S6043" s="6" t="str">
        <f t="shared" si="287"/>
        <v/>
      </c>
      <c r="T6043">
        <f>ROUND(INT(表1[[#This Row],[合同结束日期]]-表1[[#This Row],[合同起始日期]])/365,1)</f>
        <v>3</v>
      </c>
    </row>
    <row r="6044" spans="1:20">
      <c r="A6044" s="1">
        <v>42583</v>
      </c>
      <c r="B6044" t="s">
        <v>69</v>
      </c>
      <c r="C6044">
        <f t="shared" si="285"/>
        <v>2</v>
      </c>
      <c r="D6044" t="s">
        <v>471</v>
      </c>
      <c r="E6044" s="4">
        <v>52428</v>
      </c>
      <c r="F6044" s="4">
        <v>8944.2167999999983</v>
      </c>
      <c r="G6044" s="3">
        <v>0.17059999999999997</v>
      </c>
      <c r="H6044" s="7">
        <v>780.17857142857144</v>
      </c>
      <c r="I6044" s="4">
        <v>133.09846428571424</v>
      </c>
      <c r="J6044">
        <v>67.2</v>
      </c>
      <c r="K6044" t="s">
        <v>60</v>
      </c>
      <c r="L6044" t="s">
        <v>107</v>
      </c>
      <c r="M6044" t="s">
        <v>299</v>
      </c>
      <c r="N6044" s="2">
        <v>42237</v>
      </c>
      <c r="O6044" s="2">
        <v>42602</v>
      </c>
      <c r="P6044" t="s">
        <v>14</v>
      </c>
      <c r="Q6044">
        <v>0</v>
      </c>
      <c r="R6044" s="5">
        <f t="shared" si="286"/>
        <v>0</v>
      </c>
      <c r="S6044" s="6" t="str">
        <f t="shared" si="287"/>
        <v/>
      </c>
      <c r="T6044">
        <f>ROUND(INT(表1[[#This Row],[合同结束日期]]-表1[[#This Row],[合同起始日期]])/365,1)</f>
        <v>1</v>
      </c>
    </row>
    <row r="6045" spans="1:20">
      <c r="A6045" s="1">
        <v>42583</v>
      </c>
      <c r="B6045" t="s">
        <v>69</v>
      </c>
      <c r="C6045">
        <f t="shared" si="285"/>
        <v>2</v>
      </c>
      <c r="D6045" t="s">
        <v>488</v>
      </c>
      <c r="E6045" s="4">
        <v>296426.39999999997</v>
      </c>
      <c r="F6045" s="4">
        <v>22409.83584</v>
      </c>
      <c r="G6045" s="3">
        <v>7.5600000000000014E-2</v>
      </c>
      <c r="H6045" s="7">
        <v>24702.199999999997</v>
      </c>
      <c r="I6045" s="4">
        <v>1867.48632</v>
      </c>
      <c r="J6045">
        <v>12</v>
      </c>
      <c r="K6045" t="s">
        <v>20</v>
      </c>
      <c r="L6045" t="s">
        <v>173</v>
      </c>
      <c r="M6045" t="s">
        <v>172</v>
      </c>
      <c r="N6045" s="2">
        <v>42362</v>
      </c>
      <c r="O6045" s="2">
        <v>42817</v>
      </c>
      <c r="P6045" t="s">
        <v>24</v>
      </c>
      <c r="Q6045" t="s">
        <v>78</v>
      </c>
      <c r="R6045" s="5" t="str">
        <f t="shared" si="286"/>
        <v>0.07</v>
      </c>
      <c r="S6045" s="6" t="str">
        <f t="shared" si="287"/>
        <v/>
      </c>
      <c r="T6045">
        <f>ROUND(INT(表1[[#This Row],[合同结束日期]]-表1[[#This Row],[合同起始日期]])/365,1)</f>
        <v>1.2</v>
      </c>
    </row>
    <row r="6046" spans="1:20">
      <c r="A6046" s="1">
        <v>42614</v>
      </c>
      <c r="B6046" t="s">
        <v>69</v>
      </c>
      <c r="C6046">
        <f t="shared" si="285"/>
        <v>2</v>
      </c>
      <c r="D6046" t="s">
        <v>109</v>
      </c>
      <c r="E6046" s="4">
        <v>253172.4</v>
      </c>
      <c r="F6046" s="4">
        <v>43191.211439999992</v>
      </c>
      <c r="G6046" s="3">
        <v>0.17059999999999997</v>
      </c>
      <c r="H6046" s="7">
        <v>4057.25</v>
      </c>
      <c r="I6046" s="4">
        <v>692.16684999999984</v>
      </c>
      <c r="J6046">
        <v>62.4</v>
      </c>
      <c r="K6046" t="s">
        <v>11</v>
      </c>
      <c r="L6046" t="s">
        <v>12</v>
      </c>
      <c r="M6046" t="s">
        <v>110</v>
      </c>
      <c r="N6046" s="2">
        <v>41287</v>
      </c>
      <c r="O6046" s="2">
        <v>42864</v>
      </c>
      <c r="P6046" t="s">
        <v>24</v>
      </c>
      <c r="Q6046" t="s">
        <v>25</v>
      </c>
      <c r="R6046" s="5" t="str">
        <f t="shared" si="286"/>
        <v>0.15</v>
      </c>
      <c r="S6046" s="6" t="str">
        <f t="shared" si="287"/>
        <v/>
      </c>
      <c r="T6046">
        <f>ROUND(INT(表1[[#This Row],[合同结束日期]]-表1[[#This Row],[合同起始日期]])/365,1)</f>
        <v>4.3</v>
      </c>
    </row>
    <row r="6047" spans="1:20">
      <c r="A6047" s="1">
        <v>42614</v>
      </c>
      <c r="B6047" t="s">
        <v>69</v>
      </c>
      <c r="C6047">
        <f t="shared" si="285"/>
        <v>2</v>
      </c>
      <c r="D6047" t="s">
        <v>93</v>
      </c>
      <c r="E6047" s="4">
        <v>510082.8</v>
      </c>
      <c r="F6047" s="4">
        <v>91967.928840000008</v>
      </c>
      <c r="G6047" s="3">
        <v>0.18030000000000002</v>
      </c>
      <c r="H6047" s="7">
        <v>1889.1955555555555</v>
      </c>
      <c r="I6047" s="4">
        <v>340.62195866666667</v>
      </c>
      <c r="J6047">
        <v>270</v>
      </c>
      <c r="K6047" t="s">
        <v>11</v>
      </c>
      <c r="L6047" t="s">
        <v>92</v>
      </c>
      <c r="M6047" t="s">
        <v>92</v>
      </c>
      <c r="N6047" s="2">
        <v>41279</v>
      </c>
      <c r="O6047" s="2">
        <v>43229</v>
      </c>
      <c r="P6047" t="s">
        <v>24</v>
      </c>
      <c r="Q6047" t="s">
        <v>25</v>
      </c>
      <c r="R6047" s="5" t="str">
        <f t="shared" si="286"/>
        <v>0.15</v>
      </c>
      <c r="S6047" s="6" t="str">
        <f t="shared" si="287"/>
        <v/>
      </c>
      <c r="T6047">
        <f>ROUND(INT(表1[[#This Row],[合同结束日期]]-表1[[#This Row],[合同起始日期]])/365,1)</f>
        <v>5.3</v>
      </c>
    </row>
    <row r="6048" spans="1:20">
      <c r="A6048" s="1">
        <v>42614</v>
      </c>
      <c r="B6048" t="s">
        <v>69</v>
      </c>
      <c r="C6048">
        <f t="shared" si="285"/>
        <v>2</v>
      </c>
      <c r="D6048" t="s">
        <v>114</v>
      </c>
      <c r="E6048" s="4">
        <v>574306.43999999994</v>
      </c>
      <c r="F6048" s="4">
        <v>138120.69882000002</v>
      </c>
      <c r="G6048" s="3">
        <v>0.24050000000000005</v>
      </c>
      <c r="H6048" s="7">
        <v>1164.4493917274938</v>
      </c>
      <c r="I6048" s="4">
        <v>280.05007871046234</v>
      </c>
      <c r="J6048">
        <v>493.2</v>
      </c>
      <c r="K6048" t="s">
        <v>60</v>
      </c>
      <c r="L6048" t="s">
        <v>116</v>
      </c>
      <c r="M6048" t="s">
        <v>115</v>
      </c>
      <c r="N6048" s="2">
        <v>41241</v>
      </c>
      <c r="O6048" s="2">
        <v>43229</v>
      </c>
      <c r="P6048" t="s">
        <v>24</v>
      </c>
      <c r="Q6048" t="s">
        <v>28</v>
      </c>
      <c r="R6048" s="5" t="str">
        <f t="shared" si="286"/>
        <v>0.13</v>
      </c>
      <c r="S6048" s="6" t="str">
        <f t="shared" si="287"/>
        <v/>
      </c>
      <c r="T6048">
        <f>ROUND(INT(表1[[#This Row],[合同结束日期]]-表1[[#This Row],[合同起始日期]])/365,1)</f>
        <v>5.4</v>
      </c>
    </row>
    <row r="6049" spans="1:20">
      <c r="A6049" s="1">
        <v>42614</v>
      </c>
      <c r="B6049" t="s">
        <v>69</v>
      </c>
      <c r="C6049">
        <f t="shared" si="285"/>
        <v>2</v>
      </c>
      <c r="D6049" t="s">
        <v>88</v>
      </c>
      <c r="E6049" s="4">
        <v>109483.584</v>
      </c>
      <c r="F6049" s="4">
        <v>30600.661727999999</v>
      </c>
      <c r="G6049" s="3">
        <v>0.27949999999999997</v>
      </c>
      <c r="H6049" s="7">
        <v>536.68423529411768</v>
      </c>
      <c r="I6049" s="4">
        <v>150.00324376470587</v>
      </c>
      <c r="J6049">
        <v>204</v>
      </c>
      <c r="K6049" t="s">
        <v>11</v>
      </c>
      <c r="L6049" t="s">
        <v>23</v>
      </c>
      <c r="M6049" t="s">
        <v>23</v>
      </c>
      <c r="N6049" s="2">
        <v>41337</v>
      </c>
      <c r="O6049" s="2">
        <v>42864</v>
      </c>
      <c r="P6049" t="s">
        <v>24</v>
      </c>
      <c r="Q6049" t="s">
        <v>28</v>
      </c>
      <c r="R6049" s="5" t="str">
        <f t="shared" si="286"/>
        <v>0.13</v>
      </c>
      <c r="S6049" s="6" t="str">
        <f t="shared" si="287"/>
        <v/>
      </c>
      <c r="T6049">
        <f>ROUND(INT(表1[[#This Row],[合同结束日期]]-表1[[#This Row],[合同起始日期]])/365,1)</f>
        <v>4.2</v>
      </c>
    </row>
    <row r="6050" spans="1:20">
      <c r="A6050" s="1">
        <v>42614</v>
      </c>
      <c r="B6050" t="s">
        <v>69</v>
      </c>
      <c r="C6050">
        <f t="shared" si="285"/>
        <v>2</v>
      </c>
      <c r="D6050" t="s">
        <v>101</v>
      </c>
      <c r="E6050" s="4">
        <v>60493.896000000001</v>
      </c>
      <c r="F6050" s="4">
        <v>18541.379123999999</v>
      </c>
      <c r="G6050" s="3">
        <v>0.30649999999999999</v>
      </c>
      <c r="H6050" s="7">
        <v>489.4328155339806</v>
      </c>
      <c r="I6050" s="4">
        <v>150.01115796116505</v>
      </c>
      <c r="J6050">
        <v>123.6</v>
      </c>
      <c r="K6050" t="s">
        <v>11</v>
      </c>
      <c r="L6050" t="s">
        <v>92</v>
      </c>
      <c r="M6050" t="s">
        <v>92</v>
      </c>
      <c r="N6050" s="2">
        <v>41345</v>
      </c>
      <c r="O6050" s="2">
        <v>42864</v>
      </c>
      <c r="P6050" t="s">
        <v>24</v>
      </c>
      <c r="Q6050" t="s">
        <v>83</v>
      </c>
      <c r="R6050" s="5" t="str">
        <f t="shared" si="286"/>
        <v>0.14</v>
      </c>
      <c r="S6050" s="6" t="str">
        <f t="shared" si="287"/>
        <v/>
      </c>
      <c r="T6050">
        <f>ROUND(INT(表1[[#This Row],[合同结束日期]]-表1[[#This Row],[合同起始日期]])/365,1)</f>
        <v>4.2</v>
      </c>
    </row>
    <row r="6051" spans="1:20">
      <c r="A6051" s="1">
        <v>42614</v>
      </c>
      <c r="B6051" t="s">
        <v>69</v>
      </c>
      <c r="C6051">
        <f t="shared" si="285"/>
        <v>2</v>
      </c>
      <c r="D6051" t="s">
        <v>86</v>
      </c>
      <c r="E6051" s="4">
        <v>468535.2</v>
      </c>
      <c r="F6051" s="4">
        <v>99704.290560000009</v>
      </c>
      <c r="G6051" s="3">
        <v>0.21280000000000002</v>
      </c>
      <c r="H6051" s="7">
        <v>2231.12</v>
      </c>
      <c r="I6051" s="4">
        <v>474.78233600000004</v>
      </c>
      <c r="J6051">
        <v>210</v>
      </c>
      <c r="K6051" t="s">
        <v>11</v>
      </c>
      <c r="L6051" t="s">
        <v>23</v>
      </c>
      <c r="M6051" t="s">
        <v>23</v>
      </c>
      <c r="N6051" s="2">
        <v>41284</v>
      </c>
      <c r="O6051" s="2">
        <v>42864</v>
      </c>
      <c r="P6051" t="s">
        <v>24</v>
      </c>
      <c r="Q6051" t="s">
        <v>30</v>
      </c>
      <c r="R6051" s="5" t="str">
        <f t="shared" si="286"/>
        <v>0.18</v>
      </c>
      <c r="S6051" s="6" t="str">
        <f t="shared" si="287"/>
        <v/>
      </c>
      <c r="T6051">
        <f>ROUND(INT(表1[[#This Row],[合同结束日期]]-表1[[#This Row],[合同起始日期]])/365,1)</f>
        <v>4.3</v>
      </c>
    </row>
    <row r="6052" spans="1:20">
      <c r="A6052" s="1">
        <v>42614</v>
      </c>
      <c r="B6052" t="s">
        <v>69</v>
      </c>
      <c r="C6052">
        <f t="shared" si="285"/>
        <v>2</v>
      </c>
      <c r="D6052" t="s">
        <v>81</v>
      </c>
      <c r="E6052" s="4">
        <v>164800.79999999999</v>
      </c>
      <c r="F6052" s="4">
        <v>40376.196000000004</v>
      </c>
      <c r="G6052" s="3">
        <v>0.24500000000000005</v>
      </c>
      <c r="H6052" s="7">
        <v>1373.34</v>
      </c>
      <c r="I6052" s="4">
        <v>336.46830000000006</v>
      </c>
      <c r="J6052">
        <v>120</v>
      </c>
      <c r="K6052" t="s">
        <v>11</v>
      </c>
      <c r="L6052" t="s">
        <v>23</v>
      </c>
      <c r="M6052" t="s">
        <v>23</v>
      </c>
      <c r="N6052" s="2">
        <v>41279</v>
      </c>
      <c r="O6052" s="2">
        <v>42864</v>
      </c>
      <c r="P6052" t="s">
        <v>24</v>
      </c>
      <c r="Q6052" t="s">
        <v>56</v>
      </c>
      <c r="R6052" s="5" t="str">
        <f t="shared" si="286"/>
        <v>0.17</v>
      </c>
      <c r="S6052" s="6" t="str">
        <f t="shared" si="287"/>
        <v/>
      </c>
      <c r="T6052">
        <f>ROUND(INT(表1[[#This Row],[合同结束日期]]-表1[[#This Row],[合同起始日期]])/365,1)</f>
        <v>4.3</v>
      </c>
    </row>
    <row r="6053" spans="1:20">
      <c r="A6053" s="1">
        <v>42614</v>
      </c>
      <c r="B6053" t="s">
        <v>69</v>
      </c>
      <c r="C6053">
        <f t="shared" si="285"/>
        <v>2</v>
      </c>
      <c r="D6053" t="s">
        <v>70</v>
      </c>
      <c r="E6053" s="4">
        <v>1109728.8</v>
      </c>
      <c r="F6053" s="4">
        <v>132501.61872</v>
      </c>
      <c r="G6053" s="3">
        <v>0.11939999999999999</v>
      </c>
      <c r="H6053" s="7">
        <v>921.08964143426306</v>
      </c>
      <c r="I6053" s="4">
        <v>109.97810318725099</v>
      </c>
      <c r="J6053">
        <v>1204.8</v>
      </c>
      <c r="K6053" t="s">
        <v>44</v>
      </c>
      <c r="L6053" t="s">
        <v>72</v>
      </c>
      <c r="M6053" t="s">
        <v>71</v>
      </c>
      <c r="N6053" s="2">
        <v>41270</v>
      </c>
      <c r="O6053" s="2">
        <v>44325</v>
      </c>
      <c r="P6053" t="s">
        <v>18</v>
      </c>
      <c r="Q6053" t="s">
        <v>42</v>
      </c>
      <c r="R6053" s="5" t="str">
        <f t="shared" si="286"/>
        <v>0.08</v>
      </c>
      <c r="S6053" s="6" t="str">
        <f t="shared" si="287"/>
        <v/>
      </c>
      <c r="T6053">
        <f>ROUND(INT(表1[[#This Row],[合同结束日期]]-表1[[#This Row],[合同起始日期]])/365,1)</f>
        <v>8.4</v>
      </c>
    </row>
    <row r="6054" spans="1:20">
      <c r="A6054" s="1">
        <v>42614</v>
      </c>
      <c r="B6054" t="s">
        <v>69</v>
      </c>
      <c r="C6054">
        <f t="shared" si="285"/>
        <v>2</v>
      </c>
      <c r="D6054" t="s">
        <v>73</v>
      </c>
      <c r="E6054" s="4">
        <v>961250.39999999991</v>
      </c>
      <c r="F6054" s="4">
        <v>98239.790880000015</v>
      </c>
      <c r="G6054" s="3">
        <v>0.10220000000000003</v>
      </c>
      <c r="H6054" s="7">
        <v>1125.0589887640449</v>
      </c>
      <c r="I6054" s="4">
        <v>114.98102865168542</v>
      </c>
      <c r="J6054">
        <v>854.4</v>
      </c>
      <c r="K6054" t="s">
        <v>44</v>
      </c>
      <c r="L6054" t="s">
        <v>72</v>
      </c>
      <c r="M6054" t="s">
        <v>71</v>
      </c>
      <c r="N6054" s="2">
        <v>41286</v>
      </c>
      <c r="O6054" s="2">
        <v>44325</v>
      </c>
      <c r="P6054" t="s">
        <v>18</v>
      </c>
      <c r="Q6054" t="s">
        <v>123</v>
      </c>
      <c r="R6054" s="5" t="str">
        <f t="shared" si="286"/>
        <v>0.09</v>
      </c>
      <c r="S6054" s="6" t="str">
        <f t="shared" si="287"/>
        <v/>
      </c>
      <c r="T6054">
        <f>ROUND(INT(表1[[#This Row],[合同结束日期]]-表1[[#This Row],[合同起始日期]])/365,1)</f>
        <v>8.3000000000000007</v>
      </c>
    </row>
    <row r="6055" spans="1:20">
      <c r="A6055" s="1">
        <v>42614</v>
      </c>
      <c r="B6055" t="s">
        <v>69</v>
      </c>
      <c r="C6055">
        <f t="shared" si="285"/>
        <v>2</v>
      </c>
      <c r="D6055" t="s">
        <v>74</v>
      </c>
      <c r="E6055" s="4">
        <v>175910.04</v>
      </c>
      <c r="F6055" s="4">
        <v>28849.246559999996</v>
      </c>
      <c r="G6055" s="3">
        <v>0.16399999999999998</v>
      </c>
      <c r="H6055" s="7">
        <v>701.39569377990438</v>
      </c>
      <c r="I6055" s="4">
        <v>115.02889377990429</v>
      </c>
      <c r="J6055">
        <v>250.79999999999998</v>
      </c>
      <c r="K6055" t="s">
        <v>76</v>
      </c>
      <c r="L6055" t="s">
        <v>75</v>
      </c>
      <c r="M6055" t="s">
        <v>75</v>
      </c>
      <c r="N6055" s="2">
        <v>41243</v>
      </c>
      <c r="O6055" s="2">
        <v>43229</v>
      </c>
      <c r="P6055" t="s">
        <v>14</v>
      </c>
      <c r="Q6055" t="s">
        <v>37</v>
      </c>
      <c r="R6055" s="5" t="str">
        <f t="shared" si="286"/>
        <v>0.</v>
      </c>
      <c r="S6055" s="6" t="str">
        <f t="shared" si="287"/>
        <v/>
      </c>
      <c r="T6055">
        <f>ROUND(INT(表1[[#This Row],[合同结束日期]]-表1[[#This Row],[合同起始日期]])/365,1)</f>
        <v>5.4</v>
      </c>
    </row>
    <row r="6056" spans="1:20">
      <c r="A6056" s="1">
        <v>42614</v>
      </c>
      <c r="B6056" t="s">
        <v>69</v>
      </c>
      <c r="C6056">
        <f t="shared" si="285"/>
        <v>2</v>
      </c>
      <c r="D6056" t="s">
        <v>95</v>
      </c>
      <c r="E6056" s="4">
        <v>844798.79999999993</v>
      </c>
      <c r="F6056" s="4">
        <v>204272.34983999998</v>
      </c>
      <c r="G6056" s="3">
        <v>0.24179999999999999</v>
      </c>
      <c r="H6056" s="7">
        <v>544.46945088940447</v>
      </c>
      <c r="I6056" s="4">
        <v>131.65271322505799</v>
      </c>
      <c r="J6056">
        <v>1551.6</v>
      </c>
      <c r="K6056" t="s">
        <v>41</v>
      </c>
      <c r="L6056" t="s">
        <v>95</v>
      </c>
      <c r="M6056" t="s">
        <v>41</v>
      </c>
      <c r="N6056" s="2">
        <v>41338</v>
      </c>
      <c r="O6056" s="2">
        <v>44349</v>
      </c>
      <c r="P6056" t="s">
        <v>24</v>
      </c>
      <c r="Q6056" t="s">
        <v>25</v>
      </c>
      <c r="R6056" s="5" t="str">
        <f t="shared" si="286"/>
        <v>0.15</v>
      </c>
      <c r="S6056" s="6" t="str">
        <f t="shared" si="287"/>
        <v/>
      </c>
      <c r="T6056">
        <f>ROUND(INT(表1[[#This Row],[合同结束日期]]-表1[[#This Row],[合同起始日期]])/365,1)</f>
        <v>8.1999999999999993</v>
      </c>
    </row>
    <row r="6057" spans="1:20">
      <c r="A6057" s="1">
        <v>42614</v>
      </c>
      <c r="B6057" t="s">
        <v>69</v>
      </c>
      <c r="C6057">
        <f t="shared" si="285"/>
        <v>2</v>
      </c>
      <c r="D6057" t="s">
        <v>96</v>
      </c>
      <c r="E6057" s="4">
        <v>879186</v>
      </c>
      <c r="F6057" s="4">
        <v>78511.309799999988</v>
      </c>
      <c r="G6057" s="3">
        <v>8.929999999999999E-2</v>
      </c>
      <c r="H6057" s="7">
        <v>3360.8027522935786</v>
      </c>
      <c r="I6057" s="4">
        <v>300.11968577981651</v>
      </c>
      <c r="J6057">
        <v>261.59999999999997</v>
      </c>
      <c r="K6057" t="s">
        <v>11</v>
      </c>
      <c r="L6057" t="s">
        <v>23</v>
      </c>
      <c r="M6057" t="s">
        <v>23</v>
      </c>
      <c r="N6057" s="2">
        <v>41374</v>
      </c>
      <c r="O6057" s="2">
        <v>42864</v>
      </c>
      <c r="P6057" t="s">
        <v>24</v>
      </c>
      <c r="Q6057" t="s">
        <v>78</v>
      </c>
      <c r="R6057" s="5" t="str">
        <f t="shared" si="286"/>
        <v>0.07</v>
      </c>
      <c r="S6057" s="6" t="str">
        <f t="shared" si="287"/>
        <v/>
      </c>
      <c r="T6057">
        <f>ROUND(INT(表1[[#This Row],[合同结束日期]]-表1[[#This Row],[合同起始日期]])/365,1)</f>
        <v>4.0999999999999996</v>
      </c>
    </row>
    <row r="6058" spans="1:20">
      <c r="A6058" s="1">
        <v>42614</v>
      </c>
      <c r="B6058" t="s">
        <v>69</v>
      </c>
      <c r="C6058">
        <f t="shared" si="285"/>
        <v>2</v>
      </c>
      <c r="D6058" t="s">
        <v>375</v>
      </c>
      <c r="E6058" s="4">
        <v>302229.59999999998</v>
      </c>
      <c r="F6058" s="4">
        <v>94900.094399999987</v>
      </c>
      <c r="G6058" s="3">
        <v>0.314</v>
      </c>
      <c r="H6058" s="7">
        <v>772.57055214723925</v>
      </c>
      <c r="I6058" s="4">
        <v>242.58715337423311</v>
      </c>
      <c r="J6058">
        <v>391.2</v>
      </c>
      <c r="K6058" t="s">
        <v>11</v>
      </c>
      <c r="L6058" t="s">
        <v>23</v>
      </c>
      <c r="M6058" t="s">
        <v>23</v>
      </c>
      <c r="N6058" s="2">
        <v>41331</v>
      </c>
      <c r="O6058" s="2">
        <v>42625</v>
      </c>
      <c r="P6058" t="s">
        <v>24</v>
      </c>
      <c r="Q6058" t="s">
        <v>25</v>
      </c>
      <c r="R6058" s="5" t="str">
        <f t="shared" si="286"/>
        <v>0.15</v>
      </c>
      <c r="S6058" s="6" t="str">
        <f t="shared" si="287"/>
        <v/>
      </c>
      <c r="T6058">
        <f>ROUND(INT(表1[[#This Row],[合同结束日期]]-表1[[#This Row],[合同起始日期]])/365,1)</f>
        <v>3.5</v>
      </c>
    </row>
    <row r="6059" spans="1:20">
      <c r="A6059" s="1">
        <v>42614</v>
      </c>
      <c r="B6059" t="s">
        <v>69</v>
      </c>
      <c r="C6059">
        <f t="shared" si="285"/>
        <v>2</v>
      </c>
      <c r="D6059" t="s">
        <v>113</v>
      </c>
      <c r="E6059" s="4">
        <v>184290</v>
      </c>
      <c r="F6059" s="4">
        <v>74803.311000000002</v>
      </c>
      <c r="G6059" s="3">
        <v>0.40589999999999998</v>
      </c>
      <c r="H6059" s="7">
        <v>597.56809338521407</v>
      </c>
      <c r="I6059" s="4">
        <v>242.5528891050584</v>
      </c>
      <c r="J6059">
        <v>308.39999999999998</v>
      </c>
      <c r="K6059" t="s">
        <v>11</v>
      </c>
      <c r="L6059" t="s">
        <v>23</v>
      </c>
      <c r="M6059" t="s">
        <v>23</v>
      </c>
      <c r="N6059" s="2">
        <v>41331</v>
      </c>
      <c r="O6059" s="2">
        <v>42625</v>
      </c>
      <c r="P6059" t="s">
        <v>24</v>
      </c>
      <c r="Q6059" t="s">
        <v>25</v>
      </c>
      <c r="R6059" s="5" t="str">
        <f t="shared" si="286"/>
        <v>0.15</v>
      </c>
      <c r="S6059" s="6" t="str">
        <f t="shared" si="287"/>
        <v/>
      </c>
      <c r="T6059">
        <f>ROUND(INT(表1[[#This Row],[合同结束日期]]-表1[[#This Row],[合同起始日期]])/365,1)</f>
        <v>3.5</v>
      </c>
    </row>
    <row r="6060" spans="1:20">
      <c r="A6060" s="1">
        <v>42614</v>
      </c>
      <c r="B6060" t="s">
        <v>69</v>
      </c>
      <c r="C6060">
        <f t="shared" si="285"/>
        <v>2</v>
      </c>
      <c r="D6060" t="s">
        <v>91</v>
      </c>
      <c r="E6060" s="4">
        <v>520548</v>
      </c>
      <c r="F6060" s="4">
        <v>107284.9428</v>
      </c>
      <c r="G6060" s="3">
        <v>0.20610000000000001</v>
      </c>
      <c r="H6060" s="7">
        <v>1390.3525641025642</v>
      </c>
      <c r="I6060" s="4">
        <v>286.55166346153851</v>
      </c>
      <c r="J6060">
        <v>374.4</v>
      </c>
      <c r="K6060" t="s">
        <v>11</v>
      </c>
      <c r="L6060" t="s">
        <v>92</v>
      </c>
      <c r="M6060" t="s">
        <v>92</v>
      </c>
      <c r="N6060" s="2">
        <v>41295</v>
      </c>
      <c r="O6060" s="2">
        <v>42864</v>
      </c>
      <c r="P6060" t="s">
        <v>24</v>
      </c>
      <c r="Q6060" t="s">
        <v>59</v>
      </c>
      <c r="R6060" s="5" t="str">
        <f t="shared" si="286"/>
        <v>0.16</v>
      </c>
      <c r="S6060" s="6" t="str">
        <f t="shared" si="287"/>
        <v/>
      </c>
      <c r="T6060">
        <f>ROUND(INT(表1[[#This Row],[合同结束日期]]-表1[[#This Row],[合同起始日期]])/365,1)</f>
        <v>4.3</v>
      </c>
    </row>
    <row r="6061" spans="1:20">
      <c r="A6061" s="1">
        <v>42614</v>
      </c>
      <c r="B6061" t="s">
        <v>69</v>
      </c>
      <c r="C6061">
        <f t="shared" si="285"/>
        <v>2</v>
      </c>
      <c r="D6061" t="s">
        <v>118</v>
      </c>
      <c r="E6061" s="4">
        <v>311599.93200000003</v>
      </c>
      <c r="F6061" s="4">
        <v>54654.628072800006</v>
      </c>
      <c r="G6061" s="3">
        <v>0.1754</v>
      </c>
      <c r="H6061" s="7">
        <v>655.72376262626267</v>
      </c>
      <c r="I6061" s="4">
        <v>115.01394796464648</v>
      </c>
      <c r="J6061">
        <v>475.2</v>
      </c>
      <c r="K6061" t="s">
        <v>44</v>
      </c>
      <c r="L6061" t="s">
        <v>72</v>
      </c>
      <c r="M6061" t="s">
        <v>71</v>
      </c>
      <c r="N6061" s="2">
        <v>41332</v>
      </c>
      <c r="O6061" s="2">
        <v>44325</v>
      </c>
      <c r="P6061" t="s">
        <v>24</v>
      </c>
      <c r="Q6061" t="s">
        <v>123</v>
      </c>
      <c r="R6061" s="5" t="str">
        <f t="shared" si="286"/>
        <v>0.09</v>
      </c>
      <c r="S6061" s="6" t="str">
        <f t="shared" si="287"/>
        <v/>
      </c>
      <c r="T6061">
        <f>ROUND(INT(表1[[#This Row],[合同结束日期]]-表1[[#This Row],[合同起始日期]])/365,1)</f>
        <v>8.1999999999999993</v>
      </c>
    </row>
    <row r="6062" spans="1:20">
      <c r="A6062" s="1">
        <v>42614</v>
      </c>
      <c r="B6062" t="s">
        <v>69</v>
      </c>
      <c r="C6062">
        <f t="shared" si="285"/>
        <v>2</v>
      </c>
      <c r="D6062" t="s">
        <v>120</v>
      </c>
      <c r="E6062" s="4">
        <v>439704.20399999997</v>
      </c>
      <c r="F6062" s="4">
        <v>69297.382550399983</v>
      </c>
      <c r="G6062" s="3">
        <v>0.15759999999999996</v>
      </c>
      <c r="H6062" s="7">
        <v>266.48739636363632</v>
      </c>
      <c r="I6062" s="4">
        <v>41.99841366690908</v>
      </c>
      <c r="J6062">
        <v>1650</v>
      </c>
      <c r="K6062" t="s">
        <v>44</v>
      </c>
      <c r="L6062" t="s">
        <v>72</v>
      </c>
      <c r="M6062" t="s">
        <v>71</v>
      </c>
      <c r="N6062" s="2">
        <v>41261</v>
      </c>
      <c r="O6062" s="2">
        <v>44332</v>
      </c>
      <c r="P6062" t="s">
        <v>39</v>
      </c>
      <c r="Q6062" t="s">
        <v>42</v>
      </c>
      <c r="R6062" s="5" t="str">
        <f t="shared" si="286"/>
        <v>0.08</v>
      </c>
      <c r="S6062" s="6" t="str">
        <f t="shared" si="287"/>
        <v/>
      </c>
      <c r="T6062">
        <f>ROUND(INT(表1[[#This Row],[合同结束日期]]-表1[[#This Row],[合同起始日期]])/365,1)</f>
        <v>8.4</v>
      </c>
    </row>
    <row r="6063" spans="1:20">
      <c r="A6063" s="1">
        <v>42614</v>
      </c>
      <c r="B6063" t="s">
        <v>69</v>
      </c>
      <c r="C6063">
        <f t="shared" si="285"/>
        <v>2</v>
      </c>
      <c r="D6063" t="s">
        <v>293</v>
      </c>
      <c r="E6063" s="4">
        <v>976016.39999999991</v>
      </c>
      <c r="F6063" s="4">
        <v>95747.208839999992</v>
      </c>
      <c r="G6063" s="3">
        <v>9.8100000000000007E-2</v>
      </c>
      <c r="H6063" s="7">
        <v>835.91675231243573</v>
      </c>
      <c r="I6063" s="4">
        <v>82.003433401849946</v>
      </c>
      <c r="J6063">
        <v>1167.5999999999999</v>
      </c>
      <c r="K6063" t="s">
        <v>44</v>
      </c>
      <c r="L6063" t="s">
        <v>72</v>
      </c>
      <c r="M6063" t="s">
        <v>71</v>
      </c>
      <c r="N6063" s="2">
        <v>41446</v>
      </c>
      <c r="O6063" s="2">
        <v>44487</v>
      </c>
      <c r="P6063" t="s">
        <v>18</v>
      </c>
      <c r="Q6063" t="s">
        <v>475</v>
      </c>
      <c r="R6063" s="5" t="str">
        <f t="shared" si="286"/>
        <v>0.04</v>
      </c>
      <c r="S6063" s="6" t="str">
        <f t="shared" si="287"/>
        <v/>
      </c>
      <c r="T6063">
        <f>ROUND(INT(表1[[#This Row],[合同结束日期]]-表1[[#This Row],[合同起始日期]])/365,1)</f>
        <v>8.3000000000000007</v>
      </c>
    </row>
    <row r="6064" spans="1:20">
      <c r="A6064" s="1">
        <v>42614</v>
      </c>
      <c r="B6064" t="s">
        <v>69</v>
      </c>
      <c r="C6064">
        <f t="shared" si="285"/>
        <v>2</v>
      </c>
      <c r="D6064" t="s">
        <v>278</v>
      </c>
      <c r="E6064" s="4">
        <v>39876</v>
      </c>
      <c r="F6064" s="4">
        <v>7819.6836000000003</v>
      </c>
      <c r="G6064" s="3">
        <v>0.1961</v>
      </c>
      <c r="H6064" s="7">
        <v>2769.166666666667</v>
      </c>
      <c r="I6064" s="4">
        <v>543.03358333333335</v>
      </c>
      <c r="J6064">
        <v>14.399999999999999</v>
      </c>
      <c r="K6064" t="s">
        <v>11</v>
      </c>
      <c r="L6064" t="s">
        <v>12</v>
      </c>
      <c r="M6064" t="s">
        <v>110</v>
      </c>
      <c r="N6064" s="2">
        <v>41518</v>
      </c>
      <c r="O6064" s="2">
        <v>42978</v>
      </c>
      <c r="P6064" t="s">
        <v>24</v>
      </c>
      <c r="Q6064" t="s">
        <v>56</v>
      </c>
      <c r="R6064" s="5" t="str">
        <f t="shared" si="286"/>
        <v>0.17</v>
      </c>
      <c r="S6064" s="6" t="str">
        <f t="shared" si="287"/>
        <v/>
      </c>
      <c r="T6064">
        <f>ROUND(INT(表1[[#This Row],[合同结束日期]]-表1[[#This Row],[合同起始日期]])/365,1)</f>
        <v>4</v>
      </c>
    </row>
    <row r="6065" spans="1:20">
      <c r="A6065" s="1">
        <v>42614</v>
      </c>
      <c r="B6065" t="s">
        <v>69</v>
      </c>
      <c r="C6065">
        <f t="shared" si="285"/>
        <v>2</v>
      </c>
      <c r="D6065" t="s">
        <v>296</v>
      </c>
      <c r="E6065" s="4">
        <v>1765496.4</v>
      </c>
      <c r="F6065" s="4">
        <v>88274.82</v>
      </c>
      <c r="G6065" s="3">
        <v>5.000000000000001E-2</v>
      </c>
      <c r="H6065" s="7">
        <v>3306.1730337078652</v>
      </c>
      <c r="I6065" s="4">
        <v>165.30865168539327</v>
      </c>
      <c r="J6065">
        <v>534</v>
      </c>
      <c r="K6065" t="s">
        <v>44</v>
      </c>
      <c r="L6065" t="s">
        <v>72</v>
      </c>
      <c r="M6065" t="s">
        <v>71</v>
      </c>
      <c r="N6065" s="2">
        <v>41514</v>
      </c>
      <c r="O6065" s="2">
        <v>44525</v>
      </c>
      <c r="P6065" t="s">
        <v>18</v>
      </c>
      <c r="Q6065" t="s">
        <v>208</v>
      </c>
      <c r="R6065" s="5" t="str">
        <f t="shared" si="286"/>
        <v>0.05</v>
      </c>
      <c r="S6065" s="6" t="str">
        <f t="shared" si="287"/>
        <v/>
      </c>
      <c r="T6065">
        <f>ROUND(INT(表1[[#This Row],[合同结束日期]]-表1[[#This Row],[合同起始日期]])/365,1)</f>
        <v>8.1999999999999993</v>
      </c>
    </row>
    <row r="6066" spans="1:20">
      <c r="A6066" s="1">
        <v>42614</v>
      </c>
      <c r="B6066" t="s">
        <v>69</v>
      </c>
      <c r="C6066">
        <f t="shared" si="285"/>
        <v>2</v>
      </c>
      <c r="D6066" t="s">
        <v>301</v>
      </c>
      <c r="E6066" s="4">
        <v>6762</v>
      </c>
      <c r="F6066" s="4">
        <v>2777.8296</v>
      </c>
      <c r="G6066" s="3">
        <v>0.4108</v>
      </c>
      <c r="H6066" s="7">
        <v>433.46153846153845</v>
      </c>
      <c r="I6066" s="4">
        <v>178.066</v>
      </c>
      <c r="J6066">
        <v>15.6</v>
      </c>
      <c r="K6066" t="s">
        <v>60</v>
      </c>
      <c r="L6066" t="s">
        <v>107</v>
      </c>
      <c r="M6066" t="s">
        <v>302</v>
      </c>
      <c r="N6066" s="2">
        <v>41609</v>
      </c>
      <c r="O6066" s="2">
        <v>42704</v>
      </c>
      <c r="P6066" t="s">
        <v>14</v>
      </c>
      <c r="Q6066">
        <v>0</v>
      </c>
      <c r="R6066" s="5">
        <f t="shared" si="286"/>
        <v>0</v>
      </c>
      <c r="S6066" s="6" t="str">
        <f t="shared" si="287"/>
        <v/>
      </c>
      <c r="T6066">
        <f>ROUND(INT(表1[[#This Row],[合同结束日期]]-表1[[#This Row],[合同起始日期]])/365,1)</f>
        <v>3</v>
      </c>
    </row>
    <row r="6067" spans="1:20">
      <c r="A6067" s="1">
        <v>42614</v>
      </c>
      <c r="B6067" t="s">
        <v>69</v>
      </c>
      <c r="C6067">
        <f t="shared" si="285"/>
        <v>2</v>
      </c>
      <c r="D6067" t="s">
        <v>300</v>
      </c>
      <c r="E6067" s="4">
        <v>9912</v>
      </c>
      <c r="F6067" s="4">
        <v>2399.6952000000001</v>
      </c>
      <c r="G6067" s="3">
        <v>0.24210000000000001</v>
      </c>
      <c r="H6067" s="7">
        <v>1376.6666666666667</v>
      </c>
      <c r="I6067" s="4">
        <v>333.29100000000005</v>
      </c>
      <c r="J6067">
        <v>7.1999999999999993</v>
      </c>
      <c r="K6067" t="s">
        <v>60</v>
      </c>
      <c r="L6067" t="s">
        <v>107</v>
      </c>
      <c r="M6067" t="s">
        <v>303</v>
      </c>
      <c r="N6067" s="2">
        <v>41617</v>
      </c>
      <c r="O6067" s="2">
        <v>42712</v>
      </c>
      <c r="P6067" t="s">
        <v>14</v>
      </c>
      <c r="Q6067">
        <v>0</v>
      </c>
      <c r="R6067" s="5">
        <f t="shared" si="286"/>
        <v>0</v>
      </c>
      <c r="S6067" s="6" t="str">
        <f t="shared" si="287"/>
        <v/>
      </c>
      <c r="T6067">
        <f>ROUND(INT(表1[[#This Row],[合同结束日期]]-表1[[#This Row],[合同起始日期]])/365,1)</f>
        <v>3</v>
      </c>
    </row>
    <row r="6068" spans="1:20">
      <c r="A6068" s="1">
        <v>42614</v>
      </c>
      <c r="B6068" t="s">
        <v>69</v>
      </c>
      <c r="C6068">
        <f t="shared" si="285"/>
        <v>2</v>
      </c>
      <c r="D6068" t="s">
        <v>306</v>
      </c>
      <c r="E6068" s="4">
        <v>794498.4</v>
      </c>
      <c r="F6068" s="4">
        <v>55773.787680000001</v>
      </c>
      <c r="G6068" s="3">
        <v>7.0199999999999999E-2</v>
      </c>
      <c r="H6068" s="7">
        <v>1423.8322580645163</v>
      </c>
      <c r="I6068" s="4">
        <v>99.953024516129034</v>
      </c>
      <c r="J6068">
        <v>558</v>
      </c>
      <c r="K6068" t="s">
        <v>44</v>
      </c>
      <c r="L6068" t="s">
        <v>72</v>
      </c>
      <c r="M6068" t="s">
        <v>71</v>
      </c>
      <c r="N6068" s="2">
        <v>41567</v>
      </c>
      <c r="O6068" s="2">
        <v>44578</v>
      </c>
      <c r="P6068" t="s">
        <v>18</v>
      </c>
      <c r="Q6068" t="s">
        <v>208</v>
      </c>
      <c r="R6068" s="5" t="str">
        <f t="shared" si="286"/>
        <v>0.05</v>
      </c>
      <c r="S6068" s="6" t="str">
        <f t="shared" si="287"/>
        <v/>
      </c>
      <c r="T6068">
        <f>ROUND(INT(表1[[#This Row],[合同结束日期]]-表1[[#This Row],[合同起始日期]])/365,1)</f>
        <v>8.1999999999999993</v>
      </c>
    </row>
    <row r="6069" spans="1:20">
      <c r="A6069" s="1">
        <v>42614</v>
      </c>
      <c r="B6069" t="s">
        <v>69</v>
      </c>
      <c r="C6069">
        <f t="shared" si="285"/>
        <v>2</v>
      </c>
      <c r="D6069" t="s">
        <v>211</v>
      </c>
      <c r="E6069" s="4">
        <v>47388</v>
      </c>
      <c r="F6069" s="4">
        <v>9093.7572</v>
      </c>
      <c r="G6069" s="3">
        <v>0.19189999999999999</v>
      </c>
      <c r="H6069" s="7">
        <v>3290.8333333333335</v>
      </c>
      <c r="I6069" s="4">
        <v>631.51091666666673</v>
      </c>
      <c r="J6069">
        <v>14.399999999999999</v>
      </c>
      <c r="K6069" t="s">
        <v>11</v>
      </c>
      <c r="L6069" t="s">
        <v>12</v>
      </c>
      <c r="M6069" t="s">
        <v>110</v>
      </c>
      <c r="N6069" s="2">
        <v>41804</v>
      </c>
      <c r="O6069" s="2">
        <v>42956</v>
      </c>
      <c r="P6069" t="s">
        <v>24</v>
      </c>
      <c r="Q6069" t="s">
        <v>56</v>
      </c>
      <c r="R6069" s="5" t="str">
        <f t="shared" si="286"/>
        <v>0.17</v>
      </c>
      <c r="S6069" s="6" t="str">
        <f t="shared" si="287"/>
        <v/>
      </c>
      <c r="T6069">
        <f>ROUND(INT(表1[[#This Row],[合同结束日期]]-表1[[#This Row],[合同起始日期]])/365,1)</f>
        <v>3.2</v>
      </c>
    </row>
    <row r="6070" spans="1:20">
      <c r="A6070" s="1">
        <v>42614</v>
      </c>
      <c r="B6070" t="s">
        <v>69</v>
      </c>
      <c r="C6070">
        <f t="shared" si="285"/>
        <v>2</v>
      </c>
      <c r="D6070" t="s">
        <v>336</v>
      </c>
      <c r="E6070" s="4">
        <v>623824.79999999993</v>
      </c>
      <c r="F6070" s="4">
        <v>86212.58735999999</v>
      </c>
      <c r="G6070" s="3">
        <v>0.13819999999999999</v>
      </c>
      <c r="H6070" s="7">
        <v>990.19809523809511</v>
      </c>
      <c r="I6070" s="4">
        <v>136.84537676190476</v>
      </c>
      <c r="J6070">
        <v>630</v>
      </c>
      <c r="K6070" t="s">
        <v>44</v>
      </c>
      <c r="L6070" t="s">
        <v>72</v>
      </c>
      <c r="M6070" t="s">
        <v>71</v>
      </c>
      <c r="N6070" s="2">
        <v>41757</v>
      </c>
      <c r="O6070" s="2">
        <v>43948</v>
      </c>
      <c r="P6070" t="s">
        <v>18</v>
      </c>
      <c r="Q6070" t="s">
        <v>123</v>
      </c>
      <c r="R6070" s="5" t="str">
        <f t="shared" si="286"/>
        <v>0.09</v>
      </c>
      <c r="S6070" s="6" t="str">
        <f t="shared" si="287"/>
        <v/>
      </c>
      <c r="T6070">
        <f>ROUND(INT(表1[[#This Row],[合同结束日期]]-表1[[#This Row],[合同起始日期]])/365,1)</f>
        <v>6</v>
      </c>
    </row>
    <row r="6071" spans="1:20">
      <c r="A6071" s="1">
        <v>42614</v>
      </c>
      <c r="B6071" t="s">
        <v>69</v>
      </c>
      <c r="C6071">
        <f t="shared" si="285"/>
        <v>2</v>
      </c>
      <c r="D6071" t="s">
        <v>270</v>
      </c>
      <c r="E6071" s="4">
        <v>29163.72</v>
      </c>
      <c r="F6071" s="4">
        <v>8448.7296840000017</v>
      </c>
      <c r="G6071" s="3">
        <v>0.28970000000000007</v>
      </c>
      <c r="H6071" s="7">
        <v>1215.155</v>
      </c>
      <c r="I6071" s="4">
        <v>352.03040350000009</v>
      </c>
      <c r="J6071">
        <v>24</v>
      </c>
      <c r="K6071" t="s">
        <v>11</v>
      </c>
      <c r="L6071" t="s">
        <v>13</v>
      </c>
      <c r="M6071" t="s">
        <v>34</v>
      </c>
      <c r="N6071" s="2">
        <v>41893</v>
      </c>
      <c r="O6071" s="2">
        <v>42623</v>
      </c>
      <c r="P6071" t="s">
        <v>24</v>
      </c>
      <c r="Q6071" t="s">
        <v>25</v>
      </c>
      <c r="R6071" s="5" t="str">
        <f t="shared" si="286"/>
        <v>0.15</v>
      </c>
      <c r="S6071" s="6" t="str">
        <f t="shared" si="287"/>
        <v/>
      </c>
      <c r="T6071">
        <f>ROUND(INT(表1[[#This Row],[合同结束日期]]-表1[[#This Row],[合同起始日期]])/365,1)</f>
        <v>2</v>
      </c>
    </row>
    <row r="6072" spans="1:20">
      <c r="A6072" s="1">
        <v>42614</v>
      </c>
      <c r="B6072" t="s">
        <v>69</v>
      </c>
      <c r="C6072">
        <f t="shared" si="285"/>
        <v>2</v>
      </c>
      <c r="D6072" t="s">
        <v>272</v>
      </c>
      <c r="E6072" s="4">
        <v>34809.599999999999</v>
      </c>
      <c r="F6072" s="4">
        <v>4949.9251199999999</v>
      </c>
      <c r="G6072" s="3">
        <v>0.14219999999999999</v>
      </c>
      <c r="H6072" s="7">
        <v>2417.3333333333335</v>
      </c>
      <c r="I6072" s="4">
        <v>343.7448</v>
      </c>
      <c r="J6072">
        <v>14.399999999999999</v>
      </c>
      <c r="K6072" t="s">
        <v>11</v>
      </c>
      <c r="L6072" t="s">
        <v>12</v>
      </c>
      <c r="M6072" t="s">
        <v>110</v>
      </c>
      <c r="N6072" s="2">
        <v>41902</v>
      </c>
      <c r="O6072" s="2">
        <v>42632</v>
      </c>
      <c r="P6072" t="s">
        <v>24</v>
      </c>
      <c r="Q6072" t="s">
        <v>59</v>
      </c>
      <c r="R6072" s="5" t="str">
        <f t="shared" si="286"/>
        <v>0.16</v>
      </c>
      <c r="S6072" s="6" t="str">
        <f t="shared" si="287"/>
        <v/>
      </c>
      <c r="T6072">
        <f>ROUND(INT(表1[[#This Row],[合同结束日期]]-表1[[#This Row],[合同起始日期]])/365,1)</f>
        <v>2</v>
      </c>
    </row>
    <row r="6073" spans="1:20">
      <c r="A6073" s="1">
        <v>42614</v>
      </c>
      <c r="B6073" t="s">
        <v>69</v>
      </c>
      <c r="C6073">
        <f t="shared" si="285"/>
        <v>2</v>
      </c>
      <c r="D6073" t="s">
        <v>356</v>
      </c>
      <c r="E6073" s="4">
        <v>618094.17599999998</v>
      </c>
      <c r="F6073" s="4">
        <v>84308.045606400003</v>
      </c>
      <c r="G6073" s="3">
        <v>0.13640000000000002</v>
      </c>
      <c r="H6073" s="7">
        <v>1144.6188444444444</v>
      </c>
      <c r="I6073" s="4">
        <v>156.12601038222223</v>
      </c>
      <c r="J6073">
        <v>540</v>
      </c>
      <c r="K6073" t="s">
        <v>44</v>
      </c>
      <c r="L6073" t="s">
        <v>72</v>
      </c>
      <c r="M6073" t="s">
        <v>71</v>
      </c>
      <c r="N6073" s="2">
        <v>41877</v>
      </c>
      <c r="O6073" s="2">
        <v>43702</v>
      </c>
      <c r="P6073" t="s">
        <v>18</v>
      </c>
      <c r="Q6073" t="s">
        <v>42</v>
      </c>
      <c r="R6073" s="5" t="str">
        <f t="shared" si="286"/>
        <v>0.08</v>
      </c>
      <c r="S6073" s="6" t="str">
        <f t="shared" si="287"/>
        <v/>
      </c>
      <c r="T6073">
        <f>ROUND(INT(表1[[#This Row],[合同结束日期]]-表1[[#This Row],[合同起始日期]])/365,1)</f>
        <v>5</v>
      </c>
    </row>
    <row r="6074" spans="1:20">
      <c r="A6074" s="1">
        <v>42614</v>
      </c>
      <c r="B6074" t="s">
        <v>69</v>
      </c>
      <c r="C6074">
        <f t="shared" si="285"/>
        <v>2</v>
      </c>
      <c r="D6074" t="s">
        <v>111</v>
      </c>
      <c r="E6074" s="4">
        <v>293262</v>
      </c>
      <c r="F6074" s="4">
        <v>51848.721599999997</v>
      </c>
      <c r="G6074" s="3">
        <v>0.17679999999999998</v>
      </c>
      <c r="H6074" s="7">
        <v>2162.6991150442477</v>
      </c>
      <c r="I6074" s="4">
        <v>382.36520353982303</v>
      </c>
      <c r="J6074">
        <v>135.6</v>
      </c>
      <c r="K6074" t="s">
        <v>11</v>
      </c>
      <c r="L6074" t="s">
        <v>23</v>
      </c>
      <c r="M6074" t="s">
        <v>23</v>
      </c>
      <c r="N6074" s="2">
        <v>41974</v>
      </c>
      <c r="O6074" s="2">
        <v>43229</v>
      </c>
      <c r="P6074" t="s">
        <v>24</v>
      </c>
      <c r="Q6074" t="s">
        <v>25</v>
      </c>
      <c r="R6074" s="5" t="str">
        <f t="shared" si="286"/>
        <v>0.15</v>
      </c>
      <c r="S6074" s="6" t="str">
        <f t="shared" si="287"/>
        <v/>
      </c>
      <c r="T6074">
        <f>ROUND(INT(表1[[#This Row],[合同结束日期]]-表1[[#This Row],[合同起始日期]])/365,1)</f>
        <v>3.4</v>
      </c>
    </row>
    <row r="6075" spans="1:20">
      <c r="A6075" s="1">
        <v>42614</v>
      </c>
      <c r="B6075" t="s">
        <v>69</v>
      </c>
      <c r="C6075">
        <f t="shared" si="285"/>
        <v>2</v>
      </c>
      <c r="D6075" t="s">
        <v>112</v>
      </c>
      <c r="E6075" s="4">
        <v>992334.84000000008</v>
      </c>
      <c r="F6075" s="4">
        <v>179414.13907200002</v>
      </c>
      <c r="G6075" s="3">
        <v>0.18080000000000002</v>
      </c>
      <c r="H6075" s="7">
        <v>1854.1383408071754</v>
      </c>
      <c r="I6075" s="4">
        <v>335.22821201793732</v>
      </c>
      <c r="J6075">
        <v>535.19999999999993</v>
      </c>
      <c r="K6075" t="s">
        <v>11</v>
      </c>
      <c r="L6075" t="s">
        <v>92</v>
      </c>
      <c r="M6075" t="s">
        <v>92</v>
      </c>
      <c r="N6075" s="2">
        <v>41974</v>
      </c>
      <c r="O6075" s="2">
        <v>43229</v>
      </c>
      <c r="P6075" t="s">
        <v>24</v>
      </c>
      <c r="Q6075" t="s">
        <v>25</v>
      </c>
      <c r="R6075" s="5" t="str">
        <f t="shared" si="286"/>
        <v>0.15</v>
      </c>
      <c r="S6075" s="6" t="str">
        <f t="shared" si="287"/>
        <v/>
      </c>
      <c r="T6075">
        <f>ROUND(INT(表1[[#This Row],[合同结束日期]]-表1[[#This Row],[合同起始日期]])/365,1)</f>
        <v>3.4</v>
      </c>
    </row>
    <row r="6076" spans="1:20">
      <c r="A6076" s="1">
        <v>42614</v>
      </c>
      <c r="B6076" t="s">
        <v>69</v>
      </c>
      <c r="C6076">
        <f t="shared" si="285"/>
        <v>2</v>
      </c>
      <c r="D6076" t="s">
        <v>376</v>
      </c>
      <c r="E6076" s="4">
        <v>1816107.7320000001</v>
      </c>
      <c r="F6076" s="4">
        <v>113143.5117036</v>
      </c>
      <c r="G6076" s="3">
        <v>6.2300000000000001E-2</v>
      </c>
      <c r="H6076" s="7">
        <v>3233.810064102564</v>
      </c>
      <c r="I6076" s="4">
        <v>201.46636699358973</v>
      </c>
      <c r="J6076">
        <v>561.6</v>
      </c>
      <c r="K6076" t="s">
        <v>44</v>
      </c>
      <c r="L6076" t="s">
        <v>72</v>
      </c>
      <c r="M6076" t="s">
        <v>71</v>
      </c>
      <c r="N6076" s="2">
        <v>42019</v>
      </c>
      <c r="O6076" s="2">
        <v>44940</v>
      </c>
      <c r="P6076" t="s">
        <v>24</v>
      </c>
      <c r="Q6076" t="s">
        <v>208</v>
      </c>
      <c r="R6076" s="5" t="str">
        <f t="shared" si="286"/>
        <v>0.05</v>
      </c>
      <c r="S6076" s="6" t="str">
        <f t="shared" si="287"/>
        <v/>
      </c>
      <c r="T6076">
        <f>ROUND(INT(表1[[#This Row],[合同结束日期]]-表1[[#This Row],[合同起始日期]])/365,1)</f>
        <v>8</v>
      </c>
    </row>
    <row r="6077" spans="1:20">
      <c r="A6077" s="1">
        <v>42614</v>
      </c>
      <c r="B6077" t="s">
        <v>69</v>
      </c>
      <c r="C6077">
        <f t="shared" si="285"/>
        <v>2</v>
      </c>
      <c r="D6077" t="s">
        <v>77</v>
      </c>
      <c r="E6077" s="4">
        <v>484209.6</v>
      </c>
      <c r="F6077" s="4">
        <v>90159.827519999992</v>
      </c>
      <c r="G6077" s="3">
        <v>0.1862</v>
      </c>
      <c r="H6077" s="7">
        <v>483.24311377245505</v>
      </c>
      <c r="I6077" s="4">
        <v>89.979867784431136</v>
      </c>
      <c r="J6077">
        <v>1002</v>
      </c>
      <c r="K6077" t="s">
        <v>44</v>
      </c>
      <c r="L6077" t="s">
        <v>72</v>
      </c>
      <c r="M6077" t="s">
        <v>71</v>
      </c>
      <c r="N6077" s="2">
        <v>42098</v>
      </c>
      <c r="O6077" s="2">
        <v>44325</v>
      </c>
      <c r="P6077" t="s">
        <v>18</v>
      </c>
      <c r="Q6077" t="s">
        <v>42</v>
      </c>
      <c r="R6077" s="5" t="str">
        <f t="shared" si="286"/>
        <v>0.08</v>
      </c>
      <c r="S6077" s="6" t="str">
        <f t="shared" si="287"/>
        <v/>
      </c>
      <c r="T6077">
        <f>ROUND(INT(表1[[#This Row],[合同结束日期]]-表1[[#This Row],[合同起始日期]])/365,1)</f>
        <v>6.1</v>
      </c>
    </row>
    <row r="6078" spans="1:20">
      <c r="A6078" s="1">
        <v>42614</v>
      </c>
      <c r="B6078" t="s">
        <v>69</v>
      </c>
      <c r="C6078">
        <f t="shared" si="285"/>
        <v>2</v>
      </c>
      <c r="D6078" t="s">
        <v>100</v>
      </c>
      <c r="E6078" s="4">
        <v>307892.39999999997</v>
      </c>
      <c r="F6078" s="4">
        <v>61332.166080000003</v>
      </c>
      <c r="G6078" s="3">
        <v>0.19920000000000004</v>
      </c>
      <c r="H6078" s="7">
        <v>1699.185430463576</v>
      </c>
      <c r="I6078" s="4">
        <v>338.4777377483444</v>
      </c>
      <c r="J6078">
        <v>181.2</v>
      </c>
      <c r="K6078" t="s">
        <v>11</v>
      </c>
      <c r="L6078" t="s">
        <v>23</v>
      </c>
      <c r="M6078" t="s">
        <v>23</v>
      </c>
      <c r="N6078" s="2">
        <v>42134</v>
      </c>
      <c r="O6078" s="2">
        <v>42864</v>
      </c>
      <c r="P6078" t="s">
        <v>24</v>
      </c>
      <c r="Q6078" t="s">
        <v>59</v>
      </c>
      <c r="R6078" s="5" t="str">
        <f t="shared" si="286"/>
        <v>0.16</v>
      </c>
      <c r="S6078" s="6" t="str">
        <f t="shared" si="287"/>
        <v/>
      </c>
      <c r="T6078">
        <f>ROUND(INT(表1[[#This Row],[合同结束日期]]-表1[[#This Row],[合同起始日期]])/365,1)</f>
        <v>2</v>
      </c>
    </row>
    <row r="6079" spans="1:20">
      <c r="A6079" s="1">
        <v>42614</v>
      </c>
      <c r="B6079" t="s">
        <v>69</v>
      </c>
      <c r="C6079">
        <f t="shared" si="285"/>
        <v>2</v>
      </c>
      <c r="D6079" t="s">
        <v>105</v>
      </c>
      <c r="E6079" s="4">
        <v>95283.599999999991</v>
      </c>
      <c r="F6079" s="4">
        <v>21448.338360000002</v>
      </c>
      <c r="G6079" s="3">
        <v>0.22510000000000005</v>
      </c>
      <c r="H6079" s="7">
        <v>1985.0749999999998</v>
      </c>
      <c r="I6079" s="4">
        <v>446.84038250000003</v>
      </c>
      <c r="J6079">
        <v>48</v>
      </c>
      <c r="K6079" t="s">
        <v>60</v>
      </c>
      <c r="L6079" t="s">
        <v>107</v>
      </c>
      <c r="M6079" t="s">
        <v>106</v>
      </c>
      <c r="N6079" s="2">
        <v>42163</v>
      </c>
      <c r="O6079" s="2">
        <v>42893</v>
      </c>
      <c r="P6079" t="s">
        <v>24</v>
      </c>
      <c r="Q6079" t="s">
        <v>30</v>
      </c>
      <c r="R6079" s="5" t="str">
        <f t="shared" si="286"/>
        <v>0.18</v>
      </c>
      <c r="S6079" s="6" t="str">
        <f t="shared" si="287"/>
        <v/>
      </c>
      <c r="T6079">
        <f>ROUND(INT(表1[[#This Row],[合同结束日期]]-表1[[#This Row],[合同起始日期]])/365,1)</f>
        <v>2</v>
      </c>
    </row>
    <row r="6080" spans="1:20">
      <c r="A6080" s="1">
        <v>42614</v>
      </c>
      <c r="B6080" t="s">
        <v>69</v>
      </c>
      <c r="C6080">
        <f t="shared" si="285"/>
        <v>2</v>
      </c>
      <c r="D6080" t="s">
        <v>415</v>
      </c>
      <c r="E6080" s="4">
        <v>166459.19999999998</v>
      </c>
      <c r="F6080" s="4">
        <v>24935.588159999999</v>
      </c>
      <c r="G6080" s="3">
        <v>0.14980000000000002</v>
      </c>
      <c r="H6080" s="7">
        <v>2522.1090909090908</v>
      </c>
      <c r="I6080" s="4">
        <v>377.81194181818182</v>
      </c>
      <c r="J6080">
        <v>66</v>
      </c>
      <c r="K6080" t="s">
        <v>11</v>
      </c>
      <c r="L6080" t="s">
        <v>12</v>
      </c>
      <c r="M6080" t="s">
        <v>53</v>
      </c>
      <c r="N6080" s="2">
        <v>42156</v>
      </c>
      <c r="O6080" s="2">
        <v>42886</v>
      </c>
      <c r="P6080" t="s">
        <v>24</v>
      </c>
      <c r="Q6080" t="s">
        <v>28</v>
      </c>
      <c r="R6080" s="5" t="str">
        <f t="shared" si="286"/>
        <v>0.13</v>
      </c>
      <c r="S6080" s="6" t="str">
        <f t="shared" si="287"/>
        <v/>
      </c>
      <c r="T6080">
        <f>ROUND(INT(表1[[#This Row],[合同结束日期]]-表1[[#This Row],[合同起始日期]])/365,1)</f>
        <v>2</v>
      </c>
    </row>
    <row r="6081" spans="1:20">
      <c r="A6081" s="1">
        <v>42614</v>
      </c>
      <c r="B6081" t="s">
        <v>69</v>
      </c>
      <c r="C6081">
        <f t="shared" si="285"/>
        <v>2</v>
      </c>
      <c r="D6081" t="s">
        <v>417</v>
      </c>
      <c r="E6081" s="4">
        <v>184746</v>
      </c>
      <c r="F6081" s="4">
        <v>27434.780999999995</v>
      </c>
      <c r="G6081" s="3">
        <v>0.14849999999999997</v>
      </c>
      <c r="H6081" s="7">
        <v>2700.9649122807023</v>
      </c>
      <c r="I6081" s="4">
        <v>401.09328947368419</v>
      </c>
      <c r="J6081">
        <v>68.399999999999991</v>
      </c>
      <c r="K6081" t="s">
        <v>11</v>
      </c>
      <c r="L6081" t="s">
        <v>12</v>
      </c>
      <c r="M6081" t="s">
        <v>53</v>
      </c>
      <c r="N6081" s="2">
        <v>42156</v>
      </c>
      <c r="O6081" s="2">
        <v>42886</v>
      </c>
      <c r="P6081" t="s">
        <v>24</v>
      </c>
      <c r="Q6081" t="s">
        <v>28</v>
      </c>
      <c r="R6081" s="5" t="str">
        <f t="shared" si="286"/>
        <v>0.13</v>
      </c>
      <c r="S6081" s="6" t="str">
        <f t="shared" si="287"/>
        <v/>
      </c>
      <c r="T6081">
        <f>ROUND(INT(表1[[#This Row],[合同结束日期]]-表1[[#This Row],[合同起始日期]])/365,1)</f>
        <v>2</v>
      </c>
    </row>
    <row r="6082" spans="1:20">
      <c r="A6082" s="1">
        <v>42614</v>
      </c>
      <c r="B6082" t="s">
        <v>69</v>
      </c>
      <c r="C6082">
        <f t="shared" si="285"/>
        <v>2</v>
      </c>
      <c r="D6082" t="s">
        <v>418</v>
      </c>
      <c r="E6082" s="4">
        <v>330049.2</v>
      </c>
      <c r="F6082" s="4">
        <v>46503.932279999994</v>
      </c>
      <c r="G6082" s="3">
        <v>0.14089999999999997</v>
      </c>
      <c r="H6082" s="7">
        <v>4584.0166666666664</v>
      </c>
      <c r="I6082" s="4">
        <v>645.88794833333327</v>
      </c>
      <c r="J6082">
        <v>72</v>
      </c>
      <c r="K6082" t="s">
        <v>11</v>
      </c>
      <c r="L6082" t="s">
        <v>12</v>
      </c>
      <c r="M6082" t="s">
        <v>53</v>
      </c>
      <c r="N6082" s="2">
        <v>42159</v>
      </c>
      <c r="O6082" s="2">
        <v>42889</v>
      </c>
      <c r="P6082" t="s">
        <v>24</v>
      </c>
      <c r="Q6082" t="s">
        <v>28</v>
      </c>
      <c r="R6082" s="5" t="str">
        <f t="shared" si="286"/>
        <v>0.13</v>
      </c>
      <c r="S6082" s="6" t="str">
        <f t="shared" si="287"/>
        <v/>
      </c>
      <c r="T6082">
        <f>ROUND(INT(表1[[#This Row],[合同结束日期]]-表1[[#This Row],[合同起始日期]])/365,1)</f>
        <v>2</v>
      </c>
    </row>
    <row r="6083" spans="1:20">
      <c r="A6083" s="1">
        <v>42614</v>
      </c>
      <c r="B6083" t="s">
        <v>69</v>
      </c>
      <c r="C6083">
        <f t="shared" ref="C6083:C6146" si="288">IF($B6083="负一层",-1,IF($B6083="负一夹层",0,IF($B6083="一层",1,IF($B6083="二层",2,IF($B6083="三层",3,IF($B6083="四层",4))))))</f>
        <v>2</v>
      </c>
      <c r="D6083" t="s">
        <v>423</v>
      </c>
      <c r="E6083" s="4">
        <v>134893.56</v>
      </c>
      <c r="F6083" s="4">
        <v>25400.457348000004</v>
      </c>
      <c r="G6083" s="3">
        <v>0.18830000000000002</v>
      </c>
      <c r="H6083" s="7">
        <v>2614.2162790697676</v>
      </c>
      <c r="I6083" s="4">
        <v>492.25692534883729</v>
      </c>
      <c r="J6083">
        <v>51.6</v>
      </c>
      <c r="K6083" t="s">
        <v>66</v>
      </c>
      <c r="L6083" t="s">
        <v>64</v>
      </c>
      <c r="M6083" t="s">
        <v>64</v>
      </c>
      <c r="N6083" s="2">
        <v>42156</v>
      </c>
      <c r="O6083" s="2">
        <v>42886</v>
      </c>
      <c r="P6083" t="s">
        <v>24</v>
      </c>
      <c r="Q6083" t="s">
        <v>59</v>
      </c>
      <c r="R6083" s="5" t="str">
        <f t="shared" ref="R6083:R6146" si="289">IF(ISERROR(FIND(",",$Q6083)),$Q6083,LEFT($Q6083,FIND(",",$Q6083)-1))</f>
        <v>0.16</v>
      </c>
      <c r="S6083" s="6" t="str">
        <f t="shared" si="287"/>
        <v/>
      </c>
      <c r="T6083">
        <f>ROUND(INT(表1[[#This Row],[合同结束日期]]-表1[[#This Row],[合同起始日期]])/365,1)</f>
        <v>2</v>
      </c>
    </row>
    <row r="6084" spans="1:20">
      <c r="A6084" s="1">
        <v>42614</v>
      </c>
      <c r="B6084" t="s">
        <v>69</v>
      </c>
      <c r="C6084">
        <f t="shared" si="288"/>
        <v>2</v>
      </c>
      <c r="D6084" t="s">
        <v>421</v>
      </c>
      <c r="E6084" s="4">
        <v>129689.63999999998</v>
      </c>
      <c r="F6084" s="4">
        <v>39295.960919999998</v>
      </c>
      <c r="G6084" s="3">
        <v>0.30299999999999999</v>
      </c>
      <c r="H6084" s="7">
        <v>1214.3224719101122</v>
      </c>
      <c r="I6084" s="4">
        <v>367.93970898876404</v>
      </c>
      <c r="J6084">
        <v>106.8</v>
      </c>
      <c r="K6084" t="s">
        <v>11</v>
      </c>
      <c r="L6084" t="s">
        <v>13</v>
      </c>
      <c r="M6084" t="s">
        <v>34</v>
      </c>
      <c r="N6084" s="2">
        <v>42156</v>
      </c>
      <c r="O6084" s="2">
        <v>42886</v>
      </c>
      <c r="P6084" t="s">
        <v>24</v>
      </c>
      <c r="Q6084" t="s">
        <v>30</v>
      </c>
      <c r="R6084" s="5" t="str">
        <f t="shared" si="289"/>
        <v>0.18</v>
      </c>
      <c r="S6084" s="6" t="str">
        <f t="shared" ref="S6084:S6147" si="290">IF(ISERROR(FIND(",",$Q6084)),"",RIGHT($Q6084,LEN($Q6084)-FIND(",",$Q6084)))</f>
        <v/>
      </c>
      <c r="T6084">
        <f>ROUND(INT(表1[[#This Row],[合同结束日期]]-表1[[#This Row],[合同起始日期]])/365,1)</f>
        <v>2</v>
      </c>
    </row>
    <row r="6085" spans="1:20">
      <c r="A6085" s="1">
        <v>42614</v>
      </c>
      <c r="B6085" t="s">
        <v>69</v>
      </c>
      <c r="C6085">
        <f t="shared" si="288"/>
        <v>2</v>
      </c>
      <c r="D6085" t="s">
        <v>440</v>
      </c>
      <c r="E6085" s="4">
        <v>377288.39999999997</v>
      </c>
      <c r="F6085" s="4">
        <v>72816.661200000002</v>
      </c>
      <c r="G6085" s="3">
        <v>0.19300000000000003</v>
      </c>
      <c r="H6085" s="7">
        <v>3655.895348837209</v>
      </c>
      <c r="I6085" s="4">
        <v>705.58780232558138</v>
      </c>
      <c r="J6085">
        <v>103.2</v>
      </c>
      <c r="K6085" t="s">
        <v>11</v>
      </c>
      <c r="L6085" t="s">
        <v>23</v>
      </c>
      <c r="M6085" t="s">
        <v>23</v>
      </c>
      <c r="N6085" s="2">
        <v>42163</v>
      </c>
      <c r="O6085" s="2">
        <v>42893</v>
      </c>
      <c r="P6085" t="s">
        <v>24</v>
      </c>
      <c r="Q6085" t="s">
        <v>56</v>
      </c>
      <c r="R6085" s="5" t="str">
        <f t="shared" si="289"/>
        <v>0.17</v>
      </c>
      <c r="S6085" s="6" t="str">
        <f t="shared" si="290"/>
        <v/>
      </c>
      <c r="T6085">
        <f>ROUND(INT(表1[[#This Row],[合同结束日期]]-表1[[#This Row],[合同起始日期]])/365,1)</f>
        <v>2</v>
      </c>
    </row>
    <row r="6086" spans="1:20">
      <c r="A6086" s="1">
        <v>42614</v>
      </c>
      <c r="B6086" t="s">
        <v>69</v>
      </c>
      <c r="C6086">
        <f t="shared" si="288"/>
        <v>2</v>
      </c>
      <c r="D6086" t="s">
        <v>90</v>
      </c>
      <c r="E6086" s="4">
        <v>156979.19999999998</v>
      </c>
      <c r="F6086" s="4">
        <v>63403.898879999993</v>
      </c>
      <c r="G6086" s="3">
        <v>0.40389999999999998</v>
      </c>
      <c r="H6086" s="7">
        <v>833.2229299363056</v>
      </c>
      <c r="I6086" s="4">
        <v>336.53874140127385</v>
      </c>
      <c r="J6086">
        <v>188.4</v>
      </c>
      <c r="K6086" t="s">
        <v>11</v>
      </c>
      <c r="L6086" t="s">
        <v>23</v>
      </c>
      <c r="M6086" t="s">
        <v>23</v>
      </c>
      <c r="N6086" s="2">
        <v>42156</v>
      </c>
      <c r="O6086" s="2">
        <v>42886</v>
      </c>
      <c r="P6086" t="s">
        <v>24</v>
      </c>
      <c r="Q6086" t="s">
        <v>420</v>
      </c>
      <c r="R6086" s="5" t="str">
        <f t="shared" si="289"/>
        <v>0.19</v>
      </c>
      <c r="S6086" s="6" t="str">
        <f t="shared" si="290"/>
        <v/>
      </c>
      <c r="T6086">
        <f>ROUND(INT(表1[[#This Row],[合同结束日期]]-表1[[#This Row],[合同起始日期]])/365,1)</f>
        <v>2</v>
      </c>
    </row>
    <row r="6087" spans="1:20">
      <c r="A6087" s="1">
        <v>42614</v>
      </c>
      <c r="B6087" t="s">
        <v>69</v>
      </c>
      <c r="C6087">
        <f t="shared" si="288"/>
        <v>2</v>
      </c>
      <c r="D6087" t="s">
        <v>441</v>
      </c>
      <c r="E6087" s="4">
        <v>116286</v>
      </c>
      <c r="F6087" s="4">
        <v>39746.554799999998</v>
      </c>
      <c r="G6087" s="3">
        <v>0.34179999999999999</v>
      </c>
      <c r="H6087" s="7">
        <v>1076.7222222222222</v>
      </c>
      <c r="I6087" s="4">
        <v>368.02365555555554</v>
      </c>
      <c r="J6087">
        <v>108</v>
      </c>
      <c r="K6087" t="s">
        <v>11</v>
      </c>
      <c r="L6087" t="s">
        <v>23</v>
      </c>
      <c r="M6087" t="s">
        <v>23</v>
      </c>
      <c r="N6087" s="2">
        <v>42163</v>
      </c>
      <c r="O6087" s="2">
        <v>42893</v>
      </c>
      <c r="P6087" t="s">
        <v>24</v>
      </c>
      <c r="Q6087" t="s">
        <v>56</v>
      </c>
      <c r="R6087" s="5" t="str">
        <f t="shared" si="289"/>
        <v>0.17</v>
      </c>
      <c r="S6087" s="6" t="str">
        <f t="shared" si="290"/>
        <v/>
      </c>
      <c r="T6087">
        <f>ROUND(INT(表1[[#This Row],[合同结束日期]]-表1[[#This Row],[合同起始日期]])/365,1)</f>
        <v>2</v>
      </c>
    </row>
    <row r="6088" spans="1:20">
      <c r="A6088" s="1">
        <v>42614</v>
      </c>
      <c r="B6088" t="s">
        <v>69</v>
      </c>
      <c r="C6088">
        <f t="shared" si="288"/>
        <v>2</v>
      </c>
      <c r="D6088" t="s">
        <v>419</v>
      </c>
      <c r="E6088" s="4">
        <v>531195.6</v>
      </c>
      <c r="F6088" s="4">
        <v>117819.18407999999</v>
      </c>
      <c r="G6088" s="3">
        <v>0.2218</v>
      </c>
      <c r="H6088" s="7">
        <v>1615.5583941605837</v>
      </c>
      <c r="I6088" s="4">
        <v>358.3308518248175</v>
      </c>
      <c r="J6088">
        <v>328.8</v>
      </c>
      <c r="K6088" t="s">
        <v>11</v>
      </c>
      <c r="L6088" t="s">
        <v>23</v>
      </c>
      <c r="M6088" t="s">
        <v>23</v>
      </c>
      <c r="N6088" s="2">
        <v>42140</v>
      </c>
      <c r="O6088" s="2">
        <v>42870</v>
      </c>
      <c r="P6088" t="s">
        <v>24</v>
      </c>
      <c r="Q6088" t="s">
        <v>30</v>
      </c>
      <c r="R6088" s="5" t="str">
        <f t="shared" si="289"/>
        <v>0.18</v>
      </c>
      <c r="S6088" s="6" t="str">
        <f t="shared" si="290"/>
        <v/>
      </c>
      <c r="T6088">
        <f>ROUND(INT(表1[[#This Row],[合同结束日期]]-表1[[#This Row],[合同起始日期]])/365,1)</f>
        <v>2</v>
      </c>
    </row>
    <row r="6089" spans="1:20">
      <c r="A6089" s="1">
        <v>42614</v>
      </c>
      <c r="B6089" t="s">
        <v>69</v>
      </c>
      <c r="C6089">
        <f t="shared" si="288"/>
        <v>2</v>
      </c>
      <c r="D6089" t="s">
        <v>49</v>
      </c>
      <c r="E6089" s="4">
        <v>668427.6</v>
      </c>
      <c r="F6089" s="4">
        <v>93245.650200000004</v>
      </c>
      <c r="G6089" s="3">
        <v>0.13950000000000001</v>
      </c>
      <c r="H6089" s="7">
        <v>5254.933962264151</v>
      </c>
      <c r="I6089" s="4">
        <v>733.06328773584914</v>
      </c>
      <c r="J6089">
        <v>127.19999999999999</v>
      </c>
      <c r="K6089" t="s">
        <v>11</v>
      </c>
      <c r="L6089" t="s">
        <v>51</v>
      </c>
      <c r="M6089" t="s">
        <v>50</v>
      </c>
      <c r="N6089" s="2">
        <v>42178</v>
      </c>
      <c r="O6089" s="2">
        <v>42908</v>
      </c>
      <c r="P6089" t="s">
        <v>24</v>
      </c>
      <c r="Q6089" t="s">
        <v>28</v>
      </c>
      <c r="R6089" s="5" t="str">
        <f t="shared" si="289"/>
        <v>0.13</v>
      </c>
      <c r="S6089" s="6" t="str">
        <f t="shared" si="290"/>
        <v/>
      </c>
      <c r="T6089">
        <f>ROUND(INT(表1[[#This Row],[合同结束日期]]-表1[[#This Row],[合同起始日期]])/365,1)</f>
        <v>2</v>
      </c>
    </row>
    <row r="6090" spans="1:20">
      <c r="A6090" s="1">
        <v>42614</v>
      </c>
      <c r="B6090" t="s">
        <v>69</v>
      </c>
      <c r="C6090">
        <f t="shared" si="288"/>
        <v>2</v>
      </c>
      <c r="D6090" t="s">
        <v>310</v>
      </c>
      <c r="E6090" s="4">
        <v>50948.4</v>
      </c>
      <c r="F6090" s="4">
        <v>9196.1861999999983</v>
      </c>
      <c r="G6090" s="3">
        <v>0.18049999999999997</v>
      </c>
      <c r="H6090" s="7">
        <v>3859.727272727273</v>
      </c>
      <c r="I6090" s="4">
        <v>696.6807727272726</v>
      </c>
      <c r="J6090">
        <v>13.2</v>
      </c>
      <c r="K6090" t="s">
        <v>11</v>
      </c>
      <c r="L6090" t="s">
        <v>12</v>
      </c>
      <c r="M6090" t="s">
        <v>10</v>
      </c>
      <c r="N6090" s="2">
        <v>42181</v>
      </c>
      <c r="O6090" s="2">
        <v>42911</v>
      </c>
      <c r="P6090" t="s">
        <v>24</v>
      </c>
      <c r="Q6090" t="s">
        <v>59</v>
      </c>
      <c r="R6090" s="5" t="str">
        <f t="shared" si="289"/>
        <v>0.16</v>
      </c>
      <c r="S6090" s="6" t="str">
        <f t="shared" si="290"/>
        <v/>
      </c>
      <c r="T6090">
        <f>ROUND(INT(表1[[#This Row],[合同结束日期]]-表1[[#This Row],[合同起始日期]])/365,1)</f>
        <v>2</v>
      </c>
    </row>
    <row r="6091" spans="1:20">
      <c r="A6091" s="1">
        <v>42614</v>
      </c>
      <c r="B6091" t="s">
        <v>69</v>
      </c>
      <c r="C6091">
        <f t="shared" si="288"/>
        <v>2</v>
      </c>
      <c r="D6091" t="s">
        <v>461</v>
      </c>
      <c r="E6091" s="4">
        <v>524551.92000000004</v>
      </c>
      <c r="F6091" s="4">
        <v>53609.206224000016</v>
      </c>
      <c r="G6091" s="3">
        <v>0.10220000000000003</v>
      </c>
      <c r="H6091" s="7">
        <v>2253.2298969072167</v>
      </c>
      <c r="I6091" s="4">
        <v>230.2800954639176</v>
      </c>
      <c r="J6091">
        <v>232.79999999999998</v>
      </c>
      <c r="K6091" t="s">
        <v>44</v>
      </c>
      <c r="L6091" t="s">
        <v>72</v>
      </c>
      <c r="M6091" t="s">
        <v>71</v>
      </c>
      <c r="N6091" s="2">
        <v>42135</v>
      </c>
      <c r="O6091" s="2">
        <v>43961</v>
      </c>
      <c r="P6091" t="s">
        <v>24</v>
      </c>
      <c r="Q6091" t="s">
        <v>42</v>
      </c>
      <c r="R6091" s="5" t="str">
        <f t="shared" si="289"/>
        <v>0.08</v>
      </c>
      <c r="S6091" s="6" t="str">
        <f t="shared" si="290"/>
        <v/>
      </c>
      <c r="T6091">
        <f>ROUND(INT(表1[[#This Row],[合同结束日期]]-表1[[#This Row],[合同起始日期]])/365,1)</f>
        <v>5</v>
      </c>
    </row>
    <row r="6092" spans="1:20">
      <c r="A6092" s="1">
        <v>42614</v>
      </c>
      <c r="B6092" t="s">
        <v>69</v>
      </c>
      <c r="C6092">
        <f t="shared" si="288"/>
        <v>2</v>
      </c>
      <c r="D6092" t="s">
        <v>464</v>
      </c>
      <c r="E6092" s="4">
        <v>461676</v>
      </c>
      <c r="F6092" s="4">
        <v>50461.186800000003</v>
      </c>
      <c r="G6092" s="3">
        <v>0.10930000000000001</v>
      </c>
      <c r="H6092" s="7">
        <v>1781.1574074074074</v>
      </c>
      <c r="I6092" s="4">
        <v>194.68050462962964</v>
      </c>
      <c r="J6092">
        <v>259.2</v>
      </c>
      <c r="K6092" t="s">
        <v>44</v>
      </c>
      <c r="L6092" t="s">
        <v>72</v>
      </c>
      <c r="M6092" t="s">
        <v>71</v>
      </c>
      <c r="N6092" s="2">
        <v>42139</v>
      </c>
      <c r="O6092" s="2">
        <v>43965</v>
      </c>
      <c r="P6092" t="s">
        <v>18</v>
      </c>
      <c r="Q6092" t="s">
        <v>42</v>
      </c>
      <c r="R6092" s="5" t="str">
        <f t="shared" si="289"/>
        <v>0.08</v>
      </c>
      <c r="S6092" s="6" t="str">
        <f t="shared" si="290"/>
        <v/>
      </c>
      <c r="T6092">
        <f>ROUND(INT(表1[[#This Row],[合同结束日期]]-表1[[#This Row],[合同起始日期]])/365,1)</f>
        <v>5</v>
      </c>
    </row>
    <row r="6093" spans="1:20">
      <c r="A6093" s="1">
        <v>42614</v>
      </c>
      <c r="B6093" t="s">
        <v>69</v>
      </c>
      <c r="C6093">
        <f t="shared" si="288"/>
        <v>2</v>
      </c>
      <c r="D6093" t="s">
        <v>480</v>
      </c>
      <c r="E6093" s="4">
        <v>66694.8</v>
      </c>
      <c r="F6093" s="4">
        <v>11838.326999999999</v>
      </c>
      <c r="G6093" s="3">
        <v>0.17749999999999999</v>
      </c>
      <c r="H6093" s="7">
        <v>4631.5833333333339</v>
      </c>
      <c r="I6093" s="4">
        <v>822.10604166666667</v>
      </c>
      <c r="J6093">
        <v>14.399999999999999</v>
      </c>
      <c r="K6093" t="s">
        <v>60</v>
      </c>
      <c r="L6093" t="s">
        <v>61</v>
      </c>
      <c r="M6093" t="s">
        <v>58</v>
      </c>
      <c r="N6093" s="2">
        <v>42309</v>
      </c>
      <c r="O6093" s="2">
        <v>42674</v>
      </c>
      <c r="P6093" t="s">
        <v>24</v>
      </c>
      <c r="Q6093" t="s">
        <v>59</v>
      </c>
      <c r="R6093" s="5" t="str">
        <f t="shared" si="289"/>
        <v>0.16</v>
      </c>
      <c r="S6093" s="6" t="str">
        <f t="shared" si="290"/>
        <v/>
      </c>
      <c r="T6093">
        <f>ROUND(INT(表1[[#This Row],[合同结束日期]]-表1[[#This Row],[合同起始日期]])/365,1)</f>
        <v>1</v>
      </c>
    </row>
    <row r="6094" spans="1:20">
      <c r="A6094" s="1">
        <v>42614</v>
      </c>
      <c r="B6094" t="s">
        <v>69</v>
      </c>
      <c r="C6094">
        <f t="shared" si="288"/>
        <v>2</v>
      </c>
      <c r="D6094" t="s">
        <v>470</v>
      </c>
      <c r="E6094" s="4">
        <v>38324.400000000001</v>
      </c>
      <c r="F6094" s="4">
        <v>7718.5341599999992</v>
      </c>
      <c r="G6094" s="3">
        <v>0.20139999999999997</v>
      </c>
      <c r="H6094" s="7">
        <v>2661.416666666667</v>
      </c>
      <c r="I6094" s="4">
        <v>536.00931666666668</v>
      </c>
      <c r="J6094">
        <v>14.399999999999999</v>
      </c>
      <c r="K6094" t="s">
        <v>11</v>
      </c>
      <c r="L6094" t="s">
        <v>12</v>
      </c>
      <c r="M6094" t="s">
        <v>110</v>
      </c>
      <c r="N6094" s="2">
        <v>42266</v>
      </c>
      <c r="O6094" s="2">
        <v>42631</v>
      </c>
      <c r="P6094" t="s">
        <v>24</v>
      </c>
      <c r="Q6094" t="s">
        <v>25</v>
      </c>
      <c r="R6094" s="5" t="str">
        <f t="shared" si="289"/>
        <v>0.15</v>
      </c>
      <c r="S6094" s="6" t="str">
        <f t="shared" si="290"/>
        <v/>
      </c>
      <c r="T6094">
        <f>ROUND(INT(表1[[#This Row],[合同结束日期]]-表1[[#This Row],[合同起始日期]])/365,1)</f>
        <v>1</v>
      </c>
    </row>
    <row r="6095" spans="1:20">
      <c r="A6095" s="1">
        <v>42614</v>
      </c>
      <c r="B6095" t="s">
        <v>69</v>
      </c>
      <c r="C6095">
        <f t="shared" si="288"/>
        <v>2</v>
      </c>
      <c r="D6095" t="s">
        <v>297</v>
      </c>
      <c r="E6095" s="4">
        <v>62419.199999999997</v>
      </c>
      <c r="F6095" s="4">
        <v>9156.896639999999</v>
      </c>
      <c r="G6095" s="3">
        <v>0.1467</v>
      </c>
      <c r="H6095" s="7">
        <v>3467.7333333333331</v>
      </c>
      <c r="I6095" s="4">
        <v>508.71647999999993</v>
      </c>
      <c r="J6095">
        <v>18</v>
      </c>
      <c r="K6095" t="s">
        <v>60</v>
      </c>
      <c r="L6095" t="s">
        <v>61</v>
      </c>
      <c r="M6095" t="s">
        <v>305</v>
      </c>
      <c r="N6095" s="2">
        <v>42323</v>
      </c>
      <c r="O6095" s="2">
        <v>42688</v>
      </c>
      <c r="P6095" t="s">
        <v>24</v>
      </c>
      <c r="Q6095" t="s">
        <v>28</v>
      </c>
      <c r="R6095" s="5" t="str">
        <f t="shared" si="289"/>
        <v>0.13</v>
      </c>
      <c r="S6095" s="6" t="str">
        <f t="shared" si="290"/>
        <v/>
      </c>
      <c r="T6095">
        <f>ROUND(INT(表1[[#This Row],[合同结束日期]]-表1[[#This Row],[合同起始日期]])/365,1)</f>
        <v>1</v>
      </c>
    </row>
    <row r="6096" spans="1:20">
      <c r="A6096" s="1">
        <v>42614</v>
      </c>
      <c r="B6096" t="s">
        <v>69</v>
      </c>
      <c r="C6096">
        <f t="shared" si="288"/>
        <v>2</v>
      </c>
      <c r="D6096" t="s">
        <v>80</v>
      </c>
      <c r="E6096" s="4">
        <v>315345.59999999998</v>
      </c>
      <c r="F6096" s="4">
        <v>63920.553119999997</v>
      </c>
      <c r="G6096" s="3">
        <v>0.20269999999999999</v>
      </c>
      <c r="H6096" s="7">
        <v>2189.8999999999996</v>
      </c>
      <c r="I6096" s="4">
        <v>443.89272999999997</v>
      </c>
      <c r="J6096">
        <v>144</v>
      </c>
      <c r="K6096" t="s">
        <v>11</v>
      </c>
      <c r="L6096" t="s">
        <v>23</v>
      </c>
      <c r="M6096" t="s">
        <v>23</v>
      </c>
      <c r="N6096" s="2">
        <v>42325</v>
      </c>
      <c r="O6096" s="2">
        <v>43055</v>
      </c>
      <c r="P6096" t="s">
        <v>24</v>
      </c>
      <c r="Q6096" t="s">
        <v>56</v>
      </c>
      <c r="R6096" s="5" t="str">
        <f t="shared" si="289"/>
        <v>0.17</v>
      </c>
      <c r="S6096" s="6" t="str">
        <f t="shared" si="290"/>
        <v/>
      </c>
      <c r="T6096">
        <f>ROUND(INT(表1[[#This Row],[合同结束日期]]-表1[[#This Row],[合同起始日期]])/365,1)</f>
        <v>2</v>
      </c>
    </row>
    <row r="6097" spans="1:20">
      <c r="A6097" s="1">
        <v>42614</v>
      </c>
      <c r="B6097" t="s">
        <v>69</v>
      </c>
      <c r="C6097">
        <f t="shared" si="288"/>
        <v>2</v>
      </c>
      <c r="D6097" t="s">
        <v>482</v>
      </c>
      <c r="E6097" s="4">
        <v>112099.2</v>
      </c>
      <c r="F6097" s="4">
        <v>37844.689919999997</v>
      </c>
      <c r="G6097" s="3">
        <v>0.33759999999999996</v>
      </c>
      <c r="H6097" s="7">
        <v>1245.5466666666666</v>
      </c>
      <c r="I6097" s="4">
        <v>420.49655466666661</v>
      </c>
      <c r="J6097">
        <v>90</v>
      </c>
      <c r="K6097" t="s">
        <v>11</v>
      </c>
      <c r="L6097" t="s">
        <v>92</v>
      </c>
      <c r="M6097" t="s">
        <v>92</v>
      </c>
      <c r="N6097" s="2">
        <v>42325</v>
      </c>
      <c r="O6097" s="2">
        <v>43055</v>
      </c>
      <c r="P6097" t="s">
        <v>24</v>
      </c>
      <c r="Q6097" t="s">
        <v>30</v>
      </c>
      <c r="R6097" s="5" t="str">
        <f t="shared" si="289"/>
        <v>0.18</v>
      </c>
      <c r="S6097" s="6" t="str">
        <f t="shared" si="290"/>
        <v/>
      </c>
      <c r="T6097">
        <f>ROUND(INT(表1[[#This Row],[合同结束日期]]-表1[[#This Row],[合同起始日期]])/365,1)</f>
        <v>2</v>
      </c>
    </row>
    <row r="6098" spans="1:20">
      <c r="A6098" s="1">
        <v>42614</v>
      </c>
      <c r="B6098" t="s">
        <v>69</v>
      </c>
      <c r="C6098">
        <f t="shared" si="288"/>
        <v>2</v>
      </c>
      <c r="D6098" t="s">
        <v>483</v>
      </c>
      <c r="E6098" s="4">
        <v>70137.599999999991</v>
      </c>
      <c r="F6098" s="4">
        <v>41879.160959999994</v>
      </c>
      <c r="G6098" s="3">
        <v>0.59709999999999996</v>
      </c>
      <c r="H6098" s="7">
        <v>704.19277108433732</v>
      </c>
      <c r="I6098" s="4">
        <v>420.4735036144578</v>
      </c>
      <c r="J6098">
        <v>99.6</v>
      </c>
      <c r="K6098" t="s">
        <v>11</v>
      </c>
      <c r="L6098" t="s">
        <v>92</v>
      </c>
      <c r="M6098" t="s">
        <v>92</v>
      </c>
      <c r="N6098" s="2">
        <v>42325</v>
      </c>
      <c r="O6098" s="2">
        <v>43055</v>
      </c>
      <c r="P6098" t="s">
        <v>24</v>
      </c>
      <c r="Q6098" t="s">
        <v>30</v>
      </c>
      <c r="R6098" s="5" t="str">
        <f t="shared" si="289"/>
        <v>0.18</v>
      </c>
      <c r="S6098" s="6" t="str">
        <f t="shared" si="290"/>
        <v/>
      </c>
      <c r="T6098">
        <f>ROUND(INT(表1[[#This Row],[合同结束日期]]-表1[[#This Row],[合同起始日期]])/365,1)</f>
        <v>2</v>
      </c>
    </row>
    <row r="6099" spans="1:20">
      <c r="A6099" s="1">
        <v>42614</v>
      </c>
      <c r="B6099" t="s">
        <v>69</v>
      </c>
      <c r="C6099">
        <f t="shared" si="288"/>
        <v>2</v>
      </c>
      <c r="D6099" t="s">
        <v>485</v>
      </c>
      <c r="E6099" s="4">
        <v>18432</v>
      </c>
      <c r="F6099" s="4">
        <v>8825.2415999999994</v>
      </c>
      <c r="G6099" s="3">
        <v>0.47879999999999995</v>
      </c>
      <c r="H6099" s="7">
        <v>1280.0000000000002</v>
      </c>
      <c r="I6099" s="4">
        <v>612.86400000000003</v>
      </c>
      <c r="J6099">
        <v>14.399999999999999</v>
      </c>
      <c r="K6099" t="s">
        <v>11</v>
      </c>
      <c r="L6099" t="s">
        <v>12</v>
      </c>
      <c r="M6099" t="s">
        <v>110</v>
      </c>
      <c r="N6099" s="2">
        <v>42362</v>
      </c>
      <c r="O6099" s="2">
        <v>42727</v>
      </c>
      <c r="P6099" t="s">
        <v>24</v>
      </c>
      <c r="Q6099" t="s">
        <v>59</v>
      </c>
      <c r="R6099" s="5" t="str">
        <f t="shared" si="289"/>
        <v>0.16</v>
      </c>
      <c r="S6099" s="6" t="str">
        <f t="shared" si="290"/>
        <v/>
      </c>
      <c r="T6099">
        <f>ROUND(INT(表1[[#This Row],[合同结束日期]]-表1[[#This Row],[合同起始日期]])/365,1)</f>
        <v>1</v>
      </c>
    </row>
    <row r="6100" spans="1:20">
      <c r="A6100" s="1">
        <v>42614</v>
      </c>
      <c r="B6100" t="s">
        <v>69</v>
      </c>
      <c r="C6100">
        <f t="shared" si="288"/>
        <v>2</v>
      </c>
      <c r="D6100" t="s">
        <v>492</v>
      </c>
      <c r="E6100" s="4">
        <v>181260</v>
      </c>
      <c r="F6100" s="4">
        <v>94943.987999999998</v>
      </c>
      <c r="G6100" s="3">
        <v>0.52379999999999993</v>
      </c>
      <c r="H6100" s="7">
        <v>702.55813953488371</v>
      </c>
      <c r="I6100" s="4">
        <v>367.99995348837206</v>
      </c>
      <c r="J6100">
        <v>258</v>
      </c>
      <c r="K6100" t="s">
        <v>11</v>
      </c>
      <c r="L6100" t="s">
        <v>92</v>
      </c>
      <c r="M6100" t="s">
        <v>92</v>
      </c>
      <c r="N6100" s="2">
        <v>42436</v>
      </c>
      <c r="O6100" s="2">
        <v>43165</v>
      </c>
      <c r="P6100" t="s">
        <v>24</v>
      </c>
      <c r="Q6100" t="s">
        <v>25</v>
      </c>
      <c r="R6100" s="5" t="str">
        <f t="shared" si="289"/>
        <v>0.15</v>
      </c>
      <c r="S6100" s="6" t="str">
        <f t="shared" si="290"/>
        <v/>
      </c>
      <c r="T6100">
        <f>ROUND(INT(表1[[#This Row],[合同结束日期]]-表1[[#This Row],[合同起始日期]])/365,1)</f>
        <v>2</v>
      </c>
    </row>
    <row r="6101" spans="1:20">
      <c r="A6101" s="1">
        <v>42614</v>
      </c>
      <c r="B6101" t="s">
        <v>69</v>
      </c>
      <c r="C6101">
        <f t="shared" si="288"/>
        <v>2</v>
      </c>
      <c r="D6101" t="s">
        <v>490</v>
      </c>
      <c r="E6101" s="4">
        <v>137288.63999999998</v>
      </c>
      <c r="F6101" s="4">
        <v>25137.549983999997</v>
      </c>
      <c r="G6101" s="3">
        <v>0.18310000000000001</v>
      </c>
      <c r="H6101" s="7">
        <v>9533.9333333333325</v>
      </c>
      <c r="I6101" s="4">
        <v>1745.6631933333333</v>
      </c>
      <c r="J6101">
        <v>14.399999999999999</v>
      </c>
      <c r="K6101" t="s">
        <v>66</v>
      </c>
      <c r="L6101" t="s">
        <v>64</v>
      </c>
      <c r="M6101" t="s">
        <v>64</v>
      </c>
      <c r="N6101" s="2">
        <v>42444</v>
      </c>
      <c r="O6101" s="2">
        <v>42808</v>
      </c>
      <c r="P6101" t="s">
        <v>24</v>
      </c>
      <c r="Q6101" t="s">
        <v>56</v>
      </c>
      <c r="R6101" s="5" t="str">
        <f t="shared" si="289"/>
        <v>0.17</v>
      </c>
      <c r="S6101" s="6" t="str">
        <f t="shared" si="290"/>
        <v/>
      </c>
      <c r="T6101">
        <f>ROUND(INT(表1[[#This Row],[合同结束日期]]-表1[[#This Row],[合同起始日期]])/365,1)</f>
        <v>1</v>
      </c>
    </row>
    <row r="6102" spans="1:20">
      <c r="A6102" s="1">
        <v>42614</v>
      </c>
      <c r="B6102" t="s">
        <v>69</v>
      </c>
      <c r="C6102">
        <f t="shared" si="288"/>
        <v>2</v>
      </c>
      <c r="D6102" t="s">
        <v>494</v>
      </c>
      <c r="E6102" s="4">
        <v>25148.399999999998</v>
      </c>
      <c r="F6102" s="4">
        <v>20184.10584</v>
      </c>
      <c r="G6102" s="3">
        <v>0.80260000000000009</v>
      </c>
      <c r="H6102" s="7">
        <v>523.92499999999995</v>
      </c>
      <c r="I6102" s="4">
        <v>420.502205</v>
      </c>
      <c r="J6102">
        <v>48</v>
      </c>
      <c r="K6102" t="s">
        <v>11</v>
      </c>
      <c r="L6102" t="s">
        <v>12</v>
      </c>
      <c r="M6102" t="s">
        <v>53</v>
      </c>
      <c r="N6102" s="2">
        <v>42461</v>
      </c>
      <c r="O6102" s="2">
        <v>42825</v>
      </c>
      <c r="P6102" t="s">
        <v>24</v>
      </c>
      <c r="Q6102" t="s">
        <v>56</v>
      </c>
      <c r="R6102" s="5" t="str">
        <f t="shared" si="289"/>
        <v>0.17</v>
      </c>
      <c r="S6102" s="6" t="str">
        <f t="shared" si="290"/>
        <v/>
      </c>
      <c r="T6102">
        <f>ROUND(INT(表1[[#This Row],[合同结束日期]]-表1[[#This Row],[合同起始日期]])/365,1)</f>
        <v>1</v>
      </c>
    </row>
    <row r="6103" spans="1:20">
      <c r="A6103" s="1">
        <v>42614</v>
      </c>
      <c r="B6103" t="s">
        <v>69</v>
      </c>
      <c r="C6103">
        <f t="shared" si="288"/>
        <v>2</v>
      </c>
      <c r="D6103" t="s">
        <v>497</v>
      </c>
      <c r="E6103" s="4">
        <v>326450.39999999997</v>
      </c>
      <c r="F6103" s="4">
        <v>67542.587759999995</v>
      </c>
      <c r="G6103" s="3">
        <v>0.2069</v>
      </c>
      <c r="H6103" s="7">
        <v>2286.0672268907565</v>
      </c>
      <c r="I6103" s="4">
        <v>472.9873092436975</v>
      </c>
      <c r="J6103">
        <v>142.79999999999998</v>
      </c>
      <c r="K6103" t="s">
        <v>11</v>
      </c>
      <c r="L6103" t="s">
        <v>23</v>
      </c>
      <c r="M6103" t="s">
        <v>23</v>
      </c>
      <c r="N6103" s="2">
        <v>42500</v>
      </c>
      <c r="O6103" s="2">
        <v>43229</v>
      </c>
      <c r="P6103" t="s">
        <v>24</v>
      </c>
      <c r="Q6103" t="s">
        <v>56</v>
      </c>
      <c r="R6103" s="5" t="str">
        <f t="shared" si="289"/>
        <v>0.17</v>
      </c>
      <c r="S6103" s="6" t="str">
        <f t="shared" si="290"/>
        <v/>
      </c>
      <c r="T6103">
        <f>ROUND(INT(表1[[#This Row],[合同结束日期]]-表1[[#This Row],[合同起始日期]])/365,1)</f>
        <v>2</v>
      </c>
    </row>
    <row r="6104" spans="1:20">
      <c r="A6104" s="1">
        <v>42614</v>
      </c>
      <c r="B6104" t="s">
        <v>69</v>
      </c>
      <c r="C6104">
        <f t="shared" si="288"/>
        <v>2</v>
      </c>
      <c r="D6104" t="s">
        <v>26</v>
      </c>
      <c r="E6104" s="4">
        <v>240700.79999999999</v>
      </c>
      <c r="F6104" s="4">
        <v>58129.243200000004</v>
      </c>
      <c r="G6104" s="3">
        <v>0.24150000000000002</v>
      </c>
      <c r="H6104" s="7">
        <v>1567.0625</v>
      </c>
      <c r="I6104" s="4">
        <v>378.44559375000006</v>
      </c>
      <c r="J6104">
        <v>153.6</v>
      </c>
      <c r="K6104" t="s">
        <v>11</v>
      </c>
      <c r="L6104" t="s">
        <v>13</v>
      </c>
      <c r="M6104" t="s">
        <v>27</v>
      </c>
      <c r="N6104" s="2">
        <v>42529</v>
      </c>
      <c r="O6104" s="2">
        <v>43258</v>
      </c>
      <c r="P6104" t="s">
        <v>24</v>
      </c>
      <c r="Q6104" t="s">
        <v>25</v>
      </c>
      <c r="R6104" s="5" t="str">
        <f t="shared" si="289"/>
        <v>0.15</v>
      </c>
      <c r="S6104" s="6" t="str">
        <f t="shared" si="290"/>
        <v/>
      </c>
      <c r="T6104">
        <f>ROUND(INT(表1[[#This Row],[合同结束日期]]-表1[[#This Row],[合同起始日期]])/365,1)</f>
        <v>2</v>
      </c>
    </row>
    <row r="6105" spans="1:20">
      <c r="A6105" s="1">
        <v>42614</v>
      </c>
      <c r="B6105" t="s">
        <v>69</v>
      </c>
      <c r="C6105">
        <f t="shared" si="288"/>
        <v>2</v>
      </c>
      <c r="D6105" t="s">
        <v>522</v>
      </c>
      <c r="E6105" s="4">
        <v>101474.4</v>
      </c>
      <c r="F6105" s="4">
        <v>50341.449840000001</v>
      </c>
      <c r="G6105" s="3">
        <v>0.49610000000000004</v>
      </c>
      <c r="H6105" s="7">
        <v>741.77192982456143</v>
      </c>
      <c r="I6105" s="4">
        <v>367.99305438596497</v>
      </c>
      <c r="J6105">
        <v>136.79999999999998</v>
      </c>
      <c r="K6105" t="s">
        <v>11</v>
      </c>
      <c r="L6105" t="s">
        <v>23</v>
      </c>
      <c r="M6105" t="s">
        <v>23</v>
      </c>
      <c r="N6105" s="2">
        <v>42536</v>
      </c>
      <c r="O6105" s="2">
        <v>43265</v>
      </c>
      <c r="P6105" t="s">
        <v>24</v>
      </c>
      <c r="Q6105" t="s">
        <v>59</v>
      </c>
      <c r="R6105" s="5" t="str">
        <f t="shared" si="289"/>
        <v>0.16</v>
      </c>
      <c r="S6105" s="6" t="str">
        <f t="shared" si="290"/>
        <v/>
      </c>
      <c r="T6105">
        <f>ROUND(INT(表1[[#This Row],[合同结束日期]]-表1[[#This Row],[合同起始日期]])/365,1)</f>
        <v>2</v>
      </c>
    </row>
    <row r="6106" spans="1:20">
      <c r="A6106" s="1">
        <v>42614</v>
      </c>
      <c r="B6106" t="s">
        <v>69</v>
      </c>
      <c r="C6106">
        <f t="shared" si="288"/>
        <v>2</v>
      </c>
      <c r="D6106" t="s">
        <v>524</v>
      </c>
      <c r="E6106" s="4">
        <v>169204.8</v>
      </c>
      <c r="F6106" s="4">
        <v>55076.162399999994</v>
      </c>
      <c r="G6106" s="3">
        <v>0.32550000000000001</v>
      </c>
      <c r="H6106" s="7">
        <v>1194.9491525423728</v>
      </c>
      <c r="I6106" s="4">
        <v>388.95594915254236</v>
      </c>
      <c r="J6106">
        <v>141.6</v>
      </c>
      <c r="K6106" t="s">
        <v>11</v>
      </c>
      <c r="L6106" t="s">
        <v>13</v>
      </c>
      <c r="M6106" t="s">
        <v>13</v>
      </c>
      <c r="N6106" s="2">
        <v>42536</v>
      </c>
      <c r="O6106" s="2">
        <v>43265</v>
      </c>
      <c r="P6106" t="s">
        <v>24</v>
      </c>
      <c r="Q6106" t="s">
        <v>30</v>
      </c>
      <c r="R6106" s="5" t="str">
        <f t="shared" si="289"/>
        <v>0.18</v>
      </c>
      <c r="S6106" s="6" t="str">
        <f t="shared" si="290"/>
        <v/>
      </c>
      <c r="T6106">
        <f>ROUND(INT(表1[[#This Row],[合同结束日期]]-表1[[#This Row],[合同起始日期]])/365,1)</f>
        <v>2</v>
      </c>
    </row>
    <row r="6107" spans="1:20">
      <c r="A6107" s="1">
        <v>42614</v>
      </c>
      <c r="B6107" t="s">
        <v>69</v>
      </c>
      <c r="C6107">
        <f t="shared" si="288"/>
        <v>2</v>
      </c>
      <c r="D6107" t="s">
        <v>79</v>
      </c>
      <c r="E6107" s="4">
        <v>200800.8</v>
      </c>
      <c r="F6107" s="4">
        <v>69918.838559999989</v>
      </c>
      <c r="G6107" s="3">
        <v>0.34819999999999995</v>
      </c>
      <c r="H6107" s="7">
        <v>1026.5889570552147</v>
      </c>
      <c r="I6107" s="4">
        <v>357.45827484662573</v>
      </c>
      <c r="J6107">
        <v>195.6</v>
      </c>
      <c r="K6107" t="s">
        <v>11</v>
      </c>
      <c r="L6107" t="s">
        <v>13</v>
      </c>
      <c r="M6107" t="s">
        <v>34</v>
      </c>
      <c r="N6107" s="2">
        <v>42500</v>
      </c>
      <c r="O6107" s="2">
        <v>43229</v>
      </c>
      <c r="P6107" t="s">
        <v>24</v>
      </c>
      <c r="Q6107" t="s">
        <v>56</v>
      </c>
      <c r="R6107" s="5" t="str">
        <f t="shared" si="289"/>
        <v>0.17</v>
      </c>
      <c r="S6107" s="6" t="str">
        <f t="shared" si="290"/>
        <v/>
      </c>
      <c r="T6107">
        <f>ROUND(INT(表1[[#This Row],[合同结束日期]]-表1[[#This Row],[合同起始日期]])/365,1)</f>
        <v>2</v>
      </c>
    </row>
    <row r="6108" spans="1:20">
      <c r="A6108" s="1">
        <v>42614</v>
      </c>
      <c r="B6108" t="s">
        <v>69</v>
      </c>
      <c r="C6108">
        <f t="shared" si="288"/>
        <v>2</v>
      </c>
      <c r="D6108" t="s">
        <v>97</v>
      </c>
      <c r="E6108" s="4">
        <v>333677.75999999995</v>
      </c>
      <c r="F6108" s="4">
        <v>104074.09334400001</v>
      </c>
      <c r="G6108" s="3">
        <v>0.31190000000000007</v>
      </c>
      <c r="H6108" s="7">
        <v>673.2803874092009</v>
      </c>
      <c r="I6108" s="4">
        <v>209.99615283292982</v>
      </c>
      <c r="J6108">
        <v>495.59999999999997</v>
      </c>
      <c r="K6108" t="s">
        <v>11</v>
      </c>
      <c r="L6108" t="s">
        <v>13</v>
      </c>
      <c r="M6108" t="s">
        <v>27</v>
      </c>
      <c r="N6108" s="2">
        <v>42500</v>
      </c>
      <c r="O6108" s="2">
        <v>43229</v>
      </c>
      <c r="P6108" t="s">
        <v>24</v>
      </c>
      <c r="Q6108" t="s">
        <v>48</v>
      </c>
      <c r="R6108" s="5" t="str">
        <f t="shared" si="289"/>
        <v>0.11</v>
      </c>
      <c r="S6108" s="6" t="str">
        <f t="shared" si="290"/>
        <v/>
      </c>
      <c r="T6108">
        <f>ROUND(INT(表1[[#This Row],[合同结束日期]]-表1[[#This Row],[合同起始日期]])/365,1)</f>
        <v>2</v>
      </c>
    </row>
    <row r="6109" spans="1:20">
      <c r="A6109" s="1">
        <v>42614</v>
      </c>
      <c r="B6109" t="s">
        <v>69</v>
      </c>
      <c r="C6109">
        <f t="shared" si="288"/>
        <v>2</v>
      </c>
      <c r="D6109" t="s">
        <v>525</v>
      </c>
      <c r="E6109" s="4">
        <v>194522.4</v>
      </c>
      <c r="F6109" s="4">
        <v>49758.829920000004</v>
      </c>
      <c r="G6109" s="3">
        <v>0.25580000000000003</v>
      </c>
      <c r="H6109" s="7">
        <v>1397.4310344827586</v>
      </c>
      <c r="I6109" s="4">
        <v>357.4628586206897</v>
      </c>
      <c r="J6109">
        <v>139.19999999999999</v>
      </c>
      <c r="K6109" t="s">
        <v>11</v>
      </c>
      <c r="L6109" t="s">
        <v>92</v>
      </c>
      <c r="M6109" t="s">
        <v>92</v>
      </c>
      <c r="N6109" s="2">
        <v>42537</v>
      </c>
      <c r="O6109" s="2">
        <v>43651</v>
      </c>
      <c r="P6109" t="s">
        <v>24</v>
      </c>
      <c r="Q6109" t="s">
        <v>56</v>
      </c>
      <c r="R6109" s="5" t="str">
        <f t="shared" si="289"/>
        <v>0.17</v>
      </c>
      <c r="S6109" s="6" t="str">
        <f t="shared" si="290"/>
        <v/>
      </c>
      <c r="T6109">
        <f>ROUND(INT(表1[[#This Row],[合同结束日期]]-表1[[#This Row],[合同起始日期]])/365,1)</f>
        <v>3.1</v>
      </c>
    </row>
    <row r="6110" spans="1:20">
      <c r="A6110" s="1">
        <v>42614</v>
      </c>
      <c r="B6110" t="s">
        <v>69</v>
      </c>
      <c r="C6110">
        <f t="shared" si="288"/>
        <v>2</v>
      </c>
      <c r="D6110" t="s">
        <v>263</v>
      </c>
      <c r="E6110" s="4">
        <v>294106.92</v>
      </c>
      <c r="F6110" s="4">
        <v>52262.799683999998</v>
      </c>
      <c r="G6110" s="3">
        <v>0.1777</v>
      </c>
      <c r="H6110" s="7">
        <v>1856.735606060606</v>
      </c>
      <c r="I6110" s="4">
        <v>329.94191719696965</v>
      </c>
      <c r="J6110">
        <v>158.4</v>
      </c>
      <c r="K6110" t="s">
        <v>11</v>
      </c>
      <c r="L6110" t="s">
        <v>12</v>
      </c>
      <c r="M6110" t="s">
        <v>53</v>
      </c>
      <c r="N6110" s="2">
        <v>42522</v>
      </c>
      <c r="O6110" s="2">
        <v>43251</v>
      </c>
      <c r="P6110" t="s">
        <v>24</v>
      </c>
      <c r="Q6110" t="s">
        <v>65</v>
      </c>
      <c r="R6110" s="5" t="str">
        <f t="shared" si="289"/>
        <v>0.12</v>
      </c>
      <c r="S6110" s="6" t="str">
        <f t="shared" si="290"/>
        <v/>
      </c>
      <c r="T6110">
        <f>ROUND(INT(表1[[#This Row],[合同结束日期]]-表1[[#This Row],[合同起始日期]])/365,1)</f>
        <v>2</v>
      </c>
    </row>
    <row r="6111" spans="1:20">
      <c r="A6111" s="1">
        <v>42614</v>
      </c>
      <c r="B6111" t="s">
        <v>69</v>
      </c>
      <c r="C6111">
        <f t="shared" si="288"/>
        <v>2</v>
      </c>
      <c r="D6111" t="s">
        <v>47</v>
      </c>
      <c r="E6111" s="4">
        <v>118218</v>
      </c>
      <c r="F6111" s="4">
        <v>61839.835799999993</v>
      </c>
      <c r="G6111" s="3">
        <v>0.5230999999999999</v>
      </c>
      <c r="H6111" s="7">
        <v>763.68217054263573</v>
      </c>
      <c r="I6111" s="4">
        <v>399.4821434108527</v>
      </c>
      <c r="J6111">
        <v>154.79999999999998</v>
      </c>
      <c r="K6111" t="s">
        <v>11</v>
      </c>
      <c r="L6111" t="s">
        <v>23</v>
      </c>
      <c r="M6111" t="s">
        <v>23</v>
      </c>
      <c r="N6111" s="2">
        <v>42552</v>
      </c>
      <c r="O6111" s="2">
        <v>43281</v>
      </c>
      <c r="P6111" t="s">
        <v>24</v>
      </c>
      <c r="Q6111" t="s">
        <v>56</v>
      </c>
      <c r="R6111" s="5" t="str">
        <f t="shared" si="289"/>
        <v>0.17</v>
      </c>
      <c r="S6111" s="6" t="str">
        <f t="shared" si="290"/>
        <v/>
      </c>
      <c r="T6111">
        <f>ROUND(INT(表1[[#This Row],[合同结束日期]]-表1[[#This Row],[合同起始日期]])/365,1)</f>
        <v>2</v>
      </c>
    </row>
    <row r="6112" spans="1:20">
      <c r="A6112" s="1">
        <v>42614</v>
      </c>
      <c r="B6112" t="s">
        <v>69</v>
      </c>
      <c r="C6112">
        <f t="shared" si="288"/>
        <v>2</v>
      </c>
      <c r="D6112" t="s">
        <v>526</v>
      </c>
      <c r="E6112" s="4">
        <v>18486.599999999999</v>
      </c>
      <c r="F6112" s="4">
        <v>7943.6920199999995</v>
      </c>
      <c r="G6112" s="3">
        <v>0.42970000000000003</v>
      </c>
      <c r="H6112" s="7">
        <v>1925.6875</v>
      </c>
      <c r="I6112" s="4">
        <v>827.46791874999997</v>
      </c>
      <c r="J6112">
        <v>9.6</v>
      </c>
      <c r="K6112" t="s">
        <v>66</v>
      </c>
      <c r="L6112" t="s">
        <v>66</v>
      </c>
      <c r="M6112" t="s">
        <v>66</v>
      </c>
      <c r="N6112" s="2">
        <v>42558</v>
      </c>
      <c r="O6112" s="2">
        <v>42922</v>
      </c>
      <c r="P6112" t="s">
        <v>24</v>
      </c>
      <c r="Q6112" t="s">
        <v>30</v>
      </c>
      <c r="R6112" s="5" t="str">
        <f t="shared" si="289"/>
        <v>0.18</v>
      </c>
      <c r="S6112" s="6" t="str">
        <f t="shared" si="290"/>
        <v/>
      </c>
      <c r="T6112">
        <f>ROUND(INT(表1[[#This Row],[合同结束日期]]-表1[[#This Row],[合同起始日期]])/365,1)</f>
        <v>1</v>
      </c>
    </row>
    <row r="6113" spans="1:20">
      <c r="A6113" s="1">
        <v>42614</v>
      </c>
      <c r="B6113" t="s">
        <v>69</v>
      </c>
      <c r="C6113">
        <f t="shared" si="288"/>
        <v>2</v>
      </c>
      <c r="D6113" t="s">
        <v>103</v>
      </c>
      <c r="E6113" s="4">
        <v>376383.6</v>
      </c>
      <c r="F6113" s="4">
        <v>81901.071360000002</v>
      </c>
      <c r="G6113" s="3">
        <v>0.21760000000000002</v>
      </c>
      <c r="H6113" s="7">
        <v>2931.3364485981306</v>
      </c>
      <c r="I6113" s="4">
        <v>637.85881121495322</v>
      </c>
      <c r="J6113">
        <v>128.4</v>
      </c>
      <c r="K6113" t="s">
        <v>11</v>
      </c>
      <c r="L6113" t="s">
        <v>23</v>
      </c>
      <c r="M6113" t="s">
        <v>23</v>
      </c>
      <c r="N6113" s="2">
        <v>42552</v>
      </c>
      <c r="O6113" s="2">
        <v>43281</v>
      </c>
      <c r="P6113" t="s">
        <v>24</v>
      </c>
      <c r="Q6113" t="s">
        <v>420</v>
      </c>
      <c r="R6113" s="5" t="str">
        <f t="shared" si="289"/>
        <v>0.19</v>
      </c>
      <c r="S6113" s="6" t="str">
        <f t="shared" si="290"/>
        <v/>
      </c>
      <c r="T6113">
        <f>ROUND(INT(表1[[#This Row],[合同结束日期]]-表1[[#This Row],[合同起始日期]])/365,1)</f>
        <v>2</v>
      </c>
    </row>
    <row r="6114" spans="1:20">
      <c r="A6114" s="1">
        <v>42614</v>
      </c>
      <c r="B6114" t="s">
        <v>69</v>
      </c>
      <c r="C6114">
        <f t="shared" si="288"/>
        <v>2</v>
      </c>
      <c r="D6114" t="s">
        <v>102</v>
      </c>
      <c r="E6114" s="4">
        <v>356701.8</v>
      </c>
      <c r="F6114" s="4">
        <v>77511.301139999996</v>
      </c>
      <c r="G6114" s="3">
        <v>0.21729999999999999</v>
      </c>
      <c r="H6114" s="7">
        <v>2972.5149999999999</v>
      </c>
      <c r="I6114" s="4">
        <v>645.92750949999993</v>
      </c>
      <c r="J6114">
        <v>120</v>
      </c>
      <c r="K6114" t="s">
        <v>11</v>
      </c>
      <c r="L6114" t="s">
        <v>92</v>
      </c>
      <c r="M6114" t="s">
        <v>92</v>
      </c>
      <c r="N6114" s="2">
        <v>42552</v>
      </c>
      <c r="O6114" s="2">
        <v>43281</v>
      </c>
      <c r="P6114" t="s">
        <v>24</v>
      </c>
      <c r="Q6114" t="s">
        <v>420</v>
      </c>
      <c r="R6114" s="5" t="str">
        <f t="shared" si="289"/>
        <v>0.19</v>
      </c>
      <c r="S6114" s="6" t="str">
        <f t="shared" si="290"/>
        <v/>
      </c>
      <c r="T6114">
        <f>ROUND(INT(表1[[#This Row],[合同结束日期]]-表1[[#This Row],[合同起始日期]])/365,1)</f>
        <v>2</v>
      </c>
    </row>
    <row r="6115" spans="1:20">
      <c r="A6115" s="1">
        <v>42614</v>
      </c>
      <c r="B6115" t="s">
        <v>69</v>
      </c>
      <c r="C6115">
        <f t="shared" si="288"/>
        <v>2</v>
      </c>
      <c r="D6115" t="s">
        <v>533</v>
      </c>
      <c r="E6115" s="4">
        <v>730.8</v>
      </c>
      <c r="F6115" s="4">
        <v>22251.61764</v>
      </c>
      <c r="G6115" s="3">
        <v>30.448300000000003</v>
      </c>
      <c r="H6115" s="7">
        <v>14.5</v>
      </c>
      <c r="I6115" s="4">
        <v>441.50035000000003</v>
      </c>
      <c r="J6115">
        <v>50.4</v>
      </c>
      <c r="K6115" t="s">
        <v>11</v>
      </c>
      <c r="L6115" t="s">
        <v>13</v>
      </c>
      <c r="M6115" t="s">
        <v>13</v>
      </c>
      <c r="N6115" s="2">
        <v>42566</v>
      </c>
      <c r="O6115" s="2">
        <v>43295</v>
      </c>
      <c r="P6115" t="s">
        <v>24</v>
      </c>
      <c r="Q6115" t="s">
        <v>30</v>
      </c>
      <c r="R6115" s="5" t="str">
        <f t="shared" si="289"/>
        <v>0.18</v>
      </c>
      <c r="S6115" s="6" t="str">
        <f t="shared" si="290"/>
        <v/>
      </c>
      <c r="T6115">
        <f>ROUND(INT(表1[[#This Row],[合同结束日期]]-表1[[#This Row],[合同起始日期]])/365,1)</f>
        <v>2</v>
      </c>
    </row>
    <row r="6116" spans="1:20">
      <c r="A6116" s="1">
        <v>42614</v>
      </c>
      <c r="B6116" t="s">
        <v>69</v>
      </c>
      <c r="C6116">
        <f t="shared" si="288"/>
        <v>2</v>
      </c>
      <c r="D6116" t="s">
        <v>316</v>
      </c>
      <c r="E6116" s="4">
        <v>39096</v>
      </c>
      <c r="F6116" s="4">
        <v>4742.3447999999999</v>
      </c>
      <c r="G6116" s="3">
        <v>0.12129999999999999</v>
      </c>
      <c r="H6116" s="7">
        <v>16290</v>
      </c>
      <c r="I6116" s="4">
        <v>1975.9770000000001</v>
      </c>
      <c r="J6116">
        <v>2.4</v>
      </c>
      <c r="K6116" t="s">
        <v>44</v>
      </c>
      <c r="L6116" t="s">
        <v>46</v>
      </c>
      <c r="M6116" t="s">
        <v>187</v>
      </c>
      <c r="N6116" s="2">
        <v>41712</v>
      </c>
      <c r="O6116" s="2">
        <v>42807</v>
      </c>
      <c r="P6116" t="s">
        <v>24</v>
      </c>
      <c r="Q6116" t="s">
        <v>19</v>
      </c>
      <c r="R6116" s="5" t="str">
        <f t="shared" si="289"/>
        <v>0.1</v>
      </c>
      <c r="S6116" s="6" t="str">
        <f t="shared" si="290"/>
        <v/>
      </c>
      <c r="T6116">
        <f>ROUND(INT(表1[[#This Row],[合同结束日期]]-表1[[#This Row],[合同起始日期]])/365,1)</f>
        <v>3</v>
      </c>
    </row>
    <row r="6117" spans="1:20">
      <c r="A6117" s="1">
        <v>42614</v>
      </c>
      <c r="B6117" t="s">
        <v>69</v>
      </c>
      <c r="C6117">
        <f t="shared" si="288"/>
        <v>2</v>
      </c>
      <c r="D6117" t="s">
        <v>471</v>
      </c>
      <c r="E6117" s="4">
        <v>48734.400000000001</v>
      </c>
      <c r="F6117" s="4">
        <v>0</v>
      </c>
      <c r="G6117" s="3">
        <v>0</v>
      </c>
      <c r="H6117" s="7">
        <v>725.21428571428567</v>
      </c>
      <c r="I6117" s="4">
        <v>0</v>
      </c>
      <c r="J6117">
        <v>67.2</v>
      </c>
      <c r="K6117" t="s">
        <v>60</v>
      </c>
      <c r="L6117" t="s">
        <v>107</v>
      </c>
      <c r="M6117" t="s">
        <v>299</v>
      </c>
      <c r="N6117" s="2">
        <v>42237</v>
      </c>
      <c r="O6117" s="2">
        <v>42602</v>
      </c>
      <c r="P6117" t="s">
        <v>14</v>
      </c>
      <c r="Q6117">
        <v>0</v>
      </c>
      <c r="R6117" s="5">
        <f t="shared" si="289"/>
        <v>0</v>
      </c>
      <c r="S6117" s="6" t="str">
        <f t="shared" si="290"/>
        <v/>
      </c>
      <c r="T6117">
        <f>ROUND(INT(表1[[#This Row],[合同结束日期]]-表1[[#This Row],[合同起始日期]])/365,1)</f>
        <v>1</v>
      </c>
    </row>
    <row r="6118" spans="1:20">
      <c r="A6118" s="1">
        <v>42614</v>
      </c>
      <c r="B6118" t="s">
        <v>69</v>
      </c>
      <c r="C6118">
        <f t="shared" si="288"/>
        <v>2</v>
      </c>
      <c r="D6118" t="s">
        <v>488</v>
      </c>
      <c r="E6118" s="4">
        <v>242827.19999999998</v>
      </c>
      <c r="F6118" s="4">
        <v>18479.14992</v>
      </c>
      <c r="G6118" s="3">
        <v>7.6100000000000001E-2</v>
      </c>
      <c r="H6118" s="7">
        <v>20235.599999999999</v>
      </c>
      <c r="I6118" s="4">
        <v>1539.9291599999999</v>
      </c>
      <c r="J6118">
        <v>12</v>
      </c>
      <c r="K6118" t="s">
        <v>20</v>
      </c>
      <c r="L6118" t="s">
        <v>173</v>
      </c>
      <c r="M6118" t="s">
        <v>172</v>
      </c>
      <c r="N6118" s="2">
        <v>42362</v>
      </c>
      <c r="O6118" s="2">
        <v>42817</v>
      </c>
      <c r="P6118" t="s">
        <v>24</v>
      </c>
      <c r="Q6118" t="s">
        <v>78</v>
      </c>
      <c r="R6118" s="5" t="str">
        <f t="shared" si="289"/>
        <v>0.07</v>
      </c>
      <c r="S6118" s="6" t="str">
        <f t="shared" si="290"/>
        <v/>
      </c>
      <c r="T6118">
        <f>ROUND(INT(表1[[#This Row],[合同结束日期]]-表1[[#This Row],[合同起始日期]])/365,1)</f>
        <v>1.2</v>
      </c>
    </row>
    <row r="6119" spans="1:20">
      <c r="A6119" s="1">
        <v>42644</v>
      </c>
      <c r="B6119" t="s">
        <v>69</v>
      </c>
      <c r="C6119">
        <f t="shared" si="288"/>
        <v>2</v>
      </c>
      <c r="D6119" t="s">
        <v>423</v>
      </c>
      <c r="E6119" s="4">
        <v>167919.47999999998</v>
      </c>
      <c r="F6119" s="4">
        <v>30947.560163999995</v>
      </c>
      <c r="G6119" s="3">
        <v>0.18429999999999999</v>
      </c>
      <c r="H6119" s="7">
        <v>3254.2534883720928</v>
      </c>
      <c r="I6119" s="4">
        <v>599.75891790697665</v>
      </c>
      <c r="J6119">
        <v>51.6</v>
      </c>
      <c r="K6119" t="s">
        <v>66</v>
      </c>
      <c r="L6119" t="s">
        <v>64</v>
      </c>
      <c r="M6119" t="s">
        <v>64</v>
      </c>
      <c r="N6119" s="2">
        <v>42156</v>
      </c>
      <c r="O6119" s="2">
        <v>42886</v>
      </c>
      <c r="P6119" t="s">
        <v>24</v>
      </c>
      <c r="Q6119" t="s">
        <v>59</v>
      </c>
      <c r="R6119" s="5" t="str">
        <f t="shared" si="289"/>
        <v>0.16</v>
      </c>
      <c r="S6119" s="6" t="str">
        <f t="shared" si="290"/>
        <v/>
      </c>
      <c r="T6119">
        <f>ROUND(INT(表1[[#This Row],[合同结束日期]]-表1[[#This Row],[合同起始日期]])/365,1)</f>
        <v>2</v>
      </c>
    </row>
    <row r="6120" spans="1:20">
      <c r="A6120" s="1">
        <v>42644</v>
      </c>
      <c r="B6120" t="s">
        <v>69</v>
      </c>
      <c r="C6120">
        <f t="shared" si="288"/>
        <v>2</v>
      </c>
      <c r="D6120" t="s">
        <v>102</v>
      </c>
      <c r="E6120" s="4">
        <v>502760.39999999997</v>
      </c>
      <c r="F6120" s="4">
        <v>106685.75687999999</v>
      </c>
      <c r="G6120" s="3">
        <v>0.2122</v>
      </c>
      <c r="H6120" s="7">
        <v>4189.67</v>
      </c>
      <c r="I6120" s="4">
        <v>889.04797399999984</v>
      </c>
      <c r="J6120">
        <v>120</v>
      </c>
      <c r="K6120" t="s">
        <v>11</v>
      </c>
      <c r="L6120" t="s">
        <v>92</v>
      </c>
      <c r="M6120" t="s">
        <v>92</v>
      </c>
      <c r="N6120" s="2">
        <v>42552</v>
      </c>
      <c r="O6120" s="2">
        <v>43281</v>
      </c>
      <c r="P6120" t="s">
        <v>24</v>
      </c>
      <c r="Q6120" t="s">
        <v>420</v>
      </c>
      <c r="R6120" s="5" t="str">
        <f t="shared" si="289"/>
        <v>0.19</v>
      </c>
      <c r="S6120" s="6" t="str">
        <f t="shared" si="290"/>
        <v/>
      </c>
      <c r="T6120">
        <f>ROUND(INT(表1[[#This Row],[合同结束日期]]-表1[[#This Row],[合同起始日期]])/365,1)</f>
        <v>2</v>
      </c>
    </row>
    <row r="6121" spans="1:20">
      <c r="A6121" s="1">
        <v>42644</v>
      </c>
      <c r="B6121" t="s">
        <v>69</v>
      </c>
      <c r="C6121">
        <f t="shared" si="288"/>
        <v>2</v>
      </c>
      <c r="D6121" t="s">
        <v>118</v>
      </c>
      <c r="E6121" s="4">
        <v>377853.57599999994</v>
      </c>
      <c r="F6121" s="4">
        <v>54637.627089599999</v>
      </c>
      <c r="G6121" s="3">
        <v>0.14460000000000001</v>
      </c>
      <c r="H6121" s="7">
        <v>795.14641414141408</v>
      </c>
      <c r="I6121" s="4">
        <v>114.97817148484849</v>
      </c>
      <c r="J6121">
        <v>475.2</v>
      </c>
      <c r="K6121" t="s">
        <v>44</v>
      </c>
      <c r="L6121" t="s">
        <v>72</v>
      </c>
      <c r="M6121" t="s">
        <v>71</v>
      </c>
      <c r="N6121" s="2">
        <v>41332</v>
      </c>
      <c r="O6121" s="2">
        <v>44325</v>
      </c>
      <c r="P6121" t="s">
        <v>24</v>
      </c>
      <c r="Q6121" t="s">
        <v>123</v>
      </c>
      <c r="R6121" s="5" t="str">
        <f t="shared" si="289"/>
        <v>0.09</v>
      </c>
      <c r="S6121" s="6" t="str">
        <f t="shared" si="290"/>
        <v/>
      </c>
      <c r="T6121">
        <f>ROUND(INT(表1[[#This Row],[合同结束日期]]-表1[[#This Row],[合同起始日期]])/365,1)</f>
        <v>8.1999999999999993</v>
      </c>
    </row>
    <row r="6122" spans="1:20">
      <c r="A6122" s="1">
        <v>42644</v>
      </c>
      <c r="B6122" t="s">
        <v>69</v>
      </c>
      <c r="C6122">
        <f t="shared" si="288"/>
        <v>2</v>
      </c>
      <c r="D6122" t="s">
        <v>415</v>
      </c>
      <c r="E6122" s="4">
        <v>247545.59999999998</v>
      </c>
      <c r="F6122" s="4">
        <v>35473.284480000002</v>
      </c>
      <c r="G6122" s="3">
        <v>0.14330000000000001</v>
      </c>
      <c r="H6122" s="7">
        <v>3750.6909090909089</v>
      </c>
      <c r="I6122" s="4">
        <v>537.47400727272725</v>
      </c>
      <c r="J6122">
        <v>66</v>
      </c>
      <c r="K6122" t="s">
        <v>11</v>
      </c>
      <c r="L6122" t="s">
        <v>12</v>
      </c>
      <c r="M6122" t="s">
        <v>53</v>
      </c>
      <c r="N6122" s="2">
        <v>42156</v>
      </c>
      <c r="O6122" s="2">
        <v>42886</v>
      </c>
      <c r="P6122" t="s">
        <v>24</v>
      </c>
      <c r="Q6122" t="s">
        <v>28</v>
      </c>
      <c r="R6122" s="5" t="str">
        <f t="shared" si="289"/>
        <v>0.13</v>
      </c>
      <c r="S6122" s="6" t="str">
        <f t="shared" si="290"/>
        <v/>
      </c>
      <c r="T6122">
        <f>ROUND(INT(表1[[#This Row],[合同结束日期]]-表1[[#This Row],[合同起始日期]])/365,1)</f>
        <v>2</v>
      </c>
    </row>
    <row r="6123" spans="1:20">
      <c r="A6123" s="1">
        <v>42644</v>
      </c>
      <c r="B6123" t="s">
        <v>69</v>
      </c>
      <c r="C6123">
        <f t="shared" si="288"/>
        <v>2</v>
      </c>
      <c r="D6123" t="s">
        <v>120</v>
      </c>
      <c r="E6123" s="4">
        <v>512230.86</v>
      </c>
      <c r="F6123" s="4">
        <v>74734.482473999989</v>
      </c>
      <c r="G6123" s="3">
        <v>0.14589999999999997</v>
      </c>
      <c r="H6123" s="7">
        <v>310.44294545454545</v>
      </c>
      <c r="I6123" s="4">
        <v>45.293625741818175</v>
      </c>
      <c r="J6123">
        <v>1650</v>
      </c>
      <c r="K6123" t="s">
        <v>44</v>
      </c>
      <c r="L6123" t="s">
        <v>72</v>
      </c>
      <c r="M6123" t="s">
        <v>71</v>
      </c>
      <c r="N6123" s="2">
        <v>41261</v>
      </c>
      <c r="O6123" s="2">
        <v>44332</v>
      </c>
      <c r="P6123" t="s">
        <v>39</v>
      </c>
      <c r="Q6123" t="s">
        <v>42</v>
      </c>
      <c r="R6123" s="5" t="str">
        <f t="shared" si="289"/>
        <v>0.08</v>
      </c>
      <c r="S6123" s="6" t="str">
        <f t="shared" si="290"/>
        <v/>
      </c>
      <c r="T6123">
        <f>ROUND(INT(表1[[#This Row],[合同结束日期]]-表1[[#This Row],[合同起始日期]])/365,1)</f>
        <v>8.4</v>
      </c>
    </row>
    <row r="6124" spans="1:20">
      <c r="A6124" s="1">
        <v>42644</v>
      </c>
      <c r="B6124" t="s">
        <v>69</v>
      </c>
      <c r="C6124">
        <f t="shared" si="288"/>
        <v>2</v>
      </c>
      <c r="D6124" t="s">
        <v>461</v>
      </c>
      <c r="E6124" s="4">
        <v>664147.848</v>
      </c>
      <c r="F6124" s="4">
        <v>64754.415180000004</v>
      </c>
      <c r="G6124" s="3">
        <v>9.7500000000000003E-2</v>
      </c>
      <c r="H6124" s="7">
        <v>2852.8687628865982</v>
      </c>
      <c r="I6124" s="4">
        <v>278.15470438144331</v>
      </c>
      <c r="J6124">
        <v>232.79999999999998</v>
      </c>
      <c r="K6124" t="s">
        <v>44</v>
      </c>
      <c r="L6124" t="s">
        <v>72</v>
      </c>
      <c r="M6124" t="s">
        <v>71</v>
      </c>
      <c r="N6124" s="2">
        <v>42135</v>
      </c>
      <c r="O6124" s="2">
        <v>43961</v>
      </c>
      <c r="P6124" t="s">
        <v>24</v>
      </c>
      <c r="Q6124" t="s">
        <v>42</v>
      </c>
      <c r="R6124" s="5" t="str">
        <f t="shared" si="289"/>
        <v>0.08</v>
      </c>
      <c r="S6124" s="6" t="str">
        <f t="shared" si="290"/>
        <v/>
      </c>
      <c r="T6124">
        <f>ROUND(INT(表1[[#This Row],[合同结束日期]]-表1[[#This Row],[合同起始日期]])/365,1)</f>
        <v>5</v>
      </c>
    </row>
    <row r="6125" spans="1:20">
      <c r="A6125" s="1">
        <v>42644</v>
      </c>
      <c r="B6125" t="s">
        <v>69</v>
      </c>
      <c r="C6125">
        <f t="shared" si="288"/>
        <v>2</v>
      </c>
      <c r="D6125" t="s">
        <v>47</v>
      </c>
      <c r="E6125" s="4">
        <v>134952</v>
      </c>
      <c r="F6125" s="4">
        <v>61848.501599999996</v>
      </c>
      <c r="G6125" s="3">
        <v>0.45829999999999999</v>
      </c>
      <c r="H6125" s="7">
        <v>871.78294573643416</v>
      </c>
      <c r="I6125" s="4">
        <v>399.53812403100778</v>
      </c>
      <c r="J6125">
        <v>154.79999999999998</v>
      </c>
      <c r="K6125" t="s">
        <v>11</v>
      </c>
      <c r="L6125" t="s">
        <v>23</v>
      </c>
      <c r="M6125" t="s">
        <v>23</v>
      </c>
      <c r="N6125" s="2">
        <v>42552</v>
      </c>
      <c r="O6125" s="2">
        <v>43281</v>
      </c>
      <c r="P6125" t="s">
        <v>24</v>
      </c>
      <c r="Q6125" t="s">
        <v>56</v>
      </c>
      <c r="R6125" s="5" t="str">
        <f t="shared" si="289"/>
        <v>0.17</v>
      </c>
      <c r="S6125" s="6" t="str">
        <f t="shared" si="290"/>
        <v/>
      </c>
      <c r="T6125">
        <f>ROUND(INT(表1[[#This Row],[合同结束日期]]-表1[[#This Row],[合同起始日期]])/365,1)</f>
        <v>2</v>
      </c>
    </row>
    <row r="6126" spans="1:20">
      <c r="A6126" s="1">
        <v>42644</v>
      </c>
      <c r="B6126" t="s">
        <v>69</v>
      </c>
      <c r="C6126">
        <f t="shared" si="288"/>
        <v>2</v>
      </c>
      <c r="D6126" t="s">
        <v>95</v>
      </c>
      <c r="E6126" s="4">
        <v>1160041.2</v>
      </c>
      <c r="F6126" s="4">
        <v>251612.93627999999</v>
      </c>
      <c r="G6126" s="3">
        <v>0.21690000000000001</v>
      </c>
      <c r="H6126" s="7">
        <v>747.64191802010828</v>
      </c>
      <c r="I6126" s="4">
        <v>162.16353201856148</v>
      </c>
      <c r="J6126">
        <v>1551.6</v>
      </c>
      <c r="K6126" t="s">
        <v>41</v>
      </c>
      <c r="L6126" t="s">
        <v>95</v>
      </c>
      <c r="M6126" t="s">
        <v>41</v>
      </c>
      <c r="N6126" s="2">
        <v>41338</v>
      </c>
      <c r="O6126" s="2">
        <v>44349</v>
      </c>
      <c r="P6126" t="s">
        <v>24</v>
      </c>
      <c r="Q6126" t="s">
        <v>25</v>
      </c>
      <c r="R6126" s="5" t="str">
        <f t="shared" si="289"/>
        <v>0.15</v>
      </c>
      <c r="S6126" s="6" t="str">
        <f t="shared" si="290"/>
        <v/>
      </c>
      <c r="T6126">
        <f>ROUND(INT(表1[[#This Row],[合同结束日期]]-表1[[#This Row],[合同起始日期]])/365,1)</f>
        <v>8.1999999999999993</v>
      </c>
    </row>
    <row r="6127" spans="1:20">
      <c r="A6127" s="1">
        <v>42644</v>
      </c>
      <c r="B6127" t="s">
        <v>69</v>
      </c>
      <c r="C6127">
        <f t="shared" si="288"/>
        <v>2</v>
      </c>
      <c r="D6127" t="s">
        <v>70</v>
      </c>
      <c r="E6127" s="4">
        <v>1361743.2</v>
      </c>
      <c r="F6127" s="4">
        <v>132497.61335999999</v>
      </c>
      <c r="G6127" s="3">
        <v>9.7299999999999998E-2</v>
      </c>
      <c r="H6127" s="7">
        <v>1130.2649402390439</v>
      </c>
      <c r="I6127" s="4">
        <v>109.97477868525895</v>
      </c>
      <c r="J6127">
        <v>1204.8</v>
      </c>
      <c r="K6127" t="s">
        <v>44</v>
      </c>
      <c r="L6127" t="s">
        <v>72</v>
      </c>
      <c r="M6127" t="s">
        <v>71</v>
      </c>
      <c r="N6127" s="2">
        <v>41270</v>
      </c>
      <c r="O6127" s="2">
        <v>44325</v>
      </c>
      <c r="P6127" t="s">
        <v>18</v>
      </c>
      <c r="Q6127" t="s">
        <v>42</v>
      </c>
      <c r="R6127" s="5" t="str">
        <f t="shared" si="289"/>
        <v>0.08</v>
      </c>
      <c r="S6127" s="6" t="str">
        <f t="shared" si="290"/>
        <v/>
      </c>
      <c r="T6127">
        <f>ROUND(INT(表1[[#This Row],[合同结束日期]]-表1[[#This Row],[合同起始日期]])/365,1)</f>
        <v>8.4</v>
      </c>
    </row>
    <row r="6128" spans="1:20">
      <c r="A6128" s="1">
        <v>42644</v>
      </c>
      <c r="B6128" t="s">
        <v>69</v>
      </c>
      <c r="C6128">
        <f t="shared" si="288"/>
        <v>2</v>
      </c>
      <c r="D6128" t="s">
        <v>522</v>
      </c>
      <c r="E6128" s="4">
        <v>144650.4</v>
      </c>
      <c r="F6128" s="4">
        <v>50338.339200000002</v>
      </c>
      <c r="G6128" s="3">
        <v>0.34800000000000003</v>
      </c>
      <c r="H6128" s="7">
        <v>1057.3859649122808</v>
      </c>
      <c r="I6128" s="4">
        <v>367.97031578947377</v>
      </c>
      <c r="J6128">
        <v>136.79999999999998</v>
      </c>
      <c r="K6128" t="s">
        <v>11</v>
      </c>
      <c r="L6128" t="s">
        <v>23</v>
      </c>
      <c r="M6128" t="s">
        <v>23</v>
      </c>
      <c r="N6128" s="2">
        <v>42536</v>
      </c>
      <c r="O6128" s="2">
        <v>43265</v>
      </c>
      <c r="P6128" t="s">
        <v>24</v>
      </c>
      <c r="Q6128" t="s">
        <v>59</v>
      </c>
      <c r="R6128" s="5" t="str">
        <f t="shared" si="289"/>
        <v>0.16</v>
      </c>
      <c r="S6128" s="6" t="str">
        <f t="shared" si="290"/>
        <v/>
      </c>
      <c r="T6128">
        <f>ROUND(INT(表1[[#This Row],[合同结束日期]]-表1[[#This Row],[合同起始日期]])/365,1)</f>
        <v>2</v>
      </c>
    </row>
    <row r="6129" spans="1:20">
      <c r="A6129" s="1">
        <v>42644</v>
      </c>
      <c r="B6129" t="s">
        <v>69</v>
      </c>
      <c r="C6129">
        <f t="shared" si="288"/>
        <v>2</v>
      </c>
      <c r="D6129" t="s">
        <v>49</v>
      </c>
      <c r="E6129" s="4">
        <v>725961.6</v>
      </c>
      <c r="F6129" s="4">
        <v>100763.47008000001</v>
      </c>
      <c r="G6129" s="3">
        <v>0.13880000000000003</v>
      </c>
      <c r="H6129" s="7">
        <v>5707.2452830188686</v>
      </c>
      <c r="I6129" s="4">
        <v>792.1656452830191</v>
      </c>
      <c r="J6129">
        <v>127.19999999999999</v>
      </c>
      <c r="K6129" t="s">
        <v>11</v>
      </c>
      <c r="L6129" t="s">
        <v>51</v>
      </c>
      <c r="M6129" t="s">
        <v>50</v>
      </c>
      <c r="N6129" s="2">
        <v>42178</v>
      </c>
      <c r="O6129" s="2">
        <v>42908</v>
      </c>
      <c r="P6129" t="s">
        <v>24</v>
      </c>
      <c r="Q6129" t="s">
        <v>28</v>
      </c>
      <c r="R6129" s="5" t="str">
        <f t="shared" si="289"/>
        <v>0.13</v>
      </c>
      <c r="S6129" s="6" t="str">
        <f t="shared" si="290"/>
        <v/>
      </c>
      <c r="T6129">
        <f>ROUND(INT(表1[[#This Row],[合同结束日期]]-表1[[#This Row],[合同起始日期]])/365,1)</f>
        <v>2</v>
      </c>
    </row>
    <row r="6130" spans="1:20">
      <c r="A6130" s="1">
        <v>42644</v>
      </c>
      <c r="B6130" t="s">
        <v>69</v>
      </c>
      <c r="C6130">
        <f t="shared" si="288"/>
        <v>2</v>
      </c>
      <c r="D6130" t="s">
        <v>525</v>
      </c>
      <c r="E6130" s="4">
        <v>403568.39999999997</v>
      </c>
      <c r="F6130" s="4">
        <v>79422.261119999996</v>
      </c>
      <c r="G6130" s="3">
        <v>0.1968</v>
      </c>
      <c r="H6130" s="7">
        <v>2899.1982758620688</v>
      </c>
      <c r="I6130" s="4">
        <v>570.56222068965519</v>
      </c>
      <c r="J6130">
        <v>139.19999999999999</v>
      </c>
      <c r="K6130" t="s">
        <v>11</v>
      </c>
      <c r="L6130" t="s">
        <v>92</v>
      </c>
      <c r="M6130" t="s">
        <v>92</v>
      </c>
      <c r="N6130" s="2">
        <v>42537</v>
      </c>
      <c r="O6130" s="2">
        <v>43651</v>
      </c>
      <c r="P6130" t="s">
        <v>24</v>
      </c>
      <c r="Q6130" t="s">
        <v>56</v>
      </c>
      <c r="R6130" s="5" t="str">
        <f t="shared" si="289"/>
        <v>0.17</v>
      </c>
      <c r="S6130" s="6" t="str">
        <f t="shared" si="290"/>
        <v/>
      </c>
      <c r="T6130">
        <f>ROUND(INT(表1[[#This Row],[合同结束日期]]-表1[[#This Row],[合同起始日期]])/365,1)</f>
        <v>3.1</v>
      </c>
    </row>
    <row r="6131" spans="1:20">
      <c r="A6131" s="1">
        <v>42644</v>
      </c>
      <c r="B6131" t="s">
        <v>69</v>
      </c>
      <c r="C6131">
        <f t="shared" si="288"/>
        <v>2</v>
      </c>
      <c r="D6131" t="s">
        <v>112</v>
      </c>
      <c r="E6131" s="4">
        <v>1116291.5999999999</v>
      </c>
      <c r="F6131" s="4">
        <v>198365.01731999998</v>
      </c>
      <c r="G6131" s="3">
        <v>0.1777</v>
      </c>
      <c r="H6131" s="7">
        <v>2085.7466367713005</v>
      </c>
      <c r="I6131" s="4">
        <v>370.63717735426013</v>
      </c>
      <c r="J6131">
        <v>535.19999999999993</v>
      </c>
      <c r="K6131" t="s">
        <v>11</v>
      </c>
      <c r="L6131" t="s">
        <v>92</v>
      </c>
      <c r="M6131" t="s">
        <v>92</v>
      </c>
      <c r="N6131" s="2">
        <v>41974</v>
      </c>
      <c r="O6131" s="2">
        <v>43229</v>
      </c>
      <c r="P6131" t="s">
        <v>24</v>
      </c>
      <c r="Q6131" t="s">
        <v>25</v>
      </c>
      <c r="R6131" s="5" t="str">
        <f t="shared" si="289"/>
        <v>0.15</v>
      </c>
      <c r="S6131" s="6" t="str">
        <f t="shared" si="290"/>
        <v/>
      </c>
      <c r="T6131">
        <f>ROUND(INT(表1[[#This Row],[合同结束日期]]-表1[[#This Row],[合同起始日期]])/365,1)</f>
        <v>3.4</v>
      </c>
    </row>
    <row r="6132" spans="1:20">
      <c r="A6132" s="1">
        <v>42644</v>
      </c>
      <c r="B6132" t="s">
        <v>69</v>
      </c>
      <c r="C6132">
        <f t="shared" si="288"/>
        <v>2</v>
      </c>
      <c r="D6132" t="s">
        <v>91</v>
      </c>
      <c r="E6132" s="4">
        <v>1000437.6</v>
      </c>
      <c r="F6132" s="4">
        <v>181279.29311999999</v>
      </c>
      <c r="G6132" s="3">
        <v>0.1812</v>
      </c>
      <c r="H6132" s="7">
        <v>2672.1089743589746</v>
      </c>
      <c r="I6132" s="4">
        <v>484.18614615384615</v>
      </c>
      <c r="J6132">
        <v>374.4</v>
      </c>
      <c r="K6132" t="s">
        <v>11</v>
      </c>
      <c r="L6132" t="s">
        <v>92</v>
      </c>
      <c r="M6132" t="s">
        <v>92</v>
      </c>
      <c r="N6132" s="2">
        <v>41295</v>
      </c>
      <c r="O6132" s="2">
        <v>42864</v>
      </c>
      <c r="P6132" t="s">
        <v>24</v>
      </c>
      <c r="Q6132" t="s">
        <v>59</v>
      </c>
      <c r="R6132" s="5" t="str">
        <f t="shared" si="289"/>
        <v>0.16</v>
      </c>
      <c r="S6132" s="6" t="str">
        <f t="shared" si="290"/>
        <v/>
      </c>
      <c r="T6132">
        <f>ROUND(INT(表1[[#This Row],[合同结束日期]]-表1[[#This Row],[合同起始日期]])/365,1)</f>
        <v>4.3</v>
      </c>
    </row>
    <row r="6133" spans="1:20">
      <c r="A6133" s="1">
        <v>42644</v>
      </c>
      <c r="B6133" t="s">
        <v>69</v>
      </c>
      <c r="C6133">
        <f t="shared" si="288"/>
        <v>2</v>
      </c>
      <c r="D6133" t="s">
        <v>440</v>
      </c>
      <c r="E6133" s="4">
        <v>424981.2</v>
      </c>
      <c r="F6133" s="4">
        <v>81341.40168000001</v>
      </c>
      <c r="G6133" s="3">
        <v>0.19140000000000001</v>
      </c>
      <c r="H6133" s="7">
        <v>4118.0348837209303</v>
      </c>
      <c r="I6133" s="4">
        <v>788.19187674418617</v>
      </c>
      <c r="J6133">
        <v>103.2</v>
      </c>
      <c r="K6133" t="s">
        <v>11</v>
      </c>
      <c r="L6133" t="s">
        <v>23</v>
      </c>
      <c r="M6133" t="s">
        <v>23</v>
      </c>
      <c r="N6133" s="2">
        <v>42163</v>
      </c>
      <c r="O6133" s="2">
        <v>42893</v>
      </c>
      <c r="P6133" t="s">
        <v>24</v>
      </c>
      <c r="Q6133" t="s">
        <v>56</v>
      </c>
      <c r="R6133" s="5" t="str">
        <f t="shared" si="289"/>
        <v>0.17</v>
      </c>
      <c r="S6133" s="6" t="str">
        <f t="shared" si="290"/>
        <v/>
      </c>
      <c r="T6133">
        <f>ROUND(INT(表1[[#This Row],[合同结束日期]]-表1[[#This Row],[合同起始日期]])/365,1)</f>
        <v>2</v>
      </c>
    </row>
    <row r="6134" spans="1:20">
      <c r="A6134" s="1">
        <v>42644</v>
      </c>
      <c r="B6134" t="s">
        <v>69</v>
      </c>
      <c r="C6134">
        <f t="shared" si="288"/>
        <v>2</v>
      </c>
      <c r="D6134" t="s">
        <v>74</v>
      </c>
      <c r="E6134" s="4">
        <v>200350.94399999999</v>
      </c>
      <c r="F6134" s="4">
        <v>28850.535936</v>
      </c>
      <c r="G6134" s="3">
        <v>0.14400000000000002</v>
      </c>
      <c r="H6134" s="7">
        <v>798.84746411483252</v>
      </c>
      <c r="I6134" s="4">
        <v>115.03403483253589</v>
      </c>
      <c r="J6134">
        <v>250.79999999999998</v>
      </c>
      <c r="K6134" t="s">
        <v>76</v>
      </c>
      <c r="L6134" t="s">
        <v>75</v>
      </c>
      <c r="M6134" t="s">
        <v>75</v>
      </c>
      <c r="N6134" s="2">
        <v>41243</v>
      </c>
      <c r="O6134" s="2">
        <v>43229</v>
      </c>
      <c r="P6134" t="s">
        <v>14</v>
      </c>
      <c r="Q6134" t="s">
        <v>37</v>
      </c>
      <c r="R6134" s="5" t="str">
        <f t="shared" si="289"/>
        <v>0.</v>
      </c>
      <c r="S6134" s="6" t="str">
        <f t="shared" si="290"/>
        <v/>
      </c>
      <c r="T6134">
        <f>ROUND(INT(表1[[#This Row],[合同结束日期]]-表1[[#This Row],[合同起始日期]])/365,1)</f>
        <v>5.4</v>
      </c>
    </row>
    <row r="6135" spans="1:20">
      <c r="A6135" s="1">
        <v>42644</v>
      </c>
      <c r="B6135" t="s">
        <v>69</v>
      </c>
      <c r="C6135">
        <f t="shared" si="288"/>
        <v>2</v>
      </c>
      <c r="D6135" t="s">
        <v>114</v>
      </c>
      <c r="E6135" s="4">
        <v>1682570.0399999998</v>
      </c>
      <c r="F6135" s="4">
        <v>243467.88478799997</v>
      </c>
      <c r="G6135" s="3">
        <v>0.1447</v>
      </c>
      <c r="H6135" s="7">
        <v>3411.5369829683696</v>
      </c>
      <c r="I6135" s="4">
        <v>493.64940143552303</v>
      </c>
      <c r="J6135">
        <v>493.2</v>
      </c>
      <c r="K6135" t="s">
        <v>60</v>
      </c>
      <c r="L6135" t="s">
        <v>116</v>
      </c>
      <c r="M6135" t="s">
        <v>115</v>
      </c>
      <c r="N6135" s="2">
        <v>41241</v>
      </c>
      <c r="O6135" s="2">
        <v>43229</v>
      </c>
      <c r="P6135" t="s">
        <v>24</v>
      </c>
      <c r="Q6135" t="s">
        <v>28</v>
      </c>
      <c r="R6135" s="5" t="str">
        <f t="shared" si="289"/>
        <v>0.13</v>
      </c>
      <c r="S6135" s="6" t="str">
        <f t="shared" si="290"/>
        <v/>
      </c>
      <c r="T6135">
        <f>ROUND(INT(表1[[#This Row],[合同结束日期]]-表1[[#This Row],[合同起始日期]])/365,1)</f>
        <v>5.4</v>
      </c>
    </row>
    <row r="6136" spans="1:20">
      <c r="A6136" s="1">
        <v>42644</v>
      </c>
      <c r="B6136" t="s">
        <v>69</v>
      </c>
      <c r="C6136">
        <f t="shared" si="288"/>
        <v>2</v>
      </c>
      <c r="D6136" t="s">
        <v>306</v>
      </c>
      <c r="E6136" s="4">
        <v>882076.79999999993</v>
      </c>
      <c r="F6136" s="4">
        <v>55835.461439999992</v>
      </c>
      <c r="G6136" s="3">
        <v>6.3299999999999995E-2</v>
      </c>
      <c r="H6136" s="7">
        <v>1580.7827956989247</v>
      </c>
      <c r="I6136" s="4">
        <v>100.06355096774192</v>
      </c>
      <c r="J6136">
        <v>558</v>
      </c>
      <c r="K6136" t="s">
        <v>44</v>
      </c>
      <c r="L6136" t="s">
        <v>72</v>
      </c>
      <c r="M6136" t="s">
        <v>71</v>
      </c>
      <c r="N6136" s="2">
        <v>41567</v>
      </c>
      <c r="O6136" s="2">
        <v>44578</v>
      </c>
      <c r="P6136" t="s">
        <v>18</v>
      </c>
      <c r="Q6136" t="s">
        <v>208</v>
      </c>
      <c r="R6136" s="5" t="str">
        <f t="shared" si="289"/>
        <v>0.05</v>
      </c>
      <c r="S6136" s="6" t="str">
        <f t="shared" si="290"/>
        <v/>
      </c>
      <c r="T6136">
        <f>ROUND(INT(表1[[#This Row],[合同结束日期]]-表1[[#This Row],[合同起始日期]])/365,1)</f>
        <v>8.1999999999999993</v>
      </c>
    </row>
    <row r="6137" spans="1:20">
      <c r="A6137" s="1">
        <v>42644</v>
      </c>
      <c r="B6137" t="s">
        <v>69</v>
      </c>
      <c r="C6137">
        <f t="shared" si="288"/>
        <v>2</v>
      </c>
      <c r="D6137" t="s">
        <v>293</v>
      </c>
      <c r="E6137" s="4">
        <v>1284267.5999999999</v>
      </c>
      <c r="F6137" s="4">
        <v>95806.362959999999</v>
      </c>
      <c r="G6137" s="3">
        <v>7.4600000000000014E-2</v>
      </c>
      <c r="H6137" s="7">
        <v>1099.9208633093524</v>
      </c>
      <c r="I6137" s="4">
        <v>82.054096402877704</v>
      </c>
      <c r="J6137">
        <v>1167.5999999999999</v>
      </c>
      <c r="K6137" t="s">
        <v>44</v>
      </c>
      <c r="L6137" t="s">
        <v>72</v>
      </c>
      <c r="M6137" t="s">
        <v>71</v>
      </c>
      <c r="N6137" s="2">
        <v>41446</v>
      </c>
      <c r="O6137" s="2">
        <v>44487</v>
      </c>
      <c r="P6137" t="s">
        <v>18</v>
      </c>
      <c r="Q6137" t="s">
        <v>543</v>
      </c>
      <c r="R6137" s="5" t="str">
        <f t="shared" si="289"/>
        <v>0.04</v>
      </c>
      <c r="S6137" s="6" t="str">
        <f t="shared" si="290"/>
        <v>0.04</v>
      </c>
      <c r="T6137">
        <f>ROUND(INT(表1[[#This Row],[合同结束日期]]-表1[[#This Row],[合同起始日期]])/365,1)</f>
        <v>8.3000000000000007</v>
      </c>
    </row>
    <row r="6138" spans="1:20">
      <c r="A6138" s="1">
        <v>42644</v>
      </c>
      <c r="B6138" t="s">
        <v>69</v>
      </c>
      <c r="C6138">
        <f t="shared" si="288"/>
        <v>2</v>
      </c>
      <c r="D6138" t="s">
        <v>88</v>
      </c>
      <c r="E6138" s="4">
        <v>182018.80799999999</v>
      </c>
      <c r="F6138" s="4">
        <v>35675.686367999995</v>
      </c>
      <c r="G6138" s="3">
        <v>0.19599999999999998</v>
      </c>
      <c r="H6138" s="7">
        <v>892.24905882352937</v>
      </c>
      <c r="I6138" s="4">
        <v>174.88081552941173</v>
      </c>
      <c r="J6138">
        <v>204</v>
      </c>
      <c r="K6138" t="s">
        <v>11</v>
      </c>
      <c r="L6138" t="s">
        <v>23</v>
      </c>
      <c r="M6138" t="s">
        <v>23</v>
      </c>
      <c r="N6138" s="2">
        <v>41337</v>
      </c>
      <c r="O6138" s="2">
        <v>42864</v>
      </c>
      <c r="P6138" t="s">
        <v>24</v>
      </c>
      <c r="Q6138" t="s">
        <v>28</v>
      </c>
      <c r="R6138" s="5" t="str">
        <f t="shared" si="289"/>
        <v>0.13</v>
      </c>
      <c r="S6138" s="6" t="str">
        <f t="shared" si="290"/>
        <v/>
      </c>
      <c r="T6138">
        <f>ROUND(INT(表1[[#This Row],[合同结束日期]]-表1[[#This Row],[合同起始日期]])/365,1)</f>
        <v>4.2</v>
      </c>
    </row>
    <row r="6139" spans="1:20">
      <c r="A6139" s="1">
        <v>42644</v>
      </c>
      <c r="B6139" t="s">
        <v>69</v>
      </c>
      <c r="C6139">
        <f t="shared" si="288"/>
        <v>2</v>
      </c>
      <c r="D6139" t="s">
        <v>80</v>
      </c>
      <c r="E6139" s="4">
        <v>371137.2</v>
      </c>
      <c r="F6139" s="4">
        <v>73893.416519999999</v>
      </c>
      <c r="G6139" s="3">
        <v>0.1991</v>
      </c>
      <c r="H6139" s="7">
        <v>2577.3416666666667</v>
      </c>
      <c r="I6139" s="4">
        <v>513.14872583333329</v>
      </c>
      <c r="J6139">
        <v>144</v>
      </c>
      <c r="K6139" t="s">
        <v>11</v>
      </c>
      <c r="L6139" t="s">
        <v>23</v>
      </c>
      <c r="M6139" t="s">
        <v>23</v>
      </c>
      <c r="N6139" s="2">
        <v>42325</v>
      </c>
      <c r="O6139" s="2">
        <v>43055</v>
      </c>
      <c r="P6139" t="s">
        <v>24</v>
      </c>
      <c r="Q6139" t="s">
        <v>56</v>
      </c>
      <c r="R6139" s="5" t="str">
        <f t="shared" si="289"/>
        <v>0.17</v>
      </c>
      <c r="S6139" s="6" t="str">
        <f t="shared" si="290"/>
        <v/>
      </c>
      <c r="T6139">
        <f>ROUND(INT(表1[[#This Row],[合同结束日期]]-表1[[#This Row],[合同起始日期]])/365,1)</f>
        <v>2</v>
      </c>
    </row>
    <row r="6140" spans="1:20">
      <c r="A6140" s="1">
        <v>42644</v>
      </c>
      <c r="B6140" t="s">
        <v>69</v>
      </c>
      <c r="C6140">
        <f t="shared" si="288"/>
        <v>2</v>
      </c>
      <c r="D6140" t="s">
        <v>296</v>
      </c>
      <c r="E6140" s="4">
        <v>1917530.4</v>
      </c>
      <c r="F6140" s="4">
        <v>95876.52</v>
      </c>
      <c r="G6140" s="3">
        <v>0.05</v>
      </c>
      <c r="H6140" s="7">
        <v>3590.8808988764044</v>
      </c>
      <c r="I6140" s="4">
        <v>179.54404494382024</v>
      </c>
      <c r="J6140">
        <v>534</v>
      </c>
      <c r="K6140" t="s">
        <v>44</v>
      </c>
      <c r="L6140" t="s">
        <v>72</v>
      </c>
      <c r="M6140" t="s">
        <v>71</v>
      </c>
      <c r="N6140" s="2">
        <v>41514</v>
      </c>
      <c r="O6140" s="2">
        <v>44525</v>
      </c>
      <c r="P6140" t="s">
        <v>18</v>
      </c>
      <c r="Q6140" t="s">
        <v>208</v>
      </c>
      <c r="R6140" s="5" t="str">
        <f t="shared" si="289"/>
        <v>0.05</v>
      </c>
      <c r="S6140" s="6" t="str">
        <f t="shared" si="290"/>
        <v/>
      </c>
      <c r="T6140">
        <f>ROUND(INT(表1[[#This Row],[合同结束日期]]-表1[[#This Row],[合同起始日期]])/365,1)</f>
        <v>8.1999999999999993</v>
      </c>
    </row>
    <row r="6141" spans="1:20">
      <c r="A6141" s="1">
        <v>42644</v>
      </c>
      <c r="B6141" t="s">
        <v>69</v>
      </c>
      <c r="C6141">
        <f t="shared" si="288"/>
        <v>2</v>
      </c>
      <c r="D6141" t="s">
        <v>77</v>
      </c>
      <c r="E6141" s="4">
        <v>613095.84</v>
      </c>
      <c r="F6141" s="4">
        <v>90186.398063999994</v>
      </c>
      <c r="G6141" s="3">
        <v>0.14710000000000001</v>
      </c>
      <c r="H6141" s="7">
        <v>611.87209580838316</v>
      </c>
      <c r="I6141" s="4">
        <v>90.00638529341316</v>
      </c>
      <c r="J6141">
        <v>1002</v>
      </c>
      <c r="K6141" t="s">
        <v>44</v>
      </c>
      <c r="L6141" t="s">
        <v>72</v>
      </c>
      <c r="M6141" t="s">
        <v>71</v>
      </c>
      <c r="N6141" s="2">
        <v>42098</v>
      </c>
      <c r="O6141" s="2">
        <v>44325</v>
      </c>
      <c r="P6141" t="s">
        <v>18</v>
      </c>
      <c r="Q6141" t="s">
        <v>42</v>
      </c>
      <c r="R6141" s="5" t="str">
        <f t="shared" si="289"/>
        <v>0.08</v>
      </c>
      <c r="S6141" s="6" t="str">
        <f t="shared" si="290"/>
        <v/>
      </c>
      <c r="T6141">
        <f>ROUND(INT(表1[[#This Row],[合同结束日期]]-表1[[#This Row],[合同起始日期]])/365,1)</f>
        <v>6.1</v>
      </c>
    </row>
    <row r="6142" spans="1:20">
      <c r="A6142" s="1">
        <v>42644</v>
      </c>
      <c r="B6142" t="s">
        <v>69</v>
      </c>
      <c r="C6142">
        <f t="shared" si="288"/>
        <v>2</v>
      </c>
      <c r="D6142" t="s">
        <v>93</v>
      </c>
      <c r="E6142" s="4">
        <v>683808.72</v>
      </c>
      <c r="F6142" s="4">
        <v>118435.67030399998</v>
      </c>
      <c r="G6142" s="3">
        <v>0.17319999999999999</v>
      </c>
      <c r="H6142" s="7">
        <v>2532.6248888888886</v>
      </c>
      <c r="I6142" s="4">
        <v>438.65063075555548</v>
      </c>
      <c r="J6142">
        <v>270</v>
      </c>
      <c r="K6142" t="s">
        <v>11</v>
      </c>
      <c r="L6142" t="s">
        <v>92</v>
      </c>
      <c r="M6142" t="s">
        <v>92</v>
      </c>
      <c r="N6142" s="2">
        <v>41279</v>
      </c>
      <c r="O6142" s="2">
        <v>43229</v>
      </c>
      <c r="P6142" t="s">
        <v>24</v>
      </c>
      <c r="Q6142" t="s">
        <v>25</v>
      </c>
      <c r="R6142" s="5" t="str">
        <f t="shared" si="289"/>
        <v>0.15</v>
      </c>
      <c r="S6142" s="6" t="str">
        <f t="shared" si="290"/>
        <v/>
      </c>
      <c r="T6142">
        <f>ROUND(INT(表1[[#This Row],[合同结束日期]]-表1[[#This Row],[合同起始日期]])/365,1)</f>
        <v>5.3</v>
      </c>
    </row>
    <row r="6143" spans="1:20">
      <c r="A6143" s="1">
        <v>42644</v>
      </c>
      <c r="B6143" t="s">
        <v>69</v>
      </c>
      <c r="C6143">
        <f t="shared" si="288"/>
        <v>2</v>
      </c>
      <c r="D6143" t="s">
        <v>97</v>
      </c>
      <c r="E6143" s="4">
        <v>687696.48</v>
      </c>
      <c r="F6143" s="4">
        <v>107280.65088</v>
      </c>
      <c r="G6143" s="3">
        <v>0.156</v>
      </c>
      <c r="H6143" s="7">
        <v>1387.6038740920098</v>
      </c>
      <c r="I6143" s="4">
        <v>216.46620435835354</v>
      </c>
      <c r="J6143">
        <v>495.59999999999997</v>
      </c>
      <c r="K6143" t="s">
        <v>11</v>
      </c>
      <c r="L6143" t="s">
        <v>13</v>
      </c>
      <c r="M6143" t="s">
        <v>27</v>
      </c>
      <c r="N6143" s="2">
        <v>42500</v>
      </c>
      <c r="O6143" s="2">
        <v>43229</v>
      </c>
      <c r="P6143" t="s">
        <v>24</v>
      </c>
      <c r="Q6143" t="s">
        <v>48</v>
      </c>
      <c r="R6143" s="5" t="str">
        <f t="shared" si="289"/>
        <v>0.11</v>
      </c>
      <c r="S6143" s="6" t="str">
        <f t="shared" si="290"/>
        <v/>
      </c>
      <c r="T6143">
        <f>ROUND(INT(表1[[#This Row],[合同结束日期]]-表1[[#This Row],[合同起始日期]])/365,1)</f>
        <v>2</v>
      </c>
    </row>
    <row r="6144" spans="1:20">
      <c r="A6144" s="1">
        <v>42644</v>
      </c>
      <c r="B6144" t="s">
        <v>69</v>
      </c>
      <c r="C6144">
        <f t="shared" si="288"/>
        <v>2</v>
      </c>
      <c r="D6144" t="s">
        <v>524</v>
      </c>
      <c r="E6144" s="4">
        <v>240254.4</v>
      </c>
      <c r="F6144" s="4">
        <v>55090.333920000005</v>
      </c>
      <c r="G6144" s="3">
        <v>0.22930000000000003</v>
      </c>
      <c r="H6144" s="7">
        <v>1696.7118644067798</v>
      </c>
      <c r="I6144" s="4">
        <v>389.05603050847463</v>
      </c>
      <c r="J6144">
        <v>141.6</v>
      </c>
      <c r="K6144" t="s">
        <v>11</v>
      </c>
      <c r="L6144" t="s">
        <v>13</v>
      </c>
      <c r="M6144" t="s">
        <v>13</v>
      </c>
      <c r="N6144" s="2">
        <v>42536</v>
      </c>
      <c r="O6144" s="2">
        <v>43265</v>
      </c>
      <c r="P6144" t="s">
        <v>24</v>
      </c>
      <c r="Q6144" t="s">
        <v>30</v>
      </c>
      <c r="R6144" s="5" t="str">
        <f t="shared" si="289"/>
        <v>0.18</v>
      </c>
      <c r="S6144" s="6" t="str">
        <f t="shared" si="290"/>
        <v/>
      </c>
      <c r="T6144">
        <f>ROUND(INT(表1[[#This Row],[合同结束日期]]-表1[[#This Row],[合同起始日期]])/365,1)</f>
        <v>2</v>
      </c>
    </row>
    <row r="6145" spans="1:20">
      <c r="A6145" s="1">
        <v>42644</v>
      </c>
      <c r="B6145" t="s">
        <v>69</v>
      </c>
      <c r="C6145">
        <f t="shared" si="288"/>
        <v>2</v>
      </c>
      <c r="D6145" t="s">
        <v>103</v>
      </c>
      <c r="E6145" s="4">
        <v>525402</v>
      </c>
      <c r="F6145" s="4">
        <v>108075.1914</v>
      </c>
      <c r="G6145" s="3">
        <v>0.20569999999999999</v>
      </c>
      <c r="H6145" s="7">
        <v>4091.9158878504672</v>
      </c>
      <c r="I6145" s="4">
        <v>841.70709813084102</v>
      </c>
      <c r="J6145">
        <v>128.4</v>
      </c>
      <c r="K6145" t="s">
        <v>11</v>
      </c>
      <c r="L6145" t="s">
        <v>23</v>
      </c>
      <c r="M6145" t="s">
        <v>23</v>
      </c>
      <c r="N6145" s="2">
        <v>42552</v>
      </c>
      <c r="O6145" s="2">
        <v>43281</v>
      </c>
      <c r="P6145" t="s">
        <v>24</v>
      </c>
      <c r="Q6145" t="s">
        <v>420</v>
      </c>
      <c r="R6145" s="5" t="str">
        <f t="shared" si="289"/>
        <v>0.19</v>
      </c>
      <c r="S6145" s="6" t="str">
        <f t="shared" si="290"/>
        <v/>
      </c>
      <c r="T6145">
        <f>ROUND(INT(表1[[#This Row],[合同结束日期]]-表1[[#This Row],[合同起始日期]])/365,1)</f>
        <v>2</v>
      </c>
    </row>
    <row r="6146" spans="1:20">
      <c r="A6146" s="1">
        <v>42644</v>
      </c>
      <c r="B6146" t="s">
        <v>69</v>
      </c>
      <c r="C6146">
        <f t="shared" si="288"/>
        <v>2</v>
      </c>
      <c r="D6146" t="s">
        <v>26</v>
      </c>
      <c r="E6146" s="4">
        <v>363541.2</v>
      </c>
      <c r="F6146" s="4">
        <v>65401.061880000008</v>
      </c>
      <c r="G6146" s="3">
        <v>0.1799</v>
      </c>
      <c r="H6146" s="7">
        <v>2366.8046875</v>
      </c>
      <c r="I6146" s="4">
        <v>425.78816328125009</v>
      </c>
      <c r="J6146">
        <v>153.6</v>
      </c>
      <c r="K6146" t="s">
        <v>11</v>
      </c>
      <c r="L6146" t="s">
        <v>13</v>
      </c>
      <c r="M6146" t="s">
        <v>27</v>
      </c>
      <c r="N6146" s="2">
        <v>42529</v>
      </c>
      <c r="O6146" s="2">
        <v>43258</v>
      </c>
      <c r="P6146" t="s">
        <v>24</v>
      </c>
      <c r="Q6146" t="s">
        <v>25</v>
      </c>
      <c r="R6146" s="5" t="str">
        <f t="shared" si="289"/>
        <v>0.15</v>
      </c>
      <c r="S6146" s="6" t="str">
        <f t="shared" si="290"/>
        <v/>
      </c>
      <c r="T6146">
        <f>ROUND(INT(表1[[#This Row],[合同结束日期]]-表1[[#This Row],[合同起始日期]])/365,1)</f>
        <v>2</v>
      </c>
    </row>
    <row r="6147" spans="1:20">
      <c r="A6147" s="1">
        <v>42644</v>
      </c>
      <c r="B6147" t="s">
        <v>69</v>
      </c>
      <c r="C6147">
        <f t="shared" ref="C6147:C6208" si="291">IF($B6147="负一层",-1,IF($B6147="负一夹层",0,IF($B6147="一层",1,IF($B6147="二层",2,IF($B6147="三层",3,IF($B6147="四层",4))))))</f>
        <v>2</v>
      </c>
      <c r="D6147" t="s">
        <v>376</v>
      </c>
      <c r="E6147" s="4">
        <v>2156327.0159999998</v>
      </c>
      <c r="F6147" s="4">
        <v>131104.6825728</v>
      </c>
      <c r="G6147" s="3">
        <v>6.08E-2</v>
      </c>
      <c r="H6147" s="7">
        <v>3839.6136324786321</v>
      </c>
      <c r="I6147" s="4">
        <v>233.44850885470083</v>
      </c>
      <c r="J6147">
        <v>561.6</v>
      </c>
      <c r="K6147" t="s">
        <v>44</v>
      </c>
      <c r="L6147" t="s">
        <v>72</v>
      </c>
      <c r="M6147" t="s">
        <v>71</v>
      </c>
      <c r="N6147" s="2">
        <v>42019</v>
      </c>
      <c r="O6147" s="2">
        <v>44940</v>
      </c>
      <c r="P6147" t="s">
        <v>24</v>
      </c>
      <c r="Q6147" t="s">
        <v>208</v>
      </c>
      <c r="R6147" s="5" t="str">
        <f t="shared" ref="R6147:R6208" si="292">IF(ISERROR(FIND(",",$Q6147)),$Q6147,LEFT($Q6147,FIND(",",$Q6147)-1))</f>
        <v>0.05</v>
      </c>
      <c r="S6147" s="6" t="str">
        <f t="shared" si="290"/>
        <v/>
      </c>
      <c r="T6147">
        <f>ROUND(INT(表1[[#This Row],[合同结束日期]]-表1[[#This Row],[合同起始日期]])/365,1)</f>
        <v>8</v>
      </c>
    </row>
    <row r="6148" spans="1:20">
      <c r="A6148" s="1">
        <v>42644</v>
      </c>
      <c r="B6148" t="s">
        <v>69</v>
      </c>
      <c r="C6148">
        <f t="shared" si="291"/>
        <v>2</v>
      </c>
      <c r="D6148" t="s">
        <v>421</v>
      </c>
      <c r="E6148" s="4">
        <v>209437.32</v>
      </c>
      <c r="F6148" s="4">
        <v>45238.46112</v>
      </c>
      <c r="G6148" s="3">
        <v>0.216</v>
      </c>
      <c r="H6148" s="7">
        <v>1961.023595505618</v>
      </c>
      <c r="I6148" s="4">
        <v>423.5810966292135</v>
      </c>
      <c r="J6148">
        <v>106.8</v>
      </c>
      <c r="K6148" t="s">
        <v>11</v>
      </c>
      <c r="L6148" t="s">
        <v>13</v>
      </c>
      <c r="M6148" t="s">
        <v>34</v>
      </c>
      <c r="N6148" s="2">
        <v>42156</v>
      </c>
      <c r="O6148" s="2">
        <v>42886</v>
      </c>
      <c r="P6148" t="s">
        <v>24</v>
      </c>
      <c r="Q6148" t="s">
        <v>30</v>
      </c>
      <c r="R6148" s="5" t="str">
        <f t="shared" si="292"/>
        <v>0.18</v>
      </c>
      <c r="S6148" s="6" t="str">
        <f t="shared" ref="S6148:S6209" si="293">IF(ISERROR(FIND(",",$Q6148)),"",RIGHT($Q6148,LEN($Q6148)-FIND(",",$Q6148)))</f>
        <v/>
      </c>
      <c r="T6148">
        <f>ROUND(INT(表1[[#This Row],[合同结束日期]]-表1[[#This Row],[合同起始日期]])/365,1)</f>
        <v>2</v>
      </c>
    </row>
    <row r="6149" spans="1:20">
      <c r="A6149" s="1">
        <v>42644</v>
      </c>
      <c r="B6149" t="s">
        <v>69</v>
      </c>
      <c r="C6149">
        <f t="shared" si="291"/>
        <v>2</v>
      </c>
      <c r="D6149" t="s">
        <v>419</v>
      </c>
      <c r="E6149" s="4">
        <v>806178</v>
      </c>
      <c r="F6149" s="4">
        <v>169781.08679999999</v>
      </c>
      <c r="G6149" s="3">
        <v>0.21059999999999998</v>
      </c>
      <c r="H6149" s="7">
        <v>2451.8795620437954</v>
      </c>
      <c r="I6149" s="4">
        <v>516.36583576642329</v>
      </c>
      <c r="J6149">
        <v>328.8</v>
      </c>
      <c r="K6149" t="s">
        <v>11</v>
      </c>
      <c r="L6149" t="s">
        <v>23</v>
      </c>
      <c r="M6149" t="s">
        <v>23</v>
      </c>
      <c r="N6149" s="2">
        <v>42140</v>
      </c>
      <c r="O6149" s="2">
        <v>42870</v>
      </c>
      <c r="P6149" t="s">
        <v>24</v>
      </c>
      <c r="Q6149" t="s">
        <v>30</v>
      </c>
      <c r="R6149" s="5" t="str">
        <f t="shared" si="292"/>
        <v>0.18</v>
      </c>
      <c r="S6149" s="6" t="str">
        <f t="shared" si="293"/>
        <v/>
      </c>
      <c r="T6149">
        <f>ROUND(INT(表1[[#This Row],[合同结束日期]]-表1[[#This Row],[合同起始日期]])/365,1)</f>
        <v>2</v>
      </c>
    </row>
    <row r="6150" spans="1:20">
      <c r="A6150" s="1">
        <v>42644</v>
      </c>
      <c r="B6150" t="s">
        <v>69</v>
      </c>
      <c r="C6150">
        <f t="shared" si="291"/>
        <v>2</v>
      </c>
      <c r="D6150" t="s">
        <v>263</v>
      </c>
      <c r="E6150" s="4">
        <v>384018.84</v>
      </c>
      <c r="F6150" s="4">
        <v>57833.237304000002</v>
      </c>
      <c r="G6150" s="3">
        <v>0.15059999999999998</v>
      </c>
      <c r="H6150" s="7">
        <v>2424.3613636363639</v>
      </c>
      <c r="I6150" s="4">
        <v>365.10882136363637</v>
      </c>
      <c r="J6150">
        <v>158.4</v>
      </c>
      <c r="K6150" t="s">
        <v>11</v>
      </c>
      <c r="L6150" t="s">
        <v>12</v>
      </c>
      <c r="M6150" t="s">
        <v>53</v>
      </c>
      <c r="N6150" s="2">
        <v>42522</v>
      </c>
      <c r="O6150" s="2">
        <v>43251</v>
      </c>
      <c r="P6150" t="s">
        <v>24</v>
      </c>
      <c r="Q6150" t="s">
        <v>65</v>
      </c>
      <c r="R6150" s="5" t="str">
        <f t="shared" si="292"/>
        <v>0.12</v>
      </c>
      <c r="S6150" s="6" t="str">
        <f t="shared" si="293"/>
        <v/>
      </c>
      <c r="T6150">
        <f>ROUND(INT(表1[[#This Row],[合同结束日期]]-表1[[#This Row],[合同起始日期]])/365,1)</f>
        <v>2</v>
      </c>
    </row>
    <row r="6151" spans="1:20">
      <c r="A6151" s="1">
        <v>42644</v>
      </c>
      <c r="B6151" t="s">
        <v>69</v>
      </c>
      <c r="C6151">
        <f t="shared" si="291"/>
        <v>2</v>
      </c>
      <c r="D6151" t="s">
        <v>497</v>
      </c>
      <c r="E6151" s="4">
        <v>329361.78000000003</v>
      </c>
      <c r="F6151" s="4">
        <v>67552.101078000007</v>
      </c>
      <c r="G6151" s="3">
        <v>0.2051</v>
      </c>
      <c r="H6151" s="7">
        <v>2306.4550420168071</v>
      </c>
      <c r="I6151" s="4">
        <v>473.05392911764716</v>
      </c>
      <c r="J6151">
        <v>142.79999999999998</v>
      </c>
      <c r="K6151" t="s">
        <v>11</v>
      </c>
      <c r="L6151" t="s">
        <v>23</v>
      </c>
      <c r="M6151" t="s">
        <v>23</v>
      </c>
      <c r="N6151" s="2">
        <v>42500</v>
      </c>
      <c r="O6151" s="2">
        <v>43229</v>
      </c>
      <c r="P6151" t="s">
        <v>24</v>
      </c>
      <c r="Q6151" t="s">
        <v>56</v>
      </c>
      <c r="R6151" s="5" t="str">
        <f t="shared" si="292"/>
        <v>0.17</v>
      </c>
      <c r="S6151" s="6" t="str">
        <f t="shared" si="293"/>
        <v/>
      </c>
      <c r="T6151">
        <f>ROUND(INT(表1[[#This Row],[合同结束日期]]-表1[[#This Row],[合同起始日期]])/365,1)</f>
        <v>2</v>
      </c>
    </row>
    <row r="6152" spans="1:20">
      <c r="A6152" s="1">
        <v>42644</v>
      </c>
      <c r="B6152" t="s">
        <v>69</v>
      </c>
      <c r="C6152">
        <f t="shared" si="291"/>
        <v>2</v>
      </c>
      <c r="D6152" t="s">
        <v>96</v>
      </c>
      <c r="E6152" s="4">
        <v>1137324</v>
      </c>
      <c r="F6152" s="4">
        <v>97468.666799999992</v>
      </c>
      <c r="G6152" s="3">
        <v>8.5699999999999998E-2</v>
      </c>
      <c r="H6152" s="7">
        <v>4347.5688073394504</v>
      </c>
      <c r="I6152" s="4">
        <v>372.58664678899083</v>
      </c>
      <c r="J6152">
        <v>261.59999999999997</v>
      </c>
      <c r="K6152" t="s">
        <v>11</v>
      </c>
      <c r="L6152" t="s">
        <v>23</v>
      </c>
      <c r="M6152" t="s">
        <v>23</v>
      </c>
      <c r="N6152" s="2">
        <v>41374</v>
      </c>
      <c r="O6152" s="2">
        <v>42864</v>
      </c>
      <c r="P6152" t="s">
        <v>24</v>
      </c>
      <c r="Q6152" t="s">
        <v>78</v>
      </c>
      <c r="R6152" s="5" t="str">
        <f t="shared" si="292"/>
        <v>0.07</v>
      </c>
      <c r="S6152" s="6" t="str">
        <f t="shared" si="293"/>
        <v/>
      </c>
      <c r="T6152">
        <f>ROUND(INT(表1[[#This Row],[合同结束日期]]-表1[[#This Row],[合同起始日期]])/365,1)</f>
        <v>4.0999999999999996</v>
      </c>
    </row>
    <row r="6153" spans="1:20">
      <c r="A6153" s="1">
        <v>42644</v>
      </c>
      <c r="B6153" t="s">
        <v>69</v>
      </c>
      <c r="C6153">
        <f t="shared" si="291"/>
        <v>2</v>
      </c>
      <c r="D6153" t="s">
        <v>86</v>
      </c>
      <c r="E6153" s="4">
        <v>492163.19999999995</v>
      </c>
      <c r="F6153" s="4">
        <v>104141.73312</v>
      </c>
      <c r="G6153" s="3">
        <v>0.21160000000000004</v>
      </c>
      <c r="H6153" s="7">
        <v>2343.6342857142854</v>
      </c>
      <c r="I6153" s="4">
        <v>495.91301485714285</v>
      </c>
      <c r="J6153">
        <v>210</v>
      </c>
      <c r="K6153" t="s">
        <v>11</v>
      </c>
      <c r="L6153" t="s">
        <v>23</v>
      </c>
      <c r="M6153" t="s">
        <v>23</v>
      </c>
      <c r="N6153" s="2">
        <v>41284</v>
      </c>
      <c r="O6153" s="2">
        <v>42864</v>
      </c>
      <c r="P6153" t="s">
        <v>24</v>
      </c>
      <c r="Q6153" t="s">
        <v>30</v>
      </c>
      <c r="R6153" s="5" t="str">
        <f t="shared" si="292"/>
        <v>0.18</v>
      </c>
      <c r="S6153" s="6" t="str">
        <f t="shared" si="293"/>
        <v/>
      </c>
      <c r="T6153">
        <f>ROUND(INT(表1[[#This Row],[合同结束日期]]-表1[[#This Row],[合同起始日期]])/365,1)</f>
        <v>4.3</v>
      </c>
    </row>
    <row r="6154" spans="1:20">
      <c r="A6154" s="1">
        <v>42644</v>
      </c>
      <c r="B6154" t="s">
        <v>69</v>
      </c>
      <c r="C6154">
        <f t="shared" si="291"/>
        <v>2</v>
      </c>
      <c r="D6154" t="s">
        <v>90</v>
      </c>
      <c r="E6154" s="4">
        <v>241305.59999999998</v>
      </c>
      <c r="F6154" s="4">
        <v>63390.981119999989</v>
      </c>
      <c r="G6154" s="3">
        <v>0.26269999999999999</v>
      </c>
      <c r="H6154" s="7">
        <v>1280.8152866242037</v>
      </c>
      <c r="I6154" s="4">
        <v>336.4701757961783</v>
      </c>
      <c r="J6154">
        <v>188.4</v>
      </c>
      <c r="K6154" t="s">
        <v>11</v>
      </c>
      <c r="L6154" t="s">
        <v>23</v>
      </c>
      <c r="M6154" t="s">
        <v>23</v>
      </c>
      <c r="N6154" s="2">
        <v>42156</v>
      </c>
      <c r="O6154" s="2">
        <v>42886</v>
      </c>
      <c r="P6154" t="s">
        <v>24</v>
      </c>
      <c r="Q6154" t="s">
        <v>420</v>
      </c>
      <c r="R6154" s="5" t="str">
        <f t="shared" si="292"/>
        <v>0.19</v>
      </c>
      <c r="S6154" s="6" t="str">
        <f t="shared" si="293"/>
        <v/>
      </c>
      <c r="T6154">
        <f>ROUND(INT(表1[[#This Row],[合同结束日期]]-表1[[#This Row],[合同起始日期]])/365,1)</f>
        <v>2</v>
      </c>
    </row>
    <row r="6155" spans="1:20">
      <c r="A6155" s="1">
        <v>42644</v>
      </c>
      <c r="B6155" t="s">
        <v>69</v>
      </c>
      <c r="C6155">
        <f t="shared" si="291"/>
        <v>2</v>
      </c>
      <c r="D6155" t="s">
        <v>441</v>
      </c>
      <c r="E6155" s="4">
        <v>176248.8</v>
      </c>
      <c r="F6155" s="4">
        <v>39744.104399999997</v>
      </c>
      <c r="G6155" s="3">
        <v>0.22550000000000001</v>
      </c>
      <c r="H6155" s="7">
        <v>1631.9333333333332</v>
      </c>
      <c r="I6155" s="4">
        <v>368.00096666666661</v>
      </c>
      <c r="J6155">
        <v>108</v>
      </c>
      <c r="K6155" t="s">
        <v>11</v>
      </c>
      <c r="L6155" t="s">
        <v>23</v>
      </c>
      <c r="M6155" t="s">
        <v>23</v>
      </c>
      <c r="N6155" s="2">
        <v>42163</v>
      </c>
      <c r="O6155" s="2">
        <v>42893</v>
      </c>
      <c r="P6155" t="s">
        <v>24</v>
      </c>
      <c r="Q6155" t="s">
        <v>56</v>
      </c>
      <c r="R6155" s="5" t="str">
        <f t="shared" si="292"/>
        <v>0.17</v>
      </c>
      <c r="S6155" s="6" t="str">
        <f t="shared" si="293"/>
        <v/>
      </c>
      <c r="T6155">
        <f>ROUND(INT(表1[[#This Row],[合同结束日期]]-表1[[#This Row],[合同起始日期]])/365,1)</f>
        <v>2</v>
      </c>
    </row>
    <row r="6156" spans="1:20">
      <c r="A6156" s="1">
        <v>42644</v>
      </c>
      <c r="B6156" t="s">
        <v>69</v>
      </c>
      <c r="C6156">
        <f t="shared" si="291"/>
        <v>2</v>
      </c>
      <c r="D6156" t="s">
        <v>356</v>
      </c>
      <c r="E6156" s="4">
        <v>699646.51199999999</v>
      </c>
      <c r="F6156" s="4">
        <v>84797.157254400008</v>
      </c>
      <c r="G6156" s="3">
        <v>0.12120000000000002</v>
      </c>
      <c r="H6156" s="7">
        <v>1295.6416888888889</v>
      </c>
      <c r="I6156" s="4">
        <v>157.03177269333335</v>
      </c>
      <c r="J6156">
        <v>540</v>
      </c>
      <c r="K6156" t="s">
        <v>44</v>
      </c>
      <c r="L6156" t="s">
        <v>72</v>
      </c>
      <c r="M6156" t="s">
        <v>71</v>
      </c>
      <c r="N6156" s="2">
        <v>41877</v>
      </c>
      <c r="O6156" s="2">
        <v>43702</v>
      </c>
      <c r="P6156" t="s">
        <v>18</v>
      </c>
      <c r="Q6156" t="s">
        <v>408</v>
      </c>
      <c r="R6156" s="5" t="str">
        <f t="shared" si="292"/>
        <v>0.08</v>
      </c>
      <c r="S6156" s="6" t="str">
        <f t="shared" si="293"/>
        <v>0.09</v>
      </c>
      <c r="T6156">
        <f>ROUND(INT(表1[[#This Row],[合同结束日期]]-表1[[#This Row],[合同起始日期]])/365,1)</f>
        <v>5</v>
      </c>
    </row>
    <row r="6157" spans="1:20">
      <c r="A6157" s="1">
        <v>42644</v>
      </c>
      <c r="B6157" t="s">
        <v>69</v>
      </c>
      <c r="C6157">
        <f t="shared" si="291"/>
        <v>2</v>
      </c>
      <c r="D6157" t="s">
        <v>73</v>
      </c>
      <c r="E6157" s="4">
        <v>1160991.5999999999</v>
      </c>
      <c r="F6157" s="4">
        <v>98684.285999999993</v>
      </c>
      <c r="G6157" s="3">
        <v>8.5000000000000006E-2</v>
      </c>
      <c r="H6157" s="7">
        <v>1358.8384831460673</v>
      </c>
      <c r="I6157" s="4">
        <v>115.50127106741573</v>
      </c>
      <c r="J6157">
        <v>854.4</v>
      </c>
      <c r="K6157" t="s">
        <v>44</v>
      </c>
      <c r="L6157" t="s">
        <v>72</v>
      </c>
      <c r="M6157" t="s">
        <v>71</v>
      </c>
      <c r="N6157" s="2">
        <v>41286</v>
      </c>
      <c r="O6157" s="2">
        <v>44325</v>
      </c>
      <c r="P6157" t="s">
        <v>18</v>
      </c>
      <c r="Q6157" t="s">
        <v>123</v>
      </c>
      <c r="R6157" s="5" t="str">
        <f t="shared" si="292"/>
        <v>0.09</v>
      </c>
      <c r="S6157" s="6" t="str">
        <f t="shared" si="293"/>
        <v/>
      </c>
      <c r="T6157">
        <f>ROUND(INT(表1[[#This Row],[合同结束日期]]-表1[[#This Row],[合同起始日期]])/365,1)</f>
        <v>8.3000000000000007</v>
      </c>
    </row>
    <row r="6158" spans="1:20">
      <c r="A6158" s="1">
        <v>42644</v>
      </c>
      <c r="B6158" t="s">
        <v>69</v>
      </c>
      <c r="C6158">
        <f t="shared" si="291"/>
        <v>2</v>
      </c>
      <c r="D6158" t="s">
        <v>417</v>
      </c>
      <c r="E6158" s="4">
        <v>292156.79999999999</v>
      </c>
      <c r="F6158" s="4">
        <v>41398.618559999995</v>
      </c>
      <c r="G6158" s="3">
        <v>0.14169999999999999</v>
      </c>
      <c r="H6158" s="7">
        <v>4271.2982456140353</v>
      </c>
      <c r="I6158" s="4">
        <v>605.24296140350873</v>
      </c>
      <c r="J6158">
        <v>68.399999999999991</v>
      </c>
      <c r="K6158" t="s">
        <v>11</v>
      </c>
      <c r="L6158" t="s">
        <v>12</v>
      </c>
      <c r="M6158" t="s">
        <v>53</v>
      </c>
      <c r="N6158" s="2">
        <v>42156</v>
      </c>
      <c r="O6158" s="2">
        <v>42886</v>
      </c>
      <c r="P6158" t="s">
        <v>24</v>
      </c>
      <c r="Q6158" t="s">
        <v>28</v>
      </c>
      <c r="R6158" s="5" t="str">
        <f t="shared" si="292"/>
        <v>0.13</v>
      </c>
      <c r="S6158" s="6" t="str">
        <f t="shared" si="293"/>
        <v/>
      </c>
      <c r="T6158">
        <f>ROUND(INT(表1[[#This Row],[合同结束日期]]-表1[[#This Row],[合同起始日期]])/365,1)</f>
        <v>2</v>
      </c>
    </row>
    <row r="6159" spans="1:20">
      <c r="A6159" s="1">
        <v>42644</v>
      </c>
      <c r="B6159" t="s">
        <v>69</v>
      </c>
      <c r="C6159">
        <f t="shared" si="291"/>
        <v>2</v>
      </c>
      <c r="D6159" t="s">
        <v>483</v>
      </c>
      <c r="E6159" s="4">
        <v>109534.8</v>
      </c>
      <c r="F6159" s="4">
        <v>41886.107519999998</v>
      </c>
      <c r="G6159" s="3">
        <v>0.38239999999999996</v>
      </c>
      <c r="H6159" s="7">
        <v>1099.7469879518073</v>
      </c>
      <c r="I6159" s="4">
        <v>420.5432481927711</v>
      </c>
      <c r="J6159">
        <v>99.6</v>
      </c>
      <c r="K6159" t="s">
        <v>11</v>
      </c>
      <c r="L6159" t="s">
        <v>92</v>
      </c>
      <c r="M6159" t="s">
        <v>92</v>
      </c>
      <c r="N6159" s="2">
        <v>42325</v>
      </c>
      <c r="O6159" s="2">
        <v>43055</v>
      </c>
      <c r="P6159" t="s">
        <v>24</v>
      </c>
      <c r="Q6159" t="s">
        <v>30</v>
      </c>
      <c r="R6159" s="5" t="str">
        <f t="shared" si="292"/>
        <v>0.18</v>
      </c>
      <c r="S6159" s="6" t="str">
        <f t="shared" si="293"/>
        <v/>
      </c>
      <c r="T6159">
        <f>ROUND(INT(表1[[#This Row],[合同结束日期]]-表1[[#This Row],[合同起始日期]])/365,1)</f>
        <v>2</v>
      </c>
    </row>
    <row r="6160" spans="1:20">
      <c r="A6160" s="1">
        <v>42644</v>
      </c>
      <c r="B6160" t="s">
        <v>69</v>
      </c>
      <c r="C6160">
        <f t="shared" si="291"/>
        <v>2</v>
      </c>
      <c r="D6160" t="s">
        <v>81</v>
      </c>
      <c r="E6160" s="4">
        <v>201460.8</v>
      </c>
      <c r="F6160" s="4">
        <v>42326.914080000002</v>
      </c>
      <c r="G6160" s="3">
        <v>0.21010000000000004</v>
      </c>
      <c r="H6160" s="7">
        <v>1678.84</v>
      </c>
      <c r="I6160" s="4">
        <v>352.72428400000001</v>
      </c>
      <c r="J6160">
        <v>120</v>
      </c>
      <c r="K6160" t="s">
        <v>11</v>
      </c>
      <c r="L6160" t="s">
        <v>23</v>
      </c>
      <c r="M6160" t="s">
        <v>23</v>
      </c>
      <c r="N6160" s="2">
        <v>41279</v>
      </c>
      <c r="O6160" s="2">
        <v>42864</v>
      </c>
      <c r="P6160" t="s">
        <v>24</v>
      </c>
      <c r="Q6160" t="s">
        <v>56</v>
      </c>
      <c r="R6160" s="5" t="str">
        <f t="shared" si="292"/>
        <v>0.17</v>
      </c>
      <c r="S6160" s="6" t="str">
        <f t="shared" si="293"/>
        <v/>
      </c>
      <c r="T6160">
        <f>ROUND(INT(表1[[#This Row],[合同结束日期]]-表1[[#This Row],[合同起始日期]])/365,1)</f>
        <v>4.3</v>
      </c>
    </row>
    <row r="6161" spans="1:20">
      <c r="A6161" s="1">
        <v>42644</v>
      </c>
      <c r="B6161" t="s">
        <v>69</v>
      </c>
      <c r="C6161">
        <f t="shared" si="291"/>
        <v>2</v>
      </c>
      <c r="D6161" t="s">
        <v>100</v>
      </c>
      <c r="E6161" s="4">
        <v>446965.2</v>
      </c>
      <c r="F6161" s="4">
        <v>84699.905399999989</v>
      </c>
      <c r="G6161" s="3">
        <v>0.18949999999999997</v>
      </c>
      <c r="H6161" s="7">
        <v>2466.695364238411</v>
      </c>
      <c r="I6161" s="4">
        <v>467.43877152317879</v>
      </c>
      <c r="J6161">
        <v>181.2</v>
      </c>
      <c r="K6161" t="s">
        <v>11</v>
      </c>
      <c r="L6161" t="s">
        <v>23</v>
      </c>
      <c r="M6161" t="s">
        <v>23</v>
      </c>
      <c r="N6161" s="2">
        <v>42134</v>
      </c>
      <c r="O6161" s="2">
        <v>42864</v>
      </c>
      <c r="P6161" t="s">
        <v>24</v>
      </c>
      <c r="Q6161" t="s">
        <v>59</v>
      </c>
      <c r="R6161" s="5" t="str">
        <f t="shared" si="292"/>
        <v>0.16</v>
      </c>
      <c r="S6161" s="6" t="str">
        <f t="shared" si="293"/>
        <v/>
      </c>
      <c r="T6161">
        <f>ROUND(INT(表1[[#This Row],[合同结束日期]]-表1[[#This Row],[合同起始日期]])/365,1)</f>
        <v>2</v>
      </c>
    </row>
    <row r="6162" spans="1:20">
      <c r="A6162" s="1">
        <v>42644</v>
      </c>
      <c r="B6162" t="s">
        <v>69</v>
      </c>
      <c r="C6162">
        <f t="shared" si="291"/>
        <v>2</v>
      </c>
      <c r="D6162" t="s">
        <v>418</v>
      </c>
      <c r="E6162" s="4">
        <v>375530.39999999997</v>
      </c>
      <c r="F6162" s="4">
        <v>52424.043840000006</v>
      </c>
      <c r="G6162" s="3">
        <v>0.13960000000000003</v>
      </c>
      <c r="H6162" s="7">
        <v>5215.7</v>
      </c>
      <c r="I6162" s="4">
        <v>728.1117200000001</v>
      </c>
      <c r="J6162">
        <v>72</v>
      </c>
      <c r="K6162" t="s">
        <v>11</v>
      </c>
      <c r="L6162" t="s">
        <v>12</v>
      </c>
      <c r="M6162" t="s">
        <v>53</v>
      </c>
      <c r="N6162" s="2">
        <v>42159</v>
      </c>
      <c r="O6162" s="2">
        <v>42889</v>
      </c>
      <c r="P6162" t="s">
        <v>24</v>
      </c>
      <c r="Q6162" t="s">
        <v>28</v>
      </c>
      <c r="R6162" s="5" t="str">
        <f t="shared" si="292"/>
        <v>0.13</v>
      </c>
      <c r="S6162" s="6" t="str">
        <f t="shared" si="293"/>
        <v/>
      </c>
      <c r="T6162">
        <f>ROUND(INT(表1[[#This Row],[合同结束日期]]-表1[[#This Row],[合同起始日期]])/365,1)</f>
        <v>2</v>
      </c>
    </row>
    <row r="6163" spans="1:20">
      <c r="A6163" s="1">
        <v>42644</v>
      </c>
      <c r="B6163" t="s">
        <v>69</v>
      </c>
      <c r="C6163">
        <f t="shared" si="291"/>
        <v>2</v>
      </c>
      <c r="D6163" t="s">
        <v>533</v>
      </c>
      <c r="E6163" s="4">
        <v>66718.8</v>
      </c>
      <c r="F6163" s="4">
        <v>22250.719800000003</v>
      </c>
      <c r="G6163" s="3">
        <v>0.33350000000000002</v>
      </c>
      <c r="H6163" s="7">
        <v>1323.7857142857144</v>
      </c>
      <c r="I6163" s="4">
        <v>441.4825357142858</v>
      </c>
      <c r="J6163">
        <v>50.4</v>
      </c>
      <c r="K6163" t="s">
        <v>11</v>
      </c>
      <c r="L6163" t="s">
        <v>13</v>
      </c>
      <c r="M6163" t="s">
        <v>13</v>
      </c>
      <c r="N6163" s="2">
        <v>42566</v>
      </c>
      <c r="O6163" s="2">
        <v>43295</v>
      </c>
      <c r="P6163" t="s">
        <v>24</v>
      </c>
      <c r="Q6163" t="s">
        <v>30</v>
      </c>
      <c r="R6163" s="5" t="str">
        <f t="shared" si="292"/>
        <v>0.18</v>
      </c>
      <c r="S6163" s="6" t="str">
        <f t="shared" si="293"/>
        <v/>
      </c>
      <c r="T6163">
        <f>ROUND(INT(表1[[#This Row],[合同结束日期]]-表1[[#This Row],[合同起始日期]])/365,1)</f>
        <v>2</v>
      </c>
    </row>
    <row r="6164" spans="1:20">
      <c r="A6164" s="1">
        <v>42644</v>
      </c>
      <c r="B6164" t="s">
        <v>69</v>
      </c>
      <c r="C6164">
        <f t="shared" si="291"/>
        <v>2</v>
      </c>
      <c r="D6164" t="s">
        <v>109</v>
      </c>
      <c r="E6164" s="4">
        <v>293683.20000000001</v>
      </c>
      <c r="F6164" s="4">
        <v>49573.724159999991</v>
      </c>
      <c r="G6164" s="3">
        <v>0.16879999999999995</v>
      </c>
      <c r="H6164" s="7">
        <v>4706.461538461539</v>
      </c>
      <c r="I6164" s="4">
        <v>794.45070769230756</v>
      </c>
      <c r="J6164">
        <v>62.4</v>
      </c>
      <c r="K6164" t="s">
        <v>11</v>
      </c>
      <c r="L6164" t="s">
        <v>12</v>
      </c>
      <c r="M6164" t="s">
        <v>110</v>
      </c>
      <c r="N6164" s="2">
        <v>41287</v>
      </c>
      <c r="O6164" s="2">
        <v>42864</v>
      </c>
      <c r="P6164" t="s">
        <v>24</v>
      </c>
      <c r="Q6164" t="s">
        <v>25</v>
      </c>
      <c r="R6164" s="5" t="str">
        <f t="shared" si="292"/>
        <v>0.15</v>
      </c>
      <c r="S6164" s="6" t="str">
        <f t="shared" si="293"/>
        <v/>
      </c>
      <c r="T6164">
        <f>ROUND(INT(表1[[#This Row],[合同结束日期]]-表1[[#This Row],[合同起始日期]])/365,1)</f>
        <v>4.3</v>
      </c>
    </row>
    <row r="6165" spans="1:20">
      <c r="A6165" s="1">
        <v>42644</v>
      </c>
      <c r="B6165" t="s">
        <v>69</v>
      </c>
      <c r="C6165">
        <f t="shared" si="291"/>
        <v>2</v>
      </c>
      <c r="D6165" t="s">
        <v>79</v>
      </c>
      <c r="E6165" s="4">
        <v>364089.59999999998</v>
      </c>
      <c r="F6165" s="4">
        <v>73436.872319999995</v>
      </c>
      <c r="G6165" s="3">
        <v>0.20169999999999999</v>
      </c>
      <c r="H6165" s="7">
        <v>1861.3987730061349</v>
      </c>
      <c r="I6165" s="4">
        <v>375.4441325153374</v>
      </c>
      <c r="J6165">
        <v>195.6</v>
      </c>
      <c r="K6165" t="s">
        <v>11</v>
      </c>
      <c r="L6165" t="s">
        <v>13</v>
      </c>
      <c r="M6165" t="s">
        <v>34</v>
      </c>
      <c r="N6165" s="2">
        <v>42500</v>
      </c>
      <c r="O6165" s="2">
        <v>43229</v>
      </c>
      <c r="P6165" t="s">
        <v>24</v>
      </c>
      <c r="Q6165" t="s">
        <v>56</v>
      </c>
      <c r="R6165" s="5" t="str">
        <f t="shared" si="292"/>
        <v>0.17</v>
      </c>
      <c r="S6165" s="6" t="str">
        <f t="shared" si="293"/>
        <v/>
      </c>
      <c r="T6165">
        <f>ROUND(INT(表1[[#This Row],[合同结束日期]]-表1[[#This Row],[合同起始日期]])/365,1)</f>
        <v>2</v>
      </c>
    </row>
    <row r="6166" spans="1:20">
      <c r="A6166" s="1">
        <v>42644</v>
      </c>
      <c r="B6166" t="s">
        <v>69</v>
      </c>
      <c r="C6166">
        <f t="shared" si="291"/>
        <v>2</v>
      </c>
      <c r="D6166" t="s">
        <v>492</v>
      </c>
      <c r="E6166" s="4">
        <v>208903.19999999998</v>
      </c>
      <c r="F6166" s="4">
        <v>94946.504399999991</v>
      </c>
      <c r="G6166" s="3">
        <v>0.45450000000000002</v>
      </c>
      <c r="H6166" s="7">
        <v>809.70232558139526</v>
      </c>
      <c r="I6166" s="4">
        <v>368.00970697674416</v>
      </c>
      <c r="J6166">
        <v>258</v>
      </c>
      <c r="K6166" t="s">
        <v>11</v>
      </c>
      <c r="L6166" t="s">
        <v>92</v>
      </c>
      <c r="M6166" t="s">
        <v>92</v>
      </c>
      <c r="N6166" s="2">
        <v>42436</v>
      </c>
      <c r="O6166" s="2">
        <v>43165</v>
      </c>
      <c r="P6166" t="s">
        <v>24</v>
      </c>
      <c r="Q6166" t="s">
        <v>25</v>
      </c>
      <c r="R6166" s="5" t="str">
        <f t="shared" si="292"/>
        <v>0.15</v>
      </c>
      <c r="S6166" s="6" t="str">
        <f t="shared" si="293"/>
        <v/>
      </c>
      <c r="T6166">
        <f>ROUND(INT(表1[[#This Row],[合同结束日期]]-表1[[#This Row],[合同起始日期]])/365,1)</f>
        <v>2</v>
      </c>
    </row>
    <row r="6167" spans="1:20">
      <c r="A6167" s="1">
        <v>42644</v>
      </c>
      <c r="B6167" t="s">
        <v>69</v>
      </c>
      <c r="C6167">
        <f t="shared" si="291"/>
        <v>2</v>
      </c>
      <c r="D6167" t="s">
        <v>464</v>
      </c>
      <c r="E6167" s="4">
        <v>481711.19999999995</v>
      </c>
      <c r="F6167" s="4">
        <v>50483.333760000001</v>
      </c>
      <c r="G6167" s="3">
        <v>0.10480000000000002</v>
      </c>
      <c r="H6167" s="7">
        <v>1858.4537037037037</v>
      </c>
      <c r="I6167" s="4">
        <v>194.76594814814817</v>
      </c>
      <c r="J6167">
        <v>259.2</v>
      </c>
      <c r="K6167" t="s">
        <v>44</v>
      </c>
      <c r="L6167" t="s">
        <v>72</v>
      </c>
      <c r="M6167" t="s">
        <v>71</v>
      </c>
      <c r="N6167" s="2">
        <v>42139</v>
      </c>
      <c r="O6167" s="2">
        <v>43965</v>
      </c>
      <c r="P6167" t="s">
        <v>18</v>
      </c>
      <c r="Q6167" t="s">
        <v>42</v>
      </c>
      <c r="R6167" s="5" t="str">
        <f t="shared" si="292"/>
        <v>0.08</v>
      </c>
      <c r="S6167" s="6" t="str">
        <f t="shared" si="293"/>
        <v/>
      </c>
      <c r="T6167">
        <f>ROUND(INT(表1[[#This Row],[合同结束日期]]-表1[[#This Row],[合同起始日期]])/365,1)</f>
        <v>5</v>
      </c>
    </row>
    <row r="6168" spans="1:20">
      <c r="A6168" s="1">
        <v>42644</v>
      </c>
      <c r="B6168" t="s">
        <v>69</v>
      </c>
      <c r="C6168">
        <f t="shared" si="291"/>
        <v>2</v>
      </c>
      <c r="D6168" t="s">
        <v>101</v>
      </c>
      <c r="E6168" s="4">
        <v>148657.296</v>
      </c>
      <c r="F6168" s="4">
        <v>28482.737913599998</v>
      </c>
      <c r="G6168" s="3">
        <v>0.19159999999999999</v>
      </c>
      <c r="H6168" s="7">
        <v>1202.728932038835</v>
      </c>
      <c r="I6168" s="4">
        <v>230.44286337864077</v>
      </c>
      <c r="J6168">
        <v>123.6</v>
      </c>
      <c r="K6168" t="s">
        <v>11</v>
      </c>
      <c r="L6168" t="s">
        <v>92</v>
      </c>
      <c r="M6168" t="s">
        <v>92</v>
      </c>
      <c r="N6168" s="2">
        <v>41345</v>
      </c>
      <c r="O6168" s="2">
        <v>42864</v>
      </c>
      <c r="P6168" t="s">
        <v>24</v>
      </c>
      <c r="Q6168" t="s">
        <v>83</v>
      </c>
      <c r="R6168" s="5" t="str">
        <f t="shared" si="292"/>
        <v>0.14</v>
      </c>
      <c r="S6168" s="6" t="str">
        <f t="shared" si="293"/>
        <v/>
      </c>
      <c r="T6168">
        <f>ROUND(INT(表1[[#This Row],[合同结束日期]]-表1[[#This Row],[合同起始日期]])/365,1)</f>
        <v>4.2</v>
      </c>
    </row>
    <row r="6169" spans="1:20">
      <c r="A6169" s="1">
        <v>42644</v>
      </c>
      <c r="B6169" t="s">
        <v>69</v>
      </c>
      <c r="C6169">
        <f t="shared" si="291"/>
        <v>2</v>
      </c>
      <c r="D6169" t="s">
        <v>111</v>
      </c>
      <c r="E6169" s="4">
        <v>345628.8</v>
      </c>
      <c r="F6169" s="4">
        <v>59793.782399999996</v>
      </c>
      <c r="G6169" s="3">
        <v>0.17299999999999999</v>
      </c>
      <c r="H6169" s="7">
        <v>2548.8849557522126</v>
      </c>
      <c r="I6169" s="4">
        <v>440.95709734513275</v>
      </c>
      <c r="J6169">
        <v>135.6</v>
      </c>
      <c r="K6169" t="s">
        <v>11</v>
      </c>
      <c r="L6169" t="s">
        <v>23</v>
      </c>
      <c r="M6169" t="s">
        <v>23</v>
      </c>
      <c r="N6169" s="2">
        <v>41974</v>
      </c>
      <c r="O6169" s="2">
        <v>43229</v>
      </c>
      <c r="P6169" t="s">
        <v>24</v>
      </c>
      <c r="Q6169" t="s">
        <v>25</v>
      </c>
      <c r="R6169" s="5" t="str">
        <f t="shared" si="292"/>
        <v>0.15</v>
      </c>
      <c r="S6169" s="6" t="str">
        <f t="shared" si="293"/>
        <v/>
      </c>
      <c r="T6169">
        <f>ROUND(INT(表1[[#This Row],[合同结束日期]]-表1[[#This Row],[合同起始日期]])/365,1)</f>
        <v>3.4</v>
      </c>
    </row>
    <row r="6170" spans="1:20">
      <c r="A6170" s="1">
        <v>42644</v>
      </c>
      <c r="B6170" t="s">
        <v>69</v>
      </c>
      <c r="C6170">
        <f t="shared" si="291"/>
        <v>2</v>
      </c>
      <c r="D6170" t="s">
        <v>482</v>
      </c>
      <c r="E6170" s="4">
        <v>171085.19999999998</v>
      </c>
      <c r="F6170" s="4">
        <v>37844.046239999996</v>
      </c>
      <c r="G6170" s="3">
        <v>0.22120000000000001</v>
      </c>
      <c r="H6170" s="7">
        <v>1900.9466666666665</v>
      </c>
      <c r="I6170" s="4">
        <v>420.48940266666665</v>
      </c>
      <c r="J6170">
        <v>90</v>
      </c>
      <c r="K6170" t="s">
        <v>11</v>
      </c>
      <c r="L6170" t="s">
        <v>92</v>
      </c>
      <c r="M6170" t="s">
        <v>92</v>
      </c>
      <c r="N6170" s="2">
        <v>42325</v>
      </c>
      <c r="O6170" s="2">
        <v>43055</v>
      </c>
      <c r="P6170" t="s">
        <v>24</v>
      </c>
      <c r="Q6170" t="s">
        <v>30</v>
      </c>
      <c r="R6170" s="5" t="str">
        <f t="shared" si="292"/>
        <v>0.18</v>
      </c>
      <c r="S6170" s="6" t="str">
        <f t="shared" si="293"/>
        <v/>
      </c>
      <c r="T6170">
        <f>ROUND(INT(表1[[#This Row],[合同结束日期]]-表1[[#This Row],[合同起始日期]])/365,1)</f>
        <v>2</v>
      </c>
    </row>
    <row r="6171" spans="1:20">
      <c r="A6171" s="1">
        <v>42644</v>
      </c>
      <c r="B6171" t="s">
        <v>69</v>
      </c>
      <c r="C6171">
        <f t="shared" si="291"/>
        <v>2</v>
      </c>
      <c r="D6171" t="s">
        <v>336</v>
      </c>
      <c r="E6171" s="4">
        <v>688003.00799999991</v>
      </c>
      <c r="F6171" s="4">
        <v>86206.776902400001</v>
      </c>
      <c r="G6171" s="3">
        <v>0.12530000000000002</v>
      </c>
      <c r="H6171" s="7">
        <v>1092.0682666666664</v>
      </c>
      <c r="I6171" s="4">
        <v>136.83615381333334</v>
      </c>
      <c r="J6171">
        <v>630</v>
      </c>
      <c r="K6171" t="s">
        <v>44</v>
      </c>
      <c r="L6171" t="s">
        <v>72</v>
      </c>
      <c r="M6171" t="s">
        <v>71</v>
      </c>
      <c r="N6171" s="2">
        <v>41757</v>
      </c>
      <c r="O6171" s="2">
        <v>43948</v>
      </c>
      <c r="P6171" t="s">
        <v>18</v>
      </c>
      <c r="Q6171" t="s">
        <v>123</v>
      </c>
      <c r="R6171" s="5" t="str">
        <f t="shared" si="292"/>
        <v>0.09</v>
      </c>
      <c r="S6171" s="6" t="str">
        <f t="shared" si="293"/>
        <v/>
      </c>
      <c r="T6171">
        <f>ROUND(INT(表1[[#This Row],[合同结束日期]]-表1[[#This Row],[合同起始日期]])/365,1)</f>
        <v>6</v>
      </c>
    </row>
    <row r="6172" spans="1:20">
      <c r="A6172" s="1">
        <v>42644</v>
      </c>
      <c r="B6172" t="s">
        <v>69</v>
      </c>
      <c r="C6172">
        <f t="shared" si="291"/>
        <v>2</v>
      </c>
      <c r="D6172" t="s">
        <v>272</v>
      </c>
      <c r="E6172" s="4">
        <v>27427.200000000001</v>
      </c>
      <c r="F6172" s="4">
        <v>8447.5776000000005</v>
      </c>
      <c r="G6172" s="3">
        <v>0.308</v>
      </c>
      <c r="H6172" s="7">
        <v>1904.666666666667</v>
      </c>
      <c r="I6172" s="4">
        <v>586.63733333333346</v>
      </c>
      <c r="J6172">
        <v>14.399999999999999</v>
      </c>
      <c r="K6172" t="s">
        <v>11</v>
      </c>
      <c r="L6172" t="s">
        <v>12</v>
      </c>
      <c r="M6172" t="s">
        <v>110</v>
      </c>
      <c r="N6172" s="2">
        <v>41902</v>
      </c>
      <c r="O6172" s="2">
        <v>42632</v>
      </c>
      <c r="P6172" t="s">
        <v>24</v>
      </c>
      <c r="Q6172" t="s">
        <v>59</v>
      </c>
      <c r="R6172" s="5" t="str">
        <f t="shared" si="292"/>
        <v>0.16</v>
      </c>
      <c r="S6172" s="6" t="str">
        <f t="shared" si="293"/>
        <v/>
      </c>
      <c r="T6172">
        <f>ROUND(INT(表1[[#This Row],[合同结束日期]]-表1[[#This Row],[合同起始日期]])/365,1)</f>
        <v>2</v>
      </c>
    </row>
    <row r="6173" spans="1:20">
      <c r="A6173" s="1">
        <v>42644</v>
      </c>
      <c r="B6173" t="s">
        <v>69</v>
      </c>
      <c r="C6173">
        <f t="shared" si="291"/>
        <v>2</v>
      </c>
      <c r="D6173" t="s">
        <v>485</v>
      </c>
      <c r="E6173" s="4">
        <v>31779.599999999999</v>
      </c>
      <c r="F6173" s="4">
        <v>8825.1949199999999</v>
      </c>
      <c r="G6173" s="3">
        <v>0.2777</v>
      </c>
      <c r="H6173" s="7">
        <v>2206.916666666667</v>
      </c>
      <c r="I6173" s="4">
        <v>612.86075833333337</v>
      </c>
      <c r="J6173">
        <v>14.399999999999999</v>
      </c>
      <c r="K6173" t="s">
        <v>11</v>
      </c>
      <c r="L6173" t="s">
        <v>12</v>
      </c>
      <c r="M6173" t="s">
        <v>110</v>
      </c>
      <c r="N6173" s="2">
        <v>42362</v>
      </c>
      <c r="O6173" s="2">
        <v>42727</v>
      </c>
      <c r="P6173" t="s">
        <v>24</v>
      </c>
      <c r="Q6173" t="s">
        <v>59</v>
      </c>
      <c r="R6173" s="5" t="str">
        <f t="shared" si="292"/>
        <v>0.16</v>
      </c>
      <c r="S6173" s="6" t="str">
        <f t="shared" si="293"/>
        <v/>
      </c>
      <c r="T6173">
        <f>ROUND(INT(表1[[#This Row],[合同结束日期]]-表1[[#This Row],[合同起始日期]])/365,1)</f>
        <v>1</v>
      </c>
    </row>
    <row r="6174" spans="1:20">
      <c r="A6174" s="1">
        <v>42644</v>
      </c>
      <c r="B6174" t="s">
        <v>69</v>
      </c>
      <c r="C6174">
        <f t="shared" si="291"/>
        <v>2</v>
      </c>
      <c r="D6174" t="s">
        <v>490</v>
      </c>
      <c r="E6174" s="4">
        <v>161248.07999999999</v>
      </c>
      <c r="F6174" s="4">
        <v>29411.649791999997</v>
      </c>
      <c r="G6174" s="3">
        <v>0.18240000000000001</v>
      </c>
      <c r="H6174" s="7">
        <v>11197.783333333333</v>
      </c>
      <c r="I6174" s="4">
        <v>2042.47568</v>
      </c>
      <c r="J6174">
        <v>14.399999999999999</v>
      </c>
      <c r="K6174" t="s">
        <v>66</v>
      </c>
      <c r="L6174" t="s">
        <v>64</v>
      </c>
      <c r="M6174" t="s">
        <v>64</v>
      </c>
      <c r="N6174" s="2">
        <v>42444</v>
      </c>
      <c r="O6174" s="2">
        <v>42808</v>
      </c>
      <c r="P6174" t="s">
        <v>24</v>
      </c>
      <c r="Q6174" t="s">
        <v>56</v>
      </c>
      <c r="R6174" s="5" t="str">
        <f t="shared" si="292"/>
        <v>0.17</v>
      </c>
      <c r="S6174" s="6" t="str">
        <f t="shared" si="293"/>
        <v/>
      </c>
      <c r="T6174">
        <f>ROUND(INT(表1[[#This Row],[合同结束日期]]-表1[[#This Row],[合同起始日期]])/365,1)</f>
        <v>1</v>
      </c>
    </row>
    <row r="6175" spans="1:20">
      <c r="A6175" s="1">
        <v>42644</v>
      </c>
      <c r="B6175" t="s">
        <v>69</v>
      </c>
      <c r="C6175">
        <f t="shared" si="291"/>
        <v>2</v>
      </c>
      <c r="D6175" t="s">
        <v>470</v>
      </c>
      <c r="E6175" s="4">
        <v>59401.2</v>
      </c>
      <c r="F6175" s="4">
        <v>9991.2818400000015</v>
      </c>
      <c r="G6175" s="3">
        <v>0.16820000000000004</v>
      </c>
      <c r="H6175" s="7">
        <v>4125.0833333333339</v>
      </c>
      <c r="I6175" s="4">
        <v>693.83901666666679</v>
      </c>
      <c r="J6175">
        <v>14.399999999999999</v>
      </c>
      <c r="K6175" t="s">
        <v>11</v>
      </c>
      <c r="L6175" t="s">
        <v>12</v>
      </c>
      <c r="M6175" t="s">
        <v>110</v>
      </c>
      <c r="N6175" s="2">
        <v>42266</v>
      </c>
      <c r="O6175" s="2">
        <v>42996</v>
      </c>
      <c r="P6175" t="s">
        <v>24</v>
      </c>
      <c r="Q6175" t="s">
        <v>25</v>
      </c>
      <c r="R6175" s="5" t="str">
        <f t="shared" si="292"/>
        <v>0.15</v>
      </c>
      <c r="S6175" s="6" t="str">
        <f t="shared" si="293"/>
        <v/>
      </c>
      <c r="T6175">
        <f>ROUND(INT(表1[[#This Row],[合同结束日期]]-表1[[#This Row],[合同起始日期]])/365,1)</f>
        <v>2</v>
      </c>
    </row>
    <row r="6176" spans="1:20">
      <c r="A6176" s="1">
        <v>42644</v>
      </c>
      <c r="B6176" t="s">
        <v>69</v>
      </c>
      <c r="C6176">
        <f t="shared" si="291"/>
        <v>2</v>
      </c>
      <c r="D6176" t="s">
        <v>310</v>
      </c>
      <c r="E6176" s="4">
        <v>70022.399999999994</v>
      </c>
      <c r="F6176" s="4">
        <v>12400.96704</v>
      </c>
      <c r="G6176" s="3">
        <v>0.17710000000000001</v>
      </c>
      <c r="H6176" s="7">
        <v>5304.727272727273</v>
      </c>
      <c r="I6176" s="4">
        <v>939.46720000000005</v>
      </c>
      <c r="J6176">
        <v>13.2</v>
      </c>
      <c r="K6176" t="s">
        <v>11</v>
      </c>
      <c r="L6176" t="s">
        <v>12</v>
      </c>
      <c r="M6176" t="s">
        <v>10</v>
      </c>
      <c r="N6176" s="2">
        <v>42181</v>
      </c>
      <c r="O6176" s="2">
        <v>42911</v>
      </c>
      <c r="P6176" t="s">
        <v>24</v>
      </c>
      <c r="Q6176" t="s">
        <v>59</v>
      </c>
      <c r="R6176" s="5" t="str">
        <f t="shared" si="292"/>
        <v>0.16</v>
      </c>
      <c r="S6176" s="6" t="str">
        <f t="shared" si="293"/>
        <v/>
      </c>
      <c r="T6176">
        <f>ROUND(INT(表1[[#This Row],[合同结束日期]]-表1[[#This Row],[合同起始日期]])/365,1)</f>
        <v>2</v>
      </c>
    </row>
    <row r="6177" spans="1:20">
      <c r="A6177" s="1">
        <v>42644</v>
      </c>
      <c r="B6177" t="s">
        <v>69</v>
      </c>
      <c r="C6177">
        <f t="shared" si="291"/>
        <v>2</v>
      </c>
      <c r="D6177" t="s">
        <v>211</v>
      </c>
      <c r="E6177" s="4">
        <v>55687.199999999997</v>
      </c>
      <c r="F6177" s="4">
        <v>10574.99928</v>
      </c>
      <c r="G6177" s="3">
        <v>0.18990000000000001</v>
      </c>
      <c r="H6177" s="7">
        <v>3867.166666666667</v>
      </c>
      <c r="I6177" s="4">
        <v>734.37495000000013</v>
      </c>
      <c r="J6177">
        <v>14.399999999999999</v>
      </c>
      <c r="K6177" t="s">
        <v>11</v>
      </c>
      <c r="L6177" t="s">
        <v>12</v>
      </c>
      <c r="M6177" t="s">
        <v>110</v>
      </c>
      <c r="N6177" s="2">
        <v>41804</v>
      </c>
      <c r="O6177" s="2">
        <v>42956</v>
      </c>
      <c r="P6177" t="s">
        <v>24</v>
      </c>
      <c r="Q6177" t="s">
        <v>56</v>
      </c>
      <c r="R6177" s="5" t="str">
        <f t="shared" si="292"/>
        <v>0.17</v>
      </c>
      <c r="S6177" s="6" t="str">
        <f t="shared" si="293"/>
        <v/>
      </c>
      <c r="T6177">
        <f>ROUND(INT(表1[[#This Row],[合同结束日期]]-表1[[#This Row],[合同起始日期]])/365,1)</f>
        <v>3.2</v>
      </c>
    </row>
    <row r="6178" spans="1:20">
      <c r="A6178" s="1">
        <v>42644</v>
      </c>
      <c r="B6178" t="s">
        <v>69</v>
      </c>
      <c r="C6178">
        <f t="shared" si="291"/>
        <v>2</v>
      </c>
      <c r="D6178" t="s">
        <v>301</v>
      </c>
      <c r="E6178" s="4">
        <v>9444</v>
      </c>
      <c r="F6178" s="4">
        <v>2778.4248000000002</v>
      </c>
      <c r="G6178" s="3">
        <v>0.29420000000000002</v>
      </c>
      <c r="H6178" s="7">
        <v>605.38461538461536</v>
      </c>
      <c r="I6178" s="4">
        <v>178.10415384615388</v>
      </c>
      <c r="J6178">
        <v>15.6</v>
      </c>
      <c r="K6178" t="s">
        <v>60</v>
      </c>
      <c r="L6178" t="s">
        <v>107</v>
      </c>
      <c r="M6178" t="s">
        <v>302</v>
      </c>
      <c r="N6178" s="2">
        <v>41609</v>
      </c>
      <c r="O6178" s="2">
        <v>42704</v>
      </c>
      <c r="P6178" t="s">
        <v>14</v>
      </c>
      <c r="Q6178">
        <v>0</v>
      </c>
      <c r="R6178" s="5">
        <f t="shared" si="292"/>
        <v>0</v>
      </c>
      <c r="S6178" s="6" t="str">
        <f t="shared" si="293"/>
        <v/>
      </c>
      <c r="T6178">
        <f>ROUND(INT(表1[[#This Row],[合同结束日期]]-表1[[#This Row],[合同起始日期]])/365,1)</f>
        <v>3</v>
      </c>
    </row>
    <row r="6179" spans="1:20">
      <c r="A6179" s="1">
        <v>42644</v>
      </c>
      <c r="B6179" t="s">
        <v>69</v>
      </c>
      <c r="C6179">
        <f t="shared" si="291"/>
        <v>2</v>
      </c>
      <c r="D6179" t="s">
        <v>270</v>
      </c>
      <c r="E6179" s="4">
        <v>41456.879999999997</v>
      </c>
      <c r="F6179" s="4">
        <v>8573.2827839999991</v>
      </c>
      <c r="G6179" s="3">
        <v>0.20679999999999998</v>
      </c>
      <c r="H6179" s="7">
        <v>1727.37</v>
      </c>
      <c r="I6179" s="4">
        <v>357.22011599999996</v>
      </c>
      <c r="J6179">
        <v>24</v>
      </c>
      <c r="K6179" t="s">
        <v>11</v>
      </c>
      <c r="L6179" t="s">
        <v>13</v>
      </c>
      <c r="M6179" t="s">
        <v>34</v>
      </c>
      <c r="N6179" s="2">
        <v>41893</v>
      </c>
      <c r="O6179" s="2">
        <v>42988</v>
      </c>
      <c r="P6179" t="s">
        <v>24</v>
      </c>
      <c r="Q6179" t="s">
        <v>25</v>
      </c>
      <c r="R6179" s="5" t="str">
        <f t="shared" si="292"/>
        <v>0.15</v>
      </c>
      <c r="S6179" s="6" t="str">
        <f t="shared" si="293"/>
        <v/>
      </c>
      <c r="T6179">
        <f>ROUND(INT(表1[[#This Row],[合同结束日期]]-表1[[#This Row],[合同起始日期]])/365,1)</f>
        <v>3</v>
      </c>
    </row>
    <row r="6180" spans="1:20">
      <c r="A6180" s="1">
        <v>42644</v>
      </c>
      <c r="B6180" t="s">
        <v>69</v>
      </c>
      <c r="C6180">
        <f t="shared" si="291"/>
        <v>2</v>
      </c>
      <c r="D6180" t="s">
        <v>494</v>
      </c>
      <c r="E6180" s="4">
        <v>20851.2</v>
      </c>
      <c r="F6180" s="4">
        <v>20183.961599999999</v>
      </c>
      <c r="G6180" s="3">
        <v>0.96799999999999986</v>
      </c>
      <c r="H6180" s="7">
        <v>434.40000000000003</v>
      </c>
      <c r="I6180" s="4">
        <v>420.49919999999997</v>
      </c>
      <c r="J6180">
        <v>48</v>
      </c>
      <c r="K6180" t="s">
        <v>11</v>
      </c>
      <c r="L6180" t="s">
        <v>12</v>
      </c>
      <c r="M6180" t="s">
        <v>53</v>
      </c>
      <c r="N6180" s="2">
        <v>42461</v>
      </c>
      <c r="O6180" s="2">
        <v>42825</v>
      </c>
      <c r="P6180" t="s">
        <v>24</v>
      </c>
      <c r="Q6180" t="s">
        <v>56</v>
      </c>
      <c r="R6180" s="5" t="str">
        <f t="shared" si="292"/>
        <v>0.17</v>
      </c>
      <c r="S6180" s="6" t="str">
        <f t="shared" si="293"/>
        <v/>
      </c>
      <c r="T6180">
        <f>ROUND(INT(表1[[#This Row],[合同结束日期]]-表1[[#This Row],[合同起始日期]])/365,1)</f>
        <v>1</v>
      </c>
    </row>
    <row r="6181" spans="1:20">
      <c r="A6181" s="1">
        <v>42644</v>
      </c>
      <c r="B6181" t="s">
        <v>69</v>
      </c>
      <c r="C6181">
        <f t="shared" si="291"/>
        <v>2</v>
      </c>
      <c r="D6181" t="s">
        <v>105</v>
      </c>
      <c r="E6181" s="4">
        <v>107542.8</v>
      </c>
      <c r="F6181" s="4">
        <v>22874.35356</v>
      </c>
      <c r="G6181" s="3">
        <v>0.2127</v>
      </c>
      <c r="H6181" s="7">
        <v>2240.4749999999999</v>
      </c>
      <c r="I6181" s="4">
        <v>476.54903250000001</v>
      </c>
      <c r="J6181">
        <v>48</v>
      </c>
      <c r="K6181" t="s">
        <v>60</v>
      </c>
      <c r="L6181" t="s">
        <v>107</v>
      </c>
      <c r="M6181" t="s">
        <v>106</v>
      </c>
      <c r="N6181" s="2">
        <v>42163</v>
      </c>
      <c r="O6181" s="2">
        <v>42893</v>
      </c>
      <c r="P6181" t="s">
        <v>24</v>
      </c>
      <c r="Q6181" t="s">
        <v>30</v>
      </c>
      <c r="R6181" s="5" t="str">
        <f t="shared" si="292"/>
        <v>0.18</v>
      </c>
      <c r="S6181" s="6" t="str">
        <f t="shared" si="293"/>
        <v/>
      </c>
      <c r="T6181">
        <f>ROUND(INT(表1[[#This Row],[合同结束日期]]-表1[[#This Row],[合同起始日期]])/365,1)</f>
        <v>2</v>
      </c>
    </row>
    <row r="6182" spans="1:20">
      <c r="A6182" s="1">
        <v>42644</v>
      </c>
      <c r="B6182" t="s">
        <v>69</v>
      </c>
      <c r="C6182">
        <f t="shared" si="291"/>
        <v>2</v>
      </c>
      <c r="D6182" t="s">
        <v>297</v>
      </c>
      <c r="E6182" s="4">
        <v>67356</v>
      </c>
      <c r="F6182" s="4">
        <v>9827.2404000000006</v>
      </c>
      <c r="G6182" s="3">
        <v>0.1459</v>
      </c>
      <c r="H6182" s="7">
        <v>3742</v>
      </c>
      <c r="I6182" s="4">
        <v>545.95780000000002</v>
      </c>
      <c r="J6182">
        <v>18</v>
      </c>
      <c r="K6182" t="s">
        <v>60</v>
      </c>
      <c r="L6182" t="s">
        <v>61</v>
      </c>
      <c r="M6182" t="s">
        <v>305</v>
      </c>
      <c r="N6182" s="2">
        <v>42323</v>
      </c>
      <c r="O6182" s="2">
        <v>42688</v>
      </c>
      <c r="P6182" t="s">
        <v>24</v>
      </c>
      <c r="Q6182" t="s">
        <v>28</v>
      </c>
      <c r="R6182" s="5" t="str">
        <f t="shared" si="292"/>
        <v>0.13</v>
      </c>
      <c r="S6182" s="6" t="str">
        <f t="shared" si="293"/>
        <v/>
      </c>
      <c r="T6182">
        <f>ROUND(INT(表1[[#This Row],[合同结束日期]]-表1[[#This Row],[合同起始日期]])/365,1)</f>
        <v>1</v>
      </c>
    </row>
    <row r="6183" spans="1:20">
      <c r="A6183" s="1">
        <v>42644</v>
      </c>
      <c r="B6183" t="s">
        <v>69</v>
      </c>
      <c r="C6183">
        <f t="shared" si="291"/>
        <v>2</v>
      </c>
      <c r="D6183" t="s">
        <v>526</v>
      </c>
      <c r="E6183" s="4">
        <v>30649.199999999997</v>
      </c>
      <c r="F6183" s="4">
        <v>7944.272640000001</v>
      </c>
      <c r="G6183" s="3">
        <v>0.25920000000000004</v>
      </c>
      <c r="H6183" s="7">
        <v>3192.625</v>
      </c>
      <c r="I6183" s="4">
        <v>827.52840000000015</v>
      </c>
      <c r="J6183">
        <v>9.6</v>
      </c>
      <c r="K6183" t="s">
        <v>66</v>
      </c>
      <c r="L6183" t="s">
        <v>66</v>
      </c>
      <c r="M6183" t="s">
        <v>66</v>
      </c>
      <c r="N6183" s="2">
        <v>42558</v>
      </c>
      <c r="O6183" s="2">
        <v>42922</v>
      </c>
      <c r="P6183" t="s">
        <v>24</v>
      </c>
      <c r="Q6183" t="s">
        <v>30</v>
      </c>
      <c r="R6183" s="5" t="str">
        <f t="shared" si="292"/>
        <v>0.18</v>
      </c>
      <c r="S6183" s="6" t="str">
        <f t="shared" si="293"/>
        <v/>
      </c>
      <c r="T6183">
        <f>ROUND(INT(表1[[#This Row],[合同结束日期]]-表1[[#This Row],[合同起始日期]])/365,1)</f>
        <v>1</v>
      </c>
    </row>
    <row r="6184" spans="1:20">
      <c r="A6184" s="1">
        <v>42644</v>
      </c>
      <c r="B6184" t="s">
        <v>69</v>
      </c>
      <c r="C6184">
        <f t="shared" si="291"/>
        <v>2</v>
      </c>
      <c r="D6184" t="s">
        <v>278</v>
      </c>
      <c r="E6184" s="4">
        <v>60134.399999999994</v>
      </c>
      <c r="F6184" s="4">
        <v>11371.415039999998</v>
      </c>
      <c r="G6184" s="3">
        <v>0.18909999999999999</v>
      </c>
      <c r="H6184" s="7">
        <v>4176</v>
      </c>
      <c r="I6184" s="4">
        <v>789.68159999999989</v>
      </c>
      <c r="J6184">
        <v>14.399999999999999</v>
      </c>
      <c r="K6184" t="s">
        <v>11</v>
      </c>
      <c r="L6184" t="s">
        <v>12</v>
      </c>
      <c r="M6184" t="s">
        <v>110</v>
      </c>
      <c r="N6184" s="2">
        <v>41518</v>
      </c>
      <c r="O6184" s="2">
        <v>42978</v>
      </c>
      <c r="P6184" t="s">
        <v>24</v>
      </c>
      <c r="Q6184" t="s">
        <v>56</v>
      </c>
      <c r="R6184" s="5" t="str">
        <f t="shared" si="292"/>
        <v>0.17</v>
      </c>
      <c r="S6184" s="6" t="str">
        <f t="shared" si="293"/>
        <v/>
      </c>
      <c r="T6184">
        <f>ROUND(INT(表1[[#This Row],[合同结束日期]]-表1[[#This Row],[合同起始日期]])/365,1)</f>
        <v>4</v>
      </c>
    </row>
    <row r="6185" spans="1:20">
      <c r="A6185" s="1">
        <v>42644</v>
      </c>
      <c r="B6185" t="s">
        <v>69</v>
      </c>
      <c r="C6185">
        <f t="shared" si="291"/>
        <v>2</v>
      </c>
      <c r="D6185" t="s">
        <v>300</v>
      </c>
      <c r="E6185" s="4">
        <v>10452</v>
      </c>
      <c r="F6185" s="4">
        <v>2399.7791999999999</v>
      </c>
      <c r="G6185" s="3">
        <v>0.2296</v>
      </c>
      <c r="H6185" s="7">
        <v>1451.6666666666667</v>
      </c>
      <c r="I6185" s="4">
        <v>333.30266666666671</v>
      </c>
      <c r="J6185">
        <v>7.1999999999999993</v>
      </c>
      <c r="K6185" t="s">
        <v>60</v>
      </c>
      <c r="L6185" t="s">
        <v>107</v>
      </c>
      <c r="M6185" t="s">
        <v>303</v>
      </c>
      <c r="N6185" s="2">
        <v>41617</v>
      </c>
      <c r="O6185" s="2">
        <v>42712</v>
      </c>
      <c r="P6185" t="s">
        <v>14</v>
      </c>
      <c r="Q6185">
        <v>0</v>
      </c>
      <c r="R6185" s="5">
        <f t="shared" si="292"/>
        <v>0</v>
      </c>
      <c r="S6185" s="6" t="str">
        <f t="shared" si="293"/>
        <v/>
      </c>
      <c r="T6185">
        <f>ROUND(INT(表1[[#This Row],[合同结束日期]]-表1[[#This Row],[合同起始日期]])/365,1)</f>
        <v>3</v>
      </c>
    </row>
    <row r="6186" spans="1:20">
      <c r="A6186" s="1">
        <v>42644</v>
      </c>
      <c r="B6186" t="s">
        <v>69</v>
      </c>
      <c r="C6186">
        <f t="shared" si="291"/>
        <v>2</v>
      </c>
      <c r="D6186" t="s">
        <v>488</v>
      </c>
      <c r="E6186" s="4">
        <v>324237.59999999998</v>
      </c>
      <c r="F6186" s="4">
        <v>24479.9388</v>
      </c>
      <c r="G6186" s="3">
        <v>7.5500000000000012E-2</v>
      </c>
      <c r="H6186" s="7">
        <v>27019.8</v>
      </c>
      <c r="I6186" s="4">
        <v>2039.9948999999999</v>
      </c>
      <c r="J6186">
        <v>12</v>
      </c>
      <c r="K6186" t="s">
        <v>20</v>
      </c>
      <c r="L6186" t="s">
        <v>173</v>
      </c>
      <c r="M6186" t="s">
        <v>172</v>
      </c>
      <c r="N6186" s="2">
        <v>42362</v>
      </c>
      <c r="O6186" s="2">
        <v>42817</v>
      </c>
      <c r="P6186" t="s">
        <v>24</v>
      </c>
      <c r="Q6186" t="s">
        <v>78</v>
      </c>
      <c r="R6186" s="5" t="str">
        <f t="shared" si="292"/>
        <v>0.07</v>
      </c>
      <c r="S6186" s="6" t="str">
        <f t="shared" si="293"/>
        <v/>
      </c>
      <c r="T6186">
        <f>ROUND(INT(表1[[#This Row],[合同结束日期]]-表1[[#This Row],[合同起始日期]])/365,1)</f>
        <v>1.2</v>
      </c>
    </row>
    <row r="6187" spans="1:20">
      <c r="A6187" s="1">
        <v>42644</v>
      </c>
      <c r="B6187" t="s">
        <v>69</v>
      </c>
      <c r="C6187">
        <f t="shared" si="291"/>
        <v>2</v>
      </c>
      <c r="D6187" t="s">
        <v>316</v>
      </c>
      <c r="E6187" s="4">
        <v>40410</v>
      </c>
      <c r="F6187" s="4">
        <v>4877.4870000000001</v>
      </c>
      <c r="G6187" s="3">
        <v>0.1207</v>
      </c>
      <c r="H6187" s="7">
        <v>16837.5</v>
      </c>
      <c r="I6187" s="4">
        <v>2032.2862500000001</v>
      </c>
      <c r="J6187">
        <v>2.4</v>
      </c>
      <c r="K6187" t="s">
        <v>44</v>
      </c>
      <c r="L6187" t="s">
        <v>46</v>
      </c>
      <c r="M6187" t="s">
        <v>187</v>
      </c>
      <c r="N6187" s="2">
        <v>41712</v>
      </c>
      <c r="O6187" s="2">
        <v>42807</v>
      </c>
      <c r="P6187" t="s">
        <v>24</v>
      </c>
      <c r="Q6187" t="s">
        <v>19</v>
      </c>
      <c r="R6187" s="5" t="str">
        <f t="shared" si="292"/>
        <v>0.1</v>
      </c>
      <c r="S6187" s="6" t="str">
        <f t="shared" si="293"/>
        <v/>
      </c>
      <c r="T6187">
        <f>ROUND(INT(表1[[#This Row],[合同结束日期]]-表1[[#This Row],[合同起始日期]])/365,1)</f>
        <v>3</v>
      </c>
    </row>
    <row r="6188" spans="1:20">
      <c r="A6188" s="1">
        <v>42675</v>
      </c>
      <c r="B6188" t="s">
        <v>69</v>
      </c>
      <c r="C6188">
        <f t="shared" si="291"/>
        <v>2</v>
      </c>
      <c r="D6188" t="s">
        <v>109</v>
      </c>
      <c r="E6188" s="4">
        <v>279421.2</v>
      </c>
      <c r="F6188" s="4">
        <v>47306.009159999994</v>
      </c>
      <c r="G6188" s="3">
        <v>0.16929999999999998</v>
      </c>
      <c r="H6188" s="7">
        <v>4477.9038461538466</v>
      </c>
      <c r="I6188" s="4">
        <v>758.1091211538461</v>
      </c>
      <c r="J6188">
        <v>62.4</v>
      </c>
      <c r="K6188" t="s">
        <v>11</v>
      </c>
      <c r="L6188" t="s">
        <v>12</v>
      </c>
      <c r="M6188" t="s">
        <v>110</v>
      </c>
      <c r="N6188" s="2">
        <v>41287</v>
      </c>
      <c r="O6188" s="2">
        <v>42864</v>
      </c>
      <c r="P6188" t="s">
        <v>24</v>
      </c>
      <c r="Q6188" t="s">
        <v>25</v>
      </c>
      <c r="R6188" s="5" t="str">
        <f t="shared" si="292"/>
        <v>0.15</v>
      </c>
      <c r="S6188" s="6" t="str">
        <f t="shared" si="293"/>
        <v/>
      </c>
      <c r="T6188">
        <f>ROUND(INT(表1[[#This Row],[合同结束日期]]-表1[[#This Row],[合同起始日期]])/365,1)</f>
        <v>4.3</v>
      </c>
    </row>
    <row r="6189" spans="1:20">
      <c r="A6189" s="1">
        <v>42675</v>
      </c>
      <c r="B6189" t="s">
        <v>69</v>
      </c>
      <c r="C6189">
        <f t="shared" si="291"/>
        <v>2</v>
      </c>
      <c r="D6189" t="s">
        <v>93</v>
      </c>
      <c r="E6189" s="4">
        <v>575599.19999999995</v>
      </c>
      <c r="F6189" s="4">
        <v>101938.61831999999</v>
      </c>
      <c r="G6189" s="3">
        <v>0.17710000000000001</v>
      </c>
      <c r="H6189" s="7">
        <v>2131.8488888888887</v>
      </c>
      <c r="I6189" s="4">
        <v>377.55043822222223</v>
      </c>
      <c r="J6189">
        <v>270</v>
      </c>
      <c r="K6189" t="s">
        <v>11</v>
      </c>
      <c r="L6189" t="s">
        <v>92</v>
      </c>
      <c r="M6189" t="s">
        <v>92</v>
      </c>
      <c r="N6189" s="2">
        <v>41279</v>
      </c>
      <c r="O6189" s="2">
        <v>43229</v>
      </c>
      <c r="P6189" t="s">
        <v>24</v>
      </c>
      <c r="Q6189" t="s">
        <v>25</v>
      </c>
      <c r="R6189" s="5" t="str">
        <f t="shared" si="292"/>
        <v>0.15</v>
      </c>
      <c r="S6189" s="6" t="str">
        <f t="shared" si="293"/>
        <v/>
      </c>
      <c r="T6189">
        <f>ROUND(INT(表1[[#This Row],[合同结束日期]]-表1[[#This Row],[合同起始日期]])/365,1)</f>
        <v>5.3</v>
      </c>
    </row>
    <row r="6190" spans="1:20">
      <c r="A6190" s="1">
        <v>42675</v>
      </c>
      <c r="B6190" t="s">
        <v>69</v>
      </c>
      <c r="C6190">
        <f t="shared" si="291"/>
        <v>2</v>
      </c>
      <c r="D6190" t="s">
        <v>114</v>
      </c>
      <c r="E6190" s="4">
        <v>1405354.32</v>
      </c>
      <c r="F6190" s="4">
        <v>207289.76220000003</v>
      </c>
      <c r="G6190" s="3">
        <v>0.14750000000000002</v>
      </c>
      <c r="H6190" s="7">
        <v>2849.4613138686132</v>
      </c>
      <c r="I6190" s="4">
        <v>420.29554379562052</v>
      </c>
      <c r="J6190">
        <v>493.2</v>
      </c>
      <c r="K6190" t="s">
        <v>60</v>
      </c>
      <c r="L6190" t="s">
        <v>116</v>
      </c>
      <c r="M6190" t="s">
        <v>115</v>
      </c>
      <c r="N6190" s="2">
        <v>41241</v>
      </c>
      <c r="O6190" s="2">
        <v>43229</v>
      </c>
      <c r="P6190" t="s">
        <v>24</v>
      </c>
      <c r="Q6190" t="s">
        <v>28</v>
      </c>
      <c r="R6190" s="5" t="str">
        <f t="shared" si="292"/>
        <v>0.13</v>
      </c>
      <c r="S6190" s="6" t="str">
        <f t="shared" si="293"/>
        <v/>
      </c>
      <c r="T6190">
        <f>ROUND(INT(表1[[#This Row],[合同结束日期]]-表1[[#This Row],[合同起始日期]])/365,1)</f>
        <v>5.4</v>
      </c>
    </row>
    <row r="6191" spans="1:20">
      <c r="A6191" s="1">
        <v>42675</v>
      </c>
      <c r="B6191" t="s">
        <v>69</v>
      </c>
      <c r="C6191">
        <f t="shared" si="291"/>
        <v>2</v>
      </c>
      <c r="D6191" t="s">
        <v>88</v>
      </c>
      <c r="E6191" s="4">
        <v>193308.36000000002</v>
      </c>
      <c r="F6191" s="4">
        <v>37250.520971999998</v>
      </c>
      <c r="G6191" s="3">
        <v>0.19269999999999998</v>
      </c>
      <c r="H6191" s="7">
        <v>947.59</v>
      </c>
      <c r="I6191" s="4">
        <v>182.600593</v>
      </c>
      <c r="J6191">
        <v>204</v>
      </c>
      <c r="K6191" t="s">
        <v>11</v>
      </c>
      <c r="L6191" t="s">
        <v>23</v>
      </c>
      <c r="M6191" t="s">
        <v>23</v>
      </c>
      <c r="N6191" s="2">
        <v>41337</v>
      </c>
      <c r="O6191" s="2">
        <v>42864</v>
      </c>
      <c r="P6191" t="s">
        <v>24</v>
      </c>
      <c r="Q6191" t="s">
        <v>28</v>
      </c>
      <c r="R6191" s="5" t="str">
        <f t="shared" si="292"/>
        <v>0.13</v>
      </c>
      <c r="S6191" s="6" t="str">
        <f t="shared" si="293"/>
        <v/>
      </c>
      <c r="T6191">
        <f>ROUND(INT(表1[[#This Row],[合同结束日期]]-表1[[#This Row],[合同起始日期]])/365,1)</f>
        <v>4.2</v>
      </c>
    </row>
    <row r="6192" spans="1:20">
      <c r="A6192" s="1">
        <v>42675</v>
      </c>
      <c r="B6192" t="s">
        <v>69</v>
      </c>
      <c r="C6192">
        <f t="shared" si="291"/>
        <v>2</v>
      </c>
      <c r="D6192" t="s">
        <v>101</v>
      </c>
      <c r="E6192" s="4">
        <v>214676.52</v>
      </c>
      <c r="F6192" s="4">
        <v>38384.161775999994</v>
      </c>
      <c r="G6192" s="3">
        <v>0.17879999999999999</v>
      </c>
      <c r="H6192" s="7">
        <v>1736.8650485436892</v>
      </c>
      <c r="I6192" s="4">
        <v>310.55147067961161</v>
      </c>
      <c r="J6192">
        <v>123.6</v>
      </c>
      <c r="K6192" t="s">
        <v>11</v>
      </c>
      <c r="L6192" t="s">
        <v>92</v>
      </c>
      <c r="M6192" t="s">
        <v>92</v>
      </c>
      <c r="N6192" s="2">
        <v>41345</v>
      </c>
      <c r="O6192" s="2">
        <v>42864</v>
      </c>
      <c r="P6192" t="s">
        <v>24</v>
      </c>
      <c r="Q6192" t="s">
        <v>83</v>
      </c>
      <c r="R6192" s="5" t="str">
        <f t="shared" si="292"/>
        <v>0.14</v>
      </c>
      <c r="S6192" s="6" t="str">
        <f t="shared" si="293"/>
        <v/>
      </c>
      <c r="T6192">
        <f>ROUND(INT(表1[[#This Row],[合同结束日期]]-表1[[#This Row],[合同起始日期]])/365,1)</f>
        <v>4.2</v>
      </c>
    </row>
    <row r="6193" spans="1:20">
      <c r="A6193" s="1">
        <v>42675</v>
      </c>
      <c r="B6193" t="s">
        <v>69</v>
      </c>
      <c r="C6193">
        <f t="shared" si="291"/>
        <v>2</v>
      </c>
      <c r="D6193" t="s">
        <v>86</v>
      </c>
      <c r="E6193" s="4">
        <v>403128</v>
      </c>
      <c r="F6193" s="4">
        <v>87317.524799999999</v>
      </c>
      <c r="G6193" s="3">
        <v>0.21659999999999999</v>
      </c>
      <c r="H6193" s="7">
        <v>1919.6571428571428</v>
      </c>
      <c r="I6193" s="4">
        <v>415.79773714285716</v>
      </c>
      <c r="J6193">
        <v>210</v>
      </c>
      <c r="K6193" t="s">
        <v>11</v>
      </c>
      <c r="L6193" t="s">
        <v>23</v>
      </c>
      <c r="M6193" t="s">
        <v>23</v>
      </c>
      <c r="N6193" s="2">
        <v>41284</v>
      </c>
      <c r="O6193" s="2">
        <v>42864</v>
      </c>
      <c r="P6193" t="s">
        <v>24</v>
      </c>
      <c r="Q6193" t="s">
        <v>30</v>
      </c>
      <c r="R6193" s="5" t="str">
        <f t="shared" si="292"/>
        <v>0.18</v>
      </c>
      <c r="S6193" s="6" t="str">
        <f t="shared" si="293"/>
        <v/>
      </c>
      <c r="T6193">
        <f>ROUND(INT(表1[[#This Row],[合同结束日期]]-表1[[#This Row],[合同起始日期]])/365,1)</f>
        <v>4.3</v>
      </c>
    </row>
    <row r="6194" spans="1:20">
      <c r="A6194" s="1">
        <v>42675</v>
      </c>
      <c r="B6194" t="s">
        <v>69</v>
      </c>
      <c r="C6194">
        <f t="shared" si="291"/>
        <v>2</v>
      </c>
      <c r="D6194" t="s">
        <v>81</v>
      </c>
      <c r="E6194" s="4">
        <v>189594</v>
      </c>
      <c r="F6194" s="4">
        <v>40383.521999999997</v>
      </c>
      <c r="G6194" s="3">
        <v>0.21299999999999999</v>
      </c>
      <c r="H6194" s="7">
        <v>1579.95</v>
      </c>
      <c r="I6194" s="4">
        <v>336.52934999999997</v>
      </c>
      <c r="J6194">
        <v>120</v>
      </c>
      <c r="K6194" t="s">
        <v>11</v>
      </c>
      <c r="L6194" t="s">
        <v>23</v>
      </c>
      <c r="M6194" t="s">
        <v>23</v>
      </c>
      <c r="N6194" s="2">
        <v>41279</v>
      </c>
      <c r="O6194" s="2">
        <v>42864</v>
      </c>
      <c r="P6194" t="s">
        <v>24</v>
      </c>
      <c r="Q6194" t="s">
        <v>56</v>
      </c>
      <c r="R6194" s="5" t="str">
        <f t="shared" si="292"/>
        <v>0.17</v>
      </c>
      <c r="S6194" s="6" t="str">
        <f t="shared" si="293"/>
        <v/>
      </c>
      <c r="T6194">
        <f>ROUND(INT(表1[[#This Row],[合同结束日期]]-表1[[#This Row],[合同起始日期]])/365,1)</f>
        <v>4.3</v>
      </c>
    </row>
    <row r="6195" spans="1:20">
      <c r="A6195" s="1">
        <v>42675</v>
      </c>
      <c r="B6195" t="s">
        <v>69</v>
      </c>
      <c r="C6195">
        <f t="shared" si="291"/>
        <v>2</v>
      </c>
      <c r="D6195" t="s">
        <v>70</v>
      </c>
      <c r="E6195" s="4">
        <v>1161762</v>
      </c>
      <c r="F6195" s="4">
        <v>132557.0442</v>
      </c>
      <c r="G6195" s="3">
        <v>0.11410000000000001</v>
      </c>
      <c r="H6195" s="7">
        <v>964.27788844621523</v>
      </c>
      <c r="I6195" s="4">
        <v>110.02410707171316</v>
      </c>
      <c r="J6195">
        <v>1204.8</v>
      </c>
      <c r="K6195" t="s">
        <v>44</v>
      </c>
      <c r="L6195" t="s">
        <v>72</v>
      </c>
      <c r="M6195" t="s">
        <v>71</v>
      </c>
      <c r="N6195" s="2">
        <v>41270</v>
      </c>
      <c r="O6195" s="2">
        <v>44325</v>
      </c>
      <c r="P6195" t="s">
        <v>18</v>
      </c>
      <c r="Q6195" t="s">
        <v>42</v>
      </c>
      <c r="R6195" s="5" t="str">
        <f t="shared" si="292"/>
        <v>0.08</v>
      </c>
      <c r="S6195" s="6" t="str">
        <f t="shared" si="293"/>
        <v/>
      </c>
      <c r="T6195">
        <f>ROUND(INT(表1[[#This Row],[合同结束日期]]-表1[[#This Row],[合同起始日期]])/365,1)</f>
        <v>8.4</v>
      </c>
    </row>
    <row r="6196" spans="1:20">
      <c r="A6196" s="1">
        <v>42675</v>
      </c>
      <c r="B6196" t="s">
        <v>69</v>
      </c>
      <c r="C6196">
        <f t="shared" si="291"/>
        <v>2</v>
      </c>
      <c r="D6196" t="s">
        <v>73</v>
      </c>
      <c r="E6196" s="4">
        <v>918256.79999999993</v>
      </c>
      <c r="F6196" s="4">
        <v>98253.477600000013</v>
      </c>
      <c r="G6196" s="3">
        <v>0.10700000000000003</v>
      </c>
      <c r="H6196" s="7">
        <v>1074.7387640449438</v>
      </c>
      <c r="I6196" s="4">
        <v>114.99704775280901</v>
      </c>
      <c r="J6196">
        <v>854.4</v>
      </c>
      <c r="K6196" t="s">
        <v>44</v>
      </c>
      <c r="L6196" t="s">
        <v>72</v>
      </c>
      <c r="M6196" t="s">
        <v>71</v>
      </c>
      <c r="N6196" s="2">
        <v>41286</v>
      </c>
      <c r="O6196" s="2">
        <v>44325</v>
      </c>
      <c r="P6196" t="s">
        <v>18</v>
      </c>
      <c r="Q6196" t="s">
        <v>123</v>
      </c>
      <c r="R6196" s="5" t="str">
        <f t="shared" si="292"/>
        <v>0.09</v>
      </c>
      <c r="S6196" s="6" t="str">
        <f t="shared" si="293"/>
        <v/>
      </c>
      <c r="T6196">
        <f>ROUND(INT(表1[[#This Row],[合同结束日期]]-表1[[#This Row],[合同起始日期]])/365,1)</f>
        <v>8.3000000000000007</v>
      </c>
    </row>
    <row r="6197" spans="1:20">
      <c r="A6197" s="1">
        <v>42675</v>
      </c>
      <c r="B6197" t="s">
        <v>69</v>
      </c>
      <c r="C6197">
        <f t="shared" si="291"/>
        <v>2</v>
      </c>
      <c r="D6197" t="s">
        <v>74</v>
      </c>
      <c r="E6197" s="4">
        <v>352380.48000000004</v>
      </c>
      <c r="F6197" s="4">
        <v>28824.723264000004</v>
      </c>
      <c r="G6197" s="3">
        <v>8.1799999999999998E-2</v>
      </c>
      <c r="H6197" s="7">
        <v>1405.0258373205745</v>
      </c>
      <c r="I6197" s="4">
        <v>114.93111349282299</v>
      </c>
      <c r="J6197">
        <v>250.79999999999998</v>
      </c>
      <c r="K6197" t="s">
        <v>76</v>
      </c>
      <c r="L6197" t="s">
        <v>75</v>
      </c>
      <c r="M6197" t="s">
        <v>75</v>
      </c>
      <c r="N6197" s="2">
        <v>41243</v>
      </c>
      <c r="O6197" s="2">
        <v>43229</v>
      </c>
      <c r="P6197" t="s">
        <v>14</v>
      </c>
      <c r="Q6197" t="s">
        <v>37</v>
      </c>
      <c r="R6197" s="5" t="str">
        <f t="shared" si="292"/>
        <v>0.</v>
      </c>
      <c r="S6197" s="6" t="str">
        <f t="shared" si="293"/>
        <v/>
      </c>
      <c r="T6197">
        <f>ROUND(INT(表1[[#This Row],[合同结束日期]]-表1[[#This Row],[合同起始日期]])/365,1)</f>
        <v>5.4</v>
      </c>
    </row>
    <row r="6198" spans="1:20">
      <c r="A6198" s="1">
        <v>42675</v>
      </c>
      <c r="B6198" t="s">
        <v>69</v>
      </c>
      <c r="C6198">
        <f t="shared" si="291"/>
        <v>2</v>
      </c>
      <c r="D6198" t="s">
        <v>95</v>
      </c>
      <c r="E6198" s="4">
        <v>1013490</v>
      </c>
      <c r="F6198" s="4">
        <v>229555.48500000002</v>
      </c>
      <c r="G6198" s="3">
        <v>0.22650000000000001</v>
      </c>
      <c r="H6198" s="7">
        <v>653.19025522041773</v>
      </c>
      <c r="I6198" s="4">
        <v>147.9475928074246</v>
      </c>
      <c r="J6198">
        <v>1551.6</v>
      </c>
      <c r="K6198" t="s">
        <v>41</v>
      </c>
      <c r="L6198" t="s">
        <v>95</v>
      </c>
      <c r="M6198" t="s">
        <v>41</v>
      </c>
      <c r="N6198" s="2">
        <v>41338</v>
      </c>
      <c r="O6198" s="2">
        <v>44349</v>
      </c>
      <c r="P6198" t="s">
        <v>24</v>
      </c>
      <c r="Q6198" t="s">
        <v>25</v>
      </c>
      <c r="R6198" s="5" t="str">
        <f t="shared" si="292"/>
        <v>0.15</v>
      </c>
      <c r="S6198" s="6" t="str">
        <f t="shared" si="293"/>
        <v/>
      </c>
      <c r="T6198">
        <f>ROUND(INT(表1[[#This Row],[合同结束日期]]-表1[[#This Row],[合同起始日期]])/365,1)</f>
        <v>8.1999999999999993</v>
      </c>
    </row>
    <row r="6199" spans="1:20">
      <c r="A6199" s="1">
        <v>42675</v>
      </c>
      <c r="B6199" t="s">
        <v>69</v>
      </c>
      <c r="C6199">
        <f t="shared" si="291"/>
        <v>2</v>
      </c>
      <c r="D6199" t="s">
        <v>96</v>
      </c>
      <c r="E6199" s="4">
        <v>880570.79999999993</v>
      </c>
      <c r="F6199" s="4">
        <v>78546.915359999999</v>
      </c>
      <c r="G6199" s="3">
        <v>8.9200000000000002E-2</v>
      </c>
      <c r="H6199" s="7">
        <v>3366.0963302752293</v>
      </c>
      <c r="I6199" s="4">
        <v>300.25579266055047</v>
      </c>
      <c r="J6199">
        <v>261.59999999999997</v>
      </c>
      <c r="K6199" t="s">
        <v>11</v>
      </c>
      <c r="L6199" t="s">
        <v>23</v>
      </c>
      <c r="M6199" t="s">
        <v>23</v>
      </c>
      <c r="N6199" s="2">
        <v>41374</v>
      </c>
      <c r="O6199" s="2">
        <v>42864</v>
      </c>
      <c r="P6199" t="s">
        <v>24</v>
      </c>
      <c r="Q6199" t="s">
        <v>78</v>
      </c>
      <c r="R6199" s="5" t="str">
        <f t="shared" si="292"/>
        <v>0.07</v>
      </c>
      <c r="S6199" s="6" t="str">
        <f t="shared" si="293"/>
        <v/>
      </c>
      <c r="T6199">
        <f>ROUND(INT(表1[[#This Row],[合同结束日期]]-表1[[#This Row],[合同起始日期]])/365,1)</f>
        <v>4.0999999999999996</v>
      </c>
    </row>
    <row r="6200" spans="1:20">
      <c r="A6200" s="1">
        <v>42675</v>
      </c>
      <c r="B6200" t="s">
        <v>69</v>
      </c>
      <c r="C6200">
        <f t="shared" si="291"/>
        <v>2</v>
      </c>
      <c r="D6200" t="s">
        <v>91</v>
      </c>
      <c r="E6200" s="4">
        <v>1143445.2</v>
      </c>
      <c r="F6200" s="4">
        <v>204104.96820000003</v>
      </c>
      <c r="G6200" s="3">
        <v>0.17850000000000005</v>
      </c>
      <c r="H6200" s="7">
        <v>3054.0737179487178</v>
      </c>
      <c r="I6200" s="4">
        <v>545.1521586538463</v>
      </c>
      <c r="J6200">
        <v>374.4</v>
      </c>
      <c r="K6200" t="s">
        <v>11</v>
      </c>
      <c r="L6200" t="s">
        <v>92</v>
      </c>
      <c r="M6200" t="s">
        <v>92</v>
      </c>
      <c r="N6200" s="2">
        <v>41295</v>
      </c>
      <c r="O6200" s="2">
        <v>42864</v>
      </c>
      <c r="P6200" t="s">
        <v>24</v>
      </c>
      <c r="Q6200" t="s">
        <v>59</v>
      </c>
      <c r="R6200" s="5" t="str">
        <f t="shared" si="292"/>
        <v>0.16</v>
      </c>
      <c r="S6200" s="6" t="str">
        <f t="shared" si="293"/>
        <v/>
      </c>
      <c r="T6200">
        <f>ROUND(INT(表1[[#This Row],[合同结束日期]]-表1[[#This Row],[合同起始日期]])/365,1)</f>
        <v>4.3</v>
      </c>
    </row>
    <row r="6201" spans="1:20">
      <c r="A6201" s="1">
        <v>42675</v>
      </c>
      <c r="B6201" t="s">
        <v>69</v>
      </c>
      <c r="C6201">
        <f t="shared" si="291"/>
        <v>2</v>
      </c>
      <c r="D6201" t="s">
        <v>118</v>
      </c>
      <c r="E6201" s="4">
        <v>306716.592</v>
      </c>
      <c r="F6201" s="4">
        <v>54656.896694399991</v>
      </c>
      <c r="G6201" s="3">
        <v>0.17819999999999997</v>
      </c>
      <c r="H6201" s="7">
        <v>645.44737373737371</v>
      </c>
      <c r="I6201" s="4">
        <v>115.01872199999998</v>
      </c>
      <c r="J6201">
        <v>475.2</v>
      </c>
      <c r="K6201" t="s">
        <v>44</v>
      </c>
      <c r="L6201" t="s">
        <v>72</v>
      </c>
      <c r="M6201" t="s">
        <v>71</v>
      </c>
      <c r="N6201" s="2">
        <v>41332</v>
      </c>
      <c r="O6201" s="2">
        <v>44325</v>
      </c>
      <c r="P6201" t="s">
        <v>24</v>
      </c>
      <c r="Q6201" t="s">
        <v>123</v>
      </c>
      <c r="R6201" s="5" t="str">
        <f t="shared" si="292"/>
        <v>0.09</v>
      </c>
      <c r="S6201" s="6" t="str">
        <f t="shared" si="293"/>
        <v/>
      </c>
      <c r="T6201">
        <f>ROUND(INT(表1[[#This Row],[合同结束日期]]-表1[[#This Row],[合同起始日期]])/365,1)</f>
        <v>8.1999999999999993</v>
      </c>
    </row>
    <row r="6202" spans="1:20">
      <c r="A6202" s="1">
        <v>42675</v>
      </c>
      <c r="B6202" t="s">
        <v>69</v>
      </c>
      <c r="C6202">
        <f t="shared" si="291"/>
        <v>2</v>
      </c>
      <c r="D6202" t="s">
        <v>120</v>
      </c>
      <c r="E6202" s="4">
        <v>583182.02399999998</v>
      </c>
      <c r="F6202" s="4">
        <v>80012.573692799997</v>
      </c>
      <c r="G6202" s="3">
        <v>0.13719999999999999</v>
      </c>
      <c r="H6202" s="7">
        <v>353.44365090909088</v>
      </c>
      <c r="I6202" s="4">
        <v>48.492468904727268</v>
      </c>
      <c r="J6202">
        <v>1650</v>
      </c>
      <c r="K6202" t="s">
        <v>44</v>
      </c>
      <c r="L6202" t="s">
        <v>72</v>
      </c>
      <c r="M6202" t="s">
        <v>71</v>
      </c>
      <c r="N6202" s="2">
        <v>41261</v>
      </c>
      <c r="O6202" s="2">
        <v>44332</v>
      </c>
      <c r="P6202" t="s">
        <v>39</v>
      </c>
      <c r="Q6202" t="s">
        <v>42</v>
      </c>
      <c r="R6202" s="5" t="str">
        <f t="shared" si="292"/>
        <v>0.08</v>
      </c>
      <c r="S6202" s="6" t="str">
        <f t="shared" si="293"/>
        <v/>
      </c>
      <c r="T6202">
        <f>ROUND(INT(表1[[#This Row],[合同结束日期]]-表1[[#This Row],[合同起始日期]])/365,1)</f>
        <v>8.4</v>
      </c>
    </row>
    <row r="6203" spans="1:20">
      <c r="A6203" s="1">
        <v>42675</v>
      </c>
      <c r="B6203" t="s">
        <v>69</v>
      </c>
      <c r="C6203">
        <f t="shared" si="291"/>
        <v>2</v>
      </c>
      <c r="D6203" t="s">
        <v>293</v>
      </c>
      <c r="E6203" s="4">
        <v>915571.19999999995</v>
      </c>
      <c r="F6203" s="4">
        <v>95768.747520000004</v>
      </c>
      <c r="G6203" s="3">
        <v>0.10460000000000001</v>
      </c>
      <c r="H6203" s="7">
        <v>784.14799588900314</v>
      </c>
      <c r="I6203" s="4">
        <v>82.021880369989731</v>
      </c>
      <c r="J6203">
        <v>1167.5999999999999</v>
      </c>
      <c r="K6203" t="s">
        <v>44</v>
      </c>
      <c r="L6203" t="s">
        <v>72</v>
      </c>
      <c r="M6203" t="s">
        <v>71</v>
      </c>
      <c r="N6203" s="2">
        <v>41446</v>
      </c>
      <c r="O6203" s="2">
        <v>44487</v>
      </c>
      <c r="P6203" t="s">
        <v>18</v>
      </c>
      <c r="Q6203" t="s">
        <v>475</v>
      </c>
      <c r="R6203" s="5" t="str">
        <f t="shared" si="292"/>
        <v>0.04</v>
      </c>
      <c r="S6203" s="6" t="str">
        <f t="shared" si="293"/>
        <v/>
      </c>
      <c r="T6203">
        <f>ROUND(INT(表1[[#This Row],[合同结束日期]]-表1[[#This Row],[合同起始日期]])/365,1)</f>
        <v>8.3000000000000007</v>
      </c>
    </row>
    <row r="6204" spans="1:20">
      <c r="A6204" s="1">
        <v>42675</v>
      </c>
      <c r="B6204" t="s">
        <v>69</v>
      </c>
      <c r="C6204">
        <f t="shared" si="291"/>
        <v>2</v>
      </c>
      <c r="D6204" t="s">
        <v>278</v>
      </c>
      <c r="E6204" s="4">
        <v>40244.400000000001</v>
      </c>
      <c r="F6204" s="4">
        <v>7819.4869199999994</v>
      </c>
      <c r="G6204" s="3">
        <v>0.19429999999999997</v>
      </c>
      <c r="H6204" s="7">
        <v>2794.7500000000005</v>
      </c>
      <c r="I6204" s="4">
        <v>543.01992500000006</v>
      </c>
      <c r="J6204">
        <v>14.399999999999999</v>
      </c>
      <c r="K6204" t="s">
        <v>11</v>
      </c>
      <c r="L6204" t="s">
        <v>12</v>
      </c>
      <c r="M6204" t="s">
        <v>110</v>
      </c>
      <c r="N6204" s="2">
        <v>41518</v>
      </c>
      <c r="O6204" s="2">
        <v>42978</v>
      </c>
      <c r="P6204" t="s">
        <v>24</v>
      </c>
      <c r="Q6204" t="s">
        <v>56</v>
      </c>
      <c r="R6204" s="5" t="str">
        <f t="shared" si="292"/>
        <v>0.17</v>
      </c>
      <c r="S6204" s="6" t="str">
        <f t="shared" si="293"/>
        <v/>
      </c>
      <c r="T6204">
        <f>ROUND(INT(表1[[#This Row],[合同结束日期]]-表1[[#This Row],[合同起始日期]])/365,1)</f>
        <v>4</v>
      </c>
    </row>
    <row r="6205" spans="1:20">
      <c r="A6205" s="1">
        <v>42675</v>
      </c>
      <c r="B6205" t="s">
        <v>69</v>
      </c>
      <c r="C6205">
        <f t="shared" si="291"/>
        <v>2</v>
      </c>
      <c r="D6205" t="s">
        <v>296</v>
      </c>
      <c r="E6205" s="4">
        <v>1690137.5999999999</v>
      </c>
      <c r="F6205" s="4">
        <v>84506.880000000005</v>
      </c>
      <c r="G6205" s="3">
        <v>5.000000000000001E-2</v>
      </c>
      <c r="H6205" s="7">
        <v>3165.0516853932581</v>
      </c>
      <c r="I6205" s="4">
        <v>158.25258426966292</v>
      </c>
      <c r="J6205">
        <v>534</v>
      </c>
      <c r="K6205" t="s">
        <v>44</v>
      </c>
      <c r="L6205" t="s">
        <v>72</v>
      </c>
      <c r="M6205" t="s">
        <v>71</v>
      </c>
      <c r="N6205" s="2">
        <v>41514</v>
      </c>
      <c r="O6205" s="2">
        <v>44525</v>
      </c>
      <c r="P6205" t="s">
        <v>18</v>
      </c>
      <c r="Q6205" t="s">
        <v>357</v>
      </c>
      <c r="R6205" s="5" t="str">
        <f t="shared" si="292"/>
        <v>0.05</v>
      </c>
      <c r="S6205" s="6" t="str">
        <f t="shared" si="293"/>
        <v>0.05</v>
      </c>
      <c r="T6205">
        <f>ROUND(INT(表1[[#This Row],[合同结束日期]]-表1[[#This Row],[合同起始日期]])/365,1)</f>
        <v>8.1999999999999993</v>
      </c>
    </row>
    <row r="6206" spans="1:20">
      <c r="A6206" s="1">
        <v>42675</v>
      </c>
      <c r="B6206" t="s">
        <v>69</v>
      </c>
      <c r="C6206">
        <f t="shared" si="291"/>
        <v>2</v>
      </c>
      <c r="D6206" t="s">
        <v>301</v>
      </c>
      <c r="E6206" s="4">
        <v>8046</v>
      </c>
      <c r="F6206" s="4">
        <v>2778.2837999999997</v>
      </c>
      <c r="G6206" s="3">
        <v>0.34529999999999994</v>
      </c>
      <c r="H6206" s="7">
        <v>515.76923076923083</v>
      </c>
      <c r="I6206" s="4">
        <v>178.09511538461538</v>
      </c>
      <c r="J6206">
        <v>15.6</v>
      </c>
      <c r="K6206" t="s">
        <v>60</v>
      </c>
      <c r="L6206" t="s">
        <v>107</v>
      </c>
      <c r="M6206" t="s">
        <v>302</v>
      </c>
      <c r="N6206" s="2">
        <v>41609</v>
      </c>
      <c r="O6206" s="2">
        <v>42704</v>
      </c>
      <c r="P6206" t="s">
        <v>14</v>
      </c>
      <c r="Q6206">
        <v>0</v>
      </c>
      <c r="R6206" s="5">
        <f t="shared" si="292"/>
        <v>0</v>
      </c>
      <c r="S6206" s="6" t="str">
        <f t="shared" si="293"/>
        <v/>
      </c>
      <c r="T6206">
        <f>ROUND(INT(表1[[#This Row],[合同结束日期]]-表1[[#This Row],[合同起始日期]])/365,1)</f>
        <v>3</v>
      </c>
    </row>
    <row r="6207" spans="1:20">
      <c r="A6207" s="1">
        <v>42675</v>
      </c>
      <c r="B6207" t="s">
        <v>69</v>
      </c>
      <c r="C6207">
        <f t="shared" si="291"/>
        <v>2</v>
      </c>
      <c r="D6207" t="s">
        <v>300</v>
      </c>
      <c r="E6207" s="4">
        <v>8532</v>
      </c>
      <c r="F6207" s="4">
        <v>2400.0515999999998</v>
      </c>
      <c r="G6207" s="3">
        <v>0.28129999999999999</v>
      </c>
      <c r="H6207" s="7">
        <v>1185.0000000000002</v>
      </c>
      <c r="I6207" s="4">
        <v>333.34050000000002</v>
      </c>
      <c r="J6207">
        <v>7.1999999999999993</v>
      </c>
      <c r="K6207" t="s">
        <v>60</v>
      </c>
      <c r="L6207" t="s">
        <v>107</v>
      </c>
      <c r="M6207" t="s">
        <v>303</v>
      </c>
      <c r="N6207" s="2">
        <v>41617</v>
      </c>
      <c r="O6207" s="2">
        <v>42712</v>
      </c>
      <c r="P6207" t="s">
        <v>14</v>
      </c>
      <c r="Q6207">
        <v>0</v>
      </c>
      <c r="R6207" s="5">
        <f t="shared" si="292"/>
        <v>0</v>
      </c>
      <c r="S6207" s="6" t="str">
        <f t="shared" si="293"/>
        <v/>
      </c>
      <c r="T6207">
        <f>ROUND(INT(表1[[#This Row],[合同结束日期]]-表1[[#This Row],[合同起始日期]])/365,1)</f>
        <v>3</v>
      </c>
    </row>
    <row r="6208" spans="1:20">
      <c r="A6208" s="1">
        <v>42675</v>
      </c>
      <c r="B6208" t="s">
        <v>69</v>
      </c>
      <c r="C6208">
        <f t="shared" si="291"/>
        <v>2</v>
      </c>
      <c r="D6208" t="s">
        <v>306</v>
      </c>
      <c r="E6208" s="4">
        <v>701149.2</v>
      </c>
      <c r="F6208" s="4">
        <v>55811.476320000002</v>
      </c>
      <c r="G6208" s="3">
        <v>7.9600000000000004E-2</v>
      </c>
      <c r="H6208" s="7">
        <v>1256.5397849462365</v>
      </c>
      <c r="I6208" s="4">
        <v>100.02056688172043</v>
      </c>
      <c r="J6208">
        <v>558</v>
      </c>
      <c r="K6208" t="s">
        <v>44</v>
      </c>
      <c r="L6208" t="s">
        <v>72</v>
      </c>
      <c r="M6208" t="s">
        <v>71</v>
      </c>
      <c r="N6208" s="2">
        <v>41567</v>
      </c>
      <c r="O6208" s="2">
        <v>44578</v>
      </c>
      <c r="P6208" t="s">
        <v>18</v>
      </c>
      <c r="Q6208" t="s">
        <v>208</v>
      </c>
      <c r="R6208" s="5" t="str">
        <f t="shared" si="292"/>
        <v>0.05</v>
      </c>
      <c r="S6208" s="6" t="str">
        <f t="shared" si="293"/>
        <v/>
      </c>
      <c r="T6208">
        <f>ROUND(INT(表1[[#This Row],[合同结束日期]]-表1[[#This Row],[合同起始日期]])/365,1)</f>
        <v>8.1999999999999993</v>
      </c>
    </row>
    <row r="6209" spans="1:20">
      <c r="A6209" s="1">
        <v>42675</v>
      </c>
      <c r="B6209" t="s">
        <v>69</v>
      </c>
      <c r="C6209">
        <f t="shared" ref="C6209:C6270" si="294">IF($B6209="负一层",-1,IF($B6209="负一夹层",0,IF($B6209="一层",1,IF($B6209="二层",2,IF($B6209="三层",3,IF($B6209="四层",4))))))</f>
        <v>2</v>
      </c>
      <c r="D6209" t="s">
        <v>211</v>
      </c>
      <c r="E6209" s="4">
        <v>55227.6</v>
      </c>
      <c r="F6209" s="4">
        <v>10493.244000000001</v>
      </c>
      <c r="G6209" s="3">
        <v>0.19</v>
      </c>
      <c r="H6209" s="7">
        <v>3835.2500000000005</v>
      </c>
      <c r="I6209" s="4">
        <v>728.6975000000001</v>
      </c>
      <c r="J6209">
        <v>14.399999999999999</v>
      </c>
      <c r="K6209" t="s">
        <v>11</v>
      </c>
      <c r="L6209" t="s">
        <v>12</v>
      </c>
      <c r="M6209" t="s">
        <v>110</v>
      </c>
      <c r="N6209" s="2">
        <v>41804</v>
      </c>
      <c r="O6209" s="2">
        <v>42956</v>
      </c>
      <c r="P6209" t="s">
        <v>24</v>
      </c>
      <c r="Q6209" t="s">
        <v>56</v>
      </c>
      <c r="R6209" s="5" t="str">
        <f t="shared" ref="R6209:R6270" si="295">IF(ISERROR(FIND(",",$Q6209)),$Q6209,LEFT($Q6209,FIND(",",$Q6209)-1))</f>
        <v>0.17</v>
      </c>
      <c r="S6209" s="6" t="str">
        <f t="shared" si="293"/>
        <v/>
      </c>
      <c r="T6209">
        <f>ROUND(INT(表1[[#This Row],[合同结束日期]]-表1[[#This Row],[合同起始日期]])/365,1)</f>
        <v>3.2</v>
      </c>
    </row>
    <row r="6210" spans="1:20">
      <c r="A6210" s="1">
        <v>42675</v>
      </c>
      <c r="B6210" t="s">
        <v>69</v>
      </c>
      <c r="C6210">
        <f t="shared" si="294"/>
        <v>2</v>
      </c>
      <c r="D6210" t="s">
        <v>336</v>
      </c>
      <c r="E6210" s="4">
        <v>628144.79999999993</v>
      </c>
      <c r="F6210" s="4">
        <v>86181.466560000015</v>
      </c>
      <c r="G6210" s="3">
        <v>0.13720000000000004</v>
      </c>
      <c r="H6210" s="7">
        <v>997.055238095238</v>
      </c>
      <c r="I6210" s="4">
        <v>136.79597866666668</v>
      </c>
      <c r="J6210">
        <v>630</v>
      </c>
      <c r="K6210" t="s">
        <v>44</v>
      </c>
      <c r="L6210" t="s">
        <v>72</v>
      </c>
      <c r="M6210" t="s">
        <v>71</v>
      </c>
      <c r="N6210" s="2">
        <v>41757</v>
      </c>
      <c r="O6210" s="2">
        <v>43948</v>
      </c>
      <c r="P6210" t="s">
        <v>18</v>
      </c>
      <c r="Q6210" t="s">
        <v>123</v>
      </c>
      <c r="R6210" s="5" t="str">
        <f t="shared" si="295"/>
        <v>0.09</v>
      </c>
      <c r="S6210" s="6" t="str">
        <f t="shared" ref="S6210:S6271" si="296">IF(ISERROR(FIND(",",$Q6210)),"",RIGHT($Q6210,LEN($Q6210)-FIND(",",$Q6210)))</f>
        <v/>
      </c>
      <c r="T6210">
        <f>ROUND(INT(表1[[#This Row],[合同结束日期]]-表1[[#This Row],[合同起始日期]])/365,1)</f>
        <v>6</v>
      </c>
    </row>
    <row r="6211" spans="1:20">
      <c r="A6211" s="1">
        <v>42675</v>
      </c>
      <c r="B6211" t="s">
        <v>69</v>
      </c>
      <c r="C6211">
        <f t="shared" si="294"/>
        <v>2</v>
      </c>
      <c r="D6211" t="s">
        <v>270</v>
      </c>
      <c r="E6211" s="4">
        <v>46067.28</v>
      </c>
      <c r="F6211" s="4">
        <v>8573.1208079999997</v>
      </c>
      <c r="G6211" s="3">
        <v>0.18609999999999999</v>
      </c>
      <c r="H6211" s="7">
        <v>1919.47</v>
      </c>
      <c r="I6211" s="4">
        <v>357.21336700000001</v>
      </c>
      <c r="J6211">
        <v>24</v>
      </c>
      <c r="K6211" t="s">
        <v>11</v>
      </c>
      <c r="L6211" t="s">
        <v>13</v>
      </c>
      <c r="M6211" t="s">
        <v>34</v>
      </c>
      <c r="N6211" s="2">
        <v>41893</v>
      </c>
      <c r="O6211" s="2">
        <v>42988</v>
      </c>
      <c r="P6211" t="s">
        <v>24</v>
      </c>
      <c r="Q6211" t="s">
        <v>25</v>
      </c>
      <c r="R6211" s="5" t="str">
        <f t="shared" si="295"/>
        <v>0.15</v>
      </c>
      <c r="S6211" s="6" t="str">
        <f t="shared" si="296"/>
        <v/>
      </c>
      <c r="T6211">
        <f>ROUND(INT(表1[[#This Row],[合同结束日期]]-表1[[#This Row],[合同起始日期]])/365,1)</f>
        <v>3</v>
      </c>
    </row>
    <row r="6212" spans="1:20">
      <c r="A6212" s="1">
        <v>42675</v>
      </c>
      <c r="B6212" t="s">
        <v>69</v>
      </c>
      <c r="C6212">
        <f t="shared" si="294"/>
        <v>2</v>
      </c>
      <c r="D6212" t="s">
        <v>272</v>
      </c>
      <c r="E6212" s="4">
        <v>23564.399999999998</v>
      </c>
      <c r="F6212" s="4">
        <v>8447.8374000000003</v>
      </c>
      <c r="G6212" s="3">
        <v>0.35850000000000004</v>
      </c>
      <c r="H6212" s="7">
        <v>1636.4166666666667</v>
      </c>
      <c r="I6212" s="4">
        <v>586.65537500000005</v>
      </c>
      <c r="J6212">
        <v>14.399999999999999</v>
      </c>
      <c r="K6212" t="s">
        <v>11</v>
      </c>
      <c r="L6212" t="s">
        <v>12</v>
      </c>
      <c r="M6212" t="s">
        <v>110</v>
      </c>
      <c r="N6212" s="2">
        <v>41902</v>
      </c>
      <c r="O6212" s="2">
        <v>42997</v>
      </c>
      <c r="P6212" t="s">
        <v>24</v>
      </c>
      <c r="Q6212" t="s">
        <v>56</v>
      </c>
      <c r="R6212" s="5" t="str">
        <f t="shared" si="295"/>
        <v>0.17</v>
      </c>
      <c r="S6212" s="6" t="str">
        <f t="shared" si="296"/>
        <v/>
      </c>
      <c r="T6212">
        <f>ROUND(INT(表1[[#This Row],[合同结束日期]]-表1[[#This Row],[合同起始日期]])/365,1)</f>
        <v>3</v>
      </c>
    </row>
    <row r="6213" spans="1:20">
      <c r="A6213" s="1">
        <v>42675</v>
      </c>
      <c r="B6213" t="s">
        <v>69</v>
      </c>
      <c r="C6213">
        <f t="shared" si="294"/>
        <v>2</v>
      </c>
      <c r="D6213" t="s">
        <v>356</v>
      </c>
      <c r="E6213" s="4">
        <v>492855.6</v>
      </c>
      <c r="F6213" s="4">
        <v>86348.301120000004</v>
      </c>
      <c r="G6213" s="3">
        <v>0.17520000000000002</v>
      </c>
      <c r="H6213" s="7">
        <v>912.69555555555553</v>
      </c>
      <c r="I6213" s="4">
        <v>159.90426133333335</v>
      </c>
      <c r="J6213">
        <v>540</v>
      </c>
      <c r="K6213" t="s">
        <v>44</v>
      </c>
      <c r="L6213" t="s">
        <v>72</v>
      </c>
      <c r="M6213" t="s">
        <v>71</v>
      </c>
      <c r="N6213" s="2">
        <v>41877</v>
      </c>
      <c r="O6213" s="2">
        <v>43702</v>
      </c>
      <c r="P6213" t="s">
        <v>18</v>
      </c>
      <c r="Q6213" t="s">
        <v>123</v>
      </c>
      <c r="R6213" s="5" t="str">
        <f t="shared" si="295"/>
        <v>0.09</v>
      </c>
      <c r="S6213" s="6" t="str">
        <f t="shared" si="296"/>
        <v/>
      </c>
      <c r="T6213">
        <f>ROUND(INT(表1[[#This Row],[合同结束日期]]-表1[[#This Row],[合同起始日期]])/365,1)</f>
        <v>5</v>
      </c>
    </row>
    <row r="6214" spans="1:20">
      <c r="A6214" s="1">
        <v>42675</v>
      </c>
      <c r="B6214" t="s">
        <v>69</v>
      </c>
      <c r="C6214">
        <f t="shared" si="294"/>
        <v>2</v>
      </c>
      <c r="D6214" t="s">
        <v>111</v>
      </c>
      <c r="E6214" s="4">
        <v>250455.59999999998</v>
      </c>
      <c r="F6214" s="4">
        <v>45307.418039999997</v>
      </c>
      <c r="G6214" s="3">
        <v>0.18090000000000001</v>
      </c>
      <c r="H6214" s="7">
        <v>1847.0176991150443</v>
      </c>
      <c r="I6214" s="4">
        <v>334.12550176991152</v>
      </c>
      <c r="J6214">
        <v>135.6</v>
      </c>
      <c r="K6214" t="s">
        <v>11</v>
      </c>
      <c r="L6214" t="s">
        <v>23</v>
      </c>
      <c r="M6214" t="s">
        <v>23</v>
      </c>
      <c r="N6214" s="2">
        <v>41974</v>
      </c>
      <c r="O6214" s="2">
        <v>43229</v>
      </c>
      <c r="P6214" t="s">
        <v>24</v>
      </c>
      <c r="Q6214" t="s">
        <v>25</v>
      </c>
      <c r="R6214" s="5" t="str">
        <f t="shared" si="295"/>
        <v>0.15</v>
      </c>
      <c r="S6214" s="6" t="str">
        <f t="shared" si="296"/>
        <v/>
      </c>
      <c r="T6214">
        <f>ROUND(INT(表1[[#This Row],[合同结束日期]]-表1[[#This Row],[合同起始日期]])/365,1)</f>
        <v>3.4</v>
      </c>
    </row>
    <row r="6215" spans="1:20">
      <c r="A6215" s="1">
        <v>42675</v>
      </c>
      <c r="B6215" t="s">
        <v>69</v>
      </c>
      <c r="C6215">
        <f t="shared" si="294"/>
        <v>2</v>
      </c>
      <c r="D6215" t="s">
        <v>112</v>
      </c>
      <c r="E6215" s="4">
        <v>955197.6</v>
      </c>
      <c r="F6215" s="4">
        <v>173750.44344</v>
      </c>
      <c r="G6215" s="3">
        <v>0.18190000000000001</v>
      </c>
      <c r="H6215" s="7">
        <v>1784.7488789237671</v>
      </c>
      <c r="I6215" s="4">
        <v>324.64582107623323</v>
      </c>
      <c r="J6215">
        <v>535.19999999999993</v>
      </c>
      <c r="K6215" t="s">
        <v>11</v>
      </c>
      <c r="L6215" t="s">
        <v>92</v>
      </c>
      <c r="M6215" t="s">
        <v>92</v>
      </c>
      <c r="N6215" s="2">
        <v>41974</v>
      </c>
      <c r="O6215" s="2">
        <v>43229</v>
      </c>
      <c r="P6215" t="s">
        <v>24</v>
      </c>
      <c r="Q6215" t="s">
        <v>25</v>
      </c>
      <c r="R6215" s="5" t="str">
        <f t="shared" si="295"/>
        <v>0.15</v>
      </c>
      <c r="S6215" s="6" t="str">
        <f t="shared" si="296"/>
        <v/>
      </c>
      <c r="T6215">
        <f>ROUND(INT(表1[[#This Row],[合同结束日期]]-表1[[#This Row],[合同起始日期]])/365,1)</f>
        <v>3.4</v>
      </c>
    </row>
    <row r="6216" spans="1:20">
      <c r="A6216" s="1">
        <v>42675</v>
      </c>
      <c r="B6216" t="s">
        <v>69</v>
      </c>
      <c r="C6216">
        <f t="shared" si="294"/>
        <v>2</v>
      </c>
      <c r="D6216" t="s">
        <v>376</v>
      </c>
      <c r="E6216" s="4">
        <v>1896323.8319999999</v>
      </c>
      <c r="F6216" s="4">
        <v>117382.44520080001</v>
      </c>
      <c r="G6216" s="3">
        <v>6.1900000000000004E-2</v>
      </c>
      <c r="H6216" s="7">
        <v>3376.6449999999995</v>
      </c>
      <c r="I6216" s="4">
        <v>209.01432550000001</v>
      </c>
      <c r="J6216">
        <v>561.6</v>
      </c>
      <c r="K6216" t="s">
        <v>44</v>
      </c>
      <c r="L6216" t="s">
        <v>72</v>
      </c>
      <c r="M6216" t="s">
        <v>71</v>
      </c>
      <c r="N6216" s="2">
        <v>42019</v>
      </c>
      <c r="O6216" s="2">
        <v>44940</v>
      </c>
      <c r="P6216" t="s">
        <v>24</v>
      </c>
      <c r="Q6216" t="s">
        <v>208</v>
      </c>
      <c r="R6216" s="5" t="str">
        <f t="shared" si="295"/>
        <v>0.05</v>
      </c>
      <c r="S6216" s="6" t="str">
        <f t="shared" si="296"/>
        <v/>
      </c>
      <c r="T6216">
        <f>ROUND(INT(表1[[#This Row],[合同结束日期]]-表1[[#This Row],[合同起始日期]])/365,1)</f>
        <v>8</v>
      </c>
    </row>
    <row r="6217" spans="1:20">
      <c r="A6217" s="1">
        <v>42675</v>
      </c>
      <c r="B6217" t="s">
        <v>69</v>
      </c>
      <c r="C6217">
        <f t="shared" si="294"/>
        <v>2</v>
      </c>
      <c r="D6217" t="s">
        <v>77</v>
      </c>
      <c r="E6217" s="4">
        <v>471429.24</v>
      </c>
      <c r="F6217" s="4">
        <v>90184.413612000004</v>
      </c>
      <c r="G6217" s="3">
        <v>0.19130000000000003</v>
      </c>
      <c r="H6217" s="7">
        <v>470.48826347305391</v>
      </c>
      <c r="I6217" s="4">
        <v>90.004404802395214</v>
      </c>
      <c r="J6217">
        <v>1002</v>
      </c>
      <c r="K6217" t="s">
        <v>44</v>
      </c>
      <c r="L6217" t="s">
        <v>72</v>
      </c>
      <c r="M6217" t="s">
        <v>71</v>
      </c>
      <c r="N6217" s="2">
        <v>42098</v>
      </c>
      <c r="O6217" s="2">
        <v>44325</v>
      </c>
      <c r="P6217" t="s">
        <v>18</v>
      </c>
      <c r="Q6217" t="s">
        <v>42</v>
      </c>
      <c r="R6217" s="5" t="str">
        <f t="shared" si="295"/>
        <v>0.08</v>
      </c>
      <c r="S6217" s="6" t="str">
        <f t="shared" si="296"/>
        <v/>
      </c>
      <c r="T6217">
        <f>ROUND(INT(表1[[#This Row],[合同结束日期]]-表1[[#This Row],[合同起始日期]])/365,1)</f>
        <v>6.1</v>
      </c>
    </row>
    <row r="6218" spans="1:20">
      <c r="A6218" s="1">
        <v>42675</v>
      </c>
      <c r="B6218" t="s">
        <v>69</v>
      </c>
      <c r="C6218">
        <f t="shared" si="294"/>
        <v>2</v>
      </c>
      <c r="D6218" t="s">
        <v>100</v>
      </c>
      <c r="E6218" s="4">
        <v>378163.20000000001</v>
      </c>
      <c r="F6218" s="4">
        <v>73136.762879999995</v>
      </c>
      <c r="G6218" s="3">
        <v>0.19339999999999999</v>
      </c>
      <c r="H6218" s="7">
        <v>2086.993377483444</v>
      </c>
      <c r="I6218" s="4">
        <v>403.62451920529799</v>
      </c>
      <c r="J6218">
        <v>181.2</v>
      </c>
      <c r="K6218" t="s">
        <v>11</v>
      </c>
      <c r="L6218" t="s">
        <v>23</v>
      </c>
      <c r="M6218" t="s">
        <v>23</v>
      </c>
      <c r="N6218" s="2">
        <v>42134</v>
      </c>
      <c r="O6218" s="2">
        <v>42864</v>
      </c>
      <c r="P6218" t="s">
        <v>24</v>
      </c>
      <c r="Q6218" t="s">
        <v>59</v>
      </c>
      <c r="R6218" s="5" t="str">
        <f t="shared" si="295"/>
        <v>0.16</v>
      </c>
      <c r="S6218" s="6" t="str">
        <f t="shared" si="296"/>
        <v/>
      </c>
      <c r="T6218">
        <f>ROUND(INT(表1[[#This Row],[合同结束日期]]-表1[[#This Row],[合同起始日期]])/365,1)</f>
        <v>2</v>
      </c>
    </row>
    <row r="6219" spans="1:20">
      <c r="A6219" s="1">
        <v>42675</v>
      </c>
      <c r="B6219" t="s">
        <v>69</v>
      </c>
      <c r="C6219">
        <f t="shared" si="294"/>
        <v>2</v>
      </c>
      <c r="D6219" t="s">
        <v>105</v>
      </c>
      <c r="E6219" s="4">
        <v>93463.2</v>
      </c>
      <c r="F6219" s="4">
        <v>21440.458080000004</v>
      </c>
      <c r="G6219" s="3">
        <v>0.22940000000000005</v>
      </c>
      <c r="H6219" s="7">
        <v>1947.1499999999999</v>
      </c>
      <c r="I6219" s="4">
        <v>446.67621000000008</v>
      </c>
      <c r="J6219">
        <v>48</v>
      </c>
      <c r="K6219" t="s">
        <v>60</v>
      </c>
      <c r="L6219" t="s">
        <v>107</v>
      </c>
      <c r="M6219" t="s">
        <v>106</v>
      </c>
      <c r="N6219" s="2">
        <v>42163</v>
      </c>
      <c r="O6219" s="2">
        <v>42893</v>
      </c>
      <c r="P6219" t="s">
        <v>24</v>
      </c>
      <c r="Q6219" t="s">
        <v>30</v>
      </c>
      <c r="R6219" s="5" t="str">
        <f t="shared" si="295"/>
        <v>0.18</v>
      </c>
      <c r="S6219" s="6" t="str">
        <f t="shared" si="296"/>
        <v/>
      </c>
      <c r="T6219">
        <f>ROUND(INT(表1[[#This Row],[合同结束日期]]-表1[[#This Row],[合同起始日期]])/365,1)</f>
        <v>2</v>
      </c>
    </row>
    <row r="6220" spans="1:20">
      <c r="A6220" s="1">
        <v>42675</v>
      </c>
      <c r="B6220" t="s">
        <v>69</v>
      </c>
      <c r="C6220">
        <f t="shared" si="294"/>
        <v>2</v>
      </c>
      <c r="D6220" t="s">
        <v>415</v>
      </c>
      <c r="E6220" s="4">
        <v>168118.8</v>
      </c>
      <c r="F6220" s="4">
        <v>25150.572480000003</v>
      </c>
      <c r="G6220" s="3">
        <v>0.14960000000000004</v>
      </c>
      <c r="H6220" s="7">
        <v>2547.2545454545452</v>
      </c>
      <c r="I6220" s="4">
        <v>381.06928000000005</v>
      </c>
      <c r="J6220">
        <v>66</v>
      </c>
      <c r="K6220" t="s">
        <v>11</v>
      </c>
      <c r="L6220" t="s">
        <v>12</v>
      </c>
      <c r="M6220" t="s">
        <v>53</v>
      </c>
      <c r="N6220" s="2">
        <v>42156</v>
      </c>
      <c r="O6220" s="2">
        <v>42886</v>
      </c>
      <c r="P6220" t="s">
        <v>24</v>
      </c>
      <c r="Q6220" t="s">
        <v>28</v>
      </c>
      <c r="R6220" s="5" t="str">
        <f t="shared" si="295"/>
        <v>0.13</v>
      </c>
      <c r="S6220" s="6" t="str">
        <f t="shared" si="296"/>
        <v/>
      </c>
      <c r="T6220">
        <f>ROUND(INT(表1[[#This Row],[合同结束日期]]-表1[[#This Row],[合同起始日期]])/365,1)</f>
        <v>2</v>
      </c>
    </row>
    <row r="6221" spans="1:20">
      <c r="A6221" s="1">
        <v>42675</v>
      </c>
      <c r="B6221" t="s">
        <v>69</v>
      </c>
      <c r="C6221">
        <f t="shared" si="294"/>
        <v>2</v>
      </c>
      <c r="D6221" t="s">
        <v>417</v>
      </c>
      <c r="E6221" s="4">
        <v>230000.4</v>
      </c>
      <c r="F6221" s="4">
        <v>33327.057959999998</v>
      </c>
      <c r="G6221" s="3">
        <v>0.1449</v>
      </c>
      <c r="H6221" s="7">
        <v>3362.5789473684213</v>
      </c>
      <c r="I6221" s="4">
        <v>487.23768947368427</v>
      </c>
      <c r="J6221">
        <v>68.399999999999991</v>
      </c>
      <c r="K6221" t="s">
        <v>11</v>
      </c>
      <c r="L6221" t="s">
        <v>12</v>
      </c>
      <c r="M6221" t="s">
        <v>53</v>
      </c>
      <c r="N6221" s="2">
        <v>42156</v>
      </c>
      <c r="O6221" s="2">
        <v>42886</v>
      </c>
      <c r="P6221" t="s">
        <v>24</v>
      </c>
      <c r="Q6221" t="s">
        <v>28</v>
      </c>
      <c r="R6221" s="5" t="str">
        <f t="shared" si="295"/>
        <v>0.13</v>
      </c>
      <c r="S6221" s="6" t="str">
        <f t="shared" si="296"/>
        <v/>
      </c>
      <c r="T6221">
        <f>ROUND(INT(表1[[#This Row],[合同结束日期]]-表1[[#This Row],[合同起始日期]])/365,1)</f>
        <v>2</v>
      </c>
    </row>
    <row r="6222" spans="1:20">
      <c r="A6222" s="1">
        <v>42675</v>
      </c>
      <c r="B6222" t="s">
        <v>69</v>
      </c>
      <c r="C6222">
        <f t="shared" si="294"/>
        <v>2</v>
      </c>
      <c r="D6222" t="s">
        <v>418</v>
      </c>
      <c r="E6222" s="4">
        <v>405233.04</v>
      </c>
      <c r="F6222" s="4">
        <v>56286.869255999998</v>
      </c>
      <c r="G6222" s="3">
        <v>0.1389</v>
      </c>
      <c r="H6222" s="7">
        <v>5628.2366666666667</v>
      </c>
      <c r="I6222" s="4">
        <v>781.76207299999999</v>
      </c>
      <c r="J6222">
        <v>72</v>
      </c>
      <c r="K6222" t="s">
        <v>11</v>
      </c>
      <c r="L6222" t="s">
        <v>12</v>
      </c>
      <c r="M6222" t="s">
        <v>53</v>
      </c>
      <c r="N6222" s="2">
        <v>42159</v>
      </c>
      <c r="O6222" s="2">
        <v>42889</v>
      </c>
      <c r="P6222" t="s">
        <v>24</v>
      </c>
      <c r="Q6222" t="s">
        <v>28</v>
      </c>
      <c r="R6222" s="5" t="str">
        <f t="shared" si="295"/>
        <v>0.13</v>
      </c>
      <c r="S6222" s="6" t="str">
        <f t="shared" si="296"/>
        <v/>
      </c>
      <c r="T6222">
        <f>ROUND(INT(表1[[#This Row],[合同结束日期]]-表1[[#This Row],[合同起始日期]])/365,1)</f>
        <v>2</v>
      </c>
    </row>
    <row r="6223" spans="1:20">
      <c r="A6223" s="1">
        <v>42675</v>
      </c>
      <c r="B6223" t="s">
        <v>69</v>
      </c>
      <c r="C6223">
        <f t="shared" si="294"/>
        <v>2</v>
      </c>
      <c r="D6223" t="s">
        <v>423</v>
      </c>
      <c r="E6223" s="4">
        <v>135224.28</v>
      </c>
      <c r="F6223" s="4">
        <v>25449.209496000003</v>
      </c>
      <c r="G6223" s="3">
        <v>0.18820000000000003</v>
      </c>
      <c r="H6223" s="7">
        <v>2620.6255813953489</v>
      </c>
      <c r="I6223" s="4">
        <v>493.2017344186047</v>
      </c>
      <c r="J6223">
        <v>51.6</v>
      </c>
      <c r="K6223" t="s">
        <v>66</v>
      </c>
      <c r="L6223" t="s">
        <v>64</v>
      </c>
      <c r="M6223" t="s">
        <v>64</v>
      </c>
      <c r="N6223" s="2">
        <v>42156</v>
      </c>
      <c r="O6223" s="2">
        <v>42886</v>
      </c>
      <c r="P6223" t="s">
        <v>24</v>
      </c>
      <c r="Q6223" t="s">
        <v>59</v>
      </c>
      <c r="R6223" s="5" t="str">
        <f t="shared" si="295"/>
        <v>0.16</v>
      </c>
      <c r="S6223" s="6" t="str">
        <f t="shared" si="296"/>
        <v/>
      </c>
      <c r="T6223">
        <f>ROUND(INT(表1[[#This Row],[合同结束日期]]-表1[[#This Row],[合同起始日期]])/365,1)</f>
        <v>2</v>
      </c>
    </row>
    <row r="6224" spans="1:20">
      <c r="A6224" s="1">
        <v>42675</v>
      </c>
      <c r="B6224" t="s">
        <v>69</v>
      </c>
      <c r="C6224">
        <f t="shared" si="294"/>
        <v>2</v>
      </c>
      <c r="D6224" t="s">
        <v>421</v>
      </c>
      <c r="E6224" s="4">
        <v>242068.68</v>
      </c>
      <c r="F6224" s="4">
        <v>51415.387632000005</v>
      </c>
      <c r="G6224" s="3">
        <v>0.21240000000000003</v>
      </c>
      <c r="H6224" s="7">
        <v>2266.5606741573033</v>
      </c>
      <c r="I6224" s="4">
        <v>481.41748719101128</v>
      </c>
      <c r="J6224">
        <v>106.8</v>
      </c>
      <c r="K6224" t="s">
        <v>11</v>
      </c>
      <c r="L6224" t="s">
        <v>13</v>
      </c>
      <c r="M6224" t="s">
        <v>34</v>
      </c>
      <c r="N6224" s="2">
        <v>42156</v>
      </c>
      <c r="O6224" s="2">
        <v>42886</v>
      </c>
      <c r="P6224" t="s">
        <v>24</v>
      </c>
      <c r="Q6224" t="s">
        <v>30</v>
      </c>
      <c r="R6224" s="5" t="str">
        <f t="shared" si="295"/>
        <v>0.18</v>
      </c>
      <c r="S6224" s="6" t="str">
        <f t="shared" si="296"/>
        <v/>
      </c>
      <c r="T6224">
        <f>ROUND(INT(表1[[#This Row],[合同结束日期]]-表1[[#This Row],[合同起始日期]])/365,1)</f>
        <v>2</v>
      </c>
    </row>
    <row r="6225" spans="1:20">
      <c r="A6225" s="1">
        <v>42675</v>
      </c>
      <c r="B6225" t="s">
        <v>69</v>
      </c>
      <c r="C6225">
        <f t="shared" si="294"/>
        <v>2</v>
      </c>
      <c r="D6225" t="s">
        <v>440</v>
      </c>
      <c r="E6225" s="4">
        <v>426158.39999999997</v>
      </c>
      <c r="F6225" s="4">
        <v>81524.101920000001</v>
      </c>
      <c r="G6225" s="3">
        <v>0.19130000000000003</v>
      </c>
      <c r="H6225" s="7">
        <v>4129.4418604651155</v>
      </c>
      <c r="I6225" s="4">
        <v>789.96222790697675</v>
      </c>
      <c r="J6225">
        <v>103.2</v>
      </c>
      <c r="K6225" t="s">
        <v>11</v>
      </c>
      <c r="L6225" t="s">
        <v>23</v>
      </c>
      <c r="M6225" t="s">
        <v>23</v>
      </c>
      <c r="N6225" s="2">
        <v>42163</v>
      </c>
      <c r="O6225" s="2">
        <v>42893</v>
      </c>
      <c r="P6225" t="s">
        <v>24</v>
      </c>
      <c r="Q6225" t="s">
        <v>56</v>
      </c>
      <c r="R6225" s="5" t="str">
        <f t="shared" si="295"/>
        <v>0.17</v>
      </c>
      <c r="S6225" s="6" t="str">
        <f t="shared" si="296"/>
        <v/>
      </c>
      <c r="T6225">
        <f>ROUND(INT(表1[[#This Row],[合同结束日期]]-表1[[#This Row],[合同起始日期]])/365,1)</f>
        <v>2</v>
      </c>
    </row>
    <row r="6226" spans="1:20">
      <c r="A6226" s="1">
        <v>42675</v>
      </c>
      <c r="B6226" t="s">
        <v>69</v>
      </c>
      <c r="C6226">
        <f t="shared" si="294"/>
        <v>2</v>
      </c>
      <c r="D6226" t="s">
        <v>90</v>
      </c>
      <c r="E6226" s="4">
        <v>302900.39999999997</v>
      </c>
      <c r="F6226" s="4">
        <v>70424.343000000008</v>
      </c>
      <c r="G6226" s="3">
        <v>0.23250000000000004</v>
      </c>
      <c r="H6226" s="7">
        <v>1607.7515923566878</v>
      </c>
      <c r="I6226" s="4">
        <v>373.80224522292997</v>
      </c>
      <c r="J6226">
        <v>188.4</v>
      </c>
      <c r="K6226" t="s">
        <v>11</v>
      </c>
      <c r="L6226" t="s">
        <v>23</v>
      </c>
      <c r="M6226" t="s">
        <v>23</v>
      </c>
      <c r="N6226" s="2">
        <v>42156</v>
      </c>
      <c r="O6226" s="2">
        <v>42886</v>
      </c>
      <c r="P6226" t="s">
        <v>24</v>
      </c>
      <c r="Q6226" t="s">
        <v>420</v>
      </c>
      <c r="R6226" s="5" t="str">
        <f t="shared" si="295"/>
        <v>0.19</v>
      </c>
      <c r="S6226" s="6" t="str">
        <f t="shared" si="296"/>
        <v/>
      </c>
      <c r="T6226">
        <f>ROUND(INT(表1[[#This Row],[合同结束日期]]-表1[[#This Row],[合同起始日期]])/365,1)</f>
        <v>2</v>
      </c>
    </row>
    <row r="6227" spans="1:20">
      <c r="A6227" s="1">
        <v>42675</v>
      </c>
      <c r="B6227" t="s">
        <v>69</v>
      </c>
      <c r="C6227">
        <f t="shared" si="294"/>
        <v>2</v>
      </c>
      <c r="D6227" t="s">
        <v>441</v>
      </c>
      <c r="E6227" s="4">
        <v>136555.19999999998</v>
      </c>
      <c r="F6227" s="4">
        <v>39737.563200000004</v>
      </c>
      <c r="G6227" s="3">
        <v>0.29100000000000009</v>
      </c>
      <c r="H6227" s="7">
        <v>1264.3999999999999</v>
      </c>
      <c r="I6227" s="4">
        <v>367.94040000000001</v>
      </c>
      <c r="J6227">
        <v>108</v>
      </c>
      <c r="K6227" t="s">
        <v>11</v>
      </c>
      <c r="L6227" t="s">
        <v>23</v>
      </c>
      <c r="M6227" t="s">
        <v>23</v>
      </c>
      <c r="N6227" s="2">
        <v>42163</v>
      </c>
      <c r="O6227" s="2">
        <v>42893</v>
      </c>
      <c r="P6227" t="s">
        <v>24</v>
      </c>
      <c r="Q6227" t="s">
        <v>56</v>
      </c>
      <c r="R6227" s="5" t="str">
        <f t="shared" si="295"/>
        <v>0.17</v>
      </c>
      <c r="S6227" s="6" t="str">
        <f t="shared" si="296"/>
        <v/>
      </c>
      <c r="T6227">
        <f>ROUND(INT(表1[[#This Row],[合同结束日期]]-表1[[#This Row],[合同起始日期]])/365,1)</f>
        <v>2</v>
      </c>
    </row>
    <row r="6228" spans="1:20">
      <c r="A6228" s="1">
        <v>42675</v>
      </c>
      <c r="B6228" t="s">
        <v>69</v>
      </c>
      <c r="C6228">
        <f t="shared" si="294"/>
        <v>2</v>
      </c>
      <c r="D6228" t="s">
        <v>419</v>
      </c>
      <c r="E6228" s="4">
        <v>924564</v>
      </c>
      <c r="F6228" s="4">
        <v>192124.39919999999</v>
      </c>
      <c r="G6228" s="3">
        <v>0.20779999999999998</v>
      </c>
      <c r="H6228" s="7">
        <v>2811.9343065693429</v>
      </c>
      <c r="I6228" s="4">
        <v>584.31994890510941</v>
      </c>
      <c r="J6228">
        <v>328.8</v>
      </c>
      <c r="K6228" t="s">
        <v>11</v>
      </c>
      <c r="L6228" t="s">
        <v>23</v>
      </c>
      <c r="M6228" t="s">
        <v>23</v>
      </c>
      <c r="N6228" s="2">
        <v>42140</v>
      </c>
      <c r="O6228" s="2">
        <v>42870</v>
      </c>
      <c r="P6228" t="s">
        <v>24</v>
      </c>
      <c r="Q6228" t="s">
        <v>30</v>
      </c>
      <c r="R6228" s="5" t="str">
        <f t="shared" si="295"/>
        <v>0.18</v>
      </c>
      <c r="S6228" s="6" t="str">
        <f t="shared" si="296"/>
        <v/>
      </c>
      <c r="T6228">
        <f>ROUND(INT(表1[[#This Row],[合同结束日期]]-表1[[#This Row],[合同起始日期]])/365,1)</f>
        <v>2</v>
      </c>
    </row>
    <row r="6229" spans="1:20">
      <c r="A6229" s="1">
        <v>42675</v>
      </c>
      <c r="B6229" t="s">
        <v>69</v>
      </c>
      <c r="C6229">
        <f t="shared" si="294"/>
        <v>2</v>
      </c>
      <c r="D6229" t="s">
        <v>49</v>
      </c>
      <c r="E6229" s="4">
        <v>590384.4</v>
      </c>
      <c r="F6229" s="4">
        <v>83126.123519999994</v>
      </c>
      <c r="G6229" s="3">
        <v>0.14079999999999998</v>
      </c>
      <c r="H6229" s="7">
        <v>4641.3867924528304</v>
      </c>
      <c r="I6229" s="4">
        <v>653.50726037735853</v>
      </c>
      <c r="J6229">
        <v>127.19999999999999</v>
      </c>
      <c r="K6229" t="s">
        <v>11</v>
      </c>
      <c r="L6229" t="s">
        <v>51</v>
      </c>
      <c r="M6229" t="s">
        <v>50</v>
      </c>
      <c r="N6229" s="2">
        <v>42178</v>
      </c>
      <c r="O6229" s="2">
        <v>42908</v>
      </c>
      <c r="P6229" t="s">
        <v>24</v>
      </c>
      <c r="Q6229" t="s">
        <v>28</v>
      </c>
      <c r="R6229" s="5" t="str">
        <f t="shared" si="295"/>
        <v>0.13</v>
      </c>
      <c r="S6229" s="6" t="str">
        <f t="shared" si="296"/>
        <v/>
      </c>
      <c r="T6229">
        <f>ROUND(INT(表1[[#This Row],[合同结束日期]]-表1[[#This Row],[合同起始日期]])/365,1)</f>
        <v>2</v>
      </c>
    </row>
    <row r="6230" spans="1:20">
      <c r="A6230" s="1">
        <v>42675</v>
      </c>
      <c r="B6230" t="s">
        <v>69</v>
      </c>
      <c r="C6230">
        <f t="shared" si="294"/>
        <v>2</v>
      </c>
      <c r="D6230" t="s">
        <v>310</v>
      </c>
      <c r="E6230" s="4">
        <v>67593.599999999991</v>
      </c>
      <c r="F6230" s="4">
        <v>11991.104640000001</v>
      </c>
      <c r="G6230" s="3">
        <v>0.17740000000000003</v>
      </c>
      <c r="H6230" s="7">
        <v>5120.7272727272721</v>
      </c>
      <c r="I6230" s="4">
        <v>908.41701818181832</v>
      </c>
      <c r="J6230">
        <v>13.2</v>
      </c>
      <c r="K6230" t="s">
        <v>11</v>
      </c>
      <c r="L6230" t="s">
        <v>12</v>
      </c>
      <c r="M6230" t="s">
        <v>10</v>
      </c>
      <c r="N6230" s="2">
        <v>42181</v>
      </c>
      <c r="O6230" s="2">
        <v>42911</v>
      </c>
      <c r="P6230" t="s">
        <v>24</v>
      </c>
      <c r="Q6230" t="s">
        <v>59</v>
      </c>
      <c r="R6230" s="5" t="str">
        <f t="shared" si="295"/>
        <v>0.16</v>
      </c>
      <c r="S6230" s="6" t="str">
        <f t="shared" si="296"/>
        <v/>
      </c>
      <c r="T6230">
        <f>ROUND(INT(表1[[#This Row],[合同结束日期]]-表1[[#This Row],[合同起始日期]])/365,1)</f>
        <v>2</v>
      </c>
    </row>
    <row r="6231" spans="1:20">
      <c r="A6231" s="1">
        <v>42675</v>
      </c>
      <c r="B6231" t="s">
        <v>69</v>
      </c>
      <c r="C6231">
        <f t="shared" si="294"/>
        <v>2</v>
      </c>
      <c r="D6231" t="s">
        <v>461</v>
      </c>
      <c r="E6231" s="4">
        <v>703040.76</v>
      </c>
      <c r="F6231" s="4">
        <v>67913.737416000004</v>
      </c>
      <c r="G6231" s="3">
        <v>9.6600000000000005E-2</v>
      </c>
      <c r="H6231" s="7">
        <v>3019.9345360824746</v>
      </c>
      <c r="I6231" s="4">
        <v>291.72567618556707</v>
      </c>
      <c r="J6231">
        <v>232.79999999999998</v>
      </c>
      <c r="K6231" t="s">
        <v>44</v>
      </c>
      <c r="L6231" t="s">
        <v>72</v>
      </c>
      <c r="M6231" t="s">
        <v>71</v>
      </c>
      <c r="N6231" s="2">
        <v>42135</v>
      </c>
      <c r="O6231" s="2">
        <v>43961</v>
      </c>
      <c r="P6231" t="s">
        <v>24</v>
      </c>
      <c r="Q6231" t="s">
        <v>42</v>
      </c>
      <c r="R6231" s="5" t="str">
        <f t="shared" si="295"/>
        <v>0.08</v>
      </c>
      <c r="S6231" s="6" t="str">
        <f t="shared" si="296"/>
        <v/>
      </c>
      <c r="T6231">
        <f>ROUND(INT(表1[[#This Row],[合同结束日期]]-表1[[#This Row],[合同起始日期]])/365,1)</f>
        <v>5</v>
      </c>
    </row>
    <row r="6232" spans="1:20">
      <c r="A6232" s="1">
        <v>42675</v>
      </c>
      <c r="B6232" t="s">
        <v>69</v>
      </c>
      <c r="C6232">
        <f t="shared" si="294"/>
        <v>2</v>
      </c>
      <c r="D6232" t="s">
        <v>464</v>
      </c>
      <c r="E6232" s="4">
        <v>437446.8</v>
      </c>
      <c r="F6232" s="4">
        <v>50481.360720000004</v>
      </c>
      <c r="G6232" s="3">
        <v>0.11540000000000002</v>
      </c>
      <c r="H6232" s="7">
        <v>1687.6805555555557</v>
      </c>
      <c r="I6232" s="4">
        <v>194.75833611111113</v>
      </c>
      <c r="J6232">
        <v>259.2</v>
      </c>
      <c r="K6232" t="s">
        <v>44</v>
      </c>
      <c r="L6232" t="s">
        <v>72</v>
      </c>
      <c r="M6232" t="s">
        <v>71</v>
      </c>
      <c r="N6232" s="2">
        <v>42139</v>
      </c>
      <c r="O6232" s="2">
        <v>43965</v>
      </c>
      <c r="P6232" t="s">
        <v>18</v>
      </c>
      <c r="Q6232" t="s">
        <v>42</v>
      </c>
      <c r="R6232" s="5" t="str">
        <f t="shared" si="295"/>
        <v>0.08</v>
      </c>
      <c r="S6232" s="6" t="str">
        <f t="shared" si="296"/>
        <v/>
      </c>
      <c r="T6232">
        <f>ROUND(INT(表1[[#This Row],[合同结束日期]]-表1[[#This Row],[合同起始日期]])/365,1)</f>
        <v>5</v>
      </c>
    </row>
    <row r="6233" spans="1:20">
      <c r="A6233" s="1">
        <v>42675</v>
      </c>
      <c r="B6233" t="s">
        <v>69</v>
      </c>
      <c r="C6233">
        <f t="shared" si="294"/>
        <v>2</v>
      </c>
      <c r="D6233" t="s">
        <v>470</v>
      </c>
      <c r="E6233" s="4">
        <v>72926.399999999994</v>
      </c>
      <c r="F6233" s="4">
        <v>12120.367680000001</v>
      </c>
      <c r="G6233" s="3">
        <v>0.16620000000000004</v>
      </c>
      <c r="H6233" s="7">
        <v>5064.333333333333</v>
      </c>
      <c r="I6233" s="4">
        <v>841.69220000000018</v>
      </c>
      <c r="J6233">
        <v>14.399999999999999</v>
      </c>
      <c r="K6233" t="s">
        <v>11</v>
      </c>
      <c r="L6233" t="s">
        <v>12</v>
      </c>
      <c r="M6233" t="s">
        <v>110</v>
      </c>
      <c r="N6233" s="2">
        <v>42266</v>
      </c>
      <c r="O6233" s="2">
        <v>42996</v>
      </c>
      <c r="P6233" t="s">
        <v>24</v>
      </c>
      <c r="Q6233" t="s">
        <v>25</v>
      </c>
      <c r="R6233" s="5" t="str">
        <f t="shared" si="295"/>
        <v>0.15</v>
      </c>
      <c r="S6233" s="6" t="str">
        <f t="shared" si="296"/>
        <v/>
      </c>
      <c r="T6233">
        <f>ROUND(INT(表1[[#This Row],[合同结束日期]]-表1[[#This Row],[合同起始日期]])/365,1)</f>
        <v>2</v>
      </c>
    </row>
    <row r="6234" spans="1:20">
      <c r="A6234" s="1">
        <v>42675</v>
      </c>
      <c r="B6234" t="s">
        <v>69</v>
      </c>
      <c r="C6234">
        <f t="shared" si="294"/>
        <v>2</v>
      </c>
      <c r="D6234" t="s">
        <v>297</v>
      </c>
      <c r="E6234" s="4">
        <v>58232.28</v>
      </c>
      <c r="F6234" s="4">
        <v>5357.3697600000005</v>
      </c>
      <c r="G6234" s="3">
        <v>9.2000000000000012E-2</v>
      </c>
      <c r="H6234" s="7">
        <v>3235.1266666666666</v>
      </c>
      <c r="I6234" s="4">
        <v>297.63165333333336</v>
      </c>
      <c r="J6234">
        <v>18</v>
      </c>
      <c r="K6234" t="s">
        <v>60</v>
      </c>
      <c r="L6234" t="s">
        <v>61</v>
      </c>
      <c r="M6234" t="s">
        <v>305</v>
      </c>
      <c r="N6234" s="2">
        <v>42323</v>
      </c>
      <c r="O6234" s="2">
        <v>42688</v>
      </c>
      <c r="P6234" t="s">
        <v>24</v>
      </c>
      <c r="Q6234" t="s">
        <v>28</v>
      </c>
      <c r="R6234" s="5" t="str">
        <f t="shared" si="295"/>
        <v>0.13</v>
      </c>
      <c r="S6234" s="6" t="str">
        <f t="shared" si="296"/>
        <v/>
      </c>
      <c r="T6234">
        <f>ROUND(INT(表1[[#This Row],[合同结束日期]]-表1[[#This Row],[合同起始日期]])/365,1)</f>
        <v>1</v>
      </c>
    </row>
    <row r="6235" spans="1:20">
      <c r="A6235" s="1">
        <v>42675</v>
      </c>
      <c r="B6235" t="s">
        <v>69</v>
      </c>
      <c r="C6235">
        <f t="shared" si="294"/>
        <v>2</v>
      </c>
      <c r="D6235" t="s">
        <v>80</v>
      </c>
      <c r="E6235" s="4">
        <v>374313.6</v>
      </c>
      <c r="F6235" s="4">
        <v>76547.131199999989</v>
      </c>
      <c r="G6235" s="3">
        <v>0.20449999999999999</v>
      </c>
      <c r="H6235" s="7">
        <v>2599.3999999999996</v>
      </c>
      <c r="I6235" s="4">
        <v>531.57729999999992</v>
      </c>
      <c r="J6235">
        <v>144</v>
      </c>
      <c r="K6235" t="s">
        <v>11</v>
      </c>
      <c r="L6235" t="s">
        <v>23</v>
      </c>
      <c r="M6235" t="s">
        <v>23</v>
      </c>
      <c r="N6235" s="2">
        <v>42325</v>
      </c>
      <c r="O6235" s="2">
        <v>43055</v>
      </c>
      <c r="P6235" t="s">
        <v>24</v>
      </c>
      <c r="Q6235" t="s">
        <v>393</v>
      </c>
      <c r="R6235" s="5" t="str">
        <f t="shared" si="295"/>
        <v>0.17</v>
      </c>
      <c r="S6235" s="6" t="str">
        <f t="shared" si="296"/>
        <v>0.18</v>
      </c>
      <c r="T6235">
        <f>ROUND(INT(表1[[#This Row],[合同结束日期]]-表1[[#This Row],[合同起始日期]])/365,1)</f>
        <v>2</v>
      </c>
    </row>
    <row r="6236" spans="1:20">
      <c r="A6236" s="1">
        <v>42675</v>
      </c>
      <c r="B6236" t="s">
        <v>69</v>
      </c>
      <c r="C6236">
        <f t="shared" si="294"/>
        <v>2</v>
      </c>
      <c r="D6236" t="s">
        <v>482</v>
      </c>
      <c r="E6236" s="4">
        <v>189979.19999999998</v>
      </c>
      <c r="F6236" s="4">
        <v>40674.546719999998</v>
      </c>
      <c r="G6236" s="3">
        <v>0.21410000000000001</v>
      </c>
      <c r="H6236" s="7">
        <v>2110.8799999999997</v>
      </c>
      <c r="I6236" s="4">
        <v>451.93940799999996</v>
      </c>
      <c r="J6236">
        <v>90</v>
      </c>
      <c r="K6236" t="s">
        <v>11</v>
      </c>
      <c r="L6236" t="s">
        <v>92</v>
      </c>
      <c r="M6236" t="s">
        <v>92</v>
      </c>
      <c r="N6236" s="2">
        <v>42325</v>
      </c>
      <c r="O6236" s="2">
        <v>43055</v>
      </c>
      <c r="P6236" t="s">
        <v>24</v>
      </c>
      <c r="Q6236" t="s">
        <v>388</v>
      </c>
      <c r="R6236" s="5" t="str">
        <f t="shared" si="295"/>
        <v>0.18</v>
      </c>
      <c r="S6236" s="6" t="str">
        <f t="shared" si="296"/>
        <v>0.18</v>
      </c>
      <c r="T6236">
        <f>ROUND(INT(表1[[#This Row],[合同结束日期]]-表1[[#This Row],[合同起始日期]])/365,1)</f>
        <v>2</v>
      </c>
    </row>
    <row r="6237" spans="1:20">
      <c r="A6237" s="1">
        <v>42675</v>
      </c>
      <c r="B6237" t="s">
        <v>69</v>
      </c>
      <c r="C6237">
        <f t="shared" si="294"/>
        <v>2</v>
      </c>
      <c r="D6237" t="s">
        <v>483</v>
      </c>
      <c r="E6237" s="4">
        <v>137400</v>
      </c>
      <c r="F6237" s="4">
        <v>42855.060000000005</v>
      </c>
      <c r="G6237" s="3">
        <v>0.31190000000000001</v>
      </c>
      <c r="H6237" s="7">
        <v>1379.5180722891566</v>
      </c>
      <c r="I6237" s="4">
        <v>430.27168674698805</v>
      </c>
      <c r="J6237">
        <v>99.6</v>
      </c>
      <c r="K6237" t="s">
        <v>11</v>
      </c>
      <c r="L6237" t="s">
        <v>92</v>
      </c>
      <c r="M6237" t="s">
        <v>92</v>
      </c>
      <c r="N6237" s="2">
        <v>42325</v>
      </c>
      <c r="O6237" s="2">
        <v>43055</v>
      </c>
      <c r="P6237" t="s">
        <v>24</v>
      </c>
      <c r="Q6237" t="s">
        <v>388</v>
      </c>
      <c r="R6237" s="5" t="str">
        <f t="shared" si="295"/>
        <v>0.18</v>
      </c>
      <c r="S6237" s="6" t="str">
        <f t="shared" si="296"/>
        <v>0.18</v>
      </c>
      <c r="T6237">
        <f>ROUND(INT(表1[[#This Row],[合同结束日期]]-表1[[#This Row],[合同起始日期]])/365,1)</f>
        <v>2</v>
      </c>
    </row>
    <row r="6238" spans="1:20">
      <c r="A6238" s="1">
        <v>42675</v>
      </c>
      <c r="B6238" t="s">
        <v>69</v>
      </c>
      <c r="C6238">
        <f t="shared" si="294"/>
        <v>2</v>
      </c>
      <c r="D6238" t="s">
        <v>485</v>
      </c>
      <c r="E6238" s="4">
        <v>41437.199999999997</v>
      </c>
      <c r="F6238" s="4">
        <v>8826.123599999999</v>
      </c>
      <c r="G6238" s="3">
        <v>0.21299999999999999</v>
      </c>
      <c r="H6238" s="7">
        <v>2877.5833333333335</v>
      </c>
      <c r="I6238" s="4">
        <v>612.92525000000001</v>
      </c>
      <c r="J6238">
        <v>14.399999999999999</v>
      </c>
      <c r="K6238" t="s">
        <v>11</v>
      </c>
      <c r="L6238" t="s">
        <v>12</v>
      </c>
      <c r="M6238" t="s">
        <v>110</v>
      </c>
      <c r="N6238" s="2">
        <v>42362</v>
      </c>
      <c r="O6238" s="2">
        <v>42727</v>
      </c>
      <c r="P6238" t="s">
        <v>24</v>
      </c>
      <c r="Q6238" t="s">
        <v>59</v>
      </c>
      <c r="R6238" s="5" t="str">
        <f t="shared" si="295"/>
        <v>0.16</v>
      </c>
      <c r="S6238" s="6" t="str">
        <f t="shared" si="296"/>
        <v/>
      </c>
      <c r="T6238">
        <f>ROUND(INT(表1[[#This Row],[合同结束日期]]-表1[[#This Row],[合同起始日期]])/365,1)</f>
        <v>1</v>
      </c>
    </row>
    <row r="6239" spans="1:20">
      <c r="A6239" s="1">
        <v>42675</v>
      </c>
      <c r="B6239" t="s">
        <v>69</v>
      </c>
      <c r="C6239">
        <f t="shared" si="294"/>
        <v>2</v>
      </c>
      <c r="D6239" t="s">
        <v>492</v>
      </c>
      <c r="E6239" s="4">
        <v>358239.6</v>
      </c>
      <c r="F6239" s="4">
        <v>94933.494000000006</v>
      </c>
      <c r="G6239" s="3">
        <v>0.26500000000000001</v>
      </c>
      <c r="H6239" s="7">
        <v>1388.5255813953488</v>
      </c>
      <c r="I6239" s="4">
        <v>367.95927906976749</v>
      </c>
      <c r="J6239">
        <v>258</v>
      </c>
      <c r="K6239" t="s">
        <v>11</v>
      </c>
      <c r="L6239" t="s">
        <v>92</v>
      </c>
      <c r="M6239" t="s">
        <v>92</v>
      </c>
      <c r="N6239" s="2">
        <v>42436</v>
      </c>
      <c r="O6239" s="2">
        <v>43165</v>
      </c>
      <c r="P6239" t="s">
        <v>24</v>
      </c>
      <c r="Q6239" t="s">
        <v>25</v>
      </c>
      <c r="R6239" s="5" t="str">
        <f t="shared" si="295"/>
        <v>0.15</v>
      </c>
      <c r="S6239" s="6" t="str">
        <f t="shared" si="296"/>
        <v/>
      </c>
      <c r="T6239">
        <f>ROUND(INT(表1[[#This Row],[合同结束日期]]-表1[[#This Row],[合同起始日期]])/365,1)</f>
        <v>2</v>
      </c>
    </row>
    <row r="6240" spans="1:20">
      <c r="A6240" s="1">
        <v>42675</v>
      </c>
      <c r="B6240" t="s">
        <v>69</v>
      </c>
      <c r="C6240">
        <f t="shared" si="294"/>
        <v>2</v>
      </c>
      <c r="D6240" t="s">
        <v>490</v>
      </c>
      <c r="E6240" s="4">
        <v>97365.12000000001</v>
      </c>
      <c r="F6240" s="4">
        <v>18012.547200000001</v>
      </c>
      <c r="G6240" s="3">
        <v>0.185</v>
      </c>
      <c r="H6240" s="7">
        <v>6761.4666666666681</v>
      </c>
      <c r="I6240" s="4">
        <v>1250.8713333333335</v>
      </c>
      <c r="J6240">
        <v>14.399999999999999</v>
      </c>
      <c r="K6240" t="s">
        <v>66</v>
      </c>
      <c r="L6240" t="s">
        <v>64</v>
      </c>
      <c r="M6240" t="s">
        <v>64</v>
      </c>
      <c r="N6240" s="2">
        <v>42444</v>
      </c>
      <c r="O6240" s="2">
        <v>42808</v>
      </c>
      <c r="P6240" t="s">
        <v>24</v>
      </c>
      <c r="Q6240" t="s">
        <v>56</v>
      </c>
      <c r="R6240" s="5" t="str">
        <f t="shared" si="295"/>
        <v>0.17</v>
      </c>
      <c r="S6240" s="6" t="str">
        <f t="shared" si="296"/>
        <v/>
      </c>
      <c r="T6240">
        <f>ROUND(INT(表1[[#This Row],[合同结束日期]]-表1[[#This Row],[合同起始日期]])/365,1)</f>
        <v>1</v>
      </c>
    </row>
    <row r="6241" spans="1:20">
      <c r="A6241" s="1">
        <v>42675</v>
      </c>
      <c r="B6241" t="s">
        <v>69</v>
      </c>
      <c r="C6241">
        <f t="shared" si="294"/>
        <v>2</v>
      </c>
      <c r="D6241" t="s">
        <v>494</v>
      </c>
      <c r="E6241" s="4">
        <v>11603.76</v>
      </c>
      <c r="F6241" s="4">
        <v>20183.580144000003</v>
      </c>
      <c r="G6241" s="3">
        <v>1.7394000000000003</v>
      </c>
      <c r="H6241" s="7">
        <v>241.745</v>
      </c>
      <c r="I6241" s="4">
        <v>420.49125300000009</v>
      </c>
      <c r="J6241">
        <v>48</v>
      </c>
      <c r="K6241" t="s">
        <v>11</v>
      </c>
      <c r="L6241" t="s">
        <v>12</v>
      </c>
      <c r="M6241" t="s">
        <v>53</v>
      </c>
      <c r="N6241" s="2">
        <v>42461</v>
      </c>
      <c r="O6241" s="2">
        <v>42825</v>
      </c>
      <c r="P6241" t="s">
        <v>24</v>
      </c>
      <c r="Q6241" t="s">
        <v>56</v>
      </c>
      <c r="R6241" s="5" t="str">
        <f t="shared" si="295"/>
        <v>0.17</v>
      </c>
      <c r="S6241" s="6" t="str">
        <f t="shared" si="296"/>
        <v/>
      </c>
      <c r="T6241">
        <f>ROUND(INT(表1[[#This Row],[合同结束日期]]-表1[[#This Row],[合同起始日期]])/365,1)</f>
        <v>1</v>
      </c>
    </row>
    <row r="6242" spans="1:20">
      <c r="A6242" s="1">
        <v>42675</v>
      </c>
      <c r="B6242" t="s">
        <v>69</v>
      </c>
      <c r="C6242">
        <f t="shared" si="294"/>
        <v>2</v>
      </c>
      <c r="D6242" t="s">
        <v>497</v>
      </c>
      <c r="E6242" s="4">
        <v>260103.01199999999</v>
      </c>
      <c r="F6242" s="4">
        <v>67548.752216399997</v>
      </c>
      <c r="G6242" s="3">
        <v>0.25969999999999999</v>
      </c>
      <c r="H6242" s="7">
        <v>1821.4496638655464</v>
      </c>
      <c r="I6242" s="4">
        <v>473.03047770588239</v>
      </c>
      <c r="J6242">
        <v>142.79999999999998</v>
      </c>
      <c r="K6242" t="s">
        <v>11</v>
      </c>
      <c r="L6242" t="s">
        <v>23</v>
      </c>
      <c r="M6242" t="s">
        <v>23</v>
      </c>
      <c r="N6242" s="2">
        <v>42500</v>
      </c>
      <c r="O6242" s="2">
        <v>43229</v>
      </c>
      <c r="P6242" t="s">
        <v>24</v>
      </c>
      <c r="Q6242" t="s">
        <v>56</v>
      </c>
      <c r="R6242" s="5" t="str">
        <f t="shared" si="295"/>
        <v>0.17</v>
      </c>
      <c r="S6242" s="6" t="str">
        <f t="shared" si="296"/>
        <v/>
      </c>
      <c r="T6242">
        <f>ROUND(INT(表1[[#This Row],[合同结束日期]]-表1[[#This Row],[合同起始日期]])/365,1)</f>
        <v>2</v>
      </c>
    </row>
    <row r="6243" spans="1:20">
      <c r="A6243" s="1">
        <v>42675</v>
      </c>
      <c r="B6243" t="s">
        <v>69</v>
      </c>
      <c r="C6243">
        <f t="shared" si="294"/>
        <v>2</v>
      </c>
      <c r="D6243" t="s">
        <v>26</v>
      </c>
      <c r="E6243" s="4">
        <v>278158.07999999996</v>
      </c>
      <c r="F6243" s="4">
        <v>58135.038720000004</v>
      </c>
      <c r="G6243" s="3">
        <v>0.20900000000000005</v>
      </c>
      <c r="H6243" s="7">
        <v>1810.9249999999997</v>
      </c>
      <c r="I6243" s="4">
        <v>378.48332500000004</v>
      </c>
      <c r="J6243">
        <v>153.6</v>
      </c>
      <c r="K6243" t="s">
        <v>11</v>
      </c>
      <c r="L6243" t="s">
        <v>13</v>
      </c>
      <c r="M6243" t="s">
        <v>27</v>
      </c>
      <c r="N6243" s="2">
        <v>42529</v>
      </c>
      <c r="O6243" s="2">
        <v>43258</v>
      </c>
      <c r="P6243" t="s">
        <v>24</v>
      </c>
      <c r="Q6243" t="s">
        <v>25</v>
      </c>
      <c r="R6243" s="5" t="str">
        <f t="shared" si="295"/>
        <v>0.15</v>
      </c>
      <c r="S6243" s="6" t="str">
        <f t="shared" si="296"/>
        <v/>
      </c>
      <c r="T6243">
        <f>ROUND(INT(表1[[#This Row],[合同结束日期]]-表1[[#This Row],[合同起始日期]])/365,1)</f>
        <v>2</v>
      </c>
    </row>
    <row r="6244" spans="1:20">
      <c r="A6244" s="1">
        <v>42675</v>
      </c>
      <c r="B6244" t="s">
        <v>69</v>
      </c>
      <c r="C6244">
        <f t="shared" si="294"/>
        <v>2</v>
      </c>
      <c r="D6244" t="s">
        <v>522</v>
      </c>
      <c r="E6244" s="4">
        <v>73176</v>
      </c>
      <c r="F6244" s="4">
        <v>50345.087999999996</v>
      </c>
      <c r="G6244" s="3">
        <v>0.68799999999999994</v>
      </c>
      <c r="H6244" s="7">
        <v>534.91228070175441</v>
      </c>
      <c r="I6244" s="4">
        <v>368.01964912280704</v>
      </c>
      <c r="J6244">
        <v>136.79999999999998</v>
      </c>
      <c r="K6244" t="s">
        <v>11</v>
      </c>
      <c r="L6244" t="s">
        <v>23</v>
      </c>
      <c r="M6244" t="s">
        <v>23</v>
      </c>
      <c r="N6244" s="2">
        <v>42536</v>
      </c>
      <c r="O6244" s="2">
        <v>43265</v>
      </c>
      <c r="P6244" t="s">
        <v>24</v>
      </c>
      <c r="Q6244" t="s">
        <v>59</v>
      </c>
      <c r="R6244" s="5" t="str">
        <f t="shared" si="295"/>
        <v>0.16</v>
      </c>
      <c r="S6244" s="6" t="str">
        <f t="shared" si="296"/>
        <v/>
      </c>
      <c r="T6244">
        <f>ROUND(INT(表1[[#This Row],[合同结束日期]]-表1[[#This Row],[合同起始日期]])/365,1)</f>
        <v>2</v>
      </c>
    </row>
    <row r="6245" spans="1:20">
      <c r="A6245" s="1">
        <v>42675</v>
      </c>
      <c r="B6245" t="s">
        <v>69</v>
      </c>
      <c r="C6245">
        <f t="shared" si="294"/>
        <v>2</v>
      </c>
      <c r="D6245" t="s">
        <v>524</v>
      </c>
      <c r="E6245" s="4">
        <v>155175.6</v>
      </c>
      <c r="F6245" s="4">
        <v>55087.337999999996</v>
      </c>
      <c r="G6245" s="3">
        <v>0.35499999999999998</v>
      </c>
      <c r="H6245" s="7">
        <v>1095.8728813559323</v>
      </c>
      <c r="I6245" s="4">
        <v>389.03487288135591</v>
      </c>
      <c r="J6245">
        <v>141.6</v>
      </c>
      <c r="K6245" t="s">
        <v>11</v>
      </c>
      <c r="L6245" t="s">
        <v>13</v>
      </c>
      <c r="M6245" t="s">
        <v>13</v>
      </c>
      <c r="N6245" s="2">
        <v>42536</v>
      </c>
      <c r="O6245" s="2">
        <v>43265</v>
      </c>
      <c r="P6245" t="s">
        <v>24</v>
      </c>
      <c r="Q6245" t="s">
        <v>30</v>
      </c>
      <c r="R6245" s="5" t="str">
        <f t="shared" si="295"/>
        <v>0.18</v>
      </c>
      <c r="S6245" s="6" t="str">
        <f t="shared" si="296"/>
        <v/>
      </c>
      <c r="T6245">
        <f>ROUND(INT(表1[[#This Row],[合同结束日期]]-表1[[#This Row],[合同起始日期]])/365,1)</f>
        <v>2</v>
      </c>
    </row>
    <row r="6246" spans="1:20">
      <c r="A6246" s="1">
        <v>42675</v>
      </c>
      <c r="B6246" t="s">
        <v>69</v>
      </c>
      <c r="C6246">
        <f t="shared" si="294"/>
        <v>2</v>
      </c>
      <c r="D6246" t="s">
        <v>79</v>
      </c>
      <c r="E6246" s="4">
        <v>346347.6</v>
      </c>
      <c r="F6246" s="4">
        <v>70377.832320000001</v>
      </c>
      <c r="G6246" s="3">
        <v>0.20320000000000002</v>
      </c>
      <c r="H6246" s="7">
        <v>1770.6932515337423</v>
      </c>
      <c r="I6246" s="4">
        <v>359.80486871165647</v>
      </c>
      <c r="J6246">
        <v>195.6</v>
      </c>
      <c r="K6246" t="s">
        <v>11</v>
      </c>
      <c r="L6246" t="s">
        <v>13</v>
      </c>
      <c r="M6246" t="s">
        <v>34</v>
      </c>
      <c r="N6246" s="2">
        <v>42500</v>
      </c>
      <c r="O6246" s="2">
        <v>43229</v>
      </c>
      <c r="P6246" t="s">
        <v>24</v>
      </c>
      <c r="Q6246" t="s">
        <v>56</v>
      </c>
      <c r="R6246" s="5" t="str">
        <f t="shared" si="295"/>
        <v>0.17</v>
      </c>
      <c r="S6246" s="6" t="str">
        <f t="shared" si="296"/>
        <v/>
      </c>
      <c r="T6246">
        <f>ROUND(INT(表1[[#This Row],[合同结束日期]]-表1[[#This Row],[合同起始日期]])/365,1)</f>
        <v>2</v>
      </c>
    </row>
    <row r="6247" spans="1:20">
      <c r="A6247" s="1">
        <v>42675</v>
      </c>
      <c r="B6247" t="s">
        <v>69</v>
      </c>
      <c r="C6247">
        <f t="shared" si="294"/>
        <v>2</v>
      </c>
      <c r="D6247" t="s">
        <v>97</v>
      </c>
      <c r="E6247" s="4">
        <v>491832.48</v>
      </c>
      <c r="F6247" s="4">
        <v>104071.75276800001</v>
      </c>
      <c r="G6247" s="3">
        <v>0.21160000000000001</v>
      </c>
      <c r="H6247" s="7">
        <v>992.39806295399524</v>
      </c>
      <c r="I6247" s="4">
        <v>209.99143012106541</v>
      </c>
      <c r="J6247">
        <v>495.59999999999997</v>
      </c>
      <c r="K6247" t="s">
        <v>11</v>
      </c>
      <c r="L6247" t="s">
        <v>13</v>
      </c>
      <c r="M6247" t="s">
        <v>27</v>
      </c>
      <c r="N6247" s="2">
        <v>42500</v>
      </c>
      <c r="O6247" s="2">
        <v>43229</v>
      </c>
      <c r="P6247" t="s">
        <v>24</v>
      </c>
      <c r="Q6247" t="s">
        <v>48</v>
      </c>
      <c r="R6247" s="5" t="str">
        <f t="shared" si="295"/>
        <v>0.11</v>
      </c>
      <c r="S6247" s="6" t="str">
        <f t="shared" si="296"/>
        <v/>
      </c>
      <c r="T6247">
        <f>ROUND(INT(表1[[#This Row],[合同结束日期]]-表1[[#This Row],[合同起始日期]])/365,1)</f>
        <v>2</v>
      </c>
    </row>
    <row r="6248" spans="1:20">
      <c r="A6248" s="1">
        <v>42675</v>
      </c>
      <c r="B6248" t="s">
        <v>69</v>
      </c>
      <c r="C6248">
        <f t="shared" si="294"/>
        <v>2</v>
      </c>
      <c r="D6248" t="s">
        <v>525</v>
      </c>
      <c r="E6248" s="4">
        <v>438045.6</v>
      </c>
      <c r="F6248" s="4">
        <v>85550.305680000005</v>
      </c>
      <c r="G6248" s="3">
        <v>0.19530000000000003</v>
      </c>
      <c r="H6248" s="7">
        <v>3146.8793103448279</v>
      </c>
      <c r="I6248" s="4">
        <v>614.5855293103449</v>
      </c>
      <c r="J6248">
        <v>139.19999999999999</v>
      </c>
      <c r="K6248" t="s">
        <v>11</v>
      </c>
      <c r="L6248" t="s">
        <v>92</v>
      </c>
      <c r="M6248" t="s">
        <v>92</v>
      </c>
      <c r="N6248" s="2">
        <v>42537</v>
      </c>
      <c r="O6248" s="2">
        <v>43651</v>
      </c>
      <c r="P6248" t="s">
        <v>24</v>
      </c>
      <c r="Q6248" t="s">
        <v>56</v>
      </c>
      <c r="R6248" s="5" t="str">
        <f t="shared" si="295"/>
        <v>0.17</v>
      </c>
      <c r="S6248" s="6" t="str">
        <f t="shared" si="296"/>
        <v/>
      </c>
      <c r="T6248">
        <f>ROUND(INT(表1[[#This Row],[合同结束日期]]-表1[[#This Row],[合同起始日期]])/365,1)</f>
        <v>3.1</v>
      </c>
    </row>
    <row r="6249" spans="1:20">
      <c r="A6249" s="1">
        <v>42675</v>
      </c>
      <c r="B6249" t="s">
        <v>69</v>
      </c>
      <c r="C6249">
        <f t="shared" si="294"/>
        <v>2</v>
      </c>
      <c r="D6249" t="s">
        <v>263</v>
      </c>
      <c r="E6249" s="4">
        <v>385597.56</v>
      </c>
      <c r="F6249" s="4">
        <v>58032.432779999996</v>
      </c>
      <c r="G6249" s="3">
        <v>0.15049999999999999</v>
      </c>
      <c r="H6249" s="7">
        <v>2434.3280303030301</v>
      </c>
      <c r="I6249" s="4">
        <v>366.36636856060602</v>
      </c>
      <c r="J6249">
        <v>158.4</v>
      </c>
      <c r="K6249" t="s">
        <v>11</v>
      </c>
      <c r="L6249" t="s">
        <v>12</v>
      </c>
      <c r="M6249" t="s">
        <v>53</v>
      </c>
      <c r="N6249" s="2">
        <v>42522</v>
      </c>
      <c r="O6249" s="2">
        <v>43251</v>
      </c>
      <c r="P6249" t="s">
        <v>24</v>
      </c>
      <c r="Q6249" t="s">
        <v>65</v>
      </c>
      <c r="R6249" s="5" t="str">
        <f t="shared" si="295"/>
        <v>0.12</v>
      </c>
      <c r="S6249" s="6" t="str">
        <f t="shared" si="296"/>
        <v/>
      </c>
      <c r="T6249">
        <f>ROUND(INT(表1[[#This Row],[合同结束日期]]-表1[[#This Row],[合同起始日期]])/365,1)</f>
        <v>2</v>
      </c>
    </row>
    <row r="6250" spans="1:20">
      <c r="A6250" s="1">
        <v>42675</v>
      </c>
      <c r="B6250" t="s">
        <v>69</v>
      </c>
      <c r="C6250">
        <f t="shared" si="294"/>
        <v>2</v>
      </c>
      <c r="D6250" t="s">
        <v>47</v>
      </c>
      <c r="E6250" s="4">
        <v>247423.19999999998</v>
      </c>
      <c r="F6250" s="4">
        <v>61831.057680000005</v>
      </c>
      <c r="G6250" s="3">
        <v>0.24990000000000004</v>
      </c>
      <c r="H6250" s="7">
        <v>1598.341085271318</v>
      </c>
      <c r="I6250" s="4">
        <v>399.4254372093024</v>
      </c>
      <c r="J6250">
        <v>154.79999999999998</v>
      </c>
      <c r="K6250" t="s">
        <v>11</v>
      </c>
      <c r="L6250" t="s">
        <v>23</v>
      </c>
      <c r="M6250" t="s">
        <v>23</v>
      </c>
      <c r="N6250" s="2">
        <v>42552</v>
      </c>
      <c r="O6250" s="2">
        <v>43281</v>
      </c>
      <c r="P6250" t="s">
        <v>24</v>
      </c>
      <c r="Q6250" t="s">
        <v>56</v>
      </c>
      <c r="R6250" s="5" t="str">
        <f t="shared" si="295"/>
        <v>0.17</v>
      </c>
      <c r="S6250" s="6" t="str">
        <f t="shared" si="296"/>
        <v/>
      </c>
      <c r="T6250">
        <f>ROUND(INT(表1[[#This Row],[合同结束日期]]-表1[[#This Row],[合同起始日期]])/365,1)</f>
        <v>2</v>
      </c>
    </row>
    <row r="6251" spans="1:20">
      <c r="A6251" s="1">
        <v>42675</v>
      </c>
      <c r="B6251" t="s">
        <v>69</v>
      </c>
      <c r="C6251">
        <f t="shared" si="294"/>
        <v>2</v>
      </c>
      <c r="D6251" t="s">
        <v>526</v>
      </c>
      <c r="E6251" s="4">
        <v>41095.199999999997</v>
      </c>
      <c r="F6251" s="4">
        <v>8403.9683999999997</v>
      </c>
      <c r="G6251" s="3">
        <v>0.20450000000000002</v>
      </c>
      <c r="H6251" s="7">
        <v>4280.75</v>
      </c>
      <c r="I6251" s="4">
        <v>875.41337499999997</v>
      </c>
      <c r="J6251">
        <v>9.6</v>
      </c>
      <c r="K6251" t="s">
        <v>66</v>
      </c>
      <c r="L6251" t="s">
        <v>66</v>
      </c>
      <c r="M6251" t="s">
        <v>66</v>
      </c>
      <c r="N6251" s="2">
        <v>42558</v>
      </c>
      <c r="O6251" s="2">
        <v>42922</v>
      </c>
      <c r="P6251" t="s">
        <v>24</v>
      </c>
      <c r="Q6251" t="s">
        <v>30</v>
      </c>
      <c r="R6251" s="5" t="str">
        <f t="shared" si="295"/>
        <v>0.18</v>
      </c>
      <c r="S6251" s="6" t="str">
        <f t="shared" si="296"/>
        <v/>
      </c>
      <c r="T6251">
        <f>ROUND(INT(表1[[#This Row],[合同结束日期]]-表1[[#This Row],[合同起始日期]])/365,1)</f>
        <v>1</v>
      </c>
    </row>
    <row r="6252" spans="1:20">
      <c r="A6252" s="1">
        <v>42675</v>
      </c>
      <c r="B6252" t="s">
        <v>69</v>
      </c>
      <c r="C6252">
        <f t="shared" si="294"/>
        <v>2</v>
      </c>
      <c r="D6252" t="s">
        <v>103</v>
      </c>
      <c r="E6252" s="4">
        <v>635067.6</v>
      </c>
      <c r="F6252" s="4">
        <v>130252.36476</v>
      </c>
      <c r="G6252" s="3">
        <v>0.2051</v>
      </c>
      <c r="H6252" s="7">
        <v>4946.0093457943922</v>
      </c>
      <c r="I6252" s="4">
        <v>1014.4265168224298</v>
      </c>
      <c r="J6252">
        <v>128.4</v>
      </c>
      <c r="K6252" t="s">
        <v>11</v>
      </c>
      <c r="L6252" t="s">
        <v>23</v>
      </c>
      <c r="M6252" t="s">
        <v>23</v>
      </c>
      <c r="N6252" s="2">
        <v>42552</v>
      </c>
      <c r="O6252" s="2">
        <v>43281</v>
      </c>
      <c r="P6252" t="s">
        <v>24</v>
      </c>
      <c r="Q6252" t="s">
        <v>420</v>
      </c>
      <c r="R6252" s="5" t="str">
        <f t="shared" si="295"/>
        <v>0.19</v>
      </c>
      <c r="S6252" s="6" t="str">
        <f t="shared" si="296"/>
        <v/>
      </c>
      <c r="T6252">
        <f>ROUND(INT(表1[[#This Row],[合同结束日期]]-表1[[#This Row],[合同起始日期]])/365,1)</f>
        <v>2</v>
      </c>
    </row>
    <row r="6253" spans="1:20">
      <c r="A6253" s="1">
        <v>42675</v>
      </c>
      <c r="B6253" t="s">
        <v>69</v>
      </c>
      <c r="C6253">
        <f t="shared" si="294"/>
        <v>2</v>
      </c>
      <c r="D6253" t="s">
        <v>102</v>
      </c>
      <c r="E6253" s="4">
        <v>678222</v>
      </c>
      <c r="F6253" s="4">
        <v>141680.57579999999</v>
      </c>
      <c r="G6253" s="3">
        <v>0.20889999999999997</v>
      </c>
      <c r="H6253" s="7">
        <v>5651.85</v>
      </c>
      <c r="I6253" s="4">
        <v>1180.6714649999999</v>
      </c>
      <c r="J6253">
        <v>120</v>
      </c>
      <c r="K6253" t="s">
        <v>11</v>
      </c>
      <c r="L6253" t="s">
        <v>92</v>
      </c>
      <c r="M6253" t="s">
        <v>92</v>
      </c>
      <c r="N6253" s="2">
        <v>42552</v>
      </c>
      <c r="O6253" s="2">
        <v>43281</v>
      </c>
      <c r="P6253" t="s">
        <v>24</v>
      </c>
      <c r="Q6253" t="s">
        <v>420</v>
      </c>
      <c r="R6253" s="5" t="str">
        <f t="shared" si="295"/>
        <v>0.19</v>
      </c>
      <c r="S6253" s="6" t="str">
        <f t="shared" si="296"/>
        <v/>
      </c>
      <c r="T6253">
        <f>ROUND(INT(表1[[#This Row],[合同结束日期]]-表1[[#This Row],[合同起始日期]])/365,1)</f>
        <v>2</v>
      </c>
    </row>
    <row r="6254" spans="1:20">
      <c r="A6254" s="1">
        <v>42675</v>
      </c>
      <c r="B6254" t="s">
        <v>69</v>
      </c>
      <c r="C6254">
        <f t="shared" si="294"/>
        <v>2</v>
      </c>
      <c r="D6254" t="s">
        <v>533</v>
      </c>
      <c r="E6254" s="4">
        <v>50394</v>
      </c>
      <c r="F6254" s="4">
        <v>22253.990400000002</v>
      </c>
      <c r="G6254" s="3">
        <v>0.44160000000000005</v>
      </c>
      <c r="H6254" s="7">
        <v>999.88095238095241</v>
      </c>
      <c r="I6254" s="4">
        <v>441.54742857142861</v>
      </c>
      <c r="J6254">
        <v>50.4</v>
      </c>
      <c r="K6254" t="s">
        <v>11</v>
      </c>
      <c r="L6254" t="s">
        <v>13</v>
      </c>
      <c r="M6254" t="s">
        <v>13</v>
      </c>
      <c r="N6254" s="2">
        <v>42566</v>
      </c>
      <c r="O6254" s="2">
        <v>43295</v>
      </c>
      <c r="P6254" t="s">
        <v>24</v>
      </c>
      <c r="Q6254" t="s">
        <v>30</v>
      </c>
      <c r="R6254" s="5" t="str">
        <f t="shared" si="295"/>
        <v>0.18</v>
      </c>
      <c r="S6254" s="6" t="str">
        <f t="shared" si="296"/>
        <v/>
      </c>
      <c r="T6254">
        <f>ROUND(INT(表1[[#This Row],[合同结束日期]]-表1[[#This Row],[合同起始日期]])/365,1)</f>
        <v>2</v>
      </c>
    </row>
    <row r="6255" spans="1:20">
      <c r="A6255" s="1">
        <v>42675</v>
      </c>
      <c r="B6255" t="s">
        <v>69</v>
      </c>
      <c r="C6255">
        <f t="shared" si="294"/>
        <v>2</v>
      </c>
      <c r="D6255" t="s">
        <v>281</v>
      </c>
      <c r="E6255" s="4">
        <v>121612.79999999999</v>
      </c>
      <c r="F6255" s="4">
        <v>21695.72352</v>
      </c>
      <c r="G6255" s="3">
        <v>0.1784</v>
      </c>
      <c r="H6255" s="7">
        <v>2598.5641025641025</v>
      </c>
      <c r="I6255" s="4">
        <v>463.5838358974359</v>
      </c>
      <c r="J6255">
        <v>46.8</v>
      </c>
      <c r="K6255" t="s">
        <v>60</v>
      </c>
      <c r="L6255" t="s">
        <v>116</v>
      </c>
      <c r="M6255" t="s">
        <v>145</v>
      </c>
      <c r="N6255" s="2">
        <v>42658</v>
      </c>
      <c r="O6255" s="2">
        <v>43022</v>
      </c>
      <c r="P6255" t="s">
        <v>24</v>
      </c>
      <c r="Q6255" t="s">
        <v>25</v>
      </c>
      <c r="R6255" s="5" t="str">
        <f t="shared" si="295"/>
        <v>0.15</v>
      </c>
      <c r="S6255" s="6" t="str">
        <f t="shared" si="296"/>
        <v/>
      </c>
      <c r="T6255">
        <f>ROUND(INT(表1[[#This Row],[合同结束日期]]-表1[[#This Row],[合同起始日期]])/365,1)</f>
        <v>1</v>
      </c>
    </row>
    <row r="6256" spans="1:20">
      <c r="A6256" s="1">
        <v>42675</v>
      </c>
      <c r="B6256" t="s">
        <v>69</v>
      </c>
      <c r="C6256">
        <f t="shared" si="294"/>
        <v>2</v>
      </c>
      <c r="D6256" t="s">
        <v>22</v>
      </c>
      <c r="E6256" s="4">
        <v>212150.39999999999</v>
      </c>
      <c r="F6256" s="4">
        <v>70773.373439999996</v>
      </c>
      <c r="G6256" s="3">
        <v>0.33360000000000001</v>
      </c>
      <c r="H6256" s="7">
        <v>1039.9529411764706</v>
      </c>
      <c r="I6256" s="4">
        <v>346.92830117647054</v>
      </c>
      <c r="J6256">
        <v>204</v>
      </c>
      <c r="K6256" t="s">
        <v>11</v>
      </c>
      <c r="L6256" t="s">
        <v>23</v>
      </c>
      <c r="M6256" t="s">
        <v>23</v>
      </c>
      <c r="N6256" s="2">
        <v>42654</v>
      </c>
      <c r="O6256" s="2">
        <v>43383</v>
      </c>
      <c r="P6256" t="s">
        <v>14</v>
      </c>
      <c r="Q6256" t="s">
        <v>446</v>
      </c>
      <c r="R6256" s="5" t="str">
        <f t="shared" si="295"/>
        <v>0.</v>
      </c>
      <c r="S6256" s="6" t="str">
        <f t="shared" si="296"/>
        <v>0.18</v>
      </c>
      <c r="T6256">
        <f>ROUND(INT(表1[[#This Row],[合同结束日期]]-表1[[#This Row],[合同起始日期]])/365,1)</f>
        <v>2</v>
      </c>
    </row>
    <row r="6257" spans="1:20">
      <c r="A6257" s="1">
        <v>42675</v>
      </c>
      <c r="B6257" t="s">
        <v>69</v>
      </c>
      <c r="C6257">
        <f t="shared" si="294"/>
        <v>2</v>
      </c>
      <c r="D6257" t="s">
        <v>316</v>
      </c>
      <c r="E6257" s="4">
        <v>31554</v>
      </c>
      <c r="F6257" s="4">
        <v>3950.5607999999997</v>
      </c>
      <c r="G6257" s="3">
        <v>0.12520000000000001</v>
      </c>
      <c r="H6257" s="7">
        <v>13147.5</v>
      </c>
      <c r="I6257" s="4">
        <v>1646.067</v>
      </c>
      <c r="J6257">
        <v>2.4</v>
      </c>
      <c r="K6257" t="s">
        <v>44</v>
      </c>
      <c r="L6257" t="s">
        <v>46</v>
      </c>
      <c r="M6257" t="s">
        <v>187</v>
      </c>
      <c r="N6257" s="2">
        <v>41712</v>
      </c>
      <c r="O6257" s="2">
        <v>42807</v>
      </c>
      <c r="P6257" t="s">
        <v>24</v>
      </c>
      <c r="Q6257" t="s">
        <v>19</v>
      </c>
      <c r="R6257" s="5" t="str">
        <f t="shared" si="295"/>
        <v>0.1</v>
      </c>
      <c r="S6257" s="6" t="str">
        <f t="shared" si="296"/>
        <v/>
      </c>
      <c r="T6257">
        <f>ROUND(INT(表1[[#This Row],[合同结束日期]]-表1[[#This Row],[合同起始日期]])/365,1)</f>
        <v>3</v>
      </c>
    </row>
    <row r="6258" spans="1:20">
      <c r="A6258" s="1">
        <v>42675</v>
      </c>
      <c r="B6258" t="s">
        <v>69</v>
      </c>
      <c r="C6258">
        <f t="shared" si="294"/>
        <v>2</v>
      </c>
      <c r="D6258" t="s">
        <v>488</v>
      </c>
      <c r="E6258" s="4">
        <v>261249.59999999998</v>
      </c>
      <c r="F6258" s="4">
        <v>19828.844639999999</v>
      </c>
      <c r="G6258" s="3">
        <v>7.5900000000000009E-2</v>
      </c>
      <c r="H6258" s="7">
        <v>21770.799999999999</v>
      </c>
      <c r="I6258" s="4">
        <v>1652.40372</v>
      </c>
      <c r="J6258">
        <v>12</v>
      </c>
      <c r="K6258" t="s">
        <v>20</v>
      </c>
      <c r="L6258" t="s">
        <v>173</v>
      </c>
      <c r="M6258" t="s">
        <v>172</v>
      </c>
      <c r="N6258" s="2">
        <v>42362</v>
      </c>
      <c r="O6258" s="2">
        <v>42817</v>
      </c>
      <c r="P6258" t="s">
        <v>24</v>
      </c>
      <c r="Q6258" t="s">
        <v>78</v>
      </c>
      <c r="R6258" s="5" t="str">
        <f t="shared" si="295"/>
        <v>0.07</v>
      </c>
      <c r="S6258" s="6" t="str">
        <f t="shared" si="296"/>
        <v/>
      </c>
      <c r="T6258">
        <f>ROUND(INT(表1[[#This Row],[合同结束日期]]-表1[[#This Row],[合同起始日期]])/365,1)</f>
        <v>1.2</v>
      </c>
    </row>
    <row r="6259" spans="1:20">
      <c r="A6259" s="1">
        <v>42675</v>
      </c>
      <c r="B6259" t="s">
        <v>69</v>
      </c>
      <c r="C6259">
        <f t="shared" si="294"/>
        <v>2</v>
      </c>
      <c r="D6259" t="s">
        <v>551</v>
      </c>
      <c r="E6259" s="4">
        <v>72276</v>
      </c>
      <c r="F6259" s="4">
        <v>15127.366799999998</v>
      </c>
      <c r="G6259" s="3">
        <v>0.20929999999999996</v>
      </c>
      <c r="H6259" s="7">
        <v>1075.5357142857142</v>
      </c>
      <c r="I6259" s="4">
        <v>225.10962499999997</v>
      </c>
      <c r="J6259">
        <v>67.2</v>
      </c>
      <c r="K6259" t="s">
        <v>60</v>
      </c>
      <c r="L6259" t="s">
        <v>107</v>
      </c>
      <c r="M6259" t="s">
        <v>299</v>
      </c>
      <c r="N6259" s="2">
        <v>42603</v>
      </c>
      <c r="O6259" s="2">
        <v>42967</v>
      </c>
      <c r="P6259" t="s">
        <v>14</v>
      </c>
      <c r="Q6259">
        <v>0</v>
      </c>
      <c r="R6259" s="5">
        <f t="shared" si="295"/>
        <v>0</v>
      </c>
      <c r="S6259" s="6" t="str">
        <f t="shared" si="296"/>
        <v/>
      </c>
      <c r="T6259">
        <f>ROUND(INT(表1[[#This Row],[合同结束日期]]-表1[[#This Row],[合同起始日期]])/365,1)</f>
        <v>1</v>
      </c>
    </row>
    <row r="6260" spans="1:20">
      <c r="A6260" s="1">
        <v>42705</v>
      </c>
      <c r="B6260" t="s">
        <v>69</v>
      </c>
      <c r="C6260">
        <f t="shared" si="294"/>
        <v>2</v>
      </c>
      <c r="D6260" t="s">
        <v>211</v>
      </c>
      <c r="E6260" s="4">
        <v>65485.2</v>
      </c>
      <c r="F6260" s="4">
        <v>12324.314640000001</v>
      </c>
      <c r="G6260" s="3">
        <v>0.18820000000000001</v>
      </c>
      <c r="H6260" s="7">
        <v>4547.5833333333339</v>
      </c>
      <c r="I6260" s="4">
        <v>855.85518333333346</v>
      </c>
      <c r="J6260">
        <v>14.399999999999999</v>
      </c>
      <c r="K6260" t="s">
        <v>11</v>
      </c>
      <c r="L6260" t="s">
        <v>12</v>
      </c>
      <c r="M6260" t="s">
        <v>110</v>
      </c>
      <c r="N6260" s="2">
        <v>41804</v>
      </c>
      <c r="O6260" s="2">
        <v>42956</v>
      </c>
      <c r="P6260" t="s">
        <v>24</v>
      </c>
      <c r="Q6260" t="s">
        <v>56</v>
      </c>
      <c r="R6260" s="5" t="str">
        <f t="shared" si="295"/>
        <v>0.17</v>
      </c>
      <c r="S6260" s="6" t="str">
        <f t="shared" si="296"/>
        <v/>
      </c>
      <c r="T6260">
        <f>ROUND(INT(表1[[#This Row],[合同结束日期]]-表1[[#This Row],[合同起始日期]])/365,1)</f>
        <v>3.2</v>
      </c>
    </row>
    <row r="6261" spans="1:20">
      <c r="A6261" s="1">
        <v>42705</v>
      </c>
      <c r="B6261" t="s">
        <v>69</v>
      </c>
      <c r="C6261">
        <f t="shared" si="294"/>
        <v>2</v>
      </c>
      <c r="D6261" t="s">
        <v>49</v>
      </c>
      <c r="E6261" s="4">
        <v>660025.19999999995</v>
      </c>
      <c r="F6261" s="4">
        <v>92139.517919999998</v>
      </c>
      <c r="G6261" s="3">
        <v>0.1396</v>
      </c>
      <c r="H6261" s="7">
        <v>5188.8773584905657</v>
      </c>
      <c r="I6261" s="4">
        <v>724.36727924528304</v>
      </c>
      <c r="J6261">
        <v>127.19999999999999</v>
      </c>
      <c r="K6261" t="s">
        <v>11</v>
      </c>
      <c r="L6261" t="s">
        <v>51</v>
      </c>
      <c r="M6261" t="s">
        <v>50</v>
      </c>
      <c r="N6261" s="2">
        <v>42178</v>
      </c>
      <c r="O6261" s="2">
        <v>42908</v>
      </c>
      <c r="P6261" t="s">
        <v>24</v>
      </c>
      <c r="Q6261" t="s">
        <v>28</v>
      </c>
      <c r="R6261" s="5" t="str">
        <f t="shared" si="295"/>
        <v>0.13</v>
      </c>
      <c r="S6261" s="6" t="str">
        <f t="shared" si="296"/>
        <v/>
      </c>
      <c r="T6261">
        <f>ROUND(INT(表1[[#This Row],[合同结束日期]]-表1[[#This Row],[合同起始日期]])/365,1)</f>
        <v>2</v>
      </c>
    </row>
    <row r="6262" spans="1:20">
      <c r="A6262" s="1">
        <v>42705</v>
      </c>
      <c r="B6262" t="s">
        <v>69</v>
      </c>
      <c r="C6262">
        <f t="shared" si="294"/>
        <v>2</v>
      </c>
      <c r="D6262" t="s">
        <v>79</v>
      </c>
      <c r="E6262" s="4">
        <v>314967.59999999998</v>
      </c>
      <c r="F6262" s="4">
        <v>69922.807199999996</v>
      </c>
      <c r="G6262" s="3">
        <v>0.222</v>
      </c>
      <c r="H6262" s="7">
        <v>1610.2638036809815</v>
      </c>
      <c r="I6262" s="4">
        <v>357.47856441717789</v>
      </c>
      <c r="J6262">
        <v>195.6</v>
      </c>
      <c r="K6262" t="s">
        <v>11</v>
      </c>
      <c r="L6262" t="s">
        <v>13</v>
      </c>
      <c r="M6262" t="s">
        <v>34</v>
      </c>
      <c r="N6262" s="2">
        <v>42500</v>
      </c>
      <c r="O6262" s="2">
        <v>43229</v>
      </c>
      <c r="P6262" t="s">
        <v>24</v>
      </c>
      <c r="Q6262" t="s">
        <v>56</v>
      </c>
      <c r="R6262" s="5" t="str">
        <f t="shared" si="295"/>
        <v>0.17</v>
      </c>
      <c r="S6262" s="6" t="str">
        <f t="shared" si="296"/>
        <v/>
      </c>
      <c r="T6262">
        <f>ROUND(INT(表1[[#This Row],[合同结束日期]]-表1[[#This Row],[合同起始日期]])/365,1)</f>
        <v>2</v>
      </c>
    </row>
    <row r="6263" spans="1:20">
      <c r="A6263" s="1">
        <v>42705</v>
      </c>
      <c r="B6263" t="s">
        <v>69</v>
      </c>
      <c r="C6263">
        <f t="shared" si="294"/>
        <v>2</v>
      </c>
      <c r="D6263" t="s">
        <v>109</v>
      </c>
      <c r="E6263" s="4">
        <v>335030.39999999997</v>
      </c>
      <c r="F6263" s="4">
        <v>56084.088960000008</v>
      </c>
      <c r="G6263" s="3">
        <v>0.16740000000000005</v>
      </c>
      <c r="H6263" s="7">
        <v>5369.0769230769229</v>
      </c>
      <c r="I6263" s="4">
        <v>898.78347692307705</v>
      </c>
      <c r="J6263">
        <v>62.4</v>
      </c>
      <c r="K6263" t="s">
        <v>11</v>
      </c>
      <c r="L6263" t="s">
        <v>12</v>
      </c>
      <c r="M6263" t="s">
        <v>110</v>
      </c>
      <c r="N6263" s="2">
        <v>41287</v>
      </c>
      <c r="O6263" s="2">
        <v>42864</v>
      </c>
      <c r="P6263" t="s">
        <v>24</v>
      </c>
      <c r="Q6263" t="s">
        <v>25</v>
      </c>
      <c r="R6263" s="5" t="str">
        <f t="shared" si="295"/>
        <v>0.15</v>
      </c>
      <c r="S6263" s="6" t="str">
        <f t="shared" si="296"/>
        <v/>
      </c>
      <c r="T6263">
        <f>ROUND(INT(表1[[#This Row],[合同结束日期]]-表1[[#This Row],[合同起始日期]])/365,1)</f>
        <v>4.3</v>
      </c>
    </row>
    <row r="6264" spans="1:20">
      <c r="A6264" s="1">
        <v>42705</v>
      </c>
      <c r="B6264" t="s">
        <v>69</v>
      </c>
      <c r="C6264">
        <f t="shared" si="294"/>
        <v>2</v>
      </c>
      <c r="D6264" t="s">
        <v>100</v>
      </c>
      <c r="E6264" s="4">
        <v>482199.6</v>
      </c>
      <c r="F6264" s="4">
        <v>90605.304839999983</v>
      </c>
      <c r="G6264" s="3">
        <v>0.18789999999999998</v>
      </c>
      <c r="H6264" s="7">
        <v>2661.1456953642382</v>
      </c>
      <c r="I6264" s="4">
        <v>500.02927615894032</v>
      </c>
      <c r="J6264">
        <v>181.2</v>
      </c>
      <c r="K6264" t="s">
        <v>11</v>
      </c>
      <c r="L6264" t="s">
        <v>23</v>
      </c>
      <c r="M6264" t="s">
        <v>23</v>
      </c>
      <c r="N6264" s="2">
        <v>42134</v>
      </c>
      <c r="O6264" s="2">
        <v>42864</v>
      </c>
      <c r="P6264" t="s">
        <v>24</v>
      </c>
      <c r="Q6264" t="s">
        <v>59</v>
      </c>
      <c r="R6264" s="5" t="str">
        <f t="shared" si="295"/>
        <v>0.16</v>
      </c>
      <c r="S6264" s="6" t="str">
        <f t="shared" si="296"/>
        <v/>
      </c>
      <c r="T6264">
        <f>ROUND(INT(表1[[#This Row],[合同结束日期]]-表1[[#This Row],[合同起始日期]])/365,1)</f>
        <v>2</v>
      </c>
    </row>
    <row r="6265" spans="1:20">
      <c r="A6265" s="1">
        <v>42705</v>
      </c>
      <c r="B6265" t="s">
        <v>69</v>
      </c>
      <c r="C6265">
        <f t="shared" si="294"/>
        <v>2</v>
      </c>
      <c r="D6265" t="s">
        <v>418</v>
      </c>
      <c r="E6265" s="4">
        <v>375783.6</v>
      </c>
      <c r="F6265" s="4">
        <v>52459.390559999993</v>
      </c>
      <c r="G6265" s="3">
        <v>0.1396</v>
      </c>
      <c r="H6265" s="7">
        <v>5219.2166666666662</v>
      </c>
      <c r="I6265" s="4">
        <v>728.6026466666666</v>
      </c>
      <c r="J6265">
        <v>72</v>
      </c>
      <c r="K6265" t="s">
        <v>11</v>
      </c>
      <c r="L6265" t="s">
        <v>12</v>
      </c>
      <c r="M6265" t="s">
        <v>53</v>
      </c>
      <c r="N6265" s="2">
        <v>42159</v>
      </c>
      <c r="O6265" s="2">
        <v>42889</v>
      </c>
      <c r="P6265" t="s">
        <v>24</v>
      </c>
      <c r="Q6265" t="s">
        <v>28</v>
      </c>
      <c r="R6265" s="5" t="str">
        <f t="shared" si="295"/>
        <v>0.13</v>
      </c>
      <c r="S6265" s="6" t="str">
        <f t="shared" si="296"/>
        <v/>
      </c>
      <c r="T6265">
        <f>ROUND(INT(表1[[#This Row],[合同结束日期]]-表1[[#This Row],[合同起始日期]])/365,1)</f>
        <v>2</v>
      </c>
    </row>
    <row r="6266" spans="1:20">
      <c r="A6266" s="1">
        <v>42705</v>
      </c>
      <c r="B6266" t="s">
        <v>69</v>
      </c>
      <c r="C6266">
        <f t="shared" si="294"/>
        <v>2</v>
      </c>
      <c r="D6266" t="s">
        <v>494</v>
      </c>
      <c r="E6266" s="4">
        <v>8211.6</v>
      </c>
      <c r="F6266" s="4">
        <v>20184.112799999999</v>
      </c>
      <c r="G6266" s="3">
        <v>2.4579999999999997</v>
      </c>
      <c r="H6266" s="7">
        <v>171.07500000000002</v>
      </c>
      <c r="I6266" s="4">
        <v>420.50234999999998</v>
      </c>
      <c r="J6266">
        <v>48</v>
      </c>
      <c r="K6266" t="s">
        <v>11</v>
      </c>
      <c r="L6266" t="s">
        <v>12</v>
      </c>
      <c r="M6266" t="s">
        <v>53</v>
      </c>
      <c r="N6266" s="2">
        <v>42461</v>
      </c>
      <c r="O6266" s="2">
        <v>42825</v>
      </c>
      <c r="P6266" t="s">
        <v>24</v>
      </c>
      <c r="Q6266" t="s">
        <v>56</v>
      </c>
      <c r="R6266" s="5" t="str">
        <f t="shared" si="295"/>
        <v>0.17</v>
      </c>
      <c r="S6266" s="6" t="str">
        <f t="shared" si="296"/>
        <v/>
      </c>
      <c r="T6266">
        <f>ROUND(INT(表1[[#This Row],[合同结束日期]]-表1[[#This Row],[合同起始日期]])/365,1)</f>
        <v>1</v>
      </c>
    </row>
    <row r="6267" spans="1:20">
      <c r="A6267" s="1">
        <v>42705</v>
      </c>
      <c r="B6267" t="s">
        <v>69</v>
      </c>
      <c r="C6267">
        <f t="shared" si="294"/>
        <v>2</v>
      </c>
      <c r="D6267" t="s">
        <v>102</v>
      </c>
      <c r="E6267" s="4">
        <v>766855.2</v>
      </c>
      <c r="F6267" s="4">
        <v>159352.51056</v>
      </c>
      <c r="G6267" s="3">
        <v>0.20780000000000001</v>
      </c>
      <c r="H6267" s="7">
        <v>6390.46</v>
      </c>
      <c r="I6267" s="4">
        <v>1327.937588</v>
      </c>
      <c r="J6267">
        <v>120</v>
      </c>
      <c r="K6267" t="s">
        <v>11</v>
      </c>
      <c r="L6267" t="s">
        <v>92</v>
      </c>
      <c r="M6267" t="s">
        <v>92</v>
      </c>
      <c r="N6267" s="2">
        <v>42552</v>
      </c>
      <c r="O6267" s="2">
        <v>43281</v>
      </c>
      <c r="P6267" t="s">
        <v>24</v>
      </c>
      <c r="Q6267" t="s">
        <v>420</v>
      </c>
      <c r="R6267" s="5" t="str">
        <f t="shared" si="295"/>
        <v>0.19</v>
      </c>
      <c r="S6267" s="6" t="str">
        <f t="shared" si="296"/>
        <v/>
      </c>
      <c r="T6267">
        <f>ROUND(INT(表1[[#This Row],[合同结束日期]]-表1[[#This Row],[合同起始日期]])/365,1)</f>
        <v>2</v>
      </c>
    </row>
    <row r="6268" spans="1:20">
      <c r="A6268" s="1">
        <v>42705</v>
      </c>
      <c r="B6268" t="s">
        <v>69</v>
      </c>
      <c r="C6268">
        <f t="shared" si="294"/>
        <v>2</v>
      </c>
      <c r="D6268" t="s">
        <v>47</v>
      </c>
      <c r="E6268" s="4">
        <v>232782</v>
      </c>
      <c r="F6268" s="4">
        <v>61850.1774</v>
      </c>
      <c r="G6268" s="3">
        <v>0.26569999999999999</v>
      </c>
      <c r="H6268" s="7">
        <v>1503.7596899224807</v>
      </c>
      <c r="I6268" s="4">
        <v>399.54894961240313</v>
      </c>
      <c r="J6268">
        <v>154.79999999999998</v>
      </c>
      <c r="K6268" t="s">
        <v>11</v>
      </c>
      <c r="L6268" t="s">
        <v>23</v>
      </c>
      <c r="M6268" t="s">
        <v>23</v>
      </c>
      <c r="N6268" s="2">
        <v>42552</v>
      </c>
      <c r="O6268" s="2">
        <v>43281</v>
      </c>
      <c r="P6268" t="s">
        <v>24</v>
      </c>
      <c r="Q6268" t="s">
        <v>56</v>
      </c>
      <c r="R6268" s="5" t="str">
        <f t="shared" si="295"/>
        <v>0.17</v>
      </c>
      <c r="S6268" s="6" t="str">
        <f t="shared" si="296"/>
        <v/>
      </c>
      <c r="T6268">
        <f>ROUND(INT(表1[[#This Row],[合同结束日期]]-表1[[#This Row],[合同起始日期]])/365,1)</f>
        <v>2</v>
      </c>
    </row>
    <row r="6269" spans="1:20">
      <c r="A6269" s="1">
        <v>42705</v>
      </c>
      <c r="B6269" t="s">
        <v>69</v>
      </c>
      <c r="C6269">
        <f t="shared" si="294"/>
        <v>2</v>
      </c>
      <c r="D6269" t="s">
        <v>86</v>
      </c>
      <c r="E6269" s="4">
        <v>601082.4</v>
      </c>
      <c r="F6269" s="4">
        <v>124724.59799999998</v>
      </c>
      <c r="G6269" s="3">
        <v>0.20749999999999996</v>
      </c>
      <c r="H6269" s="7">
        <v>2862.2971428571432</v>
      </c>
      <c r="I6269" s="4">
        <v>593.92665714285704</v>
      </c>
      <c r="J6269">
        <v>210</v>
      </c>
      <c r="K6269" t="s">
        <v>11</v>
      </c>
      <c r="L6269" t="s">
        <v>23</v>
      </c>
      <c r="M6269" t="s">
        <v>23</v>
      </c>
      <c r="N6269" s="2">
        <v>41284</v>
      </c>
      <c r="O6269" s="2">
        <v>42864</v>
      </c>
      <c r="P6269" t="s">
        <v>24</v>
      </c>
      <c r="Q6269" t="s">
        <v>30</v>
      </c>
      <c r="R6269" s="5" t="str">
        <f t="shared" si="295"/>
        <v>0.18</v>
      </c>
      <c r="S6269" s="6" t="str">
        <f t="shared" si="296"/>
        <v/>
      </c>
      <c r="T6269">
        <f>ROUND(INT(表1[[#This Row],[合同结束日期]]-表1[[#This Row],[合同起始日期]])/365,1)</f>
        <v>4.3</v>
      </c>
    </row>
    <row r="6270" spans="1:20">
      <c r="A6270" s="1">
        <v>42705</v>
      </c>
      <c r="B6270" t="s">
        <v>69</v>
      </c>
      <c r="C6270">
        <f t="shared" si="294"/>
        <v>2</v>
      </c>
      <c r="D6270" t="s">
        <v>490</v>
      </c>
      <c r="E6270" s="4">
        <v>121125.552</v>
      </c>
      <c r="F6270" s="4">
        <v>22262.876457599999</v>
      </c>
      <c r="G6270" s="3">
        <v>0.18379999999999999</v>
      </c>
      <c r="H6270" s="7">
        <v>8411.4966666666678</v>
      </c>
      <c r="I6270" s="4">
        <v>1546.0330873333335</v>
      </c>
      <c r="J6270">
        <v>14.399999999999999</v>
      </c>
      <c r="K6270" t="s">
        <v>66</v>
      </c>
      <c r="L6270" t="s">
        <v>64</v>
      </c>
      <c r="M6270" t="s">
        <v>64</v>
      </c>
      <c r="N6270" s="2">
        <v>42444</v>
      </c>
      <c r="O6270" s="2">
        <v>42808</v>
      </c>
      <c r="P6270" t="s">
        <v>24</v>
      </c>
      <c r="Q6270" t="s">
        <v>56</v>
      </c>
      <c r="R6270" s="5" t="str">
        <f t="shared" si="295"/>
        <v>0.17</v>
      </c>
      <c r="S6270" s="6" t="str">
        <f t="shared" si="296"/>
        <v/>
      </c>
      <c r="T6270">
        <f>ROUND(INT(表1[[#This Row],[合同结束日期]]-表1[[#This Row],[合同起始日期]])/365,1)</f>
        <v>1</v>
      </c>
    </row>
    <row r="6271" spans="1:20">
      <c r="A6271" s="1">
        <v>42705</v>
      </c>
      <c r="B6271" t="s">
        <v>69</v>
      </c>
      <c r="C6271">
        <f t="shared" ref="C6271:C6334" si="297">IF($B6271="负一层",-1,IF($B6271="负一夹层",0,IF($B6271="一层",1,IF($B6271="二层",2,IF($B6271="三层",3,IF($B6271="四层",4))))))</f>
        <v>2</v>
      </c>
      <c r="D6271" t="s">
        <v>419</v>
      </c>
      <c r="E6271" s="4">
        <v>738087.6</v>
      </c>
      <c r="F6271" s="4">
        <v>156917.42376000001</v>
      </c>
      <c r="G6271" s="3">
        <v>0.21260000000000001</v>
      </c>
      <c r="H6271" s="7">
        <v>2244.7919708029194</v>
      </c>
      <c r="I6271" s="4">
        <v>477.24277299270074</v>
      </c>
      <c r="J6271">
        <v>328.8</v>
      </c>
      <c r="K6271" t="s">
        <v>11</v>
      </c>
      <c r="L6271" t="s">
        <v>23</v>
      </c>
      <c r="M6271" t="s">
        <v>23</v>
      </c>
      <c r="N6271" s="2">
        <v>42140</v>
      </c>
      <c r="O6271" s="2">
        <v>42870</v>
      </c>
      <c r="P6271" t="s">
        <v>24</v>
      </c>
      <c r="Q6271" t="s">
        <v>30</v>
      </c>
      <c r="R6271" s="5" t="str">
        <f t="shared" ref="R6271:R6334" si="298">IF(ISERROR(FIND(",",$Q6271)),$Q6271,LEFT($Q6271,FIND(",",$Q6271)-1))</f>
        <v>0.18</v>
      </c>
      <c r="S6271" s="6" t="str">
        <f t="shared" si="296"/>
        <v/>
      </c>
      <c r="T6271">
        <f>ROUND(INT(表1[[#This Row],[合同结束日期]]-表1[[#This Row],[合同起始日期]])/365,1)</f>
        <v>2</v>
      </c>
    </row>
    <row r="6272" spans="1:20">
      <c r="A6272" s="1">
        <v>42705</v>
      </c>
      <c r="B6272" t="s">
        <v>69</v>
      </c>
      <c r="C6272">
        <f t="shared" si="297"/>
        <v>2</v>
      </c>
      <c r="D6272" t="s">
        <v>97</v>
      </c>
      <c r="E6272" s="4">
        <v>843380.88</v>
      </c>
      <c r="F6272" s="4">
        <v>126001.103472</v>
      </c>
      <c r="G6272" s="3">
        <v>0.14940000000000001</v>
      </c>
      <c r="H6272" s="7">
        <v>1701.7370460048428</v>
      </c>
      <c r="I6272" s="4">
        <v>254.23951467312352</v>
      </c>
      <c r="J6272">
        <v>495.59999999999997</v>
      </c>
      <c r="K6272" t="s">
        <v>11</v>
      </c>
      <c r="L6272" t="s">
        <v>13</v>
      </c>
      <c r="M6272" t="s">
        <v>27</v>
      </c>
      <c r="N6272" s="2">
        <v>42500</v>
      </c>
      <c r="O6272" s="2">
        <v>43229</v>
      </c>
      <c r="P6272" t="s">
        <v>24</v>
      </c>
      <c r="Q6272" t="s">
        <v>48</v>
      </c>
      <c r="R6272" s="5" t="str">
        <f t="shared" si="298"/>
        <v>0.11</v>
      </c>
      <c r="S6272" s="6" t="str">
        <f t="shared" ref="S6272:S6335" si="299">IF(ISERROR(FIND(",",$Q6272)),"",RIGHT($Q6272,LEN($Q6272)-FIND(",",$Q6272)))</f>
        <v/>
      </c>
      <c r="T6272">
        <f>ROUND(INT(表1[[#This Row],[合同结束日期]]-表1[[#This Row],[合同起始日期]])/365,1)</f>
        <v>2</v>
      </c>
    </row>
    <row r="6273" spans="1:20">
      <c r="A6273" s="1">
        <v>42705</v>
      </c>
      <c r="B6273" t="s">
        <v>69</v>
      </c>
      <c r="C6273">
        <f t="shared" si="297"/>
        <v>2</v>
      </c>
      <c r="D6273" t="s">
        <v>485</v>
      </c>
      <c r="E6273" s="4">
        <v>10275.6</v>
      </c>
      <c r="F6273" s="4">
        <v>6548.6398800000006</v>
      </c>
      <c r="G6273" s="3">
        <v>0.63730000000000009</v>
      </c>
      <c r="H6273" s="7">
        <v>713.58333333333348</v>
      </c>
      <c r="I6273" s="4">
        <v>454.7666583333334</v>
      </c>
      <c r="J6273">
        <v>14.399999999999999</v>
      </c>
      <c r="K6273" t="s">
        <v>11</v>
      </c>
      <c r="L6273" t="s">
        <v>12</v>
      </c>
      <c r="M6273" t="s">
        <v>110</v>
      </c>
      <c r="N6273" s="2">
        <v>42362</v>
      </c>
      <c r="O6273" s="2">
        <v>42727</v>
      </c>
      <c r="P6273" t="s">
        <v>24</v>
      </c>
      <c r="Q6273" t="s">
        <v>59</v>
      </c>
      <c r="R6273" s="5" t="str">
        <f t="shared" si="298"/>
        <v>0.16</v>
      </c>
      <c r="S6273" s="6" t="str">
        <f t="shared" si="299"/>
        <v/>
      </c>
      <c r="T6273">
        <f>ROUND(INT(表1[[#This Row],[合同结束日期]]-表1[[#This Row],[合同起始日期]])/365,1)</f>
        <v>1</v>
      </c>
    </row>
    <row r="6274" spans="1:20">
      <c r="A6274" s="1">
        <v>42705</v>
      </c>
      <c r="B6274" t="s">
        <v>69</v>
      </c>
      <c r="C6274">
        <f t="shared" si="297"/>
        <v>2</v>
      </c>
      <c r="D6274" t="s">
        <v>96</v>
      </c>
      <c r="E6274" s="4">
        <v>727800</v>
      </c>
      <c r="F6274" s="4">
        <v>68777.100000000006</v>
      </c>
      <c r="G6274" s="3">
        <v>9.4500000000000015E-2</v>
      </c>
      <c r="H6274" s="7">
        <v>2782.1100917431195</v>
      </c>
      <c r="I6274" s="4">
        <v>262.90940366972484</v>
      </c>
      <c r="J6274">
        <v>261.59999999999997</v>
      </c>
      <c r="K6274" t="s">
        <v>11</v>
      </c>
      <c r="L6274" t="s">
        <v>23</v>
      </c>
      <c r="M6274" t="s">
        <v>23</v>
      </c>
      <c r="N6274" s="2">
        <v>41374</v>
      </c>
      <c r="O6274" s="2">
        <v>42864</v>
      </c>
      <c r="P6274" t="s">
        <v>24</v>
      </c>
      <c r="Q6274" t="s">
        <v>78</v>
      </c>
      <c r="R6274" s="5" t="str">
        <f t="shared" si="298"/>
        <v>0.07</v>
      </c>
      <c r="S6274" s="6" t="str">
        <f t="shared" si="299"/>
        <v/>
      </c>
      <c r="T6274">
        <f>ROUND(INT(表1[[#This Row],[合同结束日期]]-表1[[#This Row],[合同起始日期]])/365,1)</f>
        <v>4.0999999999999996</v>
      </c>
    </row>
    <row r="6275" spans="1:20">
      <c r="A6275" s="1">
        <v>42705</v>
      </c>
      <c r="B6275" t="s">
        <v>69</v>
      </c>
      <c r="C6275">
        <f t="shared" si="297"/>
        <v>2</v>
      </c>
      <c r="D6275" t="s">
        <v>112</v>
      </c>
      <c r="E6275" s="4">
        <v>1234169.76</v>
      </c>
      <c r="F6275" s="4">
        <v>214375.28731200003</v>
      </c>
      <c r="G6275" s="3">
        <v>0.17370000000000002</v>
      </c>
      <c r="H6275" s="7">
        <v>2305.9973094170405</v>
      </c>
      <c r="I6275" s="4">
        <v>400.55173264574</v>
      </c>
      <c r="J6275">
        <v>535.19999999999993</v>
      </c>
      <c r="K6275" t="s">
        <v>11</v>
      </c>
      <c r="L6275" t="s">
        <v>92</v>
      </c>
      <c r="M6275" t="s">
        <v>92</v>
      </c>
      <c r="N6275" s="2">
        <v>41974</v>
      </c>
      <c r="O6275" s="2">
        <v>43229</v>
      </c>
      <c r="P6275" t="s">
        <v>24</v>
      </c>
      <c r="Q6275" t="s">
        <v>25</v>
      </c>
      <c r="R6275" s="5" t="str">
        <f t="shared" si="298"/>
        <v>0.15</v>
      </c>
      <c r="S6275" s="6" t="str">
        <f t="shared" si="299"/>
        <v/>
      </c>
      <c r="T6275">
        <f>ROUND(INT(表1[[#This Row],[合同结束日期]]-表1[[#This Row],[合同起始日期]])/365,1)</f>
        <v>3.4</v>
      </c>
    </row>
    <row r="6276" spans="1:20">
      <c r="A6276" s="1">
        <v>42705</v>
      </c>
      <c r="B6276" t="s">
        <v>69</v>
      </c>
      <c r="C6276">
        <f t="shared" si="297"/>
        <v>2</v>
      </c>
      <c r="D6276" t="s">
        <v>93</v>
      </c>
      <c r="E6276" s="4">
        <v>705478.79999999993</v>
      </c>
      <c r="F6276" s="4">
        <v>120495.77903999999</v>
      </c>
      <c r="G6276" s="3">
        <v>0.17080000000000001</v>
      </c>
      <c r="H6276" s="7">
        <v>2612.8844444444444</v>
      </c>
      <c r="I6276" s="4">
        <v>446.2806631111111</v>
      </c>
      <c r="J6276">
        <v>270</v>
      </c>
      <c r="K6276" t="s">
        <v>11</v>
      </c>
      <c r="L6276" t="s">
        <v>92</v>
      </c>
      <c r="M6276" t="s">
        <v>92</v>
      </c>
      <c r="N6276" s="2">
        <v>41279</v>
      </c>
      <c r="O6276" s="2">
        <v>43229</v>
      </c>
      <c r="P6276" t="s">
        <v>24</v>
      </c>
      <c r="Q6276" t="s">
        <v>25</v>
      </c>
      <c r="R6276" s="5" t="str">
        <f t="shared" si="298"/>
        <v>0.15</v>
      </c>
      <c r="S6276" s="6" t="str">
        <f t="shared" si="299"/>
        <v/>
      </c>
      <c r="T6276">
        <f>ROUND(INT(表1[[#This Row],[合同结束日期]]-表1[[#This Row],[合同起始日期]])/365,1)</f>
        <v>5.3</v>
      </c>
    </row>
    <row r="6277" spans="1:20">
      <c r="A6277" s="1">
        <v>42705</v>
      </c>
      <c r="B6277" t="s">
        <v>69</v>
      </c>
      <c r="C6277">
        <f t="shared" si="297"/>
        <v>2</v>
      </c>
      <c r="D6277" t="s">
        <v>113</v>
      </c>
      <c r="E6277" s="4">
        <v>581900.4</v>
      </c>
      <c r="F6277" s="4">
        <v>112888.67760000001</v>
      </c>
      <c r="G6277" s="3">
        <v>0.19400000000000001</v>
      </c>
      <c r="H6277" s="7">
        <v>3414.9084507042253</v>
      </c>
      <c r="I6277" s="4">
        <v>662.4922394366198</v>
      </c>
      <c r="J6277">
        <v>170.4</v>
      </c>
      <c r="K6277" t="s">
        <v>11</v>
      </c>
      <c r="L6277" t="s">
        <v>23</v>
      </c>
      <c r="M6277" t="s">
        <v>23</v>
      </c>
      <c r="N6277" s="2">
        <v>42655</v>
      </c>
      <c r="O6277" s="2">
        <v>43384</v>
      </c>
      <c r="P6277" t="s">
        <v>24</v>
      </c>
      <c r="Q6277" t="s">
        <v>56</v>
      </c>
      <c r="R6277" s="5" t="str">
        <f t="shared" si="298"/>
        <v>0.17</v>
      </c>
      <c r="S6277" s="6" t="str">
        <f t="shared" si="299"/>
        <v/>
      </c>
      <c r="T6277">
        <f>ROUND(INT(表1[[#This Row],[合同结束日期]]-表1[[#This Row],[合同起始日期]])/365,1)</f>
        <v>2</v>
      </c>
    </row>
    <row r="6278" spans="1:20">
      <c r="A6278" s="1">
        <v>42705</v>
      </c>
      <c r="B6278" t="s">
        <v>69</v>
      </c>
      <c r="C6278">
        <f t="shared" si="297"/>
        <v>2</v>
      </c>
      <c r="D6278" t="s">
        <v>114</v>
      </c>
      <c r="E6278" s="4">
        <v>1614924.96</v>
      </c>
      <c r="F6278" s="4">
        <v>234648.59668800002</v>
      </c>
      <c r="G6278" s="3">
        <v>0.14530000000000001</v>
      </c>
      <c r="H6278" s="7">
        <v>3274.3815085158149</v>
      </c>
      <c r="I6278" s="4">
        <v>475.767633187348</v>
      </c>
      <c r="J6278">
        <v>493.2</v>
      </c>
      <c r="K6278" t="s">
        <v>60</v>
      </c>
      <c r="L6278" t="s">
        <v>116</v>
      </c>
      <c r="M6278" t="s">
        <v>115</v>
      </c>
      <c r="N6278" s="2">
        <v>41241</v>
      </c>
      <c r="O6278" s="2">
        <v>43229</v>
      </c>
      <c r="P6278" t="s">
        <v>24</v>
      </c>
      <c r="Q6278" t="s">
        <v>28</v>
      </c>
      <c r="R6278" s="5" t="str">
        <f t="shared" si="298"/>
        <v>0.13</v>
      </c>
      <c r="S6278" s="6" t="str">
        <f t="shared" si="299"/>
        <v/>
      </c>
      <c r="T6278">
        <f>ROUND(INT(表1[[#This Row],[合同结束日期]]-表1[[#This Row],[合同起始日期]])/365,1)</f>
        <v>5.4</v>
      </c>
    </row>
    <row r="6279" spans="1:20">
      <c r="A6279" s="1">
        <v>42705</v>
      </c>
      <c r="B6279" t="s">
        <v>69</v>
      </c>
      <c r="C6279">
        <f t="shared" si="297"/>
        <v>2</v>
      </c>
      <c r="D6279" t="s">
        <v>497</v>
      </c>
      <c r="E6279" s="4">
        <v>403216.62000000005</v>
      </c>
      <c r="F6279" s="4">
        <v>79554.639126000009</v>
      </c>
      <c r="G6279" s="3">
        <v>0.1973</v>
      </c>
      <c r="H6279" s="7">
        <v>2823.6457983193286</v>
      </c>
      <c r="I6279" s="4">
        <v>557.10531600840352</v>
      </c>
      <c r="J6279">
        <v>142.79999999999998</v>
      </c>
      <c r="K6279" t="s">
        <v>11</v>
      </c>
      <c r="L6279" t="s">
        <v>23</v>
      </c>
      <c r="M6279" t="s">
        <v>23</v>
      </c>
      <c r="N6279" s="2">
        <v>42500</v>
      </c>
      <c r="O6279" s="2">
        <v>43229</v>
      </c>
      <c r="P6279" t="s">
        <v>24</v>
      </c>
      <c r="Q6279" t="s">
        <v>56</v>
      </c>
      <c r="R6279" s="5" t="str">
        <f t="shared" si="298"/>
        <v>0.17</v>
      </c>
      <c r="S6279" s="6" t="str">
        <f t="shared" si="299"/>
        <v/>
      </c>
      <c r="T6279">
        <f>ROUND(INT(表1[[#This Row],[合同结束日期]]-表1[[#This Row],[合同起始日期]])/365,1)</f>
        <v>2</v>
      </c>
    </row>
    <row r="6280" spans="1:20">
      <c r="A6280" s="1">
        <v>42705</v>
      </c>
      <c r="B6280" t="s">
        <v>69</v>
      </c>
      <c r="C6280">
        <f t="shared" si="297"/>
        <v>2</v>
      </c>
      <c r="D6280" t="s">
        <v>440</v>
      </c>
      <c r="E6280" s="4">
        <v>473515.19999999995</v>
      </c>
      <c r="F6280" s="4">
        <v>90015.239520000003</v>
      </c>
      <c r="G6280" s="3">
        <v>0.19010000000000002</v>
      </c>
      <c r="H6280" s="7">
        <v>4588.3255813953483</v>
      </c>
      <c r="I6280" s="4">
        <v>872.24069302325586</v>
      </c>
      <c r="J6280">
        <v>103.2</v>
      </c>
      <c r="K6280" t="s">
        <v>11</v>
      </c>
      <c r="L6280" t="s">
        <v>23</v>
      </c>
      <c r="M6280" t="s">
        <v>23</v>
      </c>
      <c r="N6280" s="2">
        <v>42163</v>
      </c>
      <c r="O6280" s="2">
        <v>42893</v>
      </c>
      <c r="P6280" t="s">
        <v>24</v>
      </c>
      <c r="Q6280" t="s">
        <v>56</v>
      </c>
      <c r="R6280" s="5" t="str">
        <f t="shared" si="298"/>
        <v>0.17</v>
      </c>
      <c r="S6280" s="6" t="str">
        <f t="shared" si="299"/>
        <v/>
      </c>
      <c r="T6280">
        <f>ROUND(INT(表1[[#This Row],[合同结束日期]]-表1[[#This Row],[合同起始日期]])/365,1)</f>
        <v>2</v>
      </c>
    </row>
    <row r="6281" spans="1:20">
      <c r="A6281" s="1">
        <v>42705</v>
      </c>
      <c r="B6281" t="s">
        <v>69</v>
      </c>
      <c r="C6281">
        <f t="shared" si="297"/>
        <v>2</v>
      </c>
      <c r="D6281" t="s">
        <v>310</v>
      </c>
      <c r="E6281" s="4">
        <v>61170</v>
      </c>
      <c r="F6281" s="4">
        <v>10912.728000000001</v>
      </c>
      <c r="G6281" s="3">
        <v>0.1784</v>
      </c>
      <c r="H6281" s="7">
        <v>4634.090909090909</v>
      </c>
      <c r="I6281" s="4">
        <v>826.72181818181832</v>
      </c>
      <c r="J6281">
        <v>13.2</v>
      </c>
      <c r="K6281" t="s">
        <v>11</v>
      </c>
      <c r="L6281" t="s">
        <v>12</v>
      </c>
      <c r="M6281" t="s">
        <v>10</v>
      </c>
      <c r="N6281" s="2">
        <v>42181</v>
      </c>
      <c r="O6281" s="2">
        <v>42911</v>
      </c>
      <c r="P6281" t="s">
        <v>24</v>
      </c>
      <c r="Q6281" t="s">
        <v>59</v>
      </c>
      <c r="R6281" s="5" t="str">
        <f t="shared" si="298"/>
        <v>0.16</v>
      </c>
      <c r="S6281" s="6" t="str">
        <f t="shared" si="299"/>
        <v/>
      </c>
      <c r="T6281">
        <f>ROUND(INT(表1[[#This Row],[合同结束日期]]-表1[[#This Row],[合同起始日期]])/365,1)</f>
        <v>2</v>
      </c>
    </row>
    <row r="6282" spans="1:20">
      <c r="A6282" s="1">
        <v>42705</v>
      </c>
      <c r="B6282" t="s">
        <v>69</v>
      </c>
      <c r="C6282">
        <f t="shared" si="297"/>
        <v>2</v>
      </c>
      <c r="D6282" t="s">
        <v>492</v>
      </c>
      <c r="E6282" s="4">
        <v>380708.39999999997</v>
      </c>
      <c r="F6282" s="4">
        <v>94948.674959999989</v>
      </c>
      <c r="G6282" s="3">
        <v>0.24939999999999998</v>
      </c>
      <c r="H6282" s="7">
        <v>1475.6139534883719</v>
      </c>
      <c r="I6282" s="4">
        <v>368.01811999999995</v>
      </c>
      <c r="J6282">
        <v>258</v>
      </c>
      <c r="K6282" t="s">
        <v>11</v>
      </c>
      <c r="L6282" t="s">
        <v>92</v>
      </c>
      <c r="M6282" t="s">
        <v>92</v>
      </c>
      <c r="N6282" s="2">
        <v>42436</v>
      </c>
      <c r="O6282" s="2">
        <v>43165</v>
      </c>
      <c r="P6282" t="s">
        <v>24</v>
      </c>
      <c r="Q6282" t="s">
        <v>25</v>
      </c>
      <c r="R6282" s="5" t="str">
        <f t="shared" si="298"/>
        <v>0.15</v>
      </c>
      <c r="S6282" s="6" t="str">
        <f t="shared" si="299"/>
        <v/>
      </c>
      <c r="T6282">
        <f>ROUND(INT(表1[[#This Row],[合同结束日期]]-表1[[#This Row],[合同起始日期]])/365,1)</f>
        <v>2</v>
      </c>
    </row>
    <row r="6283" spans="1:20">
      <c r="A6283" s="1">
        <v>42705</v>
      </c>
      <c r="B6283" t="s">
        <v>69</v>
      </c>
      <c r="C6283">
        <f t="shared" si="297"/>
        <v>2</v>
      </c>
      <c r="D6283" t="s">
        <v>103</v>
      </c>
      <c r="E6283" s="4">
        <v>654771.6</v>
      </c>
      <c r="F6283" s="4">
        <v>134031.74651999999</v>
      </c>
      <c r="G6283" s="3">
        <v>0.20469999999999999</v>
      </c>
      <c r="H6283" s="7">
        <v>5099.467289719626</v>
      </c>
      <c r="I6283" s="4">
        <v>1043.8609542056074</v>
      </c>
      <c r="J6283">
        <v>128.4</v>
      </c>
      <c r="K6283" t="s">
        <v>11</v>
      </c>
      <c r="L6283" t="s">
        <v>23</v>
      </c>
      <c r="M6283" t="s">
        <v>23</v>
      </c>
      <c r="N6283" s="2">
        <v>42552</v>
      </c>
      <c r="O6283" s="2">
        <v>43281</v>
      </c>
      <c r="P6283" t="s">
        <v>24</v>
      </c>
      <c r="Q6283" t="s">
        <v>420</v>
      </c>
      <c r="R6283" s="5" t="str">
        <f t="shared" si="298"/>
        <v>0.19</v>
      </c>
      <c r="S6283" s="6" t="str">
        <f t="shared" si="299"/>
        <v/>
      </c>
      <c r="T6283">
        <f>ROUND(INT(表1[[#This Row],[合同结束日期]]-表1[[#This Row],[合同起始日期]])/365,1)</f>
        <v>2</v>
      </c>
    </row>
    <row r="6284" spans="1:20">
      <c r="A6284" s="1">
        <v>42705</v>
      </c>
      <c r="B6284" t="s">
        <v>69</v>
      </c>
      <c r="C6284">
        <f t="shared" si="297"/>
        <v>2</v>
      </c>
      <c r="D6284" t="s">
        <v>270</v>
      </c>
      <c r="E6284" s="4">
        <v>41802.839999999997</v>
      </c>
      <c r="F6284" s="4">
        <v>8573.7624839999989</v>
      </c>
      <c r="G6284" s="3">
        <v>0.2051</v>
      </c>
      <c r="H6284" s="7">
        <v>1741.7849999999999</v>
      </c>
      <c r="I6284" s="4">
        <v>357.24010349999998</v>
      </c>
      <c r="J6284">
        <v>24</v>
      </c>
      <c r="K6284" t="s">
        <v>11</v>
      </c>
      <c r="L6284" t="s">
        <v>13</v>
      </c>
      <c r="M6284" t="s">
        <v>34</v>
      </c>
      <c r="N6284" s="2">
        <v>41893</v>
      </c>
      <c r="O6284" s="2">
        <v>42988</v>
      </c>
      <c r="P6284" t="s">
        <v>24</v>
      </c>
      <c r="Q6284" t="s">
        <v>25</v>
      </c>
      <c r="R6284" s="5" t="str">
        <f t="shared" si="298"/>
        <v>0.15</v>
      </c>
      <c r="S6284" s="6" t="str">
        <f t="shared" si="299"/>
        <v/>
      </c>
      <c r="T6284">
        <f>ROUND(INT(表1[[#This Row],[合同结束日期]]-表1[[#This Row],[合同起始日期]])/365,1)</f>
        <v>3</v>
      </c>
    </row>
    <row r="6285" spans="1:20">
      <c r="A6285" s="1">
        <v>42705</v>
      </c>
      <c r="B6285" t="s">
        <v>69</v>
      </c>
      <c r="C6285">
        <f t="shared" si="297"/>
        <v>2</v>
      </c>
      <c r="D6285" t="s">
        <v>95</v>
      </c>
      <c r="E6285" s="4">
        <v>1734097.2</v>
      </c>
      <c r="F6285" s="4">
        <v>337628.72483999998</v>
      </c>
      <c r="G6285" s="3">
        <v>0.19469999999999998</v>
      </c>
      <c r="H6285" s="7">
        <v>1117.6187161639598</v>
      </c>
      <c r="I6285" s="4">
        <v>217.60036403712297</v>
      </c>
      <c r="J6285">
        <v>1551.6</v>
      </c>
      <c r="K6285" t="s">
        <v>41</v>
      </c>
      <c r="L6285" t="s">
        <v>95</v>
      </c>
      <c r="M6285" t="s">
        <v>41</v>
      </c>
      <c r="N6285" s="2">
        <v>41338</v>
      </c>
      <c r="O6285" s="2">
        <v>44349</v>
      </c>
      <c r="P6285" t="s">
        <v>24</v>
      </c>
      <c r="Q6285" t="s">
        <v>25</v>
      </c>
      <c r="R6285" s="5" t="str">
        <f t="shared" si="298"/>
        <v>0.15</v>
      </c>
      <c r="S6285" s="6" t="str">
        <f t="shared" si="299"/>
        <v/>
      </c>
      <c r="T6285">
        <f>ROUND(INT(表1[[#This Row],[合同结束日期]]-表1[[#This Row],[合同起始日期]])/365,1)</f>
        <v>8.1999999999999993</v>
      </c>
    </row>
    <row r="6286" spans="1:20">
      <c r="A6286" s="1">
        <v>42705</v>
      </c>
      <c r="B6286" t="s">
        <v>69</v>
      </c>
      <c r="C6286">
        <f t="shared" si="297"/>
        <v>2</v>
      </c>
      <c r="D6286" t="s">
        <v>26</v>
      </c>
      <c r="E6286" s="4">
        <v>250224.24</v>
      </c>
      <c r="F6286" s="4">
        <v>58127.090951999999</v>
      </c>
      <c r="G6286" s="3">
        <v>0.23230000000000001</v>
      </c>
      <c r="H6286" s="7">
        <v>1629.0640625000001</v>
      </c>
      <c r="I6286" s="4">
        <v>378.43158171875001</v>
      </c>
      <c r="J6286">
        <v>153.6</v>
      </c>
      <c r="K6286" t="s">
        <v>11</v>
      </c>
      <c r="L6286" t="s">
        <v>13</v>
      </c>
      <c r="M6286" t="s">
        <v>27</v>
      </c>
      <c r="N6286" s="2">
        <v>42529</v>
      </c>
      <c r="O6286" s="2">
        <v>43258</v>
      </c>
      <c r="P6286" t="s">
        <v>24</v>
      </c>
      <c r="Q6286" t="s">
        <v>25</v>
      </c>
      <c r="R6286" s="5" t="str">
        <f t="shared" si="298"/>
        <v>0.15</v>
      </c>
      <c r="S6286" s="6" t="str">
        <f t="shared" si="299"/>
        <v/>
      </c>
      <c r="T6286">
        <f>ROUND(INT(表1[[#This Row],[合同结束日期]]-表1[[#This Row],[合同起始日期]])/365,1)</f>
        <v>2</v>
      </c>
    </row>
    <row r="6287" spans="1:20">
      <c r="A6287" s="1">
        <v>42705</v>
      </c>
      <c r="B6287" t="s">
        <v>69</v>
      </c>
      <c r="C6287">
        <f t="shared" si="297"/>
        <v>2</v>
      </c>
      <c r="D6287" t="s">
        <v>524</v>
      </c>
      <c r="E6287" s="4">
        <v>158518.79999999999</v>
      </c>
      <c r="F6287" s="4">
        <v>55085.282999999996</v>
      </c>
      <c r="G6287" s="3">
        <v>0.34749999999999998</v>
      </c>
      <c r="H6287" s="7">
        <v>1119.4830508474577</v>
      </c>
      <c r="I6287" s="4">
        <v>389.02036016949154</v>
      </c>
      <c r="J6287">
        <v>141.6</v>
      </c>
      <c r="K6287" t="s">
        <v>11</v>
      </c>
      <c r="L6287" t="s">
        <v>13</v>
      </c>
      <c r="M6287" t="s">
        <v>13</v>
      </c>
      <c r="N6287" s="2">
        <v>42536</v>
      </c>
      <c r="O6287" s="2">
        <v>43265</v>
      </c>
      <c r="P6287" t="s">
        <v>24</v>
      </c>
      <c r="Q6287" t="s">
        <v>30</v>
      </c>
      <c r="R6287" s="5" t="str">
        <f t="shared" si="298"/>
        <v>0.18</v>
      </c>
      <c r="S6287" s="6" t="str">
        <f t="shared" si="299"/>
        <v/>
      </c>
      <c r="T6287">
        <f>ROUND(INT(表1[[#This Row],[合同结束日期]]-表1[[#This Row],[合同起始日期]])/365,1)</f>
        <v>2</v>
      </c>
    </row>
    <row r="6288" spans="1:20">
      <c r="A6288" s="1">
        <v>42705</v>
      </c>
      <c r="B6288" t="s">
        <v>69</v>
      </c>
      <c r="C6288">
        <f t="shared" si="297"/>
        <v>2</v>
      </c>
      <c r="D6288" t="s">
        <v>22</v>
      </c>
      <c r="E6288" s="4">
        <v>321181.2</v>
      </c>
      <c r="F6288" s="4">
        <v>81483.670440000002</v>
      </c>
      <c r="G6288" s="3">
        <v>0.25369999999999998</v>
      </c>
      <c r="H6288" s="7">
        <v>1574.4176470588236</v>
      </c>
      <c r="I6288" s="4">
        <v>399.42975705882355</v>
      </c>
      <c r="J6288">
        <v>204</v>
      </c>
      <c r="K6288" t="s">
        <v>11</v>
      </c>
      <c r="L6288" t="s">
        <v>23</v>
      </c>
      <c r="M6288" t="s">
        <v>23</v>
      </c>
      <c r="N6288" s="2">
        <v>42654</v>
      </c>
      <c r="O6288" s="2">
        <v>43383</v>
      </c>
      <c r="P6288" t="s">
        <v>24</v>
      </c>
      <c r="Q6288" t="s">
        <v>30</v>
      </c>
      <c r="R6288" s="5" t="str">
        <f t="shared" si="298"/>
        <v>0.18</v>
      </c>
      <c r="S6288" s="6" t="str">
        <f t="shared" si="299"/>
        <v/>
      </c>
      <c r="T6288">
        <f>ROUND(INT(表1[[#This Row],[合同结束日期]]-表1[[#This Row],[合同起始日期]])/365,1)</f>
        <v>2</v>
      </c>
    </row>
    <row r="6289" spans="1:20">
      <c r="A6289" s="1">
        <v>42705</v>
      </c>
      <c r="B6289" t="s">
        <v>69</v>
      </c>
      <c r="C6289">
        <f t="shared" si="297"/>
        <v>2</v>
      </c>
      <c r="D6289" t="s">
        <v>111</v>
      </c>
      <c r="E6289" s="4">
        <v>403786.8</v>
      </c>
      <c r="F6289" s="4">
        <v>67957.318440000003</v>
      </c>
      <c r="G6289" s="3">
        <v>0.16830000000000001</v>
      </c>
      <c r="H6289" s="7">
        <v>2977.7787610619471</v>
      </c>
      <c r="I6289" s="4">
        <v>501.1601654867257</v>
      </c>
      <c r="J6289">
        <v>135.6</v>
      </c>
      <c r="K6289" t="s">
        <v>11</v>
      </c>
      <c r="L6289" t="s">
        <v>23</v>
      </c>
      <c r="M6289" t="s">
        <v>23</v>
      </c>
      <c r="N6289" s="2">
        <v>41974</v>
      </c>
      <c r="O6289" s="2">
        <v>43229</v>
      </c>
      <c r="P6289" t="s">
        <v>24</v>
      </c>
      <c r="Q6289" t="s">
        <v>25</v>
      </c>
      <c r="R6289" s="5" t="str">
        <f t="shared" si="298"/>
        <v>0.15</v>
      </c>
      <c r="S6289" s="6" t="str">
        <f t="shared" si="299"/>
        <v/>
      </c>
      <c r="T6289">
        <f>ROUND(INT(表1[[#This Row],[合同结束日期]]-表1[[#This Row],[合同起始日期]])/365,1)</f>
        <v>3.4</v>
      </c>
    </row>
    <row r="6290" spans="1:20">
      <c r="A6290" s="1">
        <v>42705</v>
      </c>
      <c r="B6290" t="s">
        <v>69</v>
      </c>
      <c r="C6290">
        <f t="shared" si="297"/>
        <v>2</v>
      </c>
      <c r="D6290" t="s">
        <v>91</v>
      </c>
      <c r="E6290" s="4">
        <v>1225293.5999999999</v>
      </c>
      <c r="F6290" s="4">
        <v>220062.73056000003</v>
      </c>
      <c r="G6290" s="3">
        <v>0.17960000000000004</v>
      </c>
      <c r="H6290" s="7">
        <v>3272.6858974358975</v>
      </c>
      <c r="I6290" s="4">
        <v>587.77438717948723</v>
      </c>
      <c r="J6290">
        <v>374.4</v>
      </c>
      <c r="K6290" t="s">
        <v>11</v>
      </c>
      <c r="L6290" t="s">
        <v>92</v>
      </c>
      <c r="M6290" t="s">
        <v>92</v>
      </c>
      <c r="N6290" s="2">
        <v>41295</v>
      </c>
      <c r="O6290" s="2">
        <v>42864</v>
      </c>
      <c r="P6290" t="s">
        <v>24</v>
      </c>
      <c r="Q6290" t="s">
        <v>59</v>
      </c>
      <c r="R6290" s="5" t="str">
        <f t="shared" si="298"/>
        <v>0.16</v>
      </c>
      <c r="S6290" s="6" t="str">
        <f t="shared" si="299"/>
        <v/>
      </c>
      <c r="T6290">
        <f>ROUND(INT(表1[[#This Row],[合同结束日期]]-表1[[#This Row],[合同起始日期]])/365,1)</f>
        <v>4.3</v>
      </c>
    </row>
    <row r="6291" spans="1:20">
      <c r="A6291" s="1">
        <v>42705</v>
      </c>
      <c r="B6291" t="s">
        <v>69</v>
      </c>
      <c r="C6291">
        <f t="shared" si="297"/>
        <v>2</v>
      </c>
      <c r="D6291" t="s">
        <v>90</v>
      </c>
      <c r="E6291" s="4">
        <v>338371.2</v>
      </c>
      <c r="F6291" s="4">
        <v>77148.633600000001</v>
      </c>
      <c r="G6291" s="3">
        <v>0.22800000000000001</v>
      </c>
      <c r="H6291" s="7">
        <v>1796.0254777070063</v>
      </c>
      <c r="I6291" s="4">
        <v>409.49380891719744</v>
      </c>
      <c r="J6291">
        <v>188.4</v>
      </c>
      <c r="K6291" t="s">
        <v>11</v>
      </c>
      <c r="L6291" t="s">
        <v>23</v>
      </c>
      <c r="M6291" t="s">
        <v>23</v>
      </c>
      <c r="N6291" s="2">
        <v>42156</v>
      </c>
      <c r="O6291" s="2">
        <v>42886</v>
      </c>
      <c r="P6291" t="s">
        <v>24</v>
      </c>
      <c r="Q6291" t="s">
        <v>420</v>
      </c>
      <c r="R6291" s="5" t="str">
        <f t="shared" si="298"/>
        <v>0.19</v>
      </c>
      <c r="S6291" s="6" t="str">
        <f t="shared" si="299"/>
        <v/>
      </c>
      <c r="T6291">
        <f>ROUND(INT(表1[[#This Row],[合同结束日期]]-表1[[#This Row],[合同起始日期]])/365,1)</f>
        <v>2</v>
      </c>
    </row>
    <row r="6292" spans="1:20">
      <c r="A6292" s="1">
        <v>42705</v>
      </c>
      <c r="B6292" t="s">
        <v>69</v>
      </c>
      <c r="C6292">
        <f t="shared" si="297"/>
        <v>2</v>
      </c>
      <c r="D6292" t="s">
        <v>101</v>
      </c>
      <c r="E6292" s="4">
        <v>163551.64800000002</v>
      </c>
      <c r="F6292" s="4">
        <v>30714.999494400006</v>
      </c>
      <c r="G6292" s="3">
        <v>0.18780000000000002</v>
      </c>
      <c r="H6292" s="7">
        <v>1323.2333980582525</v>
      </c>
      <c r="I6292" s="4">
        <v>248.50323215533987</v>
      </c>
      <c r="J6292">
        <v>123.6</v>
      </c>
      <c r="K6292" t="s">
        <v>11</v>
      </c>
      <c r="L6292" t="s">
        <v>92</v>
      </c>
      <c r="M6292" t="s">
        <v>92</v>
      </c>
      <c r="N6292" s="2">
        <v>41345</v>
      </c>
      <c r="O6292" s="2">
        <v>42864</v>
      </c>
      <c r="P6292" t="s">
        <v>24</v>
      </c>
      <c r="Q6292" t="s">
        <v>83</v>
      </c>
      <c r="R6292" s="5" t="str">
        <f t="shared" si="298"/>
        <v>0.14</v>
      </c>
      <c r="S6292" s="6" t="str">
        <f t="shared" si="299"/>
        <v/>
      </c>
      <c r="T6292">
        <f>ROUND(INT(表1[[#This Row],[合同结束日期]]-表1[[#This Row],[合同起始日期]])/365,1)</f>
        <v>4.2</v>
      </c>
    </row>
    <row r="6293" spans="1:20">
      <c r="A6293" s="1">
        <v>42705</v>
      </c>
      <c r="B6293" t="s">
        <v>69</v>
      </c>
      <c r="C6293">
        <f t="shared" si="297"/>
        <v>2</v>
      </c>
      <c r="D6293" t="s">
        <v>281</v>
      </c>
      <c r="E6293" s="4">
        <v>108616.8</v>
      </c>
      <c r="F6293" s="4">
        <v>19648.779119999999</v>
      </c>
      <c r="G6293" s="3">
        <v>0.18089999999999998</v>
      </c>
      <c r="H6293" s="7">
        <v>2320.8717948717949</v>
      </c>
      <c r="I6293" s="4">
        <v>419.84570769230771</v>
      </c>
      <c r="J6293">
        <v>46.8</v>
      </c>
      <c r="K6293" t="s">
        <v>60</v>
      </c>
      <c r="L6293" t="s">
        <v>116</v>
      </c>
      <c r="M6293" t="s">
        <v>145</v>
      </c>
      <c r="N6293" s="2">
        <v>42658</v>
      </c>
      <c r="O6293" s="2">
        <v>43022</v>
      </c>
      <c r="P6293" t="s">
        <v>24</v>
      </c>
      <c r="Q6293" t="s">
        <v>25</v>
      </c>
      <c r="R6293" s="5" t="str">
        <f t="shared" si="298"/>
        <v>0.15</v>
      </c>
      <c r="S6293" s="6" t="str">
        <f t="shared" si="299"/>
        <v/>
      </c>
      <c r="T6293">
        <f>ROUND(INT(表1[[#This Row],[合同结束日期]]-表1[[#This Row],[合同起始日期]])/365,1)</f>
        <v>1</v>
      </c>
    </row>
    <row r="6294" spans="1:20">
      <c r="A6294" s="1">
        <v>42705</v>
      </c>
      <c r="B6294" t="s">
        <v>69</v>
      </c>
      <c r="C6294">
        <f t="shared" si="297"/>
        <v>2</v>
      </c>
      <c r="D6294" t="s">
        <v>441</v>
      </c>
      <c r="E6294" s="4">
        <v>200730</v>
      </c>
      <c r="F6294" s="4">
        <v>41551.109999999993</v>
      </c>
      <c r="G6294" s="3">
        <v>0.20699999999999996</v>
      </c>
      <c r="H6294" s="7">
        <v>1858.6111111111111</v>
      </c>
      <c r="I6294" s="4">
        <v>384.73249999999996</v>
      </c>
      <c r="J6294">
        <v>108</v>
      </c>
      <c r="K6294" t="s">
        <v>11</v>
      </c>
      <c r="L6294" t="s">
        <v>23</v>
      </c>
      <c r="M6294" t="s">
        <v>23</v>
      </c>
      <c r="N6294" s="2">
        <v>42163</v>
      </c>
      <c r="O6294" s="2">
        <v>42893</v>
      </c>
      <c r="P6294" t="s">
        <v>24</v>
      </c>
      <c r="Q6294" t="s">
        <v>56</v>
      </c>
      <c r="R6294" s="5" t="str">
        <f t="shared" si="298"/>
        <v>0.17</v>
      </c>
      <c r="S6294" s="6" t="str">
        <f t="shared" si="299"/>
        <v/>
      </c>
      <c r="T6294">
        <f>ROUND(INT(表1[[#This Row],[合同结束日期]]-表1[[#This Row],[合同起始日期]])/365,1)</f>
        <v>2</v>
      </c>
    </row>
    <row r="6295" spans="1:20">
      <c r="A6295" s="1">
        <v>42705</v>
      </c>
      <c r="B6295" t="s">
        <v>69</v>
      </c>
      <c r="C6295">
        <f t="shared" si="297"/>
        <v>2</v>
      </c>
      <c r="D6295" t="s">
        <v>263</v>
      </c>
      <c r="E6295" s="4">
        <v>262823.16000000003</v>
      </c>
      <c r="F6295" s="4">
        <v>52275.526524000001</v>
      </c>
      <c r="G6295" s="3">
        <v>0.19889999999999997</v>
      </c>
      <c r="H6295" s="7">
        <v>1659.2371212121213</v>
      </c>
      <c r="I6295" s="4">
        <v>330.0222634090909</v>
      </c>
      <c r="J6295">
        <v>158.4</v>
      </c>
      <c r="K6295" t="s">
        <v>11</v>
      </c>
      <c r="L6295" t="s">
        <v>12</v>
      </c>
      <c r="M6295" t="s">
        <v>53</v>
      </c>
      <c r="N6295" s="2">
        <v>42522</v>
      </c>
      <c r="O6295" s="2">
        <v>43251</v>
      </c>
      <c r="P6295" t="s">
        <v>24</v>
      </c>
      <c r="Q6295" t="s">
        <v>65</v>
      </c>
      <c r="R6295" s="5" t="str">
        <f t="shared" si="298"/>
        <v>0.12</v>
      </c>
      <c r="S6295" s="6" t="str">
        <f t="shared" si="299"/>
        <v/>
      </c>
      <c r="T6295">
        <f>ROUND(INT(表1[[#This Row],[合同结束日期]]-表1[[#This Row],[合同起始日期]])/365,1)</f>
        <v>2</v>
      </c>
    </row>
    <row r="6296" spans="1:20">
      <c r="A6296" s="1">
        <v>42705</v>
      </c>
      <c r="B6296" t="s">
        <v>69</v>
      </c>
      <c r="C6296">
        <f t="shared" si="297"/>
        <v>2</v>
      </c>
      <c r="D6296" t="s">
        <v>415</v>
      </c>
      <c r="E6296" s="4">
        <v>193969.19999999998</v>
      </c>
      <c r="F6296" s="4">
        <v>28513.472400000002</v>
      </c>
      <c r="G6296" s="3">
        <v>0.14700000000000002</v>
      </c>
      <c r="H6296" s="7">
        <v>2938.9272727272723</v>
      </c>
      <c r="I6296" s="4">
        <v>432.02230909090912</v>
      </c>
      <c r="J6296">
        <v>66</v>
      </c>
      <c r="K6296" t="s">
        <v>11</v>
      </c>
      <c r="L6296" t="s">
        <v>12</v>
      </c>
      <c r="M6296" t="s">
        <v>53</v>
      </c>
      <c r="N6296" s="2">
        <v>42156</v>
      </c>
      <c r="O6296" s="2">
        <v>42886</v>
      </c>
      <c r="P6296" t="s">
        <v>24</v>
      </c>
      <c r="Q6296" t="s">
        <v>28</v>
      </c>
      <c r="R6296" s="5" t="str">
        <f t="shared" si="298"/>
        <v>0.13</v>
      </c>
      <c r="S6296" s="6" t="str">
        <f t="shared" si="299"/>
        <v/>
      </c>
      <c r="T6296">
        <f>ROUND(INT(表1[[#This Row],[合同结束日期]]-表1[[#This Row],[合同起始日期]])/365,1)</f>
        <v>2</v>
      </c>
    </row>
    <row r="6297" spans="1:20">
      <c r="A6297" s="1">
        <v>42705</v>
      </c>
      <c r="B6297" t="s">
        <v>69</v>
      </c>
      <c r="C6297">
        <f t="shared" si="297"/>
        <v>2</v>
      </c>
      <c r="D6297" t="s">
        <v>88</v>
      </c>
      <c r="E6297" s="4">
        <v>234326.448</v>
      </c>
      <c r="F6297" s="4">
        <v>42998.903208000011</v>
      </c>
      <c r="G6297" s="3">
        <v>0.18350000000000005</v>
      </c>
      <c r="H6297" s="7">
        <v>1148.6590588235294</v>
      </c>
      <c r="I6297" s="4">
        <v>210.7789372941177</v>
      </c>
      <c r="J6297">
        <v>204</v>
      </c>
      <c r="K6297" t="s">
        <v>11</v>
      </c>
      <c r="L6297" t="s">
        <v>23</v>
      </c>
      <c r="M6297" t="s">
        <v>23</v>
      </c>
      <c r="N6297" s="2">
        <v>41337</v>
      </c>
      <c r="O6297" s="2">
        <v>42864</v>
      </c>
      <c r="P6297" t="s">
        <v>24</v>
      </c>
      <c r="Q6297" t="s">
        <v>28</v>
      </c>
      <c r="R6297" s="5" t="str">
        <f t="shared" si="298"/>
        <v>0.13</v>
      </c>
      <c r="S6297" s="6" t="str">
        <f t="shared" si="299"/>
        <v/>
      </c>
      <c r="T6297">
        <f>ROUND(INT(表1[[#This Row],[合同结束日期]]-表1[[#This Row],[合同起始日期]])/365,1)</f>
        <v>4.2</v>
      </c>
    </row>
    <row r="6298" spans="1:20">
      <c r="A6298" s="1">
        <v>42705</v>
      </c>
      <c r="B6298" t="s">
        <v>69</v>
      </c>
      <c r="C6298">
        <f t="shared" si="297"/>
        <v>2</v>
      </c>
      <c r="D6298" t="s">
        <v>417</v>
      </c>
      <c r="E6298" s="4">
        <v>207709.19999999998</v>
      </c>
      <c r="F6298" s="4">
        <v>30429.397799999999</v>
      </c>
      <c r="G6298" s="3">
        <v>0.14650000000000002</v>
      </c>
      <c r="H6298" s="7">
        <v>3036.6842105263158</v>
      </c>
      <c r="I6298" s="4">
        <v>444.87423684210529</v>
      </c>
      <c r="J6298">
        <v>68.399999999999991</v>
      </c>
      <c r="K6298" t="s">
        <v>11</v>
      </c>
      <c r="L6298" t="s">
        <v>12</v>
      </c>
      <c r="M6298" t="s">
        <v>53</v>
      </c>
      <c r="N6298" s="2">
        <v>42156</v>
      </c>
      <c r="O6298" s="2">
        <v>42886</v>
      </c>
      <c r="P6298" t="s">
        <v>24</v>
      </c>
      <c r="Q6298" t="s">
        <v>28</v>
      </c>
      <c r="R6298" s="5" t="str">
        <f t="shared" si="298"/>
        <v>0.13</v>
      </c>
      <c r="S6298" s="6" t="str">
        <f t="shared" si="299"/>
        <v/>
      </c>
      <c r="T6298">
        <f>ROUND(INT(表1[[#This Row],[合同结束日期]]-表1[[#This Row],[合同起始日期]])/365,1)</f>
        <v>2</v>
      </c>
    </row>
    <row r="6299" spans="1:20">
      <c r="A6299" s="1">
        <v>42705</v>
      </c>
      <c r="B6299" t="s">
        <v>69</v>
      </c>
      <c r="C6299">
        <f t="shared" si="297"/>
        <v>2</v>
      </c>
      <c r="D6299" t="s">
        <v>306</v>
      </c>
      <c r="E6299" s="4">
        <v>780793.2</v>
      </c>
      <c r="F6299" s="4">
        <v>55826.713800000005</v>
      </c>
      <c r="G6299" s="3">
        <v>7.1500000000000008E-2</v>
      </c>
      <c r="H6299" s="7">
        <v>1399.2709677419355</v>
      </c>
      <c r="I6299" s="4">
        <v>100.0478741935484</v>
      </c>
      <c r="J6299">
        <v>558</v>
      </c>
      <c r="K6299" t="s">
        <v>44</v>
      </c>
      <c r="L6299" t="s">
        <v>72</v>
      </c>
      <c r="M6299" t="s">
        <v>71</v>
      </c>
      <c r="N6299" s="2">
        <v>41567</v>
      </c>
      <c r="O6299" s="2">
        <v>44578</v>
      </c>
      <c r="P6299" t="s">
        <v>18</v>
      </c>
      <c r="Q6299" t="s">
        <v>208</v>
      </c>
      <c r="R6299" s="5" t="str">
        <f t="shared" si="298"/>
        <v>0.05</v>
      </c>
      <c r="S6299" s="6" t="str">
        <f t="shared" si="299"/>
        <v/>
      </c>
      <c r="T6299">
        <f>ROUND(INT(表1[[#This Row],[合同结束日期]]-表1[[#This Row],[合同起始日期]])/365,1)</f>
        <v>8.1999999999999993</v>
      </c>
    </row>
    <row r="6300" spans="1:20">
      <c r="A6300" s="1">
        <v>42705</v>
      </c>
      <c r="B6300" t="s">
        <v>69</v>
      </c>
      <c r="C6300">
        <f t="shared" si="297"/>
        <v>2</v>
      </c>
      <c r="D6300" t="s">
        <v>483</v>
      </c>
      <c r="E6300" s="4">
        <v>231564</v>
      </c>
      <c r="F6300" s="4">
        <v>49045.255199999992</v>
      </c>
      <c r="G6300" s="3">
        <v>0.21179999999999996</v>
      </c>
      <c r="H6300" s="7">
        <v>2324.9397590361446</v>
      </c>
      <c r="I6300" s="4">
        <v>492.42224096385536</v>
      </c>
      <c r="J6300">
        <v>99.6</v>
      </c>
      <c r="K6300" t="s">
        <v>11</v>
      </c>
      <c r="L6300" t="s">
        <v>92</v>
      </c>
      <c r="M6300" t="s">
        <v>92</v>
      </c>
      <c r="N6300" s="2">
        <v>42325</v>
      </c>
      <c r="O6300" s="2">
        <v>43055</v>
      </c>
      <c r="P6300" t="s">
        <v>24</v>
      </c>
      <c r="Q6300" t="s">
        <v>30</v>
      </c>
      <c r="R6300" s="5" t="str">
        <f t="shared" si="298"/>
        <v>0.18</v>
      </c>
      <c r="S6300" s="6" t="str">
        <f t="shared" si="299"/>
        <v/>
      </c>
      <c r="T6300">
        <f>ROUND(INT(表1[[#This Row],[合同结束日期]]-表1[[#This Row],[合同起始日期]])/365,1)</f>
        <v>2</v>
      </c>
    </row>
    <row r="6301" spans="1:20">
      <c r="A6301" s="1">
        <v>42705</v>
      </c>
      <c r="B6301" t="s">
        <v>69</v>
      </c>
      <c r="C6301">
        <f t="shared" si="297"/>
        <v>2</v>
      </c>
      <c r="D6301" t="s">
        <v>533</v>
      </c>
      <c r="E6301" s="4">
        <v>60098.399999999994</v>
      </c>
      <c r="F6301" s="4">
        <v>22254.437519999999</v>
      </c>
      <c r="G6301" s="3">
        <v>0.37030000000000002</v>
      </c>
      <c r="H6301" s="7">
        <v>1192.4285714285713</v>
      </c>
      <c r="I6301" s="4">
        <v>441.55630000000002</v>
      </c>
      <c r="J6301">
        <v>50.4</v>
      </c>
      <c r="K6301" t="s">
        <v>11</v>
      </c>
      <c r="L6301" t="s">
        <v>13</v>
      </c>
      <c r="M6301" t="s">
        <v>13</v>
      </c>
      <c r="N6301" s="2">
        <v>42566</v>
      </c>
      <c r="O6301" s="2">
        <v>43295</v>
      </c>
      <c r="P6301" t="s">
        <v>24</v>
      </c>
      <c r="Q6301" t="s">
        <v>30</v>
      </c>
      <c r="R6301" s="5" t="str">
        <f t="shared" si="298"/>
        <v>0.18</v>
      </c>
      <c r="S6301" s="6" t="str">
        <f t="shared" si="299"/>
        <v/>
      </c>
      <c r="T6301">
        <f>ROUND(INT(表1[[#This Row],[合同结束日期]]-表1[[#This Row],[合同起始日期]])/365,1)</f>
        <v>2</v>
      </c>
    </row>
    <row r="6302" spans="1:20">
      <c r="A6302" s="1">
        <v>42705</v>
      </c>
      <c r="B6302" t="s">
        <v>69</v>
      </c>
      <c r="C6302">
        <f t="shared" si="297"/>
        <v>2</v>
      </c>
      <c r="D6302" t="s">
        <v>421</v>
      </c>
      <c r="E6302" s="4">
        <v>242236.44</v>
      </c>
      <c r="F6302" s="4">
        <v>51451.019856000006</v>
      </c>
      <c r="G6302" s="3">
        <v>0.21240000000000003</v>
      </c>
      <c r="H6302" s="7">
        <v>2268.1314606741576</v>
      </c>
      <c r="I6302" s="4">
        <v>481.75112224719106</v>
      </c>
      <c r="J6302">
        <v>106.8</v>
      </c>
      <c r="K6302" t="s">
        <v>11</v>
      </c>
      <c r="L6302" t="s">
        <v>13</v>
      </c>
      <c r="M6302" t="s">
        <v>34</v>
      </c>
      <c r="N6302" s="2">
        <v>42156</v>
      </c>
      <c r="O6302" s="2">
        <v>42886</v>
      </c>
      <c r="P6302" t="s">
        <v>24</v>
      </c>
      <c r="Q6302" t="s">
        <v>30</v>
      </c>
      <c r="R6302" s="5" t="str">
        <f t="shared" si="298"/>
        <v>0.18</v>
      </c>
      <c r="S6302" s="6" t="str">
        <f t="shared" si="299"/>
        <v/>
      </c>
      <c r="T6302">
        <f>ROUND(INT(表1[[#This Row],[合同结束日期]]-表1[[#This Row],[合同起始日期]])/365,1)</f>
        <v>2</v>
      </c>
    </row>
    <row r="6303" spans="1:20">
      <c r="A6303" s="1">
        <v>42705</v>
      </c>
      <c r="B6303" t="s">
        <v>69</v>
      </c>
      <c r="C6303">
        <f t="shared" si="297"/>
        <v>2</v>
      </c>
      <c r="D6303" t="s">
        <v>525</v>
      </c>
      <c r="E6303" s="4">
        <v>493080</v>
      </c>
      <c r="F6303" s="4">
        <v>93241.428</v>
      </c>
      <c r="G6303" s="3">
        <v>0.18909999999999999</v>
      </c>
      <c r="H6303" s="7">
        <v>3542.2413793103451</v>
      </c>
      <c r="I6303" s="4">
        <v>669.83784482758631</v>
      </c>
      <c r="J6303">
        <v>139.19999999999999</v>
      </c>
      <c r="K6303" t="s">
        <v>11</v>
      </c>
      <c r="L6303" t="s">
        <v>92</v>
      </c>
      <c r="M6303" t="s">
        <v>92</v>
      </c>
      <c r="N6303" s="2">
        <v>42537</v>
      </c>
      <c r="O6303" s="2">
        <v>43651</v>
      </c>
      <c r="P6303" t="s">
        <v>24</v>
      </c>
      <c r="Q6303" t="s">
        <v>56</v>
      </c>
      <c r="R6303" s="5" t="str">
        <f t="shared" si="298"/>
        <v>0.17</v>
      </c>
      <c r="S6303" s="6" t="str">
        <f t="shared" si="299"/>
        <v/>
      </c>
      <c r="T6303">
        <f>ROUND(INT(表1[[#This Row],[合同结束日期]]-表1[[#This Row],[合同起始日期]])/365,1)</f>
        <v>3.1</v>
      </c>
    </row>
    <row r="6304" spans="1:20">
      <c r="A6304" s="1">
        <v>42705</v>
      </c>
      <c r="B6304" t="s">
        <v>69</v>
      </c>
      <c r="C6304">
        <f t="shared" si="297"/>
        <v>2</v>
      </c>
      <c r="D6304" t="s">
        <v>297</v>
      </c>
      <c r="E6304" s="4">
        <v>72605.279999999999</v>
      </c>
      <c r="F6304" s="4">
        <v>0</v>
      </c>
      <c r="G6304" s="3">
        <v>0</v>
      </c>
      <c r="H6304" s="7">
        <v>4033.6266666666666</v>
      </c>
      <c r="I6304" s="4">
        <v>0</v>
      </c>
      <c r="J6304">
        <v>18</v>
      </c>
      <c r="K6304" t="s">
        <v>60</v>
      </c>
      <c r="L6304" t="s">
        <v>61</v>
      </c>
      <c r="M6304" t="s">
        <v>305</v>
      </c>
      <c r="N6304" s="2">
        <v>42323</v>
      </c>
      <c r="O6304" s="2">
        <v>42688</v>
      </c>
      <c r="P6304" t="s">
        <v>24</v>
      </c>
      <c r="Q6304" t="s">
        <v>28</v>
      </c>
      <c r="R6304" s="5" t="str">
        <f t="shared" si="298"/>
        <v>0.13</v>
      </c>
      <c r="S6304" s="6" t="str">
        <f t="shared" si="299"/>
        <v/>
      </c>
      <c r="T6304">
        <f>ROUND(INT(表1[[#This Row],[合同结束日期]]-表1[[#This Row],[合同起始日期]])/365,1)</f>
        <v>1</v>
      </c>
    </row>
    <row r="6305" spans="1:20">
      <c r="A6305" s="1">
        <v>42705</v>
      </c>
      <c r="B6305" t="s">
        <v>69</v>
      </c>
      <c r="C6305">
        <f t="shared" si="297"/>
        <v>2</v>
      </c>
      <c r="D6305" t="s">
        <v>81</v>
      </c>
      <c r="E6305" s="4">
        <v>187209.60000000001</v>
      </c>
      <c r="F6305" s="4">
        <v>40381.110720000004</v>
      </c>
      <c r="G6305" s="3">
        <v>0.2157</v>
      </c>
      <c r="H6305" s="7">
        <v>1560.0800000000002</v>
      </c>
      <c r="I6305" s="4">
        <v>336.50925600000005</v>
      </c>
      <c r="J6305">
        <v>120</v>
      </c>
      <c r="K6305" t="s">
        <v>11</v>
      </c>
      <c r="L6305" t="s">
        <v>23</v>
      </c>
      <c r="M6305" t="s">
        <v>23</v>
      </c>
      <c r="N6305" s="2">
        <v>41279</v>
      </c>
      <c r="O6305" s="2">
        <v>42864</v>
      </c>
      <c r="P6305" t="s">
        <v>24</v>
      </c>
      <c r="Q6305" t="s">
        <v>56</v>
      </c>
      <c r="R6305" s="5" t="str">
        <f t="shared" si="298"/>
        <v>0.17</v>
      </c>
      <c r="S6305" s="6" t="str">
        <f t="shared" si="299"/>
        <v/>
      </c>
      <c r="T6305">
        <f>ROUND(INT(表1[[#This Row],[合同结束日期]]-表1[[#This Row],[合同起始日期]])/365,1)</f>
        <v>4.3</v>
      </c>
    </row>
    <row r="6306" spans="1:20">
      <c r="A6306" s="1">
        <v>42705</v>
      </c>
      <c r="B6306" t="s">
        <v>69</v>
      </c>
      <c r="C6306">
        <f t="shared" si="297"/>
        <v>2</v>
      </c>
      <c r="D6306" t="s">
        <v>482</v>
      </c>
      <c r="E6306" s="4">
        <v>213110.39999999999</v>
      </c>
      <c r="F6306" s="4">
        <v>45051.538559999994</v>
      </c>
      <c r="G6306" s="3">
        <v>0.21139999999999998</v>
      </c>
      <c r="H6306" s="7">
        <v>2367.8933333333334</v>
      </c>
      <c r="I6306" s="4">
        <v>500.57265066666662</v>
      </c>
      <c r="J6306">
        <v>90</v>
      </c>
      <c r="K6306" t="s">
        <v>11</v>
      </c>
      <c r="L6306" t="s">
        <v>92</v>
      </c>
      <c r="M6306" t="s">
        <v>92</v>
      </c>
      <c r="N6306" s="2">
        <v>42325</v>
      </c>
      <c r="O6306" s="2">
        <v>43055</v>
      </c>
      <c r="P6306" t="s">
        <v>24</v>
      </c>
      <c r="Q6306" t="s">
        <v>30</v>
      </c>
      <c r="R6306" s="5" t="str">
        <f t="shared" si="298"/>
        <v>0.18</v>
      </c>
      <c r="S6306" s="6" t="str">
        <f t="shared" si="299"/>
        <v/>
      </c>
      <c r="T6306">
        <f>ROUND(INT(表1[[#This Row],[合同结束日期]]-表1[[#This Row],[合同起始日期]])/365,1)</f>
        <v>2</v>
      </c>
    </row>
    <row r="6307" spans="1:20">
      <c r="A6307" s="1">
        <v>42705</v>
      </c>
      <c r="B6307" t="s">
        <v>69</v>
      </c>
      <c r="C6307">
        <f t="shared" si="297"/>
        <v>2</v>
      </c>
      <c r="D6307" t="s">
        <v>120</v>
      </c>
      <c r="E6307" s="4">
        <v>633544.24800000002</v>
      </c>
      <c r="F6307" s="4">
        <v>83817.904010400016</v>
      </c>
      <c r="G6307" s="3">
        <v>0.13230000000000003</v>
      </c>
      <c r="H6307" s="7">
        <v>383.96621090909093</v>
      </c>
      <c r="I6307" s="4">
        <v>50.798729703272734</v>
      </c>
      <c r="J6307">
        <v>1650</v>
      </c>
      <c r="K6307" t="s">
        <v>44</v>
      </c>
      <c r="L6307" t="s">
        <v>72</v>
      </c>
      <c r="M6307" t="s">
        <v>71</v>
      </c>
      <c r="N6307" s="2">
        <v>41261</v>
      </c>
      <c r="O6307" s="2">
        <v>44332</v>
      </c>
      <c r="P6307" t="s">
        <v>39</v>
      </c>
      <c r="Q6307" t="s">
        <v>42</v>
      </c>
      <c r="R6307" s="5" t="str">
        <f t="shared" si="298"/>
        <v>0.08</v>
      </c>
      <c r="S6307" s="6" t="str">
        <f t="shared" si="299"/>
        <v/>
      </c>
      <c r="T6307">
        <f>ROUND(INT(表1[[#This Row],[合同结束日期]]-表1[[#This Row],[合同起始日期]])/365,1)</f>
        <v>8.4</v>
      </c>
    </row>
    <row r="6308" spans="1:20">
      <c r="A6308" s="1">
        <v>42705</v>
      </c>
      <c r="B6308" t="s">
        <v>69</v>
      </c>
      <c r="C6308">
        <f t="shared" si="297"/>
        <v>2</v>
      </c>
      <c r="D6308" t="s">
        <v>77</v>
      </c>
      <c r="E6308" s="4">
        <v>442289.64</v>
      </c>
      <c r="F6308" s="4">
        <v>90182.857596000002</v>
      </c>
      <c r="G6308" s="3">
        <v>0.2039</v>
      </c>
      <c r="H6308" s="7">
        <v>441.40682634730541</v>
      </c>
      <c r="I6308" s="4">
        <v>90.002851892215574</v>
      </c>
      <c r="J6308">
        <v>1002</v>
      </c>
      <c r="K6308" t="s">
        <v>44</v>
      </c>
      <c r="L6308" t="s">
        <v>72</v>
      </c>
      <c r="M6308" t="s">
        <v>71</v>
      </c>
      <c r="N6308" s="2">
        <v>42098</v>
      </c>
      <c r="O6308" s="2">
        <v>44325</v>
      </c>
      <c r="P6308" t="s">
        <v>18</v>
      </c>
      <c r="Q6308" t="s">
        <v>42</v>
      </c>
      <c r="R6308" s="5" t="str">
        <f t="shared" si="298"/>
        <v>0.08</v>
      </c>
      <c r="S6308" s="6" t="str">
        <f t="shared" si="299"/>
        <v/>
      </c>
      <c r="T6308">
        <f>ROUND(INT(表1[[#This Row],[合同结束日期]]-表1[[#This Row],[合同起始日期]])/365,1)</f>
        <v>6.1</v>
      </c>
    </row>
    <row r="6309" spans="1:20">
      <c r="A6309" s="1">
        <v>42705</v>
      </c>
      <c r="B6309" t="s">
        <v>69</v>
      </c>
      <c r="C6309">
        <f t="shared" si="297"/>
        <v>2</v>
      </c>
      <c r="D6309" t="s">
        <v>470</v>
      </c>
      <c r="E6309" s="4">
        <v>39526.799999999996</v>
      </c>
      <c r="F6309" s="4">
        <v>5893.4458800000002</v>
      </c>
      <c r="G6309" s="3">
        <v>0.14910000000000001</v>
      </c>
      <c r="H6309" s="7">
        <v>2744.9166666666665</v>
      </c>
      <c r="I6309" s="4">
        <v>409.26707500000003</v>
      </c>
      <c r="J6309">
        <v>14.399999999999999</v>
      </c>
      <c r="K6309" t="s">
        <v>11</v>
      </c>
      <c r="L6309" t="s">
        <v>12</v>
      </c>
      <c r="M6309" t="s">
        <v>110</v>
      </c>
      <c r="N6309" s="2">
        <v>42266</v>
      </c>
      <c r="O6309" s="2">
        <v>42996</v>
      </c>
      <c r="P6309" t="s">
        <v>24</v>
      </c>
      <c r="Q6309" t="s">
        <v>25</v>
      </c>
      <c r="R6309" s="5" t="str">
        <f t="shared" si="298"/>
        <v>0.15</v>
      </c>
      <c r="S6309" s="6" t="str">
        <f t="shared" si="299"/>
        <v/>
      </c>
      <c r="T6309">
        <f>ROUND(INT(表1[[#This Row],[合同结束日期]]-表1[[#This Row],[合同起始日期]])/365,1)</f>
        <v>2</v>
      </c>
    </row>
    <row r="6310" spans="1:20">
      <c r="A6310" s="1">
        <v>42705</v>
      </c>
      <c r="B6310" t="s">
        <v>69</v>
      </c>
      <c r="C6310">
        <f t="shared" si="297"/>
        <v>2</v>
      </c>
      <c r="D6310" t="s">
        <v>105</v>
      </c>
      <c r="E6310" s="4">
        <v>90331.199999999997</v>
      </c>
      <c r="F6310" s="4">
        <v>21444.62688</v>
      </c>
      <c r="G6310" s="3">
        <v>0.2374</v>
      </c>
      <c r="H6310" s="7">
        <v>1881.8999999999999</v>
      </c>
      <c r="I6310" s="4">
        <v>446.76306</v>
      </c>
      <c r="J6310">
        <v>48</v>
      </c>
      <c r="K6310" t="s">
        <v>60</v>
      </c>
      <c r="L6310" t="s">
        <v>107</v>
      </c>
      <c r="M6310" t="s">
        <v>106</v>
      </c>
      <c r="N6310" s="2">
        <v>42163</v>
      </c>
      <c r="O6310" s="2">
        <v>42893</v>
      </c>
      <c r="P6310" t="s">
        <v>24</v>
      </c>
      <c r="Q6310" t="s">
        <v>30</v>
      </c>
      <c r="R6310" s="5" t="str">
        <f t="shared" si="298"/>
        <v>0.18</v>
      </c>
      <c r="S6310" s="6" t="str">
        <f t="shared" si="299"/>
        <v/>
      </c>
      <c r="T6310">
        <f>ROUND(INT(表1[[#This Row],[合同结束日期]]-表1[[#This Row],[合同起始日期]])/365,1)</f>
        <v>2</v>
      </c>
    </row>
    <row r="6311" spans="1:20">
      <c r="A6311" s="1">
        <v>42705</v>
      </c>
      <c r="B6311" t="s">
        <v>69</v>
      </c>
      <c r="C6311">
        <f t="shared" si="297"/>
        <v>2</v>
      </c>
      <c r="D6311" t="s">
        <v>118</v>
      </c>
      <c r="E6311" s="4">
        <v>392129.52</v>
      </c>
      <c r="F6311" s="4">
        <v>54662.855088000004</v>
      </c>
      <c r="G6311" s="3">
        <v>0.1394</v>
      </c>
      <c r="H6311" s="7">
        <v>825.18838383838386</v>
      </c>
      <c r="I6311" s="4">
        <v>115.03126070707071</v>
      </c>
      <c r="J6311">
        <v>475.2</v>
      </c>
      <c r="K6311" t="s">
        <v>44</v>
      </c>
      <c r="L6311" t="s">
        <v>72</v>
      </c>
      <c r="M6311" t="s">
        <v>71</v>
      </c>
      <c r="N6311" s="2">
        <v>41332</v>
      </c>
      <c r="O6311" s="2">
        <v>44325</v>
      </c>
      <c r="P6311" t="s">
        <v>24</v>
      </c>
      <c r="Q6311" t="s">
        <v>123</v>
      </c>
      <c r="R6311" s="5" t="str">
        <f t="shared" si="298"/>
        <v>0.09</v>
      </c>
      <c r="S6311" s="6" t="str">
        <f t="shared" si="299"/>
        <v/>
      </c>
      <c r="T6311">
        <f>ROUND(INT(表1[[#This Row],[合同结束日期]]-表1[[#This Row],[合同起始日期]])/365,1)</f>
        <v>8.1999999999999993</v>
      </c>
    </row>
    <row r="6312" spans="1:20">
      <c r="A6312" s="1">
        <v>42705</v>
      </c>
      <c r="B6312" t="s">
        <v>69</v>
      </c>
      <c r="C6312">
        <f t="shared" si="297"/>
        <v>2</v>
      </c>
      <c r="D6312" t="s">
        <v>301</v>
      </c>
      <c r="E6312" s="4">
        <v>9156</v>
      </c>
      <c r="F6312" s="4">
        <v>3156.0732000000003</v>
      </c>
      <c r="G6312" s="3">
        <v>0.34470000000000001</v>
      </c>
      <c r="H6312" s="7">
        <v>586.92307692307691</v>
      </c>
      <c r="I6312" s="4">
        <v>202.31238461538464</v>
      </c>
      <c r="J6312">
        <v>15.6</v>
      </c>
      <c r="K6312" t="s">
        <v>60</v>
      </c>
      <c r="L6312" t="s">
        <v>107</v>
      </c>
      <c r="M6312" t="s">
        <v>302</v>
      </c>
      <c r="N6312" s="2">
        <v>41609</v>
      </c>
      <c r="O6312" s="2">
        <v>42704</v>
      </c>
      <c r="P6312" t="s">
        <v>14</v>
      </c>
      <c r="Q6312">
        <v>0</v>
      </c>
      <c r="R6312" s="5">
        <f t="shared" si="298"/>
        <v>0</v>
      </c>
      <c r="S6312" s="6" t="str">
        <f t="shared" si="299"/>
        <v/>
      </c>
      <c r="T6312">
        <f>ROUND(INT(表1[[#This Row],[合同结束日期]]-表1[[#This Row],[合同起始日期]])/365,1)</f>
        <v>3</v>
      </c>
    </row>
    <row r="6313" spans="1:20">
      <c r="A6313" s="1">
        <v>42705</v>
      </c>
      <c r="B6313" t="s">
        <v>69</v>
      </c>
      <c r="C6313">
        <f t="shared" si="297"/>
        <v>2</v>
      </c>
      <c r="D6313" t="s">
        <v>296</v>
      </c>
      <c r="E6313" s="4">
        <v>1885562.4</v>
      </c>
      <c r="F6313" s="4">
        <v>94278.12000000001</v>
      </c>
      <c r="G6313" s="3">
        <v>5.000000000000001E-2</v>
      </c>
      <c r="H6313" s="7">
        <v>3531.0157303370784</v>
      </c>
      <c r="I6313" s="4">
        <v>176.55078651685395</v>
      </c>
      <c r="J6313">
        <v>534</v>
      </c>
      <c r="K6313" t="s">
        <v>44</v>
      </c>
      <c r="L6313" t="s">
        <v>72</v>
      </c>
      <c r="M6313" t="s">
        <v>71</v>
      </c>
      <c r="N6313" s="2">
        <v>41514</v>
      </c>
      <c r="O6313" s="2">
        <v>44525</v>
      </c>
      <c r="P6313" t="s">
        <v>18</v>
      </c>
      <c r="Q6313" t="s">
        <v>208</v>
      </c>
      <c r="R6313" s="5" t="str">
        <f t="shared" si="298"/>
        <v>0.05</v>
      </c>
      <c r="S6313" s="6" t="str">
        <f t="shared" si="299"/>
        <v/>
      </c>
      <c r="T6313">
        <f>ROUND(INT(表1[[#This Row],[合同结束日期]]-表1[[#This Row],[合同起始日期]])/365,1)</f>
        <v>8.1999999999999993</v>
      </c>
    </row>
    <row r="6314" spans="1:20">
      <c r="A6314" s="1">
        <v>42705</v>
      </c>
      <c r="B6314" t="s">
        <v>69</v>
      </c>
      <c r="C6314">
        <f t="shared" si="297"/>
        <v>2</v>
      </c>
      <c r="D6314" t="s">
        <v>557</v>
      </c>
      <c r="E6314" s="4">
        <v>60006</v>
      </c>
      <c r="F6314" s="4">
        <v>9456.9455999999991</v>
      </c>
      <c r="G6314" s="3">
        <v>0.15759999999999999</v>
      </c>
      <c r="H6314" s="7">
        <v>3333.6666666666665</v>
      </c>
      <c r="I6314" s="4">
        <v>525.38586666666663</v>
      </c>
      <c r="J6314">
        <v>18</v>
      </c>
      <c r="K6314" t="s">
        <v>44</v>
      </c>
      <c r="L6314" t="s">
        <v>46</v>
      </c>
      <c r="M6314" t="s">
        <v>187</v>
      </c>
      <c r="N6314" s="2">
        <v>42694</v>
      </c>
      <c r="O6314" s="2">
        <v>43058</v>
      </c>
      <c r="P6314" t="s">
        <v>24</v>
      </c>
      <c r="Q6314" t="s">
        <v>83</v>
      </c>
      <c r="R6314" s="5" t="str">
        <f t="shared" si="298"/>
        <v>0.14</v>
      </c>
      <c r="S6314" s="6" t="str">
        <f t="shared" si="299"/>
        <v/>
      </c>
      <c r="T6314">
        <f>ROUND(INT(表1[[#This Row],[合同结束日期]]-表1[[#This Row],[合同起始日期]])/365,1)</f>
        <v>1</v>
      </c>
    </row>
    <row r="6315" spans="1:20">
      <c r="A6315" s="1">
        <v>42705</v>
      </c>
      <c r="B6315" t="s">
        <v>69</v>
      </c>
      <c r="C6315">
        <f t="shared" si="297"/>
        <v>2</v>
      </c>
      <c r="D6315" t="s">
        <v>522</v>
      </c>
      <c r="E6315" s="4">
        <v>89966.399999999994</v>
      </c>
      <c r="F6315" s="4">
        <v>50345.197439999996</v>
      </c>
      <c r="G6315" s="3">
        <v>0.55959999999999999</v>
      </c>
      <c r="H6315" s="7">
        <v>657.64912280701753</v>
      </c>
      <c r="I6315" s="4">
        <v>368.02044912280701</v>
      </c>
      <c r="J6315">
        <v>136.79999999999998</v>
      </c>
      <c r="K6315" t="s">
        <v>11</v>
      </c>
      <c r="L6315" t="s">
        <v>23</v>
      </c>
      <c r="M6315" t="s">
        <v>23</v>
      </c>
      <c r="N6315" s="2">
        <v>42536</v>
      </c>
      <c r="O6315" s="2">
        <v>43265</v>
      </c>
      <c r="P6315" t="s">
        <v>24</v>
      </c>
      <c r="Q6315" t="s">
        <v>59</v>
      </c>
      <c r="R6315" s="5" t="str">
        <f t="shared" si="298"/>
        <v>0.16</v>
      </c>
      <c r="S6315" s="6" t="str">
        <f t="shared" si="299"/>
        <v/>
      </c>
      <c r="T6315">
        <f>ROUND(INT(表1[[#This Row],[合同结束日期]]-表1[[#This Row],[合同起始日期]])/365,1)</f>
        <v>2</v>
      </c>
    </row>
    <row r="6316" spans="1:20">
      <c r="A6316" s="1">
        <v>42705</v>
      </c>
      <c r="B6316" t="s">
        <v>69</v>
      </c>
      <c r="C6316">
        <f t="shared" si="297"/>
        <v>2</v>
      </c>
      <c r="D6316" t="s">
        <v>300</v>
      </c>
      <c r="E6316" s="4">
        <v>10632</v>
      </c>
      <c r="F6316" s="4">
        <v>3428.8199999999997</v>
      </c>
      <c r="G6316" s="3">
        <v>0.32249999999999995</v>
      </c>
      <c r="H6316" s="7">
        <v>1476.6666666666667</v>
      </c>
      <c r="I6316" s="4">
        <v>476.22500000000002</v>
      </c>
      <c r="J6316">
        <v>7.1999999999999993</v>
      </c>
      <c r="K6316" t="s">
        <v>60</v>
      </c>
      <c r="L6316" t="s">
        <v>107</v>
      </c>
      <c r="M6316" t="s">
        <v>303</v>
      </c>
      <c r="N6316" s="2">
        <v>41617</v>
      </c>
      <c r="O6316" s="2">
        <v>42712</v>
      </c>
      <c r="P6316" t="s">
        <v>14</v>
      </c>
      <c r="Q6316">
        <v>0</v>
      </c>
      <c r="R6316" s="5">
        <f t="shared" si="298"/>
        <v>0</v>
      </c>
      <c r="S6316" s="6" t="str">
        <f t="shared" si="299"/>
        <v/>
      </c>
      <c r="T6316">
        <f>ROUND(INT(表1[[#This Row],[合同结束日期]]-表1[[#This Row],[合同起始日期]])/365,1)</f>
        <v>3</v>
      </c>
    </row>
    <row r="6317" spans="1:20">
      <c r="A6317" s="1">
        <v>42705</v>
      </c>
      <c r="B6317" t="s">
        <v>69</v>
      </c>
      <c r="C6317">
        <f t="shared" si="297"/>
        <v>2</v>
      </c>
      <c r="D6317" t="s">
        <v>423</v>
      </c>
      <c r="E6317" s="4">
        <v>121366.32</v>
      </c>
      <c r="F6317" s="4">
        <v>23120.283960000001</v>
      </c>
      <c r="G6317" s="3">
        <v>0.1905</v>
      </c>
      <c r="H6317" s="7">
        <v>2352.0604651162789</v>
      </c>
      <c r="I6317" s="4">
        <v>448.06751860465118</v>
      </c>
      <c r="J6317">
        <v>51.6</v>
      </c>
      <c r="K6317" t="s">
        <v>66</v>
      </c>
      <c r="L6317" t="s">
        <v>64</v>
      </c>
      <c r="M6317" t="s">
        <v>64</v>
      </c>
      <c r="N6317" s="2">
        <v>42156</v>
      </c>
      <c r="O6317" s="2">
        <v>42886</v>
      </c>
      <c r="P6317" t="s">
        <v>24</v>
      </c>
      <c r="Q6317" t="s">
        <v>59</v>
      </c>
      <c r="R6317" s="5" t="str">
        <f t="shared" si="298"/>
        <v>0.16</v>
      </c>
      <c r="S6317" s="6" t="str">
        <f t="shared" si="299"/>
        <v/>
      </c>
      <c r="T6317">
        <f>ROUND(INT(表1[[#This Row],[合同结束日期]]-表1[[#This Row],[合同起始日期]])/365,1)</f>
        <v>2</v>
      </c>
    </row>
    <row r="6318" spans="1:20">
      <c r="A6318" s="1">
        <v>42705</v>
      </c>
      <c r="B6318" t="s">
        <v>69</v>
      </c>
      <c r="C6318">
        <f t="shared" si="297"/>
        <v>2</v>
      </c>
      <c r="D6318" t="s">
        <v>464</v>
      </c>
      <c r="E6318" s="4">
        <v>501957.6</v>
      </c>
      <c r="F6318" s="4">
        <v>50496.934560000009</v>
      </c>
      <c r="G6318" s="3">
        <v>0.10060000000000002</v>
      </c>
      <c r="H6318" s="7">
        <v>1936.5648148148148</v>
      </c>
      <c r="I6318" s="4">
        <v>194.8184203703704</v>
      </c>
      <c r="J6318">
        <v>259.2</v>
      </c>
      <c r="K6318" t="s">
        <v>44</v>
      </c>
      <c r="L6318" t="s">
        <v>72</v>
      </c>
      <c r="M6318" t="s">
        <v>71</v>
      </c>
      <c r="N6318" s="2">
        <v>42139</v>
      </c>
      <c r="O6318" s="2">
        <v>43965</v>
      </c>
      <c r="P6318" t="s">
        <v>18</v>
      </c>
      <c r="Q6318" t="s">
        <v>42</v>
      </c>
      <c r="R6318" s="5" t="str">
        <f t="shared" si="298"/>
        <v>0.08</v>
      </c>
      <c r="S6318" s="6" t="str">
        <f t="shared" si="299"/>
        <v/>
      </c>
      <c r="T6318">
        <f>ROUND(INT(表1[[#This Row],[合同结束日期]]-表1[[#This Row],[合同起始日期]])/365,1)</f>
        <v>5</v>
      </c>
    </row>
    <row r="6319" spans="1:20">
      <c r="A6319" s="1">
        <v>42705</v>
      </c>
      <c r="B6319" t="s">
        <v>69</v>
      </c>
      <c r="C6319">
        <f t="shared" si="297"/>
        <v>2</v>
      </c>
      <c r="D6319" t="s">
        <v>74</v>
      </c>
      <c r="E6319" s="4">
        <v>384958.56</v>
      </c>
      <c r="F6319" s="4">
        <v>28833.396144000002</v>
      </c>
      <c r="G6319" s="3">
        <v>7.4900000000000008E-2</v>
      </c>
      <c r="H6319" s="7">
        <v>1534.9224880382776</v>
      </c>
      <c r="I6319" s="4">
        <v>114.965694354067</v>
      </c>
      <c r="J6319">
        <v>250.79999999999998</v>
      </c>
      <c r="K6319" t="s">
        <v>76</v>
      </c>
      <c r="L6319" t="s">
        <v>75</v>
      </c>
      <c r="M6319" t="s">
        <v>75</v>
      </c>
      <c r="N6319" s="2">
        <v>41243</v>
      </c>
      <c r="O6319" s="2">
        <v>43229</v>
      </c>
      <c r="P6319" t="s">
        <v>14</v>
      </c>
      <c r="Q6319" t="s">
        <v>37</v>
      </c>
      <c r="R6319" s="5" t="str">
        <f t="shared" si="298"/>
        <v>0.</v>
      </c>
      <c r="S6319" s="6" t="str">
        <f t="shared" si="299"/>
        <v/>
      </c>
      <c r="T6319">
        <f>ROUND(INT(表1[[#This Row],[合同结束日期]]-表1[[#This Row],[合同起始日期]])/365,1)</f>
        <v>5.4</v>
      </c>
    </row>
    <row r="6320" spans="1:20">
      <c r="A6320" s="1">
        <v>42705</v>
      </c>
      <c r="B6320" t="s">
        <v>69</v>
      </c>
      <c r="C6320">
        <f t="shared" si="297"/>
        <v>2</v>
      </c>
      <c r="D6320" t="s">
        <v>356</v>
      </c>
      <c r="E6320" s="4">
        <v>644905.21199999994</v>
      </c>
      <c r="F6320" s="4">
        <v>86352.807886800016</v>
      </c>
      <c r="G6320" s="3">
        <v>0.13390000000000005</v>
      </c>
      <c r="H6320" s="7">
        <v>1194.268911111111</v>
      </c>
      <c r="I6320" s="4">
        <v>159.91260719777782</v>
      </c>
      <c r="J6320">
        <v>540</v>
      </c>
      <c r="K6320" t="s">
        <v>44</v>
      </c>
      <c r="L6320" t="s">
        <v>72</v>
      </c>
      <c r="M6320" t="s">
        <v>71</v>
      </c>
      <c r="N6320" s="2">
        <v>41877</v>
      </c>
      <c r="O6320" s="2">
        <v>43702</v>
      </c>
      <c r="P6320" t="s">
        <v>18</v>
      </c>
      <c r="Q6320" t="s">
        <v>123</v>
      </c>
      <c r="R6320" s="5" t="str">
        <f t="shared" si="298"/>
        <v>0.09</v>
      </c>
      <c r="S6320" s="6" t="str">
        <f t="shared" si="299"/>
        <v/>
      </c>
      <c r="T6320">
        <f>ROUND(INT(表1[[#This Row],[合同结束日期]]-表1[[#This Row],[合同起始日期]])/365,1)</f>
        <v>5</v>
      </c>
    </row>
    <row r="6321" spans="1:20">
      <c r="A6321" s="1">
        <v>42705</v>
      </c>
      <c r="B6321" t="s">
        <v>69</v>
      </c>
      <c r="C6321">
        <f t="shared" si="297"/>
        <v>2</v>
      </c>
      <c r="D6321" t="s">
        <v>272</v>
      </c>
      <c r="E6321" s="4">
        <v>28950</v>
      </c>
      <c r="F6321" s="4">
        <v>8447.61</v>
      </c>
      <c r="G6321" s="3">
        <v>0.2918</v>
      </c>
      <c r="H6321" s="7">
        <v>2010.416666666667</v>
      </c>
      <c r="I6321" s="4">
        <v>586.63958333333346</v>
      </c>
      <c r="J6321">
        <v>14.399999999999999</v>
      </c>
      <c r="K6321" t="s">
        <v>11</v>
      </c>
      <c r="L6321" t="s">
        <v>12</v>
      </c>
      <c r="M6321" t="s">
        <v>110</v>
      </c>
      <c r="N6321" s="2">
        <v>41902</v>
      </c>
      <c r="O6321" s="2">
        <v>42997</v>
      </c>
      <c r="P6321" t="s">
        <v>24</v>
      </c>
      <c r="Q6321" t="s">
        <v>56</v>
      </c>
      <c r="R6321" s="5" t="str">
        <f t="shared" si="298"/>
        <v>0.17</v>
      </c>
      <c r="S6321" s="6" t="str">
        <f t="shared" si="299"/>
        <v/>
      </c>
      <c r="T6321">
        <f>ROUND(INT(表1[[#This Row],[合同结束日期]]-表1[[#This Row],[合同起始日期]])/365,1)</f>
        <v>3</v>
      </c>
    </row>
    <row r="6322" spans="1:20">
      <c r="A6322" s="1">
        <v>42705</v>
      </c>
      <c r="B6322" t="s">
        <v>69</v>
      </c>
      <c r="C6322">
        <f t="shared" si="297"/>
        <v>2</v>
      </c>
      <c r="D6322" t="s">
        <v>376</v>
      </c>
      <c r="E6322" s="4">
        <v>2123663.1359999999</v>
      </c>
      <c r="F6322" s="4">
        <v>129331.08498239997</v>
      </c>
      <c r="G6322" s="3">
        <v>6.0899999999999989E-2</v>
      </c>
      <c r="H6322" s="7">
        <v>3781.4514529914527</v>
      </c>
      <c r="I6322" s="4">
        <v>230.29039348717944</v>
      </c>
      <c r="J6322">
        <v>561.6</v>
      </c>
      <c r="K6322" t="s">
        <v>44</v>
      </c>
      <c r="L6322" t="s">
        <v>72</v>
      </c>
      <c r="M6322" t="s">
        <v>71</v>
      </c>
      <c r="N6322" s="2">
        <v>42019</v>
      </c>
      <c r="O6322" s="2">
        <v>44940</v>
      </c>
      <c r="P6322" t="s">
        <v>24</v>
      </c>
      <c r="Q6322" t="s">
        <v>208</v>
      </c>
      <c r="R6322" s="5" t="str">
        <f t="shared" si="298"/>
        <v>0.05</v>
      </c>
      <c r="S6322" s="6" t="str">
        <f t="shared" si="299"/>
        <v/>
      </c>
      <c r="T6322">
        <f>ROUND(INT(表1[[#This Row],[合同结束日期]]-表1[[#This Row],[合同起始日期]])/365,1)</f>
        <v>8</v>
      </c>
    </row>
    <row r="6323" spans="1:20">
      <c r="A6323" s="1">
        <v>42705</v>
      </c>
      <c r="B6323" t="s">
        <v>69</v>
      </c>
      <c r="C6323">
        <f t="shared" si="297"/>
        <v>2</v>
      </c>
      <c r="D6323" t="s">
        <v>336</v>
      </c>
      <c r="E6323" s="4">
        <v>890990.4</v>
      </c>
      <c r="F6323" s="4">
        <v>86158.771679999991</v>
      </c>
      <c r="G6323" s="3">
        <v>9.669999999999998E-2</v>
      </c>
      <c r="H6323" s="7">
        <v>1414.2704761904763</v>
      </c>
      <c r="I6323" s="4">
        <v>136.75995504761903</v>
      </c>
      <c r="J6323">
        <v>630</v>
      </c>
      <c r="K6323" t="s">
        <v>44</v>
      </c>
      <c r="L6323" t="s">
        <v>72</v>
      </c>
      <c r="M6323" t="s">
        <v>71</v>
      </c>
      <c r="N6323" s="2">
        <v>41757</v>
      </c>
      <c r="O6323" s="2">
        <v>43948</v>
      </c>
      <c r="P6323" t="s">
        <v>18</v>
      </c>
      <c r="Q6323" t="s">
        <v>123</v>
      </c>
      <c r="R6323" s="5" t="str">
        <f t="shared" si="298"/>
        <v>0.09</v>
      </c>
      <c r="S6323" s="6" t="str">
        <f t="shared" si="299"/>
        <v/>
      </c>
      <c r="T6323">
        <f>ROUND(INT(表1[[#This Row],[合同结束日期]]-表1[[#This Row],[合同起始日期]])/365,1)</f>
        <v>6</v>
      </c>
    </row>
    <row r="6324" spans="1:20">
      <c r="A6324" s="1">
        <v>42705</v>
      </c>
      <c r="B6324" t="s">
        <v>69</v>
      </c>
      <c r="C6324">
        <f t="shared" si="297"/>
        <v>2</v>
      </c>
      <c r="D6324" t="s">
        <v>70</v>
      </c>
      <c r="E6324" s="4">
        <v>1265294.3999999999</v>
      </c>
      <c r="F6324" s="4">
        <v>132476.32368</v>
      </c>
      <c r="G6324" s="3">
        <v>0.10470000000000002</v>
      </c>
      <c r="H6324" s="7">
        <v>1050.211155378486</v>
      </c>
      <c r="I6324" s="4">
        <v>109.9571079681275</v>
      </c>
      <c r="J6324">
        <v>1204.8</v>
      </c>
      <c r="K6324" t="s">
        <v>44</v>
      </c>
      <c r="L6324" t="s">
        <v>72</v>
      </c>
      <c r="M6324" t="s">
        <v>71</v>
      </c>
      <c r="N6324" s="2">
        <v>41270</v>
      </c>
      <c r="O6324" s="2">
        <v>44325</v>
      </c>
      <c r="P6324" t="s">
        <v>18</v>
      </c>
      <c r="Q6324" t="s">
        <v>42</v>
      </c>
      <c r="R6324" s="5" t="str">
        <f t="shared" si="298"/>
        <v>0.08</v>
      </c>
      <c r="S6324" s="6" t="str">
        <f t="shared" si="299"/>
        <v/>
      </c>
      <c r="T6324">
        <f>ROUND(INT(表1[[#This Row],[合同结束日期]]-表1[[#This Row],[合同起始日期]])/365,1)</f>
        <v>8.4</v>
      </c>
    </row>
    <row r="6325" spans="1:20">
      <c r="A6325" s="1">
        <v>42705</v>
      </c>
      <c r="B6325" t="s">
        <v>69</v>
      </c>
      <c r="C6325">
        <f t="shared" si="297"/>
        <v>2</v>
      </c>
      <c r="D6325" t="s">
        <v>278</v>
      </c>
      <c r="E6325" s="4">
        <v>60002.399999999994</v>
      </c>
      <c r="F6325" s="4">
        <v>11346.453839999998</v>
      </c>
      <c r="G6325" s="3">
        <v>0.18909999999999999</v>
      </c>
      <c r="H6325" s="7">
        <v>4166.833333333333</v>
      </c>
      <c r="I6325" s="4">
        <v>787.9481833333333</v>
      </c>
      <c r="J6325">
        <v>14.399999999999999</v>
      </c>
      <c r="K6325" t="s">
        <v>11</v>
      </c>
      <c r="L6325" t="s">
        <v>12</v>
      </c>
      <c r="M6325" t="s">
        <v>110</v>
      </c>
      <c r="N6325" s="2">
        <v>41518</v>
      </c>
      <c r="O6325" s="2">
        <v>42978</v>
      </c>
      <c r="P6325" t="s">
        <v>24</v>
      </c>
      <c r="Q6325" t="s">
        <v>56</v>
      </c>
      <c r="R6325" s="5" t="str">
        <f t="shared" si="298"/>
        <v>0.17</v>
      </c>
      <c r="S6325" s="6" t="str">
        <f t="shared" si="299"/>
        <v/>
      </c>
      <c r="T6325">
        <f>ROUND(INT(表1[[#This Row],[合同结束日期]]-表1[[#This Row],[合同起始日期]])/365,1)</f>
        <v>4</v>
      </c>
    </row>
    <row r="6326" spans="1:20">
      <c r="A6326" s="1">
        <v>42705</v>
      </c>
      <c r="B6326" t="s">
        <v>69</v>
      </c>
      <c r="C6326">
        <f t="shared" si="297"/>
        <v>2</v>
      </c>
      <c r="D6326" t="s">
        <v>73</v>
      </c>
      <c r="E6326" s="4">
        <v>1147050</v>
      </c>
      <c r="F6326" s="4">
        <v>98302.184999999998</v>
      </c>
      <c r="G6326" s="3">
        <v>8.5699999999999998E-2</v>
      </c>
      <c r="H6326" s="7">
        <v>1342.5210674157304</v>
      </c>
      <c r="I6326" s="4">
        <v>115.0540554775281</v>
      </c>
      <c r="J6326">
        <v>854.4</v>
      </c>
      <c r="K6326" t="s">
        <v>44</v>
      </c>
      <c r="L6326" t="s">
        <v>72</v>
      </c>
      <c r="M6326" t="s">
        <v>71</v>
      </c>
      <c r="N6326" s="2">
        <v>41286</v>
      </c>
      <c r="O6326" s="2">
        <v>44325</v>
      </c>
      <c r="P6326" t="s">
        <v>18</v>
      </c>
      <c r="Q6326" t="s">
        <v>123</v>
      </c>
      <c r="R6326" s="5" t="str">
        <f t="shared" si="298"/>
        <v>0.09</v>
      </c>
      <c r="S6326" s="6" t="str">
        <f t="shared" si="299"/>
        <v/>
      </c>
      <c r="T6326">
        <f>ROUND(INT(表1[[#This Row],[合同结束日期]]-表1[[#This Row],[合同起始日期]])/365,1)</f>
        <v>8.3000000000000007</v>
      </c>
    </row>
    <row r="6327" spans="1:20">
      <c r="A6327" s="1">
        <v>42705</v>
      </c>
      <c r="B6327" t="s">
        <v>69</v>
      </c>
      <c r="C6327">
        <f t="shared" si="297"/>
        <v>2</v>
      </c>
      <c r="D6327" t="s">
        <v>293</v>
      </c>
      <c r="E6327" s="4">
        <v>857474.4</v>
      </c>
      <c r="F6327" s="4">
        <v>95779.890480000002</v>
      </c>
      <c r="G6327" s="3">
        <v>0.11169999999999999</v>
      </c>
      <c r="H6327" s="7">
        <v>734.39054470709152</v>
      </c>
      <c r="I6327" s="4">
        <v>82.031423843782122</v>
      </c>
      <c r="J6327">
        <v>1167.5999999999999</v>
      </c>
      <c r="K6327" t="s">
        <v>44</v>
      </c>
      <c r="L6327" t="s">
        <v>72</v>
      </c>
      <c r="M6327" t="s">
        <v>71</v>
      </c>
      <c r="N6327" s="2">
        <v>41446</v>
      </c>
      <c r="O6327" s="2">
        <v>44487</v>
      </c>
      <c r="P6327" t="s">
        <v>18</v>
      </c>
      <c r="Q6327" t="s">
        <v>475</v>
      </c>
      <c r="R6327" s="5" t="str">
        <f t="shared" si="298"/>
        <v>0.04</v>
      </c>
      <c r="S6327" s="6" t="str">
        <f t="shared" si="299"/>
        <v/>
      </c>
      <c r="T6327">
        <f>ROUND(INT(表1[[#This Row],[合同结束日期]]-表1[[#This Row],[合同起始日期]])/365,1)</f>
        <v>8.3000000000000007</v>
      </c>
    </row>
    <row r="6328" spans="1:20">
      <c r="A6328" s="1">
        <v>42705</v>
      </c>
      <c r="B6328" t="s">
        <v>69</v>
      </c>
      <c r="C6328">
        <f t="shared" si="297"/>
        <v>2</v>
      </c>
      <c r="D6328" t="s">
        <v>80</v>
      </c>
      <c r="E6328" s="4">
        <v>572916</v>
      </c>
      <c r="F6328" s="4">
        <v>115900.90680000001</v>
      </c>
      <c r="G6328" s="3">
        <v>0.20230000000000001</v>
      </c>
      <c r="H6328" s="7">
        <v>3978.5833333333335</v>
      </c>
      <c r="I6328" s="4">
        <v>804.8674083333334</v>
      </c>
      <c r="J6328">
        <v>144</v>
      </c>
      <c r="K6328" t="s">
        <v>11</v>
      </c>
      <c r="L6328" t="s">
        <v>23</v>
      </c>
      <c r="M6328" t="s">
        <v>23</v>
      </c>
      <c r="N6328" s="2">
        <v>42325</v>
      </c>
      <c r="O6328" s="2">
        <v>43055</v>
      </c>
      <c r="P6328" t="s">
        <v>24</v>
      </c>
      <c r="Q6328" t="s">
        <v>30</v>
      </c>
      <c r="R6328" s="5" t="str">
        <f t="shared" si="298"/>
        <v>0.18</v>
      </c>
      <c r="S6328" s="6" t="str">
        <f t="shared" si="299"/>
        <v/>
      </c>
      <c r="T6328">
        <f>ROUND(INT(表1[[#This Row],[合同结束日期]]-表1[[#This Row],[合同起始日期]])/365,1)</f>
        <v>2</v>
      </c>
    </row>
    <row r="6329" spans="1:20">
      <c r="A6329" s="1">
        <v>42705</v>
      </c>
      <c r="B6329" t="s">
        <v>69</v>
      </c>
      <c r="C6329">
        <f t="shared" si="297"/>
        <v>2</v>
      </c>
      <c r="D6329" t="s">
        <v>461</v>
      </c>
      <c r="E6329" s="4">
        <v>717820.75199999998</v>
      </c>
      <c r="F6329" s="4">
        <v>69054.356342400002</v>
      </c>
      <c r="G6329" s="3">
        <v>9.6200000000000008E-2</v>
      </c>
      <c r="H6329" s="7">
        <v>3083.4224742268043</v>
      </c>
      <c r="I6329" s="4">
        <v>296.6252420206186</v>
      </c>
      <c r="J6329">
        <v>232.79999999999998</v>
      </c>
      <c r="K6329" t="s">
        <v>44</v>
      </c>
      <c r="L6329" t="s">
        <v>72</v>
      </c>
      <c r="M6329" t="s">
        <v>71</v>
      </c>
      <c r="N6329" s="2">
        <v>42135</v>
      </c>
      <c r="O6329" s="2">
        <v>43961</v>
      </c>
      <c r="P6329" t="s">
        <v>24</v>
      </c>
      <c r="Q6329" t="s">
        <v>42</v>
      </c>
      <c r="R6329" s="5" t="str">
        <f t="shared" si="298"/>
        <v>0.08</v>
      </c>
      <c r="S6329" s="6" t="str">
        <f t="shared" si="299"/>
        <v/>
      </c>
      <c r="T6329">
        <f>ROUND(INT(表1[[#This Row],[合同结束日期]]-表1[[#This Row],[合同起始日期]])/365,1)</f>
        <v>5</v>
      </c>
    </row>
    <row r="6330" spans="1:20">
      <c r="A6330" s="1">
        <v>42705</v>
      </c>
      <c r="B6330" t="s">
        <v>69</v>
      </c>
      <c r="C6330">
        <f t="shared" si="297"/>
        <v>2</v>
      </c>
      <c r="D6330" t="s">
        <v>526</v>
      </c>
      <c r="E6330" s="4">
        <v>51223.199999999997</v>
      </c>
      <c r="F6330" s="4">
        <v>10316.35248</v>
      </c>
      <c r="G6330" s="3">
        <v>0.2014</v>
      </c>
      <c r="H6330" s="7">
        <v>5335.75</v>
      </c>
      <c r="I6330" s="4">
        <v>1074.62005</v>
      </c>
      <c r="J6330">
        <v>9.6</v>
      </c>
      <c r="K6330" t="s">
        <v>66</v>
      </c>
      <c r="L6330" t="s">
        <v>66</v>
      </c>
      <c r="M6330" t="s">
        <v>66</v>
      </c>
      <c r="N6330" s="2">
        <v>42558</v>
      </c>
      <c r="O6330" s="2">
        <v>42922</v>
      </c>
      <c r="P6330" t="s">
        <v>24</v>
      </c>
      <c r="Q6330" t="s">
        <v>30</v>
      </c>
      <c r="R6330" s="5" t="str">
        <f t="shared" si="298"/>
        <v>0.18</v>
      </c>
      <c r="S6330" s="6" t="str">
        <f t="shared" si="299"/>
        <v/>
      </c>
      <c r="T6330">
        <f>ROUND(INT(表1[[#This Row],[合同结束日期]]-表1[[#This Row],[合同起始日期]])/365,1)</f>
        <v>1</v>
      </c>
    </row>
    <row r="6331" spans="1:20">
      <c r="A6331" s="1">
        <v>42705</v>
      </c>
      <c r="B6331" t="s">
        <v>69</v>
      </c>
      <c r="C6331">
        <f t="shared" si="297"/>
        <v>2</v>
      </c>
      <c r="D6331" t="s">
        <v>316</v>
      </c>
      <c r="E6331" s="4">
        <v>35622</v>
      </c>
      <c r="F6331" s="4">
        <v>4377.9438</v>
      </c>
      <c r="G6331" s="3">
        <v>0.1229</v>
      </c>
      <c r="H6331" s="7">
        <v>14842.5</v>
      </c>
      <c r="I6331" s="4">
        <v>1824.1432500000001</v>
      </c>
      <c r="J6331">
        <v>2.4</v>
      </c>
      <c r="K6331" t="s">
        <v>44</v>
      </c>
      <c r="L6331" t="s">
        <v>46</v>
      </c>
      <c r="M6331" t="s">
        <v>187</v>
      </c>
      <c r="N6331" s="2">
        <v>41712</v>
      </c>
      <c r="O6331" s="2">
        <v>42807</v>
      </c>
      <c r="P6331" t="s">
        <v>24</v>
      </c>
      <c r="Q6331" t="s">
        <v>19</v>
      </c>
      <c r="R6331" s="5" t="str">
        <f t="shared" si="298"/>
        <v>0.1</v>
      </c>
      <c r="S6331" s="6" t="str">
        <f t="shared" si="299"/>
        <v/>
      </c>
      <c r="T6331">
        <f>ROUND(INT(表1[[#This Row],[合同结束日期]]-表1[[#This Row],[合同起始日期]])/365,1)</f>
        <v>3</v>
      </c>
    </row>
    <row r="6332" spans="1:20">
      <c r="A6332" s="1">
        <v>42705</v>
      </c>
      <c r="B6332" t="s">
        <v>69</v>
      </c>
      <c r="C6332">
        <f t="shared" si="297"/>
        <v>2</v>
      </c>
      <c r="D6332" t="s">
        <v>488</v>
      </c>
      <c r="E6332" s="4">
        <v>297819.59999999998</v>
      </c>
      <c r="F6332" s="4">
        <v>22515.161759999999</v>
      </c>
      <c r="G6332" s="3">
        <v>7.5600000000000001E-2</v>
      </c>
      <c r="H6332" s="7">
        <v>24818.3</v>
      </c>
      <c r="I6332" s="4">
        <v>1876.2634799999998</v>
      </c>
      <c r="J6332">
        <v>12</v>
      </c>
      <c r="K6332" t="s">
        <v>20</v>
      </c>
      <c r="L6332" t="s">
        <v>173</v>
      </c>
      <c r="M6332" t="s">
        <v>172</v>
      </c>
      <c r="N6332" s="2">
        <v>42362</v>
      </c>
      <c r="O6332" s="2">
        <v>42817</v>
      </c>
      <c r="P6332" t="s">
        <v>24</v>
      </c>
      <c r="Q6332" t="s">
        <v>78</v>
      </c>
      <c r="R6332" s="5" t="str">
        <f t="shared" si="298"/>
        <v>0.07</v>
      </c>
      <c r="S6332" s="6" t="str">
        <f t="shared" si="299"/>
        <v/>
      </c>
      <c r="T6332">
        <f>ROUND(INT(表1[[#This Row],[合同结束日期]]-表1[[#This Row],[合同起始日期]])/365,1)</f>
        <v>1.2</v>
      </c>
    </row>
    <row r="6333" spans="1:20">
      <c r="A6333" s="1">
        <v>42705</v>
      </c>
      <c r="B6333" t="s">
        <v>69</v>
      </c>
      <c r="C6333">
        <f t="shared" si="297"/>
        <v>2</v>
      </c>
      <c r="D6333" t="s">
        <v>551</v>
      </c>
      <c r="E6333" s="4">
        <v>48093.599999999999</v>
      </c>
      <c r="F6333" s="4">
        <v>15125.4372</v>
      </c>
      <c r="G6333" s="3">
        <v>0.3145</v>
      </c>
      <c r="H6333" s="7">
        <v>715.67857142857133</v>
      </c>
      <c r="I6333" s="4">
        <v>225.08091071428572</v>
      </c>
      <c r="J6333">
        <v>67.2</v>
      </c>
      <c r="K6333" t="s">
        <v>60</v>
      </c>
      <c r="L6333" t="s">
        <v>107</v>
      </c>
      <c r="M6333" t="s">
        <v>299</v>
      </c>
      <c r="N6333" s="2">
        <v>42603</v>
      </c>
      <c r="O6333" s="2">
        <v>42967</v>
      </c>
      <c r="P6333" t="s">
        <v>14</v>
      </c>
      <c r="Q6333">
        <v>0</v>
      </c>
      <c r="R6333" s="5">
        <f t="shared" si="298"/>
        <v>0</v>
      </c>
      <c r="S6333" s="6" t="str">
        <f t="shared" si="299"/>
        <v/>
      </c>
      <c r="T6333">
        <f>ROUND(INT(表1[[#This Row],[合同结束日期]]-表1[[#This Row],[合同起始日期]])/365,1)</f>
        <v>1</v>
      </c>
    </row>
    <row r="6334" spans="1:20">
      <c r="A6334" s="1">
        <v>41640</v>
      </c>
      <c r="B6334" t="s">
        <v>121</v>
      </c>
      <c r="C6334">
        <f t="shared" si="297"/>
        <v>3</v>
      </c>
      <c r="D6334" t="s">
        <v>242</v>
      </c>
      <c r="E6334" s="4">
        <v>1217149.2</v>
      </c>
      <c r="F6334" s="4">
        <v>109543.428</v>
      </c>
      <c r="G6334" s="3">
        <v>0.09</v>
      </c>
      <c r="H6334" s="7">
        <v>533.83736842105259</v>
      </c>
      <c r="I6334" s="4">
        <v>48.045363157894734</v>
      </c>
      <c r="J6334">
        <v>2280</v>
      </c>
      <c r="K6334" t="s">
        <v>151</v>
      </c>
      <c r="L6334" t="s">
        <v>243</v>
      </c>
      <c r="M6334" t="s">
        <v>243</v>
      </c>
      <c r="N6334" s="2">
        <v>41282</v>
      </c>
      <c r="O6334" s="2">
        <v>45055</v>
      </c>
      <c r="P6334" t="s">
        <v>14</v>
      </c>
      <c r="Q6334" t="s">
        <v>37</v>
      </c>
      <c r="R6334" s="5" t="str">
        <f t="shared" si="298"/>
        <v>0.</v>
      </c>
      <c r="S6334" s="6" t="str">
        <f t="shared" si="299"/>
        <v/>
      </c>
      <c r="T6334">
        <f>ROUND(INT(表1[[#This Row],[合同结束日期]]-表1[[#This Row],[合同起始日期]])/365,1)</f>
        <v>10.3</v>
      </c>
    </row>
    <row r="6335" spans="1:20">
      <c r="A6335" s="1">
        <v>41640</v>
      </c>
      <c r="B6335" t="s">
        <v>121</v>
      </c>
      <c r="C6335">
        <f t="shared" ref="C6335:C6398" si="300">IF($B6335="负一层",-1,IF($B6335="负一夹层",0,IF($B6335="一层",1,IF($B6335="二层",2,IF($B6335="三层",3,IF($B6335="四层",4))))))</f>
        <v>3</v>
      </c>
      <c r="D6335" t="s">
        <v>122</v>
      </c>
      <c r="E6335" s="4">
        <v>121792.91999999998</v>
      </c>
      <c r="F6335" s="4">
        <v>15833.079600000001</v>
      </c>
      <c r="G6335" s="3">
        <v>0.13000000000000003</v>
      </c>
      <c r="H6335" s="7">
        <v>1057.2302083333334</v>
      </c>
      <c r="I6335" s="4">
        <v>137.43992708333334</v>
      </c>
      <c r="J6335">
        <v>115.19999999999999</v>
      </c>
      <c r="K6335" t="s">
        <v>44</v>
      </c>
      <c r="L6335" t="s">
        <v>46</v>
      </c>
      <c r="M6335" t="s">
        <v>45</v>
      </c>
      <c r="N6335" s="2">
        <v>41358</v>
      </c>
      <c r="O6335" s="2">
        <v>43213</v>
      </c>
      <c r="P6335" t="s">
        <v>24</v>
      </c>
      <c r="Q6335" t="s">
        <v>123</v>
      </c>
      <c r="R6335" s="5" t="str">
        <f t="shared" ref="R6335:R6398" si="301">IF(ISERROR(FIND(",",$Q6335)),$Q6335,LEFT($Q6335,FIND(",",$Q6335)-1))</f>
        <v>0.09</v>
      </c>
      <c r="S6335" s="6" t="str">
        <f t="shared" si="299"/>
        <v/>
      </c>
      <c r="T6335">
        <f>ROUND(INT(表1[[#This Row],[合同结束日期]]-表1[[#This Row],[合同起始日期]])/365,1)</f>
        <v>5.0999999999999996</v>
      </c>
    </row>
    <row r="6336" spans="1:20">
      <c r="A6336" s="1">
        <v>41640</v>
      </c>
      <c r="B6336" t="s">
        <v>121</v>
      </c>
      <c r="C6336">
        <f t="shared" si="300"/>
        <v>3</v>
      </c>
      <c r="D6336" t="s">
        <v>124</v>
      </c>
      <c r="E6336" s="4">
        <v>385768.8</v>
      </c>
      <c r="F6336" s="4">
        <v>46292.255999999994</v>
      </c>
      <c r="G6336" s="3">
        <v>0.11999999999999998</v>
      </c>
      <c r="H6336" s="7">
        <v>642.94799999999998</v>
      </c>
      <c r="I6336" s="4">
        <v>77.153759999999991</v>
      </c>
      <c r="J6336">
        <v>600</v>
      </c>
      <c r="K6336" t="s">
        <v>44</v>
      </c>
      <c r="L6336" t="s">
        <v>72</v>
      </c>
      <c r="M6336" t="s">
        <v>71</v>
      </c>
      <c r="N6336" s="2">
        <v>41267</v>
      </c>
      <c r="O6336" s="2">
        <v>44325</v>
      </c>
      <c r="P6336" t="s">
        <v>18</v>
      </c>
      <c r="Q6336" t="s">
        <v>42</v>
      </c>
      <c r="R6336" s="5" t="str">
        <f t="shared" si="301"/>
        <v>0.08</v>
      </c>
      <c r="S6336" s="6" t="str">
        <f t="shared" ref="S6336:S6399" si="302">IF(ISERROR(FIND(",",$Q6336)),"",RIGHT($Q6336,LEN($Q6336)-FIND(",",$Q6336)))</f>
        <v/>
      </c>
      <c r="T6336">
        <f>ROUND(INT(表1[[#This Row],[合同结束日期]]-表1[[#This Row],[合同起始日期]])/365,1)</f>
        <v>8.4</v>
      </c>
    </row>
    <row r="6337" spans="1:20">
      <c r="A6337" s="1">
        <v>41640</v>
      </c>
      <c r="B6337" t="s">
        <v>121</v>
      </c>
      <c r="C6337">
        <f t="shared" si="300"/>
        <v>3</v>
      </c>
      <c r="D6337" t="s">
        <v>125</v>
      </c>
      <c r="E6337" s="4">
        <v>557010</v>
      </c>
      <c r="F6337" s="4">
        <v>44560.799999999996</v>
      </c>
      <c r="G6337" s="3">
        <v>7.9999999999999988E-2</v>
      </c>
      <c r="H6337" s="7">
        <v>1193.2519280205656</v>
      </c>
      <c r="I6337" s="4">
        <v>95.460154241645242</v>
      </c>
      <c r="J6337">
        <v>466.79999999999995</v>
      </c>
      <c r="K6337" t="s">
        <v>44</v>
      </c>
      <c r="L6337" t="s">
        <v>72</v>
      </c>
      <c r="M6337" t="s">
        <v>126</v>
      </c>
      <c r="N6337" s="2">
        <v>41257</v>
      </c>
      <c r="O6337" s="2">
        <v>44325</v>
      </c>
      <c r="P6337" t="s">
        <v>24</v>
      </c>
      <c r="Q6337" t="s">
        <v>42</v>
      </c>
      <c r="R6337" s="5" t="str">
        <f t="shared" si="301"/>
        <v>0.08</v>
      </c>
      <c r="S6337" s="6" t="str">
        <f t="shared" si="302"/>
        <v/>
      </c>
      <c r="T6337">
        <f>ROUND(INT(表1[[#This Row],[合同结束日期]]-表1[[#This Row],[合同起始日期]])/365,1)</f>
        <v>8.4</v>
      </c>
    </row>
    <row r="6338" spans="1:20">
      <c r="A6338" s="1">
        <v>41640</v>
      </c>
      <c r="B6338" t="s">
        <v>121</v>
      </c>
      <c r="C6338">
        <f t="shared" si="300"/>
        <v>3</v>
      </c>
      <c r="D6338" t="s">
        <v>127</v>
      </c>
      <c r="E6338" s="4">
        <v>1835263.2</v>
      </c>
      <c r="F6338" s="4">
        <v>73410.528000000006</v>
      </c>
      <c r="G6338" s="3">
        <v>0.04</v>
      </c>
      <c r="H6338" s="7">
        <v>1486.2837706511177</v>
      </c>
      <c r="I6338" s="4">
        <v>59.45135082604471</v>
      </c>
      <c r="J6338">
        <v>1234.8</v>
      </c>
      <c r="K6338" t="s">
        <v>44</v>
      </c>
      <c r="L6338" t="s">
        <v>72</v>
      </c>
      <c r="M6338" t="s">
        <v>71</v>
      </c>
      <c r="N6338" s="2">
        <v>41241</v>
      </c>
      <c r="O6338" s="2">
        <v>45055</v>
      </c>
      <c r="P6338" t="s">
        <v>14</v>
      </c>
      <c r="Q6338" t="s">
        <v>37</v>
      </c>
      <c r="R6338" s="5" t="str">
        <f t="shared" si="301"/>
        <v>0.</v>
      </c>
      <c r="S6338" s="6" t="str">
        <f t="shared" si="302"/>
        <v/>
      </c>
      <c r="T6338">
        <f>ROUND(INT(表1[[#This Row],[合同结束日期]]-表1[[#This Row],[合同起始日期]])/365,1)</f>
        <v>10.4</v>
      </c>
    </row>
    <row r="6339" spans="1:20">
      <c r="A6339" s="1">
        <v>41640</v>
      </c>
      <c r="B6339" t="s">
        <v>121</v>
      </c>
      <c r="C6339">
        <f t="shared" si="300"/>
        <v>3</v>
      </c>
      <c r="D6339" t="s">
        <v>128</v>
      </c>
      <c r="E6339" s="4">
        <v>268992</v>
      </c>
      <c r="F6339" s="4">
        <v>21519.359999999997</v>
      </c>
      <c r="G6339" s="3">
        <v>7.9999999999999988E-2</v>
      </c>
      <c r="H6339" s="7">
        <v>1484.5033112582782</v>
      </c>
      <c r="I6339" s="4">
        <v>118.76026490066224</v>
      </c>
      <c r="J6339">
        <v>181.2</v>
      </c>
      <c r="K6339" t="s">
        <v>76</v>
      </c>
      <c r="L6339" t="s">
        <v>75</v>
      </c>
      <c r="M6339" t="s">
        <v>75</v>
      </c>
      <c r="N6339" s="2">
        <v>41285</v>
      </c>
      <c r="O6339" s="2">
        <v>43229</v>
      </c>
      <c r="P6339" t="s">
        <v>14</v>
      </c>
      <c r="Q6339" t="s">
        <v>37</v>
      </c>
      <c r="R6339" s="5" t="str">
        <f t="shared" si="301"/>
        <v>0.</v>
      </c>
      <c r="S6339" s="6" t="str">
        <f t="shared" si="302"/>
        <v/>
      </c>
      <c r="T6339">
        <f>ROUND(INT(表1[[#This Row],[合同结束日期]]-表1[[#This Row],[合同起始日期]])/365,1)</f>
        <v>5.3</v>
      </c>
    </row>
    <row r="6340" spans="1:20">
      <c r="A6340" s="1">
        <v>41640</v>
      </c>
      <c r="B6340" t="s">
        <v>121</v>
      </c>
      <c r="C6340">
        <f t="shared" si="300"/>
        <v>3</v>
      </c>
      <c r="D6340" t="s">
        <v>129</v>
      </c>
      <c r="E6340" s="4">
        <v>535537.80000000005</v>
      </c>
      <c r="F6340" s="4">
        <v>80330.669999999984</v>
      </c>
      <c r="G6340" s="3">
        <v>0.14999999999999997</v>
      </c>
      <c r="H6340" s="7">
        <v>4462.8150000000005</v>
      </c>
      <c r="I6340" s="4">
        <v>669.42224999999985</v>
      </c>
      <c r="J6340">
        <v>120</v>
      </c>
      <c r="K6340" t="s">
        <v>20</v>
      </c>
      <c r="L6340" t="s">
        <v>21</v>
      </c>
      <c r="M6340" t="s">
        <v>130</v>
      </c>
      <c r="N6340" s="2">
        <v>41285</v>
      </c>
      <c r="O6340" s="2">
        <v>42133</v>
      </c>
      <c r="P6340" t="s">
        <v>24</v>
      </c>
      <c r="Q6340" t="s">
        <v>25</v>
      </c>
      <c r="R6340" s="5" t="str">
        <f t="shared" si="301"/>
        <v>0.15</v>
      </c>
      <c r="S6340" s="6" t="str">
        <f t="shared" si="302"/>
        <v/>
      </c>
      <c r="T6340">
        <f>ROUND(INT(表1[[#This Row],[合同结束日期]]-表1[[#This Row],[合同起始日期]])/365,1)</f>
        <v>2.2999999999999998</v>
      </c>
    </row>
    <row r="6341" spans="1:20">
      <c r="A6341" s="1">
        <v>41640</v>
      </c>
      <c r="B6341" t="s">
        <v>121</v>
      </c>
      <c r="C6341">
        <f t="shared" si="300"/>
        <v>3</v>
      </c>
      <c r="D6341" t="s">
        <v>131</v>
      </c>
      <c r="E6341" s="4">
        <v>37519.199999999997</v>
      </c>
      <c r="F6341" s="4">
        <v>12006.144</v>
      </c>
      <c r="G6341" s="3">
        <v>0.32</v>
      </c>
      <c r="H6341" s="7">
        <v>589.92452830188677</v>
      </c>
      <c r="I6341" s="4">
        <v>188.77584905660379</v>
      </c>
      <c r="J6341">
        <v>63.599999999999994</v>
      </c>
      <c r="K6341" t="s">
        <v>11</v>
      </c>
      <c r="L6341" t="s">
        <v>13</v>
      </c>
      <c r="M6341" t="s">
        <v>34</v>
      </c>
      <c r="N6341" s="2">
        <v>41267</v>
      </c>
      <c r="O6341" s="2">
        <v>42133</v>
      </c>
      <c r="P6341" t="s">
        <v>24</v>
      </c>
      <c r="Q6341" t="s">
        <v>83</v>
      </c>
      <c r="R6341" s="5" t="str">
        <f t="shared" si="301"/>
        <v>0.14</v>
      </c>
      <c r="S6341" s="6" t="str">
        <f t="shared" si="302"/>
        <v/>
      </c>
      <c r="T6341">
        <f>ROUND(INT(表1[[#This Row],[合同结束日期]]-表1[[#This Row],[合同起始日期]])/365,1)</f>
        <v>2.4</v>
      </c>
    </row>
    <row r="6342" spans="1:20">
      <c r="A6342" s="1">
        <v>41640</v>
      </c>
      <c r="B6342" t="s">
        <v>121</v>
      </c>
      <c r="C6342">
        <f t="shared" si="300"/>
        <v>3</v>
      </c>
      <c r="D6342" t="s">
        <v>132</v>
      </c>
      <c r="E6342" s="4">
        <v>69068.399999999994</v>
      </c>
      <c r="F6342" s="4">
        <v>11741.628000000001</v>
      </c>
      <c r="G6342" s="3">
        <v>0.17</v>
      </c>
      <c r="H6342" s="7">
        <v>1009.7719298245614</v>
      </c>
      <c r="I6342" s="4">
        <v>171.66122807017547</v>
      </c>
      <c r="J6342">
        <v>68.399999999999991</v>
      </c>
      <c r="K6342" t="s">
        <v>20</v>
      </c>
      <c r="L6342" t="s">
        <v>21</v>
      </c>
      <c r="M6342" t="s">
        <v>130</v>
      </c>
      <c r="N6342" s="2">
        <v>41374</v>
      </c>
      <c r="O6342" s="2">
        <v>42133</v>
      </c>
      <c r="P6342" t="s">
        <v>24</v>
      </c>
      <c r="Q6342" t="s">
        <v>25</v>
      </c>
      <c r="R6342" s="5" t="str">
        <f t="shared" si="301"/>
        <v>0.15</v>
      </c>
      <c r="S6342" s="6" t="str">
        <f t="shared" si="302"/>
        <v/>
      </c>
      <c r="T6342">
        <f>ROUND(INT(表1[[#This Row],[合同结束日期]]-表1[[#This Row],[合同起始日期]])/365,1)</f>
        <v>2.1</v>
      </c>
    </row>
    <row r="6343" spans="1:20">
      <c r="A6343" s="1">
        <v>41640</v>
      </c>
      <c r="B6343" t="s">
        <v>121</v>
      </c>
      <c r="C6343">
        <f t="shared" si="300"/>
        <v>3</v>
      </c>
      <c r="D6343" t="s">
        <v>133</v>
      </c>
      <c r="E6343" s="4">
        <v>41850</v>
      </c>
      <c r="F6343" s="4">
        <v>10462.5</v>
      </c>
      <c r="G6343" s="3">
        <v>0.25</v>
      </c>
      <c r="H6343" s="7">
        <v>536.53846153846155</v>
      </c>
      <c r="I6343" s="4">
        <v>134.13461538461539</v>
      </c>
      <c r="J6343">
        <v>78</v>
      </c>
      <c r="K6343" t="s">
        <v>20</v>
      </c>
      <c r="L6343" t="s">
        <v>21</v>
      </c>
      <c r="M6343" t="s">
        <v>134</v>
      </c>
      <c r="N6343" s="2">
        <v>41384</v>
      </c>
      <c r="O6343" s="2">
        <v>42143</v>
      </c>
      <c r="P6343" t="s">
        <v>24</v>
      </c>
      <c r="Q6343" t="s">
        <v>65</v>
      </c>
      <c r="R6343" s="5" t="str">
        <f t="shared" si="301"/>
        <v>0.12</v>
      </c>
      <c r="S6343" s="6" t="str">
        <f t="shared" si="302"/>
        <v/>
      </c>
      <c r="T6343">
        <f>ROUND(INT(表1[[#This Row],[合同结束日期]]-表1[[#This Row],[合同起始日期]])/365,1)</f>
        <v>2.1</v>
      </c>
    </row>
    <row r="6344" spans="1:20">
      <c r="A6344" s="1">
        <v>41640</v>
      </c>
      <c r="B6344" t="s">
        <v>121</v>
      </c>
      <c r="C6344">
        <f t="shared" si="300"/>
        <v>3</v>
      </c>
      <c r="D6344" t="s">
        <v>135</v>
      </c>
      <c r="E6344" s="4">
        <v>318896.39999999997</v>
      </c>
      <c r="F6344" s="4">
        <v>89290.991999999998</v>
      </c>
      <c r="G6344" s="3">
        <v>0.28000000000000003</v>
      </c>
      <c r="H6344" s="7">
        <v>632.73095238095232</v>
      </c>
      <c r="I6344" s="4">
        <v>177.16466666666668</v>
      </c>
      <c r="J6344">
        <v>504</v>
      </c>
      <c r="K6344" t="s">
        <v>44</v>
      </c>
      <c r="L6344" t="s">
        <v>72</v>
      </c>
      <c r="M6344" t="s">
        <v>71</v>
      </c>
      <c r="N6344" s="2">
        <v>41332</v>
      </c>
      <c r="O6344" s="2">
        <v>43594</v>
      </c>
      <c r="P6344" t="s">
        <v>24</v>
      </c>
      <c r="Q6344" t="s">
        <v>19</v>
      </c>
      <c r="R6344" s="5" t="str">
        <f t="shared" si="301"/>
        <v>0.1</v>
      </c>
      <c r="S6344" s="6" t="str">
        <f t="shared" si="302"/>
        <v/>
      </c>
      <c r="T6344">
        <f>ROUND(INT(表1[[#This Row],[合同结束日期]]-表1[[#This Row],[合同起始日期]])/365,1)</f>
        <v>6.2</v>
      </c>
    </row>
    <row r="6345" spans="1:20">
      <c r="A6345" s="1">
        <v>41640</v>
      </c>
      <c r="B6345" t="s">
        <v>121</v>
      </c>
      <c r="C6345">
        <f t="shared" si="300"/>
        <v>3</v>
      </c>
      <c r="D6345" t="s">
        <v>136</v>
      </c>
      <c r="E6345" s="4">
        <v>300058.8</v>
      </c>
      <c r="F6345" s="4">
        <v>36007.055999999997</v>
      </c>
      <c r="G6345" s="3">
        <v>0.12</v>
      </c>
      <c r="H6345" s="7">
        <v>1004.2128514056224</v>
      </c>
      <c r="I6345" s="4">
        <v>120.50554216867468</v>
      </c>
      <c r="J6345">
        <v>298.8</v>
      </c>
      <c r="K6345" t="s">
        <v>44</v>
      </c>
      <c r="L6345" t="s">
        <v>72</v>
      </c>
      <c r="M6345" t="s">
        <v>71</v>
      </c>
      <c r="N6345" s="2">
        <v>41271</v>
      </c>
      <c r="O6345" s="2">
        <v>43229</v>
      </c>
      <c r="P6345" t="s">
        <v>24</v>
      </c>
      <c r="Q6345" t="s">
        <v>19</v>
      </c>
      <c r="R6345" s="5" t="str">
        <f t="shared" si="301"/>
        <v>0.1</v>
      </c>
      <c r="S6345" s="6" t="str">
        <f t="shared" si="302"/>
        <v/>
      </c>
      <c r="T6345">
        <f>ROUND(INT(表1[[#This Row],[合同结束日期]]-表1[[#This Row],[合同起始日期]])/365,1)</f>
        <v>5.4</v>
      </c>
    </row>
    <row r="6346" spans="1:20">
      <c r="A6346" s="1">
        <v>41640</v>
      </c>
      <c r="B6346" t="s">
        <v>121</v>
      </c>
      <c r="C6346">
        <f t="shared" si="300"/>
        <v>3</v>
      </c>
      <c r="D6346" t="s">
        <v>137</v>
      </c>
      <c r="E6346" s="4">
        <v>229965.6</v>
      </c>
      <c r="F6346" s="4">
        <v>29895.528000000002</v>
      </c>
      <c r="G6346" s="3">
        <v>0.13</v>
      </c>
      <c r="H6346" s="7">
        <v>934.819512195122</v>
      </c>
      <c r="I6346" s="4">
        <v>121.52653658536586</v>
      </c>
      <c r="J6346">
        <v>246</v>
      </c>
      <c r="K6346" t="s">
        <v>44</v>
      </c>
      <c r="L6346" t="s">
        <v>72</v>
      </c>
      <c r="M6346" t="s">
        <v>126</v>
      </c>
      <c r="N6346" s="2">
        <v>41249</v>
      </c>
      <c r="O6346" s="2">
        <v>43229</v>
      </c>
      <c r="P6346" t="s">
        <v>24</v>
      </c>
      <c r="Q6346" t="s">
        <v>123</v>
      </c>
      <c r="R6346" s="5" t="str">
        <f t="shared" si="301"/>
        <v>0.09</v>
      </c>
      <c r="S6346" s="6" t="str">
        <f t="shared" si="302"/>
        <v/>
      </c>
      <c r="T6346">
        <f>ROUND(INT(表1[[#This Row],[合同结束日期]]-表1[[#This Row],[合同起始日期]])/365,1)</f>
        <v>5.4</v>
      </c>
    </row>
    <row r="6347" spans="1:20">
      <c r="A6347" s="1">
        <v>41640</v>
      </c>
      <c r="B6347" t="s">
        <v>121</v>
      </c>
      <c r="C6347">
        <f t="shared" si="300"/>
        <v>3</v>
      </c>
      <c r="D6347" t="s">
        <v>138</v>
      </c>
      <c r="E6347" s="4">
        <v>103758</v>
      </c>
      <c r="F6347" s="4">
        <v>12450.96</v>
      </c>
      <c r="G6347" s="3">
        <v>0.12</v>
      </c>
      <c r="H6347" s="7">
        <v>1764.591836734694</v>
      </c>
      <c r="I6347" s="4">
        <v>211.75102040816327</v>
      </c>
      <c r="J6347">
        <v>58.8</v>
      </c>
      <c r="K6347" t="s">
        <v>140</v>
      </c>
      <c r="L6347" t="s">
        <v>139</v>
      </c>
      <c r="M6347" t="s">
        <v>139</v>
      </c>
      <c r="N6347" s="2">
        <v>41279</v>
      </c>
      <c r="O6347" s="2">
        <v>42133</v>
      </c>
      <c r="P6347" t="s">
        <v>24</v>
      </c>
      <c r="Q6347" t="s">
        <v>65</v>
      </c>
      <c r="R6347" s="5" t="str">
        <f t="shared" si="301"/>
        <v>0.12</v>
      </c>
      <c r="S6347" s="6" t="str">
        <f t="shared" si="302"/>
        <v/>
      </c>
      <c r="T6347">
        <f>ROUND(INT(表1[[#This Row],[合同结束日期]]-表1[[#This Row],[合同起始日期]])/365,1)</f>
        <v>2.2999999999999998</v>
      </c>
    </row>
    <row r="6348" spans="1:20">
      <c r="A6348" s="1">
        <v>41640</v>
      </c>
      <c r="B6348" t="s">
        <v>121</v>
      </c>
      <c r="C6348">
        <f t="shared" si="300"/>
        <v>3</v>
      </c>
      <c r="D6348" t="s">
        <v>141</v>
      </c>
      <c r="E6348" s="4">
        <v>333411.59999999998</v>
      </c>
      <c r="F6348" s="4">
        <v>43343.508000000002</v>
      </c>
      <c r="G6348" s="3">
        <v>0.13</v>
      </c>
      <c r="H6348" s="7">
        <v>647.65268065268071</v>
      </c>
      <c r="I6348" s="4">
        <v>84.194848484848492</v>
      </c>
      <c r="J6348">
        <v>514.79999999999995</v>
      </c>
      <c r="K6348" t="s">
        <v>44</v>
      </c>
      <c r="L6348" t="s">
        <v>72</v>
      </c>
      <c r="M6348" t="s">
        <v>71</v>
      </c>
      <c r="N6348" s="2">
        <v>41285</v>
      </c>
      <c r="O6348" s="2">
        <v>43229</v>
      </c>
      <c r="P6348" t="s">
        <v>24</v>
      </c>
      <c r="Q6348" t="s">
        <v>123</v>
      </c>
      <c r="R6348" s="5" t="str">
        <f t="shared" si="301"/>
        <v>0.09</v>
      </c>
      <c r="S6348" s="6" t="str">
        <f t="shared" si="302"/>
        <v/>
      </c>
      <c r="T6348">
        <f>ROUND(INT(表1[[#This Row],[合同结束日期]]-表1[[#This Row],[合同起始日期]])/365,1)</f>
        <v>5.3</v>
      </c>
    </row>
    <row r="6349" spans="1:20">
      <c r="A6349" s="1">
        <v>41640</v>
      </c>
      <c r="B6349" t="s">
        <v>121</v>
      </c>
      <c r="C6349">
        <f t="shared" si="300"/>
        <v>3</v>
      </c>
      <c r="D6349" t="s">
        <v>142</v>
      </c>
      <c r="E6349" s="4">
        <v>396384.33600000001</v>
      </c>
      <c r="F6349" s="4">
        <v>27746.903520000003</v>
      </c>
      <c r="G6349" s="3">
        <v>7.0000000000000007E-2</v>
      </c>
      <c r="H6349" s="7">
        <v>1501.4558181818181</v>
      </c>
      <c r="I6349" s="4">
        <v>105.10190727272729</v>
      </c>
      <c r="J6349">
        <v>264</v>
      </c>
      <c r="K6349" t="s">
        <v>60</v>
      </c>
      <c r="L6349" t="s">
        <v>61</v>
      </c>
      <c r="M6349" t="s">
        <v>143</v>
      </c>
      <c r="N6349" s="2">
        <v>41383</v>
      </c>
      <c r="O6349" s="2">
        <v>42508</v>
      </c>
      <c r="P6349" t="s">
        <v>18</v>
      </c>
      <c r="Q6349" t="s">
        <v>19</v>
      </c>
      <c r="R6349" s="5" t="str">
        <f t="shared" si="301"/>
        <v>0.1</v>
      </c>
      <c r="S6349" s="6" t="str">
        <f t="shared" si="302"/>
        <v/>
      </c>
      <c r="T6349">
        <f>ROUND(INT(表1[[#This Row],[合同结束日期]]-表1[[#This Row],[合同起始日期]])/365,1)</f>
        <v>3.1</v>
      </c>
    </row>
    <row r="6350" spans="1:20">
      <c r="A6350" s="1">
        <v>41640</v>
      </c>
      <c r="B6350" t="s">
        <v>121</v>
      </c>
      <c r="C6350">
        <f t="shared" si="300"/>
        <v>3</v>
      </c>
      <c r="D6350" t="s">
        <v>144</v>
      </c>
      <c r="E6350" s="4">
        <v>50332.799999999996</v>
      </c>
      <c r="F6350" s="4">
        <v>9563.232</v>
      </c>
      <c r="G6350" s="3">
        <v>0.19</v>
      </c>
      <c r="H6350" s="7">
        <v>1233.6470588235293</v>
      </c>
      <c r="I6350" s="4">
        <v>234.3929411764706</v>
      </c>
      <c r="J6350">
        <v>40.799999999999997</v>
      </c>
      <c r="K6350" t="s">
        <v>60</v>
      </c>
      <c r="L6350" t="s">
        <v>116</v>
      </c>
      <c r="M6350" t="s">
        <v>145</v>
      </c>
      <c r="N6350" s="2">
        <v>41295</v>
      </c>
      <c r="O6350" s="2">
        <v>42133</v>
      </c>
      <c r="P6350" t="s">
        <v>24</v>
      </c>
      <c r="Q6350" t="s">
        <v>83</v>
      </c>
      <c r="R6350" s="5" t="str">
        <f t="shared" si="301"/>
        <v>0.14</v>
      </c>
      <c r="S6350" s="6" t="str">
        <f t="shared" si="302"/>
        <v/>
      </c>
      <c r="T6350">
        <f>ROUND(INT(表1[[#This Row],[合同结束日期]]-表1[[#This Row],[合同起始日期]])/365,1)</f>
        <v>2.2999999999999998</v>
      </c>
    </row>
    <row r="6351" spans="1:20">
      <c r="A6351" s="1">
        <v>41640</v>
      </c>
      <c r="B6351" t="s">
        <v>121</v>
      </c>
      <c r="C6351">
        <f t="shared" si="300"/>
        <v>3</v>
      </c>
      <c r="D6351" t="s">
        <v>146</v>
      </c>
      <c r="E6351" s="4">
        <v>760002.06</v>
      </c>
      <c r="F6351" s="4">
        <v>91200.247199999998</v>
      </c>
      <c r="G6351" s="3">
        <v>0.11999999999999998</v>
      </c>
      <c r="H6351" s="7">
        <v>4656.8753676470596</v>
      </c>
      <c r="I6351" s="4">
        <v>558.82504411764705</v>
      </c>
      <c r="J6351">
        <v>163.19999999999999</v>
      </c>
      <c r="K6351" t="s">
        <v>11</v>
      </c>
      <c r="L6351" t="s">
        <v>51</v>
      </c>
      <c r="M6351" t="s">
        <v>50</v>
      </c>
      <c r="N6351" s="2">
        <v>41343</v>
      </c>
      <c r="O6351" s="2">
        <v>42499</v>
      </c>
      <c r="P6351" t="s">
        <v>18</v>
      </c>
      <c r="Q6351" t="s">
        <v>28</v>
      </c>
      <c r="R6351" s="5" t="str">
        <f t="shared" si="301"/>
        <v>0.13</v>
      </c>
      <c r="S6351" s="6" t="str">
        <f t="shared" si="302"/>
        <v/>
      </c>
      <c r="T6351">
        <f>ROUND(INT(表1[[#This Row],[合同结束日期]]-表1[[#This Row],[合同起始日期]])/365,1)</f>
        <v>3.2</v>
      </c>
    </row>
    <row r="6352" spans="1:20">
      <c r="A6352" s="1">
        <v>41640</v>
      </c>
      <c r="B6352" t="s">
        <v>121</v>
      </c>
      <c r="C6352">
        <f t="shared" si="300"/>
        <v>3</v>
      </c>
      <c r="D6352" t="s">
        <v>147</v>
      </c>
      <c r="E6352" s="4">
        <v>1174246.548</v>
      </c>
      <c r="F6352" s="4">
        <v>58712.327400000009</v>
      </c>
      <c r="G6352" s="3">
        <v>5.000000000000001E-2</v>
      </c>
      <c r="H6352" s="7">
        <v>1447.5425887573965</v>
      </c>
      <c r="I6352" s="4">
        <v>72.37712943786984</v>
      </c>
      <c r="J6352">
        <v>811.19999999999993</v>
      </c>
      <c r="K6352" t="s">
        <v>44</v>
      </c>
      <c r="L6352" t="s">
        <v>72</v>
      </c>
      <c r="M6352" t="s">
        <v>71</v>
      </c>
      <c r="N6352" s="2">
        <v>41240</v>
      </c>
      <c r="O6352" s="2">
        <v>44325</v>
      </c>
      <c r="P6352" t="s">
        <v>18</v>
      </c>
      <c r="Q6352" t="s">
        <v>78</v>
      </c>
      <c r="R6352" s="5" t="str">
        <f t="shared" si="301"/>
        <v>0.07</v>
      </c>
      <c r="S6352" s="6" t="str">
        <f t="shared" si="302"/>
        <v/>
      </c>
      <c r="T6352">
        <f>ROUND(INT(表1[[#This Row],[合同结束日期]]-表1[[#This Row],[合同起始日期]])/365,1)</f>
        <v>8.5</v>
      </c>
    </row>
    <row r="6353" spans="1:20">
      <c r="A6353" s="1">
        <v>41640</v>
      </c>
      <c r="B6353" t="s">
        <v>121</v>
      </c>
      <c r="C6353">
        <f t="shared" si="300"/>
        <v>3</v>
      </c>
      <c r="D6353" t="s">
        <v>148</v>
      </c>
      <c r="E6353" s="4">
        <v>144814.80000000002</v>
      </c>
      <c r="F6353" s="4">
        <v>15929.628000000001</v>
      </c>
      <c r="G6353" s="3">
        <v>0.10999999999999999</v>
      </c>
      <c r="H6353" s="7">
        <v>1946.4354838709683</v>
      </c>
      <c r="I6353" s="4">
        <v>214.1079032258065</v>
      </c>
      <c r="J6353">
        <v>74.399999999999991</v>
      </c>
      <c r="K6353" t="s">
        <v>44</v>
      </c>
      <c r="L6353" t="s">
        <v>72</v>
      </c>
      <c r="M6353" t="s">
        <v>126</v>
      </c>
      <c r="N6353" s="2">
        <v>41312</v>
      </c>
      <c r="O6353" s="2">
        <v>43229</v>
      </c>
      <c r="P6353" t="s">
        <v>24</v>
      </c>
      <c r="Q6353" t="s">
        <v>48</v>
      </c>
      <c r="R6353" s="5" t="str">
        <f t="shared" si="301"/>
        <v>0.11</v>
      </c>
      <c r="S6353" s="6" t="str">
        <f t="shared" si="302"/>
        <v/>
      </c>
      <c r="T6353">
        <f>ROUND(INT(表1[[#This Row],[合同结束日期]]-表1[[#This Row],[合同起始日期]])/365,1)</f>
        <v>5.3</v>
      </c>
    </row>
    <row r="6354" spans="1:20">
      <c r="A6354" s="1">
        <v>41640</v>
      </c>
      <c r="B6354" t="s">
        <v>121</v>
      </c>
      <c r="C6354">
        <f t="shared" si="300"/>
        <v>3</v>
      </c>
      <c r="D6354" t="s">
        <v>304</v>
      </c>
      <c r="E6354" s="4">
        <v>86580</v>
      </c>
      <c r="F6354" s="4">
        <v>12121.200000000003</v>
      </c>
      <c r="G6354" s="3">
        <v>0.14000000000000004</v>
      </c>
      <c r="H6354" s="7">
        <v>2327.4193548387098</v>
      </c>
      <c r="I6354" s="4">
        <v>325.83870967741944</v>
      </c>
      <c r="J6354">
        <v>37.199999999999996</v>
      </c>
      <c r="K6354" t="s">
        <v>44</v>
      </c>
      <c r="L6354" t="s">
        <v>46</v>
      </c>
      <c r="M6354" t="s">
        <v>45</v>
      </c>
      <c r="N6354" s="2">
        <v>41609</v>
      </c>
      <c r="O6354" s="2">
        <v>42358</v>
      </c>
      <c r="P6354" t="s">
        <v>24</v>
      </c>
      <c r="Q6354" t="s">
        <v>83</v>
      </c>
      <c r="R6354" s="5" t="str">
        <f t="shared" si="301"/>
        <v>0.14</v>
      </c>
      <c r="S6354" s="6" t="str">
        <f t="shared" si="302"/>
        <v/>
      </c>
      <c r="T6354">
        <f>ROUND(INT(表1[[#This Row],[合同结束日期]]-表1[[#This Row],[合同起始日期]])/365,1)</f>
        <v>2.1</v>
      </c>
    </row>
    <row r="6355" spans="1:20">
      <c r="A6355" s="1">
        <v>41640</v>
      </c>
      <c r="B6355" t="s">
        <v>121</v>
      </c>
      <c r="C6355">
        <f t="shared" si="300"/>
        <v>3</v>
      </c>
      <c r="D6355" t="s">
        <v>149</v>
      </c>
      <c r="E6355" s="4">
        <v>1838800.3079999997</v>
      </c>
      <c r="F6355" s="4">
        <v>238502.43695999993</v>
      </c>
      <c r="G6355" s="3">
        <v>0.12970545845699302</v>
      </c>
      <c r="H6355" s="7">
        <v>412.13921194190425</v>
      </c>
      <c r="I6355" s="4">
        <v>53.456705433028503</v>
      </c>
      <c r="J6355">
        <v>4461.5999999999995</v>
      </c>
      <c r="K6355" t="s">
        <v>151</v>
      </c>
      <c r="L6355" t="s">
        <v>150</v>
      </c>
      <c r="M6355" t="s">
        <v>150</v>
      </c>
      <c r="N6355" s="2">
        <v>41150</v>
      </c>
      <c r="O6355" s="2">
        <v>48708</v>
      </c>
      <c r="P6355" t="s">
        <v>24</v>
      </c>
      <c r="Q6355" t="s">
        <v>65</v>
      </c>
      <c r="R6355" s="5" t="str">
        <f t="shared" si="301"/>
        <v>0.12</v>
      </c>
      <c r="S6355" s="6" t="str">
        <f t="shared" si="302"/>
        <v/>
      </c>
      <c r="T6355">
        <f>ROUND(INT(表1[[#This Row],[合同结束日期]]-表1[[#This Row],[合同起始日期]])/365,1)</f>
        <v>20.7</v>
      </c>
    </row>
    <row r="6356" spans="1:20">
      <c r="A6356" s="1">
        <v>41640</v>
      </c>
      <c r="B6356" t="s">
        <v>121</v>
      </c>
      <c r="C6356">
        <f t="shared" si="300"/>
        <v>3</v>
      </c>
      <c r="D6356" t="s">
        <v>225</v>
      </c>
      <c r="E6356" s="4">
        <v>372000</v>
      </c>
      <c r="F6356" s="4">
        <v>29760</v>
      </c>
      <c r="G6356" s="3">
        <v>0.08</v>
      </c>
      <c r="H6356" s="7">
        <v>2060.7591570830286</v>
      </c>
      <c r="I6356" s="4">
        <v>164.8607325666423</v>
      </c>
      <c r="J6356">
        <v>180.51599999999999</v>
      </c>
      <c r="K6356" t="s">
        <v>44</v>
      </c>
      <c r="L6356" t="s">
        <v>72</v>
      </c>
      <c r="M6356" t="s">
        <v>126</v>
      </c>
      <c r="N6356" s="2">
        <v>41337</v>
      </c>
      <c r="O6356" s="2">
        <v>46917</v>
      </c>
      <c r="P6356" t="s">
        <v>24</v>
      </c>
      <c r="Q6356">
        <v>0.08</v>
      </c>
      <c r="R6356" s="5">
        <f t="shared" si="301"/>
        <v>0.08</v>
      </c>
      <c r="S6356" s="6" t="str">
        <f t="shared" si="302"/>
        <v/>
      </c>
      <c r="T6356">
        <f>ROUND(INT(表1[[#This Row],[合同结束日期]]-表1[[#This Row],[合同起始日期]])/365,1)</f>
        <v>15.3</v>
      </c>
    </row>
    <row r="6357" spans="1:20">
      <c r="A6357" s="1">
        <v>41640</v>
      </c>
      <c r="B6357" t="s">
        <v>121</v>
      </c>
      <c r="C6357">
        <f t="shared" si="300"/>
        <v>3</v>
      </c>
      <c r="D6357" t="s">
        <v>152</v>
      </c>
      <c r="E6357" s="4">
        <v>124212</v>
      </c>
      <c r="F6357" s="4">
        <v>43474.2</v>
      </c>
      <c r="G6357" s="3">
        <v>0.35</v>
      </c>
      <c r="H6357" s="7">
        <v>372.33812949640293</v>
      </c>
      <c r="I6357" s="4">
        <v>130.318345323741</v>
      </c>
      <c r="J6357">
        <v>333.59999999999997</v>
      </c>
      <c r="K6357" t="s">
        <v>151</v>
      </c>
      <c r="L6357" t="s">
        <v>154</v>
      </c>
      <c r="M6357" t="s">
        <v>153</v>
      </c>
      <c r="N6357" s="2">
        <v>41261</v>
      </c>
      <c r="O6357" s="2">
        <v>43229</v>
      </c>
      <c r="P6357" t="s">
        <v>14</v>
      </c>
      <c r="Q6357" t="s">
        <v>37</v>
      </c>
      <c r="R6357" s="5" t="str">
        <f t="shared" si="301"/>
        <v>0.</v>
      </c>
      <c r="S6357" s="6" t="str">
        <f t="shared" si="302"/>
        <v/>
      </c>
      <c r="T6357">
        <f>ROUND(INT(表1[[#This Row],[合同结束日期]]-表1[[#This Row],[合同起始日期]])/365,1)</f>
        <v>5.4</v>
      </c>
    </row>
    <row r="6358" spans="1:20">
      <c r="A6358" s="1">
        <v>41640</v>
      </c>
      <c r="B6358" t="s">
        <v>121</v>
      </c>
      <c r="C6358">
        <f t="shared" si="300"/>
        <v>3</v>
      </c>
      <c r="D6358" t="s">
        <v>155</v>
      </c>
      <c r="E6358" s="4">
        <v>195486</v>
      </c>
      <c r="F6358" s="4">
        <v>33232.620000000003</v>
      </c>
      <c r="G6358" s="3">
        <v>0.17</v>
      </c>
      <c r="H6358" s="7">
        <v>1100.7094594594596</v>
      </c>
      <c r="I6358" s="4">
        <v>187.12060810810812</v>
      </c>
      <c r="J6358">
        <v>177.6</v>
      </c>
      <c r="K6358" t="s">
        <v>11</v>
      </c>
      <c r="L6358" t="s">
        <v>92</v>
      </c>
      <c r="M6358" t="s">
        <v>92</v>
      </c>
      <c r="N6358" s="2">
        <v>41299</v>
      </c>
      <c r="O6358" s="2">
        <v>42499</v>
      </c>
      <c r="P6358" t="s">
        <v>24</v>
      </c>
      <c r="Q6358" t="s">
        <v>59</v>
      </c>
      <c r="R6358" s="5" t="str">
        <f t="shared" si="301"/>
        <v>0.16</v>
      </c>
      <c r="S6358" s="6" t="str">
        <f t="shared" si="302"/>
        <v/>
      </c>
      <c r="T6358">
        <f>ROUND(INT(表1[[#This Row],[合同结束日期]]-表1[[#This Row],[合同起始日期]])/365,1)</f>
        <v>3.3</v>
      </c>
    </row>
    <row r="6359" spans="1:20">
      <c r="A6359" s="1">
        <v>41640</v>
      </c>
      <c r="B6359" t="s">
        <v>121</v>
      </c>
      <c r="C6359">
        <f t="shared" si="300"/>
        <v>3</v>
      </c>
      <c r="D6359" t="s">
        <v>156</v>
      </c>
      <c r="E6359" s="4">
        <v>336459.6</v>
      </c>
      <c r="F6359" s="4">
        <v>53833.536</v>
      </c>
      <c r="G6359" s="3">
        <v>0.16</v>
      </c>
      <c r="H6359" s="7">
        <v>1593.0852272727273</v>
      </c>
      <c r="I6359" s="4">
        <v>254.89363636363638</v>
      </c>
      <c r="J6359">
        <v>211.2</v>
      </c>
      <c r="K6359" t="s">
        <v>11</v>
      </c>
      <c r="L6359" t="s">
        <v>23</v>
      </c>
      <c r="M6359" t="s">
        <v>23</v>
      </c>
      <c r="N6359" s="2">
        <v>41346</v>
      </c>
      <c r="O6359" s="2">
        <v>42499</v>
      </c>
      <c r="P6359" t="s">
        <v>24</v>
      </c>
      <c r="Q6359" t="s">
        <v>59</v>
      </c>
      <c r="R6359" s="5" t="str">
        <f t="shared" si="301"/>
        <v>0.16</v>
      </c>
      <c r="S6359" s="6" t="str">
        <f t="shared" si="302"/>
        <v/>
      </c>
      <c r="T6359">
        <f>ROUND(INT(表1[[#This Row],[合同结束日期]]-表1[[#This Row],[合同起始日期]])/365,1)</f>
        <v>3.2</v>
      </c>
    </row>
    <row r="6360" spans="1:20">
      <c r="A6360" s="1">
        <v>41640</v>
      </c>
      <c r="B6360" t="s">
        <v>121</v>
      </c>
      <c r="C6360">
        <f t="shared" si="300"/>
        <v>3</v>
      </c>
      <c r="D6360" t="s">
        <v>157</v>
      </c>
      <c r="E6360" s="4">
        <v>78436.800000000003</v>
      </c>
      <c r="F6360" s="4">
        <v>20393.567999999999</v>
      </c>
      <c r="G6360" s="3">
        <v>0.26</v>
      </c>
      <c r="H6360" s="7">
        <v>653.64</v>
      </c>
      <c r="I6360" s="4">
        <v>169.94639999999998</v>
      </c>
      <c r="J6360">
        <v>120</v>
      </c>
      <c r="K6360" t="s">
        <v>11</v>
      </c>
      <c r="L6360" t="s">
        <v>13</v>
      </c>
      <c r="M6360" t="s">
        <v>13</v>
      </c>
      <c r="N6360" s="2">
        <v>41285</v>
      </c>
      <c r="O6360" s="2">
        <v>42133</v>
      </c>
      <c r="P6360" t="s">
        <v>24</v>
      </c>
      <c r="Q6360" t="s">
        <v>28</v>
      </c>
      <c r="R6360" s="5" t="str">
        <f t="shared" si="301"/>
        <v>0.13</v>
      </c>
      <c r="S6360" s="6" t="str">
        <f t="shared" si="302"/>
        <v/>
      </c>
      <c r="T6360">
        <f>ROUND(INT(表1[[#This Row],[合同结束日期]]-表1[[#This Row],[合同起始日期]])/365,1)</f>
        <v>2.2999999999999998</v>
      </c>
    </row>
    <row r="6361" spans="1:20">
      <c r="A6361" s="1">
        <v>41640</v>
      </c>
      <c r="B6361" t="s">
        <v>121</v>
      </c>
      <c r="C6361">
        <f t="shared" si="300"/>
        <v>3</v>
      </c>
      <c r="D6361" t="s">
        <v>158</v>
      </c>
      <c r="E6361" s="4">
        <v>121118.64000000003</v>
      </c>
      <c r="F6361" s="4">
        <v>18167.795999999998</v>
      </c>
      <c r="G6361" s="3">
        <v>0.14999999999999994</v>
      </c>
      <c r="H6361" s="7">
        <v>1802.3607142857147</v>
      </c>
      <c r="I6361" s="4">
        <v>270.35410714285712</v>
      </c>
      <c r="J6361">
        <v>67.2</v>
      </c>
      <c r="K6361" t="s">
        <v>11</v>
      </c>
      <c r="L6361" t="s">
        <v>13</v>
      </c>
      <c r="M6361" t="s">
        <v>27</v>
      </c>
      <c r="N6361" s="2">
        <v>41330</v>
      </c>
      <c r="O6361" s="2">
        <v>42133</v>
      </c>
      <c r="P6361" t="s">
        <v>24</v>
      </c>
      <c r="Q6361" t="s">
        <v>25</v>
      </c>
      <c r="R6361" s="5" t="str">
        <f t="shared" si="301"/>
        <v>0.15</v>
      </c>
      <c r="S6361" s="6" t="str">
        <f t="shared" si="302"/>
        <v/>
      </c>
      <c r="T6361">
        <f>ROUND(INT(表1[[#This Row],[合同结束日期]]-表1[[#This Row],[合同起始日期]])/365,1)</f>
        <v>2.2000000000000002</v>
      </c>
    </row>
    <row r="6362" spans="1:20">
      <c r="A6362" s="1">
        <v>41640</v>
      </c>
      <c r="B6362" t="s">
        <v>121</v>
      </c>
      <c r="C6362">
        <f t="shared" si="300"/>
        <v>3</v>
      </c>
      <c r="D6362" t="s">
        <v>159</v>
      </c>
      <c r="E6362" s="4">
        <v>61030.799999999996</v>
      </c>
      <c r="F6362" s="4">
        <v>14647.392</v>
      </c>
      <c r="G6362" s="3">
        <v>0.24000000000000002</v>
      </c>
      <c r="H6362" s="7">
        <v>908.19642857142844</v>
      </c>
      <c r="I6362" s="4">
        <v>217.96714285714285</v>
      </c>
      <c r="J6362">
        <v>67.2</v>
      </c>
      <c r="K6362" t="s">
        <v>60</v>
      </c>
      <c r="L6362" t="s">
        <v>61</v>
      </c>
      <c r="M6362" t="s">
        <v>60</v>
      </c>
      <c r="N6362" s="2">
        <v>41283</v>
      </c>
      <c r="O6362" s="2">
        <v>42133</v>
      </c>
      <c r="P6362" t="s">
        <v>24</v>
      </c>
      <c r="Q6362" t="s">
        <v>25</v>
      </c>
      <c r="R6362" s="5" t="str">
        <f t="shared" si="301"/>
        <v>0.15</v>
      </c>
      <c r="S6362" s="6" t="str">
        <f t="shared" si="302"/>
        <v/>
      </c>
      <c r="T6362">
        <f>ROUND(INT(表1[[#This Row],[合同结束日期]]-表1[[#This Row],[合同起始日期]])/365,1)</f>
        <v>2.2999999999999998</v>
      </c>
    </row>
    <row r="6363" spans="1:20">
      <c r="A6363" s="1">
        <v>41640</v>
      </c>
      <c r="B6363" t="s">
        <v>121</v>
      </c>
      <c r="C6363">
        <f t="shared" si="300"/>
        <v>3</v>
      </c>
      <c r="D6363" t="s">
        <v>244</v>
      </c>
      <c r="E6363" s="4">
        <v>254335.2</v>
      </c>
      <c r="F6363" s="4">
        <v>38150.28</v>
      </c>
      <c r="G6363" s="3">
        <v>0.15</v>
      </c>
      <c r="H6363" s="7">
        <v>1367.3935483870969</v>
      </c>
      <c r="I6363" s="4">
        <v>205.1090322580645</v>
      </c>
      <c r="J6363">
        <v>186</v>
      </c>
      <c r="K6363" t="s">
        <v>11</v>
      </c>
      <c r="L6363" t="s">
        <v>13</v>
      </c>
      <c r="M6363" t="s">
        <v>27</v>
      </c>
      <c r="N6363" s="2">
        <v>41445</v>
      </c>
      <c r="O6363" s="2">
        <v>42204</v>
      </c>
      <c r="P6363" t="s">
        <v>24</v>
      </c>
      <c r="Q6363" t="s">
        <v>25</v>
      </c>
      <c r="R6363" s="5" t="str">
        <f t="shared" si="301"/>
        <v>0.15</v>
      </c>
      <c r="S6363" s="6" t="str">
        <f t="shared" si="302"/>
        <v/>
      </c>
      <c r="T6363">
        <f>ROUND(INT(表1[[#This Row],[合同结束日期]]-表1[[#This Row],[合同起始日期]])/365,1)</f>
        <v>2.1</v>
      </c>
    </row>
    <row r="6364" spans="1:20">
      <c r="A6364" s="1">
        <v>41640</v>
      </c>
      <c r="B6364" t="s">
        <v>121</v>
      </c>
      <c r="C6364">
        <f t="shared" si="300"/>
        <v>3</v>
      </c>
      <c r="D6364" t="s">
        <v>160</v>
      </c>
      <c r="E6364" s="4">
        <v>350217.6</v>
      </c>
      <c r="F6364" s="4">
        <v>52532.639999999992</v>
      </c>
      <c r="G6364" s="3">
        <v>0.15</v>
      </c>
      <c r="H6364" s="7">
        <v>4784.3934426229507</v>
      </c>
      <c r="I6364" s="4">
        <v>717.65901639344247</v>
      </c>
      <c r="J6364">
        <v>73.2</v>
      </c>
      <c r="K6364" t="s">
        <v>20</v>
      </c>
      <c r="L6364" t="s">
        <v>21</v>
      </c>
      <c r="M6364" t="s">
        <v>130</v>
      </c>
      <c r="N6364" s="2">
        <v>41295</v>
      </c>
      <c r="O6364" s="2">
        <v>42133</v>
      </c>
      <c r="P6364" t="s">
        <v>24</v>
      </c>
      <c r="Q6364" t="s">
        <v>25</v>
      </c>
      <c r="R6364" s="5" t="str">
        <f t="shared" si="301"/>
        <v>0.15</v>
      </c>
      <c r="S6364" s="6" t="str">
        <f t="shared" si="302"/>
        <v/>
      </c>
      <c r="T6364">
        <f>ROUND(INT(表1[[#This Row],[合同结束日期]]-表1[[#This Row],[合同起始日期]])/365,1)</f>
        <v>2.2999999999999998</v>
      </c>
    </row>
    <row r="6365" spans="1:20">
      <c r="A6365" s="1">
        <v>41640</v>
      </c>
      <c r="B6365" t="s">
        <v>121</v>
      </c>
      <c r="C6365">
        <f t="shared" si="300"/>
        <v>3</v>
      </c>
      <c r="D6365" t="s">
        <v>161</v>
      </c>
      <c r="E6365" s="4">
        <v>164363.63999999998</v>
      </c>
      <c r="F6365" s="4">
        <v>26298.182400000002</v>
      </c>
      <c r="G6365" s="3">
        <v>0.16000000000000003</v>
      </c>
      <c r="H6365" s="7">
        <v>1956.7099999999998</v>
      </c>
      <c r="I6365" s="4">
        <v>313.0736</v>
      </c>
      <c r="J6365">
        <v>84</v>
      </c>
      <c r="K6365" t="s">
        <v>20</v>
      </c>
      <c r="L6365" t="s">
        <v>21</v>
      </c>
      <c r="M6365" t="s">
        <v>17</v>
      </c>
      <c r="N6365" s="2">
        <v>41326</v>
      </c>
      <c r="O6365" s="2">
        <v>42133</v>
      </c>
      <c r="P6365" t="s">
        <v>24</v>
      </c>
      <c r="Q6365" t="s">
        <v>59</v>
      </c>
      <c r="R6365" s="5" t="str">
        <f t="shared" si="301"/>
        <v>0.16</v>
      </c>
      <c r="S6365" s="6" t="str">
        <f t="shared" si="302"/>
        <v/>
      </c>
      <c r="T6365">
        <f>ROUND(INT(表1[[#This Row],[合同结束日期]]-表1[[#This Row],[合同起始日期]])/365,1)</f>
        <v>2.2000000000000002</v>
      </c>
    </row>
    <row r="6366" spans="1:20">
      <c r="A6366" s="1">
        <v>41640</v>
      </c>
      <c r="B6366" t="s">
        <v>121</v>
      </c>
      <c r="C6366">
        <f t="shared" si="300"/>
        <v>3</v>
      </c>
      <c r="D6366" t="s">
        <v>162</v>
      </c>
      <c r="E6366" s="4">
        <v>98656.8</v>
      </c>
      <c r="F6366" s="4">
        <v>17758.223999999998</v>
      </c>
      <c r="G6366" s="3">
        <v>0.17999999999999997</v>
      </c>
      <c r="H6366" s="7">
        <v>923.75280898876406</v>
      </c>
      <c r="I6366" s="4">
        <v>166.27550561797753</v>
      </c>
      <c r="J6366">
        <v>106.8</v>
      </c>
      <c r="K6366" t="s">
        <v>11</v>
      </c>
      <c r="L6366" t="s">
        <v>13</v>
      </c>
      <c r="M6366" t="s">
        <v>34</v>
      </c>
      <c r="N6366" s="2">
        <v>41276</v>
      </c>
      <c r="O6366" s="2">
        <v>42133</v>
      </c>
      <c r="P6366" t="s">
        <v>24</v>
      </c>
      <c r="Q6366" t="s">
        <v>25</v>
      </c>
      <c r="R6366" s="5" t="str">
        <f t="shared" si="301"/>
        <v>0.15</v>
      </c>
      <c r="S6366" s="6" t="str">
        <f t="shared" si="302"/>
        <v/>
      </c>
      <c r="T6366">
        <f>ROUND(INT(表1[[#This Row],[合同结束日期]]-表1[[#This Row],[合同起始日期]])/365,1)</f>
        <v>2.2999999999999998</v>
      </c>
    </row>
    <row r="6367" spans="1:20">
      <c r="A6367" s="1">
        <v>41640</v>
      </c>
      <c r="B6367" t="s">
        <v>121</v>
      </c>
      <c r="C6367">
        <f t="shared" si="300"/>
        <v>3</v>
      </c>
      <c r="D6367" t="s">
        <v>163</v>
      </c>
      <c r="E6367" s="4">
        <v>46340.4</v>
      </c>
      <c r="F6367" s="4">
        <v>8804.6759999999995</v>
      </c>
      <c r="G6367" s="3">
        <v>0.18999999999999997</v>
      </c>
      <c r="H6367" s="7">
        <v>898.06976744186045</v>
      </c>
      <c r="I6367" s="4">
        <v>170.63325581395347</v>
      </c>
      <c r="J6367">
        <v>51.6</v>
      </c>
      <c r="K6367" t="s">
        <v>11</v>
      </c>
      <c r="L6367" t="s">
        <v>13</v>
      </c>
      <c r="M6367" t="s">
        <v>34</v>
      </c>
      <c r="N6367" s="2">
        <v>41276</v>
      </c>
      <c r="O6367" s="2">
        <v>42133</v>
      </c>
      <c r="P6367" t="s">
        <v>24</v>
      </c>
      <c r="Q6367" t="s">
        <v>25</v>
      </c>
      <c r="R6367" s="5" t="str">
        <f t="shared" si="301"/>
        <v>0.15</v>
      </c>
      <c r="S6367" s="6" t="str">
        <f t="shared" si="302"/>
        <v/>
      </c>
      <c r="T6367">
        <f>ROUND(INT(表1[[#This Row],[合同结束日期]]-表1[[#This Row],[合同起始日期]])/365,1)</f>
        <v>2.2999999999999998</v>
      </c>
    </row>
    <row r="6368" spans="1:20">
      <c r="A6368" s="1">
        <v>41640</v>
      </c>
      <c r="B6368" t="s">
        <v>121</v>
      </c>
      <c r="C6368">
        <f t="shared" si="300"/>
        <v>3</v>
      </c>
      <c r="D6368" t="s">
        <v>164</v>
      </c>
      <c r="E6368" s="4">
        <v>50602.799999999996</v>
      </c>
      <c r="F6368" s="4">
        <v>10626.588</v>
      </c>
      <c r="G6368" s="3">
        <v>0.21000000000000002</v>
      </c>
      <c r="H6368" s="7">
        <v>810.94230769230762</v>
      </c>
      <c r="I6368" s="4">
        <v>170.29788461538462</v>
      </c>
      <c r="J6368">
        <v>62.4</v>
      </c>
      <c r="K6368" t="s">
        <v>11</v>
      </c>
      <c r="L6368" t="s">
        <v>13</v>
      </c>
      <c r="M6368" t="s">
        <v>34</v>
      </c>
      <c r="N6368" s="2">
        <v>41276</v>
      </c>
      <c r="O6368" s="2">
        <v>42133</v>
      </c>
      <c r="P6368" t="s">
        <v>24</v>
      </c>
      <c r="Q6368" t="s">
        <v>25</v>
      </c>
      <c r="R6368" s="5" t="str">
        <f t="shared" si="301"/>
        <v>0.15</v>
      </c>
      <c r="S6368" s="6" t="str">
        <f t="shared" si="302"/>
        <v/>
      </c>
      <c r="T6368">
        <f>ROUND(INT(表1[[#This Row],[合同结束日期]]-表1[[#This Row],[合同起始日期]])/365,1)</f>
        <v>2.2999999999999998</v>
      </c>
    </row>
    <row r="6369" spans="1:20">
      <c r="A6369" s="1">
        <v>41640</v>
      </c>
      <c r="B6369" t="s">
        <v>121</v>
      </c>
      <c r="C6369">
        <f t="shared" si="300"/>
        <v>3</v>
      </c>
      <c r="D6369" t="s">
        <v>165</v>
      </c>
      <c r="E6369" s="4">
        <v>176852.4</v>
      </c>
      <c r="F6369" s="4">
        <v>26527.859999999997</v>
      </c>
      <c r="G6369" s="3">
        <v>0.15</v>
      </c>
      <c r="H6369" s="7">
        <v>1939.1710526315787</v>
      </c>
      <c r="I6369" s="4">
        <v>290.87565789473678</v>
      </c>
      <c r="J6369">
        <v>91.2</v>
      </c>
      <c r="K6369" t="s">
        <v>20</v>
      </c>
      <c r="L6369" t="s">
        <v>21</v>
      </c>
      <c r="M6369" t="s">
        <v>130</v>
      </c>
      <c r="N6369" s="2">
        <v>41284</v>
      </c>
      <c r="O6369" s="2">
        <v>42133</v>
      </c>
      <c r="P6369" t="s">
        <v>24</v>
      </c>
      <c r="Q6369" t="s">
        <v>25</v>
      </c>
      <c r="R6369" s="5" t="str">
        <f t="shared" si="301"/>
        <v>0.15</v>
      </c>
      <c r="S6369" s="6" t="str">
        <f t="shared" si="302"/>
        <v/>
      </c>
      <c r="T6369">
        <f>ROUND(INT(表1[[#This Row],[合同结束日期]]-表1[[#This Row],[合同起始日期]])/365,1)</f>
        <v>2.2999999999999998</v>
      </c>
    </row>
    <row r="6370" spans="1:20">
      <c r="A6370" s="1">
        <v>41640</v>
      </c>
      <c r="B6370" t="s">
        <v>121</v>
      </c>
      <c r="C6370">
        <f t="shared" si="300"/>
        <v>3</v>
      </c>
      <c r="D6370" t="s">
        <v>166</v>
      </c>
      <c r="E6370" s="4">
        <v>222787.19999999998</v>
      </c>
      <c r="F6370" s="4">
        <v>33418.079999999994</v>
      </c>
      <c r="G6370" s="3">
        <v>0.15</v>
      </c>
      <c r="H6370" s="7">
        <v>1098.5562130177516</v>
      </c>
      <c r="I6370" s="4">
        <v>164.78343195266271</v>
      </c>
      <c r="J6370">
        <v>202.79999999999998</v>
      </c>
      <c r="K6370" t="s">
        <v>20</v>
      </c>
      <c r="L6370" t="s">
        <v>21</v>
      </c>
      <c r="M6370" t="s">
        <v>130</v>
      </c>
      <c r="N6370" s="2">
        <v>41281</v>
      </c>
      <c r="O6370" s="2">
        <v>42499</v>
      </c>
      <c r="P6370" t="s">
        <v>24</v>
      </c>
      <c r="Q6370" t="s">
        <v>25</v>
      </c>
      <c r="R6370" s="5" t="str">
        <f t="shared" si="301"/>
        <v>0.15</v>
      </c>
      <c r="S6370" s="6" t="str">
        <f t="shared" si="302"/>
        <v/>
      </c>
      <c r="T6370">
        <f>ROUND(INT(表1[[#This Row],[合同结束日期]]-表1[[#This Row],[合同起始日期]])/365,1)</f>
        <v>3.3</v>
      </c>
    </row>
    <row r="6371" spans="1:20">
      <c r="A6371" s="1">
        <v>41640</v>
      </c>
      <c r="B6371" t="s">
        <v>121</v>
      </c>
      <c r="C6371">
        <f t="shared" si="300"/>
        <v>3</v>
      </c>
      <c r="D6371" t="s">
        <v>167</v>
      </c>
      <c r="E6371" s="4">
        <v>343311.6</v>
      </c>
      <c r="F6371" s="4">
        <v>61796.087999999996</v>
      </c>
      <c r="G6371" s="3">
        <v>0.18</v>
      </c>
      <c r="H6371" s="7">
        <v>1894.6556291390727</v>
      </c>
      <c r="I6371" s="4">
        <v>341.03801324503308</v>
      </c>
      <c r="J6371">
        <v>181.2</v>
      </c>
      <c r="K6371" t="s">
        <v>20</v>
      </c>
      <c r="L6371" t="s">
        <v>21</v>
      </c>
      <c r="M6371" t="s">
        <v>130</v>
      </c>
      <c r="N6371" s="2">
        <v>41285</v>
      </c>
      <c r="O6371" s="2">
        <v>42499</v>
      </c>
      <c r="P6371" t="s">
        <v>24</v>
      </c>
      <c r="Q6371" t="s">
        <v>30</v>
      </c>
      <c r="R6371" s="5" t="str">
        <f t="shared" si="301"/>
        <v>0.18</v>
      </c>
      <c r="S6371" s="6" t="str">
        <f t="shared" si="302"/>
        <v/>
      </c>
      <c r="T6371">
        <f>ROUND(INT(表1[[#This Row],[合同结束日期]]-表1[[#This Row],[合同起始日期]])/365,1)</f>
        <v>3.3</v>
      </c>
    </row>
    <row r="6372" spans="1:20">
      <c r="A6372" s="1">
        <v>41640</v>
      </c>
      <c r="B6372" t="s">
        <v>121</v>
      </c>
      <c r="C6372">
        <f t="shared" si="300"/>
        <v>3</v>
      </c>
      <c r="D6372" t="s">
        <v>168</v>
      </c>
      <c r="E6372" s="4">
        <v>194467.8</v>
      </c>
      <c r="F6372" s="4">
        <v>36948.881999999998</v>
      </c>
      <c r="G6372" s="3">
        <v>0.19</v>
      </c>
      <c r="H6372" s="7">
        <v>1000.3487654320987</v>
      </c>
      <c r="I6372" s="4">
        <v>190.06626543209876</v>
      </c>
      <c r="J6372">
        <v>194.4</v>
      </c>
      <c r="K6372" t="s">
        <v>60</v>
      </c>
      <c r="L6372" t="s">
        <v>61</v>
      </c>
      <c r="M6372" t="s">
        <v>58</v>
      </c>
      <c r="N6372" s="2">
        <v>41348</v>
      </c>
      <c r="O6372" s="2">
        <v>42499</v>
      </c>
      <c r="P6372" t="s">
        <v>24</v>
      </c>
      <c r="Q6372" t="s">
        <v>30</v>
      </c>
      <c r="R6372" s="5" t="str">
        <f t="shared" si="301"/>
        <v>0.18</v>
      </c>
      <c r="S6372" s="6" t="str">
        <f t="shared" si="302"/>
        <v/>
      </c>
      <c r="T6372">
        <f>ROUND(INT(表1[[#This Row],[合同结束日期]]-表1[[#This Row],[合同起始日期]])/365,1)</f>
        <v>3.2</v>
      </c>
    </row>
    <row r="6373" spans="1:20">
      <c r="A6373" s="1">
        <v>41640</v>
      </c>
      <c r="B6373" t="s">
        <v>121</v>
      </c>
      <c r="C6373">
        <f t="shared" si="300"/>
        <v>3</v>
      </c>
      <c r="D6373" t="s">
        <v>226</v>
      </c>
      <c r="E6373" s="4">
        <v>101104.8</v>
      </c>
      <c r="F6373" s="4">
        <v>13143.624</v>
      </c>
      <c r="G6373" s="3">
        <v>0.13</v>
      </c>
      <c r="H6373" s="7">
        <v>77.155677655677664</v>
      </c>
      <c r="I6373" s="4">
        <v>10.030238095238095</v>
      </c>
      <c r="J6373">
        <v>1310.3999999999999</v>
      </c>
      <c r="K6373" t="s">
        <v>20</v>
      </c>
      <c r="L6373" t="s">
        <v>173</v>
      </c>
      <c r="M6373" t="s">
        <v>172</v>
      </c>
      <c r="N6373" s="2">
        <v>41241</v>
      </c>
      <c r="O6373" s="2">
        <v>45803</v>
      </c>
      <c r="P6373" t="s">
        <v>39</v>
      </c>
      <c r="Q6373" t="s">
        <v>28</v>
      </c>
      <c r="R6373" s="5" t="str">
        <f t="shared" si="301"/>
        <v>0.13</v>
      </c>
      <c r="S6373" s="6" t="str">
        <f t="shared" si="302"/>
        <v/>
      </c>
      <c r="T6373">
        <f>ROUND(INT(表1[[#This Row],[合同结束日期]]-表1[[#This Row],[合同起始日期]])/365,1)</f>
        <v>12.5</v>
      </c>
    </row>
    <row r="6374" spans="1:20">
      <c r="A6374" s="1">
        <v>41640</v>
      </c>
      <c r="B6374" t="s">
        <v>121</v>
      </c>
      <c r="C6374">
        <f t="shared" si="300"/>
        <v>3</v>
      </c>
      <c r="D6374" t="s">
        <v>169</v>
      </c>
      <c r="E6374" s="4">
        <v>58442.400000000001</v>
      </c>
      <c r="F6374" s="4">
        <v>25714.655999999999</v>
      </c>
      <c r="G6374" s="3">
        <v>0.43999999999999995</v>
      </c>
      <c r="H6374" s="7">
        <v>455.15887850467288</v>
      </c>
      <c r="I6374" s="4">
        <v>200.26990654205605</v>
      </c>
      <c r="J6374">
        <v>128.4</v>
      </c>
      <c r="K6374" t="s">
        <v>20</v>
      </c>
      <c r="L6374" t="s">
        <v>21</v>
      </c>
      <c r="M6374" t="s">
        <v>130</v>
      </c>
      <c r="N6374" s="2">
        <v>41326</v>
      </c>
      <c r="O6374" s="2">
        <v>42499</v>
      </c>
      <c r="P6374" t="s">
        <v>24</v>
      </c>
      <c r="Q6374" t="s">
        <v>170</v>
      </c>
      <c r="R6374" s="5" t="str">
        <f t="shared" si="301"/>
        <v>0.2</v>
      </c>
      <c r="S6374" s="6" t="str">
        <f t="shared" si="302"/>
        <v/>
      </c>
      <c r="T6374">
        <f>ROUND(INT(表1[[#This Row],[合同结束日期]]-表1[[#This Row],[合同起始日期]])/365,1)</f>
        <v>3.2</v>
      </c>
    </row>
    <row r="6375" spans="1:20">
      <c r="A6375" s="1">
        <v>41640</v>
      </c>
      <c r="B6375" t="s">
        <v>121</v>
      </c>
      <c r="C6375">
        <f t="shared" si="300"/>
        <v>3</v>
      </c>
      <c r="D6375" t="s">
        <v>171</v>
      </c>
      <c r="E6375" s="4">
        <v>121653.84</v>
      </c>
      <c r="F6375" s="4">
        <v>70559.227199999994</v>
      </c>
      <c r="G6375" s="3">
        <v>0.57999999999999996</v>
      </c>
      <c r="H6375" s="7">
        <v>171.82745762711863</v>
      </c>
      <c r="I6375" s="4">
        <v>99.659925423728808</v>
      </c>
      <c r="J6375">
        <v>708</v>
      </c>
      <c r="K6375" t="s">
        <v>20</v>
      </c>
      <c r="L6375" t="s">
        <v>173</v>
      </c>
      <c r="M6375" t="s">
        <v>172</v>
      </c>
      <c r="N6375" s="2">
        <v>41377</v>
      </c>
      <c r="O6375" s="2">
        <v>43247</v>
      </c>
      <c r="P6375" t="s">
        <v>24</v>
      </c>
      <c r="Q6375" t="s">
        <v>170</v>
      </c>
      <c r="R6375" s="5" t="str">
        <f t="shared" si="301"/>
        <v>0.2</v>
      </c>
      <c r="S6375" s="6" t="str">
        <f t="shared" si="302"/>
        <v/>
      </c>
      <c r="T6375">
        <f>ROUND(INT(表1[[#This Row],[合同结束日期]]-表1[[#This Row],[合同起始日期]])/365,1)</f>
        <v>5.0999999999999996</v>
      </c>
    </row>
    <row r="6376" spans="1:20">
      <c r="A6376" s="1">
        <v>41640</v>
      </c>
      <c r="B6376" t="s">
        <v>121</v>
      </c>
      <c r="C6376">
        <f t="shared" si="300"/>
        <v>3</v>
      </c>
      <c r="D6376" t="s">
        <v>174</v>
      </c>
      <c r="E6376" s="4">
        <v>153018</v>
      </c>
      <c r="F6376" s="4">
        <v>27543.24</v>
      </c>
      <c r="G6376" s="3">
        <v>0.18000000000000002</v>
      </c>
      <c r="H6376" s="7">
        <v>272.46794871794873</v>
      </c>
      <c r="I6376" s="4">
        <v>49.044230769230772</v>
      </c>
      <c r="J6376">
        <v>561.6</v>
      </c>
      <c r="K6376" t="s">
        <v>76</v>
      </c>
      <c r="L6376" t="s">
        <v>75</v>
      </c>
      <c r="M6376" t="s">
        <v>75</v>
      </c>
      <c r="N6376" s="2">
        <v>41243</v>
      </c>
      <c r="O6376" s="2">
        <v>43229</v>
      </c>
      <c r="P6376" t="s">
        <v>24</v>
      </c>
      <c r="Q6376" t="s">
        <v>19</v>
      </c>
      <c r="R6376" s="5" t="str">
        <f t="shared" si="301"/>
        <v>0.1</v>
      </c>
      <c r="S6376" s="6" t="str">
        <f t="shared" si="302"/>
        <v/>
      </c>
      <c r="T6376">
        <f>ROUND(INT(表1[[#This Row],[合同结束日期]]-表1[[#This Row],[合同起始日期]])/365,1)</f>
        <v>5.4</v>
      </c>
    </row>
    <row r="6377" spans="1:20">
      <c r="A6377" s="1">
        <v>41640</v>
      </c>
      <c r="B6377" t="s">
        <v>121</v>
      </c>
      <c r="C6377">
        <f t="shared" si="300"/>
        <v>3</v>
      </c>
      <c r="D6377" t="s">
        <v>175</v>
      </c>
      <c r="E6377" s="4">
        <v>784644</v>
      </c>
      <c r="F6377" s="4">
        <v>125543.03999999999</v>
      </c>
      <c r="G6377" s="3">
        <v>0.16</v>
      </c>
      <c r="H6377" s="7">
        <v>398.9444783404515</v>
      </c>
      <c r="I6377" s="4">
        <v>63.831116534472237</v>
      </c>
      <c r="J6377">
        <v>1966.8</v>
      </c>
      <c r="K6377" t="s">
        <v>20</v>
      </c>
      <c r="L6377" t="s">
        <v>173</v>
      </c>
      <c r="M6377" t="s">
        <v>172</v>
      </c>
      <c r="N6377" s="2">
        <v>41288</v>
      </c>
      <c r="O6377" s="2">
        <v>44694</v>
      </c>
      <c r="P6377" t="s">
        <v>18</v>
      </c>
      <c r="Q6377" t="s">
        <v>170</v>
      </c>
      <c r="R6377" s="5" t="str">
        <f t="shared" si="301"/>
        <v>0.2</v>
      </c>
      <c r="S6377" s="6" t="str">
        <f t="shared" si="302"/>
        <v/>
      </c>
      <c r="T6377">
        <f>ROUND(INT(表1[[#This Row],[合同结束日期]]-表1[[#This Row],[合同起始日期]])/365,1)</f>
        <v>9.3000000000000007</v>
      </c>
    </row>
    <row r="6378" spans="1:20">
      <c r="A6378" s="1">
        <v>41640</v>
      </c>
      <c r="B6378" t="s">
        <v>121</v>
      </c>
      <c r="C6378">
        <f t="shared" si="300"/>
        <v>3</v>
      </c>
      <c r="D6378" t="s">
        <v>268</v>
      </c>
      <c r="E6378" s="4">
        <v>128642.4</v>
      </c>
      <c r="F6378" s="4">
        <v>16723.511999999999</v>
      </c>
      <c r="G6378" s="3">
        <v>0.13</v>
      </c>
      <c r="H6378" s="7">
        <v>8933.5</v>
      </c>
      <c r="I6378" s="4">
        <v>1161.355</v>
      </c>
      <c r="J6378">
        <v>14.399999999999999</v>
      </c>
      <c r="K6378" t="s">
        <v>20</v>
      </c>
      <c r="L6378" t="s">
        <v>21</v>
      </c>
      <c r="M6378" t="s">
        <v>130</v>
      </c>
      <c r="N6378" s="2">
        <v>41486</v>
      </c>
      <c r="O6378" s="2">
        <v>41850</v>
      </c>
      <c r="P6378" t="s">
        <v>24</v>
      </c>
      <c r="Q6378" t="s">
        <v>28</v>
      </c>
      <c r="R6378" s="5" t="str">
        <f t="shared" si="301"/>
        <v>0.13</v>
      </c>
      <c r="S6378" s="6" t="str">
        <f t="shared" si="302"/>
        <v/>
      </c>
      <c r="T6378">
        <f>ROUND(INT(表1[[#This Row],[合同结束日期]]-表1[[#This Row],[合同起始日期]])/365,1)</f>
        <v>1</v>
      </c>
    </row>
    <row r="6379" spans="1:20">
      <c r="A6379" s="1">
        <v>41640</v>
      </c>
      <c r="B6379" t="s">
        <v>121</v>
      </c>
      <c r="C6379">
        <f t="shared" si="300"/>
        <v>3</v>
      </c>
      <c r="D6379" t="s">
        <v>297</v>
      </c>
      <c r="E6379" s="4">
        <v>46685.640000000007</v>
      </c>
      <c r="F6379" s="4">
        <v>6535.9896000000017</v>
      </c>
      <c r="G6379" s="3">
        <v>0.14000000000000001</v>
      </c>
      <c r="H6379" s="7">
        <v>3242.0583333333343</v>
      </c>
      <c r="I6379" s="4">
        <v>453.88816666666685</v>
      </c>
      <c r="J6379">
        <v>14.399999999999999</v>
      </c>
      <c r="K6379" t="s">
        <v>60</v>
      </c>
      <c r="L6379" t="s">
        <v>61</v>
      </c>
      <c r="M6379" t="s">
        <v>305</v>
      </c>
      <c r="N6379" s="2">
        <v>41587</v>
      </c>
      <c r="O6379" s="2">
        <v>41951</v>
      </c>
      <c r="P6379" t="s">
        <v>14</v>
      </c>
      <c r="Q6379" t="s">
        <v>37</v>
      </c>
      <c r="R6379" s="5" t="str">
        <f t="shared" si="301"/>
        <v>0.</v>
      </c>
      <c r="S6379" s="6" t="str">
        <f t="shared" si="302"/>
        <v/>
      </c>
      <c r="T6379">
        <f>ROUND(INT(表1[[#This Row],[合同结束日期]]-表1[[#This Row],[合同起始日期]])/365,1)</f>
        <v>1</v>
      </c>
    </row>
    <row r="6380" spans="1:20">
      <c r="A6380" s="1">
        <v>41671</v>
      </c>
      <c r="B6380" t="s">
        <v>121</v>
      </c>
      <c r="C6380">
        <f t="shared" si="300"/>
        <v>3</v>
      </c>
      <c r="D6380" t="s">
        <v>242</v>
      </c>
      <c r="E6380" s="4">
        <v>846307.2</v>
      </c>
      <c r="F6380" s="4">
        <v>182379.2016</v>
      </c>
      <c r="G6380" s="3">
        <v>0.21550000000000002</v>
      </c>
      <c r="H6380" s="7">
        <v>371.18736842105261</v>
      </c>
      <c r="I6380" s="4">
        <v>79.99087789473684</v>
      </c>
      <c r="J6380">
        <v>2280</v>
      </c>
      <c r="K6380" t="s">
        <v>151</v>
      </c>
      <c r="L6380" t="s">
        <v>243</v>
      </c>
      <c r="M6380" t="s">
        <v>243</v>
      </c>
      <c r="N6380" s="2">
        <v>41282</v>
      </c>
      <c r="O6380" s="2">
        <v>45055</v>
      </c>
      <c r="P6380" t="s">
        <v>14</v>
      </c>
      <c r="Q6380" t="s">
        <v>37</v>
      </c>
      <c r="R6380" s="5" t="str">
        <f t="shared" si="301"/>
        <v>0.</v>
      </c>
      <c r="S6380" s="6" t="str">
        <f t="shared" si="302"/>
        <v/>
      </c>
      <c r="T6380">
        <f>ROUND(INT(表1[[#This Row],[合同结束日期]]-表1[[#This Row],[合同起始日期]])/365,1)</f>
        <v>10.3</v>
      </c>
    </row>
    <row r="6381" spans="1:20">
      <c r="A6381" s="1">
        <v>41671</v>
      </c>
      <c r="B6381" t="s">
        <v>121</v>
      </c>
      <c r="C6381">
        <f t="shared" si="300"/>
        <v>3</v>
      </c>
      <c r="D6381" t="s">
        <v>122</v>
      </c>
      <c r="E6381" s="4">
        <v>139937.63999999998</v>
      </c>
      <c r="F6381" s="4">
        <v>19003.531512000001</v>
      </c>
      <c r="G6381" s="3">
        <v>0.13580000000000003</v>
      </c>
      <c r="H6381" s="7">
        <v>1214.7364583333333</v>
      </c>
      <c r="I6381" s="4">
        <v>164.9612110416667</v>
      </c>
      <c r="J6381">
        <v>115.19999999999999</v>
      </c>
      <c r="K6381" t="s">
        <v>44</v>
      </c>
      <c r="L6381" t="s">
        <v>46</v>
      </c>
      <c r="M6381" t="s">
        <v>45</v>
      </c>
      <c r="N6381" s="2">
        <v>41358</v>
      </c>
      <c r="O6381" s="2">
        <v>43213</v>
      </c>
      <c r="P6381" t="s">
        <v>24</v>
      </c>
      <c r="Q6381" t="s">
        <v>123</v>
      </c>
      <c r="R6381" s="5" t="str">
        <f t="shared" si="301"/>
        <v>0.09</v>
      </c>
      <c r="S6381" s="6" t="str">
        <f t="shared" si="302"/>
        <v/>
      </c>
      <c r="T6381">
        <f>ROUND(INT(表1[[#This Row],[合同结束日期]]-表1[[#This Row],[合同起始日期]])/365,1)</f>
        <v>5.0999999999999996</v>
      </c>
    </row>
    <row r="6382" spans="1:20">
      <c r="A6382" s="1">
        <v>41671</v>
      </c>
      <c r="B6382" t="s">
        <v>121</v>
      </c>
      <c r="C6382">
        <f t="shared" si="300"/>
        <v>3</v>
      </c>
      <c r="D6382" t="s">
        <v>124</v>
      </c>
      <c r="E6382" s="4">
        <v>296019.59999999998</v>
      </c>
      <c r="F6382" s="4">
        <v>66012.370800000004</v>
      </c>
      <c r="G6382" s="3">
        <v>0.22300000000000003</v>
      </c>
      <c r="H6382" s="7">
        <v>493.36599999999999</v>
      </c>
      <c r="I6382" s="4">
        <v>110.02061800000001</v>
      </c>
      <c r="J6382">
        <v>600</v>
      </c>
      <c r="K6382" t="s">
        <v>44</v>
      </c>
      <c r="L6382" t="s">
        <v>72</v>
      </c>
      <c r="M6382" t="s">
        <v>71</v>
      </c>
      <c r="N6382" s="2">
        <v>41267</v>
      </c>
      <c r="O6382" s="2">
        <v>44325</v>
      </c>
      <c r="P6382" t="s">
        <v>18</v>
      </c>
      <c r="Q6382" t="s">
        <v>42</v>
      </c>
      <c r="R6382" s="5" t="str">
        <f t="shared" si="301"/>
        <v>0.08</v>
      </c>
      <c r="S6382" s="6" t="str">
        <f t="shared" si="302"/>
        <v/>
      </c>
      <c r="T6382">
        <f>ROUND(INT(表1[[#This Row],[合同结束日期]]-表1[[#This Row],[合同起始日期]])/365,1)</f>
        <v>8.4</v>
      </c>
    </row>
    <row r="6383" spans="1:20">
      <c r="A6383" s="1">
        <v>41671</v>
      </c>
      <c r="B6383" t="s">
        <v>121</v>
      </c>
      <c r="C6383">
        <f t="shared" si="300"/>
        <v>3</v>
      </c>
      <c r="D6383" t="s">
        <v>125</v>
      </c>
      <c r="E6383" s="4">
        <v>596403.6</v>
      </c>
      <c r="F6383" s="4">
        <v>61727.772599999997</v>
      </c>
      <c r="G6383" s="3">
        <v>0.10349999999999999</v>
      </c>
      <c r="H6383" s="7">
        <v>1277.6426735218511</v>
      </c>
      <c r="I6383" s="4">
        <v>132.23601670951157</v>
      </c>
      <c r="J6383">
        <v>466.79999999999995</v>
      </c>
      <c r="K6383" t="s">
        <v>44</v>
      </c>
      <c r="L6383" t="s">
        <v>72</v>
      </c>
      <c r="M6383" t="s">
        <v>126</v>
      </c>
      <c r="N6383" s="2">
        <v>41257</v>
      </c>
      <c r="O6383" s="2">
        <v>44325</v>
      </c>
      <c r="P6383" t="s">
        <v>24</v>
      </c>
      <c r="Q6383" t="s">
        <v>42</v>
      </c>
      <c r="R6383" s="5" t="str">
        <f t="shared" si="301"/>
        <v>0.08</v>
      </c>
      <c r="S6383" s="6" t="str">
        <f t="shared" si="302"/>
        <v/>
      </c>
      <c r="T6383">
        <f>ROUND(INT(表1[[#This Row],[合同结束日期]]-表1[[#This Row],[合同起始日期]])/365,1)</f>
        <v>8.4</v>
      </c>
    </row>
    <row r="6384" spans="1:20">
      <c r="A6384" s="1">
        <v>41671</v>
      </c>
      <c r="B6384" t="s">
        <v>121</v>
      </c>
      <c r="C6384">
        <f t="shared" si="300"/>
        <v>3</v>
      </c>
      <c r="D6384" t="s">
        <v>127</v>
      </c>
      <c r="E6384" s="4">
        <v>1811868</v>
      </c>
      <c r="F6384" s="4">
        <v>111067.50839999999</v>
      </c>
      <c r="G6384" s="3">
        <v>6.1299999999999993E-2</v>
      </c>
      <c r="H6384" s="7">
        <v>1467.3372206025267</v>
      </c>
      <c r="I6384" s="4">
        <v>89.94777162293488</v>
      </c>
      <c r="J6384">
        <v>1234.8</v>
      </c>
      <c r="K6384" t="s">
        <v>44</v>
      </c>
      <c r="L6384" t="s">
        <v>72</v>
      </c>
      <c r="M6384" t="s">
        <v>71</v>
      </c>
      <c r="N6384" s="2">
        <v>41241</v>
      </c>
      <c r="O6384" s="2">
        <v>45055</v>
      </c>
      <c r="P6384" t="s">
        <v>14</v>
      </c>
      <c r="Q6384" t="s">
        <v>37</v>
      </c>
      <c r="R6384" s="5" t="str">
        <f t="shared" si="301"/>
        <v>0.</v>
      </c>
      <c r="S6384" s="6" t="str">
        <f t="shared" si="302"/>
        <v/>
      </c>
      <c r="T6384">
        <f>ROUND(INT(表1[[#This Row],[合同结束日期]]-表1[[#This Row],[合同起始日期]])/365,1)</f>
        <v>10.4</v>
      </c>
    </row>
    <row r="6385" spans="1:20">
      <c r="A6385" s="1">
        <v>41671</v>
      </c>
      <c r="B6385" t="s">
        <v>121</v>
      </c>
      <c r="C6385">
        <f t="shared" si="300"/>
        <v>3</v>
      </c>
      <c r="D6385" t="s">
        <v>128</v>
      </c>
      <c r="E6385" s="4">
        <v>150841.19999999998</v>
      </c>
      <c r="F6385" s="4">
        <v>27181.584239999996</v>
      </c>
      <c r="G6385" s="3">
        <v>0.1802</v>
      </c>
      <c r="H6385" s="7">
        <v>832.45695364238406</v>
      </c>
      <c r="I6385" s="4">
        <v>150.00874304635761</v>
      </c>
      <c r="J6385">
        <v>181.2</v>
      </c>
      <c r="K6385" t="s">
        <v>76</v>
      </c>
      <c r="L6385" t="s">
        <v>75</v>
      </c>
      <c r="M6385" t="s">
        <v>75</v>
      </c>
      <c r="N6385" s="2">
        <v>41285</v>
      </c>
      <c r="O6385" s="2">
        <v>43229</v>
      </c>
      <c r="P6385" t="s">
        <v>14</v>
      </c>
      <c r="Q6385" t="s">
        <v>37</v>
      </c>
      <c r="R6385" s="5" t="str">
        <f t="shared" si="301"/>
        <v>0.</v>
      </c>
      <c r="S6385" s="6" t="str">
        <f t="shared" si="302"/>
        <v/>
      </c>
      <c r="T6385">
        <f>ROUND(INT(表1[[#This Row],[合同结束日期]]-表1[[#This Row],[合同起始日期]])/365,1)</f>
        <v>5.3</v>
      </c>
    </row>
    <row r="6386" spans="1:20">
      <c r="A6386" s="1">
        <v>41671</v>
      </c>
      <c r="B6386" t="s">
        <v>121</v>
      </c>
      <c r="C6386">
        <f t="shared" si="300"/>
        <v>3</v>
      </c>
      <c r="D6386" t="s">
        <v>129</v>
      </c>
      <c r="E6386" s="4">
        <v>121394.87999999999</v>
      </c>
      <c r="F6386" s="4">
        <v>27605.195712000004</v>
      </c>
      <c r="G6386" s="3">
        <v>0.22740000000000005</v>
      </c>
      <c r="H6386" s="7">
        <v>1011.6239999999999</v>
      </c>
      <c r="I6386" s="4">
        <v>230.04329760000005</v>
      </c>
      <c r="J6386">
        <v>120</v>
      </c>
      <c r="K6386" t="s">
        <v>20</v>
      </c>
      <c r="L6386" t="s">
        <v>21</v>
      </c>
      <c r="M6386" t="s">
        <v>130</v>
      </c>
      <c r="N6386" s="2">
        <v>41285</v>
      </c>
      <c r="O6386" s="2">
        <v>42133</v>
      </c>
      <c r="P6386" t="s">
        <v>24</v>
      </c>
      <c r="Q6386" t="s">
        <v>25</v>
      </c>
      <c r="R6386" s="5" t="str">
        <f t="shared" si="301"/>
        <v>0.15</v>
      </c>
      <c r="S6386" s="6" t="str">
        <f t="shared" si="302"/>
        <v/>
      </c>
      <c r="T6386">
        <f>ROUND(INT(表1[[#This Row],[合同结束日期]]-表1[[#This Row],[合同起始日期]])/365,1)</f>
        <v>2.2999999999999998</v>
      </c>
    </row>
    <row r="6387" spans="1:20">
      <c r="A6387" s="1">
        <v>41671</v>
      </c>
      <c r="B6387" t="s">
        <v>121</v>
      </c>
      <c r="C6387">
        <f t="shared" si="300"/>
        <v>3</v>
      </c>
      <c r="D6387" t="s">
        <v>131</v>
      </c>
      <c r="E6387" s="4">
        <v>64164</v>
      </c>
      <c r="F6387" s="4">
        <v>15264.615600000001</v>
      </c>
      <c r="G6387" s="3">
        <v>0.23790000000000003</v>
      </c>
      <c r="H6387" s="7">
        <v>1008.867924528302</v>
      </c>
      <c r="I6387" s="4">
        <v>240.00967924528305</v>
      </c>
      <c r="J6387">
        <v>63.599999999999994</v>
      </c>
      <c r="K6387" t="s">
        <v>11</v>
      </c>
      <c r="L6387" t="s">
        <v>13</v>
      </c>
      <c r="M6387" t="s">
        <v>34</v>
      </c>
      <c r="N6387" s="2">
        <v>41267</v>
      </c>
      <c r="O6387" s="2">
        <v>42133</v>
      </c>
      <c r="P6387" t="s">
        <v>24</v>
      </c>
      <c r="Q6387" t="s">
        <v>83</v>
      </c>
      <c r="R6387" s="5" t="str">
        <f t="shared" si="301"/>
        <v>0.14</v>
      </c>
      <c r="S6387" s="6" t="str">
        <f t="shared" si="302"/>
        <v/>
      </c>
      <c r="T6387">
        <f>ROUND(INT(表1[[#This Row],[合同结束日期]]-表1[[#This Row],[合同起始日期]])/365,1)</f>
        <v>2.4</v>
      </c>
    </row>
    <row r="6388" spans="1:20">
      <c r="A6388" s="1">
        <v>41671</v>
      </c>
      <c r="B6388" t="s">
        <v>121</v>
      </c>
      <c r="C6388">
        <f t="shared" si="300"/>
        <v>3</v>
      </c>
      <c r="D6388" t="s">
        <v>132</v>
      </c>
      <c r="E6388" s="4">
        <v>37566</v>
      </c>
      <c r="F6388" s="4">
        <v>15048.939600000002</v>
      </c>
      <c r="G6388" s="3">
        <v>0.40060000000000007</v>
      </c>
      <c r="H6388" s="7">
        <v>549.21052631578959</v>
      </c>
      <c r="I6388" s="4">
        <v>220.01373684210532</v>
      </c>
      <c r="J6388">
        <v>68.399999999999991</v>
      </c>
      <c r="K6388" t="s">
        <v>20</v>
      </c>
      <c r="L6388" t="s">
        <v>21</v>
      </c>
      <c r="M6388" t="s">
        <v>130</v>
      </c>
      <c r="N6388" s="2">
        <v>41374</v>
      </c>
      <c r="O6388" s="2">
        <v>42133</v>
      </c>
      <c r="P6388" t="s">
        <v>24</v>
      </c>
      <c r="Q6388" t="s">
        <v>25</v>
      </c>
      <c r="R6388" s="5" t="str">
        <f t="shared" si="301"/>
        <v>0.15</v>
      </c>
      <c r="S6388" s="6" t="str">
        <f t="shared" si="302"/>
        <v/>
      </c>
      <c r="T6388">
        <f>ROUND(INT(表1[[#This Row],[合同结束日期]]-表1[[#This Row],[合同起始日期]])/365,1)</f>
        <v>2.1</v>
      </c>
    </row>
    <row r="6389" spans="1:20">
      <c r="A6389" s="1">
        <v>41671</v>
      </c>
      <c r="B6389" t="s">
        <v>121</v>
      </c>
      <c r="C6389">
        <f t="shared" si="300"/>
        <v>3</v>
      </c>
      <c r="D6389" t="s">
        <v>133</v>
      </c>
      <c r="E6389" s="4">
        <v>41672.400000000001</v>
      </c>
      <c r="F6389" s="4">
        <v>14431.152120000002</v>
      </c>
      <c r="G6389" s="3">
        <v>0.34630000000000005</v>
      </c>
      <c r="H6389" s="7">
        <v>534.26153846153852</v>
      </c>
      <c r="I6389" s="4">
        <v>185.01477076923081</v>
      </c>
      <c r="J6389">
        <v>78</v>
      </c>
      <c r="K6389" t="s">
        <v>20</v>
      </c>
      <c r="L6389" t="s">
        <v>21</v>
      </c>
      <c r="M6389" t="s">
        <v>134</v>
      </c>
      <c r="N6389" s="2">
        <v>41384</v>
      </c>
      <c r="O6389" s="2">
        <v>42143</v>
      </c>
      <c r="P6389" t="s">
        <v>24</v>
      </c>
      <c r="Q6389" t="s">
        <v>65</v>
      </c>
      <c r="R6389" s="5" t="str">
        <f t="shared" si="301"/>
        <v>0.12</v>
      </c>
      <c r="S6389" s="6" t="str">
        <f t="shared" si="302"/>
        <v/>
      </c>
      <c r="T6389">
        <f>ROUND(INT(表1[[#This Row],[合同结束日期]]-表1[[#This Row],[合同起始日期]])/365,1)</f>
        <v>2.1</v>
      </c>
    </row>
    <row r="6390" spans="1:20">
      <c r="A6390" s="1">
        <v>41671</v>
      </c>
      <c r="B6390" t="s">
        <v>121</v>
      </c>
      <c r="C6390">
        <f t="shared" si="300"/>
        <v>3</v>
      </c>
      <c r="D6390" t="s">
        <v>135</v>
      </c>
      <c r="E6390" s="4">
        <v>363080.39999999997</v>
      </c>
      <c r="F6390" s="4">
        <v>105837.9366</v>
      </c>
      <c r="G6390" s="3">
        <v>0.29150000000000004</v>
      </c>
      <c r="H6390" s="7">
        <v>720.39761904761895</v>
      </c>
      <c r="I6390" s="4">
        <v>209.99590595238095</v>
      </c>
      <c r="J6390">
        <v>504</v>
      </c>
      <c r="K6390" t="s">
        <v>44</v>
      </c>
      <c r="L6390" t="s">
        <v>72</v>
      </c>
      <c r="M6390" t="s">
        <v>71</v>
      </c>
      <c r="N6390" s="2">
        <v>41332</v>
      </c>
      <c r="O6390" s="2">
        <v>43594</v>
      </c>
      <c r="P6390" t="s">
        <v>24</v>
      </c>
      <c r="Q6390" t="s">
        <v>19</v>
      </c>
      <c r="R6390" s="5" t="str">
        <f t="shared" si="301"/>
        <v>0.1</v>
      </c>
      <c r="S6390" s="6" t="str">
        <f t="shared" si="302"/>
        <v/>
      </c>
      <c r="T6390">
        <f>ROUND(INT(表1[[#This Row],[合同结束日期]]-表1[[#This Row],[合同起始日期]])/365,1)</f>
        <v>6.2</v>
      </c>
    </row>
    <row r="6391" spans="1:20">
      <c r="A6391" s="1">
        <v>41671</v>
      </c>
      <c r="B6391" t="s">
        <v>121</v>
      </c>
      <c r="C6391">
        <f t="shared" si="300"/>
        <v>3</v>
      </c>
      <c r="D6391" t="s">
        <v>136</v>
      </c>
      <c r="E6391" s="4">
        <v>310851.59999999998</v>
      </c>
      <c r="F6391" s="4">
        <v>44824.800719999999</v>
      </c>
      <c r="G6391" s="3">
        <v>0.14419999999999999</v>
      </c>
      <c r="H6391" s="7">
        <v>1040.3333333333333</v>
      </c>
      <c r="I6391" s="4">
        <v>150.01606666666666</v>
      </c>
      <c r="J6391">
        <v>298.8</v>
      </c>
      <c r="K6391" t="s">
        <v>44</v>
      </c>
      <c r="L6391" t="s">
        <v>72</v>
      </c>
      <c r="M6391" t="s">
        <v>71</v>
      </c>
      <c r="N6391" s="2">
        <v>41271</v>
      </c>
      <c r="O6391" s="2">
        <v>43229</v>
      </c>
      <c r="P6391" t="s">
        <v>24</v>
      </c>
      <c r="Q6391" t="s">
        <v>19</v>
      </c>
      <c r="R6391" s="5" t="str">
        <f t="shared" si="301"/>
        <v>0.1</v>
      </c>
      <c r="S6391" s="6" t="str">
        <f t="shared" si="302"/>
        <v/>
      </c>
      <c r="T6391">
        <f>ROUND(INT(表1[[#This Row],[合同结束日期]]-表1[[#This Row],[合同起始日期]])/365,1)</f>
        <v>5.4</v>
      </c>
    </row>
    <row r="6392" spans="1:20">
      <c r="A6392" s="1">
        <v>41671</v>
      </c>
      <c r="B6392" t="s">
        <v>121</v>
      </c>
      <c r="C6392">
        <f t="shared" si="300"/>
        <v>3</v>
      </c>
      <c r="D6392" t="s">
        <v>137</v>
      </c>
      <c r="E6392" s="4">
        <v>191197.19999999998</v>
      </c>
      <c r="F6392" s="4">
        <v>36901.059600000001</v>
      </c>
      <c r="G6392" s="3">
        <v>0.19300000000000003</v>
      </c>
      <c r="H6392" s="7">
        <v>777.22439024390235</v>
      </c>
      <c r="I6392" s="4">
        <v>150.00430731707317</v>
      </c>
      <c r="J6392">
        <v>246</v>
      </c>
      <c r="K6392" t="s">
        <v>44</v>
      </c>
      <c r="L6392" t="s">
        <v>72</v>
      </c>
      <c r="M6392" t="s">
        <v>126</v>
      </c>
      <c r="N6392" s="2">
        <v>41249</v>
      </c>
      <c r="O6392" s="2">
        <v>43229</v>
      </c>
      <c r="P6392" t="s">
        <v>24</v>
      </c>
      <c r="Q6392" t="s">
        <v>123</v>
      </c>
      <c r="R6392" s="5" t="str">
        <f t="shared" si="301"/>
        <v>0.09</v>
      </c>
      <c r="S6392" s="6" t="str">
        <f t="shared" si="302"/>
        <v/>
      </c>
      <c r="T6392">
        <f>ROUND(INT(表1[[#This Row],[合同结束日期]]-表1[[#This Row],[合同起始日期]])/365,1)</f>
        <v>5.4</v>
      </c>
    </row>
    <row r="6393" spans="1:20">
      <c r="A6393" s="1">
        <v>41671</v>
      </c>
      <c r="B6393" t="s">
        <v>121</v>
      </c>
      <c r="C6393">
        <f t="shared" si="300"/>
        <v>3</v>
      </c>
      <c r="D6393" t="s">
        <v>138</v>
      </c>
      <c r="E6393" s="4">
        <v>100124.4</v>
      </c>
      <c r="F6393" s="4">
        <v>15288.99588</v>
      </c>
      <c r="G6393" s="3">
        <v>0.1527</v>
      </c>
      <c r="H6393" s="7">
        <v>1702.795918367347</v>
      </c>
      <c r="I6393" s="4">
        <v>260.0169367346939</v>
      </c>
      <c r="J6393">
        <v>58.8</v>
      </c>
      <c r="K6393" t="s">
        <v>140</v>
      </c>
      <c r="L6393" t="s">
        <v>139</v>
      </c>
      <c r="M6393" t="s">
        <v>139</v>
      </c>
      <c r="N6393" s="2">
        <v>41279</v>
      </c>
      <c r="O6393" s="2">
        <v>42133</v>
      </c>
      <c r="P6393" t="s">
        <v>24</v>
      </c>
      <c r="Q6393" t="s">
        <v>65</v>
      </c>
      <c r="R6393" s="5" t="str">
        <f t="shared" si="301"/>
        <v>0.12</v>
      </c>
      <c r="S6393" s="6" t="str">
        <f t="shared" si="302"/>
        <v/>
      </c>
      <c r="T6393">
        <f>ROUND(INT(表1[[#This Row],[合同结束日期]]-表1[[#This Row],[合同起始日期]])/365,1)</f>
        <v>2.2999999999999998</v>
      </c>
    </row>
    <row r="6394" spans="1:20">
      <c r="A6394" s="1">
        <v>41671</v>
      </c>
      <c r="B6394" t="s">
        <v>121</v>
      </c>
      <c r="C6394">
        <f t="shared" si="300"/>
        <v>3</v>
      </c>
      <c r="D6394" t="s">
        <v>141</v>
      </c>
      <c r="E6394" s="4">
        <v>350728.8</v>
      </c>
      <c r="F6394" s="4">
        <v>59203.021439999982</v>
      </c>
      <c r="G6394" s="3">
        <v>0.16879999999999995</v>
      </c>
      <c r="H6394" s="7">
        <v>681.29137529137529</v>
      </c>
      <c r="I6394" s="4">
        <v>115.00198414918412</v>
      </c>
      <c r="J6394">
        <v>514.79999999999995</v>
      </c>
      <c r="K6394" t="s">
        <v>44</v>
      </c>
      <c r="L6394" t="s">
        <v>72</v>
      </c>
      <c r="M6394" t="s">
        <v>71</v>
      </c>
      <c r="N6394" s="2">
        <v>41285</v>
      </c>
      <c r="O6394" s="2">
        <v>43229</v>
      </c>
      <c r="P6394" t="s">
        <v>24</v>
      </c>
      <c r="Q6394" t="s">
        <v>123</v>
      </c>
      <c r="R6394" s="5" t="str">
        <f t="shared" si="301"/>
        <v>0.09</v>
      </c>
      <c r="S6394" s="6" t="str">
        <f t="shared" si="302"/>
        <v/>
      </c>
      <c r="T6394">
        <f>ROUND(INT(表1[[#This Row],[合同结束日期]]-表1[[#This Row],[合同起始日期]])/365,1)</f>
        <v>5.3</v>
      </c>
    </row>
    <row r="6395" spans="1:20">
      <c r="A6395" s="1">
        <v>41671</v>
      </c>
      <c r="B6395" t="s">
        <v>121</v>
      </c>
      <c r="C6395">
        <f t="shared" si="300"/>
        <v>3</v>
      </c>
      <c r="D6395" t="s">
        <v>142</v>
      </c>
      <c r="E6395" s="4">
        <v>324211.43999999994</v>
      </c>
      <c r="F6395" s="4">
        <v>39586.216824000003</v>
      </c>
      <c r="G6395" s="3">
        <v>0.12210000000000003</v>
      </c>
      <c r="H6395" s="7">
        <v>1228.0736363636361</v>
      </c>
      <c r="I6395" s="4">
        <v>149.94779100000002</v>
      </c>
      <c r="J6395">
        <v>264</v>
      </c>
      <c r="K6395" t="s">
        <v>60</v>
      </c>
      <c r="L6395" t="s">
        <v>61</v>
      </c>
      <c r="M6395" t="s">
        <v>143</v>
      </c>
      <c r="N6395" s="2">
        <v>41383</v>
      </c>
      <c r="O6395" s="2">
        <v>42508</v>
      </c>
      <c r="P6395" t="s">
        <v>18</v>
      </c>
      <c r="Q6395" t="s">
        <v>19</v>
      </c>
      <c r="R6395" s="5" t="str">
        <f t="shared" si="301"/>
        <v>0.1</v>
      </c>
      <c r="S6395" s="6" t="str">
        <f t="shared" si="302"/>
        <v/>
      </c>
      <c r="T6395">
        <f>ROUND(INT(表1[[#This Row],[合同结束日期]]-表1[[#This Row],[合同起始日期]])/365,1)</f>
        <v>3.1</v>
      </c>
    </row>
    <row r="6396" spans="1:20">
      <c r="A6396" s="1">
        <v>41671</v>
      </c>
      <c r="B6396" t="s">
        <v>121</v>
      </c>
      <c r="C6396">
        <f t="shared" si="300"/>
        <v>3</v>
      </c>
      <c r="D6396" t="s">
        <v>144</v>
      </c>
      <c r="E6396" s="4">
        <v>33144</v>
      </c>
      <c r="F6396" s="4">
        <v>11424.736799999999</v>
      </c>
      <c r="G6396" s="3">
        <v>0.34469999999999995</v>
      </c>
      <c r="H6396" s="7">
        <v>812.35294117647061</v>
      </c>
      <c r="I6396" s="4">
        <v>280.01805882352937</v>
      </c>
      <c r="J6396">
        <v>40.799999999999997</v>
      </c>
      <c r="K6396" t="s">
        <v>60</v>
      </c>
      <c r="L6396" t="s">
        <v>116</v>
      </c>
      <c r="M6396" t="s">
        <v>145</v>
      </c>
      <c r="N6396" s="2">
        <v>41295</v>
      </c>
      <c r="O6396" s="2">
        <v>42133</v>
      </c>
      <c r="P6396" t="s">
        <v>24</v>
      </c>
      <c r="Q6396" t="s">
        <v>83</v>
      </c>
      <c r="R6396" s="5" t="str">
        <f t="shared" si="301"/>
        <v>0.14</v>
      </c>
      <c r="S6396" s="6" t="str">
        <f t="shared" si="302"/>
        <v/>
      </c>
      <c r="T6396">
        <f>ROUND(INT(表1[[#This Row],[合同结束日期]]-表1[[#This Row],[合同起始日期]])/365,1)</f>
        <v>2.2999999999999998</v>
      </c>
    </row>
    <row r="6397" spans="1:20">
      <c r="A6397" s="1">
        <v>41671</v>
      </c>
      <c r="B6397" t="s">
        <v>121</v>
      </c>
      <c r="C6397">
        <f t="shared" si="300"/>
        <v>3</v>
      </c>
      <c r="D6397" t="s">
        <v>146</v>
      </c>
      <c r="E6397" s="4">
        <v>542990.93999999994</v>
      </c>
      <c r="F6397" s="4">
        <v>70588.82220000001</v>
      </c>
      <c r="G6397" s="3">
        <v>0.13000000000000003</v>
      </c>
      <c r="H6397" s="7">
        <v>3327.1503676470588</v>
      </c>
      <c r="I6397" s="4">
        <v>432.52954779411772</v>
      </c>
      <c r="J6397">
        <v>163.19999999999999</v>
      </c>
      <c r="K6397" t="s">
        <v>11</v>
      </c>
      <c r="L6397" t="s">
        <v>51</v>
      </c>
      <c r="M6397" t="s">
        <v>50</v>
      </c>
      <c r="N6397" s="2">
        <v>41343</v>
      </c>
      <c r="O6397" s="2">
        <v>42499</v>
      </c>
      <c r="P6397" t="s">
        <v>18</v>
      </c>
      <c r="Q6397" t="s">
        <v>28</v>
      </c>
      <c r="R6397" s="5" t="str">
        <f t="shared" si="301"/>
        <v>0.13</v>
      </c>
      <c r="S6397" s="6" t="str">
        <f t="shared" si="302"/>
        <v/>
      </c>
      <c r="T6397">
        <f>ROUND(INT(表1[[#This Row],[合同结束日期]]-表1[[#This Row],[合同起始日期]])/365,1)</f>
        <v>3.2</v>
      </c>
    </row>
    <row r="6398" spans="1:20">
      <c r="A6398" s="1">
        <v>41671</v>
      </c>
      <c r="B6398" t="s">
        <v>121</v>
      </c>
      <c r="C6398">
        <f t="shared" si="300"/>
        <v>3</v>
      </c>
      <c r="D6398" t="s">
        <v>147</v>
      </c>
      <c r="E6398" s="4">
        <v>1140942.912</v>
      </c>
      <c r="F6398" s="4">
        <v>85228.435526400004</v>
      </c>
      <c r="G6398" s="3">
        <v>7.4700000000000003E-2</v>
      </c>
      <c r="H6398" s="7">
        <v>1406.4878106508877</v>
      </c>
      <c r="I6398" s="4">
        <v>105.06463945562132</v>
      </c>
      <c r="J6398">
        <v>811.19999999999993</v>
      </c>
      <c r="K6398" t="s">
        <v>44</v>
      </c>
      <c r="L6398" t="s">
        <v>72</v>
      </c>
      <c r="M6398" t="s">
        <v>71</v>
      </c>
      <c r="N6398" s="2">
        <v>41240</v>
      </c>
      <c r="O6398" s="2">
        <v>44325</v>
      </c>
      <c r="P6398" t="s">
        <v>18</v>
      </c>
      <c r="Q6398" t="s">
        <v>78</v>
      </c>
      <c r="R6398" s="5" t="str">
        <f t="shared" si="301"/>
        <v>0.07</v>
      </c>
      <c r="S6398" s="6" t="str">
        <f t="shared" si="302"/>
        <v/>
      </c>
      <c r="T6398">
        <f>ROUND(INT(表1[[#This Row],[合同结束日期]]-表1[[#This Row],[合同起始日期]])/365,1)</f>
        <v>8.5</v>
      </c>
    </row>
    <row r="6399" spans="1:20">
      <c r="A6399" s="1">
        <v>41671</v>
      </c>
      <c r="B6399" t="s">
        <v>121</v>
      </c>
      <c r="C6399">
        <f t="shared" ref="C6399:C6462" si="303">IF($B6399="负一层",-1,IF($B6399="负一夹层",0,IF($B6399="一层",1,IF($B6399="二层",2,IF($B6399="三层",3,IF($B6399="四层",4))))))</f>
        <v>3</v>
      </c>
      <c r="D6399" t="s">
        <v>148</v>
      </c>
      <c r="E6399" s="4">
        <v>137456.19599999997</v>
      </c>
      <c r="F6399" s="4">
        <v>18845.244471599999</v>
      </c>
      <c r="G6399" s="3">
        <v>0.13710000000000003</v>
      </c>
      <c r="H6399" s="7">
        <v>1847.5295161290321</v>
      </c>
      <c r="I6399" s="4">
        <v>253.29629666129034</v>
      </c>
      <c r="J6399">
        <v>74.399999999999991</v>
      </c>
      <c r="K6399" t="s">
        <v>44</v>
      </c>
      <c r="L6399" t="s">
        <v>72</v>
      </c>
      <c r="M6399" t="s">
        <v>126</v>
      </c>
      <c r="N6399" s="2">
        <v>41312</v>
      </c>
      <c r="O6399" s="2">
        <v>43229</v>
      </c>
      <c r="P6399" t="s">
        <v>24</v>
      </c>
      <c r="Q6399" t="s">
        <v>48</v>
      </c>
      <c r="R6399" s="5" t="str">
        <f t="shared" ref="R6399:R6462" si="304">IF(ISERROR(FIND(",",$Q6399)),$Q6399,LEFT($Q6399,FIND(",",$Q6399)-1))</f>
        <v>0.11</v>
      </c>
      <c r="S6399" s="6" t="str">
        <f t="shared" si="302"/>
        <v/>
      </c>
      <c r="T6399">
        <f>ROUND(INT(表1[[#This Row],[合同结束日期]]-表1[[#This Row],[合同起始日期]])/365,1)</f>
        <v>5.3</v>
      </c>
    </row>
    <row r="6400" spans="1:20">
      <c r="A6400" s="1">
        <v>41671</v>
      </c>
      <c r="B6400" t="s">
        <v>121</v>
      </c>
      <c r="C6400">
        <f t="shared" si="303"/>
        <v>3</v>
      </c>
      <c r="D6400" t="s">
        <v>304</v>
      </c>
      <c r="E6400" s="4">
        <v>74704.800000000003</v>
      </c>
      <c r="F6400" s="4">
        <v>12318.82152</v>
      </c>
      <c r="G6400" s="3">
        <v>0.16489999999999999</v>
      </c>
      <c r="H6400" s="7">
        <v>2008.1935483870971</v>
      </c>
      <c r="I6400" s="4">
        <v>331.15111612903229</v>
      </c>
      <c r="J6400">
        <v>37.199999999999996</v>
      </c>
      <c r="K6400" t="s">
        <v>44</v>
      </c>
      <c r="L6400" t="s">
        <v>46</v>
      </c>
      <c r="M6400" t="s">
        <v>45</v>
      </c>
      <c r="N6400" s="2">
        <v>41609</v>
      </c>
      <c r="O6400" s="2">
        <v>42358</v>
      </c>
      <c r="P6400" t="s">
        <v>24</v>
      </c>
      <c r="Q6400" t="s">
        <v>83</v>
      </c>
      <c r="R6400" s="5" t="str">
        <f t="shared" si="304"/>
        <v>0.14</v>
      </c>
      <c r="S6400" s="6" t="str">
        <f t="shared" ref="S6400:S6463" si="305">IF(ISERROR(FIND(",",$Q6400)),"",RIGHT($Q6400,LEN($Q6400)-FIND(",",$Q6400)))</f>
        <v/>
      </c>
      <c r="T6400">
        <f>ROUND(INT(表1[[#This Row],[合同结束日期]]-表1[[#This Row],[合同起始日期]])/365,1)</f>
        <v>2.1</v>
      </c>
    </row>
    <row r="6401" spans="1:20">
      <c r="A6401" s="1">
        <v>41671</v>
      </c>
      <c r="B6401" t="s">
        <v>121</v>
      </c>
      <c r="C6401">
        <f t="shared" si="303"/>
        <v>3</v>
      </c>
      <c r="D6401" t="s">
        <v>149</v>
      </c>
      <c r="E6401" s="4">
        <v>2865964.2960000001</v>
      </c>
      <c r="F6401" s="4">
        <v>361762.11551999993</v>
      </c>
      <c r="G6401" s="3">
        <v>0.12622701407163656</v>
      </c>
      <c r="H6401" s="7">
        <v>642.36244755244763</v>
      </c>
      <c r="I6401" s="4">
        <v>81.083493706293694</v>
      </c>
      <c r="J6401">
        <v>4461.5999999999995</v>
      </c>
      <c r="K6401" t="s">
        <v>151</v>
      </c>
      <c r="L6401" t="s">
        <v>150</v>
      </c>
      <c r="M6401" t="s">
        <v>150</v>
      </c>
      <c r="N6401" s="2">
        <v>41150</v>
      </c>
      <c r="O6401" s="2">
        <v>48708</v>
      </c>
      <c r="P6401" t="s">
        <v>24</v>
      </c>
      <c r="Q6401" t="s">
        <v>65</v>
      </c>
      <c r="R6401" s="5" t="str">
        <f t="shared" si="304"/>
        <v>0.12</v>
      </c>
      <c r="S6401" s="6" t="str">
        <f t="shared" si="305"/>
        <v/>
      </c>
      <c r="T6401">
        <f>ROUND(INT(表1[[#This Row],[合同结束日期]]-表1[[#This Row],[合同起始日期]])/365,1)</f>
        <v>20.7</v>
      </c>
    </row>
    <row r="6402" spans="1:20">
      <c r="A6402" s="1">
        <v>41671</v>
      </c>
      <c r="B6402" t="s">
        <v>121</v>
      </c>
      <c r="C6402">
        <f t="shared" si="303"/>
        <v>3</v>
      </c>
      <c r="D6402" t="s">
        <v>225</v>
      </c>
      <c r="E6402" s="4">
        <v>348000</v>
      </c>
      <c r="F6402" s="4">
        <v>27840</v>
      </c>
      <c r="G6402" s="3">
        <v>0.08</v>
      </c>
      <c r="H6402" s="7">
        <v>1927.8069534002527</v>
      </c>
      <c r="I6402" s="4">
        <v>154.22455627202021</v>
      </c>
      <c r="J6402">
        <v>180.51599999999999</v>
      </c>
      <c r="K6402" t="s">
        <v>44</v>
      </c>
      <c r="L6402" t="s">
        <v>72</v>
      </c>
      <c r="M6402" t="s">
        <v>126</v>
      </c>
      <c r="N6402" s="2">
        <v>41337</v>
      </c>
      <c r="O6402" s="2">
        <v>46917</v>
      </c>
      <c r="P6402" t="s">
        <v>24</v>
      </c>
      <c r="Q6402">
        <v>0.08</v>
      </c>
      <c r="R6402" s="5">
        <f t="shared" si="304"/>
        <v>0.08</v>
      </c>
      <c r="S6402" s="6" t="str">
        <f t="shared" si="305"/>
        <v/>
      </c>
      <c r="T6402">
        <f>ROUND(INT(表1[[#This Row],[合同结束日期]]-表1[[#This Row],[合同起始日期]])/365,1)</f>
        <v>15.3</v>
      </c>
    </row>
    <row r="6403" spans="1:20">
      <c r="A6403" s="1">
        <v>41671</v>
      </c>
      <c r="B6403" t="s">
        <v>121</v>
      </c>
      <c r="C6403">
        <f t="shared" si="303"/>
        <v>3</v>
      </c>
      <c r="D6403" t="s">
        <v>152</v>
      </c>
      <c r="E6403" s="4">
        <v>148296</v>
      </c>
      <c r="F6403" s="4">
        <v>60045.0504</v>
      </c>
      <c r="G6403" s="3">
        <v>0.40489999999999998</v>
      </c>
      <c r="H6403" s="7">
        <v>444.53237410071949</v>
      </c>
      <c r="I6403" s="4">
        <v>179.9911582733813</v>
      </c>
      <c r="J6403">
        <v>333.59999999999997</v>
      </c>
      <c r="K6403" t="s">
        <v>151</v>
      </c>
      <c r="L6403" t="s">
        <v>154</v>
      </c>
      <c r="M6403" t="s">
        <v>153</v>
      </c>
      <c r="N6403" s="2">
        <v>41261</v>
      </c>
      <c r="O6403" s="2">
        <v>43229</v>
      </c>
      <c r="P6403" t="s">
        <v>14</v>
      </c>
      <c r="Q6403" t="s">
        <v>37</v>
      </c>
      <c r="R6403" s="5" t="str">
        <f t="shared" si="304"/>
        <v>0.</v>
      </c>
      <c r="S6403" s="6" t="str">
        <f t="shared" si="305"/>
        <v/>
      </c>
      <c r="T6403">
        <f>ROUND(INT(表1[[#This Row],[合同结束日期]]-表1[[#This Row],[合同起始日期]])/365,1)</f>
        <v>5.4</v>
      </c>
    </row>
    <row r="6404" spans="1:20">
      <c r="A6404" s="1">
        <v>41671</v>
      </c>
      <c r="B6404" t="s">
        <v>121</v>
      </c>
      <c r="C6404">
        <f t="shared" si="303"/>
        <v>3</v>
      </c>
      <c r="D6404" t="s">
        <v>155</v>
      </c>
      <c r="E6404" s="4">
        <v>187369.19999999998</v>
      </c>
      <c r="F6404" s="4">
        <v>42626.492999999995</v>
      </c>
      <c r="G6404" s="3">
        <v>0.22750000000000001</v>
      </c>
      <c r="H6404" s="7">
        <v>1055.0067567567567</v>
      </c>
      <c r="I6404" s="4">
        <v>240.01403716216214</v>
      </c>
      <c r="J6404">
        <v>177.6</v>
      </c>
      <c r="K6404" t="s">
        <v>11</v>
      </c>
      <c r="L6404" t="s">
        <v>92</v>
      </c>
      <c r="M6404" t="s">
        <v>92</v>
      </c>
      <c r="N6404" s="2">
        <v>41299</v>
      </c>
      <c r="O6404" s="2">
        <v>42499</v>
      </c>
      <c r="P6404" t="s">
        <v>24</v>
      </c>
      <c r="Q6404" t="s">
        <v>59</v>
      </c>
      <c r="R6404" s="5" t="str">
        <f t="shared" si="304"/>
        <v>0.16</v>
      </c>
      <c r="S6404" s="6" t="str">
        <f t="shared" si="305"/>
        <v/>
      </c>
      <c r="T6404">
        <f>ROUND(INT(表1[[#This Row],[合同结束日期]]-表1[[#This Row],[合同起始日期]])/365,1)</f>
        <v>3.3</v>
      </c>
    </row>
    <row r="6405" spans="1:20">
      <c r="A6405" s="1">
        <v>41671</v>
      </c>
      <c r="B6405" t="s">
        <v>121</v>
      </c>
      <c r="C6405">
        <f t="shared" si="303"/>
        <v>3</v>
      </c>
      <c r="D6405" t="s">
        <v>156</v>
      </c>
      <c r="E6405" s="4">
        <v>85400.4</v>
      </c>
      <c r="F6405" s="4">
        <v>50685.1374</v>
      </c>
      <c r="G6405" s="3">
        <v>0.59350000000000003</v>
      </c>
      <c r="H6405" s="7">
        <v>404.35795454545456</v>
      </c>
      <c r="I6405" s="4">
        <v>239.98644602272728</v>
      </c>
      <c r="J6405">
        <v>211.2</v>
      </c>
      <c r="K6405" t="s">
        <v>11</v>
      </c>
      <c r="L6405" t="s">
        <v>23</v>
      </c>
      <c r="M6405" t="s">
        <v>23</v>
      </c>
      <c r="N6405" s="2">
        <v>41346</v>
      </c>
      <c r="O6405" s="2">
        <v>42499</v>
      </c>
      <c r="P6405" t="s">
        <v>24</v>
      </c>
      <c r="Q6405" t="s">
        <v>59</v>
      </c>
      <c r="R6405" s="5" t="str">
        <f t="shared" si="304"/>
        <v>0.16</v>
      </c>
      <c r="S6405" s="6" t="str">
        <f t="shared" si="305"/>
        <v/>
      </c>
      <c r="T6405">
        <f>ROUND(INT(表1[[#This Row],[合同结束日期]]-表1[[#This Row],[合同起始日期]])/365,1)</f>
        <v>3.2</v>
      </c>
    </row>
    <row r="6406" spans="1:20">
      <c r="A6406" s="1">
        <v>41671</v>
      </c>
      <c r="B6406" t="s">
        <v>121</v>
      </c>
      <c r="C6406">
        <f t="shared" si="303"/>
        <v>3</v>
      </c>
      <c r="D6406" t="s">
        <v>157</v>
      </c>
      <c r="E6406" s="4">
        <v>50169.599999999999</v>
      </c>
      <c r="F6406" s="4">
        <v>26399.24352</v>
      </c>
      <c r="G6406" s="3">
        <v>0.5262</v>
      </c>
      <c r="H6406" s="7">
        <v>418.08</v>
      </c>
      <c r="I6406" s="4">
        <v>219.993696</v>
      </c>
      <c r="J6406">
        <v>120</v>
      </c>
      <c r="K6406" t="s">
        <v>11</v>
      </c>
      <c r="L6406" t="s">
        <v>13</v>
      </c>
      <c r="M6406" t="s">
        <v>13</v>
      </c>
      <c r="N6406" s="2">
        <v>41285</v>
      </c>
      <c r="O6406" s="2">
        <v>42133</v>
      </c>
      <c r="P6406" t="s">
        <v>24</v>
      </c>
      <c r="Q6406" t="s">
        <v>28</v>
      </c>
      <c r="R6406" s="5" t="str">
        <f t="shared" si="304"/>
        <v>0.13</v>
      </c>
      <c r="S6406" s="6" t="str">
        <f t="shared" si="305"/>
        <v/>
      </c>
      <c r="T6406">
        <f>ROUND(INT(表1[[#This Row],[合同结束日期]]-表1[[#This Row],[合同起始日期]])/365,1)</f>
        <v>2.2999999999999998</v>
      </c>
    </row>
    <row r="6407" spans="1:20">
      <c r="A6407" s="1">
        <v>41671</v>
      </c>
      <c r="B6407" t="s">
        <v>121</v>
      </c>
      <c r="C6407">
        <f t="shared" si="303"/>
        <v>3</v>
      </c>
      <c r="D6407" t="s">
        <v>158</v>
      </c>
      <c r="E6407" s="4">
        <v>85807.56</v>
      </c>
      <c r="F6407" s="4">
        <v>16801.120248000003</v>
      </c>
      <c r="G6407" s="3">
        <v>0.19580000000000003</v>
      </c>
      <c r="H6407" s="7">
        <v>1276.8982142857142</v>
      </c>
      <c r="I6407" s="4">
        <v>250.01667035714289</v>
      </c>
      <c r="J6407">
        <v>67.2</v>
      </c>
      <c r="K6407" t="s">
        <v>11</v>
      </c>
      <c r="L6407" t="s">
        <v>13</v>
      </c>
      <c r="M6407" t="s">
        <v>27</v>
      </c>
      <c r="N6407" s="2">
        <v>41330</v>
      </c>
      <c r="O6407" s="2">
        <v>42133</v>
      </c>
      <c r="P6407" t="s">
        <v>24</v>
      </c>
      <c r="Q6407" t="s">
        <v>25</v>
      </c>
      <c r="R6407" s="5" t="str">
        <f t="shared" si="304"/>
        <v>0.15</v>
      </c>
      <c r="S6407" s="6" t="str">
        <f t="shared" si="305"/>
        <v/>
      </c>
      <c r="T6407">
        <f>ROUND(INT(表1[[#This Row],[合同结束日期]]-表1[[#This Row],[合同起始日期]])/365,1)</f>
        <v>2.2000000000000002</v>
      </c>
    </row>
    <row r="6408" spans="1:20">
      <c r="A6408" s="1">
        <v>41671</v>
      </c>
      <c r="B6408" t="s">
        <v>121</v>
      </c>
      <c r="C6408">
        <f t="shared" si="303"/>
        <v>3</v>
      </c>
      <c r="D6408" t="s">
        <v>159</v>
      </c>
      <c r="E6408" s="4">
        <v>59997.599999999999</v>
      </c>
      <c r="F6408" s="4">
        <v>18143.274239999999</v>
      </c>
      <c r="G6408" s="3">
        <v>0.3024</v>
      </c>
      <c r="H6408" s="7">
        <v>892.82142857142856</v>
      </c>
      <c r="I6408" s="4">
        <v>269.98919999999998</v>
      </c>
      <c r="J6408">
        <v>67.2</v>
      </c>
      <c r="K6408" t="s">
        <v>60</v>
      </c>
      <c r="L6408" t="s">
        <v>61</v>
      </c>
      <c r="M6408" t="s">
        <v>60</v>
      </c>
      <c r="N6408" s="2">
        <v>41283</v>
      </c>
      <c r="O6408" s="2">
        <v>42133</v>
      </c>
      <c r="P6408" t="s">
        <v>24</v>
      </c>
      <c r="Q6408" t="s">
        <v>25</v>
      </c>
      <c r="R6408" s="5" t="str">
        <f t="shared" si="304"/>
        <v>0.15</v>
      </c>
      <c r="S6408" s="6" t="str">
        <f t="shared" si="305"/>
        <v/>
      </c>
      <c r="T6408">
        <f>ROUND(INT(表1[[#This Row],[合同结束日期]]-表1[[#This Row],[合同起始日期]])/365,1)</f>
        <v>2.2999999999999998</v>
      </c>
    </row>
    <row r="6409" spans="1:20">
      <c r="A6409" s="1">
        <v>41671</v>
      </c>
      <c r="B6409" t="s">
        <v>121</v>
      </c>
      <c r="C6409">
        <f t="shared" si="303"/>
        <v>3</v>
      </c>
      <c r="D6409" t="s">
        <v>244</v>
      </c>
      <c r="E6409" s="4">
        <v>172853.16000000006</v>
      </c>
      <c r="F6409" s="4">
        <v>35227.474007999997</v>
      </c>
      <c r="G6409" s="3">
        <v>0.20379999999999993</v>
      </c>
      <c r="H6409" s="7">
        <v>929.31806451612931</v>
      </c>
      <c r="I6409" s="4">
        <v>189.39502154838709</v>
      </c>
      <c r="J6409">
        <v>186</v>
      </c>
      <c r="K6409" t="s">
        <v>11</v>
      </c>
      <c r="L6409" t="s">
        <v>13</v>
      </c>
      <c r="M6409" t="s">
        <v>27</v>
      </c>
      <c r="N6409" s="2">
        <v>41445</v>
      </c>
      <c r="O6409" s="2">
        <v>42204</v>
      </c>
      <c r="P6409" t="s">
        <v>24</v>
      </c>
      <c r="Q6409" t="s">
        <v>25</v>
      </c>
      <c r="R6409" s="5" t="str">
        <f t="shared" si="304"/>
        <v>0.15</v>
      </c>
      <c r="S6409" s="6" t="str">
        <f t="shared" si="305"/>
        <v/>
      </c>
      <c r="T6409">
        <f>ROUND(INT(表1[[#This Row],[合同结束日期]]-表1[[#This Row],[合同起始日期]])/365,1)</f>
        <v>2.1</v>
      </c>
    </row>
    <row r="6410" spans="1:20">
      <c r="A6410" s="1">
        <v>41671</v>
      </c>
      <c r="B6410" t="s">
        <v>121</v>
      </c>
      <c r="C6410">
        <f t="shared" si="303"/>
        <v>3</v>
      </c>
      <c r="D6410" t="s">
        <v>160</v>
      </c>
      <c r="E6410" s="4">
        <v>108668.4</v>
      </c>
      <c r="F6410" s="4">
        <v>19962.385079999996</v>
      </c>
      <c r="G6410" s="3">
        <v>0.18369999999999997</v>
      </c>
      <c r="H6410" s="7">
        <v>1484.5409836065573</v>
      </c>
      <c r="I6410" s="4">
        <v>272.71017868852454</v>
      </c>
      <c r="J6410">
        <v>73.2</v>
      </c>
      <c r="K6410" t="s">
        <v>20</v>
      </c>
      <c r="L6410" t="s">
        <v>21</v>
      </c>
      <c r="M6410" t="s">
        <v>130</v>
      </c>
      <c r="N6410" s="2">
        <v>41295</v>
      </c>
      <c r="O6410" s="2">
        <v>42133</v>
      </c>
      <c r="P6410" t="s">
        <v>24</v>
      </c>
      <c r="Q6410" t="s">
        <v>25</v>
      </c>
      <c r="R6410" s="5" t="str">
        <f t="shared" si="304"/>
        <v>0.15</v>
      </c>
      <c r="S6410" s="6" t="str">
        <f t="shared" si="305"/>
        <v/>
      </c>
      <c r="T6410">
        <f>ROUND(INT(表1[[#This Row],[合同结束日期]]-表1[[#This Row],[合同起始日期]])/365,1)</f>
        <v>2.2999999999999998</v>
      </c>
    </row>
    <row r="6411" spans="1:20">
      <c r="A6411" s="1">
        <v>41671</v>
      </c>
      <c r="B6411" t="s">
        <v>121</v>
      </c>
      <c r="C6411">
        <f t="shared" si="303"/>
        <v>3</v>
      </c>
      <c r="D6411" t="s">
        <v>161</v>
      </c>
      <c r="E6411" s="4">
        <v>90657</v>
      </c>
      <c r="F6411" s="4">
        <v>18702.539099999998</v>
      </c>
      <c r="G6411" s="3">
        <v>0.20629999999999998</v>
      </c>
      <c r="H6411" s="7">
        <v>1079.25</v>
      </c>
      <c r="I6411" s="4">
        <v>222.64927499999999</v>
      </c>
      <c r="J6411">
        <v>84</v>
      </c>
      <c r="K6411" t="s">
        <v>20</v>
      </c>
      <c r="L6411" t="s">
        <v>21</v>
      </c>
      <c r="M6411" t="s">
        <v>17</v>
      </c>
      <c r="N6411" s="2">
        <v>41326</v>
      </c>
      <c r="O6411" s="2">
        <v>42133</v>
      </c>
      <c r="P6411" t="s">
        <v>24</v>
      </c>
      <c r="Q6411" t="s">
        <v>59</v>
      </c>
      <c r="R6411" s="5" t="str">
        <f t="shared" si="304"/>
        <v>0.16</v>
      </c>
      <c r="S6411" s="6" t="str">
        <f t="shared" si="305"/>
        <v/>
      </c>
      <c r="T6411">
        <f>ROUND(INT(表1[[#This Row],[合同结束日期]]-表1[[#This Row],[合同起始日期]])/365,1)</f>
        <v>2.2000000000000002</v>
      </c>
    </row>
    <row r="6412" spans="1:20">
      <c r="A6412" s="1">
        <v>41671</v>
      </c>
      <c r="B6412" t="s">
        <v>121</v>
      </c>
      <c r="C6412">
        <f t="shared" si="303"/>
        <v>3</v>
      </c>
      <c r="D6412" t="s">
        <v>162</v>
      </c>
      <c r="E6412" s="4">
        <v>72518.399999999994</v>
      </c>
      <c r="F6412" s="4">
        <v>23495.961599999999</v>
      </c>
      <c r="G6412" s="3">
        <v>0.32400000000000001</v>
      </c>
      <c r="H6412" s="7">
        <v>679.01123595505612</v>
      </c>
      <c r="I6412" s="4">
        <v>219.9996404494382</v>
      </c>
      <c r="J6412">
        <v>106.8</v>
      </c>
      <c r="K6412" t="s">
        <v>11</v>
      </c>
      <c r="L6412" t="s">
        <v>13</v>
      </c>
      <c r="M6412" t="s">
        <v>34</v>
      </c>
      <c r="N6412" s="2">
        <v>41276</v>
      </c>
      <c r="O6412" s="2">
        <v>42133</v>
      </c>
      <c r="P6412" t="s">
        <v>24</v>
      </c>
      <c r="Q6412" t="s">
        <v>25</v>
      </c>
      <c r="R6412" s="5" t="str">
        <f t="shared" si="304"/>
        <v>0.15</v>
      </c>
      <c r="S6412" s="6" t="str">
        <f t="shared" si="305"/>
        <v/>
      </c>
      <c r="T6412">
        <f>ROUND(INT(表1[[#This Row],[合同结束日期]]-表1[[#This Row],[合同起始日期]])/365,1)</f>
        <v>2.2999999999999998</v>
      </c>
    </row>
    <row r="6413" spans="1:20">
      <c r="A6413" s="1">
        <v>41671</v>
      </c>
      <c r="B6413" t="s">
        <v>121</v>
      </c>
      <c r="C6413">
        <f t="shared" si="303"/>
        <v>3</v>
      </c>
      <c r="D6413" t="s">
        <v>163</v>
      </c>
      <c r="E6413" s="4">
        <v>31340.399999999998</v>
      </c>
      <c r="F6413" s="4">
        <v>11351.492879999998</v>
      </c>
      <c r="G6413" s="3">
        <v>0.36219999999999997</v>
      </c>
      <c r="H6413" s="7">
        <v>607.37209302325573</v>
      </c>
      <c r="I6413" s="4">
        <v>219.9901720930232</v>
      </c>
      <c r="J6413">
        <v>51.6</v>
      </c>
      <c r="K6413" t="s">
        <v>11</v>
      </c>
      <c r="L6413" t="s">
        <v>13</v>
      </c>
      <c r="M6413" t="s">
        <v>34</v>
      </c>
      <c r="N6413" s="2">
        <v>41276</v>
      </c>
      <c r="O6413" s="2">
        <v>42133</v>
      </c>
      <c r="P6413" t="s">
        <v>24</v>
      </c>
      <c r="Q6413" t="s">
        <v>25</v>
      </c>
      <c r="R6413" s="5" t="str">
        <f t="shared" si="304"/>
        <v>0.15</v>
      </c>
      <c r="S6413" s="6" t="str">
        <f t="shared" si="305"/>
        <v/>
      </c>
      <c r="T6413">
        <f>ROUND(INT(表1[[#This Row],[合同结束日期]]-表1[[#This Row],[合同起始日期]])/365,1)</f>
        <v>2.2999999999999998</v>
      </c>
    </row>
    <row r="6414" spans="1:20">
      <c r="A6414" s="1">
        <v>41671</v>
      </c>
      <c r="B6414" t="s">
        <v>121</v>
      </c>
      <c r="C6414">
        <f t="shared" si="303"/>
        <v>3</v>
      </c>
      <c r="D6414" t="s">
        <v>164</v>
      </c>
      <c r="E6414" s="4">
        <v>34606.799999999996</v>
      </c>
      <c r="F6414" s="4">
        <v>13728.51756</v>
      </c>
      <c r="G6414" s="3">
        <v>0.39670000000000005</v>
      </c>
      <c r="H6414" s="7">
        <v>554.59615384615381</v>
      </c>
      <c r="I6414" s="4">
        <v>220.00829423076925</v>
      </c>
      <c r="J6414">
        <v>62.4</v>
      </c>
      <c r="K6414" t="s">
        <v>11</v>
      </c>
      <c r="L6414" t="s">
        <v>13</v>
      </c>
      <c r="M6414" t="s">
        <v>34</v>
      </c>
      <c r="N6414" s="2">
        <v>41276</v>
      </c>
      <c r="O6414" s="2">
        <v>42133</v>
      </c>
      <c r="P6414" t="s">
        <v>24</v>
      </c>
      <c r="Q6414" t="s">
        <v>25</v>
      </c>
      <c r="R6414" s="5" t="str">
        <f t="shared" si="304"/>
        <v>0.15</v>
      </c>
      <c r="S6414" s="6" t="str">
        <f t="shared" si="305"/>
        <v/>
      </c>
      <c r="T6414">
        <f>ROUND(INT(表1[[#This Row],[合同结束日期]]-表1[[#This Row],[合同起始日期]])/365,1)</f>
        <v>2.2999999999999998</v>
      </c>
    </row>
    <row r="6415" spans="1:20">
      <c r="A6415" s="1">
        <v>41671</v>
      </c>
      <c r="B6415" t="s">
        <v>121</v>
      </c>
      <c r="C6415">
        <f t="shared" si="303"/>
        <v>3</v>
      </c>
      <c r="D6415" t="s">
        <v>165</v>
      </c>
      <c r="E6415" s="4">
        <v>50502</v>
      </c>
      <c r="F6415" s="4">
        <v>22801.653000000002</v>
      </c>
      <c r="G6415" s="3">
        <v>0.45150000000000007</v>
      </c>
      <c r="H6415" s="7">
        <v>553.75</v>
      </c>
      <c r="I6415" s="4">
        <v>250.01812500000003</v>
      </c>
      <c r="J6415">
        <v>91.2</v>
      </c>
      <c r="K6415" t="s">
        <v>20</v>
      </c>
      <c r="L6415" t="s">
        <v>21</v>
      </c>
      <c r="M6415" t="s">
        <v>130</v>
      </c>
      <c r="N6415" s="2">
        <v>41284</v>
      </c>
      <c r="O6415" s="2">
        <v>42133</v>
      </c>
      <c r="P6415" t="s">
        <v>24</v>
      </c>
      <c r="Q6415" t="s">
        <v>25</v>
      </c>
      <c r="R6415" s="5" t="str">
        <f t="shared" si="304"/>
        <v>0.15</v>
      </c>
      <c r="S6415" s="6" t="str">
        <f t="shared" si="305"/>
        <v/>
      </c>
      <c r="T6415">
        <f>ROUND(INT(表1[[#This Row],[合同结束日期]]-表1[[#This Row],[合同起始日期]])/365,1)</f>
        <v>2.2999999999999998</v>
      </c>
    </row>
    <row r="6416" spans="1:20">
      <c r="A6416" s="1">
        <v>41671</v>
      </c>
      <c r="B6416" t="s">
        <v>121</v>
      </c>
      <c r="C6416">
        <f t="shared" si="303"/>
        <v>3</v>
      </c>
      <c r="D6416" t="s">
        <v>166</v>
      </c>
      <c r="E6416" s="4">
        <v>97354.8</v>
      </c>
      <c r="F6416" s="4">
        <v>42592.724999999999</v>
      </c>
      <c r="G6416" s="3">
        <v>0.43749999999999994</v>
      </c>
      <c r="H6416" s="7">
        <v>480.0532544378699</v>
      </c>
      <c r="I6416" s="4">
        <v>210.02329881656806</v>
      </c>
      <c r="J6416">
        <v>202.79999999999998</v>
      </c>
      <c r="K6416" t="s">
        <v>20</v>
      </c>
      <c r="L6416" t="s">
        <v>21</v>
      </c>
      <c r="M6416" t="s">
        <v>130</v>
      </c>
      <c r="N6416" s="2">
        <v>41281</v>
      </c>
      <c r="O6416" s="2">
        <v>42499</v>
      </c>
      <c r="P6416" t="s">
        <v>24</v>
      </c>
      <c r="Q6416" t="s">
        <v>25</v>
      </c>
      <c r="R6416" s="5" t="str">
        <f t="shared" si="304"/>
        <v>0.15</v>
      </c>
      <c r="S6416" s="6" t="str">
        <f t="shared" si="305"/>
        <v/>
      </c>
      <c r="T6416">
        <f>ROUND(INT(表1[[#This Row],[合同结束日期]]-表1[[#This Row],[合同起始日期]])/365,1)</f>
        <v>3.3</v>
      </c>
    </row>
    <row r="6417" spans="1:20">
      <c r="A6417" s="1">
        <v>41671</v>
      </c>
      <c r="B6417" t="s">
        <v>121</v>
      </c>
      <c r="C6417">
        <f t="shared" si="303"/>
        <v>3</v>
      </c>
      <c r="D6417" t="s">
        <v>167</v>
      </c>
      <c r="E6417" s="4">
        <v>103740</v>
      </c>
      <c r="F6417" s="4">
        <v>45303.258000000002</v>
      </c>
      <c r="G6417" s="3">
        <v>0.43670000000000003</v>
      </c>
      <c r="H6417" s="7">
        <v>572.51655629139077</v>
      </c>
      <c r="I6417" s="4">
        <v>250.01798013245036</v>
      </c>
      <c r="J6417">
        <v>181.2</v>
      </c>
      <c r="K6417" t="s">
        <v>20</v>
      </c>
      <c r="L6417" t="s">
        <v>21</v>
      </c>
      <c r="M6417" t="s">
        <v>130</v>
      </c>
      <c r="N6417" s="2">
        <v>41285</v>
      </c>
      <c r="O6417" s="2">
        <v>42499</v>
      </c>
      <c r="P6417" t="s">
        <v>24</v>
      </c>
      <c r="Q6417" t="s">
        <v>30</v>
      </c>
      <c r="R6417" s="5" t="str">
        <f t="shared" si="304"/>
        <v>0.18</v>
      </c>
      <c r="S6417" s="6" t="str">
        <f t="shared" si="305"/>
        <v/>
      </c>
      <c r="T6417">
        <f>ROUND(INT(表1[[#This Row],[合同结束日期]]-表1[[#This Row],[合同起始日期]])/365,1)</f>
        <v>3.3</v>
      </c>
    </row>
    <row r="6418" spans="1:20">
      <c r="A6418" s="1">
        <v>41671</v>
      </c>
      <c r="B6418" t="s">
        <v>121</v>
      </c>
      <c r="C6418">
        <f t="shared" si="303"/>
        <v>3</v>
      </c>
      <c r="D6418" t="s">
        <v>168</v>
      </c>
      <c r="E6418" s="4">
        <v>142345.79999999999</v>
      </c>
      <c r="F6418" s="4">
        <v>46660.953240000003</v>
      </c>
      <c r="G6418" s="3">
        <v>0.32780000000000004</v>
      </c>
      <c r="H6418" s="7">
        <v>732.23148148148141</v>
      </c>
      <c r="I6418" s="4">
        <v>240.02547962962964</v>
      </c>
      <c r="J6418">
        <v>194.4</v>
      </c>
      <c r="K6418" t="s">
        <v>60</v>
      </c>
      <c r="L6418" t="s">
        <v>61</v>
      </c>
      <c r="M6418" t="s">
        <v>58</v>
      </c>
      <c r="N6418" s="2">
        <v>41348</v>
      </c>
      <c r="O6418" s="2">
        <v>42499</v>
      </c>
      <c r="P6418" t="s">
        <v>24</v>
      </c>
      <c r="Q6418" t="s">
        <v>30</v>
      </c>
      <c r="R6418" s="5" t="str">
        <f t="shared" si="304"/>
        <v>0.18</v>
      </c>
      <c r="S6418" s="6" t="str">
        <f t="shared" si="305"/>
        <v/>
      </c>
      <c r="T6418">
        <f>ROUND(INT(表1[[#This Row],[合同结束日期]]-表1[[#This Row],[合同起始日期]])/365,1)</f>
        <v>3.2</v>
      </c>
    </row>
    <row r="6419" spans="1:20">
      <c r="A6419" s="1">
        <v>41671</v>
      </c>
      <c r="B6419" t="s">
        <v>121</v>
      </c>
      <c r="C6419">
        <f t="shared" si="303"/>
        <v>3</v>
      </c>
      <c r="D6419" t="s">
        <v>226</v>
      </c>
      <c r="E6419" s="4">
        <v>175869.6</v>
      </c>
      <c r="F6419" s="4">
        <v>62169.903600000005</v>
      </c>
      <c r="G6419" s="3">
        <v>0.35350000000000004</v>
      </c>
      <c r="H6419" s="7">
        <v>134.21062271062272</v>
      </c>
      <c r="I6419" s="4">
        <v>47.443455128205137</v>
      </c>
      <c r="J6419">
        <v>1310.3999999999999</v>
      </c>
      <c r="K6419" t="s">
        <v>20</v>
      </c>
      <c r="L6419" t="s">
        <v>173</v>
      </c>
      <c r="M6419" t="s">
        <v>172</v>
      </c>
      <c r="N6419" s="2">
        <v>41241</v>
      </c>
      <c r="O6419" s="2">
        <v>45803</v>
      </c>
      <c r="P6419" t="s">
        <v>39</v>
      </c>
      <c r="Q6419" t="s">
        <v>28</v>
      </c>
      <c r="R6419" s="5" t="str">
        <f t="shared" si="304"/>
        <v>0.13</v>
      </c>
      <c r="S6419" s="6" t="str">
        <f t="shared" si="305"/>
        <v/>
      </c>
      <c r="T6419">
        <f>ROUND(INT(表1[[#This Row],[合同结束日期]]-表1[[#This Row],[合同起始日期]])/365,1)</f>
        <v>12.5</v>
      </c>
    </row>
    <row r="6420" spans="1:20">
      <c r="A6420" s="1">
        <v>41671</v>
      </c>
      <c r="B6420" t="s">
        <v>121</v>
      </c>
      <c r="C6420">
        <f t="shared" si="303"/>
        <v>3</v>
      </c>
      <c r="D6420" t="s">
        <v>169</v>
      </c>
      <c r="E6420" s="4">
        <v>63637.799999999996</v>
      </c>
      <c r="F6420" s="4">
        <v>32098.906319999998</v>
      </c>
      <c r="G6420" s="3">
        <v>0.50439999999999996</v>
      </c>
      <c r="H6420" s="7">
        <v>495.62149532710276</v>
      </c>
      <c r="I6420" s="4">
        <v>249.99148224299063</v>
      </c>
      <c r="J6420">
        <v>128.4</v>
      </c>
      <c r="K6420" t="s">
        <v>20</v>
      </c>
      <c r="L6420" t="s">
        <v>21</v>
      </c>
      <c r="M6420" t="s">
        <v>130</v>
      </c>
      <c r="N6420" s="2">
        <v>41326</v>
      </c>
      <c r="O6420" s="2">
        <v>42499</v>
      </c>
      <c r="P6420" t="s">
        <v>24</v>
      </c>
      <c r="Q6420" t="s">
        <v>170</v>
      </c>
      <c r="R6420" s="5" t="str">
        <f t="shared" si="304"/>
        <v>0.2</v>
      </c>
      <c r="S6420" s="6" t="str">
        <f t="shared" si="305"/>
        <v/>
      </c>
      <c r="T6420">
        <f>ROUND(INT(表1[[#This Row],[合同结束日期]]-表1[[#This Row],[合同起始日期]])/365,1)</f>
        <v>3.2</v>
      </c>
    </row>
    <row r="6421" spans="1:20">
      <c r="A6421" s="1">
        <v>41671</v>
      </c>
      <c r="B6421" t="s">
        <v>121</v>
      </c>
      <c r="C6421">
        <f t="shared" si="303"/>
        <v>3</v>
      </c>
      <c r="D6421" t="s">
        <v>171</v>
      </c>
      <c r="E6421" s="4">
        <v>144134.39999999999</v>
      </c>
      <c r="F6421" s="4">
        <v>106198.22592000003</v>
      </c>
      <c r="G6421" s="3">
        <v>0.73680000000000023</v>
      </c>
      <c r="H6421" s="7">
        <v>203.57966101694913</v>
      </c>
      <c r="I6421" s="4">
        <v>149.99749423728818</v>
      </c>
      <c r="J6421">
        <v>708</v>
      </c>
      <c r="K6421" t="s">
        <v>20</v>
      </c>
      <c r="L6421" t="s">
        <v>173</v>
      </c>
      <c r="M6421" t="s">
        <v>172</v>
      </c>
      <c r="N6421" s="2">
        <v>41377</v>
      </c>
      <c r="O6421" s="2">
        <v>43247</v>
      </c>
      <c r="P6421" t="s">
        <v>24</v>
      </c>
      <c r="Q6421" t="s">
        <v>170</v>
      </c>
      <c r="R6421" s="5" t="str">
        <f t="shared" si="304"/>
        <v>0.2</v>
      </c>
      <c r="S6421" s="6" t="str">
        <f t="shared" si="305"/>
        <v/>
      </c>
      <c r="T6421">
        <f>ROUND(INT(表1[[#This Row],[合同结束日期]]-表1[[#This Row],[合同起始日期]])/365,1)</f>
        <v>5.0999999999999996</v>
      </c>
    </row>
    <row r="6422" spans="1:20">
      <c r="A6422" s="1">
        <v>41671</v>
      </c>
      <c r="B6422" t="s">
        <v>121</v>
      </c>
      <c r="C6422">
        <f t="shared" si="303"/>
        <v>3</v>
      </c>
      <c r="D6422" t="s">
        <v>174</v>
      </c>
      <c r="E6422" s="4">
        <v>106262.39999999999</v>
      </c>
      <c r="F6422" s="4">
        <v>56159.678399999997</v>
      </c>
      <c r="G6422" s="3">
        <v>0.52849999999999997</v>
      </c>
      <c r="H6422" s="7">
        <v>189.2136752136752</v>
      </c>
      <c r="I6422" s="4">
        <v>99.999427350427339</v>
      </c>
      <c r="J6422">
        <v>561.6</v>
      </c>
      <c r="K6422" t="s">
        <v>76</v>
      </c>
      <c r="L6422" t="s">
        <v>75</v>
      </c>
      <c r="M6422" t="s">
        <v>75</v>
      </c>
      <c r="N6422" s="2">
        <v>41243</v>
      </c>
      <c r="O6422" s="2">
        <v>43229</v>
      </c>
      <c r="P6422" t="s">
        <v>24</v>
      </c>
      <c r="Q6422" t="s">
        <v>19</v>
      </c>
      <c r="R6422" s="5" t="str">
        <f t="shared" si="304"/>
        <v>0.1</v>
      </c>
      <c r="S6422" s="6" t="str">
        <f t="shared" si="305"/>
        <v/>
      </c>
      <c r="T6422">
        <f>ROUND(INT(表1[[#This Row],[合同结束日期]]-表1[[#This Row],[合同起始日期]])/365,1)</f>
        <v>5.4</v>
      </c>
    </row>
    <row r="6423" spans="1:20">
      <c r="A6423" s="1">
        <v>41671</v>
      </c>
      <c r="B6423" t="s">
        <v>121</v>
      </c>
      <c r="C6423">
        <f t="shared" si="303"/>
        <v>3</v>
      </c>
      <c r="D6423" t="s">
        <v>175</v>
      </c>
      <c r="E6423" s="4">
        <v>893020.79999999993</v>
      </c>
      <c r="F6423" s="4">
        <v>186819.95136000004</v>
      </c>
      <c r="G6423" s="3">
        <v>0.20920000000000005</v>
      </c>
      <c r="H6423" s="7">
        <v>454.04758999389867</v>
      </c>
      <c r="I6423" s="4">
        <v>94.986755826723638</v>
      </c>
      <c r="J6423">
        <v>1966.8</v>
      </c>
      <c r="K6423" t="s">
        <v>20</v>
      </c>
      <c r="L6423" t="s">
        <v>173</v>
      </c>
      <c r="M6423" t="s">
        <v>172</v>
      </c>
      <c r="N6423" s="2">
        <v>41288</v>
      </c>
      <c r="O6423" s="2">
        <v>44694</v>
      </c>
      <c r="P6423" t="s">
        <v>18</v>
      </c>
      <c r="Q6423" t="s">
        <v>170</v>
      </c>
      <c r="R6423" s="5" t="str">
        <f t="shared" si="304"/>
        <v>0.2</v>
      </c>
      <c r="S6423" s="6" t="str">
        <f t="shared" si="305"/>
        <v/>
      </c>
      <c r="T6423">
        <f>ROUND(INT(表1[[#This Row],[合同结束日期]]-表1[[#This Row],[合同起始日期]])/365,1)</f>
        <v>9.3000000000000007</v>
      </c>
    </row>
    <row r="6424" spans="1:20">
      <c r="A6424" s="1">
        <v>41671</v>
      </c>
      <c r="B6424" t="s">
        <v>121</v>
      </c>
      <c r="C6424">
        <f t="shared" si="303"/>
        <v>3</v>
      </c>
      <c r="D6424" t="s">
        <v>268</v>
      </c>
      <c r="E6424" s="4">
        <v>78000</v>
      </c>
      <c r="F6424" s="4">
        <v>10740.6</v>
      </c>
      <c r="G6424" s="3">
        <v>0.13770000000000002</v>
      </c>
      <c r="H6424" s="7">
        <v>5416.666666666667</v>
      </c>
      <c r="I6424" s="4">
        <v>745.87500000000011</v>
      </c>
      <c r="J6424">
        <v>14.399999999999999</v>
      </c>
      <c r="K6424" t="s">
        <v>20</v>
      </c>
      <c r="L6424" t="s">
        <v>21</v>
      </c>
      <c r="M6424" t="s">
        <v>130</v>
      </c>
      <c r="N6424" s="2">
        <v>41486</v>
      </c>
      <c r="O6424" s="2">
        <v>41850</v>
      </c>
      <c r="P6424" t="s">
        <v>24</v>
      </c>
      <c r="Q6424" t="s">
        <v>28</v>
      </c>
      <c r="R6424" s="5" t="str">
        <f t="shared" si="304"/>
        <v>0.13</v>
      </c>
      <c r="S6424" s="6" t="str">
        <f t="shared" si="305"/>
        <v/>
      </c>
      <c r="T6424">
        <f>ROUND(INT(表1[[#This Row],[合同结束日期]]-表1[[#This Row],[合同起始日期]])/365,1)</f>
        <v>1</v>
      </c>
    </row>
    <row r="6425" spans="1:20">
      <c r="A6425" s="1">
        <v>41671</v>
      </c>
      <c r="B6425" t="s">
        <v>121</v>
      </c>
      <c r="C6425">
        <f t="shared" si="303"/>
        <v>3</v>
      </c>
      <c r="D6425" t="s">
        <v>297</v>
      </c>
      <c r="E6425" s="4">
        <v>59289.599999999991</v>
      </c>
      <c r="F6425" s="4">
        <v>7197.7574400000003</v>
      </c>
      <c r="G6425" s="3">
        <v>0.12140000000000002</v>
      </c>
      <c r="H6425" s="7">
        <v>4117.333333333333</v>
      </c>
      <c r="I6425" s="4">
        <v>499.84426666666673</v>
      </c>
      <c r="J6425">
        <v>14.399999999999999</v>
      </c>
      <c r="K6425" t="s">
        <v>60</v>
      </c>
      <c r="L6425" t="s">
        <v>61</v>
      </c>
      <c r="M6425" t="s">
        <v>305</v>
      </c>
      <c r="N6425" s="2">
        <v>41587</v>
      </c>
      <c r="O6425" s="2">
        <v>41951</v>
      </c>
      <c r="P6425" t="s">
        <v>14</v>
      </c>
      <c r="Q6425" t="s">
        <v>37</v>
      </c>
      <c r="R6425" s="5" t="str">
        <f t="shared" si="304"/>
        <v>0.</v>
      </c>
      <c r="S6425" s="6" t="str">
        <f t="shared" si="305"/>
        <v/>
      </c>
      <c r="T6425">
        <f>ROUND(INT(表1[[#This Row],[合同结束日期]]-表1[[#This Row],[合同起始日期]])/365,1)</f>
        <v>1</v>
      </c>
    </row>
    <row r="6426" spans="1:20">
      <c r="A6426" s="1">
        <v>41699</v>
      </c>
      <c r="B6426" t="s">
        <v>121</v>
      </c>
      <c r="C6426">
        <f t="shared" si="303"/>
        <v>3</v>
      </c>
      <c r="D6426" t="s">
        <v>242</v>
      </c>
      <c r="E6426" s="4">
        <v>1080285.5999999999</v>
      </c>
      <c r="F6426" s="4">
        <v>182352.20927999998</v>
      </c>
      <c r="G6426" s="3">
        <v>0.16880000000000001</v>
      </c>
      <c r="H6426" s="7">
        <v>473.80947368421045</v>
      </c>
      <c r="I6426" s="4">
        <v>79.979039157894732</v>
      </c>
      <c r="J6426">
        <v>2280</v>
      </c>
      <c r="K6426" t="s">
        <v>151</v>
      </c>
      <c r="L6426" t="s">
        <v>243</v>
      </c>
      <c r="M6426" t="s">
        <v>243</v>
      </c>
      <c r="N6426" s="2">
        <v>41282</v>
      </c>
      <c r="O6426" s="2">
        <v>45055</v>
      </c>
      <c r="P6426" t="s">
        <v>14</v>
      </c>
      <c r="Q6426" t="s">
        <v>37</v>
      </c>
      <c r="R6426" s="5" t="str">
        <f t="shared" si="304"/>
        <v>0.</v>
      </c>
      <c r="S6426" s="6" t="str">
        <f t="shared" si="305"/>
        <v/>
      </c>
      <c r="T6426">
        <f>ROUND(INT(表1[[#This Row],[合同结束日期]]-表1[[#This Row],[合同起始日期]])/365,1)</f>
        <v>10.3</v>
      </c>
    </row>
    <row r="6427" spans="1:20">
      <c r="A6427" s="1">
        <v>41699</v>
      </c>
      <c r="B6427" t="s">
        <v>121</v>
      </c>
      <c r="C6427">
        <f t="shared" si="303"/>
        <v>3</v>
      </c>
      <c r="D6427" t="s">
        <v>122</v>
      </c>
      <c r="E6427" s="4">
        <v>144293.92799999999</v>
      </c>
      <c r="F6427" s="4">
        <v>19003.510317600001</v>
      </c>
      <c r="G6427" s="3">
        <v>0.13170000000000001</v>
      </c>
      <c r="H6427" s="7">
        <v>1252.5514583333334</v>
      </c>
      <c r="I6427" s="4">
        <v>164.96102706250002</v>
      </c>
      <c r="J6427">
        <v>115.19999999999999</v>
      </c>
      <c r="K6427" t="s">
        <v>44</v>
      </c>
      <c r="L6427" t="s">
        <v>46</v>
      </c>
      <c r="M6427" t="s">
        <v>45</v>
      </c>
      <c r="N6427" s="2">
        <v>41358</v>
      </c>
      <c r="O6427" s="2">
        <v>43213</v>
      </c>
      <c r="P6427" t="s">
        <v>24</v>
      </c>
      <c r="Q6427" t="s">
        <v>123</v>
      </c>
      <c r="R6427" s="5" t="str">
        <f t="shared" si="304"/>
        <v>0.09</v>
      </c>
      <c r="S6427" s="6" t="str">
        <f t="shared" si="305"/>
        <v/>
      </c>
      <c r="T6427">
        <f>ROUND(INT(表1[[#This Row],[合同结束日期]]-表1[[#This Row],[合同起始日期]])/365,1)</f>
        <v>5.0999999999999996</v>
      </c>
    </row>
    <row r="6428" spans="1:20">
      <c r="A6428" s="1">
        <v>41699</v>
      </c>
      <c r="B6428" t="s">
        <v>121</v>
      </c>
      <c r="C6428">
        <f t="shared" si="303"/>
        <v>3</v>
      </c>
      <c r="D6428" t="s">
        <v>124</v>
      </c>
      <c r="E6428" s="4">
        <v>469112.39999999997</v>
      </c>
      <c r="F6428" s="4">
        <v>66004.114679999999</v>
      </c>
      <c r="G6428" s="3">
        <v>0.14070000000000002</v>
      </c>
      <c r="H6428" s="7">
        <v>781.85399999999993</v>
      </c>
      <c r="I6428" s="4">
        <v>110.00685779999999</v>
      </c>
      <c r="J6428">
        <v>600</v>
      </c>
      <c r="K6428" t="s">
        <v>44</v>
      </c>
      <c r="L6428" t="s">
        <v>72</v>
      </c>
      <c r="M6428" t="s">
        <v>71</v>
      </c>
      <c r="N6428" s="2">
        <v>41267</v>
      </c>
      <c r="O6428" s="2">
        <v>44325</v>
      </c>
      <c r="P6428" t="s">
        <v>18</v>
      </c>
      <c r="Q6428" t="s">
        <v>42</v>
      </c>
      <c r="R6428" s="5" t="str">
        <f t="shared" si="304"/>
        <v>0.08</v>
      </c>
      <c r="S6428" s="6" t="str">
        <f t="shared" si="305"/>
        <v/>
      </c>
      <c r="T6428">
        <f>ROUND(INT(表1[[#This Row],[合同结束日期]]-表1[[#This Row],[合同起始日期]])/365,1)</f>
        <v>8.4</v>
      </c>
    </row>
    <row r="6429" spans="1:20">
      <c r="A6429" s="1">
        <v>41699</v>
      </c>
      <c r="B6429" t="s">
        <v>121</v>
      </c>
      <c r="C6429">
        <f t="shared" si="303"/>
        <v>3</v>
      </c>
      <c r="D6429" t="s">
        <v>125</v>
      </c>
      <c r="E6429" s="4">
        <v>665533.19999999995</v>
      </c>
      <c r="F6429" s="4">
        <v>67218.853199999998</v>
      </c>
      <c r="G6429" s="3">
        <v>0.10100000000000001</v>
      </c>
      <c r="H6429" s="7">
        <v>1425.7352185089974</v>
      </c>
      <c r="I6429" s="4">
        <v>143.99925706940874</v>
      </c>
      <c r="J6429">
        <v>466.79999999999995</v>
      </c>
      <c r="K6429" t="s">
        <v>44</v>
      </c>
      <c r="L6429" t="s">
        <v>72</v>
      </c>
      <c r="M6429" t="s">
        <v>126</v>
      </c>
      <c r="N6429" s="2">
        <v>41257</v>
      </c>
      <c r="O6429" s="2">
        <v>44325</v>
      </c>
      <c r="P6429" t="s">
        <v>24</v>
      </c>
      <c r="Q6429" t="s">
        <v>42</v>
      </c>
      <c r="R6429" s="5" t="str">
        <f t="shared" si="304"/>
        <v>0.08</v>
      </c>
      <c r="S6429" s="6" t="str">
        <f t="shared" si="305"/>
        <v/>
      </c>
      <c r="T6429">
        <f>ROUND(INT(表1[[#This Row],[合同结束日期]]-表1[[#This Row],[合同起始日期]])/365,1)</f>
        <v>8.4</v>
      </c>
    </row>
    <row r="6430" spans="1:20">
      <c r="A6430" s="1">
        <v>41699</v>
      </c>
      <c r="B6430" t="s">
        <v>121</v>
      </c>
      <c r="C6430">
        <f t="shared" si="303"/>
        <v>3</v>
      </c>
      <c r="D6430" t="s">
        <v>127</v>
      </c>
      <c r="E6430" s="4">
        <v>2020039.2</v>
      </c>
      <c r="F6430" s="4">
        <v>111102.156</v>
      </c>
      <c r="G6430" s="3">
        <v>5.5E-2</v>
      </c>
      <c r="H6430" s="7">
        <v>1635.924198250729</v>
      </c>
      <c r="I6430" s="4">
        <v>89.975830903790097</v>
      </c>
      <c r="J6430">
        <v>1234.8</v>
      </c>
      <c r="K6430" t="s">
        <v>44</v>
      </c>
      <c r="L6430" t="s">
        <v>72</v>
      </c>
      <c r="M6430" t="s">
        <v>71</v>
      </c>
      <c r="N6430" s="2">
        <v>41241</v>
      </c>
      <c r="O6430" s="2">
        <v>45055</v>
      </c>
      <c r="P6430" t="s">
        <v>14</v>
      </c>
      <c r="Q6430" t="s">
        <v>37</v>
      </c>
      <c r="R6430" s="5" t="str">
        <f t="shared" si="304"/>
        <v>0.</v>
      </c>
      <c r="S6430" s="6" t="str">
        <f t="shared" si="305"/>
        <v/>
      </c>
      <c r="T6430">
        <f>ROUND(INT(表1[[#This Row],[合同结束日期]]-表1[[#This Row],[合同起始日期]])/365,1)</f>
        <v>10.4</v>
      </c>
    </row>
    <row r="6431" spans="1:20">
      <c r="A6431" s="1">
        <v>41699</v>
      </c>
      <c r="B6431" t="s">
        <v>121</v>
      </c>
      <c r="C6431">
        <f t="shared" si="303"/>
        <v>3</v>
      </c>
      <c r="D6431" t="s">
        <v>312</v>
      </c>
      <c r="E6431" s="4">
        <v>331356</v>
      </c>
      <c r="F6431" s="4">
        <v>31478.819999999996</v>
      </c>
      <c r="G6431" s="3">
        <v>9.4999999999999987E-2</v>
      </c>
      <c r="H6431" s="7">
        <v>2030.3676470588236</v>
      </c>
      <c r="I6431" s="4">
        <v>192.88492647058823</v>
      </c>
      <c r="J6431">
        <v>163.19999999999999</v>
      </c>
      <c r="K6431" t="s">
        <v>44</v>
      </c>
      <c r="L6431" t="s">
        <v>72</v>
      </c>
      <c r="M6431" t="s">
        <v>71</v>
      </c>
      <c r="N6431" s="2">
        <v>41640</v>
      </c>
      <c r="O6431" s="2">
        <v>43100</v>
      </c>
      <c r="P6431" t="s">
        <v>18</v>
      </c>
      <c r="Q6431" t="s">
        <v>19</v>
      </c>
      <c r="R6431" s="5" t="str">
        <f t="shared" si="304"/>
        <v>0.1</v>
      </c>
      <c r="S6431" s="6" t="str">
        <f t="shared" si="305"/>
        <v/>
      </c>
      <c r="T6431">
        <f>ROUND(INT(表1[[#This Row],[合同结束日期]]-表1[[#This Row],[合同起始日期]])/365,1)</f>
        <v>4</v>
      </c>
    </row>
    <row r="6432" spans="1:20">
      <c r="A6432" s="1">
        <v>41699</v>
      </c>
      <c r="B6432" t="s">
        <v>121</v>
      </c>
      <c r="C6432">
        <f t="shared" si="303"/>
        <v>3</v>
      </c>
      <c r="D6432" t="s">
        <v>128</v>
      </c>
      <c r="E6432" s="4">
        <v>200234.4</v>
      </c>
      <c r="F6432" s="4">
        <v>27171.808080000003</v>
      </c>
      <c r="G6432" s="3">
        <v>0.13570000000000002</v>
      </c>
      <c r="H6432" s="7">
        <v>1105.0463576158941</v>
      </c>
      <c r="I6432" s="4">
        <v>149.95479072847684</v>
      </c>
      <c r="J6432">
        <v>181.2</v>
      </c>
      <c r="K6432" t="s">
        <v>76</v>
      </c>
      <c r="L6432" t="s">
        <v>75</v>
      </c>
      <c r="M6432" t="s">
        <v>75</v>
      </c>
      <c r="N6432" s="2">
        <v>41285</v>
      </c>
      <c r="O6432" s="2">
        <v>43229</v>
      </c>
      <c r="P6432" t="s">
        <v>14</v>
      </c>
      <c r="Q6432" t="s">
        <v>37</v>
      </c>
      <c r="R6432" s="5" t="str">
        <f t="shared" si="304"/>
        <v>0.</v>
      </c>
      <c r="S6432" s="6" t="str">
        <f t="shared" si="305"/>
        <v/>
      </c>
      <c r="T6432">
        <f>ROUND(INT(表1[[#This Row],[合同结束日期]]-表1[[#This Row],[合同起始日期]])/365,1)</f>
        <v>5.3</v>
      </c>
    </row>
    <row r="6433" spans="1:20">
      <c r="A6433" s="1">
        <v>41699</v>
      </c>
      <c r="B6433" t="s">
        <v>121</v>
      </c>
      <c r="C6433">
        <f t="shared" si="303"/>
        <v>3</v>
      </c>
      <c r="D6433" t="s">
        <v>129</v>
      </c>
      <c r="E6433" s="4">
        <v>256606.32</v>
      </c>
      <c r="F6433" s="4">
        <v>44495.535887999999</v>
      </c>
      <c r="G6433" s="3">
        <v>0.1734</v>
      </c>
      <c r="H6433" s="7">
        <v>2138.386</v>
      </c>
      <c r="I6433" s="4">
        <v>370.79613239999998</v>
      </c>
      <c r="J6433">
        <v>120</v>
      </c>
      <c r="K6433" t="s">
        <v>20</v>
      </c>
      <c r="L6433" t="s">
        <v>21</v>
      </c>
      <c r="M6433" t="s">
        <v>130</v>
      </c>
      <c r="N6433" s="2">
        <v>41285</v>
      </c>
      <c r="O6433" s="2">
        <v>42133</v>
      </c>
      <c r="P6433" t="s">
        <v>24</v>
      </c>
      <c r="Q6433" t="s">
        <v>25</v>
      </c>
      <c r="R6433" s="5" t="str">
        <f t="shared" si="304"/>
        <v>0.15</v>
      </c>
      <c r="S6433" s="6" t="str">
        <f t="shared" si="305"/>
        <v/>
      </c>
      <c r="T6433">
        <f>ROUND(INT(表1[[#This Row],[合同结束日期]]-表1[[#This Row],[合同起始日期]])/365,1)</f>
        <v>2.2999999999999998</v>
      </c>
    </row>
    <row r="6434" spans="1:20">
      <c r="A6434" s="1">
        <v>41699</v>
      </c>
      <c r="B6434" t="s">
        <v>121</v>
      </c>
      <c r="C6434">
        <f t="shared" si="303"/>
        <v>3</v>
      </c>
      <c r="D6434" t="s">
        <v>131</v>
      </c>
      <c r="E6434" s="4">
        <v>63322.799999999996</v>
      </c>
      <c r="F6434" s="4">
        <v>15267.127079999998</v>
      </c>
      <c r="G6434" s="3">
        <v>0.24109999999999998</v>
      </c>
      <c r="H6434" s="7">
        <v>995.64150943396226</v>
      </c>
      <c r="I6434" s="4">
        <v>240.04916792452829</v>
      </c>
      <c r="J6434">
        <v>63.599999999999994</v>
      </c>
      <c r="K6434" t="s">
        <v>11</v>
      </c>
      <c r="L6434" t="s">
        <v>13</v>
      </c>
      <c r="M6434" t="s">
        <v>34</v>
      </c>
      <c r="N6434" s="2">
        <v>41267</v>
      </c>
      <c r="O6434" s="2">
        <v>42133</v>
      </c>
      <c r="P6434" t="s">
        <v>24</v>
      </c>
      <c r="Q6434" t="s">
        <v>83</v>
      </c>
      <c r="R6434" s="5" t="str">
        <f t="shared" si="304"/>
        <v>0.14</v>
      </c>
      <c r="S6434" s="6" t="str">
        <f t="shared" si="305"/>
        <v/>
      </c>
      <c r="T6434">
        <f>ROUND(INT(表1[[#This Row],[合同结束日期]]-表1[[#This Row],[合同起始日期]])/365,1)</f>
        <v>2.4</v>
      </c>
    </row>
    <row r="6435" spans="1:20">
      <c r="A6435" s="1">
        <v>41699</v>
      </c>
      <c r="B6435" t="s">
        <v>121</v>
      </c>
      <c r="C6435">
        <f t="shared" si="303"/>
        <v>3</v>
      </c>
      <c r="D6435" t="s">
        <v>132</v>
      </c>
      <c r="E6435" s="4">
        <v>70380</v>
      </c>
      <c r="F6435" s="4">
        <v>15047.243999999999</v>
      </c>
      <c r="G6435" s="3">
        <v>0.21379999999999999</v>
      </c>
      <c r="H6435" s="7">
        <v>1028.9473684210527</v>
      </c>
      <c r="I6435" s="4">
        <v>219.98894736842107</v>
      </c>
      <c r="J6435">
        <v>68.399999999999991</v>
      </c>
      <c r="K6435" t="s">
        <v>20</v>
      </c>
      <c r="L6435" t="s">
        <v>21</v>
      </c>
      <c r="M6435" t="s">
        <v>130</v>
      </c>
      <c r="N6435" s="2">
        <v>41374</v>
      </c>
      <c r="O6435" s="2">
        <v>42133</v>
      </c>
      <c r="P6435" t="s">
        <v>24</v>
      </c>
      <c r="Q6435" t="s">
        <v>25</v>
      </c>
      <c r="R6435" s="5" t="str">
        <f t="shared" si="304"/>
        <v>0.15</v>
      </c>
      <c r="S6435" s="6" t="str">
        <f t="shared" si="305"/>
        <v/>
      </c>
      <c r="T6435">
        <f>ROUND(INT(表1[[#This Row],[合同结束日期]]-表1[[#This Row],[合同起始日期]])/365,1)</f>
        <v>2.1</v>
      </c>
    </row>
    <row r="6436" spans="1:20">
      <c r="A6436" s="1">
        <v>41699</v>
      </c>
      <c r="B6436" t="s">
        <v>121</v>
      </c>
      <c r="C6436">
        <f t="shared" si="303"/>
        <v>3</v>
      </c>
      <c r="D6436" t="s">
        <v>133</v>
      </c>
      <c r="E6436" s="4">
        <v>43270.799999999996</v>
      </c>
      <c r="F6436" s="4">
        <v>14430.811800000001</v>
      </c>
      <c r="G6436" s="3">
        <v>0.33350000000000007</v>
      </c>
      <c r="H6436" s="7">
        <v>554.7538461538461</v>
      </c>
      <c r="I6436" s="4">
        <v>185.01040769230772</v>
      </c>
      <c r="J6436">
        <v>78</v>
      </c>
      <c r="K6436" t="s">
        <v>20</v>
      </c>
      <c r="L6436" t="s">
        <v>21</v>
      </c>
      <c r="M6436" t="s">
        <v>134</v>
      </c>
      <c r="N6436" s="2">
        <v>41384</v>
      </c>
      <c r="O6436" s="2">
        <v>42143</v>
      </c>
      <c r="P6436" t="s">
        <v>24</v>
      </c>
      <c r="Q6436" t="s">
        <v>65</v>
      </c>
      <c r="R6436" s="5" t="str">
        <f t="shared" si="304"/>
        <v>0.12</v>
      </c>
      <c r="S6436" s="6" t="str">
        <f t="shared" si="305"/>
        <v/>
      </c>
      <c r="T6436">
        <f>ROUND(INT(表1[[#This Row],[合同结束日期]]-表1[[#This Row],[合同起始日期]])/365,1)</f>
        <v>2.1</v>
      </c>
    </row>
    <row r="6437" spans="1:20">
      <c r="A6437" s="1">
        <v>41699</v>
      </c>
      <c r="B6437" t="s">
        <v>121</v>
      </c>
      <c r="C6437">
        <f t="shared" si="303"/>
        <v>3</v>
      </c>
      <c r="D6437" t="s">
        <v>135</v>
      </c>
      <c r="E6437" s="4">
        <v>453286.8</v>
      </c>
      <c r="F6437" s="4">
        <v>105842.4678</v>
      </c>
      <c r="G6437" s="3">
        <v>0.23350000000000001</v>
      </c>
      <c r="H6437" s="7">
        <v>899.37857142857138</v>
      </c>
      <c r="I6437" s="4">
        <v>210.00489642857141</v>
      </c>
      <c r="J6437">
        <v>504</v>
      </c>
      <c r="K6437" t="s">
        <v>44</v>
      </c>
      <c r="L6437" t="s">
        <v>72</v>
      </c>
      <c r="M6437" t="s">
        <v>71</v>
      </c>
      <c r="N6437" s="2">
        <v>41332</v>
      </c>
      <c r="O6437" s="2">
        <v>43594</v>
      </c>
      <c r="P6437" t="s">
        <v>24</v>
      </c>
      <c r="Q6437" t="s">
        <v>19</v>
      </c>
      <c r="R6437" s="5" t="str">
        <f t="shared" si="304"/>
        <v>0.1</v>
      </c>
      <c r="S6437" s="6" t="str">
        <f t="shared" si="305"/>
        <v/>
      </c>
      <c r="T6437">
        <f>ROUND(INT(表1[[#This Row],[合同结束日期]]-表1[[#This Row],[合同起始日期]])/365,1)</f>
        <v>6.2</v>
      </c>
    </row>
    <row r="6438" spans="1:20">
      <c r="A6438" s="1">
        <v>41699</v>
      </c>
      <c r="B6438" t="s">
        <v>121</v>
      </c>
      <c r="C6438">
        <f t="shared" si="303"/>
        <v>3</v>
      </c>
      <c r="D6438" t="s">
        <v>136</v>
      </c>
      <c r="E6438" s="4">
        <v>358941.6</v>
      </c>
      <c r="F6438" s="4">
        <v>44867.7</v>
      </c>
      <c r="G6438" s="3">
        <v>0.125</v>
      </c>
      <c r="H6438" s="7">
        <v>1201.2771084337348</v>
      </c>
      <c r="I6438" s="4">
        <v>150.15963855421685</v>
      </c>
      <c r="J6438">
        <v>298.8</v>
      </c>
      <c r="K6438" t="s">
        <v>44</v>
      </c>
      <c r="L6438" t="s">
        <v>72</v>
      </c>
      <c r="M6438" t="s">
        <v>71</v>
      </c>
      <c r="N6438" s="2">
        <v>41271</v>
      </c>
      <c r="O6438" s="2">
        <v>43229</v>
      </c>
      <c r="P6438" t="s">
        <v>24</v>
      </c>
      <c r="Q6438" t="s">
        <v>19</v>
      </c>
      <c r="R6438" s="5" t="str">
        <f t="shared" si="304"/>
        <v>0.1</v>
      </c>
      <c r="S6438" s="6" t="str">
        <f t="shared" si="305"/>
        <v/>
      </c>
      <c r="T6438">
        <f>ROUND(INT(表1[[#This Row],[合同结束日期]]-表1[[#This Row],[合同起始日期]])/365,1)</f>
        <v>5.4</v>
      </c>
    </row>
    <row r="6439" spans="1:20">
      <c r="A6439" s="1">
        <v>41699</v>
      </c>
      <c r="B6439" t="s">
        <v>121</v>
      </c>
      <c r="C6439">
        <f t="shared" si="303"/>
        <v>3</v>
      </c>
      <c r="D6439" t="s">
        <v>137</v>
      </c>
      <c r="E6439" s="4">
        <v>239535.59999999998</v>
      </c>
      <c r="F6439" s="4">
        <v>36888.482399999994</v>
      </c>
      <c r="G6439" s="3">
        <v>0.154</v>
      </c>
      <c r="H6439" s="7">
        <v>973.72195121951211</v>
      </c>
      <c r="I6439" s="4">
        <v>149.95318048780484</v>
      </c>
      <c r="J6439">
        <v>246</v>
      </c>
      <c r="K6439" t="s">
        <v>44</v>
      </c>
      <c r="L6439" t="s">
        <v>72</v>
      </c>
      <c r="M6439" t="s">
        <v>126</v>
      </c>
      <c r="N6439" s="2">
        <v>41249</v>
      </c>
      <c r="O6439" s="2">
        <v>43229</v>
      </c>
      <c r="P6439" t="s">
        <v>24</v>
      </c>
      <c r="Q6439" t="s">
        <v>123</v>
      </c>
      <c r="R6439" s="5" t="str">
        <f t="shared" si="304"/>
        <v>0.09</v>
      </c>
      <c r="S6439" s="6" t="str">
        <f t="shared" si="305"/>
        <v/>
      </c>
      <c r="T6439">
        <f>ROUND(INT(表1[[#This Row],[合同结束日期]]-表1[[#This Row],[合同起始日期]])/365,1)</f>
        <v>5.4</v>
      </c>
    </row>
    <row r="6440" spans="1:20">
      <c r="A6440" s="1">
        <v>41699</v>
      </c>
      <c r="B6440" t="s">
        <v>121</v>
      </c>
      <c r="C6440">
        <f t="shared" si="303"/>
        <v>3</v>
      </c>
      <c r="D6440" t="s">
        <v>138</v>
      </c>
      <c r="E6440" s="4">
        <v>90038.399999999994</v>
      </c>
      <c r="F6440" s="4">
        <v>15288.52032</v>
      </c>
      <c r="G6440" s="3">
        <v>0.16980000000000001</v>
      </c>
      <c r="H6440" s="7">
        <v>1531.2653061224489</v>
      </c>
      <c r="I6440" s="4">
        <v>260.00884897959185</v>
      </c>
      <c r="J6440">
        <v>58.8</v>
      </c>
      <c r="K6440" t="s">
        <v>140</v>
      </c>
      <c r="L6440" t="s">
        <v>139</v>
      </c>
      <c r="M6440" t="s">
        <v>139</v>
      </c>
      <c r="N6440" s="2">
        <v>41279</v>
      </c>
      <c r="O6440" s="2">
        <v>42133</v>
      </c>
      <c r="P6440" t="s">
        <v>24</v>
      </c>
      <c r="Q6440" t="s">
        <v>65</v>
      </c>
      <c r="R6440" s="5" t="str">
        <f t="shared" si="304"/>
        <v>0.12</v>
      </c>
      <c r="S6440" s="6" t="str">
        <f t="shared" si="305"/>
        <v/>
      </c>
      <c r="T6440">
        <f>ROUND(INT(表1[[#This Row],[合同结束日期]]-表1[[#This Row],[合同起始日期]])/365,1)</f>
        <v>2.2999999999999998</v>
      </c>
    </row>
    <row r="6441" spans="1:20">
      <c r="A6441" s="1">
        <v>41699</v>
      </c>
      <c r="B6441" t="s">
        <v>121</v>
      </c>
      <c r="C6441">
        <f t="shared" si="303"/>
        <v>3</v>
      </c>
      <c r="D6441" t="s">
        <v>141</v>
      </c>
      <c r="E6441" s="4">
        <v>314280</v>
      </c>
      <c r="F6441" s="4">
        <v>59210.352000000006</v>
      </c>
      <c r="G6441" s="3">
        <v>0.18840000000000001</v>
      </c>
      <c r="H6441" s="7">
        <v>610.48951048951051</v>
      </c>
      <c r="I6441" s="4">
        <v>115.0162237762238</v>
      </c>
      <c r="J6441">
        <v>514.79999999999995</v>
      </c>
      <c r="K6441" t="s">
        <v>44</v>
      </c>
      <c r="L6441" t="s">
        <v>72</v>
      </c>
      <c r="M6441" t="s">
        <v>71</v>
      </c>
      <c r="N6441" s="2">
        <v>41285</v>
      </c>
      <c r="O6441" s="2">
        <v>43229</v>
      </c>
      <c r="P6441" t="s">
        <v>24</v>
      </c>
      <c r="Q6441" t="s">
        <v>123</v>
      </c>
      <c r="R6441" s="5" t="str">
        <f t="shared" si="304"/>
        <v>0.09</v>
      </c>
      <c r="S6441" s="6" t="str">
        <f t="shared" si="305"/>
        <v/>
      </c>
      <c r="T6441">
        <f>ROUND(INT(表1[[#This Row],[合同结束日期]]-表1[[#This Row],[合同起始日期]])/365,1)</f>
        <v>5.3</v>
      </c>
    </row>
    <row r="6442" spans="1:20">
      <c r="A6442" s="1">
        <v>41699</v>
      </c>
      <c r="B6442" t="s">
        <v>121</v>
      </c>
      <c r="C6442">
        <f t="shared" si="303"/>
        <v>3</v>
      </c>
      <c r="D6442" t="s">
        <v>142</v>
      </c>
      <c r="E6442" s="4">
        <v>301242</v>
      </c>
      <c r="F6442" s="4">
        <v>39613.322999999997</v>
      </c>
      <c r="G6442" s="3">
        <v>0.13149999999999998</v>
      </c>
      <c r="H6442" s="7">
        <v>1141.0681818181818</v>
      </c>
      <c r="I6442" s="4">
        <v>150.05046590909089</v>
      </c>
      <c r="J6442">
        <v>264</v>
      </c>
      <c r="K6442" t="s">
        <v>60</v>
      </c>
      <c r="L6442" t="s">
        <v>61</v>
      </c>
      <c r="M6442" t="s">
        <v>143</v>
      </c>
      <c r="N6442" s="2">
        <v>41383</v>
      </c>
      <c r="O6442" s="2">
        <v>42508</v>
      </c>
      <c r="P6442" t="s">
        <v>18</v>
      </c>
      <c r="Q6442" t="s">
        <v>19</v>
      </c>
      <c r="R6442" s="5" t="str">
        <f t="shared" si="304"/>
        <v>0.1</v>
      </c>
      <c r="S6442" s="6" t="str">
        <f t="shared" si="305"/>
        <v/>
      </c>
      <c r="T6442">
        <f>ROUND(INT(表1[[#This Row],[合同结束日期]]-表1[[#This Row],[合同起始日期]])/365,1)</f>
        <v>3.1</v>
      </c>
    </row>
    <row r="6443" spans="1:20">
      <c r="A6443" s="1">
        <v>41699</v>
      </c>
      <c r="B6443" t="s">
        <v>121</v>
      </c>
      <c r="C6443">
        <f t="shared" si="303"/>
        <v>3</v>
      </c>
      <c r="D6443" t="s">
        <v>144</v>
      </c>
      <c r="E6443" s="4">
        <v>34386</v>
      </c>
      <c r="F6443" s="4">
        <v>11423.029200000001</v>
      </c>
      <c r="G6443" s="3">
        <v>0.33220000000000005</v>
      </c>
      <c r="H6443" s="7">
        <v>842.7941176470589</v>
      </c>
      <c r="I6443" s="4">
        <v>279.97620588235299</v>
      </c>
      <c r="J6443">
        <v>40.799999999999997</v>
      </c>
      <c r="K6443" t="s">
        <v>60</v>
      </c>
      <c r="L6443" t="s">
        <v>116</v>
      </c>
      <c r="M6443" t="s">
        <v>145</v>
      </c>
      <c r="N6443" s="2">
        <v>41295</v>
      </c>
      <c r="O6443" s="2">
        <v>42133</v>
      </c>
      <c r="P6443" t="s">
        <v>24</v>
      </c>
      <c r="Q6443" t="s">
        <v>83</v>
      </c>
      <c r="R6443" s="5" t="str">
        <f t="shared" si="304"/>
        <v>0.14</v>
      </c>
      <c r="S6443" s="6" t="str">
        <f t="shared" si="305"/>
        <v/>
      </c>
      <c r="T6443">
        <f>ROUND(INT(表1[[#This Row],[合同结束日期]]-表1[[#This Row],[合同起始日期]])/365,1)</f>
        <v>2.2999999999999998</v>
      </c>
    </row>
    <row r="6444" spans="1:20">
      <c r="A6444" s="1">
        <v>41699</v>
      </c>
      <c r="B6444" t="s">
        <v>121</v>
      </c>
      <c r="C6444">
        <f t="shared" si="303"/>
        <v>3</v>
      </c>
      <c r="D6444" t="s">
        <v>146</v>
      </c>
      <c r="E6444" s="4">
        <v>818217.576</v>
      </c>
      <c r="F6444" s="4">
        <v>106368.28487999999</v>
      </c>
      <c r="G6444" s="3">
        <v>0.12999999999999998</v>
      </c>
      <c r="H6444" s="7">
        <v>5013.5880882352949</v>
      </c>
      <c r="I6444" s="4">
        <v>651.76645147058821</v>
      </c>
      <c r="J6444">
        <v>163.19999999999999</v>
      </c>
      <c r="K6444" t="s">
        <v>11</v>
      </c>
      <c r="L6444" t="s">
        <v>51</v>
      </c>
      <c r="M6444" t="s">
        <v>50</v>
      </c>
      <c r="N6444" s="2">
        <v>41343</v>
      </c>
      <c r="O6444" s="2">
        <v>42499</v>
      </c>
      <c r="P6444" t="s">
        <v>18</v>
      </c>
      <c r="Q6444" t="s">
        <v>28</v>
      </c>
      <c r="R6444" s="5" t="str">
        <f t="shared" si="304"/>
        <v>0.13</v>
      </c>
      <c r="S6444" s="6" t="str">
        <f t="shared" si="305"/>
        <v/>
      </c>
      <c r="T6444">
        <f>ROUND(INT(表1[[#This Row],[合同结束日期]]-表1[[#This Row],[合同起始日期]])/365,1)</f>
        <v>3.2</v>
      </c>
    </row>
    <row r="6445" spans="1:20">
      <c r="A6445" s="1">
        <v>41699</v>
      </c>
      <c r="B6445" t="s">
        <v>121</v>
      </c>
      <c r="C6445">
        <f t="shared" si="303"/>
        <v>3</v>
      </c>
      <c r="D6445" t="s">
        <v>147</v>
      </c>
      <c r="E6445" s="4">
        <v>1277350.26</v>
      </c>
      <c r="F6445" s="4">
        <v>89414.518200000006</v>
      </c>
      <c r="G6445" s="3">
        <v>7.0000000000000007E-2</v>
      </c>
      <c r="H6445" s="7">
        <v>1574.6428254437872</v>
      </c>
      <c r="I6445" s="4">
        <v>110.2249977810651</v>
      </c>
      <c r="J6445">
        <v>811.19999999999993</v>
      </c>
      <c r="K6445" t="s">
        <v>44</v>
      </c>
      <c r="L6445" t="s">
        <v>72</v>
      </c>
      <c r="M6445" t="s">
        <v>71</v>
      </c>
      <c r="N6445" s="2">
        <v>41240</v>
      </c>
      <c r="O6445" s="2">
        <v>44325</v>
      </c>
      <c r="P6445" t="s">
        <v>18</v>
      </c>
      <c r="Q6445" t="s">
        <v>78</v>
      </c>
      <c r="R6445" s="5" t="str">
        <f t="shared" si="304"/>
        <v>0.07</v>
      </c>
      <c r="S6445" s="6" t="str">
        <f t="shared" si="305"/>
        <v/>
      </c>
      <c r="T6445">
        <f>ROUND(INT(表1[[#This Row],[合同结束日期]]-表1[[#This Row],[合同起始日期]])/365,1)</f>
        <v>8.5</v>
      </c>
    </row>
    <row r="6446" spans="1:20">
      <c r="A6446" s="1">
        <v>41699</v>
      </c>
      <c r="B6446" t="s">
        <v>121</v>
      </c>
      <c r="C6446">
        <f t="shared" si="303"/>
        <v>3</v>
      </c>
      <c r="D6446" t="s">
        <v>148</v>
      </c>
      <c r="E6446" s="4">
        <v>154631.28</v>
      </c>
      <c r="F6446" s="4">
        <v>20736.054647999998</v>
      </c>
      <c r="G6446" s="3">
        <v>0.1341</v>
      </c>
      <c r="H6446" s="7">
        <v>2078.3774193548388</v>
      </c>
      <c r="I6446" s="4">
        <v>278.71041193548388</v>
      </c>
      <c r="J6446">
        <v>74.399999999999991</v>
      </c>
      <c r="K6446" t="s">
        <v>44</v>
      </c>
      <c r="L6446" t="s">
        <v>72</v>
      </c>
      <c r="M6446" t="s">
        <v>126</v>
      </c>
      <c r="N6446" s="2">
        <v>41312</v>
      </c>
      <c r="O6446" s="2">
        <v>43229</v>
      </c>
      <c r="P6446" t="s">
        <v>24</v>
      </c>
      <c r="Q6446" t="s">
        <v>48</v>
      </c>
      <c r="R6446" s="5" t="str">
        <f t="shared" si="304"/>
        <v>0.11</v>
      </c>
      <c r="S6446" s="6" t="str">
        <f t="shared" si="305"/>
        <v/>
      </c>
      <c r="T6446">
        <f>ROUND(INT(表1[[#This Row],[合同结束日期]]-表1[[#This Row],[合同起始日期]])/365,1)</f>
        <v>5.3</v>
      </c>
    </row>
    <row r="6447" spans="1:20">
      <c r="A6447" s="1">
        <v>41699</v>
      </c>
      <c r="B6447" t="s">
        <v>121</v>
      </c>
      <c r="C6447">
        <f t="shared" si="303"/>
        <v>3</v>
      </c>
      <c r="D6447" t="s">
        <v>304</v>
      </c>
      <c r="E6447" s="4">
        <v>55521.599999999999</v>
      </c>
      <c r="F6447" s="4">
        <v>11531.83632</v>
      </c>
      <c r="G6447" s="3">
        <v>0.20770000000000002</v>
      </c>
      <c r="H6447" s="7">
        <v>1492.5161290322583</v>
      </c>
      <c r="I6447" s="4">
        <v>309.99560000000002</v>
      </c>
      <c r="J6447">
        <v>37.199999999999996</v>
      </c>
      <c r="K6447" t="s">
        <v>44</v>
      </c>
      <c r="L6447" t="s">
        <v>46</v>
      </c>
      <c r="M6447" t="s">
        <v>45</v>
      </c>
      <c r="N6447" s="2">
        <v>41609</v>
      </c>
      <c r="O6447" s="2">
        <v>42358</v>
      </c>
      <c r="P6447" t="s">
        <v>24</v>
      </c>
      <c r="Q6447" t="s">
        <v>83</v>
      </c>
      <c r="R6447" s="5" t="str">
        <f t="shared" si="304"/>
        <v>0.14</v>
      </c>
      <c r="S6447" s="6" t="str">
        <f t="shared" si="305"/>
        <v/>
      </c>
      <c r="T6447">
        <f>ROUND(INT(表1[[#This Row],[合同结束日期]]-表1[[#This Row],[合同起始日期]])/365,1)</f>
        <v>2.1</v>
      </c>
    </row>
    <row r="6448" spans="1:20">
      <c r="A6448" s="1">
        <v>41699</v>
      </c>
      <c r="B6448" t="s">
        <v>121</v>
      </c>
      <c r="C6448">
        <f t="shared" si="303"/>
        <v>3</v>
      </c>
      <c r="D6448" t="s">
        <v>149</v>
      </c>
      <c r="E6448" s="4">
        <v>2221641.5759999999</v>
      </c>
      <c r="F6448" s="4">
        <v>245692.79999999999</v>
      </c>
      <c r="G6448" s="3">
        <v>0.11059065632106266</v>
      </c>
      <c r="H6448" s="7">
        <v>497.94727810650892</v>
      </c>
      <c r="I6448" s="4">
        <v>55.068316299085531</v>
      </c>
      <c r="J6448">
        <v>4461.5999999999995</v>
      </c>
      <c r="K6448" t="s">
        <v>151</v>
      </c>
      <c r="L6448" t="s">
        <v>150</v>
      </c>
      <c r="M6448" t="s">
        <v>150</v>
      </c>
      <c r="N6448" s="2">
        <v>41150</v>
      </c>
      <c r="O6448" s="2">
        <v>48708</v>
      </c>
      <c r="P6448" t="s">
        <v>24</v>
      </c>
      <c r="Q6448" t="s">
        <v>65</v>
      </c>
      <c r="R6448" s="5" t="str">
        <f t="shared" si="304"/>
        <v>0.12</v>
      </c>
      <c r="S6448" s="6" t="str">
        <f t="shared" si="305"/>
        <v/>
      </c>
      <c r="T6448">
        <f>ROUND(INT(表1[[#This Row],[合同结束日期]]-表1[[#This Row],[合同起始日期]])/365,1)</f>
        <v>20.7</v>
      </c>
    </row>
    <row r="6449" spans="1:20">
      <c r="A6449" s="1">
        <v>41699</v>
      </c>
      <c r="B6449" t="s">
        <v>121</v>
      </c>
      <c r="C6449">
        <f t="shared" si="303"/>
        <v>3</v>
      </c>
      <c r="D6449" t="s">
        <v>225</v>
      </c>
      <c r="E6449" s="4">
        <v>372000</v>
      </c>
      <c r="F6449" s="4">
        <v>29760</v>
      </c>
      <c r="G6449" s="3">
        <v>0.08</v>
      </c>
      <c r="H6449" s="7">
        <v>2060.7591570830286</v>
      </c>
      <c r="I6449" s="4">
        <v>164.8607325666423</v>
      </c>
      <c r="J6449">
        <v>180.51599999999999</v>
      </c>
      <c r="K6449" t="s">
        <v>44</v>
      </c>
      <c r="L6449" t="s">
        <v>72</v>
      </c>
      <c r="M6449" t="s">
        <v>126</v>
      </c>
      <c r="N6449" s="2">
        <v>41337</v>
      </c>
      <c r="O6449" s="2">
        <v>46917</v>
      </c>
      <c r="P6449" t="s">
        <v>24</v>
      </c>
      <c r="Q6449">
        <v>0.08</v>
      </c>
      <c r="R6449" s="5">
        <f t="shared" si="304"/>
        <v>0.08</v>
      </c>
      <c r="S6449" s="6" t="str">
        <f t="shared" si="305"/>
        <v/>
      </c>
      <c r="T6449">
        <f>ROUND(INT(表1[[#This Row],[合同结束日期]]-表1[[#This Row],[合同起始日期]])/365,1)</f>
        <v>15.3</v>
      </c>
    </row>
    <row r="6450" spans="1:20">
      <c r="A6450" s="1">
        <v>41699</v>
      </c>
      <c r="B6450" t="s">
        <v>121</v>
      </c>
      <c r="C6450">
        <f t="shared" si="303"/>
        <v>3</v>
      </c>
      <c r="D6450" t="s">
        <v>152</v>
      </c>
      <c r="E6450" s="4">
        <v>474520.8</v>
      </c>
      <c r="F6450" s="4">
        <v>60026.881199999996</v>
      </c>
      <c r="G6450" s="3">
        <v>0.1265</v>
      </c>
      <c r="H6450" s="7">
        <v>1422.4244604316548</v>
      </c>
      <c r="I6450" s="4">
        <v>179.93669424460433</v>
      </c>
      <c r="J6450">
        <v>333.59999999999997</v>
      </c>
      <c r="K6450" t="s">
        <v>151</v>
      </c>
      <c r="L6450" t="s">
        <v>154</v>
      </c>
      <c r="M6450" t="s">
        <v>153</v>
      </c>
      <c r="N6450" s="2">
        <v>41261</v>
      </c>
      <c r="O6450" s="2">
        <v>43229</v>
      </c>
      <c r="P6450" t="s">
        <v>14</v>
      </c>
      <c r="Q6450" t="s">
        <v>37</v>
      </c>
      <c r="R6450" s="5" t="str">
        <f t="shared" si="304"/>
        <v>0.</v>
      </c>
      <c r="S6450" s="6" t="str">
        <f t="shared" si="305"/>
        <v/>
      </c>
      <c r="T6450">
        <f>ROUND(INT(表1[[#This Row],[合同结束日期]]-表1[[#This Row],[合同起始日期]])/365,1)</f>
        <v>5.4</v>
      </c>
    </row>
    <row r="6451" spans="1:20">
      <c r="A6451" s="1">
        <v>41699</v>
      </c>
      <c r="B6451" t="s">
        <v>121</v>
      </c>
      <c r="C6451">
        <f t="shared" si="303"/>
        <v>3</v>
      </c>
      <c r="D6451" t="s">
        <v>155</v>
      </c>
      <c r="E6451" s="4">
        <v>156049.19999999998</v>
      </c>
      <c r="F6451" s="4">
        <v>42617.036519999994</v>
      </c>
      <c r="G6451" s="3">
        <v>0.27310000000000001</v>
      </c>
      <c r="H6451" s="7">
        <v>878.6554054054053</v>
      </c>
      <c r="I6451" s="4">
        <v>239.96079121621619</v>
      </c>
      <c r="J6451">
        <v>177.6</v>
      </c>
      <c r="K6451" t="s">
        <v>11</v>
      </c>
      <c r="L6451" t="s">
        <v>92</v>
      </c>
      <c r="M6451" t="s">
        <v>92</v>
      </c>
      <c r="N6451" s="2">
        <v>41299</v>
      </c>
      <c r="O6451" s="2">
        <v>42499</v>
      </c>
      <c r="P6451" t="s">
        <v>24</v>
      </c>
      <c r="Q6451" t="s">
        <v>59</v>
      </c>
      <c r="R6451" s="5" t="str">
        <f t="shared" si="304"/>
        <v>0.16</v>
      </c>
      <c r="S6451" s="6" t="str">
        <f t="shared" si="305"/>
        <v/>
      </c>
      <c r="T6451">
        <f>ROUND(INT(表1[[#This Row],[合同结束日期]]-表1[[#This Row],[合同起始日期]])/365,1)</f>
        <v>3.3</v>
      </c>
    </row>
    <row r="6452" spans="1:20">
      <c r="A6452" s="1">
        <v>41699</v>
      </c>
      <c r="B6452" t="s">
        <v>121</v>
      </c>
      <c r="C6452">
        <f t="shared" si="303"/>
        <v>3</v>
      </c>
      <c r="D6452" t="s">
        <v>156</v>
      </c>
      <c r="E6452" s="4">
        <v>115934.39999999999</v>
      </c>
      <c r="F6452" s="4">
        <v>50686.519679999998</v>
      </c>
      <c r="G6452" s="3">
        <v>0.43719999999999998</v>
      </c>
      <c r="H6452" s="7">
        <v>548.93181818181813</v>
      </c>
      <c r="I6452" s="4">
        <v>239.99299090909091</v>
      </c>
      <c r="J6452">
        <v>211.2</v>
      </c>
      <c r="K6452" t="s">
        <v>11</v>
      </c>
      <c r="L6452" t="s">
        <v>23</v>
      </c>
      <c r="M6452" t="s">
        <v>23</v>
      </c>
      <c r="N6452" s="2">
        <v>41346</v>
      </c>
      <c r="O6452" s="2">
        <v>42499</v>
      </c>
      <c r="P6452" t="s">
        <v>24</v>
      </c>
      <c r="Q6452" t="s">
        <v>59</v>
      </c>
      <c r="R6452" s="5" t="str">
        <f t="shared" si="304"/>
        <v>0.16</v>
      </c>
      <c r="S6452" s="6" t="str">
        <f t="shared" si="305"/>
        <v/>
      </c>
      <c r="T6452">
        <f>ROUND(INT(表1[[#This Row],[合同结束日期]]-表1[[#This Row],[合同起始日期]])/365,1)</f>
        <v>3.2</v>
      </c>
    </row>
    <row r="6453" spans="1:20">
      <c r="A6453" s="1">
        <v>41699</v>
      </c>
      <c r="B6453" t="s">
        <v>121</v>
      </c>
      <c r="C6453">
        <f t="shared" si="303"/>
        <v>3</v>
      </c>
      <c r="D6453" t="s">
        <v>157</v>
      </c>
      <c r="E6453" s="4">
        <v>89576.4</v>
      </c>
      <c r="F6453" s="4">
        <v>32399.783880000003</v>
      </c>
      <c r="G6453" s="3">
        <v>0.36170000000000008</v>
      </c>
      <c r="H6453" s="7">
        <v>746.46999999999991</v>
      </c>
      <c r="I6453" s="4">
        <v>269.998199</v>
      </c>
      <c r="J6453">
        <v>120</v>
      </c>
      <c r="K6453" t="s">
        <v>11</v>
      </c>
      <c r="L6453" t="s">
        <v>13</v>
      </c>
      <c r="M6453" t="s">
        <v>13</v>
      </c>
      <c r="N6453" s="2">
        <v>41285</v>
      </c>
      <c r="O6453" s="2">
        <v>42133</v>
      </c>
      <c r="P6453" t="s">
        <v>24</v>
      </c>
      <c r="Q6453" t="s">
        <v>28</v>
      </c>
      <c r="R6453" s="5" t="str">
        <f t="shared" si="304"/>
        <v>0.13</v>
      </c>
      <c r="S6453" s="6" t="str">
        <f t="shared" si="305"/>
        <v/>
      </c>
      <c r="T6453">
        <f>ROUND(INT(表1[[#This Row],[合同结束日期]]-表1[[#This Row],[合同起始日期]])/365,1)</f>
        <v>2.2999999999999998</v>
      </c>
    </row>
    <row r="6454" spans="1:20">
      <c r="A6454" s="1">
        <v>41699</v>
      </c>
      <c r="B6454" t="s">
        <v>121</v>
      </c>
      <c r="C6454">
        <f t="shared" si="303"/>
        <v>3</v>
      </c>
      <c r="D6454" t="s">
        <v>158</v>
      </c>
      <c r="E6454" s="4">
        <v>93823.439999999988</v>
      </c>
      <c r="F6454" s="4">
        <v>17432.395152000001</v>
      </c>
      <c r="G6454" s="3">
        <v>0.18580000000000002</v>
      </c>
      <c r="H6454" s="7">
        <v>1396.1821428571427</v>
      </c>
      <c r="I6454" s="4">
        <v>259.41064214285717</v>
      </c>
      <c r="J6454">
        <v>67.2</v>
      </c>
      <c r="K6454" t="s">
        <v>11</v>
      </c>
      <c r="L6454" t="s">
        <v>13</v>
      </c>
      <c r="M6454" t="s">
        <v>27</v>
      </c>
      <c r="N6454" s="2">
        <v>41330</v>
      </c>
      <c r="O6454" s="2">
        <v>42133</v>
      </c>
      <c r="P6454" t="s">
        <v>24</v>
      </c>
      <c r="Q6454" t="s">
        <v>25</v>
      </c>
      <c r="R6454" s="5" t="str">
        <f t="shared" si="304"/>
        <v>0.15</v>
      </c>
      <c r="S6454" s="6" t="str">
        <f t="shared" si="305"/>
        <v/>
      </c>
      <c r="T6454">
        <f>ROUND(INT(表1[[#This Row],[合同结束日期]]-表1[[#This Row],[合同起始日期]])/365,1)</f>
        <v>2.2000000000000002</v>
      </c>
    </row>
    <row r="6455" spans="1:20">
      <c r="A6455" s="1">
        <v>41699</v>
      </c>
      <c r="B6455" t="s">
        <v>121</v>
      </c>
      <c r="C6455">
        <f t="shared" si="303"/>
        <v>3</v>
      </c>
      <c r="D6455" t="s">
        <v>159</v>
      </c>
      <c r="E6455" s="4">
        <v>24361.200000000001</v>
      </c>
      <c r="F6455" s="4">
        <v>18144.22176</v>
      </c>
      <c r="G6455" s="3">
        <v>0.74480000000000002</v>
      </c>
      <c r="H6455" s="7">
        <v>362.51785714285711</v>
      </c>
      <c r="I6455" s="4">
        <v>270.00329999999997</v>
      </c>
      <c r="J6455">
        <v>67.2</v>
      </c>
      <c r="K6455" t="s">
        <v>60</v>
      </c>
      <c r="L6455" t="s">
        <v>61</v>
      </c>
      <c r="M6455" t="s">
        <v>60</v>
      </c>
      <c r="N6455" s="2">
        <v>41283</v>
      </c>
      <c r="O6455" s="2">
        <v>42133</v>
      </c>
      <c r="P6455" t="s">
        <v>24</v>
      </c>
      <c r="Q6455" t="s">
        <v>25</v>
      </c>
      <c r="R6455" s="5" t="str">
        <f t="shared" si="304"/>
        <v>0.15</v>
      </c>
      <c r="S6455" s="6" t="str">
        <f t="shared" si="305"/>
        <v/>
      </c>
      <c r="T6455">
        <f>ROUND(INT(表1[[#This Row],[合同结束日期]]-表1[[#This Row],[合同起始日期]])/365,1)</f>
        <v>2.2999999999999998</v>
      </c>
    </row>
    <row r="6456" spans="1:20">
      <c r="A6456" s="1">
        <v>41699</v>
      </c>
      <c r="B6456" t="s">
        <v>121</v>
      </c>
      <c r="C6456">
        <f t="shared" si="303"/>
        <v>3</v>
      </c>
      <c r="D6456" t="s">
        <v>244</v>
      </c>
      <c r="E6456" s="4">
        <v>217599</v>
      </c>
      <c r="F6456" s="4">
        <v>41931.327299999997</v>
      </c>
      <c r="G6456" s="3">
        <v>0.19269999999999998</v>
      </c>
      <c r="H6456" s="7">
        <v>1169.8870967741937</v>
      </c>
      <c r="I6456" s="4">
        <v>225.43724354838707</v>
      </c>
      <c r="J6456">
        <v>186</v>
      </c>
      <c r="K6456" t="s">
        <v>11</v>
      </c>
      <c r="L6456" t="s">
        <v>13</v>
      </c>
      <c r="M6456" t="s">
        <v>27</v>
      </c>
      <c r="N6456" s="2">
        <v>41445</v>
      </c>
      <c r="O6456" s="2">
        <v>42204</v>
      </c>
      <c r="P6456" t="s">
        <v>24</v>
      </c>
      <c r="Q6456" t="s">
        <v>25</v>
      </c>
      <c r="R6456" s="5" t="str">
        <f t="shared" si="304"/>
        <v>0.15</v>
      </c>
      <c r="S6456" s="6" t="str">
        <f t="shared" si="305"/>
        <v/>
      </c>
      <c r="T6456">
        <f>ROUND(INT(表1[[#This Row],[合同结束日期]]-表1[[#This Row],[合同起始日期]])/365,1)</f>
        <v>2.1</v>
      </c>
    </row>
    <row r="6457" spans="1:20">
      <c r="A6457" s="1">
        <v>41699</v>
      </c>
      <c r="B6457" t="s">
        <v>121</v>
      </c>
      <c r="C6457">
        <f t="shared" si="303"/>
        <v>3</v>
      </c>
      <c r="D6457" t="s">
        <v>160</v>
      </c>
      <c r="E6457" s="4">
        <v>195763.19999999998</v>
      </c>
      <c r="F6457" s="4">
        <v>33025.251840000004</v>
      </c>
      <c r="G6457" s="3">
        <v>0.16870000000000004</v>
      </c>
      <c r="H6457" s="7">
        <v>2674.3606557377047</v>
      </c>
      <c r="I6457" s="4">
        <v>451.16464262295085</v>
      </c>
      <c r="J6457">
        <v>73.2</v>
      </c>
      <c r="K6457" t="s">
        <v>20</v>
      </c>
      <c r="L6457" t="s">
        <v>21</v>
      </c>
      <c r="M6457" t="s">
        <v>130</v>
      </c>
      <c r="N6457" s="2">
        <v>41295</v>
      </c>
      <c r="O6457" s="2">
        <v>42133</v>
      </c>
      <c r="P6457" t="s">
        <v>24</v>
      </c>
      <c r="Q6457" t="s">
        <v>25</v>
      </c>
      <c r="R6457" s="5" t="str">
        <f t="shared" si="304"/>
        <v>0.15</v>
      </c>
      <c r="S6457" s="6" t="str">
        <f t="shared" si="305"/>
        <v/>
      </c>
      <c r="T6457">
        <f>ROUND(INT(表1[[#This Row],[合同结束日期]]-表1[[#This Row],[合同起始日期]])/365,1)</f>
        <v>2.2999999999999998</v>
      </c>
    </row>
    <row r="6458" spans="1:20">
      <c r="A6458" s="1">
        <v>41699</v>
      </c>
      <c r="B6458" t="s">
        <v>121</v>
      </c>
      <c r="C6458">
        <f t="shared" si="303"/>
        <v>3</v>
      </c>
      <c r="D6458" t="s">
        <v>161</v>
      </c>
      <c r="E6458" s="4">
        <v>107433.36</v>
      </c>
      <c r="F6458" s="4">
        <v>21389.981975999999</v>
      </c>
      <c r="G6458" s="3">
        <v>0.1991</v>
      </c>
      <c r="H6458" s="7">
        <v>1278.9685714285715</v>
      </c>
      <c r="I6458" s="4">
        <v>254.64264257142855</v>
      </c>
      <c r="J6458">
        <v>84</v>
      </c>
      <c r="K6458" t="s">
        <v>20</v>
      </c>
      <c r="L6458" t="s">
        <v>21</v>
      </c>
      <c r="M6458" t="s">
        <v>17</v>
      </c>
      <c r="N6458" s="2">
        <v>41326</v>
      </c>
      <c r="O6458" s="2">
        <v>42133</v>
      </c>
      <c r="P6458" t="s">
        <v>24</v>
      </c>
      <c r="Q6458" t="s">
        <v>59</v>
      </c>
      <c r="R6458" s="5" t="str">
        <f t="shared" si="304"/>
        <v>0.16</v>
      </c>
      <c r="S6458" s="6" t="str">
        <f t="shared" si="305"/>
        <v/>
      </c>
      <c r="T6458">
        <f>ROUND(INT(表1[[#This Row],[合同结束日期]]-表1[[#This Row],[合同起始日期]])/365,1)</f>
        <v>2.2000000000000002</v>
      </c>
    </row>
    <row r="6459" spans="1:20">
      <c r="A6459" s="1">
        <v>41699</v>
      </c>
      <c r="B6459" t="s">
        <v>121</v>
      </c>
      <c r="C6459">
        <f t="shared" si="303"/>
        <v>3</v>
      </c>
      <c r="D6459" t="s">
        <v>162</v>
      </c>
      <c r="E6459" s="4">
        <v>181022.4</v>
      </c>
      <c r="F6459" s="4">
        <v>32493.520799999995</v>
      </c>
      <c r="G6459" s="3">
        <v>0.17949999999999997</v>
      </c>
      <c r="H6459" s="7">
        <v>1694.9662921348315</v>
      </c>
      <c r="I6459" s="4">
        <v>304.24644943820221</v>
      </c>
      <c r="J6459">
        <v>106.8</v>
      </c>
      <c r="K6459" t="s">
        <v>11</v>
      </c>
      <c r="L6459" t="s">
        <v>13</v>
      </c>
      <c r="M6459" t="s">
        <v>34</v>
      </c>
      <c r="N6459" s="2">
        <v>41276</v>
      </c>
      <c r="O6459" s="2">
        <v>42133</v>
      </c>
      <c r="P6459" t="s">
        <v>24</v>
      </c>
      <c r="Q6459" t="s">
        <v>25</v>
      </c>
      <c r="R6459" s="5" t="str">
        <f t="shared" si="304"/>
        <v>0.15</v>
      </c>
      <c r="S6459" s="6" t="str">
        <f t="shared" si="305"/>
        <v/>
      </c>
      <c r="T6459">
        <f>ROUND(INT(表1[[#This Row],[合同结束日期]]-表1[[#This Row],[合同起始日期]])/365,1)</f>
        <v>2.2999999999999998</v>
      </c>
    </row>
    <row r="6460" spans="1:20">
      <c r="A6460" s="1">
        <v>41699</v>
      </c>
      <c r="B6460" t="s">
        <v>121</v>
      </c>
      <c r="C6460">
        <f t="shared" si="303"/>
        <v>3</v>
      </c>
      <c r="D6460" t="s">
        <v>163</v>
      </c>
      <c r="E6460" s="4">
        <v>43696.799999999996</v>
      </c>
      <c r="F6460" s="4">
        <v>11352.42864</v>
      </c>
      <c r="G6460" s="3">
        <v>0.25980000000000003</v>
      </c>
      <c r="H6460" s="7">
        <v>846.8372093023255</v>
      </c>
      <c r="I6460" s="4">
        <v>220.00830697674419</v>
      </c>
      <c r="J6460">
        <v>51.6</v>
      </c>
      <c r="K6460" t="s">
        <v>11</v>
      </c>
      <c r="L6460" t="s">
        <v>13</v>
      </c>
      <c r="M6460" t="s">
        <v>34</v>
      </c>
      <c r="N6460" s="2">
        <v>41276</v>
      </c>
      <c r="O6460" s="2">
        <v>42133</v>
      </c>
      <c r="P6460" t="s">
        <v>24</v>
      </c>
      <c r="Q6460" t="s">
        <v>25</v>
      </c>
      <c r="R6460" s="5" t="str">
        <f t="shared" si="304"/>
        <v>0.15</v>
      </c>
      <c r="S6460" s="6" t="str">
        <f t="shared" si="305"/>
        <v/>
      </c>
      <c r="T6460">
        <f>ROUND(INT(表1[[#This Row],[合同结束日期]]-表1[[#This Row],[合同起始日期]])/365,1)</f>
        <v>2.2999999999999998</v>
      </c>
    </row>
    <row r="6461" spans="1:20">
      <c r="A6461" s="1">
        <v>41699</v>
      </c>
      <c r="B6461" t="s">
        <v>121</v>
      </c>
      <c r="C6461">
        <f t="shared" si="303"/>
        <v>3</v>
      </c>
      <c r="D6461" t="s">
        <v>164</v>
      </c>
      <c r="E6461" s="4">
        <v>70892.399999999994</v>
      </c>
      <c r="F6461" s="4">
        <v>13753.125600000001</v>
      </c>
      <c r="G6461" s="3">
        <v>0.19400000000000003</v>
      </c>
      <c r="H6461" s="7">
        <v>1136.0961538461538</v>
      </c>
      <c r="I6461" s="4">
        <v>220.40265384615387</v>
      </c>
      <c r="J6461">
        <v>62.4</v>
      </c>
      <c r="K6461" t="s">
        <v>11</v>
      </c>
      <c r="L6461" t="s">
        <v>13</v>
      </c>
      <c r="M6461" t="s">
        <v>34</v>
      </c>
      <c r="N6461" s="2">
        <v>41276</v>
      </c>
      <c r="O6461" s="2">
        <v>42133</v>
      </c>
      <c r="P6461" t="s">
        <v>24</v>
      </c>
      <c r="Q6461" t="s">
        <v>25</v>
      </c>
      <c r="R6461" s="5" t="str">
        <f t="shared" si="304"/>
        <v>0.15</v>
      </c>
      <c r="S6461" s="6" t="str">
        <f t="shared" si="305"/>
        <v/>
      </c>
      <c r="T6461">
        <f>ROUND(INT(表1[[#This Row],[合同结束日期]]-表1[[#This Row],[合同起始日期]])/365,1)</f>
        <v>2.2999999999999998</v>
      </c>
    </row>
    <row r="6462" spans="1:20">
      <c r="A6462" s="1">
        <v>41699</v>
      </c>
      <c r="B6462" t="s">
        <v>121</v>
      </c>
      <c r="C6462">
        <f t="shared" si="303"/>
        <v>3</v>
      </c>
      <c r="D6462" t="s">
        <v>165</v>
      </c>
      <c r="E6462" s="4">
        <v>59960.399999999994</v>
      </c>
      <c r="F6462" s="4">
        <v>22802.940120000003</v>
      </c>
      <c r="G6462" s="3">
        <v>0.38030000000000008</v>
      </c>
      <c r="H6462" s="7">
        <v>657.46052631578937</v>
      </c>
      <c r="I6462" s="4">
        <v>250.03223815789477</v>
      </c>
      <c r="J6462">
        <v>91.2</v>
      </c>
      <c r="K6462" t="s">
        <v>20</v>
      </c>
      <c r="L6462" t="s">
        <v>21</v>
      </c>
      <c r="M6462" t="s">
        <v>130</v>
      </c>
      <c r="N6462" s="2">
        <v>41284</v>
      </c>
      <c r="O6462" s="2">
        <v>42133</v>
      </c>
      <c r="P6462" t="s">
        <v>24</v>
      </c>
      <c r="Q6462" t="s">
        <v>25</v>
      </c>
      <c r="R6462" s="5" t="str">
        <f t="shared" si="304"/>
        <v>0.15</v>
      </c>
      <c r="S6462" s="6" t="str">
        <f t="shared" si="305"/>
        <v/>
      </c>
      <c r="T6462">
        <f>ROUND(INT(表1[[#This Row],[合同结束日期]]-表1[[#This Row],[合同起始日期]])/365,1)</f>
        <v>2.2999999999999998</v>
      </c>
    </row>
    <row r="6463" spans="1:20">
      <c r="A6463" s="1">
        <v>41699</v>
      </c>
      <c r="B6463" t="s">
        <v>121</v>
      </c>
      <c r="C6463">
        <f t="shared" ref="C6463:C6524" si="306">IF($B6463="负一层",-1,IF($B6463="负一夹层",0,IF($B6463="一层",1,IF($B6463="二层",2,IF($B6463="三层",3,IF($B6463="四层",4))))))</f>
        <v>3</v>
      </c>
      <c r="D6463" t="s">
        <v>166</v>
      </c>
      <c r="E6463" s="4">
        <v>158353.19999999998</v>
      </c>
      <c r="F6463" s="4">
        <v>42581.175480000005</v>
      </c>
      <c r="G6463" s="3">
        <v>0.26890000000000008</v>
      </c>
      <c r="H6463" s="7">
        <v>780.83431952662716</v>
      </c>
      <c r="I6463" s="4">
        <v>209.96634852071011</v>
      </c>
      <c r="J6463">
        <v>202.79999999999998</v>
      </c>
      <c r="K6463" t="s">
        <v>20</v>
      </c>
      <c r="L6463" t="s">
        <v>21</v>
      </c>
      <c r="M6463" t="s">
        <v>130</v>
      </c>
      <c r="N6463" s="2">
        <v>41281</v>
      </c>
      <c r="O6463" s="2">
        <v>42499</v>
      </c>
      <c r="P6463" t="s">
        <v>24</v>
      </c>
      <c r="Q6463" t="s">
        <v>25</v>
      </c>
      <c r="R6463" s="5" t="str">
        <f t="shared" ref="R6463:R6524" si="307">IF(ISERROR(FIND(",",$Q6463)),$Q6463,LEFT($Q6463,FIND(",",$Q6463)-1))</f>
        <v>0.15</v>
      </c>
      <c r="S6463" s="6" t="str">
        <f t="shared" si="305"/>
        <v/>
      </c>
      <c r="T6463">
        <f>ROUND(INT(表1[[#This Row],[合同结束日期]]-表1[[#This Row],[合同起始日期]])/365,1)</f>
        <v>3.3</v>
      </c>
    </row>
    <row r="6464" spans="1:20">
      <c r="A6464" s="1">
        <v>41699</v>
      </c>
      <c r="B6464" t="s">
        <v>121</v>
      </c>
      <c r="C6464">
        <f t="shared" si="306"/>
        <v>3</v>
      </c>
      <c r="D6464" t="s">
        <v>167</v>
      </c>
      <c r="E6464" s="4">
        <v>162048</v>
      </c>
      <c r="F6464" s="4">
        <v>45292.41599999999</v>
      </c>
      <c r="G6464" s="3">
        <v>0.27949999999999992</v>
      </c>
      <c r="H6464" s="7">
        <v>894.30463576158945</v>
      </c>
      <c r="I6464" s="4">
        <v>249.95814569536421</v>
      </c>
      <c r="J6464">
        <v>181.2</v>
      </c>
      <c r="K6464" t="s">
        <v>20</v>
      </c>
      <c r="L6464" t="s">
        <v>21</v>
      </c>
      <c r="M6464" t="s">
        <v>130</v>
      </c>
      <c r="N6464" s="2">
        <v>41285</v>
      </c>
      <c r="O6464" s="2">
        <v>42499</v>
      </c>
      <c r="P6464" t="s">
        <v>24</v>
      </c>
      <c r="Q6464" t="s">
        <v>30</v>
      </c>
      <c r="R6464" s="5" t="str">
        <f t="shared" si="307"/>
        <v>0.18</v>
      </c>
      <c r="S6464" s="6" t="str">
        <f t="shared" ref="S6464:S6525" si="308">IF(ISERROR(FIND(",",$Q6464)),"",RIGHT($Q6464,LEN($Q6464)-FIND(",",$Q6464)))</f>
        <v/>
      </c>
      <c r="T6464">
        <f>ROUND(INT(表1[[#This Row],[合同结束日期]]-表1[[#This Row],[合同起始日期]])/365,1)</f>
        <v>3.3</v>
      </c>
    </row>
    <row r="6465" spans="1:20">
      <c r="A6465" s="1">
        <v>41699</v>
      </c>
      <c r="B6465" t="s">
        <v>121</v>
      </c>
      <c r="C6465">
        <f t="shared" si="306"/>
        <v>3</v>
      </c>
      <c r="D6465" t="s">
        <v>168</v>
      </c>
      <c r="E6465" s="4">
        <v>199364.4</v>
      </c>
      <c r="F6465" s="4">
        <v>46651.269600000007</v>
      </c>
      <c r="G6465" s="3">
        <v>0.23400000000000004</v>
      </c>
      <c r="H6465" s="7">
        <v>1025.537037037037</v>
      </c>
      <c r="I6465" s="4">
        <v>239.97566666666668</v>
      </c>
      <c r="J6465">
        <v>194.4</v>
      </c>
      <c r="K6465" t="s">
        <v>60</v>
      </c>
      <c r="L6465" t="s">
        <v>61</v>
      </c>
      <c r="M6465" t="s">
        <v>58</v>
      </c>
      <c r="N6465" s="2">
        <v>41348</v>
      </c>
      <c r="O6465" s="2">
        <v>42499</v>
      </c>
      <c r="P6465" t="s">
        <v>24</v>
      </c>
      <c r="Q6465" t="s">
        <v>30</v>
      </c>
      <c r="R6465" s="5" t="str">
        <f t="shared" si="307"/>
        <v>0.18</v>
      </c>
      <c r="S6465" s="6" t="str">
        <f t="shared" si="308"/>
        <v/>
      </c>
      <c r="T6465">
        <f>ROUND(INT(表1[[#This Row],[合同结束日期]]-表1[[#This Row],[合同起始日期]])/365,1)</f>
        <v>3.2</v>
      </c>
    </row>
    <row r="6466" spans="1:20">
      <c r="A6466" s="1">
        <v>41699</v>
      </c>
      <c r="B6466" t="s">
        <v>121</v>
      </c>
      <c r="C6466">
        <f t="shared" si="306"/>
        <v>3</v>
      </c>
      <c r="D6466" t="s">
        <v>226</v>
      </c>
      <c r="E6466" s="4">
        <v>134535</v>
      </c>
      <c r="F6466" s="4">
        <v>56800.676999999996</v>
      </c>
      <c r="G6466" s="3">
        <v>0.42219999999999996</v>
      </c>
      <c r="H6466" s="7">
        <v>102.66712454212455</v>
      </c>
      <c r="I6466" s="4">
        <v>43.346059981684981</v>
      </c>
      <c r="J6466">
        <v>1310.3999999999999</v>
      </c>
      <c r="K6466" t="s">
        <v>20</v>
      </c>
      <c r="L6466" t="s">
        <v>173</v>
      </c>
      <c r="M6466" t="s">
        <v>172</v>
      </c>
      <c r="N6466" s="2">
        <v>41241</v>
      </c>
      <c r="O6466" s="2">
        <v>45803</v>
      </c>
      <c r="P6466" t="s">
        <v>39</v>
      </c>
      <c r="Q6466" t="s">
        <v>28</v>
      </c>
      <c r="R6466" s="5" t="str">
        <f t="shared" si="307"/>
        <v>0.13</v>
      </c>
      <c r="S6466" s="6" t="str">
        <f t="shared" si="308"/>
        <v/>
      </c>
      <c r="T6466">
        <f>ROUND(INT(表1[[#This Row],[合同结束日期]]-表1[[#This Row],[合同起始日期]])/365,1)</f>
        <v>12.5</v>
      </c>
    </row>
    <row r="6467" spans="1:20">
      <c r="A6467" s="1">
        <v>41699</v>
      </c>
      <c r="B6467" t="s">
        <v>121</v>
      </c>
      <c r="C6467">
        <f t="shared" si="306"/>
        <v>3</v>
      </c>
      <c r="D6467" t="s">
        <v>169</v>
      </c>
      <c r="E6467" s="4">
        <v>58762.2</v>
      </c>
      <c r="F6467" s="4">
        <v>32101.789859999997</v>
      </c>
      <c r="G6467" s="3">
        <v>0.54630000000000001</v>
      </c>
      <c r="H6467" s="7">
        <v>457.64953271028031</v>
      </c>
      <c r="I6467" s="4">
        <v>250.01393971962614</v>
      </c>
      <c r="J6467">
        <v>128.4</v>
      </c>
      <c r="K6467" t="s">
        <v>20</v>
      </c>
      <c r="L6467" t="s">
        <v>21</v>
      </c>
      <c r="M6467" t="s">
        <v>130</v>
      </c>
      <c r="N6467" s="2">
        <v>41326</v>
      </c>
      <c r="O6467" s="2">
        <v>42499</v>
      </c>
      <c r="P6467" t="s">
        <v>24</v>
      </c>
      <c r="Q6467" t="s">
        <v>170</v>
      </c>
      <c r="R6467" s="5" t="str">
        <f t="shared" si="307"/>
        <v>0.2</v>
      </c>
      <c r="S6467" s="6" t="str">
        <f t="shared" si="308"/>
        <v/>
      </c>
      <c r="T6467">
        <f>ROUND(INT(表1[[#This Row],[合同结束日期]]-表1[[#This Row],[合同起始日期]])/365,1)</f>
        <v>3.2</v>
      </c>
    </row>
    <row r="6468" spans="1:20">
      <c r="A6468" s="1">
        <v>41699</v>
      </c>
      <c r="B6468" t="s">
        <v>121</v>
      </c>
      <c r="C6468">
        <f t="shared" si="306"/>
        <v>3</v>
      </c>
      <c r="D6468" t="s">
        <v>171</v>
      </c>
      <c r="E6468" s="4">
        <v>153645.6</v>
      </c>
      <c r="F6468" s="4">
        <v>106199.83872</v>
      </c>
      <c r="G6468" s="3">
        <v>0.69119999999999993</v>
      </c>
      <c r="H6468" s="7">
        <v>217.0135593220339</v>
      </c>
      <c r="I6468" s="4">
        <v>149.99977220338982</v>
      </c>
      <c r="J6468">
        <v>708</v>
      </c>
      <c r="K6468" t="s">
        <v>20</v>
      </c>
      <c r="L6468" t="s">
        <v>173</v>
      </c>
      <c r="M6468" t="s">
        <v>172</v>
      </c>
      <c r="N6468" s="2">
        <v>41377</v>
      </c>
      <c r="O6468" s="2">
        <v>43247</v>
      </c>
      <c r="P6468" t="s">
        <v>24</v>
      </c>
      <c r="Q6468" t="s">
        <v>170</v>
      </c>
      <c r="R6468" s="5" t="str">
        <f t="shared" si="307"/>
        <v>0.2</v>
      </c>
      <c r="S6468" s="6" t="str">
        <f t="shared" si="308"/>
        <v/>
      </c>
      <c r="T6468">
        <f>ROUND(INT(表1[[#This Row],[合同结束日期]]-表1[[#This Row],[合同起始日期]])/365,1)</f>
        <v>5.0999999999999996</v>
      </c>
    </row>
    <row r="6469" spans="1:20">
      <c r="A6469" s="1">
        <v>41699</v>
      </c>
      <c r="B6469" t="s">
        <v>121</v>
      </c>
      <c r="C6469">
        <f t="shared" si="306"/>
        <v>3</v>
      </c>
      <c r="D6469" t="s">
        <v>174</v>
      </c>
      <c r="E6469" s="4">
        <v>234487.19999999998</v>
      </c>
      <c r="F6469" s="4">
        <v>56159.684399999998</v>
      </c>
      <c r="G6469" s="3">
        <v>0.23950000000000002</v>
      </c>
      <c r="H6469" s="7">
        <v>417.53418803418799</v>
      </c>
      <c r="I6469" s="4">
        <v>99.999438034188032</v>
      </c>
      <c r="J6469">
        <v>561.6</v>
      </c>
      <c r="K6469" t="s">
        <v>76</v>
      </c>
      <c r="L6469" t="s">
        <v>75</v>
      </c>
      <c r="M6469" t="s">
        <v>75</v>
      </c>
      <c r="N6469" s="2">
        <v>41243</v>
      </c>
      <c r="O6469" s="2">
        <v>43229</v>
      </c>
      <c r="P6469" t="s">
        <v>24</v>
      </c>
      <c r="Q6469" t="s">
        <v>19</v>
      </c>
      <c r="R6469" s="5" t="str">
        <f t="shared" si="307"/>
        <v>0.1</v>
      </c>
      <c r="S6469" s="6" t="str">
        <f t="shared" si="308"/>
        <v/>
      </c>
      <c r="T6469">
        <f>ROUND(INT(表1[[#This Row],[合同结束日期]]-表1[[#This Row],[合同起始日期]])/365,1)</f>
        <v>5.4</v>
      </c>
    </row>
    <row r="6470" spans="1:20">
      <c r="A6470" s="1">
        <v>41699</v>
      </c>
      <c r="B6470" t="s">
        <v>121</v>
      </c>
      <c r="C6470">
        <f t="shared" si="306"/>
        <v>3</v>
      </c>
      <c r="D6470" t="s">
        <v>175</v>
      </c>
      <c r="E6470" s="4">
        <v>687759.6</v>
      </c>
      <c r="F6470" s="4">
        <v>186864.28332000002</v>
      </c>
      <c r="G6470" s="3">
        <v>0.27170000000000005</v>
      </c>
      <c r="H6470" s="7">
        <v>349.68456375838923</v>
      </c>
      <c r="I6470" s="4">
        <v>95.00929597315438</v>
      </c>
      <c r="J6470">
        <v>1966.8</v>
      </c>
      <c r="K6470" t="s">
        <v>20</v>
      </c>
      <c r="L6470" t="s">
        <v>173</v>
      </c>
      <c r="M6470" t="s">
        <v>172</v>
      </c>
      <c r="N6470" s="2">
        <v>41288</v>
      </c>
      <c r="O6470" s="2">
        <v>44694</v>
      </c>
      <c r="P6470" t="s">
        <v>18</v>
      </c>
      <c r="Q6470" t="s">
        <v>170</v>
      </c>
      <c r="R6470" s="5" t="str">
        <f t="shared" si="307"/>
        <v>0.2</v>
      </c>
      <c r="S6470" s="6" t="str">
        <f t="shared" si="308"/>
        <v/>
      </c>
      <c r="T6470">
        <f>ROUND(INT(表1[[#This Row],[合同结束日期]]-表1[[#This Row],[合同起始日期]])/365,1)</f>
        <v>9.3000000000000007</v>
      </c>
    </row>
    <row r="6471" spans="1:20">
      <c r="A6471" s="1">
        <v>41699</v>
      </c>
      <c r="B6471" t="s">
        <v>121</v>
      </c>
      <c r="C6471">
        <f t="shared" si="306"/>
        <v>3</v>
      </c>
      <c r="D6471" t="s">
        <v>268</v>
      </c>
      <c r="E6471" s="4">
        <v>87813.599999999991</v>
      </c>
      <c r="F6471" s="4">
        <v>12012.90048</v>
      </c>
      <c r="G6471" s="3">
        <v>0.1368</v>
      </c>
      <c r="H6471" s="7">
        <v>6098.166666666667</v>
      </c>
      <c r="I6471" s="4">
        <v>834.22920000000011</v>
      </c>
      <c r="J6471">
        <v>14.399999999999999</v>
      </c>
      <c r="K6471" t="s">
        <v>20</v>
      </c>
      <c r="L6471" t="s">
        <v>21</v>
      </c>
      <c r="M6471" t="s">
        <v>130</v>
      </c>
      <c r="N6471" s="2">
        <v>41486</v>
      </c>
      <c r="O6471" s="2">
        <v>41850</v>
      </c>
      <c r="P6471" t="s">
        <v>24</v>
      </c>
      <c r="Q6471" t="s">
        <v>28</v>
      </c>
      <c r="R6471" s="5" t="str">
        <f t="shared" si="307"/>
        <v>0.13</v>
      </c>
      <c r="S6471" s="6" t="str">
        <f t="shared" si="308"/>
        <v/>
      </c>
      <c r="T6471">
        <f>ROUND(INT(表1[[#This Row],[合同结束日期]]-表1[[#This Row],[合同起始日期]])/365,1)</f>
        <v>1</v>
      </c>
    </row>
    <row r="6472" spans="1:20">
      <c r="A6472" s="1">
        <v>41699</v>
      </c>
      <c r="B6472" t="s">
        <v>121</v>
      </c>
      <c r="C6472">
        <f t="shared" si="306"/>
        <v>3</v>
      </c>
      <c r="D6472" t="s">
        <v>297</v>
      </c>
      <c r="E6472" s="4">
        <v>51789.96</v>
      </c>
      <c r="F6472" s="4">
        <v>7198.8044400000008</v>
      </c>
      <c r="G6472" s="3">
        <v>0.13900000000000001</v>
      </c>
      <c r="H6472" s="7">
        <v>3596.5250000000001</v>
      </c>
      <c r="I6472" s="4">
        <v>499.91697500000009</v>
      </c>
      <c r="J6472">
        <v>14.399999999999999</v>
      </c>
      <c r="K6472" t="s">
        <v>60</v>
      </c>
      <c r="L6472" t="s">
        <v>61</v>
      </c>
      <c r="M6472" t="s">
        <v>305</v>
      </c>
      <c r="N6472" s="2">
        <v>41587</v>
      </c>
      <c r="O6472" s="2">
        <v>41951</v>
      </c>
      <c r="P6472" t="s">
        <v>14</v>
      </c>
      <c r="Q6472" t="s">
        <v>37</v>
      </c>
      <c r="R6472" s="5" t="str">
        <f t="shared" si="307"/>
        <v>0.</v>
      </c>
      <c r="S6472" s="6" t="str">
        <f t="shared" si="308"/>
        <v/>
      </c>
      <c r="T6472">
        <f>ROUND(INT(表1[[#This Row],[合同结束日期]]-表1[[#This Row],[合同起始日期]])/365,1)</f>
        <v>1</v>
      </c>
    </row>
    <row r="6473" spans="1:20">
      <c r="A6473" s="1">
        <v>41730</v>
      </c>
      <c r="B6473" t="s">
        <v>121</v>
      </c>
      <c r="C6473">
        <f t="shared" si="306"/>
        <v>3</v>
      </c>
      <c r="D6473" t="s">
        <v>242</v>
      </c>
      <c r="E6473" s="4">
        <v>975706.79999999993</v>
      </c>
      <c r="F6473" s="4">
        <v>182359.60092</v>
      </c>
      <c r="G6473" s="3">
        <v>0.18690000000000001</v>
      </c>
      <c r="H6473" s="7">
        <v>427.94157894736838</v>
      </c>
      <c r="I6473" s="4">
        <v>79.982281105263155</v>
      </c>
      <c r="J6473">
        <v>2280</v>
      </c>
      <c r="K6473" t="s">
        <v>151</v>
      </c>
      <c r="L6473" t="s">
        <v>243</v>
      </c>
      <c r="M6473" t="s">
        <v>243</v>
      </c>
      <c r="N6473" s="2">
        <v>41282</v>
      </c>
      <c r="O6473" s="2">
        <v>45055</v>
      </c>
      <c r="P6473" t="s">
        <v>14</v>
      </c>
      <c r="Q6473" t="s">
        <v>37</v>
      </c>
      <c r="R6473" s="5" t="str">
        <f t="shared" si="307"/>
        <v>0.</v>
      </c>
      <c r="S6473" s="6" t="str">
        <f t="shared" si="308"/>
        <v/>
      </c>
      <c r="T6473">
        <f>ROUND(INT(表1[[#This Row],[合同结束日期]]-表1[[#This Row],[合同起始日期]])/365,1)</f>
        <v>10.3</v>
      </c>
    </row>
    <row r="6474" spans="1:20">
      <c r="A6474" s="1">
        <v>41730</v>
      </c>
      <c r="B6474" t="s">
        <v>121</v>
      </c>
      <c r="C6474">
        <f t="shared" si="306"/>
        <v>3</v>
      </c>
      <c r="D6474" t="s">
        <v>122</v>
      </c>
      <c r="E6474" s="4">
        <v>120988.20000000001</v>
      </c>
      <c r="F6474" s="4">
        <v>19007.246220000001</v>
      </c>
      <c r="G6474" s="3">
        <v>0.15709999999999999</v>
      </c>
      <c r="H6474" s="7">
        <v>1050.244791666667</v>
      </c>
      <c r="I6474" s="4">
        <v>164.99345677083335</v>
      </c>
      <c r="J6474">
        <v>115.19999999999999</v>
      </c>
      <c r="K6474" t="s">
        <v>44</v>
      </c>
      <c r="L6474" t="s">
        <v>46</v>
      </c>
      <c r="M6474" t="s">
        <v>45</v>
      </c>
      <c r="N6474" s="2">
        <v>41358</v>
      </c>
      <c r="O6474" s="2">
        <v>43213</v>
      </c>
      <c r="P6474" t="s">
        <v>24</v>
      </c>
      <c r="Q6474" t="s">
        <v>123</v>
      </c>
      <c r="R6474" s="5" t="str">
        <f t="shared" si="307"/>
        <v>0.09</v>
      </c>
      <c r="S6474" s="6" t="str">
        <f t="shared" si="308"/>
        <v/>
      </c>
      <c r="T6474">
        <f>ROUND(INT(表1[[#This Row],[合同结束日期]]-表1[[#This Row],[合同起始日期]])/365,1)</f>
        <v>5.0999999999999996</v>
      </c>
    </row>
    <row r="6475" spans="1:20">
      <c r="A6475" s="1">
        <v>41730</v>
      </c>
      <c r="B6475" t="s">
        <v>121</v>
      </c>
      <c r="C6475">
        <f t="shared" si="306"/>
        <v>3</v>
      </c>
      <c r="D6475" t="s">
        <v>124</v>
      </c>
      <c r="E6475" s="4">
        <v>412867.2</v>
      </c>
      <c r="F6475" s="4">
        <v>66017.465280000004</v>
      </c>
      <c r="G6475" s="3">
        <v>0.15990000000000001</v>
      </c>
      <c r="H6475" s="7">
        <v>688.11199999999997</v>
      </c>
      <c r="I6475" s="4">
        <v>110.0291088</v>
      </c>
      <c r="J6475">
        <v>600</v>
      </c>
      <c r="K6475" t="s">
        <v>44</v>
      </c>
      <c r="L6475" t="s">
        <v>72</v>
      </c>
      <c r="M6475" t="s">
        <v>71</v>
      </c>
      <c r="N6475" s="2">
        <v>41267</v>
      </c>
      <c r="O6475" s="2">
        <v>44325</v>
      </c>
      <c r="P6475" t="s">
        <v>18</v>
      </c>
      <c r="Q6475" t="s">
        <v>42</v>
      </c>
      <c r="R6475" s="5" t="str">
        <f t="shared" si="307"/>
        <v>0.08</v>
      </c>
      <c r="S6475" s="6" t="str">
        <f t="shared" si="308"/>
        <v/>
      </c>
      <c r="T6475">
        <f>ROUND(INT(表1[[#This Row],[合同结束日期]]-表1[[#This Row],[合同起始日期]])/365,1)</f>
        <v>8.4</v>
      </c>
    </row>
    <row r="6476" spans="1:20">
      <c r="A6476" s="1">
        <v>41730</v>
      </c>
      <c r="B6476" t="s">
        <v>121</v>
      </c>
      <c r="C6476">
        <f t="shared" si="306"/>
        <v>3</v>
      </c>
      <c r="D6476" t="s">
        <v>125</v>
      </c>
      <c r="E6476" s="4">
        <v>623320.79999999993</v>
      </c>
      <c r="F6476" s="4">
        <v>63890.381999999991</v>
      </c>
      <c r="G6476" s="3">
        <v>0.10249999999999999</v>
      </c>
      <c r="H6476" s="7">
        <v>1335.305912596401</v>
      </c>
      <c r="I6476" s="4">
        <v>136.8688560411311</v>
      </c>
      <c r="J6476">
        <v>466.79999999999995</v>
      </c>
      <c r="K6476" t="s">
        <v>44</v>
      </c>
      <c r="L6476" t="s">
        <v>72</v>
      </c>
      <c r="M6476" t="s">
        <v>126</v>
      </c>
      <c r="N6476" s="2">
        <v>41257</v>
      </c>
      <c r="O6476" s="2">
        <v>44325</v>
      </c>
      <c r="P6476" t="s">
        <v>24</v>
      </c>
      <c r="Q6476" t="s">
        <v>42</v>
      </c>
      <c r="R6476" s="5" t="str">
        <f t="shared" si="307"/>
        <v>0.08</v>
      </c>
      <c r="S6476" s="6" t="str">
        <f t="shared" si="308"/>
        <v/>
      </c>
      <c r="T6476">
        <f>ROUND(INT(表1[[#This Row],[合同结束日期]]-表1[[#This Row],[合同起始日期]])/365,1)</f>
        <v>8.4</v>
      </c>
    </row>
    <row r="6477" spans="1:20">
      <c r="A6477" s="1">
        <v>41730</v>
      </c>
      <c r="B6477" t="s">
        <v>121</v>
      </c>
      <c r="C6477">
        <f t="shared" si="306"/>
        <v>3</v>
      </c>
      <c r="D6477" t="s">
        <v>127</v>
      </c>
      <c r="E6477" s="4">
        <v>2115217.1999999997</v>
      </c>
      <c r="F6477" s="4">
        <v>111048.90300000001</v>
      </c>
      <c r="G6477" s="3">
        <v>5.2500000000000012E-2</v>
      </c>
      <c r="H6477" s="7">
        <v>1713.0038872691932</v>
      </c>
      <c r="I6477" s="4">
        <v>89.932704081632664</v>
      </c>
      <c r="J6477">
        <v>1234.8</v>
      </c>
      <c r="K6477" t="s">
        <v>44</v>
      </c>
      <c r="L6477" t="s">
        <v>72</v>
      </c>
      <c r="M6477" t="s">
        <v>71</v>
      </c>
      <c r="N6477" s="2">
        <v>41241</v>
      </c>
      <c r="O6477" s="2">
        <v>45055</v>
      </c>
      <c r="P6477" t="s">
        <v>14</v>
      </c>
      <c r="Q6477" t="s">
        <v>37</v>
      </c>
      <c r="R6477" s="5" t="str">
        <f t="shared" si="307"/>
        <v>0.</v>
      </c>
      <c r="S6477" s="6" t="str">
        <f t="shared" si="308"/>
        <v/>
      </c>
      <c r="T6477">
        <f>ROUND(INT(表1[[#This Row],[合同结束日期]]-表1[[#This Row],[合同起始日期]])/365,1)</f>
        <v>10.4</v>
      </c>
    </row>
    <row r="6478" spans="1:20">
      <c r="A6478" s="1">
        <v>41730</v>
      </c>
      <c r="B6478" t="s">
        <v>121</v>
      </c>
      <c r="C6478">
        <f t="shared" si="306"/>
        <v>3</v>
      </c>
      <c r="D6478" t="s">
        <v>312</v>
      </c>
      <c r="E6478" s="4">
        <v>423528</v>
      </c>
      <c r="F6478" s="4">
        <v>40235.160000000003</v>
      </c>
      <c r="G6478" s="3">
        <v>9.5000000000000015E-2</v>
      </c>
      <c r="H6478" s="7">
        <v>2595.1470588235297</v>
      </c>
      <c r="I6478" s="4">
        <v>246.53897058823534</v>
      </c>
      <c r="J6478">
        <v>163.19999999999999</v>
      </c>
      <c r="K6478" t="s">
        <v>44</v>
      </c>
      <c r="L6478" t="s">
        <v>72</v>
      </c>
      <c r="M6478" t="s">
        <v>71</v>
      </c>
      <c r="N6478" s="2">
        <v>41640</v>
      </c>
      <c r="O6478" s="2">
        <v>43100</v>
      </c>
      <c r="P6478" t="s">
        <v>18</v>
      </c>
      <c r="Q6478" t="s">
        <v>19</v>
      </c>
      <c r="R6478" s="5" t="str">
        <f t="shared" si="307"/>
        <v>0.1</v>
      </c>
      <c r="S6478" s="6" t="str">
        <f t="shared" si="308"/>
        <v/>
      </c>
      <c r="T6478">
        <f>ROUND(INT(表1[[#This Row],[合同结束日期]]-表1[[#This Row],[合同起始日期]])/365,1)</f>
        <v>4</v>
      </c>
    </row>
    <row r="6479" spans="1:20">
      <c r="A6479" s="1">
        <v>41730</v>
      </c>
      <c r="B6479" t="s">
        <v>121</v>
      </c>
      <c r="C6479">
        <f t="shared" si="306"/>
        <v>3</v>
      </c>
      <c r="D6479" t="s">
        <v>128</v>
      </c>
      <c r="E6479" s="4">
        <v>166732.79999999999</v>
      </c>
      <c r="F6479" s="4">
        <v>27177.446399999997</v>
      </c>
      <c r="G6479" s="3">
        <v>0.16300000000000001</v>
      </c>
      <c r="H6479" s="7">
        <v>920.15894039735099</v>
      </c>
      <c r="I6479" s="4">
        <v>149.98590728476822</v>
      </c>
      <c r="J6479">
        <v>181.2</v>
      </c>
      <c r="K6479" t="s">
        <v>76</v>
      </c>
      <c r="L6479" t="s">
        <v>75</v>
      </c>
      <c r="M6479" t="s">
        <v>75</v>
      </c>
      <c r="N6479" s="2">
        <v>41285</v>
      </c>
      <c r="O6479" s="2">
        <v>43229</v>
      </c>
      <c r="P6479" t="s">
        <v>14</v>
      </c>
      <c r="Q6479" t="s">
        <v>37</v>
      </c>
      <c r="R6479" s="5" t="str">
        <f t="shared" si="307"/>
        <v>0.</v>
      </c>
      <c r="S6479" s="6" t="str">
        <f t="shared" si="308"/>
        <v/>
      </c>
      <c r="T6479">
        <f>ROUND(INT(表1[[#This Row],[合同结束日期]]-表1[[#This Row],[合同起始日期]])/365,1)</f>
        <v>5.3</v>
      </c>
    </row>
    <row r="6480" spans="1:20">
      <c r="A6480" s="1">
        <v>41730</v>
      </c>
      <c r="B6480" t="s">
        <v>121</v>
      </c>
      <c r="C6480">
        <f t="shared" si="306"/>
        <v>3</v>
      </c>
      <c r="D6480" t="s">
        <v>129</v>
      </c>
      <c r="E6480" s="4">
        <v>184340.39999999997</v>
      </c>
      <c r="F6480" s="4">
        <v>33642.123</v>
      </c>
      <c r="G6480" s="3">
        <v>0.18250000000000002</v>
      </c>
      <c r="H6480" s="7">
        <v>1536.1699999999996</v>
      </c>
      <c r="I6480" s="4">
        <v>280.35102499999999</v>
      </c>
      <c r="J6480">
        <v>120</v>
      </c>
      <c r="K6480" t="s">
        <v>20</v>
      </c>
      <c r="L6480" t="s">
        <v>21</v>
      </c>
      <c r="M6480" t="s">
        <v>130</v>
      </c>
      <c r="N6480" s="2">
        <v>41285</v>
      </c>
      <c r="O6480" s="2">
        <v>42133</v>
      </c>
      <c r="P6480" t="s">
        <v>24</v>
      </c>
      <c r="Q6480" t="s">
        <v>25</v>
      </c>
      <c r="R6480" s="5" t="str">
        <f t="shared" si="307"/>
        <v>0.15</v>
      </c>
      <c r="S6480" s="6" t="str">
        <f t="shared" si="308"/>
        <v/>
      </c>
      <c r="T6480">
        <f>ROUND(INT(表1[[#This Row],[合同结束日期]]-表1[[#This Row],[合同起始日期]])/365,1)</f>
        <v>2.2999999999999998</v>
      </c>
    </row>
    <row r="6481" spans="1:20">
      <c r="A6481" s="1">
        <v>41730</v>
      </c>
      <c r="B6481" t="s">
        <v>121</v>
      </c>
      <c r="C6481">
        <f t="shared" si="306"/>
        <v>3</v>
      </c>
      <c r="D6481" t="s">
        <v>131</v>
      </c>
      <c r="E6481" s="4">
        <v>65314.799999999996</v>
      </c>
      <c r="F6481" s="4">
        <v>15264.06876</v>
      </c>
      <c r="G6481" s="3">
        <v>0.23370000000000002</v>
      </c>
      <c r="H6481" s="7">
        <v>1026.9622641509434</v>
      </c>
      <c r="I6481" s="4">
        <v>240.00108113207548</v>
      </c>
      <c r="J6481">
        <v>63.599999999999994</v>
      </c>
      <c r="K6481" t="s">
        <v>11</v>
      </c>
      <c r="L6481" t="s">
        <v>13</v>
      </c>
      <c r="M6481" t="s">
        <v>34</v>
      </c>
      <c r="N6481" s="2">
        <v>41267</v>
      </c>
      <c r="O6481" s="2">
        <v>42133</v>
      </c>
      <c r="P6481" t="s">
        <v>24</v>
      </c>
      <c r="Q6481" t="s">
        <v>83</v>
      </c>
      <c r="R6481" s="5" t="str">
        <f t="shared" si="307"/>
        <v>0.14</v>
      </c>
      <c r="S6481" s="6" t="str">
        <f t="shared" si="308"/>
        <v/>
      </c>
      <c r="T6481">
        <f>ROUND(INT(表1[[#This Row],[合同结束日期]]-表1[[#This Row],[合同起始日期]])/365,1)</f>
        <v>2.4</v>
      </c>
    </row>
    <row r="6482" spans="1:20">
      <c r="A6482" s="1">
        <v>41730</v>
      </c>
      <c r="B6482" t="s">
        <v>121</v>
      </c>
      <c r="C6482">
        <f t="shared" si="306"/>
        <v>3</v>
      </c>
      <c r="D6482" t="s">
        <v>132</v>
      </c>
      <c r="E6482" s="4">
        <v>64332</v>
      </c>
      <c r="F6482" s="4">
        <v>15047.254799999999</v>
      </c>
      <c r="G6482" s="3">
        <v>0.23389999999999997</v>
      </c>
      <c r="H6482" s="7">
        <v>940.52631578947376</v>
      </c>
      <c r="I6482" s="4">
        <v>219.98910526315791</v>
      </c>
      <c r="J6482">
        <v>68.399999999999991</v>
      </c>
      <c r="K6482" t="s">
        <v>20</v>
      </c>
      <c r="L6482" t="s">
        <v>21</v>
      </c>
      <c r="M6482" t="s">
        <v>130</v>
      </c>
      <c r="N6482" s="2">
        <v>41374</v>
      </c>
      <c r="O6482" s="2">
        <v>42133</v>
      </c>
      <c r="P6482" t="s">
        <v>24</v>
      </c>
      <c r="Q6482" t="s">
        <v>25</v>
      </c>
      <c r="R6482" s="5" t="str">
        <f t="shared" si="307"/>
        <v>0.15</v>
      </c>
      <c r="S6482" s="6" t="str">
        <f t="shared" si="308"/>
        <v/>
      </c>
      <c r="T6482">
        <f>ROUND(INT(表1[[#This Row],[合同结束日期]]-表1[[#This Row],[合同起始日期]])/365,1)</f>
        <v>2.1</v>
      </c>
    </row>
    <row r="6483" spans="1:20">
      <c r="A6483" s="1">
        <v>41730</v>
      </c>
      <c r="B6483" t="s">
        <v>121</v>
      </c>
      <c r="C6483">
        <f t="shared" si="306"/>
        <v>3</v>
      </c>
      <c r="D6483" t="s">
        <v>133</v>
      </c>
      <c r="E6483" s="4">
        <v>41647.199999999997</v>
      </c>
      <c r="F6483" s="4">
        <v>14430.754799999999</v>
      </c>
      <c r="G6483" s="3">
        <v>0.34649999999999997</v>
      </c>
      <c r="H6483" s="7">
        <v>533.93846153846152</v>
      </c>
      <c r="I6483" s="4">
        <v>185.00967692307691</v>
      </c>
      <c r="J6483">
        <v>78</v>
      </c>
      <c r="K6483" t="s">
        <v>20</v>
      </c>
      <c r="L6483" t="s">
        <v>21</v>
      </c>
      <c r="M6483" t="s">
        <v>134</v>
      </c>
      <c r="N6483" s="2">
        <v>41384</v>
      </c>
      <c r="O6483" s="2">
        <v>42143</v>
      </c>
      <c r="P6483" t="s">
        <v>24</v>
      </c>
      <c r="Q6483" t="s">
        <v>65</v>
      </c>
      <c r="R6483" s="5" t="str">
        <f t="shared" si="307"/>
        <v>0.12</v>
      </c>
      <c r="S6483" s="6" t="str">
        <f t="shared" si="308"/>
        <v/>
      </c>
      <c r="T6483">
        <f>ROUND(INT(表1[[#This Row],[合同结束日期]]-表1[[#This Row],[合同起始日期]])/365,1)</f>
        <v>2.1</v>
      </c>
    </row>
    <row r="6484" spans="1:20">
      <c r="A6484" s="1">
        <v>41730</v>
      </c>
      <c r="B6484" t="s">
        <v>121</v>
      </c>
      <c r="C6484">
        <f t="shared" si="306"/>
        <v>3</v>
      </c>
      <c r="D6484" t="s">
        <v>135</v>
      </c>
      <c r="E6484" s="4">
        <v>427902</v>
      </c>
      <c r="F6484" s="4">
        <v>105820.16459999999</v>
      </c>
      <c r="G6484" s="3">
        <v>0.24729999999999996</v>
      </c>
      <c r="H6484" s="7">
        <v>849.01190476190482</v>
      </c>
      <c r="I6484" s="4">
        <v>209.96064404761901</v>
      </c>
      <c r="J6484">
        <v>504</v>
      </c>
      <c r="K6484" t="s">
        <v>44</v>
      </c>
      <c r="L6484" t="s">
        <v>72</v>
      </c>
      <c r="M6484" t="s">
        <v>71</v>
      </c>
      <c r="N6484" s="2">
        <v>41332</v>
      </c>
      <c r="O6484" s="2">
        <v>43594</v>
      </c>
      <c r="P6484" t="s">
        <v>24</v>
      </c>
      <c r="Q6484" t="s">
        <v>19</v>
      </c>
      <c r="R6484" s="5" t="str">
        <f t="shared" si="307"/>
        <v>0.1</v>
      </c>
      <c r="S6484" s="6" t="str">
        <f t="shared" si="308"/>
        <v/>
      </c>
      <c r="T6484">
        <f>ROUND(INT(表1[[#This Row],[合同结束日期]]-表1[[#This Row],[合同起始日期]])/365,1)</f>
        <v>6.2</v>
      </c>
    </row>
    <row r="6485" spans="1:20">
      <c r="A6485" s="1">
        <v>41730</v>
      </c>
      <c r="B6485" t="s">
        <v>121</v>
      </c>
      <c r="C6485">
        <f t="shared" si="306"/>
        <v>3</v>
      </c>
      <c r="D6485" t="s">
        <v>136</v>
      </c>
      <c r="E6485" s="4">
        <v>311985.59999999998</v>
      </c>
      <c r="F6485" s="4">
        <v>44832.330720000005</v>
      </c>
      <c r="G6485" s="3">
        <v>0.14370000000000002</v>
      </c>
      <c r="H6485" s="7">
        <v>1044.1285140562247</v>
      </c>
      <c r="I6485" s="4">
        <v>150.04126746987953</v>
      </c>
      <c r="J6485">
        <v>298.8</v>
      </c>
      <c r="K6485" t="s">
        <v>44</v>
      </c>
      <c r="L6485" t="s">
        <v>72</v>
      </c>
      <c r="M6485" t="s">
        <v>71</v>
      </c>
      <c r="N6485" s="2">
        <v>41271</v>
      </c>
      <c r="O6485" s="2">
        <v>43229</v>
      </c>
      <c r="P6485" t="s">
        <v>24</v>
      </c>
      <c r="Q6485" t="s">
        <v>19</v>
      </c>
      <c r="R6485" s="5" t="str">
        <f t="shared" si="307"/>
        <v>0.1</v>
      </c>
      <c r="S6485" s="6" t="str">
        <f t="shared" si="308"/>
        <v/>
      </c>
      <c r="T6485">
        <f>ROUND(INT(表1[[#This Row],[合同结束日期]]-表1[[#This Row],[合同起始日期]])/365,1)</f>
        <v>5.4</v>
      </c>
    </row>
    <row r="6486" spans="1:20">
      <c r="A6486" s="1">
        <v>41730</v>
      </c>
      <c r="B6486" t="s">
        <v>121</v>
      </c>
      <c r="C6486">
        <f t="shared" si="306"/>
        <v>3</v>
      </c>
      <c r="D6486" t="s">
        <v>137</v>
      </c>
      <c r="E6486" s="4">
        <v>173286</v>
      </c>
      <c r="F6486" s="4">
        <v>36892.58939999999</v>
      </c>
      <c r="G6486" s="3">
        <v>0.21289999999999995</v>
      </c>
      <c r="H6486" s="7">
        <v>704.41463414634143</v>
      </c>
      <c r="I6486" s="4">
        <v>149.96987560975606</v>
      </c>
      <c r="J6486">
        <v>246</v>
      </c>
      <c r="K6486" t="s">
        <v>44</v>
      </c>
      <c r="L6486" t="s">
        <v>72</v>
      </c>
      <c r="M6486" t="s">
        <v>126</v>
      </c>
      <c r="N6486" s="2">
        <v>41249</v>
      </c>
      <c r="O6486" s="2">
        <v>43229</v>
      </c>
      <c r="P6486" t="s">
        <v>24</v>
      </c>
      <c r="Q6486" t="s">
        <v>123</v>
      </c>
      <c r="R6486" s="5" t="str">
        <f t="shared" si="307"/>
        <v>0.09</v>
      </c>
      <c r="S6486" s="6" t="str">
        <f t="shared" si="308"/>
        <v/>
      </c>
      <c r="T6486">
        <f>ROUND(INT(表1[[#This Row],[合同结束日期]]-表1[[#This Row],[合同起始日期]])/365,1)</f>
        <v>5.4</v>
      </c>
    </row>
    <row r="6487" spans="1:20">
      <c r="A6487" s="1">
        <v>41730</v>
      </c>
      <c r="B6487" t="s">
        <v>121</v>
      </c>
      <c r="C6487">
        <f t="shared" si="306"/>
        <v>3</v>
      </c>
      <c r="D6487" t="s">
        <v>138</v>
      </c>
      <c r="E6487" s="4">
        <v>68854.8</v>
      </c>
      <c r="F6487" s="4">
        <v>15285.765600000001</v>
      </c>
      <c r="G6487" s="3">
        <v>0.222</v>
      </c>
      <c r="H6487" s="7">
        <v>1171</v>
      </c>
      <c r="I6487" s="4">
        <v>259.96200000000005</v>
      </c>
      <c r="J6487">
        <v>58.8</v>
      </c>
      <c r="K6487" t="s">
        <v>140</v>
      </c>
      <c r="L6487" t="s">
        <v>139</v>
      </c>
      <c r="M6487" t="s">
        <v>139</v>
      </c>
      <c r="N6487" s="2">
        <v>41279</v>
      </c>
      <c r="O6487" s="2">
        <v>42133</v>
      </c>
      <c r="P6487" t="s">
        <v>24</v>
      </c>
      <c r="Q6487" t="s">
        <v>65</v>
      </c>
      <c r="R6487" s="5" t="str">
        <f t="shared" si="307"/>
        <v>0.12</v>
      </c>
      <c r="S6487" s="6" t="str">
        <f t="shared" si="308"/>
        <v/>
      </c>
      <c r="T6487">
        <f>ROUND(INT(表1[[#This Row],[合同结束日期]]-表1[[#This Row],[合同起始日期]])/365,1)</f>
        <v>2.2999999999999998</v>
      </c>
    </row>
    <row r="6488" spans="1:20">
      <c r="A6488" s="1">
        <v>41730</v>
      </c>
      <c r="B6488" t="s">
        <v>121</v>
      </c>
      <c r="C6488">
        <f t="shared" si="306"/>
        <v>3</v>
      </c>
      <c r="D6488" t="s">
        <v>141</v>
      </c>
      <c r="E6488" s="4">
        <v>257054.4</v>
      </c>
      <c r="F6488" s="4">
        <v>59199.628319999996</v>
      </c>
      <c r="G6488" s="3">
        <v>0.23029999999999998</v>
      </c>
      <c r="H6488" s="7">
        <v>499.32867132867136</v>
      </c>
      <c r="I6488" s="4">
        <v>114.99539300699301</v>
      </c>
      <c r="J6488">
        <v>514.79999999999995</v>
      </c>
      <c r="K6488" t="s">
        <v>44</v>
      </c>
      <c r="L6488" t="s">
        <v>72</v>
      </c>
      <c r="M6488" t="s">
        <v>71</v>
      </c>
      <c r="N6488" s="2">
        <v>41285</v>
      </c>
      <c r="O6488" s="2">
        <v>43229</v>
      </c>
      <c r="P6488" t="s">
        <v>24</v>
      </c>
      <c r="Q6488" t="s">
        <v>123</v>
      </c>
      <c r="R6488" s="5" t="str">
        <f t="shared" si="307"/>
        <v>0.09</v>
      </c>
      <c r="S6488" s="6" t="str">
        <f t="shared" si="308"/>
        <v/>
      </c>
      <c r="T6488">
        <f>ROUND(INT(表1[[#This Row],[合同结束日期]]-表1[[#This Row],[合同起始日期]])/365,1)</f>
        <v>5.3</v>
      </c>
    </row>
    <row r="6489" spans="1:20">
      <c r="A6489" s="1">
        <v>41730</v>
      </c>
      <c r="B6489" t="s">
        <v>121</v>
      </c>
      <c r="C6489">
        <f t="shared" si="306"/>
        <v>3</v>
      </c>
      <c r="D6489" t="s">
        <v>142</v>
      </c>
      <c r="E6489" s="4">
        <v>246477.72000000003</v>
      </c>
      <c r="F6489" s="4">
        <v>39608.969604000005</v>
      </c>
      <c r="G6489" s="3">
        <v>0.16070000000000001</v>
      </c>
      <c r="H6489" s="7">
        <v>933.62772727272738</v>
      </c>
      <c r="I6489" s="4">
        <v>150.0339757727273</v>
      </c>
      <c r="J6489">
        <v>264</v>
      </c>
      <c r="K6489" t="s">
        <v>60</v>
      </c>
      <c r="L6489" t="s">
        <v>61</v>
      </c>
      <c r="M6489" t="s">
        <v>143</v>
      </c>
      <c r="N6489" s="2">
        <v>41383</v>
      </c>
      <c r="O6489" s="2">
        <v>42508</v>
      </c>
      <c r="P6489" t="s">
        <v>18</v>
      </c>
      <c r="Q6489" t="s">
        <v>19</v>
      </c>
      <c r="R6489" s="5" t="str">
        <f t="shared" si="307"/>
        <v>0.1</v>
      </c>
      <c r="S6489" s="6" t="str">
        <f t="shared" si="308"/>
        <v/>
      </c>
      <c r="T6489">
        <f>ROUND(INT(表1[[#This Row],[合同结束日期]]-表1[[#This Row],[合同起始日期]])/365,1)</f>
        <v>3.1</v>
      </c>
    </row>
    <row r="6490" spans="1:20">
      <c r="A6490" s="1">
        <v>41730</v>
      </c>
      <c r="B6490" t="s">
        <v>121</v>
      </c>
      <c r="C6490">
        <f t="shared" si="306"/>
        <v>3</v>
      </c>
      <c r="D6490" t="s">
        <v>144</v>
      </c>
      <c r="E6490" s="4">
        <v>51500.4</v>
      </c>
      <c r="F6490" s="4">
        <v>11422.788719999999</v>
      </c>
      <c r="G6490" s="3">
        <v>0.22179999999999997</v>
      </c>
      <c r="H6490" s="7">
        <v>1262.2647058823532</v>
      </c>
      <c r="I6490" s="4">
        <v>279.97031176470585</v>
      </c>
      <c r="J6490">
        <v>40.799999999999997</v>
      </c>
      <c r="K6490" t="s">
        <v>60</v>
      </c>
      <c r="L6490" t="s">
        <v>116</v>
      </c>
      <c r="M6490" t="s">
        <v>145</v>
      </c>
      <c r="N6490" s="2">
        <v>41295</v>
      </c>
      <c r="O6490" s="2">
        <v>42133</v>
      </c>
      <c r="P6490" t="s">
        <v>24</v>
      </c>
      <c r="Q6490" t="s">
        <v>83</v>
      </c>
      <c r="R6490" s="5" t="str">
        <f t="shared" si="307"/>
        <v>0.14</v>
      </c>
      <c r="S6490" s="6" t="str">
        <f t="shared" si="308"/>
        <v/>
      </c>
      <c r="T6490">
        <f>ROUND(INT(表1[[#This Row],[合同结束日期]]-表1[[#This Row],[合同起始日期]])/365,1)</f>
        <v>2.2999999999999998</v>
      </c>
    </row>
    <row r="6491" spans="1:20">
      <c r="A6491" s="1">
        <v>41730</v>
      </c>
      <c r="B6491" t="s">
        <v>121</v>
      </c>
      <c r="C6491">
        <f t="shared" si="306"/>
        <v>3</v>
      </c>
      <c r="D6491" t="s">
        <v>146</v>
      </c>
      <c r="E6491" s="4">
        <v>782886.27599999984</v>
      </c>
      <c r="F6491" s="4">
        <v>109917.2331504</v>
      </c>
      <c r="G6491" s="3">
        <v>0.14040000000000002</v>
      </c>
      <c r="H6491" s="7">
        <v>4797.0972794117642</v>
      </c>
      <c r="I6491" s="4">
        <v>673.51245802941185</v>
      </c>
      <c r="J6491">
        <v>163.19999999999999</v>
      </c>
      <c r="K6491" t="s">
        <v>11</v>
      </c>
      <c r="L6491" t="s">
        <v>51</v>
      </c>
      <c r="M6491" t="s">
        <v>50</v>
      </c>
      <c r="N6491" s="2">
        <v>41343</v>
      </c>
      <c r="O6491" s="2">
        <v>42499</v>
      </c>
      <c r="P6491" t="s">
        <v>18</v>
      </c>
      <c r="Q6491" t="s">
        <v>28</v>
      </c>
      <c r="R6491" s="5" t="str">
        <f t="shared" si="307"/>
        <v>0.13</v>
      </c>
      <c r="S6491" s="6" t="str">
        <f t="shared" si="308"/>
        <v/>
      </c>
      <c r="T6491">
        <f>ROUND(INT(表1[[#This Row],[合同结束日期]]-表1[[#This Row],[合同起始日期]])/365,1)</f>
        <v>3.2</v>
      </c>
    </row>
    <row r="6492" spans="1:20">
      <c r="A6492" s="1">
        <v>41730</v>
      </c>
      <c r="B6492" t="s">
        <v>121</v>
      </c>
      <c r="C6492">
        <f t="shared" si="306"/>
        <v>3</v>
      </c>
      <c r="D6492" t="s">
        <v>147</v>
      </c>
      <c r="E6492" s="4">
        <v>1250924.8799999999</v>
      </c>
      <c r="F6492" s="4">
        <v>87564.741599999994</v>
      </c>
      <c r="G6492" s="3">
        <v>7.0000000000000007E-2</v>
      </c>
      <c r="H6492" s="7">
        <v>1542.0671597633136</v>
      </c>
      <c r="I6492" s="4">
        <v>107.94470118343196</v>
      </c>
      <c r="J6492">
        <v>811.19999999999993</v>
      </c>
      <c r="K6492" t="s">
        <v>44</v>
      </c>
      <c r="L6492" t="s">
        <v>72</v>
      </c>
      <c r="M6492" t="s">
        <v>71</v>
      </c>
      <c r="N6492" s="2">
        <v>41240</v>
      </c>
      <c r="O6492" s="2">
        <v>44325</v>
      </c>
      <c r="P6492" t="s">
        <v>18</v>
      </c>
      <c r="Q6492" t="s">
        <v>78</v>
      </c>
      <c r="R6492" s="5" t="str">
        <f t="shared" si="307"/>
        <v>0.07</v>
      </c>
      <c r="S6492" s="6" t="str">
        <f t="shared" si="308"/>
        <v/>
      </c>
      <c r="T6492">
        <f>ROUND(INT(表1[[#This Row],[合同结束日期]]-表1[[#This Row],[合同起始日期]])/365,1)</f>
        <v>8.5</v>
      </c>
    </row>
    <row r="6493" spans="1:20">
      <c r="A6493" s="1">
        <v>41730</v>
      </c>
      <c r="B6493" t="s">
        <v>121</v>
      </c>
      <c r="C6493">
        <f t="shared" si="306"/>
        <v>3</v>
      </c>
      <c r="D6493" t="s">
        <v>148</v>
      </c>
      <c r="E6493" s="4">
        <v>142341.47999999998</v>
      </c>
      <c r="F6493" s="4">
        <v>19372.675428000002</v>
      </c>
      <c r="G6493" s="3">
        <v>0.13610000000000003</v>
      </c>
      <c r="H6493" s="7">
        <v>1913.191935483871</v>
      </c>
      <c r="I6493" s="4">
        <v>260.38542241935488</v>
      </c>
      <c r="J6493">
        <v>74.399999999999991</v>
      </c>
      <c r="K6493" t="s">
        <v>44</v>
      </c>
      <c r="L6493" t="s">
        <v>72</v>
      </c>
      <c r="M6493" t="s">
        <v>126</v>
      </c>
      <c r="N6493" s="2">
        <v>41312</v>
      </c>
      <c r="O6493" s="2">
        <v>43229</v>
      </c>
      <c r="P6493" t="s">
        <v>24</v>
      </c>
      <c r="Q6493" t="s">
        <v>48</v>
      </c>
      <c r="R6493" s="5" t="str">
        <f t="shared" si="307"/>
        <v>0.11</v>
      </c>
      <c r="S6493" s="6" t="str">
        <f t="shared" si="308"/>
        <v/>
      </c>
      <c r="T6493">
        <f>ROUND(INT(表1[[#This Row],[合同结束日期]]-表1[[#This Row],[合同起始日期]])/365,1)</f>
        <v>5.3</v>
      </c>
    </row>
    <row r="6494" spans="1:20">
      <c r="A6494" s="1">
        <v>41730</v>
      </c>
      <c r="B6494" t="s">
        <v>121</v>
      </c>
      <c r="C6494">
        <f t="shared" si="306"/>
        <v>3</v>
      </c>
      <c r="D6494" t="s">
        <v>304</v>
      </c>
      <c r="E6494" s="4">
        <v>47319.6</v>
      </c>
      <c r="F6494" s="4">
        <v>11531.78652</v>
      </c>
      <c r="G6494" s="3">
        <v>0.2437</v>
      </c>
      <c r="H6494" s="7">
        <v>1272.0322580645163</v>
      </c>
      <c r="I6494" s="4">
        <v>309.99426129032258</v>
      </c>
      <c r="J6494">
        <v>37.199999999999996</v>
      </c>
      <c r="K6494" t="s">
        <v>44</v>
      </c>
      <c r="L6494" t="s">
        <v>46</v>
      </c>
      <c r="M6494" t="s">
        <v>45</v>
      </c>
      <c r="N6494" s="2">
        <v>41609</v>
      </c>
      <c r="O6494" s="2">
        <v>42358</v>
      </c>
      <c r="P6494" t="s">
        <v>24</v>
      </c>
      <c r="Q6494" t="s">
        <v>83</v>
      </c>
      <c r="R6494" s="5" t="str">
        <f t="shared" si="307"/>
        <v>0.14</v>
      </c>
      <c r="S6494" s="6" t="str">
        <f t="shared" si="308"/>
        <v/>
      </c>
      <c r="T6494">
        <f>ROUND(INT(表1[[#This Row],[合同结束日期]]-表1[[#This Row],[合同起始日期]])/365,1)</f>
        <v>2.1</v>
      </c>
    </row>
    <row r="6495" spans="1:20">
      <c r="A6495" s="1">
        <v>41730</v>
      </c>
      <c r="B6495" t="s">
        <v>121</v>
      </c>
      <c r="C6495">
        <f t="shared" si="306"/>
        <v>3</v>
      </c>
      <c r="D6495" t="s">
        <v>149</v>
      </c>
      <c r="E6495" s="4">
        <v>2332668.6359999999</v>
      </c>
      <c r="F6495" s="4">
        <v>297766.63631999999</v>
      </c>
      <c r="G6495" s="3">
        <v>0.12765063658188611</v>
      </c>
      <c r="H6495" s="7">
        <v>522.83231038192582</v>
      </c>
      <c r="I6495" s="4">
        <v>66.739877245831096</v>
      </c>
      <c r="J6495">
        <v>4461.5999999999995</v>
      </c>
      <c r="K6495" t="s">
        <v>151</v>
      </c>
      <c r="L6495" t="s">
        <v>150</v>
      </c>
      <c r="M6495" t="s">
        <v>150</v>
      </c>
      <c r="N6495" s="2">
        <v>41150</v>
      </c>
      <c r="O6495" s="2">
        <v>48708</v>
      </c>
      <c r="P6495" t="s">
        <v>24</v>
      </c>
      <c r="Q6495" t="s">
        <v>65</v>
      </c>
      <c r="R6495" s="5" t="str">
        <f t="shared" si="307"/>
        <v>0.12</v>
      </c>
      <c r="S6495" s="6" t="str">
        <f t="shared" si="308"/>
        <v/>
      </c>
      <c r="T6495">
        <f>ROUND(INT(表1[[#This Row],[合同结束日期]]-表1[[#This Row],[合同起始日期]])/365,1)</f>
        <v>20.7</v>
      </c>
    </row>
    <row r="6496" spans="1:20">
      <c r="A6496" s="1">
        <v>41730</v>
      </c>
      <c r="B6496" t="s">
        <v>121</v>
      </c>
      <c r="C6496">
        <f t="shared" si="306"/>
        <v>3</v>
      </c>
      <c r="D6496" t="s">
        <v>225</v>
      </c>
      <c r="E6496" s="4">
        <v>372000</v>
      </c>
      <c r="F6496" s="4">
        <v>29760</v>
      </c>
      <c r="G6496" s="3">
        <v>0.08</v>
      </c>
      <c r="H6496" s="7">
        <v>2060.7591570830286</v>
      </c>
      <c r="I6496" s="4">
        <v>164.8607325666423</v>
      </c>
      <c r="J6496">
        <v>180.51599999999999</v>
      </c>
      <c r="K6496" t="s">
        <v>44</v>
      </c>
      <c r="L6496" t="s">
        <v>72</v>
      </c>
      <c r="M6496" t="s">
        <v>126</v>
      </c>
      <c r="N6496" s="2">
        <v>41337</v>
      </c>
      <c r="O6496" s="2">
        <v>46917</v>
      </c>
      <c r="P6496" t="s">
        <v>24</v>
      </c>
      <c r="Q6496">
        <v>0.08</v>
      </c>
      <c r="R6496" s="5">
        <f t="shared" si="307"/>
        <v>0.08</v>
      </c>
      <c r="S6496" s="6" t="str">
        <f t="shared" si="308"/>
        <v/>
      </c>
      <c r="T6496">
        <f>ROUND(INT(表1[[#This Row],[合同结束日期]]-表1[[#This Row],[合同起始日期]])/365,1)</f>
        <v>15.3</v>
      </c>
    </row>
    <row r="6497" spans="1:20">
      <c r="A6497" s="1">
        <v>41730</v>
      </c>
      <c r="B6497" t="s">
        <v>121</v>
      </c>
      <c r="C6497">
        <f t="shared" si="306"/>
        <v>3</v>
      </c>
      <c r="D6497" t="s">
        <v>152</v>
      </c>
      <c r="E6497" s="4">
        <v>301473.59999999998</v>
      </c>
      <c r="F6497" s="4">
        <v>60053.541120000002</v>
      </c>
      <c r="G6497" s="3">
        <v>0.19920000000000002</v>
      </c>
      <c r="H6497" s="7">
        <v>903.69784172661878</v>
      </c>
      <c r="I6497" s="4">
        <v>180.01661007194247</v>
      </c>
      <c r="J6497">
        <v>333.59999999999997</v>
      </c>
      <c r="K6497" t="s">
        <v>151</v>
      </c>
      <c r="L6497" t="s">
        <v>154</v>
      </c>
      <c r="M6497" t="s">
        <v>153</v>
      </c>
      <c r="N6497" s="2">
        <v>41261</v>
      </c>
      <c r="O6497" s="2">
        <v>43229</v>
      </c>
      <c r="P6497" t="s">
        <v>14</v>
      </c>
      <c r="Q6497" t="s">
        <v>37</v>
      </c>
      <c r="R6497" s="5" t="str">
        <f t="shared" si="307"/>
        <v>0.</v>
      </c>
      <c r="S6497" s="6" t="str">
        <f t="shared" si="308"/>
        <v/>
      </c>
      <c r="T6497">
        <f>ROUND(INT(表1[[#This Row],[合同结束日期]]-表1[[#This Row],[合同起始日期]])/365,1)</f>
        <v>5.4</v>
      </c>
    </row>
    <row r="6498" spans="1:20">
      <c r="A6498" s="1">
        <v>41730</v>
      </c>
      <c r="B6498" t="s">
        <v>121</v>
      </c>
      <c r="C6498">
        <f t="shared" si="306"/>
        <v>3</v>
      </c>
      <c r="D6498" t="s">
        <v>155</v>
      </c>
      <c r="E6498" s="4">
        <v>178749.6</v>
      </c>
      <c r="F6498" s="4">
        <v>42631.779600000002</v>
      </c>
      <c r="G6498" s="3">
        <v>0.23849999999999999</v>
      </c>
      <c r="H6498" s="7">
        <v>1006.472972972973</v>
      </c>
      <c r="I6498" s="4">
        <v>240.04380405405408</v>
      </c>
      <c r="J6498">
        <v>177.6</v>
      </c>
      <c r="K6498" t="s">
        <v>11</v>
      </c>
      <c r="L6498" t="s">
        <v>92</v>
      </c>
      <c r="M6498" t="s">
        <v>92</v>
      </c>
      <c r="N6498" s="2">
        <v>41299</v>
      </c>
      <c r="O6498" s="2">
        <v>42499</v>
      </c>
      <c r="P6498" t="s">
        <v>24</v>
      </c>
      <c r="Q6498" t="s">
        <v>59</v>
      </c>
      <c r="R6498" s="5" t="str">
        <f t="shared" si="307"/>
        <v>0.16</v>
      </c>
      <c r="S6498" s="6" t="str">
        <f t="shared" si="308"/>
        <v/>
      </c>
      <c r="T6498">
        <f>ROUND(INT(表1[[#This Row],[合同结束日期]]-表1[[#This Row],[合同起始日期]])/365,1)</f>
        <v>3.3</v>
      </c>
    </row>
    <row r="6499" spans="1:20">
      <c r="A6499" s="1">
        <v>41730</v>
      </c>
      <c r="B6499" t="s">
        <v>121</v>
      </c>
      <c r="C6499">
        <f t="shared" si="306"/>
        <v>3</v>
      </c>
      <c r="D6499" t="s">
        <v>156</v>
      </c>
      <c r="E6499" s="4">
        <v>103320</v>
      </c>
      <c r="F6499" s="4">
        <v>50688.792000000001</v>
      </c>
      <c r="G6499" s="3">
        <v>0.49060000000000004</v>
      </c>
      <c r="H6499" s="7">
        <v>489.2045454545455</v>
      </c>
      <c r="I6499" s="4">
        <v>240.00375000000003</v>
      </c>
      <c r="J6499">
        <v>211.2</v>
      </c>
      <c r="K6499" t="s">
        <v>11</v>
      </c>
      <c r="L6499" t="s">
        <v>23</v>
      </c>
      <c r="M6499" t="s">
        <v>23</v>
      </c>
      <c r="N6499" s="2">
        <v>41346</v>
      </c>
      <c r="O6499" s="2">
        <v>42499</v>
      </c>
      <c r="P6499" t="s">
        <v>24</v>
      </c>
      <c r="Q6499" t="s">
        <v>59</v>
      </c>
      <c r="R6499" s="5" t="str">
        <f t="shared" si="307"/>
        <v>0.16</v>
      </c>
      <c r="S6499" s="6" t="str">
        <f t="shared" si="308"/>
        <v/>
      </c>
      <c r="T6499">
        <f>ROUND(INT(表1[[#This Row],[合同结束日期]]-表1[[#This Row],[合同起始日期]])/365,1)</f>
        <v>3.2</v>
      </c>
    </row>
    <row r="6500" spans="1:20">
      <c r="A6500" s="1">
        <v>41730</v>
      </c>
      <c r="B6500" t="s">
        <v>121</v>
      </c>
      <c r="C6500">
        <f t="shared" si="306"/>
        <v>3</v>
      </c>
      <c r="D6500" t="s">
        <v>157</v>
      </c>
      <c r="E6500" s="4">
        <v>97926</v>
      </c>
      <c r="F6500" s="4">
        <v>26400.849599999998</v>
      </c>
      <c r="G6500" s="3">
        <v>0.26959999999999995</v>
      </c>
      <c r="H6500" s="7">
        <v>816.05</v>
      </c>
      <c r="I6500" s="4">
        <v>220.00707999999997</v>
      </c>
      <c r="J6500">
        <v>120</v>
      </c>
      <c r="K6500" t="s">
        <v>11</v>
      </c>
      <c r="L6500" t="s">
        <v>13</v>
      </c>
      <c r="M6500" t="s">
        <v>13</v>
      </c>
      <c r="N6500" s="2">
        <v>41285</v>
      </c>
      <c r="O6500" s="2">
        <v>42133</v>
      </c>
      <c r="P6500" t="s">
        <v>24</v>
      </c>
      <c r="Q6500" t="s">
        <v>28</v>
      </c>
      <c r="R6500" s="5" t="str">
        <f t="shared" si="307"/>
        <v>0.13</v>
      </c>
      <c r="S6500" s="6" t="str">
        <f t="shared" si="308"/>
        <v/>
      </c>
      <c r="T6500">
        <f>ROUND(INT(表1[[#This Row],[合同结束日期]]-表1[[#This Row],[合同起始日期]])/365,1)</f>
        <v>2.2999999999999998</v>
      </c>
    </row>
    <row r="6501" spans="1:20">
      <c r="A6501" s="1">
        <v>41730</v>
      </c>
      <c r="B6501" t="s">
        <v>121</v>
      </c>
      <c r="C6501">
        <f t="shared" si="306"/>
        <v>3</v>
      </c>
      <c r="D6501" t="s">
        <v>158</v>
      </c>
      <c r="E6501" s="4">
        <v>95955.599999999991</v>
      </c>
      <c r="F6501" s="4">
        <v>17751.786</v>
      </c>
      <c r="G6501" s="3">
        <v>0.18500000000000003</v>
      </c>
      <c r="H6501" s="7">
        <v>1427.910714285714</v>
      </c>
      <c r="I6501" s="4">
        <v>264.16348214285711</v>
      </c>
      <c r="J6501">
        <v>67.2</v>
      </c>
      <c r="K6501" t="s">
        <v>11</v>
      </c>
      <c r="L6501" t="s">
        <v>13</v>
      </c>
      <c r="M6501" t="s">
        <v>27</v>
      </c>
      <c r="N6501" s="2">
        <v>41330</v>
      </c>
      <c r="O6501" s="2">
        <v>42133</v>
      </c>
      <c r="P6501" t="s">
        <v>24</v>
      </c>
      <c r="Q6501" t="s">
        <v>25</v>
      </c>
      <c r="R6501" s="5" t="str">
        <f t="shared" si="307"/>
        <v>0.15</v>
      </c>
      <c r="S6501" s="6" t="str">
        <f t="shared" si="308"/>
        <v/>
      </c>
      <c r="T6501">
        <f>ROUND(INT(表1[[#This Row],[合同结束日期]]-表1[[#This Row],[合同起始日期]])/365,1)</f>
        <v>2.2000000000000002</v>
      </c>
    </row>
    <row r="6502" spans="1:20">
      <c r="A6502" s="1">
        <v>41730</v>
      </c>
      <c r="B6502" t="s">
        <v>121</v>
      </c>
      <c r="C6502">
        <f t="shared" si="306"/>
        <v>3</v>
      </c>
      <c r="D6502" t="s">
        <v>159</v>
      </c>
      <c r="E6502" s="4">
        <v>28500</v>
      </c>
      <c r="F6502" s="4">
        <v>18143.100000000002</v>
      </c>
      <c r="G6502" s="3">
        <v>0.63660000000000005</v>
      </c>
      <c r="H6502" s="7">
        <v>424.10714285714283</v>
      </c>
      <c r="I6502" s="4">
        <v>269.98660714285717</v>
      </c>
      <c r="J6502">
        <v>67.2</v>
      </c>
      <c r="K6502" t="s">
        <v>60</v>
      </c>
      <c r="L6502" t="s">
        <v>61</v>
      </c>
      <c r="M6502" t="s">
        <v>60</v>
      </c>
      <c r="N6502" s="2">
        <v>41283</v>
      </c>
      <c r="O6502" s="2">
        <v>42133</v>
      </c>
      <c r="P6502" t="s">
        <v>24</v>
      </c>
      <c r="Q6502" t="s">
        <v>25</v>
      </c>
      <c r="R6502" s="5" t="str">
        <f t="shared" si="307"/>
        <v>0.15</v>
      </c>
      <c r="S6502" s="6" t="str">
        <f t="shared" si="308"/>
        <v/>
      </c>
      <c r="T6502">
        <f>ROUND(INT(表1[[#This Row],[合同结束日期]]-表1[[#This Row],[合同起始日期]])/365,1)</f>
        <v>2.2999999999999998</v>
      </c>
    </row>
    <row r="6503" spans="1:20">
      <c r="A6503" s="1">
        <v>41730</v>
      </c>
      <c r="B6503" t="s">
        <v>121</v>
      </c>
      <c r="C6503">
        <f t="shared" si="306"/>
        <v>3</v>
      </c>
      <c r="D6503" t="s">
        <v>244</v>
      </c>
      <c r="E6503" s="4">
        <v>221605.68</v>
      </c>
      <c r="F6503" s="4">
        <v>42548.290559999994</v>
      </c>
      <c r="G6503" s="3">
        <v>0.19199999999999998</v>
      </c>
      <c r="H6503" s="7">
        <v>1191.4283870967743</v>
      </c>
      <c r="I6503" s="4">
        <v>228.75425032258062</v>
      </c>
      <c r="J6503">
        <v>186</v>
      </c>
      <c r="K6503" t="s">
        <v>11</v>
      </c>
      <c r="L6503" t="s">
        <v>13</v>
      </c>
      <c r="M6503" t="s">
        <v>27</v>
      </c>
      <c r="N6503" s="2">
        <v>41445</v>
      </c>
      <c r="O6503" s="2">
        <v>42204</v>
      </c>
      <c r="P6503" t="s">
        <v>24</v>
      </c>
      <c r="Q6503" t="s">
        <v>25</v>
      </c>
      <c r="R6503" s="5" t="str">
        <f t="shared" si="307"/>
        <v>0.15</v>
      </c>
      <c r="S6503" s="6" t="str">
        <f t="shared" si="308"/>
        <v/>
      </c>
      <c r="T6503">
        <f>ROUND(INT(表1[[#This Row],[合同结束日期]]-表1[[#This Row],[合同起始日期]])/365,1)</f>
        <v>2.1</v>
      </c>
    </row>
    <row r="6504" spans="1:20">
      <c r="A6504" s="1">
        <v>41730</v>
      </c>
      <c r="B6504" t="s">
        <v>121</v>
      </c>
      <c r="C6504">
        <f t="shared" si="306"/>
        <v>3</v>
      </c>
      <c r="D6504" t="s">
        <v>160</v>
      </c>
      <c r="E6504" s="4">
        <v>216283.19999999998</v>
      </c>
      <c r="F6504" s="4">
        <v>36097.666080000003</v>
      </c>
      <c r="G6504" s="3">
        <v>0.16690000000000002</v>
      </c>
      <c r="H6504" s="7">
        <v>2954.6885245901635</v>
      </c>
      <c r="I6504" s="4">
        <v>493.13751475409839</v>
      </c>
      <c r="J6504">
        <v>73.2</v>
      </c>
      <c r="K6504" t="s">
        <v>20</v>
      </c>
      <c r="L6504" t="s">
        <v>21</v>
      </c>
      <c r="M6504" t="s">
        <v>130</v>
      </c>
      <c r="N6504" s="2">
        <v>41295</v>
      </c>
      <c r="O6504" s="2">
        <v>42133</v>
      </c>
      <c r="P6504" t="s">
        <v>24</v>
      </c>
      <c r="Q6504" t="s">
        <v>25</v>
      </c>
      <c r="R6504" s="5" t="str">
        <f t="shared" si="307"/>
        <v>0.15</v>
      </c>
      <c r="S6504" s="6" t="str">
        <f t="shared" si="308"/>
        <v/>
      </c>
      <c r="T6504">
        <f>ROUND(INT(表1[[#This Row],[合同结束日期]]-表1[[#This Row],[合同起始日期]])/365,1)</f>
        <v>2.2999999999999998</v>
      </c>
    </row>
    <row r="6505" spans="1:20">
      <c r="A6505" s="1">
        <v>41730</v>
      </c>
      <c r="B6505" t="s">
        <v>121</v>
      </c>
      <c r="C6505">
        <f t="shared" si="306"/>
        <v>3</v>
      </c>
      <c r="D6505" t="s">
        <v>161</v>
      </c>
      <c r="E6505" s="4">
        <v>92024.88</v>
      </c>
      <c r="F6505" s="4">
        <v>18920.315328000001</v>
      </c>
      <c r="G6505" s="3">
        <v>0.2056</v>
      </c>
      <c r="H6505" s="7">
        <v>1095.5342857142857</v>
      </c>
      <c r="I6505" s="4">
        <v>225.24184914285715</v>
      </c>
      <c r="J6505">
        <v>84</v>
      </c>
      <c r="K6505" t="s">
        <v>20</v>
      </c>
      <c r="L6505" t="s">
        <v>21</v>
      </c>
      <c r="M6505" t="s">
        <v>17</v>
      </c>
      <c r="N6505" s="2">
        <v>41326</v>
      </c>
      <c r="O6505" s="2">
        <v>42133</v>
      </c>
      <c r="P6505" t="s">
        <v>577</v>
      </c>
      <c r="Q6505" t="s">
        <v>59</v>
      </c>
      <c r="R6505" s="5" t="str">
        <f t="shared" si="307"/>
        <v>0.16</v>
      </c>
      <c r="S6505" s="6" t="str">
        <f t="shared" si="308"/>
        <v/>
      </c>
      <c r="T6505">
        <f>ROUND(INT(表1[[#This Row],[合同结束日期]]-表1[[#This Row],[合同起始日期]])/365,1)</f>
        <v>2.2000000000000002</v>
      </c>
    </row>
    <row r="6506" spans="1:20">
      <c r="A6506" s="1">
        <v>41730</v>
      </c>
      <c r="B6506" t="s">
        <v>121</v>
      </c>
      <c r="C6506">
        <f t="shared" si="306"/>
        <v>3</v>
      </c>
      <c r="D6506" t="s">
        <v>162</v>
      </c>
      <c r="E6506" s="4">
        <v>108908.4</v>
      </c>
      <c r="F6506" s="4">
        <v>23491.541879999997</v>
      </c>
      <c r="G6506" s="3">
        <v>0.21569999999999998</v>
      </c>
      <c r="H6506" s="7">
        <v>1019.7415730337078</v>
      </c>
      <c r="I6506" s="4">
        <v>219.95825730337077</v>
      </c>
      <c r="J6506">
        <v>106.8</v>
      </c>
      <c r="K6506" t="s">
        <v>11</v>
      </c>
      <c r="L6506" t="s">
        <v>13</v>
      </c>
      <c r="M6506" t="s">
        <v>34</v>
      </c>
      <c r="N6506" s="2">
        <v>41276</v>
      </c>
      <c r="O6506" s="2">
        <v>42133</v>
      </c>
      <c r="P6506" t="s">
        <v>24</v>
      </c>
      <c r="Q6506" t="s">
        <v>25</v>
      </c>
      <c r="R6506" s="5" t="str">
        <f t="shared" si="307"/>
        <v>0.15</v>
      </c>
      <c r="S6506" s="6" t="str">
        <f t="shared" si="308"/>
        <v/>
      </c>
      <c r="T6506">
        <f>ROUND(INT(表1[[#This Row],[合同结束日期]]-表1[[#This Row],[合同起始日期]])/365,1)</f>
        <v>2.2999999999999998</v>
      </c>
    </row>
    <row r="6507" spans="1:20">
      <c r="A6507" s="1">
        <v>41730</v>
      </c>
      <c r="B6507" t="s">
        <v>121</v>
      </c>
      <c r="C6507">
        <f t="shared" si="306"/>
        <v>3</v>
      </c>
      <c r="D6507" t="s">
        <v>163</v>
      </c>
      <c r="E6507" s="4">
        <v>22164</v>
      </c>
      <c r="F6507" s="4">
        <v>11352.400799999998</v>
      </c>
      <c r="G6507" s="3">
        <v>0.51219999999999988</v>
      </c>
      <c r="H6507" s="7">
        <v>429.53488372093022</v>
      </c>
      <c r="I6507" s="4">
        <v>220.00776744186041</v>
      </c>
      <c r="J6507">
        <v>51.6</v>
      </c>
      <c r="K6507" t="s">
        <v>11</v>
      </c>
      <c r="L6507" t="s">
        <v>13</v>
      </c>
      <c r="M6507" t="s">
        <v>34</v>
      </c>
      <c r="N6507" s="2">
        <v>41276</v>
      </c>
      <c r="O6507" s="2">
        <v>42133</v>
      </c>
      <c r="P6507" t="s">
        <v>24</v>
      </c>
      <c r="Q6507" t="s">
        <v>25</v>
      </c>
      <c r="R6507" s="5" t="str">
        <f t="shared" si="307"/>
        <v>0.15</v>
      </c>
      <c r="S6507" s="6" t="str">
        <f t="shared" si="308"/>
        <v/>
      </c>
      <c r="T6507">
        <f>ROUND(INT(表1[[#This Row],[合同结束日期]]-表1[[#This Row],[合同起始日期]])/365,1)</f>
        <v>2.2999999999999998</v>
      </c>
    </row>
    <row r="6508" spans="1:20">
      <c r="A6508" s="1">
        <v>41730</v>
      </c>
      <c r="B6508" t="s">
        <v>121</v>
      </c>
      <c r="C6508">
        <f t="shared" si="306"/>
        <v>3</v>
      </c>
      <c r="D6508" t="s">
        <v>164</v>
      </c>
      <c r="E6508" s="4">
        <v>43652.4</v>
      </c>
      <c r="F6508" s="4">
        <v>13728.6798</v>
      </c>
      <c r="G6508" s="3">
        <v>0.3145</v>
      </c>
      <c r="H6508" s="7">
        <v>699.55769230769238</v>
      </c>
      <c r="I6508" s="4">
        <v>220.01089423076922</v>
      </c>
      <c r="J6508">
        <v>62.4</v>
      </c>
      <c r="K6508" t="s">
        <v>11</v>
      </c>
      <c r="L6508" t="s">
        <v>13</v>
      </c>
      <c r="M6508" t="s">
        <v>34</v>
      </c>
      <c r="N6508" s="2">
        <v>41276</v>
      </c>
      <c r="O6508" s="2">
        <v>42133</v>
      </c>
      <c r="P6508" t="s">
        <v>24</v>
      </c>
      <c r="Q6508" t="s">
        <v>25</v>
      </c>
      <c r="R6508" s="5" t="str">
        <f t="shared" si="307"/>
        <v>0.15</v>
      </c>
      <c r="S6508" s="6" t="str">
        <f t="shared" si="308"/>
        <v/>
      </c>
      <c r="T6508">
        <f>ROUND(INT(表1[[#This Row],[合同结束日期]]-表1[[#This Row],[合同起始日期]])/365,1)</f>
        <v>2.2999999999999998</v>
      </c>
    </row>
    <row r="6509" spans="1:20">
      <c r="A6509" s="1">
        <v>41730</v>
      </c>
      <c r="B6509" t="s">
        <v>121</v>
      </c>
      <c r="C6509">
        <f t="shared" si="306"/>
        <v>3</v>
      </c>
      <c r="D6509" t="s">
        <v>165</v>
      </c>
      <c r="E6509" s="4">
        <v>71324.399999999994</v>
      </c>
      <c r="F6509" s="4">
        <v>22802.410680000001</v>
      </c>
      <c r="G6509" s="3">
        <v>0.31970000000000004</v>
      </c>
      <c r="H6509" s="7">
        <v>782.06578947368416</v>
      </c>
      <c r="I6509" s="4">
        <v>250.02643289473684</v>
      </c>
      <c r="J6509">
        <v>91.2</v>
      </c>
      <c r="K6509" t="s">
        <v>20</v>
      </c>
      <c r="L6509" t="s">
        <v>21</v>
      </c>
      <c r="M6509" t="s">
        <v>130</v>
      </c>
      <c r="N6509" s="2">
        <v>41284</v>
      </c>
      <c r="O6509" s="2">
        <v>42133</v>
      </c>
      <c r="P6509" t="s">
        <v>24</v>
      </c>
      <c r="Q6509" t="s">
        <v>25</v>
      </c>
      <c r="R6509" s="5" t="str">
        <f t="shared" si="307"/>
        <v>0.15</v>
      </c>
      <c r="S6509" s="6" t="str">
        <f t="shared" si="308"/>
        <v/>
      </c>
      <c r="T6509">
        <f>ROUND(INT(表1[[#This Row],[合同结束日期]]-表1[[#This Row],[合同起始日期]])/365,1)</f>
        <v>2.2999999999999998</v>
      </c>
    </row>
    <row r="6510" spans="1:20">
      <c r="A6510" s="1">
        <v>41730</v>
      </c>
      <c r="B6510" t="s">
        <v>121</v>
      </c>
      <c r="C6510">
        <f t="shared" si="306"/>
        <v>3</v>
      </c>
      <c r="D6510" t="s">
        <v>166</v>
      </c>
      <c r="E6510" s="4">
        <v>187288.8</v>
      </c>
      <c r="F6510" s="4">
        <v>42589.473120000002</v>
      </c>
      <c r="G6510" s="3">
        <v>0.22740000000000002</v>
      </c>
      <c r="H6510" s="7">
        <v>923.51479289940835</v>
      </c>
      <c r="I6510" s="4">
        <v>210.00726390532546</v>
      </c>
      <c r="J6510">
        <v>202.79999999999998</v>
      </c>
      <c r="K6510" t="s">
        <v>20</v>
      </c>
      <c r="L6510" t="s">
        <v>21</v>
      </c>
      <c r="M6510" t="s">
        <v>130</v>
      </c>
      <c r="N6510" s="2">
        <v>41281</v>
      </c>
      <c r="O6510" s="2">
        <v>42499</v>
      </c>
      <c r="P6510" t="s">
        <v>24</v>
      </c>
      <c r="Q6510" t="s">
        <v>25</v>
      </c>
      <c r="R6510" s="5" t="str">
        <f t="shared" si="307"/>
        <v>0.15</v>
      </c>
      <c r="S6510" s="6" t="str">
        <f t="shared" si="308"/>
        <v/>
      </c>
      <c r="T6510">
        <f>ROUND(INT(表1[[#This Row],[合同结束日期]]-表1[[#This Row],[合同起始日期]])/365,1)</f>
        <v>3.3</v>
      </c>
    </row>
    <row r="6511" spans="1:20">
      <c r="A6511" s="1">
        <v>41730</v>
      </c>
      <c r="B6511" t="s">
        <v>121</v>
      </c>
      <c r="C6511">
        <f t="shared" si="306"/>
        <v>3</v>
      </c>
      <c r="D6511" t="s">
        <v>167</v>
      </c>
      <c r="E6511" s="4">
        <v>144714</v>
      </c>
      <c r="F6511" s="4">
        <v>45295.481999999996</v>
      </c>
      <c r="G6511" s="3">
        <v>0.313</v>
      </c>
      <c r="H6511" s="7">
        <v>798.64238410596033</v>
      </c>
      <c r="I6511" s="4">
        <v>249.97506622516556</v>
      </c>
      <c r="J6511">
        <v>181.2</v>
      </c>
      <c r="K6511" t="s">
        <v>20</v>
      </c>
      <c r="L6511" t="s">
        <v>21</v>
      </c>
      <c r="M6511" t="s">
        <v>130</v>
      </c>
      <c r="N6511" s="2">
        <v>41285</v>
      </c>
      <c r="O6511" s="2">
        <v>42499</v>
      </c>
      <c r="P6511" t="s">
        <v>24</v>
      </c>
      <c r="Q6511" t="s">
        <v>30</v>
      </c>
      <c r="R6511" s="5" t="str">
        <f t="shared" si="307"/>
        <v>0.18</v>
      </c>
      <c r="S6511" s="6" t="str">
        <f t="shared" si="308"/>
        <v/>
      </c>
      <c r="T6511">
        <f>ROUND(INT(表1[[#This Row],[合同结束日期]]-表1[[#This Row],[合同起始日期]])/365,1)</f>
        <v>3.3</v>
      </c>
    </row>
    <row r="6512" spans="1:20">
      <c r="A6512" s="1">
        <v>41730</v>
      </c>
      <c r="B6512" t="s">
        <v>121</v>
      </c>
      <c r="C6512">
        <f t="shared" si="306"/>
        <v>3</v>
      </c>
      <c r="D6512" t="s">
        <v>168</v>
      </c>
      <c r="E6512" s="4">
        <v>205579.19999999998</v>
      </c>
      <c r="F6512" s="4">
        <v>46728.152159999998</v>
      </c>
      <c r="G6512" s="3">
        <v>0.2273</v>
      </c>
      <c r="H6512" s="7">
        <v>1057.506172839506</v>
      </c>
      <c r="I6512" s="4">
        <v>240.37115308641972</v>
      </c>
      <c r="J6512">
        <v>194.4</v>
      </c>
      <c r="K6512" t="s">
        <v>60</v>
      </c>
      <c r="L6512" t="s">
        <v>61</v>
      </c>
      <c r="M6512" t="s">
        <v>58</v>
      </c>
      <c r="N6512" s="2">
        <v>41348</v>
      </c>
      <c r="O6512" s="2">
        <v>42499</v>
      </c>
      <c r="P6512" t="s">
        <v>24</v>
      </c>
      <c r="Q6512" t="s">
        <v>30</v>
      </c>
      <c r="R6512" s="5" t="str">
        <f t="shared" si="307"/>
        <v>0.18</v>
      </c>
      <c r="S6512" s="6" t="str">
        <f t="shared" si="308"/>
        <v/>
      </c>
      <c r="T6512">
        <f>ROUND(INT(表1[[#This Row],[合同结束日期]]-表1[[#This Row],[合同起始日期]])/365,1)</f>
        <v>3.2</v>
      </c>
    </row>
    <row r="6513" spans="1:20">
      <c r="A6513" s="1">
        <v>41730</v>
      </c>
      <c r="B6513" t="s">
        <v>121</v>
      </c>
      <c r="C6513">
        <f t="shared" si="306"/>
        <v>3</v>
      </c>
      <c r="D6513" t="s">
        <v>226</v>
      </c>
      <c r="E6513" s="4">
        <v>171632.4</v>
      </c>
      <c r="F6513" s="4">
        <v>61616.031599999995</v>
      </c>
      <c r="G6513" s="3">
        <v>0.35899999999999999</v>
      </c>
      <c r="H6513" s="7">
        <v>130.97710622710625</v>
      </c>
      <c r="I6513" s="4">
        <v>47.020781135531138</v>
      </c>
      <c r="J6513">
        <v>1310.3999999999999</v>
      </c>
      <c r="K6513" t="s">
        <v>20</v>
      </c>
      <c r="L6513" t="s">
        <v>173</v>
      </c>
      <c r="M6513" t="s">
        <v>172</v>
      </c>
      <c r="N6513" s="2">
        <v>41241</v>
      </c>
      <c r="O6513" s="2">
        <v>45803</v>
      </c>
      <c r="P6513" t="s">
        <v>39</v>
      </c>
      <c r="Q6513" t="s">
        <v>28</v>
      </c>
      <c r="R6513" s="5" t="str">
        <f t="shared" si="307"/>
        <v>0.13</v>
      </c>
      <c r="S6513" s="6" t="str">
        <f t="shared" si="308"/>
        <v/>
      </c>
      <c r="T6513">
        <f>ROUND(INT(表1[[#This Row],[合同结束日期]]-表1[[#This Row],[合同起始日期]])/365,1)</f>
        <v>12.5</v>
      </c>
    </row>
    <row r="6514" spans="1:20">
      <c r="A6514" s="1">
        <v>41730</v>
      </c>
      <c r="B6514" t="s">
        <v>121</v>
      </c>
      <c r="C6514">
        <f t="shared" si="306"/>
        <v>3</v>
      </c>
      <c r="D6514" t="s">
        <v>169</v>
      </c>
      <c r="E6514" s="4">
        <v>80013.599999999991</v>
      </c>
      <c r="F6514" s="4">
        <v>32101.456319999998</v>
      </c>
      <c r="G6514" s="3">
        <v>0.4012</v>
      </c>
      <c r="H6514" s="7">
        <v>623.15887850467277</v>
      </c>
      <c r="I6514" s="4">
        <v>250.01134205607474</v>
      </c>
      <c r="J6514">
        <v>128.4</v>
      </c>
      <c r="K6514" t="s">
        <v>20</v>
      </c>
      <c r="L6514" t="s">
        <v>21</v>
      </c>
      <c r="M6514" t="s">
        <v>130</v>
      </c>
      <c r="N6514" s="2">
        <v>41326</v>
      </c>
      <c r="O6514" s="2">
        <v>42499</v>
      </c>
      <c r="P6514" t="s">
        <v>24</v>
      </c>
      <c r="Q6514" t="s">
        <v>170</v>
      </c>
      <c r="R6514" s="5" t="str">
        <f t="shared" si="307"/>
        <v>0.2</v>
      </c>
      <c r="S6514" s="6" t="str">
        <f t="shared" si="308"/>
        <v/>
      </c>
      <c r="T6514">
        <f>ROUND(INT(表1[[#This Row],[合同结束日期]]-表1[[#This Row],[合同起始日期]])/365,1)</f>
        <v>3.2</v>
      </c>
    </row>
    <row r="6515" spans="1:20">
      <c r="A6515" s="1">
        <v>41730</v>
      </c>
      <c r="B6515" t="s">
        <v>121</v>
      </c>
      <c r="C6515">
        <f t="shared" si="306"/>
        <v>3</v>
      </c>
      <c r="D6515" t="s">
        <v>171</v>
      </c>
      <c r="E6515" s="4">
        <v>151063.19999999998</v>
      </c>
      <c r="F6515" s="4">
        <v>106197.42959999999</v>
      </c>
      <c r="G6515" s="3">
        <v>0.70299999999999996</v>
      </c>
      <c r="H6515" s="7">
        <v>213.36610169491522</v>
      </c>
      <c r="I6515" s="4">
        <v>149.9963694915254</v>
      </c>
      <c r="J6515">
        <v>708</v>
      </c>
      <c r="K6515" t="s">
        <v>20</v>
      </c>
      <c r="L6515" t="s">
        <v>173</v>
      </c>
      <c r="M6515" t="s">
        <v>172</v>
      </c>
      <c r="N6515" s="2">
        <v>41377</v>
      </c>
      <c r="O6515" s="2">
        <v>43247</v>
      </c>
      <c r="P6515" t="s">
        <v>24</v>
      </c>
      <c r="Q6515" t="s">
        <v>170</v>
      </c>
      <c r="R6515" s="5" t="str">
        <f t="shared" si="307"/>
        <v>0.2</v>
      </c>
      <c r="S6515" s="6" t="str">
        <f t="shared" si="308"/>
        <v/>
      </c>
      <c r="T6515">
        <f>ROUND(INT(表1[[#This Row],[合同结束日期]]-表1[[#This Row],[合同起始日期]])/365,1)</f>
        <v>5.0999999999999996</v>
      </c>
    </row>
    <row r="6516" spans="1:20">
      <c r="A6516" s="1">
        <v>41730</v>
      </c>
      <c r="B6516" t="s">
        <v>121</v>
      </c>
      <c r="C6516">
        <f t="shared" si="306"/>
        <v>3</v>
      </c>
      <c r="D6516" t="s">
        <v>174</v>
      </c>
      <c r="E6516" s="4">
        <v>201472.8</v>
      </c>
      <c r="F6516" s="4">
        <v>56150.469360000003</v>
      </c>
      <c r="G6516" s="3">
        <v>0.2787</v>
      </c>
      <c r="H6516" s="7">
        <v>358.74786324786322</v>
      </c>
      <c r="I6516" s="4">
        <v>99.983029487179493</v>
      </c>
      <c r="J6516">
        <v>561.6</v>
      </c>
      <c r="K6516" t="s">
        <v>76</v>
      </c>
      <c r="L6516" t="s">
        <v>75</v>
      </c>
      <c r="M6516" t="s">
        <v>75</v>
      </c>
      <c r="N6516" s="2">
        <v>41243</v>
      </c>
      <c r="O6516" s="2">
        <v>43229</v>
      </c>
      <c r="P6516" t="s">
        <v>24</v>
      </c>
      <c r="Q6516" t="s">
        <v>19</v>
      </c>
      <c r="R6516" s="5" t="str">
        <f t="shared" si="307"/>
        <v>0.1</v>
      </c>
      <c r="S6516" s="6" t="str">
        <f t="shared" si="308"/>
        <v/>
      </c>
      <c r="T6516">
        <f>ROUND(INT(表1[[#This Row],[合同结束日期]]-表1[[#This Row],[合同起始日期]])/365,1)</f>
        <v>5.4</v>
      </c>
    </row>
    <row r="6517" spans="1:20">
      <c r="A6517" s="1">
        <v>41730</v>
      </c>
      <c r="B6517" t="s">
        <v>121</v>
      </c>
      <c r="C6517">
        <f t="shared" si="306"/>
        <v>3</v>
      </c>
      <c r="D6517" t="s">
        <v>175</v>
      </c>
      <c r="E6517" s="4">
        <v>613866</v>
      </c>
      <c r="F6517" s="4">
        <v>186860.81039999999</v>
      </c>
      <c r="G6517" s="3">
        <v>0.3044</v>
      </c>
      <c r="H6517" s="7">
        <v>312.11409395973158</v>
      </c>
      <c r="I6517" s="4">
        <v>95.007530201342277</v>
      </c>
      <c r="J6517">
        <v>1966.8</v>
      </c>
      <c r="K6517" t="s">
        <v>20</v>
      </c>
      <c r="L6517" t="s">
        <v>173</v>
      </c>
      <c r="M6517" t="s">
        <v>172</v>
      </c>
      <c r="N6517" s="2">
        <v>41288</v>
      </c>
      <c r="O6517" s="2">
        <v>44694</v>
      </c>
      <c r="P6517" t="s">
        <v>18</v>
      </c>
      <c r="Q6517" t="s">
        <v>170</v>
      </c>
      <c r="R6517" s="5" t="str">
        <f t="shared" si="307"/>
        <v>0.2</v>
      </c>
      <c r="S6517" s="6" t="str">
        <f t="shared" si="308"/>
        <v/>
      </c>
      <c r="T6517">
        <f>ROUND(INT(表1[[#This Row],[合同结束日期]]-表1[[#This Row],[合同起始日期]])/365,1)</f>
        <v>9.3000000000000007</v>
      </c>
    </row>
    <row r="6518" spans="1:20">
      <c r="A6518" s="1">
        <v>41730</v>
      </c>
      <c r="B6518" t="s">
        <v>121</v>
      </c>
      <c r="C6518">
        <f t="shared" si="306"/>
        <v>3</v>
      </c>
      <c r="D6518" t="s">
        <v>313</v>
      </c>
      <c r="E6518" s="4">
        <v>38240.567999999992</v>
      </c>
      <c r="F6518" s="4">
        <v>6718.8677975999999</v>
      </c>
      <c r="G6518" s="3">
        <v>0.17570000000000002</v>
      </c>
      <c r="H6518" s="7">
        <v>2124.4759999999997</v>
      </c>
      <c r="I6518" s="4">
        <v>373.27043320000001</v>
      </c>
      <c r="J6518">
        <v>18</v>
      </c>
      <c r="K6518" t="s">
        <v>20</v>
      </c>
      <c r="L6518" t="s">
        <v>21</v>
      </c>
      <c r="M6518" t="s">
        <v>130</v>
      </c>
      <c r="N6518" s="2">
        <v>41727</v>
      </c>
      <c r="O6518" s="2">
        <v>42091</v>
      </c>
      <c r="P6518" t="s">
        <v>24</v>
      </c>
      <c r="Q6518" t="s">
        <v>59</v>
      </c>
      <c r="R6518" s="5" t="str">
        <f t="shared" si="307"/>
        <v>0.16</v>
      </c>
      <c r="S6518" s="6" t="str">
        <f t="shared" si="308"/>
        <v/>
      </c>
      <c r="T6518">
        <f>ROUND(INT(表1[[#This Row],[合同结束日期]]-表1[[#This Row],[合同起始日期]])/365,1)</f>
        <v>1</v>
      </c>
    </row>
    <row r="6519" spans="1:20">
      <c r="A6519" s="1">
        <v>41730</v>
      </c>
      <c r="B6519" t="s">
        <v>121</v>
      </c>
      <c r="C6519">
        <f t="shared" si="306"/>
        <v>3</v>
      </c>
      <c r="D6519" t="s">
        <v>319</v>
      </c>
      <c r="E6519" s="4">
        <v>29167.8</v>
      </c>
      <c r="F6519" s="4">
        <v>4926.4414199999992</v>
      </c>
      <c r="G6519" s="3">
        <v>0.16889999999999997</v>
      </c>
      <c r="H6519" s="7">
        <v>1736.1785714285713</v>
      </c>
      <c r="I6519" s="4">
        <v>293.24056071428566</v>
      </c>
      <c r="J6519">
        <v>16.8</v>
      </c>
      <c r="K6519" t="s">
        <v>20</v>
      </c>
      <c r="L6519" t="s">
        <v>21</v>
      </c>
      <c r="M6519" t="s">
        <v>130</v>
      </c>
      <c r="N6519" s="2">
        <v>41747</v>
      </c>
      <c r="O6519" s="2">
        <v>42111</v>
      </c>
      <c r="P6519" t="s">
        <v>24</v>
      </c>
      <c r="Q6519" t="s">
        <v>59</v>
      </c>
      <c r="R6519" s="5" t="str">
        <f t="shared" si="307"/>
        <v>0.16</v>
      </c>
      <c r="S6519" s="6" t="str">
        <f t="shared" si="308"/>
        <v/>
      </c>
      <c r="T6519">
        <f>ROUND(INT(表1[[#This Row],[合同结束日期]]-表1[[#This Row],[合同起始日期]])/365,1)</f>
        <v>1</v>
      </c>
    </row>
    <row r="6520" spans="1:20">
      <c r="A6520" s="1">
        <v>41730</v>
      </c>
      <c r="B6520" t="s">
        <v>121</v>
      </c>
      <c r="C6520">
        <f t="shared" si="306"/>
        <v>3</v>
      </c>
      <c r="D6520" t="s">
        <v>320</v>
      </c>
      <c r="E6520" s="4">
        <v>47388</v>
      </c>
      <c r="F6520" s="4">
        <v>4738.8</v>
      </c>
      <c r="G6520" s="3">
        <v>0.1</v>
      </c>
      <c r="H6520" s="7">
        <v>19745</v>
      </c>
      <c r="I6520" s="4">
        <v>1974.5000000000002</v>
      </c>
      <c r="J6520">
        <v>2.4</v>
      </c>
      <c r="K6520" t="s">
        <v>44</v>
      </c>
      <c r="L6520" t="s">
        <v>46</v>
      </c>
      <c r="M6520" t="s">
        <v>187</v>
      </c>
      <c r="N6520" s="2">
        <v>41712</v>
      </c>
      <c r="O6520" s="2">
        <v>42076</v>
      </c>
      <c r="P6520" t="s">
        <v>18</v>
      </c>
      <c r="Q6520" t="s">
        <v>19</v>
      </c>
      <c r="R6520" s="5" t="str">
        <f t="shared" si="307"/>
        <v>0.1</v>
      </c>
      <c r="S6520" s="6" t="str">
        <f t="shared" si="308"/>
        <v/>
      </c>
      <c r="T6520">
        <f>ROUND(INT(表1[[#This Row],[合同结束日期]]-表1[[#This Row],[合同起始日期]])/365,1)</f>
        <v>1</v>
      </c>
    </row>
    <row r="6521" spans="1:20">
      <c r="A6521" s="1">
        <v>41730</v>
      </c>
      <c r="B6521" t="s">
        <v>121</v>
      </c>
      <c r="C6521">
        <f t="shared" si="306"/>
        <v>3</v>
      </c>
      <c r="D6521" t="s">
        <v>321</v>
      </c>
      <c r="E6521" s="4">
        <v>67344</v>
      </c>
      <c r="F6521" s="4">
        <v>6734.4</v>
      </c>
      <c r="G6521" s="3">
        <v>9.9999999999999992E-2</v>
      </c>
      <c r="H6521" s="7">
        <v>28060</v>
      </c>
      <c r="I6521" s="4">
        <v>2806</v>
      </c>
      <c r="J6521">
        <v>2.4</v>
      </c>
      <c r="K6521" t="s">
        <v>44</v>
      </c>
      <c r="L6521" t="s">
        <v>46</v>
      </c>
      <c r="M6521" t="s">
        <v>187</v>
      </c>
      <c r="N6521" s="2">
        <v>41712</v>
      </c>
      <c r="O6521" s="2">
        <v>42076</v>
      </c>
      <c r="P6521" t="s">
        <v>18</v>
      </c>
      <c r="Q6521" t="s">
        <v>19</v>
      </c>
      <c r="R6521" s="5" t="str">
        <f t="shared" si="307"/>
        <v>0.1</v>
      </c>
      <c r="S6521" s="6" t="str">
        <f t="shared" si="308"/>
        <v/>
      </c>
      <c r="T6521">
        <f>ROUND(INT(表1[[#This Row],[合同结束日期]]-表1[[#This Row],[合同起始日期]])/365,1)</f>
        <v>1</v>
      </c>
    </row>
    <row r="6522" spans="1:20">
      <c r="A6522" s="1">
        <v>41730</v>
      </c>
      <c r="B6522" t="s">
        <v>121</v>
      </c>
      <c r="C6522">
        <f t="shared" si="306"/>
        <v>3</v>
      </c>
      <c r="D6522" t="s">
        <v>268</v>
      </c>
      <c r="E6522" s="4">
        <v>71240.399999999994</v>
      </c>
      <c r="F6522" s="4">
        <v>9859.6713599999985</v>
      </c>
      <c r="G6522" s="3">
        <v>0.1384</v>
      </c>
      <c r="H6522" s="7">
        <v>4947.25</v>
      </c>
      <c r="I6522" s="4">
        <v>684.69939999999997</v>
      </c>
      <c r="J6522">
        <v>14.399999999999999</v>
      </c>
      <c r="K6522" t="s">
        <v>20</v>
      </c>
      <c r="L6522" t="s">
        <v>21</v>
      </c>
      <c r="M6522" t="s">
        <v>130</v>
      </c>
      <c r="N6522" s="2">
        <v>41486</v>
      </c>
      <c r="O6522" s="2">
        <v>41850</v>
      </c>
      <c r="P6522" t="s">
        <v>24</v>
      </c>
      <c r="Q6522" t="s">
        <v>28</v>
      </c>
      <c r="R6522" s="5" t="str">
        <f t="shared" si="307"/>
        <v>0.13</v>
      </c>
      <c r="S6522" s="6" t="str">
        <f t="shared" si="308"/>
        <v/>
      </c>
      <c r="T6522">
        <f>ROUND(INT(表1[[#This Row],[合同结束日期]]-表1[[#This Row],[合同起始日期]])/365,1)</f>
        <v>1</v>
      </c>
    </row>
    <row r="6523" spans="1:20">
      <c r="A6523" s="1">
        <v>41730</v>
      </c>
      <c r="B6523" t="s">
        <v>121</v>
      </c>
      <c r="C6523">
        <f t="shared" si="306"/>
        <v>3</v>
      </c>
      <c r="D6523" t="s">
        <v>297</v>
      </c>
      <c r="E6523" s="4">
        <v>38228.039999999994</v>
      </c>
      <c r="F6523" s="4">
        <v>7198.3399320000008</v>
      </c>
      <c r="G6523" s="3">
        <v>0.18830000000000005</v>
      </c>
      <c r="H6523" s="7">
        <v>2654.7249999999999</v>
      </c>
      <c r="I6523" s="4">
        <v>499.88471750000008</v>
      </c>
      <c r="J6523">
        <v>14.399999999999999</v>
      </c>
      <c r="K6523" t="s">
        <v>60</v>
      </c>
      <c r="L6523" t="s">
        <v>61</v>
      </c>
      <c r="M6523" t="s">
        <v>305</v>
      </c>
      <c r="N6523" s="2">
        <v>41587</v>
      </c>
      <c r="O6523" s="2">
        <v>41951</v>
      </c>
      <c r="P6523" t="s">
        <v>14</v>
      </c>
      <c r="Q6523" t="s">
        <v>37</v>
      </c>
      <c r="R6523" s="5" t="str">
        <f t="shared" si="307"/>
        <v>0.</v>
      </c>
      <c r="S6523" s="6" t="str">
        <f t="shared" si="308"/>
        <v/>
      </c>
      <c r="T6523">
        <f>ROUND(INT(表1[[#This Row],[合同结束日期]]-表1[[#This Row],[合同起始日期]])/365,1)</f>
        <v>1</v>
      </c>
    </row>
    <row r="6524" spans="1:20">
      <c r="A6524" s="1">
        <v>41760</v>
      </c>
      <c r="B6524" t="s">
        <v>121</v>
      </c>
      <c r="C6524">
        <f t="shared" si="306"/>
        <v>3</v>
      </c>
      <c r="D6524" t="s">
        <v>242</v>
      </c>
      <c r="E6524" s="4">
        <v>1090942.8</v>
      </c>
      <c r="F6524" s="4">
        <v>182405.63615999997</v>
      </c>
      <c r="G6524" s="3">
        <v>0.16719999999999996</v>
      </c>
      <c r="H6524" s="7">
        <v>478.48368421052635</v>
      </c>
      <c r="I6524" s="4">
        <v>80.002471999999983</v>
      </c>
      <c r="J6524">
        <v>2280</v>
      </c>
      <c r="K6524" t="s">
        <v>151</v>
      </c>
      <c r="L6524" t="s">
        <v>243</v>
      </c>
      <c r="M6524" t="s">
        <v>243</v>
      </c>
      <c r="N6524" s="2">
        <v>41282</v>
      </c>
      <c r="O6524" s="2">
        <v>45055</v>
      </c>
      <c r="P6524" t="s">
        <v>14</v>
      </c>
      <c r="Q6524" t="s">
        <v>37</v>
      </c>
      <c r="R6524" s="5" t="str">
        <f t="shared" si="307"/>
        <v>0.</v>
      </c>
      <c r="S6524" s="6" t="str">
        <f t="shared" si="308"/>
        <v/>
      </c>
      <c r="T6524">
        <f>ROUND(INT(表1[[#This Row],[合同结束日期]]-表1[[#This Row],[合同起始日期]])/365,1)</f>
        <v>10.3</v>
      </c>
    </row>
    <row r="6525" spans="1:20">
      <c r="A6525" s="1">
        <v>41760</v>
      </c>
      <c r="B6525" t="s">
        <v>121</v>
      </c>
      <c r="C6525">
        <f t="shared" ref="C6525:C6587" si="309">IF($B6525="负一层",-1,IF($B6525="负一夹层",0,IF($B6525="一层",1,IF($B6525="二层",2,IF($B6525="三层",3,IF($B6525="四层",4))))))</f>
        <v>3</v>
      </c>
      <c r="D6525" t="s">
        <v>122</v>
      </c>
      <c r="E6525" s="4">
        <v>129076.46399999999</v>
      </c>
      <c r="F6525" s="4">
        <v>19012.9631472</v>
      </c>
      <c r="G6525" s="3">
        <v>0.14730000000000001</v>
      </c>
      <c r="H6525" s="7">
        <v>1120.4554166666667</v>
      </c>
      <c r="I6525" s="4">
        <v>165.04308287500001</v>
      </c>
      <c r="J6525">
        <v>115.19999999999999</v>
      </c>
      <c r="K6525" t="s">
        <v>44</v>
      </c>
      <c r="L6525" t="s">
        <v>46</v>
      </c>
      <c r="M6525" t="s">
        <v>45</v>
      </c>
      <c r="N6525" s="2">
        <v>41358</v>
      </c>
      <c r="O6525" s="2">
        <v>43213</v>
      </c>
      <c r="P6525" t="s">
        <v>24</v>
      </c>
      <c r="Q6525" t="s">
        <v>123</v>
      </c>
      <c r="R6525" s="5" t="str">
        <f t="shared" ref="R6525:R6587" si="310">IF(ISERROR(FIND(",",$Q6525)),$Q6525,LEFT($Q6525,FIND(",",$Q6525)-1))</f>
        <v>0.09</v>
      </c>
      <c r="S6525" s="6" t="str">
        <f t="shared" si="308"/>
        <v/>
      </c>
      <c r="T6525">
        <f>ROUND(INT(表1[[#This Row],[合同结束日期]]-表1[[#This Row],[合同起始日期]])/365,1)</f>
        <v>5.0999999999999996</v>
      </c>
    </row>
    <row r="6526" spans="1:20">
      <c r="A6526" s="1">
        <v>41760</v>
      </c>
      <c r="B6526" t="s">
        <v>121</v>
      </c>
      <c r="C6526">
        <f t="shared" si="309"/>
        <v>3</v>
      </c>
      <c r="D6526" t="s">
        <v>124</v>
      </c>
      <c r="E6526" s="4">
        <v>477571.19999999995</v>
      </c>
      <c r="F6526" s="4">
        <v>66000.339840000001</v>
      </c>
      <c r="G6526" s="3">
        <v>0.13820000000000002</v>
      </c>
      <c r="H6526" s="7">
        <v>795.95199999999988</v>
      </c>
      <c r="I6526" s="4">
        <v>110.0005664</v>
      </c>
      <c r="J6526">
        <v>600</v>
      </c>
      <c r="K6526" t="s">
        <v>44</v>
      </c>
      <c r="L6526" t="s">
        <v>72</v>
      </c>
      <c r="M6526" t="s">
        <v>71</v>
      </c>
      <c r="N6526" s="2">
        <v>41267</v>
      </c>
      <c r="O6526" s="2">
        <v>44325</v>
      </c>
      <c r="P6526" t="s">
        <v>18</v>
      </c>
      <c r="Q6526" t="s">
        <v>42</v>
      </c>
      <c r="R6526" s="5" t="str">
        <f t="shared" si="310"/>
        <v>0.08</v>
      </c>
      <c r="S6526" s="6" t="str">
        <f t="shared" ref="S6526:S6588" si="311">IF(ISERROR(FIND(",",$Q6526)),"",RIGHT($Q6526,LEN($Q6526)-FIND(",",$Q6526)))</f>
        <v/>
      </c>
      <c r="T6526">
        <f>ROUND(INT(表1[[#This Row],[合同结束日期]]-表1[[#This Row],[合同起始日期]])/365,1)</f>
        <v>8.4</v>
      </c>
    </row>
    <row r="6527" spans="1:20">
      <c r="A6527" s="1">
        <v>41760</v>
      </c>
      <c r="B6527" t="s">
        <v>121</v>
      </c>
      <c r="C6527">
        <f t="shared" si="309"/>
        <v>3</v>
      </c>
      <c r="D6527" t="s">
        <v>125</v>
      </c>
      <c r="E6527" s="4">
        <v>680175.6</v>
      </c>
      <c r="F6527" s="4">
        <v>68425.665359999999</v>
      </c>
      <c r="G6527" s="3">
        <v>0.10060000000000001</v>
      </c>
      <c r="H6527" s="7">
        <v>1457.1028277634962</v>
      </c>
      <c r="I6527" s="4">
        <v>146.58454447300772</v>
      </c>
      <c r="J6527">
        <v>466.79999999999995</v>
      </c>
      <c r="K6527" t="s">
        <v>44</v>
      </c>
      <c r="L6527" t="s">
        <v>72</v>
      </c>
      <c r="M6527" t="s">
        <v>126</v>
      </c>
      <c r="N6527" s="2">
        <v>41257</v>
      </c>
      <c r="O6527" s="2">
        <v>44325</v>
      </c>
      <c r="P6527" t="s">
        <v>24</v>
      </c>
      <c r="Q6527" t="s">
        <v>42</v>
      </c>
      <c r="R6527" s="5" t="str">
        <f t="shared" si="310"/>
        <v>0.08</v>
      </c>
      <c r="S6527" s="6" t="str">
        <f t="shared" si="311"/>
        <v/>
      </c>
      <c r="T6527">
        <f>ROUND(INT(表1[[#This Row],[合同结束日期]]-表1[[#This Row],[合同起始日期]])/365,1)</f>
        <v>8.4</v>
      </c>
    </row>
    <row r="6528" spans="1:20">
      <c r="A6528" s="1">
        <v>41760</v>
      </c>
      <c r="B6528" t="s">
        <v>121</v>
      </c>
      <c r="C6528">
        <f t="shared" si="309"/>
        <v>3</v>
      </c>
      <c r="D6528" t="s">
        <v>127</v>
      </c>
      <c r="E6528" s="4">
        <v>2335114.7999999998</v>
      </c>
      <c r="F6528" s="4">
        <v>111151.46447999998</v>
      </c>
      <c r="G6528" s="3">
        <v>4.7599999999999996E-2</v>
      </c>
      <c r="H6528" s="7">
        <v>1891.0874635568512</v>
      </c>
      <c r="I6528" s="4">
        <v>90.015763265306106</v>
      </c>
      <c r="J6528">
        <v>1234.8</v>
      </c>
      <c r="K6528" t="s">
        <v>44</v>
      </c>
      <c r="L6528" t="s">
        <v>72</v>
      </c>
      <c r="M6528" t="s">
        <v>71</v>
      </c>
      <c r="N6528" s="2">
        <v>41241</v>
      </c>
      <c r="O6528" s="2">
        <v>45055</v>
      </c>
      <c r="P6528" t="s">
        <v>14</v>
      </c>
      <c r="Q6528" t="s">
        <v>37</v>
      </c>
      <c r="R6528" s="5" t="str">
        <f t="shared" si="310"/>
        <v>0.</v>
      </c>
      <c r="S6528" s="6" t="str">
        <f t="shared" si="311"/>
        <v/>
      </c>
      <c r="T6528">
        <f>ROUND(INT(表1[[#This Row],[合同结束日期]]-表1[[#This Row],[合同起始日期]])/365,1)</f>
        <v>10.4</v>
      </c>
    </row>
    <row r="6529" spans="1:20">
      <c r="A6529" s="1">
        <v>41760</v>
      </c>
      <c r="B6529" t="s">
        <v>121</v>
      </c>
      <c r="C6529">
        <f t="shared" si="309"/>
        <v>3</v>
      </c>
      <c r="D6529" t="s">
        <v>312</v>
      </c>
      <c r="E6529" s="4">
        <v>437104.8</v>
      </c>
      <c r="F6529" s="4">
        <v>41524.955999999998</v>
      </c>
      <c r="G6529" s="3">
        <v>9.5000000000000001E-2</v>
      </c>
      <c r="H6529" s="7">
        <v>2678.3382352941176</v>
      </c>
      <c r="I6529" s="4">
        <v>254.44213235294117</v>
      </c>
      <c r="J6529">
        <v>163.19999999999999</v>
      </c>
      <c r="K6529" t="s">
        <v>44</v>
      </c>
      <c r="L6529" t="s">
        <v>72</v>
      </c>
      <c r="M6529" t="s">
        <v>71</v>
      </c>
      <c r="N6529" s="2">
        <v>41640</v>
      </c>
      <c r="O6529" s="2">
        <v>43100</v>
      </c>
      <c r="P6529" t="s">
        <v>18</v>
      </c>
      <c r="Q6529" t="s">
        <v>19</v>
      </c>
      <c r="R6529" s="5" t="str">
        <f t="shared" si="310"/>
        <v>0.1</v>
      </c>
      <c r="S6529" s="6" t="str">
        <f t="shared" si="311"/>
        <v/>
      </c>
      <c r="T6529">
        <f>ROUND(INT(表1[[#This Row],[合同结束日期]]-表1[[#This Row],[合同起始日期]])/365,1)</f>
        <v>4</v>
      </c>
    </row>
    <row r="6530" spans="1:20">
      <c r="A6530" s="1">
        <v>41760</v>
      </c>
      <c r="B6530" t="s">
        <v>121</v>
      </c>
      <c r="C6530">
        <f t="shared" si="309"/>
        <v>3</v>
      </c>
      <c r="D6530" t="s">
        <v>128</v>
      </c>
      <c r="E6530" s="4">
        <v>186538.8</v>
      </c>
      <c r="F6530" s="4">
        <v>28465.820879999996</v>
      </c>
      <c r="G6530" s="3">
        <v>0.15259999999999999</v>
      </c>
      <c r="H6530" s="7">
        <v>1029.4635761589404</v>
      </c>
      <c r="I6530" s="4">
        <v>157.09614172185428</v>
      </c>
      <c r="J6530">
        <v>181.2</v>
      </c>
      <c r="K6530" t="s">
        <v>76</v>
      </c>
      <c r="L6530" t="s">
        <v>75</v>
      </c>
      <c r="M6530" t="s">
        <v>75</v>
      </c>
      <c r="N6530" s="2">
        <v>41285</v>
      </c>
      <c r="O6530" s="2">
        <v>43229</v>
      </c>
      <c r="P6530" t="s">
        <v>14</v>
      </c>
      <c r="Q6530" t="s">
        <v>37</v>
      </c>
      <c r="R6530" s="5" t="str">
        <f t="shared" si="310"/>
        <v>0.</v>
      </c>
      <c r="S6530" s="6" t="str">
        <f t="shared" si="311"/>
        <v/>
      </c>
      <c r="T6530">
        <f>ROUND(INT(表1[[#This Row],[合同结束日期]]-表1[[#This Row],[合同起始日期]])/365,1)</f>
        <v>5.3</v>
      </c>
    </row>
    <row r="6531" spans="1:20">
      <c r="A6531" s="1">
        <v>41760</v>
      </c>
      <c r="B6531" t="s">
        <v>121</v>
      </c>
      <c r="C6531">
        <f t="shared" si="309"/>
        <v>3</v>
      </c>
      <c r="D6531" t="s">
        <v>129</v>
      </c>
      <c r="E6531" s="4">
        <v>325042.44</v>
      </c>
      <c r="F6531" s="4">
        <v>54769.651140000002</v>
      </c>
      <c r="G6531" s="3">
        <v>0.16850000000000001</v>
      </c>
      <c r="H6531" s="7">
        <v>2708.6869999999999</v>
      </c>
      <c r="I6531" s="4">
        <v>456.41375950000003</v>
      </c>
      <c r="J6531">
        <v>120</v>
      </c>
      <c r="K6531" t="s">
        <v>20</v>
      </c>
      <c r="L6531" t="s">
        <v>21</v>
      </c>
      <c r="M6531" t="s">
        <v>130</v>
      </c>
      <c r="N6531" s="2">
        <v>41285</v>
      </c>
      <c r="O6531" s="2">
        <v>42133</v>
      </c>
      <c r="P6531" t="s">
        <v>24</v>
      </c>
      <c r="Q6531" t="s">
        <v>25</v>
      </c>
      <c r="R6531" s="5" t="str">
        <f t="shared" si="310"/>
        <v>0.15</v>
      </c>
      <c r="S6531" s="6" t="str">
        <f t="shared" si="311"/>
        <v/>
      </c>
      <c r="T6531">
        <f>ROUND(INT(表1[[#This Row],[合同结束日期]]-表1[[#This Row],[合同起始日期]])/365,1)</f>
        <v>2.2999999999999998</v>
      </c>
    </row>
    <row r="6532" spans="1:20">
      <c r="A6532" s="1">
        <v>41760</v>
      </c>
      <c r="B6532" t="s">
        <v>121</v>
      </c>
      <c r="C6532">
        <f t="shared" si="309"/>
        <v>3</v>
      </c>
      <c r="D6532" t="s">
        <v>131</v>
      </c>
      <c r="E6532" s="4">
        <v>71160</v>
      </c>
      <c r="F6532" s="4">
        <v>15712.128000000002</v>
      </c>
      <c r="G6532" s="3">
        <v>0.22080000000000002</v>
      </c>
      <c r="H6532" s="7">
        <v>1118.867924528302</v>
      </c>
      <c r="I6532" s="4">
        <v>247.04603773584913</v>
      </c>
      <c r="J6532">
        <v>63.599999999999994</v>
      </c>
      <c r="K6532" t="s">
        <v>11</v>
      </c>
      <c r="L6532" t="s">
        <v>13</v>
      </c>
      <c r="M6532" t="s">
        <v>34</v>
      </c>
      <c r="N6532" s="2">
        <v>41267</v>
      </c>
      <c r="O6532" s="2">
        <v>42133</v>
      </c>
      <c r="P6532" t="s">
        <v>24</v>
      </c>
      <c r="Q6532" t="s">
        <v>83</v>
      </c>
      <c r="R6532" s="5" t="str">
        <f t="shared" si="310"/>
        <v>0.14</v>
      </c>
      <c r="S6532" s="6" t="str">
        <f t="shared" si="311"/>
        <v/>
      </c>
      <c r="T6532">
        <f>ROUND(INT(表1[[#This Row],[合同结束日期]]-表1[[#This Row],[合同起始日期]])/365,1)</f>
        <v>2.4</v>
      </c>
    </row>
    <row r="6533" spans="1:20">
      <c r="A6533" s="1">
        <v>41760</v>
      </c>
      <c r="B6533" t="s">
        <v>121</v>
      </c>
      <c r="C6533">
        <f t="shared" si="309"/>
        <v>3</v>
      </c>
      <c r="D6533" t="s">
        <v>132</v>
      </c>
      <c r="E6533" s="4">
        <v>66537.599999999991</v>
      </c>
      <c r="F6533" s="4">
        <v>15536.5296</v>
      </c>
      <c r="G6533" s="3">
        <v>0.23350000000000004</v>
      </c>
      <c r="H6533" s="7">
        <v>972.77192982456143</v>
      </c>
      <c r="I6533" s="4">
        <v>227.14224561403512</v>
      </c>
      <c r="J6533">
        <v>68.399999999999991</v>
      </c>
      <c r="K6533" t="s">
        <v>20</v>
      </c>
      <c r="L6533" t="s">
        <v>21</v>
      </c>
      <c r="M6533" t="s">
        <v>130</v>
      </c>
      <c r="N6533" s="2">
        <v>41374</v>
      </c>
      <c r="O6533" s="2">
        <v>42133</v>
      </c>
      <c r="P6533" t="s">
        <v>24</v>
      </c>
      <c r="Q6533" t="s">
        <v>25</v>
      </c>
      <c r="R6533" s="5" t="str">
        <f t="shared" si="310"/>
        <v>0.15</v>
      </c>
      <c r="S6533" s="6" t="str">
        <f t="shared" si="311"/>
        <v/>
      </c>
      <c r="T6533">
        <f>ROUND(INT(表1[[#This Row],[合同结束日期]]-表1[[#This Row],[合同起始日期]])/365,1)</f>
        <v>2.1</v>
      </c>
    </row>
    <row r="6534" spans="1:20">
      <c r="A6534" s="1">
        <v>41760</v>
      </c>
      <c r="B6534" t="s">
        <v>121</v>
      </c>
      <c r="C6534">
        <f t="shared" si="309"/>
        <v>3</v>
      </c>
      <c r="D6534" t="s">
        <v>133</v>
      </c>
      <c r="E6534" s="4">
        <v>41090.400000000001</v>
      </c>
      <c r="F6534" s="4">
        <v>14730.908400000002</v>
      </c>
      <c r="G6534" s="3">
        <v>0.35850000000000004</v>
      </c>
      <c r="H6534" s="7">
        <v>526.80000000000007</v>
      </c>
      <c r="I6534" s="4">
        <v>188.85780000000003</v>
      </c>
      <c r="J6534">
        <v>78</v>
      </c>
      <c r="K6534" t="s">
        <v>20</v>
      </c>
      <c r="L6534" t="s">
        <v>21</v>
      </c>
      <c r="M6534" t="s">
        <v>134</v>
      </c>
      <c r="N6534" s="2">
        <v>41384</v>
      </c>
      <c r="O6534" s="2">
        <v>42143</v>
      </c>
      <c r="P6534" t="s">
        <v>24</v>
      </c>
      <c r="Q6534" t="s">
        <v>37</v>
      </c>
      <c r="R6534" s="5" t="str">
        <f t="shared" si="310"/>
        <v>0.</v>
      </c>
      <c r="S6534" s="6" t="str">
        <f t="shared" si="311"/>
        <v/>
      </c>
      <c r="T6534">
        <f>ROUND(INT(表1[[#This Row],[合同结束日期]]-表1[[#This Row],[合同起始日期]])/365,1)</f>
        <v>2.1</v>
      </c>
    </row>
    <row r="6535" spans="1:20">
      <c r="A6535" s="1">
        <v>41760</v>
      </c>
      <c r="B6535" t="s">
        <v>121</v>
      </c>
      <c r="C6535">
        <f t="shared" si="309"/>
        <v>3</v>
      </c>
      <c r="D6535" t="s">
        <v>135</v>
      </c>
      <c r="E6535" s="4">
        <v>585673.19999999995</v>
      </c>
      <c r="F6535" s="4">
        <v>107646.73415999999</v>
      </c>
      <c r="G6535" s="3">
        <v>0.18379999999999999</v>
      </c>
      <c r="H6535" s="7">
        <v>1162.05</v>
      </c>
      <c r="I6535" s="4">
        <v>213.58479</v>
      </c>
      <c r="J6535">
        <v>504</v>
      </c>
      <c r="K6535" t="s">
        <v>44</v>
      </c>
      <c r="L6535" t="s">
        <v>72</v>
      </c>
      <c r="M6535" t="s">
        <v>71</v>
      </c>
      <c r="N6535" s="2">
        <v>41332</v>
      </c>
      <c r="O6535" s="2">
        <v>43594</v>
      </c>
      <c r="P6535" t="s">
        <v>24</v>
      </c>
      <c r="Q6535" t="s">
        <v>19</v>
      </c>
      <c r="R6535" s="5" t="str">
        <f t="shared" si="310"/>
        <v>0.1</v>
      </c>
      <c r="S6535" s="6" t="str">
        <f t="shared" si="311"/>
        <v/>
      </c>
      <c r="T6535">
        <f>ROUND(INT(表1[[#This Row],[合同结束日期]]-表1[[#This Row],[合同起始日期]])/365,1)</f>
        <v>6.2</v>
      </c>
    </row>
    <row r="6536" spans="1:20">
      <c r="A6536" s="1">
        <v>41760</v>
      </c>
      <c r="B6536" t="s">
        <v>121</v>
      </c>
      <c r="C6536">
        <f t="shared" si="309"/>
        <v>3</v>
      </c>
      <c r="D6536" t="s">
        <v>136</v>
      </c>
      <c r="E6536" s="4">
        <v>295441.2</v>
      </c>
      <c r="F6536" s="4">
        <v>45882.018360000009</v>
      </c>
      <c r="G6536" s="3">
        <v>0.15530000000000002</v>
      </c>
      <c r="H6536" s="7">
        <v>988.75903614457832</v>
      </c>
      <c r="I6536" s="4">
        <v>153.55427831325304</v>
      </c>
      <c r="J6536">
        <v>298.8</v>
      </c>
      <c r="K6536" t="s">
        <v>44</v>
      </c>
      <c r="L6536" t="s">
        <v>72</v>
      </c>
      <c r="M6536" t="s">
        <v>71</v>
      </c>
      <c r="N6536" s="2">
        <v>41271</v>
      </c>
      <c r="O6536" s="2">
        <v>43229</v>
      </c>
      <c r="P6536" t="s">
        <v>24</v>
      </c>
      <c r="Q6536" t="s">
        <v>19</v>
      </c>
      <c r="R6536" s="5" t="str">
        <f t="shared" si="310"/>
        <v>0.1</v>
      </c>
      <c r="S6536" s="6" t="str">
        <f t="shared" si="311"/>
        <v/>
      </c>
      <c r="T6536">
        <f>ROUND(INT(表1[[#This Row],[合同结束日期]]-表1[[#This Row],[合同起始日期]])/365,1)</f>
        <v>5.4</v>
      </c>
    </row>
    <row r="6537" spans="1:20">
      <c r="A6537" s="1">
        <v>41760</v>
      </c>
      <c r="B6537" t="s">
        <v>121</v>
      </c>
      <c r="C6537">
        <f t="shared" si="309"/>
        <v>3</v>
      </c>
      <c r="D6537" t="s">
        <v>137</v>
      </c>
      <c r="E6537" s="4">
        <v>214299.6</v>
      </c>
      <c r="F6537" s="4">
        <v>36902.391119999993</v>
      </c>
      <c r="G6537" s="3">
        <v>0.17219999999999996</v>
      </c>
      <c r="H6537" s="7">
        <v>871.13658536585365</v>
      </c>
      <c r="I6537" s="4">
        <v>150.00971999999996</v>
      </c>
      <c r="J6537">
        <v>246</v>
      </c>
      <c r="K6537" t="s">
        <v>44</v>
      </c>
      <c r="L6537" t="s">
        <v>72</v>
      </c>
      <c r="M6537" t="s">
        <v>126</v>
      </c>
      <c r="N6537" s="2">
        <v>41249</v>
      </c>
      <c r="O6537" s="2">
        <v>43229</v>
      </c>
      <c r="P6537" t="s">
        <v>24</v>
      </c>
      <c r="Q6537" t="s">
        <v>123</v>
      </c>
      <c r="R6537" s="5" t="str">
        <f t="shared" si="310"/>
        <v>0.09</v>
      </c>
      <c r="S6537" s="6" t="str">
        <f t="shared" si="311"/>
        <v/>
      </c>
      <c r="T6537">
        <f>ROUND(INT(表1[[#This Row],[合同结束日期]]-表1[[#This Row],[合同起始日期]])/365,1)</f>
        <v>5.4</v>
      </c>
    </row>
    <row r="6538" spans="1:20">
      <c r="A6538" s="1">
        <v>41760</v>
      </c>
      <c r="B6538" t="s">
        <v>121</v>
      </c>
      <c r="C6538">
        <f t="shared" si="309"/>
        <v>3</v>
      </c>
      <c r="D6538" t="s">
        <v>138</v>
      </c>
      <c r="E6538" s="4">
        <v>92598</v>
      </c>
      <c r="F6538" s="4">
        <v>15704.620799999999</v>
      </c>
      <c r="G6538" s="3">
        <v>0.16959999999999997</v>
      </c>
      <c r="H6538" s="7">
        <v>1574.795918367347</v>
      </c>
      <c r="I6538" s="4">
        <v>267.08538775510203</v>
      </c>
      <c r="J6538">
        <v>58.8</v>
      </c>
      <c r="K6538" t="s">
        <v>140</v>
      </c>
      <c r="L6538" t="s">
        <v>139</v>
      </c>
      <c r="M6538" t="s">
        <v>139</v>
      </c>
      <c r="N6538" s="2">
        <v>41279</v>
      </c>
      <c r="O6538" s="2">
        <v>42133</v>
      </c>
      <c r="P6538" t="s">
        <v>24</v>
      </c>
      <c r="Q6538" t="s">
        <v>28</v>
      </c>
      <c r="R6538" s="5" t="str">
        <f t="shared" si="310"/>
        <v>0.13</v>
      </c>
      <c r="S6538" s="6" t="str">
        <f t="shared" si="311"/>
        <v/>
      </c>
      <c r="T6538">
        <f>ROUND(INT(表1[[#This Row],[合同结束日期]]-表1[[#This Row],[合同起始日期]])/365,1)</f>
        <v>2.2999999999999998</v>
      </c>
    </row>
    <row r="6539" spans="1:20">
      <c r="A6539" s="1">
        <v>41760</v>
      </c>
      <c r="B6539" t="s">
        <v>121</v>
      </c>
      <c r="C6539">
        <f t="shared" si="309"/>
        <v>3</v>
      </c>
      <c r="D6539" t="s">
        <v>141</v>
      </c>
      <c r="E6539" s="4">
        <v>302360.39999999997</v>
      </c>
      <c r="F6539" s="4">
        <v>59202.166320000004</v>
      </c>
      <c r="G6539" s="3">
        <v>0.19580000000000003</v>
      </c>
      <c r="H6539" s="7">
        <v>587.33566433566432</v>
      </c>
      <c r="I6539" s="4">
        <v>115.0003230769231</v>
      </c>
      <c r="J6539">
        <v>514.79999999999995</v>
      </c>
      <c r="K6539" t="s">
        <v>44</v>
      </c>
      <c r="L6539" t="s">
        <v>72</v>
      </c>
      <c r="M6539" t="s">
        <v>71</v>
      </c>
      <c r="N6539" s="2">
        <v>41285</v>
      </c>
      <c r="O6539" s="2">
        <v>43229</v>
      </c>
      <c r="P6539" t="s">
        <v>24</v>
      </c>
      <c r="Q6539" t="s">
        <v>123</v>
      </c>
      <c r="R6539" s="5" t="str">
        <f t="shared" si="310"/>
        <v>0.09</v>
      </c>
      <c r="S6539" s="6" t="str">
        <f t="shared" si="311"/>
        <v/>
      </c>
      <c r="T6539">
        <f>ROUND(INT(表1[[#This Row],[合同结束日期]]-表1[[#This Row],[合同起始日期]])/365,1)</f>
        <v>5.3</v>
      </c>
    </row>
    <row r="6540" spans="1:20">
      <c r="A6540" s="1">
        <v>41760</v>
      </c>
      <c r="B6540" t="s">
        <v>121</v>
      </c>
      <c r="C6540">
        <f t="shared" si="309"/>
        <v>3</v>
      </c>
      <c r="D6540" t="s">
        <v>142</v>
      </c>
      <c r="E6540" s="4">
        <v>288560.27999999997</v>
      </c>
      <c r="F6540" s="4">
        <v>40715.855507999993</v>
      </c>
      <c r="G6540" s="3">
        <v>0.1411</v>
      </c>
      <c r="H6540" s="7">
        <v>1093.0313636363635</v>
      </c>
      <c r="I6540" s="4">
        <v>154.22672540909088</v>
      </c>
      <c r="J6540">
        <v>264</v>
      </c>
      <c r="K6540" t="s">
        <v>60</v>
      </c>
      <c r="L6540" t="s">
        <v>61</v>
      </c>
      <c r="M6540" t="s">
        <v>143</v>
      </c>
      <c r="N6540" s="2">
        <v>41383</v>
      </c>
      <c r="O6540" s="2">
        <v>42508</v>
      </c>
      <c r="P6540" t="s">
        <v>18</v>
      </c>
      <c r="Q6540" t="s">
        <v>19</v>
      </c>
      <c r="R6540" s="5" t="str">
        <f t="shared" si="310"/>
        <v>0.1</v>
      </c>
      <c r="S6540" s="6" t="str">
        <f t="shared" si="311"/>
        <v/>
      </c>
      <c r="T6540">
        <f>ROUND(INT(表1[[#This Row],[合同结束日期]]-表1[[#This Row],[合同起始日期]])/365,1)</f>
        <v>3.1</v>
      </c>
    </row>
    <row r="6541" spans="1:20">
      <c r="A6541" s="1">
        <v>41760</v>
      </c>
      <c r="B6541" t="s">
        <v>121</v>
      </c>
      <c r="C6541">
        <f t="shared" si="309"/>
        <v>3</v>
      </c>
      <c r="D6541" t="s">
        <v>144</v>
      </c>
      <c r="E6541" s="4">
        <v>50361.599999999999</v>
      </c>
      <c r="F6541" s="4">
        <v>12001.16928</v>
      </c>
      <c r="G6541" s="3">
        <v>0.23830000000000001</v>
      </c>
      <c r="H6541" s="7">
        <v>1234.3529411764707</v>
      </c>
      <c r="I6541" s="4">
        <v>294.14630588235298</v>
      </c>
      <c r="J6541">
        <v>40.799999999999997</v>
      </c>
      <c r="K6541" t="s">
        <v>60</v>
      </c>
      <c r="L6541" t="s">
        <v>116</v>
      </c>
      <c r="M6541" t="s">
        <v>145</v>
      </c>
      <c r="N6541" s="2">
        <v>41295</v>
      </c>
      <c r="O6541" s="2">
        <v>42133</v>
      </c>
      <c r="P6541" t="s">
        <v>24</v>
      </c>
      <c r="Q6541" t="s">
        <v>83</v>
      </c>
      <c r="R6541" s="5" t="str">
        <f t="shared" si="310"/>
        <v>0.14</v>
      </c>
      <c r="S6541" s="6" t="str">
        <f t="shared" si="311"/>
        <v/>
      </c>
      <c r="T6541">
        <f>ROUND(INT(表1[[#This Row],[合同结束日期]]-表1[[#This Row],[合同起始日期]])/365,1)</f>
        <v>2.2999999999999998</v>
      </c>
    </row>
    <row r="6542" spans="1:20">
      <c r="A6542" s="1">
        <v>41760</v>
      </c>
      <c r="B6542" t="s">
        <v>121</v>
      </c>
      <c r="C6542">
        <f t="shared" si="309"/>
        <v>3</v>
      </c>
      <c r="D6542" t="s">
        <v>146</v>
      </c>
      <c r="E6542" s="4">
        <v>757831.91999999993</v>
      </c>
      <c r="F6542" s="4">
        <v>103671.40665599999</v>
      </c>
      <c r="G6542" s="3">
        <v>0.1368</v>
      </c>
      <c r="H6542" s="7">
        <v>4643.5779411764706</v>
      </c>
      <c r="I6542" s="4">
        <v>635.2414623529412</v>
      </c>
      <c r="J6542">
        <v>163.19999999999999</v>
      </c>
      <c r="K6542" t="s">
        <v>11</v>
      </c>
      <c r="L6542" t="s">
        <v>51</v>
      </c>
      <c r="M6542" t="s">
        <v>50</v>
      </c>
      <c r="N6542" s="2">
        <v>41343</v>
      </c>
      <c r="O6542" s="2">
        <v>42499</v>
      </c>
      <c r="P6542" t="s">
        <v>18</v>
      </c>
      <c r="Q6542" t="s">
        <v>83</v>
      </c>
      <c r="R6542" s="5" t="str">
        <f t="shared" si="310"/>
        <v>0.14</v>
      </c>
      <c r="S6542" s="6" t="str">
        <f t="shared" si="311"/>
        <v/>
      </c>
      <c r="T6542">
        <f>ROUND(INT(表1[[#This Row],[合同结束日期]]-表1[[#This Row],[合同起始日期]])/365,1)</f>
        <v>3.2</v>
      </c>
    </row>
    <row r="6543" spans="1:20">
      <c r="A6543" s="1">
        <v>41760</v>
      </c>
      <c r="B6543" t="s">
        <v>121</v>
      </c>
      <c r="C6543">
        <f t="shared" si="309"/>
        <v>3</v>
      </c>
      <c r="D6543" t="s">
        <v>147</v>
      </c>
      <c r="E6543" s="4">
        <v>1311062.9639999999</v>
      </c>
      <c r="F6543" s="4">
        <v>91774.407480000009</v>
      </c>
      <c r="G6543" s="3">
        <v>7.0000000000000007E-2</v>
      </c>
      <c r="H6543" s="7">
        <v>1616.2018786982248</v>
      </c>
      <c r="I6543" s="4">
        <v>113.13413150887575</v>
      </c>
      <c r="J6543">
        <v>811.19999999999993</v>
      </c>
      <c r="K6543" t="s">
        <v>44</v>
      </c>
      <c r="L6543" t="s">
        <v>72</v>
      </c>
      <c r="M6543" t="s">
        <v>71</v>
      </c>
      <c r="N6543" s="2">
        <v>41240</v>
      </c>
      <c r="O6543" s="2">
        <v>44325</v>
      </c>
      <c r="P6543" t="s">
        <v>18</v>
      </c>
      <c r="Q6543" t="s">
        <v>78</v>
      </c>
      <c r="R6543" s="5" t="str">
        <f t="shared" si="310"/>
        <v>0.07</v>
      </c>
      <c r="S6543" s="6" t="str">
        <f t="shared" si="311"/>
        <v/>
      </c>
      <c r="T6543">
        <f>ROUND(INT(表1[[#This Row],[合同结束日期]]-表1[[#This Row],[合同起始日期]])/365,1)</f>
        <v>8.5</v>
      </c>
    </row>
    <row r="6544" spans="1:20">
      <c r="A6544" s="1">
        <v>41760</v>
      </c>
      <c r="B6544" t="s">
        <v>121</v>
      </c>
      <c r="C6544">
        <f t="shared" si="309"/>
        <v>3</v>
      </c>
      <c r="D6544" t="s">
        <v>148</v>
      </c>
      <c r="E6544" s="4">
        <v>157220.63999999998</v>
      </c>
      <c r="F6544" s="4">
        <v>21020.399568000001</v>
      </c>
      <c r="G6544" s="3">
        <v>0.13370000000000001</v>
      </c>
      <c r="H6544" s="7">
        <v>2113.1806451612902</v>
      </c>
      <c r="I6544" s="4">
        <v>282.53225225806455</v>
      </c>
      <c r="J6544">
        <v>74.399999999999991</v>
      </c>
      <c r="K6544" t="s">
        <v>44</v>
      </c>
      <c r="L6544" t="s">
        <v>72</v>
      </c>
      <c r="M6544" t="s">
        <v>126</v>
      </c>
      <c r="N6544" s="2">
        <v>41312</v>
      </c>
      <c r="O6544" s="2">
        <v>43229</v>
      </c>
      <c r="P6544" t="s">
        <v>24</v>
      </c>
      <c r="Q6544" t="s">
        <v>48</v>
      </c>
      <c r="R6544" s="5" t="str">
        <f t="shared" si="310"/>
        <v>0.11</v>
      </c>
      <c r="S6544" s="6" t="str">
        <f t="shared" si="311"/>
        <v/>
      </c>
      <c r="T6544">
        <f>ROUND(INT(表1[[#This Row],[合同结束日期]]-表1[[#This Row],[合同起始日期]])/365,1)</f>
        <v>5.3</v>
      </c>
    </row>
    <row r="6545" spans="1:20">
      <c r="A6545" s="1">
        <v>41760</v>
      </c>
      <c r="B6545" t="s">
        <v>121</v>
      </c>
      <c r="C6545">
        <f t="shared" si="309"/>
        <v>3</v>
      </c>
      <c r="D6545" t="s">
        <v>304</v>
      </c>
      <c r="E6545" s="4">
        <v>60754.799999999996</v>
      </c>
      <c r="F6545" s="4">
        <v>11531.261039999999</v>
      </c>
      <c r="G6545" s="3">
        <v>0.1898</v>
      </c>
      <c r="H6545" s="7">
        <v>1633.1935483870968</v>
      </c>
      <c r="I6545" s="4">
        <v>309.98013548387098</v>
      </c>
      <c r="J6545">
        <v>37.199999999999996</v>
      </c>
      <c r="K6545" t="s">
        <v>44</v>
      </c>
      <c r="L6545" t="s">
        <v>46</v>
      </c>
      <c r="M6545" t="s">
        <v>45</v>
      </c>
      <c r="N6545" s="2">
        <v>41609</v>
      </c>
      <c r="O6545" s="2">
        <v>42358</v>
      </c>
      <c r="P6545" t="s">
        <v>24</v>
      </c>
      <c r="Q6545" t="s">
        <v>83</v>
      </c>
      <c r="R6545" s="5" t="str">
        <f t="shared" si="310"/>
        <v>0.14</v>
      </c>
      <c r="S6545" s="6" t="str">
        <f t="shared" si="311"/>
        <v/>
      </c>
      <c r="T6545">
        <f>ROUND(INT(表1[[#This Row],[合同结束日期]]-表1[[#This Row],[合同起始日期]])/365,1)</f>
        <v>2.1</v>
      </c>
    </row>
    <row r="6546" spans="1:20">
      <c r="A6546" s="1">
        <v>41760</v>
      </c>
      <c r="B6546" t="s">
        <v>121</v>
      </c>
      <c r="C6546">
        <f t="shared" si="309"/>
        <v>3</v>
      </c>
      <c r="D6546" t="s">
        <v>149</v>
      </c>
      <c r="E6546" s="4">
        <v>2945532.0120000001</v>
      </c>
      <c r="F6546" s="4">
        <v>371310.24144000001</v>
      </c>
      <c r="G6546" s="3">
        <v>0.1260588036141839</v>
      </c>
      <c r="H6546" s="7">
        <v>660.19634480903721</v>
      </c>
      <c r="I6546" s="4">
        <v>83.223561377084465</v>
      </c>
      <c r="J6546">
        <v>4461.5999999999995</v>
      </c>
      <c r="K6546" t="s">
        <v>151</v>
      </c>
      <c r="L6546" t="s">
        <v>150</v>
      </c>
      <c r="M6546" t="s">
        <v>150</v>
      </c>
      <c r="N6546" s="2">
        <v>41150</v>
      </c>
      <c r="O6546" s="2">
        <v>48708</v>
      </c>
      <c r="P6546" t="s">
        <v>24</v>
      </c>
      <c r="Q6546" t="s">
        <v>65</v>
      </c>
      <c r="R6546" s="5" t="str">
        <f t="shared" si="310"/>
        <v>0.12</v>
      </c>
      <c r="S6546" s="6" t="str">
        <f t="shared" si="311"/>
        <v/>
      </c>
      <c r="T6546">
        <f>ROUND(INT(表1[[#This Row],[合同结束日期]]-表1[[#This Row],[合同起始日期]])/365,1)</f>
        <v>20.7</v>
      </c>
    </row>
    <row r="6547" spans="1:20">
      <c r="A6547" s="1">
        <v>41760</v>
      </c>
      <c r="B6547" t="s">
        <v>121</v>
      </c>
      <c r="C6547">
        <f t="shared" si="309"/>
        <v>3</v>
      </c>
      <c r="D6547" t="s">
        <v>225</v>
      </c>
      <c r="E6547" s="4">
        <v>396000</v>
      </c>
      <c r="F6547" s="4">
        <v>31680</v>
      </c>
      <c r="G6547" s="3">
        <v>0.08</v>
      </c>
      <c r="H6547" s="7">
        <v>2193.7113607658048</v>
      </c>
      <c r="I6547" s="4">
        <v>175.49690886126439</v>
      </c>
      <c r="J6547">
        <v>180.51599999999999</v>
      </c>
      <c r="K6547" t="s">
        <v>44</v>
      </c>
      <c r="L6547" t="s">
        <v>72</v>
      </c>
      <c r="M6547" t="s">
        <v>126</v>
      </c>
      <c r="N6547" s="2">
        <v>41337</v>
      </c>
      <c r="O6547" s="2">
        <v>46917</v>
      </c>
      <c r="P6547" t="s">
        <v>24</v>
      </c>
      <c r="Q6547">
        <v>0.08</v>
      </c>
      <c r="R6547" s="5">
        <f t="shared" si="310"/>
        <v>0.08</v>
      </c>
      <c r="S6547" s="6" t="str">
        <f t="shared" si="311"/>
        <v/>
      </c>
      <c r="T6547">
        <f>ROUND(INT(表1[[#This Row],[合同结束日期]]-表1[[#This Row],[合同起始日期]])/365,1)</f>
        <v>15.3</v>
      </c>
    </row>
    <row r="6548" spans="1:20">
      <c r="A6548" s="1">
        <v>41760</v>
      </c>
      <c r="B6548" t="s">
        <v>121</v>
      </c>
      <c r="C6548">
        <f t="shared" si="309"/>
        <v>3</v>
      </c>
      <c r="D6548" t="s">
        <v>152</v>
      </c>
      <c r="E6548" s="4">
        <v>548923.19999999995</v>
      </c>
      <c r="F6548" s="4">
        <v>61204.936799999996</v>
      </c>
      <c r="G6548" s="3">
        <v>0.1115</v>
      </c>
      <c r="H6548" s="7">
        <v>1645.453237410072</v>
      </c>
      <c r="I6548" s="4">
        <v>183.46803597122303</v>
      </c>
      <c r="J6548">
        <v>333.59999999999997</v>
      </c>
      <c r="K6548" t="s">
        <v>151</v>
      </c>
      <c r="L6548" t="s">
        <v>154</v>
      </c>
      <c r="M6548" t="s">
        <v>153</v>
      </c>
      <c r="N6548" s="2">
        <v>41261</v>
      </c>
      <c r="O6548" s="2">
        <v>43229</v>
      </c>
      <c r="P6548" t="s">
        <v>14</v>
      </c>
      <c r="Q6548" t="s">
        <v>37</v>
      </c>
      <c r="R6548" s="5" t="str">
        <f t="shared" si="310"/>
        <v>0.</v>
      </c>
      <c r="S6548" s="6" t="str">
        <f t="shared" si="311"/>
        <v/>
      </c>
      <c r="T6548">
        <f>ROUND(INT(表1[[#This Row],[合同结束日期]]-表1[[#This Row],[合同起始日期]])/365,1)</f>
        <v>5.4</v>
      </c>
    </row>
    <row r="6549" spans="1:20">
      <c r="A6549" s="1">
        <v>41760</v>
      </c>
      <c r="B6549" t="s">
        <v>121</v>
      </c>
      <c r="C6549">
        <f t="shared" si="309"/>
        <v>3</v>
      </c>
      <c r="D6549" t="s">
        <v>155</v>
      </c>
      <c r="E6549" s="4">
        <v>201774</v>
      </c>
      <c r="F6549" s="4">
        <v>44370.102599999998</v>
      </c>
      <c r="G6549" s="3">
        <v>0.21989999999999998</v>
      </c>
      <c r="H6549" s="7">
        <v>1136.114864864865</v>
      </c>
      <c r="I6549" s="4">
        <v>249.83165878378378</v>
      </c>
      <c r="J6549">
        <v>177.6</v>
      </c>
      <c r="K6549" t="s">
        <v>11</v>
      </c>
      <c r="L6549" t="s">
        <v>92</v>
      </c>
      <c r="M6549" t="s">
        <v>92</v>
      </c>
      <c r="N6549" s="2">
        <v>41299</v>
      </c>
      <c r="O6549" s="2">
        <v>42499</v>
      </c>
      <c r="P6549" t="s">
        <v>24</v>
      </c>
      <c r="Q6549" t="s">
        <v>59</v>
      </c>
      <c r="R6549" s="5" t="str">
        <f t="shared" si="310"/>
        <v>0.16</v>
      </c>
      <c r="S6549" s="6" t="str">
        <f t="shared" si="311"/>
        <v/>
      </c>
      <c r="T6549">
        <f>ROUND(INT(表1[[#This Row],[合同结束日期]]-表1[[#This Row],[合同起始日期]])/365,1)</f>
        <v>3.3</v>
      </c>
    </row>
    <row r="6550" spans="1:20">
      <c r="A6550" s="1">
        <v>41760</v>
      </c>
      <c r="B6550" t="s">
        <v>121</v>
      </c>
      <c r="C6550">
        <f t="shared" si="309"/>
        <v>3</v>
      </c>
      <c r="D6550" t="s">
        <v>156</v>
      </c>
      <c r="E6550" s="4">
        <v>159555.6</v>
      </c>
      <c r="F6550" s="4">
        <v>52190.636760000001</v>
      </c>
      <c r="G6550" s="3">
        <v>0.3271</v>
      </c>
      <c r="H6550" s="7">
        <v>755.47159090909099</v>
      </c>
      <c r="I6550" s="4">
        <v>247.11475738636366</v>
      </c>
      <c r="J6550">
        <v>211.2</v>
      </c>
      <c r="K6550" t="s">
        <v>11</v>
      </c>
      <c r="L6550" t="s">
        <v>23</v>
      </c>
      <c r="M6550" t="s">
        <v>23</v>
      </c>
      <c r="N6550" s="2">
        <v>41346</v>
      </c>
      <c r="O6550" s="2">
        <v>42499</v>
      </c>
      <c r="P6550" t="s">
        <v>24</v>
      </c>
      <c r="Q6550" t="s">
        <v>56</v>
      </c>
      <c r="R6550" s="5" t="str">
        <f t="shared" si="310"/>
        <v>0.17</v>
      </c>
      <c r="S6550" s="6" t="str">
        <f t="shared" si="311"/>
        <v/>
      </c>
      <c r="T6550">
        <f>ROUND(INT(表1[[#This Row],[合同结束日期]]-表1[[#This Row],[合同起始日期]])/365,1)</f>
        <v>3.2</v>
      </c>
    </row>
    <row r="6551" spans="1:20">
      <c r="A6551" s="1">
        <v>41760</v>
      </c>
      <c r="B6551" t="s">
        <v>121</v>
      </c>
      <c r="C6551">
        <f t="shared" si="309"/>
        <v>3</v>
      </c>
      <c r="D6551" t="s">
        <v>157</v>
      </c>
      <c r="E6551" s="4">
        <v>111050.4</v>
      </c>
      <c r="F6551" s="4">
        <v>27251.768159999996</v>
      </c>
      <c r="G6551" s="3">
        <v>0.24539999999999998</v>
      </c>
      <c r="H6551" s="7">
        <v>925.42</v>
      </c>
      <c r="I6551" s="4">
        <v>227.09806799999996</v>
      </c>
      <c r="J6551">
        <v>120</v>
      </c>
      <c r="K6551" t="s">
        <v>11</v>
      </c>
      <c r="L6551" t="s">
        <v>13</v>
      </c>
      <c r="M6551" t="s">
        <v>13</v>
      </c>
      <c r="N6551" s="2">
        <v>41285</v>
      </c>
      <c r="O6551" s="2">
        <v>42133</v>
      </c>
      <c r="P6551" t="s">
        <v>24</v>
      </c>
      <c r="Q6551" t="s">
        <v>28</v>
      </c>
      <c r="R6551" s="5" t="str">
        <f t="shared" si="310"/>
        <v>0.13</v>
      </c>
      <c r="S6551" s="6" t="str">
        <f t="shared" si="311"/>
        <v/>
      </c>
      <c r="T6551">
        <f>ROUND(INT(表1[[#This Row],[合同结束日期]]-表1[[#This Row],[合同起始日期]])/365,1)</f>
        <v>2.2999999999999998</v>
      </c>
    </row>
    <row r="6552" spans="1:20">
      <c r="A6552" s="1">
        <v>41760</v>
      </c>
      <c r="B6552" t="s">
        <v>121</v>
      </c>
      <c r="C6552">
        <f t="shared" si="309"/>
        <v>3</v>
      </c>
      <c r="D6552" t="s">
        <v>158</v>
      </c>
      <c r="E6552" s="4">
        <v>100683.59999999999</v>
      </c>
      <c r="F6552" s="4">
        <v>18465.372240000001</v>
      </c>
      <c r="G6552" s="3">
        <v>0.18340000000000004</v>
      </c>
      <c r="H6552" s="7">
        <v>1498.2678571428569</v>
      </c>
      <c r="I6552" s="4">
        <v>274.78232500000001</v>
      </c>
      <c r="J6552">
        <v>67.2</v>
      </c>
      <c r="K6552" t="s">
        <v>11</v>
      </c>
      <c r="L6552" t="s">
        <v>13</v>
      </c>
      <c r="M6552" t="s">
        <v>27</v>
      </c>
      <c r="N6552" s="2">
        <v>41330</v>
      </c>
      <c r="O6552" s="2">
        <v>42133</v>
      </c>
      <c r="P6552" t="s">
        <v>24</v>
      </c>
      <c r="Q6552" t="s">
        <v>25</v>
      </c>
      <c r="R6552" s="5" t="str">
        <f t="shared" si="310"/>
        <v>0.15</v>
      </c>
      <c r="S6552" s="6" t="str">
        <f t="shared" si="311"/>
        <v/>
      </c>
      <c r="T6552">
        <f>ROUND(INT(表1[[#This Row],[合同结束日期]]-表1[[#This Row],[合同起始日期]])/365,1)</f>
        <v>2.2000000000000002</v>
      </c>
    </row>
    <row r="6553" spans="1:20">
      <c r="A6553" s="1">
        <v>41760</v>
      </c>
      <c r="B6553" t="s">
        <v>121</v>
      </c>
      <c r="C6553">
        <f t="shared" si="309"/>
        <v>3</v>
      </c>
      <c r="D6553" t="s">
        <v>159</v>
      </c>
      <c r="E6553" s="4">
        <v>32125.8</v>
      </c>
      <c r="F6553" s="4">
        <v>18857.844600000004</v>
      </c>
      <c r="G6553" s="3">
        <v>0.58700000000000019</v>
      </c>
      <c r="H6553" s="7">
        <v>478.06249999999994</v>
      </c>
      <c r="I6553" s="4">
        <v>280.62268750000004</v>
      </c>
      <c r="J6553">
        <v>67.2</v>
      </c>
      <c r="K6553" t="s">
        <v>60</v>
      </c>
      <c r="L6553" t="s">
        <v>61</v>
      </c>
      <c r="M6553" t="s">
        <v>60</v>
      </c>
      <c r="N6553" s="2">
        <v>41283</v>
      </c>
      <c r="O6553" s="2">
        <v>42133</v>
      </c>
      <c r="P6553" t="s">
        <v>24</v>
      </c>
      <c r="Q6553" t="s">
        <v>25</v>
      </c>
      <c r="R6553" s="5" t="str">
        <f t="shared" si="310"/>
        <v>0.15</v>
      </c>
      <c r="S6553" s="6" t="str">
        <f t="shared" si="311"/>
        <v/>
      </c>
      <c r="T6553">
        <f>ROUND(INT(表1[[#This Row],[合同结束日期]]-表1[[#This Row],[合同起始日期]])/365,1)</f>
        <v>2.2999999999999998</v>
      </c>
    </row>
    <row r="6554" spans="1:20">
      <c r="A6554" s="1">
        <v>41760</v>
      </c>
      <c r="B6554" t="s">
        <v>121</v>
      </c>
      <c r="C6554">
        <f t="shared" si="309"/>
        <v>3</v>
      </c>
      <c r="D6554" t="s">
        <v>244</v>
      </c>
      <c r="E6554" s="4">
        <v>232269.12</v>
      </c>
      <c r="F6554" s="4">
        <v>44131.132799999999</v>
      </c>
      <c r="G6554" s="3">
        <v>0.19</v>
      </c>
      <c r="H6554" s="7">
        <v>1248.7587096774193</v>
      </c>
      <c r="I6554" s="4">
        <v>237.26415483870969</v>
      </c>
      <c r="J6554">
        <v>186</v>
      </c>
      <c r="K6554" t="s">
        <v>11</v>
      </c>
      <c r="L6554" t="s">
        <v>13</v>
      </c>
      <c r="M6554" t="s">
        <v>27</v>
      </c>
      <c r="N6554" s="2">
        <v>41445</v>
      </c>
      <c r="O6554" s="2">
        <v>42204</v>
      </c>
      <c r="P6554" t="s">
        <v>24</v>
      </c>
      <c r="Q6554" t="s">
        <v>25</v>
      </c>
      <c r="R6554" s="5" t="str">
        <f t="shared" si="310"/>
        <v>0.15</v>
      </c>
      <c r="S6554" s="6" t="str">
        <f t="shared" si="311"/>
        <v/>
      </c>
      <c r="T6554">
        <f>ROUND(INT(表1[[#This Row],[合同结束日期]]-表1[[#This Row],[合同起始日期]])/365,1)</f>
        <v>2.1</v>
      </c>
    </row>
    <row r="6555" spans="1:20">
      <c r="A6555" s="1">
        <v>41760</v>
      </c>
      <c r="B6555" t="s">
        <v>121</v>
      </c>
      <c r="C6555">
        <f t="shared" si="309"/>
        <v>3</v>
      </c>
      <c r="D6555" t="s">
        <v>160</v>
      </c>
      <c r="E6555" s="4">
        <v>317017.2</v>
      </c>
      <c r="F6555" s="4">
        <v>51198.277799999989</v>
      </c>
      <c r="G6555" s="3">
        <v>0.16149999999999995</v>
      </c>
      <c r="H6555" s="7">
        <v>4330.8360655737706</v>
      </c>
      <c r="I6555" s="4">
        <v>699.43002459016373</v>
      </c>
      <c r="J6555">
        <v>73.2</v>
      </c>
      <c r="K6555" t="s">
        <v>20</v>
      </c>
      <c r="L6555" t="s">
        <v>21</v>
      </c>
      <c r="M6555" t="s">
        <v>130</v>
      </c>
      <c r="N6555" s="2">
        <v>41295</v>
      </c>
      <c r="O6555" s="2">
        <v>42133</v>
      </c>
      <c r="P6555" t="s">
        <v>24</v>
      </c>
      <c r="Q6555" t="s">
        <v>25</v>
      </c>
      <c r="R6555" s="5" t="str">
        <f t="shared" si="310"/>
        <v>0.15</v>
      </c>
      <c r="S6555" s="6" t="str">
        <f t="shared" si="311"/>
        <v/>
      </c>
      <c r="T6555">
        <f>ROUND(INT(表1[[#This Row],[合同结束日期]]-表1[[#This Row],[合同起始日期]])/365,1)</f>
        <v>2.2999999999999998</v>
      </c>
    </row>
    <row r="6556" spans="1:20">
      <c r="A6556" s="1">
        <v>41760</v>
      </c>
      <c r="B6556" t="s">
        <v>121</v>
      </c>
      <c r="C6556">
        <f t="shared" si="309"/>
        <v>3</v>
      </c>
      <c r="D6556" t="s">
        <v>161</v>
      </c>
      <c r="E6556" s="4">
        <v>91957.92</v>
      </c>
      <c r="F6556" s="4">
        <v>18915.744144</v>
      </c>
      <c r="G6556" s="3">
        <v>0.20569999999999999</v>
      </c>
      <c r="H6556" s="7">
        <v>1094.7371428571428</v>
      </c>
      <c r="I6556" s="4">
        <v>225.1874302857143</v>
      </c>
      <c r="J6556">
        <v>84</v>
      </c>
      <c r="K6556" t="s">
        <v>20</v>
      </c>
      <c r="L6556" t="s">
        <v>21</v>
      </c>
      <c r="M6556" t="s">
        <v>17</v>
      </c>
      <c r="N6556" s="2">
        <v>41326</v>
      </c>
      <c r="O6556" s="2">
        <v>42133</v>
      </c>
      <c r="P6556" t="s">
        <v>24</v>
      </c>
      <c r="Q6556" t="s">
        <v>59</v>
      </c>
      <c r="R6556" s="5" t="str">
        <f t="shared" si="310"/>
        <v>0.16</v>
      </c>
      <c r="S6556" s="6" t="str">
        <f t="shared" si="311"/>
        <v/>
      </c>
      <c r="T6556">
        <f>ROUND(INT(表1[[#This Row],[合同结束日期]]-表1[[#This Row],[合同起始日期]])/365,1)</f>
        <v>2.2000000000000002</v>
      </c>
    </row>
    <row r="6557" spans="1:20">
      <c r="A6557" s="1">
        <v>41760</v>
      </c>
      <c r="B6557" t="s">
        <v>121</v>
      </c>
      <c r="C6557">
        <f t="shared" si="309"/>
        <v>3</v>
      </c>
      <c r="D6557" t="s">
        <v>162</v>
      </c>
      <c r="E6557" s="4">
        <v>100896</v>
      </c>
      <c r="F6557" s="4">
        <v>24255.398399999998</v>
      </c>
      <c r="G6557" s="3">
        <v>0.24039999999999997</v>
      </c>
      <c r="H6557" s="7">
        <v>944.71910112359558</v>
      </c>
      <c r="I6557" s="4">
        <v>227.11047191011235</v>
      </c>
      <c r="J6557">
        <v>106.8</v>
      </c>
      <c r="K6557" t="s">
        <v>11</v>
      </c>
      <c r="L6557" t="s">
        <v>13</v>
      </c>
      <c r="M6557" t="s">
        <v>34</v>
      </c>
      <c r="N6557" s="2">
        <v>41276</v>
      </c>
      <c r="O6557" s="2">
        <v>42133</v>
      </c>
      <c r="P6557" t="s">
        <v>24</v>
      </c>
      <c r="Q6557" t="s">
        <v>25</v>
      </c>
      <c r="R6557" s="5" t="str">
        <f t="shared" si="310"/>
        <v>0.15</v>
      </c>
      <c r="S6557" s="6" t="str">
        <f t="shared" si="311"/>
        <v/>
      </c>
      <c r="T6557">
        <f>ROUND(INT(表1[[#This Row],[合同结束日期]]-表1[[#This Row],[合同起始日期]])/365,1)</f>
        <v>2.2999999999999998</v>
      </c>
    </row>
    <row r="6558" spans="1:20">
      <c r="A6558" s="1">
        <v>41760</v>
      </c>
      <c r="B6558" t="s">
        <v>121</v>
      </c>
      <c r="C6558">
        <f t="shared" si="309"/>
        <v>3</v>
      </c>
      <c r="D6558" t="s">
        <v>163</v>
      </c>
      <c r="E6558" s="4">
        <v>26916</v>
      </c>
      <c r="F6558" s="4">
        <v>11719.226400000001</v>
      </c>
      <c r="G6558" s="3">
        <v>0.43540000000000006</v>
      </c>
      <c r="H6558" s="7">
        <v>521.62790697674416</v>
      </c>
      <c r="I6558" s="4">
        <v>227.11679069767445</v>
      </c>
      <c r="J6558">
        <v>51.6</v>
      </c>
      <c r="K6558" t="s">
        <v>11</v>
      </c>
      <c r="L6558" t="s">
        <v>13</v>
      </c>
      <c r="M6558" t="s">
        <v>34</v>
      </c>
      <c r="N6558" s="2">
        <v>41276</v>
      </c>
      <c r="O6558" s="2">
        <v>42133</v>
      </c>
      <c r="P6558" t="s">
        <v>24</v>
      </c>
      <c r="Q6558" t="s">
        <v>25</v>
      </c>
      <c r="R6558" s="5" t="str">
        <f t="shared" si="310"/>
        <v>0.15</v>
      </c>
      <c r="S6558" s="6" t="str">
        <f t="shared" si="311"/>
        <v/>
      </c>
      <c r="T6558">
        <f>ROUND(INT(表1[[#This Row],[合同结束日期]]-表1[[#This Row],[合同起始日期]])/365,1)</f>
        <v>2.2999999999999998</v>
      </c>
    </row>
    <row r="6559" spans="1:20">
      <c r="A6559" s="1">
        <v>41760</v>
      </c>
      <c r="B6559" t="s">
        <v>121</v>
      </c>
      <c r="C6559">
        <f t="shared" si="309"/>
        <v>3</v>
      </c>
      <c r="D6559" t="s">
        <v>164</v>
      </c>
      <c r="E6559" s="4">
        <v>36661.199999999997</v>
      </c>
      <c r="F6559" s="4">
        <v>14169.5538</v>
      </c>
      <c r="G6559" s="3">
        <v>0.38650000000000001</v>
      </c>
      <c r="H6559" s="7">
        <v>587.51923076923072</v>
      </c>
      <c r="I6559" s="4">
        <v>227.0761826923077</v>
      </c>
      <c r="J6559">
        <v>62.4</v>
      </c>
      <c r="K6559" t="s">
        <v>11</v>
      </c>
      <c r="L6559" t="s">
        <v>13</v>
      </c>
      <c r="M6559" t="s">
        <v>34</v>
      </c>
      <c r="N6559" s="2">
        <v>41276</v>
      </c>
      <c r="O6559" s="2">
        <v>42133</v>
      </c>
      <c r="P6559" t="s">
        <v>24</v>
      </c>
      <c r="Q6559" t="s">
        <v>25</v>
      </c>
      <c r="R6559" s="5" t="str">
        <f t="shared" si="310"/>
        <v>0.15</v>
      </c>
      <c r="S6559" s="6" t="str">
        <f t="shared" si="311"/>
        <v/>
      </c>
      <c r="T6559">
        <f>ROUND(INT(表1[[#This Row],[合同结束日期]]-表1[[#This Row],[合同起始日期]])/365,1)</f>
        <v>2.2999999999999998</v>
      </c>
    </row>
    <row r="6560" spans="1:20">
      <c r="A6560" s="1">
        <v>41760</v>
      </c>
      <c r="B6560" t="s">
        <v>121</v>
      </c>
      <c r="C6560">
        <f t="shared" si="309"/>
        <v>3</v>
      </c>
      <c r="D6560" t="s">
        <v>165</v>
      </c>
      <c r="E6560" s="4">
        <v>119964</v>
      </c>
      <c r="F6560" s="4">
        <v>23860.839599999999</v>
      </c>
      <c r="G6560" s="3">
        <v>0.19889999999999999</v>
      </c>
      <c r="H6560" s="7">
        <v>1315.3947368421052</v>
      </c>
      <c r="I6560" s="4">
        <v>261.63201315789473</v>
      </c>
      <c r="J6560">
        <v>91.2</v>
      </c>
      <c r="K6560" t="s">
        <v>20</v>
      </c>
      <c r="L6560" t="s">
        <v>21</v>
      </c>
      <c r="M6560" t="s">
        <v>130</v>
      </c>
      <c r="N6560" s="2">
        <v>41284</v>
      </c>
      <c r="O6560" s="2">
        <v>42133</v>
      </c>
      <c r="P6560" t="s">
        <v>24</v>
      </c>
      <c r="Q6560" t="s">
        <v>25</v>
      </c>
      <c r="R6560" s="5" t="str">
        <f t="shared" si="310"/>
        <v>0.15</v>
      </c>
      <c r="S6560" s="6" t="str">
        <f t="shared" si="311"/>
        <v/>
      </c>
      <c r="T6560">
        <f>ROUND(INT(表1[[#This Row],[合同结束日期]]-表1[[#This Row],[合同起始日期]])/365,1)</f>
        <v>2.2999999999999998</v>
      </c>
    </row>
    <row r="6561" spans="1:20">
      <c r="A6561" s="1">
        <v>41760</v>
      </c>
      <c r="B6561" t="s">
        <v>121</v>
      </c>
      <c r="C6561">
        <f t="shared" si="309"/>
        <v>3</v>
      </c>
      <c r="D6561" t="s">
        <v>166</v>
      </c>
      <c r="E6561" s="4">
        <v>251840.4</v>
      </c>
      <c r="F6561" s="4">
        <v>48605.197199999995</v>
      </c>
      <c r="G6561" s="3">
        <v>0.19299999999999998</v>
      </c>
      <c r="H6561" s="7">
        <v>1241.8165680473373</v>
      </c>
      <c r="I6561" s="4">
        <v>239.67059763313608</v>
      </c>
      <c r="J6561">
        <v>202.79999999999998</v>
      </c>
      <c r="K6561" t="s">
        <v>20</v>
      </c>
      <c r="L6561" t="s">
        <v>21</v>
      </c>
      <c r="M6561" t="s">
        <v>130</v>
      </c>
      <c r="N6561" s="2">
        <v>41281</v>
      </c>
      <c r="O6561" s="2">
        <v>42499</v>
      </c>
      <c r="P6561" t="s">
        <v>24</v>
      </c>
      <c r="Q6561" t="s">
        <v>25</v>
      </c>
      <c r="R6561" s="5" t="str">
        <f t="shared" si="310"/>
        <v>0.15</v>
      </c>
      <c r="S6561" s="6" t="str">
        <f t="shared" si="311"/>
        <v/>
      </c>
      <c r="T6561">
        <f>ROUND(INT(表1[[#This Row],[合同结束日期]]-表1[[#This Row],[合同起始日期]])/365,1)</f>
        <v>3.3</v>
      </c>
    </row>
    <row r="6562" spans="1:20">
      <c r="A6562" s="1">
        <v>41760</v>
      </c>
      <c r="B6562" t="s">
        <v>121</v>
      </c>
      <c r="C6562">
        <f t="shared" si="309"/>
        <v>3</v>
      </c>
      <c r="D6562" t="s">
        <v>167</v>
      </c>
      <c r="E6562" s="4">
        <v>240224.4</v>
      </c>
      <c r="F6562" s="4">
        <v>52296.851880000002</v>
      </c>
      <c r="G6562" s="3">
        <v>0.2177</v>
      </c>
      <c r="H6562" s="7">
        <v>1325.7417218543046</v>
      </c>
      <c r="I6562" s="4">
        <v>288.61397284768213</v>
      </c>
      <c r="J6562">
        <v>181.2</v>
      </c>
      <c r="K6562" t="s">
        <v>20</v>
      </c>
      <c r="L6562" t="s">
        <v>21</v>
      </c>
      <c r="M6562" t="s">
        <v>130</v>
      </c>
      <c r="N6562" s="2">
        <v>41285</v>
      </c>
      <c r="O6562" s="2">
        <v>42499</v>
      </c>
      <c r="P6562" t="s">
        <v>24</v>
      </c>
      <c r="Q6562" t="s">
        <v>30</v>
      </c>
      <c r="R6562" s="5" t="str">
        <f t="shared" si="310"/>
        <v>0.18</v>
      </c>
      <c r="S6562" s="6" t="str">
        <f t="shared" si="311"/>
        <v/>
      </c>
      <c r="T6562">
        <f>ROUND(INT(表1[[#This Row],[合同结束日期]]-表1[[#This Row],[合同起始日期]])/365,1)</f>
        <v>3.3</v>
      </c>
    </row>
    <row r="6563" spans="1:20">
      <c r="A6563" s="1">
        <v>41760</v>
      </c>
      <c r="B6563" t="s">
        <v>121</v>
      </c>
      <c r="C6563">
        <f t="shared" si="309"/>
        <v>3</v>
      </c>
      <c r="D6563" t="s">
        <v>168</v>
      </c>
      <c r="E6563" s="4">
        <v>280291.20000000001</v>
      </c>
      <c r="F6563" s="4">
        <v>60178.520640000002</v>
      </c>
      <c r="G6563" s="3">
        <v>0.2147</v>
      </c>
      <c r="H6563" s="7">
        <v>1441.8271604938273</v>
      </c>
      <c r="I6563" s="4">
        <v>309.5602913580247</v>
      </c>
      <c r="J6563">
        <v>194.4</v>
      </c>
      <c r="K6563" t="s">
        <v>60</v>
      </c>
      <c r="L6563" t="s">
        <v>61</v>
      </c>
      <c r="M6563" t="s">
        <v>58</v>
      </c>
      <c r="N6563" s="2">
        <v>41348</v>
      </c>
      <c r="O6563" s="2">
        <v>42499</v>
      </c>
      <c r="P6563" t="s">
        <v>24</v>
      </c>
      <c r="Q6563" t="s">
        <v>30</v>
      </c>
      <c r="R6563" s="5" t="str">
        <f t="shared" si="310"/>
        <v>0.18</v>
      </c>
      <c r="S6563" s="6" t="str">
        <f t="shared" si="311"/>
        <v/>
      </c>
      <c r="T6563">
        <f>ROUND(INT(表1[[#This Row],[合同结束日期]]-表1[[#This Row],[合同起始日期]])/365,1)</f>
        <v>3.2</v>
      </c>
    </row>
    <row r="6564" spans="1:20">
      <c r="A6564" s="1">
        <v>41760</v>
      </c>
      <c r="B6564" t="s">
        <v>121</v>
      </c>
      <c r="C6564">
        <f t="shared" si="309"/>
        <v>3</v>
      </c>
      <c r="D6564" t="s">
        <v>226</v>
      </c>
      <c r="E6564" s="4">
        <v>240871.19999999998</v>
      </c>
      <c r="F6564" s="4">
        <v>70623.435839999991</v>
      </c>
      <c r="G6564" s="3">
        <v>0.29319999999999996</v>
      </c>
      <c r="H6564" s="7">
        <v>183.81501831501831</v>
      </c>
      <c r="I6564" s="4">
        <v>53.894563369963372</v>
      </c>
      <c r="J6564">
        <v>1310.3999999999999</v>
      </c>
      <c r="K6564" t="s">
        <v>20</v>
      </c>
      <c r="L6564" t="s">
        <v>173</v>
      </c>
      <c r="M6564" t="s">
        <v>172</v>
      </c>
      <c r="N6564" s="2">
        <v>41241</v>
      </c>
      <c r="O6564" s="2">
        <v>45803</v>
      </c>
      <c r="P6564" t="s">
        <v>39</v>
      </c>
      <c r="Q6564" t="s">
        <v>28</v>
      </c>
      <c r="R6564" s="5" t="str">
        <f t="shared" si="310"/>
        <v>0.13</v>
      </c>
      <c r="S6564" s="6" t="str">
        <f t="shared" si="311"/>
        <v/>
      </c>
      <c r="T6564">
        <f>ROUND(INT(表1[[#This Row],[合同结束日期]]-表1[[#This Row],[合同起始日期]])/365,1)</f>
        <v>12.5</v>
      </c>
    </row>
    <row r="6565" spans="1:20">
      <c r="A6565" s="1">
        <v>41760</v>
      </c>
      <c r="B6565" t="s">
        <v>121</v>
      </c>
      <c r="C6565">
        <f t="shared" si="309"/>
        <v>3</v>
      </c>
      <c r="D6565" t="s">
        <v>169</v>
      </c>
      <c r="E6565" s="4">
        <v>101796.59999999999</v>
      </c>
      <c r="F6565" s="4">
        <v>33012.63738</v>
      </c>
      <c r="G6565" s="3">
        <v>0.32430000000000003</v>
      </c>
      <c r="H6565" s="7">
        <v>792.80841121495314</v>
      </c>
      <c r="I6565" s="4">
        <v>257.10776775700936</v>
      </c>
      <c r="J6565">
        <v>128.4</v>
      </c>
      <c r="K6565" t="s">
        <v>20</v>
      </c>
      <c r="L6565" t="s">
        <v>21</v>
      </c>
      <c r="M6565" t="s">
        <v>130</v>
      </c>
      <c r="N6565" s="2">
        <v>41326</v>
      </c>
      <c r="O6565" s="2">
        <v>42499</v>
      </c>
      <c r="P6565" t="s">
        <v>24</v>
      </c>
      <c r="Q6565" t="s">
        <v>170</v>
      </c>
      <c r="R6565" s="5" t="str">
        <f t="shared" si="310"/>
        <v>0.2</v>
      </c>
      <c r="S6565" s="6" t="str">
        <f t="shared" si="311"/>
        <v/>
      </c>
      <c r="T6565">
        <f>ROUND(INT(表1[[#This Row],[合同结束日期]]-表1[[#This Row],[合同起始日期]])/365,1)</f>
        <v>3.2</v>
      </c>
    </row>
    <row r="6566" spans="1:20">
      <c r="A6566" s="1">
        <v>41760</v>
      </c>
      <c r="B6566" t="s">
        <v>121</v>
      </c>
      <c r="C6566">
        <f t="shared" si="309"/>
        <v>3</v>
      </c>
      <c r="D6566" t="s">
        <v>171</v>
      </c>
      <c r="E6566" s="4">
        <v>172179.6</v>
      </c>
      <c r="F6566" s="4">
        <v>106923.5316</v>
      </c>
      <c r="G6566" s="3">
        <v>0.621</v>
      </c>
      <c r="H6566" s="7">
        <v>243.19152542372882</v>
      </c>
      <c r="I6566" s="4">
        <v>151.0219372881356</v>
      </c>
      <c r="J6566">
        <v>708</v>
      </c>
      <c r="K6566" t="s">
        <v>20</v>
      </c>
      <c r="L6566" t="s">
        <v>173</v>
      </c>
      <c r="M6566" t="s">
        <v>172</v>
      </c>
      <c r="N6566" s="2">
        <v>41377</v>
      </c>
      <c r="O6566" s="2">
        <v>43247</v>
      </c>
      <c r="P6566" t="s">
        <v>24</v>
      </c>
      <c r="Q6566" t="s">
        <v>326</v>
      </c>
      <c r="R6566" s="5" t="str">
        <f t="shared" si="310"/>
        <v>0.21</v>
      </c>
      <c r="S6566" s="6" t="str">
        <f t="shared" si="311"/>
        <v/>
      </c>
      <c r="T6566">
        <f>ROUND(INT(表1[[#This Row],[合同结束日期]]-表1[[#This Row],[合同起始日期]])/365,1)</f>
        <v>5.0999999999999996</v>
      </c>
    </row>
    <row r="6567" spans="1:20">
      <c r="A6567" s="1">
        <v>41760</v>
      </c>
      <c r="B6567" t="s">
        <v>121</v>
      </c>
      <c r="C6567">
        <f t="shared" si="309"/>
        <v>3</v>
      </c>
      <c r="D6567" t="s">
        <v>174</v>
      </c>
      <c r="E6567" s="4">
        <v>206793.60000000001</v>
      </c>
      <c r="F6567" s="4">
        <v>58150.36032</v>
      </c>
      <c r="G6567" s="3">
        <v>0.28120000000000001</v>
      </c>
      <c r="H6567" s="7">
        <v>368.22222222222223</v>
      </c>
      <c r="I6567" s="4">
        <v>103.54408888888888</v>
      </c>
      <c r="J6567">
        <v>561.6</v>
      </c>
      <c r="K6567" t="s">
        <v>76</v>
      </c>
      <c r="L6567" t="s">
        <v>75</v>
      </c>
      <c r="M6567" t="s">
        <v>75</v>
      </c>
      <c r="N6567" s="2">
        <v>41243</v>
      </c>
      <c r="O6567" s="2">
        <v>43229</v>
      </c>
      <c r="P6567" t="s">
        <v>24</v>
      </c>
      <c r="Q6567" t="s">
        <v>19</v>
      </c>
      <c r="R6567" s="5" t="str">
        <f t="shared" si="310"/>
        <v>0.1</v>
      </c>
      <c r="S6567" s="6" t="str">
        <f t="shared" si="311"/>
        <v/>
      </c>
      <c r="T6567">
        <f>ROUND(INT(表1[[#This Row],[合同结束日期]]-表1[[#This Row],[合同起始日期]])/365,1)</f>
        <v>5.4</v>
      </c>
    </row>
    <row r="6568" spans="1:20">
      <c r="A6568" s="1">
        <v>41760</v>
      </c>
      <c r="B6568" t="s">
        <v>121</v>
      </c>
      <c r="C6568">
        <f t="shared" si="309"/>
        <v>3</v>
      </c>
      <c r="D6568" t="s">
        <v>175</v>
      </c>
      <c r="E6568" s="4">
        <v>703846.79999999993</v>
      </c>
      <c r="F6568" s="4">
        <v>186871.3254</v>
      </c>
      <c r="G6568" s="3">
        <v>0.26550000000000001</v>
      </c>
      <c r="H6568" s="7">
        <v>357.86394142769979</v>
      </c>
      <c r="I6568" s="4">
        <v>95.012876449054303</v>
      </c>
      <c r="J6568">
        <v>1966.8</v>
      </c>
      <c r="K6568" t="s">
        <v>20</v>
      </c>
      <c r="L6568" t="s">
        <v>173</v>
      </c>
      <c r="M6568" t="s">
        <v>172</v>
      </c>
      <c r="N6568" s="2">
        <v>41288</v>
      </c>
      <c r="O6568" s="2">
        <v>44694</v>
      </c>
      <c r="P6568" t="s">
        <v>18</v>
      </c>
      <c r="Q6568" t="s">
        <v>19</v>
      </c>
      <c r="R6568" s="5" t="str">
        <f t="shared" si="310"/>
        <v>0.1</v>
      </c>
      <c r="S6568" s="6" t="str">
        <f t="shared" si="311"/>
        <v/>
      </c>
      <c r="T6568">
        <f>ROUND(INT(表1[[#This Row],[合同结束日期]]-表1[[#This Row],[合同起始日期]])/365,1)</f>
        <v>9.3000000000000007</v>
      </c>
    </row>
    <row r="6569" spans="1:20">
      <c r="A6569" s="1">
        <v>41760</v>
      </c>
      <c r="B6569" t="s">
        <v>121</v>
      </c>
      <c r="C6569">
        <f t="shared" si="309"/>
        <v>3</v>
      </c>
      <c r="D6569" t="s">
        <v>313</v>
      </c>
      <c r="E6569" s="4">
        <v>39278.400000000001</v>
      </c>
      <c r="F6569" s="4">
        <v>6885.5035200000002</v>
      </c>
      <c r="G6569" s="3">
        <v>0.17530000000000001</v>
      </c>
      <c r="H6569" s="7">
        <v>2182.1333333333332</v>
      </c>
      <c r="I6569" s="4">
        <v>382.52797333333336</v>
      </c>
      <c r="J6569">
        <v>18</v>
      </c>
      <c r="K6569" t="s">
        <v>20</v>
      </c>
      <c r="L6569" t="s">
        <v>21</v>
      </c>
      <c r="M6569" t="s">
        <v>130</v>
      </c>
      <c r="N6569" s="2">
        <v>41727</v>
      </c>
      <c r="O6569" s="2">
        <v>42091</v>
      </c>
      <c r="P6569" t="s">
        <v>24</v>
      </c>
      <c r="Q6569" t="s">
        <v>59</v>
      </c>
      <c r="R6569" s="5" t="str">
        <f t="shared" si="310"/>
        <v>0.16</v>
      </c>
      <c r="S6569" s="6" t="str">
        <f t="shared" si="311"/>
        <v/>
      </c>
      <c r="T6569">
        <f>ROUND(INT(表1[[#This Row],[合同结束日期]]-表1[[#This Row],[合同起始日期]])/365,1)</f>
        <v>1</v>
      </c>
    </row>
    <row r="6570" spans="1:20">
      <c r="A6570" s="1">
        <v>41760</v>
      </c>
      <c r="B6570" t="s">
        <v>121</v>
      </c>
      <c r="C6570">
        <f t="shared" si="309"/>
        <v>3</v>
      </c>
      <c r="D6570" t="s">
        <v>319</v>
      </c>
      <c r="E6570" s="4">
        <v>86417.16</v>
      </c>
      <c r="F6570" s="4">
        <v>14423.024004000003</v>
      </c>
      <c r="G6570" s="3">
        <v>0.16690000000000002</v>
      </c>
      <c r="H6570" s="7">
        <v>5143.8785714285714</v>
      </c>
      <c r="I6570" s="4">
        <v>858.51333357142869</v>
      </c>
      <c r="J6570">
        <v>16.8</v>
      </c>
      <c r="K6570" t="s">
        <v>20</v>
      </c>
      <c r="L6570" t="s">
        <v>21</v>
      </c>
      <c r="M6570" t="s">
        <v>130</v>
      </c>
      <c r="N6570" s="2">
        <v>41747</v>
      </c>
      <c r="O6570" s="2">
        <v>42111</v>
      </c>
      <c r="P6570" t="s">
        <v>24</v>
      </c>
      <c r="Q6570" t="s">
        <v>59</v>
      </c>
      <c r="R6570" s="5" t="str">
        <f t="shared" si="310"/>
        <v>0.16</v>
      </c>
      <c r="S6570" s="6" t="str">
        <f t="shared" si="311"/>
        <v/>
      </c>
      <c r="T6570">
        <f>ROUND(INT(表1[[#This Row],[合同结束日期]]-表1[[#This Row],[合同起始日期]])/365,1)</f>
        <v>1</v>
      </c>
    </row>
    <row r="6571" spans="1:20">
      <c r="A6571" s="1">
        <v>41760</v>
      </c>
      <c r="B6571" t="s">
        <v>121</v>
      </c>
      <c r="C6571">
        <f t="shared" si="309"/>
        <v>3</v>
      </c>
      <c r="D6571" t="s">
        <v>320</v>
      </c>
      <c r="E6571" s="4">
        <v>47616</v>
      </c>
      <c r="F6571" s="4">
        <v>4761.5999999999995</v>
      </c>
      <c r="G6571" s="3">
        <v>9.9999999999999992E-2</v>
      </c>
      <c r="H6571" s="7">
        <v>19840</v>
      </c>
      <c r="I6571" s="4">
        <v>1983.9999999999998</v>
      </c>
      <c r="J6571">
        <v>2.4</v>
      </c>
      <c r="K6571" t="s">
        <v>44</v>
      </c>
      <c r="L6571" t="s">
        <v>46</v>
      </c>
      <c r="M6571" t="s">
        <v>187</v>
      </c>
      <c r="N6571" s="2">
        <v>41712</v>
      </c>
      <c r="O6571" s="2">
        <v>42076</v>
      </c>
      <c r="P6571" t="s">
        <v>18</v>
      </c>
      <c r="Q6571" t="s">
        <v>19</v>
      </c>
      <c r="R6571" s="5" t="str">
        <f t="shared" si="310"/>
        <v>0.1</v>
      </c>
      <c r="S6571" s="6" t="str">
        <f t="shared" si="311"/>
        <v/>
      </c>
      <c r="T6571">
        <f>ROUND(INT(表1[[#This Row],[合同结束日期]]-表1[[#This Row],[合同起始日期]])/365,1)</f>
        <v>1</v>
      </c>
    </row>
    <row r="6572" spans="1:20">
      <c r="A6572" s="1">
        <v>41760</v>
      </c>
      <c r="B6572" t="s">
        <v>121</v>
      </c>
      <c r="C6572">
        <f t="shared" si="309"/>
        <v>3</v>
      </c>
      <c r="D6572" t="s">
        <v>321</v>
      </c>
      <c r="E6572" s="4">
        <v>66132</v>
      </c>
      <c r="F6572" s="4">
        <v>6613.2</v>
      </c>
      <c r="G6572" s="3">
        <v>9.9999999999999992E-2</v>
      </c>
      <c r="H6572" s="7">
        <v>27555</v>
      </c>
      <c r="I6572" s="4">
        <v>2755.5</v>
      </c>
      <c r="J6572">
        <v>2.4</v>
      </c>
      <c r="K6572" t="s">
        <v>44</v>
      </c>
      <c r="L6572" t="s">
        <v>46</v>
      </c>
      <c r="M6572" t="s">
        <v>187</v>
      </c>
      <c r="N6572" s="2">
        <v>41712</v>
      </c>
      <c r="O6572" s="2">
        <v>42076</v>
      </c>
      <c r="P6572" t="s">
        <v>18</v>
      </c>
      <c r="Q6572" t="s">
        <v>19</v>
      </c>
      <c r="R6572" s="5" t="str">
        <f t="shared" si="310"/>
        <v>0.1</v>
      </c>
      <c r="S6572" s="6" t="str">
        <f t="shared" si="311"/>
        <v/>
      </c>
      <c r="T6572">
        <f>ROUND(INT(表1[[#This Row],[合同结束日期]]-表1[[#This Row],[合同起始日期]])/365,1)</f>
        <v>1</v>
      </c>
    </row>
    <row r="6573" spans="1:20">
      <c r="A6573" s="1">
        <v>41760</v>
      </c>
      <c r="B6573" t="s">
        <v>121</v>
      </c>
      <c r="C6573">
        <f t="shared" si="309"/>
        <v>3</v>
      </c>
      <c r="D6573" t="s">
        <v>268</v>
      </c>
      <c r="E6573" s="4">
        <v>88659.599999999991</v>
      </c>
      <c r="F6573" s="4">
        <v>12128.63328</v>
      </c>
      <c r="G6573" s="3">
        <v>0.1368</v>
      </c>
      <c r="H6573" s="7">
        <v>6156.916666666667</v>
      </c>
      <c r="I6573" s="4">
        <v>842.26620000000014</v>
      </c>
      <c r="J6573">
        <v>14.399999999999999</v>
      </c>
      <c r="K6573" t="s">
        <v>20</v>
      </c>
      <c r="L6573" t="s">
        <v>21</v>
      </c>
      <c r="M6573" t="s">
        <v>130</v>
      </c>
      <c r="N6573" s="2">
        <v>41486</v>
      </c>
      <c r="O6573" s="2">
        <v>41850</v>
      </c>
      <c r="P6573" t="s">
        <v>24</v>
      </c>
      <c r="Q6573" t="s">
        <v>28</v>
      </c>
      <c r="R6573" s="5" t="str">
        <f t="shared" si="310"/>
        <v>0.13</v>
      </c>
      <c r="S6573" s="6" t="str">
        <f t="shared" si="311"/>
        <v/>
      </c>
      <c r="T6573">
        <f>ROUND(INT(表1[[#This Row],[合同结束日期]]-表1[[#This Row],[合同起始日期]])/365,1)</f>
        <v>1</v>
      </c>
    </row>
    <row r="6574" spans="1:20">
      <c r="A6574" s="1">
        <v>41760</v>
      </c>
      <c r="B6574" t="s">
        <v>121</v>
      </c>
      <c r="C6574">
        <f t="shared" si="309"/>
        <v>3</v>
      </c>
      <c r="D6574" t="s">
        <v>297</v>
      </c>
      <c r="E6574" s="4">
        <v>51393.96</v>
      </c>
      <c r="F6574" s="4">
        <v>7200.2937960000008</v>
      </c>
      <c r="G6574" s="3">
        <v>0.14010000000000003</v>
      </c>
      <c r="H6574" s="7">
        <v>3569.0250000000001</v>
      </c>
      <c r="I6574" s="4">
        <v>500.0204025000001</v>
      </c>
      <c r="J6574">
        <v>14.399999999999999</v>
      </c>
      <c r="K6574" t="s">
        <v>60</v>
      </c>
      <c r="L6574" t="s">
        <v>61</v>
      </c>
      <c r="M6574" t="s">
        <v>305</v>
      </c>
      <c r="N6574" s="2">
        <v>41587</v>
      </c>
      <c r="O6574" s="2">
        <v>41951</v>
      </c>
      <c r="P6574" t="s">
        <v>14</v>
      </c>
      <c r="Q6574" t="s">
        <v>37</v>
      </c>
      <c r="R6574" s="5" t="str">
        <f t="shared" si="310"/>
        <v>0.</v>
      </c>
      <c r="S6574" s="6" t="str">
        <f t="shared" si="311"/>
        <v/>
      </c>
      <c r="T6574">
        <f>ROUND(INT(表1[[#This Row],[合同结束日期]]-表1[[#This Row],[合同起始日期]])/365,1)</f>
        <v>1</v>
      </c>
    </row>
    <row r="6575" spans="1:20">
      <c r="A6575" s="1">
        <v>41791</v>
      </c>
      <c r="B6575" t="s">
        <v>121</v>
      </c>
      <c r="C6575">
        <f t="shared" si="309"/>
        <v>3</v>
      </c>
      <c r="D6575" t="s">
        <v>242</v>
      </c>
      <c r="E6575" s="4">
        <v>1094925.5999999999</v>
      </c>
      <c r="F6575" s="4">
        <v>182414.60496</v>
      </c>
      <c r="G6575" s="3">
        <v>0.16660000000000003</v>
      </c>
      <c r="H6575" s="7">
        <v>480.2305263157894</v>
      </c>
      <c r="I6575" s="4">
        <v>80.00640568421052</v>
      </c>
      <c r="J6575">
        <v>2280</v>
      </c>
      <c r="K6575" t="s">
        <v>151</v>
      </c>
      <c r="L6575" t="s">
        <v>243</v>
      </c>
      <c r="M6575" t="s">
        <v>243</v>
      </c>
      <c r="N6575" s="2">
        <v>41282</v>
      </c>
      <c r="O6575" s="2">
        <v>45055</v>
      </c>
      <c r="P6575" t="s">
        <v>14</v>
      </c>
      <c r="Q6575" t="s">
        <v>37</v>
      </c>
      <c r="R6575" s="5" t="str">
        <f t="shared" si="310"/>
        <v>0.</v>
      </c>
      <c r="S6575" s="6" t="str">
        <f t="shared" si="311"/>
        <v/>
      </c>
      <c r="T6575">
        <f>ROUND(INT(表1[[#This Row],[合同结束日期]]-表1[[#This Row],[合同起始日期]])/365,1)</f>
        <v>10.3</v>
      </c>
    </row>
    <row r="6576" spans="1:20">
      <c r="A6576" s="1">
        <v>41791</v>
      </c>
      <c r="B6576" t="s">
        <v>121</v>
      </c>
      <c r="C6576">
        <f t="shared" si="309"/>
        <v>3</v>
      </c>
      <c r="D6576" t="s">
        <v>122</v>
      </c>
      <c r="E6576" s="4">
        <v>148283.4</v>
      </c>
      <c r="F6576" s="4">
        <v>19009.93188</v>
      </c>
      <c r="G6576" s="3">
        <v>0.12820000000000001</v>
      </c>
      <c r="H6576" s="7">
        <v>1287.1822916666667</v>
      </c>
      <c r="I6576" s="4">
        <v>165.01676979166669</v>
      </c>
      <c r="J6576">
        <v>115.19999999999999</v>
      </c>
      <c r="K6576" t="s">
        <v>44</v>
      </c>
      <c r="L6576" t="s">
        <v>46</v>
      </c>
      <c r="M6576" t="s">
        <v>45</v>
      </c>
      <c r="N6576" s="2">
        <v>41358</v>
      </c>
      <c r="O6576" s="2">
        <v>43213</v>
      </c>
      <c r="P6576" t="s">
        <v>24</v>
      </c>
      <c r="Q6576" t="s">
        <v>123</v>
      </c>
      <c r="R6576" s="5" t="str">
        <f t="shared" si="310"/>
        <v>0.09</v>
      </c>
      <c r="S6576" s="6" t="str">
        <f t="shared" si="311"/>
        <v/>
      </c>
      <c r="T6576">
        <f>ROUND(INT(表1[[#This Row],[合同结束日期]]-表1[[#This Row],[合同起始日期]])/365,1)</f>
        <v>5.0999999999999996</v>
      </c>
    </row>
    <row r="6577" spans="1:20">
      <c r="A6577" s="1">
        <v>41791</v>
      </c>
      <c r="B6577" t="s">
        <v>121</v>
      </c>
      <c r="C6577">
        <f t="shared" si="309"/>
        <v>3</v>
      </c>
      <c r="D6577" t="s">
        <v>124</v>
      </c>
      <c r="E6577" s="4">
        <v>489787.19999999995</v>
      </c>
      <c r="F6577" s="4">
        <v>66023.314559999999</v>
      </c>
      <c r="G6577" s="3">
        <v>0.1348</v>
      </c>
      <c r="H6577" s="7">
        <v>816.3119999999999</v>
      </c>
      <c r="I6577" s="4">
        <v>110.0388576</v>
      </c>
      <c r="J6577">
        <v>600</v>
      </c>
      <c r="K6577" t="s">
        <v>44</v>
      </c>
      <c r="L6577" t="s">
        <v>72</v>
      </c>
      <c r="M6577" t="s">
        <v>71</v>
      </c>
      <c r="N6577" s="2">
        <v>41267</v>
      </c>
      <c r="O6577" s="2">
        <v>44325</v>
      </c>
      <c r="P6577" t="s">
        <v>18</v>
      </c>
      <c r="Q6577" t="s">
        <v>42</v>
      </c>
      <c r="R6577" s="5" t="str">
        <f t="shared" si="310"/>
        <v>0.08</v>
      </c>
      <c r="S6577" s="6" t="str">
        <f t="shared" si="311"/>
        <v/>
      </c>
      <c r="T6577">
        <f>ROUND(INT(表1[[#This Row],[合同结束日期]]-表1[[#This Row],[合同起始日期]])/365,1)</f>
        <v>8.4</v>
      </c>
    </row>
    <row r="6578" spans="1:20">
      <c r="A6578" s="1">
        <v>41791</v>
      </c>
      <c r="B6578" t="s">
        <v>121</v>
      </c>
      <c r="C6578">
        <f t="shared" si="309"/>
        <v>3</v>
      </c>
      <c r="D6578" t="s">
        <v>125</v>
      </c>
      <c r="E6578" s="4">
        <v>754224</v>
      </c>
      <c r="F6578" s="4">
        <v>74366.486399999994</v>
      </c>
      <c r="G6578" s="3">
        <v>9.8599999999999993E-2</v>
      </c>
      <c r="H6578" s="7">
        <v>1615.7326478149103</v>
      </c>
      <c r="I6578" s="4">
        <v>159.31123907455014</v>
      </c>
      <c r="J6578">
        <v>466.79999999999995</v>
      </c>
      <c r="K6578" t="s">
        <v>44</v>
      </c>
      <c r="L6578" t="s">
        <v>72</v>
      </c>
      <c r="M6578" t="s">
        <v>126</v>
      </c>
      <c r="N6578" s="2">
        <v>41257</v>
      </c>
      <c r="O6578" s="2">
        <v>44325</v>
      </c>
      <c r="P6578" t="s">
        <v>24</v>
      </c>
      <c r="Q6578" t="s">
        <v>42</v>
      </c>
      <c r="R6578" s="5" t="str">
        <f t="shared" si="310"/>
        <v>0.08</v>
      </c>
      <c r="S6578" s="6" t="str">
        <f t="shared" si="311"/>
        <v/>
      </c>
      <c r="T6578">
        <f>ROUND(INT(表1[[#This Row],[合同结束日期]]-表1[[#This Row],[合同起始日期]])/365,1)</f>
        <v>8.4</v>
      </c>
    </row>
    <row r="6579" spans="1:20">
      <c r="A6579" s="1">
        <v>41791</v>
      </c>
      <c r="B6579" t="s">
        <v>121</v>
      </c>
      <c r="C6579">
        <f t="shared" si="309"/>
        <v>3</v>
      </c>
      <c r="D6579" t="s">
        <v>127</v>
      </c>
      <c r="E6579" s="4">
        <v>2331860.4</v>
      </c>
      <c r="F6579" s="4">
        <v>111229.74108000001</v>
      </c>
      <c r="G6579" s="3">
        <v>4.7700000000000006E-2</v>
      </c>
      <c r="H6579" s="7">
        <v>1888.4518950437318</v>
      </c>
      <c r="I6579" s="4">
        <v>90.079155393586021</v>
      </c>
      <c r="J6579">
        <v>1234.8</v>
      </c>
      <c r="K6579" t="s">
        <v>44</v>
      </c>
      <c r="L6579" t="s">
        <v>72</v>
      </c>
      <c r="M6579" t="s">
        <v>71</v>
      </c>
      <c r="N6579" s="2">
        <v>41241</v>
      </c>
      <c r="O6579" s="2">
        <v>45055</v>
      </c>
      <c r="P6579" t="s">
        <v>14</v>
      </c>
      <c r="Q6579" t="s">
        <v>37</v>
      </c>
      <c r="R6579" s="5" t="str">
        <f t="shared" si="310"/>
        <v>0.</v>
      </c>
      <c r="S6579" s="6" t="str">
        <f t="shared" si="311"/>
        <v/>
      </c>
      <c r="T6579">
        <f>ROUND(INT(表1[[#This Row],[合同结束日期]]-表1[[#This Row],[合同起始日期]])/365,1)</f>
        <v>10.4</v>
      </c>
    </row>
    <row r="6580" spans="1:20">
      <c r="A6580" s="1">
        <v>41791</v>
      </c>
      <c r="B6580" t="s">
        <v>121</v>
      </c>
      <c r="C6580">
        <f t="shared" si="309"/>
        <v>3</v>
      </c>
      <c r="D6580" t="s">
        <v>312</v>
      </c>
      <c r="E6580" s="4">
        <v>495850.8</v>
      </c>
      <c r="F6580" s="4">
        <v>47105.826000000001</v>
      </c>
      <c r="G6580" s="3">
        <v>9.5000000000000001E-2</v>
      </c>
      <c r="H6580" s="7">
        <v>3038.3014705882356</v>
      </c>
      <c r="I6580" s="4">
        <v>288.63863970588238</v>
      </c>
      <c r="J6580">
        <v>163.19999999999999</v>
      </c>
      <c r="K6580" t="s">
        <v>44</v>
      </c>
      <c r="L6580" t="s">
        <v>72</v>
      </c>
      <c r="M6580" t="s">
        <v>71</v>
      </c>
      <c r="N6580" s="2">
        <v>41640</v>
      </c>
      <c r="O6580" s="2">
        <v>43100</v>
      </c>
      <c r="P6580" t="s">
        <v>18</v>
      </c>
      <c r="Q6580" t="s">
        <v>19</v>
      </c>
      <c r="R6580" s="5" t="str">
        <f t="shared" si="310"/>
        <v>0.1</v>
      </c>
      <c r="S6580" s="6" t="str">
        <f t="shared" si="311"/>
        <v/>
      </c>
      <c r="T6580">
        <f>ROUND(INT(表1[[#This Row],[合同结束日期]]-表1[[#This Row],[合同起始日期]])/365,1)</f>
        <v>4</v>
      </c>
    </row>
    <row r="6581" spans="1:20">
      <c r="A6581" s="1">
        <v>41791</v>
      </c>
      <c r="B6581" t="s">
        <v>121</v>
      </c>
      <c r="C6581">
        <f t="shared" si="309"/>
        <v>3</v>
      </c>
      <c r="D6581" t="s">
        <v>128</v>
      </c>
      <c r="E6581" s="4">
        <v>181138.8</v>
      </c>
      <c r="F6581" s="4">
        <v>29000.321880000003</v>
      </c>
      <c r="G6581" s="3">
        <v>0.16010000000000002</v>
      </c>
      <c r="H6581" s="7">
        <v>999.66225165562912</v>
      </c>
      <c r="I6581" s="4">
        <v>160.04592649006625</v>
      </c>
      <c r="J6581">
        <v>181.2</v>
      </c>
      <c r="K6581" t="s">
        <v>76</v>
      </c>
      <c r="L6581" t="s">
        <v>75</v>
      </c>
      <c r="M6581" t="s">
        <v>75</v>
      </c>
      <c r="N6581" s="2">
        <v>41285</v>
      </c>
      <c r="O6581" s="2">
        <v>43229</v>
      </c>
      <c r="P6581" t="s">
        <v>14</v>
      </c>
      <c r="Q6581" t="s">
        <v>37</v>
      </c>
      <c r="R6581" s="5" t="str">
        <f t="shared" si="310"/>
        <v>0.</v>
      </c>
      <c r="S6581" s="6" t="str">
        <f t="shared" si="311"/>
        <v/>
      </c>
      <c r="T6581">
        <f>ROUND(INT(表1[[#This Row],[合同结束日期]]-表1[[#This Row],[合同起始日期]])/365,1)</f>
        <v>5.3</v>
      </c>
    </row>
    <row r="6582" spans="1:20">
      <c r="A6582" s="1">
        <v>41791</v>
      </c>
      <c r="B6582" t="s">
        <v>121</v>
      </c>
      <c r="C6582">
        <f t="shared" si="309"/>
        <v>3</v>
      </c>
      <c r="D6582" t="s">
        <v>129</v>
      </c>
      <c r="E6582" s="4">
        <v>225448.20000000004</v>
      </c>
      <c r="F6582" s="4">
        <v>39814.152120000006</v>
      </c>
      <c r="G6582" s="3">
        <v>0.17660000000000001</v>
      </c>
      <c r="H6582" s="7">
        <v>1878.7350000000004</v>
      </c>
      <c r="I6582" s="4">
        <v>331.78460100000007</v>
      </c>
      <c r="J6582">
        <v>120</v>
      </c>
      <c r="K6582" t="s">
        <v>20</v>
      </c>
      <c r="L6582" t="s">
        <v>21</v>
      </c>
      <c r="M6582" t="s">
        <v>130</v>
      </c>
      <c r="N6582" s="2">
        <v>41285</v>
      </c>
      <c r="O6582" s="2">
        <v>42133</v>
      </c>
      <c r="P6582" t="s">
        <v>24</v>
      </c>
      <c r="Q6582" t="s">
        <v>25</v>
      </c>
      <c r="R6582" s="5" t="str">
        <f t="shared" si="310"/>
        <v>0.15</v>
      </c>
      <c r="S6582" s="6" t="str">
        <f t="shared" si="311"/>
        <v/>
      </c>
      <c r="T6582">
        <f>ROUND(INT(表1[[#This Row],[合同结束日期]]-表1[[#This Row],[合同起始日期]])/365,1)</f>
        <v>2.2999999999999998</v>
      </c>
    </row>
    <row r="6583" spans="1:20">
      <c r="A6583" s="1">
        <v>41791</v>
      </c>
      <c r="B6583" t="s">
        <v>121</v>
      </c>
      <c r="C6583">
        <f t="shared" si="309"/>
        <v>3</v>
      </c>
      <c r="D6583" t="s">
        <v>131</v>
      </c>
      <c r="E6583" s="4">
        <v>67561.2</v>
      </c>
      <c r="F6583" s="4">
        <v>15897.15036</v>
      </c>
      <c r="G6583" s="3">
        <v>0.23530000000000001</v>
      </c>
      <c r="H6583" s="7">
        <v>1062.2830188679245</v>
      </c>
      <c r="I6583" s="4">
        <v>249.95519433962266</v>
      </c>
      <c r="J6583">
        <v>63.599999999999994</v>
      </c>
      <c r="K6583" t="s">
        <v>11</v>
      </c>
      <c r="L6583" t="s">
        <v>13</v>
      </c>
      <c r="M6583" t="s">
        <v>34</v>
      </c>
      <c r="N6583" s="2">
        <v>41267</v>
      </c>
      <c r="O6583" s="2">
        <v>42133</v>
      </c>
      <c r="P6583" t="s">
        <v>24</v>
      </c>
      <c r="Q6583" t="s">
        <v>83</v>
      </c>
      <c r="R6583" s="5" t="str">
        <f t="shared" si="310"/>
        <v>0.14</v>
      </c>
      <c r="S6583" s="6" t="str">
        <f t="shared" si="311"/>
        <v/>
      </c>
      <c r="T6583">
        <f>ROUND(INT(表1[[#This Row],[合同结束日期]]-表1[[#This Row],[合同起始日期]])/365,1)</f>
        <v>2.4</v>
      </c>
    </row>
    <row r="6584" spans="1:20">
      <c r="A6584" s="1">
        <v>41791</v>
      </c>
      <c r="B6584" t="s">
        <v>121</v>
      </c>
      <c r="C6584">
        <f t="shared" si="309"/>
        <v>3</v>
      </c>
      <c r="D6584" t="s">
        <v>132</v>
      </c>
      <c r="E6584" s="4">
        <v>74604</v>
      </c>
      <c r="F6584" s="4">
        <v>15733.9836</v>
      </c>
      <c r="G6584" s="3">
        <v>0.2109</v>
      </c>
      <c r="H6584" s="7">
        <v>1090.7017543859652</v>
      </c>
      <c r="I6584" s="4">
        <v>230.02900000000002</v>
      </c>
      <c r="J6584">
        <v>68.399999999999991</v>
      </c>
      <c r="K6584" t="s">
        <v>20</v>
      </c>
      <c r="L6584" t="s">
        <v>21</v>
      </c>
      <c r="M6584" t="s">
        <v>130</v>
      </c>
      <c r="N6584" s="2">
        <v>41374</v>
      </c>
      <c r="O6584" s="2">
        <v>42133</v>
      </c>
      <c r="P6584" t="s">
        <v>24</v>
      </c>
      <c r="Q6584" t="s">
        <v>25</v>
      </c>
      <c r="R6584" s="5" t="str">
        <f t="shared" si="310"/>
        <v>0.15</v>
      </c>
      <c r="S6584" s="6" t="str">
        <f t="shared" si="311"/>
        <v/>
      </c>
      <c r="T6584">
        <f>ROUND(INT(表1[[#This Row],[合同结束日期]]-表1[[#This Row],[合同起始日期]])/365,1)</f>
        <v>2.1</v>
      </c>
    </row>
    <row r="6585" spans="1:20">
      <c r="A6585" s="1">
        <v>41791</v>
      </c>
      <c r="B6585" t="s">
        <v>121</v>
      </c>
      <c r="C6585">
        <f t="shared" si="309"/>
        <v>3</v>
      </c>
      <c r="D6585" t="s">
        <v>133</v>
      </c>
      <c r="E6585" s="4">
        <v>37308</v>
      </c>
      <c r="F6585" s="4">
        <v>15210.471599999999</v>
      </c>
      <c r="G6585" s="3">
        <v>0.40769999999999995</v>
      </c>
      <c r="H6585" s="7">
        <v>478.30769230769232</v>
      </c>
      <c r="I6585" s="4">
        <v>195.00604615384614</v>
      </c>
      <c r="J6585">
        <v>78</v>
      </c>
      <c r="K6585" t="s">
        <v>20</v>
      </c>
      <c r="L6585" t="s">
        <v>21</v>
      </c>
      <c r="M6585" t="s">
        <v>134</v>
      </c>
      <c r="N6585" s="2">
        <v>41384</v>
      </c>
      <c r="O6585" s="2">
        <v>42143</v>
      </c>
      <c r="P6585" t="s">
        <v>24</v>
      </c>
      <c r="Q6585" t="s">
        <v>37</v>
      </c>
      <c r="R6585" s="5" t="str">
        <f t="shared" si="310"/>
        <v>0.</v>
      </c>
      <c r="S6585" s="6" t="str">
        <f t="shared" si="311"/>
        <v/>
      </c>
      <c r="T6585">
        <f>ROUND(INT(表1[[#This Row],[合同结束日期]]-表1[[#This Row],[合同起始日期]])/365,1)</f>
        <v>2.1</v>
      </c>
    </row>
    <row r="6586" spans="1:20">
      <c r="A6586" s="1">
        <v>41791</v>
      </c>
      <c r="B6586" t="s">
        <v>121</v>
      </c>
      <c r="C6586">
        <f t="shared" si="309"/>
        <v>3</v>
      </c>
      <c r="D6586" t="s">
        <v>135</v>
      </c>
      <c r="E6586" s="4">
        <v>538884</v>
      </c>
      <c r="F6586" s="4">
        <v>108369.57239999999</v>
      </c>
      <c r="G6586" s="3">
        <v>0.20109999999999997</v>
      </c>
      <c r="H6586" s="7">
        <v>1069.2142857142858</v>
      </c>
      <c r="I6586" s="4">
        <v>215.01899285714285</v>
      </c>
      <c r="J6586">
        <v>504</v>
      </c>
      <c r="K6586" t="s">
        <v>44</v>
      </c>
      <c r="L6586" t="s">
        <v>72</v>
      </c>
      <c r="M6586" t="s">
        <v>71</v>
      </c>
      <c r="N6586" s="2">
        <v>41332</v>
      </c>
      <c r="O6586" s="2">
        <v>43594</v>
      </c>
      <c r="P6586" t="s">
        <v>24</v>
      </c>
      <c r="Q6586" t="s">
        <v>19</v>
      </c>
      <c r="R6586" s="5" t="str">
        <f t="shared" si="310"/>
        <v>0.1</v>
      </c>
      <c r="S6586" s="6" t="str">
        <f t="shared" si="311"/>
        <v/>
      </c>
      <c r="T6586">
        <f>ROUND(INT(表1[[#This Row],[合同结束日期]]-表1[[#This Row],[合同起始日期]])/365,1)</f>
        <v>6.2</v>
      </c>
    </row>
    <row r="6587" spans="1:20">
      <c r="A6587" s="1">
        <v>41791</v>
      </c>
      <c r="B6587" t="s">
        <v>121</v>
      </c>
      <c r="C6587">
        <f t="shared" si="309"/>
        <v>3</v>
      </c>
      <c r="D6587" t="s">
        <v>136</v>
      </c>
      <c r="E6587" s="4">
        <v>340807.2</v>
      </c>
      <c r="F6587" s="4">
        <v>46315.698479999999</v>
      </c>
      <c r="G6587" s="3">
        <v>0.13589999999999999</v>
      </c>
      <c r="H6587" s="7">
        <v>1140.5863453815261</v>
      </c>
      <c r="I6587" s="4">
        <v>155.00568433734938</v>
      </c>
      <c r="J6587">
        <v>298.8</v>
      </c>
      <c r="K6587" t="s">
        <v>44</v>
      </c>
      <c r="L6587" t="s">
        <v>72</v>
      </c>
      <c r="M6587" t="s">
        <v>71</v>
      </c>
      <c r="N6587" s="2">
        <v>41271</v>
      </c>
      <c r="O6587" s="2">
        <v>43229</v>
      </c>
      <c r="P6587" t="s">
        <v>24</v>
      </c>
      <c r="Q6587" t="s">
        <v>19</v>
      </c>
      <c r="R6587" s="5" t="str">
        <f t="shared" si="310"/>
        <v>0.1</v>
      </c>
      <c r="S6587" s="6" t="str">
        <f t="shared" si="311"/>
        <v/>
      </c>
      <c r="T6587">
        <f>ROUND(INT(表1[[#This Row],[合同结束日期]]-表1[[#This Row],[合同起始日期]])/365,1)</f>
        <v>5.4</v>
      </c>
    </row>
    <row r="6588" spans="1:20">
      <c r="A6588" s="1">
        <v>41791</v>
      </c>
      <c r="B6588" t="s">
        <v>121</v>
      </c>
      <c r="C6588">
        <f t="shared" ref="C6588:C6650" si="312">IF($B6588="负一层",-1,IF($B6588="负一夹层",0,IF($B6588="一层",1,IF($B6588="二层",2,IF($B6588="三层",3,IF($B6588="四层",4))))))</f>
        <v>3</v>
      </c>
      <c r="D6588" t="s">
        <v>137</v>
      </c>
      <c r="E6588" s="4">
        <v>246950.39999999999</v>
      </c>
      <c r="F6588" s="4">
        <v>36894.389759999998</v>
      </c>
      <c r="G6588" s="3">
        <v>0.14940000000000001</v>
      </c>
      <c r="H6588" s="7">
        <v>1003.8634146341464</v>
      </c>
      <c r="I6588" s="4">
        <v>149.97719414634145</v>
      </c>
      <c r="J6588">
        <v>246</v>
      </c>
      <c r="K6588" t="s">
        <v>44</v>
      </c>
      <c r="L6588" t="s">
        <v>72</v>
      </c>
      <c r="M6588" t="s">
        <v>126</v>
      </c>
      <c r="N6588" s="2">
        <v>41249</v>
      </c>
      <c r="O6588" s="2">
        <v>43229</v>
      </c>
      <c r="P6588" t="s">
        <v>24</v>
      </c>
      <c r="Q6588" t="s">
        <v>123</v>
      </c>
      <c r="R6588" s="5" t="str">
        <f t="shared" ref="R6588:R6650" si="313">IF(ISERROR(FIND(",",$Q6588)),$Q6588,LEFT($Q6588,FIND(",",$Q6588)-1))</f>
        <v>0.09</v>
      </c>
      <c r="S6588" s="6" t="str">
        <f t="shared" si="311"/>
        <v/>
      </c>
      <c r="T6588">
        <f>ROUND(INT(表1[[#This Row],[合同结束日期]]-表1[[#This Row],[合同起始日期]])/365,1)</f>
        <v>5.4</v>
      </c>
    </row>
    <row r="6589" spans="1:20">
      <c r="A6589" s="1">
        <v>41791</v>
      </c>
      <c r="B6589" t="s">
        <v>121</v>
      </c>
      <c r="C6589">
        <f t="shared" si="312"/>
        <v>3</v>
      </c>
      <c r="D6589" t="s">
        <v>138</v>
      </c>
      <c r="E6589" s="4">
        <v>82621.2</v>
      </c>
      <c r="F6589" s="4">
        <v>15879.794639999998</v>
      </c>
      <c r="G6589" s="3">
        <v>0.19219999999999998</v>
      </c>
      <c r="H6589" s="7">
        <v>1405.1224489795918</v>
      </c>
      <c r="I6589" s="4">
        <v>270.06453469387753</v>
      </c>
      <c r="J6589">
        <v>58.8</v>
      </c>
      <c r="K6589" t="s">
        <v>140</v>
      </c>
      <c r="L6589" t="s">
        <v>139</v>
      </c>
      <c r="M6589" t="s">
        <v>139</v>
      </c>
      <c r="N6589" s="2">
        <v>41279</v>
      </c>
      <c r="O6589" s="2">
        <v>42133</v>
      </c>
      <c r="P6589" t="s">
        <v>24</v>
      </c>
      <c r="Q6589" t="s">
        <v>28</v>
      </c>
      <c r="R6589" s="5" t="str">
        <f t="shared" si="313"/>
        <v>0.13</v>
      </c>
      <c r="S6589" s="6" t="str">
        <f t="shared" ref="S6589:S6651" si="314">IF(ISERROR(FIND(",",$Q6589)),"",RIGHT($Q6589,LEN($Q6589)-FIND(",",$Q6589)))</f>
        <v/>
      </c>
      <c r="T6589">
        <f>ROUND(INT(表1[[#This Row],[合同结束日期]]-表1[[#This Row],[合同起始日期]])/365,1)</f>
        <v>2.2999999999999998</v>
      </c>
    </row>
    <row r="6590" spans="1:20">
      <c r="A6590" s="1">
        <v>41791</v>
      </c>
      <c r="B6590" t="s">
        <v>121</v>
      </c>
      <c r="C6590">
        <f t="shared" si="312"/>
        <v>3</v>
      </c>
      <c r="D6590" t="s">
        <v>141</v>
      </c>
      <c r="E6590" s="4">
        <v>317566.8</v>
      </c>
      <c r="F6590" s="4">
        <v>59194.451520000002</v>
      </c>
      <c r="G6590" s="3">
        <v>0.18640000000000001</v>
      </c>
      <c r="H6590" s="7">
        <v>616.87412587412587</v>
      </c>
      <c r="I6590" s="4">
        <v>114.98533706293708</v>
      </c>
      <c r="J6590">
        <v>514.79999999999995</v>
      </c>
      <c r="K6590" t="s">
        <v>44</v>
      </c>
      <c r="L6590" t="s">
        <v>72</v>
      </c>
      <c r="M6590" t="s">
        <v>71</v>
      </c>
      <c r="N6590" s="2">
        <v>41285</v>
      </c>
      <c r="O6590" s="2">
        <v>43229</v>
      </c>
      <c r="P6590" t="s">
        <v>24</v>
      </c>
      <c r="Q6590" t="s">
        <v>123</v>
      </c>
      <c r="R6590" s="5" t="str">
        <f t="shared" si="313"/>
        <v>0.09</v>
      </c>
      <c r="S6590" s="6" t="str">
        <f t="shared" si="314"/>
        <v/>
      </c>
      <c r="T6590">
        <f>ROUND(INT(表1[[#This Row],[合同结束日期]]-表1[[#This Row],[合同起始日期]])/365,1)</f>
        <v>5.3</v>
      </c>
    </row>
    <row r="6591" spans="1:20">
      <c r="A6591" s="1">
        <v>41791</v>
      </c>
      <c r="B6591" t="s">
        <v>121</v>
      </c>
      <c r="C6591">
        <f t="shared" si="312"/>
        <v>3</v>
      </c>
      <c r="D6591" t="s">
        <v>142</v>
      </c>
      <c r="E6591" s="4">
        <v>325147.80000000005</v>
      </c>
      <c r="F6591" s="4">
        <v>42236.699220000002</v>
      </c>
      <c r="G6591" s="3">
        <v>0.12989999999999999</v>
      </c>
      <c r="H6591" s="7">
        <v>1231.6204545454548</v>
      </c>
      <c r="I6591" s="4">
        <v>159.98749704545455</v>
      </c>
      <c r="J6591">
        <v>264</v>
      </c>
      <c r="K6591" t="s">
        <v>60</v>
      </c>
      <c r="L6591" t="s">
        <v>61</v>
      </c>
      <c r="M6591" t="s">
        <v>143</v>
      </c>
      <c r="N6591" s="2">
        <v>41383</v>
      </c>
      <c r="O6591" s="2">
        <v>42508</v>
      </c>
      <c r="P6591" t="s">
        <v>18</v>
      </c>
      <c r="Q6591" t="s">
        <v>19</v>
      </c>
      <c r="R6591" s="5" t="str">
        <f t="shared" si="313"/>
        <v>0.1</v>
      </c>
      <c r="S6591" s="6" t="str">
        <f t="shared" si="314"/>
        <v/>
      </c>
      <c r="T6591">
        <f>ROUND(INT(表1[[#This Row],[合同结束日期]]-表1[[#This Row],[合同起始日期]])/365,1)</f>
        <v>3.1</v>
      </c>
    </row>
    <row r="6592" spans="1:20">
      <c r="A6592" s="1">
        <v>41791</v>
      </c>
      <c r="B6592" t="s">
        <v>121</v>
      </c>
      <c r="C6592">
        <f t="shared" si="312"/>
        <v>3</v>
      </c>
      <c r="D6592" t="s">
        <v>144</v>
      </c>
      <c r="E6592" s="4">
        <v>52368</v>
      </c>
      <c r="F6592" s="4">
        <v>12238.401600000001</v>
      </c>
      <c r="G6592" s="3">
        <v>0.23370000000000002</v>
      </c>
      <c r="H6592" s="7">
        <v>1283.5294117647061</v>
      </c>
      <c r="I6592" s="4">
        <v>299.96082352941181</v>
      </c>
      <c r="J6592">
        <v>40.799999999999997</v>
      </c>
      <c r="K6592" t="s">
        <v>60</v>
      </c>
      <c r="L6592" t="s">
        <v>116</v>
      </c>
      <c r="M6592" t="s">
        <v>145</v>
      </c>
      <c r="N6592" s="2">
        <v>41295</v>
      </c>
      <c r="O6592" s="2">
        <v>42133</v>
      </c>
      <c r="P6592" t="s">
        <v>24</v>
      </c>
      <c r="Q6592" t="s">
        <v>83</v>
      </c>
      <c r="R6592" s="5" t="str">
        <f t="shared" si="313"/>
        <v>0.14</v>
      </c>
      <c r="S6592" s="6" t="str">
        <f t="shared" si="314"/>
        <v/>
      </c>
      <c r="T6592">
        <f>ROUND(INT(表1[[#This Row],[合同结束日期]]-表1[[#This Row],[合同起始日期]])/365,1)</f>
        <v>2.2999999999999998</v>
      </c>
    </row>
    <row r="6593" spans="1:20">
      <c r="A6593" s="1">
        <v>41791</v>
      </c>
      <c r="B6593" t="s">
        <v>121</v>
      </c>
      <c r="C6593">
        <f t="shared" si="312"/>
        <v>3</v>
      </c>
      <c r="D6593" t="s">
        <v>146</v>
      </c>
      <c r="E6593" s="4">
        <v>591387.27600000007</v>
      </c>
      <c r="F6593" s="4">
        <v>76880.345879999993</v>
      </c>
      <c r="G6593" s="3">
        <v>0.12999999999999998</v>
      </c>
      <c r="H6593" s="7">
        <v>3623.6965441176476</v>
      </c>
      <c r="I6593" s="4">
        <v>471.08055073529408</v>
      </c>
      <c r="J6593">
        <v>163.19999999999999</v>
      </c>
      <c r="K6593" t="s">
        <v>11</v>
      </c>
      <c r="L6593" t="s">
        <v>51</v>
      </c>
      <c r="M6593" t="s">
        <v>50</v>
      </c>
      <c r="N6593" s="2">
        <v>41343</v>
      </c>
      <c r="O6593" s="2">
        <v>42499</v>
      </c>
      <c r="P6593" t="s">
        <v>18</v>
      </c>
      <c r="Q6593" t="s">
        <v>83</v>
      </c>
      <c r="R6593" s="5" t="str">
        <f t="shared" si="313"/>
        <v>0.14</v>
      </c>
      <c r="S6593" s="6" t="str">
        <f t="shared" si="314"/>
        <v/>
      </c>
      <c r="T6593">
        <f>ROUND(INT(表1[[#This Row],[合同结束日期]]-表1[[#This Row],[合同起始日期]])/365,1)</f>
        <v>3.2</v>
      </c>
    </row>
    <row r="6594" spans="1:20">
      <c r="A6594" s="1">
        <v>41791</v>
      </c>
      <c r="B6594" t="s">
        <v>121</v>
      </c>
      <c r="C6594">
        <f t="shared" si="312"/>
        <v>3</v>
      </c>
      <c r="D6594" t="s">
        <v>147</v>
      </c>
      <c r="E6594" s="4">
        <v>1267322.7239999999</v>
      </c>
      <c r="F6594" s="4">
        <v>88712.590680000008</v>
      </c>
      <c r="G6594" s="3">
        <v>7.0000000000000007E-2</v>
      </c>
      <c r="H6594" s="7">
        <v>1562.2814644970415</v>
      </c>
      <c r="I6594" s="4">
        <v>109.35970251479291</v>
      </c>
      <c r="J6594">
        <v>811.19999999999993</v>
      </c>
      <c r="K6594" t="s">
        <v>44</v>
      </c>
      <c r="L6594" t="s">
        <v>72</v>
      </c>
      <c r="M6594" t="s">
        <v>71</v>
      </c>
      <c r="N6594" s="2">
        <v>41240</v>
      </c>
      <c r="O6594" s="2">
        <v>44325</v>
      </c>
      <c r="P6594" t="s">
        <v>18</v>
      </c>
      <c r="Q6594" t="s">
        <v>78</v>
      </c>
      <c r="R6594" s="5" t="str">
        <f t="shared" si="313"/>
        <v>0.07</v>
      </c>
      <c r="S6594" s="6" t="str">
        <f t="shared" si="314"/>
        <v/>
      </c>
      <c r="T6594">
        <f>ROUND(INT(表1[[#This Row],[合同结束日期]]-表1[[#This Row],[合同起始日期]])/365,1)</f>
        <v>8.5</v>
      </c>
    </row>
    <row r="6595" spans="1:20">
      <c r="A6595" s="1">
        <v>41791</v>
      </c>
      <c r="B6595" t="s">
        <v>121</v>
      </c>
      <c r="C6595">
        <f t="shared" si="312"/>
        <v>3</v>
      </c>
      <c r="D6595" t="s">
        <v>148</v>
      </c>
      <c r="E6595" s="4">
        <v>169288.80000000002</v>
      </c>
      <c r="F6595" s="4">
        <v>22346.121599999999</v>
      </c>
      <c r="G6595" s="3">
        <v>0.13199999999999998</v>
      </c>
      <c r="H6595" s="7">
        <v>2275.3870967741941</v>
      </c>
      <c r="I6595" s="4">
        <v>300.35109677419354</v>
      </c>
      <c r="J6595">
        <v>74.399999999999991</v>
      </c>
      <c r="K6595" t="s">
        <v>44</v>
      </c>
      <c r="L6595" t="s">
        <v>72</v>
      </c>
      <c r="M6595" t="s">
        <v>126</v>
      </c>
      <c r="N6595" s="2">
        <v>41312</v>
      </c>
      <c r="O6595" s="2">
        <v>43229</v>
      </c>
      <c r="P6595" t="s">
        <v>24</v>
      </c>
      <c r="Q6595" t="s">
        <v>48</v>
      </c>
      <c r="R6595" s="5" t="str">
        <f t="shared" si="313"/>
        <v>0.11</v>
      </c>
      <c r="S6595" s="6" t="str">
        <f t="shared" si="314"/>
        <v/>
      </c>
      <c r="T6595">
        <f>ROUND(INT(表1[[#This Row],[合同结束日期]]-表1[[#This Row],[合同起始日期]])/365,1)</f>
        <v>5.3</v>
      </c>
    </row>
    <row r="6596" spans="1:20">
      <c r="A6596" s="1">
        <v>41791</v>
      </c>
      <c r="B6596" t="s">
        <v>121</v>
      </c>
      <c r="C6596">
        <f t="shared" si="312"/>
        <v>3</v>
      </c>
      <c r="D6596" t="s">
        <v>304</v>
      </c>
      <c r="E6596" s="4">
        <v>62798.399999999994</v>
      </c>
      <c r="F6596" s="4">
        <v>11529.786239999999</v>
      </c>
      <c r="G6596" s="3">
        <v>0.18360000000000001</v>
      </c>
      <c r="H6596" s="7">
        <v>1688.1290322580646</v>
      </c>
      <c r="I6596" s="4">
        <v>309.94049032258067</v>
      </c>
      <c r="J6596">
        <v>37.199999999999996</v>
      </c>
      <c r="K6596" t="s">
        <v>44</v>
      </c>
      <c r="L6596" t="s">
        <v>46</v>
      </c>
      <c r="M6596" t="s">
        <v>45</v>
      </c>
      <c r="N6596" s="2">
        <v>41609</v>
      </c>
      <c r="O6596" s="2">
        <v>42358</v>
      </c>
      <c r="P6596" t="s">
        <v>24</v>
      </c>
      <c r="Q6596" t="s">
        <v>83</v>
      </c>
      <c r="R6596" s="5" t="str">
        <f t="shared" si="313"/>
        <v>0.14</v>
      </c>
      <c r="S6596" s="6" t="str">
        <f t="shared" si="314"/>
        <v/>
      </c>
      <c r="T6596">
        <f>ROUND(INT(表1[[#This Row],[合同结束日期]]-表1[[#This Row],[合同起始日期]])/365,1)</f>
        <v>2.1</v>
      </c>
    </row>
    <row r="6597" spans="1:20">
      <c r="A6597" s="1">
        <v>41791</v>
      </c>
      <c r="B6597" t="s">
        <v>121</v>
      </c>
      <c r="C6597">
        <f t="shared" si="312"/>
        <v>3</v>
      </c>
      <c r="D6597" t="s">
        <v>149</v>
      </c>
      <c r="E6597" s="4">
        <v>3554808.0839999998</v>
      </c>
      <c r="F6597" s="4">
        <v>417374.74229006906</v>
      </c>
      <c r="G6597" s="3">
        <v>0.1174113292272093</v>
      </c>
      <c r="H6597" s="7">
        <v>796.75633942980107</v>
      </c>
      <c r="I6597" s="4">
        <v>93.548220882658484</v>
      </c>
      <c r="J6597">
        <v>4461.5999999999995</v>
      </c>
      <c r="K6597" t="s">
        <v>151</v>
      </c>
      <c r="L6597" t="s">
        <v>150</v>
      </c>
      <c r="M6597" t="s">
        <v>150</v>
      </c>
      <c r="N6597" s="2">
        <v>41150</v>
      </c>
      <c r="O6597" s="2">
        <v>48708</v>
      </c>
      <c r="P6597" t="s">
        <v>24</v>
      </c>
      <c r="Q6597" t="s">
        <v>65</v>
      </c>
      <c r="R6597" s="5" t="str">
        <f t="shared" si="313"/>
        <v>0.12</v>
      </c>
      <c r="S6597" s="6" t="str">
        <f t="shared" si="314"/>
        <v/>
      </c>
      <c r="T6597">
        <f>ROUND(INT(表1[[#This Row],[合同结束日期]]-表1[[#This Row],[合同起始日期]])/365,1)</f>
        <v>20.7</v>
      </c>
    </row>
    <row r="6598" spans="1:20">
      <c r="A6598" s="1">
        <v>41791</v>
      </c>
      <c r="B6598" t="s">
        <v>121</v>
      </c>
      <c r="C6598">
        <f t="shared" si="312"/>
        <v>3</v>
      </c>
      <c r="D6598" t="s">
        <v>225</v>
      </c>
      <c r="E6598" s="4">
        <v>372000</v>
      </c>
      <c r="F6598" s="4">
        <v>29760</v>
      </c>
      <c r="G6598" s="3">
        <v>0.08</v>
      </c>
      <c r="H6598" s="7">
        <v>2060.7591570830286</v>
      </c>
      <c r="I6598" s="4">
        <v>164.8607325666423</v>
      </c>
      <c r="J6598">
        <v>180.51599999999999</v>
      </c>
      <c r="K6598" t="s">
        <v>44</v>
      </c>
      <c r="L6598" t="s">
        <v>72</v>
      </c>
      <c r="M6598" t="s">
        <v>126</v>
      </c>
      <c r="N6598" s="2">
        <v>41337</v>
      </c>
      <c r="O6598" s="2">
        <v>46917</v>
      </c>
      <c r="P6598" t="s">
        <v>24</v>
      </c>
      <c r="Q6598">
        <v>0.08</v>
      </c>
      <c r="R6598" s="5">
        <f t="shared" si="313"/>
        <v>0.08</v>
      </c>
      <c r="S6598" s="6" t="str">
        <f t="shared" si="314"/>
        <v/>
      </c>
      <c r="T6598">
        <f>ROUND(INT(表1[[#This Row],[合同结束日期]]-表1[[#This Row],[合同起始日期]])/365,1)</f>
        <v>15.3</v>
      </c>
    </row>
    <row r="6599" spans="1:20">
      <c r="A6599" s="1">
        <v>41791</v>
      </c>
      <c r="B6599" t="s">
        <v>121</v>
      </c>
      <c r="C6599">
        <f t="shared" si="312"/>
        <v>3</v>
      </c>
      <c r="D6599" t="s">
        <v>152</v>
      </c>
      <c r="E6599" s="4">
        <v>262689.59999999998</v>
      </c>
      <c r="F6599" s="4">
        <v>61705.787040000003</v>
      </c>
      <c r="G6599" s="3">
        <v>0.23490000000000003</v>
      </c>
      <c r="H6599" s="7">
        <v>787.43884892086328</v>
      </c>
      <c r="I6599" s="4">
        <v>184.96938561151083</v>
      </c>
      <c r="J6599">
        <v>333.59999999999997</v>
      </c>
      <c r="K6599" t="s">
        <v>151</v>
      </c>
      <c r="L6599" t="s">
        <v>154</v>
      </c>
      <c r="M6599" t="s">
        <v>153</v>
      </c>
      <c r="N6599" s="2">
        <v>41261</v>
      </c>
      <c r="O6599" s="2">
        <v>43229</v>
      </c>
      <c r="P6599" t="s">
        <v>14</v>
      </c>
      <c r="Q6599" t="s">
        <v>37</v>
      </c>
      <c r="R6599" s="5" t="str">
        <f t="shared" si="313"/>
        <v>0.</v>
      </c>
      <c r="S6599" s="6" t="str">
        <f t="shared" si="314"/>
        <v/>
      </c>
      <c r="T6599">
        <f>ROUND(INT(表1[[#This Row],[合同结束日期]]-表1[[#This Row],[合同起始日期]])/365,1)</f>
        <v>5.4</v>
      </c>
    </row>
    <row r="6600" spans="1:20">
      <c r="A6600" s="1">
        <v>41791</v>
      </c>
      <c r="B6600" t="s">
        <v>121</v>
      </c>
      <c r="C6600">
        <f t="shared" si="312"/>
        <v>3</v>
      </c>
      <c r="D6600" t="s">
        <v>155</v>
      </c>
      <c r="E6600" s="4">
        <v>202048.8</v>
      </c>
      <c r="F6600" s="4">
        <v>44390.12135999999</v>
      </c>
      <c r="G6600" s="3">
        <v>0.21969999999999995</v>
      </c>
      <c r="H6600" s="7">
        <v>1137.6621621621621</v>
      </c>
      <c r="I6600" s="4">
        <v>249.94437702702697</v>
      </c>
      <c r="J6600">
        <v>177.6</v>
      </c>
      <c r="K6600" t="s">
        <v>11</v>
      </c>
      <c r="L6600" t="s">
        <v>92</v>
      </c>
      <c r="M6600" t="s">
        <v>92</v>
      </c>
      <c r="N6600" s="2">
        <v>41299</v>
      </c>
      <c r="O6600" s="2">
        <v>42499</v>
      </c>
      <c r="P6600" t="s">
        <v>24</v>
      </c>
      <c r="Q6600" t="s">
        <v>59</v>
      </c>
      <c r="R6600" s="5" t="str">
        <f t="shared" si="313"/>
        <v>0.16</v>
      </c>
      <c r="S6600" s="6" t="str">
        <f t="shared" si="314"/>
        <v/>
      </c>
      <c r="T6600">
        <f>ROUND(INT(表1[[#This Row],[合同结束日期]]-表1[[#This Row],[合同起始日期]])/365,1)</f>
        <v>3.3</v>
      </c>
    </row>
    <row r="6601" spans="1:20">
      <c r="A6601" s="1">
        <v>41791</v>
      </c>
      <c r="B6601" t="s">
        <v>121</v>
      </c>
      <c r="C6601">
        <f t="shared" si="312"/>
        <v>3</v>
      </c>
      <c r="D6601" t="s">
        <v>156</v>
      </c>
      <c r="E6601" s="4">
        <v>97965.599999999991</v>
      </c>
      <c r="F6601" s="4">
        <v>52803.458400000003</v>
      </c>
      <c r="G6601" s="3">
        <v>0.53900000000000003</v>
      </c>
      <c r="H6601" s="7">
        <v>463.85227272727269</v>
      </c>
      <c r="I6601" s="4">
        <v>250.01637500000004</v>
      </c>
      <c r="J6601">
        <v>211.2</v>
      </c>
      <c r="K6601" t="s">
        <v>11</v>
      </c>
      <c r="L6601" t="s">
        <v>23</v>
      </c>
      <c r="M6601" t="s">
        <v>23</v>
      </c>
      <c r="N6601" s="2">
        <v>41346</v>
      </c>
      <c r="O6601" s="2">
        <v>42499</v>
      </c>
      <c r="P6601" t="s">
        <v>24</v>
      </c>
      <c r="Q6601" t="s">
        <v>56</v>
      </c>
      <c r="R6601" s="5" t="str">
        <f t="shared" si="313"/>
        <v>0.17</v>
      </c>
      <c r="S6601" s="6" t="str">
        <f t="shared" si="314"/>
        <v/>
      </c>
      <c r="T6601">
        <f>ROUND(INT(表1[[#This Row],[合同结束日期]]-表1[[#This Row],[合同起始日期]])/365,1)</f>
        <v>3.2</v>
      </c>
    </row>
    <row r="6602" spans="1:20">
      <c r="A6602" s="1">
        <v>41791</v>
      </c>
      <c r="B6602" t="s">
        <v>121</v>
      </c>
      <c r="C6602">
        <f t="shared" si="312"/>
        <v>3</v>
      </c>
      <c r="D6602" t="s">
        <v>157</v>
      </c>
      <c r="E6602" s="4">
        <v>96549.599999999991</v>
      </c>
      <c r="F6602" s="4">
        <v>27603.530639999997</v>
      </c>
      <c r="G6602" s="3">
        <v>0.28589999999999999</v>
      </c>
      <c r="H6602" s="7">
        <v>804.57999999999993</v>
      </c>
      <c r="I6602" s="4">
        <v>230.02942199999998</v>
      </c>
      <c r="J6602">
        <v>120</v>
      </c>
      <c r="K6602" t="s">
        <v>11</v>
      </c>
      <c r="L6602" t="s">
        <v>13</v>
      </c>
      <c r="M6602" t="s">
        <v>13</v>
      </c>
      <c r="N6602" s="2">
        <v>41285</v>
      </c>
      <c r="O6602" s="2">
        <v>42133</v>
      </c>
      <c r="P6602" t="s">
        <v>24</v>
      </c>
      <c r="Q6602" t="s">
        <v>28</v>
      </c>
      <c r="R6602" s="5" t="str">
        <f t="shared" si="313"/>
        <v>0.13</v>
      </c>
      <c r="S6602" s="6" t="str">
        <f t="shared" si="314"/>
        <v/>
      </c>
      <c r="T6602">
        <f>ROUND(INT(表1[[#This Row],[合同结束日期]]-表1[[#This Row],[合同起始日期]])/365,1)</f>
        <v>2.2999999999999998</v>
      </c>
    </row>
    <row r="6603" spans="1:20">
      <c r="A6603" s="1">
        <v>41791</v>
      </c>
      <c r="B6603" t="s">
        <v>121</v>
      </c>
      <c r="C6603">
        <f t="shared" si="312"/>
        <v>3</v>
      </c>
      <c r="D6603" t="s">
        <v>158</v>
      </c>
      <c r="E6603" s="4">
        <v>88569.599999999991</v>
      </c>
      <c r="F6603" s="4">
        <v>17474.782080000001</v>
      </c>
      <c r="G6603" s="3">
        <v>0.19730000000000003</v>
      </c>
      <c r="H6603" s="7">
        <v>1317.9999999999998</v>
      </c>
      <c r="I6603" s="4">
        <v>260.04140000000001</v>
      </c>
      <c r="J6603">
        <v>67.2</v>
      </c>
      <c r="K6603" t="s">
        <v>11</v>
      </c>
      <c r="L6603" t="s">
        <v>13</v>
      </c>
      <c r="M6603" t="s">
        <v>27</v>
      </c>
      <c r="N6603" s="2">
        <v>41330</v>
      </c>
      <c r="O6603" s="2">
        <v>42133</v>
      </c>
      <c r="P6603" t="s">
        <v>24</v>
      </c>
      <c r="Q6603" t="s">
        <v>25</v>
      </c>
      <c r="R6603" s="5" t="str">
        <f t="shared" si="313"/>
        <v>0.15</v>
      </c>
      <c r="S6603" s="6" t="str">
        <f t="shared" si="314"/>
        <v/>
      </c>
      <c r="T6603">
        <f>ROUND(INT(表1[[#This Row],[合同结束日期]]-表1[[#This Row],[合同起始日期]])/365,1)</f>
        <v>2.2000000000000002</v>
      </c>
    </row>
    <row r="6604" spans="1:20">
      <c r="A6604" s="1">
        <v>41791</v>
      </c>
      <c r="B6604" t="s">
        <v>121</v>
      </c>
      <c r="C6604">
        <f t="shared" si="312"/>
        <v>3</v>
      </c>
      <c r="D6604" t="s">
        <v>159</v>
      </c>
      <c r="E6604" s="4">
        <v>42990</v>
      </c>
      <c r="F6604" s="4">
        <v>19152.045000000002</v>
      </c>
      <c r="G6604" s="3">
        <v>0.44550000000000006</v>
      </c>
      <c r="H6604" s="7">
        <v>639.73214285714278</v>
      </c>
      <c r="I6604" s="4">
        <v>285.00066964285713</v>
      </c>
      <c r="J6604">
        <v>67.2</v>
      </c>
      <c r="K6604" t="s">
        <v>60</v>
      </c>
      <c r="L6604" t="s">
        <v>61</v>
      </c>
      <c r="M6604" t="s">
        <v>60</v>
      </c>
      <c r="N6604" s="2">
        <v>41283</v>
      </c>
      <c r="O6604" s="2">
        <v>42133</v>
      </c>
      <c r="P6604" t="s">
        <v>24</v>
      </c>
      <c r="Q6604" t="s">
        <v>25</v>
      </c>
      <c r="R6604" s="5" t="str">
        <f t="shared" si="313"/>
        <v>0.15</v>
      </c>
      <c r="S6604" s="6" t="str">
        <f t="shared" si="314"/>
        <v/>
      </c>
      <c r="T6604">
        <f>ROUND(INT(表1[[#This Row],[合同结束日期]]-表1[[#This Row],[合同起始日期]])/365,1)</f>
        <v>2.2999999999999998</v>
      </c>
    </row>
    <row r="6605" spans="1:20">
      <c r="A6605" s="1">
        <v>41791</v>
      </c>
      <c r="B6605" t="s">
        <v>121</v>
      </c>
      <c r="C6605">
        <f t="shared" si="312"/>
        <v>3</v>
      </c>
      <c r="D6605" t="s">
        <v>244</v>
      </c>
      <c r="E6605" s="4">
        <v>223387.19999999998</v>
      </c>
      <c r="F6605" s="4">
        <v>42800.987520000002</v>
      </c>
      <c r="G6605" s="3">
        <v>0.19160000000000002</v>
      </c>
      <c r="H6605" s="7">
        <v>1201.0064516129032</v>
      </c>
      <c r="I6605" s="4">
        <v>230.11283612903227</v>
      </c>
      <c r="J6605">
        <v>186</v>
      </c>
      <c r="K6605" t="s">
        <v>11</v>
      </c>
      <c r="L6605" t="s">
        <v>13</v>
      </c>
      <c r="M6605" t="s">
        <v>27</v>
      </c>
      <c r="N6605" s="2">
        <v>41445</v>
      </c>
      <c r="O6605" s="2">
        <v>42204</v>
      </c>
      <c r="P6605" t="s">
        <v>24</v>
      </c>
      <c r="Q6605" t="s">
        <v>25</v>
      </c>
      <c r="R6605" s="5" t="str">
        <f t="shared" si="313"/>
        <v>0.15</v>
      </c>
      <c r="S6605" s="6" t="str">
        <f t="shared" si="314"/>
        <v/>
      </c>
      <c r="T6605">
        <f>ROUND(INT(表1[[#This Row],[合同结束日期]]-表1[[#This Row],[合同起始日期]])/365,1)</f>
        <v>2.1</v>
      </c>
    </row>
    <row r="6606" spans="1:20">
      <c r="A6606" s="1">
        <v>41791</v>
      </c>
      <c r="B6606" t="s">
        <v>121</v>
      </c>
      <c r="C6606">
        <f t="shared" si="312"/>
        <v>3</v>
      </c>
      <c r="D6606" t="s">
        <v>160</v>
      </c>
      <c r="E6606" s="4">
        <v>213084</v>
      </c>
      <c r="F6606" s="4">
        <v>35627.644799999995</v>
      </c>
      <c r="G6606" s="3">
        <v>0.16719999999999999</v>
      </c>
      <c r="H6606" s="7">
        <v>2910.9836065573768</v>
      </c>
      <c r="I6606" s="4">
        <v>486.71645901639334</v>
      </c>
      <c r="J6606">
        <v>73.2</v>
      </c>
      <c r="K6606" t="s">
        <v>20</v>
      </c>
      <c r="L6606" t="s">
        <v>21</v>
      </c>
      <c r="M6606" t="s">
        <v>130</v>
      </c>
      <c r="N6606" s="2">
        <v>41295</v>
      </c>
      <c r="O6606" s="2">
        <v>42133</v>
      </c>
      <c r="P6606" t="s">
        <v>24</v>
      </c>
      <c r="Q6606" t="s">
        <v>25</v>
      </c>
      <c r="R6606" s="5" t="str">
        <f t="shared" si="313"/>
        <v>0.15</v>
      </c>
      <c r="S6606" s="6" t="str">
        <f t="shared" si="314"/>
        <v/>
      </c>
      <c r="T6606">
        <f>ROUND(INT(表1[[#This Row],[合同结束日期]]-表1[[#This Row],[合同起始日期]])/365,1)</f>
        <v>2.2999999999999998</v>
      </c>
    </row>
    <row r="6607" spans="1:20">
      <c r="A6607" s="1">
        <v>41791</v>
      </c>
      <c r="B6607" t="s">
        <v>121</v>
      </c>
      <c r="C6607">
        <f t="shared" si="312"/>
        <v>3</v>
      </c>
      <c r="D6607" t="s">
        <v>161</v>
      </c>
      <c r="E6607" s="4">
        <v>83115.719999999972</v>
      </c>
      <c r="F6607" s="4">
        <v>17637.155784000002</v>
      </c>
      <c r="G6607" s="3">
        <v>0.21220000000000011</v>
      </c>
      <c r="H6607" s="7">
        <v>989.47285714285681</v>
      </c>
      <c r="I6607" s="4">
        <v>209.96614028571432</v>
      </c>
      <c r="J6607">
        <v>84</v>
      </c>
      <c r="K6607" t="s">
        <v>20</v>
      </c>
      <c r="L6607" t="s">
        <v>21</v>
      </c>
      <c r="M6607" t="s">
        <v>17</v>
      </c>
      <c r="N6607" s="2">
        <v>41326</v>
      </c>
      <c r="O6607" s="2">
        <v>42133</v>
      </c>
      <c r="P6607" t="s">
        <v>24</v>
      </c>
      <c r="Q6607" t="s">
        <v>59</v>
      </c>
      <c r="R6607" s="5" t="str">
        <f t="shared" si="313"/>
        <v>0.16</v>
      </c>
      <c r="S6607" s="6" t="str">
        <f t="shared" si="314"/>
        <v/>
      </c>
      <c r="T6607">
        <f>ROUND(INT(表1[[#This Row],[合同结束日期]]-表1[[#This Row],[合同起始日期]])/365,1)</f>
        <v>2.2000000000000002</v>
      </c>
    </row>
    <row r="6608" spans="1:20">
      <c r="A6608" s="1">
        <v>41791</v>
      </c>
      <c r="B6608" t="s">
        <v>121</v>
      </c>
      <c r="C6608">
        <f t="shared" si="312"/>
        <v>3</v>
      </c>
      <c r="D6608" t="s">
        <v>162</v>
      </c>
      <c r="E6608" s="4">
        <v>90760.8</v>
      </c>
      <c r="F6608" s="4">
        <v>24559.872480000002</v>
      </c>
      <c r="G6608" s="3">
        <v>0.27060000000000001</v>
      </c>
      <c r="H6608" s="7">
        <v>849.82022471910113</v>
      </c>
      <c r="I6608" s="4">
        <v>229.96135280898878</v>
      </c>
      <c r="J6608">
        <v>106.8</v>
      </c>
      <c r="K6608" t="s">
        <v>11</v>
      </c>
      <c r="L6608" t="s">
        <v>13</v>
      </c>
      <c r="M6608" t="s">
        <v>34</v>
      </c>
      <c r="N6608" s="2">
        <v>41276</v>
      </c>
      <c r="O6608" s="2">
        <v>42133</v>
      </c>
      <c r="P6608" t="s">
        <v>24</v>
      </c>
      <c r="Q6608" t="s">
        <v>25</v>
      </c>
      <c r="R6608" s="5" t="str">
        <f t="shared" si="313"/>
        <v>0.15</v>
      </c>
      <c r="S6608" s="6" t="str">
        <f t="shared" si="314"/>
        <v/>
      </c>
      <c r="T6608">
        <f>ROUND(INT(表1[[#This Row],[合同结束日期]]-表1[[#This Row],[合同起始日期]])/365,1)</f>
        <v>2.2999999999999998</v>
      </c>
    </row>
    <row r="6609" spans="1:20">
      <c r="A6609" s="1">
        <v>41791</v>
      </c>
      <c r="B6609" t="s">
        <v>121</v>
      </c>
      <c r="C6609">
        <f t="shared" si="312"/>
        <v>3</v>
      </c>
      <c r="D6609" t="s">
        <v>163</v>
      </c>
      <c r="E6609" s="4">
        <v>26558.399999999998</v>
      </c>
      <c r="F6609" s="4">
        <v>11868.948959999998</v>
      </c>
      <c r="G6609" s="3">
        <v>0.44689999999999996</v>
      </c>
      <c r="H6609" s="7">
        <v>514.69767441860461</v>
      </c>
      <c r="I6609" s="4">
        <v>230.01839069767436</v>
      </c>
      <c r="J6609">
        <v>51.6</v>
      </c>
      <c r="K6609" t="s">
        <v>11</v>
      </c>
      <c r="L6609" t="s">
        <v>13</v>
      </c>
      <c r="M6609" t="s">
        <v>34</v>
      </c>
      <c r="N6609" s="2">
        <v>41276</v>
      </c>
      <c r="O6609" s="2">
        <v>42133</v>
      </c>
      <c r="P6609" t="s">
        <v>24</v>
      </c>
      <c r="Q6609" t="s">
        <v>25</v>
      </c>
      <c r="R6609" s="5" t="str">
        <f t="shared" si="313"/>
        <v>0.15</v>
      </c>
      <c r="S6609" s="6" t="str">
        <f t="shared" si="314"/>
        <v/>
      </c>
      <c r="T6609">
        <f>ROUND(INT(表1[[#This Row],[合同结束日期]]-表1[[#This Row],[合同起始日期]])/365,1)</f>
        <v>2.2999999999999998</v>
      </c>
    </row>
    <row r="6610" spans="1:20">
      <c r="A6610" s="1">
        <v>41791</v>
      </c>
      <c r="B6610" t="s">
        <v>121</v>
      </c>
      <c r="C6610">
        <f t="shared" si="312"/>
        <v>3</v>
      </c>
      <c r="D6610" t="s">
        <v>164</v>
      </c>
      <c r="E6610" s="4">
        <v>43654.799999999996</v>
      </c>
      <c r="F6610" s="4">
        <v>14353.698240000002</v>
      </c>
      <c r="G6610" s="3">
        <v>0.32880000000000009</v>
      </c>
      <c r="H6610" s="7">
        <v>699.59615384615381</v>
      </c>
      <c r="I6610" s="4">
        <v>230.0272153846154</v>
      </c>
      <c r="J6610">
        <v>62.4</v>
      </c>
      <c r="K6610" t="s">
        <v>11</v>
      </c>
      <c r="L6610" t="s">
        <v>13</v>
      </c>
      <c r="M6610" t="s">
        <v>34</v>
      </c>
      <c r="N6610" s="2">
        <v>41276</v>
      </c>
      <c r="O6610" s="2">
        <v>42133</v>
      </c>
      <c r="P6610" t="s">
        <v>24</v>
      </c>
      <c r="Q6610" t="s">
        <v>25</v>
      </c>
      <c r="R6610" s="5" t="str">
        <f t="shared" si="313"/>
        <v>0.15</v>
      </c>
      <c r="S6610" s="6" t="str">
        <f t="shared" si="314"/>
        <v/>
      </c>
      <c r="T6610">
        <f>ROUND(INT(表1[[#This Row],[合同结束日期]]-表1[[#This Row],[合同起始日期]])/365,1)</f>
        <v>2.2999999999999998</v>
      </c>
    </row>
    <row r="6611" spans="1:20">
      <c r="A6611" s="1">
        <v>41791</v>
      </c>
      <c r="B6611" t="s">
        <v>121</v>
      </c>
      <c r="C6611">
        <f t="shared" si="312"/>
        <v>3</v>
      </c>
      <c r="D6611" t="s">
        <v>165</v>
      </c>
      <c r="E6611" s="4">
        <v>68277.599999999991</v>
      </c>
      <c r="F6611" s="4">
        <v>23712.810480000004</v>
      </c>
      <c r="G6611" s="3">
        <v>0.34730000000000011</v>
      </c>
      <c r="H6611" s="7">
        <v>748.65789473684197</v>
      </c>
      <c r="I6611" s="4">
        <v>260.00888684210531</v>
      </c>
      <c r="J6611">
        <v>91.2</v>
      </c>
      <c r="K6611" t="s">
        <v>20</v>
      </c>
      <c r="L6611" t="s">
        <v>21</v>
      </c>
      <c r="M6611" t="s">
        <v>130</v>
      </c>
      <c r="N6611" s="2">
        <v>41284</v>
      </c>
      <c r="O6611" s="2">
        <v>42133</v>
      </c>
      <c r="P6611" t="s">
        <v>24</v>
      </c>
      <c r="Q6611" t="s">
        <v>25</v>
      </c>
      <c r="R6611" s="5" t="str">
        <f t="shared" si="313"/>
        <v>0.15</v>
      </c>
      <c r="S6611" s="6" t="str">
        <f t="shared" si="314"/>
        <v/>
      </c>
      <c r="T6611">
        <f>ROUND(INT(表1[[#This Row],[合同结束日期]]-表1[[#This Row],[合同起始日期]])/365,1)</f>
        <v>2.2999999999999998</v>
      </c>
    </row>
    <row r="6612" spans="1:20">
      <c r="A6612" s="1">
        <v>41791</v>
      </c>
      <c r="B6612" t="s">
        <v>121</v>
      </c>
      <c r="C6612">
        <f t="shared" si="312"/>
        <v>3</v>
      </c>
      <c r="D6612" t="s">
        <v>166</v>
      </c>
      <c r="E6612" s="4">
        <v>163236</v>
      </c>
      <c r="F6612" s="4">
        <v>44612.398800000003</v>
      </c>
      <c r="G6612" s="3">
        <v>0.27330000000000004</v>
      </c>
      <c r="H6612" s="7">
        <v>804.91124260355036</v>
      </c>
      <c r="I6612" s="4">
        <v>219.98224260355033</v>
      </c>
      <c r="J6612">
        <v>202.79999999999998</v>
      </c>
      <c r="K6612" t="s">
        <v>20</v>
      </c>
      <c r="L6612" t="s">
        <v>21</v>
      </c>
      <c r="M6612" t="s">
        <v>130</v>
      </c>
      <c r="N6612" s="2">
        <v>41281</v>
      </c>
      <c r="O6612" s="2">
        <v>42499</v>
      </c>
      <c r="P6612" t="s">
        <v>24</v>
      </c>
      <c r="Q6612" t="s">
        <v>25</v>
      </c>
      <c r="R6612" s="5" t="str">
        <f t="shared" si="313"/>
        <v>0.15</v>
      </c>
      <c r="S6612" s="6" t="str">
        <f t="shared" si="314"/>
        <v/>
      </c>
      <c r="T6612">
        <f>ROUND(INT(表1[[#This Row],[合同结束日期]]-表1[[#This Row],[合同起始日期]])/365,1)</f>
        <v>3.3</v>
      </c>
    </row>
    <row r="6613" spans="1:20">
      <c r="A6613" s="1">
        <v>41791</v>
      </c>
      <c r="B6613" t="s">
        <v>121</v>
      </c>
      <c r="C6613">
        <f t="shared" si="312"/>
        <v>3</v>
      </c>
      <c r="D6613" t="s">
        <v>167</v>
      </c>
      <c r="E6613" s="4">
        <v>133899.6</v>
      </c>
      <c r="F6613" s="4">
        <v>47105.879280000001</v>
      </c>
      <c r="G6613" s="3">
        <v>0.3518</v>
      </c>
      <c r="H6613" s="7">
        <v>738.96026490066231</v>
      </c>
      <c r="I6613" s="4">
        <v>259.96622119205301</v>
      </c>
      <c r="J6613">
        <v>181.2</v>
      </c>
      <c r="K6613" t="s">
        <v>20</v>
      </c>
      <c r="L6613" t="s">
        <v>21</v>
      </c>
      <c r="M6613" t="s">
        <v>130</v>
      </c>
      <c r="N6613" s="2">
        <v>41285</v>
      </c>
      <c r="O6613" s="2">
        <v>42499</v>
      </c>
      <c r="P6613" t="s">
        <v>24</v>
      </c>
      <c r="Q6613" t="s">
        <v>30</v>
      </c>
      <c r="R6613" s="5" t="str">
        <f t="shared" si="313"/>
        <v>0.18</v>
      </c>
      <c r="S6613" s="6" t="str">
        <f t="shared" si="314"/>
        <v/>
      </c>
      <c r="T6613">
        <f>ROUND(INT(表1[[#This Row],[合同结束日期]]-表1[[#This Row],[合同起始日期]])/365,1)</f>
        <v>3.3</v>
      </c>
    </row>
    <row r="6614" spans="1:20">
      <c r="A6614" s="1">
        <v>41791</v>
      </c>
      <c r="B6614" t="s">
        <v>121</v>
      </c>
      <c r="C6614">
        <f t="shared" si="312"/>
        <v>3</v>
      </c>
      <c r="D6614" t="s">
        <v>168</v>
      </c>
      <c r="E6614" s="4">
        <v>171436.19999999998</v>
      </c>
      <c r="F6614" s="4">
        <v>48602.162700000001</v>
      </c>
      <c r="G6614" s="3">
        <v>0.28350000000000003</v>
      </c>
      <c r="H6614" s="7">
        <v>881.87345679012333</v>
      </c>
      <c r="I6614" s="4">
        <v>250.01112499999999</v>
      </c>
      <c r="J6614">
        <v>194.4</v>
      </c>
      <c r="K6614" t="s">
        <v>60</v>
      </c>
      <c r="L6614" t="s">
        <v>61</v>
      </c>
      <c r="M6614" t="s">
        <v>58</v>
      </c>
      <c r="N6614" s="2">
        <v>41348</v>
      </c>
      <c r="O6614" s="2">
        <v>42499</v>
      </c>
      <c r="P6614" t="s">
        <v>24</v>
      </c>
      <c r="Q6614" t="s">
        <v>30</v>
      </c>
      <c r="R6614" s="5" t="str">
        <f t="shared" si="313"/>
        <v>0.18</v>
      </c>
      <c r="S6614" s="6" t="str">
        <f t="shared" si="314"/>
        <v/>
      </c>
      <c r="T6614">
        <f>ROUND(INT(表1[[#This Row],[合同结束日期]]-表1[[#This Row],[合同起始日期]])/365,1)</f>
        <v>3.2</v>
      </c>
    </row>
    <row r="6615" spans="1:20">
      <c r="A6615" s="1">
        <v>41791</v>
      </c>
      <c r="B6615" t="s">
        <v>121</v>
      </c>
      <c r="C6615">
        <f t="shared" si="312"/>
        <v>3</v>
      </c>
      <c r="D6615" t="s">
        <v>226</v>
      </c>
      <c r="E6615" s="4">
        <v>370169.39999999997</v>
      </c>
      <c r="F6615" s="4">
        <v>87434.01228000001</v>
      </c>
      <c r="G6615" s="3">
        <v>0.23620000000000005</v>
      </c>
      <c r="H6615" s="7">
        <v>282.48580586080584</v>
      </c>
      <c r="I6615" s="4">
        <v>66.723147344322356</v>
      </c>
      <c r="J6615">
        <v>1310.3999999999999</v>
      </c>
      <c r="K6615" t="s">
        <v>20</v>
      </c>
      <c r="L6615" t="s">
        <v>173</v>
      </c>
      <c r="M6615" t="s">
        <v>172</v>
      </c>
      <c r="N6615" s="2">
        <v>41241</v>
      </c>
      <c r="O6615" s="2">
        <v>45803</v>
      </c>
      <c r="P6615" t="s">
        <v>39</v>
      </c>
      <c r="Q6615" t="s">
        <v>28</v>
      </c>
      <c r="R6615" s="5" t="str">
        <f t="shared" si="313"/>
        <v>0.13</v>
      </c>
      <c r="S6615" s="6" t="str">
        <f t="shared" si="314"/>
        <v/>
      </c>
      <c r="T6615">
        <f>ROUND(INT(表1[[#This Row],[合同结束日期]]-表1[[#This Row],[合同起始日期]])/365,1)</f>
        <v>12.5</v>
      </c>
    </row>
    <row r="6616" spans="1:20">
      <c r="A6616" s="1">
        <v>41791</v>
      </c>
      <c r="B6616" t="s">
        <v>121</v>
      </c>
      <c r="C6616">
        <f t="shared" si="312"/>
        <v>3</v>
      </c>
      <c r="D6616" t="s">
        <v>169</v>
      </c>
      <c r="E6616" s="4">
        <v>66225.599999999991</v>
      </c>
      <c r="F6616" s="4">
        <v>33384.324959999998</v>
      </c>
      <c r="G6616" s="3">
        <v>0.50409999999999999</v>
      </c>
      <c r="H6616" s="7">
        <v>515.77570093457939</v>
      </c>
      <c r="I6616" s="4">
        <v>260.00253084112148</v>
      </c>
      <c r="J6616">
        <v>128.4</v>
      </c>
      <c r="K6616" t="s">
        <v>20</v>
      </c>
      <c r="L6616" t="s">
        <v>21</v>
      </c>
      <c r="M6616" t="s">
        <v>130</v>
      </c>
      <c r="N6616" s="2">
        <v>41326</v>
      </c>
      <c r="O6616" s="2">
        <v>42499</v>
      </c>
      <c r="P6616" t="s">
        <v>24</v>
      </c>
      <c r="Q6616" t="s">
        <v>170</v>
      </c>
      <c r="R6616" s="5" t="str">
        <f t="shared" si="313"/>
        <v>0.2</v>
      </c>
      <c r="S6616" s="6" t="str">
        <f t="shared" si="314"/>
        <v/>
      </c>
      <c r="T6616">
        <f>ROUND(INT(表1[[#This Row],[合同结束日期]]-表1[[#This Row],[合同起始日期]])/365,1)</f>
        <v>3.2</v>
      </c>
    </row>
    <row r="6617" spans="1:20">
      <c r="A6617" s="1">
        <v>41791</v>
      </c>
      <c r="B6617" t="s">
        <v>121</v>
      </c>
      <c r="C6617">
        <f t="shared" si="312"/>
        <v>3</v>
      </c>
      <c r="D6617" t="s">
        <v>171</v>
      </c>
      <c r="E6617" s="4">
        <v>210974.4</v>
      </c>
      <c r="F6617" s="4">
        <v>111858.62688</v>
      </c>
      <c r="G6617" s="3">
        <v>0.5302</v>
      </c>
      <c r="H6617" s="7">
        <v>297.98644067796607</v>
      </c>
      <c r="I6617" s="4">
        <v>157.99241084745762</v>
      </c>
      <c r="J6617">
        <v>708</v>
      </c>
      <c r="K6617" t="s">
        <v>20</v>
      </c>
      <c r="L6617" t="s">
        <v>173</v>
      </c>
      <c r="M6617" t="s">
        <v>172</v>
      </c>
      <c r="N6617" s="2">
        <v>41377</v>
      </c>
      <c r="O6617" s="2">
        <v>43247</v>
      </c>
      <c r="P6617" t="s">
        <v>24</v>
      </c>
      <c r="Q6617" t="s">
        <v>326</v>
      </c>
      <c r="R6617" s="5" t="str">
        <f t="shared" si="313"/>
        <v>0.21</v>
      </c>
      <c r="S6617" s="6" t="str">
        <f t="shared" si="314"/>
        <v/>
      </c>
      <c r="T6617">
        <f>ROUND(INT(表1[[#This Row],[合同结束日期]]-表1[[#This Row],[合同起始日期]])/365,1)</f>
        <v>5.0999999999999996</v>
      </c>
    </row>
    <row r="6618" spans="1:20">
      <c r="A6618" s="1">
        <v>41791</v>
      </c>
      <c r="B6618" t="s">
        <v>121</v>
      </c>
      <c r="C6618">
        <f t="shared" si="312"/>
        <v>3</v>
      </c>
      <c r="D6618" t="s">
        <v>174</v>
      </c>
      <c r="E6618" s="4">
        <v>195352.8</v>
      </c>
      <c r="F6618" s="4">
        <v>58977.010320000001</v>
      </c>
      <c r="G6618" s="3">
        <v>0.3019</v>
      </c>
      <c r="H6618" s="7">
        <v>347.85042735042731</v>
      </c>
      <c r="I6618" s="4">
        <v>105.01604401709402</v>
      </c>
      <c r="J6618">
        <v>561.6</v>
      </c>
      <c r="K6618" t="s">
        <v>76</v>
      </c>
      <c r="L6618" t="s">
        <v>75</v>
      </c>
      <c r="M6618" t="s">
        <v>75</v>
      </c>
      <c r="N6618" s="2">
        <v>41243</v>
      </c>
      <c r="O6618" s="2">
        <v>43229</v>
      </c>
      <c r="P6618" t="s">
        <v>24</v>
      </c>
      <c r="Q6618" t="s">
        <v>19</v>
      </c>
      <c r="R6618" s="5" t="str">
        <f t="shared" si="313"/>
        <v>0.1</v>
      </c>
      <c r="S6618" s="6" t="str">
        <f t="shared" si="314"/>
        <v/>
      </c>
      <c r="T6618">
        <f>ROUND(INT(表1[[#This Row],[合同结束日期]]-表1[[#This Row],[合同起始日期]])/365,1)</f>
        <v>5.4</v>
      </c>
    </row>
    <row r="6619" spans="1:20">
      <c r="A6619" s="1">
        <v>41791</v>
      </c>
      <c r="B6619" t="s">
        <v>121</v>
      </c>
      <c r="C6619">
        <f t="shared" si="312"/>
        <v>3</v>
      </c>
      <c r="D6619" t="s">
        <v>175</v>
      </c>
      <c r="E6619" s="4">
        <v>962592</v>
      </c>
      <c r="F6619" s="4">
        <v>186839.1072</v>
      </c>
      <c r="G6619" s="3">
        <v>0.19409999999999999</v>
      </c>
      <c r="H6619" s="7">
        <v>489.42037827943869</v>
      </c>
      <c r="I6619" s="4">
        <v>94.996495424039054</v>
      </c>
      <c r="J6619">
        <v>1966.8</v>
      </c>
      <c r="K6619" t="s">
        <v>20</v>
      </c>
      <c r="L6619" t="s">
        <v>173</v>
      </c>
      <c r="M6619" t="s">
        <v>172</v>
      </c>
      <c r="N6619" s="2">
        <v>41288</v>
      </c>
      <c r="O6619" s="2">
        <v>44694</v>
      </c>
      <c r="P6619" t="s">
        <v>18</v>
      </c>
      <c r="Q6619" t="s">
        <v>19</v>
      </c>
      <c r="R6619" s="5" t="str">
        <f t="shared" si="313"/>
        <v>0.1</v>
      </c>
      <c r="S6619" s="6" t="str">
        <f t="shared" si="314"/>
        <v/>
      </c>
      <c r="T6619">
        <f>ROUND(INT(表1[[#This Row],[合同结束日期]]-表1[[#This Row],[合同起始日期]])/365,1)</f>
        <v>9.3000000000000007</v>
      </c>
    </row>
    <row r="6620" spans="1:20">
      <c r="A6620" s="1">
        <v>41791</v>
      </c>
      <c r="B6620" t="s">
        <v>121</v>
      </c>
      <c r="C6620">
        <f t="shared" si="312"/>
        <v>3</v>
      </c>
      <c r="D6620" t="s">
        <v>327</v>
      </c>
      <c r="E6620" s="4">
        <v>73194</v>
      </c>
      <c r="F6620" s="4">
        <v>9603.0528000000013</v>
      </c>
      <c r="G6620" s="3">
        <v>0.13120000000000001</v>
      </c>
      <c r="H6620" s="7">
        <v>2541.4583333333335</v>
      </c>
      <c r="I6620" s="4">
        <v>333.43933333333342</v>
      </c>
      <c r="J6620">
        <v>28.799999999999997</v>
      </c>
      <c r="K6620" t="s">
        <v>20</v>
      </c>
      <c r="L6620" t="s">
        <v>21</v>
      </c>
      <c r="M6620" t="s">
        <v>134</v>
      </c>
      <c r="N6620" s="2">
        <v>41787</v>
      </c>
      <c r="O6620" s="2">
        <v>42151</v>
      </c>
      <c r="P6620" t="s">
        <v>24</v>
      </c>
      <c r="Q6620" t="s">
        <v>19</v>
      </c>
      <c r="R6620" s="5" t="str">
        <f t="shared" si="313"/>
        <v>0.1</v>
      </c>
      <c r="S6620" s="6" t="str">
        <f t="shared" si="314"/>
        <v/>
      </c>
      <c r="T6620">
        <f>ROUND(INT(表1[[#This Row],[合同结束日期]]-表1[[#This Row],[合同起始日期]])/365,1)</f>
        <v>1</v>
      </c>
    </row>
    <row r="6621" spans="1:20">
      <c r="A6621" s="1">
        <v>41791</v>
      </c>
      <c r="B6621" t="s">
        <v>121</v>
      </c>
      <c r="C6621">
        <f t="shared" si="312"/>
        <v>3</v>
      </c>
      <c r="D6621" t="s">
        <v>313</v>
      </c>
      <c r="E6621" s="4">
        <v>24221.399999999994</v>
      </c>
      <c r="F6621" s="4">
        <v>6600.3315000000011</v>
      </c>
      <c r="G6621" s="3">
        <v>0.27250000000000013</v>
      </c>
      <c r="H6621" s="7">
        <v>1345.633333333333</v>
      </c>
      <c r="I6621" s="4">
        <v>366.68508333333341</v>
      </c>
      <c r="J6621">
        <v>18</v>
      </c>
      <c r="K6621" t="s">
        <v>20</v>
      </c>
      <c r="L6621" t="s">
        <v>21</v>
      </c>
      <c r="M6621" t="s">
        <v>130</v>
      </c>
      <c r="N6621" s="2">
        <v>41727</v>
      </c>
      <c r="O6621" s="2">
        <v>42091</v>
      </c>
      <c r="P6621" t="s">
        <v>24</v>
      </c>
      <c r="Q6621" t="s">
        <v>59</v>
      </c>
      <c r="R6621" s="5" t="str">
        <f t="shared" si="313"/>
        <v>0.16</v>
      </c>
      <c r="S6621" s="6" t="str">
        <f t="shared" si="314"/>
        <v/>
      </c>
      <c r="T6621">
        <f>ROUND(INT(表1[[#This Row],[合同结束日期]]-表1[[#This Row],[合同起始日期]])/365,1)</f>
        <v>1</v>
      </c>
    </row>
    <row r="6622" spans="1:20">
      <c r="A6622" s="1">
        <v>41791</v>
      </c>
      <c r="B6622" t="s">
        <v>121</v>
      </c>
      <c r="C6622">
        <f t="shared" si="312"/>
        <v>3</v>
      </c>
      <c r="D6622" t="s">
        <v>319</v>
      </c>
      <c r="E6622" s="4">
        <v>81180.72</v>
      </c>
      <c r="F6622" s="4">
        <v>13589.652528000002</v>
      </c>
      <c r="G6622" s="3">
        <v>0.16740000000000002</v>
      </c>
      <c r="H6622" s="7">
        <v>4832.1857142857143</v>
      </c>
      <c r="I6622" s="4">
        <v>808.90788857142866</v>
      </c>
      <c r="J6622">
        <v>16.8</v>
      </c>
      <c r="K6622" t="s">
        <v>20</v>
      </c>
      <c r="L6622" t="s">
        <v>21</v>
      </c>
      <c r="M6622" t="s">
        <v>130</v>
      </c>
      <c r="N6622" s="2">
        <v>41747</v>
      </c>
      <c r="O6622" s="2">
        <v>42111</v>
      </c>
      <c r="P6622" t="s">
        <v>24</v>
      </c>
      <c r="Q6622" t="s">
        <v>59</v>
      </c>
      <c r="R6622" s="5" t="str">
        <f t="shared" si="313"/>
        <v>0.16</v>
      </c>
      <c r="S6622" s="6" t="str">
        <f t="shared" si="314"/>
        <v/>
      </c>
      <c r="T6622">
        <f>ROUND(INT(表1[[#This Row],[合同结束日期]]-表1[[#This Row],[合同起始日期]])/365,1)</f>
        <v>1</v>
      </c>
    </row>
    <row r="6623" spans="1:20">
      <c r="A6623" s="1">
        <v>41791</v>
      </c>
      <c r="B6623" t="s">
        <v>121</v>
      </c>
      <c r="C6623">
        <f t="shared" si="312"/>
        <v>3</v>
      </c>
      <c r="D6623" t="s">
        <v>320</v>
      </c>
      <c r="E6623" s="4">
        <v>41568</v>
      </c>
      <c r="F6623" s="4">
        <v>4156.8</v>
      </c>
      <c r="G6623" s="3">
        <v>0.1</v>
      </c>
      <c r="H6623" s="7">
        <v>17320</v>
      </c>
      <c r="I6623" s="4">
        <v>1732.0000000000002</v>
      </c>
      <c r="J6623">
        <v>2.4</v>
      </c>
      <c r="K6623" t="s">
        <v>44</v>
      </c>
      <c r="L6623" t="s">
        <v>46</v>
      </c>
      <c r="M6623" t="s">
        <v>187</v>
      </c>
      <c r="N6623" s="2">
        <v>41712</v>
      </c>
      <c r="O6623" s="2">
        <v>42076</v>
      </c>
      <c r="P6623" t="s">
        <v>18</v>
      </c>
      <c r="Q6623" t="s">
        <v>19</v>
      </c>
      <c r="R6623" s="5" t="str">
        <f t="shared" si="313"/>
        <v>0.1</v>
      </c>
      <c r="S6623" s="6" t="str">
        <f t="shared" si="314"/>
        <v/>
      </c>
      <c r="T6623">
        <f>ROUND(INT(表1[[#This Row],[合同结束日期]]-表1[[#This Row],[合同起始日期]])/365,1)</f>
        <v>1</v>
      </c>
    </row>
    <row r="6624" spans="1:20">
      <c r="A6624" s="1">
        <v>41791</v>
      </c>
      <c r="B6624" t="s">
        <v>121</v>
      </c>
      <c r="C6624">
        <f t="shared" si="312"/>
        <v>3</v>
      </c>
      <c r="D6624" t="s">
        <v>321</v>
      </c>
      <c r="E6624" s="4">
        <v>58500</v>
      </c>
      <c r="F6624" s="4">
        <v>5850</v>
      </c>
      <c r="G6624" s="3">
        <v>0.1</v>
      </c>
      <c r="H6624" s="7">
        <v>24375</v>
      </c>
      <c r="I6624" s="4">
        <v>2437.5</v>
      </c>
      <c r="J6624">
        <v>2.4</v>
      </c>
      <c r="K6624" t="s">
        <v>44</v>
      </c>
      <c r="L6624" t="s">
        <v>46</v>
      </c>
      <c r="M6624" t="s">
        <v>187</v>
      </c>
      <c r="N6624" s="2">
        <v>41712</v>
      </c>
      <c r="O6624" s="2">
        <v>42076</v>
      </c>
      <c r="P6624" t="s">
        <v>18</v>
      </c>
      <c r="Q6624" t="s">
        <v>19</v>
      </c>
      <c r="R6624" s="5" t="str">
        <f t="shared" si="313"/>
        <v>0.1</v>
      </c>
      <c r="S6624" s="6" t="str">
        <f t="shared" si="314"/>
        <v/>
      </c>
      <c r="T6624">
        <f>ROUND(INT(表1[[#This Row],[合同结束日期]]-表1[[#This Row],[合同起始日期]])/365,1)</f>
        <v>1</v>
      </c>
    </row>
    <row r="6625" spans="1:20">
      <c r="A6625" s="1">
        <v>41791</v>
      </c>
      <c r="B6625" t="s">
        <v>121</v>
      </c>
      <c r="C6625">
        <f t="shared" si="312"/>
        <v>3</v>
      </c>
      <c r="D6625" t="s">
        <v>268</v>
      </c>
      <c r="E6625" s="4">
        <v>40449.599999999999</v>
      </c>
      <c r="F6625" s="4">
        <v>5998.6756799999994</v>
      </c>
      <c r="G6625" s="3">
        <v>0.14829999999999999</v>
      </c>
      <c r="H6625" s="7">
        <v>2809</v>
      </c>
      <c r="I6625" s="4">
        <v>416.57470000000001</v>
      </c>
      <c r="J6625">
        <v>14.399999999999999</v>
      </c>
      <c r="K6625" t="s">
        <v>20</v>
      </c>
      <c r="L6625" t="s">
        <v>21</v>
      </c>
      <c r="M6625" t="s">
        <v>130</v>
      </c>
      <c r="N6625" s="2">
        <v>41486</v>
      </c>
      <c r="O6625" s="2">
        <v>41850</v>
      </c>
      <c r="P6625" t="s">
        <v>24</v>
      </c>
      <c r="Q6625" t="s">
        <v>28</v>
      </c>
      <c r="R6625" s="5" t="str">
        <f t="shared" si="313"/>
        <v>0.13</v>
      </c>
      <c r="S6625" s="6" t="str">
        <f t="shared" si="314"/>
        <v/>
      </c>
      <c r="T6625">
        <f>ROUND(INT(表1[[#This Row],[合同结束日期]]-表1[[#This Row],[合同起始日期]])/365,1)</f>
        <v>1</v>
      </c>
    </row>
    <row r="6626" spans="1:20">
      <c r="A6626" s="1">
        <v>41791</v>
      </c>
      <c r="B6626" t="s">
        <v>121</v>
      </c>
      <c r="C6626">
        <f t="shared" si="312"/>
        <v>3</v>
      </c>
      <c r="D6626" t="s">
        <v>297</v>
      </c>
      <c r="E6626" s="4">
        <v>50716.2</v>
      </c>
      <c r="F6626" s="4">
        <v>7201.7004000000006</v>
      </c>
      <c r="G6626" s="3">
        <v>0.14200000000000002</v>
      </c>
      <c r="H6626" s="7">
        <v>3521.9583333333335</v>
      </c>
      <c r="I6626" s="4">
        <v>500.1180833333334</v>
      </c>
      <c r="J6626">
        <v>14.399999999999999</v>
      </c>
      <c r="K6626" t="s">
        <v>60</v>
      </c>
      <c r="L6626" t="s">
        <v>61</v>
      </c>
      <c r="M6626" t="s">
        <v>305</v>
      </c>
      <c r="N6626" s="2">
        <v>41587</v>
      </c>
      <c r="O6626" s="2">
        <v>41951</v>
      </c>
      <c r="P6626" t="s">
        <v>14</v>
      </c>
      <c r="Q6626" t="s">
        <v>37</v>
      </c>
      <c r="R6626" s="5" t="str">
        <f t="shared" si="313"/>
        <v>0.</v>
      </c>
      <c r="S6626" s="6" t="str">
        <f t="shared" si="314"/>
        <v/>
      </c>
      <c r="T6626">
        <f>ROUND(INT(表1[[#This Row],[合同结束日期]]-表1[[#This Row],[合同起始日期]])/365,1)</f>
        <v>1</v>
      </c>
    </row>
    <row r="6627" spans="1:20">
      <c r="A6627" s="1">
        <v>41821</v>
      </c>
      <c r="B6627" t="s">
        <v>121</v>
      </c>
      <c r="C6627">
        <f t="shared" si="312"/>
        <v>3</v>
      </c>
      <c r="D6627" t="s">
        <v>242</v>
      </c>
      <c r="E6627" s="4">
        <v>1104198</v>
      </c>
      <c r="F6627" s="4">
        <v>182413.50959999996</v>
      </c>
      <c r="G6627" s="3">
        <v>0.16519999999999996</v>
      </c>
      <c r="H6627" s="7">
        <v>484.29736842105262</v>
      </c>
      <c r="I6627" s="4">
        <v>80.005925263157877</v>
      </c>
      <c r="J6627">
        <v>2280</v>
      </c>
      <c r="K6627" t="s">
        <v>151</v>
      </c>
      <c r="L6627" t="s">
        <v>243</v>
      </c>
      <c r="M6627" t="s">
        <v>243</v>
      </c>
      <c r="N6627" s="2">
        <v>41282</v>
      </c>
      <c r="O6627" s="2">
        <v>45055</v>
      </c>
      <c r="P6627" t="s">
        <v>14</v>
      </c>
      <c r="Q6627" t="s">
        <v>37</v>
      </c>
      <c r="R6627" s="5" t="str">
        <f t="shared" si="313"/>
        <v>0.</v>
      </c>
      <c r="S6627" s="6" t="str">
        <f t="shared" si="314"/>
        <v/>
      </c>
      <c r="T6627">
        <f>ROUND(INT(表1[[#This Row],[合同结束日期]]-表1[[#This Row],[合同起始日期]])/365,1)</f>
        <v>10.3</v>
      </c>
    </row>
    <row r="6628" spans="1:20">
      <c r="A6628" s="1">
        <v>41821</v>
      </c>
      <c r="B6628" t="s">
        <v>121</v>
      </c>
      <c r="C6628">
        <f t="shared" si="312"/>
        <v>3</v>
      </c>
      <c r="D6628" t="s">
        <v>122</v>
      </c>
      <c r="E6628" s="4">
        <v>121894.79999999999</v>
      </c>
      <c r="F6628" s="4">
        <v>19003.39932</v>
      </c>
      <c r="G6628" s="3">
        <v>0.15590000000000001</v>
      </c>
      <c r="H6628" s="7">
        <v>1058.1145833333333</v>
      </c>
      <c r="I6628" s="4">
        <v>164.9600635416667</v>
      </c>
      <c r="J6628">
        <v>115.19999999999999</v>
      </c>
      <c r="K6628" t="s">
        <v>44</v>
      </c>
      <c r="L6628" t="s">
        <v>46</v>
      </c>
      <c r="M6628" t="s">
        <v>45</v>
      </c>
      <c r="N6628" s="2">
        <v>41358</v>
      </c>
      <c r="O6628" s="2">
        <v>43213</v>
      </c>
      <c r="P6628" t="s">
        <v>24</v>
      </c>
      <c r="Q6628" t="s">
        <v>123</v>
      </c>
      <c r="R6628" s="5" t="str">
        <f t="shared" si="313"/>
        <v>0.09</v>
      </c>
      <c r="S6628" s="6" t="str">
        <f t="shared" si="314"/>
        <v/>
      </c>
      <c r="T6628">
        <f>ROUND(INT(表1[[#This Row],[合同结束日期]]-表1[[#This Row],[合同起始日期]])/365,1)</f>
        <v>5.0999999999999996</v>
      </c>
    </row>
    <row r="6629" spans="1:20">
      <c r="A6629" s="1">
        <v>41821</v>
      </c>
      <c r="B6629" t="s">
        <v>121</v>
      </c>
      <c r="C6629">
        <f t="shared" si="312"/>
        <v>3</v>
      </c>
      <c r="D6629" t="s">
        <v>124</v>
      </c>
      <c r="E6629" s="4">
        <v>516517.19999999995</v>
      </c>
      <c r="F6629" s="4">
        <v>66010.898160000012</v>
      </c>
      <c r="G6629" s="3">
        <v>0.12780000000000002</v>
      </c>
      <c r="H6629" s="7">
        <v>860.86199999999997</v>
      </c>
      <c r="I6629" s="4">
        <v>110.01816360000002</v>
      </c>
      <c r="J6629">
        <v>600</v>
      </c>
      <c r="K6629" t="s">
        <v>44</v>
      </c>
      <c r="L6629" t="s">
        <v>72</v>
      </c>
      <c r="M6629" t="s">
        <v>71</v>
      </c>
      <c r="N6629" s="2">
        <v>41267</v>
      </c>
      <c r="O6629" s="2">
        <v>44325</v>
      </c>
      <c r="P6629" t="s">
        <v>18</v>
      </c>
      <c r="Q6629" t="s">
        <v>42</v>
      </c>
      <c r="R6629" s="5" t="str">
        <f t="shared" si="313"/>
        <v>0.08</v>
      </c>
      <c r="S6629" s="6" t="str">
        <f t="shared" si="314"/>
        <v/>
      </c>
      <c r="T6629">
        <f>ROUND(INT(表1[[#This Row],[合同结束日期]]-表1[[#This Row],[合同起始日期]])/365,1)</f>
        <v>8.4</v>
      </c>
    </row>
    <row r="6630" spans="1:20">
      <c r="A6630" s="1">
        <v>41821</v>
      </c>
      <c r="B6630" t="s">
        <v>121</v>
      </c>
      <c r="C6630">
        <f t="shared" si="312"/>
        <v>3</v>
      </c>
      <c r="D6630" t="s">
        <v>125</v>
      </c>
      <c r="E6630" s="4">
        <v>791395.2</v>
      </c>
      <c r="F6630" s="4">
        <v>77319.311040000001</v>
      </c>
      <c r="G6630" s="3">
        <v>9.7700000000000009E-2</v>
      </c>
      <c r="H6630" s="7">
        <v>1695.3624678663239</v>
      </c>
      <c r="I6630" s="4">
        <v>165.63691311053987</v>
      </c>
      <c r="J6630">
        <v>466.79999999999995</v>
      </c>
      <c r="K6630" t="s">
        <v>44</v>
      </c>
      <c r="L6630" t="s">
        <v>72</v>
      </c>
      <c r="M6630" t="s">
        <v>126</v>
      </c>
      <c r="N6630" s="2">
        <v>41257</v>
      </c>
      <c r="O6630" s="2">
        <v>44325</v>
      </c>
      <c r="P6630" t="s">
        <v>24</v>
      </c>
      <c r="Q6630" t="s">
        <v>42</v>
      </c>
      <c r="R6630" s="5" t="str">
        <f t="shared" si="313"/>
        <v>0.08</v>
      </c>
      <c r="S6630" s="6" t="str">
        <f t="shared" si="314"/>
        <v/>
      </c>
      <c r="T6630">
        <f>ROUND(INT(表1[[#This Row],[合同结束日期]]-表1[[#This Row],[合同起始日期]])/365,1)</f>
        <v>8.4</v>
      </c>
    </row>
    <row r="6631" spans="1:20">
      <c r="A6631" s="1">
        <v>41821</v>
      </c>
      <c r="B6631" t="s">
        <v>121</v>
      </c>
      <c r="C6631">
        <f t="shared" si="312"/>
        <v>3</v>
      </c>
      <c r="D6631" t="s">
        <v>127</v>
      </c>
      <c r="E6631" s="4">
        <v>2555293.1999999997</v>
      </c>
      <c r="F6631" s="4">
        <v>111155.25420000001</v>
      </c>
      <c r="G6631" s="3">
        <v>4.3500000000000011E-2</v>
      </c>
      <c r="H6631" s="7">
        <v>2069.3984450923226</v>
      </c>
      <c r="I6631" s="4">
        <v>90.018832361516047</v>
      </c>
      <c r="J6631">
        <v>1234.8</v>
      </c>
      <c r="K6631" t="s">
        <v>44</v>
      </c>
      <c r="L6631" t="s">
        <v>72</v>
      </c>
      <c r="M6631" t="s">
        <v>71</v>
      </c>
      <c r="N6631" s="2">
        <v>41241</v>
      </c>
      <c r="O6631" s="2">
        <v>45055</v>
      </c>
      <c r="P6631" t="s">
        <v>14</v>
      </c>
      <c r="Q6631" t="s">
        <v>37</v>
      </c>
      <c r="R6631" s="5" t="str">
        <f t="shared" si="313"/>
        <v>0.</v>
      </c>
      <c r="S6631" s="6" t="str">
        <f t="shared" si="314"/>
        <v/>
      </c>
      <c r="T6631">
        <f>ROUND(INT(表1[[#This Row],[合同结束日期]]-表1[[#This Row],[合同起始日期]])/365,1)</f>
        <v>10.4</v>
      </c>
    </row>
    <row r="6632" spans="1:20">
      <c r="A6632" s="1">
        <v>41821</v>
      </c>
      <c r="B6632" t="s">
        <v>121</v>
      </c>
      <c r="C6632">
        <f t="shared" si="312"/>
        <v>3</v>
      </c>
      <c r="D6632" t="s">
        <v>312</v>
      </c>
      <c r="E6632" s="4">
        <v>435562.8</v>
      </c>
      <c r="F6632" s="4">
        <v>41378.466</v>
      </c>
      <c r="G6632" s="3">
        <v>9.5000000000000001E-2</v>
      </c>
      <c r="H6632" s="7">
        <v>2668.8897058823532</v>
      </c>
      <c r="I6632" s="4">
        <v>253.54452205882356</v>
      </c>
      <c r="J6632">
        <v>163.19999999999999</v>
      </c>
      <c r="K6632" t="s">
        <v>44</v>
      </c>
      <c r="L6632" t="s">
        <v>72</v>
      </c>
      <c r="M6632" t="s">
        <v>71</v>
      </c>
      <c r="N6632" s="2">
        <v>41640</v>
      </c>
      <c r="O6632" s="2">
        <v>43100</v>
      </c>
      <c r="P6632" t="s">
        <v>18</v>
      </c>
      <c r="Q6632" t="s">
        <v>19</v>
      </c>
      <c r="R6632" s="5" t="str">
        <f t="shared" si="313"/>
        <v>0.1</v>
      </c>
      <c r="S6632" s="6" t="str">
        <f t="shared" si="314"/>
        <v/>
      </c>
      <c r="T6632">
        <f>ROUND(INT(表1[[#This Row],[合同结束日期]]-表1[[#This Row],[合同起始日期]])/365,1)</f>
        <v>4</v>
      </c>
    </row>
    <row r="6633" spans="1:20">
      <c r="A6633" s="1">
        <v>41821</v>
      </c>
      <c r="B6633" t="s">
        <v>121</v>
      </c>
      <c r="C6633">
        <f t="shared" si="312"/>
        <v>3</v>
      </c>
      <c r="D6633" t="s">
        <v>128</v>
      </c>
      <c r="E6633" s="4">
        <v>181180.79999999999</v>
      </c>
      <c r="F6633" s="4">
        <v>28988.927999999996</v>
      </c>
      <c r="G6633" s="3">
        <v>0.16</v>
      </c>
      <c r="H6633" s="7">
        <v>999.89403973509934</v>
      </c>
      <c r="I6633" s="4">
        <v>159.98304635761588</v>
      </c>
      <c r="J6633">
        <v>181.2</v>
      </c>
      <c r="K6633" t="s">
        <v>76</v>
      </c>
      <c r="L6633" t="s">
        <v>75</v>
      </c>
      <c r="M6633" t="s">
        <v>75</v>
      </c>
      <c r="N6633" s="2">
        <v>41285</v>
      </c>
      <c r="O6633" s="2">
        <v>43229</v>
      </c>
      <c r="P6633" t="s">
        <v>14</v>
      </c>
      <c r="Q6633" t="s">
        <v>37</v>
      </c>
      <c r="R6633" s="5" t="str">
        <f t="shared" si="313"/>
        <v>0.</v>
      </c>
      <c r="S6633" s="6" t="str">
        <f t="shared" si="314"/>
        <v/>
      </c>
      <c r="T6633">
        <f>ROUND(INT(表1[[#This Row],[合同结束日期]]-表1[[#This Row],[合同起始日期]])/365,1)</f>
        <v>5.3</v>
      </c>
    </row>
    <row r="6634" spans="1:20">
      <c r="A6634" s="1">
        <v>41821</v>
      </c>
      <c r="B6634" t="s">
        <v>121</v>
      </c>
      <c r="C6634">
        <f t="shared" si="312"/>
        <v>3</v>
      </c>
      <c r="D6634" t="s">
        <v>129</v>
      </c>
      <c r="E6634" s="4">
        <v>208182.60000000003</v>
      </c>
      <c r="F6634" s="4">
        <v>37223.048879999995</v>
      </c>
      <c r="G6634" s="3">
        <v>0.17879999999999996</v>
      </c>
      <c r="H6634" s="7">
        <v>1734.8550000000002</v>
      </c>
      <c r="I6634" s="4">
        <v>310.19207399999993</v>
      </c>
      <c r="J6634">
        <v>120</v>
      </c>
      <c r="K6634" t="s">
        <v>20</v>
      </c>
      <c r="L6634" t="s">
        <v>21</v>
      </c>
      <c r="M6634" t="s">
        <v>130</v>
      </c>
      <c r="N6634" s="2">
        <v>41285</v>
      </c>
      <c r="O6634" s="2">
        <v>42133</v>
      </c>
      <c r="P6634" t="s">
        <v>24</v>
      </c>
      <c r="Q6634" t="s">
        <v>25</v>
      </c>
      <c r="R6634" s="5" t="str">
        <f t="shared" si="313"/>
        <v>0.15</v>
      </c>
      <c r="S6634" s="6" t="str">
        <f t="shared" si="314"/>
        <v/>
      </c>
      <c r="T6634">
        <f>ROUND(INT(表1[[#This Row],[合同结束日期]]-表1[[#This Row],[合同起始日期]])/365,1)</f>
        <v>2.2999999999999998</v>
      </c>
    </row>
    <row r="6635" spans="1:20">
      <c r="A6635" s="1">
        <v>41821</v>
      </c>
      <c r="B6635" t="s">
        <v>121</v>
      </c>
      <c r="C6635">
        <f t="shared" si="312"/>
        <v>3</v>
      </c>
      <c r="D6635" t="s">
        <v>131</v>
      </c>
      <c r="E6635" s="4">
        <v>67567.199999999997</v>
      </c>
      <c r="F6635" s="4">
        <v>15898.562160000001</v>
      </c>
      <c r="G6635" s="3">
        <v>0.23530000000000004</v>
      </c>
      <c r="H6635" s="7">
        <v>1062.3773584905662</v>
      </c>
      <c r="I6635" s="4">
        <v>249.97739245283023</v>
      </c>
      <c r="J6635">
        <v>63.599999999999994</v>
      </c>
      <c r="K6635" t="s">
        <v>11</v>
      </c>
      <c r="L6635" t="s">
        <v>13</v>
      </c>
      <c r="M6635" t="s">
        <v>34</v>
      </c>
      <c r="N6635" s="2">
        <v>41267</v>
      </c>
      <c r="O6635" s="2">
        <v>42133</v>
      </c>
      <c r="P6635" t="s">
        <v>24</v>
      </c>
      <c r="Q6635" t="s">
        <v>83</v>
      </c>
      <c r="R6635" s="5" t="str">
        <f t="shared" si="313"/>
        <v>0.14</v>
      </c>
      <c r="S6635" s="6" t="str">
        <f t="shared" si="314"/>
        <v/>
      </c>
      <c r="T6635">
        <f>ROUND(INT(表1[[#This Row],[合同结束日期]]-表1[[#This Row],[合同起始日期]])/365,1)</f>
        <v>2.4</v>
      </c>
    </row>
    <row r="6636" spans="1:20">
      <c r="A6636" s="1">
        <v>41821</v>
      </c>
      <c r="B6636" t="s">
        <v>121</v>
      </c>
      <c r="C6636">
        <f t="shared" si="312"/>
        <v>3</v>
      </c>
      <c r="D6636" t="s">
        <v>132</v>
      </c>
      <c r="E6636" s="4">
        <v>43503.6</v>
      </c>
      <c r="F6636" s="4">
        <v>15730.901760000001</v>
      </c>
      <c r="G6636" s="3">
        <v>0.36160000000000003</v>
      </c>
      <c r="H6636" s="7">
        <v>636.01754385964921</v>
      </c>
      <c r="I6636" s="4">
        <v>229.98394385964917</v>
      </c>
      <c r="J6636">
        <v>68.399999999999991</v>
      </c>
      <c r="K6636" t="s">
        <v>20</v>
      </c>
      <c r="L6636" t="s">
        <v>21</v>
      </c>
      <c r="M6636" t="s">
        <v>130</v>
      </c>
      <c r="N6636" s="2">
        <v>41374</v>
      </c>
      <c r="O6636" s="2">
        <v>42133</v>
      </c>
      <c r="P6636" t="s">
        <v>24</v>
      </c>
      <c r="Q6636" t="s">
        <v>25</v>
      </c>
      <c r="R6636" s="5" t="str">
        <f t="shared" si="313"/>
        <v>0.15</v>
      </c>
      <c r="S6636" s="6" t="str">
        <f t="shared" si="314"/>
        <v/>
      </c>
      <c r="T6636">
        <f>ROUND(INT(表1[[#This Row],[合同结束日期]]-表1[[#This Row],[合同起始日期]])/365,1)</f>
        <v>2.1</v>
      </c>
    </row>
    <row r="6637" spans="1:20">
      <c r="A6637" s="1">
        <v>41821</v>
      </c>
      <c r="B6637" t="s">
        <v>121</v>
      </c>
      <c r="C6637">
        <f t="shared" si="312"/>
        <v>3</v>
      </c>
      <c r="D6637" t="s">
        <v>133</v>
      </c>
      <c r="E6637" s="4">
        <v>21427.200000000001</v>
      </c>
      <c r="F6637" s="4">
        <v>15209.026559999998</v>
      </c>
      <c r="G6637" s="3">
        <v>0.70979999999999988</v>
      </c>
      <c r="H6637" s="7">
        <v>274.7076923076923</v>
      </c>
      <c r="I6637" s="4">
        <v>194.98751999999999</v>
      </c>
      <c r="J6637">
        <v>78</v>
      </c>
      <c r="K6637" t="s">
        <v>20</v>
      </c>
      <c r="L6637" t="s">
        <v>21</v>
      </c>
      <c r="M6637" t="s">
        <v>134</v>
      </c>
      <c r="N6637" s="2">
        <v>41384</v>
      </c>
      <c r="O6637" s="2">
        <v>42143</v>
      </c>
      <c r="P6637" t="s">
        <v>24</v>
      </c>
      <c r="Q6637" t="s">
        <v>37</v>
      </c>
      <c r="R6637" s="5" t="str">
        <f t="shared" si="313"/>
        <v>0.</v>
      </c>
      <c r="S6637" s="6" t="str">
        <f t="shared" si="314"/>
        <v/>
      </c>
      <c r="T6637">
        <f>ROUND(INT(表1[[#This Row],[合同结束日期]]-表1[[#This Row],[合同起始日期]])/365,1)</f>
        <v>2.1</v>
      </c>
    </row>
    <row r="6638" spans="1:20">
      <c r="A6638" s="1">
        <v>41821</v>
      </c>
      <c r="B6638" t="s">
        <v>121</v>
      </c>
      <c r="C6638">
        <f t="shared" si="312"/>
        <v>3</v>
      </c>
      <c r="D6638" t="s">
        <v>135</v>
      </c>
      <c r="E6638" s="4">
        <v>500101.19999999995</v>
      </c>
      <c r="F6638" s="4">
        <v>108371.93003999999</v>
      </c>
      <c r="G6638" s="3">
        <v>0.2167</v>
      </c>
      <c r="H6638" s="7">
        <v>992.26428571428562</v>
      </c>
      <c r="I6638" s="4">
        <v>215.02367071428569</v>
      </c>
      <c r="J6638">
        <v>504</v>
      </c>
      <c r="K6638" t="s">
        <v>44</v>
      </c>
      <c r="L6638" t="s">
        <v>72</v>
      </c>
      <c r="M6638" t="s">
        <v>71</v>
      </c>
      <c r="N6638" s="2">
        <v>41332</v>
      </c>
      <c r="O6638" s="2">
        <v>43594</v>
      </c>
      <c r="P6638" t="s">
        <v>24</v>
      </c>
      <c r="Q6638" t="s">
        <v>19</v>
      </c>
      <c r="R6638" s="5" t="str">
        <f t="shared" si="313"/>
        <v>0.1</v>
      </c>
      <c r="S6638" s="6" t="str">
        <f t="shared" si="314"/>
        <v/>
      </c>
      <c r="T6638">
        <f>ROUND(INT(表1[[#This Row],[合同结束日期]]-表1[[#This Row],[合同起始日期]])/365,1)</f>
        <v>6.2</v>
      </c>
    </row>
    <row r="6639" spans="1:20">
      <c r="A6639" s="1">
        <v>41821</v>
      </c>
      <c r="B6639" t="s">
        <v>121</v>
      </c>
      <c r="C6639">
        <f t="shared" si="312"/>
        <v>3</v>
      </c>
      <c r="D6639" t="s">
        <v>136</v>
      </c>
      <c r="E6639" s="4">
        <v>332067.59999999998</v>
      </c>
      <c r="F6639" s="4">
        <v>46323.430200000003</v>
      </c>
      <c r="G6639" s="3">
        <v>0.13950000000000001</v>
      </c>
      <c r="H6639" s="7">
        <v>1111.3373493975903</v>
      </c>
      <c r="I6639" s="4">
        <v>155.03156024096387</v>
      </c>
      <c r="J6639">
        <v>298.8</v>
      </c>
      <c r="K6639" t="s">
        <v>44</v>
      </c>
      <c r="L6639" t="s">
        <v>72</v>
      </c>
      <c r="M6639" t="s">
        <v>71</v>
      </c>
      <c r="N6639" s="2">
        <v>41271</v>
      </c>
      <c r="O6639" s="2">
        <v>43229</v>
      </c>
      <c r="P6639" t="s">
        <v>24</v>
      </c>
      <c r="Q6639" t="s">
        <v>19</v>
      </c>
      <c r="R6639" s="5" t="str">
        <f t="shared" si="313"/>
        <v>0.1</v>
      </c>
      <c r="S6639" s="6" t="str">
        <f t="shared" si="314"/>
        <v/>
      </c>
      <c r="T6639">
        <f>ROUND(INT(表1[[#This Row],[合同结束日期]]-表1[[#This Row],[合同起始日期]])/365,1)</f>
        <v>5.4</v>
      </c>
    </row>
    <row r="6640" spans="1:20">
      <c r="A6640" s="1">
        <v>41821</v>
      </c>
      <c r="B6640" t="s">
        <v>121</v>
      </c>
      <c r="C6640">
        <f t="shared" si="312"/>
        <v>3</v>
      </c>
      <c r="D6640" t="s">
        <v>137</v>
      </c>
      <c r="E6640" s="4">
        <v>221725.19999999998</v>
      </c>
      <c r="F6640" s="4">
        <v>36895.073279999997</v>
      </c>
      <c r="G6640" s="3">
        <v>0.16639999999999999</v>
      </c>
      <c r="H6640" s="7">
        <v>901.32195121951213</v>
      </c>
      <c r="I6640" s="4">
        <v>149.97997268292681</v>
      </c>
      <c r="J6640">
        <v>246</v>
      </c>
      <c r="K6640" t="s">
        <v>44</v>
      </c>
      <c r="L6640" t="s">
        <v>72</v>
      </c>
      <c r="M6640" t="s">
        <v>126</v>
      </c>
      <c r="N6640" s="2">
        <v>41249</v>
      </c>
      <c r="O6640" s="2">
        <v>43229</v>
      </c>
      <c r="P6640" t="s">
        <v>24</v>
      </c>
      <c r="Q6640" t="s">
        <v>123</v>
      </c>
      <c r="R6640" s="5" t="str">
        <f t="shared" si="313"/>
        <v>0.09</v>
      </c>
      <c r="S6640" s="6" t="str">
        <f t="shared" si="314"/>
        <v/>
      </c>
      <c r="T6640">
        <f>ROUND(INT(表1[[#This Row],[合同结束日期]]-表1[[#This Row],[合同起始日期]])/365,1)</f>
        <v>5.4</v>
      </c>
    </row>
    <row r="6641" spans="1:20">
      <c r="A6641" s="1">
        <v>41821</v>
      </c>
      <c r="B6641" t="s">
        <v>121</v>
      </c>
      <c r="C6641">
        <f t="shared" si="312"/>
        <v>3</v>
      </c>
      <c r="D6641" t="s">
        <v>138</v>
      </c>
      <c r="E6641" s="4">
        <v>83310</v>
      </c>
      <c r="F6641" s="4">
        <v>15878.885999999999</v>
      </c>
      <c r="G6641" s="3">
        <v>0.19059999999999999</v>
      </c>
      <c r="H6641" s="7">
        <v>1416.8367346938776</v>
      </c>
      <c r="I6641" s="4">
        <v>270.04908163265304</v>
      </c>
      <c r="J6641">
        <v>58.8</v>
      </c>
      <c r="K6641" t="s">
        <v>140</v>
      </c>
      <c r="L6641" t="s">
        <v>139</v>
      </c>
      <c r="M6641" t="s">
        <v>139</v>
      </c>
      <c r="N6641" s="2">
        <v>41279</v>
      </c>
      <c r="O6641" s="2">
        <v>42133</v>
      </c>
      <c r="P6641" t="s">
        <v>24</v>
      </c>
      <c r="Q6641" t="s">
        <v>28</v>
      </c>
      <c r="R6641" s="5" t="str">
        <f t="shared" si="313"/>
        <v>0.13</v>
      </c>
      <c r="S6641" s="6" t="str">
        <f t="shared" si="314"/>
        <v/>
      </c>
      <c r="T6641">
        <f>ROUND(INT(表1[[#This Row],[合同结束日期]]-表1[[#This Row],[合同起始日期]])/365,1)</f>
        <v>2.2999999999999998</v>
      </c>
    </row>
    <row r="6642" spans="1:20">
      <c r="A6642" s="1">
        <v>41821</v>
      </c>
      <c r="B6642" t="s">
        <v>121</v>
      </c>
      <c r="C6642">
        <f t="shared" si="312"/>
        <v>3</v>
      </c>
      <c r="D6642" t="s">
        <v>141</v>
      </c>
      <c r="E6642" s="4">
        <v>301596</v>
      </c>
      <c r="F6642" s="4">
        <v>59203.294799999996</v>
      </c>
      <c r="G6642" s="3">
        <v>0.19629999999999997</v>
      </c>
      <c r="H6642" s="7">
        <v>585.85081585081593</v>
      </c>
      <c r="I6642" s="4">
        <v>115.00251515151515</v>
      </c>
      <c r="J6642">
        <v>514.79999999999995</v>
      </c>
      <c r="K6642" t="s">
        <v>44</v>
      </c>
      <c r="L6642" t="s">
        <v>72</v>
      </c>
      <c r="M6642" t="s">
        <v>71</v>
      </c>
      <c r="N6642" s="2">
        <v>41285</v>
      </c>
      <c r="O6642" s="2">
        <v>43229</v>
      </c>
      <c r="P6642" t="s">
        <v>24</v>
      </c>
      <c r="Q6642" t="s">
        <v>123</v>
      </c>
      <c r="R6642" s="5" t="str">
        <f t="shared" si="313"/>
        <v>0.09</v>
      </c>
      <c r="S6642" s="6" t="str">
        <f t="shared" si="314"/>
        <v/>
      </c>
      <c r="T6642">
        <f>ROUND(INT(表1[[#This Row],[合同结束日期]]-表1[[#This Row],[合同起始日期]])/365,1)</f>
        <v>5.3</v>
      </c>
    </row>
    <row r="6643" spans="1:20">
      <c r="A6643" s="1">
        <v>41821</v>
      </c>
      <c r="B6643" t="s">
        <v>121</v>
      </c>
      <c r="C6643">
        <f t="shared" si="312"/>
        <v>3</v>
      </c>
      <c r="D6643" t="s">
        <v>142</v>
      </c>
      <c r="E6643" s="4">
        <v>322506.47999999992</v>
      </c>
      <c r="F6643" s="4">
        <v>42248.348880000005</v>
      </c>
      <c r="G6643" s="3">
        <v>0.13100000000000003</v>
      </c>
      <c r="H6643" s="7">
        <v>1221.6154545454542</v>
      </c>
      <c r="I6643" s="4">
        <v>160.03162454545458</v>
      </c>
      <c r="J6643">
        <v>264</v>
      </c>
      <c r="K6643" t="s">
        <v>60</v>
      </c>
      <c r="L6643" t="s">
        <v>61</v>
      </c>
      <c r="M6643" t="s">
        <v>143</v>
      </c>
      <c r="N6643" s="2">
        <v>41383</v>
      </c>
      <c r="O6643" s="2">
        <v>42508</v>
      </c>
      <c r="P6643" t="s">
        <v>18</v>
      </c>
      <c r="Q6643" t="s">
        <v>19</v>
      </c>
      <c r="R6643" s="5" t="str">
        <f t="shared" si="313"/>
        <v>0.1</v>
      </c>
      <c r="S6643" s="6" t="str">
        <f t="shared" si="314"/>
        <v/>
      </c>
      <c r="T6643">
        <f>ROUND(INT(表1[[#This Row],[合同结束日期]]-表1[[#This Row],[合同起始日期]])/365,1)</f>
        <v>3.1</v>
      </c>
    </row>
    <row r="6644" spans="1:20">
      <c r="A6644" s="1">
        <v>41821</v>
      </c>
      <c r="B6644" t="s">
        <v>121</v>
      </c>
      <c r="C6644">
        <f t="shared" si="312"/>
        <v>3</v>
      </c>
      <c r="D6644" t="s">
        <v>144</v>
      </c>
      <c r="E6644" s="4">
        <v>38918.400000000001</v>
      </c>
      <c r="F6644" s="4">
        <v>12239.836799999999</v>
      </c>
      <c r="G6644" s="3">
        <v>0.31449999999999995</v>
      </c>
      <c r="H6644" s="7">
        <v>953.88235294117658</v>
      </c>
      <c r="I6644" s="4">
        <v>299.99599999999998</v>
      </c>
      <c r="J6644">
        <v>40.799999999999997</v>
      </c>
      <c r="K6644" t="s">
        <v>60</v>
      </c>
      <c r="L6644" t="s">
        <v>116</v>
      </c>
      <c r="M6644" t="s">
        <v>145</v>
      </c>
      <c r="N6644" s="2">
        <v>41295</v>
      </c>
      <c r="O6644" s="2">
        <v>42133</v>
      </c>
      <c r="P6644" t="s">
        <v>24</v>
      </c>
      <c r="Q6644" t="s">
        <v>83</v>
      </c>
      <c r="R6644" s="5" t="str">
        <f t="shared" si="313"/>
        <v>0.14</v>
      </c>
      <c r="S6644" s="6" t="str">
        <f t="shared" si="314"/>
        <v/>
      </c>
      <c r="T6644">
        <f>ROUND(INT(表1[[#This Row],[合同结束日期]]-表1[[#This Row],[合同起始日期]])/365,1)</f>
        <v>2.2999999999999998</v>
      </c>
    </row>
    <row r="6645" spans="1:20">
      <c r="A6645" s="1">
        <v>41821</v>
      </c>
      <c r="B6645" t="s">
        <v>121</v>
      </c>
      <c r="C6645">
        <f t="shared" si="312"/>
        <v>3</v>
      </c>
      <c r="D6645" t="s">
        <v>146</v>
      </c>
      <c r="E6645" s="4">
        <v>629887.75200000009</v>
      </c>
      <c r="F6645" s="4">
        <v>81885.407760000002</v>
      </c>
      <c r="G6645" s="3">
        <v>0.12999999999999998</v>
      </c>
      <c r="H6645" s="7">
        <v>3859.6063235294127</v>
      </c>
      <c r="I6645" s="4">
        <v>501.74882205882358</v>
      </c>
      <c r="J6645">
        <v>163.19999999999999</v>
      </c>
      <c r="K6645" t="s">
        <v>11</v>
      </c>
      <c r="L6645" t="s">
        <v>51</v>
      </c>
      <c r="M6645" t="s">
        <v>50</v>
      </c>
      <c r="N6645" s="2">
        <v>41343</v>
      </c>
      <c r="O6645" s="2">
        <v>42499</v>
      </c>
      <c r="P6645" t="s">
        <v>18</v>
      </c>
      <c r="Q6645" t="s">
        <v>28</v>
      </c>
      <c r="R6645" s="5" t="str">
        <f t="shared" si="313"/>
        <v>0.13</v>
      </c>
      <c r="S6645" s="6" t="str">
        <f t="shared" si="314"/>
        <v/>
      </c>
      <c r="T6645">
        <f>ROUND(INT(表1[[#This Row],[合同结束日期]]-表1[[#This Row],[合同起始日期]])/365,1)</f>
        <v>3.2</v>
      </c>
    </row>
    <row r="6646" spans="1:20">
      <c r="A6646" s="1">
        <v>41821</v>
      </c>
      <c r="B6646" t="s">
        <v>121</v>
      </c>
      <c r="C6646">
        <f t="shared" si="312"/>
        <v>3</v>
      </c>
      <c r="D6646" t="s">
        <v>147</v>
      </c>
      <c r="E6646" s="4">
        <v>1213384.2239999999</v>
      </c>
      <c r="F6646" s="4">
        <v>85179.572524800009</v>
      </c>
      <c r="G6646" s="3">
        <v>7.0200000000000012E-2</v>
      </c>
      <c r="H6646" s="7">
        <v>1495.7892307692307</v>
      </c>
      <c r="I6646" s="4">
        <v>105.00440400000002</v>
      </c>
      <c r="J6646">
        <v>811.19999999999993</v>
      </c>
      <c r="K6646" t="s">
        <v>44</v>
      </c>
      <c r="L6646" t="s">
        <v>72</v>
      </c>
      <c r="M6646" t="s">
        <v>71</v>
      </c>
      <c r="N6646" s="2">
        <v>41240</v>
      </c>
      <c r="O6646" s="2">
        <v>44325</v>
      </c>
      <c r="P6646" t="s">
        <v>18</v>
      </c>
      <c r="Q6646" t="s">
        <v>78</v>
      </c>
      <c r="R6646" s="5" t="str">
        <f t="shared" si="313"/>
        <v>0.07</v>
      </c>
      <c r="S6646" s="6" t="str">
        <f t="shared" si="314"/>
        <v/>
      </c>
      <c r="T6646">
        <f>ROUND(INT(表1[[#This Row],[合同结束日期]]-表1[[#This Row],[合同起始日期]])/365,1)</f>
        <v>8.5</v>
      </c>
    </row>
    <row r="6647" spans="1:20">
      <c r="A6647" s="1">
        <v>41821</v>
      </c>
      <c r="B6647" t="s">
        <v>121</v>
      </c>
      <c r="C6647">
        <f t="shared" si="312"/>
        <v>3</v>
      </c>
      <c r="D6647" t="s">
        <v>148</v>
      </c>
      <c r="E6647" s="4">
        <v>148362.48000000001</v>
      </c>
      <c r="F6647" s="4">
        <v>20043.771047999999</v>
      </c>
      <c r="G6647" s="3">
        <v>0.13509999999999997</v>
      </c>
      <c r="H6647" s="7">
        <v>1994.11935483871</v>
      </c>
      <c r="I6647" s="4">
        <v>269.40552483870971</v>
      </c>
      <c r="J6647">
        <v>74.399999999999991</v>
      </c>
      <c r="K6647" t="s">
        <v>44</v>
      </c>
      <c r="L6647" t="s">
        <v>72</v>
      </c>
      <c r="M6647" t="s">
        <v>126</v>
      </c>
      <c r="N6647" s="2">
        <v>41312</v>
      </c>
      <c r="O6647" s="2">
        <v>43229</v>
      </c>
      <c r="P6647" t="s">
        <v>24</v>
      </c>
      <c r="Q6647" t="s">
        <v>48</v>
      </c>
      <c r="R6647" s="5" t="str">
        <f t="shared" si="313"/>
        <v>0.11</v>
      </c>
      <c r="S6647" s="6" t="str">
        <f t="shared" si="314"/>
        <v/>
      </c>
      <c r="T6647">
        <f>ROUND(INT(表1[[#This Row],[合同结束日期]]-表1[[#This Row],[合同起始日期]])/365,1)</f>
        <v>5.3</v>
      </c>
    </row>
    <row r="6648" spans="1:20">
      <c r="A6648" s="1">
        <v>41821</v>
      </c>
      <c r="B6648" t="s">
        <v>121</v>
      </c>
      <c r="C6648">
        <f t="shared" si="312"/>
        <v>3</v>
      </c>
      <c r="D6648" t="s">
        <v>304</v>
      </c>
      <c r="E6648" s="4">
        <v>84864</v>
      </c>
      <c r="F6648" s="4">
        <v>13739.481600000001</v>
      </c>
      <c r="G6648" s="3">
        <v>0.16190000000000002</v>
      </c>
      <c r="H6648" s="7">
        <v>2281.2903225806454</v>
      </c>
      <c r="I6648" s="4">
        <v>369.34090322580653</v>
      </c>
      <c r="J6648">
        <v>37.199999999999996</v>
      </c>
      <c r="K6648" t="s">
        <v>44</v>
      </c>
      <c r="L6648" t="s">
        <v>46</v>
      </c>
      <c r="M6648" t="s">
        <v>45</v>
      </c>
      <c r="N6648" s="2">
        <v>41609</v>
      </c>
      <c r="O6648" s="2">
        <v>42358</v>
      </c>
      <c r="P6648" t="s">
        <v>24</v>
      </c>
      <c r="Q6648" t="s">
        <v>83</v>
      </c>
      <c r="R6648" s="5" t="str">
        <f t="shared" si="313"/>
        <v>0.14</v>
      </c>
      <c r="S6648" s="6" t="str">
        <f t="shared" si="314"/>
        <v/>
      </c>
      <c r="T6648">
        <f>ROUND(INT(表1[[#This Row],[合同结束日期]]-表1[[#This Row],[合同起始日期]])/365,1)</f>
        <v>2.1</v>
      </c>
    </row>
    <row r="6649" spans="1:20">
      <c r="A6649" s="1">
        <v>41821</v>
      </c>
      <c r="B6649" t="s">
        <v>121</v>
      </c>
      <c r="C6649">
        <f t="shared" si="312"/>
        <v>3</v>
      </c>
      <c r="D6649" t="s">
        <v>149</v>
      </c>
      <c r="E6649" s="4">
        <v>3622164.6719999998</v>
      </c>
      <c r="F6649" s="4">
        <v>424448.0608213456</v>
      </c>
      <c r="G6649" s="3">
        <v>0.11718077427633462</v>
      </c>
      <c r="H6649" s="7">
        <v>811.85329747175911</v>
      </c>
      <c r="I6649" s="4">
        <v>95.133597996536139</v>
      </c>
      <c r="J6649">
        <v>4461.5999999999995</v>
      </c>
      <c r="K6649" t="s">
        <v>151</v>
      </c>
      <c r="L6649" t="s">
        <v>150</v>
      </c>
      <c r="M6649" t="s">
        <v>150</v>
      </c>
      <c r="N6649" s="2">
        <v>41150</v>
      </c>
      <c r="O6649" s="2">
        <v>48708</v>
      </c>
      <c r="P6649" t="s">
        <v>24</v>
      </c>
      <c r="Q6649" t="s">
        <v>65</v>
      </c>
      <c r="R6649" s="5" t="str">
        <f t="shared" si="313"/>
        <v>0.12</v>
      </c>
      <c r="S6649" s="6" t="str">
        <f t="shared" si="314"/>
        <v/>
      </c>
      <c r="T6649">
        <f>ROUND(INT(表1[[#This Row],[合同结束日期]]-表1[[#This Row],[合同起始日期]])/365,1)</f>
        <v>20.7</v>
      </c>
    </row>
    <row r="6650" spans="1:20">
      <c r="A6650" s="1">
        <v>41821</v>
      </c>
      <c r="B6650" t="s">
        <v>121</v>
      </c>
      <c r="C6650">
        <f t="shared" si="312"/>
        <v>3</v>
      </c>
      <c r="D6650" t="s">
        <v>225</v>
      </c>
      <c r="E6650" s="4">
        <v>372000</v>
      </c>
      <c r="F6650" s="4">
        <v>29760</v>
      </c>
      <c r="G6650" s="3">
        <v>0.08</v>
      </c>
      <c r="H6650" s="7">
        <v>2060.7591570830286</v>
      </c>
      <c r="I6650" s="4">
        <v>164.8607325666423</v>
      </c>
      <c r="J6650">
        <v>180.51599999999999</v>
      </c>
      <c r="K6650" t="s">
        <v>44</v>
      </c>
      <c r="L6650" t="s">
        <v>72</v>
      </c>
      <c r="M6650" t="s">
        <v>126</v>
      </c>
      <c r="N6650" s="2">
        <v>41337</v>
      </c>
      <c r="O6650" s="2">
        <v>46917</v>
      </c>
      <c r="P6650" t="s">
        <v>24</v>
      </c>
      <c r="Q6650">
        <v>0.08</v>
      </c>
      <c r="R6650" s="5">
        <f t="shared" si="313"/>
        <v>0.08</v>
      </c>
      <c r="S6650" s="6" t="str">
        <f t="shared" si="314"/>
        <v/>
      </c>
      <c r="T6650">
        <f>ROUND(INT(表1[[#This Row],[合同结束日期]]-表1[[#This Row],[合同起始日期]])/365,1)</f>
        <v>15.3</v>
      </c>
    </row>
    <row r="6651" spans="1:20">
      <c r="A6651" s="1">
        <v>41821</v>
      </c>
      <c r="B6651" t="s">
        <v>121</v>
      </c>
      <c r="C6651">
        <f t="shared" ref="C6651:C6714" si="315">IF($B6651="负一层",-1,IF($B6651="负一夹层",0,IF($B6651="一层",1,IF($B6651="二层",2,IF($B6651="三层",3,IF($B6651="四层",4))))))</f>
        <v>3</v>
      </c>
      <c r="D6651" t="s">
        <v>152</v>
      </c>
      <c r="E6651" s="4">
        <v>280538.39999999997</v>
      </c>
      <c r="F6651" s="4">
        <v>61718.447999999997</v>
      </c>
      <c r="G6651" s="3">
        <v>0.22000000000000003</v>
      </c>
      <c r="H6651" s="7">
        <v>840.94244604316543</v>
      </c>
      <c r="I6651" s="4">
        <v>185.00733812949642</v>
      </c>
      <c r="J6651">
        <v>333.59999999999997</v>
      </c>
      <c r="K6651" t="s">
        <v>151</v>
      </c>
      <c r="L6651" t="s">
        <v>154</v>
      </c>
      <c r="M6651" t="s">
        <v>153</v>
      </c>
      <c r="N6651" s="2">
        <v>41261</v>
      </c>
      <c r="O6651" s="2">
        <v>43229</v>
      </c>
      <c r="P6651" t="s">
        <v>14</v>
      </c>
      <c r="Q6651" t="s">
        <v>37</v>
      </c>
      <c r="R6651" s="5" t="str">
        <f t="shared" ref="R6651:R6714" si="316">IF(ISERROR(FIND(",",$Q6651)),$Q6651,LEFT($Q6651,FIND(",",$Q6651)-1))</f>
        <v>0.</v>
      </c>
      <c r="S6651" s="6" t="str">
        <f t="shared" si="314"/>
        <v/>
      </c>
      <c r="T6651">
        <f>ROUND(INT(表1[[#This Row],[合同结束日期]]-表1[[#This Row],[合同起始日期]])/365,1)</f>
        <v>5.4</v>
      </c>
    </row>
    <row r="6652" spans="1:20">
      <c r="A6652" s="1">
        <v>41821</v>
      </c>
      <c r="B6652" t="s">
        <v>121</v>
      </c>
      <c r="C6652">
        <f t="shared" si="315"/>
        <v>3</v>
      </c>
      <c r="D6652" t="s">
        <v>155</v>
      </c>
      <c r="E6652" s="4">
        <v>147802.79999999999</v>
      </c>
      <c r="F6652" s="4">
        <v>44399.96112</v>
      </c>
      <c r="G6652" s="3">
        <v>0.3004</v>
      </c>
      <c r="H6652" s="7">
        <v>832.22297297297291</v>
      </c>
      <c r="I6652" s="4">
        <v>249.9997810810811</v>
      </c>
      <c r="J6652">
        <v>177.6</v>
      </c>
      <c r="K6652" t="s">
        <v>11</v>
      </c>
      <c r="L6652" t="s">
        <v>92</v>
      </c>
      <c r="M6652" t="s">
        <v>92</v>
      </c>
      <c r="N6652" s="2">
        <v>41299</v>
      </c>
      <c r="O6652" s="2">
        <v>42499</v>
      </c>
      <c r="P6652" t="s">
        <v>24</v>
      </c>
      <c r="Q6652" t="s">
        <v>59</v>
      </c>
      <c r="R6652" s="5" t="str">
        <f t="shared" si="316"/>
        <v>0.16</v>
      </c>
      <c r="S6652" s="6" t="str">
        <f t="shared" ref="S6652:S6715" si="317">IF(ISERROR(FIND(",",$Q6652)),"",RIGHT($Q6652,LEN($Q6652)-FIND(",",$Q6652)))</f>
        <v/>
      </c>
      <c r="T6652">
        <f>ROUND(INT(表1[[#This Row],[合同结束日期]]-表1[[#This Row],[合同起始日期]])/365,1)</f>
        <v>3.3</v>
      </c>
    </row>
    <row r="6653" spans="1:20">
      <c r="A6653" s="1">
        <v>41821</v>
      </c>
      <c r="B6653" t="s">
        <v>121</v>
      </c>
      <c r="C6653">
        <f t="shared" si="315"/>
        <v>3</v>
      </c>
      <c r="D6653" t="s">
        <v>156</v>
      </c>
      <c r="E6653" s="4">
        <v>102953.4</v>
      </c>
      <c r="F6653" s="4">
        <v>52804.798859999995</v>
      </c>
      <c r="G6653" s="3">
        <v>0.51290000000000002</v>
      </c>
      <c r="H6653" s="7">
        <v>487.46875</v>
      </c>
      <c r="I6653" s="4">
        <v>250.022721875</v>
      </c>
      <c r="J6653">
        <v>211.2</v>
      </c>
      <c r="K6653" t="s">
        <v>11</v>
      </c>
      <c r="L6653" t="s">
        <v>23</v>
      </c>
      <c r="M6653" t="s">
        <v>23</v>
      </c>
      <c r="N6653" s="2">
        <v>41346</v>
      </c>
      <c r="O6653" s="2">
        <v>42499</v>
      </c>
      <c r="P6653" t="s">
        <v>24</v>
      </c>
      <c r="Q6653" t="s">
        <v>56</v>
      </c>
      <c r="R6653" s="5" t="str">
        <f t="shared" si="316"/>
        <v>0.17</v>
      </c>
      <c r="S6653" s="6" t="str">
        <f t="shared" si="317"/>
        <v/>
      </c>
      <c r="T6653">
        <f>ROUND(INT(表1[[#This Row],[合同结束日期]]-表1[[#This Row],[合同起始日期]])/365,1)</f>
        <v>3.2</v>
      </c>
    </row>
    <row r="6654" spans="1:20">
      <c r="A6654" s="1">
        <v>41821</v>
      </c>
      <c r="B6654" t="s">
        <v>121</v>
      </c>
      <c r="C6654">
        <f t="shared" si="315"/>
        <v>3</v>
      </c>
      <c r="D6654" t="s">
        <v>157</v>
      </c>
      <c r="E6654" s="4">
        <v>101941.2</v>
      </c>
      <c r="F6654" s="4">
        <v>27595.482840000001</v>
      </c>
      <c r="G6654" s="3">
        <v>0.2707</v>
      </c>
      <c r="H6654" s="7">
        <v>849.51</v>
      </c>
      <c r="I6654" s="4">
        <v>229.962357</v>
      </c>
      <c r="J6654">
        <v>120</v>
      </c>
      <c r="K6654" t="s">
        <v>11</v>
      </c>
      <c r="L6654" t="s">
        <v>13</v>
      </c>
      <c r="M6654" t="s">
        <v>13</v>
      </c>
      <c r="N6654" s="2">
        <v>41285</v>
      </c>
      <c r="O6654" s="2">
        <v>42133</v>
      </c>
      <c r="P6654" t="s">
        <v>24</v>
      </c>
      <c r="Q6654" t="s">
        <v>28</v>
      </c>
      <c r="R6654" s="5" t="str">
        <f t="shared" si="316"/>
        <v>0.13</v>
      </c>
      <c r="S6654" s="6" t="str">
        <f t="shared" si="317"/>
        <v/>
      </c>
      <c r="T6654">
        <f>ROUND(INT(表1[[#This Row],[合同结束日期]]-表1[[#This Row],[合同起始日期]])/365,1)</f>
        <v>2.2999999999999998</v>
      </c>
    </row>
    <row r="6655" spans="1:20">
      <c r="A6655" s="1">
        <v>41821</v>
      </c>
      <c r="B6655" t="s">
        <v>121</v>
      </c>
      <c r="C6655">
        <f t="shared" si="315"/>
        <v>3</v>
      </c>
      <c r="D6655" t="s">
        <v>158</v>
      </c>
      <c r="E6655" s="4">
        <v>88118.64</v>
      </c>
      <c r="F6655" s="4">
        <v>17473.926312000003</v>
      </c>
      <c r="G6655" s="3">
        <v>0.19830000000000003</v>
      </c>
      <c r="H6655" s="7">
        <v>1311.2892857142856</v>
      </c>
      <c r="I6655" s="4">
        <v>260.02866535714287</v>
      </c>
      <c r="J6655">
        <v>67.2</v>
      </c>
      <c r="K6655" t="s">
        <v>11</v>
      </c>
      <c r="L6655" t="s">
        <v>13</v>
      </c>
      <c r="M6655" t="s">
        <v>27</v>
      </c>
      <c r="N6655" s="2">
        <v>41330</v>
      </c>
      <c r="O6655" s="2">
        <v>42133</v>
      </c>
      <c r="P6655" t="s">
        <v>24</v>
      </c>
      <c r="Q6655" t="s">
        <v>25</v>
      </c>
      <c r="R6655" s="5" t="str">
        <f t="shared" si="316"/>
        <v>0.15</v>
      </c>
      <c r="S6655" s="6" t="str">
        <f t="shared" si="317"/>
        <v/>
      </c>
      <c r="T6655">
        <f>ROUND(INT(表1[[#This Row],[合同结束日期]]-表1[[#This Row],[合同起始日期]])/365,1)</f>
        <v>2.2000000000000002</v>
      </c>
    </row>
    <row r="6656" spans="1:20">
      <c r="A6656" s="1">
        <v>41821</v>
      </c>
      <c r="B6656" t="s">
        <v>121</v>
      </c>
      <c r="C6656">
        <f t="shared" si="315"/>
        <v>3</v>
      </c>
      <c r="D6656" t="s">
        <v>159</v>
      </c>
      <c r="E6656" s="4">
        <v>26263.200000000001</v>
      </c>
      <c r="F6656" s="4">
        <v>19151.12544</v>
      </c>
      <c r="G6656" s="3">
        <v>0.72919999999999996</v>
      </c>
      <c r="H6656" s="7">
        <v>390.82142857142856</v>
      </c>
      <c r="I6656" s="4">
        <v>284.98698571428571</v>
      </c>
      <c r="J6656">
        <v>67.2</v>
      </c>
      <c r="K6656" t="s">
        <v>60</v>
      </c>
      <c r="L6656" t="s">
        <v>61</v>
      </c>
      <c r="M6656" t="s">
        <v>60</v>
      </c>
      <c r="N6656" s="2">
        <v>41283</v>
      </c>
      <c r="O6656" s="2">
        <v>42133</v>
      </c>
      <c r="P6656" t="s">
        <v>24</v>
      </c>
      <c r="Q6656" t="s">
        <v>25</v>
      </c>
      <c r="R6656" s="5" t="str">
        <f t="shared" si="316"/>
        <v>0.15</v>
      </c>
      <c r="S6656" s="6" t="str">
        <f t="shared" si="317"/>
        <v/>
      </c>
      <c r="T6656">
        <f>ROUND(INT(表1[[#This Row],[合同结束日期]]-表1[[#This Row],[合同起始日期]])/365,1)</f>
        <v>2.2999999999999998</v>
      </c>
    </row>
    <row r="6657" spans="1:20">
      <c r="A6657" s="1">
        <v>41821</v>
      </c>
      <c r="B6657" t="s">
        <v>121</v>
      </c>
      <c r="C6657">
        <f t="shared" si="315"/>
        <v>3</v>
      </c>
      <c r="D6657" t="s">
        <v>244</v>
      </c>
      <c r="E6657" s="4">
        <v>175411.19999999998</v>
      </c>
      <c r="F6657" s="4">
        <v>36275.036159999996</v>
      </c>
      <c r="G6657" s="3">
        <v>0.20680000000000001</v>
      </c>
      <c r="H6657" s="7">
        <v>943.07096774193542</v>
      </c>
      <c r="I6657" s="4">
        <v>195.02707612903222</v>
      </c>
      <c r="J6657">
        <v>186</v>
      </c>
      <c r="K6657" t="s">
        <v>11</v>
      </c>
      <c r="L6657" t="s">
        <v>13</v>
      </c>
      <c r="M6657" t="s">
        <v>27</v>
      </c>
      <c r="N6657" s="2">
        <v>41445</v>
      </c>
      <c r="O6657" s="2">
        <v>42204</v>
      </c>
      <c r="P6657" t="s">
        <v>24</v>
      </c>
      <c r="Q6657" t="s">
        <v>59</v>
      </c>
      <c r="R6657" s="5" t="str">
        <f t="shared" si="316"/>
        <v>0.16</v>
      </c>
      <c r="S6657" s="6" t="str">
        <f t="shared" si="317"/>
        <v/>
      </c>
      <c r="T6657">
        <f>ROUND(INT(表1[[#This Row],[合同结束日期]]-表1[[#This Row],[合同起始日期]])/365,1)</f>
        <v>2.1</v>
      </c>
    </row>
    <row r="6658" spans="1:20">
      <c r="A6658" s="1">
        <v>41821</v>
      </c>
      <c r="B6658" t="s">
        <v>121</v>
      </c>
      <c r="C6658">
        <f t="shared" si="315"/>
        <v>3</v>
      </c>
      <c r="D6658" t="s">
        <v>160</v>
      </c>
      <c r="E6658" s="4">
        <v>156297.60000000001</v>
      </c>
      <c r="F6658" s="4">
        <v>27102.003839999998</v>
      </c>
      <c r="G6658" s="3">
        <v>0.17339999999999997</v>
      </c>
      <c r="H6658" s="7">
        <v>2135.2131147540986</v>
      </c>
      <c r="I6658" s="4">
        <v>370.24595409836058</v>
      </c>
      <c r="J6658">
        <v>73.2</v>
      </c>
      <c r="K6658" t="s">
        <v>20</v>
      </c>
      <c r="L6658" t="s">
        <v>21</v>
      </c>
      <c r="M6658" t="s">
        <v>130</v>
      </c>
      <c r="N6658" s="2">
        <v>41295</v>
      </c>
      <c r="O6658" s="2">
        <v>42133</v>
      </c>
      <c r="P6658" t="s">
        <v>24</v>
      </c>
      <c r="Q6658" t="s">
        <v>25</v>
      </c>
      <c r="R6658" s="5" t="str">
        <f t="shared" si="316"/>
        <v>0.15</v>
      </c>
      <c r="S6658" s="6" t="str">
        <f t="shared" si="317"/>
        <v/>
      </c>
      <c r="T6658">
        <f>ROUND(INT(表1[[#This Row],[合同结束日期]]-表1[[#This Row],[合同起始日期]])/365,1)</f>
        <v>2.2999999999999998</v>
      </c>
    </row>
    <row r="6659" spans="1:20">
      <c r="A6659" s="1">
        <v>41821</v>
      </c>
      <c r="B6659" t="s">
        <v>121</v>
      </c>
      <c r="C6659">
        <f t="shared" si="315"/>
        <v>3</v>
      </c>
      <c r="D6659" t="s">
        <v>161</v>
      </c>
      <c r="E6659" s="4">
        <v>102124.19999999997</v>
      </c>
      <c r="F6659" s="4">
        <v>20537.176619999998</v>
      </c>
      <c r="G6659" s="3">
        <v>0.20110000000000006</v>
      </c>
      <c r="H6659" s="7">
        <v>1215.7642857142853</v>
      </c>
      <c r="I6659" s="4">
        <v>244.49019785714285</v>
      </c>
      <c r="J6659">
        <v>84</v>
      </c>
      <c r="K6659" t="s">
        <v>20</v>
      </c>
      <c r="L6659" t="s">
        <v>21</v>
      </c>
      <c r="M6659" t="s">
        <v>17</v>
      </c>
      <c r="N6659" s="2">
        <v>41326</v>
      </c>
      <c r="O6659" s="2">
        <v>42133</v>
      </c>
      <c r="P6659" t="s">
        <v>24</v>
      </c>
      <c r="Q6659" t="s">
        <v>59</v>
      </c>
      <c r="R6659" s="5" t="str">
        <f t="shared" si="316"/>
        <v>0.16</v>
      </c>
      <c r="S6659" s="6" t="str">
        <f t="shared" si="317"/>
        <v/>
      </c>
      <c r="T6659">
        <f>ROUND(INT(表1[[#This Row],[合同结束日期]]-表1[[#This Row],[合同起始日期]])/365,1)</f>
        <v>2.2000000000000002</v>
      </c>
    </row>
    <row r="6660" spans="1:20">
      <c r="A6660" s="1">
        <v>41821</v>
      </c>
      <c r="B6660" t="s">
        <v>121</v>
      </c>
      <c r="C6660">
        <f t="shared" si="315"/>
        <v>3</v>
      </c>
      <c r="D6660" t="s">
        <v>162</v>
      </c>
      <c r="E6660" s="4">
        <v>72955.199999999997</v>
      </c>
      <c r="F6660" s="4">
        <v>24564.01584</v>
      </c>
      <c r="G6660" s="3">
        <v>0.3367</v>
      </c>
      <c r="H6660" s="7">
        <v>683.10112359550556</v>
      </c>
      <c r="I6660" s="4">
        <v>230.00014831460675</v>
      </c>
      <c r="J6660">
        <v>106.8</v>
      </c>
      <c r="K6660" t="s">
        <v>11</v>
      </c>
      <c r="L6660" t="s">
        <v>13</v>
      </c>
      <c r="M6660" t="s">
        <v>34</v>
      </c>
      <c r="N6660" s="2">
        <v>41276</v>
      </c>
      <c r="O6660" s="2">
        <v>42133</v>
      </c>
      <c r="P6660" t="s">
        <v>24</v>
      </c>
      <c r="Q6660" t="s">
        <v>25</v>
      </c>
      <c r="R6660" s="5" t="str">
        <f t="shared" si="316"/>
        <v>0.15</v>
      </c>
      <c r="S6660" s="6" t="str">
        <f t="shared" si="317"/>
        <v/>
      </c>
      <c r="T6660">
        <f>ROUND(INT(表1[[#This Row],[合同结束日期]]-表1[[#This Row],[合同起始日期]])/365,1)</f>
        <v>2.2999999999999998</v>
      </c>
    </row>
    <row r="6661" spans="1:20">
      <c r="A6661" s="1">
        <v>41821</v>
      </c>
      <c r="B6661" t="s">
        <v>121</v>
      </c>
      <c r="C6661">
        <f t="shared" si="315"/>
        <v>3</v>
      </c>
      <c r="D6661" t="s">
        <v>163</v>
      </c>
      <c r="E6661" s="4">
        <v>27908.399999999998</v>
      </c>
      <c r="F6661" s="4">
        <v>11866.651680000001</v>
      </c>
      <c r="G6661" s="3">
        <v>0.42520000000000008</v>
      </c>
      <c r="H6661" s="7">
        <v>540.86046511627899</v>
      </c>
      <c r="I6661" s="4">
        <v>229.97386976744187</v>
      </c>
      <c r="J6661">
        <v>51.6</v>
      </c>
      <c r="K6661" t="s">
        <v>11</v>
      </c>
      <c r="L6661" t="s">
        <v>13</v>
      </c>
      <c r="M6661" t="s">
        <v>34</v>
      </c>
      <c r="N6661" s="2">
        <v>41276</v>
      </c>
      <c r="O6661" s="2">
        <v>42133</v>
      </c>
      <c r="P6661" t="s">
        <v>24</v>
      </c>
      <c r="Q6661" t="s">
        <v>25</v>
      </c>
      <c r="R6661" s="5" t="str">
        <f t="shared" si="316"/>
        <v>0.15</v>
      </c>
      <c r="S6661" s="6" t="str">
        <f t="shared" si="317"/>
        <v/>
      </c>
      <c r="T6661">
        <f>ROUND(INT(表1[[#This Row],[合同结束日期]]-表1[[#This Row],[合同起始日期]])/365,1)</f>
        <v>2.2999999999999998</v>
      </c>
    </row>
    <row r="6662" spans="1:20">
      <c r="A6662" s="1">
        <v>41821</v>
      </c>
      <c r="B6662" t="s">
        <v>121</v>
      </c>
      <c r="C6662">
        <f t="shared" si="315"/>
        <v>3</v>
      </c>
      <c r="D6662" t="s">
        <v>164</v>
      </c>
      <c r="E6662" s="4">
        <v>36410.400000000001</v>
      </c>
      <c r="F6662" s="4">
        <v>14352.979679999999</v>
      </c>
      <c r="G6662" s="3">
        <v>0.39419999999999994</v>
      </c>
      <c r="H6662" s="7">
        <v>583.5</v>
      </c>
      <c r="I6662" s="4">
        <v>230.01569999999998</v>
      </c>
      <c r="J6662">
        <v>62.4</v>
      </c>
      <c r="K6662" t="s">
        <v>11</v>
      </c>
      <c r="L6662" t="s">
        <v>13</v>
      </c>
      <c r="M6662" t="s">
        <v>34</v>
      </c>
      <c r="N6662" s="2">
        <v>41276</v>
      </c>
      <c r="O6662" s="2">
        <v>42133</v>
      </c>
      <c r="P6662" t="s">
        <v>24</v>
      </c>
      <c r="Q6662" t="s">
        <v>25</v>
      </c>
      <c r="R6662" s="5" t="str">
        <f t="shared" si="316"/>
        <v>0.15</v>
      </c>
      <c r="S6662" s="6" t="str">
        <f t="shared" si="317"/>
        <v/>
      </c>
      <c r="T6662">
        <f>ROUND(INT(表1[[#This Row],[合同结束日期]]-表1[[#This Row],[合同起始日期]])/365,1)</f>
        <v>2.2999999999999998</v>
      </c>
    </row>
    <row r="6663" spans="1:20">
      <c r="A6663" s="1">
        <v>41821</v>
      </c>
      <c r="B6663" t="s">
        <v>121</v>
      </c>
      <c r="C6663">
        <f t="shared" si="315"/>
        <v>3</v>
      </c>
      <c r="D6663" t="s">
        <v>165</v>
      </c>
      <c r="E6663" s="4">
        <v>95391.599999999991</v>
      </c>
      <c r="F6663" s="4">
        <v>23714.351760000001</v>
      </c>
      <c r="G6663" s="3">
        <v>0.24860000000000004</v>
      </c>
      <c r="H6663" s="7">
        <v>1045.9605263157894</v>
      </c>
      <c r="I6663" s="4">
        <v>260.02578684210528</v>
      </c>
      <c r="J6663">
        <v>91.2</v>
      </c>
      <c r="K6663" t="s">
        <v>20</v>
      </c>
      <c r="L6663" t="s">
        <v>21</v>
      </c>
      <c r="M6663" t="s">
        <v>130</v>
      </c>
      <c r="N6663" s="2">
        <v>41284</v>
      </c>
      <c r="O6663" s="2">
        <v>42133</v>
      </c>
      <c r="P6663" t="s">
        <v>24</v>
      </c>
      <c r="Q6663" t="s">
        <v>25</v>
      </c>
      <c r="R6663" s="5" t="str">
        <f t="shared" si="316"/>
        <v>0.15</v>
      </c>
      <c r="S6663" s="6" t="str">
        <f t="shared" si="317"/>
        <v/>
      </c>
      <c r="T6663">
        <f>ROUND(INT(表1[[#This Row],[合同结束日期]]-表1[[#This Row],[合同起始日期]])/365,1)</f>
        <v>2.2999999999999998</v>
      </c>
    </row>
    <row r="6664" spans="1:20">
      <c r="A6664" s="1">
        <v>41821</v>
      </c>
      <c r="B6664" t="s">
        <v>121</v>
      </c>
      <c r="C6664">
        <f t="shared" si="315"/>
        <v>3</v>
      </c>
      <c r="D6664" t="s">
        <v>166</v>
      </c>
      <c r="E6664" s="4">
        <v>155480.4</v>
      </c>
      <c r="F6664" s="4">
        <v>44622.874799999998</v>
      </c>
      <c r="G6664" s="3">
        <v>0.28699999999999998</v>
      </c>
      <c r="H6664" s="7">
        <v>766.66863905325442</v>
      </c>
      <c r="I6664" s="4">
        <v>220.03389940828404</v>
      </c>
      <c r="J6664">
        <v>202.79999999999998</v>
      </c>
      <c r="K6664" t="s">
        <v>20</v>
      </c>
      <c r="L6664" t="s">
        <v>21</v>
      </c>
      <c r="M6664" t="s">
        <v>130</v>
      </c>
      <c r="N6664" s="2">
        <v>41281</v>
      </c>
      <c r="O6664" s="2">
        <v>42499</v>
      </c>
      <c r="P6664" t="s">
        <v>24</v>
      </c>
      <c r="Q6664" t="s">
        <v>25</v>
      </c>
      <c r="R6664" s="5" t="str">
        <f t="shared" si="316"/>
        <v>0.15</v>
      </c>
      <c r="S6664" s="6" t="str">
        <f t="shared" si="317"/>
        <v/>
      </c>
      <c r="T6664">
        <f>ROUND(INT(表1[[#This Row],[合同结束日期]]-表1[[#This Row],[合同起始日期]])/365,1)</f>
        <v>3.3</v>
      </c>
    </row>
    <row r="6665" spans="1:20">
      <c r="A6665" s="1">
        <v>41821</v>
      </c>
      <c r="B6665" t="s">
        <v>121</v>
      </c>
      <c r="C6665">
        <f t="shared" si="315"/>
        <v>3</v>
      </c>
      <c r="D6665" t="s">
        <v>167</v>
      </c>
      <c r="E6665" s="4">
        <v>144165.6</v>
      </c>
      <c r="F6665" s="4">
        <v>47113.31807999999</v>
      </c>
      <c r="G6665" s="3">
        <v>0.32679999999999992</v>
      </c>
      <c r="H6665" s="7">
        <v>795.61589403973517</v>
      </c>
      <c r="I6665" s="4">
        <v>260.00727417218542</v>
      </c>
      <c r="J6665">
        <v>181.2</v>
      </c>
      <c r="K6665" t="s">
        <v>20</v>
      </c>
      <c r="L6665" t="s">
        <v>21</v>
      </c>
      <c r="M6665" t="s">
        <v>130</v>
      </c>
      <c r="N6665" s="2">
        <v>41285</v>
      </c>
      <c r="O6665" s="2">
        <v>42499</v>
      </c>
      <c r="P6665" t="s">
        <v>24</v>
      </c>
      <c r="Q6665" t="s">
        <v>30</v>
      </c>
      <c r="R6665" s="5" t="str">
        <f t="shared" si="316"/>
        <v>0.18</v>
      </c>
      <c r="S6665" s="6" t="str">
        <f t="shared" si="317"/>
        <v/>
      </c>
      <c r="T6665">
        <f>ROUND(INT(表1[[#This Row],[合同结束日期]]-表1[[#This Row],[合同起始日期]])/365,1)</f>
        <v>3.3</v>
      </c>
    </row>
    <row r="6666" spans="1:20">
      <c r="A6666" s="1">
        <v>41821</v>
      </c>
      <c r="B6666" t="s">
        <v>121</v>
      </c>
      <c r="C6666">
        <f t="shared" si="315"/>
        <v>3</v>
      </c>
      <c r="D6666" t="s">
        <v>168</v>
      </c>
      <c r="E6666" s="4">
        <v>201801.60000000001</v>
      </c>
      <c r="F6666" s="4">
        <v>48593.825280000005</v>
      </c>
      <c r="G6666" s="3">
        <v>0.24080000000000001</v>
      </c>
      <c r="H6666" s="7">
        <v>1038.0740740740741</v>
      </c>
      <c r="I6666" s="4">
        <v>249.96823703703706</v>
      </c>
      <c r="J6666">
        <v>194.4</v>
      </c>
      <c r="K6666" t="s">
        <v>60</v>
      </c>
      <c r="L6666" t="s">
        <v>61</v>
      </c>
      <c r="M6666" t="s">
        <v>58</v>
      </c>
      <c r="N6666" s="2">
        <v>41348</v>
      </c>
      <c r="O6666" s="2">
        <v>42499</v>
      </c>
      <c r="P6666" t="s">
        <v>24</v>
      </c>
      <c r="Q6666" t="s">
        <v>30</v>
      </c>
      <c r="R6666" s="5" t="str">
        <f t="shared" si="316"/>
        <v>0.18</v>
      </c>
      <c r="S6666" s="6" t="str">
        <f t="shared" si="317"/>
        <v/>
      </c>
      <c r="T6666">
        <f>ROUND(INT(表1[[#This Row],[合同结束日期]]-表1[[#This Row],[合同起始日期]])/365,1)</f>
        <v>3.2</v>
      </c>
    </row>
    <row r="6667" spans="1:20">
      <c r="A6667" s="1">
        <v>41821</v>
      </c>
      <c r="B6667" t="s">
        <v>121</v>
      </c>
      <c r="C6667">
        <f t="shared" si="315"/>
        <v>3</v>
      </c>
      <c r="D6667" t="s">
        <v>226</v>
      </c>
      <c r="E6667" s="4">
        <v>372737.39999999997</v>
      </c>
      <c r="F6667" s="4">
        <v>87779.657699999996</v>
      </c>
      <c r="G6667" s="3">
        <v>0.23550000000000001</v>
      </c>
      <c r="H6667" s="7">
        <v>284.44551282051282</v>
      </c>
      <c r="I6667" s="4">
        <v>66.98691826923077</v>
      </c>
      <c r="J6667">
        <v>1310.3999999999999</v>
      </c>
      <c r="K6667" t="s">
        <v>20</v>
      </c>
      <c r="L6667" t="s">
        <v>173</v>
      </c>
      <c r="M6667" t="s">
        <v>172</v>
      </c>
      <c r="N6667" s="2">
        <v>41241</v>
      </c>
      <c r="O6667" s="2">
        <v>45803</v>
      </c>
      <c r="P6667" t="s">
        <v>39</v>
      </c>
      <c r="Q6667" t="s">
        <v>28</v>
      </c>
      <c r="R6667" s="5" t="str">
        <f t="shared" si="316"/>
        <v>0.13</v>
      </c>
      <c r="S6667" s="6" t="str">
        <f t="shared" si="317"/>
        <v/>
      </c>
      <c r="T6667">
        <f>ROUND(INT(表1[[#This Row],[合同结束日期]]-表1[[#This Row],[合同起始日期]])/365,1)</f>
        <v>12.5</v>
      </c>
    </row>
    <row r="6668" spans="1:20">
      <c r="A6668" s="1">
        <v>41821</v>
      </c>
      <c r="B6668" t="s">
        <v>121</v>
      </c>
      <c r="C6668">
        <f t="shared" si="315"/>
        <v>3</v>
      </c>
      <c r="D6668" t="s">
        <v>169</v>
      </c>
      <c r="E6668" s="4">
        <v>65124</v>
      </c>
      <c r="F6668" s="4">
        <v>33382.562399999995</v>
      </c>
      <c r="G6668" s="3">
        <v>0.51259999999999994</v>
      </c>
      <c r="H6668" s="7">
        <v>507.19626168224295</v>
      </c>
      <c r="I6668" s="4">
        <v>259.9888037383177</v>
      </c>
      <c r="J6668">
        <v>128.4</v>
      </c>
      <c r="K6668" t="s">
        <v>20</v>
      </c>
      <c r="L6668" t="s">
        <v>21</v>
      </c>
      <c r="M6668" t="s">
        <v>130</v>
      </c>
      <c r="N6668" s="2">
        <v>41326</v>
      </c>
      <c r="O6668" s="2">
        <v>42499</v>
      </c>
      <c r="P6668" t="s">
        <v>24</v>
      </c>
      <c r="Q6668" t="s">
        <v>170</v>
      </c>
      <c r="R6668" s="5" t="str">
        <f t="shared" si="316"/>
        <v>0.2</v>
      </c>
      <c r="S6668" s="6" t="str">
        <f t="shared" si="317"/>
        <v/>
      </c>
      <c r="T6668">
        <f>ROUND(INT(表1[[#This Row],[合同结束日期]]-表1[[#This Row],[合同起始日期]])/365,1)</f>
        <v>3.2</v>
      </c>
    </row>
    <row r="6669" spans="1:20">
      <c r="A6669" s="1">
        <v>41821</v>
      </c>
      <c r="B6669" t="s">
        <v>121</v>
      </c>
      <c r="C6669">
        <f t="shared" si="315"/>
        <v>3</v>
      </c>
      <c r="D6669" t="s">
        <v>171</v>
      </c>
      <c r="E6669" s="4">
        <v>230349.6</v>
      </c>
      <c r="F6669" s="4">
        <v>111857.76576000001</v>
      </c>
      <c r="G6669" s="3">
        <v>0.48560000000000003</v>
      </c>
      <c r="H6669" s="7">
        <v>325.35254237288137</v>
      </c>
      <c r="I6669" s="4">
        <v>157.9911945762712</v>
      </c>
      <c r="J6669">
        <v>708</v>
      </c>
      <c r="K6669" t="s">
        <v>20</v>
      </c>
      <c r="L6669" t="s">
        <v>173</v>
      </c>
      <c r="M6669" t="s">
        <v>172</v>
      </c>
      <c r="N6669" s="2">
        <v>41377</v>
      </c>
      <c r="O6669" s="2">
        <v>43247</v>
      </c>
      <c r="P6669" t="s">
        <v>24</v>
      </c>
      <c r="Q6669" t="s">
        <v>326</v>
      </c>
      <c r="R6669" s="5" t="str">
        <f t="shared" si="316"/>
        <v>0.21</v>
      </c>
      <c r="S6669" s="6" t="str">
        <f t="shared" si="317"/>
        <v/>
      </c>
      <c r="T6669">
        <f>ROUND(INT(表1[[#This Row],[合同结束日期]]-表1[[#This Row],[合同起始日期]])/365,1)</f>
        <v>5.0999999999999996</v>
      </c>
    </row>
    <row r="6670" spans="1:20">
      <c r="A6670" s="1">
        <v>41821</v>
      </c>
      <c r="B6670" t="s">
        <v>121</v>
      </c>
      <c r="C6670">
        <f t="shared" si="315"/>
        <v>3</v>
      </c>
      <c r="D6670" t="s">
        <v>174</v>
      </c>
      <c r="E6670" s="4">
        <v>198738</v>
      </c>
      <c r="F6670" s="4">
        <v>58965.564599999998</v>
      </c>
      <c r="G6670" s="3">
        <v>0.29669999999999996</v>
      </c>
      <c r="H6670" s="7">
        <v>353.87820512820514</v>
      </c>
      <c r="I6670" s="4">
        <v>104.99566346153846</v>
      </c>
      <c r="J6670">
        <v>561.6</v>
      </c>
      <c r="K6670" t="s">
        <v>76</v>
      </c>
      <c r="L6670" t="s">
        <v>75</v>
      </c>
      <c r="M6670" t="s">
        <v>75</v>
      </c>
      <c r="N6670" s="2">
        <v>41243</v>
      </c>
      <c r="O6670" s="2">
        <v>43229</v>
      </c>
      <c r="P6670" t="s">
        <v>24</v>
      </c>
      <c r="Q6670" t="s">
        <v>19</v>
      </c>
      <c r="R6670" s="5" t="str">
        <f t="shared" si="316"/>
        <v>0.1</v>
      </c>
      <c r="S6670" s="6" t="str">
        <f t="shared" si="317"/>
        <v/>
      </c>
      <c r="T6670">
        <f>ROUND(INT(表1[[#This Row],[合同结束日期]]-表1[[#This Row],[合同起始日期]])/365,1)</f>
        <v>5.4</v>
      </c>
    </row>
    <row r="6671" spans="1:20">
      <c r="A6671" s="1">
        <v>41821</v>
      </c>
      <c r="B6671" t="s">
        <v>121</v>
      </c>
      <c r="C6671">
        <f t="shared" si="315"/>
        <v>3</v>
      </c>
      <c r="D6671" t="s">
        <v>175</v>
      </c>
      <c r="E6671" s="4">
        <v>1335475.2</v>
      </c>
      <c r="F6671" s="4">
        <v>186832.98047999997</v>
      </c>
      <c r="G6671" s="3">
        <v>0.13989999999999997</v>
      </c>
      <c r="H6671" s="7">
        <v>679.00915192190359</v>
      </c>
      <c r="I6671" s="4">
        <v>94.993380353874301</v>
      </c>
      <c r="J6671">
        <v>1966.8</v>
      </c>
      <c r="K6671" t="s">
        <v>20</v>
      </c>
      <c r="L6671" t="s">
        <v>173</v>
      </c>
      <c r="M6671" t="s">
        <v>172</v>
      </c>
      <c r="N6671" s="2">
        <v>41288</v>
      </c>
      <c r="O6671" s="2">
        <v>44694</v>
      </c>
      <c r="P6671" t="s">
        <v>18</v>
      </c>
      <c r="Q6671" t="s">
        <v>19</v>
      </c>
      <c r="R6671" s="5" t="str">
        <f t="shared" si="316"/>
        <v>0.1</v>
      </c>
      <c r="S6671" s="6" t="str">
        <f t="shared" si="317"/>
        <v/>
      </c>
      <c r="T6671">
        <f>ROUND(INT(表1[[#This Row],[合同结束日期]]-表1[[#This Row],[合同起始日期]])/365,1)</f>
        <v>9.3000000000000007</v>
      </c>
    </row>
    <row r="6672" spans="1:20">
      <c r="A6672" s="1">
        <v>41852</v>
      </c>
      <c r="B6672" t="s">
        <v>121</v>
      </c>
      <c r="C6672">
        <f t="shared" si="315"/>
        <v>3</v>
      </c>
      <c r="D6672" t="s">
        <v>242</v>
      </c>
      <c r="E6672" s="4">
        <v>1136835.5999999999</v>
      </c>
      <c r="F6672" s="4">
        <v>182348.43023999996</v>
      </c>
      <c r="G6672" s="3">
        <v>0.16039999999999999</v>
      </c>
      <c r="H6672" s="7">
        <v>498.61210526315784</v>
      </c>
      <c r="I6672" s="4">
        <v>79.977381684210513</v>
      </c>
      <c r="J6672">
        <v>2280</v>
      </c>
      <c r="K6672" t="s">
        <v>151</v>
      </c>
      <c r="L6672" t="s">
        <v>243</v>
      </c>
      <c r="M6672" t="s">
        <v>243</v>
      </c>
      <c r="N6672" s="2">
        <v>41282</v>
      </c>
      <c r="O6672" s="2">
        <v>45055</v>
      </c>
      <c r="P6672" t="s">
        <v>14</v>
      </c>
      <c r="Q6672" t="s">
        <v>37</v>
      </c>
      <c r="R6672" s="5" t="str">
        <f t="shared" si="316"/>
        <v>0.</v>
      </c>
      <c r="S6672" s="6" t="str">
        <f t="shared" si="317"/>
        <v/>
      </c>
      <c r="T6672">
        <f>ROUND(INT(表1[[#This Row],[合同结束日期]]-表1[[#This Row],[合同起始日期]])/365,1)</f>
        <v>10.3</v>
      </c>
    </row>
    <row r="6673" spans="1:20">
      <c r="A6673" s="1">
        <v>41852</v>
      </c>
      <c r="B6673" t="s">
        <v>121</v>
      </c>
      <c r="C6673">
        <f t="shared" si="315"/>
        <v>3</v>
      </c>
      <c r="D6673" t="s">
        <v>122</v>
      </c>
      <c r="E6673" s="4">
        <v>141588</v>
      </c>
      <c r="F6673" s="4">
        <v>19001.109599999996</v>
      </c>
      <c r="G6673" s="3">
        <v>0.13419999999999999</v>
      </c>
      <c r="H6673" s="7">
        <v>1229.0625000000002</v>
      </c>
      <c r="I6673" s="4">
        <v>164.94018749999998</v>
      </c>
      <c r="J6673">
        <v>115.19999999999999</v>
      </c>
      <c r="K6673" t="s">
        <v>44</v>
      </c>
      <c r="L6673" t="s">
        <v>46</v>
      </c>
      <c r="M6673" t="s">
        <v>45</v>
      </c>
      <c r="N6673" s="2">
        <v>41358</v>
      </c>
      <c r="O6673" s="2">
        <v>43213</v>
      </c>
      <c r="P6673" t="s">
        <v>24</v>
      </c>
      <c r="Q6673" t="s">
        <v>123</v>
      </c>
      <c r="R6673" s="5" t="str">
        <f t="shared" si="316"/>
        <v>0.09</v>
      </c>
      <c r="S6673" s="6" t="str">
        <f t="shared" si="317"/>
        <v/>
      </c>
      <c r="T6673">
        <f>ROUND(INT(表1[[#This Row],[合同结束日期]]-表1[[#This Row],[合同起始日期]])/365,1)</f>
        <v>5.0999999999999996</v>
      </c>
    </row>
    <row r="6674" spans="1:20">
      <c r="A6674" s="1">
        <v>41852</v>
      </c>
      <c r="B6674" t="s">
        <v>121</v>
      </c>
      <c r="C6674">
        <f t="shared" si="315"/>
        <v>3</v>
      </c>
      <c r="D6674" t="s">
        <v>124</v>
      </c>
      <c r="E6674" s="4">
        <v>562250.4</v>
      </c>
      <c r="F6674" s="4">
        <v>66008.196960000001</v>
      </c>
      <c r="G6674" s="3">
        <v>0.11739999999999999</v>
      </c>
      <c r="H6674" s="7">
        <v>937.08400000000006</v>
      </c>
      <c r="I6674" s="4">
        <v>110.01366160000001</v>
      </c>
      <c r="J6674">
        <v>600</v>
      </c>
      <c r="K6674" t="s">
        <v>44</v>
      </c>
      <c r="L6674" t="s">
        <v>72</v>
      </c>
      <c r="M6674" t="s">
        <v>71</v>
      </c>
      <c r="N6674" s="2">
        <v>41267</v>
      </c>
      <c r="O6674" s="2">
        <v>44325</v>
      </c>
      <c r="P6674" t="s">
        <v>18</v>
      </c>
      <c r="Q6674" t="s">
        <v>42</v>
      </c>
      <c r="R6674" s="5" t="str">
        <f t="shared" si="316"/>
        <v>0.08</v>
      </c>
      <c r="S6674" s="6" t="str">
        <f t="shared" si="317"/>
        <v/>
      </c>
      <c r="T6674">
        <f>ROUND(INT(表1[[#This Row],[合同结束日期]]-表1[[#This Row],[合同起始日期]])/365,1)</f>
        <v>8.4</v>
      </c>
    </row>
    <row r="6675" spans="1:20">
      <c r="A6675" s="1">
        <v>41852</v>
      </c>
      <c r="B6675" t="s">
        <v>121</v>
      </c>
      <c r="C6675">
        <f t="shared" si="315"/>
        <v>3</v>
      </c>
      <c r="D6675" t="s">
        <v>125</v>
      </c>
      <c r="E6675" s="4">
        <v>849591.6</v>
      </c>
      <c r="F6675" s="4">
        <v>81985.589399999997</v>
      </c>
      <c r="G6675" s="3">
        <v>9.6500000000000002E-2</v>
      </c>
      <c r="H6675" s="7">
        <v>1820.0334190231363</v>
      </c>
      <c r="I6675" s="4">
        <v>175.63322493573267</v>
      </c>
      <c r="J6675">
        <v>466.79999999999995</v>
      </c>
      <c r="K6675" t="s">
        <v>44</v>
      </c>
      <c r="L6675" t="s">
        <v>72</v>
      </c>
      <c r="M6675" t="s">
        <v>126</v>
      </c>
      <c r="N6675" s="2">
        <v>41257</v>
      </c>
      <c r="O6675" s="2">
        <v>44325</v>
      </c>
      <c r="P6675" t="s">
        <v>24</v>
      </c>
      <c r="Q6675" t="s">
        <v>42</v>
      </c>
      <c r="R6675" s="5" t="str">
        <f t="shared" si="316"/>
        <v>0.08</v>
      </c>
      <c r="S6675" s="6" t="str">
        <f t="shared" si="317"/>
        <v/>
      </c>
      <c r="T6675">
        <f>ROUND(INT(表1[[#This Row],[合同结束日期]]-表1[[#This Row],[合同起始日期]])/365,1)</f>
        <v>8.4</v>
      </c>
    </row>
    <row r="6676" spans="1:20">
      <c r="A6676" s="1">
        <v>41852</v>
      </c>
      <c r="B6676" t="s">
        <v>121</v>
      </c>
      <c r="C6676">
        <f t="shared" si="315"/>
        <v>3</v>
      </c>
      <c r="D6676" t="s">
        <v>127</v>
      </c>
      <c r="E6676" s="4">
        <v>2823326.4</v>
      </c>
      <c r="F6676" s="4">
        <v>111239.06015999999</v>
      </c>
      <c r="G6676" s="3">
        <v>3.9399999999999998E-2</v>
      </c>
      <c r="H6676" s="7">
        <v>2286.4645286686105</v>
      </c>
      <c r="I6676" s="4">
        <v>90.086702429543237</v>
      </c>
      <c r="J6676">
        <v>1234.8</v>
      </c>
      <c r="K6676" t="s">
        <v>44</v>
      </c>
      <c r="L6676" t="s">
        <v>72</v>
      </c>
      <c r="M6676" t="s">
        <v>71</v>
      </c>
      <c r="N6676" s="2">
        <v>41241</v>
      </c>
      <c r="O6676" s="2">
        <v>45055</v>
      </c>
      <c r="P6676" t="s">
        <v>14</v>
      </c>
      <c r="Q6676" t="s">
        <v>37</v>
      </c>
      <c r="R6676" s="5" t="str">
        <f t="shared" si="316"/>
        <v>0.</v>
      </c>
      <c r="S6676" s="6" t="str">
        <f t="shared" si="317"/>
        <v/>
      </c>
      <c r="T6676">
        <f>ROUND(INT(表1[[#This Row],[合同结束日期]]-表1[[#This Row],[合同起始日期]])/365,1)</f>
        <v>10.4</v>
      </c>
    </row>
    <row r="6677" spans="1:20">
      <c r="A6677" s="1">
        <v>41852</v>
      </c>
      <c r="B6677" t="s">
        <v>121</v>
      </c>
      <c r="C6677">
        <f t="shared" si="315"/>
        <v>3</v>
      </c>
      <c r="D6677" t="s">
        <v>312</v>
      </c>
      <c r="E6677" s="4">
        <v>459972</v>
      </c>
      <c r="F6677" s="4">
        <v>43697.34</v>
      </c>
      <c r="G6677" s="3">
        <v>9.4999999999999987E-2</v>
      </c>
      <c r="H6677" s="7">
        <v>2818.4558823529414</v>
      </c>
      <c r="I6677" s="4">
        <v>267.75330882352944</v>
      </c>
      <c r="J6677">
        <v>163.19999999999999</v>
      </c>
      <c r="K6677" t="s">
        <v>44</v>
      </c>
      <c r="L6677" t="s">
        <v>72</v>
      </c>
      <c r="M6677" t="s">
        <v>71</v>
      </c>
      <c r="N6677" s="2">
        <v>41640</v>
      </c>
      <c r="O6677" s="2">
        <v>43100</v>
      </c>
      <c r="P6677" t="s">
        <v>18</v>
      </c>
      <c r="Q6677" t="s">
        <v>19</v>
      </c>
      <c r="R6677" s="5" t="str">
        <f t="shared" si="316"/>
        <v>0.1</v>
      </c>
      <c r="S6677" s="6" t="str">
        <f t="shared" si="317"/>
        <v/>
      </c>
      <c r="T6677">
        <f>ROUND(INT(表1[[#This Row],[合同结束日期]]-表1[[#This Row],[合同起始日期]])/365,1)</f>
        <v>4</v>
      </c>
    </row>
    <row r="6678" spans="1:20">
      <c r="A6678" s="1">
        <v>41852</v>
      </c>
      <c r="B6678" t="s">
        <v>121</v>
      </c>
      <c r="C6678">
        <f t="shared" si="315"/>
        <v>3</v>
      </c>
      <c r="D6678" t="s">
        <v>128</v>
      </c>
      <c r="E6678" s="4">
        <v>178750.8</v>
      </c>
      <c r="F6678" s="4">
        <v>28993.37976</v>
      </c>
      <c r="G6678" s="3">
        <v>0.16220000000000001</v>
      </c>
      <c r="H6678" s="7">
        <v>986.48344370860923</v>
      </c>
      <c r="I6678" s="4">
        <v>160.00761456953643</v>
      </c>
      <c r="J6678">
        <v>181.2</v>
      </c>
      <c r="K6678" t="s">
        <v>76</v>
      </c>
      <c r="L6678" t="s">
        <v>75</v>
      </c>
      <c r="M6678" t="s">
        <v>75</v>
      </c>
      <c r="N6678" s="2">
        <v>41285</v>
      </c>
      <c r="O6678" s="2">
        <v>43229</v>
      </c>
      <c r="P6678" t="s">
        <v>14</v>
      </c>
      <c r="Q6678" t="s">
        <v>37</v>
      </c>
      <c r="R6678" s="5" t="str">
        <f t="shared" si="316"/>
        <v>0.</v>
      </c>
      <c r="S6678" s="6" t="str">
        <f t="shared" si="317"/>
        <v/>
      </c>
      <c r="T6678">
        <f>ROUND(INT(表1[[#This Row],[合同结束日期]]-表1[[#This Row],[合同起始日期]])/365,1)</f>
        <v>5.3</v>
      </c>
    </row>
    <row r="6679" spans="1:20">
      <c r="A6679" s="1">
        <v>41852</v>
      </c>
      <c r="B6679" t="s">
        <v>121</v>
      </c>
      <c r="C6679">
        <f t="shared" si="315"/>
        <v>3</v>
      </c>
      <c r="D6679" t="s">
        <v>129</v>
      </c>
      <c r="E6679" s="4">
        <v>373205.39999999997</v>
      </c>
      <c r="F6679" s="4">
        <v>61989.416939999996</v>
      </c>
      <c r="G6679" s="3">
        <v>0.1661</v>
      </c>
      <c r="H6679" s="7">
        <v>3110.0449999999996</v>
      </c>
      <c r="I6679" s="4">
        <v>516.57847449999997</v>
      </c>
      <c r="J6679">
        <v>120</v>
      </c>
      <c r="K6679" t="s">
        <v>20</v>
      </c>
      <c r="L6679" t="s">
        <v>21</v>
      </c>
      <c r="M6679" t="s">
        <v>130</v>
      </c>
      <c r="N6679" s="2">
        <v>41285</v>
      </c>
      <c r="O6679" s="2">
        <v>42133</v>
      </c>
      <c r="P6679" t="s">
        <v>24</v>
      </c>
      <c r="Q6679" t="s">
        <v>25</v>
      </c>
      <c r="R6679" s="5" t="str">
        <f t="shared" si="316"/>
        <v>0.15</v>
      </c>
      <c r="S6679" s="6" t="str">
        <f t="shared" si="317"/>
        <v/>
      </c>
      <c r="T6679">
        <f>ROUND(INT(表1[[#This Row],[合同结束日期]]-表1[[#This Row],[合同起始日期]])/365,1)</f>
        <v>2.2999999999999998</v>
      </c>
    </row>
    <row r="6680" spans="1:20">
      <c r="A6680" s="1">
        <v>41852</v>
      </c>
      <c r="B6680" t="s">
        <v>121</v>
      </c>
      <c r="C6680">
        <f t="shared" si="315"/>
        <v>3</v>
      </c>
      <c r="D6680" t="s">
        <v>131</v>
      </c>
      <c r="E6680" s="4">
        <v>68022</v>
      </c>
      <c r="F6680" s="4">
        <v>15896.741400000001</v>
      </c>
      <c r="G6680" s="3">
        <v>0.23370000000000002</v>
      </c>
      <c r="H6680" s="7">
        <v>1069.5283018867926</v>
      </c>
      <c r="I6680" s="4">
        <v>249.94876415094342</v>
      </c>
      <c r="J6680">
        <v>63.599999999999994</v>
      </c>
      <c r="K6680" t="s">
        <v>11</v>
      </c>
      <c r="L6680" t="s">
        <v>13</v>
      </c>
      <c r="M6680" t="s">
        <v>34</v>
      </c>
      <c r="N6680" s="2">
        <v>41267</v>
      </c>
      <c r="O6680" s="2">
        <v>42133</v>
      </c>
      <c r="P6680" t="s">
        <v>24</v>
      </c>
      <c r="Q6680" t="s">
        <v>83</v>
      </c>
      <c r="R6680" s="5" t="str">
        <f t="shared" si="316"/>
        <v>0.14</v>
      </c>
      <c r="S6680" s="6" t="str">
        <f t="shared" si="317"/>
        <v/>
      </c>
      <c r="T6680">
        <f>ROUND(INT(表1[[#This Row],[合同结束日期]]-表1[[#This Row],[合同起始日期]])/365,1)</f>
        <v>2.4</v>
      </c>
    </row>
    <row r="6681" spans="1:20">
      <c r="A6681" s="1">
        <v>41852</v>
      </c>
      <c r="B6681" t="s">
        <v>121</v>
      </c>
      <c r="C6681">
        <f t="shared" si="315"/>
        <v>3</v>
      </c>
      <c r="D6681" t="s">
        <v>132</v>
      </c>
      <c r="E6681" s="4">
        <v>51464.4</v>
      </c>
      <c r="F6681" s="4">
        <v>15732.667080000001</v>
      </c>
      <c r="G6681" s="3">
        <v>0.30570000000000003</v>
      </c>
      <c r="H6681" s="7">
        <v>752.40350877192998</v>
      </c>
      <c r="I6681" s="4">
        <v>230.009752631579</v>
      </c>
      <c r="J6681">
        <v>68.399999999999991</v>
      </c>
      <c r="K6681" t="s">
        <v>20</v>
      </c>
      <c r="L6681" t="s">
        <v>21</v>
      </c>
      <c r="M6681" t="s">
        <v>130</v>
      </c>
      <c r="N6681" s="2">
        <v>41374</v>
      </c>
      <c r="O6681" s="2">
        <v>42133</v>
      </c>
      <c r="P6681" t="s">
        <v>24</v>
      </c>
      <c r="Q6681" t="s">
        <v>25</v>
      </c>
      <c r="R6681" s="5" t="str">
        <f t="shared" si="316"/>
        <v>0.15</v>
      </c>
      <c r="S6681" s="6" t="str">
        <f t="shared" si="317"/>
        <v/>
      </c>
      <c r="T6681">
        <f>ROUND(INT(表1[[#This Row],[合同结束日期]]-表1[[#This Row],[合同起始日期]])/365,1)</f>
        <v>2.1</v>
      </c>
    </row>
    <row r="6682" spans="1:20">
      <c r="A6682" s="1">
        <v>41852</v>
      </c>
      <c r="B6682" t="s">
        <v>121</v>
      </c>
      <c r="C6682">
        <f t="shared" si="315"/>
        <v>3</v>
      </c>
      <c r="D6682" t="s">
        <v>133</v>
      </c>
      <c r="E6682" s="4">
        <v>35691.599999999999</v>
      </c>
      <c r="F6682" s="4">
        <v>15211.759919999999</v>
      </c>
      <c r="G6682" s="3">
        <v>0.42619999999999997</v>
      </c>
      <c r="H6682" s="7">
        <v>457.58461538461535</v>
      </c>
      <c r="I6682" s="4">
        <v>195.02256307692306</v>
      </c>
      <c r="J6682">
        <v>78</v>
      </c>
      <c r="K6682" t="s">
        <v>20</v>
      </c>
      <c r="L6682" t="s">
        <v>21</v>
      </c>
      <c r="M6682" t="s">
        <v>134</v>
      </c>
      <c r="N6682" s="2">
        <v>41384</v>
      </c>
      <c r="O6682" s="2">
        <v>42143</v>
      </c>
      <c r="P6682" t="s">
        <v>24</v>
      </c>
      <c r="Q6682" t="s">
        <v>37</v>
      </c>
      <c r="R6682" s="5" t="str">
        <f t="shared" si="316"/>
        <v>0.</v>
      </c>
      <c r="S6682" s="6" t="str">
        <f t="shared" si="317"/>
        <v/>
      </c>
      <c r="T6682">
        <f>ROUND(INT(表1[[#This Row],[合同结束日期]]-表1[[#This Row],[合同起始日期]])/365,1)</f>
        <v>2.1</v>
      </c>
    </row>
    <row r="6683" spans="1:20">
      <c r="A6683" s="1">
        <v>41852</v>
      </c>
      <c r="B6683" t="s">
        <v>121</v>
      </c>
      <c r="C6683">
        <f t="shared" si="315"/>
        <v>3</v>
      </c>
      <c r="D6683" t="s">
        <v>135</v>
      </c>
      <c r="E6683" s="4">
        <v>550105.19999999995</v>
      </c>
      <c r="F6683" s="4">
        <v>108370.72439999999</v>
      </c>
      <c r="G6683" s="3">
        <v>0.19700000000000001</v>
      </c>
      <c r="H6683" s="7">
        <v>1091.4785714285713</v>
      </c>
      <c r="I6683" s="4">
        <v>215.02127857142855</v>
      </c>
      <c r="J6683">
        <v>504</v>
      </c>
      <c r="K6683" t="s">
        <v>44</v>
      </c>
      <c r="L6683" t="s">
        <v>72</v>
      </c>
      <c r="M6683" t="s">
        <v>71</v>
      </c>
      <c r="N6683" s="2">
        <v>41332</v>
      </c>
      <c r="O6683" s="2">
        <v>43594</v>
      </c>
      <c r="P6683" t="s">
        <v>24</v>
      </c>
      <c r="Q6683" t="s">
        <v>19</v>
      </c>
      <c r="R6683" s="5" t="str">
        <f t="shared" si="316"/>
        <v>0.1</v>
      </c>
      <c r="S6683" s="6" t="str">
        <f t="shared" si="317"/>
        <v/>
      </c>
      <c r="T6683">
        <f>ROUND(INT(表1[[#This Row],[合同结束日期]]-表1[[#This Row],[合同起始日期]])/365,1)</f>
        <v>6.2</v>
      </c>
    </row>
    <row r="6684" spans="1:20">
      <c r="A6684" s="1">
        <v>41852</v>
      </c>
      <c r="B6684" t="s">
        <v>121</v>
      </c>
      <c r="C6684">
        <f t="shared" si="315"/>
        <v>3</v>
      </c>
      <c r="D6684" t="s">
        <v>136</v>
      </c>
      <c r="E6684" s="4">
        <v>353634</v>
      </c>
      <c r="F6684" s="4">
        <v>46326.053999999996</v>
      </c>
      <c r="G6684" s="3">
        <v>0.13099999999999998</v>
      </c>
      <c r="H6684" s="7">
        <v>1183.5140562248996</v>
      </c>
      <c r="I6684" s="4">
        <v>155.04034136546184</v>
      </c>
      <c r="J6684">
        <v>298.8</v>
      </c>
      <c r="K6684" t="s">
        <v>44</v>
      </c>
      <c r="L6684" t="s">
        <v>72</v>
      </c>
      <c r="M6684" t="s">
        <v>71</v>
      </c>
      <c r="N6684" s="2">
        <v>41271</v>
      </c>
      <c r="O6684" s="2">
        <v>43229</v>
      </c>
      <c r="P6684" t="s">
        <v>24</v>
      </c>
      <c r="Q6684" t="s">
        <v>19</v>
      </c>
      <c r="R6684" s="5" t="str">
        <f t="shared" si="316"/>
        <v>0.1</v>
      </c>
      <c r="S6684" s="6" t="str">
        <f t="shared" si="317"/>
        <v/>
      </c>
      <c r="T6684">
        <f>ROUND(INT(表1[[#This Row],[合同结束日期]]-表1[[#This Row],[合同起始日期]])/365,1)</f>
        <v>5.4</v>
      </c>
    </row>
    <row r="6685" spans="1:20">
      <c r="A6685" s="1">
        <v>41852</v>
      </c>
      <c r="B6685" t="s">
        <v>121</v>
      </c>
      <c r="C6685">
        <f t="shared" si="315"/>
        <v>3</v>
      </c>
      <c r="D6685" t="s">
        <v>137</v>
      </c>
      <c r="E6685" s="4">
        <v>244940.4</v>
      </c>
      <c r="F6685" s="4">
        <v>36888.024239999999</v>
      </c>
      <c r="G6685" s="3">
        <v>0.15060000000000001</v>
      </c>
      <c r="H6685" s="7">
        <v>995.69268292682921</v>
      </c>
      <c r="I6685" s="4">
        <v>149.95131804878048</v>
      </c>
      <c r="J6685">
        <v>246</v>
      </c>
      <c r="K6685" t="s">
        <v>44</v>
      </c>
      <c r="L6685" t="s">
        <v>72</v>
      </c>
      <c r="M6685" t="s">
        <v>126</v>
      </c>
      <c r="N6685" s="2">
        <v>41249</v>
      </c>
      <c r="O6685" s="2">
        <v>43229</v>
      </c>
      <c r="P6685" t="s">
        <v>24</v>
      </c>
      <c r="Q6685" t="s">
        <v>123</v>
      </c>
      <c r="R6685" s="5" t="str">
        <f t="shared" si="316"/>
        <v>0.09</v>
      </c>
      <c r="S6685" s="6" t="str">
        <f t="shared" si="317"/>
        <v/>
      </c>
      <c r="T6685">
        <f>ROUND(INT(表1[[#This Row],[合同结束日期]]-表1[[#This Row],[合同起始日期]])/365,1)</f>
        <v>5.4</v>
      </c>
    </row>
    <row r="6686" spans="1:20">
      <c r="A6686" s="1">
        <v>41852</v>
      </c>
      <c r="B6686" t="s">
        <v>121</v>
      </c>
      <c r="C6686">
        <f t="shared" si="315"/>
        <v>3</v>
      </c>
      <c r="D6686" t="s">
        <v>138</v>
      </c>
      <c r="E6686" s="4">
        <v>111244.8</v>
      </c>
      <c r="F6686" s="4">
        <v>17398.686720000002</v>
      </c>
      <c r="G6686" s="3">
        <v>0.15640000000000001</v>
      </c>
      <c r="H6686" s="7">
        <v>1891.918367346939</v>
      </c>
      <c r="I6686" s="4">
        <v>295.89603265306124</v>
      </c>
      <c r="J6686">
        <v>58.8</v>
      </c>
      <c r="K6686" t="s">
        <v>140</v>
      </c>
      <c r="L6686" t="s">
        <v>139</v>
      </c>
      <c r="M6686" t="s">
        <v>139</v>
      </c>
      <c r="N6686" s="2">
        <v>41279</v>
      </c>
      <c r="O6686" s="2">
        <v>42133</v>
      </c>
      <c r="P6686" t="s">
        <v>24</v>
      </c>
      <c r="Q6686" t="s">
        <v>28</v>
      </c>
      <c r="R6686" s="5" t="str">
        <f t="shared" si="316"/>
        <v>0.13</v>
      </c>
      <c r="S6686" s="6" t="str">
        <f t="shared" si="317"/>
        <v/>
      </c>
      <c r="T6686">
        <f>ROUND(INT(表1[[#This Row],[合同结束日期]]-表1[[#This Row],[合同起始日期]])/365,1)</f>
        <v>2.2999999999999998</v>
      </c>
    </row>
    <row r="6687" spans="1:20">
      <c r="A6687" s="1">
        <v>41852</v>
      </c>
      <c r="B6687" t="s">
        <v>121</v>
      </c>
      <c r="C6687">
        <f t="shared" si="315"/>
        <v>3</v>
      </c>
      <c r="D6687" t="s">
        <v>141</v>
      </c>
      <c r="E6687" s="4">
        <v>334927.2</v>
      </c>
      <c r="F6687" s="4">
        <v>59215.128959999995</v>
      </c>
      <c r="G6687" s="3">
        <v>0.17679999999999998</v>
      </c>
      <c r="H6687" s="7">
        <v>650.59673659673672</v>
      </c>
      <c r="I6687" s="4">
        <v>115.02550303030303</v>
      </c>
      <c r="J6687">
        <v>514.79999999999995</v>
      </c>
      <c r="K6687" t="s">
        <v>44</v>
      </c>
      <c r="L6687" t="s">
        <v>72</v>
      </c>
      <c r="M6687" t="s">
        <v>71</v>
      </c>
      <c r="N6687" s="2">
        <v>41285</v>
      </c>
      <c r="O6687" s="2">
        <v>43229</v>
      </c>
      <c r="P6687" t="s">
        <v>24</v>
      </c>
      <c r="Q6687" t="s">
        <v>123</v>
      </c>
      <c r="R6687" s="5" t="str">
        <f t="shared" si="316"/>
        <v>0.09</v>
      </c>
      <c r="S6687" s="6" t="str">
        <f t="shared" si="317"/>
        <v/>
      </c>
      <c r="T6687">
        <f>ROUND(INT(表1[[#This Row],[合同结束日期]]-表1[[#This Row],[合同起始日期]])/365,1)</f>
        <v>5.3</v>
      </c>
    </row>
    <row r="6688" spans="1:20">
      <c r="A6688" s="1">
        <v>41852</v>
      </c>
      <c r="B6688" t="s">
        <v>121</v>
      </c>
      <c r="C6688">
        <f t="shared" si="315"/>
        <v>3</v>
      </c>
      <c r="D6688" t="s">
        <v>142</v>
      </c>
      <c r="E6688" s="4">
        <v>330886.08</v>
      </c>
      <c r="F6688" s="4">
        <v>42254.152416000004</v>
      </c>
      <c r="G6688" s="3">
        <v>0.12770000000000001</v>
      </c>
      <c r="H6688" s="7">
        <v>1253.3563636363638</v>
      </c>
      <c r="I6688" s="4">
        <v>160.05360763636367</v>
      </c>
      <c r="J6688">
        <v>264</v>
      </c>
      <c r="K6688" t="s">
        <v>60</v>
      </c>
      <c r="L6688" t="s">
        <v>61</v>
      </c>
      <c r="M6688" t="s">
        <v>143</v>
      </c>
      <c r="N6688" s="2">
        <v>41383</v>
      </c>
      <c r="O6688" s="2">
        <v>42508</v>
      </c>
      <c r="P6688" t="s">
        <v>18</v>
      </c>
      <c r="Q6688" t="s">
        <v>19</v>
      </c>
      <c r="R6688" s="5" t="str">
        <f t="shared" si="316"/>
        <v>0.1</v>
      </c>
      <c r="S6688" s="6" t="str">
        <f t="shared" si="317"/>
        <v/>
      </c>
      <c r="T6688">
        <f>ROUND(INT(表1[[#This Row],[合同结束日期]]-表1[[#This Row],[合同起始日期]])/365,1)</f>
        <v>3.1</v>
      </c>
    </row>
    <row r="6689" spans="1:20">
      <c r="A6689" s="1">
        <v>41852</v>
      </c>
      <c r="B6689" t="s">
        <v>121</v>
      </c>
      <c r="C6689">
        <f t="shared" si="315"/>
        <v>3</v>
      </c>
      <c r="D6689" t="s">
        <v>144</v>
      </c>
      <c r="E6689" s="4">
        <v>48434.400000000001</v>
      </c>
      <c r="F6689" s="4">
        <v>12239.372879999999</v>
      </c>
      <c r="G6689" s="3">
        <v>0.25269999999999998</v>
      </c>
      <c r="H6689" s="7">
        <v>1187.1176470588236</v>
      </c>
      <c r="I6689" s="4">
        <v>299.98462941176473</v>
      </c>
      <c r="J6689">
        <v>40.799999999999997</v>
      </c>
      <c r="K6689" t="s">
        <v>60</v>
      </c>
      <c r="L6689" t="s">
        <v>116</v>
      </c>
      <c r="M6689" t="s">
        <v>145</v>
      </c>
      <c r="N6689" s="2">
        <v>41295</v>
      </c>
      <c r="O6689" s="2">
        <v>42133</v>
      </c>
      <c r="P6689" t="s">
        <v>24</v>
      </c>
      <c r="Q6689" t="s">
        <v>83</v>
      </c>
      <c r="R6689" s="5" t="str">
        <f t="shared" si="316"/>
        <v>0.14</v>
      </c>
      <c r="S6689" s="6" t="str">
        <f t="shared" si="317"/>
        <v/>
      </c>
      <c r="T6689">
        <f>ROUND(INT(表1[[#This Row],[合同结束日期]]-表1[[#This Row],[合同起始日期]])/365,1)</f>
        <v>2.2999999999999998</v>
      </c>
    </row>
    <row r="6690" spans="1:20">
      <c r="A6690" s="1">
        <v>41852</v>
      </c>
      <c r="B6690" t="s">
        <v>121</v>
      </c>
      <c r="C6690">
        <f t="shared" si="315"/>
        <v>3</v>
      </c>
      <c r="D6690" t="s">
        <v>146</v>
      </c>
      <c r="E6690" s="4">
        <v>809193.0120000001</v>
      </c>
      <c r="F6690" s="4">
        <v>105195.09156</v>
      </c>
      <c r="G6690" s="3">
        <v>0.12999999999999998</v>
      </c>
      <c r="H6690" s="7">
        <v>4958.2905147058837</v>
      </c>
      <c r="I6690" s="4">
        <v>644.5777669117648</v>
      </c>
      <c r="J6690">
        <v>163.19999999999999</v>
      </c>
      <c r="K6690" t="s">
        <v>11</v>
      </c>
      <c r="L6690" t="s">
        <v>51</v>
      </c>
      <c r="M6690" t="s">
        <v>50</v>
      </c>
      <c r="N6690" s="2">
        <v>41343</v>
      </c>
      <c r="O6690" s="2">
        <v>42499</v>
      </c>
      <c r="P6690" t="s">
        <v>18</v>
      </c>
      <c r="Q6690" t="s">
        <v>28</v>
      </c>
      <c r="R6690" s="5" t="str">
        <f t="shared" si="316"/>
        <v>0.13</v>
      </c>
      <c r="S6690" s="6" t="str">
        <f t="shared" si="317"/>
        <v/>
      </c>
      <c r="T6690">
        <f>ROUND(INT(表1[[#This Row],[合同结束日期]]-表1[[#This Row],[合同起始日期]])/365,1)</f>
        <v>3.2</v>
      </c>
    </row>
    <row r="6691" spans="1:20">
      <c r="A6691" s="1">
        <v>41852</v>
      </c>
      <c r="B6691" t="s">
        <v>121</v>
      </c>
      <c r="C6691">
        <f t="shared" si="315"/>
        <v>3</v>
      </c>
      <c r="D6691" t="s">
        <v>147</v>
      </c>
      <c r="E6691" s="4">
        <v>1337406.5399999998</v>
      </c>
      <c r="F6691" s="4">
        <v>93618.457800000004</v>
      </c>
      <c r="G6691" s="3">
        <v>7.0000000000000007E-2</v>
      </c>
      <c r="H6691" s="7">
        <v>1648.6767011834318</v>
      </c>
      <c r="I6691" s="4">
        <v>115.40736908284025</v>
      </c>
      <c r="J6691">
        <v>811.19999999999993</v>
      </c>
      <c r="K6691" t="s">
        <v>44</v>
      </c>
      <c r="L6691" t="s">
        <v>72</v>
      </c>
      <c r="M6691" t="s">
        <v>71</v>
      </c>
      <c r="N6691" s="2">
        <v>41240</v>
      </c>
      <c r="O6691" s="2">
        <v>44325</v>
      </c>
      <c r="P6691" t="s">
        <v>18</v>
      </c>
      <c r="Q6691" t="s">
        <v>78</v>
      </c>
      <c r="R6691" s="5" t="str">
        <f t="shared" si="316"/>
        <v>0.07</v>
      </c>
      <c r="S6691" s="6" t="str">
        <f t="shared" si="317"/>
        <v/>
      </c>
      <c r="T6691">
        <f>ROUND(INT(表1[[#This Row],[合同结束日期]]-表1[[#This Row],[合同起始日期]])/365,1)</f>
        <v>8.5</v>
      </c>
    </row>
    <row r="6692" spans="1:20">
      <c r="A6692" s="1">
        <v>41852</v>
      </c>
      <c r="B6692" t="s">
        <v>121</v>
      </c>
      <c r="C6692">
        <f t="shared" si="315"/>
        <v>3</v>
      </c>
      <c r="D6692" t="s">
        <v>148</v>
      </c>
      <c r="E6692" s="4">
        <v>136383.35999999999</v>
      </c>
      <c r="F6692" s="4">
        <v>18725.435328</v>
      </c>
      <c r="G6692" s="3">
        <v>0.13730000000000001</v>
      </c>
      <c r="H6692" s="7">
        <v>1833.109677419355</v>
      </c>
      <c r="I6692" s="4">
        <v>251.68595870967744</v>
      </c>
      <c r="J6692">
        <v>74.399999999999991</v>
      </c>
      <c r="K6692" t="s">
        <v>44</v>
      </c>
      <c r="L6692" t="s">
        <v>72</v>
      </c>
      <c r="M6692" t="s">
        <v>126</v>
      </c>
      <c r="N6692" s="2">
        <v>41312</v>
      </c>
      <c r="O6692" s="2">
        <v>43229</v>
      </c>
      <c r="P6692" t="s">
        <v>24</v>
      </c>
      <c r="Q6692" t="s">
        <v>48</v>
      </c>
      <c r="R6692" s="5" t="str">
        <f t="shared" si="316"/>
        <v>0.11</v>
      </c>
      <c r="S6692" s="6" t="str">
        <f t="shared" si="317"/>
        <v/>
      </c>
      <c r="T6692">
        <f>ROUND(INT(表1[[#This Row],[合同结束日期]]-表1[[#This Row],[合同起始日期]])/365,1)</f>
        <v>5.3</v>
      </c>
    </row>
    <row r="6693" spans="1:20">
      <c r="A6693" s="1">
        <v>41852</v>
      </c>
      <c r="B6693" t="s">
        <v>121</v>
      </c>
      <c r="C6693">
        <f t="shared" si="315"/>
        <v>3</v>
      </c>
      <c r="D6693" t="s">
        <v>304</v>
      </c>
      <c r="E6693" s="4">
        <v>107658</v>
      </c>
      <c r="F6693" s="4">
        <v>16934.6034</v>
      </c>
      <c r="G6693" s="3">
        <v>0.1573</v>
      </c>
      <c r="H6693" s="7">
        <v>2894.0322580645166</v>
      </c>
      <c r="I6693" s="4">
        <v>455.23127419354842</v>
      </c>
      <c r="J6693">
        <v>37.199999999999996</v>
      </c>
      <c r="K6693" t="s">
        <v>44</v>
      </c>
      <c r="L6693" t="s">
        <v>46</v>
      </c>
      <c r="M6693" t="s">
        <v>45</v>
      </c>
      <c r="N6693" s="2">
        <v>41609</v>
      </c>
      <c r="O6693" s="2">
        <v>42358</v>
      </c>
      <c r="P6693" t="s">
        <v>24</v>
      </c>
      <c r="Q6693" t="s">
        <v>83</v>
      </c>
      <c r="R6693" s="5" t="str">
        <f t="shared" si="316"/>
        <v>0.14</v>
      </c>
      <c r="S6693" s="6" t="str">
        <f t="shared" si="317"/>
        <v/>
      </c>
      <c r="T6693">
        <f>ROUND(INT(表1[[#This Row],[合同结束日期]]-表1[[#This Row],[合同起始日期]])/365,1)</f>
        <v>2.1</v>
      </c>
    </row>
    <row r="6694" spans="1:20">
      <c r="A6694" s="1">
        <v>41852</v>
      </c>
      <c r="B6694" t="s">
        <v>121</v>
      </c>
      <c r="C6694">
        <f t="shared" si="315"/>
        <v>3</v>
      </c>
      <c r="D6694" t="s">
        <v>149</v>
      </c>
      <c r="E6694" s="4">
        <v>2947166.1719999998</v>
      </c>
      <c r="F6694" s="4">
        <v>353564.43175993947</v>
      </c>
      <c r="G6694" s="3">
        <v>0.11996759297763122</v>
      </c>
      <c r="H6694" s="7">
        <v>660.56261699838626</v>
      </c>
      <c r="I6694" s="4">
        <v>79.246107172301308</v>
      </c>
      <c r="J6694">
        <v>4461.5999999999995</v>
      </c>
      <c r="K6694" t="s">
        <v>151</v>
      </c>
      <c r="L6694" t="s">
        <v>150</v>
      </c>
      <c r="M6694" t="s">
        <v>150</v>
      </c>
      <c r="N6694" s="2">
        <v>41150</v>
      </c>
      <c r="O6694" s="2">
        <v>48708</v>
      </c>
      <c r="P6694" t="s">
        <v>24</v>
      </c>
      <c r="Q6694" t="s">
        <v>65</v>
      </c>
      <c r="R6694" s="5" t="str">
        <f t="shared" si="316"/>
        <v>0.12</v>
      </c>
      <c r="S6694" s="6" t="str">
        <f t="shared" si="317"/>
        <v/>
      </c>
      <c r="T6694">
        <f>ROUND(INT(表1[[#This Row],[合同结束日期]]-表1[[#This Row],[合同起始日期]])/365,1)</f>
        <v>20.7</v>
      </c>
    </row>
    <row r="6695" spans="1:20">
      <c r="A6695" s="1">
        <v>41852</v>
      </c>
      <c r="B6695" t="s">
        <v>121</v>
      </c>
      <c r="C6695">
        <f t="shared" si="315"/>
        <v>3</v>
      </c>
      <c r="D6695" t="s">
        <v>225</v>
      </c>
      <c r="E6695" s="4">
        <v>372000</v>
      </c>
      <c r="F6695" s="4">
        <v>29760</v>
      </c>
      <c r="G6695" s="3">
        <v>0.08</v>
      </c>
      <c r="H6695" s="7">
        <v>2060.7591570830286</v>
      </c>
      <c r="I6695" s="4">
        <v>164.8607325666423</v>
      </c>
      <c r="J6695">
        <v>180.51599999999999</v>
      </c>
      <c r="K6695" t="s">
        <v>44</v>
      </c>
      <c r="L6695" t="s">
        <v>72</v>
      </c>
      <c r="M6695" t="s">
        <v>126</v>
      </c>
      <c r="N6695" s="2">
        <v>41337</v>
      </c>
      <c r="O6695" s="2">
        <v>46917</v>
      </c>
      <c r="P6695" t="s">
        <v>24</v>
      </c>
      <c r="Q6695">
        <v>0.08</v>
      </c>
      <c r="R6695" s="5">
        <f t="shared" si="316"/>
        <v>0.08</v>
      </c>
      <c r="S6695" s="6" t="str">
        <f t="shared" si="317"/>
        <v/>
      </c>
      <c r="T6695">
        <f>ROUND(INT(表1[[#This Row],[合同结束日期]]-表1[[#This Row],[合同起始日期]])/365,1)</f>
        <v>15.3</v>
      </c>
    </row>
    <row r="6696" spans="1:20">
      <c r="A6696" s="1">
        <v>41852</v>
      </c>
      <c r="B6696" t="s">
        <v>121</v>
      </c>
      <c r="C6696">
        <f t="shared" si="315"/>
        <v>3</v>
      </c>
      <c r="D6696" t="s">
        <v>152</v>
      </c>
      <c r="E6696" s="4">
        <v>184237.19999999998</v>
      </c>
      <c r="F6696" s="4">
        <v>61719.462</v>
      </c>
      <c r="G6696" s="3">
        <v>0.33500000000000002</v>
      </c>
      <c r="H6696" s="7">
        <v>552.26978417266184</v>
      </c>
      <c r="I6696" s="4">
        <v>185.01037769784173</v>
      </c>
      <c r="J6696">
        <v>333.59999999999997</v>
      </c>
      <c r="K6696" t="s">
        <v>151</v>
      </c>
      <c r="L6696" t="s">
        <v>154</v>
      </c>
      <c r="M6696" t="s">
        <v>153</v>
      </c>
      <c r="N6696" s="2">
        <v>41261</v>
      </c>
      <c r="O6696" s="2">
        <v>43229</v>
      </c>
      <c r="P6696" t="s">
        <v>14</v>
      </c>
      <c r="Q6696" t="s">
        <v>37</v>
      </c>
      <c r="R6696" s="5" t="str">
        <f t="shared" si="316"/>
        <v>0.</v>
      </c>
      <c r="S6696" s="6" t="str">
        <f t="shared" si="317"/>
        <v/>
      </c>
      <c r="T6696">
        <f>ROUND(INT(表1[[#This Row],[合同结束日期]]-表1[[#This Row],[合同起始日期]])/365,1)</f>
        <v>5.4</v>
      </c>
    </row>
    <row r="6697" spans="1:20">
      <c r="A6697" s="1">
        <v>41852</v>
      </c>
      <c r="B6697" t="s">
        <v>121</v>
      </c>
      <c r="C6697">
        <f t="shared" si="315"/>
        <v>3</v>
      </c>
      <c r="D6697" t="s">
        <v>155</v>
      </c>
      <c r="E6697" s="4">
        <v>177674.4</v>
      </c>
      <c r="F6697" s="4">
        <v>44400.832560000003</v>
      </c>
      <c r="G6697" s="3">
        <v>0.24990000000000001</v>
      </c>
      <c r="H6697" s="7">
        <v>1000.418918918919</v>
      </c>
      <c r="I6697" s="4">
        <v>250.00468783783785</v>
      </c>
      <c r="J6697">
        <v>177.6</v>
      </c>
      <c r="K6697" t="s">
        <v>11</v>
      </c>
      <c r="L6697" t="s">
        <v>92</v>
      </c>
      <c r="M6697" t="s">
        <v>92</v>
      </c>
      <c r="N6697" s="2">
        <v>41299</v>
      </c>
      <c r="O6697" s="2">
        <v>42499</v>
      </c>
      <c r="P6697" t="s">
        <v>24</v>
      </c>
      <c r="Q6697" t="s">
        <v>59</v>
      </c>
      <c r="R6697" s="5" t="str">
        <f t="shared" si="316"/>
        <v>0.16</v>
      </c>
      <c r="S6697" s="6" t="str">
        <f t="shared" si="317"/>
        <v/>
      </c>
      <c r="T6697">
        <f>ROUND(INT(表1[[#This Row],[合同结束日期]]-表1[[#This Row],[合同起始日期]])/365,1)</f>
        <v>3.3</v>
      </c>
    </row>
    <row r="6698" spans="1:20">
      <c r="A6698" s="1">
        <v>41852</v>
      </c>
      <c r="B6698" t="s">
        <v>121</v>
      </c>
      <c r="C6698">
        <f t="shared" si="315"/>
        <v>3</v>
      </c>
      <c r="D6698" t="s">
        <v>156</v>
      </c>
      <c r="E6698" s="4">
        <v>112616.4</v>
      </c>
      <c r="F6698" s="4">
        <v>52794.568320000006</v>
      </c>
      <c r="G6698" s="3">
        <v>0.46880000000000005</v>
      </c>
      <c r="H6698" s="7">
        <v>533.22159090909088</v>
      </c>
      <c r="I6698" s="4">
        <v>249.97428181818185</v>
      </c>
      <c r="J6698">
        <v>211.2</v>
      </c>
      <c r="K6698" t="s">
        <v>11</v>
      </c>
      <c r="L6698" t="s">
        <v>23</v>
      </c>
      <c r="M6698" t="s">
        <v>23</v>
      </c>
      <c r="N6698" s="2">
        <v>41346</v>
      </c>
      <c r="O6698" s="2">
        <v>42499</v>
      </c>
      <c r="P6698" t="s">
        <v>24</v>
      </c>
      <c r="Q6698" t="s">
        <v>56</v>
      </c>
      <c r="R6698" s="5" t="str">
        <f t="shared" si="316"/>
        <v>0.17</v>
      </c>
      <c r="S6698" s="6" t="str">
        <f t="shared" si="317"/>
        <v/>
      </c>
      <c r="T6698">
        <f>ROUND(INT(表1[[#This Row],[合同结束日期]]-表1[[#This Row],[合同起始日期]])/365,1)</f>
        <v>3.2</v>
      </c>
    </row>
    <row r="6699" spans="1:20">
      <c r="A6699" s="1">
        <v>41852</v>
      </c>
      <c r="B6699" t="s">
        <v>121</v>
      </c>
      <c r="C6699">
        <f t="shared" si="315"/>
        <v>3</v>
      </c>
      <c r="D6699" t="s">
        <v>157</v>
      </c>
      <c r="E6699" s="4">
        <v>111982.8</v>
      </c>
      <c r="F6699" s="4">
        <v>27603.760200000004</v>
      </c>
      <c r="G6699" s="3">
        <v>0.24650000000000002</v>
      </c>
      <c r="H6699" s="7">
        <v>933.19</v>
      </c>
      <c r="I6699" s="4">
        <v>230.03133500000004</v>
      </c>
      <c r="J6699">
        <v>120</v>
      </c>
      <c r="K6699" t="s">
        <v>11</v>
      </c>
      <c r="L6699" t="s">
        <v>13</v>
      </c>
      <c r="M6699" t="s">
        <v>13</v>
      </c>
      <c r="N6699" s="2">
        <v>41285</v>
      </c>
      <c r="O6699" s="2">
        <v>42133</v>
      </c>
      <c r="P6699" t="s">
        <v>24</v>
      </c>
      <c r="Q6699" t="s">
        <v>28</v>
      </c>
      <c r="R6699" s="5" t="str">
        <f t="shared" si="316"/>
        <v>0.13</v>
      </c>
      <c r="S6699" s="6" t="str">
        <f t="shared" si="317"/>
        <v/>
      </c>
      <c r="T6699">
        <f>ROUND(INT(表1[[#This Row],[合同结束日期]]-表1[[#This Row],[合同起始日期]])/365,1)</f>
        <v>2.2999999999999998</v>
      </c>
    </row>
    <row r="6700" spans="1:20">
      <c r="A6700" s="1">
        <v>41852</v>
      </c>
      <c r="B6700" t="s">
        <v>121</v>
      </c>
      <c r="C6700">
        <f t="shared" si="315"/>
        <v>3</v>
      </c>
      <c r="D6700" t="s">
        <v>158</v>
      </c>
      <c r="E6700" s="4">
        <v>80559.960000000006</v>
      </c>
      <c r="F6700" s="4">
        <v>17473.455324000002</v>
      </c>
      <c r="G6700" s="3">
        <v>0.21690000000000001</v>
      </c>
      <c r="H6700" s="7">
        <v>1198.8089285714286</v>
      </c>
      <c r="I6700" s="4">
        <v>260.02165660714286</v>
      </c>
      <c r="J6700">
        <v>67.2</v>
      </c>
      <c r="K6700" t="s">
        <v>11</v>
      </c>
      <c r="L6700" t="s">
        <v>13</v>
      </c>
      <c r="M6700" t="s">
        <v>27</v>
      </c>
      <c r="N6700" s="2">
        <v>41330</v>
      </c>
      <c r="O6700" s="2">
        <v>42133</v>
      </c>
      <c r="P6700" t="s">
        <v>24</v>
      </c>
      <c r="Q6700" t="s">
        <v>25</v>
      </c>
      <c r="R6700" s="5" t="str">
        <f t="shared" si="316"/>
        <v>0.15</v>
      </c>
      <c r="S6700" s="6" t="str">
        <f t="shared" si="317"/>
        <v/>
      </c>
      <c r="T6700">
        <f>ROUND(INT(表1[[#This Row],[合同结束日期]]-表1[[#This Row],[合同起始日期]])/365,1)</f>
        <v>2.2000000000000002</v>
      </c>
    </row>
    <row r="6701" spans="1:20">
      <c r="A6701" s="1">
        <v>41852</v>
      </c>
      <c r="B6701" t="s">
        <v>121</v>
      </c>
      <c r="C6701">
        <f t="shared" si="315"/>
        <v>3</v>
      </c>
      <c r="D6701" t="s">
        <v>159</v>
      </c>
      <c r="E6701" s="4">
        <v>32907.599999999999</v>
      </c>
      <c r="F6701" s="4">
        <v>19152.2232</v>
      </c>
      <c r="G6701" s="3">
        <v>0.58200000000000007</v>
      </c>
      <c r="H6701" s="7">
        <v>489.69642857142856</v>
      </c>
      <c r="I6701" s="4">
        <v>285.00332142857144</v>
      </c>
      <c r="J6701">
        <v>67.2</v>
      </c>
      <c r="K6701" t="s">
        <v>60</v>
      </c>
      <c r="L6701" t="s">
        <v>61</v>
      </c>
      <c r="M6701" t="s">
        <v>60</v>
      </c>
      <c r="N6701" s="2">
        <v>41283</v>
      </c>
      <c r="O6701" s="2">
        <v>42133</v>
      </c>
      <c r="P6701" t="s">
        <v>24</v>
      </c>
      <c r="Q6701" t="s">
        <v>25</v>
      </c>
      <c r="R6701" s="5" t="str">
        <f t="shared" si="316"/>
        <v>0.15</v>
      </c>
      <c r="S6701" s="6" t="str">
        <f t="shared" si="317"/>
        <v/>
      </c>
      <c r="T6701">
        <f>ROUND(INT(表1[[#This Row],[合同结束日期]]-表1[[#This Row],[合同起始日期]])/365,1)</f>
        <v>2.2999999999999998</v>
      </c>
    </row>
    <row r="6702" spans="1:20">
      <c r="A6702" s="1">
        <v>41852</v>
      </c>
      <c r="B6702" t="s">
        <v>121</v>
      </c>
      <c r="C6702">
        <f t="shared" si="315"/>
        <v>3</v>
      </c>
      <c r="D6702" t="s">
        <v>244</v>
      </c>
      <c r="E6702" s="4">
        <v>178888.8</v>
      </c>
      <c r="F6702" s="4">
        <v>37924.425599999995</v>
      </c>
      <c r="G6702" s="3">
        <v>0.21199999999999999</v>
      </c>
      <c r="H6702" s="7">
        <v>961.76774193548385</v>
      </c>
      <c r="I6702" s="4">
        <v>203.89476129032255</v>
      </c>
      <c r="J6702">
        <v>186</v>
      </c>
      <c r="K6702" t="s">
        <v>11</v>
      </c>
      <c r="L6702" t="s">
        <v>13</v>
      </c>
      <c r="M6702" t="s">
        <v>27</v>
      </c>
      <c r="N6702" s="2">
        <v>41445</v>
      </c>
      <c r="O6702" s="2">
        <v>42204</v>
      </c>
      <c r="P6702" t="s">
        <v>24</v>
      </c>
      <c r="Q6702" t="s">
        <v>59</v>
      </c>
      <c r="R6702" s="5" t="str">
        <f t="shared" si="316"/>
        <v>0.16</v>
      </c>
      <c r="S6702" s="6" t="str">
        <f t="shared" si="317"/>
        <v/>
      </c>
      <c r="T6702">
        <f>ROUND(INT(表1[[#This Row],[合同结束日期]]-表1[[#This Row],[合同起始日期]])/365,1)</f>
        <v>2.1</v>
      </c>
    </row>
    <row r="6703" spans="1:20">
      <c r="A6703" s="1">
        <v>41852</v>
      </c>
      <c r="B6703" t="s">
        <v>121</v>
      </c>
      <c r="C6703">
        <f t="shared" si="315"/>
        <v>3</v>
      </c>
      <c r="D6703" t="s">
        <v>160</v>
      </c>
      <c r="E6703" s="4">
        <v>264243.59999999998</v>
      </c>
      <c r="F6703" s="4">
        <v>43309.526040000004</v>
      </c>
      <c r="G6703" s="3">
        <v>0.16390000000000002</v>
      </c>
      <c r="H6703" s="7">
        <v>3609.8852459016389</v>
      </c>
      <c r="I6703" s="4">
        <v>591.66019180327874</v>
      </c>
      <c r="J6703">
        <v>73.2</v>
      </c>
      <c r="K6703" t="s">
        <v>20</v>
      </c>
      <c r="L6703" t="s">
        <v>21</v>
      </c>
      <c r="M6703" t="s">
        <v>130</v>
      </c>
      <c r="N6703" s="2">
        <v>41295</v>
      </c>
      <c r="O6703" s="2">
        <v>42133</v>
      </c>
      <c r="P6703" t="s">
        <v>24</v>
      </c>
      <c r="Q6703" t="s">
        <v>25</v>
      </c>
      <c r="R6703" s="5" t="str">
        <f t="shared" si="316"/>
        <v>0.15</v>
      </c>
      <c r="S6703" s="6" t="str">
        <f t="shared" si="317"/>
        <v/>
      </c>
      <c r="T6703">
        <f>ROUND(INT(表1[[#This Row],[合同结束日期]]-表1[[#This Row],[合同起始日期]])/365,1)</f>
        <v>2.2999999999999998</v>
      </c>
    </row>
    <row r="6704" spans="1:20">
      <c r="A6704" s="1">
        <v>41852</v>
      </c>
      <c r="B6704" t="s">
        <v>121</v>
      </c>
      <c r="C6704">
        <f t="shared" si="315"/>
        <v>3</v>
      </c>
      <c r="D6704" t="s">
        <v>161</v>
      </c>
      <c r="E6704" s="4">
        <v>111176.51999999997</v>
      </c>
      <c r="F6704" s="4">
        <v>21990.715656000004</v>
      </c>
      <c r="G6704" s="3">
        <v>0.19780000000000009</v>
      </c>
      <c r="H6704" s="7">
        <v>1323.5299999999997</v>
      </c>
      <c r="I6704" s="4">
        <v>261.79423400000007</v>
      </c>
      <c r="J6704">
        <v>84</v>
      </c>
      <c r="K6704" t="s">
        <v>20</v>
      </c>
      <c r="L6704" t="s">
        <v>21</v>
      </c>
      <c r="M6704" t="s">
        <v>17</v>
      </c>
      <c r="N6704" s="2">
        <v>41326</v>
      </c>
      <c r="O6704" s="2">
        <v>42133</v>
      </c>
      <c r="P6704" t="s">
        <v>24</v>
      </c>
      <c r="Q6704" t="s">
        <v>59</v>
      </c>
      <c r="R6704" s="5" t="str">
        <f t="shared" si="316"/>
        <v>0.16</v>
      </c>
      <c r="S6704" s="6" t="str">
        <f t="shared" si="317"/>
        <v/>
      </c>
      <c r="T6704">
        <f>ROUND(INT(表1[[#This Row],[合同结束日期]]-表1[[#This Row],[合同起始日期]])/365,1)</f>
        <v>2.2000000000000002</v>
      </c>
    </row>
    <row r="6705" spans="1:20">
      <c r="A6705" s="1">
        <v>41852</v>
      </c>
      <c r="B6705" t="s">
        <v>121</v>
      </c>
      <c r="C6705">
        <f t="shared" si="315"/>
        <v>3</v>
      </c>
      <c r="D6705" t="s">
        <v>162</v>
      </c>
      <c r="E6705" s="4">
        <v>68860.800000000003</v>
      </c>
      <c r="F6705" s="4">
        <v>24562.647359999999</v>
      </c>
      <c r="G6705" s="3">
        <v>0.35669999999999996</v>
      </c>
      <c r="H6705" s="7">
        <v>644.76404494382029</v>
      </c>
      <c r="I6705" s="4">
        <v>229.98733483146066</v>
      </c>
      <c r="J6705">
        <v>106.8</v>
      </c>
      <c r="K6705" t="s">
        <v>11</v>
      </c>
      <c r="L6705" t="s">
        <v>13</v>
      </c>
      <c r="M6705" t="s">
        <v>34</v>
      </c>
      <c r="N6705" s="2">
        <v>41276</v>
      </c>
      <c r="O6705" s="2">
        <v>42133</v>
      </c>
      <c r="P6705" t="s">
        <v>24</v>
      </c>
      <c r="Q6705" t="s">
        <v>25</v>
      </c>
      <c r="R6705" s="5" t="str">
        <f t="shared" si="316"/>
        <v>0.15</v>
      </c>
      <c r="S6705" s="6" t="str">
        <f t="shared" si="317"/>
        <v/>
      </c>
      <c r="T6705">
        <f>ROUND(INT(表1[[#This Row],[合同结束日期]]-表1[[#This Row],[合同起始日期]])/365,1)</f>
        <v>2.2999999999999998</v>
      </c>
    </row>
    <row r="6706" spans="1:20">
      <c r="A6706" s="1">
        <v>41852</v>
      </c>
      <c r="B6706" t="s">
        <v>121</v>
      </c>
      <c r="C6706">
        <f t="shared" si="315"/>
        <v>3</v>
      </c>
      <c r="D6706" t="s">
        <v>163</v>
      </c>
      <c r="E6706" s="4">
        <v>24334.799999999999</v>
      </c>
      <c r="F6706" s="4">
        <v>11868.081960000001</v>
      </c>
      <c r="G6706" s="3">
        <v>0.48770000000000008</v>
      </c>
      <c r="H6706" s="7">
        <v>471.60465116279067</v>
      </c>
      <c r="I6706" s="4">
        <v>230.00158837209304</v>
      </c>
      <c r="J6706">
        <v>51.6</v>
      </c>
      <c r="K6706" t="s">
        <v>11</v>
      </c>
      <c r="L6706" t="s">
        <v>13</v>
      </c>
      <c r="M6706" t="s">
        <v>34</v>
      </c>
      <c r="N6706" s="2">
        <v>41276</v>
      </c>
      <c r="O6706" s="2">
        <v>42133</v>
      </c>
      <c r="P6706" t="s">
        <v>24</v>
      </c>
      <c r="Q6706" t="s">
        <v>25</v>
      </c>
      <c r="R6706" s="5" t="str">
        <f t="shared" si="316"/>
        <v>0.15</v>
      </c>
      <c r="S6706" s="6" t="str">
        <f t="shared" si="317"/>
        <v/>
      </c>
      <c r="T6706">
        <f>ROUND(INT(表1[[#This Row],[合同结束日期]]-表1[[#This Row],[合同起始日期]])/365,1)</f>
        <v>2.2999999999999998</v>
      </c>
    </row>
    <row r="6707" spans="1:20">
      <c r="A6707" s="1">
        <v>41852</v>
      </c>
      <c r="B6707" t="s">
        <v>121</v>
      </c>
      <c r="C6707">
        <f t="shared" si="315"/>
        <v>3</v>
      </c>
      <c r="D6707" t="s">
        <v>164</v>
      </c>
      <c r="E6707" s="4">
        <v>36818.400000000001</v>
      </c>
      <c r="F6707" s="4">
        <v>14351.812320000003</v>
      </c>
      <c r="G6707" s="3">
        <v>0.38980000000000004</v>
      </c>
      <c r="H6707" s="7">
        <v>590.03846153846155</v>
      </c>
      <c r="I6707" s="4">
        <v>229.99699230769235</v>
      </c>
      <c r="J6707">
        <v>62.4</v>
      </c>
      <c r="K6707" t="s">
        <v>11</v>
      </c>
      <c r="L6707" t="s">
        <v>13</v>
      </c>
      <c r="M6707" t="s">
        <v>34</v>
      </c>
      <c r="N6707" s="2">
        <v>41276</v>
      </c>
      <c r="O6707" s="2">
        <v>42133</v>
      </c>
      <c r="P6707" t="s">
        <v>24</v>
      </c>
      <c r="Q6707" t="s">
        <v>25</v>
      </c>
      <c r="R6707" s="5" t="str">
        <f t="shared" si="316"/>
        <v>0.15</v>
      </c>
      <c r="S6707" s="6" t="str">
        <f t="shared" si="317"/>
        <v/>
      </c>
      <c r="T6707">
        <f>ROUND(INT(表1[[#This Row],[合同结束日期]]-表1[[#This Row],[合同起始日期]])/365,1)</f>
        <v>2.2999999999999998</v>
      </c>
    </row>
    <row r="6708" spans="1:20">
      <c r="A6708" s="1">
        <v>41852</v>
      </c>
      <c r="B6708" t="s">
        <v>121</v>
      </c>
      <c r="C6708">
        <f t="shared" si="315"/>
        <v>3</v>
      </c>
      <c r="D6708" t="s">
        <v>165</v>
      </c>
      <c r="E6708" s="4">
        <v>64710</v>
      </c>
      <c r="F6708" s="4">
        <v>23709.743999999999</v>
      </c>
      <c r="G6708" s="3">
        <v>0.3664</v>
      </c>
      <c r="H6708" s="7">
        <v>709.53947368421052</v>
      </c>
      <c r="I6708" s="4">
        <v>259.97526315789469</v>
      </c>
      <c r="J6708">
        <v>91.2</v>
      </c>
      <c r="K6708" t="s">
        <v>20</v>
      </c>
      <c r="L6708" t="s">
        <v>21</v>
      </c>
      <c r="M6708" t="s">
        <v>130</v>
      </c>
      <c r="N6708" s="2">
        <v>41284</v>
      </c>
      <c r="O6708" s="2">
        <v>42133</v>
      </c>
      <c r="P6708" t="s">
        <v>24</v>
      </c>
      <c r="Q6708" t="s">
        <v>25</v>
      </c>
      <c r="R6708" s="5" t="str">
        <f t="shared" si="316"/>
        <v>0.15</v>
      </c>
      <c r="S6708" s="6" t="str">
        <f t="shared" si="317"/>
        <v/>
      </c>
      <c r="T6708">
        <f>ROUND(INT(表1[[#This Row],[合同结束日期]]-表1[[#This Row],[合同起始日期]])/365,1)</f>
        <v>2.2999999999999998</v>
      </c>
    </row>
    <row r="6709" spans="1:20">
      <c r="A6709" s="1">
        <v>41852</v>
      </c>
      <c r="B6709" t="s">
        <v>121</v>
      </c>
      <c r="C6709">
        <f t="shared" si="315"/>
        <v>3</v>
      </c>
      <c r="D6709" t="s">
        <v>166</v>
      </c>
      <c r="E6709" s="4">
        <v>250195.19999999998</v>
      </c>
      <c r="F6709" s="4">
        <v>47662.185599999997</v>
      </c>
      <c r="G6709" s="3">
        <v>0.1905</v>
      </c>
      <c r="H6709" s="7">
        <v>1233.7041420118344</v>
      </c>
      <c r="I6709" s="4">
        <v>235.02063905325446</v>
      </c>
      <c r="J6709">
        <v>202.79999999999998</v>
      </c>
      <c r="K6709" t="s">
        <v>20</v>
      </c>
      <c r="L6709" t="s">
        <v>21</v>
      </c>
      <c r="M6709" t="s">
        <v>130</v>
      </c>
      <c r="N6709" s="2">
        <v>41281</v>
      </c>
      <c r="O6709" s="2">
        <v>42499</v>
      </c>
      <c r="P6709" t="s">
        <v>24</v>
      </c>
      <c r="Q6709" t="s">
        <v>25</v>
      </c>
      <c r="R6709" s="5" t="str">
        <f t="shared" si="316"/>
        <v>0.15</v>
      </c>
      <c r="S6709" s="6" t="str">
        <f t="shared" si="317"/>
        <v/>
      </c>
      <c r="T6709">
        <f>ROUND(INT(表1[[#This Row],[合同结束日期]]-表1[[#This Row],[合同起始日期]])/365,1)</f>
        <v>3.3</v>
      </c>
    </row>
    <row r="6710" spans="1:20">
      <c r="A6710" s="1">
        <v>41852</v>
      </c>
      <c r="B6710" t="s">
        <v>121</v>
      </c>
      <c r="C6710">
        <f t="shared" si="315"/>
        <v>3</v>
      </c>
      <c r="D6710" t="s">
        <v>167</v>
      </c>
      <c r="E6710" s="4">
        <v>213092.4</v>
      </c>
      <c r="F6710" s="4">
        <v>47413.059000000001</v>
      </c>
      <c r="G6710" s="3">
        <v>0.2225</v>
      </c>
      <c r="H6710" s="7">
        <v>1176.0066225165563</v>
      </c>
      <c r="I6710" s="4">
        <v>261.66147350993378</v>
      </c>
      <c r="J6710">
        <v>181.2</v>
      </c>
      <c r="K6710" t="s">
        <v>20</v>
      </c>
      <c r="L6710" t="s">
        <v>21</v>
      </c>
      <c r="M6710" t="s">
        <v>130</v>
      </c>
      <c r="N6710" s="2">
        <v>41285</v>
      </c>
      <c r="O6710" s="2">
        <v>42499</v>
      </c>
      <c r="P6710" t="s">
        <v>24</v>
      </c>
      <c r="Q6710" t="s">
        <v>30</v>
      </c>
      <c r="R6710" s="5" t="str">
        <f t="shared" si="316"/>
        <v>0.18</v>
      </c>
      <c r="S6710" s="6" t="str">
        <f t="shared" si="317"/>
        <v/>
      </c>
      <c r="T6710">
        <f>ROUND(INT(表1[[#This Row],[合同结束日期]]-表1[[#This Row],[合同起始日期]])/365,1)</f>
        <v>3.3</v>
      </c>
    </row>
    <row r="6711" spans="1:20">
      <c r="A6711" s="1">
        <v>41852</v>
      </c>
      <c r="B6711" t="s">
        <v>121</v>
      </c>
      <c r="C6711">
        <f t="shared" si="315"/>
        <v>3</v>
      </c>
      <c r="D6711" t="s">
        <v>168</v>
      </c>
      <c r="E6711" s="4">
        <v>163737.60000000001</v>
      </c>
      <c r="F6711" s="4">
        <v>48597.319680000001</v>
      </c>
      <c r="G6711" s="3">
        <v>0.29680000000000001</v>
      </c>
      <c r="H6711" s="7">
        <v>842.27160493827159</v>
      </c>
      <c r="I6711" s="4">
        <v>249.98621234567901</v>
      </c>
      <c r="J6711">
        <v>194.4</v>
      </c>
      <c r="K6711" t="s">
        <v>60</v>
      </c>
      <c r="L6711" t="s">
        <v>61</v>
      </c>
      <c r="M6711" t="s">
        <v>58</v>
      </c>
      <c r="N6711" s="2">
        <v>41348</v>
      </c>
      <c r="O6711" s="2">
        <v>42499</v>
      </c>
      <c r="P6711" t="s">
        <v>24</v>
      </c>
      <c r="Q6711" t="s">
        <v>30</v>
      </c>
      <c r="R6711" s="5" t="str">
        <f t="shared" si="316"/>
        <v>0.18</v>
      </c>
      <c r="S6711" s="6" t="str">
        <f t="shared" si="317"/>
        <v/>
      </c>
      <c r="T6711">
        <f>ROUND(INT(表1[[#This Row],[合同结束日期]]-表1[[#This Row],[合同起始日期]])/365,1)</f>
        <v>3.2</v>
      </c>
    </row>
    <row r="6712" spans="1:20">
      <c r="A6712" s="1">
        <v>41852</v>
      </c>
      <c r="B6712" t="s">
        <v>121</v>
      </c>
      <c r="C6712">
        <f t="shared" si="315"/>
        <v>3</v>
      </c>
      <c r="D6712" t="s">
        <v>226</v>
      </c>
      <c r="E6712" s="4">
        <v>260968.19999999998</v>
      </c>
      <c r="F6712" s="4">
        <v>73227.676919999998</v>
      </c>
      <c r="G6712" s="3">
        <v>0.28060000000000002</v>
      </c>
      <c r="H6712" s="7">
        <v>199.15155677655679</v>
      </c>
      <c r="I6712" s="4">
        <v>55.881926831501836</v>
      </c>
      <c r="J6712">
        <v>1310.3999999999999</v>
      </c>
      <c r="K6712" t="s">
        <v>20</v>
      </c>
      <c r="L6712" t="s">
        <v>173</v>
      </c>
      <c r="M6712" t="s">
        <v>172</v>
      </c>
      <c r="N6712" s="2">
        <v>41241</v>
      </c>
      <c r="O6712" s="2">
        <v>45803</v>
      </c>
      <c r="P6712" t="s">
        <v>39</v>
      </c>
      <c r="Q6712" t="s">
        <v>28</v>
      </c>
      <c r="R6712" s="5" t="str">
        <f t="shared" si="316"/>
        <v>0.13</v>
      </c>
      <c r="S6712" s="6" t="str">
        <f t="shared" si="317"/>
        <v/>
      </c>
      <c r="T6712">
        <f>ROUND(INT(表1[[#This Row],[合同结束日期]]-表1[[#This Row],[合同起始日期]])/365,1)</f>
        <v>12.5</v>
      </c>
    </row>
    <row r="6713" spans="1:20">
      <c r="A6713" s="1">
        <v>41852</v>
      </c>
      <c r="B6713" t="s">
        <v>121</v>
      </c>
      <c r="C6713">
        <f t="shared" si="315"/>
        <v>3</v>
      </c>
      <c r="D6713" t="s">
        <v>169</v>
      </c>
      <c r="E6713" s="4">
        <v>102906</v>
      </c>
      <c r="F6713" s="4">
        <v>33382.706399999995</v>
      </c>
      <c r="G6713" s="3">
        <v>0.32439999999999997</v>
      </c>
      <c r="H6713" s="7">
        <v>801.44859813084111</v>
      </c>
      <c r="I6713" s="4">
        <v>259.98992523364484</v>
      </c>
      <c r="J6713">
        <v>128.4</v>
      </c>
      <c r="K6713" t="s">
        <v>20</v>
      </c>
      <c r="L6713" t="s">
        <v>21</v>
      </c>
      <c r="M6713" t="s">
        <v>130</v>
      </c>
      <c r="N6713" s="2">
        <v>41326</v>
      </c>
      <c r="O6713" s="2">
        <v>42499</v>
      </c>
      <c r="P6713" t="s">
        <v>24</v>
      </c>
      <c r="Q6713" t="s">
        <v>170</v>
      </c>
      <c r="R6713" s="5" t="str">
        <f t="shared" si="316"/>
        <v>0.2</v>
      </c>
      <c r="S6713" s="6" t="str">
        <f t="shared" si="317"/>
        <v/>
      </c>
      <c r="T6713">
        <f>ROUND(INT(表1[[#This Row],[合同结束日期]]-表1[[#This Row],[合同起始日期]])/365,1)</f>
        <v>3.2</v>
      </c>
    </row>
    <row r="6714" spans="1:20">
      <c r="A6714" s="1">
        <v>41852</v>
      </c>
      <c r="B6714" t="s">
        <v>121</v>
      </c>
      <c r="C6714">
        <f t="shared" si="315"/>
        <v>3</v>
      </c>
      <c r="D6714" t="s">
        <v>171</v>
      </c>
      <c r="E6714" s="4">
        <v>185340.47999999998</v>
      </c>
      <c r="F6714" s="4">
        <v>111871.51372800001</v>
      </c>
      <c r="G6714" s="3">
        <v>0.60360000000000014</v>
      </c>
      <c r="H6714" s="7">
        <v>261.7803389830508</v>
      </c>
      <c r="I6714" s="4">
        <v>158.01061261016949</v>
      </c>
      <c r="J6714">
        <v>708</v>
      </c>
      <c r="K6714" t="s">
        <v>20</v>
      </c>
      <c r="L6714" t="s">
        <v>173</v>
      </c>
      <c r="M6714" t="s">
        <v>172</v>
      </c>
      <c r="N6714" s="2">
        <v>41377</v>
      </c>
      <c r="O6714" s="2">
        <v>43247</v>
      </c>
      <c r="P6714" t="s">
        <v>24</v>
      </c>
      <c r="Q6714" t="s">
        <v>326</v>
      </c>
      <c r="R6714" s="5" t="str">
        <f t="shared" si="316"/>
        <v>0.21</v>
      </c>
      <c r="S6714" s="6" t="str">
        <f t="shared" si="317"/>
        <v/>
      </c>
      <c r="T6714">
        <f>ROUND(INT(表1[[#This Row],[合同结束日期]]-表1[[#This Row],[合同起始日期]])/365,1)</f>
        <v>5.0999999999999996</v>
      </c>
    </row>
    <row r="6715" spans="1:20">
      <c r="A6715" s="1">
        <v>41852</v>
      </c>
      <c r="B6715" t="s">
        <v>121</v>
      </c>
      <c r="C6715">
        <f t="shared" ref="C6715:C6775" si="318">IF($B6715="负一层",-1,IF($B6715="负一夹层",0,IF($B6715="一层",1,IF($B6715="二层",2,IF($B6715="三层",3,IF($B6715="四层",4))))))</f>
        <v>3</v>
      </c>
      <c r="D6715" t="s">
        <v>174</v>
      </c>
      <c r="E6715" s="4">
        <v>205609.19999999998</v>
      </c>
      <c r="F6715" s="4">
        <v>58968.718559999994</v>
      </c>
      <c r="G6715" s="3">
        <v>0.2868</v>
      </c>
      <c r="H6715" s="7">
        <v>366.11324786324781</v>
      </c>
      <c r="I6715" s="4">
        <v>105.00127948717947</v>
      </c>
      <c r="J6715">
        <v>561.6</v>
      </c>
      <c r="K6715" t="s">
        <v>76</v>
      </c>
      <c r="L6715" t="s">
        <v>75</v>
      </c>
      <c r="M6715" t="s">
        <v>75</v>
      </c>
      <c r="N6715" s="2">
        <v>41243</v>
      </c>
      <c r="O6715" s="2">
        <v>43229</v>
      </c>
      <c r="P6715" t="s">
        <v>24</v>
      </c>
      <c r="Q6715" t="s">
        <v>19</v>
      </c>
      <c r="R6715" s="5" t="str">
        <f t="shared" ref="R6715:R6775" si="319">IF(ISERROR(FIND(",",$Q6715)),$Q6715,LEFT($Q6715,FIND(",",$Q6715)-1))</f>
        <v>0.1</v>
      </c>
      <c r="S6715" s="6" t="str">
        <f t="shared" si="317"/>
        <v/>
      </c>
      <c r="T6715">
        <f>ROUND(INT(表1[[#This Row],[合同结束日期]]-表1[[#This Row],[合同起始日期]])/365,1)</f>
        <v>5.4</v>
      </c>
    </row>
    <row r="6716" spans="1:20">
      <c r="A6716" s="1">
        <v>41852</v>
      </c>
      <c r="B6716" t="s">
        <v>121</v>
      </c>
      <c r="C6716">
        <f t="shared" si="318"/>
        <v>3</v>
      </c>
      <c r="D6716" t="s">
        <v>175</v>
      </c>
      <c r="E6716" s="4">
        <v>1394214</v>
      </c>
      <c r="F6716" s="4">
        <v>186824.67600000001</v>
      </c>
      <c r="G6716" s="3">
        <v>0.13400000000000001</v>
      </c>
      <c r="H6716" s="7">
        <v>708.8743136058572</v>
      </c>
      <c r="I6716" s="4">
        <v>94.989158023184871</v>
      </c>
      <c r="J6716">
        <v>1966.8</v>
      </c>
      <c r="K6716" t="s">
        <v>20</v>
      </c>
      <c r="L6716" t="s">
        <v>173</v>
      </c>
      <c r="M6716" t="s">
        <v>172</v>
      </c>
      <c r="N6716" s="2">
        <v>41288</v>
      </c>
      <c r="O6716" s="2">
        <v>44694</v>
      </c>
      <c r="P6716" t="s">
        <v>18</v>
      </c>
      <c r="Q6716" t="s">
        <v>19</v>
      </c>
      <c r="R6716" s="5" t="str">
        <f t="shared" si="319"/>
        <v>0.1</v>
      </c>
      <c r="S6716" s="6" t="str">
        <f t="shared" ref="S6716:S6776" si="320">IF(ISERROR(FIND(",",$Q6716)),"",RIGHT($Q6716,LEN($Q6716)-FIND(",",$Q6716)))</f>
        <v/>
      </c>
      <c r="T6716">
        <f>ROUND(INT(表1[[#This Row],[合同结束日期]]-表1[[#This Row],[合同起始日期]])/365,1)</f>
        <v>9.3000000000000007</v>
      </c>
    </row>
    <row r="6717" spans="1:20">
      <c r="A6717" s="1">
        <v>41852</v>
      </c>
      <c r="B6717" t="s">
        <v>121</v>
      </c>
      <c r="C6717">
        <f t="shared" si="318"/>
        <v>3</v>
      </c>
      <c r="D6717" t="s">
        <v>327</v>
      </c>
      <c r="E6717" s="4">
        <v>76479.456000000006</v>
      </c>
      <c r="F6717" s="4">
        <v>9598.1717279999993</v>
      </c>
      <c r="G6717" s="3">
        <v>0.12549999999999997</v>
      </c>
      <c r="H6717" s="7">
        <v>2655.5366666666673</v>
      </c>
      <c r="I6717" s="4">
        <v>333.26985166666668</v>
      </c>
      <c r="J6717">
        <v>28.799999999999997</v>
      </c>
      <c r="K6717" t="s">
        <v>20</v>
      </c>
      <c r="L6717" t="s">
        <v>21</v>
      </c>
      <c r="M6717" t="s">
        <v>134</v>
      </c>
      <c r="N6717" s="2">
        <v>41787</v>
      </c>
      <c r="O6717" s="2">
        <v>42151</v>
      </c>
      <c r="P6717" t="s">
        <v>24</v>
      </c>
      <c r="Q6717" t="s">
        <v>19</v>
      </c>
      <c r="R6717" s="5" t="str">
        <f t="shared" si="319"/>
        <v>0.1</v>
      </c>
      <c r="S6717" s="6" t="str">
        <f t="shared" si="320"/>
        <v/>
      </c>
      <c r="T6717">
        <f>ROUND(INT(表1[[#This Row],[合同结束日期]]-表1[[#This Row],[合同起始日期]])/365,1)</f>
        <v>1</v>
      </c>
    </row>
    <row r="6718" spans="1:20">
      <c r="A6718" s="1">
        <v>41852</v>
      </c>
      <c r="B6718" t="s">
        <v>121</v>
      </c>
      <c r="C6718">
        <f t="shared" si="318"/>
        <v>3</v>
      </c>
      <c r="D6718" t="s">
        <v>337</v>
      </c>
      <c r="E6718" s="4">
        <v>46442.400000000001</v>
      </c>
      <c r="F6718" s="4">
        <v>8958.7389599999988</v>
      </c>
      <c r="G6718" s="3">
        <v>0.19289999999999996</v>
      </c>
      <c r="H6718" s="7">
        <v>2580.1333333333332</v>
      </c>
      <c r="I6718" s="4">
        <v>497.70771999999994</v>
      </c>
      <c r="J6718">
        <v>18</v>
      </c>
      <c r="K6718" t="s">
        <v>60</v>
      </c>
      <c r="L6718" t="s">
        <v>116</v>
      </c>
      <c r="M6718" t="s">
        <v>115</v>
      </c>
      <c r="N6718" s="2">
        <v>41825</v>
      </c>
      <c r="O6718" s="2">
        <v>42189</v>
      </c>
      <c r="P6718" t="s">
        <v>24</v>
      </c>
      <c r="Q6718" t="s">
        <v>30</v>
      </c>
      <c r="R6718" s="5" t="str">
        <f t="shared" si="319"/>
        <v>0.18</v>
      </c>
      <c r="S6718" s="6" t="str">
        <f t="shared" si="320"/>
        <v/>
      </c>
      <c r="T6718">
        <f>ROUND(INT(表1[[#This Row],[合同结束日期]]-表1[[#This Row],[合同起始日期]])/365,1)</f>
        <v>1</v>
      </c>
    </row>
    <row r="6719" spans="1:20">
      <c r="A6719" s="1">
        <v>41852</v>
      </c>
      <c r="B6719" t="s">
        <v>121</v>
      </c>
      <c r="C6719">
        <f t="shared" si="318"/>
        <v>3</v>
      </c>
      <c r="D6719" t="s">
        <v>313</v>
      </c>
      <c r="E6719" s="4">
        <v>51971.579999999994</v>
      </c>
      <c r="F6719" s="4">
        <v>8913.125970000001</v>
      </c>
      <c r="G6719" s="3">
        <v>0.17150000000000004</v>
      </c>
      <c r="H6719" s="7">
        <v>2887.3099999999995</v>
      </c>
      <c r="I6719" s="4">
        <v>495.17366500000003</v>
      </c>
      <c r="J6719">
        <v>18</v>
      </c>
      <c r="K6719" t="s">
        <v>20</v>
      </c>
      <c r="L6719" t="s">
        <v>21</v>
      </c>
      <c r="M6719" t="s">
        <v>130</v>
      </c>
      <c r="N6719" s="2">
        <v>41727</v>
      </c>
      <c r="O6719" s="2">
        <v>42091</v>
      </c>
      <c r="P6719" t="s">
        <v>24</v>
      </c>
      <c r="Q6719" t="s">
        <v>59</v>
      </c>
      <c r="R6719" s="5" t="str">
        <f t="shared" si="319"/>
        <v>0.16</v>
      </c>
      <c r="S6719" s="6" t="str">
        <f t="shared" si="320"/>
        <v/>
      </c>
      <c r="T6719">
        <f>ROUND(INT(表1[[#This Row],[合同结束日期]]-表1[[#This Row],[合同起始日期]])/365,1)</f>
        <v>1</v>
      </c>
    </row>
    <row r="6720" spans="1:20">
      <c r="A6720" s="1">
        <v>41852</v>
      </c>
      <c r="B6720" t="s">
        <v>121</v>
      </c>
      <c r="C6720">
        <f t="shared" si="318"/>
        <v>3</v>
      </c>
      <c r="D6720" t="s">
        <v>319</v>
      </c>
      <c r="E6720" s="4">
        <v>137576.03999999998</v>
      </c>
      <c r="F6720" s="4">
        <v>22617.500975999999</v>
      </c>
      <c r="G6720" s="3">
        <v>0.16440000000000002</v>
      </c>
      <c r="H6720" s="7">
        <v>8189.0499999999984</v>
      </c>
      <c r="I6720" s="4">
        <v>1346.27982</v>
      </c>
      <c r="J6720">
        <v>16.8</v>
      </c>
      <c r="K6720" t="s">
        <v>20</v>
      </c>
      <c r="L6720" t="s">
        <v>21</v>
      </c>
      <c r="M6720" t="s">
        <v>130</v>
      </c>
      <c r="N6720" s="2">
        <v>41747</v>
      </c>
      <c r="O6720" s="2">
        <v>42111</v>
      </c>
      <c r="P6720" t="s">
        <v>24</v>
      </c>
      <c r="Q6720" t="s">
        <v>59</v>
      </c>
      <c r="R6720" s="5" t="str">
        <f t="shared" si="319"/>
        <v>0.16</v>
      </c>
      <c r="S6720" s="6" t="str">
        <f t="shared" si="320"/>
        <v/>
      </c>
      <c r="T6720">
        <f>ROUND(INT(表1[[#This Row],[合同结束日期]]-表1[[#This Row],[合同起始日期]])/365,1)</f>
        <v>1</v>
      </c>
    </row>
    <row r="6721" spans="1:20">
      <c r="A6721" s="1">
        <v>41852</v>
      </c>
      <c r="B6721" t="s">
        <v>121</v>
      </c>
      <c r="C6721">
        <f t="shared" si="318"/>
        <v>3</v>
      </c>
      <c r="D6721" t="s">
        <v>320</v>
      </c>
      <c r="E6721" s="4">
        <v>45492</v>
      </c>
      <c r="F6721" s="4">
        <v>4549.2</v>
      </c>
      <c r="G6721" s="3">
        <v>9.9999999999999992E-2</v>
      </c>
      <c r="H6721" s="7">
        <v>18955</v>
      </c>
      <c r="I6721" s="4">
        <v>1895.5</v>
      </c>
      <c r="J6721">
        <v>2.4</v>
      </c>
      <c r="K6721" t="s">
        <v>44</v>
      </c>
      <c r="L6721" t="s">
        <v>46</v>
      </c>
      <c r="M6721" t="s">
        <v>187</v>
      </c>
      <c r="N6721" s="2">
        <v>41712</v>
      </c>
      <c r="O6721" s="2">
        <v>42076</v>
      </c>
      <c r="P6721" t="s">
        <v>18</v>
      </c>
      <c r="Q6721" t="s">
        <v>19</v>
      </c>
      <c r="R6721" s="5" t="str">
        <f t="shared" si="319"/>
        <v>0.1</v>
      </c>
      <c r="S6721" s="6" t="str">
        <f t="shared" si="320"/>
        <v/>
      </c>
      <c r="T6721">
        <f>ROUND(INT(表1[[#This Row],[合同结束日期]]-表1[[#This Row],[合同起始日期]])/365,1)</f>
        <v>1</v>
      </c>
    </row>
    <row r="6722" spans="1:20">
      <c r="A6722" s="1">
        <v>41852</v>
      </c>
      <c r="B6722" t="s">
        <v>121</v>
      </c>
      <c r="C6722">
        <f t="shared" si="318"/>
        <v>3</v>
      </c>
      <c r="D6722" t="s">
        <v>321</v>
      </c>
      <c r="E6722" s="4">
        <v>65988</v>
      </c>
      <c r="F6722" s="4">
        <v>6598.8</v>
      </c>
      <c r="G6722" s="3">
        <v>0.1</v>
      </c>
      <c r="H6722" s="7">
        <v>27495</v>
      </c>
      <c r="I6722" s="4">
        <v>2749.5</v>
      </c>
      <c r="J6722">
        <v>2.4</v>
      </c>
      <c r="K6722" t="s">
        <v>44</v>
      </c>
      <c r="L6722" t="s">
        <v>46</v>
      </c>
      <c r="M6722" t="s">
        <v>187</v>
      </c>
      <c r="N6722" s="2">
        <v>41712</v>
      </c>
      <c r="O6722" s="2">
        <v>42076</v>
      </c>
      <c r="P6722" t="s">
        <v>18</v>
      </c>
      <c r="Q6722" t="s">
        <v>19</v>
      </c>
      <c r="R6722" s="5" t="str">
        <f t="shared" si="319"/>
        <v>0.1</v>
      </c>
      <c r="S6722" s="6" t="str">
        <f t="shared" si="320"/>
        <v/>
      </c>
      <c r="T6722">
        <f>ROUND(INT(表1[[#This Row],[合同结束日期]]-表1[[#This Row],[合同起始日期]])/365,1)</f>
        <v>1</v>
      </c>
    </row>
    <row r="6723" spans="1:20">
      <c r="A6723" s="1">
        <v>41852</v>
      </c>
      <c r="B6723" t="s">
        <v>121</v>
      </c>
      <c r="C6723">
        <f t="shared" si="318"/>
        <v>3</v>
      </c>
      <c r="D6723" t="s">
        <v>268</v>
      </c>
      <c r="E6723" s="4">
        <v>200157.6</v>
      </c>
      <c r="F6723" s="4">
        <v>28622.536800000002</v>
      </c>
      <c r="G6723" s="3">
        <v>0.14300000000000002</v>
      </c>
      <c r="H6723" s="7">
        <v>13899.833333333336</v>
      </c>
      <c r="I6723" s="4">
        <v>1987.6761666666671</v>
      </c>
      <c r="J6723">
        <v>14.399999999999999</v>
      </c>
      <c r="K6723" t="s">
        <v>20</v>
      </c>
      <c r="L6723" t="s">
        <v>21</v>
      </c>
      <c r="M6723" t="s">
        <v>130</v>
      </c>
      <c r="N6723" s="2">
        <v>41486</v>
      </c>
      <c r="O6723" s="2">
        <v>41850</v>
      </c>
      <c r="P6723" t="s">
        <v>24</v>
      </c>
      <c r="Q6723" t="s">
        <v>28</v>
      </c>
      <c r="R6723" s="5" t="str">
        <f t="shared" si="319"/>
        <v>0.13</v>
      </c>
      <c r="S6723" s="6" t="str">
        <f t="shared" si="320"/>
        <v/>
      </c>
      <c r="T6723">
        <f>ROUND(INT(表1[[#This Row],[合同结束日期]]-表1[[#This Row],[合同起始日期]])/365,1)</f>
        <v>1</v>
      </c>
    </row>
    <row r="6724" spans="1:20">
      <c r="A6724" s="1">
        <v>41852</v>
      </c>
      <c r="B6724" t="s">
        <v>121</v>
      </c>
      <c r="C6724">
        <f t="shared" si="318"/>
        <v>3</v>
      </c>
      <c r="D6724" t="s">
        <v>297</v>
      </c>
      <c r="E6724" s="4">
        <v>49267.92</v>
      </c>
      <c r="F6724" s="4">
        <v>7198.0431120000003</v>
      </c>
      <c r="G6724" s="3">
        <v>0.14610000000000001</v>
      </c>
      <c r="H6724" s="7">
        <v>3421.3833333333337</v>
      </c>
      <c r="I6724" s="4">
        <v>499.86410500000005</v>
      </c>
      <c r="J6724">
        <v>14.399999999999999</v>
      </c>
      <c r="K6724" t="s">
        <v>60</v>
      </c>
      <c r="L6724" t="s">
        <v>61</v>
      </c>
      <c r="M6724" t="s">
        <v>305</v>
      </c>
      <c r="N6724" s="2">
        <v>41587</v>
      </c>
      <c r="O6724" s="2">
        <v>41951</v>
      </c>
      <c r="P6724" t="s">
        <v>14</v>
      </c>
      <c r="Q6724" t="s">
        <v>37</v>
      </c>
      <c r="R6724" s="5" t="str">
        <f t="shared" si="319"/>
        <v>0.</v>
      </c>
      <c r="S6724" s="6" t="str">
        <f t="shared" si="320"/>
        <v/>
      </c>
      <c r="T6724">
        <f>ROUND(INT(表1[[#This Row],[合同结束日期]]-表1[[#This Row],[合同起始日期]])/365,1)</f>
        <v>1</v>
      </c>
    </row>
    <row r="6725" spans="1:20">
      <c r="A6725" s="1">
        <v>41883</v>
      </c>
      <c r="B6725" t="s">
        <v>121</v>
      </c>
      <c r="C6725">
        <f t="shared" si="318"/>
        <v>3</v>
      </c>
      <c r="D6725" t="s">
        <v>242</v>
      </c>
      <c r="E6725" s="4">
        <v>1149112.8</v>
      </c>
      <c r="F6725" s="4">
        <v>182364.20135999998</v>
      </c>
      <c r="G6725" s="3">
        <v>0.15869999999999998</v>
      </c>
      <c r="H6725" s="7">
        <v>503.99684210526317</v>
      </c>
      <c r="I6725" s="4">
        <v>79.984298842105247</v>
      </c>
      <c r="J6725">
        <v>2280</v>
      </c>
      <c r="K6725" t="s">
        <v>151</v>
      </c>
      <c r="L6725" t="s">
        <v>243</v>
      </c>
      <c r="M6725" t="s">
        <v>243</v>
      </c>
      <c r="N6725" s="2">
        <v>41282</v>
      </c>
      <c r="O6725" s="2">
        <v>45055</v>
      </c>
      <c r="P6725" t="s">
        <v>14</v>
      </c>
      <c r="Q6725" t="s">
        <v>37</v>
      </c>
      <c r="R6725" s="5" t="str">
        <f t="shared" si="319"/>
        <v>0.</v>
      </c>
      <c r="S6725" s="6" t="str">
        <f t="shared" si="320"/>
        <v/>
      </c>
      <c r="T6725">
        <f>ROUND(INT(表1[[#This Row],[合同结束日期]]-表1[[#This Row],[合同起始日期]])/365,1)</f>
        <v>10.3</v>
      </c>
    </row>
    <row r="6726" spans="1:20">
      <c r="A6726" s="1">
        <v>41883</v>
      </c>
      <c r="B6726" t="s">
        <v>121</v>
      </c>
      <c r="C6726">
        <f t="shared" si="318"/>
        <v>3</v>
      </c>
      <c r="D6726" t="s">
        <v>122</v>
      </c>
      <c r="E6726" s="4">
        <v>111394.8</v>
      </c>
      <c r="F6726" s="4">
        <v>19003.952879999997</v>
      </c>
      <c r="G6726" s="3">
        <v>0.17059999999999997</v>
      </c>
      <c r="H6726" s="7">
        <v>966.96875000000011</v>
      </c>
      <c r="I6726" s="4">
        <v>164.96486874999999</v>
      </c>
      <c r="J6726">
        <v>115.19999999999999</v>
      </c>
      <c r="K6726" t="s">
        <v>44</v>
      </c>
      <c r="L6726" t="s">
        <v>46</v>
      </c>
      <c r="M6726" t="s">
        <v>45</v>
      </c>
      <c r="N6726" s="2">
        <v>41358</v>
      </c>
      <c r="O6726" s="2">
        <v>43213</v>
      </c>
      <c r="P6726" t="s">
        <v>24</v>
      </c>
      <c r="Q6726" t="s">
        <v>123</v>
      </c>
      <c r="R6726" s="5" t="str">
        <f t="shared" si="319"/>
        <v>0.09</v>
      </c>
      <c r="S6726" s="6" t="str">
        <f t="shared" si="320"/>
        <v/>
      </c>
      <c r="T6726">
        <f>ROUND(INT(表1[[#This Row],[合同结束日期]]-表1[[#This Row],[合同起始日期]])/365,1)</f>
        <v>5.0999999999999996</v>
      </c>
    </row>
    <row r="6727" spans="1:20">
      <c r="A6727" s="1">
        <v>41883</v>
      </c>
      <c r="B6727" t="s">
        <v>121</v>
      </c>
      <c r="C6727">
        <f t="shared" si="318"/>
        <v>3</v>
      </c>
      <c r="D6727" t="s">
        <v>124</v>
      </c>
      <c r="E6727" s="4">
        <v>474922.8</v>
      </c>
      <c r="F6727" s="4">
        <v>66014.269199999995</v>
      </c>
      <c r="G6727" s="3">
        <v>0.13899999999999998</v>
      </c>
      <c r="H6727" s="7">
        <v>791.53800000000001</v>
      </c>
      <c r="I6727" s="4">
        <v>110.023782</v>
      </c>
      <c r="J6727">
        <v>600</v>
      </c>
      <c r="K6727" t="s">
        <v>44</v>
      </c>
      <c r="L6727" t="s">
        <v>72</v>
      </c>
      <c r="M6727" t="s">
        <v>71</v>
      </c>
      <c r="N6727" s="2">
        <v>41267</v>
      </c>
      <c r="O6727" s="2">
        <v>44325</v>
      </c>
      <c r="P6727" t="s">
        <v>18</v>
      </c>
      <c r="Q6727" t="s">
        <v>42</v>
      </c>
      <c r="R6727" s="5" t="str">
        <f t="shared" si="319"/>
        <v>0.08</v>
      </c>
      <c r="S6727" s="6" t="str">
        <f t="shared" si="320"/>
        <v/>
      </c>
      <c r="T6727">
        <f>ROUND(INT(表1[[#This Row],[合同结束日期]]-表1[[#This Row],[合同起始日期]])/365,1)</f>
        <v>8.4</v>
      </c>
    </row>
    <row r="6728" spans="1:20">
      <c r="A6728" s="1">
        <v>41883</v>
      </c>
      <c r="B6728" t="s">
        <v>121</v>
      </c>
      <c r="C6728">
        <f t="shared" si="318"/>
        <v>3</v>
      </c>
      <c r="D6728" t="s">
        <v>125</v>
      </c>
      <c r="E6728" s="4">
        <v>665365.19999999995</v>
      </c>
      <c r="F6728" s="4">
        <v>67201.88519999999</v>
      </c>
      <c r="G6728" s="3">
        <v>0.10099999999999999</v>
      </c>
      <c r="H6728" s="7">
        <v>1425.3753213367609</v>
      </c>
      <c r="I6728" s="4">
        <v>143.96290745501284</v>
      </c>
      <c r="J6728">
        <v>466.79999999999995</v>
      </c>
      <c r="K6728" t="s">
        <v>44</v>
      </c>
      <c r="L6728" t="s">
        <v>72</v>
      </c>
      <c r="M6728" t="s">
        <v>126</v>
      </c>
      <c r="N6728" s="2">
        <v>41257</v>
      </c>
      <c r="O6728" s="2">
        <v>44325</v>
      </c>
      <c r="P6728" t="s">
        <v>24</v>
      </c>
      <c r="Q6728" t="s">
        <v>42</v>
      </c>
      <c r="R6728" s="5" t="str">
        <f t="shared" si="319"/>
        <v>0.08</v>
      </c>
      <c r="S6728" s="6" t="str">
        <f t="shared" si="320"/>
        <v/>
      </c>
      <c r="T6728">
        <f>ROUND(INT(表1[[#This Row],[合同结束日期]]-表1[[#This Row],[合同起始日期]])/365,1)</f>
        <v>8.4</v>
      </c>
    </row>
    <row r="6729" spans="1:20">
      <c r="A6729" s="1">
        <v>41883</v>
      </c>
      <c r="B6729" t="s">
        <v>121</v>
      </c>
      <c r="C6729">
        <f t="shared" si="318"/>
        <v>3</v>
      </c>
      <c r="D6729" t="s">
        <v>127</v>
      </c>
      <c r="E6729" s="4">
        <v>2283932.4</v>
      </c>
      <c r="F6729" s="4">
        <v>111227.50788</v>
      </c>
      <c r="G6729" s="3">
        <v>4.8700000000000007E-2</v>
      </c>
      <c r="H6729" s="7">
        <v>1849.6375121477163</v>
      </c>
      <c r="I6729" s="4">
        <v>90.077346841593794</v>
      </c>
      <c r="J6729">
        <v>1234.8</v>
      </c>
      <c r="K6729" t="s">
        <v>44</v>
      </c>
      <c r="L6729" t="s">
        <v>72</v>
      </c>
      <c r="M6729" t="s">
        <v>71</v>
      </c>
      <c r="N6729" s="2">
        <v>41241</v>
      </c>
      <c r="O6729" s="2">
        <v>45055</v>
      </c>
      <c r="P6729" t="s">
        <v>14</v>
      </c>
      <c r="Q6729" t="s">
        <v>37</v>
      </c>
      <c r="R6729" s="5" t="str">
        <f t="shared" si="319"/>
        <v>0.</v>
      </c>
      <c r="S6729" s="6" t="str">
        <f t="shared" si="320"/>
        <v/>
      </c>
      <c r="T6729">
        <f>ROUND(INT(表1[[#This Row],[合同结束日期]]-表1[[#This Row],[合同起始日期]])/365,1)</f>
        <v>10.4</v>
      </c>
    </row>
    <row r="6730" spans="1:20">
      <c r="A6730" s="1">
        <v>41883</v>
      </c>
      <c r="B6730" t="s">
        <v>121</v>
      </c>
      <c r="C6730">
        <f t="shared" si="318"/>
        <v>3</v>
      </c>
      <c r="D6730" t="s">
        <v>312</v>
      </c>
      <c r="E6730" s="4">
        <v>409447.2</v>
      </c>
      <c r="F6730" s="4">
        <v>38897.483999999997</v>
      </c>
      <c r="G6730" s="3">
        <v>9.4999999999999987E-2</v>
      </c>
      <c r="H6730" s="7">
        <v>2508.8676470588239</v>
      </c>
      <c r="I6730" s="4">
        <v>238.34242647058824</v>
      </c>
      <c r="J6730">
        <v>163.19999999999999</v>
      </c>
      <c r="K6730" t="s">
        <v>44</v>
      </c>
      <c r="L6730" t="s">
        <v>72</v>
      </c>
      <c r="M6730" t="s">
        <v>71</v>
      </c>
      <c r="N6730" s="2">
        <v>41640</v>
      </c>
      <c r="O6730" s="2">
        <v>43100</v>
      </c>
      <c r="P6730" t="s">
        <v>18</v>
      </c>
      <c r="Q6730" t="s">
        <v>19</v>
      </c>
      <c r="R6730" s="5" t="str">
        <f t="shared" si="319"/>
        <v>0.1</v>
      </c>
      <c r="S6730" s="6" t="str">
        <f t="shared" si="320"/>
        <v/>
      </c>
      <c r="T6730">
        <f>ROUND(INT(表1[[#This Row],[合同结束日期]]-表1[[#This Row],[合同起始日期]])/365,1)</f>
        <v>4</v>
      </c>
    </row>
    <row r="6731" spans="1:20">
      <c r="A6731" s="1">
        <v>41883</v>
      </c>
      <c r="B6731" t="s">
        <v>121</v>
      </c>
      <c r="C6731">
        <f t="shared" si="318"/>
        <v>3</v>
      </c>
      <c r="D6731" t="s">
        <v>128</v>
      </c>
      <c r="E6731" s="4">
        <v>211814.39999999999</v>
      </c>
      <c r="F6731" s="4">
        <v>28997.391359999998</v>
      </c>
      <c r="G6731" s="3">
        <v>0.13689999999999999</v>
      </c>
      <c r="H6731" s="7">
        <v>1168.9536423841059</v>
      </c>
      <c r="I6731" s="4">
        <v>160.02975364238409</v>
      </c>
      <c r="J6731">
        <v>181.2</v>
      </c>
      <c r="K6731" t="s">
        <v>76</v>
      </c>
      <c r="L6731" t="s">
        <v>75</v>
      </c>
      <c r="M6731" t="s">
        <v>75</v>
      </c>
      <c r="N6731" s="2">
        <v>41285</v>
      </c>
      <c r="O6731" s="2">
        <v>43229</v>
      </c>
      <c r="P6731" t="s">
        <v>14</v>
      </c>
      <c r="Q6731" t="s">
        <v>37</v>
      </c>
      <c r="R6731" s="5" t="str">
        <f t="shared" si="319"/>
        <v>0.</v>
      </c>
      <c r="S6731" s="6" t="str">
        <f t="shared" si="320"/>
        <v/>
      </c>
      <c r="T6731">
        <f>ROUND(INT(表1[[#This Row],[合同结束日期]]-表1[[#This Row],[合同起始日期]])/365,1)</f>
        <v>5.3</v>
      </c>
    </row>
    <row r="6732" spans="1:20">
      <c r="A6732" s="1">
        <v>41883</v>
      </c>
      <c r="B6732" t="s">
        <v>121</v>
      </c>
      <c r="C6732">
        <f t="shared" si="318"/>
        <v>3</v>
      </c>
      <c r="D6732" t="s">
        <v>129</v>
      </c>
      <c r="E6732" s="4">
        <v>260478.95999999996</v>
      </c>
      <c r="F6732" s="4">
        <v>45062.860080000006</v>
      </c>
      <c r="G6732" s="3">
        <v>0.17300000000000004</v>
      </c>
      <c r="H6732" s="7">
        <v>2170.6579999999999</v>
      </c>
      <c r="I6732" s="4">
        <v>375.52383400000002</v>
      </c>
      <c r="J6732">
        <v>120</v>
      </c>
      <c r="K6732" t="s">
        <v>20</v>
      </c>
      <c r="L6732" t="s">
        <v>21</v>
      </c>
      <c r="M6732" t="s">
        <v>130</v>
      </c>
      <c r="N6732" s="2">
        <v>41285</v>
      </c>
      <c r="O6732" s="2">
        <v>42133</v>
      </c>
      <c r="P6732" t="s">
        <v>24</v>
      </c>
      <c r="Q6732" t="s">
        <v>25</v>
      </c>
      <c r="R6732" s="5" t="str">
        <f t="shared" si="319"/>
        <v>0.15</v>
      </c>
      <c r="S6732" s="6" t="str">
        <f t="shared" si="320"/>
        <v/>
      </c>
      <c r="T6732">
        <f>ROUND(INT(表1[[#This Row],[合同结束日期]]-表1[[#This Row],[合同起始日期]])/365,1)</f>
        <v>2.2999999999999998</v>
      </c>
    </row>
    <row r="6733" spans="1:20">
      <c r="A6733" s="1">
        <v>41883</v>
      </c>
      <c r="B6733" t="s">
        <v>121</v>
      </c>
      <c r="C6733">
        <f t="shared" si="318"/>
        <v>3</v>
      </c>
      <c r="D6733" t="s">
        <v>131</v>
      </c>
      <c r="E6733" s="4">
        <v>66633.599999999991</v>
      </c>
      <c r="F6733" s="4">
        <v>15898.776960000001</v>
      </c>
      <c r="G6733" s="3">
        <v>0.23860000000000003</v>
      </c>
      <c r="H6733" s="7">
        <v>1047.6981132075471</v>
      </c>
      <c r="I6733" s="4">
        <v>249.98076981132078</v>
      </c>
      <c r="J6733">
        <v>63.599999999999994</v>
      </c>
      <c r="K6733" t="s">
        <v>11</v>
      </c>
      <c r="L6733" t="s">
        <v>13</v>
      </c>
      <c r="M6733" t="s">
        <v>34</v>
      </c>
      <c r="N6733" s="2">
        <v>41267</v>
      </c>
      <c r="O6733" s="2">
        <v>42133</v>
      </c>
      <c r="P6733" t="s">
        <v>24</v>
      </c>
      <c r="Q6733" t="s">
        <v>83</v>
      </c>
      <c r="R6733" s="5" t="str">
        <f t="shared" si="319"/>
        <v>0.14</v>
      </c>
      <c r="S6733" s="6" t="str">
        <f t="shared" si="320"/>
        <v/>
      </c>
      <c r="T6733">
        <f>ROUND(INT(表1[[#This Row],[合同结束日期]]-表1[[#This Row],[合同起始日期]])/365,1)</f>
        <v>2.4</v>
      </c>
    </row>
    <row r="6734" spans="1:20">
      <c r="A6734" s="1">
        <v>41883</v>
      </c>
      <c r="B6734" t="s">
        <v>121</v>
      </c>
      <c r="C6734">
        <f t="shared" si="318"/>
        <v>3</v>
      </c>
      <c r="D6734" t="s">
        <v>132</v>
      </c>
      <c r="E6734" s="4">
        <v>42594</v>
      </c>
      <c r="F6734" s="4">
        <v>15729.964199999999</v>
      </c>
      <c r="G6734" s="3">
        <v>0.36929999999999996</v>
      </c>
      <c r="H6734" s="7">
        <v>622.71929824561414</v>
      </c>
      <c r="I6734" s="4">
        <v>229.97023684210527</v>
      </c>
      <c r="J6734">
        <v>68.399999999999991</v>
      </c>
      <c r="K6734" t="s">
        <v>20</v>
      </c>
      <c r="L6734" t="s">
        <v>21</v>
      </c>
      <c r="M6734" t="s">
        <v>130</v>
      </c>
      <c r="N6734" s="2">
        <v>41374</v>
      </c>
      <c r="O6734" s="2">
        <v>42133</v>
      </c>
      <c r="P6734" t="s">
        <v>24</v>
      </c>
      <c r="Q6734" t="s">
        <v>25</v>
      </c>
      <c r="R6734" s="5" t="str">
        <f t="shared" si="319"/>
        <v>0.15</v>
      </c>
      <c r="S6734" s="6" t="str">
        <f t="shared" si="320"/>
        <v/>
      </c>
      <c r="T6734">
        <f>ROUND(INT(表1[[#This Row],[合同结束日期]]-表1[[#This Row],[合同起始日期]])/365,1)</f>
        <v>2.1</v>
      </c>
    </row>
    <row r="6735" spans="1:20">
      <c r="A6735" s="1">
        <v>41883</v>
      </c>
      <c r="B6735" t="s">
        <v>121</v>
      </c>
      <c r="C6735">
        <f t="shared" si="318"/>
        <v>3</v>
      </c>
      <c r="D6735" t="s">
        <v>133</v>
      </c>
      <c r="E6735" s="4">
        <v>38394</v>
      </c>
      <c r="F6735" s="4">
        <v>15211.702799999999</v>
      </c>
      <c r="G6735" s="3">
        <v>0.3962</v>
      </c>
      <c r="H6735" s="7">
        <v>492.23076923076923</v>
      </c>
      <c r="I6735" s="4">
        <v>195.02183076923075</v>
      </c>
      <c r="J6735">
        <v>78</v>
      </c>
      <c r="K6735" t="s">
        <v>20</v>
      </c>
      <c r="L6735" t="s">
        <v>21</v>
      </c>
      <c r="M6735" t="s">
        <v>134</v>
      </c>
      <c r="N6735" s="2">
        <v>41384</v>
      </c>
      <c r="O6735" s="2">
        <v>42143</v>
      </c>
      <c r="P6735" t="s">
        <v>24</v>
      </c>
      <c r="Q6735" t="s">
        <v>37</v>
      </c>
      <c r="R6735" s="5" t="str">
        <f t="shared" si="319"/>
        <v>0.</v>
      </c>
      <c r="S6735" s="6" t="str">
        <f t="shared" si="320"/>
        <v/>
      </c>
      <c r="T6735">
        <f>ROUND(INT(表1[[#This Row],[合同结束日期]]-表1[[#This Row],[合同起始日期]])/365,1)</f>
        <v>2.1</v>
      </c>
    </row>
    <row r="6736" spans="1:20">
      <c r="A6736" s="1">
        <v>41883</v>
      </c>
      <c r="B6736" t="s">
        <v>121</v>
      </c>
      <c r="C6736">
        <f t="shared" si="318"/>
        <v>3</v>
      </c>
      <c r="D6736" t="s">
        <v>135</v>
      </c>
      <c r="E6736" s="4">
        <v>512569.19999999995</v>
      </c>
      <c r="F6736" s="4">
        <v>108357.12888</v>
      </c>
      <c r="G6736" s="3">
        <v>0.21140000000000003</v>
      </c>
      <c r="H6736" s="7">
        <v>1017.0023809523808</v>
      </c>
      <c r="I6736" s="4">
        <v>214.99430333333333</v>
      </c>
      <c r="J6736">
        <v>504</v>
      </c>
      <c r="K6736" t="s">
        <v>44</v>
      </c>
      <c r="L6736" t="s">
        <v>72</v>
      </c>
      <c r="M6736" t="s">
        <v>71</v>
      </c>
      <c r="N6736" s="2">
        <v>41332</v>
      </c>
      <c r="O6736" s="2">
        <v>43594</v>
      </c>
      <c r="P6736" t="s">
        <v>24</v>
      </c>
      <c r="Q6736" t="s">
        <v>19</v>
      </c>
      <c r="R6736" s="5" t="str">
        <f t="shared" si="319"/>
        <v>0.1</v>
      </c>
      <c r="S6736" s="6" t="str">
        <f t="shared" si="320"/>
        <v/>
      </c>
      <c r="T6736">
        <f>ROUND(INT(表1[[#This Row],[合同结束日期]]-表1[[#This Row],[合同起始日期]])/365,1)</f>
        <v>6.2</v>
      </c>
    </row>
    <row r="6737" spans="1:20">
      <c r="A6737" s="1">
        <v>41883</v>
      </c>
      <c r="B6737" t="s">
        <v>121</v>
      </c>
      <c r="C6737">
        <f t="shared" si="318"/>
        <v>3</v>
      </c>
      <c r="D6737" t="s">
        <v>136</v>
      </c>
      <c r="E6737" s="4">
        <v>324880.8</v>
      </c>
      <c r="F6737" s="4">
        <v>46328.002079999998</v>
      </c>
      <c r="G6737" s="3">
        <v>0.1426</v>
      </c>
      <c r="H6737" s="7">
        <v>1087.2851405622489</v>
      </c>
      <c r="I6737" s="4">
        <v>155.04686104417669</v>
      </c>
      <c r="J6737">
        <v>298.8</v>
      </c>
      <c r="K6737" t="s">
        <v>44</v>
      </c>
      <c r="L6737" t="s">
        <v>72</v>
      </c>
      <c r="M6737" t="s">
        <v>71</v>
      </c>
      <c r="N6737" s="2">
        <v>41271</v>
      </c>
      <c r="O6737" s="2">
        <v>43229</v>
      </c>
      <c r="P6737" t="s">
        <v>24</v>
      </c>
      <c r="Q6737" t="s">
        <v>19</v>
      </c>
      <c r="R6737" s="5" t="str">
        <f t="shared" si="319"/>
        <v>0.1</v>
      </c>
      <c r="S6737" s="6" t="str">
        <f t="shared" si="320"/>
        <v/>
      </c>
      <c r="T6737">
        <f>ROUND(INT(表1[[#This Row],[合同结束日期]]-表1[[#This Row],[合同起始日期]])/365,1)</f>
        <v>5.4</v>
      </c>
    </row>
    <row r="6738" spans="1:20">
      <c r="A6738" s="1">
        <v>41883</v>
      </c>
      <c r="B6738" t="s">
        <v>121</v>
      </c>
      <c r="C6738">
        <f t="shared" si="318"/>
        <v>3</v>
      </c>
      <c r="D6738" t="s">
        <v>137</v>
      </c>
      <c r="E6738" s="4">
        <v>190935.6</v>
      </c>
      <c r="F6738" s="4">
        <v>36907.851480000005</v>
      </c>
      <c r="G6738" s="3">
        <v>0.19330000000000003</v>
      </c>
      <c r="H6738" s="7">
        <v>776.16097560975606</v>
      </c>
      <c r="I6738" s="4">
        <v>150.03191658536588</v>
      </c>
      <c r="J6738">
        <v>246</v>
      </c>
      <c r="K6738" t="s">
        <v>44</v>
      </c>
      <c r="L6738" t="s">
        <v>72</v>
      </c>
      <c r="M6738" t="s">
        <v>126</v>
      </c>
      <c r="N6738" s="2">
        <v>41249</v>
      </c>
      <c r="O6738" s="2">
        <v>43229</v>
      </c>
      <c r="P6738" t="s">
        <v>24</v>
      </c>
      <c r="Q6738" t="s">
        <v>123</v>
      </c>
      <c r="R6738" s="5" t="str">
        <f t="shared" si="319"/>
        <v>0.09</v>
      </c>
      <c r="S6738" s="6" t="str">
        <f t="shared" si="320"/>
        <v/>
      </c>
      <c r="T6738">
        <f>ROUND(INT(表1[[#This Row],[合同结束日期]]-表1[[#This Row],[合同起始日期]])/365,1)</f>
        <v>5.4</v>
      </c>
    </row>
    <row r="6739" spans="1:20">
      <c r="A6739" s="1">
        <v>41883</v>
      </c>
      <c r="B6739" t="s">
        <v>121</v>
      </c>
      <c r="C6739">
        <f t="shared" si="318"/>
        <v>3</v>
      </c>
      <c r="D6739" t="s">
        <v>138</v>
      </c>
      <c r="E6739" s="4">
        <v>84900</v>
      </c>
      <c r="F6739" s="4">
        <v>15876.3</v>
      </c>
      <c r="G6739" s="3">
        <v>0.187</v>
      </c>
      <c r="H6739" s="7">
        <v>1443.8775510204082</v>
      </c>
      <c r="I6739" s="4">
        <v>270.00510204081633</v>
      </c>
      <c r="J6739">
        <v>58.8</v>
      </c>
      <c r="K6739" t="s">
        <v>140</v>
      </c>
      <c r="L6739" t="s">
        <v>139</v>
      </c>
      <c r="M6739" t="s">
        <v>139</v>
      </c>
      <c r="N6739" s="2">
        <v>41279</v>
      </c>
      <c r="O6739" s="2">
        <v>42133</v>
      </c>
      <c r="P6739" t="s">
        <v>24</v>
      </c>
      <c r="Q6739" t="s">
        <v>28</v>
      </c>
      <c r="R6739" s="5" t="str">
        <f t="shared" si="319"/>
        <v>0.13</v>
      </c>
      <c r="S6739" s="6" t="str">
        <f t="shared" si="320"/>
        <v/>
      </c>
      <c r="T6739">
        <f>ROUND(INT(表1[[#This Row],[合同结束日期]]-表1[[#This Row],[合同起始日期]])/365,1)</f>
        <v>2.2999999999999998</v>
      </c>
    </row>
    <row r="6740" spans="1:20">
      <c r="A6740" s="1">
        <v>41883</v>
      </c>
      <c r="B6740" t="s">
        <v>121</v>
      </c>
      <c r="C6740">
        <f t="shared" si="318"/>
        <v>3</v>
      </c>
      <c r="D6740" t="s">
        <v>141</v>
      </c>
      <c r="E6740" s="4">
        <v>365612.39999999997</v>
      </c>
      <c r="F6740" s="4">
        <v>59192.647560000005</v>
      </c>
      <c r="G6740" s="3">
        <v>0.16190000000000002</v>
      </c>
      <c r="H6740" s="7">
        <v>710.20279720279723</v>
      </c>
      <c r="I6740" s="4">
        <v>114.98183286713288</v>
      </c>
      <c r="J6740">
        <v>514.79999999999995</v>
      </c>
      <c r="K6740" t="s">
        <v>44</v>
      </c>
      <c r="L6740" t="s">
        <v>72</v>
      </c>
      <c r="M6740" t="s">
        <v>71</v>
      </c>
      <c r="N6740" s="2">
        <v>41285</v>
      </c>
      <c r="O6740" s="2">
        <v>43229</v>
      </c>
      <c r="P6740" t="s">
        <v>24</v>
      </c>
      <c r="Q6740" t="s">
        <v>123</v>
      </c>
      <c r="R6740" s="5" t="str">
        <f t="shared" si="319"/>
        <v>0.09</v>
      </c>
      <c r="S6740" s="6" t="str">
        <f t="shared" si="320"/>
        <v/>
      </c>
      <c r="T6740">
        <f>ROUND(INT(表1[[#This Row],[合同结束日期]]-表1[[#This Row],[合同起始日期]])/365,1)</f>
        <v>5.3</v>
      </c>
    </row>
    <row r="6741" spans="1:20">
      <c r="A6741" s="1">
        <v>41883</v>
      </c>
      <c r="B6741" t="s">
        <v>121</v>
      </c>
      <c r="C6741">
        <f t="shared" si="318"/>
        <v>3</v>
      </c>
      <c r="D6741" t="s">
        <v>142</v>
      </c>
      <c r="E6741" s="4">
        <v>312483.36</v>
      </c>
      <c r="F6741" s="4">
        <v>42247.750271999997</v>
      </c>
      <c r="G6741" s="3">
        <v>0.13519999999999999</v>
      </c>
      <c r="H6741" s="7">
        <v>1183.6490909090908</v>
      </c>
      <c r="I6741" s="4">
        <v>160.02935709090909</v>
      </c>
      <c r="J6741">
        <v>264</v>
      </c>
      <c r="K6741" t="s">
        <v>60</v>
      </c>
      <c r="L6741" t="s">
        <v>61</v>
      </c>
      <c r="M6741" t="s">
        <v>143</v>
      </c>
      <c r="N6741" s="2">
        <v>41383</v>
      </c>
      <c r="O6741" s="2">
        <v>42508</v>
      </c>
      <c r="P6741" t="s">
        <v>18</v>
      </c>
      <c r="Q6741" t="s">
        <v>19</v>
      </c>
      <c r="R6741" s="5" t="str">
        <f t="shared" si="319"/>
        <v>0.1</v>
      </c>
      <c r="S6741" s="6" t="str">
        <f t="shared" si="320"/>
        <v/>
      </c>
      <c r="T6741">
        <f>ROUND(INT(表1[[#This Row],[合同结束日期]]-表1[[#This Row],[合同起始日期]])/365,1)</f>
        <v>3.1</v>
      </c>
    </row>
    <row r="6742" spans="1:20">
      <c r="A6742" s="1">
        <v>41883</v>
      </c>
      <c r="B6742" t="s">
        <v>121</v>
      </c>
      <c r="C6742">
        <f t="shared" si="318"/>
        <v>3</v>
      </c>
      <c r="D6742" t="s">
        <v>144</v>
      </c>
      <c r="E6742" s="4">
        <v>58800</v>
      </c>
      <c r="F6742" s="4">
        <v>12242.159999999998</v>
      </c>
      <c r="G6742" s="3">
        <v>0.20819999999999997</v>
      </c>
      <c r="H6742" s="7">
        <v>1441.1764705882354</v>
      </c>
      <c r="I6742" s="4">
        <v>300.05294117647054</v>
      </c>
      <c r="J6742">
        <v>40.799999999999997</v>
      </c>
      <c r="K6742" t="s">
        <v>60</v>
      </c>
      <c r="L6742" t="s">
        <v>116</v>
      </c>
      <c r="M6742" t="s">
        <v>145</v>
      </c>
      <c r="N6742" s="2">
        <v>41295</v>
      </c>
      <c r="O6742" s="2">
        <v>42133</v>
      </c>
      <c r="P6742" t="s">
        <v>24</v>
      </c>
      <c r="Q6742" t="s">
        <v>83</v>
      </c>
      <c r="R6742" s="5" t="str">
        <f t="shared" si="319"/>
        <v>0.14</v>
      </c>
      <c r="S6742" s="6" t="str">
        <f t="shared" si="320"/>
        <v/>
      </c>
      <c r="T6742">
        <f>ROUND(INT(表1[[#This Row],[合同结束日期]]-表1[[#This Row],[合同起始日期]])/365,1)</f>
        <v>2.2999999999999998</v>
      </c>
    </row>
    <row r="6743" spans="1:20">
      <c r="A6743" s="1">
        <v>41883</v>
      </c>
      <c r="B6743" t="s">
        <v>121</v>
      </c>
      <c r="C6743">
        <f t="shared" si="318"/>
        <v>3</v>
      </c>
      <c r="D6743" t="s">
        <v>146</v>
      </c>
      <c r="E6743" s="4">
        <v>818211.17999999982</v>
      </c>
      <c r="F6743" s="4">
        <v>106367.4534</v>
      </c>
      <c r="G6743" s="3">
        <v>0.13000000000000003</v>
      </c>
      <c r="H6743" s="7">
        <v>5013.5488970588231</v>
      </c>
      <c r="I6743" s="4">
        <v>651.76135661764704</v>
      </c>
      <c r="J6743">
        <v>163.19999999999999</v>
      </c>
      <c r="K6743" t="s">
        <v>11</v>
      </c>
      <c r="L6743" t="s">
        <v>51</v>
      </c>
      <c r="M6743" t="s">
        <v>50</v>
      </c>
      <c r="N6743" s="2">
        <v>41343</v>
      </c>
      <c r="O6743" s="2">
        <v>42499</v>
      </c>
      <c r="P6743" t="s">
        <v>18</v>
      </c>
      <c r="Q6743" t="s">
        <v>28</v>
      </c>
      <c r="R6743" s="5" t="str">
        <f t="shared" si="319"/>
        <v>0.13</v>
      </c>
      <c r="S6743" s="6" t="str">
        <f t="shared" si="320"/>
        <v/>
      </c>
      <c r="T6743">
        <f>ROUND(INT(表1[[#This Row],[合同结束日期]]-表1[[#This Row],[合同起始日期]])/365,1)</f>
        <v>3.2</v>
      </c>
    </row>
    <row r="6744" spans="1:20">
      <c r="A6744" s="1">
        <v>41883</v>
      </c>
      <c r="B6744" t="s">
        <v>121</v>
      </c>
      <c r="C6744">
        <f t="shared" si="318"/>
        <v>3</v>
      </c>
      <c r="D6744" t="s">
        <v>147</v>
      </c>
      <c r="E6744" s="4">
        <v>1110446.8199999998</v>
      </c>
      <c r="F6744" s="4">
        <v>85171.271093999996</v>
      </c>
      <c r="G6744" s="3">
        <v>7.6700000000000004E-2</v>
      </c>
      <c r="H6744" s="7">
        <v>1368.8940088757395</v>
      </c>
      <c r="I6744" s="4">
        <v>104.99417048076924</v>
      </c>
      <c r="J6744">
        <v>811.19999999999993</v>
      </c>
      <c r="K6744" t="s">
        <v>44</v>
      </c>
      <c r="L6744" t="s">
        <v>72</v>
      </c>
      <c r="M6744" t="s">
        <v>71</v>
      </c>
      <c r="N6744" s="2">
        <v>41240</v>
      </c>
      <c r="O6744" s="2">
        <v>44325</v>
      </c>
      <c r="P6744" t="s">
        <v>18</v>
      </c>
      <c r="Q6744" t="s">
        <v>78</v>
      </c>
      <c r="R6744" s="5" t="str">
        <f t="shared" si="319"/>
        <v>0.07</v>
      </c>
      <c r="S6744" s="6" t="str">
        <f t="shared" si="320"/>
        <v/>
      </c>
      <c r="T6744">
        <f>ROUND(INT(表1[[#This Row],[合同结束日期]]-表1[[#This Row],[合同起始日期]])/365,1)</f>
        <v>8.5</v>
      </c>
    </row>
    <row r="6745" spans="1:20">
      <c r="A6745" s="1">
        <v>41883</v>
      </c>
      <c r="B6745" t="s">
        <v>121</v>
      </c>
      <c r="C6745">
        <f t="shared" si="318"/>
        <v>3</v>
      </c>
      <c r="D6745" t="s">
        <v>148</v>
      </c>
      <c r="E6745" s="4">
        <v>138256.79999999999</v>
      </c>
      <c r="F6745" s="4">
        <v>18927.355919999998</v>
      </c>
      <c r="G6745" s="3">
        <v>0.13689999999999999</v>
      </c>
      <c r="H6745" s="7">
        <v>1858.2903225806451</v>
      </c>
      <c r="I6745" s="4">
        <v>254.39994516129033</v>
      </c>
      <c r="J6745">
        <v>74.399999999999991</v>
      </c>
      <c r="K6745" t="s">
        <v>44</v>
      </c>
      <c r="L6745" t="s">
        <v>72</v>
      </c>
      <c r="M6745" t="s">
        <v>126</v>
      </c>
      <c r="N6745" s="2">
        <v>41312</v>
      </c>
      <c r="O6745" s="2">
        <v>43229</v>
      </c>
      <c r="P6745" t="s">
        <v>24</v>
      </c>
      <c r="Q6745" t="s">
        <v>48</v>
      </c>
      <c r="R6745" s="5" t="str">
        <f t="shared" si="319"/>
        <v>0.11</v>
      </c>
      <c r="S6745" s="6" t="str">
        <f t="shared" si="320"/>
        <v/>
      </c>
      <c r="T6745">
        <f>ROUND(INT(表1[[#This Row],[合同结束日期]]-表1[[#This Row],[合同起始日期]])/365,1)</f>
        <v>5.3</v>
      </c>
    </row>
    <row r="6746" spans="1:20">
      <c r="A6746" s="1">
        <v>41883</v>
      </c>
      <c r="B6746" t="s">
        <v>121</v>
      </c>
      <c r="C6746">
        <f t="shared" si="318"/>
        <v>3</v>
      </c>
      <c r="D6746" t="s">
        <v>304</v>
      </c>
      <c r="E6746" s="4">
        <v>92839.2</v>
      </c>
      <c r="F6746" s="4">
        <v>14854.271999999999</v>
      </c>
      <c r="G6746" s="3">
        <v>0.16</v>
      </c>
      <c r="H6746" s="7">
        <v>2495.677419354839</v>
      </c>
      <c r="I6746" s="4">
        <v>399.3083870967742</v>
      </c>
      <c r="J6746">
        <v>37.199999999999996</v>
      </c>
      <c r="K6746" t="s">
        <v>44</v>
      </c>
      <c r="L6746" t="s">
        <v>46</v>
      </c>
      <c r="M6746" t="s">
        <v>45</v>
      </c>
      <c r="N6746" s="2">
        <v>41609</v>
      </c>
      <c r="O6746" s="2">
        <v>42358</v>
      </c>
      <c r="P6746" t="s">
        <v>24</v>
      </c>
      <c r="Q6746" t="s">
        <v>83</v>
      </c>
      <c r="R6746" s="5" t="str">
        <f t="shared" si="319"/>
        <v>0.14</v>
      </c>
      <c r="S6746" s="6" t="str">
        <f t="shared" si="320"/>
        <v/>
      </c>
      <c r="T6746">
        <f>ROUND(INT(表1[[#This Row],[合同结束日期]]-表1[[#This Row],[合同起始日期]])/365,1)</f>
        <v>2.1</v>
      </c>
    </row>
    <row r="6747" spans="1:20">
      <c r="A6747" s="1">
        <v>41883</v>
      </c>
      <c r="B6747" t="s">
        <v>121</v>
      </c>
      <c r="C6747">
        <f t="shared" si="318"/>
        <v>3</v>
      </c>
      <c r="D6747" t="s">
        <v>149</v>
      </c>
      <c r="E6747" s="4">
        <v>2174190.1919999998</v>
      </c>
      <c r="F6747" s="4">
        <v>272391.89191030001</v>
      </c>
      <c r="G6747" s="3">
        <v>0.12528429799406438</v>
      </c>
      <c r="H6747" s="7">
        <v>487.31176976869284</v>
      </c>
      <c r="I6747" s="4">
        <v>61.052512979715807</v>
      </c>
      <c r="J6747">
        <v>4461.5999999999995</v>
      </c>
      <c r="K6747" t="s">
        <v>151</v>
      </c>
      <c r="L6747" t="s">
        <v>150</v>
      </c>
      <c r="M6747" t="s">
        <v>150</v>
      </c>
      <c r="N6747" s="2">
        <v>41150</v>
      </c>
      <c r="O6747" s="2">
        <v>48708</v>
      </c>
      <c r="P6747" t="s">
        <v>24</v>
      </c>
      <c r="Q6747" t="s">
        <v>65</v>
      </c>
      <c r="R6747" s="5" t="str">
        <f t="shared" si="319"/>
        <v>0.12</v>
      </c>
      <c r="S6747" s="6" t="str">
        <f t="shared" si="320"/>
        <v/>
      </c>
      <c r="T6747">
        <f>ROUND(INT(表1[[#This Row],[合同结束日期]]-表1[[#This Row],[合同起始日期]])/365,1)</f>
        <v>20.7</v>
      </c>
    </row>
    <row r="6748" spans="1:20">
      <c r="A6748" s="1">
        <v>41883</v>
      </c>
      <c r="B6748" t="s">
        <v>121</v>
      </c>
      <c r="C6748">
        <f t="shared" si="318"/>
        <v>3</v>
      </c>
      <c r="D6748" t="s">
        <v>225</v>
      </c>
      <c r="E6748" s="4">
        <v>372000</v>
      </c>
      <c r="F6748" s="4">
        <v>29760</v>
      </c>
      <c r="G6748" s="3">
        <v>0.08</v>
      </c>
      <c r="H6748" s="7">
        <v>2060.7591570830286</v>
      </c>
      <c r="I6748" s="4">
        <v>164.8607325666423</v>
      </c>
      <c r="J6748">
        <v>180.51599999999999</v>
      </c>
      <c r="K6748" t="s">
        <v>44</v>
      </c>
      <c r="L6748" t="s">
        <v>72</v>
      </c>
      <c r="M6748" t="s">
        <v>126</v>
      </c>
      <c r="N6748" s="2">
        <v>41337</v>
      </c>
      <c r="O6748" s="2">
        <v>46917</v>
      </c>
      <c r="P6748" t="s">
        <v>24</v>
      </c>
      <c r="Q6748">
        <v>0.08</v>
      </c>
      <c r="R6748" s="5">
        <f t="shared" si="319"/>
        <v>0.08</v>
      </c>
      <c r="S6748" s="6" t="str">
        <f t="shared" si="320"/>
        <v/>
      </c>
      <c r="T6748">
        <f>ROUND(INT(表1[[#This Row],[合同结束日期]]-表1[[#This Row],[合同起始日期]])/365,1)</f>
        <v>15.3</v>
      </c>
    </row>
    <row r="6749" spans="1:20">
      <c r="A6749" s="1">
        <v>41883</v>
      </c>
      <c r="B6749" t="s">
        <v>121</v>
      </c>
      <c r="C6749">
        <f t="shared" si="318"/>
        <v>3</v>
      </c>
      <c r="D6749" t="s">
        <v>152</v>
      </c>
      <c r="E6749" s="4">
        <v>196776</v>
      </c>
      <c r="F6749" s="4">
        <v>61708.953599999993</v>
      </c>
      <c r="G6749" s="3">
        <v>0.31359999999999999</v>
      </c>
      <c r="H6749" s="7">
        <v>589.85611510791375</v>
      </c>
      <c r="I6749" s="4">
        <v>184.97887769784174</v>
      </c>
      <c r="J6749">
        <v>333.59999999999997</v>
      </c>
      <c r="K6749" t="s">
        <v>151</v>
      </c>
      <c r="L6749" t="s">
        <v>154</v>
      </c>
      <c r="M6749" t="s">
        <v>153</v>
      </c>
      <c r="N6749" s="2">
        <v>41261</v>
      </c>
      <c r="O6749" s="2">
        <v>43229</v>
      </c>
      <c r="P6749" t="s">
        <v>14</v>
      </c>
      <c r="Q6749" t="s">
        <v>37</v>
      </c>
      <c r="R6749" s="5" t="str">
        <f t="shared" si="319"/>
        <v>0.</v>
      </c>
      <c r="S6749" s="6" t="str">
        <f t="shared" si="320"/>
        <v/>
      </c>
      <c r="T6749">
        <f>ROUND(INT(表1[[#This Row],[合同结束日期]]-表1[[#This Row],[合同起始日期]])/365,1)</f>
        <v>5.4</v>
      </c>
    </row>
    <row r="6750" spans="1:20">
      <c r="A6750" s="1">
        <v>41883</v>
      </c>
      <c r="B6750" t="s">
        <v>121</v>
      </c>
      <c r="C6750">
        <f t="shared" si="318"/>
        <v>3</v>
      </c>
      <c r="D6750" t="s">
        <v>155</v>
      </c>
      <c r="E6750" s="4">
        <v>183651.6</v>
      </c>
      <c r="F6750" s="4">
        <v>44406.956879999991</v>
      </c>
      <c r="G6750" s="3">
        <v>0.24179999999999993</v>
      </c>
      <c r="H6750" s="7">
        <v>1034.0743243243244</v>
      </c>
      <c r="I6750" s="4">
        <v>250.03917162162156</v>
      </c>
      <c r="J6750">
        <v>177.6</v>
      </c>
      <c r="K6750" t="s">
        <v>11</v>
      </c>
      <c r="L6750" t="s">
        <v>92</v>
      </c>
      <c r="M6750" t="s">
        <v>92</v>
      </c>
      <c r="N6750" s="2">
        <v>41299</v>
      </c>
      <c r="O6750" s="2">
        <v>42499</v>
      </c>
      <c r="P6750" t="s">
        <v>24</v>
      </c>
      <c r="Q6750" t="s">
        <v>59</v>
      </c>
      <c r="R6750" s="5" t="str">
        <f t="shared" si="319"/>
        <v>0.16</v>
      </c>
      <c r="S6750" s="6" t="str">
        <f t="shared" si="320"/>
        <v/>
      </c>
      <c r="T6750">
        <f>ROUND(INT(表1[[#This Row],[合同结束日期]]-表1[[#This Row],[合同起始日期]])/365,1)</f>
        <v>3.3</v>
      </c>
    </row>
    <row r="6751" spans="1:20">
      <c r="A6751" s="1">
        <v>41883</v>
      </c>
      <c r="B6751" t="s">
        <v>121</v>
      </c>
      <c r="C6751">
        <f t="shared" si="318"/>
        <v>3</v>
      </c>
      <c r="D6751" t="s">
        <v>156</v>
      </c>
      <c r="E6751" s="4">
        <v>71936.399999999994</v>
      </c>
      <c r="F6751" s="4">
        <v>52801.317600000002</v>
      </c>
      <c r="G6751" s="3">
        <v>0.7340000000000001</v>
      </c>
      <c r="H6751" s="7">
        <v>340.60795454545456</v>
      </c>
      <c r="I6751" s="4">
        <v>250.00623863636366</v>
      </c>
      <c r="J6751">
        <v>211.2</v>
      </c>
      <c r="K6751" t="s">
        <v>11</v>
      </c>
      <c r="L6751" t="s">
        <v>23</v>
      </c>
      <c r="M6751" t="s">
        <v>23</v>
      </c>
      <c r="N6751" s="2">
        <v>41346</v>
      </c>
      <c r="O6751" s="2">
        <v>42499</v>
      </c>
      <c r="P6751" t="s">
        <v>24</v>
      </c>
      <c r="Q6751" t="s">
        <v>56</v>
      </c>
      <c r="R6751" s="5" t="str">
        <f t="shared" si="319"/>
        <v>0.17</v>
      </c>
      <c r="S6751" s="6" t="str">
        <f t="shared" si="320"/>
        <v/>
      </c>
      <c r="T6751">
        <f>ROUND(INT(表1[[#This Row],[合同结束日期]]-表1[[#This Row],[合同起始日期]])/365,1)</f>
        <v>3.2</v>
      </c>
    </row>
    <row r="6752" spans="1:20">
      <c r="A6752" s="1">
        <v>41883</v>
      </c>
      <c r="B6752" t="s">
        <v>121</v>
      </c>
      <c r="C6752">
        <f t="shared" si="318"/>
        <v>3</v>
      </c>
      <c r="D6752" t="s">
        <v>157</v>
      </c>
      <c r="E6752" s="4">
        <v>71803.199999999997</v>
      </c>
      <c r="F6752" s="4">
        <v>27601.150079999999</v>
      </c>
      <c r="G6752" s="3">
        <v>0.38440000000000002</v>
      </c>
      <c r="H6752" s="7">
        <v>598.36</v>
      </c>
      <c r="I6752" s="4">
        <v>230.00958399999999</v>
      </c>
      <c r="J6752">
        <v>120</v>
      </c>
      <c r="K6752" t="s">
        <v>11</v>
      </c>
      <c r="L6752" t="s">
        <v>13</v>
      </c>
      <c r="M6752" t="s">
        <v>13</v>
      </c>
      <c r="N6752" s="2">
        <v>41285</v>
      </c>
      <c r="O6752" s="2">
        <v>42133</v>
      </c>
      <c r="P6752" t="s">
        <v>24</v>
      </c>
      <c r="Q6752" t="s">
        <v>28</v>
      </c>
      <c r="R6752" s="5" t="str">
        <f t="shared" si="319"/>
        <v>0.13</v>
      </c>
      <c r="S6752" s="6" t="str">
        <f t="shared" si="320"/>
        <v/>
      </c>
      <c r="T6752">
        <f>ROUND(INT(表1[[#This Row],[合同结束日期]]-表1[[#This Row],[合同起始日期]])/365,1)</f>
        <v>2.2999999999999998</v>
      </c>
    </row>
    <row r="6753" spans="1:20">
      <c r="A6753" s="1">
        <v>41883</v>
      </c>
      <c r="B6753" t="s">
        <v>121</v>
      </c>
      <c r="C6753">
        <f t="shared" si="318"/>
        <v>3</v>
      </c>
      <c r="D6753" t="s">
        <v>158</v>
      </c>
      <c r="E6753" s="4">
        <v>83853.84</v>
      </c>
      <c r="F6753" s="4">
        <v>17475.140255999999</v>
      </c>
      <c r="G6753" s="3">
        <v>0.2084</v>
      </c>
      <c r="H6753" s="7">
        <v>1247.8249999999998</v>
      </c>
      <c r="I6753" s="4">
        <v>260.04672999999997</v>
      </c>
      <c r="J6753">
        <v>67.2</v>
      </c>
      <c r="K6753" t="s">
        <v>11</v>
      </c>
      <c r="L6753" t="s">
        <v>13</v>
      </c>
      <c r="M6753" t="s">
        <v>27</v>
      </c>
      <c r="N6753" s="2">
        <v>41330</v>
      </c>
      <c r="O6753" s="2">
        <v>42133</v>
      </c>
      <c r="P6753" t="s">
        <v>24</v>
      </c>
      <c r="Q6753" t="s">
        <v>25</v>
      </c>
      <c r="R6753" s="5" t="str">
        <f t="shared" si="319"/>
        <v>0.15</v>
      </c>
      <c r="S6753" s="6" t="str">
        <f t="shared" si="320"/>
        <v/>
      </c>
      <c r="T6753">
        <f>ROUND(INT(表1[[#This Row],[合同结束日期]]-表1[[#This Row],[合同起始日期]])/365,1)</f>
        <v>2.2000000000000002</v>
      </c>
    </row>
    <row r="6754" spans="1:20">
      <c r="A6754" s="1">
        <v>41883</v>
      </c>
      <c r="B6754" t="s">
        <v>121</v>
      </c>
      <c r="C6754">
        <f t="shared" si="318"/>
        <v>3</v>
      </c>
      <c r="D6754" t="s">
        <v>159</v>
      </c>
      <c r="E6754" s="4">
        <v>27818.04</v>
      </c>
      <c r="F6754" s="4">
        <v>19152.720540000002</v>
      </c>
      <c r="G6754" s="3">
        <v>0.6885</v>
      </c>
      <c r="H6754" s="7">
        <v>413.95892857142854</v>
      </c>
      <c r="I6754" s="4">
        <v>285.0107223214286</v>
      </c>
      <c r="J6754">
        <v>67.2</v>
      </c>
      <c r="K6754" t="s">
        <v>60</v>
      </c>
      <c r="L6754" t="s">
        <v>61</v>
      </c>
      <c r="M6754" t="s">
        <v>60</v>
      </c>
      <c r="N6754" s="2">
        <v>41283</v>
      </c>
      <c r="O6754" s="2">
        <v>42133</v>
      </c>
      <c r="P6754" t="s">
        <v>24</v>
      </c>
      <c r="Q6754" t="s">
        <v>25</v>
      </c>
      <c r="R6754" s="5" t="str">
        <f t="shared" si="319"/>
        <v>0.15</v>
      </c>
      <c r="S6754" s="6" t="str">
        <f t="shared" si="320"/>
        <v/>
      </c>
      <c r="T6754">
        <f>ROUND(INT(表1[[#This Row],[合同结束日期]]-表1[[#This Row],[合同起始日期]])/365,1)</f>
        <v>2.2999999999999998</v>
      </c>
    </row>
    <row r="6755" spans="1:20">
      <c r="A6755" s="1">
        <v>41883</v>
      </c>
      <c r="B6755" t="s">
        <v>121</v>
      </c>
      <c r="C6755">
        <f t="shared" si="318"/>
        <v>3</v>
      </c>
      <c r="D6755" t="s">
        <v>244</v>
      </c>
      <c r="E6755" s="4">
        <v>200990.4</v>
      </c>
      <c r="F6755" s="4">
        <v>41464.31951999999</v>
      </c>
      <c r="G6755" s="3">
        <v>0.20629999999999996</v>
      </c>
      <c r="H6755" s="7">
        <v>1080.5935483870967</v>
      </c>
      <c r="I6755" s="4">
        <v>222.92644903225801</v>
      </c>
      <c r="J6755">
        <v>186</v>
      </c>
      <c r="K6755" t="s">
        <v>11</v>
      </c>
      <c r="L6755" t="s">
        <v>13</v>
      </c>
      <c r="M6755" t="s">
        <v>27</v>
      </c>
      <c r="N6755" s="2">
        <v>41445</v>
      </c>
      <c r="O6755" s="2">
        <v>42204</v>
      </c>
      <c r="P6755" t="s">
        <v>24</v>
      </c>
      <c r="Q6755" t="s">
        <v>59</v>
      </c>
      <c r="R6755" s="5" t="str">
        <f t="shared" si="319"/>
        <v>0.16</v>
      </c>
      <c r="S6755" s="6" t="str">
        <f t="shared" si="320"/>
        <v/>
      </c>
      <c r="T6755">
        <f>ROUND(INT(表1[[#This Row],[合同结束日期]]-表1[[#This Row],[合同起始日期]])/365,1)</f>
        <v>2.1</v>
      </c>
    </row>
    <row r="6756" spans="1:20">
      <c r="A6756" s="1">
        <v>41883</v>
      </c>
      <c r="B6756" t="s">
        <v>121</v>
      </c>
      <c r="C6756">
        <f t="shared" si="318"/>
        <v>3</v>
      </c>
      <c r="D6756" t="s">
        <v>160</v>
      </c>
      <c r="E6756" s="4">
        <v>259790.4</v>
      </c>
      <c r="F6756" s="4">
        <v>42631.604639999998</v>
      </c>
      <c r="G6756" s="3">
        <v>0.1641</v>
      </c>
      <c r="H6756" s="7">
        <v>3549.0491803278687</v>
      </c>
      <c r="I6756" s="4">
        <v>582.3989704918032</v>
      </c>
      <c r="J6756">
        <v>73.2</v>
      </c>
      <c r="K6756" t="s">
        <v>20</v>
      </c>
      <c r="L6756" t="s">
        <v>21</v>
      </c>
      <c r="M6756" t="s">
        <v>130</v>
      </c>
      <c r="N6756" s="2">
        <v>41295</v>
      </c>
      <c r="O6756" s="2">
        <v>42133</v>
      </c>
      <c r="P6756" t="s">
        <v>24</v>
      </c>
      <c r="Q6756" t="s">
        <v>25</v>
      </c>
      <c r="R6756" s="5" t="str">
        <f t="shared" si="319"/>
        <v>0.15</v>
      </c>
      <c r="S6756" s="6" t="str">
        <f t="shared" si="320"/>
        <v/>
      </c>
      <c r="T6756">
        <f>ROUND(INT(表1[[#This Row],[合同结束日期]]-表1[[#This Row],[合同起始日期]])/365,1)</f>
        <v>2.2999999999999998</v>
      </c>
    </row>
    <row r="6757" spans="1:20">
      <c r="A6757" s="1">
        <v>41883</v>
      </c>
      <c r="B6757" t="s">
        <v>121</v>
      </c>
      <c r="C6757">
        <f t="shared" si="318"/>
        <v>3</v>
      </c>
      <c r="D6757" t="s">
        <v>161</v>
      </c>
      <c r="E6757" s="4">
        <v>117820.80000000002</v>
      </c>
      <c r="F6757" s="4">
        <v>23045.748479999998</v>
      </c>
      <c r="G6757" s="3">
        <v>0.19559999999999997</v>
      </c>
      <c r="H6757" s="7">
        <v>1402.6285714285716</v>
      </c>
      <c r="I6757" s="4">
        <v>274.35414857142854</v>
      </c>
      <c r="J6757">
        <v>84</v>
      </c>
      <c r="K6757" t="s">
        <v>20</v>
      </c>
      <c r="L6757" t="s">
        <v>21</v>
      </c>
      <c r="M6757" t="s">
        <v>17</v>
      </c>
      <c r="N6757" s="2">
        <v>41326</v>
      </c>
      <c r="O6757" s="2">
        <v>42133</v>
      </c>
      <c r="P6757" t="s">
        <v>24</v>
      </c>
      <c r="Q6757" t="s">
        <v>59</v>
      </c>
      <c r="R6757" s="5" t="str">
        <f t="shared" si="319"/>
        <v>0.16</v>
      </c>
      <c r="S6757" s="6" t="str">
        <f t="shared" si="320"/>
        <v/>
      </c>
      <c r="T6757">
        <f>ROUND(INT(表1[[#This Row],[合同结束日期]]-表1[[#This Row],[合同起始日期]])/365,1)</f>
        <v>2.2000000000000002</v>
      </c>
    </row>
    <row r="6758" spans="1:20">
      <c r="A6758" s="1">
        <v>41883</v>
      </c>
      <c r="B6758" t="s">
        <v>121</v>
      </c>
      <c r="C6758">
        <f t="shared" si="318"/>
        <v>3</v>
      </c>
      <c r="D6758" t="s">
        <v>162</v>
      </c>
      <c r="E6758" s="4">
        <v>40180.799999999996</v>
      </c>
      <c r="F6758" s="4">
        <v>24562.523040000004</v>
      </c>
      <c r="G6758" s="3">
        <v>0.61130000000000018</v>
      </c>
      <c r="H6758" s="7">
        <v>376.22471910112358</v>
      </c>
      <c r="I6758" s="4">
        <v>229.98617078651691</v>
      </c>
      <c r="J6758">
        <v>106.8</v>
      </c>
      <c r="K6758" t="s">
        <v>11</v>
      </c>
      <c r="L6758" t="s">
        <v>13</v>
      </c>
      <c r="M6758" t="s">
        <v>34</v>
      </c>
      <c r="N6758" s="2">
        <v>41276</v>
      </c>
      <c r="O6758" s="2">
        <v>42133</v>
      </c>
      <c r="P6758" t="s">
        <v>24</v>
      </c>
      <c r="Q6758" t="s">
        <v>25</v>
      </c>
      <c r="R6758" s="5" t="str">
        <f t="shared" si="319"/>
        <v>0.15</v>
      </c>
      <c r="S6758" s="6" t="str">
        <f t="shared" si="320"/>
        <v/>
      </c>
      <c r="T6758">
        <f>ROUND(INT(表1[[#This Row],[合同结束日期]]-表1[[#This Row],[合同起始日期]])/365,1)</f>
        <v>2.2999999999999998</v>
      </c>
    </row>
    <row r="6759" spans="1:20">
      <c r="A6759" s="1">
        <v>41883</v>
      </c>
      <c r="B6759" t="s">
        <v>121</v>
      </c>
      <c r="C6759">
        <f t="shared" si="318"/>
        <v>3</v>
      </c>
      <c r="D6759" t="s">
        <v>163</v>
      </c>
      <c r="E6759" s="4">
        <v>13430.4</v>
      </c>
      <c r="F6759" s="4">
        <v>11868.44448</v>
      </c>
      <c r="G6759" s="3">
        <v>0.88370000000000004</v>
      </c>
      <c r="H6759" s="7">
        <v>260.27906976744185</v>
      </c>
      <c r="I6759" s="4">
        <v>230.00861395348838</v>
      </c>
      <c r="J6759">
        <v>51.6</v>
      </c>
      <c r="K6759" t="s">
        <v>11</v>
      </c>
      <c r="L6759" t="s">
        <v>13</v>
      </c>
      <c r="M6759" t="s">
        <v>34</v>
      </c>
      <c r="N6759" s="2">
        <v>41276</v>
      </c>
      <c r="O6759" s="2">
        <v>42133</v>
      </c>
      <c r="P6759" t="s">
        <v>24</v>
      </c>
      <c r="Q6759" t="s">
        <v>25</v>
      </c>
      <c r="R6759" s="5" t="str">
        <f t="shared" si="319"/>
        <v>0.15</v>
      </c>
      <c r="S6759" s="6" t="str">
        <f t="shared" si="320"/>
        <v/>
      </c>
      <c r="T6759">
        <f>ROUND(INT(表1[[#This Row],[合同结束日期]]-表1[[#This Row],[合同起始日期]])/365,1)</f>
        <v>2.2999999999999998</v>
      </c>
    </row>
    <row r="6760" spans="1:20">
      <c r="A6760" s="1">
        <v>41883</v>
      </c>
      <c r="B6760" t="s">
        <v>121</v>
      </c>
      <c r="C6760">
        <f t="shared" si="318"/>
        <v>3</v>
      </c>
      <c r="D6760" t="s">
        <v>164</v>
      </c>
      <c r="E6760" s="4">
        <v>16833.599999999999</v>
      </c>
      <c r="F6760" s="4">
        <v>14352.327360000001</v>
      </c>
      <c r="G6760" s="3">
        <v>0.85260000000000014</v>
      </c>
      <c r="H6760" s="7">
        <v>269.76923076923077</v>
      </c>
      <c r="I6760" s="4">
        <v>230.00524615384617</v>
      </c>
      <c r="J6760">
        <v>62.4</v>
      </c>
      <c r="K6760" t="s">
        <v>11</v>
      </c>
      <c r="L6760" t="s">
        <v>13</v>
      </c>
      <c r="M6760" t="s">
        <v>34</v>
      </c>
      <c r="N6760" s="2">
        <v>41276</v>
      </c>
      <c r="O6760" s="2">
        <v>42133</v>
      </c>
      <c r="P6760" t="s">
        <v>24</v>
      </c>
      <c r="Q6760" t="s">
        <v>25</v>
      </c>
      <c r="R6760" s="5" t="str">
        <f t="shared" si="319"/>
        <v>0.15</v>
      </c>
      <c r="S6760" s="6" t="str">
        <f t="shared" si="320"/>
        <v/>
      </c>
      <c r="T6760">
        <f>ROUND(INT(表1[[#This Row],[合同结束日期]]-表1[[#This Row],[合同起始日期]])/365,1)</f>
        <v>2.2999999999999998</v>
      </c>
    </row>
    <row r="6761" spans="1:20">
      <c r="A6761" s="1">
        <v>41883</v>
      </c>
      <c r="B6761" t="s">
        <v>121</v>
      </c>
      <c r="C6761">
        <f t="shared" si="318"/>
        <v>3</v>
      </c>
      <c r="D6761" t="s">
        <v>165</v>
      </c>
      <c r="E6761" s="4">
        <v>63397.2</v>
      </c>
      <c r="F6761" s="4">
        <v>23710.552800000001</v>
      </c>
      <c r="G6761" s="3">
        <v>0.37400000000000005</v>
      </c>
      <c r="H6761" s="7">
        <v>695.1447368421052</v>
      </c>
      <c r="I6761" s="4">
        <v>259.98413157894737</v>
      </c>
      <c r="J6761">
        <v>91.2</v>
      </c>
      <c r="K6761" t="s">
        <v>20</v>
      </c>
      <c r="L6761" t="s">
        <v>21</v>
      </c>
      <c r="M6761" t="s">
        <v>130</v>
      </c>
      <c r="N6761" s="2">
        <v>41284</v>
      </c>
      <c r="O6761" s="2">
        <v>42133</v>
      </c>
      <c r="P6761" t="s">
        <v>24</v>
      </c>
      <c r="Q6761" t="s">
        <v>25</v>
      </c>
      <c r="R6761" s="5" t="str">
        <f t="shared" si="319"/>
        <v>0.15</v>
      </c>
      <c r="S6761" s="6" t="str">
        <f t="shared" si="320"/>
        <v/>
      </c>
      <c r="T6761">
        <f>ROUND(INT(表1[[#This Row],[合同结束日期]]-表1[[#This Row],[合同起始日期]])/365,1)</f>
        <v>2.2999999999999998</v>
      </c>
    </row>
    <row r="6762" spans="1:20">
      <c r="A6762" s="1">
        <v>41883</v>
      </c>
      <c r="B6762" t="s">
        <v>121</v>
      </c>
      <c r="C6762">
        <f t="shared" si="318"/>
        <v>3</v>
      </c>
      <c r="D6762" t="s">
        <v>166</v>
      </c>
      <c r="E6762" s="4">
        <v>222104.4</v>
      </c>
      <c r="F6762" s="4">
        <v>44620.773959999999</v>
      </c>
      <c r="G6762" s="3">
        <v>0.2009</v>
      </c>
      <c r="H6762" s="7">
        <v>1095.189349112426</v>
      </c>
      <c r="I6762" s="4">
        <v>220.02354023668642</v>
      </c>
      <c r="J6762">
        <v>202.79999999999998</v>
      </c>
      <c r="K6762" t="s">
        <v>20</v>
      </c>
      <c r="L6762" t="s">
        <v>21</v>
      </c>
      <c r="M6762" t="s">
        <v>130</v>
      </c>
      <c r="N6762" s="2">
        <v>41281</v>
      </c>
      <c r="O6762" s="2">
        <v>42499</v>
      </c>
      <c r="P6762" t="s">
        <v>24</v>
      </c>
      <c r="Q6762" t="s">
        <v>25</v>
      </c>
      <c r="R6762" s="5" t="str">
        <f t="shared" si="319"/>
        <v>0.15</v>
      </c>
      <c r="S6762" s="6" t="str">
        <f t="shared" si="320"/>
        <v/>
      </c>
      <c r="T6762">
        <f>ROUND(INT(表1[[#This Row],[合同结束日期]]-表1[[#This Row],[合同起始日期]])/365,1)</f>
        <v>3.3</v>
      </c>
    </row>
    <row r="6763" spans="1:20">
      <c r="A6763" s="1">
        <v>41883</v>
      </c>
      <c r="B6763" t="s">
        <v>121</v>
      </c>
      <c r="C6763">
        <f t="shared" si="318"/>
        <v>3</v>
      </c>
      <c r="D6763" t="s">
        <v>167</v>
      </c>
      <c r="E6763" s="4">
        <v>240133.19999999998</v>
      </c>
      <c r="F6763" s="4">
        <v>52276.997640000001</v>
      </c>
      <c r="G6763" s="3">
        <v>0.21770000000000003</v>
      </c>
      <c r="H6763" s="7">
        <v>1325.2384105960264</v>
      </c>
      <c r="I6763" s="4">
        <v>288.504401986755</v>
      </c>
      <c r="J6763">
        <v>181.2</v>
      </c>
      <c r="K6763" t="s">
        <v>20</v>
      </c>
      <c r="L6763" t="s">
        <v>21</v>
      </c>
      <c r="M6763" t="s">
        <v>130</v>
      </c>
      <c r="N6763" s="2">
        <v>41285</v>
      </c>
      <c r="O6763" s="2">
        <v>42499</v>
      </c>
      <c r="P6763" t="s">
        <v>24</v>
      </c>
      <c r="Q6763" t="s">
        <v>30</v>
      </c>
      <c r="R6763" s="5" t="str">
        <f t="shared" si="319"/>
        <v>0.18</v>
      </c>
      <c r="S6763" s="6" t="str">
        <f t="shared" si="320"/>
        <v/>
      </c>
      <c r="T6763">
        <f>ROUND(INT(表1[[#This Row],[合同结束日期]]-表1[[#This Row],[合同起始日期]])/365,1)</f>
        <v>3.3</v>
      </c>
    </row>
    <row r="6764" spans="1:20">
      <c r="A6764" s="1">
        <v>41883</v>
      </c>
      <c r="B6764" t="s">
        <v>121</v>
      </c>
      <c r="C6764">
        <f t="shared" si="318"/>
        <v>3</v>
      </c>
      <c r="D6764" t="s">
        <v>168</v>
      </c>
      <c r="E6764" s="4">
        <v>160072.79999999999</v>
      </c>
      <c r="F6764" s="4">
        <v>48598.10207999999</v>
      </c>
      <c r="G6764" s="3">
        <v>0.30359999999999998</v>
      </c>
      <c r="H6764" s="7">
        <v>823.41975308641963</v>
      </c>
      <c r="I6764" s="4">
        <v>249.99023703703696</v>
      </c>
      <c r="J6764">
        <v>194.4</v>
      </c>
      <c r="K6764" t="s">
        <v>60</v>
      </c>
      <c r="L6764" t="s">
        <v>61</v>
      </c>
      <c r="M6764" t="s">
        <v>58</v>
      </c>
      <c r="N6764" s="2">
        <v>41348</v>
      </c>
      <c r="O6764" s="2">
        <v>42499</v>
      </c>
      <c r="P6764" t="s">
        <v>24</v>
      </c>
      <c r="Q6764" t="s">
        <v>30</v>
      </c>
      <c r="R6764" s="5" t="str">
        <f t="shared" si="319"/>
        <v>0.18</v>
      </c>
      <c r="S6764" s="6" t="str">
        <f t="shared" si="320"/>
        <v/>
      </c>
      <c r="T6764">
        <f>ROUND(INT(表1[[#This Row],[合同结束日期]]-表1[[#This Row],[合同起始日期]])/365,1)</f>
        <v>3.2</v>
      </c>
    </row>
    <row r="6765" spans="1:20">
      <c r="A6765" s="1">
        <v>41883</v>
      </c>
      <c r="B6765" t="s">
        <v>121</v>
      </c>
      <c r="C6765">
        <f t="shared" si="318"/>
        <v>3</v>
      </c>
      <c r="D6765" t="s">
        <v>226</v>
      </c>
      <c r="E6765" s="4">
        <v>199702.19999999998</v>
      </c>
      <c r="F6765" s="4">
        <v>65282.649179999993</v>
      </c>
      <c r="G6765" s="3">
        <v>0.32689999999999997</v>
      </c>
      <c r="H6765" s="7">
        <v>152.39789377289378</v>
      </c>
      <c r="I6765" s="4">
        <v>49.818871474358971</v>
      </c>
      <c r="J6765">
        <v>1310.3999999999999</v>
      </c>
      <c r="K6765" t="s">
        <v>20</v>
      </c>
      <c r="L6765" t="s">
        <v>173</v>
      </c>
      <c r="M6765" t="s">
        <v>172</v>
      </c>
      <c r="N6765" s="2">
        <v>41241</v>
      </c>
      <c r="O6765" s="2">
        <v>45803</v>
      </c>
      <c r="P6765" t="s">
        <v>39</v>
      </c>
      <c r="Q6765" t="s">
        <v>28</v>
      </c>
      <c r="R6765" s="5" t="str">
        <f t="shared" si="319"/>
        <v>0.13</v>
      </c>
      <c r="S6765" s="6" t="str">
        <f t="shared" si="320"/>
        <v/>
      </c>
      <c r="T6765">
        <f>ROUND(INT(表1[[#This Row],[合同结束日期]]-表1[[#This Row],[合同起始日期]])/365,1)</f>
        <v>12.5</v>
      </c>
    </row>
    <row r="6766" spans="1:20">
      <c r="A6766" s="1">
        <v>41883</v>
      </c>
      <c r="B6766" t="s">
        <v>121</v>
      </c>
      <c r="C6766">
        <f t="shared" si="318"/>
        <v>3</v>
      </c>
      <c r="D6766" t="s">
        <v>169</v>
      </c>
      <c r="E6766" s="4">
        <v>68301.599999999991</v>
      </c>
      <c r="F6766" s="4">
        <v>33385.822079999998</v>
      </c>
      <c r="G6766" s="3">
        <v>0.48880000000000001</v>
      </c>
      <c r="H6766" s="7">
        <v>531.94392523364479</v>
      </c>
      <c r="I6766" s="4">
        <v>260.01419065420561</v>
      </c>
      <c r="J6766">
        <v>128.4</v>
      </c>
      <c r="K6766" t="s">
        <v>20</v>
      </c>
      <c r="L6766" t="s">
        <v>21</v>
      </c>
      <c r="M6766" t="s">
        <v>130</v>
      </c>
      <c r="N6766" s="2">
        <v>41326</v>
      </c>
      <c r="O6766" s="2">
        <v>42499</v>
      </c>
      <c r="P6766" t="s">
        <v>24</v>
      </c>
      <c r="Q6766" t="s">
        <v>170</v>
      </c>
      <c r="R6766" s="5" t="str">
        <f t="shared" si="319"/>
        <v>0.2</v>
      </c>
      <c r="S6766" s="6" t="str">
        <f t="shared" si="320"/>
        <v/>
      </c>
      <c r="T6766">
        <f>ROUND(INT(表1[[#This Row],[合同结束日期]]-表1[[#This Row],[合同起始日期]])/365,1)</f>
        <v>3.2</v>
      </c>
    </row>
    <row r="6767" spans="1:20">
      <c r="A6767" s="1">
        <v>41883</v>
      </c>
      <c r="B6767" t="s">
        <v>121</v>
      </c>
      <c r="C6767">
        <f t="shared" si="318"/>
        <v>3</v>
      </c>
      <c r="D6767" t="s">
        <v>171</v>
      </c>
      <c r="E6767" s="4">
        <v>172818</v>
      </c>
      <c r="F6767" s="4">
        <v>111865.09139999999</v>
      </c>
      <c r="G6767" s="3">
        <v>0.64729999999999999</v>
      </c>
      <c r="H6767" s="7">
        <v>244.09322033898306</v>
      </c>
      <c r="I6767" s="4">
        <v>158.0015415254237</v>
      </c>
      <c r="J6767">
        <v>708</v>
      </c>
      <c r="K6767" t="s">
        <v>20</v>
      </c>
      <c r="L6767" t="s">
        <v>173</v>
      </c>
      <c r="M6767" t="s">
        <v>172</v>
      </c>
      <c r="N6767" s="2">
        <v>41377</v>
      </c>
      <c r="O6767" s="2">
        <v>43247</v>
      </c>
      <c r="P6767" t="s">
        <v>24</v>
      </c>
      <c r="Q6767" t="s">
        <v>326</v>
      </c>
      <c r="R6767" s="5" t="str">
        <f t="shared" si="319"/>
        <v>0.21</v>
      </c>
      <c r="S6767" s="6" t="str">
        <f t="shared" si="320"/>
        <v/>
      </c>
      <c r="T6767">
        <f>ROUND(INT(表1[[#This Row],[合同结束日期]]-表1[[#This Row],[合同起始日期]])/365,1)</f>
        <v>5.0999999999999996</v>
      </c>
    </row>
    <row r="6768" spans="1:20">
      <c r="A6768" s="1">
        <v>41883</v>
      </c>
      <c r="B6768" t="s">
        <v>121</v>
      </c>
      <c r="C6768">
        <f t="shared" si="318"/>
        <v>3</v>
      </c>
      <c r="D6768" t="s">
        <v>174</v>
      </c>
      <c r="E6768" s="4">
        <v>201636</v>
      </c>
      <c r="F6768" s="4">
        <v>58958.366399999999</v>
      </c>
      <c r="G6768" s="3">
        <v>0.29239999999999999</v>
      </c>
      <c r="H6768" s="7">
        <v>359.03846153846155</v>
      </c>
      <c r="I6768" s="4">
        <v>104.98284615384615</v>
      </c>
      <c r="J6768">
        <v>561.6</v>
      </c>
      <c r="K6768" t="s">
        <v>76</v>
      </c>
      <c r="L6768" t="s">
        <v>75</v>
      </c>
      <c r="M6768" t="s">
        <v>75</v>
      </c>
      <c r="N6768" s="2">
        <v>41243</v>
      </c>
      <c r="O6768" s="2">
        <v>43229</v>
      </c>
      <c r="P6768" t="s">
        <v>24</v>
      </c>
      <c r="Q6768" t="s">
        <v>19</v>
      </c>
      <c r="R6768" s="5" t="str">
        <f t="shared" si="319"/>
        <v>0.1</v>
      </c>
      <c r="S6768" s="6" t="str">
        <f t="shared" si="320"/>
        <v/>
      </c>
      <c r="T6768">
        <f>ROUND(INT(表1[[#This Row],[合同结束日期]]-表1[[#This Row],[合同起始日期]])/365,1)</f>
        <v>5.4</v>
      </c>
    </row>
    <row r="6769" spans="1:20">
      <c r="A6769" s="1">
        <v>41883</v>
      </c>
      <c r="B6769" t="s">
        <v>121</v>
      </c>
      <c r="C6769">
        <f t="shared" si="318"/>
        <v>3</v>
      </c>
      <c r="D6769" t="s">
        <v>175</v>
      </c>
      <c r="E6769" s="4">
        <v>867177.6</v>
      </c>
      <c r="F6769" s="4">
        <v>186876.77280000001</v>
      </c>
      <c r="G6769" s="3">
        <v>0.21550000000000002</v>
      </c>
      <c r="H6769" s="7">
        <v>440.90787065283712</v>
      </c>
      <c r="I6769" s="4">
        <v>95.015646125686402</v>
      </c>
      <c r="J6769">
        <v>1966.8</v>
      </c>
      <c r="K6769" t="s">
        <v>20</v>
      </c>
      <c r="L6769" t="s">
        <v>173</v>
      </c>
      <c r="M6769" t="s">
        <v>172</v>
      </c>
      <c r="N6769" s="2">
        <v>41288</v>
      </c>
      <c r="O6769" s="2">
        <v>44694</v>
      </c>
      <c r="P6769" t="s">
        <v>18</v>
      </c>
      <c r="Q6769" t="s">
        <v>19</v>
      </c>
      <c r="R6769" s="5" t="str">
        <f t="shared" si="319"/>
        <v>0.1</v>
      </c>
      <c r="S6769" s="6" t="str">
        <f t="shared" si="320"/>
        <v/>
      </c>
      <c r="T6769">
        <f>ROUND(INT(表1[[#This Row],[合同结束日期]]-表1[[#This Row],[合同起始日期]])/365,1)</f>
        <v>9.3000000000000007</v>
      </c>
    </row>
    <row r="6770" spans="1:20">
      <c r="A6770" s="1">
        <v>41883</v>
      </c>
      <c r="B6770" t="s">
        <v>121</v>
      </c>
      <c r="C6770">
        <f t="shared" si="318"/>
        <v>3</v>
      </c>
      <c r="D6770" t="s">
        <v>327</v>
      </c>
      <c r="E6770" s="4">
        <v>63850.799999999996</v>
      </c>
      <c r="F6770" s="4">
        <v>9603.160319999999</v>
      </c>
      <c r="G6770" s="3">
        <v>0.15040000000000001</v>
      </c>
      <c r="H6770" s="7">
        <v>2217.0416666666665</v>
      </c>
      <c r="I6770" s="4">
        <v>333.44306666666665</v>
      </c>
      <c r="J6770">
        <v>28.799999999999997</v>
      </c>
      <c r="K6770" t="s">
        <v>20</v>
      </c>
      <c r="L6770" t="s">
        <v>21</v>
      </c>
      <c r="M6770" t="s">
        <v>134</v>
      </c>
      <c r="N6770" s="2">
        <v>41787</v>
      </c>
      <c r="O6770" s="2">
        <v>42151</v>
      </c>
      <c r="P6770" t="s">
        <v>24</v>
      </c>
      <c r="Q6770" t="s">
        <v>19</v>
      </c>
      <c r="R6770" s="5" t="str">
        <f t="shared" si="319"/>
        <v>0.1</v>
      </c>
      <c r="S6770" s="6" t="str">
        <f t="shared" si="320"/>
        <v/>
      </c>
      <c r="T6770">
        <f>ROUND(INT(表1[[#This Row],[合同结束日期]]-表1[[#This Row],[合同起始日期]])/365,1)</f>
        <v>1</v>
      </c>
    </row>
    <row r="6771" spans="1:20">
      <c r="A6771" s="1">
        <v>41883</v>
      </c>
      <c r="B6771" t="s">
        <v>121</v>
      </c>
      <c r="C6771">
        <f t="shared" si="318"/>
        <v>3</v>
      </c>
      <c r="D6771" t="s">
        <v>337</v>
      </c>
      <c r="E6771" s="4">
        <v>8668.7999999999993</v>
      </c>
      <c r="F6771" s="4">
        <v>7200.3052799999996</v>
      </c>
      <c r="G6771" s="3">
        <v>0.8306</v>
      </c>
      <c r="H6771" s="7">
        <v>481.59999999999997</v>
      </c>
      <c r="I6771" s="4">
        <v>400.01695999999998</v>
      </c>
      <c r="J6771">
        <v>18</v>
      </c>
      <c r="K6771" t="s">
        <v>60</v>
      </c>
      <c r="L6771" t="s">
        <v>116</v>
      </c>
      <c r="M6771" t="s">
        <v>115</v>
      </c>
      <c r="N6771" s="2">
        <v>41825</v>
      </c>
      <c r="O6771" s="2">
        <v>42189</v>
      </c>
      <c r="P6771" t="s">
        <v>24</v>
      </c>
      <c r="Q6771" t="s">
        <v>30</v>
      </c>
      <c r="R6771" s="5" t="str">
        <f t="shared" si="319"/>
        <v>0.18</v>
      </c>
      <c r="S6771" s="6" t="str">
        <f t="shared" si="320"/>
        <v/>
      </c>
      <c r="T6771">
        <f>ROUND(INT(表1[[#This Row],[合同结束日期]]-表1[[#This Row],[合同起始日期]])/365,1)</f>
        <v>1</v>
      </c>
    </row>
    <row r="6772" spans="1:20">
      <c r="A6772" s="1">
        <v>41883</v>
      </c>
      <c r="B6772" t="s">
        <v>121</v>
      </c>
      <c r="C6772">
        <f t="shared" si="318"/>
        <v>3</v>
      </c>
      <c r="D6772" t="s">
        <v>339</v>
      </c>
      <c r="E6772" s="4">
        <v>39773.759999999995</v>
      </c>
      <c r="F6772" s="4">
        <v>6598.4667839999993</v>
      </c>
      <c r="G6772" s="3">
        <v>0.16589999999999999</v>
      </c>
      <c r="H6772" s="7">
        <v>2762.0666666666666</v>
      </c>
      <c r="I6772" s="4">
        <v>458.22685999999999</v>
      </c>
      <c r="J6772">
        <v>14.399999999999999</v>
      </c>
      <c r="K6772" t="s">
        <v>44</v>
      </c>
      <c r="L6772" t="s">
        <v>46</v>
      </c>
      <c r="M6772" t="s">
        <v>187</v>
      </c>
      <c r="N6772" s="2">
        <v>41864</v>
      </c>
      <c r="O6772" s="2">
        <v>42228</v>
      </c>
      <c r="P6772" t="s">
        <v>24</v>
      </c>
      <c r="Q6772" t="s">
        <v>83</v>
      </c>
      <c r="R6772" s="5" t="str">
        <f t="shared" si="319"/>
        <v>0.14</v>
      </c>
      <c r="S6772" s="6" t="str">
        <f t="shared" si="320"/>
        <v/>
      </c>
      <c r="T6772">
        <f>ROUND(INT(表1[[#This Row],[合同结束日期]]-表1[[#This Row],[合同起始日期]])/365,1)</f>
        <v>1</v>
      </c>
    </row>
    <row r="6773" spans="1:20">
      <c r="A6773" s="1">
        <v>41883</v>
      </c>
      <c r="B6773" t="s">
        <v>121</v>
      </c>
      <c r="C6773">
        <f t="shared" si="318"/>
        <v>3</v>
      </c>
      <c r="D6773" t="s">
        <v>313</v>
      </c>
      <c r="E6773" s="4">
        <v>41201.4</v>
      </c>
      <c r="F6773" s="4">
        <v>7193.7644399999999</v>
      </c>
      <c r="G6773" s="3">
        <v>0.17460000000000001</v>
      </c>
      <c r="H6773" s="7">
        <v>2288.9666666666667</v>
      </c>
      <c r="I6773" s="4">
        <v>399.65357999999998</v>
      </c>
      <c r="J6773">
        <v>18</v>
      </c>
      <c r="K6773" t="s">
        <v>20</v>
      </c>
      <c r="L6773" t="s">
        <v>21</v>
      </c>
      <c r="M6773" t="s">
        <v>130</v>
      </c>
      <c r="N6773" s="2">
        <v>41727</v>
      </c>
      <c r="O6773" s="2">
        <v>42091</v>
      </c>
      <c r="P6773" t="s">
        <v>24</v>
      </c>
      <c r="Q6773" t="s">
        <v>59</v>
      </c>
      <c r="R6773" s="5" t="str">
        <f t="shared" si="319"/>
        <v>0.16</v>
      </c>
      <c r="S6773" s="6" t="str">
        <f t="shared" si="320"/>
        <v/>
      </c>
      <c r="T6773">
        <f>ROUND(INT(表1[[#This Row],[合同结束日期]]-表1[[#This Row],[合同起始日期]])/365,1)</f>
        <v>1</v>
      </c>
    </row>
    <row r="6774" spans="1:20">
      <c r="A6774" s="1">
        <v>41883</v>
      </c>
      <c r="B6774" t="s">
        <v>121</v>
      </c>
      <c r="C6774">
        <f t="shared" si="318"/>
        <v>3</v>
      </c>
      <c r="D6774" t="s">
        <v>319</v>
      </c>
      <c r="E6774" s="4">
        <v>123223.92</v>
      </c>
      <c r="F6774" s="4">
        <v>20319.624408000003</v>
      </c>
      <c r="G6774" s="3">
        <v>0.16490000000000002</v>
      </c>
      <c r="H6774" s="7">
        <v>7334.7571428571428</v>
      </c>
      <c r="I6774" s="4">
        <v>1209.501452857143</v>
      </c>
      <c r="J6774">
        <v>16.8</v>
      </c>
      <c r="K6774" t="s">
        <v>20</v>
      </c>
      <c r="L6774" t="s">
        <v>21</v>
      </c>
      <c r="M6774" t="s">
        <v>130</v>
      </c>
      <c r="N6774" s="2">
        <v>41747</v>
      </c>
      <c r="O6774" s="2">
        <v>42111</v>
      </c>
      <c r="P6774" t="s">
        <v>24</v>
      </c>
      <c r="Q6774" t="s">
        <v>59</v>
      </c>
      <c r="R6774" s="5" t="str">
        <f t="shared" si="319"/>
        <v>0.16</v>
      </c>
      <c r="S6774" s="6" t="str">
        <f t="shared" si="320"/>
        <v/>
      </c>
      <c r="T6774">
        <f>ROUND(INT(表1[[#This Row],[合同结束日期]]-表1[[#This Row],[合同起始日期]])/365,1)</f>
        <v>1</v>
      </c>
    </row>
    <row r="6775" spans="1:20">
      <c r="A6775" s="1">
        <v>41883</v>
      </c>
      <c r="B6775" t="s">
        <v>121</v>
      </c>
      <c r="C6775">
        <f t="shared" si="318"/>
        <v>3</v>
      </c>
      <c r="D6775" t="s">
        <v>340</v>
      </c>
      <c r="E6775" s="4">
        <v>167005.19999999998</v>
      </c>
      <c r="F6775" s="4">
        <v>23998.647240000002</v>
      </c>
      <c r="G6775" s="3">
        <v>0.14370000000000002</v>
      </c>
      <c r="H6775" s="7">
        <v>3662.394736842105</v>
      </c>
      <c r="I6775" s="4">
        <v>526.28612368421057</v>
      </c>
      <c r="J6775">
        <v>45.6</v>
      </c>
      <c r="K6775" t="s">
        <v>44</v>
      </c>
      <c r="L6775" t="s">
        <v>46</v>
      </c>
      <c r="M6775" t="s">
        <v>45</v>
      </c>
      <c r="N6775" s="2">
        <v>41841</v>
      </c>
      <c r="O6775" s="2">
        <v>43659</v>
      </c>
      <c r="P6775" t="s">
        <v>24</v>
      </c>
      <c r="Q6775" t="s">
        <v>28</v>
      </c>
      <c r="R6775" s="5" t="str">
        <f t="shared" si="319"/>
        <v>0.13</v>
      </c>
      <c r="S6775" s="6" t="str">
        <f t="shared" si="320"/>
        <v/>
      </c>
      <c r="T6775">
        <f>ROUND(INT(表1[[#This Row],[合同结束日期]]-表1[[#This Row],[合同起始日期]])/365,1)</f>
        <v>5</v>
      </c>
    </row>
    <row r="6776" spans="1:20">
      <c r="A6776" s="1">
        <v>41883</v>
      </c>
      <c r="B6776" t="s">
        <v>121</v>
      </c>
      <c r="C6776">
        <f t="shared" ref="C6776:C6839" si="321">IF($B6776="负一层",-1,IF($B6776="负一夹层",0,IF($B6776="一层",1,IF($B6776="二层",2,IF($B6776="三层",3,IF($B6776="四层",4))))))</f>
        <v>3</v>
      </c>
      <c r="D6776" t="s">
        <v>320</v>
      </c>
      <c r="E6776" s="4">
        <v>24684</v>
      </c>
      <c r="F6776" s="4">
        <v>2468.4</v>
      </c>
      <c r="G6776" s="3">
        <v>0.1</v>
      </c>
      <c r="H6776" s="7">
        <v>10285</v>
      </c>
      <c r="I6776" s="4">
        <v>1028.5</v>
      </c>
      <c r="J6776">
        <v>2.4</v>
      </c>
      <c r="K6776" t="s">
        <v>44</v>
      </c>
      <c r="L6776" t="s">
        <v>46</v>
      </c>
      <c r="M6776" t="s">
        <v>187</v>
      </c>
      <c r="N6776" s="2">
        <v>41712</v>
      </c>
      <c r="O6776" s="2">
        <v>42076</v>
      </c>
      <c r="P6776" t="s">
        <v>18</v>
      </c>
      <c r="Q6776" t="s">
        <v>19</v>
      </c>
      <c r="R6776" s="5" t="str">
        <f t="shared" ref="R6776:R6839" si="322">IF(ISERROR(FIND(",",$Q6776)),$Q6776,LEFT($Q6776,FIND(",",$Q6776)-1))</f>
        <v>0.1</v>
      </c>
      <c r="S6776" s="6" t="str">
        <f t="shared" si="320"/>
        <v/>
      </c>
      <c r="T6776">
        <f>ROUND(INT(表1[[#This Row],[合同结束日期]]-表1[[#This Row],[合同起始日期]])/365,1)</f>
        <v>1</v>
      </c>
    </row>
    <row r="6777" spans="1:20">
      <c r="A6777" s="1">
        <v>41883</v>
      </c>
      <c r="B6777" t="s">
        <v>121</v>
      </c>
      <c r="C6777">
        <f t="shared" si="321"/>
        <v>3</v>
      </c>
      <c r="D6777" t="s">
        <v>321</v>
      </c>
      <c r="E6777" s="4">
        <v>39516</v>
      </c>
      <c r="F6777" s="4">
        <v>3951.6</v>
      </c>
      <c r="G6777" s="3">
        <v>9.9999999999999992E-2</v>
      </c>
      <c r="H6777" s="7">
        <v>16465</v>
      </c>
      <c r="I6777" s="4">
        <v>1646.5</v>
      </c>
      <c r="J6777">
        <v>2.4</v>
      </c>
      <c r="K6777" t="s">
        <v>44</v>
      </c>
      <c r="L6777" t="s">
        <v>46</v>
      </c>
      <c r="M6777" t="s">
        <v>187</v>
      </c>
      <c r="N6777" s="2">
        <v>41712</v>
      </c>
      <c r="O6777" s="2">
        <v>42076</v>
      </c>
      <c r="P6777" t="s">
        <v>18</v>
      </c>
      <c r="Q6777" t="s">
        <v>19</v>
      </c>
      <c r="R6777" s="5" t="str">
        <f t="shared" si="322"/>
        <v>0.1</v>
      </c>
      <c r="S6777" s="6" t="str">
        <f t="shared" ref="S6777:S6840" si="323">IF(ISERROR(FIND(",",$Q6777)),"",RIGHT($Q6777,LEN($Q6777)-FIND(",",$Q6777)))</f>
        <v/>
      </c>
      <c r="T6777">
        <f>ROUND(INT(表1[[#This Row],[合同结束日期]]-表1[[#This Row],[合同起始日期]])/365,1)</f>
        <v>1</v>
      </c>
    </row>
    <row r="6778" spans="1:20">
      <c r="A6778" s="1">
        <v>41883</v>
      </c>
      <c r="B6778" t="s">
        <v>121</v>
      </c>
      <c r="C6778">
        <f t="shared" si="321"/>
        <v>3</v>
      </c>
      <c r="D6778" t="s">
        <v>330</v>
      </c>
      <c r="E6778" s="4">
        <v>17583.599999999999</v>
      </c>
      <c r="F6778" s="4">
        <v>3412.97676</v>
      </c>
      <c r="G6778" s="3">
        <v>0.19410000000000002</v>
      </c>
      <c r="H6778" s="7">
        <v>7326.5</v>
      </c>
      <c r="I6778" s="4">
        <v>1422.07365</v>
      </c>
      <c r="J6778">
        <v>2.4</v>
      </c>
      <c r="K6778" t="s">
        <v>44</v>
      </c>
      <c r="L6778" t="s">
        <v>46</v>
      </c>
      <c r="M6778" t="s">
        <v>45</v>
      </c>
      <c r="N6778" s="2">
        <v>41790</v>
      </c>
      <c r="O6778" s="2">
        <v>41973</v>
      </c>
      <c r="P6778" t="s">
        <v>24</v>
      </c>
      <c r="Q6778" t="s">
        <v>59</v>
      </c>
      <c r="R6778" s="5" t="str">
        <f t="shared" si="322"/>
        <v>0.16</v>
      </c>
      <c r="S6778" s="6" t="str">
        <f t="shared" si="323"/>
        <v/>
      </c>
      <c r="T6778">
        <f>ROUND(INT(表1[[#This Row],[合同结束日期]]-表1[[#This Row],[合同起始日期]])/365,1)</f>
        <v>0.5</v>
      </c>
    </row>
    <row r="6779" spans="1:20">
      <c r="A6779" s="1">
        <v>41883</v>
      </c>
      <c r="B6779" t="s">
        <v>121</v>
      </c>
      <c r="C6779">
        <f t="shared" si="321"/>
        <v>3</v>
      </c>
      <c r="D6779" t="s">
        <v>268</v>
      </c>
      <c r="E6779" s="4">
        <v>151264.79999999999</v>
      </c>
      <c r="F6779" s="4">
        <v>21782.1312</v>
      </c>
      <c r="G6779" s="3">
        <v>0.14400000000000002</v>
      </c>
      <c r="H6779" s="7">
        <v>10504.5</v>
      </c>
      <c r="I6779" s="4">
        <v>1512.6480000000001</v>
      </c>
      <c r="J6779">
        <v>14.399999999999999</v>
      </c>
      <c r="K6779" t="s">
        <v>20</v>
      </c>
      <c r="L6779" t="s">
        <v>21</v>
      </c>
      <c r="M6779" t="s">
        <v>130</v>
      </c>
      <c r="N6779" s="2">
        <v>41486</v>
      </c>
      <c r="O6779" s="2">
        <v>42215</v>
      </c>
      <c r="P6779" t="s">
        <v>24</v>
      </c>
      <c r="Q6779" t="s">
        <v>83</v>
      </c>
      <c r="R6779" s="5" t="str">
        <f t="shared" si="322"/>
        <v>0.14</v>
      </c>
      <c r="S6779" s="6" t="str">
        <f t="shared" si="323"/>
        <v/>
      </c>
      <c r="T6779">
        <f>ROUND(INT(表1[[#This Row],[合同结束日期]]-表1[[#This Row],[合同起始日期]])/365,1)</f>
        <v>2</v>
      </c>
    </row>
    <row r="6780" spans="1:20">
      <c r="A6780" s="1">
        <v>41883</v>
      </c>
      <c r="B6780" t="s">
        <v>121</v>
      </c>
      <c r="C6780">
        <f t="shared" si="321"/>
        <v>3</v>
      </c>
      <c r="D6780" t="s">
        <v>297</v>
      </c>
      <c r="E6780" s="4">
        <v>52496.51999999999</v>
      </c>
      <c r="F6780" s="4">
        <v>7202.5225440000004</v>
      </c>
      <c r="G6780" s="3">
        <v>0.13720000000000004</v>
      </c>
      <c r="H6780" s="7">
        <v>3645.5916666666662</v>
      </c>
      <c r="I6780" s="4">
        <v>500.17517666666674</v>
      </c>
      <c r="J6780">
        <v>14.399999999999999</v>
      </c>
      <c r="K6780" t="s">
        <v>60</v>
      </c>
      <c r="L6780" t="s">
        <v>61</v>
      </c>
      <c r="M6780" t="s">
        <v>305</v>
      </c>
      <c r="N6780" s="2">
        <v>41587</v>
      </c>
      <c r="O6780" s="2">
        <v>41951</v>
      </c>
      <c r="P6780" t="s">
        <v>14</v>
      </c>
      <c r="Q6780" t="s">
        <v>37</v>
      </c>
      <c r="R6780" s="5" t="str">
        <f t="shared" si="322"/>
        <v>0.</v>
      </c>
      <c r="S6780" s="6" t="str">
        <f t="shared" si="323"/>
        <v/>
      </c>
      <c r="T6780">
        <f>ROUND(INT(表1[[#This Row],[合同结束日期]]-表1[[#This Row],[合同起始日期]])/365,1)</f>
        <v>1</v>
      </c>
    </row>
    <row r="6781" spans="1:20">
      <c r="A6781" s="1">
        <v>41913</v>
      </c>
      <c r="B6781" t="s">
        <v>121</v>
      </c>
      <c r="C6781">
        <f t="shared" si="321"/>
        <v>3</v>
      </c>
      <c r="D6781" t="s">
        <v>242</v>
      </c>
      <c r="E6781" s="4">
        <v>1160889.5999999999</v>
      </c>
      <c r="F6781" s="4">
        <v>182375.75616000002</v>
      </c>
      <c r="G6781" s="3">
        <v>0.15710000000000005</v>
      </c>
      <c r="H6781" s="7">
        <v>509.16210526315786</v>
      </c>
      <c r="I6781" s="4">
        <v>79.989366736842115</v>
      </c>
      <c r="J6781">
        <v>2280</v>
      </c>
      <c r="K6781" t="s">
        <v>151</v>
      </c>
      <c r="L6781" t="s">
        <v>243</v>
      </c>
      <c r="M6781" t="s">
        <v>243</v>
      </c>
      <c r="N6781" s="2">
        <v>41282</v>
      </c>
      <c r="O6781" s="2">
        <v>45055</v>
      </c>
      <c r="P6781" t="s">
        <v>14</v>
      </c>
      <c r="Q6781" t="s">
        <v>37</v>
      </c>
      <c r="R6781" s="5" t="str">
        <f t="shared" si="322"/>
        <v>0.</v>
      </c>
      <c r="S6781" s="6" t="str">
        <f t="shared" si="323"/>
        <v/>
      </c>
      <c r="T6781">
        <f>ROUND(INT(表1[[#This Row],[合同结束日期]]-表1[[#This Row],[合同起始日期]])/365,1)</f>
        <v>10.3</v>
      </c>
    </row>
    <row r="6782" spans="1:20">
      <c r="A6782" s="1">
        <v>41913</v>
      </c>
      <c r="B6782" t="s">
        <v>121</v>
      </c>
      <c r="C6782">
        <f t="shared" si="321"/>
        <v>3</v>
      </c>
      <c r="D6782" t="s">
        <v>122</v>
      </c>
      <c r="E6782" s="4">
        <v>164187</v>
      </c>
      <c r="F6782" s="4">
        <v>19012.854599999999</v>
      </c>
      <c r="G6782" s="3">
        <v>0.11579999999999999</v>
      </c>
      <c r="H6782" s="7">
        <v>1425.2343750000002</v>
      </c>
      <c r="I6782" s="4">
        <v>165.042140625</v>
      </c>
      <c r="J6782">
        <v>115.19999999999999</v>
      </c>
      <c r="K6782" t="s">
        <v>44</v>
      </c>
      <c r="L6782" t="s">
        <v>46</v>
      </c>
      <c r="M6782" t="s">
        <v>45</v>
      </c>
      <c r="N6782" s="2">
        <v>41358</v>
      </c>
      <c r="O6782" s="2">
        <v>43213</v>
      </c>
      <c r="P6782" t="s">
        <v>24</v>
      </c>
      <c r="Q6782" t="s">
        <v>123</v>
      </c>
      <c r="R6782" s="5" t="str">
        <f t="shared" si="322"/>
        <v>0.09</v>
      </c>
      <c r="S6782" s="6" t="str">
        <f t="shared" si="323"/>
        <v/>
      </c>
      <c r="T6782">
        <f>ROUND(INT(表1[[#This Row],[合同结束日期]]-表1[[#This Row],[合同起始日期]])/365,1)</f>
        <v>5.0999999999999996</v>
      </c>
    </row>
    <row r="6783" spans="1:20">
      <c r="A6783" s="1">
        <v>41913</v>
      </c>
      <c r="B6783" t="s">
        <v>121</v>
      </c>
      <c r="C6783">
        <f t="shared" si="321"/>
        <v>3</v>
      </c>
      <c r="D6783" t="s">
        <v>124</v>
      </c>
      <c r="E6783" s="4">
        <v>583480.79999999993</v>
      </c>
      <c r="F6783" s="4">
        <v>65991.678480000002</v>
      </c>
      <c r="G6783" s="3">
        <v>0.11310000000000002</v>
      </c>
      <c r="H6783" s="7">
        <v>972.46799999999985</v>
      </c>
      <c r="I6783" s="4">
        <v>109.9861308</v>
      </c>
      <c r="J6783">
        <v>600</v>
      </c>
      <c r="K6783" t="s">
        <v>44</v>
      </c>
      <c r="L6783" t="s">
        <v>72</v>
      </c>
      <c r="M6783" t="s">
        <v>71</v>
      </c>
      <c r="N6783" s="2">
        <v>41267</v>
      </c>
      <c r="O6783" s="2">
        <v>44325</v>
      </c>
      <c r="P6783" t="s">
        <v>18</v>
      </c>
      <c r="Q6783" t="s">
        <v>42</v>
      </c>
      <c r="R6783" s="5" t="str">
        <f t="shared" si="322"/>
        <v>0.08</v>
      </c>
      <c r="S6783" s="6" t="str">
        <f t="shared" si="323"/>
        <v/>
      </c>
      <c r="T6783">
        <f>ROUND(INT(表1[[#This Row],[合同结束日期]]-表1[[#This Row],[合同起始日期]])/365,1)</f>
        <v>8.4</v>
      </c>
    </row>
    <row r="6784" spans="1:20">
      <c r="A6784" s="1">
        <v>41913</v>
      </c>
      <c r="B6784" t="s">
        <v>121</v>
      </c>
      <c r="C6784">
        <f t="shared" si="321"/>
        <v>3</v>
      </c>
      <c r="D6784" t="s">
        <v>125</v>
      </c>
      <c r="E6784" s="4">
        <v>767977.2</v>
      </c>
      <c r="F6784" s="4">
        <v>75415.361040000003</v>
      </c>
      <c r="G6784" s="3">
        <v>9.820000000000001E-2</v>
      </c>
      <c r="H6784" s="7">
        <v>1645.1953727506427</v>
      </c>
      <c r="I6784" s="4">
        <v>161.55818560411313</v>
      </c>
      <c r="J6784">
        <v>466.79999999999995</v>
      </c>
      <c r="K6784" t="s">
        <v>44</v>
      </c>
      <c r="L6784" t="s">
        <v>72</v>
      </c>
      <c r="M6784" t="s">
        <v>126</v>
      </c>
      <c r="N6784" s="2">
        <v>41257</v>
      </c>
      <c r="O6784" s="2">
        <v>44325</v>
      </c>
      <c r="P6784" t="s">
        <v>24</v>
      </c>
      <c r="Q6784" t="s">
        <v>42</v>
      </c>
      <c r="R6784" s="5" t="str">
        <f t="shared" si="322"/>
        <v>0.08</v>
      </c>
      <c r="S6784" s="6" t="str">
        <f t="shared" si="323"/>
        <v/>
      </c>
      <c r="T6784">
        <f>ROUND(INT(表1[[#This Row],[合同结束日期]]-表1[[#This Row],[合同起始日期]])/365,1)</f>
        <v>8.4</v>
      </c>
    </row>
    <row r="6785" spans="1:20">
      <c r="A6785" s="1">
        <v>41913</v>
      </c>
      <c r="B6785" t="s">
        <v>121</v>
      </c>
      <c r="C6785">
        <f t="shared" si="321"/>
        <v>3</v>
      </c>
      <c r="D6785" t="s">
        <v>127</v>
      </c>
      <c r="E6785" s="4">
        <v>2714692.8</v>
      </c>
      <c r="F6785" s="4">
        <v>111030.93551999998</v>
      </c>
      <c r="G6785" s="3">
        <v>4.0899999999999999E-2</v>
      </c>
      <c r="H6785" s="7">
        <v>2198.4878522837707</v>
      </c>
      <c r="I6785" s="4">
        <v>89.918153158406213</v>
      </c>
      <c r="J6785">
        <v>1234.8</v>
      </c>
      <c r="K6785" t="s">
        <v>44</v>
      </c>
      <c r="L6785" t="s">
        <v>72</v>
      </c>
      <c r="M6785" t="s">
        <v>71</v>
      </c>
      <c r="N6785" s="2">
        <v>41241</v>
      </c>
      <c r="O6785" s="2">
        <v>45055</v>
      </c>
      <c r="P6785" t="s">
        <v>14</v>
      </c>
      <c r="Q6785" t="s">
        <v>37</v>
      </c>
      <c r="R6785" s="5" t="str">
        <f t="shared" si="322"/>
        <v>0.</v>
      </c>
      <c r="S6785" s="6" t="str">
        <f t="shared" si="323"/>
        <v/>
      </c>
      <c r="T6785">
        <f>ROUND(INT(表1[[#This Row],[合同结束日期]]-表1[[#This Row],[合同起始日期]])/365,1)</f>
        <v>10.4</v>
      </c>
    </row>
    <row r="6786" spans="1:20">
      <c r="A6786" s="1">
        <v>41913</v>
      </c>
      <c r="B6786" t="s">
        <v>121</v>
      </c>
      <c r="C6786">
        <f t="shared" si="321"/>
        <v>3</v>
      </c>
      <c r="D6786" t="s">
        <v>312</v>
      </c>
      <c r="E6786" s="4">
        <v>514024.8</v>
      </c>
      <c r="F6786" s="4">
        <v>48832.355999999992</v>
      </c>
      <c r="G6786" s="3">
        <v>9.4999999999999987E-2</v>
      </c>
      <c r="H6786" s="7">
        <v>3149.6617647058824</v>
      </c>
      <c r="I6786" s="4">
        <v>299.21786764705882</v>
      </c>
      <c r="J6786">
        <v>163.19999999999999</v>
      </c>
      <c r="K6786" t="s">
        <v>44</v>
      </c>
      <c r="L6786" t="s">
        <v>72</v>
      </c>
      <c r="M6786" t="s">
        <v>71</v>
      </c>
      <c r="N6786" s="2">
        <v>41640</v>
      </c>
      <c r="O6786" s="2">
        <v>43100</v>
      </c>
      <c r="P6786" t="s">
        <v>18</v>
      </c>
      <c r="Q6786" t="s">
        <v>19</v>
      </c>
      <c r="R6786" s="5" t="str">
        <f t="shared" si="322"/>
        <v>0.1</v>
      </c>
      <c r="S6786" s="6" t="str">
        <f t="shared" si="323"/>
        <v/>
      </c>
      <c r="T6786">
        <f>ROUND(INT(表1[[#This Row],[合同结束日期]]-表1[[#This Row],[合同起始日期]])/365,1)</f>
        <v>4</v>
      </c>
    </row>
    <row r="6787" spans="1:20">
      <c r="A6787" s="1">
        <v>41913</v>
      </c>
      <c r="B6787" t="s">
        <v>121</v>
      </c>
      <c r="C6787">
        <f t="shared" si="321"/>
        <v>3</v>
      </c>
      <c r="D6787" t="s">
        <v>128</v>
      </c>
      <c r="E6787" s="4">
        <v>211600.8</v>
      </c>
      <c r="F6787" s="4">
        <v>28989.309600000001</v>
      </c>
      <c r="G6787" s="3">
        <v>0.13700000000000001</v>
      </c>
      <c r="H6787" s="7">
        <v>1167.7748344370862</v>
      </c>
      <c r="I6787" s="4">
        <v>159.98515231788082</v>
      </c>
      <c r="J6787">
        <v>181.2</v>
      </c>
      <c r="K6787" t="s">
        <v>76</v>
      </c>
      <c r="L6787" t="s">
        <v>75</v>
      </c>
      <c r="M6787" t="s">
        <v>75</v>
      </c>
      <c r="N6787" s="2">
        <v>41285</v>
      </c>
      <c r="O6787" s="2">
        <v>43229</v>
      </c>
      <c r="P6787" t="s">
        <v>14</v>
      </c>
      <c r="Q6787" t="s">
        <v>37</v>
      </c>
      <c r="R6787" s="5" t="str">
        <f t="shared" si="322"/>
        <v>0.</v>
      </c>
      <c r="S6787" s="6" t="str">
        <f t="shared" si="323"/>
        <v/>
      </c>
      <c r="T6787">
        <f>ROUND(INT(表1[[#This Row],[合同结束日期]]-表1[[#This Row],[合同起始日期]])/365,1)</f>
        <v>5.3</v>
      </c>
    </row>
    <row r="6788" spans="1:20">
      <c r="A6788" s="1">
        <v>41913</v>
      </c>
      <c r="B6788" t="s">
        <v>121</v>
      </c>
      <c r="C6788">
        <f t="shared" si="321"/>
        <v>3</v>
      </c>
      <c r="D6788" t="s">
        <v>129</v>
      </c>
      <c r="E6788" s="4">
        <v>273165.24</v>
      </c>
      <c r="F6788" s="4">
        <v>46984.421279999995</v>
      </c>
      <c r="G6788" s="3">
        <v>0.17199999999999999</v>
      </c>
      <c r="H6788" s="7">
        <v>2276.377</v>
      </c>
      <c r="I6788" s="4">
        <v>391.53684399999997</v>
      </c>
      <c r="J6788">
        <v>120</v>
      </c>
      <c r="K6788" t="s">
        <v>20</v>
      </c>
      <c r="L6788" t="s">
        <v>21</v>
      </c>
      <c r="M6788" t="s">
        <v>130</v>
      </c>
      <c r="N6788" s="2">
        <v>41285</v>
      </c>
      <c r="O6788" s="2">
        <v>42133</v>
      </c>
      <c r="P6788" t="s">
        <v>24</v>
      </c>
      <c r="Q6788" t="s">
        <v>25</v>
      </c>
      <c r="R6788" s="5" t="str">
        <f t="shared" si="322"/>
        <v>0.15</v>
      </c>
      <c r="S6788" s="6" t="str">
        <f t="shared" si="323"/>
        <v/>
      </c>
      <c r="T6788">
        <f>ROUND(INT(表1[[#This Row],[合同结束日期]]-表1[[#This Row],[合同起始日期]])/365,1)</f>
        <v>2.2999999999999998</v>
      </c>
    </row>
    <row r="6789" spans="1:20">
      <c r="A6789" s="1">
        <v>41913</v>
      </c>
      <c r="B6789" t="s">
        <v>121</v>
      </c>
      <c r="C6789">
        <f t="shared" si="321"/>
        <v>3</v>
      </c>
      <c r="D6789" t="s">
        <v>131</v>
      </c>
      <c r="E6789" s="4">
        <v>67802.399999999994</v>
      </c>
      <c r="F6789" s="4">
        <v>15899.662799999998</v>
      </c>
      <c r="G6789" s="3">
        <v>0.23449999999999999</v>
      </c>
      <c r="H6789" s="7">
        <v>1066.0754716981132</v>
      </c>
      <c r="I6789" s="4">
        <v>249.99469811320753</v>
      </c>
      <c r="J6789">
        <v>63.599999999999994</v>
      </c>
      <c r="K6789" t="s">
        <v>11</v>
      </c>
      <c r="L6789" t="s">
        <v>13</v>
      </c>
      <c r="M6789" t="s">
        <v>34</v>
      </c>
      <c r="N6789" s="2">
        <v>41267</v>
      </c>
      <c r="O6789" s="2">
        <v>42133</v>
      </c>
      <c r="P6789" t="s">
        <v>24</v>
      </c>
      <c r="Q6789" t="s">
        <v>83</v>
      </c>
      <c r="R6789" s="5" t="str">
        <f t="shared" si="322"/>
        <v>0.14</v>
      </c>
      <c r="S6789" s="6" t="str">
        <f t="shared" si="323"/>
        <v/>
      </c>
      <c r="T6789">
        <f>ROUND(INT(表1[[#This Row],[合同结束日期]]-表1[[#This Row],[合同起始日期]])/365,1)</f>
        <v>2.4</v>
      </c>
    </row>
    <row r="6790" spans="1:20">
      <c r="A6790" s="1">
        <v>41913</v>
      </c>
      <c r="B6790" t="s">
        <v>121</v>
      </c>
      <c r="C6790">
        <f t="shared" si="321"/>
        <v>3</v>
      </c>
      <c r="D6790" t="s">
        <v>132</v>
      </c>
      <c r="E6790" s="4">
        <v>55861.2</v>
      </c>
      <c r="F6790" s="4">
        <v>15730.513920000001</v>
      </c>
      <c r="G6790" s="3">
        <v>0.28160000000000002</v>
      </c>
      <c r="H6790" s="7">
        <v>816.68421052631584</v>
      </c>
      <c r="I6790" s="4">
        <v>229.97827368421056</v>
      </c>
      <c r="J6790">
        <v>68.399999999999991</v>
      </c>
      <c r="K6790" t="s">
        <v>20</v>
      </c>
      <c r="L6790" t="s">
        <v>21</v>
      </c>
      <c r="M6790" t="s">
        <v>130</v>
      </c>
      <c r="N6790" s="2">
        <v>41374</v>
      </c>
      <c r="O6790" s="2">
        <v>42133</v>
      </c>
      <c r="P6790" t="s">
        <v>24</v>
      </c>
      <c r="Q6790" t="s">
        <v>25</v>
      </c>
      <c r="R6790" s="5" t="str">
        <f t="shared" si="322"/>
        <v>0.15</v>
      </c>
      <c r="S6790" s="6" t="str">
        <f t="shared" si="323"/>
        <v/>
      </c>
      <c r="T6790">
        <f>ROUND(INT(表1[[#This Row],[合同结束日期]]-表1[[#This Row],[合同起始日期]])/365,1)</f>
        <v>2.1</v>
      </c>
    </row>
    <row r="6791" spans="1:20">
      <c r="A6791" s="1">
        <v>41913</v>
      </c>
      <c r="B6791" t="s">
        <v>121</v>
      </c>
      <c r="C6791">
        <f t="shared" si="321"/>
        <v>3</v>
      </c>
      <c r="D6791" t="s">
        <v>133</v>
      </c>
      <c r="E6791" s="4">
        <v>39904.799999999996</v>
      </c>
      <c r="F6791" s="4">
        <v>15211.709759999998</v>
      </c>
      <c r="G6791" s="3">
        <v>0.38119999999999998</v>
      </c>
      <c r="H6791" s="7">
        <v>511.59999999999997</v>
      </c>
      <c r="I6791" s="4">
        <v>195.02191999999997</v>
      </c>
      <c r="J6791">
        <v>78</v>
      </c>
      <c r="K6791" t="s">
        <v>20</v>
      </c>
      <c r="L6791" t="s">
        <v>21</v>
      </c>
      <c r="M6791" t="s">
        <v>134</v>
      </c>
      <c r="N6791" s="2">
        <v>41384</v>
      </c>
      <c r="O6791" s="2">
        <v>42143</v>
      </c>
      <c r="P6791" t="s">
        <v>24</v>
      </c>
      <c r="Q6791" t="s">
        <v>37</v>
      </c>
      <c r="R6791" s="5" t="str">
        <f t="shared" si="322"/>
        <v>0.</v>
      </c>
      <c r="S6791" s="6" t="str">
        <f t="shared" si="323"/>
        <v/>
      </c>
      <c r="T6791">
        <f>ROUND(INT(表1[[#This Row],[合同结束日期]]-表1[[#This Row],[合同起始日期]])/365,1)</f>
        <v>2.1</v>
      </c>
    </row>
    <row r="6792" spans="1:20">
      <c r="A6792" s="1">
        <v>41913</v>
      </c>
      <c r="B6792" t="s">
        <v>121</v>
      </c>
      <c r="C6792">
        <f t="shared" si="321"/>
        <v>3</v>
      </c>
      <c r="D6792" t="s">
        <v>135</v>
      </c>
      <c r="E6792" s="4">
        <v>634518</v>
      </c>
      <c r="F6792" s="4">
        <v>108375.6744</v>
      </c>
      <c r="G6792" s="3">
        <v>0.17080000000000001</v>
      </c>
      <c r="H6792" s="7">
        <v>1258.9642857142858</v>
      </c>
      <c r="I6792" s="4">
        <v>215.03110000000001</v>
      </c>
      <c r="J6792">
        <v>504</v>
      </c>
      <c r="K6792" t="s">
        <v>44</v>
      </c>
      <c r="L6792" t="s">
        <v>72</v>
      </c>
      <c r="M6792" t="s">
        <v>71</v>
      </c>
      <c r="N6792" s="2">
        <v>41332</v>
      </c>
      <c r="O6792" s="2">
        <v>43594</v>
      </c>
      <c r="P6792" t="s">
        <v>24</v>
      </c>
      <c r="Q6792" t="s">
        <v>19</v>
      </c>
      <c r="R6792" s="5" t="str">
        <f t="shared" si="322"/>
        <v>0.1</v>
      </c>
      <c r="S6792" s="6" t="str">
        <f t="shared" si="323"/>
        <v/>
      </c>
      <c r="T6792">
        <f>ROUND(INT(表1[[#This Row],[合同结束日期]]-表1[[#This Row],[合同起始日期]])/365,1)</f>
        <v>6.2</v>
      </c>
    </row>
    <row r="6793" spans="1:20">
      <c r="A6793" s="1">
        <v>41913</v>
      </c>
      <c r="B6793" t="s">
        <v>121</v>
      </c>
      <c r="C6793">
        <f t="shared" si="321"/>
        <v>3</v>
      </c>
      <c r="D6793" t="s">
        <v>136</v>
      </c>
      <c r="E6793" s="4">
        <v>426128.39999999997</v>
      </c>
      <c r="F6793" s="4">
        <v>51561.536399999997</v>
      </c>
      <c r="G6793" s="3">
        <v>0.12100000000000001</v>
      </c>
      <c r="H6793" s="7">
        <v>1426.1325301204818</v>
      </c>
      <c r="I6793" s="4">
        <v>172.56203614457829</v>
      </c>
      <c r="J6793">
        <v>298.8</v>
      </c>
      <c r="K6793" t="s">
        <v>44</v>
      </c>
      <c r="L6793" t="s">
        <v>72</v>
      </c>
      <c r="M6793" t="s">
        <v>71</v>
      </c>
      <c r="N6793" s="2">
        <v>41271</v>
      </c>
      <c r="O6793" s="2">
        <v>43229</v>
      </c>
      <c r="P6793" t="s">
        <v>24</v>
      </c>
      <c r="Q6793" t="s">
        <v>19</v>
      </c>
      <c r="R6793" s="5" t="str">
        <f t="shared" si="322"/>
        <v>0.1</v>
      </c>
      <c r="S6793" s="6" t="str">
        <f t="shared" si="323"/>
        <v/>
      </c>
      <c r="T6793">
        <f>ROUND(INT(表1[[#This Row],[合同结束日期]]-表1[[#This Row],[合同起始日期]])/365,1)</f>
        <v>5.4</v>
      </c>
    </row>
    <row r="6794" spans="1:20">
      <c r="A6794" s="1">
        <v>41913</v>
      </c>
      <c r="B6794" t="s">
        <v>121</v>
      </c>
      <c r="C6794">
        <f t="shared" si="321"/>
        <v>3</v>
      </c>
      <c r="D6794" t="s">
        <v>137</v>
      </c>
      <c r="E6794" s="4">
        <v>279630.36</v>
      </c>
      <c r="F6794" s="4">
        <v>36911.207520000004</v>
      </c>
      <c r="G6794" s="3">
        <v>0.13200000000000001</v>
      </c>
      <c r="H6794" s="7">
        <v>1136.7087804878049</v>
      </c>
      <c r="I6794" s="4">
        <v>150.04555902439026</v>
      </c>
      <c r="J6794">
        <v>246</v>
      </c>
      <c r="K6794" t="s">
        <v>44</v>
      </c>
      <c r="L6794" t="s">
        <v>72</v>
      </c>
      <c r="M6794" t="s">
        <v>126</v>
      </c>
      <c r="N6794" s="2">
        <v>41249</v>
      </c>
      <c r="O6794" s="2">
        <v>43229</v>
      </c>
      <c r="P6794" t="s">
        <v>24</v>
      </c>
      <c r="Q6794" t="s">
        <v>123</v>
      </c>
      <c r="R6794" s="5" t="str">
        <f t="shared" si="322"/>
        <v>0.09</v>
      </c>
      <c r="S6794" s="6" t="str">
        <f t="shared" si="323"/>
        <v/>
      </c>
      <c r="T6794">
        <f>ROUND(INT(表1[[#This Row],[合同结束日期]]-表1[[#This Row],[合同起始日期]])/365,1)</f>
        <v>5.4</v>
      </c>
    </row>
    <row r="6795" spans="1:20">
      <c r="A6795" s="1">
        <v>41913</v>
      </c>
      <c r="B6795" t="s">
        <v>121</v>
      </c>
      <c r="C6795">
        <f t="shared" si="321"/>
        <v>3</v>
      </c>
      <c r="D6795" t="s">
        <v>138</v>
      </c>
      <c r="E6795" s="4">
        <v>96327.599999999991</v>
      </c>
      <c r="F6795" s="4">
        <v>15874.788479999999</v>
      </c>
      <c r="G6795" s="3">
        <v>0.1648</v>
      </c>
      <c r="H6795" s="7">
        <v>1638.2244897959183</v>
      </c>
      <c r="I6795" s="4">
        <v>269.97939591836735</v>
      </c>
      <c r="J6795">
        <v>58.8</v>
      </c>
      <c r="K6795" t="s">
        <v>140</v>
      </c>
      <c r="L6795" t="s">
        <v>139</v>
      </c>
      <c r="M6795" t="s">
        <v>139</v>
      </c>
      <c r="N6795" s="2">
        <v>41279</v>
      </c>
      <c r="O6795" s="2">
        <v>42133</v>
      </c>
      <c r="P6795" t="s">
        <v>24</v>
      </c>
      <c r="Q6795" t="s">
        <v>28</v>
      </c>
      <c r="R6795" s="5" t="str">
        <f t="shared" si="322"/>
        <v>0.13</v>
      </c>
      <c r="S6795" s="6" t="str">
        <f t="shared" si="323"/>
        <v/>
      </c>
      <c r="T6795">
        <f>ROUND(INT(表1[[#This Row],[合同结束日期]]-表1[[#This Row],[合同起始日期]])/365,1)</f>
        <v>2.2999999999999998</v>
      </c>
    </row>
    <row r="6796" spans="1:20">
      <c r="A6796" s="1">
        <v>41913</v>
      </c>
      <c r="B6796" t="s">
        <v>121</v>
      </c>
      <c r="C6796">
        <f t="shared" si="321"/>
        <v>3</v>
      </c>
      <c r="D6796" t="s">
        <v>141</v>
      </c>
      <c r="E6796" s="4">
        <v>449028</v>
      </c>
      <c r="F6796" s="4">
        <v>59181.890399999997</v>
      </c>
      <c r="G6796" s="3">
        <v>0.1318</v>
      </c>
      <c r="H6796" s="7">
        <v>872.23776223776235</v>
      </c>
      <c r="I6796" s="4">
        <v>114.96093706293706</v>
      </c>
      <c r="J6796">
        <v>514.79999999999995</v>
      </c>
      <c r="K6796" t="s">
        <v>44</v>
      </c>
      <c r="L6796" t="s">
        <v>72</v>
      </c>
      <c r="M6796" t="s">
        <v>71</v>
      </c>
      <c r="N6796" s="2">
        <v>41285</v>
      </c>
      <c r="O6796" s="2">
        <v>43229</v>
      </c>
      <c r="P6796" t="s">
        <v>24</v>
      </c>
      <c r="Q6796" t="s">
        <v>123</v>
      </c>
      <c r="R6796" s="5" t="str">
        <f t="shared" si="322"/>
        <v>0.09</v>
      </c>
      <c r="S6796" s="6" t="str">
        <f t="shared" si="323"/>
        <v/>
      </c>
      <c r="T6796">
        <f>ROUND(INT(表1[[#This Row],[合同结束日期]]-表1[[#This Row],[合同起始日期]])/365,1)</f>
        <v>5.3</v>
      </c>
    </row>
    <row r="6797" spans="1:20">
      <c r="A6797" s="1">
        <v>41913</v>
      </c>
      <c r="B6797" t="s">
        <v>121</v>
      </c>
      <c r="C6797">
        <f t="shared" si="321"/>
        <v>3</v>
      </c>
      <c r="D6797" t="s">
        <v>142</v>
      </c>
      <c r="E6797" s="4">
        <v>272470.44</v>
      </c>
      <c r="F6797" s="4">
        <v>42232.9182</v>
      </c>
      <c r="G6797" s="3">
        <v>0.155</v>
      </c>
      <c r="H6797" s="7">
        <v>1032.085</v>
      </c>
      <c r="I6797" s="4">
        <v>159.973175</v>
      </c>
      <c r="J6797">
        <v>264</v>
      </c>
      <c r="K6797" t="s">
        <v>60</v>
      </c>
      <c r="L6797" t="s">
        <v>61</v>
      </c>
      <c r="M6797" t="s">
        <v>143</v>
      </c>
      <c r="N6797" s="2">
        <v>41383</v>
      </c>
      <c r="O6797" s="2">
        <v>42508</v>
      </c>
      <c r="P6797" t="s">
        <v>18</v>
      </c>
      <c r="Q6797" t="s">
        <v>19</v>
      </c>
      <c r="R6797" s="5" t="str">
        <f t="shared" si="322"/>
        <v>0.1</v>
      </c>
      <c r="S6797" s="6" t="str">
        <f t="shared" si="323"/>
        <v/>
      </c>
      <c r="T6797">
        <f>ROUND(INT(表1[[#This Row],[合同结束日期]]-表1[[#This Row],[合同起始日期]])/365,1)</f>
        <v>3.1</v>
      </c>
    </row>
    <row r="6798" spans="1:20">
      <c r="A6798" s="1">
        <v>41913</v>
      </c>
      <c r="B6798" t="s">
        <v>121</v>
      </c>
      <c r="C6798">
        <f t="shared" si="321"/>
        <v>3</v>
      </c>
      <c r="D6798" t="s">
        <v>144</v>
      </c>
      <c r="E6798" s="4">
        <v>43862.400000000001</v>
      </c>
      <c r="F6798" s="4">
        <v>12241.995840000001</v>
      </c>
      <c r="G6798" s="3">
        <v>0.27910000000000001</v>
      </c>
      <c r="H6798" s="7">
        <v>1075.0588235294119</v>
      </c>
      <c r="I6798" s="4">
        <v>300.04891764705889</v>
      </c>
      <c r="J6798">
        <v>40.799999999999997</v>
      </c>
      <c r="K6798" t="s">
        <v>60</v>
      </c>
      <c r="L6798" t="s">
        <v>116</v>
      </c>
      <c r="M6798" t="s">
        <v>145</v>
      </c>
      <c r="N6798" s="2">
        <v>41295</v>
      </c>
      <c r="O6798" s="2">
        <v>42133</v>
      </c>
      <c r="P6798" t="s">
        <v>24</v>
      </c>
      <c r="Q6798" t="s">
        <v>83</v>
      </c>
      <c r="R6798" s="5" t="str">
        <f t="shared" si="322"/>
        <v>0.14</v>
      </c>
      <c r="S6798" s="6" t="str">
        <f t="shared" si="323"/>
        <v/>
      </c>
      <c r="T6798">
        <f>ROUND(INT(表1[[#This Row],[合同结束日期]]-表1[[#This Row],[合同起始日期]])/365,1)</f>
        <v>2.2999999999999998</v>
      </c>
    </row>
    <row r="6799" spans="1:20">
      <c r="A6799" s="1">
        <v>41913</v>
      </c>
      <c r="B6799" t="s">
        <v>121</v>
      </c>
      <c r="C6799">
        <f t="shared" si="321"/>
        <v>3</v>
      </c>
      <c r="D6799" t="s">
        <v>146</v>
      </c>
      <c r="E6799" s="4">
        <v>1016979.156</v>
      </c>
      <c r="F6799" s="4">
        <v>132207.29028000002</v>
      </c>
      <c r="G6799" s="3">
        <v>0.13000000000000003</v>
      </c>
      <c r="H6799" s="7">
        <v>6231.4899264705882</v>
      </c>
      <c r="I6799" s="4">
        <v>810.09369044117659</v>
      </c>
      <c r="J6799">
        <v>163.19999999999999</v>
      </c>
      <c r="K6799" t="s">
        <v>11</v>
      </c>
      <c r="L6799" t="s">
        <v>51</v>
      </c>
      <c r="M6799" t="s">
        <v>50</v>
      </c>
      <c r="N6799" s="2">
        <v>41343</v>
      </c>
      <c r="O6799" s="2">
        <v>42499</v>
      </c>
      <c r="P6799" t="s">
        <v>18</v>
      </c>
      <c r="Q6799" t="s">
        <v>28</v>
      </c>
      <c r="R6799" s="5" t="str">
        <f t="shared" si="322"/>
        <v>0.13</v>
      </c>
      <c r="S6799" s="6" t="str">
        <f t="shared" si="323"/>
        <v/>
      </c>
      <c r="T6799">
        <f>ROUND(INT(表1[[#This Row],[合同结束日期]]-表1[[#This Row],[合同起始日期]])/365,1)</f>
        <v>3.2</v>
      </c>
    </row>
    <row r="6800" spans="1:20">
      <c r="A6800" s="1">
        <v>41913</v>
      </c>
      <c r="B6800" t="s">
        <v>121</v>
      </c>
      <c r="C6800">
        <f t="shared" si="321"/>
        <v>3</v>
      </c>
      <c r="D6800" t="s">
        <v>147</v>
      </c>
      <c r="E6800" s="4">
        <v>1501354.308</v>
      </c>
      <c r="F6800" s="4">
        <v>105094.80156000002</v>
      </c>
      <c r="G6800" s="3">
        <v>7.0000000000000021E-2</v>
      </c>
      <c r="H6800" s="7">
        <v>1850.7819378698225</v>
      </c>
      <c r="I6800" s="4">
        <v>129.55473565088761</v>
      </c>
      <c r="J6800">
        <v>811.19999999999993</v>
      </c>
      <c r="K6800" t="s">
        <v>44</v>
      </c>
      <c r="L6800" t="s">
        <v>72</v>
      </c>
      <c r="M6800" t="s">
        <v>71</v>
      </c>
      <c r="N6800" s="2">
        <v>41240</v>
      </c>
      <c r="O6800" s="2">
        <v>44325</v>
      </c>
      <c r="P6800" t="s">
        <v>18</v>
      </c>
      <c r="Q6800" t="s">
        <v>78</v>
      </c>
      <c r="R6800" s="5" t="str">
        <f t="shared" si="322"/>
        <v>0.07</v>
      </c>
      <c r="S6800" s="6" t="str">
        <f t="shared" si="323"/>
        <v/>
      </c>
      <c r="T6800">
        <f>ROUND(INT(表1[[#This Row],[合同结束日期]]-表1[[#This Row],[合同起始日期]])/365,1)</f>
        <v>8.5</v>
      </c>
    </row>
    <row r="6801" spans="1:20">
      <c r="A6801" s="1">
        <v>41913</v>
      </c>
      <c r="B6801" t="s">
        <v>121</v>
      </c>
      <c r="C6801">
        <f t="shared" si="321"/>
        <v>3</v>
      </c>
      <c r="D6801" t="s">
        <v>148</v>
      </c>
      <c r="E6801" s="4">
        <v>206136</v>
      </c>
      <c r="F6801" s="4">
        <v>26385.407999999999</v>
      </c>
      <c r="G6801" s="3">
        <v>0.128</v>
      </c>
      <c r="H6801" s="7">
        <v>2770.6451612903229</v>
      </c>
      <c r="I6801" s="4">
        <v>354.64258064516133</v>
      </c>
      <c r="J6801">
        <v>74.399999999999991</v>
      </c>
      <c r="K6801" t="s">
        <v>44</v>
      </c>
      <c r="L6801" t="s">
        <v>72</v>
      </c>
      <c r="M6801" t="s">
        <v>126</v>
      </c>
      <c r="N6801" s="2">
        <v>41312</v>
      </c>
      <c r="O6801" s="2">
        <v>43229</v>
      </c>
      <c r="P6801" t="s">
        <v>24</v>
      </c>
      <c r="Q6801" t="s">
        <v>48</v>
      </c>
      <c r="R6801" s="5" t="str">
        <f t="shared" si="322"/>
        <v>0.11</v>
      </c>
      <c r="S6801" s="6" t="str">
        <f t="shared" si="323"/>
        <v/>
      </c>
      <c r="T6801">
        <f>ROUND(INT(表1[[#This Row],[合同结束日期]]-表1[[#This Row],[合同起始日期]])/365,1)</f>
        <v>5.3</v>
      </c>
    </row>
    <row r="6802" spans="1:20">
      <c r="A6802" s="1">
        <v>41913</v>
      </c>
      <c r="B6802" t="s">
        <v>121</v>
      </c>
      <c r="C6802">
        <f t="shared" si="321"/>
        <v>3</v>
      </c>
      <c r="D6802" t="s">
        <v>304</v>
      </c>
      <c r="E6802" s="4">
        <v>108680.4</v>
      </c>
      <c r="F6802" s="4">
        <v>17073.690839999999</v>
      </c>
      <c r="G6802" s="3">
        <v>0.15709999999999999</v>
      </c>
      <c r="H6802" s="7">
        <v>2921.516129032258</v>
      </c>
      <c r="I6802" s="4">
        <v>458.97018387096779</v>
      </c>
      <c r="J6802">
        <v>37.199999999999996</v>
      </c>
      <c r="K6802" t="s">
        <v>44</v>
      </c>
      <c r="L6802" t="s">
        <v>46</v>
      </c>
      <c r="M6802" t="s">
        <v>45</v>
      </c>
      <c r="N6802" s="2">
        <v>41609</v>
      </c>
      <c r="O6802" s="2">
        <v>42358</v>
      </c>
      <c r="P6802" t="s">
        <v>24</v>
      </c>
      <c r="Q6802" t="s">
        <v>83</v>
      </c>
      <c r="R6802" s="5" t="str">
        <f t="shared" si="322"/>
        <v>0.14</v>
      </c>
      <c r="S6802" s="6" t="str">
        <f t="shared" si="323"/>
        <v/>
      </c>
      <c r="T6802">
        <f>ROUND(INT(表1[[#This Row],[合同结束日期]]-表1[[#This Row],[合同起始日期]])/365,1)</f>
        <v>2.1</v>
      </c>
    </row>
    <row r="6803" spans="1:20">
      <c r="A6803" s="1">
        <v>41913</v>
      </c>
      <c r="B6803" t="s">
        <v>121</v>
      </c>
      <c r="C6803">
        <f t="shared" si="321"/>
        <v>3</v>
      </c>
      <c r="D6803" t="s">
        <v>149</v>
      </c>
      <c r="E6803" s="4">
        <v>3406617.324</v>
      </c>
      <c r="F6803" s="4">
        <v>401812.78346768959</v>
      </c>
      <c r="G6803" s="3">
        <v>0.11795066638006964</v>
      </c>
      <c r="H6803" s="7">
        <v>763.54162721893499</v>
      </c>
      <c r="I6803" s="4">
        <v>90.0602437393961</v>
      </c>
      <c r="J6803">
        <v>4461.5999999999995</v>
      </c>
      <c r="K6803" t="s">
        <v>151</v>
      </c>
      <c r="L6803" t="s">
        <v>150</v>
      </c>
      <c r="M6803" t="s">
        <v>150</v>
      </c>
      <c r="N6803" s="2">
        <v>41150</v>
      </c>
      <c r="O6803" s="2">
        <v>48708</v>
      </c>
      <c r="P6803" t="s">
        <v>24</v>
      </c>
      <c r="Q6803" t="s">
        <v>65</v>
      </c>
      <c r="R6803" s="5" t="str">
        <f t="shared" si="322"/>
        <v>0.12</v>
      </c>
      <c r="S6803" s="6" t="str">
        <f t="shared" si="323"/>
        <v/>
      </c>
      <c r="T6803">
        <f>ROUND(INT(表1[[#This Row],[合同结束日期]]-表1[[#This Row],[合同起始日期]])/365,1)</f>
        <v>20.7</v>
      </c>
    </row>
    <row r="6804" spans="1:20">
      <c r="A6804" s="1">
        <v>41913</v>
      </c>
      <c r="B6804" t="s">
        <v>121</v>
      </c>
      <c r="C6804">
        <f t="shared" si="321"/>
        <v>3</v>
      </c>
      <c r="D6804" t="s">
        <v>225</v>
      </c>
      <c r="E6804" s="4">
        <v>396000</v>
      </c>
      <c r="F6804" s="4">
        <v>31680</v>
      </c>
      <c r="G6804" s="3">
        <v>0.08</v>
      </c>
      <c r="H6804" s="7">
        <v>2193.7113607658048</v>
      </c>
      <c r="I6804" s="4">
        <v>175.49690886126439</v>
      </c>
      <c r="J6804">
        <v>180.51599999999999</v>
      </c>
      <c r="K6804" t="s">
        <v>44</v>
      </c>
      <c r="L6804" t="s">
        <v>72</v>
      </c>
      <c r="M6804" t="s">
        <v>126</v>
      </c>
      <c r="N6804" s="2">
        <v>41337</v>
      </c>
      <c r="O6804" s="2">
        <v>46917</v>
      </c>
      <c r="P6804" t="s">
        <v>24</v>
      </c>
      <c r="Q6804">
        <v>0.08</v>
      </c>
      <c r="R6804" s="5">
        <f t="shared" si="322"/>
        <v>0.08</v>
      </c>
      <c r="S6804" s="6" t="str">
        <f t="shared" si="323"/>
        <v/>
      </c>
      <c r="T6804">
        <f>ROUND(INT(表1[[#This Row],[合同结束日期]]-表1[[#This Row],[合同起始日期]])/365,1)</f>
        <v>15.3</v>
      </c>
    </row>
    <row r="6805" spans="1:20">
      <c r="A6805" s="1">
        <v>41913</v>
      </c>
      <c r="B6805" t="s">
        <v>121</v>
      </c>
      <c r="C6805">
        <f t="shared" si="321"/>
        <v>3</v>
      </c>
      <c r="D6805" t="s">
        <v>152</v>
      </c>
      <c r="E6805" s="4">
        <v>170440.8</v>
      </c>
      <c r="F6805" s="4">
        <v>61716.613680000002</v>
      </c>
      <c r="G6805" s="3">
        <v>0.36210000000000003</v>
      </c>
      <c r="H6805" s="7">
        <v>510.91366906474821</v>
      </c>
      <c r="I6805" s="4">
        <v>185.00183956834536</v>
      </c>
      <c r="J6805">
        <v>333.59999999999997</v>
      </c>
      <c r="K6805" t="s">
        <v>151</v>
      </c>
      <c r="L6805" t="s">
        <v>154</v>
      </c>
      <c r="M6805" t="s">
        <v>153</v>
      </c>
      <c r="N6805" s="2">
        <v>41261</v>
      </c>
      <c r="O6805" s="2">
        <v>43229</v>
      </c>
      <c r="P6805" t="s">
        <v>14</v>
      </c>
      <c r="Q6805" t="s">
        <v>37</v>
      </c>
      <c r="R6805" s="5" t="str">
        <f t="shared" si="322"/>
        <v>0.</v>
      </c>
      <c r="S6805" s="6" t="str">
        <f t="shared" si="323"/>
        <v/>
      </c>
      <c r="T6805">
        <f>ROUND(INT(表1[[#This Row],[合同结束日期]]-表1[[#This Row],[合同起始日期]])/365,1)</f>
        <v>5.4</v>
      </c>
    </row>
    <row r="6806" spans="1:20">
      <c r="A6806" s="1">
        <v>41913</v>
      </c>
      <c r="B6806" t="s">
        <v>121</v>
      </c>
      <c r="C6806">
        <f t="shared" si="321"/>
        <v>3</v>
      </c>
      <c r="D6806" t="s">
        <v>155</v>
      </c>
      <c r="E6806" s="4">
        <v>220659.6</v>
      </c>
      <c r="F6806" s="4">
        <v>44396.711520000004</v>
      </c>
      <c r="G6806" s="3">
        <v>0.20120000000000002</v>
      </c>
      <c r="H6806" s="7">
        <v>1242.4527027027027</v>
      </c>
      <c r="I6806" s="4">
        <v>249.98148378378383</v>
      </c>
      <c r="J6806">
        <v>177.6</v>
      </c>
      <c r="K6806" t="s">
        <v>11</v>
      </c>
      <c r="L6806" t="s">
        <v>92</v>
      </c>
      <c r="M6806" t="s">
        <v>92</v>
      </c>
      <c r="N6806" s="2">
        <v>41299</v>
      </c>
      <c r="O6806" s="2">
        <v>42499</v>
      </c>
      <c r="P6806" t="s">
        <v>24</v>
      </c>
      <c r="Q6806" t="s">
        <v>59</v>
      </c>
      <c r="R6806" s="5" t="str">
        <f t="shared" si="322"/>
        <v>0.16</v>
      </c>
      <c r="S6806" s="6" t="str">
        <f t="shared" si="323"/>
        <v/>
      </c>
      <c r="T6806">
        <f>ROUND(INT(表1[[#This Row],[合同结束日期]]-表1[[#This Row],[合同起始日期]])/365,1)</f>
        <v>3.3</v>
      </c>
    </row>
    <row r="6807" spans="1:20">
      <c r="A6807" s="1">
        <v>41913</v>
      </c>
      <c r="B6807" t="s">
        <v>121</v>
      </c>
      <c r="C6807">
        <f t="shared" si="321"/>
        <v>3</v>
      </c>
      <c r="D6807" t="s">
        <v>156</v>
      </c>
      <c r="E6807" s="4">
        <v>95512.8</v>
      </c>
      <c r="F6807" s="4">
        <v>52799.475839999992</v>
      </c>
      <c r="G6807" s="3">
        <v>0.55279999999999985</v>
      </c>
      <c r="H6807" s="7">
        <v>452.23863636363637</v>
      </c>
      <c r="I6807" s="4">
        <v>249.99751818181815</v>
      </c>
      <c r="J6807">
        <v>211.2</v>
      </c>
      <c r="K6807" t="s">
        <v>11</v>
      </c>
      <c r="L6807" t="s">
        <v>23</v>
      </c>
      <c r="M6807" t="s">
        <v>23</v>
      </c>
      <c r="N6807" s="2">
        <v>41346</v>
      </c>
      <c r="O6807" s="2">
        <v>42499</v>
      </c>
      <c r="P6807" t="s">
        <v>24</v>
      </c>
      <c r="Q6807" t="s">
        <v>56</v>
      </c>
      <c r="R6807" s="5" t="str">
        <f t="shared" si="322"/>
        <v>0.17</v>
      </c>
      <c r="S6807" s="6" t="str">
        <f t="shared" si="323"/>
        <v/>
      </c>
      <c r="T6807">
        <f>ROUND(INT(表1[[#This Row],[合同结束日期]]-表1[[#This Row],[合同起始日期]])/365,1)</f>
        <v>3.2</v>
      </c>
    </row>
    <row r="6808" spans="1:20">
      <c r="A6808" s="1">
        <v>41913</v>
      </c>
      <c r="B6808" t="s">
        <v>121</v>
      </c>
      <c r="C6808">
        <f t="shared" si="321"/>
        <v>3</v>
      </c>
      <c r="D6808" t="s">
        <v>157</v>
      </c>
      <c r="E6808" s="4">
        <v>78264</v>
      </c>
      <c r="F6808" s="4">
        <v>27603.712800000001</v>
      </c>
      <c r="G6808" s="3">
        <v>0.35270000000000001</v>
      </c>
      <c r="H6808" s="7">
        <v>652.20000000000005</v>
      </c>
      <c r="I6808" s="4">
        <v>230.03094000000002</v>
      </c>
      <c r="J6808">
        <v>120</v>
      </c>
      <c r="K6808" t="s">
        <v>11</v>
      </c>
      <c r="L6808" t="s">
        <v>13</v>
      </c>
      <c r="M6808" t="s">
        <v>13</v>
      </c>
      <c r="N6808" s="2">
        <v>41285</v>
      </c>
      <c r="O6808" s="2">
        <v>42133</v>
      </c>
      <c r="P6808" t="s">
        <v>24</v>
      </c>
      <c r="Q6808" t="s">
        <v>28</v>
      </c>
      <c r="R6808" s="5" t="str">
        <f t="shared" si="322"/>
        <v>0.13</v>
      </c>
      <c r="S6808" s="6" t="str">
        <f t="shared" si="323"/>
        <v/>
      </c>
      <c r="T6808">
        <f>ROUND(INT(表1[[#This Row],[合同结束日期]]-表1[[#This Row],[合同起始日期]])/365,1)</f>
        <v>2.2999999999999998</v>
      </c>
    </row>
    <row r="6809" spans="1:20">
      <c r="A6809" s="1">
        <v>41913</v>
      </c>
      <c r="B6809" t="s">
        <v>121</v>
      </c>
      <c r="C6809">
        <f t="shared" si="321"/>
        <v>3</v>
      </c>
      <c r="D6809" t="s">
        <v>158</v>
      </c>
      <c r="E6809" s="4">
        <v>94662</v>
      </c>
      <c r="F6809" s="4">
        <v>17559.800999999999</v>
      </c>
      <c r="G6809" s="3">
        <v>0.1855</v>
      </c>
      <c r="H6809" s="7">
        <v>1408.6607142857142</v>
      </c>
      <c r="I6809" s="4">
        <v>261.30656249999998</v>
      </c>
      <c r="J6809">
        <v>67.2</v>
      </c>
      <c r="K6809" t="s">
        <v>11</v>
      </c>
      <c r="L6809" t="s">
        <v>13</v>
      </c>
      <c r="M6809" t="s">
        <v>27</v>
      </c>
      <c r="N6809" s="2">
        <v>41330</v>
      </c>
      <c r="O6809" s="2">
        <v>42133</v>
      </c>
      <c r="P6809" t="s">
        <v>24</v>
      </c>
      <c r="Q6809" t="s">
        <v>25</v>
      </c>
      <c r="R6809" s="5" t="str">
        <f t="shared" si="322"/>
        <v>0.15</v>
      </c>
      <c r="S6809" s="6" t="str">
        <f t="shared" si="323"/>
        <v/>
      </c>
      <c r="T6809">
        <f>ROUND(INT(表1[[#This Row],[合同结束日期]]-表1[[#This Row],[合同起始日期]])/365,1)</f>
        <v>2.2000000000000002</v>
      </c>
    </row>
    <row r="6810" spans="1:20">
      <c r="A6810" s="1">
        <v>41913</v>
      </c>
      <c r="B6810" t="s">
        <v>121</v>
      </c>
      <c r="C6810">
        <f t="shared" si="321"/>
        <v>3</v>
      </c>
      <c r="D6810" t="s">
        <v>159</v>
      </c>
      <c r="E6810" s="4">
        <v>33802.799999999996</v>
      </c>
      <c r="F6810" s="4">
        <v>19152.66648</v>
      </c>
      <c r="G6810" s="3">
        <v>0.5666000000000001</v>
      </c>
      <c r="H6810" s="7">
        <v>503.01785714285705</v>
      </c>
      <c r="I6810" s="4">
        <v>285.00991785714285</v>
      </c>
      <c r="J6810">
        <v>67.2</v>
      </c>
      <c r="K6810" t="s">
        <v>60</v>
      </c>
      <c r="L6810" t="s">
        <v>61</v>
      </c>
      <c r="M6810" t="s">
        <v>60</v>
      </c>
      <c r="N6810" s="2">
        <v>41283</v>
      </c>
      <c r="O6810" s="2">
        <v>42133</v>
      </c>
      <c r="P6810" t="s">
        <v>24</v>
      </c>
      <c r="Q6810" t="s">
        <v>25</v>
      </c>
      <c r="R6810" s="5" t="str">
        <f t="shared" si="322"/>
        <v>0.15</v>
      </c>
      <c r="S6810" s="6" t="str">
        <f t="shared" si="323"/>
        <v/>
      </c>
      <c r="T6810">
        <f>ROUND(INT(表1[[#This Row],[合同结束日期]]-表1[[#This Row],[合同起始日期]])/365,1)</f>
        <v>2.2999999999999998</v>
      </c>
    </row>
    <row r="6811" spans="1:20">
      <c r="A6811" s="1">
        <v>41913</v>
      </c>
      <c r="B6811" t="s">
        <v>121</v>
      </c>
      <c r="C6811">
        <f t="shared" si="321"/>
        <v>3</v>
      </c>
      <c r="D6811" t="s">
        <v>244</v>
      </c>
      <c r="E6811" s="4">
        <v>218115.6</v>
      </c>
      <c r="F6811" s="4">
        <v>44190.220559999994</v>
      </c>
      <c r="G6811" s="3">
        <v>0.20259999999999997</v>
      </c>
      <c r="H6811" s="7">
        <v>1172.6645161290323</v>
      </c>
      <c r="I6811" s="4">
        <v>237.58183096774189</v>
      </c>
      <c r="J6811">
        <v>186</v>
      </c>
      <c r="K6811" t="s">
        <v>11</v>
      </c>
      <c r="L6811" t="s">
        <v>13</v>
      </c>
      <c r="M6811" t="s">
        <v>27</v>
      </c>
      <c r="N6811" s="2">
        <v>41445</v>
      </c>
      <c r="O6811" s="2">
        <v>42204</v>
      </c>
      <c r="P6811" t="s">
        <v>24</v>
      </c>
      <c r="Q6811" t="s">
        <v>59</v>
      </c>
      <c r="R6811" s="5" t="str">
        <f t="shared" si="322"/>
        <v>0.16</v>
      </c>
      <c r="S6811" s="6" t="str">
        <f t="shared" si="323"/>
        <v/>
      </c>
      <c r="T6811">
        <f>ROUND(INT(表1[[#This Row],[合同结束日期]]-表1[[#This Row],[合同起始日期]])/365,1)</f>
        <v>2.1</v>
      </c>
    </row>
    <row r="6812" spans="1:20">
      <c r="A6812" s="1">
        <v>41913</v>
      </c>
      <c r="B6812" t="s">
        <v>121</v>
      </c>
      <c r="C6812">
        <f t="shared" si="321"/>
        <v>3</v>
      </c>
      <c r="D6812" t="s">
        <v>160</v>
      </c>
      <c r="E6812" s="4">
        <v>287922</v>
      </c>
      <c r="F6812" s="4">
        <v>46844.90939999999</v>
      </c>
      <c r="G6812" s="3">
        <v>0.16269999999999996</v>
      </c>
      <c r="H6812" s="7">
        <v>3933.3606557377047</v>
      </c>
      <c r="I6812" s="4">
        <v>639.9577786885244</v>
      </c>
      <c r="J6812">
        <v>73.2</v>
      </c>
      <c r="K6812" t="s">
        <v>20</v>
      </c>
      <c r="L6812" t="s">
        <v>21</v>
      </c>
      <c r="M6812" t="s">
        <v>130</v>
      </c>
      <c r="N6812" s="2">
        <v>41295</v>
      </c>
      <c r="O6812" s="2">
        <v>42133</v>
      </c>
      <c r="P6812" t="s">
        <v>24</v>
      </c>
      <c r="Q6812" t="s">
        <v>25</v>
      </c>
      <c r="R6812" s="5" t="str">
        <f t="shared" si="322"/>
        <v>0.15</v>
      </c>
      <c r="S6812" s="6" t="str">
        <f t="shared" si="323"/>
        <v/>
      </c>
      <c r="T6812">
        <f>ROUND(INT(表1[[#This Row],[合同结束日期]]-表1[[#This Row],[合同起始日期]])/365,1)</f>
        <v>2.2999999999999998</v>
      </c>
    </row>
    <row r="6813" spans="1:20">
      <c r="A6813" s="1">
        <v>41913</v>
      </c>
      <c r="B6813" t="s">
        <v>121</v>
      </c>
      <c r="C6813">
        <f t="shared" si="321"/>
        <v>3</v>
      </c>
      <c r="D6813" t="s">
        <v>161</v>
      </c>
      <c r="E6813" s="4">
        <v>177280.32000000004</v>
      </c>
      <c r="F6813" s="4">
        <v>32566.394784000004</v>
      </c>
      <c r="G6813" s="3">
        <v>0.18369999999999997</v>
      </c>
      <c r="H6813" s="7">
        <v>2110.4800000000005</v>
      </c>
      <c r="I6813" s="4">
        <v>387.69517600000006</v>
      </c>
      <c r="J6813">
        <v>84</v>
      </c>
      <c r="K6813" t="s">
        <v>20</v>
      </c>
      <c r="L6813" t="s">
        <v>21</v>
      </c>
      <c r="M6813" t="s">
        <v>17</v>
      </c>
      <c r="N6813" s="2">
        <v>41326</v>
      </c>
      <c r="O6813" s="2">
        <v>42133</v>
      </c>
      <c r="P6813" t="s">
        <v>24</v>
      </c>
      <c r="Q6813" t="s">
        <v>59</v>
      </c>
      <c r="R6813" s="5" t="str">
        <f t="shared" si="322"/>
        <v>0.16</v>
      </c>
      <c r="S6813" s="6" t="str">
        <f t="shared" si="323"/>
        <v/>
      </c>
      <c r="T6813">
        <f>ROUND(INT(表1[[#This Row],[合同结束日期]]-表1[[#This Row],[合同起始日期]])/365,1)</f>
        <v>2.2000000000000002</v>
      </c>
    </row>
    <row r="6814" spans="1:20">
      <c r="A6814" s="1">
        <v>41913</v>
      </c>
      <c r="B6814" t="s">
        <v>121</v>
      </c>
      <c r="C6814">
        <f t="shared" si="321"/>
        <v>3</v>
      </c>
      <c r="D6814" t="s">
        <v>162</v>
      </c>
      <c r="E6814" s="4">
        <v>52582.799999999996</v>
      </c>
      <c r="F6814" s="4">
        <v>24561.425880000003</v>
      </c>
      <c r="G6814" s="3">
        <v>0.46710000000000007</v>
      </c>
      <c r="H6814" s="7">
        <v>492.34831460674155</v>
      </c>
      <c r="I6814" s="4">
        <v>229.975897752809</v>
      </c>
      <c r="J6814">
        <v>106.8</v>
      </c>
      <c r="K6814" t="s">
        <v>11</v>
      </c>
      <c r="L6814" t="s">
        <v>13</v>
      </c>
      <c r="M6814" t="s">
        <v>34</v>
      </c>
      <c r="N6814" s="2">
        <v>41276</v>
      </c>
      <c r="O6814" s="2">
        <v>42133</v>
      </c>
      <c r="P6814" t="s">
        <v>24</v>
      </c>
      <c r="Q6814" t="s">
        <v>25</v>
      </c>
      <c r="R6814" s="5" t="str">
        <f t="shared" si="322"/>
        <v>0.15</v>
      </c>
      <c r="S6814" s="6" t="str">
        <f t="shared" si="323"/>
        <v/>
      </c>
      <c r="T6814">
        <f>ROUND(INT(表1[[#This Row],[合同结束日期]]-表1[[#This Row],[合同起始日期]])/365,1)</f>
        <v>2.2999999999999998</v>
      </c>
    </row>
    <row r="6815" spans="1:20">
      <c r="A6815" s="1">
        <v>41913</v>
      </c>
      <c r="B6815" t="s">
        <v>121</v>
      </c>
      <c r="C6815">
        <f t="shared" si="321"/>
        <v>3</v>
      </c>
      <c r="D6815" t="s">
        <v>163</v>
      </c>
      <c r="E6815" s="4">
        <v>35416.799999999996</v>
      </c>
      <c r="F6815" s="4">
        <v>11868.169679999997</v>
      </c>
      <c r="G6815" s="3">
        <v>0.33509999999999995</v>
      </c>
      <c r="H6815" s="7">
        <v>686.37209302325573</v>
      </c>
      <c r="I6815" s="4">
        <v>230.00328837209295</v>
      </c>
      <c r="J6815">
        <v>51.6</v>
      </c>
      <c r="K6815" t="s">
        <v>11</v>
      </c>
      <c r="L6815" t="s">
        <v>13</v>
      </c>
      <c r="M6815" t="s">
        <v>34</v>
      </c>
      <c r="N6815" s="2">
        <v>41276</v>
      </c>
      <c r="O6815" s="2">
        <v>42133</v>
      </c>
      <c r="P6815" t="s">
        <v>24</v>
      </c>
      <c r="Q6815" t="s">
        <v>25</v>
      </c>
      <c r="R6815" s="5" t="str">
        <f t="shared" si="322"/>
        <v>0.15</v>
      </c>
      <c r="S6815" s="6" t="str">
        <f t="shared" si="323"/>
        <v/>
      </c>
      <c r="T6815">
        <f>ROUND(INT(表1[[#This Row],[合同结束日期]]-表1[[#This Row],[合同起始日期]])/365,1)</f>
        <v>2.2999999999999998</v>
      </c>
    </row>
    <row r="6816" spans="1:20">
      <c r="A6816" s="1">
        <v>41913</v>
      </c>
      <c r="B6816" t="s">
        <v>121</v>
      </c>
      <c r="C6816">
        <f t="shared" si="321"/>
        <v>3</v>
      </c>
      <c r="D6816" t="s">
        <v>164</v>
      </c>
      <c r="E6816" s="4">
        <v>24126</v>
      </c>
      <c r="F6816" s="4">
        <v>14352.5574</v>
      </c>
      <c r="G6816" s="3">
        <v>0.59489999999999998</v>
      </c>
      <c r="H6816" s="7">
        <v>386.63461538461542</v>
      </c>
      <c r="I6816" s="4">
        <v>230.0089326923077</v>
      </c>
      <c r="J6816">
        <v>62.4</v>
      </c>
      <c r="K6816" t="s">
        <v>11</v>
      </c>
      <c r="L6816" t="s">
        <v>13</v>
      </c>
      <c r="M6816" t="s">
        <v>34</v>
      </c>
      <c r="N6816" s="2">
        <v>41276</v>
      </c>
      <c r="O6816" s="2">
        <v>42133</v>
      </c>
      <c r="P6816" t="s">
        <v>24</v>
      </c>
      <c r="Q6816" t="s">
        <v>25</v>
      </c>
      <c r="R6816" s="5" t="str">
        <f t="shared" si="322"/>
        <v>0.15</v>
      </c>
      <c r="S6816" s="6" t="str">
        <f t="shared" si="323"/>
        <v/>
      </c>
      <c r="T6816">
        <f>ROUND(INT(表1[[#This Row],[合同结束日期]]-表1[[#This Row],[合同起始日期]])/365,1)</f>
        <v>2.2999999999999998</v>
      </c>
    </row>
    <row r="6817" spans="1:20">
      <c r="A6817" s="1">
        <v>41913</v>
      </c>
      <c r="B6817" t="s">
        <v>121</v>
      </c>
      <c r="C6817">
        <f t="shared" si="321"/>
        <v>3</v>
      </c>
      <c r="D6817" t="s">
        <v>165</v>
      </c>
      <c r="E6817" s="4">
        <v>90904.8</v>
      </c>
      <c r="F6817" s="4">
        <v>23707.971840000002</v>
      </c>
      <c r="G6817" s="3">
        <v>0.26080000000000003</v>
      </c>
      <c r="H6817" s="7">
        <v>996.76315789473688</v>
      </c>
      <c r="I6817" s="4">
        <v>259.95583157894737</v>
      </c>
      <c r="J6817">
        <v>91.2</v>
      </c>
      <c r="K6817" t="s">
        <v>20</v>
      </c>
      <c r="L6817" t="s">
        <v>21</v>
      </c>
      <c r="M6817" t="s">
        <v>130</v>
      </c>
      <c r="N6817" s="2">
        <v>41284</v>
      </c>
      <c r="O6817" s="2">
        <v>42133</v>
      </c>
      <c r="P6817" t="s">
        <v>24</v>
      </c>
      <c r="Q6817" t="s">
        <v>25</v>
      </c>
      <c r="R6817" s="5" t="str">
        <f t="shared" si="322"/>
        <v>0.15</v>
      </c>
      <c r="S6817" s="6" t="str">
        <f t="shared" si="323"/>
        <v/>
      </c>
      <c r="T6817">
        <f>ROUND(INT(表1[[#This Row],[合同结束日期]]-表1[[#This Row],[合同起始日期]])/365,1)</f>
        <v>2.2999999999999998</v>
      </c>
    </row>
    <row r="6818" spans="1:20">
      <c r="A6818" s="1">
        <v>41913</v>
      </c>
      <c r="B6818" t="s">
        <v>121</v>
      </c>
      <c r="C6818">
        <f t="shared" si="321"/>
        <v>3</v>
      </c>
      <c r="D6818" t="s">
        <v>166</v>
      </c>
      <c r="E6818" s="4">
        <v>224712</v>
      </c>
      <c r="F6818" s="4">
        <v>44605.332000000002</v>
      </c>
      <c r="G6818" s="3">
        <v>0.19850000000000001</v>
      </c>
      <c r="H6818" s="7">
        <v>1108.0473372781066</v>
      </c>
      <c r="I6818" s="4">
        <v>219.94739644970417</v>
      </c>
      <c r="J6818">
        <v>202.79999999999998</v>
      </c>
      <c r="K6818" t="s">
        <v>20</v>
      </c>
      <c r="L6818" t="s">
        <v>21</v>
      </c>
      <c r="M6818" t="s">
        <v>130</v>
      </c>
      <c r="N6818" s="2">
        <v>41281</v>
      </c>
      <c r="O6818" s="2">
        <v>42499</v>
      </c>
      <c r="P6818" t="s">
        <v>24</v>
      </c>
      <c r="Q6818" t="s">
        <v>25</v>
      </c>
      <c r="R6818" s="5" t="str">
        <f t="shared" si="322"/>
        <v>0.15</v>
      </c>
      <c r="S6818" s="6" t="str">
        <f t="shared" si="323"/>
        <v/>
      </c>
      <c r="T6818">
        <f>ROUND(INT(表1[[#This Row],[合同结束日期]]-表1[[#This Row],[合同起始日期]])/365,1)</f>
        <v>3.3</v>
      </c>
    </row>
    <row r="6819" spans="1:20">
      <c r="A6819" s="1">
        <v>41913</v>
      </c>
      <c r="B6819" t="s">
        <v>121</v>
      </c>
      <c r="C6819">
        <f t="shared" si="321"/>
        <v>3</v>
      </c>
      <c r="D6819" t="s">
        <v>167</v>
      </c>
      <c r="E6819" s="4">
        <v>263160</v>
      </c>
      <c r="F6819" s="4">
        <v>56421.503999999994</v>
      </c>
      <c r="G6819" s="3">
        <v>0.21439999999999998</v>
      </c>
      <c r="H6819" s="7">
        <v>1452.317880794702</v>
      </c>
      <c r="I6819" s="4">
        <v>311.37695364238408</v>
      </c>
      <c r="J6819">
        <v>181.2</v>
      </c>
      <c r="K6819" t="s">
        <v>20</v>
      </c>
      <c r="L6819" t="s">
        <v>21</v>
      </c>
      <c r="M6819" t="s">
        <v>130</v>
      </c>
      <c r="N6819" s="2">
        <v>41285</v>
      </c>
      <c r="O6819" s="2">
        <v>42499</v>
      </c>
      <c r="P6819" t="s">
        <v>24</v>
      </c>
      <c r="Q6819" t="s">
        <v>30</v>
      </c>
      <c r="R6819" s="5" t="str">
        <f t="shared" si="322"/>
        <v>0.18</v>
      </c>
      <c r="S6819" s="6" t="str">
        <f t="shared" si="323"/>
        <v/>
      </c>
      <c r="T6819">
        <f>ROUND(INT(表1[[#This Row],[合同结束日期]]-表1[[#This Row],[合同起始日期]])/365,1)</f>
        <v>3.3</v>
      </c>
    </row>
    <row r="6820" spans="1:20">
      <c r="A6820" s="1">
        <v>41913</v>
      </c>
      <c r="B6820" t="s">
        <v>121</v>
      </c>
      <c r="C6820">
        <f t="shared" si="321"/>
        <v>3</v>
      </c>
      <c r="D6820" t="s">
        <v>168</v>
      </c>
      <c r="E6820" s="4">
        <v>167716.79999999999</v>
      </c>
      <c r="F6820" s="4">
        <v>48604.32864</v>
      </c>
      <c r="G6820" s="3">
        <v>0.2898</v>
      </c>
      <c r="H6820" s="7">
        <v>862.74074074074065</v>
      </c>
      <c r="I6820" s="4">
        <v>250.02226666666667</v>
      </c>
      <c r="J6820">
        <v>194.4</v>
      </c>
      <c r="K6820" t="s">
        <v>60</v>
      </c>
      <c r="L6820" t="s">
        <v>61</v>
      </c>
      <c r="M6820" t="s">
        <v>58</v>
      </c>
      <c r="N6820" s="2">
        <v>41348</v>
      </c>
      <c r="O6820" s="2">
        <v>42499</v>
      </c>
      <c r="P6820" t="s">
        <v>24</v>
      </c>
      <c r="Q6820" t="s">
        <v>30</v>
      </c>
      <c r="R6820" s="5" t="str">
        <f t="shared" si="322"/>
        <v>0.18</v>
      </c>
      <c r="S6820" s="6" t="str">
        <f t="shared" si="323"/>
        <v/>
      </c>
      <c r="T6820">
        <f>ROUND(INT(表1[[#This Row],[合同结束日期]]-表1[[#This Row],[合同起始日期]])/365,1)</f>
        <v>3.2</v>
      </c>
    </row>
    <row r="6821" spans="1:20">
      <c r="A6821" s="1">
        <v>41913</v>
      </c>
      <c r="B6821" t="s">
        <v>121</v>
      </c>
      <c r="C6821">
        <f t="shared" si="321"/>
        <v>3</v>
      </c>
      <c r="D6821" t="s">
        <v>226</v>
      </c>
      <c r="E6821" s="4">
        <v>205371</v>
      </c>
      <c r="F6821" s="4">
        <v>66006.239400000006</v>
      </c>
      <c r="G6821" s="3">
        <v>0.32140000000000002</v>
      </c>
      <c r="H6821" s="7">
        <v>156.72390109890111</v>
      </c>
      <c r="I6821" s="4">
        <v>50.37106181318682</v>
      </c>
      <c r="J6821">
        <v>1310.3999999999999</v>
      </c>
      <c r="K6821" t="s">
        <v>20</v>
      </c>
      <c r="L6821" t="s">
        <v>173</v>
      </c>
      <c r="M6821" t="s">
        <v>172</v>
      </c>
      <c r="N6821" s="2">
        <v>41241</v>
      </c>
      <c r="O6821" s="2">
        <v>45803</v>
      </c>
      <c r="P6821" t="s">
        <v>39</v>
      </c>
      <c r="Q6821" t="s">
        <v>28</v>
      </c>
      <c r="R6821" s="5" t="str">
        <f t="shared" si="322"/>
        <v>0.13</v>
      </c>
      <c r="S6821" s="6" t="str">
        <f t="shared" si="323"/>
        <v/>
      </c>
      <c r="T6821">
        <f>ROUND(INT(表1[[#This Row],[合同结束日期]]-表1[[#This Row],[合同起始日期]])/365,1)</f>
        <v>12.5</v>
      </c>
    </row>
    <row r="6822" spans="1:20">
      <c r="A6822" s="1">
        <v>41913</v>
      </c>
      <c r="B6822" t="s">
        <v>121</v>
      </c>
      <c r="C6822">
        <f t="shared" si="321"/>
        <v>3</v>
      </c>
      <c r="D6822" t="s">
        <v>169</v>
      </c>
      <c r="E6822" s="4">
        <v>88004.4</v>
      </c>
      <c r="F6822" s="4">
        <v>33380.068919999998</v>
      </c>
      <c r="G6822" s="3">
        <v>0.37930000000000003</v>
      </c>
      <c r="H6822" s="7">
        <v>685.3925233644859</v>
      </c>
      <c r="I6822" s="4">
        <v>259.9693841121495</v>
      </c>
      <c r="J6822">
        <v>128.4</v>
      </c>
      <c r="K6822" t="s">
        <v>20</v>
      </c>
      <c r="L6822" t="s">
        <v>21</v>
      </c>
      <c r="M6822" t="s">
        <v>130</v>
      </c>
      <c r="N6822" s="2">
        <v>41326</v>
      </c>
      <c r="O6822" s="2">
        <v>42499</v>
      </c>
      <c r="P6822" t="s">
        <v>24</v>
      </c>
      <c r="Q6822" t="s">
        <v>170</v>
      </c>
      <c r="R6822" s="5" t="str">
        <f t="shared" si="322"/>
        <v>0.2</v>
      </c>
      <c r="S6822" s="6" t="str">
        <f t="shared" si="323"/>
        <v/>
      </c>
      <c r="T6822">
        <f>ROUND(INT(表1[[#This Row],[合同结束日期]]-表1[[#This Row],[合同起始日期]])/365,1)</f>
        <v>3.2</v>
      </c>
    </row>
    <row r="6823" spans="1:20">
      <c r="A6823" s="1">
        <v>41913</v>
      </c>
      <c r="B6823" t="s">
        <v>121</v>
      </c>
      <c r="C6823">
        <f t="shared" si="321"/>
        <v>3</v>
      </c>
      <c r="D6823" t="s">
        <v>171</v>
      </c>
      <c r="E6823" s="4">
        <v>162948</v>
      </c>
      <c r="F6823" s="4">
        <v>111863.80200000003</v>
      </c>
      <c r="G6823" s="3">
        <v>0.68650000000000011</v>
      </c>
      <c r="H6823" s="7">
        <v>230.15254237288136</v>
      </c>
      <c r="I6823" s="4">
        <v>157.99972033898308</v>
      </c>
      <c r="J6823">
        <v>708</v>
      </c>
      <c r="K6823" t="s">
        <v>20</v>
      </c>
      <c r="L6823" t="s">
        <v>173</v>
      </c>
      <c r="M6823" t="s">
        <v>172</v>
      </c>
      <c r="N6823" s="2">
        <v>41377</v>
      </c>
      <c r="O6823" s="2">
        <v>43247</v>
      </c>
      <c r="P6823" t="s">
        <v>24</v>
      </c>
      <c r="Q6823" t="s">
        <v>326</v>
      </c>
      <c r="R6823" s="5" t="str">
        <f t="shared" si="322"/>
        <v>0.21</v>
      </c>
      <c r="S6823" s="6" t="str">
        <f t="shared" si="323"/>
        <v/>
      </c>
      <c r="T6823">
        <f>ROUND(INT(表1[[#This Row],[合同结束日期]]-表1[[#This Row],[合同起始日期]])/365,1)</f>
        <v>5.0999999999999996</v>
      </c>
    </row>
    <row r="6824" spans="1:20">
      <c r="A6824" s="1">
        <v>41913</v>
      </c>
      <c r="B6824" t="s">
        <v>121</v>
      </c>
      <c r="C6824">
        <f t="shared" si="321"/>
        <v>3</v>
      </c>
      <c r="D6824" t="s">
        <v>174</v>
      </c>
      <c r="E6824" s="4">
        <v>210046.8</v>
      </c>
      <c r="F6824" s="4">
        <v>58960.136759999994</v>
      </c>
      <c r="G6824" s="3">
        <v>0.28070000000000001</v>
      </c>
      <c r="H6824" s="7">
        <v>374.01495726495722</v>
      </c>
      <c r="I6824" s="4">
        <v>104.9859985042735</v>
      </c>
      <c r="J6824">
        <v>561.6</v>
      </c>
      <c r="K6824" t="s">
        <v>76</v>
      </c>
      <c r="L6824" t="s">
        <v>75</v>
      </c>
      <c r="M6824" t="s">
        <v>75</v>
      </c>
      <c r="N6824" s="2">
        <v>41243</v>
      </c>
      <c r="O6824" s="2">
        <v>43229</v>
      </c>
      <c r="P6824" t="s">
        <v>24</v>
      </c>
      <c r="Q6824" t="s">
        <v>19</v>
      </c>
      <c r="R6824" s="5" t="str">
        <f t="shared" si="322"/>
        <v>0.1</v>
      </c>
      <c r="S6824" s="6" t="str">
        <f t="shared" si="323"/>
        <v/>
      </c>
      <c r="T6824">
        <f>ROUND(INT(表1[[#This Row],[合同结束日期]]-表1[[#This Row],[合同起始日期]])/365,1)</f>
        <v>5.4</v>
      </c>
    </row>
    <row r="6825" spans="1:20">
      <c r="A6825" s="1">
        <v>41913</v>
      </c>
      <c r="B6825" t="s">
        <v>121</v>
      </c>
      <c r="C6825">
        <f t="shared" si="321"/>
        <v>3</v>
      </c>
      <c r="D6825" t="s">
        <v>175</v>
      </c>
      <c r="E6825" s="4">
        <v>1230124.8</v>
      </c>
      <c r="F6825" s="4">
        <v>186855.95712000001</v>
      </c>
      <c r="G6825" s="3">
        <v>0.15190000000000001</v>
      </c>
      <c r="H6825" s="7">
        <v>625.44478340451496</v>
      </c>
      <c r="I6825" s="4">
        <v>95.00506259914583</v>
      </c>
      <c r="J6825">
        <v>1966.8</v>
      </c>
      <c r="K6825" t="s">
        <v>20</v>
      </c>
      <c r="L6825" t="s">
        <v>173</v>
      </c>
      <c r="M6825" t="s">
        <v>172</v>
      </c>
      <c r="N6825" s="2">
        <v>41288</v>
      </c>
      <c r="O6825" s="2">
        <v>44694</v>
      </c>
      <c r="P6825" t="s">
        <v>18</v>
      </c>
      <c r="Q6825" t="s">
        <v>19</v>
      </c>
      <c r="R6825" s="5" t="str">
        <f t="shared" si="322"/>
        <v>0.1</v>
      </c>
      <c r="S6825" s="6" t="str">
        <f t="shared" si="323"/>
        <v/>
      </c>
      <c r="T6825">
        <f>ROUND(INT(表1[[#This Row],[合同结束日期]]-表1[[#This Row],[合同起始日期]])/365,1)</f>
        <v>9.3000000000000007</v>
      </c>
    </row>
    <row r="6826" spans="1:20">
      <c r="A6826" s="1">
        <v>41913</v>
      </c>
      <c r="B6826" t="s">
        <v>121</v>
      </c>
      <c r="C6826">
        <f t="shared" si="321"/>
        <v>3</v>
      </c>
      <c r="D6826" t="s">
        <v>327</v>
      </c>
      <c r="E6826" s="4">
        <v>79509.599999999991</v>
      </c>
      <c r="F6826" s="4">
        <v>9596.8087200000009</v>
      </c>
      <c r="G6826" s="3">
        <v>0.12070000000000003</v>
      </c>
      <c r="H6826" s="7">
        <v>2760.75</v>
      </c>
      <c r="I6826" s="4">
        <v>333.22252500000008</v>
      </c>
      <c r="J6826">
        <v>28.799999999999997</v>
      </c>
      <c r="K6826" t="s">
        <v>20</v>
      </c>
      <c r="L6826" t="s">
        <v>21</v>
      </c>
      <c r="M6826" t="s">
        <v>134</v>
      </c>
      <c r="N6826" s="2">
        <v>41787</v>
      </c>
      <c r="O6826" s="2">
        <v>42151</v>
      </c>
      <c r="P6826" t="s">
        <v>24</v>
      </c>
      <c r="Q6826" t="s">
        <v>19</v>
      </c>
      <c r="R6826" s="5" t="str">
        <f t="shared" si="322"/>
        <v>0.1</v>
      </c>
      <c r="S6826" s="6" t="str">
        <f t="shared" si="323"/>
        <v/>
      </c>
      <c r="T6826">
        <f>ROUND(INT(表1[[#This Row],[合同结束日期]]-表1[[#This Row],[合同起始日期]])/365,1)</f>
        <v>1</v>
      </c>
    </row>
    <row r="6827" spans="1:20">
      <c r="A6827" s="1">
        <v>41913</v>
      </c>
      <c r="B6827" t="s">
        <v>121</v>
      </c>
      <c r="C6827">
        <f t="shared" si="321"/>
        <v>3</v>
      </c>
      <c r="D6827" t="s">
        <v>337</v>
      </c>
      <c r="E6827" s="4">
        <v>26565.599999999999</v>
      </c>
      <c r="F6827" s="4">
        <v>7199.2776000000003</v>
      </c>
      <c r="G6827" s="3">
        <v>0.27100000000000002</v>
      </c>
      <c r="H6827" s="7">
        <v>1475.8666666666666</v>
      </c>
      <c r="I6827" s="4">
        <v>399.9598666666667</v>
      </c>
      <c r="J6827">
        <v>18</v>
      </c>
      <c r="K6827" t="s">
        <v>60</v>
      </c>
      <c r="L6827" t="s">
        <v>116</v>
      </c>
      <c r="M6827" t="s">
        <v>115</v>
      </c>
      <c r="N6827" s="2">
        <v>41825</v>
      </c>
      <c r="O6827" s="2">
        <v>42189</v>
      </c>
      <c r="P6827" t="s">
        <v>24</v>
      </c>
      <c r="Q6827" t="s">
        <v>30</v>
      </c>
      <c r="R6827" s="5" t="str">
        <f t="shared" si="322"/>
        <v>0.18</v>
      </c>
      <c r="S6827" s="6" t="str">
        <f t="shared" si="323"/>
        <v/>
      </c>
      <c r="T6827">
        <f>ROUND(INT(表1[[#This Row],[合同结束日期]]-表1[[#This Row],[合同起始日期]])/365,1)</f>
        <v>1</v>
      </c>
    </row>
    <row r="6828" spans="1:20">
      <c r="A6828" s="1">
        <v>41913</v>
      </c>
      <c r="B6828" t="s">
        <v>121</v>
      </c>
      <c r="C6828">
        <f t="shared" si="321"/>
        <v>3</v>
      </c>
      <c r="D6828" t="s">
        <v>339</v>
      </c>
      <c r="E6828" s="4">
        <v>46443.120000000017</v>
      </c>
      <c r="F6828" s="4">
        <v>7101.1530480000001</v>
      </c>
      <c r="G6828" s="3">
        <v>0.15289999999999995</v>
      </c>
      <c r="H6828" s="7">
        <v>3225.2166666666681</v>
      </c>
      <c r="I6828" s="4">
        <v>493.13562833333339</v>
      </c>
      <c r="J6828">
        <v>14.399999999999999</v>
      </c>
      <c r="K6828" t="s">
        <v>44</v>
      </c>
      <c r="L6828" t="s">
        <v>46</v>
      </c>
      <c r="M6828" t="s">
        <v>187</v>
      </c>
      <c r="N6828" s="2">
        <v>41864</v>
      </c>
      <c r="O6828" s="2">
        <v>42228</v>
      </c>
      <c r="P6828" t="s">
        <v>24</v>
      </c>
      <c r="Q6828" t="s">
        <v>83</v>
      </c>
      <c r="R6828" s="5" t="str">
        <f t="shared" si="322"/>
        <v>0.14</v>
      </c>
      <c r="S6828" s="6" t="str">
        <f t="shared" si="323"/>
        <v/>
      </c>
      <c r="T6828">
        <f>ROUND(INT(表1[[#This Row],[合同结束日期]]-表1[[#This Row],[合同起始日期]])/365,1)</f>
        <v>1</v>
      </c>
    </row>
    <row r="6829" spans="1:20">
      <c r="A6829" s="1">
        <v>41913</v>
      </c>
      <c r="B6829" t="s">
        <v>121</v>
      </c>
      <c r="C6829">
        <f t="shared" si="321"/>
        <v>3</v>
      </c>
      <c r="D6829" t="s">
        <v>313</v>
      </c>
      <c r="E6829" s="4">
        <v>47396.616000000002</v>
      </c>
      <c r="F6829" s="4">
        <v>8185.3955831999992</v>
      </c>
      <c r="G6829" s="3">
        <v>0.17269999999999996</v>
      </c>
      <c r="H6829" s="7">
        <v>2633.1453333333334</v>
      </c>
      <c r="I6829" s="4">
        <v>454.74419906666662</v>
      </c>
      <c r="J6829">
        <v>18</v>
      </c>
      <c r="K6829" t="s">
        <v>20</v>
      </c>
      <c r="L6829" t="s">
        <v>21</v>
      </c>
      <c r="M6829" t="s">
        <v>130</v>
      </c>
      <c r="N6829" s="2">
        <v>41727</v>
      </c>
      <c r="O6829" s="2">
        <v>42091</v>
      </c>
      <c r="P6829" t="s">
        <v>24</v>
      </c>
      <c r="Q6829" t="s">
        <v>59</v>
      </c>
      <c r="R6829" s="5" t="str">
        <f t="shared" si="322"/>
        <v>0.16</v>
      </c>
      <c r="S6829" s="6" t="str">
        <f t="shared" si="323"/>
        <v/>
      </c>
      <c r="T6829">
        <f>ROUND(INT(表1[[#This Row],[合同结束日期]]-表1[[#This Row],[合同起始日期]])/365,1)</f>
        <v>1</v>
      </c>
    </row>
    <row r="6830" spans="1:20">
      <c r="A6830" s="1">
        <v>41913</v>
      </c>
      <c r="B6830" t="s">
        <v>121</v>
      </c>
      <c r="C6830">
        <f t="shared" si="321"/>
        <v>3</v>
      </c>
      <c r="D6830" t="s">
        <v>319</v>
      </c>
      <c r="E6830" s="4">
        <v>160806.36000000002</v>
      </c>
      <c r="F6830" s="4">
        <v>26324.001132000001</v>
      </c>
      <c r="G6830" s="3">
        <v>0.16369999999999998</v>
      </c>
      <c r="H6830" s="7">
        <v>9571.8071428571438</v>
      </c>
      <c r="I6830" s="4">
        <v>1566.9048292857142</v>
      </c>
      <c r="J6830">
        <v>16.8</v>
      </c>
      <c r="K6830" t="s">
        <v>20</v>
      </c>
      <c r="L6830" t="s">
        <v>21</v>
      </c>
      <c r="M6830" t="s">
        <v>130</v>
      </c>
      <c r="N6830" s="2">
        <v>41747</v>
      </c>
      <c r="O6830" s="2">
        <v>42111</v>
      </c>
      <c r="P6830" t="s">
        <v>24</v>
      </c>
      <c r="Q6830" t="s">
        <v>59</v>
      </c>
      <c r="R6830" s="5" t="str">
        <f t="shared" si="322"/>
        <v>0.16</v>
      </c>
      <c r="S6830" s="6" t="str">
        <f t="shared" si="323"/>
        <v/>
      </c>
      <c r="T6830">
        <f>ROUND(INT(表1[[#This Row],[合同结束日期]]-表1[[#This Row],[合同起始日期]])/365,1)</f>
        <v>1</v>
      </c>
    </row>
    <row r="6831" spans="1:20">
      <c r="A6831" s="1">
        <v>41913</v>
      </c>
      <c r="B6831" t="s">
        <v>121</v>
      </c>
      <c r="C6831">
        <f t="shared" si="321"/>
        <v>3</v>
      </c>
      <c r="D6831" t="s">
        <v>340</v>
      </c>
      <c r="E6831" s="4">
        <v>258508.79999999999</v>
      </c>
      <c r="F6831" s="4">
        <v>35881.021439999997</v>
      </c>
      <c r="G6831" s="3">
        <v>0.13880000000000001</v>
      </c>
      <c r="H6831" s="7">
        <v>5669.0526315789466</v>
      </c>
      <c r="I6831" s="4">
        <v>786.86450526315775</v>
      </c>
      <c r="J6831">
        <v>45.6</v>
      </c>
      <c r="K6831" t="s">
        <v>44</v>
      </c>
      <c r="L6831" t="s">
        <v>46</v>
      </c>
      <c r="M6831" t="s">
        <v>45</v>
      </c>
      <c r="N6831" s="2">
        <v>41841</v>
      </c>
      <c r="O6831" s="2">
        <v>43659</v>
      </c>
      <c r="P6831" t="s">
        <v>24</v>
      </c>
      <c r="Q6831" t="s">
        <v>28</v>
      </c>
      <c r="R6831" s="5" t="str">
        <f t="shared" si="322"/>
        <v>0.13</v>
      </c>
      <c r="S6831" s="6" t="str">
        <f t="shared" si="323"/>
        <v/>
      </c>
      <c r="T6831">
        <f>ROUND(INT(表1[[#This Row],[合同结束日期]]-表1[[#This Row],[合同起始日期]])/365,1)</f>
        <v>5</v>
      </c>
    </row>
    <row r="6832" spans="1:20">
      <c r="A6832" s="1">
        <v>41913</v>
      </c>
      <c r="B6832" t="s">
        <v>121</v>
      </c>
      <c r="C6832">
        <f t="shared" si="321"/>
        <v>3</v>
      </c>
      <c r="D6832" t="s">
        <v>320</v>
      </c>
      <c r="E6832" s="4">
        <v>32976</v>
      </c>
      <c r="F6832" s="4">
        <v>3297.6</v>
      </c>
      <c r="G6832" s="3">
        <v>9.9999999999999992E-2</v>
      </c>
      <c r="H6832" s="7">
        <v>13740</v>
      </c>
      <c r="I6832" s="4">
        <v>1374</v>
      </c>
      <c r="J6832">
        <v>2.4</v>
      </c>
      <c r="K6832" t="s">
        <v>44</v>
      </c>
      <c r="L6832" t="s">
        <v>46</v>
      </c>
      <c r="M6832" t="s">
        <v>187</v>
      </c>
      <c r="N6832" s="2">
        <v>41712</v>
      </c>
      <c r="O6832" s="2">
        <v>42076</v>
      </c>
      <c r="P6832" t="s">
        <v>18</v>
      </c>
      <c r="Q6832" t="s">
        <v>19</v>
      </c>
      <c r="R6832" s="5" t="str">
        <f t="shared" si="322"/>
        <v>0.1</v>
      </c>
      <c r="S6832" s="6" t="str">
        <f t="shared" si="323"/>
        <v/>
      </c>
      <c r="T6832">
        <f>ROUND(INT(表1[[#This Row],[合同结束日期]]-表1[[#This Row],[合同起始日期]])/365,1)</f>
        <v>1</v>
      </c>
    </row>
    <row r="6833" spans="1:20">
      <c r="A6833" s="1">
        <v>41913</v>
      </c>
      <c r="B6833" t="s">
        <v>121</v>
      </c>
      <c r="C6833">
        <f t="shared" si="321"/>
        <v>3</v>
      </c>
      <c r="D6833" t="s">
        <v>321</v>
      </c>
      <c r="E6833" s="4">
        <v>54120</v>
      </c>
      <c r="F6833" s="4">
        <v>5412</v>
      </c>
      <c r="G6833" s="3">
        <v>0.1</v>
      </c>
      <c r="H6833" s="7">
        <v>22550</v>
      </c>
      <c r="I6833" s="4">
        <v>2255</v>
      </c>
      <c r="J6833">
        <v>2.4</v>
      </c>
      <c r="K6833" t="s">
        <v>44</v>
      </c>
      <c r="L6833" t="s">
        <v>46</v>
      </c>
      <c r="M6833" t="s">
        <v>187</v>
      </c>
      <c r="N6833" s="2">
        <v>41712</v>
      </c>
      <c r="O6833" s="2">
        <v>42076</v>
      </c>
      <c r="P6833" t="s">
        <v>18</v>
      </c>
      <c r="Q6833" t="s">
        <v>19</v>
      </c>
      <c r="R6833" s="5" t="str">
        <f t="shared" si="322"/>
        <v>0.1</v>
      </c>
      <c r="S6833" s="6" t="str">
        <f t="shared" si="323"/>
        <v/>
      </c>
      <c r="T6833">
        <f>ROUND(INT(表1[[#This Row],[合同结束日期]]-表1[[#This Row],[合同起始日期]])/365,1)</f>
        <v>1</v>
      </c>
    </row>
    <row r="6834" spans="1:20">
      <c r="A6834" s="1">
        <v>41913</v>
      </c>
      <c r="B6834" t="s">
        <v>121</v>
      </c>
      <c r="C6834">
        <f t="shared" si="321"/>
        <v>3</v>
      </c>
      <c r="D6834" t="s">
        <v>330</v>
      </c>
      <c r="E6834" s="4">
        <v>34888.799999999996</v>
      </c>
      <c r="F6834" s="4">
        <v>6182.2953600000001</v>
      </c>
      <c r="G6834" s="3">
        <v>0.17720000000000002</v>
      </c>
      <c r="H6834" s="7">
        <v>14536.999999999998</v>
      </c>
      <c r="I6834" s="4">
        <v>2575.9564</v>
      </c>
      <c r="J6834">
        <v>2.4</v>
      </c>
      <c r="K6834" t="s">
        <v>44</v>
      </c>
      <c r="L6834" t="s">
        <v>46</v>
      </c>
      <c r="M6834" t="s">
        <v>45</v>
      </c>
      <c r="N6834" s="2">
        <v>41790</v>
      </c>
      <c r="O6834" s="2">
        <v>41973</v>
      </c>
      <c r="P6834" t="s">
        <v>24</v>
      </c>
      <c r="Q6834" t="s">
        <v>59</v>
      </c>
      <c r="R6834" s="5" t="str">
        <f t="shared" si="322"/>
        <v>0.16</v>
      </c>
      <c r="S6834" s="6" t="str">
        <f t="shared" si="323"/>
        <v/>
      </c>
      <c r="T6834">
        <f>ROUND(INT(表1[[#This Row],[合同结束日期]]-表1[[#This Row],[合同起始日期]])/365,1)</f>
        <v>0.5</v>
      </c>
    </row>
    <row r="6835" spans="1:20">
      <c r="A6835" s="1">
        <v>41913</v>
      </c>
      <c r="B6835" t="s">
        <v>121</v>
      </c>
      <c r="C6835">
        <f t="shared" si="321"/>
        <v>3</v>
      </c>
      <c r="D6835" t="s">
        <v>268</v>
      </c>
      <c r="E6835" s="4">
        <v>122358</v>
      </c>
      <c r="F6835" s="4">
        <v>17729.674199999998</v>
      </c>
      <c r="G6835" s="3">
        <v>0.14489999999999997</v>
      </c>
      <c r="H6835" s="7">
        <v>8497.0833333333339</v>
      </c>
      <c r="I6835" s="4">
        <v>1231.2273749999999</v>
      </c>
      <c r="J6835">
        <v>14.399999999999999</v>
      </c>
      <c r="K6835" t="s">
        <v>20</v>
      </c>
      <c r="L6835" t="s">
        <v>21</v>
      </c>
      <c r="M6835" t="s">
        <v>130</v>
      </c>
      <c r="N6835" s="2">
        <v>41486</v>
      </c>
      <c r="O6835" s="2">
        <v>42215</v>
      </c>
      <c r="P6835" t="s">
        <v>24</v>
      </c>
      <c r="Q6835" t="s">
        <v>83</v>
      </c>
      <c r="R6835" s="5" t="str">
        <f t="shared" si="322"/>
        <v>0.14</v>
      </c>
      <c r="S6835" s="6" t="str">
        <f t="shared" si="323"/>
        <v/>
      </c>
      <c r="T6835">
        <f>ROUND(INT(表1[[#This Row],[合同结束日期]]-表1[[#This Row],[合同起始日期]])/365,1)</f>
        <v>2</v>
      </c>
    </row>
    <row r="6836" spans="1:20">
      <c r="A6836" s="1">
        <v>41913</v>
      </c>
      <c r="B6836" t="s">
        <v>121</v>
      </c>
      <c r="C6836">
        <f t="shared" si="321"/>
        <v>3</v>
      </c>
      <c r="D6836" t="s">
        <v>297</v>
      </c>
      <c r="E6836" s="4">
        <v>61298.279999999992</v>
      </c>
      <c r="F6836" s="4">
        <v>7202.5478999999996</v>
      </c>
      <c r="G6836" s="3">
        <v>0.11750000000000001</v>
      </c>
      <c r="H6836" s="7">
        <v>4256.8249999999998</v>
      </c>
      <c r="I6836" s="4">
        <v>500.17693750000001</v>
      </c>
      <c r="J6836">
        <v>14.399999999999999</v>
      </c>
      <c r="K6836" t="s">
        <v>60</v>
      </c>
      <c r="L6836" t="s">
        <v>61</v>
      </c>
      <c r="M6836" t="s">
        <v>305</v>
      </c>
      <c r="N6836" s="2">
        <v>41587</v>
      </c>
      <c r="O6836" s="2">
        <v>42316</v>
      </c>
      <c r="P6836" t="s">
        <v>14</v>
      </c>
      <c r="Q6836" t="s">
        <v>37</v>
      </c>
      <c r="R6836" s="5" t="str">
        <f t="shared" si="322"/>
        <v>0.</v>
      </c>
      <c r="S6836" s="6" t="str">
        <f t="shared" si="323"/>
        <v/>
      </c>
      <c r="T6836">
        <f>ROUND(INT(表1[[#This Row],[合同结束日期]]-表1[[#This Row],[合同起始日期]])/365,1)</f>
        <v>2</v>
      </c>
    </row>
    <row r="6837" spans="1:20">
      <c r="A6837" s="1">
        <v>41944</v>
      </c>
      <c r="B6837" t="s">
        <v>121</v>
      </c>
      <c r="C6837">
        <f t="shared" si="321"/>
        <v>3</v>
      </c>
      <c r="D6837" t="s">
        <v>242</v>
      </c>
      <c r="E6837" s="4">
        <v>1127216.3999999999</v>
      </c>
      <c r="F6837" s="4">
        <v>182383.61352000001</v>
      </c>
      <c r="G6837" s="3">
        <v>0.16180000000000003</v>
      </c>
      <c r="H6837" s="7">
        <v>494.39315789473682</v>
      </c>
      <c r="I6837" s="4">
        <v>79.992812947368421</v>
      </c>
      <c r="J6837">
        <v>2280</v>
      </c>
      <c r="K6837" t="s">
        <v>151</v>
      </c>
      <c r="L6837" t="s">
        <v>243</v>
      </c>
      <c r="M6837" t="s">
        <v>243</v>
      </c>
      <c r="N6837" s="2">
        <v>41282</v>
      </c>
      <c r="O6837" s="2">
        <v>45055</v>
      </c>
      <c r="P6837" t="s">
        <v>14</v>
      </c>
      <c r="Q6837" t="s">
        <v>37</v>
      </c>
      <c r="R6837" s="5" t="str">
        <f t="shared" si="322"/>
        <v>0.</v>
      </c>
      <c r="S6837" s="6" t="str">
        <f t="shared" si="323"/>
        <v/>
      </c>
      <c r="T6837">
        <f>ROUND(INT(表1[[#This Row],[合同结束日期]]-表1[[#This Row],[合同起始日期]])/365,1)</f>
        <v>10.3</v>
      </c>
    </row>
    <row r="6838" spans="1:20">
      <c r="A6838" s="1">
        <v>41944</v>
      </c>
      <c r="B6838" t="s">
        <v>121</v>
      </c>
      <c r="C6838">
        <f t="shared" si="321"/>
        <v>3</v>
      </c>
      <c r="D6838" t="s">
        <v>122</v>
      </c>
      <c r="E6838" s="4">
        <v>142021.68</v>
      </c>
      <c r="F6838" s="4">
        <v>19002.500784000003</v>
      </c>
      <c r="G6838" s="3">
        <v>0.13380000000000003</v>
      </c>
      <c r="H6838" s="7">
        <v>1232.8270833333333</v>
      </c>
      <c r="I6838" s="4">
        <v>164.95226375000004</v>
      </c>
      <c r="J6838">
        <v>115.19999999999999</v>
      </c>
      <c r="K6838" t="s">
        <v>44</v>
      </c>
      <c r="L6838" t="s">
        <v>46</v>
      </c>
      <c r="M6838" t="s">
        <v>45</v>
      </c>
      <c r="N6838" s="2">
        <v>41358</v>
      </c>
      <c r="O6838" s="2">
        <v>43213</v>
      </c>
      <c r="P6838" t="s">
        <v>24</v>
      </c>
      <c r="Q6838" t="s">
        <v>123</v>
      </c>
      <c r="R6838" s="5" t="str">
        <f t="shared" si="322"/>
        <v>0.09</v>
      </c>
      <c r="S6838" s="6" t="str">
        <f t="shared" si="323"/>
        <v/>
      </c>
      <c r="T6838">
        <f>ROUND(INT(表1[[#This Row],[合同结束日期]]-表1[[#This Row],[合同起始日期]])/365,1)</f>
        <v>5.0999999999999996</v>
      </c>
    </row>
    <row r="6839" spans="1:20">
      <c r="A6839" s="1">
        <v>41944</v>
      </c>
      <c r="B6839" t="s">
        <v>121</v>
      </c>
      <c r="C6839">
        <f t="shared" si="321"/>
        <v>3</v>
      </c>
      <c r="D6839" t="s">
        <v>124</v>
      </c>
      <c r="E6839" s="4">
        <v>490168.8</v>
      </c>
      <c r="F6839" s="4">
        <v>65976.720479999989</v>
      </c>
      <c r="G6839" s="3">
        <v>0.13459999999999997</v>
      </c>
      <c r="H6839" s="7">
        <v>816.94799999999998</v>
      </c>
      <c r="I6839" s="4">
        <v>109.96120079999999</v>
      </c>
      <c r="J6839">
        <v>600</v>
      </c>
      <c r="K6839" t="s">
        <v>44</v>
      </c>
      <c r="L6839" t="s">
        <v>72</v>
      </c>
      <c r="M6839" t="s">
        <v>71</v>
      </c>
      <c r="N6839" s="2">
        <v>41267</v>
      </c>
      <c r="O6839" s="2">
        <v>44325</v>
      </c>
      <c r="P6839" t="s">
        <v>18</v>
      </c>
      <c r="Q6839" t="s">
        <v>42</v>
      </c>
      <c r="R6839" s="5" t="str">
        <f t="shared" si="322"/>
        <v>0.08</v>
      </c>
      <c r="S6839" s="6" t="str">
        <f t="shared" si="323"/>
        <v/>
      </c>
      <c r="T6839">
        <f>ROUND(INT(表1[[#This Row],[合同结束日期]]-表1[[#This Row],[合同起始日期]])/365,1)</f>
        <v>8.4</v>
      </c>
    </row>
    <row r="6840" spans="1:20">
      <c r="A6840" s="1">
        <v>41944</v>
      </c>
      <c r="B6840" t="s">
        <v>121</v>
      </c>
      <c r="C6840">
        <f t="shared" ref="C6840:C6903" si="324">IF($B6840="负一层",-1,IF($B6840="负一夹层",0,IF($B6840="一层",1,IF($B6840="二层",2,IF($B6840="三层",3,IF($B6840="四层",4))))))</f>
        <v>3</v>
      </c>
      <c r="D6840" t="s">
        <v>125</v>
      </c>
      <c r="E6840" s="4">
        <v>667588.79999999993</v>
      </c>
      <c r="F6840" s="4">
        <v>67426.468799999988</v>
      </c>
      <c r="G6840" s="3">
        <v>0.10099999999999999</v>
      </c>
      <c r="H6840" s="7">
        <v>1430.1388174807198</v>
      </c>
      <c r="I6840" s="4">
        <v>144.44402056555268</v>
      </c>
      <c r="J6840">
        <v>466.79999999999995</v>
      </c>
      <c r="K6840" t="s">
        <v>44</v>
      </c>
      <c r="L6840" t="s">
        <v>72</v>
      </c>
      <c r="M6840" t="s">
        <v>126</v>
      </c>
      <c r="N6840" s="2">
        <v>41257</v>
      </c>
      <c r="O6840" s="2">
        <v>44325</v>
      </c>
      <c r="P6840" t="s">
        <v>24</v>
      </c>
      <c r="Q6840" t="s">
        <v>42</v>
      </c>
      <c r="R6840" s="5" t="str">
        <f t="shared" ref="R6840:R6903" si="325">IF(ISERROR(FIND(",",$Q6840)),$Q6840,LEFT($Q6840,FIND(",",$Q6840)-1))</f>
        <v>0.08</v>
      </c>
      <c r="S6840" s="6" t="str">
        <f t="shared" si="323"/>
        <v/>
      </c>
      <c r="T6840">
        <f>ROUND(INT(表1[[#This Row],[合同结束日期]]-表1[[#This Row],[合同起始日期]])/365,1)</f>
        <v>8.4</v>
      </c>
    </row>
    <row r="6841" spans="1:20">
      <c r="A6841" s="1">
        <v>41944</v>
      </c>
      <c r="B6841" t="s">
        <v>121</v>
      </c>
      <c r="C6841">
        <f t="shared" si="324"/>
        <v>3</v>
      </c>
      <c r="D6841" t="s">
        <v>127</v>
      </c>
      <c r="E6841" s="4">
        <v>2343657.6</v>
      </c>
      <c r="F6841" s="4">
        <v>111089.37024000002</v>
      </c>
      <c r="G6841" s="3">
        <v>4.7400000000000005E-2</v>
      </c>
      <c r="H6841" s="7">
        <v>1898.0058309037902</v>
      </c>
      <c r="I6841" s="4">
        <v>89.965476384839661</v>
      </c>
      <c r="J6841">
        <v>1234.8</v>
      </c>
      <c r="K6841" t="s">
        <v>44</v>
      </c>
      <c r="L6841" t="s">
        <v>72</v>
      </c>
      <c r="M6841" t="s">
        <v>71</v>
      </c>
      <c r="N6841" s="2">
        <v>41241</v>
      </c>
      <c r="O6841" s="2">
        <v>45055</v>
      </c>
      <c r="P6841" t="s">
        <v>14</v>
      </c>
      <c r="Q6841" t="s">
        <v>37</v>
      </c>
      <c r="R6841" s="5" t="str">
        <f t="shared" si="325"/>
        <v>0.</v>
      </c>
      <c r="S6841" s="6" t="str">
        <f t="shared" ref="S6841:S6904" si="326">IF(ISERROR(FIND(",",$Q6841)),"",RIGHT($Q6841,LEN($Q6841)-FIND(",",$Q6841)))</f>
        <v/>
      </c>
      <c r="T6841">
        <f>ROUND(INT(表1[[#This Row],[合同结束日期]]-表1[[#This Row],[合同起始日期]])/365,1)</f>
        <v>10.4</v>
      </c>
    </row>
    <row r="6842" spans="1:20">
      <c r="A6842" s="1">
        <v>41944</v>
      </c>
      <c r="B6842" t="s">
        <v>121</v>
      </c>
      <c r="C6842">
        <f t="shared" si="324"/>
        <v>3</v>
      </c>
      <c r="D6842" t="s">
        <v>312</v>
      </c>
      <c r="E6842" s="4">
        <v>519682.8</v>
      </c>
      <c r="F6842" s="4">
        <v>49369.866000000002</v>
      </c>
      <c r="G6842" s="3">
        <v>9.5000000000000001E-2</v>
      </c>
      <c r="H6842" s="7">
        <v>3184.3308823529414</v>
      </c>
      <c r="I6842" s="4">
        <v>302.51143382352944</v>
      </c>
      <c r="J6842">
        <v>163.19999999999999</v>
      </c>
      <c r="K6842" t="s">
        <v>44</v>
      </c>
      <c r="L6842" t="s">
        <v>72</v>
      </c>
      <c r="M6842" t="s">
        <v>71</v>
      </c>
      <c r="N6842" s="2">
        <v>41640</v>
      </c>
      <c r="O6842" s="2">
        <v>43100</v>
      </c>
      <c r="P6842" t="s">
        <v>18</v>
      </c>
      <c r="Q6842" t="s">
        <v>19</v>
      </c>
      <c r="R6842" s="5" t="str">
        <f t="shared" si="325"/>
        <v>0.1</v>
      </c>
      <c r="S6842" s="6" t="str">
        <f t="shared" si="326"/>
        <v/>
      </c>
      <c r="T6842">
        <f>ROUND(INT(表1[[#This Row],[合同结束日期]]-表1[[#This Row],[合同起始日期]])/365,1)</f>
        <v>4</v>
      </c>
    </row>
    <row r="6843" spans="1:20">
      <c r="A6843" s="1">
        <v>41944</v>
      </c>
      <c r="B6843" t="s">
        <v>121</v>
      </c>
      <c r="C6843">
        <f t="shared" si="324"/>
        <v>3</v>
      </c>
      <c r="D6843" t="s">
        <v>128</v>
      </c>
      <c r="E6843" s="4">
        <v>240782.4</v>
      </c>
      <c r="F6843" s="4">
        <v>28990.200960000002</v>
      </c>
      <c r="G6843" s="3">
        <v>0.12040000000000001</v>
      </c>
      <c r="H6843" s="7">
        <v>1328.8211920529802</v>
      </c>
      <c r="I6843" s="4">
        <v>159.99007152317884</v>
      </c>
      <c r="J6843">
        <v>181.2</v>
      </c>
      <c r="K6843" t="s">
        <v>76</v>
      </c>
      <c r="L6843" t="s">
        <v>75</v>
      </c>
      <c r="M6843" t="s">
        <v>75</v>
      </c>
      <c r="N6843" s="2">
        <v>41285</v>
      </c>
      <c r="O6843" s="2">
        <v>43229</v>
      </c>
      <c r="P6843" t="s">
        <v>14</v>
      </c>
      <c r="Q6843" t="s">
        <v>37</v>
      </c>
      <c r="R6843" s="5" t="str">
        <f t="shared" si="325"/>
        <v>0.</v>
      </c>
      <c r="S6843" s="6" t="str">
        <f t="shared" si="326"/>
        <v/>
      </c>
      <c r="T6843">
        <f>ROUND(INT(表1[[#This Row],[合同结束日期]]-表1[[#This Row],[合同起始日期]])/365,1)</f>
        <v>5.3</v>
      </c>
    </row>
    <row r="6844" spans="1:20">
      <c r="A6844" s="1">
        <v>41944</v>
      </c>
      <c r="B6844" t="s">
        <v>121</v>
      </c>
      <c r="C6844">
        <f t="shared" si="324"/>
        <v>3</v>
      </c>
      <c r="D6844" t="s">
        <v>129</v>
      </c>
      <c r="E6844" s="4">
        <v>275471.03999999998</v>
      </c>
      <c r="F6844" s="4">
        <v>47325.924672000001</v>
      </c>
      <c r="G6844" s="3">
        <v>0.17180000000000001</v>
      </c>
      <c r="H6844" s="7">
        <v>2295.5919999999996</v>
      </c>
      <c r="I6844" s="4">
        <v>394.38270560000001</v>
      </c>
      <c r="J6844">
        <v>120</v>
      </c>
      <c r="K6844" t="s">
        <v>20</v>
      </c>
      <c r="L6844" t="s">
        <v>21</v>
      </c>
      <c r="M6844" t="s">
        <v>130</v>
      </c>
      <c r="N6844" s="2">
        <v>41285</v>
      </c>
      <c r="O6844" s="2">
        <v>42133</v>
      </c>
      <c r="P6844" t="s">
        <v>24</v>
      </c>
      <c r="Q6844" t="s">
        <v>25</v>
      </c>
      <c r="R6844" s="5" t="str">
        <f t="shared" si="325"/>
        <v>0.15</v>
      </c>
      <c r="S6844" s="6" t="str">
        <f t="shared" si="326"/>
        <v/>
      </c>
      <c r="T6844">
        <f>ROUND(INT(表1[[#This Row],[合同结束日期]]-表1[[#This Row],[合同起始日期]])/365,1)</f>
        <v>2.2999999999999998</v>
      </c>
    </row>
    <row r="6845" spans="1:20">
      <c r="A6845" s="1">
        <v>41944</v>
      </c>
      <c r="B6845" t="s">
        <v>121</v>
      </c>
      <c r="C6845">
        <f t="shared" si="324"/>
        <v>3</v>
      </c>
      <c r="D6845" t="s">
        <v>131</v>
      </c>
      <c r="E6845" s="4">
        <v>69018</v>
      </c>
      <c r="F6845" s="4">
        <v>15901.7472</v>
      </c>
      <c r="G6845" s="3">
        <v>0.23039999999999999</v>
      </c>
      <c r="H6845" s="7">
        <v>1085.1886792452831</v>
      </c>
      <c r="I6845" s="4">
        <v>250.02747169811323</v>
      </c>
      <c r="J6845">
        <v>63.599999999999994</v>
      </c>
      <c r="K6845" t="s">
        <v>11</v>
      </c>
      <c r="L6845" t="s">
        <v>13</v>
      </c>
      <c r="M6845" t="s">
        <v>34</v>
      </c>
      <c r="N6845" s="2">
        <v>41267</v>
      </c>
      <c r="O6845" s="2">
        <v>42133</v>
      </c>
      <c r="P6845" t="s">
        <v>24</v>
      </c>
      <c r="Q6845" t="s">
        <v>83</v>
      </c>
      <c r="R6845" s="5" t="str">
        <f t="shared" si="325"/>
        <v>0.14</v>
      </c>
      <c r="S6845" s="6" t="str">
        <f t="shared" si="326"/>
        <v/>
      </c>
      <c r="T6845">
        <f>ROUND(INT(表1[[#This Row],[合同结束日期]]-表1[[#This Row],[合同起始日期]])/365,1)</f>
        <v>2.4</v>
      </c>
    </row>
    <row r="6846" spans="1:20">
      <c r="A6846" s="1">
        <v>41944</v>
      </c>
      <c r="B6846" t="s">
        <v>121</v>
      </c>
      <c r="C6846">
        <f t="shared" si="324"/>
        <v>3</v>
      </c>
      <c r="D6846" t="s">
        <v>132</v>
      </c>
      <c r="E6846" s="4">
        <v>41982</v>
      </c>
      <c r="F6846" s="4">
        <v>15730.655399999998</v>
      </c>
      <c r="G6846" s="3">
        <v>0.37469999999999992</v>
      </c>
      <c r="H6846" s="7">
        <v>613.77192982456143</v>
      </c>
      <c r="I6846" s="4">
        <v>229.98034210526316</v>
      </c>
      <c r="J6846">
        <v>68.399999999999991</v>
      </c>
      <c r="K6846" t="s">
        <v>20</v>
      </c>
      <c r="L6846" t="s">
        <v>21</v>
      </c>
      <c r="M6846" t="s">
        <v>130</v>
      </c>
      <c r="N6846" s="2">
        <v>41374</v>
      </c>
      <c r="O6846" s="2">
        <v>42133</v>
      </c>
      <c r="P6846" t="s">
        <v>24</v>
      </c>
      <c r="Q6846" t="s">
        <v>25</v>
      </c>
      <c r="R6846" s="5" t="str">
        <f t="shared" si="325"/>
        <v>0.15</v>
      </c>
      <c r="S6846" s="6" t="str">
        <f t="shared" si="326"/>
        <v/>
      </c>
      <c r="T6846">
        <f>ROUND(INT(表1[[#This Row],[合同结束日期]]-表1[[#This Row],[合同起始日期]])/365,1)</f>
        <v>2.1</v>
      </c>
    </row>
    <row r="6847" spans="1:20">
      <c r="A6847" s="1">
        <v>41944</v>
      </c>
      <c r="B6847" t="s">
        <v>121</v>
      </c>
      <c r="C6847">
        <f t="shared" si="324"/>
        <v>3</v>
      </c>
      <c r="D6847" t="s">
        <v>133</v>
      </c>
      <c r="E6847" s="4">
        <v>35632.799999999996</v>
      </c>
      <c r="F6847" s="4">
        <v>15211.642319999999</v>
      </c>
      <c r="G6847" s="3">
        <v>0.4269</v>
      </c>
      <c r="H6847" s="7">
        <v>456.83076923076919</v>
      </c>
      <c r="I6847" s="4">
        <v>195.02105538461538</v>
      </c>
      <c r="J6847">
        <v>78</v>
      </c>
      <c r="K6847" t="s">
        <v>20</v>
      </c>
      <c r="L6847" t="s">
        <v>21</v>
      </c>
      <c r="M6847" t="s">
        <v>134</v>
      </c>
      <c r="N6847" s="2">
        <v>41384</v>
      </c>
      <c r="O6847" s="2">
        <v>42143</v>
      </c>
      <c r="P6847" t="s">
        <v>24</v>
      </c>
      <c r="Q6847" t="s">
        <v>37</v>
      </c>
      <c r="R6847" s="5" t="str">
        <f t="shared" si="325"/>
        <v>0.</v>
      </c>
      <c r="S6847" s="6" t="str">
        <f t="shared" si="326"/>
        <v/>
      </c>
      <c r="T6847">
        <f>ROUND(INT(表1[[#This Row],[合同结束日期]]-表1[[#This Row],[合同起始日期]])/365,1)</f>
        <v>2.1</v>
      </c>
    </row>
    <row r="6848" spans="1:20">
      <c r="A6848" s="1">
        <v>41944</v>
      </c>
      <c r="B6848" t="s">
        <v>121</v>
      </c>
      <c r="C6848">
        <f t="shared" si="324"/>
        <v>3</v>
      </c>
      <c r="D6848" t="s">
        <v>135</v>
      </c>
      <c r="E6848" s="4">
        <v>565404</v>
      </c>
      <c r="F6848" s="4">
        <v>108387.94680000001</v>
      </c>
      <c r="G6848" s="3">
        <v>0.19170000000000001</v>
      </c>
      <c r="H6848" s="7">
        <v>1121.8333333333333</v>
      </c>
      <c r="I6848" s="4">
        <v>215.05545000000001</v>
      </c>
      <c r="J6848">
        <v>504</v>
      </c>
      <c r="K6848" t="s">
        <v>44</v>
      </c>
      <c r="L6848" t="s">
        <v>72</v>
      </c>
      <c r="M6848" t="s">
        <v>71</v>
      </c>
      <c r="N6848" s="2">
        <v>41332</v>
      </c>
      <c r="O6848" s="2">
        <v>43594</v>
      </c>
      <c r="P6848" t="s">
        <v>24</v>
      </c>
      <c r="Q6848" t="s">
        <v>19</v>
      </c>
      <c r="R6848" s="5" t="str">
        <f t="shared" si="325"/>
        <v>0.1</v>
      </c>
      <c r="S6848" s="6" t="str">
        <f t="shared" si="326"/>
        <v/>
      </c>
      <c r="T6848">
        <f>ROUND(INT(表1[[#This Row],[合同结束日期]]-表1[[#This Row],[合同起始日期]])/365,1)</f>
        <v>6.2</v>
      </c>
    </row>
    <row r="6849" spans="1:20">
      <c r="A6849" s="1">
        <v>41944</v>
      </c>
      <c r="B6849" t="s">
        <v>121</v>
      </c>
      <c r="C6849">
        <f t="shared" si="324"/>
        <v>3</v>
      </c>
      <c r="D6849" t="s">
        <v>136</v>
      </c>
      <c r="E6849" s="4">
        <v>325074</v>
      </c>
      <c r="F6849" s="4">
        <v>46323.044999999998</v>
      </c>
      <c r="G6849" s="3">
        <v>0.14249999999999999</v>
      </c>
      <c r="H6849" s="7">
        <v>1087.9317269076305</v>
      </c>
      <c r="I6849" s="4">
        <v>155.03027108433733</v>
      </c>
      <c r="J6849">
        <v>298.8</v>
      </c>
      <c r="K6849" t="s">
        <v>44</v>
      </c>
      <c r="L6849" t="s">
        <v>72</v>
      </c>
      <c r="M6849" t="s">
        <v>71</v>
      </c>
      <c r="N6849" s="2">
        <v>41271</v>
      </c>
      <c r="O6849" s="2">
        <v>43229</v>
      </c>
      <c r="P6849" t="s">
        <v>24</v>
      </c>
      <c r="Q6849" t="s">
        <v>19</v>
      </c>
      <c r="R6849" s="5" t="str">
        <f t="shared" si="325"/>
        <v>0.1</v>
      </c>
      <c r="S6849" s="6" t="str">
        <f t="shared" si="326"/>
        <v/>
      </c>
      <c r="T6849">
        <f>ROUND(INT(表1[[#This Row],[合同结束日期]]-表1[[#This Row],[合同起始日期]])/365,1)</f>
        <v>5.4</v>
      </c>
    </row>
    <row r="6850" spans="1:20">
      <c r="A6850" s="1">
        <v>41944</v>
      </c>
      <c r="B6850" t="s">
        <v>121</v>
      </c>
      <c r="C6850">
        <f t="shared" si="324"/>
        <v>3</v>
      </c>
      <c r="D6850" t="s">
        <v>137</v>
      </c>
      <c r="E6850" s="4">
        <v>205803.72</v>
      </c>
      <c r="F6850" s="4">
        <v>36900.606995999995</v>
      </c>
      <c r="G6850" s="3">
        <v>0.17929999999999999</v>
      </c>
      <c r="H6850" s="7">
        <v>836.60048780487807</v>
      </c>
      <c r="I6850" s="4">
        <v>150.0024674634146</v>
      </c>
      <c r="J6850">
        <v>246</v>
      </c>
      <c r="K6850" t="s">
        <v>44</v>
      </c>
      <c r="L6850" t="s">
        <v>72</v>
      </c>
      <c r="M6850" t="s">
        <v>126</v>
      </c>
      <c r="N6850" s="2">
        <v>41249</v>
      </c>
      <c r="O6850" s="2">
        <v>43229</v>
      </c>
      <c r="P6850" t="s">
        <v>24</v>
      </c>
      <c r="Q6850" t="s">
        <v>123</v>
      </c>
      <c r="R6850" s="5" t="str">
        <f t="shared" si="325"/>
        <v>0.09</v>
      </c>
      <c r="S6850" s="6" t="str">
        <f t="shared" si="326"/>
        <v/>
      </c>
      <c r="T6850">
        <f>ROUND(INT(表1[[#This Row],[合同结束日期]]-表1[[#This Row],[合同起始日期]])/365,1)</f>
        <v>5.4</v>
      </c>
    </row>
    <row r="6851" spans="1:20">
      <c r="A6851" s="1">
        <v>41944</v>
      </c>
      <c r="B6851" t="s">
        <v>121</v>
      </c>
      <c r="C6851">
        <f t="shared" si="324"/>
        <v>3</v>
      </c>
      <c r="D6851" t="s">
        <v>138</v>
      </c>
      <c r="E6851" s="4">
        <v>53732.4</v>
      </c>
      <c r="F6851" s="4">
        <v>15877.924199999998</v>
      </c>
      <c r="G6851" s="3">
        <v>0.29549999999999993</v>
      </c>
      <c r="H6851" s="7">
        <v>913.81632653061229</v>
      </c>
      <c r="I6851" s="4">
        <v>270.0327244897959</v>
      </c>
      <c r="J6851">
        <v>58.8</v>
      </c>
      <c r="K6851" t="s">
        <v>140</v>
      </c>
      <c r="L6851" t="s">
        <v>139</v>
      </c>
      <c r="M6851" t="s">
        <v>139</v>
      </c>
      <c r="N6851" s="2">
        <v>41279</v>
      </c>
      <c r="O6851" s="2">
        <v>42133</v>
      </c>
      <c r="P6851" t="s">
        <v>24</v>
      </c>
      <c r="Q6851" t="s">
        <v>28</v>
      </c>
      <c r="R6851" s="5" t="str">
        <f t="shared" si="325"/>
        <v>0.13</v>
      </c>
      <c r="S6851" s="6" t="str">
        <f t="shared" si="326"/>
        <v/>
      </c>
      <c r="T6851">
        <f>ROUND(INT(表1[[#This Row],[合同结束日期]]-表1[[#This Row],[合同起始日期]])/365,1)</f>
        <v>2.2999999999999998</v>
      </c>
    </row>
    <row r="6852" spans="1:20">
      <c r="A6852" s="1">
        <v>41944</v>
      </c>
      <c r="B6852" t="s">
        <v>121</v>
      </c>
      <c r="C6852">
        <f t="shared" si="324"/>
        <v>3</v>
      </c>
      <c r="D6852" t="s">
        <v>141</v>
      </c>
      <c r="E6852" s="4">
        <v>543775.19999999995</v>
      </c>
      <c r="F6852" s="4">
        <v>64382.983679999998</v>
      </c>
      <c r="G6852" s="3">
        <v>0.11840000000000001</v>
      </c>
      <c r="H6852" s="7">
        <v>1056.2843822843822</v>
      </c>
      <c r="I6852" s="4">
        <v>125.06407086247087</v>
      </c>
      <c r="J6852">
        <v>514.79999999999995</v>
      </c>
      <c r="K6852" t="s">
        <v>44</v>
      </c>
      <c r="L6852" t="s">
        <v>72</v>
      </c>
      <c r="M6852" t="s">
        <v>71</v>
      </c>
      <c r="N6852" s="2">
        <v>41285</v>
      </c>
      <c r="O6852" s="2">
        <v>43229</v>
      </c>
      <c r="P6852" t="s">
        <v>24</v>
      </c>
      <c r="Q6852" t="s">
        <v>123</v>
      </c>
      <c r="R6852" s="5" t="str">
        <f t="shared" si="325"/>
        <v>0.09</v>
      </c>
      <c r="S6852" s="6" t="str">
        <f t="shared" si="326"/>
        <v/>
      </c>
      <c r="T6852">
        <f>ROUND(INT(表1[[#This Row],[合同结束日期]]-表1[[#This Row],[合同起始日期]])/365,1)</f>
        <v>5.3</v>
      </c>
    </row>
    <row r="6853" spans="1:20">
      <c r="A6853" s="1">
        <v>41944</v>
      </c>
      <c r="B6853" t="s">
        <v>121</v>
      </c>
      <c r="C6853">
        <f t="shared" si="324"/>
        <v>3</v>
      </c>
      <c r="D6853" t="s">
        <v>142</v>
      </c>
      <c r="E6853" s="4">
        <v>262692</v>
      </c>
      <c r="F6853" s="4">
        <v>42240.873599999999</v>
      </c>
      <c r="G6853" s="3">
        <v>0.1608</v>
      </c>
      <c r="H6853" s="7">
        <v>995.0454545454545</v>
      </c>
      <c r="I6853" s="4">
        <v>160.00330909090908</v>
      </c>
      <c r="J6853">
        <v>264</v>
      </c>
      <c r="K6853" t="s">
        <v>60</v>
      </c>
      <c r="L6853" t="s">
        <v>61</v>
      </c>
      <c r="M6853" t="s">
        <v>143</v>
      </c>
      <c r="N6853" s="2">
        <v>41383</v>
      </c>
      <c r="O6853" s="2">
        <v>42508</v>
      </c>
      <c r="P6853" t="s">
        <v>18</v>
      </c>
      <c r="Q6853" t="s">
        <v>19</v>
      </c>
      <c r="R6853" s="5" t="str">
        <f t="shared" si="325"/>
        <v>0.1</v>
      </c>
      <c r="S6853" s="6" t="str">
        <f t="shared" si="326"/>
        <v/>
      </c>
      <c r="T6853">
        <f>ROUND(INT(表1[[#This Row],[合同结束日期]]-表1[[#This Row],[合同起始日期]])/365,1)</f>
        <v>3.1</v>
      </c>
    </row>
    <row r="6854" spans="1:20">
      <c r="A6854" s="1">
        <v>41944</v>
      </c>
      <c r="B6854" t="s">
        <v>121</v>
      </c>
      <c r="C6854">
        <f t="shared" si="324"/>
        <v>3</v>
      </c>
      <c r="D6854" t="s">
        <v>144</v>
      </c>
      <c r="E6854" s="4">
        <v>27580.799999999999</v>
      </c>
      <c r="F6854" s="4">
        <v>12240.359040000001</v>
      </c>
      <c r="G6854" s="3">
        <v>0.44380000000000003</v>
      </c>
      <c r="H6854" s="7">
        <v>676</v>
      </c>
      <c r="I6854" s="4">
        <v>300.00880000000006</v>
      </c>
      <c r="J6854">
        <v>40.799999999999997</v>
      </c>
      <c r="K6854" t="s">
        <v>60</v>
      </c>
      <c r="L6854" t="s">
        <v>116</v>
      </c>
      <c r="M6854" t="s">
        <v>145</v>
      </c>
      <c r="N6854" s="2">
        <v>41295</v>
      </c>
      <c r="O6854" s="2">
        <v>42133</v>
      </c>
      <c r="P6854" t="s">
        <v>24</v>
      </c>
      <c r="Q6854" t="s">
        <v>83</v>
      </c>
      <c r="R6854" s="5" t="str">
        <f t="shared" si="325"/>
        <v>0.14</v>
      </c>
      <c r="S6854" s="6" t="str">
        <f t="shared" si="326"/>
        <v/>
      </c>
      <c r="T6854">
        <f>ROUND(INT(表1[[#This Row],[合同结束日期]]-表1[[#This Row],[合同起始日期]])/365,1)</f>
        <v>2.2999999999999998</v>
      </c>
    </row>
    <row r="6855" spans="1:20">
      <c r="A6855" s="1">
        <v>41944</v>
      </c>
      <c r="B6855" t="s">
        <v>121</v>
      </c>
      <c r="C6855">
        <f t="shared" si="324"/>
        <v>3</v>
      </c>
      <c r="D6855" t="s">
        <v>146</v>
      </c>
      <c r="E6855" s="4">
        <v>790663.08000000019</v>
      </c>
      <c r="F6855" s="4">
        <v>102786.2004</v>
      </c>
      <c r="G6855" s="3">
        <v>0.12999999999999998</v>
      </c>
      <c r="H6855" s="7">
        <v>4844.7492647058834</v>
      </c>
      <c r="I6855" s="4">
        <v>629.81740441176476</v>
      </c>
      <c r="J6855">
        <v>163.19999999999999</v>
      </c>
      <c r="K6855" t="s">
        <v>11</v>
      </c>
      <c r="L6855" t="s">
        <v>51</v>
      </c>
      <c r="M6855" t="s">
        <v>50</v>
      </c>
      <c r="N6855" s="2">
        <v>41343</v>
      </c>
      <c r="O6855" s="2">
        <v>42499</v>
      </c>
      <c r="P6855" t="s">
        <v>18</v>
      </c>
      <c r="Q6855" t="s">
        <v>28</v>
      </c>
      <c r="R6855" s="5" t="str">
        <f t="shared" si="325"/>
        <v>0.13</v>
      </c>
      <c r="S6855" s="6" t="str">
        <f t="shared" si="326"/>
        <v/>
      </c>
      <c r="T6855">
        <f>ROUND(INT(表1[[#This Row],[合同结束日期]]-表1[[#This Row],[合同起始日期]])/365,1)</f>
        <v>3.2</v>
      </c>
    </row>
    <row r="6856" spans="1:20">
      <c r="A6856" s="1">
        <v>41944</v>
      </c>
      <c r="B6856" t="s">
        <v>121</v>
      </c>
      <c r="C6856">
        <f t="shared" si="324"/>
        <v>3</v>
      </c>
      <c r="D6856" t="s">
        <v>147</v>
      </c>
      <c r="E6856" s="4">
        <v>1125491.6275199994</v>
      </c>
      <c r="F6856" s="4">
        <v>85199.713514399991</v>
      </c>
      <c r="G6856" s="3">
        <v>7.5699997610942718E-2</v>
      </c>
      <c r="H6856" s="7">
        <v>1387.4403692307685</v>
      </c>
      <c r="I6856" s="4">
        <v>105.02923263609468</v>
      </c>
      <c r="J6856">
        <v>811.19999999999993</v>
      </c>
      <c r="K6856" t="s">
        <v>44</v>
      </c>
      <c r="L6856" t="s">
        <v>72</v>
      </c>
      <c r="M6856" t="s">
        <v>71</v>
      </c>
      <c r="N6856" s="2">
        <v>41240</v>
      </c>
      <c r="O6856" s="2">
        <v>44325</v>
      </c>
      <c r="P6856" t="s">
        <v>18</v>
      </c>
      <c r="Q6856" t="s">
        <v>78</v>
      </c>
      <c r="R6856" s="5" t="str">
        <f t="shared" si="325"/>
        <v>0.07</v>
      </c>
      <c r="S6856" s="6" t="str">
        <f t="shared" si="326"/>
        <v/>
      </c>
      <c r="T6856">
        <f>ROUND(INT(表1[[#This Row],[合同结束日期]]-表1[[#This Row],[合同起始日期]])/365,1)</f>
        <v>8.5</v>
      </c>
    </row>
    <row r="6857" spans="1:20">
      <c r="A6857" s="1">
        <v>41944</v>
      </c>
      <c r="B6857" t="s">
        <v>121</v>
      </c>
      <c r="C6857">
        <f t="shared" si="324"/>
        <v>3</v>
      </c>
      <c r="D6857" t="s">
        <v>148</v>
      </c>
      <c r="E6857" s="4">
        <v>169539.6</v>
      </c>
      <c r="F6857" s="4">
        <v>22362.273239999999</v>
      </c>
      <c r="G6857" s="3">
        <v>0.13189999999999999</v>
      </c>
      <c r="H6857" s="7">
        <v>2278.7580645161293</v>
      </c>
      <c r="I6857" s="4">
        <v>300.56818870967743</v>
      </c>
      <c r="J6857">
        <v>74.399999999999991</v>
      </c>
      <c r="K6857" t="s">
        <v>44</v>
      </c>
      <c r="L6857" t="s">
        <v>72</v>
      </c>
      <c r="M6857" t="s">
        <v>126</v>
      </c>
      <c r="N6857" s="2">
        <v>41312</v>
      </c>
      <c r="O6857" s="2">
        <v>43229</v>
      </c>
      <c r="P6857" t="s">
        <v>24</v>
      </c>
      <c r="Q6857" t="s">
        <v>48</v>
      </c>
      <c r="R6857" s="5" t="str">
        <f t="shared" si="325"/>
        <v>0.11</v>
      </c>
      <c r="S6857" s="6" t="str">
        <f t="shared" si="326"/>
        <v/>
      </c>
      <c r="T6857">
        <f>ROUND(INT(表1[[#This Row],[合同结束日期]]-表1[[#This Row],[合同起始日期]])/365,1)</f>
        <v>5.3</v>
      </c>
    </row>
    <row r="6858" spans="1:20">
      <c r="A6858" s="1">
        <v>41944</v>
      </c>
      <c r="B6858" t="s">
        <v>121</v>
      </c>
      <c r="C6858">
        <f t="shared" si="324"/>
        <v>3</v>
      </c>
      <c r="D6858" t="s">
        <v>304</v>
      </c>
      <c r="E6858" s="4">
        <v>72492</v>
      </c>
      <c r="F6858" s="4">
        <v>12011.924400000002</v>
      </c>
      <c r="G6858" s="3">
        <v>0.16570000000000001</v>
      </c>
      <c r="H6858" s="7">
        <v>1948.7096774193551</v>
      </c>
      <c r="I6858" s="4">
        <v>322.9011935483872</v>
      </c>
      <c r="J6858">
        <v>37.199999999999996</v>
      </c>
      <c r="K6858" t="s">
        <v>44</v>
      </c>
      <c r="L6858" t="s">
        <v>46</v>
      </c>
      <c r="M6858" t="s">
        <v>45</v>
      </c>
      <c r="N6858" s="2">
        <v>41609</v>
      </c>
      <c r="O6858" s="2">
        <v>42358</v>
      </c>
      <c r="P6858" t="s">
        <v>24</v>
      </c>
      <c r="Q6858" t="s">
        <v>83</v>
      </c>
      <c r="R6858" s="5" t="str">
        <f t="shared" si="325"/>
        <v>0.14</v>
      </c>
      <c r="S6858" s="6" t="str">
        <f t="shared" si="326"/>
        <v/>
      </c>
      <c r="T6858">
        <f>ROUND(INT(表1[[#This Row],[合同结束日期]]-表1[[#This Row],[合同起始日期]])/365,1)</f>
        <v>2.1</v>
      </c>
    </row>
    <row r="6859" spans="1:20">
      <c r="A6859" s="1">
        <v>41944</v>
      </c>
      <c r="B6859" t="s">
        <v>121</v>
      </c>
      <c r="C6859">
        <f t="shared" si="324"/>
        <v>3</v>
      </c>
      <c r="D6859" t="s">
        <v>149</v>
      </c>
      <c r="E6859" s="4">
        <v>3239141.8416000009</v>
      </c>
      <c r="F6859" s="4">
        <v>384225.6865863498</v>
      </c>
      <c r="G6859" s="3">
        <v>0.11861959289703669</v>
      </c>
      <c r="H6859" s="7">
        <v>726.00453684776789</v>
      </c>
      <c r="I6859" s="4">
        <v>86.118362602283895</v>
      </c>
      <c r="J6859">
        <v>4461.5999999999995</v>
      </c>
      <c r="K6859" t="s">
        <v>151</v>
      </c>
      <c r="L6859" t="s">
        <v>150</v>
      </c>
      <c r="M6859" t="s">
        <v>150</v>
      </c>
      <c r="N6859" s="2">
        <v>41150</v>
      </c>
      <c r="O6859" s="2">
        <v>48708</v>
      </c>
      <c r="P6859" t="s">
        <v>24</v>
      </c>
      <c r="Q6859" t="s">
        <v>65</v>
      </c>
      <c r="R6859" s="5" t="str">
        <f t="shared" si="325"/>
        <v>0.12</v>
      </c>
      <c r="S6859" s="6" t="str">
        <f t="shared" si="326"/>
        <v/>
      </c>
      <c r="T6859">
        <f>ROUND(INT(表1[[#This Row],[合同结束日期]]-表1[[#This Row],[合同起始日期]])/365,1)</f>
        <v>20.7</v>
      </c>
    </row>
    <row r="6860" spans="1:20">
      <c r="A6860" s="1">
        <v>41944</v>
      </c>
      <c r="B6860" t="s">
        <v>121</v>
      </c>
      <c r="C6860">
        <f t="shared" si="324"/>
        <v>3</v>
      </c>
      <c r="D6860" t="s">
        <v>225</v>
      </c>
      <c r="E6860" s="4">
        <v>372000</v>
      </c>
      <c r="F6860" s="4">
        <v>29760</v>
      </c>
      <c r="G6860" s="3">
        <v>0.08</v>
      </c>
      <c r="H6860" s="7">
        <v>2060.7591570830286</v>
      </c>
      <c r="I6860" s="4">
        <v>164.8607325666423</v>
      </c>
      <c r="J6860">
        <v>180.51599999999999</v>
      </c>
      <c r="K6860" t="s">
        <v>44</v>
      </c>
      <c r="L6860" t="s">
        <v>72</v>
      </c>
      <c r="M6860" t="s">
        <v>126</v>
      </c>
      <c r="N6860" s="2">
        <v>41337</v>
      </c>
      <c r="O6860" s="2">
        <v>46917</v>
      </c>
      <c r="P6860" t="s">
        <v>24</v>
      </c>
      <c r="Q6860">
        <v>0.08</v>
      </c>
      <c r="R6860" s="5">
        <f t="shared" si="325"/>
        <v>0.08</v>
      </c>
      <c r="S6860" s="6" t="str">
        <f t="shared" si="326"/>
        <v/>
      </c>
      <c r="T6860">
        <f>ROUND(INT(表1[[#This Row],[合同结束日期]]-表1[[#This Row],[合同起始日期]])/365,1)</f>
        <v>15.3</v>
      </c>
    </row>
    <row r="6861" spans="1:20">
      <c r="A6861" s="1">
        <v>41944</v>
      </c>
      <c r="B6861" t="s">
        <v>121</v>
      </c>
      <c r="C6861">
        <f t="shared" si="324"/>
        <v>3</v>
      </c>
      <c r="D6861" t="s">
        <v>152</v>
      </c>
      <c r="E6861" s="4">
        <v>355608</v>
      </c>
      <c r="F6861" s="4">
        <v>61733.548800000004</v>
      </c>
      <c r="G6861" s="3">
        <v>0.1736</v>
      </c>
      <c r="H6861" s="7">
        <v>1065.9712230215828</v>
      </c>
      <c r="I6861" s="4">
        <v>185.05260431654679</v>
      </c>
      <c r="J6861">
        <v>333.59999999999997</v>
      </c>
      <c r="K6861" t="s">
        <v>151</v>
      </c>
      <c r="L6861" t="s">
        <v>154</v>
      </c>
      <c r="M6861" t="s">
        <v>153</v>
      </c>
      <c r="N6861" s="2">
        <v>41261</v>
      </c>
      <c r="O6861" s="2">
        <v>43229</v>
      </c>
      <c r="P6861" t="s">
        <v>14</v>
      </c>
      <c r="Q6861" t="s">
        <v>37</v>
      </c>
      <c r="R6861" s="5" t="str">
        <f t="shared" si="325"/>
        <v>0.</v>
      </c>
      <c r="S6861" s="6" t="str">
        <f t="shared" si="326"/>
        <v/>
      </c>
      <c r="T6861">
        <f>ROUND(INT(表1[[#This Row],[合同结束日期]]-表1[[#This Row],[合同起始日期]])/365,1)</f>
        <v>5.4</v>
      </c>
    </row>
    <row r="6862" spans="1:20">
      <c r="A6862" s="1">
        <v>41944</v>
      </c>
      <c r="B6862" t="s">
        <v>121</v>
      </c>
      <c r="C6862">
        <f t="shared" si="324"/>
        <v>3</v>
      </c>
      <c r="D6862" t="s">
        <v>155</v>
      </c>
      <c r="E6862" s="4">
        <v>467080.8</v>
      </c>
      <c r="F6862" s="4">
        <v>83607.463200000013</v>
      </c>
      <c r="G6862" s="3">
        <v>0.17900000000000002</v>
      </c>
      <c r="H6862" s="7">
        <v>2629.9594594594596</v>
      </c>
      <c r="I6862" s="4">
        <v>470.76274324324334</v>
      </c>
      <c r="J6862">
        <v>177.6</v>
      </c>
      <c r="K6862" t="s">
        <v>11</v>
      </c>
      <c r="L6862" t="s">
        <v>92</v>
      </c>
      <c r="M6862" t="s">
        <v>92</v>
      </c>
      <c r="N6862" s="2">
        <v>41299</v>
      </c>
      <c r="O6862" s="2">
        <v>42499</v>
      </c>
      <c r="P6862" t="s">
        <v>24</v>
      </c>
      <c r="Q6862" t="s">
        <v>59</v>
      </c>
      <c r="R6862" s="5" t="str">
        <f t="shared" si="325"/>
        <v>0.16</v>
      </c>
      <c r="S6862" s="6" t="str">
        <f t="shared" si="326"/>
        <v/>
      </c>
      <c r="T6862">
        <f>ROUND(INT(表1[[#This Row],[合同结束日期]]-表1[[#This Row],[合同起始日期]])/365,1)</f>
        <v>3.3</v>
      </c>
    </row>
    <row r="6863" spans="1:20">
      <c r="A6863" s="1">
        <v>41944</v>
      </c>
      <c r="B6863" t="s">
        <v>121</v>
      </c>
      <c r="C6863">
        <f t="shared" si="324"/>
        <v>3</v>
      </c>
      <c r="D6863" t="s">
        <v>156</v>
      </c>
      <c r="E6863" s="4">
        <v>98601.599999999991</v>
      </c>
      <c r="F6863" s="4">
        <v>52801.156800000004</v>
      </c>
      <c r="G6863" s="3">
        <v>0.53550000000000009</v>
      </c>
      <c r="H6863" s="7">
        <v>466.86363636363637</v>
      </c>
      <c r="I6863" s="4">
        <v>250.00547727272732</v>
      </c>
      <c r="J6863">
        <v>211.2</v>
      </c>
      <c r="K6863" t="s">
        <v>11</v>
      </c>
      <c r="L6863" t="s">
        <v>23</v>
      </c>
      <c r="M6863" t="s">
        <v>23</v>
      </c>
      <c r="N6863" s="2">
        <v>41346</v>
      </c>
      <c r="O6863" s="2">
        <v>42499</v>
      </c>
      <c r="P6863" t="s">
        <v>24</v>
      </c>
      <c r="Q6863" t="s">
        <v>56</v>
      </c>
      <c r="R6863" s="5" t="str">
        <f t="shared" si="325"/>
        <v>0.17</v>
      </c>
      <c r="S6863" s="6" t="str">
        <f t="shared" si="326"/>
        <v/>
      </c>
      <c r="T6863">
        <f>ROUND(INT(表1[[#This Row],[合同结束日期]]-表1[[#This Row],[合同起始日期]])/365,1)</f>
        <v>3.2</v>
      </c>
    </row>
    <row r="6864" spans="1:20">
      <c r="A6864" s="1">
        <v>41944</v>
      </c>
      <c r="B6864" t="s">
        <v>121</v>
      </c>
      <c r="C6864">
        <f t="shared" si="324"/>
        <v>3</v>
      </c>
      <c r="D6864" t="s">
        <v>157</v>
      </c>
      <c r="E6864" s="4">
        <v>45364.799999999996</v>
      </c>
      <c r="F6864" s="4">
        <v>0</v>
      </c>
      <c r="G6864" s="3">
        <v>0</v>
      </c>
      <c r="H6864" s="7">
        <v>378.03999999999996</v>
      </c>
      <c r="I6864" s="4">
        <v>0</v>
      </c>
      <c r="J6864">
        <v>120</v>
      </c>
      <c r="K6864" t="s">
        <v>11</v>
      </c>
      <c r="L6864" t="s">
        <v>13</v>
      </c>
      <c r="M6864" t="s">
        <v>13</v>
      </c>
      <c r="N6864" s="2">
        <v>41285</v>
      </c>
      <c r="O6864" s="2">
        <v>42133</v>
      </c>
      <c r="P6864" t="s">
        <v>24</v>
      </c>
      <c r="Q6864" t="s">
        <v>28</v>
      </c>
      <c r="R6864" s="5" t="str">
        <f t="shared" si="325"/>
        <v>0.13</v>
      </c>
      <c r="S6864" s="6" t="str">
        <f t="shared" si="326"/>
        <v/>
      </c>
      <c r="T6864">
        <f>ROUND(INT(表1[[#This Row],[合同结束日期]]-表1[[#This Row],[合同起始日期]])/365,1)</f>
        <v>2.2999999999999998</v>
      </c>
    </row>
    <row r="6865" spans="1:20">
      <c r="A6865" s="1">
        <v>41944</v>
      </c>
      <c r="B6865" t="s">
        <v>121</v>
      </c>
      <c r="C6865">
        <f t="shared" si="324"/>
        <v>3</v>
      </c>
      <c r="D6865" t="s">
        <v>158</v>
      </c>
      <c r="E6865" s="4">
        <v>96980.04</v>
      </c>
      <c r="F6865" s="4">
        <v>17902.515383999998</v>
      </c>
      <c r="G6865" s="3">
        <v>0.18459999999999999</v>
      </c>
      <c r="H6865" s="7">
        <v>1443.1553571428569</v>
      </c>
      <c r="I6865" s="4">
        <v>266.4064789285714</v>
      </c>
      <c r="J6865">
        <v>67.2</v>
      </c>
      <c r="K6865" t="s">
        <v>11</v>
      </c>
      <c r="L6865" t="s">
        <v>13</v>
      </c>
      <c r="M6865" t="s">
        <v>27</v>
      </c>
      <c r="N6865" s="2">
        <v>41330</v>
      </c>
      <c r="O6865" s="2">
        <v>42133</v>
      </c>
      <c r="P6865" t="s">
        <v>24</v>
      </c>
      <c r="Q6865" t="s">
        <v>25</v>
      </c>
      <c r="R6865" s="5" t="str">
        <f t="shared" si="325"/>
        <v>0.15</v>
      </c>
      <c r="S6865" s="6" t="str">
        <f t="shared" si="326"/>
        <v/>
      </c>
      <c r="T6865">
        <f>ROUND(INT(表1[[#This Row],[合同结束日期]]-表1[[#This Row],[合同起始日期]])/365,1)</f>
        <v>2.2000000000000002</v>
      </c>
    </row>
    <row r="6866" spans="1:20">
      <c r="A6866" s="1">
        <v>41944</v>
      </c>
      <c r="B6866" t="s">
        <v>121</v>
      </c>
      <c r="C6866">
        <f t="shared" si="324"/>
        <v>3</v>
      </c>
      <c r="D6866" t="s">
        <v>159</v>
      </c>
      <c r="E6866" s="4">
        <v>58259.4</v>
      </c>
      <c r="F6866" s="4">
        <v>19149.86478</v>
      </c>
      <c r="G6866" s="3">
        <v>0.32869999999999999</v>
      </c>
      <c r="H6866" s="7">
        <v>866.95535714285711</v>
      </c>
      <c r="I6866" s="4">
        <v>284.96822589285711</v>
      </c>
      <c r="J6866">
        <v>67.2</v>
      </c>
      <c r="K6866" t="s">
        <v>60</v>
      </c>
      <c r="L6866" t="s">
        <v>61</v>
      </c>
      <c r="M6866" t="s">
        <v>60</v>
      </c>
      <c r="N6866" s="2">
        <v>41283</v>
      </c>
      <c r="O6866" s="2">
        <v>42133</v>
      </c>
      <c r="P6866" t="s">
        <v>24</v>
      </c>
      <c r="Q6866" t="s">
        <v>25</v>
      </c>
      <c r="R6866" s="5" t="str">
        <f t="shared" si="325"/>
        <v>0.15</v>
      </c>
      <c r="S6866" s="6" t="str">
        <f t="shared" si="326"/>
        <v/>
      </c>
      <c r="T6866">
        <f>ROUND(INT(表1[[#This Row],[合同结束日期]]-表1[[#This Row],[合同起始日期]])/365,1)</f>
        <v>2.2999999999999998</v>
      </c>
    </row>
    <row r="6867" spans="1:20">
      <c r="A6867" s="1">
        <v>41944</v>
      </c>
      <c r="B6867" t="s">
        <v>121</v>
      </c>
      <c r="C6867">
        <f t="shared" si="324"/>
        <v>3</v>
      </c>
      <c r="D6867" t="s">
        <v>244</v>
      </c>
      <c r="E6867" s="4">
        <v>176079.6</v>
      </c>
      <c r="F6867" s="4">
        <v>37469.738880000004</v>
      </c>
      <c r="G6867" s="3">
        <v>0.21280000000000002</v>
      </c>
      <c r="H6867" s="7">
        <v>946.66451612903234</v>
      </c>
      <c r="I6867" s="4">
        <v>201.4502090322581</v>
      </c>
      <c r="J6867">
        <v>186</v>
      </c>
      <c r="K6867" t="s">
        <v>11</v>
      </c>
      <c r="L6867" t="s">
        <v>13</v>
      </c>
      <c r="M6867" t="s">
        <v>27</v>
      </c>
      <c r="N6867" s="2">
        <v>41445</v>
      </c>
      <c r="O6867" s="2">
        <v>42204</v>
      </c>
      <c r="P6867" t="s">
        <v>24</v>
      </c>
      <c r="Q6867" t="s">
        <v>59</v>
      </c>
      <c r="R6867" s="5" t="str">
        <f t="shared" si="325"/>
        <v>0.16</v>
      </c>
      <c r="S6867" s="6" t="str">
        <f t="shared" si="326"/>
        <v/>
      </c>
      <c r="T6867">
        <f>ROUND(INT(表1[[#This Row],[合同结束日期]]-表1[[#This Row],[合同起始日期]])/365,1)</f>
        <v>2.1</v>
      </c>
    </row>
    <row r="6868" spans="1:20">
      <c r="A6868" s="1">
        <v>41944</v>
      </c>
      <c r="B6868" t="s">
        <v>121</v>
      </c>
      <c r="C6868">
        <f t="shared" si="324"/>
        <v>3</v>
      </c>
      <c r="D6868" t="s">
        <v>160</v>
      </c>
      <c r="E6868" s="4">
        <v>469300.8</v>
      </c>
      <c r="F6868" s="4">
        <v>74055.666240000006</v>
      </c>
      <c r="G6868" s="3">
        <v>0.15780000000000002</v>
      </c>
      <c r="H6868" s="7">
        <v>6411.2131147540977</v>
      </c>
      <c r="I6868" s="4">
        <v>1011.6894295081968</v>
      </c>
      <c r="J6868">
        <v>73.2</v>
      </c>
      <c r="K6868" t="s">
        <v>20</v>
      </c>
      <c r="L6868" t="s">
        <v>21</v>
      </c>
      <c r="M6868" t="s">
        <v>130</v>
      </c>
      <c r="N6868" s="2">
        <v>41295</v>
      </c>
      <c r="O6868" s="2">
        <v>42133</v>
      </c>
      <c r="P6868" t="s">
        <v>24</v>
      </c>
      <c r="Q6868" t="s">
        <v>25</v>
      </c>
      <c r="R6868" s="5" t="str">
        <f t="shared" si="325"/>
        <v>0.15</v>
      </c>
      <c r="S6868" s="6" t="str">
        <f t="shared" si="326"/>
        <v/>
      </c>
      <c r="T6868">
        <f>ROUND(INT(表1[[#This Row],[合同结束日期]]-表1[[#This Row],[合同起始日期]])/365,1)</f>
        <v>2.2999999999999998</v>
      </c>
    </row>
    <row r="6869" spans="1:20">
      <c r="A6869" s="1">
        <v>41944</v>
      </c>
      <c r="B6869" t="s">
        <v>121</v>
      </c>
      <c r="C6869">
        <f t="shared" si="324"/>
        <v>3</v>
      </c>
      <c r="D6869" t="s">
        <v>161</v>
      </c>
      <c r="E6869" s="4">
        <v>163911.83999999994</v>
      </c>
      <c r="F6869" s="4">
        <v>30422.037503999996</v>
      </c>
      <c r="G6869" s="3">
        <v>0.18560000000000004</v>
      </c>
      <c r="H6869" s="7">
        <v>1951.3314285714278</v>
      </c>
      <c r="I6869" s="4">
        <v>362.16711314285709</v>
      </c>
      <c r="J6869">
        <v>84</v>
      </c>
      <c r="K6869" t="s">
        <v>20</v>
      </c>
      <c r="L6869" t="s">
        <v>21</v>
      </c>
      <c r="M6869" t="s">
        <v>17</v>
      </c>
      <c r="N6869" s="2">
        <v>41326</v>
      </c>
      <c r="O6869" s="2">
        <v>42133</v>
      </c>
      <c r="P6869" t="s">
        <v>24</v>
      </c>
      <c r="Q6869" t="s">
        <v>59</v>
      </c>
      <c r="R6869" s="5" t="str">
        <f t="shared" si="325"/>
        <v>0.16</v>
      </c>
      <c r="S6869" s="6" t="str">
        <f t="shared" si="326"/>
        <v/>
      </c>
      <c r="T6869">
        <f>ROUND(INT(表1[[#This Row],[合同结束日期]]-表1[[#This Row],[合同起始日期]])/365,1)</f>
        <v>2.2000000000000002</v>
      </c>
    </row>
    <row r="6870" spans="1:20">
      <c r="A6870" s="1">
        <v>41944</v>
      </c>
      <c r="B6870" t="s">
        <v>121</v>
      </c>
      <c r="C6870">
        <f t="shared" si="324"/>
        <v>3</v>
      </c>
      <c r="D6870" t="s">
        <v>162</v>
      </c>
      <c r="E6870" s="4">
        <v>50212.799999999996</v>
      </c>
      <c r="F6870" s="4">
        <v>24564.101760000001</v>
      </c>
      <c r="G6870" s="3">
        <v>0.48920000000000008</v>
      </c>
      <c r="H6870" s="7">
        <v>470.15730337078651</v>
      </c>
      <c r="I6870" s="4">
        <v>230.00095280898879</v>
      </c>
      <c r="J6870">
        <v>106.8</v>
      </c>
      <c r="K6870" t="s">
        <v>11</v>
      </c>
      <c r="L6870" t="s">
        <v>13</v>
      </c>
      <c r="M6870" t="s">
        <v>34</v>
      </c>
      <c r="N6870" s="2">
        <v>41276</v>
      </c>
      <c r="O6870" s="2">
        <v>42133</v>
      </c>
      <c r="P6870" t="s">
        <v>24</v>
      </c>
      <c r="Q6870" t="s">
        <v>25</v>
      </c>
      <c r="R6870" s="5" t="str">
        <f t="shared" si="325"/>
        <v>0.15</v>
      </c>
      <c r="S6870" s="6" t="str">
        <f t="shared" si="326"/>
        <v/>
      </c>
      <c r="T6870">
        <f>ROUND(INT(表1[[#This Row],[合同结束日期]]-表1[[#This Row],[合同起始日期]])/365,1)</f>
        <v>2.2999999999999998</v>
      </c>
    </row>
    <row r="6871" spans="1:20">
      <c r="A6871" s="1">
        <v>41944</v>
      </c>
      <c r="B6871" t="s">
        <v>121</v>
      </c>
      <c r="C6871">
        <f t="shared" si="324"/>
        <v>3</v>
      </c>
      <c r="D6871" t="s">
        <v>163</v>
      </c>
      <c r="E6871" s="4">
        <v>35110.799999999996</v>
      </c>
      <c r="F6871" s="4">
        <v>11867.4504</v>
      </c>
      <c r="G6871" s="3">
        <v>0.33800000000000002</v>
      </c>
      <c r="H6871" s="7">
        <v>680.44186046511618</v>
      </c>
      <c r="I6871" s="4">
        <v>229.98934883720929</v>
      </c>
      <c r="J6871">
        <v>51.6</v>
      </c>
      <c r="K6871" t="s">
        <v>11</v>
      </c>
      <c r="L6871" t="s">
        <v>13</v>
      </c>
      <c r="M6871" t="s">
        <v>34</v>
      </c>
      <c r="N6871" s="2">
        <v>41276</v>
      </c>
      <c r="O6871" s="2">
        <v>42133</v>
      </c>
      <c r="P6871" t="s">
        <v>24</v>
      </c>
      <c r="Q6871" t="s">
        <v>25</v>
      </c>
      <c r="R6871" s="5" t="str">
        <f t="shared" si="325"/>
        <v>0.15</v>
      </c>
      <c r="S6871" s="6" t="str">
        <f t="shared" si="326"/>
        <v/>
      </c>
      <c r="T6871">
        <f>ROUND(INT(表1[[#This Row],[合同结束日期]]-表1[[#This Row],[合同起始日期]])/365,1)</f>
        <v>2.2999999999999998</v>
      </c>
    </row>
    <row r="6872" spans="1:20">
      <c r="A6872" s="1">
        <v>41944</v>
      </c>
      <c r="B6872" t="s">
        <v>121</v>
      </c>
      <c r="C6872">
        <f t="shared" si="324"/>
        <v>3</v>
      </c>
      <c r="D6872" t="s">
        <v>164</v>
      </c>
      <c r="E6872" s="4">
        <v>16191.599999999999</v>
      </c>
      <c r="F6872" s="4">
        <v>14352.23424</v>
      </c>
      <c r="G6872" s="3">
        <v>0.88640000000000008</v>
      </c>
      <c r="H6872" s="7">
        <v>259.48076923076923</v>
      </c>
      <c r="I6872" s="4">
        <v>230.00375384615384</v>
      </c>
      <c r="J6872">
        <v>62.4</v>
      </c>
      <c r="K6872" t="s">
        <v>11</v>
      </c>
      <c r="L6872" t="s">
        <v>13</v>
      </c>
      <c r="M6872" t="s">
        <v>34</v>
      </c>
      <c r="N6872" s="2">
        <v>41276</v>
      </c>
      <c r="O6872" s="2">
        <v>42133</v>
      </c>
      <c r="P6872" t="s">
        <v>24</v>
      </c>
      <c r="Q6872" t="s">
        <v>25</v>
      </c>
      <c r="R6872" s="5" t="str">
        <f t="shared" si="325"/>
        <v>0.15</v>
      </c>
      <c r="S6872" s="6" t="str">
        <f t="shared" si="326"/>
        <v/>
      </c>
      <c r="T6872">
        <f>ROUND(INT(表1[[#This Row],[合同结束日期]]-表1[[#This Row],[合同起始日期]])/365,1)</f>
        <v>2.2999999999999998</v>
      </c>
    </row>
    <row r="6873" spans="1:20">
      <c r="A6873" s="1">
        <v>41944</v>
      </c>
      <c r="B6873" t="s">
        <v>121</v>
      </c>
      <c r="C6873">
        <f t="shared" si="324"/>
        <v>3</v>
      </c>
      <c r="D6873" t="s">
        <v>165</v>
      </c>
      <c r="E6873" s="4">
        <v>102464.4</v>
      </c>
      <c r="F6873" s="4">
        <v>23710.262160000002</v>
      </c>
      <c r="G6873" s="3">
        <v>0.23140000000000002</v>
      </c>
      <c r="H6873" s="7">
        <v>1123.5131578947367</v>
      </c>
      <c r="I6873" s="4">
        <v>259.9809447368421</v>
      </c>
      <c r="J6873">
        <v>91.2</v>
      </c>
      <c r="K6873" t="s">
        <v>20</v>
      </c>
      <c r="L6873" t="s">
        <v>21</v>
      </c>
      <c r="M6873" t="s">
        <v>130</v>
      </c>
      <c r="N6873" s="2">
        <v>41284</v>
      </c>
      <c r="O6873" s="2">
        <v>42133</v>
      </c>
      <c r="P6873" t="s">
        <v>24</v>
      </c>
      <c r="Q6873" t="s">
        <v>25</v>
      </c>
      <c r="R6873" s="5" t="str">
        <f t="shared" si="325"/>
        <v>0.15</v>
      </c>
      <c r="S6873" s="6" t="str">
        <f t="shared" si="326"/>
        <v/>
      </c>
      <c r="T6873">
        <f>ROUND(INT(表1[[#This Row],[合同结束日期]]-表1[[#This Row],[合同起始日期]])/365,1)</f>
        <v>2.2999999999999998</v>
      </c>
    </row>
    <row r="6874" spans="1:20">
      <c r="A6874" s="1">
        <v>41944</v>
      </c>
      <c r="B6874" t="s">
        <v>121</v>
      </c>
      <c r="C6874">
        <f t="shared" si="324"/>
        <v>3</v>
      </c>
      <c r="D6874" t="s">
        <v>166</v>
      </c>
      <c r="E6874" s="4">
        <v>249314.4</v>
      </c>
      <c r="F6874" s="4">
        <v>47544.256079999999</v>
      </c>
      <c r="G6874" s="3">
        <v>0.19070000000000001</v>
      </c>
      <c r="H6874" s="7">
        <v>1229.3609467455622</v>
      </c>
      <c r="I6874" s="4">
        <v>234.43913254437871</v>
      </c>
      <c r="J6874">
        <v>202.79999999999998</v>
      </c>
      <c r="K6874" t="s">
        <v>20</v>
      </c>
      <c r="L6874" t="s">
        <v>21</v>
      </c>
      <c r="M6874" t="s">
        <v>130</v>
      </c>
      <c r="N6874" s="2">
        <v>41281</v>
      </c>
      <c r="O6874" s="2">
        <v>42499</v>
      </c>
      <c r="P6874" t="s">
        <v>24</v>
      </c>
      <c r="Q6874" t="s">
        <v>25</v>
      </c>
      <c r="R6874" s="5" t="str">
        <f t="shared" si="325"/>
        <v>0.15</v>
      </c>
      <c r="S6874" s="6" t="str">
        <f t="shared" si="326"/>
        <v/>
      </c>
      <c r="T6874">
        <f>ROUND(INT(表1[[#This Row],[合同结束日期]]-表1[[#This Row],[合同起始日期]])/365,1)</f>
        <v>3.3</v>
      </c>
    </row>
    <row r="6875" spans="1:20">
      <c r="A6875" s="1">
        <v>41944</v>
      </c>
      <c r="B6875" t="s">
        <v>121</v>
      </c>
      <c r="C6875">
        <f t="shared" si="324"/>
        <v>3</v>
      </c>
      <c r="D6875" t="s">
        <v>167</v>
      </c>
      <c r="E6875" s="4">
        <v>235178.4</v>
      </c>
      <c r="F6875" s="4">
        <v>51386.4804</v>
      </c>
      <c r="G6875" s="3">
        <v>0.2185</v>
      </c>
      <c r="H6875" s="7">
        <v>1297.8940397350993</v>
      </c>
      <c r="I6875" s="4">
        <v>283.58984768211923</v>
      </c>
      <c r="J6875">
        <v>181.2</v>
      </c>
      <c r="K6875" t="s">
        <v>20</v>
      </c>
      <c r="L6875" t="s">
        <v>21</v>
      </c>
      <c r="M6875" t="s">
        <v>130</v>
      </c>
      <c r="N6875" s="2">
        <v>41285</v>
      </c>
      <c r="O6875" s="2">
        <v>42499</v>
      </c>
      <c r="P6875" t="s">
        <v>24</v>
      </c>
      <c r="Q6875" t="s">
        <v>30</v>
      </c>
      <c r="R6875" s="5" t="str">
        <f t="shared" si="325"/>
        <v>0.18</v>
      </c>
      <c r="S6875" s="6" t="str">
        <f t="shared" si="326"/>
        <v/>
      </c>
      <c r="T6875">
        <f>ROUND(INT(表1[[#This Row],[合同结束日期]]-表1[[#This Row],[合同起始日期]])/365,1)</f>
        <v>3.3</v>
      </c>
    </row>
    <row r="6876" spans="1:20">
      <c r="A6876" s="1">
        <v>41944</v>
      </c>
      <c r="B6876" t="s">
        <v>121</v>
      </c>
      <c r="C6876">
        <f t="shared" si="324"/>
        <v>3</v>
      </c>
      <c r="D6876" t="s">
        <v>168</v>
      </c>
      <c r="E6876" s="4">
        <v>128865.59999999999</v>
      </c>
      <c r="F6876" s="4">
        <v>48595.217759999992</v>
      </c>
      <c r="G6876" s="3">
        <v>0.37709999999999999</v>
      </c>
      <c r="H6876" s="7">
        <v>662.8888888888888</v>
      </c>
      <c r="I6876" s="4">
        <v>249.97539999999995</v>
      </c>
      <c r="J6876">
        <v>194.4</v>
      </c>
      <c r="K6876" t="s">
        <v>60</v>
      </c>
      <c r="L6876" t="s">
        <v>61</v>
      </c>
      <c r="M6876" t="s">
        <v>58</v>
      </c>
      <c r="N6876" s="2">
        <v>41348</v>
      </c>
      <c r="O6876" s="2">
        <v>42499</v>
      </c>
      <c r="P6876" t="s">
        <v>24</v>
      </c>
      <c r="Q6876" t="s">
        <v>30</v>
      </c>
      <c r="R6876" s="5" t="str">
        <f t="shared" si="325"/>
        <v>0.18</v>
      </c>
      <c r="S6876" s="6" t="str">
        <f t="shared" si="326"/>
        <v/>
      </c>
      <c r="T6876">
        <f>ROUND(INT(表1[[#This Row],[合同结束日期]]-表1[[#This Row],[合同起始日期]])/365,1)</f>
        <v>3.2</v>
      </c>
    </row>
    <row r="6877" spans="1:20">
      <c r="A6877" s="1">
        <v>41944</v>
      </c>
      <c r="B6877" t="s">
        <v>121</v>
      </c>
      <c r="C6877">
        <f t="shared" si="324"/>
        <v>3</v>
      </c>
      <c r="D6877" t="s">
        <v>226</v>
      </c>
      <c r="E6877" s="4">
        <v>191723.4</v>
      </c>
      <c r="F6877" s="4">
        <v>64227.339</v>
      </c>
      <c r="G6877" s="3">
        <v>0.33500000000000002</v>
      </c>
      <c r="H6877" s="7">
        <v>146.30906593406596</v>
      </c>
      <c r="I6877" s="4">
        <v>49.013537087912091</v>
      </c>
      <c r="J6877">
        <v>1310.3999999999999</v>
      </c>
      <c r="K6877" t="s">
        <v>20</v>
      </c>
      <c r="L6877" t="s">
        <v>173</v>
      </c>
      <c r="M6877" t="s">
        <v>172</v>
      </c>
      <c r="N6877" s="2">
        <v>41241</v>
      </c>
      <c r="O6877" s="2">
        <v>45803</v>
      </c>
      <c r="P6877" t="s">
        <v>39</v>
      </c>
      <c r="Q6877" t="s">
        <v>28</v>
      </c>
      <c r="R6877" s="5" t="str">
        <f t="shared" si="325"/>
        <v>0.13</v>
      </c>
      <c r="S6877" s="6" t="str">
        <f t="shared" si="326"/>
        <v/>
      </c>
      <c r="T6877">
        <f>ROUND(INT(表1[[#This Row],[合同结束日期]]-表1[[#This Row],[合同起始日期]])/365,1)</f>
        <v>12.5</v>
      </c>
    </row>
    <row r="6878" spans="1:20">
      <c r="A6878" s="1">
        <v>41944</v>
      </c>
      <c r="B6878" t="s">
        <v>121</v>
      </c>
      <c r="C6878">
        <f t="shared" si="324"/>
        <v>3</v>
      </c>
      <c r="D6878" t="s">
        <v>169</v>
      </c>
      <c r="E6878" s="4">
        <v>61750.799999999996</v>
      </c>
      <c r="F6878" s="4">
        <v>33382.482479999999</v>
      </c>
      <c r="G6878" s="3">
        <v>0.54059999999999997</v>
      </c>
      <c r="H6878" s="7">
        <v>480.92523364485976</v>
      </c>
      <c r="I6878" s="4">
        <v>259.98818130841119</v>
      </c>
      <c r="J6878">
        <v>128.4</v>
      </c>
      <c r="K6878" t="s">
        <v>20</v>
      </c>
      <c r="L6878" t="s">
        <v>21</v>
      </c>
      <c r="M6878" t="s">
        <v>130</v>
      </c>
      <c r="N6878" s="2">
        <v>41326</v>
      </c>
      <c r="O6878" s="2">
        <v>42499</v>
      </c>
      <c r="P6878" t="s">
        <v>24</v>
      </c>
      <c r="Q6878" t="s">
        <v>170</v>
      </c>
      <c r="R6878" s="5" t="str">
        <f t="shared" si="325"/>
        <v>0.2</v>
      </c>
      <c r="S6878" s="6" t="str">
        <f t="shared" si="326"/>
        <v/>
      </c>
      <c r="T6878">
        <f>ROUND(INT(表1[[#This Row],[合同结束日期]]-表1[[#This Row],[合同起始日期]])/365,1)</f>
        <v>3.2</v>
      </c>
    </row>
    <row r="6879" spans="1:20">
      <c r="A6879" s="1">
        <v>41944</v>
      </c>
      <c r="B6879" t="s">
        <v>121</v>
      </c>
      <c r="C6879">
        <f t="shared" si="324"/>
        <v>3</v>
      </c>
      <c r="D6879" t="s">
        <v>171</v>
      </c>
      <c r="E6879" s="4">
        <v>176904</v>
      </c>
      <c r="F6879" s="4">
        <v>111856.39920000001</v>
      </c>
      <c r="G6879" s="3">
        <v>0.63230000000000008</v>
      </c>
      <c r="H6879" s="7">
        <v>249.86440677966101</v>
      </c>
      <c r="I6879" s="4">
        <v>157.98926440677968</v>
      </c>
      <c r="J6879">
        <v>708</v>
      </c>
      <c r="K6879" t="s">
        <v>20</v>
      </c>
      <c r="L6879" t="s">
        <v>173</v>
      </c>
      <c r="M6879" t="s">
        <v>172</v>
      </c>
      <c r="N6879" s="2">
        <v>41377</v>
      </c>
      <c r="O6879" s="2">
        <v>43247</v>
      </c>
      <c r="P6879" t="s">
        <v>24</v>
      </c>
      <c r="Q6879" t="s">
        <v>326</v>
      </c>
      <c r="R6879" s="5" t="str">
        <f t="shared" si="325"/>
        <v>0.21</v>
      </c>
      <c r="S6879" s="6" t="str">
        <f t="shared" si="326"/>
        <v/>
      </c>
      <c r="T6879">
        <f>ROUND(INT(表1[[#This Row],[合同结束日期]]-表1[[#This Row],[合同起始日期]])/365,1)</f>
        <v>5.0999999999999996</v>
      </c>
    </row>
    <row r="6880" spans="1:20">
      <c r="A6880" s="1">
        <v>41944</v>
      </c>
      <c r="B6880" t="s">
        <v>121</v>
      </c>
      <c r="C6880">
        <f t="shared" si="324"/>
        <v>3</v>
      </c>
      <c r="D6880" t="s">
        <v>174</v>
      </c>
      <c r="E6880" s="4">
        <v>237814.8</v>
      </c>
      <c r="F6880" s="4">
        <v>58978.070399999997</v>
      </c>
      <c r="G6880" s="3">
        <v>0.248</v>
      </c>
      <c r="H6880" s="7">
        <v>423.45940170940167</v>
      </c>
      <c r="I6880" s="4">
        <v>105.01793162393162</v>
      </c>
      <c r="J6880">
        <v>561.6</v>
      </c>
      <c r="K6880" t="s">
        <v>76</v>
      </c>
      <c r="L6880" t="s">
        <v>75</v>
      </c>
      <c r="M6880" t="s">
        <v>75</v>
      </c>
      <c r="N6880" s="2">
        <v>41243</v>
      </c>
      <c r="O6880" s="2">
        <v>43229</v>
      </c>
      <c r="P6880" t="s">
        <v>24</v>
      </c>
      <c r="Q6880" t="s">
        <v>19</v>
      </c>
      <c r="R6880" s="5" t="str">
        <f t="shared" si="325"/>
        <v>0.1</v>
      </c>
      <c r="S6880" s="6" t="str">
        <f t="shared" si="326"/>
        <v/>
      </c>
      <c r="T6880">
        <f>ROUND(INT(表1[[#This Row],[合同结束日期]]-表1[[#This Row],[合同起始日期]])/365,1)</f>
        <v>5.4</v>
      </c>
    </row>
    <row r="6881" spans="1:20">
      <c r="A6881" s="1">
        <v>41944</v>
      </c>
      <c r="B6881" t="s">
        <v>121</v>
      </c>
      <c r="C6881">
        <f t="shared" si="324"/>
        <v>3</v>
      </c>
      <c r="D6881" t="s">
        <v>175</v>
      </c>
      <c r="E6881" s="4">
        <v>1035181.2</v>
      </c>
      <c r="F6881" s="4">
        <v>186850.2066</v>
      </c>
      <c r="G6881" s="3">
        <v>0.18050000000000002</v>
      </c>
      <c r="H6881" s="7">
        <v>526.32763880414882</v>
      </c>
      <c r="I6881" s="4">
        <v>95.002138804148871</v>
      </c>
      <c r="J6881">
        <v>1966.8</v>
      </c>
      <c r="K6881" t="s">
        <v>20</v>
      </c>
      <c r="L6881" t="s">
        <v>173</v>
      </c>
      <c r="M6881" t="s">
        <v>172</v>
      </c>
      <c r="N6881" s="2">
        <v>41288</v>
      </c>
      <c r="O6881" s="2">
        <v>44694</v>
      </c>
      <c r="P6881" t="s">
        <v>18</v>
      </c>
      <c r="Q6881" t="s">
        <v>19</v>
      </c>
      <c r="R6881" s="5" t="str">
        <f t="shared" si="325"/>
        <v>0.1</v>
      </c>
      <c r="S6881" s="6" t="str">
        <f t="shared" si="326"/>
        <v/>
      </c>
      <c r="T6881">
        <f>ROUND(INT(表1[[#This Row],[合同结束日期]]-表1[[#This Row],[合同起始日期]])/365,1)</f>
        <v>9.3000000000000007</v>
      </c>
    </row>
    <row r="6882" spans="1:20">
      <c r="A6882" s="1">
        <v>41944</v>
      </c>
      <c r="B6882" t="s">
        <v>121</v>
      </c>
      <c r="C6882">
        <f t="shared" si="324"/>
        <v>3</v>
      </c>
      <c r="D6882" t="s">
        <v>327</v>
      </c>
      <c r="E6882" s="4">
        <v>72900</v>
      </c>
      <c r="F6882" s="4">
        <v>9600.93</v>
      </c>
      <c r="G6882" s="3">
        <v>0.13170000000000001</v>
      </c>
      <c r="H6882" s="7">
        <v>2531.2500000000005</v>
      </c>
      <c r="I6882" s="4">
        <v>333.36562500000002</v>
      </c>
      <c r="J6882">
        <v>28.799999999999997</v>
      </c>
      <c r="K6882" t="s">
        <v>20</v>
      </c>
      <c r="L6882" t="s">
        <v>21</v>
      </c>
      <c r="M6882" t="s">
        <v>134</v>
      </c>
      <c r="N6882" s="2">
        <v>41787</v>
      </c>
      <c r="O6882" s="2">
        <v>42151</v>
      </c>
      <c r="P6882" t="s">
        <v>24</v>
      </c>
      <c r="Q6882" t="s">
        <v>19</v>
      </c>
      <c r="R6882" s="5" t="str">
        <f t="shared" si="325"/>
        <v>0.1</v>
      </c>
      <c r="S6882" s="6" t="str">
        <f t="shared" si="326"/>
        <v/>
      </c>
      <c r="T6882">
        <f>ROUND(INT(表1[[#This Row],[合同结束日期]]-表1[[#This Row],[合同起始日期]])/365,1)</f>
        <v>1</v>
      </c>
    </row>
    <row r="6883" spans="1:20">
      <c r="A6883" s="1">
        <v>41944</v>
      </c>
      <c r="B6883" t="s">
        <v>121</v>
      </c>
      <c r="C6883">
        <f t="shared" si="324"/>
        <v>3</v>
      </c>
      <c r="D6883" t="s">
        <v>337</v>
      </c>
      <c r="E6883" s="4">
        <v>18303.599999999999</v>
      </c>
      <c r="F6883" s="4">
        <v>7200.6362399999998</v>
      </c>
      <c r="G6883" s="3">
        <v>0.39340000000000003</v>
      </c>
      <c r="H6883" s="7">
        <v>1016.8666666666666</v>
      </c>
      <c r="I6883" s="4">
        <v>400.03534666666667</v>
      </c>
      <c r="J6883">
        <v>18</v>
      </c>
      <c r="K6883" t="s">
        <v>60</v>
      </c>
      <c r="L6883" t="s">
        <v>116</v>
      </c>
      <c r="M6883" t="s">
        <v>115</v>
      </c>
      <c r="N6883" s="2">
        <v>41825</v>
      </c>
      <c r="O6883" s="2">
        <v>42189</v>
      </c>
      <c r="P6883" t="s">
        <v>24</v>
      </c>
      <c r="Q6883" t="s">
        <v>30</v>
      </c>
      <c r="R6883" s="5" t="str">
        <f t="shared" si="325"/>
        <v>0.18</v>
      </c>
      <c r="S6883" s="6" t="str">
        <f t="shared" si="326"/>
        <v/>
      </c>
      <c r="T6883">
        <f>ROUND(INT(表1[[#This Row],[合同结束日期]]-表1[[#This Row],[合同起始日期]])/365,1)</f>
        <v>1</v>
      </c>
    </row>
    <row r="6884" spans="1:20">
      <c r="A6884" s="1">
        <v>41944</v>
      </c>
      <c r="B6884" t="s">
        <v>121</v>
      </c>
      <c r="C6884">
        <f t="shared" si="324"/>
        <v>3</v>
      </c>
      <c r="D6884" t="s">
        <v>339</v>
      </c>
      <c r="E6884" s="4">
        <v>40481.039999999994</v>
      </c>
      <c r="F6884" s="4">
        <v>6598.4095199999992</v>
      </c>
      <c r="G6884" s="3">
        <v>0.16300000000000001</v>
      </c>
      <c r="H6884" s="7">
        <v>2811.1833333333329</v>
      </c>
      <c r="I6884" s="4">
        <v>458.2228833333333</v>
      </c>
      <c r="J6884">
        <v>14.399999999999999</v>
      </c>
      <c r="K6884" t="s">
        <v>44</v>
      </c>
      <c r="L6884" t="s">
        <v>46</v>
      </c>
      <c r="M6884" t="s">
        <v>187</v>
      </c>
      <c r="N6884" s="2">
        <v>41864</v>
      </c>
      <c r="O6884" s="2">
        <v>42228</v>
      </c>
      <c r="P6884" t="s">
        <v>24</v>
      </c>
      <c r="Q6884" t="s">
        <v>83</v>
      </c>
      <c r="R6884" s="5" t="str">
        <f t="shared" si="325"/>
        <v>0.14</v>
      </c>
      <c r="S6884" s="6" t="str">
        <f t="shared" si="326"/>
        <v/>
      </c>
      <c r="T6884">
        <f>ROUND(INT(表1[[#This Row],[合同结束日期]]-表1[[#This Row],[合同起始日期]])/365,1)</f>
        <v>1</v>
      </c>
    </row>
    <row r="6885" spans="1:20">
      <c r="A6885" s="1">
        <v>41944</v>
      </c>
      <c r="B6885" t="s">
        <v>121</v>
      </c>
      <c r="C6885">
        <f t="shared" si="324"/>
        <v>3</v>
      </c>
      <c r="D6885" t="s">
        <v>268</v>
      </c>
      <c r="E6885" s="4">
        <v>129577.2</v>
      </c>
      <c r="F6885" s="4">
        <v>18736.863120000002</v>
      </c>
      <c r="G6885" s="3">
        <v>0.14460000000000001</v>
      </c>
      <c r="H6885" s="7">
        <v>8998.4166666666679</v>
      </c>
      <c r="I6885" s="4">
        <v>1301.1710500000002</v>
      </c>
      <c r="J6885">
        <v>14.399999999999999</v>
      </c>
      <c r="K6885" t="s">
        <v>20</v>
      </c>
      <c r="L6885" t="s">
        <v>21</v>
      </c>
      <c r="M6885" t="s">
        <v>130</v>
      </c>
      <c r="N6885" s="2">
        <v>41486</v>
      </c>
      <c r="O6885" s="2">
        <v>42215</v>
      </c>
      <c r="P6885" t="s">
        <v>24</v>
      </c>
      <c r="Q6885" t="s">
        <v>83</v>
      </c>
      <c r="R6885" s="5" t="str">
        <f t="shared" si="325"/>
        <v>0.14</v>
      </c>
      <c r="S6885" s="6" t="str">
        <f t="shared" si="326"/>
        <v/>
      </c>
      <c r="T6885">
        <f>ROUND(INT(表1[[#This Row],[合同结束日期]]-表1[[#This Row],[合同起始日期]])/365,1)</f>
        <v>2</v>
      </c>
    </row>
    <row r="6886" spans="1:20">
      <c r="A6886" s="1">
        <v>41944</v>
      </c>
      <c r="B6886" t="s">
        <v>121</v>
      </c>
      <c r="C6886">
        <f t="shared" si="324"/>
        <v>3</v>
      </c>
      <c r="D6886" t="s">
        <v>313</v>
      </c>
      <c r="E6886" s="4">
        <v>40009.560000000005</v>
      </c>
      <c r="F6886" s="4">
        <v>7001.6729999999998</v>
      </c>
      <c r="G6886" s="3">
        <v>0.17499999999999996</v>
      </c>
      <c r="H6886" s="7">
        <v>2222.7533333333336</v>
      </c>
      <c r="I6886" s="4">
        <v>388.98183333333333</v>
      </c>
      <c r="J6886">
        <v>18</v>
      </c>
      <c r="K6886" t="s">
        <v>20</v>
      </c>
      <c r="L6886" t="s">
        <v>21</v>
      </c>
      <c r="M6886" t="s">
        <v>130</v>
      </c>
      <c r="N6886" s="2">
        <v>41727</v>
      </c>
      <c r="O6886" s="2">
        <v>42091</v>
      </c>
      <c r="P6886" t="s">
        <v>24</v>
      </c>
      <c r="Q6886" t="s">
        <v>59</v>
      </c>
      <c r="R6886" s="5" t="str">
        <f t="shared" si="325"/>
        <v>0.16</v>
      </c>
      <c r="S6886" s="6" t="str">
        <f t="shared" si="326"/>
        <v/>
      </c>
      <c r="T6886">
        <f>ROUND(INT(表1[[#This Row],[合同结束日期]]-表1[[#This Row],[合同起始日期]])/365,1)</f>
        <v>1</v>
      </c>
    </row>
    <row r="6887" spans="1:20">
      <c r="A6887" s="1">
        <v>41944</v>
      </c>
      <c r="B6887" t="s">
        <v>121</v>
      </c>
      <c r="C6887">
        <f t="shared" si="324"/>
        <v>3</v>
      </c>
      <c r="D6887" t="s">
        <v>319</v>
      </c>
      <c r="E6887" s="4">
        <v>118317.36</v>
      </c>
      <c r="F6887" s="4">
        <v>19534.196136000002</v>
      </c>
      <c r="G6887" s="3">
        <v>0.16510000000000002</v>
      </c>
      <c r="H6887" s="7">
        <v>7042.7</v>
      </c>
      <c r="I6887" s="4">
        <v>1162.7497700000001</v>
      </c>
      <c r="J6887">
        <v>16.8</v>
      </c>
      <c r="K6887" t="s">
        <v>20</v>
      </c>
      <c r="L6887" t="s">
        <v>21</v>
      </c>
      <c r="M6887" t="s">
        <v>130</v>
      </c>
      <c r="N6887" s="2">
        <v>41747</v>
      </c>
      <c r="O6887" s="2">
        <v>42111</v>
      </c>
      <c r="P6887" t="s">
        <v>24</v>
      </c>
      <c r="Q6887" t="s">
        <v>59</v>
      </c>
      <c r="R6887" s="5" t="str">
        <f t="shared" si="325"/>
        <v>0.16</v>
      </c>
      <c r="S6887" s="6" t="str">
        <f t="shared" si="326"/>
        <v/>
      </c>
      <c r="T6887">
        <f>ROUND(INT(表1[[#This Row],[合同结束日期]]-表1[[#This Row],[合同起始日期]])/365,1)</f>
        <v>1</v>
      </c>
    </row>
    <row r="6888" spans="1:20">
      <c r="A6888" s="1">
        <v>41944</v>
      </c>
      <c r="B6888" t="s">
        <v>121</v>
      </c>
      <c r="C6888">
        <f t="shared" si="324"/>
        <v>3</v>
      </c>
      <c r="D6888" t="s">
        <v>340</v>
      </c>
      <c r="E6888" s="4">
        <v>198223.19999999998</v>
      </c>
      <c r="F6888" s="4">
        <v>28048.582800000004</v>
      </c>
      <c r="G6888" s="3">
        <v>0.14150000000000004</v>
      </c>
      <c r="H6888" s="7">
        <v>4346.9999999999991</v>
      </c>
      <c r="I6888" s="4">
        <v>615.10050000000001</v>
      </c>
      <c r="J6888">
        <v>45.6</v>
      </c>
      <c r="K6888" t="s">
        <v>44</v>
      </c>
      <c r="L6888" t="s">
        <v>46</v>
      </c>
      <c r="M6888" t="s">
        <v>45</v>
      </c>
      <c r="N6888" s="2">
        <v>41841</v>
      </c>
      <c r="O6888" s="2">
        <v>43659</v>
      </c>
      <c r="P6888" t="s">
        <v>24</v>
      </c>
      <c r="Q6888" t="s">
        <v>28</v>
      </c>
      <c r="R6888" s="5" t="str">
        <f t="shared" si="325"/>
        <v>0.13</v>
      </c>
      <c r="S6888" s="6" t="str">
        <f t="shared" si="326"/>
        <v/>
      </c>
      <c r="T6888">
        <f>ROUND(INT(表1[[#This Row],[合同结束日期]]-表1[[#This Row],[合同起始日期]])/365,1)</f>
        <v>5</v>
      </c>
    </row>
    <row r="6889" spans="1:20">
      <c r="A6889" s="1">
        <v>41944</v>
      </c>
      <c r="B6889" t="s">
        <v>121</v>
      </c>
      <c r="C6889">
        <f t="shared" si="324"/>
        <v>3</v>
      </c>
      <c r="D6889" t="s">
        <v>297</v>
      </c>
      <c r="E6889" s="4">
        <v>44722.080000000002</v>
      </c>
      <c r="F6889" s="4">
        <v>7374.6709920000003</v>
      </c>
      <c r="G6889" s="3">
        <v>0.16489999999999999</v>
      </c>
      <c r="H6889" s="7">
        <v>3105.7000000000003</v>
      </c>
      <c r="I6889" s="4">
        <v>512.12993000000006</v>
      </c>
      <c r="J6889">
        <v>14.399999999999999</v>
      </c>
      <c r="K6889" t="s">
        <v>60</v>
      </c>
      <c r="L6889" t="s">
        <v>61</v>
      </c>
      <c r="M6889" t="s">
        <v>305</v>
      </c>
      <c r="N6889" s="2">
        <v>41587</v>
      </c>
      <c r="O6889" s="2">
        <v>42316</v>
      </c>
      <c r="P6889" t="s">
        <v>14</v>
      </c>
      <c r="Q6889" t="s">
        <v>360</v>
      </c>
      <c r="R6889" s="5" t="str">
        <f t="shared" si="325"/>
        <v>0.</v>
      </c>
      <c r="S6889" s="6" t="str">
        <f t="shared" si="326"/>
        <v>0.12</v>
      </c>
      <c r="T6889">
        <f>ROUND(INT(表1[[#This Row],[合同结束日期]]-表1[[#This Row],[合同起始日期]])/365,1)</f>
        <v>2</v>
      </c>
    </row>
    <row r="6890" spans="1:20">
      <c r="A6890" s="1">
        <v>41944</v>
      </c>
      <c r="B6890" t="s">
        <v>121</v>
      </c>
      <c r="C6890">
        <f t="shared" si="324"/>
        <v>3</v>
      </c>
      <c r="D6890" t="s">
        <v>320</v>
      </c>
      <c r="E6890" s="4">
        <v>34464</v>
      </c>
      <c r="F6890" s="4">
        <v>3446.4</v>
      </c>
      <c r="G6890" s="3">
        <v>0.1</v>
      </c>
      <c r="H6890" s="7">
        <v>14360</v>
      </c>
      <c r="I6890" s="4">
        <v>1436</v>
      </c>
      <c r="J6890">
        <v>2.4</v>
      </c>
      <c r="K6890" t="s">
        <v>44</v>
      </c>
      <c r="L6890" t="s">
        <v>46</v>
      </c>
      <c r="M6890" t="s">
        <v>187</v>
      </c>
      <c r="N6890" s="2">
        <v>41712</v>
      </c>
      <c r="O6890" s="2">
        <v>42076</v>
      </c>
      <c r="P6890" t="s">
        <v>18</v>
      </c>
      <c r="Q6890" t="s">
        <v>19</v>
      </c>
      <c r="R6890" s="5" t="str">
        <f t="shared" si="325"/>
        <v>0.1</v>
      </c>
      <c r="S6890" s="6" t="str">
        <f t="shared" si="326"/>
        <v/>
      </c>
      <c r="T6890">
        <f>ROUND(INT(表1[[#This Row],[合同结束日期]]-表1[[#This Row],[合同起始日期]])/365,1)</f>
        <v>1</v>
      </c>
    </row>
    <row r="6891" spans="1:20">
      <c r="A6891" s="1">
        <v>41944</v>
      </c>
      <c r="B6891" t="s">
        <v>121</v>
      </c>
      <c r="C6891">
        <f t="shared" si="324"/>
        <v>3</v>
      </c>
      <c r="D6891" t="s">
        <v>321</v>
      </c>
      <c r="E6891" s="4">
        <v>48708</v>
      </c>
      <c r="F6891" s="4">
        <v>4870.8</v>
      </c>
      <c r="G6891" s="3">
        <v>0.1</v>
      </c>
      <c r="H6891" s="7">
        <v>20295</v>
      </c>
      <c r="I6891" s="4">
        <v>2029.5000000000002</v>
      </c>
      <c r="J6891">
        <v>2.4</v>
      </c>
      <c r="K6891" t="s">
        <v>44</v>
      </c>
      <c r="L6891" t="s">
        <v>46</v>
      </c>
      <c r="M6891" t="s">
        <v>187</v>
      </c>
      <c r="N6891" s="2">
        <v>41712</v>
      </c>
      <c r="O6891" s="2">
        <v>42076</v>
      </c>
      <c r="P6891" t="s">
        <v>18</v>
      </c>
      <c r="Q6891" t="s">
        <v>19</v>
      </c>
      <c r="R6891" s="5" t="str">
        <f t="shared" si="325"/>
        <v>0.1</v>
      </c>
      <c r="S6891" s="6" t="str">
        <f t="shared" si="326"/>
        <v/>
      </c>
      <c r="T6891">
        <f>ROUND(INT(表1[[#This Row],[合同结束日期]]-表1[[#This Row],[合同起始日期]])/365,1)</f>
        <v>1</v>
      </c>
    </row>
    <row r="6892" spans="1:20">
      <c r="A6892" s="1">
        <v>41944</v>
      </c>
      <c r="B6892" t="s">
        <v>121</v>
      </c>
      <c r="C6892">
        <f t="shared" si="324"/>
        <v>3</v>
      </c>
      <c r="D6892" t="s">
        <v>330</v>
      </c>
      <c r="E6892" s="4">
        <v>22531.200000000001</v>
      </c>
      <c r="F6892" s="4">
        <v>1200.9129599999999</v>
      </c>
      <c r="G6892" s="3">
        <v>5.3299999999999993E-2</v>
      </c>
      <c r="H6892" s="7">
        <v>9388</v>
      </c>
      <c r="I6892" s="4">
        <v>500.38039999999995</v>
      </c>
      <c r="J6892">
        <v>2.4</v>
      </c>
      <c r="K6892" t="s">
        <v>44</v>
      </c>
      <c r="L6892" t="s">
        <v>46</v>
      </c>
      <c r="M6892" t="s">
        <v>45</v>
      </c>
      <c r="N6892" s="2">
        <v>41790</v>
      </c>
      <c r="O6892" s="2">
        <v>41973</v>
      </c>
      <c r="P6892" t="s">
        <v>24</v>
      </c>
      <c r="Q6892" t="s">
        <v>59</v>
      </c>
      <c r="R6892" s="5" t="str">
        <f t="shared" si="325"/>
        <v>0.16</v>
      </c>
      <c r="S6892" s="6" t="str">
        <f t="shared" si="326"/>
        <v/>
      </c>
      <c r="T6892">
        <f>ROUND(INT(表1[[#This Row],[合同结束日期]]-表1[[#This Row],[合同起始日期]])/365,1)</f>
        <v>0.5</v>
      </c>
    </row>
    <row r="6893" spans="1:20">
      <c r="A6893" s="1">
        <v>41974</v>
      </c>
      <c r="B6893" t="s">
        <v>121</v>
      </c>
      <c r="C6893">
        <f t="shared" si="324"/>
        <v>3</v>
      </c>
      <c r="D6893" t="s">
        <v>242</v>
      </c>
      <c r="E6893" s="4">
        <v>1253846.3999999999</v>
      </c>
      <c r="F6893" s="4">
        <v>182434.65120000002</v>
      </c>
      <c r="G6893" s="3">
        <v>0.14550000000000002</v>
      </c>
      <c r="H6893" s="7">
        <v>549.93263157894728</v>
      </c>
      <c r="I6893" s="4">
        <v>80.015197894736858</v>
      </c>
      <c r="J6893">
        <v>2280</v>
      </c>
      <c r="K6893" t="s">
        <v>151</v>
      </c>
      <c r="L6893" t="s">
        <v>243</v>
      </c>
      <c r="M6893" t="s">
        <v>243</v>
      </c>
      <c r="N6893" s="2">
        <v>41282</v>
      </c>
      <c r="O6893" s="2">
        <v>45055</v>
      </c>
      <c r="P6893" t="s">
        <v>14</v>
      </c>
      <c r="Q6893" t="s">
        <v>37</v>
      </c>
      <c r="R6893" s="5" t="str">
        <f t="shared" si="325"/>
        <v>0.</v>
      </c>
      <c r="S6893" s="6" t="str">
        <f t="shared" si="326"/>
        <v/>
      </c>
      <c r="T6893">
        <f>ROUND(INT(表1[[#This Row],[合同结束日期]]-表1[[#This Row],[合同起始日期]])/365,1)</f>
        <v>10.3</v>
      </c>
    </row>
    <row r="6894" spans="1:20">
      <c r="A6894" s="1">
        <v>41974</v>
      </c>
      <c r="B6894" t="s">
        <v>121</v>
      </c>
      <c r="C6894">
        <f t="shared" si="324"/>
        <v>3</v>
      </c>
      <c r="D6894" t="s">
        <v>122</v>
      </c>
      <c r="E6894" s="4">
        <v>143746.19999999998</v>
      </c>
      <c r="F6894" s="4">
        <v>19003.247640000001</v>
      </c>
      <c r="G6894" s="3">
        <v>0.13220000000000004</v>
      </c>
      <c r="H6894" s="7">
        <v>1247.796875</v>
      </c>
      <c r="I6894" s="4">
        <v>164.95874687500003</v>
      </c>
      <c r="J6894">
        <v>115.19999999999999</v>
      </c>
      <c r="K6894" t="s">
        <v>44</v>
      </c>
      <c r="L6894" t="s">
        <v>46</v>
      </c>
      <c r="M6894" t="s">
        <v>45</v>
      </c>
      <c r="N6894" s="2">
        <v>41358</v>
      </c>
      <c r="O6894" s="2">
        <v>43213</v>
      </c>
      <c r="P6894" t="s">
        <v>24</v>
      </c>
      <c r="Q6894" t="s">
        <v>123</v>
      </c>
      <c r="R6894" s="5" t="str">
        <f t="shared" si="325"/>
        <v>0.09</v>
      </c>
      <c r="S6894" s="6" t="str">
        <f t="shared" si="326"/>
        <v/>
      </c>
      <c r="T6894">
        <f>ROUND(INT(表1[[#This Row],[合同结束日期]]-表1[[#This Row],[合同起始日期]])/365,1)</f>
        <v>5.0999999999999996</v>
      </c>
    </row>
    <row r="6895" spans="1:20">
      <c r="A6895" s="1">
        <v>41974</v>
      </c>
      <c r="B6895" t="s">
        <v>121</v>
      </c>
      <c r="C6895">
        <f t="shared" si="324"/>
        <v>3</v>
      </c>
      <c r="D6895" t="s">
        <v>124</v>
      </c>
      <c r="E6895" s="4">
        <v>508746</v>
      </c>
      <c r="F6895" s="4">
        <v>65984.356200000009</v>
      </c>
      <c r="G6895" s="3">
        <v>0.12970000000000001</v>
      </c>
      <c r="H6895" s="7">
        <v>847.91</v>
      </c>
      <c r="I6895" s="4">
        <v>109.97392700000002</v>
      </c>
      <c r="J6895">
        <v>600</v>
      </c>
      <c r="K6895" t="s">
        <v>44</v>
      </c>
      <c r="L6895" t="s">
        <v>72</v>
      </c>
      <c r="M6895" t="s">
        <v>71</v>
      </c>
      <c r="N6895" s="2">
        <v>41267</v>
      </c>
      <c r="O6895" s="2">
        <v>44325</v>
      </c>
      <c r="P6895" t="s">
        <v>18</v>
      </c>
      <c r="Q6895" t="s">
        <v>42</v>
      </c>
      <c r="R6895" s="5" t="str">
        <f t="shared" si="325"/>
        <v>0.08</v>
      </c>
      <c r="S6895" s="6" t="str">
        <f t="shared" si="326"/>
        <v/>
      </c>
      <c r="T6895">
        <f>ROUND(INT(表1[[#This Row],[合同结束日期]]-表1[[#This Row],[合同起始日期]])/365,1)</f>
        <v>8.4</v>
      </c>
    </row>
    <row r="6896" spans="1:20">
      <c r="A6896" s="1">
        <v>41974</v>
      </c>
      <c r="B6896" t="s">
        <v>121</v>
      </c>
      <c r="C6896">
        <f t="shared" si="324"/>
        <v>3</v>
      </c>
      <c r="D6896" t="s">
        <v>125</v>
      </c>
      <c r="E6896" s="4">
        <v>725611.2</v>
      </c>
      <c r="F6896" s="4">
        <v>72053.192160000006</v>
      </c>
      <c r="G6896" s="3">
        <v>9.9300000000000013E-2</v>
      </c>
      <c r="H6896" s="7">
        <v>1554.4370179948587</v>
      </c>
      <c r="I6896" s="4">
        <v>154.35559588688949</v>
      </c>
      <c r="J6896">
        <v>466.79999999999995</v>
      </c>
      <c r="K6896" t="s">
        <v>44</v>
      </c>
      <c r="L6896" t="s">
        <v>72</v>
      </c>
      <c r="M6896" t="s">
        <v>126</v>
      </c>
      <c r="N6896" s="2">
        <v>41257</v>
      </c>
      <c r="O6896" s="2">
        <v>44325</v>
      </c>
      <c r="P6896" t="s">
        <v>24</v>
      </c>
      <c r="Q6896" t="s">
        <v>42</v>
      </c>
      <c r="R6896" s="5" t="str">
        <f t="shared" si="325"/>
        <v>0.08</v>
      </c>
      <c r="S6896" s="6" t="str">
        <f t="shared" si="326"/>
        <v/>
      </c>
      <c r="T6896">
        <f>ROUND(INT(表1[[#This Row],[合同结束日期]]-表1[[#This Row],[合同起始日期]])/365,1)</f>
        <v>8.4</v>
      </c>
    </row>
    <row r="6897" spans="1:20">
      <c r="A6897" s="1">
        <v>41974</v>
      </c>
      <c r="B6897" t="s">
        <v>121</v>
      </c>
      <c r="C6897">
        <f t="shared" si="324"/>
        <v>3</v>
      </c>
      <c r="D6897" t="s">
        <v>127</v>
      </c>
      <c r="E6897" s="4">
        <v>2380912.7999999998</v>
      </c>
      <c r="F6897" s="4">
        <v>111188.62775999999</v>
      </c>
      <c r="G6897" s="3">
        <v>4.6699999999999998E-2</v>
      </c>
      <c r="H6897" s="7">
        <v>1928.1768707482993</v>
      </c>
      <c r="I6897" s="4">
        <v>90.045859863945566</v>
      </c>
      <c r="J6897">
        <v>1234.8</v>
      </c>
      <c r="K6897" t="s">
        <v>44</v>
      </c>
      <c r="L6897" t="s">
        <v>72</v>
      </c>
      <c r="M6897" t="s">
        <v>71</v>
      </c>
      <c r="N6897" s="2">
        <v>41241</v>
      </c>
      <c r="O6897" s="2">
        <v>45055</v>
      </c>
      <c r="P6897" t="s">
        <v>14</v>
      </c>
      <c r="Q6897" t="s">
        <v>37</v>
      </c>
      <c r="R6897" s="5" t="str">
        <f t="shared" si="325"/>
        <v>0.</v>
      </c>
      <c r="S6897" s="6" t="str">
        <f t="shared" si="326"/>
        <v/>
      </c>
      <c r="T6897">
        <f>ROUND(INT(表1[[#This Row],[合同结束日期]]-表1[[#This Row],[合同起始日期]])/365,1)</f>
        <v>10.4</v>
      </c>
    </row>
    <row r="6898" spans="1:20">
      <c r="A6898" s="1">
        <v>41974</v>
      </c>
      <c r="B6898" t="s">
        <v>121</v>
      </c>
      <c r="C6898">
        <f t="shared" si="324"/>
        <v>3</v>
      </c>
      <c r="D6898" t="s">
        <v>312</v>
      </c>
      <c r="E6898" s="4">
        <v>485022</v>
      </c>
      <c r="F6898" s="4">
        <v>46077.09</v>
      </c>
      <c r="G6898" s="3">
        <v>9.4999999999999987E-2</v>
      </c>
      <c r="H6898" s="7">
        <v>2971.9485294117649</v>
      </c>
      <c r="I6898" s="4">
        <v>282.33511029411767</v>
      </c>
      <c r="J6898">
        <v>163.19999999999999</v>
      </c>
      <c r="K6898" t="s">
        <v>44</v>
      </c>
      <c r="L6898" t="s">
        <v>72</v>
      </c>
      <c r="M6898" t="s">
        <v>71</v>
      </c>
      <c r="N6898" s="2">
        <v>41640</v>
      </c>
      <c r="O6898" s="2">
        <v>43100</v>
      </c>
      <c r="P6898" t="s">
        <v>18</v>
      </c>
      <c r="Q6898" t="s">
        <v>19</v>
      </c>
      <c r="R6898" s="5" t="str">
        <f t="shared" si="325"/>
        <v>0.1</v>
      </c>
      <c r="S6898" s="6" t="str">
        <f t="shared" si="326"/>
        <v/>
      </c>
      <c r="T6898">
        <f>ROUND(INT(表1[[#This Row],[合同结束日期]]-表1[[#This Row],[合同起始日期]])/365,1)</f>
        <v>4</v>
      </c>
    </row>
    <row r="6899" spans="1:20">
      <c r="A6899" s="1">
        <v>41974</v>
      </c>
      <c r="B6899" t="s">
        <v>121</v>
      </c>
      <c r="C6899">
        <f t="shared" si="324"/>
        <v>3</v>
      </c>
      <c r="D6899" t="s">
        <v>128</v>
      </c>
      <c r="E6899" s="4">
        <v>283399.2</v>
      </c>
      <c r="F6899" s="4">
        <v>28991.738160000001</v>
      </c>
      <c r="G6899" s="3">
        <v>0.1023</v>
      </c>
      <c r="H6899" s="7">
        <v>1564.0132450331128</v>
      </c>
      <c r="I6899" s="4">
        <v>159.99855496688744</v>
      </c>
      <c r="J6899">
        <v>181.2</v>
      </c>
      <c r="K6899" t="s">
        <v>76</v>
      </c>
      <c r="L6899" t="s">
        <v>75</v>
      </c>
      <c r="M6899" t="s">
        <v>75</v>
      </c>
      <c r="N6899" s="2">
        <v>41285</v>
      </c>
      <c r="O6899" s="2">
        <v>43229</v>
      </c>
      <c r="P6899" t="s">
        <v>14</v>
      </c>
      <c r="Q6899" t="s">
        <v>37</v>
      </c>
      <c r="R6899" s="5" t="str">
        <f t="shared" si="325"/>
        <v>0.</v>
      </c>
      <c r="S6899" s="6" t="str">
        <f t="shared" si="326"/>
        <v/>
      </c>
      <c r="T6899">
        <f>ROUND(INT(表1[[#This Row],[合同结束日期]]-表1[[#This Row],[合同起始日期]])/365,1)</f>
        <v>5.3</v>
      </c>
    </row>
    <row r="6900" spans="1:20">
      <c r="A6900" s="1">
        <v>41974</v>
      </c>
      <c r="B6900" t="s">
        <v>121</v>
      </c>
      <c r="C6900">
        <f t="shared" si="324"/>
        <v>3</v>
      </c>
      <c r="D6900" t="s">
        <v>129</v>
      </c>
      <c r="E6900" s="4">
        <v>328684.79999999999</v>
      </c>
      <c r="F6900" s="4">
        <v>55317.651839999999</v>
      </c>
      <c r="G6900" s="3">
        <v>0.16830000000000001</v>
      </c>
      <c r="H6900" s="7">
        <v>2739.04</v>
      </c>
      <c r="I6900" s="4">
        <v>460.98043200000001</v>
      </c>
      <c r="J6900">
        <v>120</v>
      </c>
      <c r="K6900" t="s">
        <v>20</v>
      </c>
      <c r="L6900" t="s">
        <v>21</v>
      </c>
      <c r="M6900" t="s">
        <v>130</v>
      </c>
      <c r="N6900" s="2">
        <v>41285</v>
      </c>
      <c r="O6900" s="2">
        <v>42133</v>
      </c>
      <c r="P6900" t="s">
        <v>24</v>
      </c>
      <c r="Q6900" t="s">
        <v>25</v>
      </c>
      <c r="R6900" s="5" t="str">
        <f t="shared" si="325"/>
        <v>0.15</v>
      </c>
      <c r="S6900" s="6" t="str">
        <f t="shared" si="326"/>
        <v/>
      </c>
      <c r="T6900">
        <f>ROUND(INT(表1[[#This Row],[合同结束日期]]-表1[[#This Row],[合同起始日期]])/365,1)</f>
        <v>2.2999999999999998</v>
      </c>
    </row>
    <row r="6901" spans="1:20">
      <c r="A6901" s="1">
        <v>41974</v>
      </c>
      <c r="B6901" t="s">
        <v>121</v>
      </c>
      <c r="C6901">
        <f t="shared" si="324"/>
        <v>3</v>
      </c>
      <c r="D6901" t="s">
        <v>131</v>
      </c>
      <c r="E6901" s="4">
        <v>65937.599999999991</v>
      </c>
      <c r="F6901" s="4">
        <v>15897.555359999998</v>
      </c>
      <c r="G6901" s="3">
        <v>0.24110000000000001</v>
      </c>
      <c r="H6901" s="7">
        <v>1036.7547169811321</v>
      </c>
      <c r="I6901" s="4">
        <v>249.96156226415093</v>
      </c>
      <c r="J6901">
        <v>63.599999999999994</v>
      </c>
      <c r="K6901" t="s">
        <v>11</v>
      </c>
      <c r="L6901" t="s">
        <v>13</v>
      </c>
      <c r="M6901" t="s">
        <v>34</v>
      </c>
      <c r="N6901" s="2">
        <v>41267</v>
      </c>
      <c r="O6901" s="2">
        <v>42133</v>
      </c>
      <c r="P6901" t="s">
        <v>24</v>
      </c>
      <c r="Q6901" t="s">
        <v>83</v>
      </c>
      <c r="R6901" s="5" t="str">
        <f t="shared" si="325"/>
        <v>0.14</v>
      </c>
      <c r="S6901" s="6" t="str">
        <f t="shared" si="326"/>
        <v/>
      </c>
      <c r="T6901">
        <f>ROUND(INT(表1[[#This Row],[合同结束日期]]-表1[[#This Row],[合同起始日期]])/365,1)</f>
        <v>2.4</v>
      </c>
    </row>
    <row r="6902" spans="1:20">
      <c r="A6902" s="1">
        <v>41974</v>
      </c>
      <c r="B6902" t="s">
        <v>121</v>
      </c>
      <c r="C6902">
        <f t="shared" si="324"/>
        <v>3</v>
      </c>
      <c r="D6902" t="s">
        <v>132</v>
      </c>
      <c r="E6902" s="4">
        <v>42904.799999999996</v>
      </c>
      <c r="F6902" s="4">
        <v>15733.190160000002</v>
      </c>
      <c r="G6902" s="3">
        <v>0.36670000000000008</v>
      </c>
      <c r="H6902" s="7">
        <v>627.26315789473688</v>
      </c>
      <c r="I6902" s="4">
        <v>230.01740000000007</v>
      </c>
      <c r="J6902">
        <v>68.399999999999991</v>
      </c>
      <c r="K6902" t="s">
        <v>20</v>
      </c>
      <c r="L6902" t="s">
        <v>21</v>
      </c>
      <c r="M6902" t="s">
        <v>130</v>
      </c>
      <c r="N6902" s="2">
        <v>41374</v>
      </c>
      <c r="O6902" s="2">
        <v>42133</v>
      </c>
      <c r="P6902" t="s">
        <v>24</v>
      </c>
      <c r="Q6902" t="s">
        <v>25</v>
      </c>
      <c r="R6902" s="5" t="str">
        <f t="shared" si="325"/>
        <v>0.15</v>
      </c>
      <c r="S6902" s="6" t="str">
        <f t="shared" si="326"/>
        <v/>
      </c>
      <c r="T6902">
        <f>ROUND(INT(表1[[#This Row],[合同结束日期]]-表1[[#This Row],[合同起始日期]])/365,1)</f>
        <v>2.1</v>
      </c>
    </row>
    <row r="6903" spans="1:20">
      <c r="A6903" s="1">
        <v>41974</v>
      </c>
      <c r="B6903" t="s">
        <v>121</v>
      </c>
      <c r="C6903">
        <f t="shared" si="324"/>
        <v>3</v>
      </c>
      <c r="D6903" t="s">
        <v>133</v>
      </c>
      <c r="E6903" s="4">
        <v>37759.199999999997</v>
      </c>
      <c r="F6903" s="4">
        <v>15209.40576</v>
      </c>
      <c r="G6903" s="3">
        <v>0.40280000000000005</v>
      </c>
      <c r="H6903" s="7">
        <v>484.09230769230766</v>
      </c>
      <c r="I6903" s="4">
        <v>194.99238153846153</v>
      </c>
      <c r="J6903">
        <v>78</v>
      </c>
      <c r="K6903" t="s">
        <v>20</v>
      </c>
      <c r="L6903" t="s">
        <v>21</v>
      </c>
      <c r="M6903" t="s">
        <v>134</v>
      </c>
      <c r="N6903" s="2">
        <v>41384</v>
      </c>
      <c r="O6903" s="2">
        <v>42143</v>
      </c>
      <c r="P6903" t="s">
        <v>24</v>
      </c>
      <c r="Q6903" t="s">
        <v>37</v>
      </c>
      <c r="R6903" s="5" t="str">
        <f t="shared" si="325"/>
        <v>0.</v>
      </c>
      <c r="S6903" s="6" t="str">
        <f t="shared" si="326"/>
        <v/>
      </c>
      <c r="T6903">
        <f>ROUND(INT(表1[[#This Row],[合同结束日期]]-表1[[#This Row],[合同起始日期]])/365,1)</f>
        <v>2.1</v>
      </c>
    </row>
    <row r="6904" spans="1:20">
      <c r="A6904" s="1">
        <v>41974</v>
      </c>
      <c r="B6904" t="s">
        <v>121</v>
      </c>
      <c r="C6904">
        <f t="shared" ref="C6904:C6967" si="327">IF($B6904="负一层",-1,IF($B6904="负一夹层",0,IF($B6904="一层",1,IF($B6904="二层",2,IF($B6904="三层",3,IF($B6904="四层",4))))))</f>
        <v>3</v>
      </c>
      <c r="D6904" t="s">
        <v>135</v>
      </c>
      <c r="E6904" s="4">
        <v>644905.19999999995</v>
      </c>
      <c r="F6904" s="4">
        <v>108344.0736</v>
      </c>
      <c r="G6904" s="3">
        <v>0.16800000000000001</v>
      </c>
      <c r="H6904" s="7">
        <v>1279.5738095238094</v>
      </c>
      <c r="I6904" s="4">
        <v>214.9684</v>
      </c>
      <c r="J6904">
        <v>504</v>
      </c>
      <c r="K6904" t="s">
        <v>44</v>
      </c>
      <c r="L6904" t="s">
        <v>72</v>
      </c>
      <c r="M6904" t="s">
        <v>71</v>
      </c>
      <c r="N6904" s="2">
        <v>41332</v>
      </c>
      <c r="O6904" s="2">
        <v>43594</v>
      </c>
      <c r="P6904" t="s">
        <v>24</v>
      </c>
      <c r="Q6904" t="s">
        <v>19</v>
      </c>
      <c r="R6904" s="5" t="str">
        <f t="shared" ref="R6904:R6967" si="328">IF(ISERROR(FIND(",",$Q6904)),$Q6904,LEFT($Q6904,FIND(",",$Q6904)-1))</f>
        <v>0.1</v>
      </c>
      <c r="S6904" s="6" t="str">
        <f t="shared" si="326"/>
        <v/>
      </c>
      <c r="T6904">
        <f>ROUND(INT(表1[[#This Row],[合同结束日期]]-表1[[#This Row],[合同起始日期]])/365,1)</f>
        <v>6.2</v>
      </c>
    </row>
    <row r="6905" spans="1:20">
      <c r="A6905" s="1">
        <v>41974</v>
      </c>
      <c r="B6905" t="s">
        <v>121</v>
      </c>
      <c r="C6905">
        <f t="shared" si="327"/>
        <v>3</v>
      </c>
      <c r="D6905" t="s">
        <v>136</v>
      </c>
      <c r="E6905" s="4">
        <v>366914.39999999997</v>
      </c>
      <c r="F6905" s="4">
        <v>46304.597280000002</v>
      </c>
      <c r="G6905" s="3">
        <v>0.12620000000000001</v>
      </c>
      <c r="H6905" s="7">
        <v>1227.9598393574295</v>
      </c>
      <c r="I6905" s="4">
        <v>154.96853172690763</v>
      </c>
      <c r="J6905">
        <v>298.8</v>
      </c>
      <c r="K6905" t="s">
        <v>44</v>
      </c>
      <c r="L6905" t="s">
        <v>72</v>
      </c>
      <c r="M6905" t="s">
        <v>71</v>
      </c>
      <c r="N6905" s="2">
        <v>41271</v>
      </c>
      <c r="O6905" s="2">
        <v>43229</v>
      </c>
      <c r="P6905" t="s">
        <v>24</v>
      </c>
      <c r="Q6905" t="s">
        <v>19</v>
      </c>
      <c r="R6905" s="5" t="str">
        <f t="shared" si="328"/>
        <v>0.1</v>
      </c>
      <c r="S6905" s="6" t="str">
        <f t="shared" ref="S6905:S6968" si="329">IF(ISERROR(FIND(",",$Q6905)),"",RIGHT($Q6905,LEN($Q6905)-FIND(",",$Q6905)))</f>
        <v/>
      </c>
      <c r="T6905">
        <f>ROUND(INT(表1[[#This Row],[合同结束日期]]-表1[[#This Row],[合同起始日期]])/365,1)</f>
        <v>5.4</v>
      </c>
    </row>
    <row r="6906" spans="1:20">
      <c r="A6906" s="1">
        <v>41974</v>
      </c>
      <c r="B6906" t="s">
        <v>121</v>
      </c>
      <c r="C6906">
        <f t="shared" si="327"/>
        <v>3</v>
      </c>
      <c r="D6906" t="s">
        <v>137</v>
      </c>
      <c r="E6906" s="4">
        <v>206108.52</v>
      </c>
      <c r="F6906" s="4">
        <v>36893.425080000001</v>
      </c>
      <c r="G6906" s="3">
        <v>0.17900000000000002</v>
      </c>
      <c r="H6906" s="7">
        <v>837.83951219512187</v>
      </c>
      <c r="I6906" s="4">
        <v>149.97327268292682</v>
      </c>
      <c r="J6906">
        <v>246</v>
      </c>
      <c r="K6906" t="s">
        <v>44</v>
      </c>
      <c r="L6906" t="s">
        <v>72</v>
      </c>
      <c r="M6906" t="s">
        <v>126</v>
      </c>
      <c r="N6906" s="2">
        <v>41249</v>
      </c>
      <c r="O6906" s="2">
        <v>43229</v>
      </c>
      <c r="P6906" t="s">
        <v>24</v>
      </c>
      <c r="Q6906" t="s">
        <v>123</v>
      </c>
      <c r="R6906" s="5" t="str">
        <f t="shared" si="328"/>
        <v>0.09</v>
      </c>
      <c r="S6906" s="6" t="str">
        <f t="shared" si="329"/>
        <v/>
      </c>
      <c r="T6906">
        <f>ROUND(INT(表1[[#This Row],[合同结束日期]]-表1[[#This Row],[合同起始日期]])/365,1)</f>
        <v>5.4</v>
      </c>
    </row>
    <row r="6907" spans="1:20">
      <c r="A6907" s="1">
        <v>41974</v>
      </c>
      <c r="B6907" t="s">
        <v>121</v>
      </c>
      <c r="C6907">
        <f t="shared" si="327"/>
        <v>3</v>
      </c>
      <c r="D6907" t="s">
        <v>138</v>
      </c>
      <c r="E6907" s="4">
        <v>63902.399999999994</v>
      </c>
      <c r="F6907" s="4">
        <v>15873.356159999999</v>
      </c>
      <c r="G6907" s="3">
        <v>0.24840000000000001</v>
      </c>
      <c r="H6907" s="7">
        <v>1086.7755102040817</v>
      </c>
      <c r="I6907" s="4">
        <v>269.95503673469386</v>
      </c>
      <c r="J6907">
        <v>58.8</v>
      </c>
      <c r="K6907" t="s">
        <v>140</v>
      </c>
      <c r="L6907" t="s">
        <v>139</v>
      </c>
      <c r="M6907" t="s">
        <v>139</v>
      </c>
      <c r="N6907" s="2">
        <v>41279</v>
      </c>
      <c r="O6907" s="2">
        <v>42133</v>
      </c>
      <c r="P6907" t="s">
        <v>24</v>
      </c>
      <c r="Q6907" t="s">
        <v>28</v>
      </c>
      <c r="R6907" s="5" t="str">
        <f t="shared" si="328"/>
        <v>0.13</v>
      </c>
      <c r="S6907" s="6" t="str">
        <f t="shared" si="329"/>
        <v/>
      </c>
      <c r="T6907">
        <f>ROUND(INT(表1[[#This Row],[合同结束日期]]-表1[[#This Row],[合同起始日期]])/365,1)</f>
        <v>2.2999999999999998</v>
      </c>
    </row>
    <row r="6908" spans="1:20">
      <c r="A6908" s="1">
        <v>41974</v>
      </c>
      <c r="B6908" t="s">
        <v>121</v>
      </c>
      <c r="C6908">
        <f t="shared" si="327"/>
        <v>3</v>
      </c>
      <c r="D6908" t="s">
        <v>141</v>
      </c>
      <c r="E6908" s="4">
        <v>375338.88</v>
      </c>
      <c r="F6908" s="4">
        <v>59190.94137600001</v>
      </c>
      <c r="G6908" s="3">
        <v>0.15770000000000003</v>
      </c>
      <c r="H6908" s="7">
        <v>729.0965034965036</v>
      </c>
      <c r="I6908" s="4">
        <v>114.97851860139863</v>
      </c>
      <c r="J6908">
        <v>514.79999999999995</v>
      </c>
      <c r="K6908" t="s">
        <v>44</v>
      </c>
      <c r="L6908" t="s">
        <v>72</v>
      </c>
      <c r="M6908" t="s">
        <v>71</v>
      </c>
      <c r="N6908" s="2">
        <v>41285</v>
      </c>
      <c r="O6908" s="2">
        <v>43229</v>
      </c>
      <c r="P6908" t="s">
        <v>24</v>
      </c>
      <c r="Q6908" t="s">
        <v>123</v>
      </c>
      <c r="R6908" s="5" t="str">
        <f t="shared" si="328"/>
        <v>0.09</v>
      </c>
      <c r="S6908" s="6" t="str">
        <f t="shared" si="329"/>
        <v/>
      </c>
      <c r="T6908">
        <f>ROUND(INT(表1[[#This Row],[合同结束日期]]-表1[[#This Row],[合同起始日期]])/365,1)</f>
        <v>5.3</v>
      </c>
    </row>
    <row r="6909" spans="1:20">
      <c r="A6909" s="1">
        <v>41974</v>
      </c>
      <c r="B6909" t="s">
        <v>121</v>
      </c>
      <c r="C6909">
        <f t="shared" si="327"/>
        <v>3</v>
      </c>
      <c r="D6909" t="s">
        <v>142</v>
      </c>
      <c r="E6909" s="4">
        <v>289098.84000000003</v>
      </c>
      <c r="F6909" s="4">
        <v>42237.340523999999</v>
      </c>
      <c r="G6909" s="3">
        <v>0.14609999999999998</v>
      </c>
      <c r="H6909" s="7">
        <v>1095.0713636363637</v>
      </c>
      <c r="I6909" s="4">
        <v>159.98992622727272</v>
      </c>
      <c r="J6909">
        <v>264</v>
      </c>
      <c r="K6909" t="s">
        <v>60</v>
      </c>
      <c r="L6909" t="s">
        <v>61</v>
      </c>
      <c r="M6909" t="s">
        <v>143</v>
      </c>
      <c r="N6909" s="2">
        <v>41383</v>
      </c>
      <c r="O6909" s="2">
        <v>42508</v>
      </c>
      <c r="P6909" t="s">
        <v>18</v>
      </c>
      <c r="Q6909" t="s">
        <v>19</v>
      </c>
      <c r="R6909" s="5" t="str">
        <f t="shared" si="328"/>
        <v>0.1</v>
      </c>
      <c r="S6909" s="6" t="str">
        <f t="shared" si="329"/>
        <v/>
      </c>
      <c r="T6909">
        <f>ROUND(INT(表1[[#This Row],[合同结束日期]]-表1[[#This Row],[合同起始日期]])/365,1)</f>
        <v>3.1</v>
      </c>
    </row>
    <row r="6910" spans="1:20">
      <c r="A6910" s="1">
        <v>41974</v>
      </c>
      <c r="B6910" t="s">
        <v>121</v>
      </c>
      <c r="C6910">
        <f t="shared" si="327"/>
        <v>3</v>
      </c>
      <c r="D6910" t="s">
        <v>144</v>
      </c>
      <c r="E6910" s="4">
        <v>29613.599999999999</v>
      </c>
      <c r="F6910" s="4">
        <v>12239.300880000001</v>
      </c>
      <c r="G6910" s="3">
        <v>0.41330000000000006</v>
      </c>
      <c r="H6910" s="7">
        <v>725.82352941176475</v>
      </c>
      <c r="I6910" s="4">
        <v>299.98286470588238</v>
      </c>
      <c r="J6910">
        <v>40.799999999999997</v>
      </c>
      <c r="K6910" t="s">
        <v>60</v>
      </c>
      <c r="L6910" t="s">
        <v>116</v>
      </c>
      <c r="M6910" t="s">
        <v>145</v>
      </c>
      <c r="N6910" s="2">
        <v>41295</v>
      </c>
      <c r="O6910" s="2">
        <v>42133</v>
      </c>
      <c r="P6910" t="s">
        <v>24</v>
      </c>
      <c r="Q6910" t="s">
        <v>83</v>
      </c>
      <c r="R6910" s="5" t="str">
        <f t="shared" si="328"/>
        <v>0.14</v>
      </c>
      <c r="S6910" s="6" t="str">
        <f t="shared" si="329"/>
        <v/>
      </c>
      <c r="T6910">
        <f>ROUND(INT(表1[[#This Row],[合同结束日期]]-表1[[#This Row],[合同起始日期]])/365,1)</f>
        <v>2.2999999999999998</v>
      </c>
    </row>
    <row r="6911" spans="1:20">
      <c r="A6911" s="1">
        <v>41974</v>
      </c>
      <c r="B6911" t="s">
        <v>121</v>
      </c>
      <c r="C6911">
        <f t="shared" si="327"/>
        <v>3</v>
      </c>
      <c r="D6911" t="s">
        <v>146</v>
      </c>
      <c r="E6911" s="4">
        <v>678624.20400000003</v>
      </c>
      <c r="F6911" s="4">
        <v>88221.146520000009</v>
      </c>
      <c r="G6911" s="3">
        <v>0.13</v>
      </c>
      <c r="H6911" s="7">
        <v>4158.2365441176471</v>
      </c>
      <c r="I6911" s="4">
        <v>540.57075073529427</v>
      </c>
      <c r="J6911">
        <v>163.19999999999999</v>
      </c>
      <c r="K6911" t="s">
        <v>11</v>
      </c>
      <c r="L6911" t="s">
        <v>51</v>
      </c>
      <c r="M6911" t="s">
        <v>50</v>
      </c>
      <c r="N6911" s="2">
        <v>41343</v>
      </c>
      <c r="O6911" s="2">
        <v>42499</v>
      </c>
      <c r="P6911" t="s">
        <v>18</v>
      </c>
      <c r="Q6911" t="s">
        <v>28</v>
      </c>
      <c r="R6911" s="5" t="str">
        <f t="shared" si="328"/>
        <v>0.13</v>
      </c>
      <c r="S6911" s="6" t="str">
        <f t="shared" si="329"/>
        <v/>
      </c>
      <c r="T6911">
        <f>ROUND(INT(表1[[#This Row],[合同结束日期]]-表1[[#This Row],[合同起始日期]])/365,1)</f>
        <v>3.2</v>
      </c>
    </row>
    <row r="6912" spans="1:20">
      <c r="A6912" s="1">
        <v>41974</v>
      </c>
      <c r="B6912" t="s">
        <v>121</v>
      </c>
      <c r="C6912">
        <f t="shared" si="327"/>
        <v>3</v>
      </c>
      <c r="D6912" t="s">
        <v>147</v>
      </c>
      <c r="E6912" s="4">
        <v>1093196.976</v>
      </c>
      <c r="F6912" s="4">
        <v>85160.044430399998</v>
      </c>
      <c r="G6912" s="3">
        <v>7.7899999999999997E-2</v>
      </c>
      <c r="H6912" s="7">
        <v>1347.6294082840238</v>
      </c>
      <c r="I6912" s="4">
        <v>104.98033090532545</v>
      </c>
      <c r="J6912">
        <v>811.19999999999993</v>
      </c>
      <c r="K6912" t="s">
        <v>44</v>
      </c>
      <c r="L6912" t="s">
        <v>72</v>
      </c>
      <c r="M6912" t="s">
        <v>71</v>
      </c>
      <c r="N6912" s="2">
        <v>41240</v>
      </c>
      <c r="O6912" s="2">
        <v>44325</v>
      </c>
      <c r="P6912" t="s">
        <v>18</v>
      </c>
      <c r="Q6912" t="s">
        <v>78</v>
      </c>
      <c r="R6912" s="5" t="str">
        <f t="shared" si="328"/>
        <v>0.07</v>
      </c>
      <c r="S6912" s="6" t="str">
        <f t="shared" si="329"/>
        <v/>
      </c>
      <c r="T6912">
        <f>ROUND(INT(表1[[#This Row],[合同结束日期]]-表1[[#This Row],[合同起始日期]])/365,1)</f>
        <v>8.5</v>
      </c>
    </row>
    <row r="6913" spans="1:20">
      <c r="A6913" s="1">
        <v>41974</v>
      </c>
      <c r="B6913" t="s">
        <v>121</v>
      </c>
      <c r="C6913">
        <f t="shared" si="327"/>
        <v>3</v>
      </c>
      <c r="D6913" t="s">
        <v>148</v>
      </c>
      <c r="E6913" s="4">
        <v>150476.4</v>
      </c>
      <c r="F6913" s="4">
        <v>20269.17108</v>
      </c>
      <c r="G6913" s="3">
        <v>0.13470000000000001</v>
      </c>
      <c r="H6913" s="7">
        <v>2022.5322580645163</v>
      </c>
      <c r="I6913" s="4">
        <v>272.43509516129035</v>
      </c>
      <c r="J6913">
        <v>74.399999999999991</v>
      </c>
      <c r="K6913" t="s">
        <v>44</v>
      </c>
      <c r="L6913" t="s">
        <v>72</v>
      </c>
      <c r="M6913" t="s">
        <v>126</v>
      </c>
      <c r="N6913" s="2">
        <v>41312</v>
      </c>
      <c r="O6913" s="2">
        <v>43229</v>
      </c>
      <c r="P6913" t="s">
        <v>24</v>
      </c>
      <c r="Q6913" t="s">
        <v>48</v>
      </c>
      <c r="R6913" s="5" t="str">
        <f t="shared" si="328"/>
        <v>0.11</v>
      </c>
      <c r="S6913" s="6" t="str">
        <f t="shared" si="329"/>
        <v/>
      </c>
      <c r="T6913">
        <f>ROUND(INT(表1[[#This Row],[合同结束日期]]-表1[[#This Row],[合同起始日期]])/365,1)</f>
        <v>5.3</v>
      </c>
    </row>
    <row r="6914" spans="1:20">
      <c r="A6914" s="1">
        <v>41974</v>
      </c>
      <c r="B6914" t="s">
        <v>121</v>
      </c>
      <c r="C6914">
        <f t="shared" si="327"/>
        <v>3</v>
      </c>
      <c r="D6914" t="s">
        <v>304</v>
      </c>
      <c r="E6914" s="4">
        <v>55090.799999999996</v>
      </c>
      <c r="F6914" s="4">
        <v>11794.940280000001</v>
      </c>
      <c r="G6914" s="3">
        <v>0.21410000000000004</v>
      </c>
      <c r="H6914" s="7">
        <v>1480.9354838709678</v>
      </c>
      <c r="I6914" s="4">
        <v>317.06828709677427</v>
      </c>
      <c r="J6914">
        <v>37.199999999999996</v>
      </c>
      <c r="K6914" t="s">
        <v>44</v>
      </c>
      <c r="L6914" t="s">
        <v>46</v>
      </c>
      <c r="M6914" t="s">
        <v>45</v>
      </c>
      <c r="N6914" s="2">
        <v>41609</v>
      </c>
      <c r="O6914" s="2">
        <v>42358</v>
      </c>
      <c r="P6914" t="s">
        <v>24</v>
      </c>
      <c r="Q6914" t="s">
        <v>364</v>
      </c>
      <c r="R6914" s="5" t="str">
        <f t="shared" si="328"/>
        <v>0.14</v>
      </c>
      <c r="S6914" s="6" t="str">
        <f t="shared" si="329"/>
        <v>0.14</v>
      </c>
      <c r="T6914">
        <f>ROUND(INT(表1[[#This Row],[合同结束日期]]-表1[[#This Row],[合同起始日期]])/365,1)</f>
        <v>2.1</v>
      </c>
    </row>
    <row r="6915" spans="1:20">
      <c r="A6915" s="1">
        <v>41974</v>
      </c>
      <c r="B6915" t="s">
        <v>121</v>
      </c>
      <c r="C6915">
        <f t="shared" si="327"/>
        <v>3</v>
      </c>
      <c r="D6915" t="s">
        <v>149</v>
      </c>
      <c r="E6915" s="4">
        <v>3027949.8359999997</v>
      </c>
      <c r="F6915" s="4">
        <v>362047.76805357158</v>
      </c>
      <c r="G6915" s="3">
        <v>0.11956861495824715</v>
      </c>
      <c r="H6915" s="7">
        <v>678.66905056481983</v>
      </c>
      <c r="I6915" s="4">
        <v>81.147518391064111</v>
      </c>
      <c r="J6915">
        <v>4461.5999999999995</v>
      </c>
      <c r="K6915" t="s">
        <v>151</v>
      </c>
      <c r="L6915" t="s">
        <v>150</v>
      </c>
      <c r="M6915" t="s">
        <v>150</v>
      </c>
      <c r="N6915" s="2">
        <v>41150</v>
      </c>
      <c r="O6915" s="2">
        <v>48708</v>
      </c>
      <c r="P6915" t="s">
        <v>24</v>
      </c>
      <c r="Q6915" t="s">
        <v>65</v>
      </c>
      <c r="R6915" s="5" t="str">
        <f t="shared" si="328"/>
        <v>0.12</v>
      </c>
      <c r="S6915" s="6" t="str">
        <f t="shared" si="329"/>
        <v/>
      </c>
      <c r="T6915">
        <f>ROUND(INT(表1[[#This Row],[合同结束日期]]-表1[[#This Row],[合同起始日期]])/365,1)</f>
        <v>20.7</v>
      </c>
    </row>
    <row r="6916" spans="1:20">
      <c r="A6916" s="1">
        <v>41974</v>
      </c>
      <c r="B6916" t="s">
        <v>121</v>
      </c>
      <c r="C6916">
        <f t="shared" si="327"/>
        <v>3</v>
      </c>
      <c r="D6916" t="s">
        <v>225</v>
      </c>
      <c r="E6916" s="4">
        <v>372000</v>
      </c>
      <c r="F6916" s="4">
        <v>29760</v>
      </c>
      <c r="G6916" s="3">
        <v>0.08</v>
      </c>
      <c r="H6916" s="7">
        <v>2060.7591570830286</v>
      </c>
      <c r="I6916" s="4">
        <v>164.8607325666423</v>
      </c>
      <c r="J6916">
        <v>180.51599999999999</v>
      </c>
      <c r="K6916" t="s">
        <v>44</v>
      </c>
      <c r="L6916" t="s">
        <v>72</v>
      </c>
      <c r="M6916" t="s">
        <v>126</v>
      </c>
      <c r="N6916" s="2">
        <v>41337</v>
      </c>
      <c r="O6916" s="2">
        <v>46917</v>
      </c>
      <c r="P6916" t="s">
        <v>24</v>
      </c>
      <c r="Q6916">
        <v>0.08</v>
      </c>
      <c r="R6916" s="5">
        <f t="shared" si="328"/>
        <v>0.08</v>
      </c>
      <c r="S6916" s="6" t="str">
        <f t="shared" si="329"/>
        <v/>
      </c>
      <c r="T6916">
        <f>ROUND(INT(表1[[#This Row],[合同结束日期]]-表1[[#This Row],[合同起始日期]])/365,1)</f>
        <v>15.3</v>
      </c>
    </row>
    <row r="6917" spans="1:20">
      <c r="A6917" s="1">
        <v>41974</v>
      </c>
      <c r="B6917" t="s">
        <v>121</v>
      </c>
      <c r="C6917">
        <f t="shared" si="327"/>
        <v>3</v>
      </c>
      <c r="D6917" t="s">
        <v>152</v>
      </c>
      <c r="E6917" s="4">
        <v>249278.4</v>
      </c>
      <c r="F6917" s="4">
        <v>61721.331839999999</v>
      </c>
      <c r="G6917" s="3">
        <v>0.24760000000000001</v>
      </c>
      <c r="H6917" s="7">
        <v>747.23741007194246</v>
      </c>
      <c r="I6917" s="4">
        <v>185.01598273381296</v>
      </c>
      <c r="J6917">
        <v>333.59999999999997</v>
      </c>
      <c r="K6917" t="s">
        <v>151</v>
      </c>
      <c r="L6917" t="s">
        <v>154</v>
      </c>
      <c r="M6917" t="s">
        <v>153</v>
      </c>
      <c r="N6917" s="2">
        <v>41261</v>
      </c>
      <c r="O6917" s="2">
        <v>43229</v>
      </c>
      <c r="P6917" t="s">
        <v>14</v>
      </c>
      <c r="Q6917" t="s">
        <v>37</v>
      </c>
      <c r="R6917" s="5" t="str">
        <f t="shared" si="328"/>
        <v>0.</v>
      </c>
      <c r="S6917" s="6" t="str">
        <f t="shared" si="329"/>
        <v/>
      </c>
      <c r="T6917">
        <f>ROUND(INT(表1[[#This Row],[合同结束日期]]-表1[[#This Row],[合同起始日期]])/365,1)</f>
        <v>5.4</v>
      </c>
    </row>
    <row r="6918" spans="1:20">
      <c r="A6918" s="1">
        <v>41974</v>
      </c>
      <c r="B6918" t="s">
        <v>121</v>
      </c>
      <c r="C6918">
        <f t="shared" si="327"/>
        <v>3</v>
      </c>
      <c r="D6918" t="s">
        <v>155</v>
      </c>
      <c r="E6918" s="4">
        <v>483643.19999999995</v>
      </c>
      <c r="F6918" s="4">
        <v>86281.946880000003</v>
      </c>
      <c r="G6918" s="3">
        <v>0.17840000000000003</v>
      </c>
      <c r="H6918" s="7">
        <v>2723.2162162162163</v>
      </c>
      <c r="I6918" s="4">
        <v>485.82177297297301</v>
      </c>
      <c r="J6918">
        <v>177.6</v>
      </c>
      <c r="K6918" t="s">
        <v>11</v>
      </c>
      <c r="L6918" t="s">
        <v>92</v>
      </c>
      <c r="M6918" t="s">
        <v>92</v>
      </c>
      <c r="N6918" s="2">
        <v>41299</v>
      </c>
      <c r="O6918" s="2">
        <v>42499</v>
      </c>
      <c r="P6918" t="s">
        <v>24</v>
      </c>
      <c r="Q6918" t="s">
        <v>59</v>
      </c>
      <c r="R6918" s="5" t="str">
        <f t="shared" si="328"/>
        <v>0.16</v>
      </c>
      <c r="S6918" s="6" t="str">
        <f t="shared" si="329"/>
        <v/>
      </c>
      <c r="T6918">
        <f>ROUND(INT(表1[[#This Row],[合同结束日期]]-表1[[#This Row],[合同起始日期]])/365,1)</f>
        <v>3.3</v>
      </c>
    </row>
    <row r="6919" spans="1:20">
      <c r="A6919" s="1">
        <v>41974</v>
      </c>
      <c r="B6919" t="s">
        <v>121</v>
      </c>
      <c r="C6919">
        <f t="shared" si="327"/>
        <v>3</v>
      </c>
      <c r="D6919" t="s">
        <v>156</v>
      </c>
      <c r="E6919" s="4">
        <v>104272.8</v>
      </c>
      <c r="F6919" s="4">
        <v>52803.745919999994</v>
      </c>
      <c r="G6919" s="3">
        <v>0.50639999999999996</v>
      </c>
      <c r="H6919" s="7">
        <v>493.71590909090912</v>
      </c>
      <c r="I6919" s="4">
        <v>250.01773636363635</v>
      </c>
      <c r="J6919">
        <v>211.2</v>
      </c>
      <c r="K6919" t="s">
        <v>11</v>
      </c>
      <c r="L6919" t="s">
        <v>23</v>
      </c>
      <c r="M6919" t="s">
        <v>23</v>
      </c>
      <c r="N6919" s="2">
        <v>41346</v>
      </c>
      <c r="O6919" s="2">
        <v>42499</v>
      </c>
      <c r="P6919" t="s">
        <v>24</v>
      </c>
      <c r="Q6919" t="s">
        <v>56</v>
      </c>
      <c r="R6919" s="5" t="str">
        <f t="shared" si="328"/>
        <v>0.17</v>
      </c>
      <c r="S6919" s="6" t="str">
        <f t="shared" si="329"/>
        <v/>
      </c>
      <c r="T6919">
        <f>ROUND(INT(表1[[#This Row],[合同结束日期]]-表1[[#This Row],[合同起始日期]])/365,1)</f>
        <v>3.2</v>
      </c>
    </row>
    <row r="6920" spans="1:20">
      <c r="A6920" s="1">
        <v>41974</v>
      </c>
      <c r="B6920" t="s">
        <v>121</v>
      </c>
      <c r="C6920">
        <f t="shared" si="327"/>
        <v>3</v>
      </c>
      <c r="D6920" t="s">
        <v>158</v>
      </c>
      <c r="E6920" s="4">
        <v>95216.76</v>
      </c>
      <c r="F6920" s="4">
        <v>17643.665628000002</v>
      </c>
      <c r="G6920" s="3">
        <v>0.18530000000000005</v>
      </c>
      <c r="H6920" s="7">
        <v>1416.9160714285713</v>
      </c>
      <c r="I6920" s="4">
        <v>262.55454803571433</v>
      </c>
      <c r="J6920">
        <v>67.2</v>
      </c>
      <c r="K6920" t="s">
        <v>11</v>
      </c>
      <c r="L6920" t="s">
        <v>13</v>
      </c>
      <c r="M6920" t="s">
        <v>27</v>
      </c>
      <c r="N6920" s="2">
        <v>41330</v>
      </c>
      <c r="O6920" s="2">
        <v>42133</v>
      </c>
      <c r="P6920" t="s">
        <v>24</v>
      </c>
      <c r="Q6920" t="s">
        <v>25</v>
      </c>
      <c r="R6920" s="5" t="str">
        <f t="shared" si="328"/>
        <v>0.15</v>
      </c>
      <c r="S6920" s="6" t="str">
        <f t="shared" si="329"/>
        <v/>
      </c>
      <c r="T6920">
        <f>ROUND(INT(表1[[#This Row],[合同结束日期]]-表1[[#This Row],[合同起始日期]])/365,1)</f>
        <v>2.2000000000000002</v>
      </c>
    </row>
    <row r="6921" spans="1:20">
      <c r="A6921" s="1">
        <v>41974</v>
      </c>
      <c r="B6921" t="s">
        <v>121</v>
      </c>
      <c r="C6921">
        <f t="shared" si="327"/>
        <v>3</v>
      </c>
      <c r="D6921" t="s">
        <v>159</v>
      </c>
      <c r="E6921" s="4">
        <v>66728.399999999994</v>
      </c>
      <c r="F6921" s="4">
        <v>19151.050799999997</v>
      </c>
      <c r="G6921" s="3">
        <v>0.28699999999999998</v>
      </c>
      <c r="H6921" s="7">
        <v>992.98214285714278</v>
      </c>
      <c r="I6921" s="4">
        <v>284.98587499999996</v>
      </c>
      <c r="J6921">
        <v>67.2</v>
      </c>
      <c r="K6921" t="s">
        <v>60</v>
      </c>
      <c r="L6921" t="s">
        <v>61</v>
      </c>
      <c r="M6921" t="s">
        <v>60</v>
      </c>
      <c r="N6921" s="2">
        <v>41283</v>
      </c>
      <c r="O6921" s="2">
        <v>42133</v>
      </c>
      <c r="P6921" t="s">
        <v>24</v>
      </c>
      <c r="Q6921" t="s">
        <v>25</v>
      </c>
      <c r="R6921" s="5" t="str">
        <f t="shared" si="328"/>
        <v>0.15</v>
      </c>
      <c r="S6921" s="6" t="str">
        <f t="shared" si="329"/>
        <v/>
      </c>
      <c r="T6921">
        <f>ROUND(INT(表1[[#This Row],[合同结束日期]]-表1[[#This Row],[合同起始日期]])/365,1)</f>
        <v>2.2999999999999998</v>
      </c>
    </row>
    <row r="6922" spans="1:20">
      <c r="A6922" s="1">
        <v>41974</v>
      </c>
      <c r="B6922" t="s">
        <v>121</v>
      </c>
      <c r="C6922">
        <f t="shared" si="327"/>
        <v>3</v>
      </c>
      <c r="D6922" t="s">
        <v>244</v>
      </c>
      <c r="E6922" s="4">
        <v>186883.19999999998</v>
      </c>
      <c r="F6922" s="4">
        <v>39208.095359999999</v>
      </c>
      <c r="G6922" s="3">
        <v>0.20980000000000001</v>
      </c>
      <c r="H6922" s="7">
        <v>1004.7483870967741</v>
      </c>
      <c r="I6922" s="4">
        <v>210.79621161290322</v>
      </c>
      <c r="J6922">
        <v>186</v>
      </c>
      <c r="K6922" t="s">
        <v>11</v>
      </c>
      <c r="L6922" t="s">
        <v>13</v>
      </c>
      <c r="M6922" t="s">
        <v>27</v>
      </c>
      <c r="N6922" s="2">
        <v>41445</v>
      </c>
      <c r="O6922" s="2">
        <v>42204</v>
      </c>
      <c r="P6922" t="s">
        <v>24</v>
      </c>
      <c r="Q6922" t="s">
        <v>59</v>
      </c>
      <c r="R6922" s="5" t="str">
        <f t="shared" si="328"/>
        <v>0.16</v>
      </c>
      <c r="S6922" s="6" t="str">
        <f t="shared" si="329"/>
        <v/>
      </c>
      <c r="T6922">
        <f>ROUND(INT(表1[[#This Row],[合同结束日期]]-表1[[#This Row],[合同起始日期]])/365,1)</f>
        <v>2.1</v>
      </c>
    </row>
    <row r="6923" spans="1:20">
      <c r="A6923" s="1">
        <v>41974</v>
      </c>
      <c r="B6923" t="s">
        <v>121</v>
      </c>
      <c r="C6923">
        <f t="shared" si="327"/>
        <v>3</v>
      </c>
      <c r="D6923" t="s">
        <v>160</v>
      </c>
      <c r="E6923" s="4">
        <v>345720</v>
      </c>
      <c r="F6923" s="4">
        <v>55522.631999999998</v>
      </c>
      <c r="G6923" s="3">
        <v>0.16059999999999999</v>
      </c>
      <c r="H6923" s="7">
        <v>4722.9508196721308</v>
      </c>
      <c r="I6923" s="4">
        <v>758.50590163934419</v>
      </c>
      <c r="J6923">
        <v>73.2</v>
      </c>
      <c r="K6923" t="s">
        <v>20</v>
      </c>
      <c r="L6923" t="s">
        <v>21</v>
      </c>
      <c r="M6923" t="s">
        <v>130</v>
      </c>
      <c r="N6923" s="2">
        <v>41295</v>
      </c>
      <c r="O6923" s="2">
        <v>42133</v>
      </c>
      <c r="P6923" t="s">
        <v>24</v>
      </c>
      <c r="Q6923" t="s">
        <v>25</v>
      </c>
      <c r="R6923" s="5" t="str">
        <f t="shared" si="328"/>
        <v>0.15</v>
      </c>
      <c r="S6923" s="6" t="str">
        <f t="shared" si="329"/>
        <v/>
      </c>
      <c r="T6923">
        <f>ROUND(INT(表1[[#This Row],[合同结束日期]]-表1[[#This Row],[合同起始日期]])/365,1)</f>
        <v>2.2999999999999998</v>
      </c>
    </row>
    <row r="6924" spans="1:20">
      <c r="A6924" s="1">
        <v>41974</v>
      </c>
      <c r="B6924" t="s">
        <v>121</v>
      </c>
      <c r="C6924">
        <f t="shared" si="327"/>
        <v>3</v>
      </c>
      <c r="D6924" t="s">
        <v>161</v>
      </c>
      <c r="E6924" s="4">
        <v>220379.04</v>
      </c>
      <c r="F6924" s="4">
        <v>39469.886064000006</v>
      </c>
      <c r="G6924" s="3">
        <v>0.17910000000000001</v>
      </c>
      <c r="H6924" s="7">
        <v>2623.56</v>
      </c>
      <c r="I6924" s="4">
        <v>469.87959600000005</v>
      </c>
      <c r="J6924">
        <v>84</v>
      </c>
      <c r="K6924" t="s">
        <v>20</v>
      </c>
      <c r="L6924" t="s">
        <v>21</v>
      </c>
      <c r="M6924" t="s">
        <v>17</v>
      </c>
      <c r="N6924" s="2">
        <v>41326</v>
      </c>
      <c r="O6924" s="2">
        <v>42133</v>
      </c>
      <c r="P6924" t="s">
        <v>24</v>
      </c>
      <c r="Q6924" t="s">
        <v>59</v>
      </c>
      <c r="R6924" s="5" t="str">
        <f t="shared" si="328"/>
        <v>0.16</v>
      </c>
      <c r="S6924" s="6" t="str">
        <f t="shared" si="329"/>
        <v/>
      </c>
      <c r="T6924">
        <f>ROUND(INT(表1[[#This Row],[合同结束日期]]-表1[[#This Row],[合同起始日期]])/365,1)</f>
        <v>2.2000000000000002</v>
      </c>
    </row>
    <row r="6925" spans="1:20">
      <c r="A6925" s="1">
        <v>41974</v>
      </c>
      <c r="B6925" t="s">
        <v>121</v>
      </c>
      <c r="C6925">
        <f t="shared" si="327"/>
        <v>3</v>
      </c>
      <c r="D6925" t="s">
        <v>162</v>
      </c>
      <c r="E6925" s="4">
        <v>71850</v>
      </c>
      <c r="F6925" s="4">
        <v>24565.514999999996</v>
      </c>
      <c r="G6925" s="3">
        <v>0.34189999999999993</v>
      </c>
      <c r="H6925" s="7">
        <v>672.75280898876406</v>
      </c>
      <c r="I6925" s="4">
        <v>230.0141853932584</v>
      </c>
      <c r="J6925">
        <v>106.8</v>
      </c>
      <c r="K6925" t="s">
        <v>11</v>
      </c>
      <c r="L6925" t="s">
        <v>13</v>
      </c>
      <c r="M6925" t="s">
        <v>34</v>
      </c>
      <c r="N6925" s="2">
        <v>41276</v>
      </c>
      <c r="O6925" s="2">
        <v>42133</v>
      </c>
      <c r="P6925" t="s">
        <v>24</v>
      </c>
      <c r="Q6925" t="s">
        <v>25</v>
      </c>
      <c r="R6925" s="5" t="str">
        <f t="shared" si="328"/>
        <v>0.15</v>
      </c>
      <c r="S6925" s="6" t="str">
        <f t="shared" si="329"/>
        <v/>
      </c>
      <c r="T6925">
        <f>ROUND(INT(表1[[#This Row],[合同结束日期]]-表1[[#This Row],[合同起始日期]])/365,1)</f>
        <v>2.2999999999999998</v>
      </c>
    </row>
    <row r="6926" spans="1:20">
      <c r="A6926" s="1">
        <v>41974</v>
      </c>
      <c r="B6926" t="s">
        <v>121</v>
      </c>
      <c r="C6926">
        <f t="shared" si="327"/>
        <v>3</v>
      </c>
      <c r="D6926" t="s">
        <v>163</v>
      </c>
      <c r="E6926" s="4">
        <v>41070</v>
      </c>
      <c r="F6926" s="4">
        <v>11869.230000000001</v>
      </c>
      <c r="G6926" s="3">
        <v>0.28900000000000003</v>
      </c>
      <c r="H6926" s="7">
        <v>795.93023255813955</v>
      </c>
      <c r="I6926" s="4">
        <v>230.02383720930234</v>
      </c>
      <c r="J6926">
        <v>51.6</v>
      </c>
      <c r="K6926" t="s">
        <v>11</v>
      </c>
      <c r="L6926" t="s">
        <v>13</v>
      </c>
      <c r="M6926" t="s">
        <v>34</v>
      </c>
      <c r="N6926" s="2">
        <v>41276</v>
      </c>
      <c r="O6926" s="2">
        <v>42133</v>
      </c>
      <c r="P6926" t="s">
        <v>24</v>
      </c>
      <c r="Q6926" t="s">
        <v>25</v>
      </c>
      <c r="R6926" s="5" t="str">
        <f t="shared" si="328"/>
        <v>0.15</v>
      </c>
      <c r="S6926" s="6" t="str">
        <f t="shared" si="329"/>
        <v/>
      </c>
      <c r="T6926">
        <f>ROUND(INT(表1[[#This Row],[合同结束日期]]-表1[[#This Row],[合同起始日期]])/365,1)</f>
        <v>2.2999999999999998</v>
      </c>
    </row>
    <row r="6927" spans="1:20">
      <c r="A6927" s="1">
        <v>41974</v>
      </c>
      <c r="B6927" t="s">
        <v>121</v>
      </c>
      <c r="C6927">
        <f t="shared" si="327"/>
        <v>3</v>
      </c>
      <c r="D6927" t="s">
        <v>164</v>
      </c>
      <c r="E6927" s="4">
        <v>23203.200000000001</v>
      </c>
      <c r="F6927" s="4">
        <v>14351.1792</v>
      </c>
      <c r="G6927" s="3">
        <v>0.61850000000000005</v>
      </c>
      <c r="H6927" s="7">
        <v>371.84615384615387</v>
      </c>
      <c r="I6927" s="4">
        <v>229.98684615384616</v>
      </c>
      <c r="J6927">
        <v>62.4</v>
      </c>
      <c r="K6927" t="s">
        <v>11</v>
      </c>
      <c r="L6927" t="s">
        <v>13</v>
      </c>
      <c r="M6927" t="s">
        <v>34</v>
      </c>
      <c r="N6927" s="2">
        <v>41276</v>
      </c>
      <c r="O6927" s="2">
        <v>42133</v>
      </c>
      <c r="P6927" t="s">
        <v>24</v>
      </c>
      <c r="Q6927" t="s">
        <v>25</v>
      </c>
      <c r="R6927" s="5" t="str">
        <f t="shared" si="328"/>
        <v>0.15</v>
      </c>
      <c r="S6927" s="6" t="str">
        <f t="shared" si="329"/>
        <v/>
      </c>
      <c r="T6927">
        <f>ROUND(INT(表1[[#This Row],[合同结束日期]]-表1[[#This Row],[合同起始日期]])/365,1)</f>
        <v>2.2999999999999998</v>
      </c>
    </row>
    <row r="6928" spans="1:20">
      <c r="A6928" s="1">
        <v>41974</v>
      </c>
      <c r="B6928" t="s">
        <v>121</v>
      </c>
      <c r="C6928">
        <f t="shared" si="327"/>
        <v>3</v>
      </c>
      <c r="D6928" t="s">
        <v>165</v>
      </c>
      <c r="E6928" s="4">
        <v>153332.4</v>
      </c>
      <c r="F6928" s="4">
        <v>27553.832279999999</v>
      </c>
      <c r="G6928" s="3">
        <v>0.1797</v>
      </c>
      <c r="H6928" s="7">
        <v>1681.2763157894735</v>
      </c>
      <c r="I6928" s="4">
        <v>302.12535394736841</v>
      </c>
      <c r="J6928">
        <v>91.2</v>
      </c>
      <c r="K6928" t="s">
        <v>20</v>
      </c>
      <c r="L6928" t="s">
        <v>21</v>
      </c>
      <c r="M6928" t="s">
        <v>130</v>
      </c>
      <c r="N6928" s="2">
        <v>41284</v>
      </c>
      <c r="O6928" s="2">
        <v>42133</v>
      </c>
      <c r="P6928" t="s">
        <v>24</v>
      </c>
      <c r="Q6928" t="s">
        <v>25</v>
      </c>
      <c r="R6928" s="5" t="str">
        <f t="shared" si="328"/>
        <v>0.15</v>
      </c>
      <c r="S6928" s="6" t="str">
        <f t="shared" si="329"/>
        <v/>
      </c>
      <c r="T6928">
        <f>ROUND(INT(表1[[#This Row],[合同结束日期]]-表1[[#This Row],[合同起始日期]])/365,1)</f>
        <v>2.2999999999999998</v>
      </c>
    </row>
    <row r="6929" spans="1:20">
      <c r="A6929" s="1">
        <v>41974</v>
      </c>
      <c r="B6929" t="s">
        <v>121</v>
      </c>
      <c r="C6929">
        <f t="shared" si="327"/>
        <v>3</v>
      </c>
      <c r="D6929" t="s">
        <v>166</v>
      </c>
      <c r="E6929" s="4">
        <v>294493.2</v>
      </c>
      <c r="F6929" s="4">
        <v>54304.546080000007</v>
      </c>
      <c r="G6929" s="3">
        <v>0.18440000000000001</v>
      </c>
      <c r="H6929" s="7">
        <v>1452.1360946745565</v>
      </c>
      <c r="I6929" s="4">
        <v>267.77389585798824</v>
      </c>
      <c r="J6929">
        <v>202.79999999999998</v>
      </c>
      <c r="K6929" t="s">
        <v>20</v>
      </c>
      <c r="L6929" t="s">
        <v>21</v>
      </c>
      <c r="M6929" t="s">
        <v>130</v>
      </c>
      <c r="N6929" s="2">
        <v>41281</v>
      </c>
      <c r="O6929" s="2">
        <v>42499</v>
      </c>
      <c r="P6929" t="s">
        <v>24</v>
      </c>
      <c r="Q6929" t="s">
        <v>25</v>
      </c>
      <c r="R6929" s="5" t="str">
        <f t="shared" si="328"/>
        <v>0.15</v>
      </c>
      <c r="S6929" s="6" t="str">
        <f t="shared" si="329"/>
        <v/>
      </c>
      <c r="T6929">
        <f>ROUND(INT(表1[[#This Row],[合同结束日期]]-表1[[#This Row],[合同起始日期]])/365,1)</f>
        <v>3.3</v>
      </c>
    </row>
    <row r="6930" spans="1:20">
      <c r="A6930" s="1">
        <v>41974</v>
      </c>
      <c r="B6930" t="s">
        <v>121</v>
      </c>
      <c r="C6930">
        <f t="shared" si="327"/>
        <v>3</v>
      </c>
      <c r="D6930" t="s">
        <v>167</v>
      </c>
      <c r="E6930" s="4">
        <v>355594.8</v>
      </c>
      <c r="F6930" s="4">
        <v>73074.731400000004</v>
      </c>
      <c r="G6930" s="3">
        <v>0.20550000000000002</v>
      </c>
      <c r="H6930" s="7">
        <v>1962.4437086092717</v>
      </c>
      <c r="I6930" s="4">
        <v>403.28218211920534</v>
      </c>
      <c r="J6930">
        <v>181.2</v>
      </c>
      <c r="K6930" t="s">
        <v>20</v>
      </c>
      <c r="L6930" t="s">
        <v>21</v>
      </c>
      <c r="M6930" t="s">
        <v>130</v>
      </c>
      <c r="N6930" s="2">
        <v>41285</v>
      </c>
      <c r="O6930" s="2">
        <v>42499</v>
      </c>
      <c r="P6930" t="s">
        <v>24</v>
      </c>
      <c r="Q6930" t="s">
        <v>30</v>
      </c>
      <c r="R6930" s="5" t="str">
        <f t="shared" si="328"/>
        <v>0.18</v>
      </c>
      <c r="S6930" s="6" t="str">
        <f t="shared" si="329"/>
        <v/>
      </c>
      <c r="T6930">
        <f>ROUND(INT(表1[[#This Row],[合同结束日期]]-表1[[#This Row],[合同起始日期]])/365,1)</f>
        <v>3.3</v>
      </c>
    </row>
    <row r="6931" spans="1:20">
      <c r="A6931" s="1">
        <v>41974</v>
      </c>
      <c r="B6931" t="s">
        <v>121</v>
      </c>
      <c r="C6931">
        <f t="shared" si="327"/>
        <v>3</v>
      </c>
      <c r="D6931" t="s">
        <v>168</v>
      </c>
      <c r="E6931" s="4">
        <v>120724.79999999999</v>
      </c>
      <c r="F6931" s="4">
        <v>48603.804479999992</v>
      </c>
      <c r="G6931" s="3">
        <v>0.40259999999999996</v>
      </c>
      <c r="H6931" s="7">
        <v>621.01234567901224</v>
      </c>
      <c r="I6931" s="4">
        <v>250.01957037037033</v>
      </c>
      <c r="J6931">
        <v>194.4</v>
      </c>
      <c r="K6931" t="s">
        <v>60</v>
      </c>
      <c r="L6931" t="s">
        <v>61</v>
      </c>
      <c r="M6931" t="s">
        <v>58</v>
      </c>
      <c r="N6931" s="2">
        <v>41348</v>
      </c>
      <c r="O6931" s="2">
        <v>42499</v>
      </c>
      <c r="P6931" t="s">
        <v>24</v>
      </c>
      <c r="Q6931" t="s">
        <v>30</v>
      </c>
      <c r="R6931" s="5" t="str">
        <f t="shared" si="328"/>
        <v>0.18</v>
      </c>
      <c r="S6931" s="6" t="str">
        <f t="shared" si="329"/>
        <v/>
      </c>
      <c r="T6931">
        <f>ROUND(INT(表1[[#This Row],[合同结束日期]]-表1[[#This Row],[合同起始日期]])/365,1)</f>
        <v>3.2</v>
      </c>
    </row>
    <row r="6932" spans="1:20">
      <c r="A6932" s="1">
        <v>41974</v>
      </c>
      <c r="B6932" t="s">
        <v>121</v>
      </c>
      <c r="C6932">
        <f t="shared" si="327"/>
        <v>3</v>
      </c>
      <c r="D6932" t="s">
        <v>226</v>
      </c>
      <c r="E6932" s="4">
        <v>174505.19999999998</v>
      </c>
      <c r="F6932" s="4">
        <v>62001.697559999993</v>
      </c>
      <c r="G6932" s="3">
        <v>0.3553</v>
      </c>
      <c r="H6932" s="7">
        <v>133.16941391941393</v>
      </c>
      <c r="I6932" s="4">
        <v>47.315092765567762</v>
      </c>
      <c r="J6932">
        <v>1310.3999999999999</v>
      </c>
      <c r="K6932" t="s">
        <v>20</v>
      </c>
      <c r="L6932" t="s">
        <v>173</v>
      </c>
      <c r="M6932" t="s">
        <v>172</v>
      </c>
      <c r="N6932" s="2">
        <v>41241</v>
      </c>
      <c r="O6932" s="2">
        <v>45803</v>
      </c>
      <c r="P6932" t="s">
        <v>39</v>
      </c>
      <c r="Q6932" t="s">
        <v>28</v>
      </c>
      <c r="R6932" s="5" t="str">
        <f t="shared" si="328"/>
        <v>0.13</v>
      </c>
      <c r="S6932" s="6" t="str">
        <f t="shared" si="329"/>
        <v/>
      </c>
      <c r="T6932">
        <f>ROUND(INT(表1[[#This Row],[合同结束日期]]-表1[[#This Row],[合同起始日期]])/365,1)</f>
        <v>12.5</v>
      </c>
    </row>
    <row r="6933" spans="1:20">
      <c r="A6933" s="1">
        <v>41974</v>
      </c>
      <c r="B6933" t="s">
        <v>121</v>
      </c>
      <c r="C6933">
        <f t="shared" si="327"/>
        <v>3</v>
      </c>
      <c r="D6933" t="s">
        <v>169</v>
      </c>
      <c r="E6933" s="4">
        <v>66033.599999999991</v>
      </c>
      <c r="F6933" s="4">
        <v>33386.588160000007</v>
      </c>
      <c r="G6933" s="3">
        <v>0.50560000000000016</v>
      </c>
      <c r="H6933" s="7">
        <v>514.28037383177559</v>
      </c>
      <c r="I6933" s="4">
        <v>260.02015700934584</v>
      </c>
      <c r="J6933">
        <v>128.4</v>
      </c>
      <c r="K6933" t="s">
        <v>20</v>
      </c>
      <c r="L6933" t="s">
        <v>21</v>
      </c>
      <c r="M6933" t="s">
        <v>130</v>
      </c>
      <c r="N6933" s="2">
        <v>41326</v>
      </c>
      <c r="O6933" s="2">
        <v>42499</v>
      </c>
      <c r="P6933" t="s">
        <v>24</v>
      </c>
      <c r="Q6933" t="s">
        <v>170</v>
      </c>
      <c r="R6933" s="5" t="str">
        <f t="shared" si="328"/>
        <v>0.2</v>
      </c>
      <c r="S6933" s="6" t="str">
        <f t="shared" si="329"/>
        <v/>
      </c>
      <c r="T6933">
        <f>ROUND(INT(表1[[#This Row],[合同结束日期]]-表1[[#This Row],[合同起始日期]])/365,1)</f>
        <v>3.2</v>
      </c>
    </row>
    <row r="6934" spans="1:20">
      <c r="A6934" s="1">
        <v>41974</v>
      </c>
      <c r="B6934" t="s">
        <v>121</v>
      </c>
      <c r="C6934">
        <f t="shared" si="327"/>
        <v>3</v>
      </c>
      <c r="D6934" t="s">
        <v>171</v>
      </c>
      <c r="E6934" s="4">
        <v>268414.8</v>
      </c>
      <c r="F6934" s="4">
        <v>111875.28864</v>
      </c>
      <c r="G6934" s="3">
        <v>0.4168</v>
      </c>
      <c r="H6934" s="7">
        <v>379.11694915254236</v>
      </c>
      <c r="I6934" s="4">
        <v>158.01594440677965</v>
      </c>
      <c r="J6934">
        <v>708</v>
      </c>
      <c r="K6934" t="s">
        <v>20</v>
      </c>
      <c r="L6934" t="s">
        <v>173</v>
      </c>
      <c r="M6934" t="s">
        <v>172</v>
      </c>
      <c r="N6934" s="2">
        <v>41377</v>
      </c>
      <c r="O6934" s="2">
        <v>43247</v>
      </c>
      <c r="P6934" t="s">
        <v>24</v>
      </c>
      <c r="Q6934" t="s">
        <v>326</v>
      </c>
      <c r="R6934" s="5" t="str">
        <f t="shared" si="328"/>
        <v>0.21</v>
      </c>
      <c r="S6934" s="6" t="str">
        <f t="shared" si="329"/>
        <v/>
      </c>
      <c r="T6934">
        <f>ROUND(INT(表1[[#This Row],[合同结束日期]]-表1[[#This Row],[合同起始日期]])/365,1)</f>
        <v>5.0999999999999996</v>
      </c>
    </row>
    <row r="6935" spans="1:20">
      <c r="A6935" s="1">
        <v>41974</v>
      </c>
      <c r="B6935" t="s">
        <v>121</v>
      </c>
      <c r="C6935">
        <f t="shared" si="327"/>
        <v>3</v>
      </c>
      <c r="D6935" t="s">
        <v>174</v>
      </c>
      <c r="E6935" s="4">
        <v>200656.8</v>
      </c>
      <c r="F6935" s="4">
        <v>58973.033519999997</v>
      </c>
      <c r="G6935" s="3">
        <v>0.29389999999999999</v>
      </c>
      <c r="H6935" s="7">
        <v>357.29487179487177</v>
      </c>
      <c r="I6935" s="4">
        <v>105.00896282051281</v>
      </c>
      <c r="J6935">
        <v>561.6</v>
      </c>
      <c r="K6935" t="s">
        <v>76</v>
      </c>
      <c r="L6935" t="s">
        <v>75</v>
      </c>
      <c r="M6935" t="s">
        <v>75</v>
      </c>
      <c r="N6935" s="2">
        <v>41243</v>
      </c>
      <c r="O6935" s="2">
        <v>43229</v>
      </c>
      <c r="P6935" t="s">
        <v>24</v>
      </c>
      <c r="Q6935" t="s">
        <v>19</v>
      </c>
      <c r="R6935" s="5" t="str">
        <f t="shared" si="328"/>
        <v>0.1</v>
      </c>
      <c r="S6935" s="6" t="str">
        <f t="shared" si="329"/>
        <v/>
      </c>
      <c r="T6935">
        <f>ROUND(INT(表1[[#This Row],[合同结束日期]]-表1[[#This Row],[合同起始日期]])/365,1)</f>
        <v>5.4</v>
      </c>
    </row>
    <row r="6936" spans="1:20">
      <c r="A6936" s="1">
        <v>41974</v>
      </c>
      <c r="B6936" t="s">
        <v>121</v>
      </c>
      <c r="C6936">
        <f t="shared" si="327"/>
        <v>3</v>
      </c>
      <c r="D6936" t="s">
        <v>175</v>
      </c>
      <c r="E6936" s="4">
        <v>987732</v>
      </c>
      <c r="F6936" s="4">
        <v>186878.89440000002</v>
      </c>
      <c r="G6936" s="3">
        <v>0.18920000000000001</v>
      </c>
      <c r="H6936" s="7">
        <v>502.20256253813301</v>
      </c>
      <c r="I6936" s="4">
        <v>95.016724832214777</v>
      </c>
      <c r="J6936">
        <v>1966.8</v>
      </c>
      <c r="K6936" t="s">
        <v>20</v>
      </c>
      <c r="L6936" t="s">
        <v>173</v>
      </c>
      <c r="M6936" t="s">
        <v>172</v>
      </c>
      <c r="N6936" s="2">
        <v>41288</v>
      </c>
      <c r="O6936" s="2">
        <v>44694</v>
      </c>
      <c r="P6936" t="s">
        <v>18</v>
      </c>
      <c r="Q6936" t="s">
        <v>19</v>
      </c>
      <c r="R6936" s="5" t="str">
        <f t="shared" si="328"/>
        <v>0.1</v>
      </c>
      <c r="S6936" s="6" t="str">
        <f t="shared" si="329"/>
        <v/>
      </c>
      <c r="T6936">
        <f>ROUND(INT(表1[[#This Row],[合同结束日期]]-表1[[#This Row],[合同起始日期]])/365,1)</f>
        <v>9.3000000000000007</v>
      </c>
    </row>
    <row r="6937" spans="1:20">
      <c r="A6937" s="1">
        <v>41974</v>
      </c>
      <c r="B6937" t="s">
        <v>121</v>
      </c>
      <c r="C6937">
        <f t="shared" si="327"/>
        <v>3</v>
      </c>
      <c r="D6937" t="s">
        <v>313</v>
      </c>
      <c r="E6937" s="4">
        <v>56351.039999999994</v>
      </c>
      <c r="F6937" s="4">
        <v>9613.487423999999</v>
      </c>
      <c r="G6937" s="3">
        <v>0.1706</v>
      </c>
      <c r="H6937" s="7">
        <v>3130.6133333333328</v>
      </c>
      <c r="I6937" s="4">
        <v>534.08263466666665</v>
      </c>
      <c r="J6937">
        <v>18</v>
      </c>
      <c r="K6937" t="s">
        <v>20</v>
      </c>
      <c r="L6937" t="s">
        <v>21</v>
      </c>
      <c r="M6937" t="s">
        <v>130</v>
      </c>
      <c r="N6937" s="2">
        <v>41727</v>
      </c>
      <c r="O6937" s="2">
        <v>42091</v>
      </c>
      <c r="P6937" t="s">
        <v>24</v>
      </c>
      <c r="Q6937" t="s">
        <v>59</v>
      </c>
      <c r="R6937" s="5" t="str">
        <f t="shared" si="328"/>
        <v>0.16</v>
      </c>
      <c r="S6937" s="6" t="str">
        <f t="shared" si="329"/>
        <v/>
      </c>
      <c r="T6937">
        <f>ROUND(INT(表1[[#This Row],[合同结束日期]]-表1[[#This Row],[合同起始日期]])/365,1)</f>
        <v>1</v>
      </c>
    </row>
    <row r="6938" spans="1:20">
      <c r="A6938" s="1">
        <v>41974</v>
      </c>
      <c r="B6938" t="s">
        <v>121</v>
      </c>
      <c r="C6938">
        <f t="shared" si="327"/>
        <v>3</v>
      </c>
      <c r="D6938" t="s">
        <v>297</v>
      </c>
      <c r="E6938" s="4">
        <v>72847.679999999993</v>
      </c>
      <c r="F6938" s="4">
        <v>9339.0725760000005</v>
      </c>
      <c r="G6938" s="3">
        <v>0.12820000000000001</v>
      </c>
      <c r="H6938" s="7">
        <v>5058.8666666666668</v>
      </c>
      <c r="I6938" s="4">
        <v>648.54670666666675</v>
      </c>
      <c r="J6938">
        <v>14.399999999999999</v>
      </c>
      <c r="K6938" t="s">
        <v>60</v>
      </c>
      <c r="L6938" t="s">
        <v>61</v>
      </c>
      <c r="M6938" t="s">
        <v>305</v>
      </c>
      <c r="N6938" s="2">
        <v>41587</v>
      </c>
      <c r="O6938" s="2">
        <v>42316</v>
      </c>
      <c r="P6938" t="s">
        <v>24</v>
      </c>
      <c r="Q6938" t="s">
        <v>65</v>
      </c>
      <c r="R6938" s="5" t="str">
        <f t="shared" si="328"/>
        <v>0.12</v>
      </c>
      <c r="S6938" s="6" t="str">
        <f t="shared" si="329"/>
        <v/>
      </c>
      <c r="T6938">
        <f>ROUND(INT(表1[[#This Row],[合同结束日期]]-表1[[#This Row],[合同起始日期]])/365,1)</f>
        <v>2</v>
      </c>
    </row>
    <row r="6939" spans="1:20">
      <c r="A6939" s="1">
        <v>41974</v>
      </c>
      <c r="B6939" t="s">
        <v>121</v>
      </c>
      <c r="C6939">
        <f t="shared" si="327"/>
        <v>3</v>
      </c>
      <c r="D6939" t="s">
        <v>268</v>
      </c>
      <c r="E6939" s="4">
        <v>103792.8</v>
      </c>
      <c r="F6939" s="4">
        <v>15132.990240000001</v>
      </c>
      <c r="G6939" s="3">
        <v>0.14580000000000001</v>
      </c>
      <c r="H6939" s="7">
        <v>7207.8333333333339</v>
      </c>
      <c r="I6939" s="4">
        <v>1050.9021000000002</v>
      </c>
      <c r="J6939">
        <v>14.399999999999999</v>
      </c>
      <c r="K6939" t="s">
        <v>20</v>
      </c>
      <c r="L6939" t="s">
        <v>21</v>
      </c>
      <c r="M6939" t="s">
        <v>130</v>
      </c>
      <c r="N6939" s="2">
        <v>41486</v>
      </c>
      <c r="O6939" s="2">
        <v>42215</v>
      </c>
      <c r="P6939" t="s">
        <v>24</v>
      </c>
      <c r="Q6939" t="s">
        <v>83</v>
      </c>
      <c r="R6939" s="5" t="str">
        <f t="shared" si="328"/>
        <v>0.14</v>
      </c>
      <c r="S6939" s="6" t="str">
        <f t="shared" si="329"/>
        <v/>
      </c>
      <c r="T6939">
        <f>ROUND(INT(表1[[#This Row],[合同结束日期]]-表1[[#This Row],[合同起始日期]])/365,1)</f>
        <v>2</v>
      </c>
    </row>
    <row r="6940" spans="1:20">
      <c r="A6940" s="1">
        <v>41974</v>
      </c>
      <c r="B6940" t="s">
        <v>121</v>
      </c>
      <c r="C6940">
        <f t="shared" si="327"/>
        <v>3</v>
      </c>
      <c r="D6940" t="s">
        <v>327</v>
      </c>
      <c r="E6940" s="4">
        <v>63362.399999999994</v>
      </c>
      <c r="F6940" s="4">
        <v>9599.4035999999996</v>
      </c>
      <c r="G6940" s="3">
        <v>0.1515</v>
      </c>
      <c r="H6940" s="7">
        <v>2200.0833333333335</v>
      </c>
      <c r="I6940" s="4">
        <v>333.31262500000003</v>
      </c>
      <c r="J6940">
        <v>28.799999999999997</v>
      </c>
      <c r="K6940" t="s">
        <v>20</v>
      </c>
      <c r="L6940" t="s">
        <v>21</v>
      </c>
      <c r="M6940" t="s">
        <v>134</v>
      </c>
      <c r="N6940" s="2">
        <v>41787</v>
      </c>
      <c r="O6940" s="2">
        <v>42151</v>
      </c>
      <c r="P6940" t="s">
        <v>24</v>
      </c>
      <c r="Q6940" t="s">
        <v>19</v>
      </c>
      <c r="R6940" s="5" t="str">
        <f t="shared" si="328"/>
        <v>0.1</v>
      </c>
      <c r="S6940" s="6" t="str">
        <f t="shared" si="329"/>
        <v/>
      </c>
      <c r="T6940">
        <f>ROUND(INT(表1[[#This Row],[合同结束日期]]-表1[[#This Row],[合同起始日期]])/365,1)</f>
        <v>1</v>
      </c>
    </row>
    <row r="6941" spans="1:20">
      <c r="A6941" s="1">
        <v>41974</v>
      </c>
      <c r="B6941" t="s">
        <v>121</v>
      </c>
      <c r="C6941">
        <f t="shared" si="327"/>
        <v>3</v>
      </c>
      <c r="D6941" t="s">
        <v>337</v>
      </c>
      <c r="E6941" s="4">
        <v>12855.6</v>
      </c>
      <c r="F6941" s="4">
        <v>7200.4215599999989</v>
      </c>
      <c r="G6941" s="3">
        <v>0.56009999999999993</v>
      </c>
      <c r="H6941" s="7">
        <v>714.2</v>
      </c>
      <c r="I6941" s="4">
        <v>400.02341999999993</v>
      </c>
      <c r="J6941">
        <v>18</v>
      </c>
      <c r="K6941" t="s">
        <v>60</v>
      </c>
      <c r="L6941" t="s">
        <v>116</v>
      </c>
      <c r="M6941" t="s">
        <v>115</v>
      </c>
      <c r="N6941" s="2">
        <v>41825</v>
      </c>
      <c r="O6941" s="2">
        <v>42189</v>
      </c>
      <c r="P6941" t="s">
        <v>24</v>
      </c>
      <c r="Q6941" t="s">
        <v>30</v>
      </c>
      <c r="R6941" s="5" t="str">
        <f t="shared" si="328"/>
        <v>0.18</v>
      </c>
      <c r="S6941" s="6" t="str">
        <f t="shared" si="329"/>
        <v/>
      </c>
      <c r="T6941">
        <f>ROUND(INT(表1[[#This Row],[合同结束日期]]-表1[[#This Row],[合同起始日期]])/365,1)</f>
        <v>1</v>
      </c>
    </row>
    <row r="6942" spans="1:20">
      <c r="A6942" s="1">
        <v>41974</v>
      </c>
      <c r="B6942" t="s">
        <v>121</v>
      </c>
      <c r="C6942">
        <f t="shared" si="327"/>
        <v>3</v>
      </c>
      <c r="D6942" t="s">
        <v>339</v>
      </c>
      <c r="E6942" s="4">
        <v>41034</v>
      </c>
      <c r="F6942" s="4">
        <v>6598.2672000000002</v>
      </c>
      <c r="G6942" s="3">
        <v>0.1608</v>
      </c>
      <c r="H6942" s="7">
        <v>2849.5833333333335</v>
      </c>
      <c r="I6942" s="4">
        <v>458.21300000000008</v>
      </c>
      <c r="J6942">
        <v>14.399999999999999</v>
      </c>
      <c r="K6942" t="s">
        <v>44</v>
      </c>
      <c r="L6942" t="s">
        <v>46</v>
      </c>
      <c r="M6942" t="s">
        <v>187</v>
      </c>
      <c r="N6942" s="2">
        <v>41864</v>
      </c>
      <c r="O6942" s="2">
        <v>42228</v>
      </c>
      <c r="P6942" t="s">
        <v>24</v>
      </c>
      <c r="Q6942" t="s">
        <v>83</v>
      </c>
      <c r="R6942" s="5" t="str">
        <f t="shared" si="328"/>
        <v>0.14</v>
      </c>
      <c r="S6942" s="6" t="str">
        <f t="shared" si="329"/>
        <v/>
      </c>
      <c r="T6942">
        <f>ROUND(INT(表1[[#This Row],[合同结束日期]]-表1[[#This Row],[合同起始日期]])/365,1)</f>
        <v>1</v>
      </c>
    </row>
    <row r="6943" spans="1:20">
      <c r="A6943" s="1">
        <v>41974</v>
      </c>
      <c r="B6943" t="s">
        <v>121</v>
      </c>
      <c r="C6943">
        <f t="shared" si="327"/>
        <v>3</v>
      </c>
      <c r="D6943" t="s">
        <v>319</v>
      </c>
      <c r="E6943" s="4">
        <v>157608.47999999998</v>
      </c>
      <c r="F6943" s="4">
        <v>25816.269023999997</v>
      </c>
      <c r="G6943" s="3">
        <v>0.1638</v>
      </c>
      <c r="H6943" s="7">
        <v>9381.4571428571417</v>
      </c>
      <c r="I6943" s="4">
        <v>1536.6826799999999</v>
      </c>
      <c r="J6943">
        <v>16.8</v>
      </c>
      <c r="K6943" t="s">
        <v>20</v>
      </c>
      <c r="L6943" t="s">
        <v>21</v>
      </c>
      <c r="M6943" t="s">
        <v>130</v>
      </c>
      <c r="N6943" s="2">
        <v>41747</v>
      </c>
      <c r="O6943" s="2">
        <v>42111</v>
      </c>
      <c r="P6943" t="s">
        <v>24</v>
      </c>
      <c r="Q6943" t="s">
        <v>59</v>
      </c>
      <c r="R6943" s="5" t="str">
        <f t="shared" si="328"/>
        <v>0.16</v>
      </c>
      <c r="S6943" s="6" t="str">
        <f t="shared" si="329"/>
        <v/>
      </c>
      <c r="T6943">
        <f>ROUND(INT(表1[[#This Row],[合同结束日期]]-表1[[#This Row],[合同起始日期]])/365,1)</f>
        <v>1</v>
      </c>
    </row>
    <row r="6944" spans="1:20">
      <c r="A6944" s="1">
        <v>41974</v>
      </c>
      <c r="B6944" t="s">
        <v>121</v>
      </c>
      <c r="C6944">
        <f t="shared" si="327"/>
        <v>3</v>
      </c>
      <c r="D6944" t="s">
        <v>340</v>
      </c>
      <c r="E6944" s="4">
        <v>213927.6</v>
      </c>
      <c r="F6944" s="4">
        <v>30099.613319999997</v>
      </c>
      <c r="G6944" s="3">
        <v>0.14069999999999999</v>
      </c>
      <c r="H6944" s="7">
        <v>4691.394736842105</v>
      </c>
      <c r="I6944" s="4">
        <v>660.07923947368408</v>
      </c>
      <c r="J6944">
        <v>45.6</v>
      </c>
      <c r="K6944" t="s">
        <v>44</v>
      </c>
      <c r="L6944" t="s">
        <v>46</v>
      </c>
      <c r="M6944" t="s">
        <v>45</v>
      </c>
      <c r="N6944" s="2">
        <v>41841</v>
      </c>
      <c r="O6944" s="2">
        <v>43659</v>
      </c>
      <c r="P6944" t="s">
        <v>24</v>
      </c>
      <c r="Q6944" t="s">
        <v>28</v>
      </c>
      <c r="R6944" s="5" t="str">
        <f t="shared" si="328"/>
        <v>0.13</v>
      </c>
      <c r="S6944" s="6" t="str">
        <f t="shared" si="329"/>
        <v/>
      </c>
      <c r="T6944">
        <f>ROUND(INT(表1[[#This Row],[合同结束日期]]-表1[[#This Row],[合同起始日期]])/365,1)</f>
        <v>5</v>
      </c>
    </row>
    <row r="6945" spans="1:20">
      <c r="A6945" s="1">
        <v>41974</v>
      </c>
      <c r="B6945" t="s">
        <v>121</v>
      </c>
      <c r="C6945">
        <f t="shared" si="327"/>
        <v>3</v>
      </c>
      <c r="D6945" t="s">
        <v>320</v>
      </c>
      <c r="E6945" s="4">
        <v>42732</v>
      </c>
      <c r="F6945" s="4">
        <v>4273.2</v>
      </c>
      <c r="G6945" s="3">
        <v>9.9999999999999992E-2</v>
      </c>
      <c r="H6945" s="7">
        <v>17805</v>
      </c>
      <c r="I6945" s="4">
        <v>1780.5</v>
      </c>
      <c r="J6945">
        <v>2.4</v>
      </c>
      <c r="K6945" t="s">
        <v>44</v>
      </c>
      <c r="L6945" t="s">
        <v>46</v>
      </c>
      <c r="M6945" t="s">
        <v>187</v>
      </c>
      <c r="N6945" s="2">
        <v>41712</v>
      </c>
      <c r="O6945" s="2">
        <v>42076</v>
      </c>
      <c r="P6945" t="s">
        <v>18</v>
      </c>
      <c r="Q6945" t="s">
        <v>19</v>
      </c>
      <c r="R6945" s="5" t="str">
        <f t="shared" si="328"/>
        <v>0.1</v>
      </c>
      <c r="S6945" s="6" t="str">
        <f t="shared" si="329"/>
        <v/>
      </c>
      <c r="T6945">
        <f>ROUND(INT(表1[[#This Row],[合同结束日期]]-表1[[#This Row],[合同起始日期]])/365,1)</f>
        <v>1</v>
      </c>
    </row>
    <row r="6946" spans="1:20">
      <c r="A6946" s="1">
        <v>41974</v>
      </c>
      <c r="B6946" t="s">
        <v>121</v>
      </c>
      <c r="C6946">
        <f t="shared" si="327"/>
        <v>3</v>
      </c>
      <c r="D6946" t="s">
        <v>321</v>
      </c>
      <c r="E6946" s="4">
        <v>59484</v>
      </c>
      <c r="F6946" s="4">
        <v>5948.4</v>
      </c>
      <c r="G6946" s="3">
        <v>9.9999999999999992E-2</v>
      </c>
      <c r="H6946" s="7">
        <v>24785</v>
      </c>
      <c r="I6946" s="4">
        <v>2478.5</v>
      </c>
      <c r="J6946">
        <v>2.4</v>
      </c>
      <c r="K6946" t="s">
        <v>44</v>
      </c>
      <c r="L6946" t="s">
        <v>46</v>
      </c>
      <c r="M6946" t="s">
        <v>187</v>
      </c>
      <c r="N6946" s="2">
        <v>41712</v>
      </c>
      <c r="O6946" s="2">
        <v>42076</v>
      </c>
      <c r="P6946" t="s">
        <v>18</v>
      </c>
      <c r="Q6946" t="s">
        <v>19</v>
      </c>
      <c r="R6946" s="5" t="str">
        <f t="shared" si="328"/>
        <v>0.1</v>
      </c>
      <c r="S6946" s="6" t="str">
        <f t="shared" si="329"/>
        <v/>
      </c>
      <c r="T6946">
        <f>ROUND(INT(表1[[#This Row],[合同结束日期]]-表1[[#This Row],[合同起始日期]])/365,1)</f>
        <v>1</v>
      </c>
    </row>
    <row r="6947" spans="1:20">
      <c r="A6947" s="1">
        <v>41974</v>
      </c>
      <c r="B6947" t="s">
        <v>121</v>
      </c>
      <c r="C6947">
        <f t="shared" si="327"/>
        <v>3</v>
      </c>
      <c r="D6947" t="s">
        <v>330</v>
      </c>
      <c r="E6947" s="4">
        <v>22524</v>
      </c>
      <c r="F6947" s="4">
        <v>4202.9784</v>
      </c>
      <c r="G6947" s="3">
        <v>0.18659999999999999</v>
      </c>
      <c r="H6947" s="7">
        <v>9385</v>
      </c>
      <c r="I6947" s="4">
        <v>1751.241</v>
      </c>
      <c r="J6947">
        <v>2.4</v>
      </c>
      <c r="K6947" t="s">
        <v>44</v>
      </c>
      <c r="L6947" t="s">
        <v>46</v>
      </c>
      <c r="M6947" t="s">
        <v>45</v>
      </c>
      <c r="N6947" s="2">
        <v>41790</v>
      </c>
      <c r="O6947" s="2">
        <v>41973</v>
      </c>
      <c r="P6947" t="s">
        <v>24</v>
      </c>
      <c r="Q6947" t="s">
        <v>59</v>
      </c>
      <c r="R6947" s="5" t="str">
        <f t="shared" si="328"/>
        <v>0.16</v>
      </c>
      <c r="S6947" s="6" t="str">
        <f t="shared" si="329"/>
        <v/>
      </c>
      <c r="T6947">
        <f>ROUND(INT(表1[[#This Row],[合同结束日期]]-表1[[#This Row],[合同起始日期]])/365,1)</f>
        <v>0.5</v>
      </c>
    </row>
    <row r="6948" spans="1:20">
      <c r="A6948" s="1">
        <v>42005</v>
      </c>
      <c r="B6948" t="s">
        <v>121</v>
      </c>
      <c r="C6948">
        <f t="shared" si="327"/>
        <v>3</v>
      </c>
      <c r="D6948" t="s">
        <v>242</v>
      </c>
      <c r="E6948" s="4">
        <v>1236964.8</v>
      </c>
      <c r="F6948" s="4">
        <v>182452.30799999999</v>
      </c>
      <c r="G6948" s="3">
        <v>0.14749999999999999</v>
      </c>
      <c r="H6948" s="7">
        <v>542.52842105263164</v>
      </c>
      <c r="I6948" s="4">
        <v>80.022942105263155</v>
      </c>
      <c r="J6948">
        <v>2280</v>
      </c>
      <c r="K6948" t="s">
        <v>151</v>
      </c>
      <c r="L6948" t="s">
        <v>243</v>
      </c>
      <c r="M6948" t="s">
        <v>243</v>
      </c>
      <c r="N6948" s="2">
        <v>41282</v>
      </c>
      <c r="O6948" s="2">
        <v>45055</v>
      </c>
      <c r="P6948" t="s">
        <v>14</v>
      </c>
      <c r="Q6948" t="s">
        <v>37</v>
      </c>
      <c r="R6948" s="5" t="str">
        <f t="shared" si="328"/>
        <v>0.</v>
      </c>
      <c r="S6948" s="6" t="str">
        <f t="shared" si="329"/>
        <v/>
      </c>
      <c r="T6948">
        <f>ROUND(INT(表1[[#This Row],[合同结束日期]]-表1[[#This Row],[合同起始日期]])/365,1)</f>
        <v>10.3</v>
      </c>
    </row>
    <row r="6949" spans="1:20">
      <c r="A6949" s="1">
        <v>42005</v>
      </c>
      <c r="B6949" t="s">
        <v>121</v>
      </c>
      <c r="C6949">
        <f t="shared" si="327"/>
        <v>3</v>
      </c>
      <c r="D6949" t="s">
        <v>122</v>
      </c>
      <c r="E6949" s="4">
        <v>148981.19999999998</v>
      </c>
      <c r="F6949" s="4">
        <v>19010.001119999997</v>
      </c>
      <c r="G6949" s="3">
        <v>0.12759999999999999</v>
      </c>
      <c r="H6949" s="7">
        <v>1293.2395833333333</v>
      </c>
      <c r="I6949" s="4">
        <v>165.01737083333333</v>
      </c>
      <c r="J6949">
        <v>115.19999999999999</v>
      </c>
      <c r="K6949" t="s">
        <v>44</v>
      </c>
      <c r="L6949" t="s">
        <v>46</v>
      </c>
      <c r="M6949" t="s">
        <v>45</v>
      </c>
      <c r="N6949" s="2">
        <v>41358</v>
      </c>
      <c r="O6949" s="2">
        <v>43213</v>
      </c>
      <c r="P6949" t="s">
        <v>24</v>
      </c>
      <c r="Q6949" t="s">
        <v>123</v>
      </c>
      <c r="R6949" s="5" t="str">
        <f t="shared" si="328"/>
        <v>0.09</v>
      </c>
      <c r="S6949" s="6" t="str">
        <f t="shared" si="329"/>
        <v/>
      </c>
      <c r="T6949">
        <f>ROUND(INT(表1[[#This Row],[合同结束日期]]-表1[[#This Row],[合同起始日期]])/365,1)</f>
        <v>5.0999999999999996</v>
      </c>
    </row>
    <row r="6950" spans="1:20">
      <c r="A6950" s="1">
        <v>42005</v>
      </c>
      <c r="B6950" t="s">
        <v>121</v>
      </c>
      <c r="C6950">
        <f t="shared" si="327"/>
        <v>3</v>
      </c>
      <c r="D6950" t="s">
        <v>124</v>
      </c>
      <c r="E6950" s="4">
        <v>518194.8</v>
      </c>
      <c r="F6950" s="4">
        <v>66018.017519999994</v>
      </c>
      <c r="G6950" s="3">
        <v>0.12739999999999999</v>
      </c>
      <c r="H6950" s="7">
        <v>863.65800000000002</v>
      </c>
      <c r="I6950" s="4">
        <v>110.03002919999999</v>
      </c>
      <c r="J6950">
        <v>600</v>
      </c>
      <c r="K6950" t="s">
        <v>44</v>
      </c>
      <c r="L6950" t="s">
        <v>72</v>
      </c>
      <c r="M6950" t="s">
        <v>71</v>
      </c>
      <c r="N6950" s="2">
        <v>41267</v>
      </c>
      <c r="O6950" s="2">
        <v>44325</v>
      </c>
      <c r="P6950" t="s">
        <v>18</v>
      </c>
      <c r="Q6950" t="s">
        <v>42</v>
      </c>
      <c r="R6950" s="5" t="str">
        <f t="shared" si="328"/>
        <v>0.08</v>
      </c>
      <c r="S6950" s="6" t="str">
        <f t="shared" si="329"/>
        <v/>
      </c>
      <c r="T6950">
        <f>ROUND(INT(表1[[#This Row],[合同结束日期]]-表1[[#This Row],[合同起始日期]])/365,1)</f>
        <v>8.4</v>
      </c>
    </row>
    <row r="6951" spans="1:20">
      <c r="A6951" s="1">
        <v>42005</v>
      </c>
      <c r="B6951" t="s">
        <v>121</v>
      </c>
      <c r="C6951">
        <f t="shared" si="327"/>
        <v>3</v>
      </c>
      <c r="D6951" t="s">
        <v>125</v>
      </c>
      <c r="E6951" s="4">
        <v>815073.6</v>
      </c>
      <c r="F6951" s="4">
        <v>79225.153920000012</v>
      </c>
      <c r="G6951" s="3">
        <v>9.7200000000000022E-2</v>
      </c>
      <c r="H6951" s="7">
        <v>1746.0874035989718</v>
      </c>
      <c r="I6951" s="4">
        <v>169.71969562982008</v>
      </c>
      <c r="J6951">
        <v>466.79999999999995</v>
      </c>
      <c r="K6951" t="s">
        <v>44</v>
      </c>
      <c r="L6951" t="s">
        <v>72</v>
      </c>
      <c r="M6951" t="s">
        <v>126</v>
      </c>
      <c r="N6951" s="2">
        <v>41257</v>
      </c>
      <c r="O6951" s="2">
        <v>44325</v>
      </c>
      <c r="P6951" t="s">
        <v>24</v>
      </c>
      <c r="Q6951" t="s">
        <v>42</v>
      </c>
      <c r="R6951" s="5" t="str">
        <f t="shared" si="328"/>
        <v>0.08</v>
      </c>
      <c r="S6951" s="6" t="str">
        <f t="shared" si="329"/>
        <v/>
      </c>
      <c r="T6951">
        <f>ROUND(INT(表1[[#This Row],[合同结束日期]]-表1[[#This Row],[合同起始日期]])/365,1)</f>
        <v>8.4</v>
      </c>
    </row>
    <row r="6952" spans="1:20">
      <c r="A6952" s="1">
        <v>42005</v>
      </c>
      <c r="B6952" t="s">
        <v>121</v>
      </c>
      <c r="C6952">
        <f t="shared" si="327"/>
        <v>3</v>
      </c>
      <c r="D6952" t="s">
        <v>127</v>
      </c>
      <c r="E6952" s="4">
        <v>2551360.7999999998</v>
      </c>
      <c r="F6952" s="4">
        <v>111239.33087999999</v>
      </c>
      <c r="G6952" s="3">
        <v>4.36E-2</v>
      </c>
      <c r="H6952" s="7">
        <v>2066.2137998056364</v>
      </c>
      <c r="I6952" s="4">
        <v>90.086921671525758</v>
      </c>
      <c r="J6952">
        <v>1234.8</v>
      </c>
      <c r="K6952" t="s">
        <v>44</v>
      </c>
      <c r="L6952" t="s">
        <v>72</v>
      </c>
      <c r="M6952" t="s">
        <v>71</v>
      </c>
      <c r="N6952" s="2">
        <v>41241</v>
      </c>
      <c r="O6952" s="2">
        <v>45055</v>
      </c>
      <c r="P6952" t="s">
        <v>14</v>
      </c>
      <c r="Q6952" t="s">
        <v>37</v>
      </c>
      <c r="R6952" s="5" t="str">
        <f t="shared" si="328"/>
        <v>0.</v>
      </c>
      <c r="S6952" s="6" t="str">
        <f t="shared" si="329"/>
        <v/>
      </c>
      <c r="T6952">
        <f>ROUND(INT(表1[[#This Row],[合同结束日期]]-表1[[#This Row],[合同起始日期]])/365,1)</f>
        <v>10.4</v>
      </c>
    </row>
    <row r="6953" spans="1:20">
      <c r="A6953" s="1">
        <v>42005</v>
      </c>
      <c r="B6953" t="s">
        <v>121</v>
      </c>
      <c r="C6953">
        <f t="shared" si="327"/>
        <v>3</v>
      </c>
      <c r="D6953" t="s">
        <v>312</v>
      </c>
      <c r="E6953" s="4">
        <v>501438</v>
      </c>
      <c r="F6953" s="4">
        <v>47636.61</v>
      </c>
      <c r="G6953" s="3">
        <v>9.5000000000000001E-2</v>
      </c>
      <c r="H6953" s="7">
        <v>3072.5367647058824</v>
      </c>
      <c r="I6953" s="4">
        <v>291.89099264705885</v>
      </c>
      <c r="J6953">
        <v>163.19999999999999</v>
      </c>
      <c r="K6953" t="s">
        <v>44</v>
      </c>
      <c r="L6953" t="s">
        <v>72</v>
      </c>
      <c r="M6953" t="s">
        <v>71</v>
      </c>
      <c r="N6953" s="2">
        <v>41640</v>
      </c>
      <c r="O6953" s="2">
        <v>43100</v>
      </c>
      <c r="P6953" t="s">
        <v>18</v>
      </c>
      <c r="Q6953" t="s">
        <v>19</v>
      </c>
      <c r="R6953" s="5" t="str">
        <f t="shared" si="328"/>
        <v>0.1</v>
      </c>
      <c r="S6953" s="6" t="str">
        <f t="shared" si="329"/>
        <v/>
      </c>
      <c r="T6953">
        <f>ROUND(INT(表1[[#This Row],[合同结束日期]]-表1[[#This Row],[合同起始日期]])/365,1)</f>
        <v>4</v>
      </c>
    </row>
    <row r="6954" spans="1:20">
      <c r="A6954" s="1">
        <v>42005</v>
      </c>
      <c r="B6954" t="s">
        <v>121</v>
      </c>
      <c r="C6954">
        <f t="shared" si="327"/>
        <v>3</v>
      </c>
      <c r="D6954" t="s">
        <v>128</v>
      </c>
      <c r="E6954" s="4">
        <v>305368.8</v>
      </c>
      <c r="F6954" s="4">
        <v>28979.499119999997</v>
      </c>
      <c r="G6954" s="3">
        <v>9.4899999999999998E-2</v>
      </c>
      <c r="H6954" s="7">
        <v>1685.2582781456954</v>
      </c>
      <c r="I6954" s="4">
        <v>159.93101059602648</v>
      </c>
      <c r="J6954">
        <v>181.2</v>
      </c>
      <c r="K6954" t="s">
        <v>76</v>
      </c>
      <c r="L6954" t="s">
        <v>75</v>
      </c>
      <c r="M6954" t="s">
        <v>75</v>
      </c>
      <c r="N6954" s="2">
        <v>41285</v>
      </c>
      <c r="O6954" s="2">
        <v>43229</v>
      </c>
      <c r="P6954" t="s">
        <v>14</v>
      </c>
      <c r="Q6954" t="s">
        <v>37</v>
      </c>
      <c r="R6954" s="5" t="str">
        <f t="shared" si="328"/>
        <v>0.</v>
      </c>
      <c r="S6954" s="6" t="str">
        <f t="shared" si="329"/>
        <v/>
      </c>
      <c r="T6954">
        <f>ROUND(INT(表1[[#This Row],[合同结束日期]]-表1[[#This Row],[合同起始日期]])/365,1)</f>
        <v>5.3</v>
      </c>
    </row>
    <row r="6955" spans="1:20">
      <c r="A6955" s="1">
        <v>42005</v>
      </c>
      <c r="B6955" t="s">
        <v>121</v>
      </c>
      <c r="C6955">
        <f t="shared" si="327"/>
        <v>3</v>
      </c>
      <c r="D6955" t="s">
        <v>129</v>
      </c>
      <c r="E6955" s="4">
        <v>406294.44</v>
      </c>
      <c r="F6955" s="4">
        <v>66957.323711999998</v>
      </c>
      <c r="G6955" s="3">
        <v>0.1648</v>
      </c>
      <c r="H6955" s="7">
        <v>3385.7869999999998</v>
      </c>
      <c r="I6955" s="4">
        <v>557.97769759999994</v>
      </c>
      <c r="J6955">
        <v>120</v>
      </c>
      <c r="K6955" t="s">
        <v>20</v>
      </c>
      <c r="L6955" t="s">
        <v>21</v>
      </c>
      <c r="M6955" t="s">
        <v>130</v>
      </c>
      <c r="N6955" s="2">
        <v>41285</v>
      </c>
      <c r="O6955" s="2">
        <v>42133</v>
      </c>
      <c r="P6955" t="s">
        <v>24</v>
      </c>
      <c r="Q6955" t="s">
        <v>25</v>
      </c>
      <c r="R6955" s="5" t="str">
        <f t="shared" si="328"/>
        <v>0.15</v>
      </c>
      <c r="S6955" s="6" t="str">
        <f t="shared" si="329"/>
        <v/>
      </c>
      <c r="T6955">
        <f>ROUND(INT(表1[[#This Row],[合同结束日期]]-表1[[#This Row],[合同起始日期]])/365,1)</f>
        <v>2.2999999999999998</v>
      </c>
    </row>
    <row r="6956" spans="1:20">
      <c r="A6956" s="1">
        <v>42005</v>
      </c>
      <c r="B6956" t="s">
        <v>121</v>
      </c>
      <c r="C6956">
        <f t="shared" si="327"/>
        <v>3</v>
      </c>
      <c r="D6956" t="s">
        <v>131</v>
      </c>
      <c r="E6956" s="4">
        <v>62979.6</v>
      </c>
      <c r="F6956" s="4">
        <v>15902.349</v>
      </c>
      <c r="G6956" s="3">
        <v>0.2525</v>
      </c>
      <c r="H6956" s="7">
        <v>990.24528301886801</v>
      </c>
      <c r="I6956" s="4">
        <v>250.03693396226419</v>
      </c>
      <c r="J6956">
        <v>63.599999999999994</v>
      </c>
      <c r="K6956" t="s">
        <v>11</v>
      </c>
      <c r="L6956" t="s">
        <v>13</v>
      </c>
      <c r="M6956" t="s">
        <v>34</v>
      </c>
      <c r="N6956" s="2">
        <v>41267</v>
      </c>
      <c r="O6956" s="2">
        <v>42133</v>
      </c>
      <c r="P6956" t="s">
        <v>24</v>
      </c>
      <c r="Q6956" t="s">
        <v>83</v>
      </c>
      <c r="R6956" s="5" t="str">
        <f t="shared" si="328"/>
        <v>0.14</v>
      </c>
      <c r="S6956" s="6" t="str">
        <f t="shared" si="329"/>
        <v/>
      </c>
      <c r="T6956">
        <f>ROUND(INT(表1[[#This Row],[合同结束日期]]-表1[[#This Row],[合同起始日期]])/365,1)</f>
        <v>2.4</v>
      </c>
    </row>
    <row r="6957" spans="1:20">
      <c r="A6957" s="1">
        <v>42005</v>
      </c>
      <c r="B6957" t="s">
        <v>121</v>
      </c>
      <c r="C6957">
        <f t="shared" si="327"/>
        <v>3</v>
      </c>
      <c r="D6957" t="s">
        <v>132</v>
      </c>
      <c r="E6957" s="4">
        <v>43880.4</v>
      </c>
      <c r="F6957" s="4">
        <v>15731.123400000002</v>
      </c>
      <c r="G6957" s="3">
        <v>0.35850000000000004</v>
      </c>
      <c r="H6957" s="7">
        <v>641.52631578947376</v>
      </c>
      <c r="I6957" s="4">
        <v>229.98718421052638</v>
      </c>
      <c r="J6957">
        <v>68.399999999999991</v>
      </c>
      <c r="K6957" t="s">
        <v>20</v>
      </c>
      <c r="L6957" t="s">
        <v>21</v>
      </c>
      <c r="M6957" t="s">
        <v>130</v>
      </c>
      <c r="N6957" s="2">
        <v>41374</v>
      </c>
      <c r="O6957" s="2">
        <v>42133</v>
      </c>
      <c r="P6957" t="s">
        <v>24</v>
      </c>
      <c r="Q6957" t="s">
        <v>25</v>
      </c>
      <c r="R6957" s="5" t="str">
        <f t="shared" si="328"/>
        <v>0.15</v>
      </c>
      <c r="S6957" s="6" t="str">
        <f t="shared" si="329"/>
        <v/>
      </c>
      <c r="T6957">
        <f>ROUND(INT(表1[[#This Row],[合同结束日期]]-表1[[#This Row],[合同起始日期]])/365,1)</f>
        <v>2.1</v>
      </c>
    </row>
    <row r="6958" spans="1:20">
      <c r="A6958" s="1">
        <v>42005</v>
      </c>
      <c r="B6958" t="s">
        <v>121</v>
      </c>
      <c r="C6958">
        <f t="shared" si="327"/>
        <v>3</v>
      </c>
      <c r="D6958" t="s">
        <v>133</v>
      </c>
      <c r="E6958" s="4">
        <v>51800.4</v>
      </c>
      <c r="F6958" s="4">
        <v>15208.597439999998</v>
      </c>
      <c r="G6958" s="3">
        <v>0.29359999999999997</v>
      </c>
      <c r="H6958" s="7">
        <v>664.10769230769233</v>
      </c>
      <c r="I6958" s="4">
        <v>194.98201846153844</v>
      </c>
      <c r="J6958">
        <v>78</v>
      </c>
      <c r="K6958" t="s">
        <v>20</v>
      </c>
      <c r="L6958" t="s">
        <v>21</v>
      </c>
      <c r="M6958" t="s">
        <v>134</v>
      </c>
      <c r="N6958" s="2">
        <v>41384</v>
      </c>
      <c r="O6958" s="2">
        <v>42143</v>
      </c>
      <c r="P6958" t="s">
        <v>24</v>
      </c>
      <c r="Q6958" t="s">
        <v>37</v>
      </c>
      <c r="R6958" s="5" t="str">
        <f t="shared" si="328"/>
        <v>0.</v>
      </c>
      <c r="S6958" s="6" t="str">
        <f t="shared" si="329"/>
        <v/>
      </c>
      <c r="T6958">
        <f>ROUND(INT(表1[[#This Row],[合同结束日期]]-表1[[#This Row],[合同起始日期]])/365,1)</f>
        <v>2.1</v>
      </c>
    </row>
    <row r="6959" spans="1:20">
      <c r="A6959" s="1">
        <v>42005</v>
      </c>
      <c r="B6959" t="s">
        <v>121</v>
      </c>
      <c r="C6959">
        <f t="shared" si="327"/>
        <v>3</v>
      </c>
      <c r="D6959" t="s">
        <v>135</v>
      </c>
      <c r="E6959" s="4">
        <v>624961.19999999995</v>
      </c>
      <c r="F6959" s="4">
        <v>108368.27208</v>
      </c>
      <c r="G6959" s="3">
        <v>0.1734</v>
      </c>
      <c r="H6959" s="7">
        <v>1240.0023809523809</v>
      </c>
      <c r="I6959" s="4">
        <v>215.01641285714285</v>
      </c>
      <c r="J6959">
        <v>504</v>
      </c>
      <c r="K6959" t="s">
        <v>44</v>
      </c>
      <c r="L6959" t="s">
        <v>72</v>
      </c>
      <c r="M6959" t="s">
        <v>71</v>
      </c>
      <c r="N6959" s="2">
        <v>41332</v>
      </c>
      <c r="O6959" s="2">
        <v>43594</v>
      </c>
      <c r="P6959" t="s">
        <v>24</v>
      </c>
      <c r="Q6959" t="s">
        <v>19</v>
      </c>
      <c r="R6959" s="5" t="str">
        <f t="shared" si="328"/>
        <v>0.1</v>
      </c>
      <c r="S6959" s="6" t="str">
        <f t="shared" si="329"/>
        <v/>
      </c>
      <c r="T6959">
        <f>ROUND(INT(表1[[#This Row],[合同结束日期]]-表1[[#This Row],[合同起始日期]])/365,1)</f>
        <v>6.2</v>
      </c>
    </row>
    <row r="6960" spans="1:20">
      <c r="A6960" s="1">
        <v>42005</v>
      </c>
      <c r="B6960" t="s">
        <v>121</v>
      </c>
      <c r="C6960">
        <f t="shared" si="327"/>
        <v>3</v>
      </c>
      <c r="D6960" t="s">
        <v>136</v>
      </c>
      <c r="E6960" s="4">
        <v>323089.2</v>
      </c>
      <c r="F6960" s="4">
        <v>46298.682359999999</v>
      </c>
      <c r="G6960" s="3">
        <v>0.14329999999999998</v>
      </c>
      <c r="H6960" s="7">
        <v>1081.2891566265059</v>
      </c>
      <c r="I6960" s="4">
        <v>154.94873614457831</v>
      </c>
      <c r="J6960">
        <v>298.8</v>
      </c>
      <c r="K6960" t="s">
        <v>44</v>
      </c>
      <c r="L6960" t="s">
        <v>72</v>
      </c>
      <c r="M6960" t="s">
        <v>71</v>
      </c>
      <c r="N6960" s="2">
        <v>41271</v>
      </c>
      <c r="O6960" s="2">
        <v>43229</v>
      </c>
      <c r="P6960" t="s">
        <v>24</v>
      </c>
      <c r="Q6960" t="s">
        <v>19</v>
      </c>
      <c r="R6960" s="5" t="str">
        <f t="shared" si="328"/>
        <v>0.1</v>
      </c>
      <c r="S6960" s="6" t="str">
        <f t="shared" si="329"/>
        <v/>
      </c>
      <c r="T6960">
        <f>ROUND(INT(表1[[#This Row],[合同结束日期]]-表1[[#This Row],[合同起始日期]])/365,1)</f>
        <v>5.4</v>
      </c>
    </row>
    <row r="6961" spans="1:20">
      <c r="A6961" s="1">
        <v>42005</v>
      </c>
      <c r="B6961" t="s">
        <v>121</v>
      </c>
      <c r="C6961">
        <f t="shared" si="327"/>
        <v>3</v>
      </c>
      <c r="D6961" t="s">
        <v>137</v>
      </c>
      <c r="E6961" s="4">
        <v>193413.6</v>
      </c>
      <c r="F6961" s="4">
        <v>36903.314880000005</v>
      </c>
      <c r="G6961" s="3">
        <v>0.19080000000000003</v>
      </c>
      <c r="H6961" s="7">
        <v>786.23414634146343</v>
      </c>
      <c r="I6961" s="4">
        <v>150.01347512195125</v>
      </c>
      <c r="J6961">
        <v>246</v>
      </c>
      <c r="K6961" t="s">
        <v>44</v>
      </c>
      <c r="L6961" t="s">
        <v>72</v>
      </c>
      <c r="M6961" t="s">
        <v>126</v>
      </c>
      <c r="N6961" s="2">
        <v>41249</v>
      </c>
      <c r="O6961" s="2">
        <v>43229</v>
      </c>
      <c r="P6961" t="s">
        <v>24</v>
      </c>
      <c r="Q6961" t="s">
        <v>123</v>
      </c>
      <c r="R6961" s="5" t="str">
        <f t="shared" si="328"/>
        <v>0.09</v>
      </c>
      <c r="S6961" s="6" t="str">
        <f t="shared" si="329"/>
        <v/>
      </c>
      <c r="T6961">
        <f>ROUND(INT(表1[[#This Row],[合同结束日期]]-表1[[#This Row],[合同起始日期]])/365,1)</f>
        <v>5.4</v>
      </c>
    </row>
    <row r="6962" spans="1:20">
      <c r="A6962" s="1">
        <v>42005</v>
      </c>
      <c r="B6962" t="s">
        <v>121</v>
      </c>
      <c r="C6962">
        <f t="shared" si="327"/>
        <v>3</v>
      </c>
      <c r="D6962" t="s">
        <v>138</v>
      </c>
      <c r="E6962" s="4">
        <v>60254.399999999994</v>
      </c>
      <c r="F6962" s="4">
        <v>15877.0344</v>
      </c>
      <c r="G6962" s="3">
        <v>0.26350000000000001</v>
      </c>
      <c r="H6962" s="7">
        <v>1024.7346938775511</v>
      </c>
      <c r="I6962" s="4">
        <v>270.01759183673471</v>
      </c>
      <c r="J6962">
        <v>58.8</v>
      </c>
      <c r="K6962" t="s">
        <v>140</v>
      </c>
      <c r="L6962" t="s">
        <v>139</v>
      </c>
      <c r="M6962" t="s">
        <v>139</v>
      </c>
      <c r="N6962" s="2">
        <v>41279</v>
      </c>
      <c r="O6962" s="2">
        <v>42133</v>
      </c>
      <c r="P6962" t="s">
        <v>24</v>
      </c>
      <c r="Q6962" t="s">
        <v>28</v>
      </c>
      <c r="R6962" s="5" t="str">
        <f t="shared" si="328"/>
        <v>0.13</v>
      </c>
      <c r="S6962" s="6" t="str">
        <f t="shared" si="329"/>
        <v/>
      </c>
      <c r="T6962">
        <f>ROUND(INT(表1[[#This Row],[合同结束日期]]-表1[[#This Row],[合同起始日期]])/365,1)</f>
        <v>2.2999999999999998</v>
      </c>
    </row>
    <row r="6963" spans="1:20">
      <c r="A6963" s="1">
        <v>42005</v>
      </c>
      <c r="B6963" t="s">
        <v>121</v>
      </c>
      <c r="C6963">
        <f t="shared" si="327"/>
        <v>3</v>
      </c>
      <c r="D6963" t="s">
        <v>141</v>
      </c>
      <c r="E6963" s="4">
        <v>256183.19999999998</v>
      </c>
      <c r="F6963" s="4">
        <v>59203.937519999999</v>
      </c>
      <c r="G6963" s="3">
        <v>0.23110000000000003</v>
      </c>
      <c r="H6963" s="7">
        <v>497.63636363636363</v>
      </c>
      <c r="I6963" s="4">
        <v>115.00376363636364</v>
      </c>
      <c r="J6963">
        <v>514.79999999999995</v>
      </c>
      <c r="K6963" t="s">
        <v>44</v>
      </c>
      <c r="L6963" t="s">
        <v>72</v>
      </c>
      <c r="M6963" t="s">
        <v>71</v>
      </c>
      <c r="N6963" s="2">
        <v>41285</v>
      </c>
      <c r="O6963" s="2">
        <v>43229</v>
      </c>
      <c r="P6963" t="s">
        <v>24</v>
      </c>
      <c r="Q6963" t="s">
        <v>123</v>
      </c>
      <c r="R6963" s="5" t="str">
        <f t="shared" si="328"/>
        <v>0.09</v>
      </c>
      <c r="S6963" s="6" t="str">
        <f t="shared" si="329"/>
        <v/>
      </c>
      <c r="T6963">
        <f>ROUND(INT(表1[[#This Row],[合同结束日期]]-表1[[#This Row],[合同起始日期]])/365,1)</f>
        <v>5.3</v>
      </c>
    </row>
    <row r="6964" spans="1:20">
      <c r="A6964" s="1">
        <v>42005</v>
      </c>
      <c r="B6964" t="s">
        <v>121</v>
      </c>
      <c r="C6964">
        <f t="shared" si="327"/>
        <v>3</v>
      </c>
      <c r="D6964" t="s">
        <v>142</v>
      </c>
      <c r="E6964" s="4">
        <v>337641.95999999996</v>
      </c>
      <c r="F6964" s="4">
        <v>42239.009195999992</v>
      </c>
      <c r="G6964" s="3">
        <v>0.12509999999999999</v>
      </c>
      <c r="H6964" s="7">
        <v>1278.9468181818181</v>
      </c>
      <c r="I6964" s="4">
        <v>159.99624695454543</v>
      </c>
      <c r="J6964">
        <v>264</v>
      </c>
      <c r="K6964" t="s">
        <v>60</v>
      </c>
      <c r="L6964" t="s">
        <v>61</v>
      </c>
      <c r="M6964" t="s">
        <v>143</v>
      </c>
      <c r="N6964" s="2">
        <v>41383</v>
      </c>
      <c r="O6964" s="2">
        <v>42508</v>
      </c>
      <c r="P6964" t="s">
        <v>18</v>
      </c>
      <c r="Q6964" t="s">
        <v>19</v>
      </c>
      <c r="R6964" s="5" t="str">
        <f t="shared" si="328"/>
        <v>0.1</v>
      </c>
      <c r="S6964" s="6" t="str">
        <f t="shared" si="329"/>
        <v/>
      </c>
      <c r="T6964">
        <f>ROUND(INT(表1[[#This Row],[合同结束日期]]-表1[[#This Row],[合同起始日期]])/365,1)</f>
        <v>3.1</v>
      </c>
    </row>
    <row r="6965" spans="1:20">
      <c r="A6965" s="1">
        <v>42005</v>
      </c>
      <c r="B6965" t="s">
        <v>121</v>
      </c>
      <c r="C6965">
        <f t="shared" si="327"/>
        <v>3</v>
      </c>
      <c r="D6965" t="s">
        <v>144</v>
      </c>
      <c r="E6965" s="4">
        <v>54715.199999999997</v>
      </c>
      <c r="F6965" s="4">
        <v>12239.79024</v>
      </c>
      <c r="G6965" s="3">
        <v>0.22370000000000001</v>
      </c>
      <c r="H6965" s="7">
        <v>1341.0588235294117</v>
      </c>
      <c r="I6965" s="4">
        <v>299.99485882352946</v>
      </c>
      <c r="J6965">
        <v>40.799999999999997</v>
      </c>
      <c r="K6965" t="s">
        <v>60</v>
      </c>
      <c r="L6965" t="s">
        <v>116</v>
      </c>
      <c r="M6965" t="s">
        <v>145</v>
      </c>
      <c r="N6965" s="2">
        <v>41295</v>
      </c>
      <c r="O6965" s="2">
        <v>42133</v>
      </c>
      <c r="P6965" t="s">
        <v>24</v>
      </c>
      <c r="Q6965" t="s">
        <v>83</v>
      </c>
      <c r="R6965" s="5" t="str">
        <f t="shared" si="328"/>
        <v>0.14</v>
      </c>
      <c r="S6965" s="6" t="str">
        <f t="shared" si="329"/>
        <v/>
      </c>
      <c r="T6965">
        <f>ROUND(INT(表1[[#This Row],[合同结束日期]]-表1[[#This Row],[合同起始日期]])/365,1)</f>
        <v>2.2999999999999998</v>
      </c>
    </row>
    <row r="6966" spans="1:20">
      <c r="A6966" s="1">
        <v>42005</v>
      </c>
      <c r="B6966" t="s">
        <v>121</v>
      </c>
      <c r="C6966">
        <f t="shared" si="327"/>
        <v>3</v>
      </c>
      <c r="D6966" t="s">
        <v>146</v>
      </c>
      <c r="E6966" s="4">
        <v>842179.51199999999</v>
      </c>
      <c r="F6966" s="4">
        <v>109483.33656000001</v>
      </c>
      <c r="G6966" s="3">
        <v>0.13</v>
      </c>
      <c r="H6966" s="7">
        <v>5160.4136764705881</v>
      </c>
      <c r="I6966" s="4">
        <v>670.85377794117653</v>
      </c>
      <c r="J6966">
        <v>163.19999999999999</v>
      </c>
      <c r="K6966" t="s">
        <v>11</v>
      </c>
      <c r="L6966" t="s">
        <v>51</v>
      </c>
      <c r="M6966" t="s">
        <v>50</v>
      </c>
      <c r="N6966" s="2">
        <v>41343</v>
      </c>
      <c r="O6966" s="2">
        <v>42499</v>
      </c>
      <c r="P6966" t="s">
        <v>18</v>
      </c>
      <c r="Q6966" t="s">
        <v>28</v>
      </c>
      <c r="R6966" s="5" t="str">
        <f t="shared" si="328"/>
        <v>0.13</v>
      </c>
      <c r="S6966" s="6" t="str">
        <f t="shared" si="329"/>
        <v/>
      </c>
      <c r="T6966">
        <f>ROUND(INT(表1[[#This Row],[合同结束日期]]-表1[[#This Row],[合同起始日期]])/365,1)</f>
        <v>3.2</v>
      </c>
    </row>
    <row r="6967" spans="1:20">
      <c r="A6967" s="1">
        <v>42005</v>
      </c>
      <c r="B6967" t="s">
        <v>121</v>
      </c>
      <c r="C6967">
        <f t="shared" si="327"/>
        <v>3</v>
      </c>
      <c r="D6967" t="s">
        <v>147</v>
      </c>
      <c r="E6967" s="4">
        <v>1134974.0519999999</v>
      </c>
      <c r="F6967" s="4">
        <v>85123.053899999984</v>
      </c>
      <c r="G6967" s="3">
        <v>7.4999999999999997E-2</v>
      </c>
      <c r="H6967" s="7">
        <v>1399.1297485207101</v>
      </c>
      <c r="I6967" s="4">
        <v>104.93473113905324</v>
      </c>
      <c r="J6967">
        <v>811.19999999999993</v>
      </c>
      <c r="K6967" t="s">
        <v>44</v>
      </c>
      <c r="L6967" t="s">
        <v>72</v>
      </c>
      <c r="M6967" t="s">
        <v>71</v>
      </c>
      <c r="N6967" s="2">
        <v>41240</v>
      </c>
      <c r="O6967" s="2">
        <v>44325</v>
      </c>
      <c r="P6967" t="s">
        <v>18</v>
      </c>
      <c r="Q6967" t="s">
        <v>78</v>
      </c>
      <c r="R6967" s="5" t="str">
        <f t="shared" si="328"/>
        <v>0.07</v>
      </c>
      <c r="S6967" s="6" t="str">
        <f t="shared" si="329"/>
        <v/>
      </c>
      <c r="T6967">
        <f>ROUND(INT(表1[[#This Row],[合同结束日期]]-表1[[#This Row],[合同起始日期]])/365,1)</f>
        <v>8.5</v>
      </c>
    </row>
    <row r="6968" spans="1:20">
      <c r="A6968" s="1">
        <v>42005</v>
      </c>
      <c r="B6968" t="s">
        <v>121</v>
      </c>
      <c r="C6968">
        <f t="shared" ref="C6968:C7031" si="330">IF($B6968="负一层",-1,IF($B6968="负一夹层",0,IF($B6968="一层",1,IF($B6968="二层",2,IF($B6968="三层",3,IF($B6968="四层",4))))))</f>
        <v>3</v>
      </c>
      <c r="D6968" t="s">
        <v>148</v>
      </c>
      <c r="E6968" s="4">
        <v>155938.79999999999</v>
      </c>
      <c r="F6968" s="4">
        <v>20880.205320000005</v>
      </c>
      <c r="G6968" s="3">
        <v>0.13390000000000005</v>
      </c>
      <c r="H6968" s="7">
        <v>2095.9516129032259</v>
      </c>
      <c r="I6968" s="4">
        <v>280.64792096774204</v>
      </c>
      <c r="J6968">
        <v>74.399999999999991</v>
      </c>
      <c r="K6968" t="s">
        <v>44</v>
      </c>
      <c r="L6968" t="s">
        <v>72</v>
      </c>
      <c r="M6968" t="s">
        <v>126</v>
      </c>
      <c r="N6968" s="2">
        <v>41312</v>
      </c>
      <c r="O6968" s="2">
        <v>43229</v>
      </c>
      <c r="P6968" t="s">
        <v>24</v>
      </c>
      <c r="Q6968" t="s">
        <v>48</v>
      </c>
      <c r="R6968" s="5" t="str">
        <f t="shared" ref="R6968:R7031" si="331">IF(ISERROR(FIND(",",$Q6968)),$Q6968,LEFT($Q6968,FIND(",",$Q6968)-1))</f>
        <v>0.11</v>
      </c>
      <c r="S6968" s="6" t="str">
        <f t="shared" si="329"/>
        <v/>
      </c>
      <c r="T6968">
        <f>ROUND(INT(表1[[#This Row],[合同结束日期]]-表1[[#This Row],[合同起始日期]])/365,1)</f>
        <v>5.3</v>
      </c>
    </row>
    <row r="6969" spans="1:20">
      <c r="A6969" s="1">
        <v>42005</v>
      </c>
      <c r="B6969" t="s">
        <v>121</v>
      </c>
      <c r="C6969">
        <f t="shared" si="330"/>
        <v>3</v>
      </c>
      <c r="D6969" t="s">
        <v>304</v>
      </c>
      <c r="E6969" s="4">
        <v>116839.2</v>
      </c>
      <c r="F6969" s="4">
        <v>18215.23128</v>
      </c>
      <c r="G6969" s="3">
        <v>0.15590000000000001</v>
      </c>
      <c r="H6969" s="7">
        <v>3140.8387096774195</v>
      </c>
      <c r="I6969" s="4">
        <v>489.65675483870973</v>
      </c>
      <c r="J6969">
        <v>37.199999999999996</v>
      </c>
      <c r="K6969" t="s">
        <v>44</v>
      </c>
      <c r="L6969" t="s">
        <v>46</v>
      </c>
      <c r="M6969" t="s">
        <v>45</v>
      </c>
      <c r="N6969" s="2">
        <v>41609</v>
      </c>
      <c r="O6969" s="2">
        <v>42358</v>
      </c>
      <c r="P6969" t="s">
        <v>24</v>
      </c>
      <c r="Q6969" t="s">
        <v>83</v>
      </c>
      <c r="R6969" s="5" t="str">
        <f t="shared" si="331"/>
        <v>0.14</v>
      </c>
      <c r="S6969" s="6" t="str">
        <f t="shared" ref="S6969:S7032" si="332">IF(ISERROR(FIND(",",$Q6969)),"",RIGHT($Q6969,LEN($Q6969)-FIND(",",$Q6969)))</f>
        <v/>
      </c>
      <c r="T6969">
        <f>ROUND(INT(表1[[#This Row],[合同结束日期]]-表1[[#This Row],[合同起始日期]])/365,1)</f>
        <v>2.1</v>
      </c>
    </row>
    <row r="6970" spans="1:20">
      <c r="A6970" s="1">
        <v>42005</v>
      </c>
      <c r="B6970" t="s">
        <v>121</v>
      </c>
      <c r="C6970">
        <f t="shared" si="330"/>
        <v>3</v>
      </c>
      <c r="D6970" t="s">
        <v>149</v>
      </c>
      <c r="E6970" s="4">
        <v>3211362.264</v>
      </c>
      <c r="F6970" s="4">
        <v>381308.46050193103</v>
      </c>
      <c r="G6970" s="3">
        <v>0.11873729251180209</v>
      </c>
      <c r="H6970" s="7">
        <v>719.77816568047342</v>
      </c>
      <c r="I6970" s="4">
        <v>85.464510602010733</v>
      </c>
      <c r="J6970">
        <v>4461.5999999999995</v>
      </c>
      <c r="K6970" t="s">
        <v>151</v>
      </c>
      <c r="L6970" t="s">
        <v>150</v>
      </c>
      <c r="M6970" t="s">
        <v>150</v>
      </c>
      <c r="N6970" s="2">
        <v>41150</v>
      </c>
      <c r="O6970" s="2">
        <v>48708</v>
      </c>
      <c r="P6970" t="s">
        <v>24</v>
      </c>
      <c r="Q6970" t="s">
        <v>65</v>
      </c>
      <c r="R6970" s="5" t="str">
        <f t="shared" si="331"/>
        <v>0.12</v>
      </c>
      <c r="S6970" s="6" t="str">
        <f t="shared" si="332"/>
        <v/>
      </c>
      <c r="T6970">
        <f>ROUND(INT(表1[[#This Row],[合同结束日期]]-表1[[#This Row],[合同起始日期]])/365,1)</f>
        <v>20.7</v>
      </c>
    </row>
    <row r="6971" spans="1:20">
      <c r="A6971" s="1">
        <v>42005</v>
      </c>
      <c r="B6971" t="s">
        <v>121</v>
      </c>
      <c r="C6971">
        <f t="shared" si="330"/>
        <v>3</v>
      </c>
      <c r="D6971" t="s">
        <v>225</v>
      </c>
      <c r="E6971" s="4">
        <v>407340</v>
      </c>
      <c r="F6971" s="4">
        <v>32587.199999999997</v>
      </c>
      <c r="G6971" s="3">
        <v>7.9999999999999988E-2</v>
      </c>
      <c r="H6971" s="7">
        <v>2256.5312770059163</v>
      </c>
      <c r="I6971" s="4">
        <v>180.52250216047329</v>
      </c>
      <c r="J6971">
        <v>180.51599999999999</v>
      </c>
      <c r="K6971" t="s">
        <v>44</v>
      </c>
      <c r="L6971" t="s">
        <v>72</v>
      </c>
      <c r="M6971" t="s">
        <v>126</v>
      </c>
      <c r="N6971" s="2">
        <v>41337</v>
      </c>
      <c r="O6971" s="2">
        <v>46917</v>
      </c>
      <c r="P6971" t="s">
        <v>24</v>
      </c>
      <c r="Q6971">
        <v>0.08</v>
      </c>
      <c r="R6971" s="5">
        <f t="shared" si="331"/>
        <v>0.08</v>
      </c>
      <c r="S6971" s="6" t="str">
        <f t="shared" si="332"/>
        <v/>
      </c>
      <c r="T6971">
        <f>ROUND(INT(表1[[#This Row],[合同结束日期]]-表1[[#This Row],[合同起始日期]])/365,1)</f>
        <v>15.3</v>
      </c>
    </row>
    <row r="6972" spans="1:20">
      <c r="A6972" s="1">
        <v>42005</v>
      </c>
      <c r="B6972" t="s">
        <v>121</v>
      </c>
      <c r="C6972">
        <f t="shared" si="330"/>
        <v>3</v>
      </c>
      <c r="D6972" t="s">
        <v>152</v>
      </c>
      <c r="E6972" s="4">
        <v>357871.2</v>
      </c>
      <c r="F6972" s="4">
        <v>61732.781999999992</v>
      </c>
      <c r="G6972" s="3">
        <v>0.17249999999999996</v>
      </c>
      <c r="H6972" s="7">
        <v>1072.7553956834533</v>
      </c>
      <c r="I6972" s="4">
        <v>185.05030575539567</v>
      </c>
      <c r="J6972">
        <v>333.59999999999997</v>
      </c>
      <c r="K6972" t="s">
        <v>151</v>
      </c>
      <c r="L6972" t="s">
        <v>154</v>
      </c>
      <c r="M6972" t="s">
        <v>153</v>
      </c>
      <c r="N6972" s="2">
        <v>41261</v>
      </c>
      <c r="O6972" s="2">
        <v>43229</v>
      </c>
      <c r="P6972" t="s">
        <v>14</v>
      </c>
      <c r="Q6972" t="s">
        <v>37</v>
      </c>
      <c r="R6972" s="5" t="str">
        <f t="shared" si="331"/>
        <v>0.</v>
      </c>
      <c r="S6972" s="6" t="str">
        <f t="shared" si="332"/>
        <v/>
      </c>
      <c r="T6972">
        <f>ROUND(INT(表1[[#This Row],[合同结束日期]]-表1[[#This Row],[合同起始日期]])/365,1)</f>
        <v>5.4</v>
      </c>
    </row>
    <row r="6973" spans="1:20">
      <c r="A6973" s="1">
        <v>42005</v>
      </c>
      <c r="B6973" t="s">
        <v>121</v>
      </c>
      <c r="C6973">
        <f t="shared" si="330"/>
        <v>3</v>
      </c>
      <c r="D6973" t="s">
        <v>155</v>
      </c>
      <c r="E6973" s="4">
        <v>569484</v>
      </c>
      <c r="F6973" s="4">
        <v>100001.39039999997</v>
      </c>
      <c r="G6973" s="3">
        <v>0.17559999999999995</v>
      </c>
      <c r="H6973" s="7">
        <v>3206.5540540540542</v>
      </c>
      <c r="I6973" s="4">
        <v>563.07089189189173</v>
      </c>
      <c r="J6973">
        <v>177.6</v>
      </c>
      <c r="K6973" t="s">
        <v>11</v>
      </c>
      <c r="L6973" t="s">
        <v>92</v>
      </c>
      <c r="M6973" t="s">
        <v>92</v>
      </c>
      <c r="N6973" s="2">
        <v>41299</v>
      </c>
      <c r="O6973" s="2">
        <v>42499</v>
      </c>
      <c r="P6973" t="s">
        <v>24</v>
      </c>
      <c r="Q6973" t="s">
        <v>59</v>
      </c>
      <c r="R6973" s="5" t="str">
        <f t="shared" si="331"/>
        <v>0.16</v>
      </c>
      <c r="S6973" s="6" t="str">
        <f t="shared" si="332"/>
        <v/>
      </c>
      <c r="T6973">
        <f>ROUND(INT(表1[[#This Row],[合同结束日期]]-表1[[#This Row],[合同起始日期]])/365,1)</f>
        <v>3.3</v>
      </c>
    </row>
    <row r="6974" spans="1:20">
      <c r="A6974" s="1">
        <v>42005</v>
      </c>
      <c r="B6974" t="s">
        <v>121</v>
      </c>
      <c r="C6974">
        <f t="shared" si="330"/>
        <v>3</v>
      </c>
      <c r="D6974" t="s">
        <v>156</v>
      </c>
      <c r="E6974" s="4">
        <v>140524.79999999999</v>
      </c>
      <c r="F6974" s="4">
        <v>52795.167359999992</v>
      </c>
      <c r="G6974" s="3">
        <v>0.37569999999999998</v>
      </c>
      <c r="H6974" s="7">
        <v>665.36363636363637</v>
      </c>
      <c r="I6974" s="4">
        <v>249.97711818181816</v>
      </c>
      <c r="J6974">
        <v>211.2</v>
      </c>
      <c r="K6974" t="s">
        <v>11</v>
      </c>
      <c r="L6974" t="s">
        <v>23</v>
      </c>
      <c r="M6974" t="s">
        <v>23</v>
      </c>
      <c r="N6974" s="2">
        <v>41346</v>
      </c>
      <c r="O6974" s="2">
        <v>42499</v>
      </c>
      <c r="P6974" t="s">
        <v>24</v>
      </c>
      <c r="Q6974" t="s">
        <v>56</v>
      </c>
      <c r="R6974" s="5" t="str">
        <f t="shared" si="331"/>
        <v>0.17</v>
      </c>
      <c r="S6974" s="6" t="str">
        <f t="shared" si="332"/>
        <v/>
      </c>
      <c r="T6974">
        <f>ROUND(INT(表1[[#This Row],[合同结束日期]]-表1[[#This Row],[合同起始日期]])/365,1)</f>
        <v>3.2</v>
      </c>
    </row>
    <row r="6975" spans="1:20">
      <c r="A6975" s="1">
        <v>42005</v>
      </c>
      <c r="B6975" t="s">
        <v>121</v>
      </c>
      <c r="C6975">
        <f t="shared" si="330"/>
        <v>3</v>
      </c>
      <c r="D6975" t="s">
        <v>367</v>
      </c>
      <c r="E6975" s="4">
        <v>233851.19999999998</v>
      </c>
      <c r="F6975" s="4">
        <v>43426.167840000002</v>
      </c>
      <c r="G6975" s="3">
        <v>0.18570000000000003</v>
      </c>
      <c r="H6975" s="7">
        <v>1948.7599999999998</v>
      </c>
      <c r="I6975" s="4">
        <v>361.88473200000004</v>
      </c>
      <c r="J6975">
        <v>120</v>
      </c>
      <c r="K6975" t="s">
        <v>11</v>
      </c>
      <c r="L6975" t="s">
        <v>51</v>
      </c>
      <c r="M6975" t="s">
        <v>50</v>
      </c>
      <c r="N6975" s="2">
        <v>41989</v>
      </c>
      <c r="O6975" s="2">
        <v>42719</v>
      </c>
      <c r="P6975" t="s">
        <v>24</v>
      </c>
      <c r="Q6975" t="s">
        <v>59</v>
      </c>
      <c r="R6975" s="5" t="str">
        <f t="shared" si="331"/>
        <v>0.16</v>
      </c>
      <c r="S6975" s="6" t="str">
        <f t="shared" si="332"/>
        <v/>
      </c>
      <c r="T6975">
        <f>ROUND(INT(表1[[#This Row],[合同结束日期]]-表1[[#This Row],[合同起始日期]])/365,1)</f>
        <v>2</v>
      </c>
    </row>
    <row r="6976" spans="1:20">
      <c r="A6976" s="1">
        <v>42005</v>
      </c>
      <c r="B6976" t="s">
        <v>121</v>
      </c>
      <c r="C6976">
        <f t="shared" si="330"/>
        <v>3</v>
      </c>
      <c r="D6976" t="s">
        <v>158</v>
      </c>
      <c r="E6976" s="4">
        <v>93863.64</v>
      </c>
      <c r="F6976" s="4">
        <v>17468.023404</v>
      </c>
      <c r="G6976" s="3">
        <v>0.18609999999999999</v>
      </c>
      <c r="H6976" s="7">
        <v>1396.7803571428572</v>
      </c>
      <c r="I6976" s="4">
        <v>259.9408244642857</v>
      </c>
      <c r="J6976">
        <v>67.2</v>
      </c>
      <c r="K6976" t="s">
        <v>11</v>
      </c>
      <c r="L6976" t="s">
        <v>13</v>
      </c>
      <c r="M6976" t="s">
        <v>27</v>
      </c>
      <c r="N6976" s="2">
        <v>41330</v>
      </c>
      <c r="O6976" s="2">
        <v>42133</v>
      </c>
      <c r="P6976" t="s">
        <v>24</v>
      </c>
      <c r="Q6976" t="s">
        <v>25</v>
      </c>
      <c r="R6976" s="5" t="str">
        <f t="shared" si="331"/>
        <v>0.15</v>
      </c>
      <c r="S6976" s="6" t="str">
        <f t="shared" si="332"/>
        <v/>
      </c>
      <c r="T6976">
        <f>ROUND(INT(表1[[#This Row],[合同结束日期]]-表1[[#This Row],[合同起始日期]])/365,1)</f>
        <v>2.2000000000000002</v>
      </c>
    </row>
    <row r="6977" spans="1:20">
      <c r="A6977" s="1">
        <v>42005</v>
      </c>
      <c r="B6977" t="s">
        <v>121</v>
      </c>
      <c r="C6977">
        <f t="shared" si="330"/>
        <v>3</v>
      </c>
      <c r="D6977" t="s">
        <v>159</v>
      </c>
      <c r="E6977" s="4">
        <v>61893.599999999999</v>
      </c>
      <c r="F6977" s="4">
        <v>19149.879840000001</v>
      </c>
      <c r="G6977" s="3">
        <v>0.30940000000000001</v>
      </c>
      <c r="H6977" s="7">
        <v>921.03571428571422</v>
      </c>
      <c r="I6977" s="4">
        <v>284.96845000000002</v>
      </c>
      <c r="J6977">
        <v>67.2</v>
      </c>
      <c r="K6977" t="s">
        <v>60</v>
      </c>
      <c r="L6977" t="s">
        <v>61</v>
      </c>
      <c r="M6977" t="s">
        <v>60</v>
      </c>
      <c r="N6977" s="2">
        <v>41283</v>
      </c>
      <c r="O6977" s="2">
        <v>42133</v>
      </c>
      <c r="P6977" t="s">
        <v>24</v>
      </c>
      <c r="Q6977" t="s">
        <v>25</v>
      </c>
      <c r="R6977" s="5" t="str">
        <f t="shared" si="331"/>
        <v>0.15</v>
      </c>
      <c r="S6977" s="6" t="str">
        <f t="shared" si="332"/>
        <v/>
      </c>
      <c r="T6977">
        <f>ROUND(INT(表1[[#This Row],[合同结束日期]]-表1[[#This Row],[合同起始日期]])/365,1)</f>
        <v>2.2999999999999998</v>
      </c>
    </row>
    <row r="6978" spans="1:20">
      <c r="A6978" s="1">
        <v>42005</v>
      </c>
      <c r="B6978" t="s">
        <v>121</v>
      </c>
      <c r="C6978">
        <f t="shared" si="330"/>
        <v>3</v>
      </c>
      <c r="D6978" t="s">
        <v>244</v>
      </c>
      <c r="E6978" s="4">
        <v>188262</v>
      </c>
      <c r="F6978" s="4">
        <v>39422.062799999992</v>
      </c>
      <c r="G6978" s="3">
        <v>0.20939999999999995</v>
      </c>
      <c r="H6978" s="7">
        <v>1012.1612903225806</v>
      </c>
      <c r="I6978" s="4">
        <v>211.94657419354834</v>
      </c>
      <c r="J6978">
        <v>186</v>
      </c>
      <c r="K6978" t="s">
        <v>11</v>
      </c>
      <c r="L6978" t="s">
        <v>13</v>
      </c>
      <c r="M6978" t="s">
        <v>27</v>
      </c>
      <c r="N6978" s="2">
        <v>41445</v>
      </c>
      <c r="O6978" s="2">
        <v>42204</v>
      </c>
      <c r="P6978" t="s">
        <v>24</v>
      </c>
      <c r="Q6978" t="s">
        <v>59</v>
      </c>
      <c r="R6978" s="5" t="str">
        <f t="shared" si="331"/>
        <v>0.16</v>
      </c>
      <c r="S6978" s="6" t="str">
        <f t="shared" si="332"/>
        <v/>
      </c>
      <c r="T6978">
        <f>ROUND(INT(表1[[#This Row],[合同结束日期]]-表1[[#This Row],[合同起始日期]])/365,1)</f>
        <v>2.1</v>
      </c>
    </row>
    <row r="6979" spans="1:20">
      <c r="A6979" s="1">
        <v>42005</v>
      </c>
      <c r="B6979" t="s">
        <v>121</v>
      </c>
      <c r="C6979">
        <f t="shared" si="330"/>
        <v>3</v>
      </c>
      <c r="D6979" t="s">
        <v>160</v>
      </c>
      <c r="E6979" s="4">
        <v>385686</v>
      </c>
      <c r="F6979" s="4">
        <v>61516.917000000001</v>
      </c>
      <c r="G6979" s="3">
        <v>0.1595</v>
      </c>
      <c r="H6979" s="7">
        <v>5268.9344262295081</v>
      </c>
      <c r="I6979" s="4">
        <v>840.39504098360658</v>
      </c>
      <c r="J6979">
        <v>73.2</v>
      </c>
      <c r="K6979" t="s">
        <v>20</v>
      </c>
      <c r="L6979" t="s">
        <v>21</v>
      </c>
      <c r="M6979" t="s">
        <v>130</v>
      </c>
      <c r="N6979" s="2">
        <v>41295</v>
      </c>
      <c r="O6979" s="2">
        <v>42133</v>
      </c>
      <c r="P6979" t="s">
        <v>24</v>
      </c>
      <c r="Q6979" t="s">
        <v>25</v>
      </c>
      <c r="R6979" s="5" t="str">
        <f t="shared" si="331"/>
        <v>0.15</v>
      </c>
      <c r="S6979" s="6" t="str">
        <f t="shared" si="332"/>
        <v/>
      </c>
      <c r="T6979">
        <f>ROUND(INT(表1[[#This Row],[合同结束日期]]-表1[[#This Row],[合同起始日期]])/365,1)</f>
        <v>2.2999999999999998</v>
      </c>
    </row>
    <row r="6980" spans="1:20">
      <c r="A6980" s="1">
        <v>42005</v>
      </c>
      <c r="B6980" t="s">
        <v>121</v>
      </c>
      <c r="C6980">
        <f t="shared" si="330"/>
        <v>3</v>
      </c>
      <c r="D6980" t="s">
        <v>161</v>
      </c>
      <c r="E6980" s="4">
        <v>245900.64</v>
      </c>
      <c r="F6980" s="4">
        <v>43549.003344000004</v>
      </c>
      <c r="G6980" s="3">
        <v>0.17710000000000001</v>
      </c>
      <c r="H6980" s="7">
        <v>2927.3885714285716</v>
      </c>
      <c r="I6980" s="4">
        <v>518.440516</v>
      </c>
      <c r="J6980">
        <v>84</v>
      </c>
      <c r="K6980" t="s">
        <v>20</v>
      </c>
      <c r="L6980" t="s">
        <v>21</v>
      </c>
      <c r="M6980" t="s">
        <v>17</v>
      </c>
      <c r="N6980" s="2">
        <v>41326</v>
      </c>
      <c r="O6980" s="2">
        <v>42133</v>
      </c>
      <c r="P6980" t="s">
        <v>24</v>
      </c>
      <c r="Q6980" t="s">
        <v>59</v>
      </c>
      <c r="R6980" s="5" t="str">
        <f t="shared" si="331"/>
        <v>0.16</v>
      </c>
      <c r="S6980" s="6" t="str">
        <f t="shared" si="332"/>
        <v/>
      </c>
      <c r="T6980">
        <f>ROUND(INT(表1[[#This Row],[合同结束日期]]-表1[[#This Row],[合同起始日期]])/365,1)</f>
        <v>2.2000000000000002</v>
      </c>
    </row>
    <row r="6981" spans="1:20">
      <c r="A6981" s="1">
        <v>42005</v>
      </c>
      <c r="B6981" t="s">
        <v>121</v>
      </c>
      <c r="C6981">
        <f t="shared" si="330"/>
        <v>3</v>
      </c>
      <c r="D6981" t="s">
        <v>162</v>
      </c>
      <c r="E6981" s="4">
        <v>82356</v>
      </c>
      <c r="F6981" s="4">
        <v>24566.7948</v>
      </c>
      <c r="G6981" s="3">
        <v>0.29830000000000001</v>
      </c>
      <c r="H6981" s="7">
        <v>771.12359550561803</v>
      </c>
      <c r="I6981" s="4">
        <v>230.02616853932585</v>
      </c>
      <c r="J6981">
        <v>106.8</v>
      </c>
      <c r="K6981" t="s">
        <v>11</v>
      </c>
      <c r="L6981" t="s">
        <v>13</v>
      </c>
      <c r="M6981" t="s">
        <v>34</v>
      </c>
      <c r="N6981" s="2">
        <v>41276</v>
      </c>
      <c r="O6981" s="2">
        <v>42133</v>
      </c>
      <c r="P6981" t="s">
        <v>24</v>
      </c>
      <c r="Q6981" t="s">
        <v>25</v>
      </c>
      <c r="R6981" s="5" t="str">
        <f t="shared" si="331"/>
        <v>0.15</v>
      </c>
      <c r="S6981" s="6" t="str">
        <f t="shared" si="332"/>
        <v/>
      </c>
      <c r="T6981">
        <f>ROUND(INT(表1[[#This Row],[合同结束日期]]-表1[[#This Row],[合同起始日期]])/365,1)</f>
        <v>2.2999999999999998</v>
      </c>
    </row>
    <row r="6982" spans="1:20">
      <c r="A6982" s="1">
        <v>42005</v>
      </c>
      <c r="B6982" t="s">
        <v>121</v>
      </c>
      <c r="C6982">
        <f t="shared" si="330"/>
        <v>3</v>
      </c>
      <c r="D6982" t="s">
        <v>163</v>
      </c>
      <c r="E6982" s="4">
        <v>38365.199999999997</v>
      </c>
      <c r="F6982" s="4">
        <v>11866.35636</v>
      </c>
      <c r="G6982" s="3">
        <v>0.30930000000000002</v>
      </c>
      <c r="H6982" s="7">
        <v>743.51162790697663</v>
      </c>
      <c r="I6982" s="4">
        <v>229.96814651162791</v>
      </c>
      <c r="J6982">
        <v>51.6</v>
      </c>
      <c r="K6982" t="s">
        <v>11</v>
      </c>
      <c r="L6982" t="s">
        <v>13</v>
      </c>
      <c r="M6982" t="s">
        <v>34</v>
      </c>
      <c r="N6982" s="2">
        <v>41276</v>
      </c>
      <c r="O6982" s="2">
        <v>42133</v>
      </c>
      <c r="P6982" t="s">
        <v>24</v>
      </c>
      <c r="Q6982" t="s">
        <v>25</v>
      </c>
      <c r="R6982" s="5" t="str">
        <f t="shared" si="331"/>
        <v>0.15</v>
      </c>
      <c r="S6982" s="6" t="str">
        <f t="shared" si="332"/>
        <v/>
      </c>
      <c r="T6982">
        <f>ROUND(INT(表1[[#This Row],[合同结束日期]]-表1[[#This Row],[合同起始日期]])/365,1)</f>
        <v>2.2999999999999998</v>
      </c>
    </row>
    <row r="6983" spans="1:20">
      <c r="A6983" s="1">
        <v>42005</v>
      </c>
      <c r="B6983" t="s">
        <v>121</v>
      </c>
      <c r="C6983">
        <f t="shared" si="330"/>
        <v>3</v>
      </c>
      <c r="D6983" t="s">
        <v>164</v>
      </c>
      <c r="E6983" s="4">
        <v>37300.799999999996</v>
      </c>
      <c r="F6983" s="4">
        <v>14353.347840000002</v>
      </c>
      <c r="G6983" s="3">
        <v>0.38480000000000009</v>
      </c>
      <c r="H6983" s="7">
        <v>597.76923076923072</v>
      </c>
      <c r="I6983" s="4">
        <v>230.02160000000003</v>
      </c>
      <c r="J6983">
        <v>62.4</v>
      </c>
      <c r="K6983" t="s">
        <v>11</v>
      </c>
      <c r="L6983" t="s">
        <v>13</v>
      </c>
      <c r="M6983" t="s">
        <v>34</v>
      </c>
      <c r="N6983" s="2">
        <v>41276</v>
      </c>
      <c r="O6983" s="2">
        <v>42133</v>
      </c>
      <c r="P6983" t="s">
        <v>24</v>
      </c>
      <c r="Q6983" t="s">
        <v>25</v>
      </c>
      <c r="R6983" s="5" t="str">
        <f t="shared" si="331"/>
        <v>0.15</v>
      </c>
      <c r="S6983" s="6" t="str">
        <f t="shared" si="332"/>
        <v/>
      </c>
      <c r="T6983">
        <f>ROUND(INT(表1[[#This Row],[合同结束日期]]-表1[[#This Row],[合同起始日期]])/365,1)</f>
        <v>2.2999999999999998</v>
      </c>
    </row>
    <row r="6984" spans="1:20">
      <c r="A6984" s="1">
        <v>42005</v>
      </c>
      <c r="B6984" t="s">
        <v>121</v>
      </c>
      <c r="C6984">
        <f t="shared" si="330"/>
        <v>3</v>
      </c>
      <c r="D6984" t="s">
        <v>165</v>
      </c>
      <c r="E6984" s="4">
        <v>156279.6</v>
      </c>
      <c r="F6984" s="4">
        <v>28005.304320000003</v>
      </c>
      <c r="G6984" s="3">
        <v>0.1792</v>
      </c>
      <c r="H6984" s="7">
        <v>1713.5921052631579</v>
      </c>
      <c r="I6984" s="4">
        <v>307.07570526315794</v>
      </c>
      <c r="J6984">
        <v>91.2</v>
      </c>
      <c r="K6984" t="s">
        <v>20</v>
      </c>
      <c r="L6984" t="s">
        <v>21</v>
      </c>
      <c r="M6984" t="s">
        <v>130</v>
      </c>
      <c r="N6984" s="2">
        <v>41284</v>
      </c>
      <c r="O6984" s="2">
        <v>42133</v>
      </c>
      <c r="P6984" t="s">
        <v>24</v>
      </c>
      <c r="Q6984" t="s">
        <v>25</v>
      </c>
      <c r="R6984" s="5" t="str">
        <f t="shared" si="331"/>
        <v>0.15</v>
      </c>
      <c r="S6984" s="6" t="str">
        <f t="shared" si="332"/>
        <v/>
      </c>
      <c r="T6984">
        <f>ROUND(INT(表1[[#This Row],[合同结束日期]]-表1[[#This Row],[合同起始日期]])/365,1)</f>
        <v>2.2999999999999998</v>
      </c>
    </row>
    <row r="6985" spans="1:20">
      <c r="A6985" s="1">
        <v>42005</v>
      </c>
      <c r="B6985" t="s">
        <v>121</v>
      </c>
      <c r="C6985">
        <f t="shared" si="330"/>
        <v>3</v>
      </c>
      <c r="D6985" t="s">
        <v>166</v>
      </c>
      <c r="E6985" s="4">
        <v>288956.39999999997</v>
      </c>
      <c r="F6985" s="4">
        <v>53485.829640000004</v>
      </c>
      <c r="G6985" s="3">
        <v>0.18510000000000004</v>
      </c>
      <c r="H6985" s="7">
        <v>1424.8343195266273</v>
      </c>
      <c r="I6985" s="4">
        <v>263.73683254437873</v>
      </c>
      <c r="J6985">
        <v>202.79999999999998</v>
      </c>
      <c r="K6985" t="s">
        <v>20</v>
      </c>
      <c r="L6985" t="s">
        <v>21</v>
      </c>
      <c r="M6985" t="s">
        <v>130</v>
      </c>
      <c r="N6985" s="2">
        <v>41281</v>
      </c>
      <c r="O6985" s="2">
        <v>42499</v>
      </c>
      <c r="P6985" t="s">
        <v>24</v>
      </c>
      <c r="Q6985" t="s">
        <v>25</v>
      </c>
      <c r="R6985" s="5" t="str">
        <f t="shared" si="331"/>
        <v>0.15</v>
      </c>
      <c r="S6985" s="6" t="str">
        <f t="shared" si="332"/>
        <v/>
      </c>
      <c r="T6985">
        <f>ROUND(INT(表1[[#This Row],[合同结束日期]]-表1[[#This Row],[合同起始日期]])/365,1)</f>
        <v>3.3</v>
      </c>
    </row>
    <row r="6986" spans="1:20">
      <c r="A6986" s="1">
        <v>42005</v>
      </c>
      <c r="B6986" t="s">
        <v>121</v>
      </c>
      <c r="C6986">
        <f t="shared" si="330"/>
        <v>3</v>
      </c>
      <c r="D6986" t="s">
        <v>167</v>
      </c>
      <c r="E6986" s="4">
        <v>362487.6</v>
      </c>
      <c r="F6986" s="4">
        <v>74309.957999999999</v>
      </c>
      <c r="G6986" s="3">
        <v>0.20500000000000002</v>
      </c>
      <c r="H6986" s="7">
        <v>2000.4834437086092</v>
      </c>
      <c r="I6986" s="4">
        <v>410.09910596026492</v>
      </c>
      <c r="J6986">
        <v>181.2</v>
      </c>
      <c r="K6986" t="s">
        <v>20</v>
      </c>
      <c r="L6986" t="s">
        <v>21</v>
      </c>
      <c r="M6986" t="s">
        <v>130</v>
      </c>
      <c r="N6986" s="2">
        <v>41285</v>
      </c>
      <c r="O6986" s="2">
        <v>42499</v>
      </c>
      <c r="P6986" t="s">
        <v>24</v>
      </c>
      <c r="Q6986" t="s">
        <v>30</v>
      </c>
      <c r="R6986" s="5" t="str">
        <f t="shared" si="331"/>
        <v>0.18</v>
      </c>
      <c r="S6986" s="6" t="str">
        <f t="shared" si="332"/>
        <v/>
      </c>
      <c r="T6986">
        <f>ROUND(INT(表1[[#This Row],[合同结束日期]]-表1[[#This Row],[合同起始日期]])/365,1)</f>
        <v>3.3</v>
      </c>
    </row>
    <row r="6987" spans="1:20">
      <c r="A6987" s="1">
        <v>42005</v>
      </c>
      <c r="B6987" t="s">
        <v>121</v>
      </c>
      <c r="C6987">
        <f t="shared" si="330"/>
        <v>3</v>
      </c>
      <c r="D6987" t="s">
        <v>168</v>
      </c>
      <c r="E6987" s="4">
        <v>168063.6</v>
      </c>
      <c r="F6987" s="4">
        <v>48603.993120000006</v>
      </c>
      <c r="G6987" s="3">
        <v>0.28920000000000001</v>
      </c>
      <c r="H6987" s="7">
        <v>864.52469135802471</v>
      </c>
      <c r="I6987" s="4">
        <v>250.02054074074076</v>
      </c>
      <c r="J6987">
        <v>194.4</v>
      </c>
      <c r="K6987" t="s">
        <v>60</v>
      </c>
      <c r="L6987" t="s">
        <v>61</v>
      </c>
      <c r="M6987" t="s">
        <v>58</v>
      </c>
      <c r="N6987" s="2">
        <v>41348</v>
      </c>
      <c r="O6987" s="2">
        <v>42499</v>
      </c>
      <c r="P6987" t="s">
        <v>24</v>
      </c>
      <c r="Q6987" t="s">
        <v>30</v>
      </c>
      <c r="R6987" s="5" t="str">
        <f t="shared" si="331"/>
        <v>0.18</v>
      </c>
      <c r="S6987" s="6" t="str">
        <f t="shared" si="332"/>
        <v/>
      </c>
      <c r="T6987">
        <f>ROUND(INT(表1[[#This Row],[合同结束日期]]-表1[[#This Row],[合同起始日期]])/365,1)</f>
        <v>3.2</v>
      </c>
    </row>
    <row r="6988" spans="1:20">
      <c r="A6988" s="1">
        <v>42005</v>
      </c>
      <c r="B6988" t="s">
        <v>121</v>
      </c>
      <c r="C6988">
        <f t="shared" si="330"/>
        <v>3</v>
      </c>
      <c r="D6988" t="s">
        <v>226</v>
      </c>
      <c r="E6988" s="4">
        <v>218583.84</v>
      </c>
      <c r="F6988" s="4">
        <v>67717.273632000011</v>
      </c>
      <c r="G6988" s="3">
        <v>0.30980000000000008</v>
      </c>
      <c r="H6988" s="7">
        <v>166.80695970695973</v>
      </c>
      <c r="I6988" s="4">
        <v>51.676796117216128</v>
      </c>
      <c r="J6988">
        <v>1310.3999999999999</v>
      </c>
      <c r="K6988" t="s">
        <v>20</v>
      </c>
      <c r="L6988" t="s">
        <v>173</v>
      </c>
      <c r="M6988" t="s">
        <v>172</v>
      </c>
      <c r="N6988" s="2">
        <v>41241</v>
      </c>
      <c r="O6988" s="2">
        <v>45803</v>
      </c>
      <c r="P6988" t="s">
        <v>39</v>
      </c>
      <c r="Q6988" t="s">
        <v>28</v>
      </c>
      <c r="R6988" s="5" t="str">
        <f t="shared" si="331"/>
        <v>0.13</v>
      </c>
      <c r="S6988" s="6" t="str">
        <f t="shared" si="332"/>
        <v/>
      </c>
      <c r="T6988">
        <f>ROUND(INT(表1[[#This Row],[合同结束日期]]-表1[[#This Row],[合同起始日期]])/365,1)</f>
        <v>12.5</v>
      </c>
    </row>
    <row r="6989" spans="1:20">
      <c r="A6989" s="1">
        <v>42005</v>
      </c>
      <c r="B6989" t="s">
        <v>121</v>
      </c>
      <c r="C6989">
        <f t="shared" si="330"/>
        <v>3</v>
      </c>
      <c r="D6989" t="s">
        <v>169</v>
      </c>
      <c r="E6989" s="4">
        <v>61968</v>
      </c>
      <c r="F6989" s="4">
        <v>33382.161600000007</v>
      </c>
      <c r="G6989" s="3">
        <v>0.53870000000000007</v>
      </c>
      <c r="H6989" s="7">
        <v>482.61682242990651</v>
      </c>
      <c r="I6989" s="4">
        <v>259.98568224299072</v>
      </c>
      <c r="J6989">
        <v>128.4</v>
      </c>
      <c r="K6989" t="s">
        <v>20</v>
      </c>
      <c r="L6989" t="s">
        <v>21</v>
      </c>
      <c r="M6989" t="s">
        <v>130</v>
      </c>
      <c r="N6989" s="2">
        <v>41326</v>
      </c>
      <c r="O6989" s="2">
        <v>42499</v>
      </c>
      <c r="P6989" t="s">
        <v>24</v>
      </c>
      <c r="Q6989" t="s">
        <v>170</v>
      </c>
      <c r="R6989" s="5" t="str">
        <f t="shared" si="331"/>
        <v>0.2</v>
      </c>
      <c r="S6989" s="6" t="str">
        <f t="shared" si="332"/>
        <v/>
      </c>
      <c r="T6989">
        <f>ROUND(INT(表1[[#This Row],[合同结束日期]]-表1[[#This Row],[合同起始日期]])/365,1)</f>
        <v>3.2</v>
      </c>
    </row>
    <row r="6990" spans="1:20">
      <c r="A6990" s="1">
        <v>42005</v>
      </c>
      <c r="B6990" t="s">
        <v>121</v>
      </c>
      <c r="C6990">
        <f t="shared" si="330"/>
        <v>3</v>
      </c>
      <c r="D6990" t="s">
        <v>171</v>
      </c>
      <c r="E6990" s="4">
        <v>280239.59999999998</v>
      </c>
      <c r="F6990" s="4">
        <v>111871.64832000001</v>
      </c>
      <c r="G6990" s="3">
        <v>0.39920000000000005</v>
      </c>
      <c r="H6990" s="7">
        <v>395.81864406779658</v>
      </c>
      <c r="I6990" s="4">
        <v>158.01080271186441</v>
      </c>
      <c r="J6990">
        <v>708</v>
      </c>
      <c r="K6990" t="s">
        <v>20</v>
      </c>
      <c r="L6990" t="s">
        <v>173</v>
      </c>
      <c r="M6990" t="s">
        <v>172</v>
      </c>
      <c r="N6990" s="2">
        <v>41377</v>
      </c>
      <c r="O6990" s="2">
        <v>43247</v>
      </c>
      <c r="P6990" t="s">
        <v>24</v>
      </c>
      <c r="Q6990" t="s">
        <v>326</v>
      </c>
      <c r="R6990" s="5" t="str">
        <f t="shared" si="331"/>
        <v>0.21</v>
      </c>
      <c r="S6990" s="6" t="str">
        <f t="shared" si="332"/>
        <v/>
      </c>
      <c r="T6990">
        <f>ROUND(INT(表1[[#This Row],[合同结束日期]]-表1[[#This Row],[合同起始日期]])/365,1)</f>
        <v>5.0999999999999996</v>
      </c>
    </row>
    <row r="6991" spans="1:20">
      <c r="A6991" s="1">
        <v>42005</v>
      </c>
      <c r="B6991" t="s">
        <v>121</v>
      </c>
      <c r="C6991">
        <f t="shared" si="330"/>
        <v>3</v>
      </c>
      <c r="D6991" t="s">
        <v>174</v>
      </c>
      <c r="E6991" s="4">
        <v>205538.4</v>
      </c>
      <c r="F6991" s="4">
        <v>58968.966959999991</v>
      </c>
      <c r="G6991" s="3">
        <v>0.28689999999999999</v>
      </c>
      <c r="H6991" s="7">
        <v>365.98717948717945</v>
      </c>
      <c r="I6991" s="4">
        <v>105.00172179487177</v>
      </c>
      <c r="J6991">
        <v>561.6</v>
      </c>
      <c r="K6991" t="s">
        <v>76</v>
      </c>
      <c r="L6991" t="s">
        <v>75</v>
      </c>
      <c r="M6991" t="s">
        <v>75</v>
      </c>
      <c r="N6991" s="2">
        <v>41243</v>
      </c>
      <c r="O6991" s="2">
        <v>43229</v>
      </c>
      <c r="P6991" t="s">
        <v>24</v>
      </c>
      <c r="Q6991" t="s">
        <v>19</v>
      </c>
      <c r="R6991" s="5" t="str">
        <f t="shared" si="331"/>
        <v>0.1</v>
      </c>
      <c r="S6991" s="6" t="str">
        <f t="shared" si="332"/>
        <v/>
      </c>
      <c r="T6991">
        <f>ROUND(INT(表1[[#This Row],[合同结束日期]]-表1[[#This Row],[合同起始日期]])/365,1)</f>
        <v>5.4</v>
      </c>
    </row>
    <row r="6992" spans="1:20">
      <c r="A6992" s="1">
        <v>42005</v>
      </c>
      <c r="B6992" t="s">
        <v>121</v>
      </c>
      <c r="C6992">
        <f t="shared" si="330"/>
        <v>3</v>
      </c>
      <c r="D6992" t="s">
        <v>175</v>
      </c>
      <c r="E6992" s="4">
        <v>1135693.2</v>
      </c>
      <c r="F6992" s="4">
        <v>186821.53139999998</v>
      </c>
      <c r="G6992" s="3">
        <v>0.16449999999999998</v>
      </c>
      <c r="H6992" s="7">
        <v>577.43197071384986</v>
      </c>
      <c r="I6992" s="4">
        <v>94.987559182428299</v>
      </c>
      <c r="J6992">
        <v>1966.8</v>
      </c>
      <c r="K6992" t="s">
        <v>20</v>
      </c>
      <c r="L6992" t="s">
        <v>173</v>
      </c>
      <c r="M6992" t="s">
        <v>172</v>
      </c>
      <c r="N6992" s="2">
        <v>41288</v>
      </c>
      <c r="O6992" s="2">
        <v>44694</v>
      </c>
      <c r="P6992" t="s">
        <v>18</v>
      </c>
      <c r="Q6992" t="s">
        <v>19</v>
      </c>
      <c r="R6992" s="5" t="str">
        <f t="shared" si="331"/>
        <v>0.1</v>
      </c>
      <c r="S6992" s="6" t="str">
        <f t="shared" si="332"/>
        <v/>
      </c>
      <c r="T6992">
        <f>ROUND(INT(表1[[#This Row],[合同结束日期]]-表1[[#This Row],[合同起始日期]])/365,1)</f>
        <v>9.3000000000000007</v>
      </c>
    </row>
    <row r="6993" spans="1:20">
      <c r="A6993" s="1">
        <v>42005</v>
      </c>
      <c r="B6993" t="s">
        <v>121</v>
      </c>
      <c r="C6993">
        <f t="shared" si="330"/>
        <v>3</v>
      </c>
      <c r="D6993" t="s">
        <v>313</v>
      </c>
      <c r="E6993" s="4">
        <v>48729.48</v>
      </c>
      <c r="F6993" s="4">
        <v>8396.0894040000003</v>
      </c>
      <c r="G6993" s="3">
        <v>0.17229999999999998</v>
      </c>
      <c r="H6993" s="7">
        <v>2707.1933333333336</v>
      </c>
      <c r="I6993" s="4">
        <v>466.44941133333333</v>
      </c>
      <c r="J6993">
        <v>18</v>
      </c>
      <c r="K6993" t="s">
        <v>20</v>
      </c>
      <c r="L6993" t="s">
        <v>21</v>
      </c>
      <c r="M6993" t="s">
        <v>130</v>
      </c>
      <c r="N6993" s="2">
        <v>41727</v>
      </c>
      <c r="O6993" s="2">
        <v>42091</v>
      </c>
      <c r="P6993" t="s">
        <v>24</v>
      </c>
      <c r="Q6993" t="s">
        <v>59</v>
      </c>
      <c r="R6993" s="5" t="str">
        <f t="shared" si="331"/>
        <v>0.16</v>
      </c>
      <c r="S6993" s="6" t="str">
        <f t="shared" si="332"/>
        <v/>
      </c>
      <c r="T6993">
        <f>ROUND(INT(表1[[#This Row],[合同结束日期]]-表1[[#This Row],[合同起始日期]])/365,1)</f>
        <v>1</v>
      </c>
    </row>
    <row r="6994" spans="1:20">
      <c r="A6994" s="1">
        <v>42005</v>
      </c>
      <c r="B6994" t="s">
        <v>121</v>
      </c>
      <c r="C6994">
        <f t="shared" si="330"/>
        <v>3</v>
      </c>
      <c r="D6994" t="s">
        <v>297</v>
      </c>
      <c r="E6994" s="4">
        <v>59608.68</v>
      </c>
      <c r="F6994" s="4">
        <v>7755.0892679999997</v>
      </c>
      <c r="G6994" s="3">
        <v>0.13009999999999999</v>
      </c>
      <c r="H6994" s="7">
        <v>4139.4916666666668</v>
      </c>
      <c r="I6994" s="4">
        <v>538.54786583333339</v>
      </c>
      <c r="J6994">
        <v>14.399999999999999</v>
      </c>
      <c r="K6994" t="s">
        <v>60</v>
      </c>
      <c r="L6994" t="s">
        <v>61</v>
      </c>
      <c r="M6994" t="s">
        <v>305</v>
      </c>
      <c r="N6994" s="2">
        <v>41587</v>
      </c>
      <c r="O6994" s="2">
        <v>42316</v>
      </c>
      <c r="P6994" t="s">
        <v>24</v>
      </c>
      <c r="Q6994" t="s">
        <v>65</v>
      </c>
      <c r="R6994" s="5" t="str">
        <f t="shared" si="331"/>
        <v>0.12</v>
      </c>
      <c r="S6994" s="6" t="str">
        <f t="shared" si="332"/>
        <v/>
      </c>
      <c r="T6994">
        <f>ROUND(INT(表1[[#This Row],[合同结束日期]]-表1[[#This Row],[合同起始日期]])/365,1)</f>
        <v>2</v>
      </c>
    </row>
    <row r="6995" spans="1:20">
      <c r="A6995" s="1">
        <v>42005</v>
      </c>
      <c r="B6995" t="s">
        <v>121</v>
      </c>
      <c r="C6995">
        <f t="shared" si="330"/>
        <v>3</v>
      </c>
      <c r="D6995" t="s">
        <v>268</v>
      </c>
      <c r="E6995" s="4">
        <v>117492</v>
      </c>
      <c r="F6995" s="4">
        <v>17048.089199999999</v>
      </c>
      <c r="G6995" s="3">
        <v>0.14509999999999998</v>
      </c>
      <c r="H6995" s="7">
        <v>8159.1666666666679</v>
      </c>
      <c r="I6995" s="4">
        <v>1183.8950833333333</v>
      </c>
      <c r="J6995">
        <v>14.399999999999999</v>
      </c>
      <c r="K6995" t="s">
        <v>20</v>
      </c>
      <c r="L6995" t="s">
        <v>21</v>
      </c>
      <c r="M6995" t="s">
        <v>130</v>
      </c>
      <c r="N6995" s="2">
        <v>41486</v>
      </c>
      <c r="O6995" s="2">
        <v>42215</v>
      </c>
      <c r="P6995" t="s">
        <v>24</v>
      </c>
      <c r="Q6995" t="s">
        <v>83</v>
      </c>
      <c r="R6995" s="5" t="str">
        <f t="shared" si="331"/>
        <v>0.14</v>
      </c>
      <c r="S6995" s="6" t="str">
        <f t="shared" si="332"/>
        <v/>
      </c>
      <c r="T6995">
        <f>ROUND(INT(表1[[#This Row],[合同结束日期]]-表1[[#This Row],[合同起始日期]])/365,1)</f>
        <v>2</v>
      </c>
    </row>
    <row r="6996" spans="1:20">
      <c r="A6996" s="1">
        <v>42005</v>
      </c>
      <c r="B6996" t="s">
        <v>121</v>
      </c>
      <c r="C6996">
        <f t="shared" si="330"/>
        <v>3</v>
      </c>
      <c r="D6996" t="s">
        <v>327</v>
      </c>
      <c r="E6996" s="4">
        <v>72705.599999999991</v>
      </c>
      <c r="F6996" s="4">
        <v>9597.1391999999996</v>
      </c>
      <c r="G6996" s="3">
        <v>0.13200000000000001</v>
      </c>
      <c r="H6996" s="7">
        <v>2524.5</v>
      </c>
      <c r="I6996" s="4">
        <v>333.23400000000004</v>
      </c>
      <c r="J6996">
        <v>28.799999999999997</v>
      </c>
      <c r="K6996" t="s">
        <v>20</v>
      </c>
      <c r="L6996" t="s">
        <v>21</v>
      </c>
      <c r="M6996" t="s">
        <v>134</v>
      </c>
      <c r="N6996" s="2">
        <v>41787</v>
      </c>
      <c r="O6996" s="2">
        <v>42151</v>
      </c>
      <c r="P6996" t="s">
        <v>24</v>
      </c>
      <c r="Q6996" t="s">
        <v>19</v>
      </c>
      <c r="R6996" s="5" t="str">
        <f t="shared" si="331"/>
        <v>0.1</v>
      </c>
      <c r="S6996" s="6" t="str">
        <f t="shared" si="332"/>
        <v/>
      </c>
      <c r="T6996">
        <f>ROUND(INT(表1[[#This Row],[合同结束日期]]-表1[[#This Row],[合同起始日期]])/365,1)</f>
        <v>1</v>
      </c>
    </row>
    <row r="6997" spans="1:20">
      <c r="A6997" s="1">
        <v>42005</v>
      </c>
      <c r="B6997" t="s">
        <v>121</v>
      </c>
      <c r="C6997">
        <f t="shared" si="330"/>
        <v>3</v>
      </c>
      <c r="D6997" t="s">
        <v>337</v>
      </c>
      <c r="E6997" s="4">
        <v>28836</v>
      </c>
      <c r="F6997" s="4">
        <v>7200.3491999999987</v>
      </c>
      <c r="G6997" s="3">
        <v>0.24969999999999995</v>
      </c>
      <c r="H6997" s="7">
        <v>1602</v>
      </c>
      <c r="I6997" s="4">
        <v>400.01939999999991</v>
      </c>
      <c r="J6997">
        <v>18</v>
      </c>
      <c r="K6997" t="s">
        <v>60</v>
      </c>
      <c r="L6997" t="s">
        <v>116</v>
      </c>
      <c r="M6997" t="s">
        <v>115</v>
      </c>
      <c r="N6997" s="2">
        <v>41825</v>
      </c>
      <c r="O6997" s="2">
        <v>42189</v>
      </c>
      <c r="P6997" t="s">
        <v>24</v>
      </c>
      <c r="Q6997" t="s">
        <v>30</v>
      </c>
      <c r="R6997" s="5" t="str">
        <f t="shared" si="331"/>
        <v>0.18</v>
      </c>
      <c r="S6997" s="6" t="str">
        <f t="shared" si="332"/>
        <v/>
      </c>
      <c r="T6997">
        <f>ROUND(INT(表1[[#This Row],[合同结束日期]]-表1[[#This Row],[合同起始日期]])/365,1)</f>
        <v>1</v>
      </c>
    </row>
    <row r="6998" spans="1:20">
      <c r="A6998" s="1">
        <v>42005</v>
      </c>
      <c r="B6998" t="s">
        <v>121</v>
      </c>
      <c r="C6998">
        <f t="shared" si="330"/>
        <v>3</v>
      </c>
      <c r="D6998" t="s">
        <v>339</v>
      </c>
      <c r="E6998" s="4">
        <v>41459.639999999992</v>
      </c>
      <c r="F6998" s="4">
        <v>6600.3746879999999</v>
      </c>
      <c r="G6998" s="3">
        <v>0.15920000000000004</v>
      </c>
      <c r="H6998" s="7">
        <v>2879.1416666666664</v>
      </c>
      <c r="I6998" s="4">
        <v>458.35935333333339</v>
      </c>
      <c r="J6998">
        <v>14.399999999999999</v>
      </c>
      <c r="K6998" t="s">
        <v>44</v>
      </c>
      <c r="L6998" t="s">
        <v>46</v>
      </c>
      <c r="M6998" t="s">
        <v>187</v>
      </c>
      <c r="N6998" s="2">
        <v>41864</v>
      </c>
      <c r="O6998" s="2">
        <v>42228</v>
      </c>
      <c r="P6998" t="s">
        <v>24</v>
      </c>
      <c r="Q6998" t="s">
        <v>83</v>
      </c>
      <c r="R6998" s="5" t="str">
        <f t="shared" si="331"/>
        <v>0.14</v>
      </c>
      <c r="S6998" s="6" t="str">
        <f t="shared" si="332"/>
        <v/>
      </c>
      <c r="T6998">
        <f>ROUND(INT(表1[[#This Row],[合同结束日期]]-表1[[#This Row],[合同起始日期]])/365,1)</f>
        <v>1</v>
      </c>
    </row>
    <row r="6999" spans="1:20">
      <c r="A6999" s="1">
        <v>42005</v>
      </c>
      <c r="B6999" t="s">
        <v>121</v>
      </c>
      <c r="C6999">
        <f t="shared" si="330"/>
        <v>3</v>
      </c>
      <c r="D6999" t="s">
        <v>319</v>
      </c>
      <c r="E6999" s="4">
        <v>126505.32</v>
      </c>
      <c r="F6999" s="4">
        <v>20835.426203999999</v>
      </c>
      <c r="G6999" s="3">
        <v>0.16469999999999999</v>
      </c>
      <c r="H6999" s="7">
        <v>7530.0785714285712</v>
      </c>
      <c r="I6999" s="4">
        <v>1240.2039407142856</v>
      </c>
      <c r="J6999">
        <v>16.8</v>
      </c>
      <c r="K6999" t="s">
        <v>20</v>
      </c>
      <c r="L6999" t="s">
        <v>21</v>
      </c>
      <c r="M6999" t="s">
        <v>130</v>
      </c>
      <c r="N6999" s="2">
        <v>41747</v>
      </c>
      <c r="O6999" s="2">
        <v>42111</v>
      </c>
      <c r="P6999" t="s">
        <v>24</v>
      </c>
      <c r="Q6999" t="s">
        <v>59</v>
      </c>
      <c r="R6999" s="5" t="str">
        <f t="shared" si="331"/>
        <v>0.16</v>
      </c>
      <c r="S6999" s="6" t="str">
        <f t="shared" si="332"/>
        <v/>
      </c>
      <c r="T6999">
        <f>ROUND(INT(表1[[#This Row],[合同结束日期]]-表1[[#This Row],[合同起始日期]])/365,1)</f>
        <v>1</v>
      </c>
    </row>
    <row r="7000" spans="1:20">
      <c r="A7000" s="1">
        <v>42005</v>
      </c>
      <c r="B7000" t="s">
        <v>121</v>
      </c>
      <c r="C7000">
        <f t="shared" si="330"/>
        <v>3</v>
      </c>
      <c r="D7000" t="s">
        <v>340</v>
      </c>
      <c r="E7000" s="4">
        <v>244753.19999999998</v>
      </c>
      <c r="F7000" s="4">
        <v>34094.120760000005</v>
      </c>
      <c r="G7000" s="3">
        <v>0.13930000000000003</v>
      </c>
      <c r="H7000" s="7">
        <v>5367.394736842105</v>
      </c>
      <c r="I7000" s="4">
        <v>747.67808684210536</v>
      </c>
      <c r="J7000">
        <v>45.6</v>
      </c>
      <c r="K7000" t="s">
        <v>44</v>
      </c>
      <c r="L7000" t="s">
        <v>46</v>
      </c>
      <c r="M7000" t="s">
        <v>45</v>
      </c>
      <c r="N7000" s="2">
        <v>41841</v>
      </c>
      <c r="O7000" s="2">
        <v>43659</v>
      </c>
      <c r="P7000" t="s">
        <v>24</v>
      </c>
      <c r="Q7000" t="s">
        <v>28</v>
      </c>
      <c r="R7000" s="5" t="str">
        <f t="shared" si="331"/>
        <v>0.13</v>
      </c>
      <c r="S7000" s="6" t="str">
        <f t="shared" si="332"/>
        <v/>
      </c>
      <c r="T7000">
        <f>ROUND(INT(表1[[#This Row],[合同结束日期]]-表1[[#This Row],[合同起始日期]])/365,1)</f>
        <v>5</v>
      </c>
    </row>
    <row r="7001" spans="1:20">
      <c r="A7001" s="1">
        <v>42005</v>
      </c>
      <c r="B7001" t="s">
        <v>121</v>
      </c>
      <c r="C7001">
        <f t="shared" si="330"/>
        <v>3</v>
      </c>
      <c r="D7001" t="s">
        <v>320</v>
      </c>
      <c r="E7001" s="4">
        <v>51336</v>
      </c>
      <c r="F7001" s="4">
        <v>5133.5999999999995</v>
      </c>
      <c r="G7001" s="3">
        <v>9.9999999999999992E-2</v>
      </c>
      <c r="H7001" s="7">
        <v>21390</v>
      </c>
      <c r="I7001" s="4">
        <v>2139</v>
      </c>
      <c r="J7001">
        <v>2.4</v>
      </c>
      <c r="K7001" t="s">
        <v>44</v>
      </c>
      <c r="L7001" t="s">
        <v>46</v>
      </c>
      <c r="M7001" t="s">
        <v>187</v>
      </c>
      <c r="N7001" s="2">
        <v>41712</v>
      </c>
      <c r="O7001" s="2">
        <v>42076</v>
      </c>
      <c r="P7001" t="s">
        <v>18</v>
      </c>
      <c r="Q7001" t="s">
        <v>19</v>
      </c>
      <c r="R7001" s="5" t="str">
        <f t="shared" si="331"/>
        <v>0.1</v>
      </c>
      <c r="S7001" s="6" t="str">
        <f t="shared" si="332"/>
        <v/>
      </c>
      <c r="T7001">
        <f>ROUND(INT(表1[[#This Row],[合同结束日期]]-表1[[#This Row],[合同起始日期]])/365,1)</f>
        <v>1</v>
      </c>
    </row>
    <row r="7002" spans="1:20">
      <c r="A7002" s="1">
        <v>42005</v>
      </c>
      <c r="B7002" t="s">
        <v>121</v>
      </c>
      <c r="C7002">
        <f t="shared" si="330"/>
        <v>3</v>
      </c>
      <c r="D7002" t="s">
        <v>321</v>
      </c>
      <c r="E7002" s="4">
        <v>64572</v>
      </c>
      <c r="F7002" s="4">
        <v>6457.2</v>
      </c>
      <c r="G7002" s="3">
        <v>9.9999999999999992E-2</v>
      </c>
      <c r="H7002" s="7">
        <v>26905</v>
      </c>
      <c r="I7002" s="4">
        <v>2690.5</v>
      </c>
      <c r="J7002">
        <v>2.4</v>
      </c>
      <c r="K7002" t="s">
        <v>44</v>
      </c>
      <c r="L7002" t="s">
        <v>46</v>
      </c>
      <c r="M7002" t="s">
        <v>187</v>
      </c>
      <c r="N7002" s="2">
        <v>41712</v>
      </c>
      <c r="O7002" s="2">
        <v>42076</v>
      </c>
      <c r="P7002" t="s">
        <v>18</v>
      </c>
      <c r="Q7002" t="s">
        <v>19</v>
      </c>
      <c r="R7002" s="5" t="str">
        <f t="shared" si="331"/>
        <v>0.1</v>
      </c>
      <c r="S7002" s="6" t="str">
        <f t="shared" si="332"/>
        <v/>
      </c>
      <c r="T7002">
        <f>ROUND(INT(表1[[#This Row],[合同结束日期]]-表1[[#This Row],[合同起始日期]])/365,1)</f>
        <v>1</v>
      </c>
    </row>
    <row r="7003" spans="1:20">
      <c r="A7003" s="1">
        <v>42005</v>
      </c>
      <c r="B7003" t="s">
        <v>121</v>
      </c>
      <c r="C7003">
        <f t="shared" si="330"/>
        <v>3</v>
      </c>
      <c r="D7003" t="s">
        <v>330</v>
      </c>
      <c r="E7003" s="4">
        <v>21883.200000000001</v>
      </c>
      <c r="F7003" s="4">
        <v>4100.9116800000002</v>
      </c>
      <c r="G7003" s="3">
        <v>0.18740000000000001</v>
      </c>
      <c r="H7003" s="7">
        <v>9118</v>
      </c>
      <c r="I7003" s="4">
        <v>1708.7132000000001</v>
      </c>
      <c r="J7003">
        <v>2.4</v>
      </c>
      <c r="K7003" t="s">
        <v>44</v>
      </c>
      <c r="L7003" t="s">
        <v>46</v>
      </c>
      <c r="M7003" t="s">
        <v>45</v>
      </c>
      <c r="N7003" s="2">
        <v>41790</v>
      </c>
      <c r="O7003" s="2">
        <v>42155</v>
      </c>
      <c r="P7003" t="s">
        <v>24</v>
      </c>
      <c r="Q7003" t="s">
        <v>59</v>
      </c>
      <c r="R7003" s="5" t="str">
        <f t="shared" si="331"/>
        <v>0.16</v>
      </c>
      <c r="S7003" s="6" t="str">
        <f t="shared" si="332"/>
        <v/>
      </c>
      <c r="T7003">
        <f>ROUND(INT(表1[[#This Row],[合同结束日期]]-表1[[#This Row],[合同起始日期]])/365,1)</f>
        <v>1</v>
      </c>
    </row>
    <row r="7004" spans="1:20">
      <c r="A7004" s="1">
        <v>42036</v>
      </c>
      <c r="B7004" t="s">
        <v>121</v>
      </c>
      <c r="C7004">
        <f t="shared" si="330"/>
        <v>3</v>
      </c>
      <c r="D7004" t="s">
        <v>242</v>
      </c>
      <c r="E7004" s="4">
        <v>1105797.5999999999</v>
      </c>
      <c r="F7004" s="4">
        <v>182346.02424000003</v>
      </c>
      <c r="G7004" s="3">
        <v>0.16490000000000005</v>
      </c>
      <c r="H7004" s="7">
        <v>484.998947368421</v>
      </c>
      <c r="I7004" s="4">
        <v>79.976326421052647</v>
      </c>
      <c r="J7004">
        <v>2280</v>
      </c>
      <c r="K7004" t="s">
        <v>151</v>
      </c>
      <c r="L7004" t="s">
        <v>243</v>
      </c>
      <c r="M7004" t="s">
        <v>243</v>
      </c>
      <c r="N7004" s="2">
        <v>41282</v>
      </c>
      <c r="O7004" s="2">
        <v>45055</v>
      </c>
      <c r="P7004" t="s">
        <v>14</v>
      </c>
      <c r="Q7004" t="s">
        <v>37</v>
      </c>
      <c r="R7004" s="5" t="str">
        <f t="shared" si="331"/>
        <v>0.</v>
      </c>
      <c r="S7004" s="6" t="str">
        <f t="shared" si="332"/>
        <v/>
      </c>
      <c r="T7004">
        <f>ROUND(INT(表1[[#This Row],[合同结束日期]]-表1[[#This Row],[合同起始日期]])/365,1)</f>
        <v>10.3</v>
      </c>
    </row>
    <row r="7005" spans="1:20">
      <c r="A7005" s="1">
        <v>42036</v>
      </c>
      <c r="B7005" t="s">
        <v>121</v>
      </c>
      <c r="C7005">
        <f t="shared" si="330"/>
        <v>3</v>
      </c>
      <c r="D7005" t="s">
        <v>122</v>
      </c>
      <c r="E7005" s="4">
        <v>161152.79999999999</v>
      </c>
      <c r="F7005" s="4">
        <v>19016.0304</v>
      </c>
      <c r="G7005" s="3">
        <v>0.11800000000000001</v>
      </c>
      <c r="H7005" s="7">
        <v>1398.8958333333333</v>
      </c>
      <c r="I7005" s="4">
        <v>165.06970833333335</v>
      </c>
      <c r="J7005">
        <v>115.19999999999999</v>
      </c>
      <c r="K7005" t="s">
        <v>44</v>
      </c>
      <c r="L7005" t="s">
        <v>46</v>
      </c>
      <c r="M7005" t="s">
        <v>45</v>
      </c>
      <c r="N7005" s="2">
        <v>41358</v>
      </c>
      <c r="O7005" s="2">
        <v>43213</v>
      </c>
      <c r="P7005" t="s">
        <v>24</v>
      </c>
      <c r="Q7005" t="s">
        <v>123</v>
      </c>
      <c r="R7005" s="5" t="str">
        <f t="shared" si="331"/>
        <v>0.09</v>
      </c>
      <c r="S7005" s="6" t="str">
        <f t="shared" si="332"/>
        <v/>
      </c>
      <c r="T7005">
        <f>ROUND(INT(表1[[#This Row],[合同结束日期]]-表1[[#This Row],[合同起始日期]])/365,1)</f>
        <v>5.0999999999999996</v>
      </c>
    </row>
    <row r="7006" spans="1:20">
      <c r="A7006" s="1">
        <v>42036</v>
      </c>
      <c r="B7006" t="s">
        <v>121</v>
      </c>
      <c r="C7006">
        <f t="shared" si="330"/>
        <v>3</v>
      </c>
      <c r="D7006" t="s">
        <v>124</v>
      </c>
      <c r="E7006" s="4">
        <v>565398</v>
      </c>
      <c r="F7006" s="4">
        <v>65981.946599999996</v>
      </c>
      <c r="G7006" s="3">
        <v>0.1167</v>
      </c>
      <c r="H7006" s="7">
        <v>942.33</v>
      </c>
      <c r="I7006" s="4">
        <v>109.969911</v>
      </c>
      <c r="J7006">
        <v>600</v>
      </c>
      <c r="K7006" t="s">
        <v>44</v>
      </c>
      <c r="L7006" t="s">
        <v>72</v>
      </c>
      <c r="M7006" t="s">
        <v>71</v>
      </c>
      <c r="N7006" s="2">
        <v>41267</v>
      </c>
      <c r="O7006" s="2">
        <v>44325</v>
      </c>
      <c r="P7006" t="s">
        <v>18</v>
      </c>
      <c r="Q7006" t="s">
        <v>42</v>
      </c>
      <c r="R7006" s="5" t="str">
        <f t="shared" si="331"/>
        <v>0.08</v>
      </c>
      <c r="S7006" s="6" t="str">
        <f t="shared" si="332"/>
        <v/>
      </c>
      <c r="T7006">
        <f>ROUND(INT(表1[[#This Row],[合同结束日期]]-表1[[#This Row],[合同起始日期]])/365,1)</f>
        <v>8.4</v>
      </c>
    </row>
    <row r="7007" spans="1:20">
      <c r="A7007" s="1">
        <v>42036</v>
      </c>
      <c r="B7007" t="s">
        <v>121</v>
      </c>
      <c r="C7007">
        <f t="shared" si="330"/>
        <v>3</v>
      </c>
      <c r="D7007" t="s">
        <v>125</v>
      </c>
      <c r="E7007" s="4">
        <v>676040.4</v>
      </c>
      <c r="F7007" s="4">
        <v>68077.268279999989</v>
      </c>
      <c r="G7007" s="3">
        <v>0.10069999999999998</v>
      </c>
      <c r="H7007" s="7">
        <v>1448.2442159383036</v>
      </c>
      <c r="I7007" s="4">
        <v>145.83819254498715</v>
      </c>
      <c r="J7007">
        <v>466.79999999999995</v>
      </c>
      <c r="K7007" t="s">
        <v>44</v>
      </c>
      <c r="L7007" t="s">
        <v>72</v>
      </c>
      <c r="M7007" t="s">
        <v>126</v>
      </c>
      <c r="N7007" s="2">
        <v>41257</v>
      </c>
      <c r="O7007" s="2">
        <v>44325</v>
      </c>
      <c r="P7007" t="s">
        <v>24</v>
      </c>
      <c r="Q7007" t="s">
        <v>42</v>
      </c>
      <c r="R7007" s="5" t="str">
        <f t="shared" si="331"/>
        <v>0.08</v>
      </c>
      <c r="S7007" s="6" t="str">
        <f t="shared" si="332"/>
        <v/>
      </c>
      <c r="T7007">
        <f>ROUND(INT(表1[[#This Row],[合同结束日期]]-表1[[#This Row],[合同起始日期]])/365,1)</f>
        <v>8.4</v>
      </c>
    </row>
    <row r="7008" spans="1:20">
      <c r="A7008" s="1">
        <v>42036</v>
      </c>
      <c r="B7008" t="s">
        <v>121</v>
      </c>
      <c r="C7008">
        <f t="shared" si="330"/>
        <v>3</v>
      </c>
      <c r="D7008" t="s">
        <v>127</v>
      </c>
      <c r="E7008" s="4">
        <v>2641908</v>
      </c>
      <c r="F7008" s="4">
        <v>111224.3268</v>
      </c>
      <c r="G7008" s="3">
        <v>4.2099999999999999E-2</v>
      </c>
      <c r="H7008" s="7">
        <v>2139.5432458697765</v>
      </c>
      <c r="I7008" s="4">
        <v>90.074770651117589</v>
      </c>
      <c r="J7008">
        <v>1234.8</v>
      </c>
      <c r="K7008" t="s">
        <v>44</v>
      </c>
      <c r="L7008" t="s">
        <v>72</v>
      </c>
      <c r="M7008" t="s">
        <v>71</v>
      </c>
      <c r="N7008" s="2">
        <v>41241</v>
      </c>
      <c r="O7008" s="2">
        <v>45055</v>
      </c>
      <c r="P7008" t="s">
        <v>14</v>
      </c>
      <c r="Q7008" t="s">
        <v>37</v>
      </c>
      <c r="R7008" s="5" t="str">
        <f t="shared" si="331"/>
        <v>0.</v>
      </c>
      <c r="S7008" s="6" t="str">
        <f t="shared" si="332"/>
        <v/>
      </c>
      <c r="T7008">
        <f>ROUND(INT(表1[[#This Row],[合同结束日期]]-表1[[#This Row],[合同起始日期]])/365,1)</f>
        <v>10.4</v>
      </c>
    </row>
    <row r="7009" spans="1:20">
      <c r="A7009" s="1">
        <v>42036</v>
      </c>
      <c r="B7009" t="s">
        <v>121</v>
      </c>
      <c r="C7009">
        <f t="shared" si="330"/>
        <v>3</v>
      </c>
      <c r="D7009" t="s">
        <v>312</v>
      </c>
      <c r="E7009" s="4">
        <v>620973.6</v>
      </c>
      <c r="F7009" s="4">
        <v>58992.491999999998</v>
      </c>
      <c r="G7009" s="3">
        <v>9.5000000000000001E-2</v>
      </c>
      <c r="H7009" s="7">
        <v>3804.9852941176473</v>
      </c>
      <c r="I7009" s="4">
        <v>361.47360294117647</v>
      </c>
      <c r="J7009">
        <v>163.19999999999999</v>
      </c>
      <c r="K7009" t="s">
        <v>44</v>
      </c>
      <c r="L7009" t="s">
        <v>72</v>
      </c>
      <c r="M7009" t="s">
        <v>71</v>
      </c>
      <c r="N7009" s="2">
        <v>41640</v>
      </c>
      <c r="O7009" s="2">
        <v>43100</v>
      </c>
      <c r="P7009" t="s">
        <v>18</v>
      </c>
      <c r="Q7009" t="s">
        <v>19</v>
      </c>
      <c r="R7009" s="5" t="str">
        <f t="shared" si="331"/>
        <v>0.1</v>
      </c>
      <c r="S7009" s="6" t="str">
        <f t="shared" si="332"/>
        <v/>
      </c>
      <c r="T7009">
        <f>ROUND(INT(表1[[#This Row],[合同结束日期]]-表1[[#This Row],[合同起始日期]])/365,1)</f>
        <v>4</v>
      </c>
    </row>
    <row r="7010" spans="1:20">
      <c r="A7010" s="1">
        <v>42036</v>
      </c>
      <c r="B7010" t="s">
        <v>121</v>
      </c>
      <c r="C7010">
        <f t="shared" si="330"/>
        <v>3</v>
      </c>
      <c r="D7010" t="s">
        <v>128</v>
      </c>
      <c r="E7010" s="4">
        <v>373785.59999999998</v>
      </c>
      <c r="F7010" s="4">
        <v>29005.762560000003</v>
      </c>
      <c r="G7010" s="3">
        <v>7.7600000000000016E-2</v>
      </c>
      <c r="H7010" s="7">
        <v>2062.8344370860927</v>
      </c>
      <c r="I7010" s="4">
        <v>160.07595231788082</v>
      </c>
      <c r="J7010">
        <v>181.2</v>
      </c>
      <c r="K7010" t="s">
        <v>76</v>
      </c>
      <c r="L7010" t="s">
        <v>75</v>
      </c>
      <c r="M7010" t="s">
        <v>75</v>
      </c>
      <c r="N7010" s="2">
        <v>41285</v>
      </c>
      <c r="O7010" s="2">
        <v>43229</v>
      </c>
      <c r="P7010" t="s">
        <v>14</v>
      </c>
      <c r="Q7010" t="s">
        <v>37</v>
      </c>
      <c r="R7010" s="5" t="str">
        <f t="shared" si="331"/>
        <v>0.</v>
      </c>
      <c r="S7010" s="6" t="str">
        <f t="shared" si="332"/>
        <v/>
      </c>
      <c r="T7010">
        <f>ROUND(INT(表1[[#This Row],[合同结束日期]]-表1[[#This Row],[合同起始日期]])/365,1)</f>
        <v>5.3</v>
      </c>
    </row>
    <row r="7011" spans="1:20">
      <c r="A7011" s="1">
        <v>42036</v>
      </c>
      <c r="B7011" t="s">
        <v>121</v>
      </c>
      <c r="C7011">
        <f t="shared" si="330"/>
        <v>3</v>
      </c>
      <c r="D7011" t="s">
        <v>129</v>
      </c>
      <c r="E7011" s="4">
        <v>538214.28</v>
      </c>
      <c r="F7011" s="4">
        <v>86706.32050799999</v>
      </c>
      <c r="G7011" s="3">
        <v>0.16109999999999997</v>
      </c>
      <c r="H7011" s="7">
        <v>4485.1190000000006</v>
      </c>
      <c r="I7011" s="4">
        <v>722.55267089999995</v>
      </c>
      <c r="J7011">
        <v>120</v>
      </c>
      <c r="K7011" t="s">
        <v>20</v>
      </c>
      <c r="L7011" t="s">
        <v>21</v>
      </c>
      <c r="M7011" t="s">
        <v>130</v>
      </c>
      <c r="N7011" s="2">
        <v>41285</v>
      </c>
      <c r="O7011" s="2">
        <v>42133</v>
      </c>
      <c r="P7011" t="s">
        <v>24</v>
      </c>
      <c r="Q7011" t="s">
        <v>25</v>
      </c>
      <c r="R7011" s="5" t="str">
        <f t="shared" si="331"/>
        <v>0.15</v>
      </c>
      <c r="S7011" s="6" t="str">
        <f t="shared" si="332"/>
        <v/>
      </c>
      <c r="T7011">
        <f>ROUND(INT(表1[[#This Row],[合同结束日期]]-表1[[#This Row],[合同起始日期]])/365,1)</f>
        <v>2.2999999999999998</v>
      </c>
    </row>
    <row r="7012" spans="1:20">
      <c r="A7012" s="1">
        <v>42036</v>
      </c>
      <c r="B7012" t="s">
        <v>121</v>
      </c>
      <c r="C7012">
        <f t="shared" si="330"/>
        <v>3</v>
      </c>
      <c r="D7012" t="s">
        <v>131</v>
      </c>
      <c r="E7012" s="4">
        <v>66669.599999999991</v>
      </c>
      <c r="F7012" s="4">
        <v>15900.6996</v>
      </c>
      <c r="G7012" s="3">
        <v>0.23850000000000002</v>
      </c>
      <c r="H7012" s="7">
        <v>1048.2641509433961</v>
      </c>
      <c r="I7012" s="4">
        <v>250.01100000000002</v>
      </c>
      <c r="J7012">
        <v>63.599999999999994</v>
      </c>
      <c r="K7012" t="s">
        <v>11</v>
      </c>
      <c r="L7012" t="s">
        <v>13</v>
      </c>
      <c r="M7012" t="s">
        <v>34</v>
      </c>
      <c r="N7012" s="2">
        <v>41267</v>
      </c>
      <c r="O7012" s="2">
        <v>42133</v>
      </c>
      <c r="P7012" t="s">
        <v>24</v>
      </c>
      <c r="Q7012" t="s">
        <v>83</v>
      </c>
      <c r="R7012" s="5" t="str">
        <f t="shared" si="331"/>
        <v>0.14</v>
      </c>
      <c r="S7012" s="6" t="str">
        <f t="shared" si="332"/>
        <v/>
      </c>
      <c r="T7012">
        <f>ROUND(INT(表1[[#This Row],[合同结束日期]]-表1[[#This Row],[合同起始日期]])/365,1)</f>
        <v>2.4</v>
      </c>
    </row>
    <row r="7013" spans="1:20">
      <c r="A7013" s="1">
        <v>42036</v>
      </c>
      <c r="B7013" t="s">
        <v>121</v>
      </c>
      <c r="C7013">
        <f t="shared" si="330"/>
        <v>3</v>
      </c>
      <c r="D7013" t="s">
        <v>132</v>
      </c>
      <c r="E7013" s="4">
        <v>46275.6</v>
      </c>
      <c r="F7013" s="4">
        <v>15733.704</v>
      </c>
      <c r="G7013" s="3">
        <v>0.34</v>
      </c>
      <c r="H7013" s="7">
        <v>676.54385964912285</v>
      </c>
      <c r="I7013" s="4">
        <v>230.02491228070178</v>
      </c>
      <c r="J7013">
        <v>68.399999999999991</v>
      </c>
      <c r="K7013" t="s">
        <v>20</v>
      </c>
      <c r="L7013" t="s">
        <v>21</v>
      </c>
      <c r="M7013" t="s">
        <v>130</v>
      </c>
      <c r="N7013" s="2">
        <v>41374</v>
      </c>
      <c r="O7013" s="2">
        <v>42133</v>
      </c>
      <c r="P7013" t="s">
        <v>24</v>
      </c>
      <c r="Q7013" t="s">
        <v>25</v>
      </c>
      <c r="R7013" s="5" t="str">
        <f t="shared" si="331"/>
        <v>0.15</v>
      </c>
      <c r="S7013" s="6" t="str">
        <f t="shared" si="332"/>
        <v/>
      </c>
      <c r="T7013">
        <f>ROUND(INT(表1[[#This Row],[合同结束日期]]-表1[[#This Row],[合同起始日期]])/365,1)</f>
        <v>2.1</v>
      </c>
    </row>
    <row r="7014" spans="1:20">
      <c r="A7014" s="1">
        <v>42036</v>
      </c>
      <c r="B7014" t="s">
        <v>121</v>
      </c>
      <c r="C7014">
        <f t="shared" si="330"/>
        <v>3</v>
      </c>
      <c r="D7014" t="s">
        <v>133</v>
      </c>
      <c r="E7014" s="4">
        <v>86384.4</v>
      </c>
      <c r="F7014" s="4">
        <v>15212.29284</v>
      </c>
      <c r="G7014" s="3">
        <v>0.17610000000000001</v>
      </c>
      <c r="H7014" s="7">
        <v>1107.4923076923076</v>
      </c>
      <c r="I7014" s="4">
        <v>195.02939538461538</v>
      </c>
      <c r="J7014">
        <v>78</v>
      </c>
      <c r="K7014" t="s">
        <v>20</v>
      </c>
      <c r="L7014" t="s">
        <v>21</v>
      </c>
      <c r="M7014" t="s">
        <v>134</v>
      </c>
      <c r="N7014" s="2">
        <v>41384</v>
      </c>
      <c r="O7014" s="2">
        <v>42143</v>
      </c>
      <c r="P7014" t="s">
        <v>24</v>
      </c>
      <c r="Q7014" t="s">
        <v>37</v>
      </c>
      <c r="R7014" s="5" t="str">
        <f t="shared" si="331"/>
        <v>0.</v>
      </c>
      <c r="S7014" s="6" t="str">
        <f t="shared" si="332"/>
        <v/>
      </c>
      <c r="T7014">
        <f>ROUND(INT(表1[[#This Row],[合同结束日期]]-表1[[#This Row],[合同起始日期]])/365,1)</f>
        <v>2.1</v>
      </c>
    </row>
    <row r="7015" spans="1:20">
      <c r="A7015" s="1">
        <v>42036</v>
      </c>
      <c r="B7015" t="s">
        <v>121</v>
      </c>
      <c r="C7015">
        <f t="shared" si="330"/>
        <v>3</v>
      </c>
      <c r="D7015" t="s">
        <v>135</v>
      </c>
      <c r="E7015" s="4">
        <v>474344.39999999997</v>
      </c>
      <c r="F7015" s="4">
        <v>108340.26096</v>
      </c>
      <c r="G7015" s="3">
        <v>0.22840000000000002</v>
      </c>
      <c r="H7015" s="7">
        <v>941.15952380952376</v>
      </c>
      <c r="I7015" s="4">
        <v>214.96083523809523</v>
      </c>
      <c r="J7015">
        <v>504</v>
      </c>
      <c r="K7015" t="s">
        <v>44</v>
      </c>
      <c r="L7015" t="s">
        <v>72</v>
      </c>
      <c r="M7015" t="s">
        <v>71</v>
      </c>
      <c r="N7015" s="2">
        <v>41332</v>
      </c>
      <c r="O7015" s="2">
        <v>43594</v>
      </c>
      <c r="P7015" t="s">
        <v>24</v>
      </c>
      <c r="Q7015" t="s">
        <v>19</v>
      </c>
      <c r="R7015" s="5" t="str">
        <f t="shared" si="331"/>
        <v>0.1</v>
      </c>
      <c r="S7015" s="6" t="str">
        <f t="shared" si="332"/>
        <v/>
      </c>
      <c r="T7015">
        <f>ROUND(INT(表1[[#This Row],[合同结束日期]]-表1[[#This Row],[合同起始日期]])/365,1)</f>
        <v>6.2</v>
      </c>
    </row>
    <row r="7016" spans="1:20">
      <c r="A7016" s="1">
        <v>42036</v>
      </c>
      <c r="B7016" t="s">
        <v>121</v>
      </c>
      <c r="C7016">
        <f t="shared" si="330"/>
        <v>3</v>
      </c>
      <c r="D7016" t="s">
        <v>136</v>
      </c>
      <c r="E7016" s="4">
        <v>255541.19999999998</v>
      </c>
      <c r="F7016" s="4">
        <v>46304.065439999998</v>
      </c>
      <c r="G7016" s="3">
        <v>0.1812</v>
      </c>
      <c r="H7016" s="7">
        <v>855.22489959839345</v>
      </c>
      <c r="I7016" s="4">
        <v>154.96675180722892</v>
      </c>
      <c r="J7016">
        <v>298.8</v>
      </c>
      <c r="K7016" t="s">
        <v>44</v>
      </c>
      <c r="L7016" t="s">
        <v>72</v>
      </c>
      <c r="M7016" t="s">
        <v>71</v>
      </c>
      <c r="N7016" s="2">
        <v>41271</v>
      </c>
      <c r="O7016" s="2">
        <v>43229</v>
      </c>
      <c r="P7016" t="s">
        <v>24</v>
      </c>
      <c r="Q7016" t="s">
        <v>19</v>
      </c>
      <c r="R7016" s="5" t="str">
        <f t="shared" si="331"/>
        <v>0.1</v>
      </c>
      <c r="S7016" s="6" t="str">
        <f t="shared" si="332"/>
        <v/>
      </c>
      <c r="T7016">
        <f>ROUND(INT(表1[[#This Row],[合同结束日期]]-表1[[#This Row],[合同起始日期]])/365,1)</f>
        <v>5.4</v>
      </c>
    </row>
    <row r="7017" spans="1:20">
      <c r="A7017" s="1">
        <v>42036</v>
      </c>
      <c r="B7017" t="s">
        <v>121</v>
      </c>
      <c r="C7017">
        <f t="shared" si="330"/>
        <v>3</v>
      </c>
      <c r="D7017" t="s">
        <v>137</v>
      </c>
      <c r="E7017" s="4">
        <v>203182.8</v>
      </c>
      <c r="F7017" s="4">
        <v>36897.996480000002</v>
      </c>
      <c r="G7017" s="3">
        <v>0.18160000000000001</v>
      </c>
      <c r="H7017" s="7">
        <v>825.94634146341457</v>
      </c>
      <c r="I7017" s="4">
        <v>149.9918556097561</v>
      </c>
      <c r="J7017">
        <v>246</v>
      </c>
      <c r="K7017" t="s">
        <v>44</v>
      </c>
      <c r="L7017" t="s">
        <v>72</v>
      </c>
      <c r="M7017" t="s">
        <v>126</v>
      </c>
      <c r="N7017" s="2">
        <v>41249</v>
      </c>
      <c r="O7017" s="2">
        <v>43229</v>
      </c>
      <c r="P7017" t="s">
        <v>24</v>
      </c>
      <c r="Q7017" t="s">
        <v>123</v>
      </c>
      <c r="R7017" s="5" t="str">
        <f t="shared" si="331"/>
        <v>0.09</v>
      </c>
      <c r="S7017" s="6" t="str">
        <f t="shared" si="332"/>
        <v/>
      </c>
      <c r="T7017">
        <f>ROUND(INT(表1[[#This Row],[合同结束日期]]-表1[[#This Row],[合同起始日期]])/365,1)</f>
        <v>5.4</v>
      </c>
    </row>
    <row r="7018" spans="1:20">
      <c r="A7018" s="1">
        <v>42036</v>
      </c>
      <c r="B7018" t="s">
        <v>121</v>
      </c>
      <c r="C7018">
        <f t="shared" si="330"/>
        <v>3</v>
      </c>
      <c r="D7018" t="s">
        <v>138</v>
      </c>
      <c r="E7018" s="4">
        <v>76228.800000000003</v>
      </c>
      <c r="F7018" s="4">
        <v>15878.459040000002</v>
      </c>
      <c r="G7018" s="3">
        <v>0.20830000000000001</v>
      </c>
      <c r="H7018" s="7">
        <v>1296.4081632653063</v>
      </c>
      <c r="I7018" s="4">
        <v>270.04182040816329</v>
      </c>
      <c r="J7018">
        <v>58.8</v>
      </c>
      <c r="K7018" t="s">
        <v>140</v>
      </c>
      <c r="L7018" t="s">
        <v>139</v>
      </c>
      <c r="M7018" t="s">
        <v>139</v>
      </c>
      <c r="N7018" s="2">
        <v>41279</v>
      </c>
      <c r="O7018" s="2">
        <v>42133</v>
      </c>
      <c r="P7018" t="s">
        <v>24</v>
      </c>
      <c r="Q7018" t="s">
        <v>28</v>
      </c>
      <c r="R7018" s="5" t="str">
        <f t="shared" si="331"/>
        <v>0.13</v>
      </c>
      <c r="S7018" s="6" t="str">
        <f t="shared" si="332"/>
        <v/>
      </c>
      <c r="T7018">
        <f>ROUND(INT(表1[[#This Row],[合同结束日期]]-表1[[#This Row],[合同起始日期]])/365,1)</f>
        <v>2.2999999999999998</v>
      </c>
    </row>
    <row r="7019" spans="1:20">
      <c r="A7019" s="1">
        <v>42036</v>
      </c>
      <c r="B7019" t="s">
        <v>121</v>
      </c>
      <c r="C7019">
        <f t="shared" si="330"/>
        <v>3</v>
      </c>
      <c r="D7019" t="s">
        <v>141</v>
      </c>
      <c r="E7019" s="4">
        <v>207442.8</v>
      </c>
      <c r="F7019" s="4">
        <v>59204.175119999993</v>
      </c>
      <c r="G7019" s="3">
        <v>0.28539999999999999</v>
      </c>
      <c r="H7019" s="7">
        <v>402.95804195804197</v>
      </c>
      <c r="I7019" s="4">
        <v>115.00422517482517</v>
      </c>
      <c r="J7019">
        <v>514.79999999999995</v>
      </c>
      <c r="K7019" t="s">
        <v>44</v>
      </c>
      <c r="L7019" t="s">
        <v>72</v>
      </c>
      <c r="M7019" t="s">
        <v>71</v>
      </c>
      <c r="N7019" s="2">
        <v>41285</v>
      </c>
      <c r="O7019" s="2">
        <v>43229</v>
      </c>
      <c r="P7019" t="s">
        <v>24</v>
      </c>
      <c r="Q7019" t="s">
        <v>123</v>
      </c>
      <c r="R7019" s="5" t="str">
        <f t="shared" si="331"/>
        <v>0.09</v>
      </c>
      <c r="S7019" s="6" t="str">
        <f t="shared" si="332"/>
        <v/>
      </c>
      <c r="T7019">
        <f>ROUND(INT(表1[[#This Row],[合同结束日期]]-表1[[#This Row],[合同起始日期]])/365,1)</f>
        <v>5.3</v>
      </c>
    </row>
    <row r="7020" spans="1:20">
      <c r="A7020" s="1">
        <v>42036</v>
      </c>
      <c r="B7020" t="s">
        <v>121</v>
      </c>
      <c r="C7020">
        <f t="shared" si="330"/>
        <v>3</v>
      </c>
      <c r="D7020" t="s">
        <v>142</v>
      </c>
      <c r="E7020" s="4">
        <v>419916</v>
      </c>
      <c r="F7020" s="4">
        <v>42243.549600000006</v>
      </c>
      <c r="G7020" s="3">
        <v>0.10060000000000001</v>
      </c>
      <c r="H7020" s="7">
        <v>1590.590909090909</v>
      </c>
      <c r="I7020" s="4">
        <v>160.01344545454549</v>
      </c>
      <c r="J7020">
        <v>264</v>
      </c>
      <c r="K7020" t="s">
        <v>60</v>
      </c>
      <c r="L7020" t="s">
        <v>61</v>
      </c>
      <c r="M7020" t="s">
        <v>143</v>
      </c>
      <c r="N7020" s="2">
        <v>41383</v>
      </c>
      <c r="O7020" s="2">
        <v>42508</v>
      </c>
      <c r="P7020" t="s">
        <v>18</v>
      </c>
      <c r="Q7020" t="s">
        <v>19</v>
      </c>
      <c r="R7020" s="5" t="str">
        <f t="shared" si="331"/>
        <v>0.1</v>
      </c>
      <c r="S7020" s="6" t="str">
        <f t="shared" si="332"/>
        <v/>
      </c>
      <c r="T7020">
        <f>ROUND(INT(表1[[#This Row],[合同结束日期]]-表1[[#This Row],[合同起始日期]])/365,1)</f>
        <v>3.1</v>
      </c>
    </row>
    <row r="7021" spans="1:20">
      <c r="A7021" s="1">
        <v>42036</v>
      </c>
      <c r="B7021" t="s">
        <v>121</v>
      </c>
      <c r="C7021">
        <f t="shared" si="330"/>
        <v>3</v>
      </c>
      <c r="D7021" t="s">
        <v>144</v>
      </c>
      <c r="E7021" s="4">
        <v>73936.800000000003</v>
      </c>
      <c r="F7021" s="4">
        <v>12391.807680000002</v>
      </c>
      <c r="G7021" s="3">
        <v>0.16760000000000003</v>
      </c>
      <c r="H7021" s="7">
        <v>1812.1764705882356</v>
      </c>
      <c r="I7021" s="4">
        <v>303.72077647058831</v>
      </c>
      <c r="J7021">
        <v>40.799999999999997</v>
      </c>
      <c r="K7021" t="s">
        <v>60</v>
      </c>
      <c r="L7021" t="s">
        <v>116</v>
      </c>
      <c r="M7021" t="s">
        <v>145</v>
      </c>
      <c r="N7021" s="2">
        <v>41295</v>
      </c>
      <c r="O7021" s="2">
        <v>42133</v>
      </c>
      <c r="P7021" t="s">
        <v>24</v>
      </c>
      <c r="Q7021" t="s">
        <v>83</v>
      </c>
      <c r="R7021" s="5" t="str">
        <f t="shared" si="331"/>
        <v>0.14</v>
      </c>
      <c r="S7021" s="6" t="str">
        <f t="shared" si="332"/>
        <v/>
      </c>
      <c r="T7021">
        <f>ROUND(INT(表1[[#This Row],[合同结束日期]]-表1[[#This Row],[合同起始日期]])/365,1)</f>
        <v>2.2999999999999998</v>
      </c>
    </row>
    <row r="7022" spans="1:20">
      <c r="A7022" s="1">
        <v>42036</v>
      </c>
      <c r="B7022" t="s">
        <v>121</v>
      </c>
      <c r="C7022">
        <f t="shared" si="330"/>
        <v>3</v>
      </c>
      <c r="D7022" t="s">
        <v>146</v>
      </c>
      <c r="E7022" s="4">
        <v>1462441.308</v>
      </c>
      <c r="F7022" s="4">
        <v>190117.37004000001</v>
      </c>
      <c r="G7022" s="3">
        <v>0.13</v>
      </c>
      <c r="H7022" s="7">
        <v>8961.0374264705879</v>
      </c>
      <c r="I7022" s="4">
        <v>1164.9348654411765</v>
      </c>
      <c r="J7022">
        <v>163.19999999999999</v>
      </c>
      <c r="K7022" t="s">
        <v>11</v>
      </c>
      <c r="L7022" t="s">
        <v>51</v>
      </c>
      <c r="M7022" t="s">
        <v>50</v>
      </c>
      <c r="N7022" s="2">
        <v>41343</v>
      </c>
      <c r="O7022" s="2">
        <v>42499</v>
      </c>
      <c r="P7022" t="s">
        <v>18</v>
      </c>
      <c r="Q7022" t="s">
        <v>28</v>
      </c>
      <c r="R7022" s="5" t="str">
        <f t="shared" si="331"/>
        <v>0.13</v>
      </c>
      <c r="S7022" s="6" t="str">
        <f t="shared" si="332"/>
        <v/>
      </c>
      <c r="T7022">
        <f>ROUND(INT(表1[[#This Row],[合同结束日期]]-表1[[#This Row],[合同起始日期]])/365,1)</f>
        <v>3.2</v>
      </c>
    </row>
    <row r="7023" spans="1:20">
      <c r="A7023" s="1">
        <v>42036</v>
      </c>
      <c r="B7023" t="s">
        <v>121</v>
      </c>
      <c r="C7023">
        <f t="shared" si="330"/>
        <v>3</v>
      </c>
      <c r="D7023" t="s">
        <v>147</v>
      </c>
      <c r="E7023" s="4">
        <v>1285116.3959999999</v>
      </c>
      <c r="F7023" s="4">
        <v>89958.147720000008</v>
      </c>
      <c r="G7023" s="3">
        <v>7.0000000000000007E-2</v>
      </c>
      <c r="H7023" s="7">
        <v>1584.2164644970414</v>
      </c>
      <c r="I7023" s="4">
        <v>110.89515251479291</v>
      </c>
      <c r="J7023">
        <v>811.19999999999993</v>
      </c>
      <c r="K7023" t="s">
        <v>44</v>
      </c>
      <c r="L7023" t="s">
        <v>72</v>
      </c>
      <c r="M7023" t="s">
        <v>71</v>
      </c>
      <c r="N7023" s="2">
        <v>41240</v>
      </c>
      <c r="O7023" s="2">
        <v>44325</v>
      </c>
      <c r="P7023" t="s">
        <v>18</v>
      </c>
      <c r="Q7023" t="s">
        <v>78</v>
      </c>
      <c r="R7023" s="5" t="str">
        <f t="shared" si="331"/>
        <v>0.07</v>
      </c>
      <c r="S7023" s="6" t="str">
        <f t="shared" si="332"/>
        <v/>
      </c>
      <c r="T7023">
        <f>ROUND(INT(表1[[#This Row],[合同结束日期]]-表1[[#This Row],[合同起始日期]])/365,1)</f>
        <v>8.5</v>
      </c>
    </row>
    <row r="7024" spans="1:20">
      <c r="A7024" s="1">
        <v>42036</v>
      </c>
      <c r="B7024" t="s">
        <v>121</v>
      </c>
      <c r="C7024">
        <f t="shared" si="330"/>
        <v>3</v>
      </c>
      <c r="D7024" t="s">
        <v>148</v>
      </c>
      <c r="E7024" s="4">
        <v>154011.6</v>
      </c>
      <c r="F7024" s="4">
        <v>20668.356719999996</v>
      </c>
      <c r="G7024" s="3">
        <v>0.13419999999999996</v>
      </c>
      <c r="H7024" s="7">
        <v>2070.0483870967746</v>
      </c>
      <c r="I7024" s="4">
        <v>277.80049354838707</v>
      </c>
      <c r="J7024">
        <v>74.399999999999991</v>
      </c>
      <c r="K7024" t="s">
        <v>44</v>
      </c>
      <c r="L7024" t="s">
        <v>72</v>
      </c>
      <c r="M7024" t="s">
        <v>126</v>
      </c>
      <c r="N7024" s="2">
        <v>41312</v>
      </c>
      <c r="O7024" s="2">
        <v>43229</v>
      </c>
      <c r="P7024" t="s">
        <v>24</v>
      </c>
      <c r="Q7024" t="s">
        <v>48</v>
      </c>
      <c r="R7024" s="5" t="str">
        <f t="shared" si="331"/>
        <v>0.11</v>
      </c>
      <c r="S7024" s="6" t="str">
        <f t="shared" si="332"/>
        <v/>
      </c>
      <c r="T7024">
        <f>ROUND(INT(表1[[#This Row],[合同结束日期]]-表1[[#This Row],[合同起始日期]])/365,1)</f>
        <v>5.3</v>
      </c>
    </row>
    <row r="7025" spans="1:20">
      <c r="A7025" s="1">
        <v>42036</v>
      </c>
      <c r="B7025" t="s">
        <v>121</v>
      </c>
      <c r="C7025">
        <f t="shared" si="330"/>
        <v>3</v>
      </c>
      <c r="D7025" t="s">
        <v>304</v>
      </c>
      <c r="E7025" s="4">
        <v>118964.4</v>
      </c>
      <c r="F7025" s="4">
        <v>18510.860639999999</v>
      </c>
      <c r="G7025" s="3">
        <v>0.15559999999999999</v>
      </c>
      <c r="H7025" s="7">
        <v>3197.9677419354839</v>
      </c>
      <c r="I7025" s="4">
        <v>497.60378064516129</v>
      </c>
      <c r="J7025">
        <v>37.199999999999996</v>
      </c>
      <c r="K7025" t="s">
        <v>44</v>
      </c>
      <c r="L7025" t="s">
        <v>46</v>
      </c>
      <c r="M7025" t="s">
        <v>45</v>
      </c>
      <c r="N7025" s="2">
        <v>41609</v>
      </c>
      <c r="O7025" s="2">
        <v>42358</v>
      </c>
      <c r="P7025" t="s">
        <v>24</v>
      </c>
      <c r="Q7025" t="s">
        <v>83</v>
      </c>
      <c r="R7025" s="5" t="str">
        <f t="shared" si="331"/>
        <v>0.14</v>
      </c>
      <c r="S7025" s="6" t="str">
        <f t="shared" si="332"/>
        <v/>
      </c>
      <c r="T7025">
        <f>ROUND(INT(表1[[#This Row],[合同结束日期]]-表1[[#This Row],[合同起始日期]])/365,1)</f>
        <v>2.1</v>
      </c>
    </row>
    <row r="7026" spans="1:20">
      <c r="A7026" s="1">
        <v>42036</v>
      </c>
      <c r="B7026" t="s">
        <v>121</v>
      </c>
      <c r="C7026">
        <f t="shared" si="330"/>
        <v>3</v>
      </c>
      <c r="D7026" t="s">
        <v>149</v>
      </c>
      <c r="E7026" s="4">
        <v>3460807.3079999997</v>
      </c>
      <c r="F7026" s="4">
        <v>407503.43718721566</v>
      </c>
      <c r="G7026" s="3">
        <v>0.11774808618937871</v>
      </c>
      <c r="H7026" s="7">
        <v>775.68749058633682</v>
      </c>
      <c r="I7026" s="4">
        <v>91.335717497582863</v>
      </c>
      <c r="J7026">
        <v>4461.5999999999995</v>
      </c>
      <c r="K7026" t="s">
        <v>151</v>
      </c>
      <c r="L7026" t="s">
        <v>150</v>
      </c>
      <c r="M7026" t="s">
        <v>150</v>
      </c>
      <c r="N7026" s="2">
        <v>41150</v>
      </c>
      <c r="O7026" s="2">
        <v>48708</v>
      </c>
      <c r="P7026" t="s">
        <v>24</v>
      </c>
      <c r="Q7026" t="s">
        <v>65</v>
      </c>
      <c r="R7026" s="5" t="str">
        <f t="shared" si="331"/>
        <v>0.12</v>
      </c>
      <c r="S7026" s="6" t="str">
        <f t="shared" si="332"/>
        <v/>
      </c>
      <c r="T7026">
        <f>ROUND(INT(表1[[#This Row],[合同结束日期]]-表1[[#This Row],[合同起始日期]])/365,1)</f>
        <v>20.7</v>
      </c>
    </row>
    <row r="7027" spans="1:20">
      <c r="A7027" s="1">
        <v>42036</v>
      </c>
      <c r="B7027" t="s">
        <v>121</v>
      </c>
      <c r="C7027">
        <f t="shared" si="330"/>
        <v>3</v>
      </c>
      <c r="D7027" t="s">
        <v>225</v>
      </c>
      <c r="E7027" s="4">
        <v>407340</v>
      </c>
      <c r="F7027" s="4">
        <v>27077.400000000009</v>
      </c>
      <c r="G7027" s="3">
        <v>6.6473707467962898E-2</v>
      </c>
      <c r="H7027" s="7">
        <v>2256.5312770059163</v>
      </c>
      <c r="I7027" s="4">
        <v>150.00000000000006</v>
      </c>
      <c r="J7027">
        <v>180.51599999999999</v>
      </c>
      <c r="K7027" t="s">
        <v>44</v>
      </c>
      <c r="L7027" t="s">
        <v>72</v>
      </c>
      <c r="M7027" t="s">
        <v>126</v>
      </c>
      <c r="N7027" s="2">
        <v>41337</v>
      </c>
      <c r="O7027" s="2">
        <v>46917</v>
      </c>
      <c r="P7027" t="s">
        <v>24</v>
      </c>
      <c r="Q7027">
        <v>0.08</v>
      </c>
      <c r="R7027" s="5">
        <f t="shared" si="331"/>
        <v>0.08</v>
      </c>
      <c r="S7027" s="6" t="str">
        <f t="shared" si="332"/>
        <v/>
      </c>
      <c r="T7027">
        <f>ROUND(INT(表1[[#This Row],[合同结束日期]]-表1[[#This Row],[合同起始日期]])/365,1)</f>
        <v>15.3</v>
      </c>
    </row>
    <row r="7028" spans="1:20">
      <c r="A7028" s="1">
        <v>42036</v>
      </c>
      <c r="B7028" t="s">
        <v>121</v>
      </c>
      <c r="C7028">
        <f t="shared" si="330"/>
        <v>3</v>
      </c>
      <c r="D7028" t="s">
        <v>152</v>
      </c>
      <c r="E7028" s="4">
        <v>66372</v>
      </c>
      <c r="F7028" s="4">
        <v>61712.685600000004</v>
      </c>
      <c r="G7028" s="3">
        <v>0.92980000000000007</v>
      </c>
      <c r="H7028" s="7">
        <v>198.95683453237413</v>
      </c>
      <c r="I7028" s="4">
        <v>184.99006474820146</v>
      </c>
      <c r="J7028">
        <v>333.59999999999997</v>
      </c>
      <c r="K7028" t="s">
        <v>151</v>
      </c>
      <c r="L7028" t="s">
        <v>154</v>
      </c>
      <c r="M7028" t="s">
        <v>153</v>
      </c>
      <c r="N7028" s="2">
        <v>41261</v>
      </c>
      <c r="O7028" s="2">
        <v>43229</v>
      </c>
      <c r="P7028" t="s">
        <v>14</v>
      </c>
      <c r="Q7028" t="s">
        <v>37</v>
      </c>
      <c r="R7028" s="5" t="str">
        <f t="shared" si="331"/>
        <v>0.</v>
      </c>
      <c r="S7028" s="6" t="str">
        <f t="shared" si="332"/>
        <v/>
      </c>
      <c r="T7028">
        <f>ROUND(INT(表1[[#This Row],[合同结束日期]]-表1[[#This Row],[合同起始日期]])/365,1)</f>
        <v>5.4</v>
      </c>
    </row>
    <row r="7029" spans="1:20">
      <c r="A7029" s="1">
        <v>42036</v>
      </c>
      <c r="B7029" t="s">
        <v>121</v>
      </c>
      <c r="C7029">
        <f t="shared" si="330"/>
        <v>3</v>
      </c>
      <c r="D7029" t="s">
        <v>155</v>
      </c>
      <c r="E7029" s="4">
        <v>773923.2</v>
      </c>
      <c r="F7029" s="4">
        <v>132727.82879999999</v>
      </c>
      <c r="G7029" s="3">
        <v>0.17149999999999999</v>
      </c>
      <c r="H7029" s="7">
        <v>4357.6756756756758</v>
      </c>
      <c r="I7029" s="4">
        <v>747.34137837837829</v>
      </c>
      <c r="J7029">
        <v>177.6</v>
      </c>
      <c r="K7029" t="s">
        <v>11</v>
      </c>
      <c r="L7029" t="s">
        <v>92</v>
      </c>
      <c r="M7029" t="s">
        <v>92</v>
      </c>
      <c r="N7029" s="2">
        <v>41299</v>
      </c>
      <c r="O7029" s="2">
        <v>42499</v>
      </c>
      <c r="P7029" t="s">
        <v>24</v>
      </c>
      <c r="Q7029" t="s">
        <v>59</v>
      </c>
      <c r="R7029" s="5" t="str">
        <f t="shared" si="331"/>
        <v>0.16</v>
      </c>
      <c r="S7029" s="6" t="str">
        <f t="shared" si="332"/>
        <v/>
      </c>
      <c r="T7029">
        <f>ROUND(INT(表1[[#This Row],[合同结束日期]]-表1[[#This Row],[合同起始日期]])/365,1)</f>
        <v>3.3</v>
      </c>
    </row>
    <row r="7030" spans="1:20">
      <c r="A7030" s="1">
        <v>42036</v>
      </c>
      <c r="B7030" t="s">
        <v>121</v>
      </c>
      <c r="C7030">
        <f t="shared" si="330"/>
        <v>3</v>
      </c>
      <c r="D7030" t="s">
        <v>156</v>
      </c>
      <c r="E7030" s="4">
        <v>158640</v>
      </c>
      <c r="F7030" s="4">
        <v>52795.391999999993</v>
      </c>
      <c r="G7030" s="3">
        <v>0.33279999999999993</v>
      </c>
      <c r="H7030" s="7">
        <v>751.13636363636363</v>
      </c>
      <c r="I7030" s="4">
        <v>249.97818181818181</v>
      </c>
      <c r="J7030">
        <v>211.2</v>
      </c>
      <c r="K7030" t="s">
        <v>11</v>
      </c>
      <c r="L7030" t="s">
        <v>23</v>
      </c>
      <c r="M7030" t="s">
        <v>23</v>
      </c>
      <c r="N7030" s="2">
        <v>41346</v>
      </c>
      <c r="O7030" s="2">
        <v>42499</v>
      </c>
      <c r="P7030" t="s">
        <v>24</v>
      </c>
      <c r="Q7030" t="s">
        <v>56</v>
      </c>
      <c r="R7030" s="5" t="str">
        <f t="shared" si="331"/>
        <v>0.17</v>
      </c>
      <c r="S7030" s="6" t="str">
        <f t="shared" si="332"/>
        <v/>
      </c>
      <c r="T7030">
        <f>ROUND(INT(表1[[#This Row],[合同结束日期]]-表1[[#This Row],[合同起始日期]])/365,1)</f>
        <v>3.2</v>
      </c>
    </row>
    <row r="7031" spans="1:20">
      <c r="A7031" s="1">
        <v>42036</v>
      </c>
      <c r="B7031" t="s">
        <v>121</v>
      </c>
      <c r="C7031">
        <f t="shared" si="330"/>
        <v>3</v>
      </c>
      <c r="D7031" t="s">
        <v>367</v>
      </c>
      <c r="E7031" s="4">
        <v>560754</v>
      </c>
      <c r="F7031" s="4">
        <v>95720.707799999989</v>
      </c>
      <c r="G7031" s="3">
        <v>0.17069999999999999</v>
      </c>
      <c r="H7031" s="7">
        <v>4672.95</v>
      </c>
      <c r="I7031" s="4">
        <v>797.67256499999996</v>
      </c>
      <c r="J7031">
        <v>120</v>
      </c>
      <c r="K7031" t="s">
        <v>11</v>
      </c>
      <c r="L7031" t="s">
        <v>51</v>
      </c>
      <c r="M7031" t="s">
        <v>50</v>
      </c>
      <c r="N7031" s="2">
        <v>41989</v>
      </c>
      <c r="O7031" s="2">
        <v>42719</v>
      </c>
      <c r="P7031" t="s">
        <v>24</v>
      </c>
      <c r="Q7031" t="s">
        <v>59</v>
      </c>
      <c r="R7031" s="5" t="str">
        <f t="shared" si="331"/>
        <v>0.16</v>
      </c>
      <c r="S7031" s="6" t="str">
        <f t="shared" si="332"/>
        <v/>
      </c>
      <c r="T7031">
        <f>ROUND(INT(表1[[#This Row],[合同结束日期]]-表1[[#This Row],[合同起始日期]])/365,1)</f>
        <v>2</v>
      </c>
    </row>
    <row r="7032" spans="1:20">
      <c r="A7032" s="1">
        <v>42036</v>
      </c>
      <c r="B7032" t="s">
        <v>121</v>
      </c>
      <c r="C7032">
        <f t="shared" ref="C7032:C7095" si="333">IF($B7032="负一层",-1,IF($B7032="负一夹层",0,IF($B7032="一层",1,IF($B7032="二层",2,IF($B7032="三层",3,IF($B7032="四层",4))))))</f>
        <v>3</v>
      </c>
      <c r="D7032" t="s">
        <v>158</v>
      </c>
      <c r="E7032" s="4">
        <v>97295.039999999994</v>
      </c>
      <c r="F7032" s="4">
        <v>17950.934880000001</v>
      </c>
      <c r="G7032" s="3">
        <v>0.18450000000000003</v>
      </c>
      <c r="H7032" s="7">
        <v>1447.8428571428569</v>
      </c>
      <c r="I7032" s="4">
        <v>267.12700714285717</v>
      </c>
      <c r="J7032">
        <v>67.2</v>
      </c>
      <c r="K7032" t="s">
        <v>11</v>
      </c>
      <c r="L7032" t="s">
        <v>13</v>
      </c>
      <c r="M7032" t="s">
        <v>27</v>
      </c>
      <c r="N7032" s="2">
        <v>41330</v>
      </c>
      <c r="O7032" s="2">
        <v>42133</v>
      </c>
      <c r="P7032" t="s">
        <v>24</v>
      </c>
      <c r="Q7032" t="s">
        <v>25</v>
      </c>
      <c r="R7032" s="5" t="str">
        <f t="shared" ref="R7032:R7095" si="334">IF(ISERROR(FIND(",",$Q7032)),$Q7032,LEFT($Q7032,FIND(",",$Q7032)-1))</f>
        <v>0.15</v>
      </c>
      <c r="S7032" s="6" t="str">
        <f t="shared" si="332"/>
        <v/>
      </c>
      <c r="T7032">
        <f>ROUND(INT(表1[[#This Row],[合同结束日期]]-表1[[#This Row],[合同起始日期]])/365,1)</f>
        <v>2.2000000000000002</v>
      </c>
    </row>
    <row r="7033" spans="1:20">
      <c r="A7033" s="1">
        <v>42036</v>
      </c>
      <c r="B7033" t="s">
        <v>121</v>
      </c>
      <c r="C7033">
        <f t="shared" si="333"/>
        <v>3</v>
      </c>
      <c r="D7033" t="s">
        <v>159</v>
      </c>
      <c r="E7033" s="4">
        <v>32157.719999999998</v>
      </c>
      <c r="F7033" s="4">
        <v>19153.138032000003</v>
      </c>
      <c r="G7033" s="3">
        <v>0.59560000000000013</v>
      </c>
      <c r="H7033" s="7">
        <v>478.53749999999997</v>
      </c>
      <c r="I7033" s="4">
        <v>285.01693500000005</v>
      </c>
      <c r="J7033">
        <v>67.2</v>
      </c>
      <c r="K7033" t="s">
        <v>60</v>
      </c>
      <c r="L7033" t="s">
        <v>61</v>
      </c>
      <c r="M7033" t="s">
        <v>60</v>
      </c>
      <c r="N7033" s="2">
        <v>41283</v>
      </c>
      <c r="O7033" s="2">
        <v>42133</v>
      </c>
      <c r="P7033" t="s">
        <v>24</v>
      </c>
      <c r="Q7033" t="s">
        <v>25</v>
      </c>
      <c r="R7033" s="5" t="str">
        <f t="shared" si="334"/>
        <v>0.15</v>
      </c>
      <c r="S7033" s="6" t="str">
        <f t="shared" ref="S7033:S7096" si="335">IF(ISERROR(FIND(",",$Q7033)),"",RIGHT($Q7033,LEN($Q7033)-FIND(",",$Q7033)))</f>
        <v/>
      </c>
      <c r="T7033">
        <f>ROUND(INT(表1[[#This Row],[合同结束日期]]-表1[[#This Row],[合同起始日期]])/365,1)</f>
        <v>2.2999999999999998</v>
      </c>
    </row>
    <row r="7034" spans="1:20">
      <c r="A7034" s="1">
        <v>42036</v>
      </c>
      <c r="B7034" t="s">
        <v>121</v>
      </c>
      <c r="C7034">
        <f t="shared" si="333"/>
        <v>3</v>
      </c>
      <c r="D7034" t="s">
        <v>244</v>
      </c>
      <c r="E7034" s="4">
        <v>384351.6</v>
      </c>
      <c r="F7034" s="4">
        <v>70797.564720000009</v>
      </c>
      <c r="G7034" s="3">
        <v>0.18420000000000003</v>
      </c>
      <c r="H7034" s="7">
        <v>2066.4064516129033</v>
      </c>
      <c r="I7034" s="4">
        <v>380.63206838709681</v>
      </c>
      <c r="J7034">
        <v>186</v>
      </c>
      <c r="K7034" t="s">
        <v>11</v>
      </c>
      <c r="L7034" t="s">
        <v>13</v>
      </c>
      <c r="M7034" t="s">
        <v>27</v>
      </c>
      <c r="N7034" s="2">
        <v>41445</v>
      </c>
      <c r="O7034" s="2">
        <v>42204</v>
      </c>
      <c r="P7034" t="s">
        <v>24</v>
      </c>
      <c r="Q7034" t="s">
        <v>59</v>
      </c>
      <c r="R7034" s="5" t="str">
        <f t="shared" si="334"/>
        <v>0.16</v>
      </c>
      <c r="S7034" s="6" t="str">
        <f t="shared" si="335"/>
        <v/>
      </c>
      <c r="T7034">
        <f>ROUND(INT(表1[[#This Row],[合同结束日期]]-表1[[#This Row],[合同起始日期]])/365,1)</f>
        <v>2.1</v>
      </c>
    </row>
    <row r="7035" spans="1:20">
      <c r="A7035" s="1">
        <v>42036</v>
      </c>
      <c r="B7035" t="s">
        <v>121</v>
      </c>
      <c r="C7035">
        <f t="shared" si="333"/>
        <v>3</v>
      </c>
      <c r="D7035" t="s">
        <v>160</v>
      </c>
      <c r="E7035" s="4">
        <v>467901.6</v>
      </c>
      <c r="F7035" s="4">
        <v>73834.872480000005</v>
      </c>
      <c r="G7035" s="3">
        <v>0.15780000000000002</v>
      </c>
      <c r="H7035" s="7">
        <v>6392.0983606557375</v>
      </c>
      <c r="I7035" s="4">
        <v>1008.6731213114755</v>
      </c>
      <c r="J7035">
        <v>73.2</v>
      </c>
      <c r="K7035" t="s">
        <v>20</v>
      </c>
      <c r="L7035" t="s">
        <v>21</v>
      </c>
      <c r="M7035" t="s">
        <v>130</v>
      </c>
      <c r="N7035" s="2">
        <v>41295</v>
      </c>
      <c r="O7035" s="2">
        <v>42133</v>
      </c>
      <c r="P7035" t="s">
        <v>24</v>
      </c>
      <c r="Q7035" t="s">
        <v>25</v>
      </c>
      <c r="R7035" s="5" t="str">
        <f t="shared" si="334"/>
        <v>0.15</v>
      </c>
      <c r="S7035" s="6" t="str">
        <f t="shared" si="335"/>
        <v/>
      </c>
      <c r="T7035">
        <f>ROUND(INT(表1[[#This Row],[合同结束日期]]-表1[[#This Row],[合同起始日期]])/365,1)</f>
        <v>2.2999999999999998</v>
      </c>
    </row>
    <row r="7036" spans="1:20">
      <c r="A7036" s="1">
        <v>42036</v>
      </c>
      <c r="B7036" t="s">
        <v>121</v>
      </c>
      <c r="C7036">
        <f t="shared" si="333"/>
        <v>3</v>
      </c>
      <c r="D7036" t="s">
        <v>161</v>
      </c>
      <c r="E7036" s="4">
        <v>306434.03999999998</v>
      </c>
      <c r="F7036" s="4">
        <v>53227.59274800001</v>
      </c>
      <c r="G7036" s="3">
        <v>0.17370000000000005</v>
      </c>
      <c r="H7036" s="7">
        <v>3648.0242857142853</v>
      </c>
      <c r="I7036" s="4">
        <v>633.66181842857156</v>
      </c>
      <c r="J7036">
        <v>84</v>
      </c>
      <c r="K7036" t="s">
        <v>20</v>
      </c>
      <c r="L7036" t="s">
        <v>21</v>
      </c>
      <c r="M7036" t="s">
        <v>17</v>
      </c>
      <c r="N7036" s="2">
        <v>41326</v>
      </c>
      <c r="O7036" s="2">
        <v>42133</v>
      </c>
      <c r="P7036" t="s">
        <v>24</v>
      </c>
      <c r="Q7036" t="s">
        <v>59</v>
      </c>
      <c r="R7036" s="5" t="str">
        <f t="shared" si="334"/>
        <v>0.16</v>
      </c>
      <c r="S7036" s="6" t="str">
        <f t="shared" si="335"/>
        <v/>
      </c>
      <c r="T7036">
        <f>ROUND(INT(表1[[#This Row],[合同结束日期]]-表1[[#This Row],[合同起始日期]])/365,1)</f>
        <v>2.2000000000000002</v>
      </c>
    </row>
    <row r="7037" spans="1:20">
      <c r="A7037" s="1">
        <v>42036</v>
      </c>
      <c r="B7037" t="s">
        <v>121</v>
      </c>
      <c r="C7037">
        <f t="shared" si="333"/>
        <v>3</v>
      </c>
      <c r="D7037" t="s">
        <v>162</v>
      </c>
      <c r="E7037" s="4">
        <v>86371.199999999997</v>
      </c>
      <c r="F7037" s="4">
        <v>24563.969279999998</v>
      </c>
      <c r="G7037" s="3">
        <v>0.28439999999999999</v>
      </c>
      <c r="H7037" s="7">
        <v>808.71910112359546</v>
      </c>
      <c r="I7037" s="4">
        <v>229.99971235955056</v>
      </c>
      <c r="J7037">
        <v>106.8</v>
      </c>
      <c r="K7037" t="s">
        <v>11</v>
      </c>
      <c r="L7037" t="s">
        <v>13</v>
      </c>
      <c r="M7037" t="s">
        <v>34</v>
      </c>
      <c r="N7037" s="2">
        <v>41276</v>
      </c>
      <c r="O7037" s="2">
        <v>42133</v>
      </c>
      <c r="P7037" t="s">
        <v>24</v>
      </c>
      <c r="Q7037" t="s">
        <v>25</v>
      </c>
      <c r="R7037" s="5" t="str">
        <f t="shared" si="334"/>
        <v>0.15</v>
      </c>
      <c r="S7037" s="6" t="str">
        <f t="shared" si="335"/>
        <v/>
      </c>
      <c r="T7037">
        <f>ROUND(INT(表1[[#This Row],[合同结束日期]]-表1[[#This Row],[合同起始日期]])/365,1)</f>
        <v>2.2999999999999998</v>
      </c>
    </row>
    <row r="7038" spans="1:20">
      <c r="A7038" s="1">
        <v>42036</v>
      </c>
      <c r="B7038" t="s">
        <v>121</v>
      </c>
      <c r="C7038">
        <f t="shared" si="333"/>
        <v>3</v>
      </c>
      <c r="D7038" t="s">
        <v>163</v>
      </c>
      <c r="E7038" s="4">
        <v>54486</v>
      </c>
      <c r="F7038" s="4">
        <v>11867.050800000001</v>
      </c>
      <c r="G7038" s="3">
        <v>0.21780000000000002</v>
      </c>
      <c r="H7038" s="7">
        <v>1055.9302325581396</v>
      </c>
      <c r="I7038" s="4">
        <v>229.9816046511628</v>
      </c>
      <c r="J7038">
        <v>51.6</v>
      </c>
      <c r="K7038" t="s">
        <v>11</v>
      </c>
      <c r="L7038" t="s">
        <v>13</v>
      </c>
      <c r="M7038" t="s">
        <v>34</v>
      </c>
      <c r="N7038" s="2">
        <v>41276</v>
      </c>
      <c r="O7038" s="2">
        <v>42133</v>
      </c>
      <c r="P7038" t="s">
        <v>24</v>
      </c>
      <c r="Q7038" t="s">
        <v>25</v>
      </c>
      <c r="R7038" s="5" t="str">
        <f t="shared" si="334"/>
        <v>0.15</v>
      </c>
      <c r="S7038" s="6" t="str">
        <f t="shared" si="335"/>
        <v/>
      </c>
      <c r="T7038">
        <f>ROUND(INT(表1[[#This Row],[合同结束日期]]-表1[[#This Row],[合同起始日期]])/365,1)</f>
        <v>2.2999999999999998</v>
      </c>
    </row>
    <row r="7039" spans="1:20">
      <c r="A7039" s="1">
        <v>42036</v>
      </c>
      <c r="B7039" t="s">
        <v>121</v>
      </c>
      <c r="C7039">
        <f t="shared" si="333"/>
        <v>3</v>
      </c>
      <c r="D7039" t="s">
        <v>164</v>
      </c>
      <c r="E7039" s="4">
        <v>51600</v>
      </c>
      <c r="F7039" s="4">
        <v>14349.960000000001</v>
      </c>
      <c r="G7039" s="3">
        <v>0.27810000000000001</v>
      </c>
      <c r="H7039" s="7">
        <v>826.92307692307691</v>
      </c>
      <c r="I7039" s="4">
        <v>229.96730769230771</v>
      </c>
      <c r="J7039">
        <v>62.4</v>
      </c>
      <c r="K7039" t="s">
        <v>11</v>
      </c>
      <c r="L7039" t="s">
        <v>13</v>
      </c>
      <c r="M7039" t="s">
        <v>34</v>
      </c>
      <c r="N7039" s="2">
        <v>41276</v>
      </c>
      <c r="O7039" s="2">
        <v>42133</v>
      </c>
      <c r="P7039" t="s">
        <v>24</v>
      </c>
      <c r="Q7039" t="s">
        <v>25</v>
      </c>
      <c r="R7039" s="5" t="str">
        <f t="shared" si="334"/>
        <v>0.15</v>
      </c>
      <c r="S7039" s="6" t="str">
        <f t="shared" si="335"/>
        <v/>
      </c>
      <c r="T7039">
        <f>ROUND(INT(表1[[#This Row],[合同结束日期]]-表1[[#This Row],[合同起始日期]])/365,1)</f>
        <v>2.2999999999999998</v>
      </c>
    </row>
    <row r="7040" spans="1:20">
      <c r="A7040" s="1">
        <v>42036</v>
      </c>
      <c r="B7040" t="s">
        <v>121</v>
      </c>
      <c r="C7040">
        <f t="shared" si="333"/>
        <v>3</v>
      </c>
      <c r="D7040" t="s">
        <v>165</v>
      </c>
      <c r="E7040" s="4">
        <v>175803.6</v>
      </c>
      <c r="F7040" s="4">
        <v>30923.85324</v>
      </c>
      <c r="G7040" s="3">
        <v>0.1759</v>
      </c>
      <c r="H7040" s="7">
        <v>1927.671052631579</v>
      </c>
      <c r="I7040" s="4">
        <v>339.07733815789476</v>
      </c>
      <c r="J7040">
        <v>91.2</v>
      </c>
      <c r="K7040" t="s">
        <v>20</v>
      </c>
      <c r="L7040" t="s">
        <v>21</v>
      </c>
      <c r="M7040" t="s">
        <v>130</v>
      </c>
      <c r="N7040" s="2">
        <v>41284</v>
      </c>
      <c r="O7040" s="2">
        <v>42133</v>
      </c>
      <c r="P7040" t="s">
        <v>24</v>
      </c>
      <c r="Q7040" t="s">
        <v>25</v>
      </c>
      <c r="R7040" s="5" t="str">
        <f t="shared" si="334"/>
        <v>0.15</v>
      </c>
      <c r="S7040" s="6" t="str">
        <f t="shared" si="335"/>
        <v/>
      </c>
      <c r="T7040">
        <f>ROUND(INT(表1[[#This Row],[合同结束日期]]-表1[[#This Row],[合同起始日期]])/365,1)</f>
        <v>2.2999999999999998</v>
      </c>
    </row>
    <row r="7041" spans="1:20">
      <c r="A7041" s="1">
        <v>42036</v>
      </c>
      <c r="B7041" t="s">
        <v>121</v>
      </c>
      <c r="C7041">
        <f t="shared" si="333"/>
        <v>3</v>
      </c>
      <c r="D7041" t="s">
        <v>166</v>
      </c>
      <c r="E7041" s="4">
        <v>245076</v>
      </c>
      <c r="F7041" s="4">
        <v>46907.546399999999</v>
      </c>
      <c r="G7041" s="3">
        <v>0.19139999999999999</v>
      </c>
      <c r="H7041" s="7">
        <v>1208.4615384615386</v>
      </c>
      <c r="I7041" s="4">
        <v>231.29953846153848</v>
      </c>
      <c r="J7041">
        <v>202.79999999999998</v>
      </c>
      <c r="K7041" t="s">
        <v>20</v>
      </c>
      <c r="L7041" t="s">
        <v>21</v>
      </c>
      <c r="M7041" t="s">
        <v>130</v>
      </c>
      <c r="N7041" s="2">
        <v>41281</v>
      </c>
      <c r="O7041" s="2">
        <v>42499</v>
      </c>
      <c r="P7041" t="s">
        <v>24</v>
      </c>
      <c r="Q7041" t="s">
        <v>25</v>
      </c>
      <c r="R7041" s="5" t="str">
        <f t="shared" si="334"/>
        <v>0.15</v>
      </c>
      <c r="S7041" s="6" t="str">
        <f t="shared" si="335"/>
        <v/>
      </c>
      <c r="T7041">
        <f>ROUND(INT(表1[[#This Row],[合同结束日期]]-表1[[#This Row],[合同起始日期]])/365,1)</f>
        <v>3.3</v>
      </c>
    </row>
    <row r="7042" spans="1:20">
      <c r="A7042" s="1">
        <v>42036</v>
      </c>
      <c r="B7042" t="s">
        <v>121</v>
      </c>
      <c r="C7042">
        <f t="shared" si="333"/>
        <v>3</v>
      </c>
      <c r="D7042" t="s">
        <v>167</v>
      </c>
      <c r="E7042" s="4">
        <v>389600.39999999997</v>
      </c>
      <c r="F7042" s="4">
        <v>79205.761319999991</v>
      </c>
      <c r="G7042" s="3">
        <v>0.20329999999999998</v>
      </c>
      <c r="H7042" s="7">
        <v>2150.1125827814567</v>
      </c>
      <c r="I7042" s="4">
        <v>437.11788807947016</v>
      </c>
      <c r="J7042">
        <v>181.2</v>
      </c>
      <c r="K7042" t="s">
        <v>20</v>
      </c>
      <c r="L7042" t="s">
        <v>21</v>
      </c>
      <c r="M7042" t="s">
        <v>130</v>
      </c>
      <c r="N7042" s="2">
        <v>41285</v>
      </c>
      <c r="O7042" s="2">
        <v>42499</v>
      </c>
      <c r="P7042" t="s">
        <v>24</v>
      </c>
      <c r="Q7042" t="s">
        <v>30</v>
      </c>
      <c r="R7042" s="5" t="str">
        <f t="shared" si="334"/>
        <v>0.18</v>
      </c>
      <c r="S7042" s="6" t="str">
        <f t="shared" si="335"/>
        <v/>
      </c>
      <c r="T7042">
        <f>ROUND(INT(表1[[#This Row],[合同结束日期]]-表1[[#This Row],[合同起始日期]])/365,1)</f>
        <v>3.3</v>
      </c>
    </row>
    <row r="7043" spans="1:20">
      <c r="A7043" s="1">
        <v>42036</v>
      </c>
      <c r="B7043" t="s">
        <v>121</v>
      </c>
      <c r="C7043">
        <f t="shared" si="333"/>
        <v>3</v>
      </c>
      <c r="D7043" t="s">
        <v>168</v>
      </c>
      <c r="E7043" s="4">
        <v>192202.8</v>
      </c>
      <c r="F7043" s="4">
        <v>48608.08812</v>
      </c>
      <c r="G7043" s="3">
        <v>0.25290000000000001</v>
      </c>
      <c r="H7043" s="7">
        <v>988.69753086419746</v>
      </c>
      <c r="I7043" s="4">
        <v>250.04160555555555</v>
      </c>
      <c r="J7043">
        <v>194.4</v>
      </c>
      <c r="K7043" t="s">
        <v>60</v>
      </c>
      <c r="L7043" t="s">
        <v>61</v>
      </c>
      <c r="M7043" t="s">
        <v>58</v>
      </c>
      <c r="N7043" s="2">
        <v>41348</v>
      </c>
      <c r="O7043" s="2">
        <v>42499</v>
      </c>
      <c r="P7043" t="s">
        <v>24</v>
      </c>
      <c r="Q7043" t="s">
        <v>30</v>
      </c>
      <c r="R7043" s="5" t="str">
        <f t="shared" si="334"/>
        <v>0.18</v>
      </c>
      <c r="S7043" s="6" t="str">
        <f t="shared" si="335"/>
        <v/>
      </c>
      <c r="T7043">
        <f>ROUND(INT(表1[[#This Row],[合同结束日期]]-表1[[#This Row],[合同起始日期]])/365,1)</f>
        <v>3.2</v>
      </c>
    </row>
    <row r="7044" spans="1:20">
      <c r="A7044" s="1">
        <v>42036</v>
      </c>
      <c r="B7044" t="s">
        <v>121</v>
      </c>
      <c r="C7044">
        <f t="shared" si="333"/>
        <v>3</v>
      </c>
      <c r="D7044" t="s">
        <v>226</v>
      </c>
      <c r="E7044" s="4">
        <v>158400.35999999999</v>
      </c>
      <c r="F7044" s="4">
        <v>59907.016151999989</v>
      </c>
      <c r="G7044" s="3">
        <v>0.37819999999999998</v>
      </c>
      <c r="H7044" s="7">
        <v>120.87939560439561</v>
      </c>
      <c r="I7044" s="4">
        <v>45.716587417582417</v>
      </c>
      <c r="J7044">
        <v>1310.3999999999999</v>
      </c>
      <c r="K7044" t="s">
        <v>20</v>
      </c>
      <c r="L7044" t="s">
        <v>173</v>
      </c>
      <c r="M7044" t="s">
        <v>172</v>
      </c>
      <c r="N7044" s="2">
        <v>41241</v>
      </c>
      <c r="O7044" s="2">
        <v>45803</v>
      </c>
      <c r="P7044" t="s">
        <v>39</v>
      </c>
      <c r="Q7044" t="s">
        <v>28</v>
      </c>
      <c r="R7044" s="5" t="str">
        <f t="shared" si="334"/>
        <v>0.13</v>
      </c>
      <c r="S7044" s="6" t="str">
        <f t="shared" si="335"/>
        <v/>
      </c>
      <c r="T7044">
        <f>ROUND(INT(表1[[#This Row],[合同结束日期]]-表1[[#This Row],[合同起始日期]])/365,1)</f>
        <v>12.5</v>
      </c>
    </row>
    <row r="7045" spans="1:20">
      <c r="A7045" s="1">
        <v>42036</v>
      </c>
      <c r="B7045" t="s">
        <v>121</v>
      </c>
      <c r="C7045">
        <f t="shared" si="333"/>
        <v>3</v>
      </c>
      <c r="D7045" t="s">
        <v>169</v>
      </c>
      <c r="E7045" s="4">
        <v>102291.59999999999</v>
      </c>
      <c r="F7045" s="4">
        <v>33387.978239999997</v>
      </c>
      <c r="G7045" s="3">
        <v>0.32640000000000002</v>
      </c>
      <c r="H7045" s="7">
        <v>796.66355140186909</v>
      </c>
      <c r="I7045" s="4">
        <v>260.03098317757008</v>
      </c>
      <c r="J7045">
        <v>128.4</v>
      </c>
      <c r="K7045" t="s">
        <v>20</v>
      </c>
      <c r="L7045" t="s">
        <v>21</v>
      </c>
      <c r="M7045" t="s">
        <v>130</v>
      </c>
      <c r="N7045" s="2">
        <v>41326</v>
      </c>
      <c r="O7045" s="2">
        <v>42499</v>
      </c>
      <c r="P7045" t="s">
        <v>24</v>
      </c>
      <c r="Q7045" t="s">
        <v>170</v>
      </c>
      <c r="R7045" s="5" t="str">
        <f t="shared" si="334"/>
        <v>0.2</v>
      </c>
      <c r="S7045" s="6" t="str">
        <f t="shared" si="335"/>
        <v/>
      </c>
      <c r="T7045">
        <f>ROUND(INT(表1[[#This Row],[合同结束日期]]-表1[[#This Row],[合同起始日期]])/365,1)</f>
        <v>3.2</v>
      </c>
    </row>
    <row r="7046" spans="1:20">
      <c r="A7046" s="1">
        <v>42036</v>
      </c>
      <c r="B7046" t="s">
        <v>121</v>
      </c>
      <c r="C7046">
        <f t="shared" si="333"/>
        <v>3</v>
      </c>
      <c r="D7046" t="s">
        <v>171</v>
      </c>
      <c r="E7046" s="4">
        <v>215955.6</v>
      </c>
      <c r="F7046" s="4">
        <v>111865.00079999999</v>
      </c>
      <c r="G7046" s="3">
        <v>0.5179999999999999</v>
      </c>
      <c r="H7046" s="7">
        <v>305.0220338983051</v>
      </c>
      <c r="I7046" s="4">
        <v>158.00141355932203</v>
      </c>
      <c r="J7046">
        <v>708</v>
      </c>
      <c r="K7046" t="s">
        <v>20</v>
      </c>
      <c r="L7046" t="s">
        <v>173</v>
      </c>
      <c r="M7046" t="s">
        <v>172</v>
      </c>
      <c r="N7046" s="2">
        <v>41377</v>
      </c>
      <c r="O7046" s="2">
        <v>43247</v>
      </c>
      <c r="P7046" t="s">
        <v>24</v>
      </c>
      <c r="Q7046" t="s">
        <v>326</v>
      </c>
      <c r="R7046" s="5" t="str">
        <f t="shared" si="334"/>
        <v>0.21</v>
      </c>
      <c r="S7046" s="6" t="str">
        <f t="shared" si="335"/>
        <v/>
      </c>
      <c r="T7046">
        <f>ROUND(INT(表1[[#This Row],[合同结束日期]]-表1[[#This Row],[合同起始日期]])/365,1)</f>
        <v>5.0999999999999996</v>
      </c>
    </row>
    <row r="7047" spans="1:20">
      <c r="A7047" s="1">
        <v>42036</v>
      </c>
      <c r="B7047" t="s">
        <v>121</v>
      </c>
      <c r="C7047">
        <f t="shared" si="333"/>
        <v>3</v>
      </c>
      <c r="D7047" t="s">
        <v>174</v>
      </c>
      <c r="E7047" s="4">
        <v>128412</v>
      </c>
      <c r="F7047" s="4">
        <v>58966.790399999998</v>
      </c>
      <c r="G7047" s="3">
        <v>0.4592</v>
      </c>
      <c r="H7047" s="7">
        <v>228.65384615384613</v>
      </c>
      <c r="I7047" s="4">
        <v>104.99784615384614</v>
      </c>
      <c r="J7047">
        <v>561.6</v>
      </c>
      <c r="K7047" t="s">
        <v>76</v>
      </c>
      <c r="L7047" t="s">
        <v>75</v>
      </c>
      <c r="M7047" t="s">
        <v>75</v>
      </c>
      <c r="N7047" s="2">
        <v>41243</v>
      </c>
      <c r="O7047" s="2">
        <v>43229</v>
      </c>
      <c r="P7047" t="s">
        <v>24</v>
      </c>
      <c r="Q7047" t="s">
        <v>19</v>
      </c>
      <c r="R7047" s="5" t="str">
        <f t="shared" si="334"/>
        <v>0.1</v>
      </c>
      <c r="S7047" s="6" t="str">
        <f t="shared" si="335"/>
        <v/>
      </c>
      <c r="T7047">
        <f>ROUND(INT(表1[[#This Row],[合同结束日期]]-表1[[#This Row],[合同起始日期]])/365,1)</f>
        <v>5.4</v>
      </c>
    </row>
    <row r="7048" spans="1:20">
      <c r="A7048" s="1">
        <v>42036</v>
      </c>
      <c r="B7048" t="s">
        <v>121</v>
      </c>
      <c r="C7048">
        <f t="shared" si="333"/>
        <v>3</v>
      </c>
      <c r="D7048" t="s">
        <v>175</v>
      </c>
      <c r="E7048" s="4">
        <v>1562589.5999999999</v>
      </c>
      <c r="F7048" s="4">
        <v>186885.71616000004</v>
      </c>
      <c r="G7048" s="3">
        <v>0.11960000000000004</v>
      </c>
      <c r="H7048" s="7">
        <v>794.48322147651004</v>
      </c>
      <c r="I7048" s="4">
        <v>95.020193288590633</v>
      </c>
      <c r="J7048">
        <v>1966.8</v>
      </c>
      <c r="K7048" t="s">
        <v>20</v>
      </c>
      <c r="L7048" t="s">
        <v>173</v>
      </c>
      <c r="M7048" t="s">
        <v>172</v>
      </c>
      <c r="N7048" s="2">
        <v>41288</v>
      </c>
      <c r="O7048" s="2">
        <v>44694</v>
      </c>
      <c r="P7048" t="s">
        <v>18</v>
      </c>
      <c r="Q7048" t="s">
        <v>19</v>
      </c>
      <c r="R7048" s="5" t="str">
        <f t="shared" si="334"/>
        <v>0.1</v>
      </c>
      <c r="S7048" s="6" t="str">
        <f t="shared" si="335"/>
        <v/>
      </c>
      <c r="T7048">
        <f>ROUND(INT(表1[[#This Row],[合同结束日期]]-表1[[#This Row],[合同起始日期]])/365,1)</f>
        <v>9.3000000000000007</v>
      </c>
    </row>
    <row r="7049" spans="1:20">
      <c r="A7049" s="1">
        <v>42036</v>
      </c>
      <c r="B7049" t="s">
        <v>121</v>
      </c>
      <c r="C7049">
        <f t="shared" si="333"/>
        <v>3</v>
      </c>
      <c r="D7049" t="s">
        <v>313</v>
      </c>
      <c r="E7049" s="4">
        <v>89249.87999999999</v>
      </c>
      <c r="F7049" s="4">
        <v>14877.954996000002</v>
      </c>
      <c r="G7049" s="3">
        <v>0.16670000000000004</v>
      </c>
      <c r="H7049" s="7">
        <v>4958.3266666666659</v>
      </c>
      <c r="I7049" s="4">
        <v>826.55305533333342</v>
      </c>
      <c r="J7049">
        <v>18</v>
      </c>
      <c r="K7049" t="s">
        <v>20</v>
      </c>
      <c r="L7049" t="s">
        <v>21</v>
      </c>
      <c r="M7049" t="s">
        <v>130</v>
      </c>
      <c r="N7049" s="2">
        <v>41727</v>
      </c>
      <c r="O7049" s="2">
        <v>42091</v>
      </c>
      <c r="P7049" t="s">
        <v>24</v>
      </c>
      <c r="Q7049" t="s">
        <v>59</v>
      </c>
      <c r="R7049" s="5" t="str">
        <f t="shared" si="334"/>
        <v>0.16</v>
      </c>
      <c r="S7049" s="6" t="str">
        <f t="shared" si="335"/>
        <v/>
      </c>
      <c r="T7049">
        <f>ROUND(INT(表1[[#This Row],[合同结束日期]]-表1[[#This Row],[合同起始日期]])/365,1)</f>
        <v>1</v>
      </c>
    </row>
    <row r="7050" spans="1:20">
      <c r="A7050" s="1">
        <v>42036</v>
      </c>
      <c r="B7050" t="s">
        <v>121</v>
      </c>
      <c r="C7050">
        <f t="shared" si="333"/>
        <v>3</v>
      </c>
      <c r="D7050" t="s">
        <v>297</v>
      </c>
      <c r="E7050" s="4">
        <v>99463.079999999987</v>
      </c>
      <c r="F7050" s="4">
        <v>12532.34808</v>
      </c>
      <c r="G7050" s="3">
        <v>0.126</v>
      </c>
      <c r="H7050" s="7">
        <v>6907.1583333333328</v>
      </c>
      <c r="I7050" s="4">
        <v>870.30195000000003</v>
      </c>
      <c r="J7050">
        <v>14.399999999999999</v>
      </c>
      <c r="K7050" t="s">
        <v>60</v>
      </c>
      <c r="L7050" t="s">
        <v>61</v>
      </c>
      <c r="M7050" t="s">
        <v>305</v>
      </c>
      <c r="N7050" s="2">
        <v>41587</v>
      </c>
      <c r="O7050" s="2">
        <v>42316</v>
      </c>
      <c r="P7050" t="s">
        <v>24</v>
      </c>
      <c r="Q7050" t="s">
        <v>65</v>
      </c>
      <c r="R7050" s="5" t="str">
        <f t="shared" si="334"/>
        <v>0.12</v>
      </c>
      <c r="S7050" s="6" t="str">
        <f t="shared" si="335"/>
        <v/>
      </c>
      <c r="T7050">
        <f>ROUND(INT(表1[[#This Row],[合同结束日期]]-表1[[#This Row],[合同起始日期]])/365,1)</f>
        <v>2</v>
      </c>
    </row>
    <row r="7051" spans="1:20">
      <c r="A7051" s="1">
        <v>42036</v>
      </c>
      <c r="B7051" t="s">
        <v>121</v>
      </c>
      <c r="C7051">
        <f t="shared" si="333"/>
        <v>3</v>
      </c>
      <c r="D7051" t="s">
        <v>268</v>
      </c>
      <c r="E7051" s="4">
        <v>211813.19999999998</v>
      </c>
      <c r="F7051" s="4">
        <v>30246.92496</v>
      </c>
      <c r="G7051" s="3">
        <v>0.14280000000000001</v>
      </c>
      <c r="H7051" s="7">
        <v>14709.25</v>
      </c>
      <c r="I7051" s="4">
        <v>2100.4809</v>
      </c>
      <c r="J7051">
        <v>14.399999999999999</v>
      </c>
      <c r="K7051" t="s">
        <v>20</v>
      </c>
      <c r="L7051" t="s">
        <v>21</v>
      </c>
      <c r="M7051" t="s">
        <v>130</v>
      </c>
      <c r="N7051" s="2">
        <v>41486</v>
      </c>
      <c r="O7051" s="2">
        <v>42215</v>
      </c>
      <c r="P7051" t="s">
        <v>24</v>
      </c>
      <c r="Q7051" t="s">
        <v>83</v>
      </c>
      <c r="R7051" s="5" t="str">
        <f t="shared" si="334"/>
        <v>0.14</v>
      </c>
      <c r="S7051" s="6" t="str">
        <f t="shared" si="335"/>
        <v/>
      </c>
      <c r="T7051">
        <f>ROUND(INT(表1[[#This Row],[合同结束日期]]-表1[[#This Row],[合同起始日期]])/365,1)</f>
        <v>2</v>
      </c>
    </row>
    <row r="7052" spans="1:20">
      <c r="A7052" s="1">
        <v>42036</v>
      </c>
      <c r="B7052" t="s">
        <v>121</v>
      </c>
      <c r="C7052">
        <f t="shared" si="333"/>
        <v>3</v>
      </c>
      <c r="D7052" t="s">
        <v>327</v>
      </c>
      <c r="E7052" s="4">
        <v>91122</v>
      </c>
      <c r="F7052" s="4">
        <v>10315.010400000001</v>
      </c>
      <c r="G7052" s="3">
        <v>0.11320000000000001</v>
      </c>
      <c r="H7052" s="7">
        <v>3163.9583333333335</v>
      </c>
      <c r="I7052" s="4">
        <v>358.16008333333343</v>
      </c>
      <c r="J7052">
        <v>28.799999999999997</v>
      </c>
      <c r="K7052" t="s">
        <v>20</v>
      </c>
      <c r="L7052" t="s">
        <v>21</v>
      </c>
      <c r="M7052" t="s">
        <v>134</v>
      </c>
      <c r="N7052" s="2">
        <v>41787</v>
      </c>
      <c r="O7052" s="2">
        <v>42151</v>
      </c>
      <c r="P7052" t="s">
        <v>24</v>
      </c>
      <c r="Q7052" t="s">
        <v>19</v>
      </c>
      <c r="R7052" s="5" t="str">
        <f t="shared" si="334"/>
        <v>0.1</v>
      </c>
      <c r="S7052" s="6" t="str">
        <f t="shared" si="335"/>
        <v/>
      </c>
      <c r="T7052">
        <f>ROUND(INT(表1[[#This Row],[合同结束日期]]-表1[[#This Row],[合同起始日期]])/365,1)</f>
        <v>1</v>
      </c>
    </row>
    <row r="7053" spans="1:20">
      <c r="A7053" s="1">
        <v>42036</v>
      </c>
      <c r="B7053" t="s">
        <v>121</v>
      </c>
      <c r="C7053">
        <f t="shared" si="333"/>
        <v>3</v>
      </c>
      <c r="D7053" t="s">
        <v>337</v>
      </c>
      <c r="E7053" s="4">
        <v>22132.799999999999</v>
      </c>
      <c r="F7053" s="4">
        <v>7199.7998400000006</v>
      </c>
      <c r="G7053" s="3">
        <v>0.32530000000000003</v>
      </c>
      <c r="H7053" s="7">
        <v>1229.5999999999999</v>
      </c>
      <c r="I7053" s="4">
        <v>399.98888000000005</v>
      </c>
      <c r="J7053">
        <v>18</v>
      </c>
      <c r="K7053" t="s">
        <v>60</v>
      </c>
      <c r="L7053" t="s">
        <v>116</v>
      </c>
      <c r="M7053" t="s">
        <v>115</v>
      </c>
      <c r="N7053" s="2">
        <v>41825</v>
      </c>
      <c r="O7053" s="2">
        <v>42189</v>
      </c>
      <c r="P7053" t="s">
        <v>24</v>
      </c>
      <c r="Q7053" t="s">
        <v>30</v>
      </c>
      <c r="R7053" s="5" t="str">
        <f t="shared" si="334"/>
        <v>0.18</v>
      </c>
      <c r="S7053" s="6" t="str">
        <f t="shared" si="335"/>
        <v/>
      </c>
      <c r="T7053">
        <f>ROUND(INT(表1[[#This Row],[合同结束日期]]-表1[[#This Row],[合同起始日期]])/365,1)</f>
        <v>1</v>
      </c>
    </row>
    <row r="7054" spans="1:20">
      <c r="A7054" s="1">
        <v>42036</v>
      </c>
      <c r="B7054" t="s">
        <v>121</v>
      </c>
      <c r="C7054">
        <f t="shared" si="333"/>
        <v>3</v>
      </c>
      <c r="D7054" t="s">
        <v>339</v>
      </c>
      <c r="E7054" s="4">
        <v>36597.599999999999</v>
      </c>
      <c r="F7054" s="4">
        <v>6598.5472800000007</v>
      </c>
      <c r="G7054" s="3">
        <v>0.18030000000000002</v>
      </c>
      <c r="H7054" s="7">
        <v>2541.5</v>
      </c>
      <c r="I7054" s="4">
        <v>458.23245000000009</v>
      </c>
      <c r="J7054">
        <v>14.399999999999999</v>
      </c>
      <c r="K7054" t="s">
        <v>44</v>
      </c>
      <c r="L7054" t="s">
        <v>46</v>
      </c>
      <c r="M7054" t="s">
        <v>187</v>
      </c>
      <c r="N7054" s="2">
        <v>41864</v>
      </c>
      <c r="O7054" s="2">
        <v>42228</v>
      </c>
      <c r="P7054" t="s">
        <v>24</v>
      </c>
      <c r="Q7054" t="s">
        <v>83</v>
      </c>
      <c r="R7054" s="5" t="str">
        <f t="shared" si="334"/>
        <v>0.14</v>
      </c>
      <c r="S7054" s="6" t="str">
        <f t="shared" si="335"/>
        <v/>
      </c>
      <c r="T7054">
        <f>ROUND(INT(表1[[#This Row],[合同结束日期]]-表1[[#This Row],[合同起始日期]])/365,1)</f>
        <v>1</v>
      </c>
    </row>
    <row r="7055" spans="1:20">
      <c r="A7055" s="1">
        <v>42036</v>
      </c>
      <c r="B7055" t="s">
        <v>121</v>
      </c>
      <c r="C7055">
        <f t="shared" si="333"/>
        <v>3</v>
      </c>
      <c r="D7055" t="s">
        <v>319</v>
      </c>
      <c r="E7055" s="4">
        <v>206581.44</v>
      </c>
      <c r="F7055" s="4">
        <v>33652.116576</v>
      </c>
      <c r="G7055" s="3">
        <v>0.16289999999999999</v>
      </c>
      <c r="H7055" s="7">
        <v>12296.514285714286</v>
      </c>
      <c r="I7055" s="4">
        <v>2003.102177142857</v>
      </c>
      <c r="J7055">
        <v>16.8</v>
      </c>
      <c r="K7055" t="s">
        <v>20</v>
      </c>
      <c r="L7055" t="s">
        <v>21</v>
      </c>
      <c r="M7055" t="s">
        <v>130</v>
      </c>
      <c r="N7055" s="2">
        <v>41747</v>
      </c>
      <c r="O7055" s="2">
        <v>42111</v>
      </c>
      <c r="P7055" t="s">
        <v>24</v>
      </c>
      <c r="Q7055" t="s">
        <v>59</v>
      </c>
      <c r="R7055" s="5" t="str">
        <f t="shared" si="334"/>
        <v>0.16</v>
      </c>
      <c r="S7055" s="6" t="str">
        <f t="shared" si="335"/>
        <v/>
      </c>
      <c r="T7055">
        <f>ROUND(INT(表1[[#This Row],[合同结束日期]]-表1[[#This Row],[合同起始日期]])/365,1)</f>
        <v>1</v>
      </c>
    </row>
    <row r="7056" spans="1:20">
      <c r="A7056" s="1">
        <v>42036</v>
      </c>
      <c r="B7056" t="s">
        <v>121</v>
      </c>
      <c r="C7056">
        <f t="shared" si="333"/>
        <v>3</v>
      </c>
      <c r="D7056" t="s">
        <v>340</v>
      </c>
      <c r="E7056" s="4">
        <v>340874.39999999997</v>
      </c>
      <c r="F7056" s="4">
        <v>46597.530479999994</v>
      </c>
      <c r="G7056" s="3">
        <v>0.13669999999999999</v>
      </c>
      <c r="H7056" s="7">
        <v>7475.3157894736833</v>
      </c>
      <c r="I7056" s="4">
        <v>1021.8756684210525</v>
      </c>
      <c r="J7056">
        <v>45.6</v>
      </c>
      <c r="K7056" t="s">
        <v>44</v>
      </c>
      <c r="L7056" t="s">
        <v>46</v>
      </c>
      <c r="M7056" t="s">
        <v>45</v>
      </c>
      <c r="N7056" s="2">
        <v>41841</v>
      </c>
      <c r="O7056" s="2">
        <v>43659</v>
      </c>
      <c r="P7056" t="s">
        <v>24</v>
      </c>
      <c r="Q7056" t="s">
        <v>28</v>
      </c>
      <c r="R7056" s="5" t="str">
        <f t="shared" si="334"/>
        <v>0.13</v>
      </c>
      <c r="S7056" s="6" t="str">
        <f t="shared" si="335"/>
        <v/>
      </c>
      <c r="T7056">
        <f>ROUND(INT(表1[[#This Row],[合同结束日期]]-表1[[#This Row],[合同起始日期]])/365,1)</f>
        <v>5</v>
      </c>
    </row>
    <row r="7057" spans="1:20">
      <c r="A7057" s="1">
        <v>42036</v>
      </c>
      <c r="B7057" t="s">
        <v>121</v>
      </c>
      <c r="C7057">
        <f t="shared" si="333"/>
        <v>3</v>
      </c>
      <c r="D7057" t="s">
        <v>320</v>
      </c>
      <c r="E7057" s="4">
        <v>39984</v>
      </c>
      <c r="F7057" s="4">
        <v>3998.3999999999996</v>
      </c>
      <c r="G7057" s="3">
        <v>9.9999999999999992E-2</v>
      </c>
      <c r="H7057" s="7">
        <v>16660</v>
      </c>
      <c r="I7057" s="4">
        <v>1666</v>
      </c>
      <c r="J7057">
        <v>2.4</v>
      </c>
      <c r="K7057" t="s">
        <v>44</v>
      </c>
      <c r="L7057" t="s">
        <v>46</v>
      </c>
      <c r="M7057" t="s">
        <v>187</v>
      </c>
      <c r="N7057" s="2">
        <v>41712</v>
      </c>
      <c r="O7057" s="2">
        <v>42076</v>
      </c>
      <c r="P7057" t="s">
        <v>18</v>
      </c>
      <c r="Q7057" t="s">
        <v>19</v>
      </c>
      <c r="R7057" s="5" t="str">
        <f t="shared" si="334"/>
        <v>0.1</v>
      </c>
      <c r="S7057" s="6" t="str">
        <f t="shared" si="335"/>
        <v/>
      </c>
      <c r="T7057">
        <f>ROUND(INT(表1[[#This Row],[合同结束日期]]-表1[[#This Row],[合同起始日期]])/365,1)</f>
        <v>1</v>
      </c>
    </row>
    <row r="7058" spans="1:20">
      <c r="A7058" s="1">
        <v>42036</v>
      </c>
      <c r="B7058" t="s">
        <v>121</v>
      </c>
      <c r="C7058">
        <f t="shared" si="333"/>
        <v>3</v>
      </c>
      <c r="D7058" t="s">
        <v>321</v>
      </c>
      <c r="E7058" s="4">
        <v>56364</v>
      </c>
      <c r="F7058" s="4">
        <v>5636.4</v>
      </c>
      <c r="G7058" s="3">
        <v>9.9999999999999992E-2</v>
      </c>
      <c r="H7058" s="7">
        <v>23485</v>
      </c>
      <c r="I7058" s="4">
        <v>2348.5</v>
      </c>
      <c r="J7058">
        <v>2.4</v>
      </c>
      <c r="K7058" t="s">
        <v>44</v>
      </c>
      <c r="L7058" t="s">
        <v>46</v>
      </c>
      <c r="M7058" t="s">
        <v>187</v>
      </c>
      <c r="N7058" s="2">
        <v>41712</v>
      </c>
      <c r="O7058" s="2">
        <v>42076</v>
      </c>
      <c r="P7058" t="s">
        <v>18</v>
      </c>
      <c r="Q7058" t="s">
        <v>19</v>
      </c>
      <c r="R7058" s="5" t="str">
        <f t="shared" si="334"/>
        <v>0.1</v>
      </c>
      <c r="S7058" s="6" t="str">
        <f t="shared" si="335"/>
        <v/>
      </c>
      <c r="T7058">
        <f>ROUND(INT(表1[[#This Row],[合同结束日期]]-表1[[#This Row],[合同起始日期]])/365,1)</f>
        <v>1</v>
      </c>
    </row>
    <row r="7059" spans="1:20">
      <c r="A7059" s="1">
        <v>42036</v>
      </c>
      <c r="B7059" t="s">
        <v>121</v>
      </c>
      <c r="C7059">
        <f t="shared" si="333"/>
        <v>3</v>
      </c>
      <c r="D7059" t="s">
        <v>330</v>
      </c>
      <c r="E7059" s="4">
        <v>45002.400000000001</v>
      </c>
      <c r="F7059" s="4">
        <v>7798.9159200000004</v>
      </c>
      <c r="G7059" s="3">
        <v>0.17330000000000001</v>
      </c>
      <c r="H7059" s="7">
        <v>18751</v>
      </c>
      <c r="I7059" s="4">
        <v>3249.5483000000004</v>
      </c>
      <c r="J7059">
        <v>2.4</v>
      </c>
      <c r="K7059" t="s">
        <v>44</v>
      </c>
      <c r="L7059" t="s">
        <v>46</v>
      </c>
      <c r="M7059" t="s">
        <v>45</v>
      </c>
      <c r="N7059" s="2">
        <v>41790</v>
      </c>
      <c r="O7059" s="2">
        <v>42155</v>
      </c>
      <c r="P7059" t="s">
        <v>24</v>
      </c>
      <c r="Q7059" t="s">
        <v>59</v>
      </c>
      <c r="R7059" s="5" t="str">
        <f t="shared" si="334"/>
        <v>0.16</v>
      </c>
      <c r="S7059" s="6" t="str">
        <f t="shared" si="335"/>
        <v/>
      </c>
      <c r="T7059">
        <f>ROUND(INT(表1[[#This Row],[合同结束日期]]-表1[[#This Row],[合同起始日期]])/365,1)</f>
        <v>1</v>
      </c>
    </row>
    <row r="7060" spans="1:20">
      <c r="A7060" s="1">
        <v>42064</v>
      </c>
      <c r="B7060" t="s">
        <v>121</v>
      </c>
      <c r="C7060">
        <f t="shared" si="333"/>
        <v>3</v>
      </c>
      <c r="D7060" t="s">
        <v>242</v>
      </c>
      <c r="E7060" s="4">
        <v>1166842.8</v>
      </c>
      <c r="F7060" s="4">
        <v>182377.52963999999</v>
      </c>
      <c r="G7060" s="3">
        <v>0.15629999999999999</v>
      </c>
      <c r="H7060" s="7">
        <v>511.77315789473687</v>
      </c>
      <c r="I7060" s="4">
        <v>79.990144578947366</v>
      </c>
      <c r="J7060">
        <v>2280</v>
      </c>
      <c r="K7060" t="s">
        <v>151</v>
      </c>
      <c r="L7060" t="s">
        <v>243</v>
      </c>
      <c r="M7060" t="s">
        <v>243</v>
      </c>
      <c r="N7060" s="2">
        <v>41282</v>
      </c>
      <c r="O7060" s="2">
        <v>45055</v>
      </c>
      <c r="P7060" t="s">
        <v>14</v>
      </c>
      <c r="Q7060" t="s">
        <v>37</v>
      </c>
      <c r="R7060" s="5" t="str">
        <f t="shared" si="334"/>
        <v>0.</v>
      </c>
      <c r="S7060" s="6" t="str">
        <f t="shared" si="335"/>
        <v/>
      </c>
      <c r="T7060">
        <f>ROUND(INT(表1[[#This Row],[合同结束日期]]-表1[[#This Row],[合同起始日期]])/365,1)</f>
        <v>10.3</v>
      </c>
    </row>
    <row r="7061" spans="1:20">
      <c r="A7061" s="1">
        <v>42064</v>
      </c>
      <c r="B7061" t="s">
        <v>121</v>
      </c>
      <c r="C7061">
        <f t="shared" si="333"/>
        <v>3</v>
      </c>
      <c r="D7061" t="s">
        <v>122</v>
      </c>
      <c r="E7061" s="4">
        <v>159019.19999999998</v>
      </c>
      <c r="F7061" s="4">
        <v>19002.794400000002</v>
      </c>
      <c r="G7061" s="3">
        <v>0.11950000000000002</v>
      </c>
      <c r="H7061" s="7">
        <v>1380.375</v>
      </c>
      <c r="I7061" s="4">
        <v>164.95481250000003</v>
      </c>
      <c r="J7061">
        <v>115.19999999999999</v>
      </c>
      <c r="K7061" t="s">
        <v>44</v>
      </c>
      <c r="L7061" t="s">
        <v>46</v>
      </c>
      <c r="M7061" t="s">
        <v>45</v>
      </c>
      <c r="N7061" s="2">
        <v>41358</v>
      </c>
      <c r="O7061" s="2">
        <v>43213</v>
      </c>
      <c r="P7061" t="s">
        <v>24</v>
      </c>
      <c r="Q7061" t="s">
        <v>123</v>
      </c>
      <c r="R7061" s="5" t="str">
        <f t="shared" si="334"/>
        <v>0.09</v>
      </c>
      <c r="S7061" s="6" t="str">
        <f t="shared" si="335"/>
        <v/>
      </c>
      <c r="T7061">
        <f>ROUND(INT(表1[[#This Row],[合同结束日期]]-表1[[#This Row],[合同起始日期]])/365,1)</f>
        <v>5.0999999999999996</v>
      </c>
    </row>
    <row r="7062" spans="1:20">
      <c r="A7062" s="1">
        <v>42064</v>
      </c>
      <c r="B7062" t="s">
        <v>121</v>
      </c>
      <c r="C7062">
        <f t="shared" si="333"/>
        <v>3</v>
      </c>
      <c r="D7062" t="s">
        <v>124</v>
      </c>
      <c r="E7062" s="4">
        <v>667455.6</v>
      </c>
      <c r="F7062" s="4">
        <v>66011.358840000001</v>
      </c>
      <c r="G7062" s="3">
        <v>9.8900000000000002E-2</v>
      </c>
      <c r="H7062" s="7">
        <v>1112.4259999999999</v>
      </c>
      <c r="I7062" s="4">
        <v>110.0189314</v>
      </c>
      <c r="J7062">
        <v>600</v>
      </c>
      <c r="K7062" t="s">
        <v>44</v>
      </c>
      <c r="L7062" t="s">
        <v>72</v>
      </c>
      <c r="M7062" t="s">
        <v>71</v>
      </c>
      <c r="N7062" s="2">
        <v>41267</v>
      </c>
      <c r="O7062" s="2">
        <v>44325</v>
      </c>
      <c r="P7062" t="s">
        <v>18</v>
      </c>
      <c r="Q7062" t="s">
        <v>42</v>
      </c>
      <c r="R7062" s="5" t="str">
        <f t="shared" si="334"/>
        <v>0.08</v>
      </c>
      <c r="S7062" s="6" t="str">
        <f t="shared" si="335"/>
        <v/>
      </c>
      <c r="T7062">
        <f>ROUND(INT(表1[[#This Row],[合同结束日期]]-表1[[#This Row],[合同起始日期]])/365,1)</f>
        <v>8.4</v>
      </c>
    </row>
    <row r="7063" spans="1:20">
      <c r="A7063" s="1">
        <v>42064</v>
      </c>
      <c r="B7063" t="s">
        <v>121</v>
      </c>
      <c r="C7063">
        <f t="shared" si="333"/>
        <v>3</v>
      </c>
      <c r="D7063" t="s">
        <v>125</v>
      </c>
      <c r="E7063" s="4">
        <v>784185.6</v>
      </c>
      <c r="F7063" s="4">
        <v>76771.770240000013</v>
      </c>
      <c r="G7063" s="3">
        <v>9.7900000000000015E-2</v>
      </c>
      <c r="H7063" s="7">
        <v>1679.9177377892031</v>
      </c>
      <c r="I7063" s="4">
        <v>164.46394652956303</v>
      </c>
      <c r="J7063">
        <v>466.79999999999995</v>
      </c>
      <c r="K7063" t="s">
        <v>44</v>
      </c>
      <c r="L7063" t="s">
        <v>72</v>
      </c>
      <c r="M7063" t="s">
        <v>126</v>
      </c>
      <c r="N7063" s="2">
        <v>41257</v>
      </c>
      <c r="O7063" s="2">
        <v>44325</v>
      </c>
      <c r="P7063" t="s">
        <v>24</v>
      </c>
      <c r="Q7063" t="s">
        <v>42</v>
      </c>
      <c r="R7063" s="5" t="str">
        <f t="shared" si="334"/>
        <v>0.08</v>
      </c>
      <c r="S7063" s="6" t="str">
        <f t="shared" si="335"/>
        <v/>
      </c>
      <c r="T7063">
        <f>ROUND(INT(表1[[#This Row],[合同结束日期]]-表1[[#This Row],[合同起始日期]])/365,1)</f>
        <v>8.4</v>
      </c>
    </row>
    <row r="7064" spans="1:20">
      <c r="A7064" s="1">
        <v>42064</v>
      </c>
      <c r="B7064" t="s">
        <v>121</v>
      </c>
      <c r="C7064">
        <f t="shared" si="333"/>
        <v>3</v>
      </c>
      <c r="D7064" t="s">
        <v>127</v>
      </c>
      <c r="E7064" s="4">
        <v>2701881.6</v>
      </c>
      <c r="F7064" s="4">
        <v>111047.33376000001</v>
      </c>
      <c r="G7064" s="3">
        <v>4.1100000000000005E-2</v>
      </c>
      <c r="H7064" s="7">
        <v>2188.1127308066084</v>
      </c>
      <c r="I7064" s="4">
        <v>89.931433236151619</v>
      </c>
      <c r="J7064">
        <v>1234.8</v>
      </c>
      <c r="K7064" t="s">
        <v>44</v>
      </c>
      <c r="L7064" t="s">
        <v>72</v>
      </c>
      <c r="M7064" t="s">
        <v>71</v>
      </c>
      <c r="N7064" s="2">
        <v>41241</v>
      </c>
      <c r="O7064" s="2">
        <v>45055</v>
      </c>
      <c r="P7064" t="s">
        <v>14</v>
      </c>
      <c r="Q7064" t="s">
        <v>37</v>
      </c>
      <c r="R7064" s="5" t="str">
        <f t="shared" si="334"/>
        <v>0.</v>
      </c>
      <c r="S7064" s="6" t="str">
        <f t="shared" si="335"/>
        <v/>
      </c>
      <c r="T7064">
        <f>ROUND(INT(表1[[#This Row],[合同结束日期]]-表1[[#This Row],[合同起始日期]])/365,1)</f>
        <v>10.4</v>
      </c>
    </row>
    <row r="7065" spans="1:20">
      <c r="A7065" s="1">
        <v>42064</v>
      </c>
      <c r="B7065" t="s">
        <v>121</v>
      </c>
      <c r="C7065">
        <f t="shared" si="333"/>
        <v>3</v>
      </c>
      <c r="D7065" t="s">
        <v>312</v>
      </c>
      <c r="E7065" s="4">
        <v>748602</v>
      </c>
      <c r="F7065" s="4">
        <v>71117.189999999988</v>
      </c>
      <c r="G7065" s="3">
        <v>9.4999999999999987E-2</v>
      </c>
      <c r="H7065" s="7">
        <v>4587.0220588235297</v>
      </c>
      <c r="I7065" s="4">
        <v>435.76709558823524</v>
      </c>
      <c r="J7065">
        <v>163.19999999999999</v>
      </c>
      <c r="K7065" t="s">
        <v>44</v>
      </c>
      <c r="L7065" t="s">
        <v>72</v>
      </c>
      <c r="M7065" t="s">
        <v>71</v>
      </c>
      <c r="N7065" s="2">
        <v>41640</v>
      </c>
      <c r="O7065" s="2">
        <v>43100</v>
      </c>
      <c r="P7065" t="s">
        <v>18</v>
      </c>
      <c r="Q7065" t="s">
        <v>19</v>
      </c>
      <c r="R7065" s="5" t="str">
        <f t="shared" si="334"/>
        <v>0.1</v>
      </c>
      <c r="S7065" s="6" t="str">
        <f t="shared" si="335"/>
        <v/>
      </c>
      <c r="T7065">
        <f>ROUND(INT(表1[[#This Row],[合同结束日期]]-表1[[#This Row],[合同起始日期]])/365,1)</f>
        <v>4</v>
      </c>
    </row>
    <row r="7066" spans="1:20">
      <c r="A7066" s="1">
        <v>42064</v>
      </c>
      <c r="B7066" t="s">
        <v>121</v>
      </c>
      <c r="C7066">
        <f t="shared" si="333"/>
        <v>3</v>
      </c>
      <c r="D7066" t="s">
        <v>128</v>
      </c>
      <c r="E7066" s="4">
        <v>236316</v>
      </c>
      <c r="F7066" s="4">
        <v>28995.973199999997</v>
      </c>
      <c r="G7066" s="3">
        <v>0.12269999999999999</v>
      </c>
      <c r="H7066" s="7">
        <v>1304.1721854304637</v>
      </c>
      <c r="I7066" s="4">
        <v>160.02192715231789</v>
      </c>
      <c r="J7066">
        <v>181.2</v>
      </c>
      <c r="K7066" t="s">
        <v>76</v>
      </c>
      <c r="L7066" t="s">
        <v>75</v>
      </c>
      <c r="M7066" t="s">
        <v>75</v>
      </c>
      <c r="N7066" s="2">
        <v>41285</v>
      </c>
      <c r="O7066" s="2">
        <v>43229</v>
      </c>
      <c r="P7066" t="s">
        <v>14</v>
      </c>
      <c r="Q7066" t="s">
        <v>37</v>
      </c>
      <c r="R7066" s="5" t="str">
        <f t="shared" si="334"/>
        <v>0.</v>
      </c>
      <c r="S7066" s="6" t="str">
        <f t="shared" si="335"/>
        <v/>
      </c>
      <c r="T7066">
        <f>ROUND(INT(表1[[#This Row],[合同结束日期]]-表1[[#This Row],[合同起始日期]])/365,1)</f>
        <v>5.3</v>
      </c>
    </row>
    <row r="7067" spans="1:20">
      <c r="A7067" s="1">
        <v>42064</v>
      </c>
      <c r="B7067" t="s">
        <v>121</v>
      </c>
      <c r="C7067">
        <f t="shared" si="333"/>
        <v>3</v>
      </c>
      <c r="D7067" t="s">
        <v>129</v>
      </c>
      <c r="E7067" s="4">
        <v>209159.64</v>
      </c>
      <c r="F7067" s="4">
        <v>37376.827667999998</v>
      </c>
      <c r="G7067" s="3">
        <v>0.17869999999999997</v>
      </c>
      <c r="H7067" s="7">
        <v>1742.9970000000001</v>
      </c>
      <c r="I7067" s="4">
        <v>311.47356389999999</v>
      </c>
      <c r="J7067">
        <v>120</v>
      </c>
      <c r="K7067" t="s">
        <v>20</v>
      </c>
      <c r="L7067" t="s">
        <v>21</v>
      </c>
      <c r="M7067" t="s">
        <v>130</v>
      </c>
      <c r="N7067" s="2">
        <v>41285</v>
      </c>
      <c r="O7067" s="2">
        <v>42133</v>
      </c>
      <c r="P7067" t="s">
        <v>24</v>
      </c>
      <c r="Q7067" t="s">
        <v>25</v>
      </c>
      <c r="R7067" s="5" t="str">
        <f t="shared" si="334"/>
        <v>0.15</v>
      </c>
      <c r="S7067" s="6" t="str">
        <f t="shared" si="335"/>
        <v/>
      </c>
      <c r="T7067">
        <f>ROUND(INT(表1[[#This Row],[合同结束日期]]-表1[[#This Row],[合同起始日期]])/365,1)</f>
        <v>2.2999999999999998</v>
      </c>
    </row>
    <row r="7068" spans="1:20">
      <c r="A7068" s="1">
        <v>42064</v>
      </c>
      <c r="B7068" t="s">
        <v>121</v>
      </c>
      <c r="C7068">
        <f t="shared" si="333"/>
        <v>3</v>
      </c>
      <c r="D7068" t="s">
        <v>131</v>
      </c>
      <c r="E7068" s="4">
        <v>67813.2</v>
      </c>
      <c r="F7068" s="4">
        <v>15902.195399999999</v>
      </c>
      <c r="G7068" s="3">
        <v>0.23449999999999999</v>
      </c>
      <c r="H7068" s="7">
        <v>1066.2452830188679</v>
      </c>
      <c r="I7068" s="4">
        <v>250.03451886792453</v>
      </c>
      <c r="J7068">
        <v>63.599999999999994</v>
      </c>
      <c r="K7068" t="s">
        <v>11</v>
      </c>
      <c r="L7068" t="s">
        <v>13</v>
      </c>
      <c r="M7068" t="s">
        <v>34</v>
      </c>
      <c r="N7068" s="2">
        <v>41267</v>
      </c>
      <c r="O7068" s="2">
        <v>42133</v>
      </c>
      <c r="P7068" t="s">
        <v>24</v>
      </c>
      <c r="Q7068" t="s">
        <v>83</v>
      </c>
      <c r="R7068" s="5" t="str">
        <f t="shared" si="334"/>
        <v>0.14</v>
      </c>
      <c r="S7068" s="6" t="str">
        <f t="shared" si="335"/>
        <v/>
      </c>
      <c r="T7068">
        <f>ROUND(INT(表1[[#This Row],[合同结束日期]]-表1[[#This Row],[合同起始日期]])/365,1)</f>
        <v>2.4</v>
      </c>
    </row>
    <row r="7069" spans="1:20">
      <c r="A7069" s="1">
        <v>42064</v>
      </c>
      <c r="B7069" t="s">
        <v>121</v>
      </c>
      <c r="C7069">
        <f t="shared" si="333"/>
        <v>3</v>
      </c>
      <c r="D7069" t="s">
        <v>132</v>
      </c>
      <c r="E7069" s="4">
        <v>42850.799999999996</v>
      </c>
      <c r="F7069" s="4">
        <v>15730.528679999999</v>
      </c>
      <c r="G7069" s="3">
        <v>0.36710000000000004</v>
      </c>
      <c r="H7069" s="7">
        <v>626.47368421052636</v>
      </c>
      <c r="I7069" s="4">
        <v>229.97848947368422</v>
      </c>
      <c r="J7069">
        <v>68.399999999999991</v>
      </c>
      <c r="K7069" t="s">
        <v>20</v>
      </c>
      <c r="L7069" t="s">
        <v>21</v>
      </c>
      <c r="M7069" t="s">
        <v>130</v>
      </c>
      <c r="N7069" s="2">
        <v>41374</v>
      </c>
      <c r="O7069" s="2">
        <v>42133</v>
      </c>
      <c r="P7069" t="s">
        <v>24</v>
      </c>
      <c r="Q7069" t="s">
        <v>25</v>
      </c>
      <c r="R7069" s="5" t="str">
        <f t="shared" si="334"/>
        <v>0.15</v>
      </c>
      <c r="S7069" s="6" t="str">
        <f t="shared" si="335"/>
        <v/>
      </c>
      <c r="T7069">
        <f>ROUND(INT(表1[[#This Row],[合同结束日期]]-表1[[#This Row],[合同起始日期]])/365,1)</f>
        <v>2.1</v>
      </c>
    </row>
    <row r="7070" spans="1:20">
      <c r="A7070" s="1">
        <v>42064</v>
      </c>
      <c r="B7070" t="s">
        <v>121</v>
      </c>
      <c r="C7070">
        <f t="shared" si="333"/>
        <v>3</v>
      </c>
      <c r="D7070" t="s">
        <v>133</v>
      </c>
      <c r="E7070" s="4">
        <v>51830.400000000001</v>
      </c>
      <c r="F7070" s="4">
        <v>15212.222400000001</v>
      </c>
      <c r="G7070" s="3">
        <v>0.29349999999999998</v>
      </c>
      <c r="H7070" s="7">
        <v>664.49230769230769</v>
      </c>
      <c r="I7070" s="4">
        <v>195.02849230769232</v>
      </c>
      <c r="J7070">
        <v>78</v>
      </c>
      <c r="K7070" t="s">
        <v>20</v>
      </c>
      <c r="L7070" t="s">
        <v>21</v>
      </c>
      <c r="M7070" t="s">
        <v>134</v>
      </c>
      <c r="N7070" s="2">
        <v>41384</v>
      </c>
      <c r="O7070" s="2">
        <v>42143</v>
      </c>
      <c r="P7070" t="s">
        <v>24</v>
      </c>
      <c r="Q7070" t="s">
        <v>37</v>
      </c>
      <c r="R7070" s="5" t="str">
        <f t="shared" si="334"/>
        <v>0.</v>
      </c>
      <c r="S7070" s="6" t="str">
        <f t="shared" si="335"/>
        <v/>
      </c>
      <c r="T7070">
        <f>ROUND(INT(表1[[#This Row],[合同结束日期]]-表1[[#This Row],[合同起始日期]])/365,1)</f>
        <v>2.1</v>
      </c>
    </row>
    <row r="7071" spans="1:20">
      <c r="A7071" s="1">
        <v>42064</v>
      </c>
      <c r="B7071" t="s">
        <v>121</v>
      </c>
      <c r="C7071">
        <f t="shared" si="333"/>
        <v>3</v>
      </c>
      <c r="D7071" t="s">
        <v>135</v>
      </c>
      <c r="E7071" s="4">
        <v>606159.6</v>
      </c>
      <c r="F7071" s="4">
        <v>108381.33647999998</v>
      </c>
      <c r="G7071" s="3">
        <v>0.17879999999999999</v>
      </c>
      <c r="H7071" s="7">
        <v>1202.6976190476189</v>
      </c>
      <c r="I7071" s="4">
        <v>215.04233428571425</v>
      </c>
      <c r="J7071">
        <v>504</v>
      </c>
      <c r="K7071" t="s">
        <v>44</v>
      </c>
      <c r="L7071" t="s">
        <v>72</v>
      </c>
      <c r="M7071" t="s">
        <v>71</v>
      </c>
      <c r="N7071" s="2">
        <v>41332</v>
      </c>
      <c r="O7071" s="2">
        <v>43594</v>
      </c>
      <c r="P7071" t="s">
        <v>24</v>
      </c>
      <c r="Q7071" t="s">
        <v>19</v>
      </c>
      <c r="R7071" s="5" t="str">
        <f t="shared" si="334"/>
        <v>0.1</v>
      </c>
      <c r="S7071" s="6" t="str">
        <f t="shared" si="335"/>
        <v/>
      </c>
      <c r="T7071">
        <f>ROUND(INT(表1[[#This Row],[合同结束日期]]-表1[[#This Row],[合同起始日期]])/365,1)</f>
        <v>6.2</v>
      </c>
    </row>
    <row r="7072" spans="1:20">
      <c r="A7072" s="1">
        <v>42064</v>
      </c>
      <c r="B7072" t="s">
        <v>121</v>
      </c>
      <c r="C7072">
        <f t="shared" si="333"/>
        <v>3</v>
      </c>
      <c r="D7072" t="s">
        <v>136</v>
      </c>
      <c r="E7072" s="4">
        <v>313532.39999999997</v>
      </c>
      <c r="F7072" s="4">
        <v>46308.735479999996</v>
      </c>
      <c r="G7072" s="3">
        <v>0.1477</v>
      </c>
      <c r="H7072" s="7">
        <v>1049.305220883534</v>
      </c>
      <c r="I7072" s="4">
        <v>154.98238112449798</v>
      </c>
      <c r="J7072">
        <v>298.8</v>
      </c>
      <c r="K7072" t="s">
        <v>44</v>
      </c>
      <c r="L7072" t="s">
        <v>72</v>
      </c>
      <c r="M7072" t="s">
        <v>71</v>
      </c>
      <c r="N7072" s="2">
        <v>41271</v>
      </c>
      <c r="O7072" s="2">
        <v>43229</v>
      </c>
      <c r="P7072" t="s">
        <v>24</v>
      </c>
      <c r="Q7072" t="s">
        <v>19</v>
      </c>
      <c r="R7072" s="5" t="str">
        <f t="shared" si="334"/>
        <v>0.1</v>
      </c>
      <c r="S7072" s="6" t="str">
        <f t="shared" si="335"/>
        <v/>
      </c>
      <c r="T7072">
        <f>ROUND(INT(表1[[#This Row],[合同结束日期]]-表1[[#This Row],[合同起始日期]])/365,1)</f>
        <v>5.4</v>
      </c>
    </row>
    <row r="7073" spans="1:20">
      <c r="A7073" s="1">
        <v>42064</v>
      </c>
      <c r="B7073" t="s">
        <v>121</v>
      </c>
      <c r="C7073">
        <f t="shared" si="333"/>
        <v>3</v>
      </c>
      <c r="D7073" t="s">
        <v>137</v>
      </c>
      <c r="E7073" s="4">
        <v>264814.8</v>
      </c>
      <c r="F7073" s="4">
        <v>36888.701639999999</v>
      </c>
      <c r="G7073" s="3">
        <v>0.13930000000000001</v>
      </c>
      <c r="H7073" s="7">
        <v>1076.4829268292683</v>
      </c>
      <c r="I7073" s="4">
        <v>149.95407170731707</v>
      </c>
      <c r="J7073">
        <v>246</v>
      </c>
      <c r="K7073" t="s">
        <v>44</v>
      </c>
      <c r="L7073" t="s">
        <v>72</v>
      </c>
      <c r="M7073" t="s">
        <v>126</v>
      </c>
      <c r="N7073" s="2">
        <v>41249</v>
      </c>
      <c r="O7073" s="2">
        <v>43229</v>
      </c>
      <c r="P7073" t="s">
        <v>24</v>
      </c>
      <c r="Q7073" t="s">
        <v>123</v>
      </c>
      <c r="R7073" s="5" t="str">
        <f t="shared" si="334"/>
        <v>0.09</v>
      </c>
      <c r="S7073" s="6" t="str">
        <f t="shared" si="335"/>
        <v/>
      </c>
      <c r="T7073">
        <f>ROUND(INT(表1[[#This Row],[合同结束日期]]-表1[[#This Row],[合同起始日期]])/365,1)</f>
        <v>5.4</v>
      </c>
    </row>
    <row r="7074" spans="1:20">
      <c r="A7074" s="1">
        <v>42064</v>
      </c>
      <c r="B7074" t="s">
        <v>121</v>
      </c>
      <c r="C7074">
        <f t="shared" si="333"/>
        <v>3</v>
      </c>
      <c r="D7074" t="s">
        <v>138</v>
      </c>
      <c r="E7074" s="4">
        <v>85742.399999999994</v>
      </c>
      <c r="F7074" s="4">
        <v>15879.492480000001</v>
      </c>
      <c r="G7074" s="3">
        <v>0.18520000000000003</v>
      </c>
      <c r="H7074" s="7">
        <v>1458.204081632653</v>
      </c>
      <c r="I7074" s="4">
        <v>270.05939591836739</v>
      </c>
      <c r="J7074">
        <v>58.8</v>
      </c>
      <c r="K7074" t="s">
        <v>140</v>
      </c>
      <c r="L7074" t="s">
        <v>139</v>
      </c>
      <c r="M7074" t="s">
        <v>139</v>
      </c>
      <c r="N7074" s="2">
        <v>41279</v>
      </c>
      <c r="O7074" s="2">
        <v>42133</v>
      </c>
      <c r="P7074" t="s">
        <v>24</v>
      </c>
      <c r="Q7074" t="s">
        <v>28</v>
      </c>
      <c r="R7074" s="5" t="str">
        <f t="shared" si="334"/>
        <v>0.13</v>
      </c>
      <c r="S7074" s="6" t="str">
        <f t="shared" si="335"/>
        <v/>
      </c>
      <c r="T7074">
        <f>ROUND(INT(表1[[#This Row],[合同结束日期]]-表1[[#This Row],[合同起始日期]])/365,1)</f>
        <v>2.2999999999999998</v>
      </c>
    </row>
    <row r="7075" spans="1:20">
      <c r="A7075" s="1">
        <v>42064</v>
      </c>
      <c r="B7075" t="s">
        <v>121</v>
      </c>
      <c r="C7075">
        <f t="shared" si="333"/>
        <v>3</v>
      </c>
      <c r="D7075" t="s">
        <v>141</v>
      </c>
      <c r="E7075" s="4">
        <v>310028.39999999997</v>
      </c>
      <c r="F7075" s="4">
        <v>59215.424399999996</v>
      </c>
      <c r="G7075" s="3">
        <v>0.191</v>
      </c>
      <c r="H7075" s="7">
        <v>602.23076923076917</v>
      </c>
      <c r="I7075" s="4">
        <v>115.02607692307693</v>
      </c>
      <c r="J7075">
        <v>514.79999999999995</v>
      </c>
      <c r="K7075" t="s">
        <v>44</v>
      </c>
      <c r="L7075" t="s">
        <v>72</v>
      </c>
      <c r="M7075" t="s">
        <v>71</v>
      </c>
      <c r="N7075" s="2">
        <v>41285</v>
      </c>
      <c r="O7075" s="2">
        <v>43229</v>
      </c>
      <c r="P7075" t="s">
        <v>24</v>
      </c>
      <c r="Q7075" t="s">
        <v>123</v>
      </c>
      <c r="R7075" s="5" t="str">
        <f t="shared" si="334"/>
        <v>0.09</v>
      </c>
      <c r="S7075" s="6" t="str">
        <f t="shared" si="335"/>
        <v/>
      </c>
      <c r="T7075">
        <f>ROUND(INT(表1[[#This Row],[合同结束日期]]-表1[[#This Row],[合同起始日期]])/365,1)</f>
        <v>5.3</v>
      </c>
    </row>
    <row r="7076" spans="1:20">
      <c r="A7076" s="1">
        <v>42064</v>
      </c>
      <c r="B7076" t="s">
        <v>121</v>
      </c>
      <c r="C7076">
        <f t="shared" si="333"/>
        <v>3</v>
      </c>
      <c r="D7076" t="s">
        <v>142</v>
      </c>
      <c r="E7076" s="4">
        <v>385517.88</v>
      </c>
      <c r="F7076" s="4">
        <v>42252.759647999999</v>
      </c>
      <c r="G7076" s="3">
        <v>0.1096</v>
      </c>
      <c r="H7076" s="7">
        <v>1460.2950000000001</v>
      </c>
      <c r="I7076" s="4">
        <v>160.04833199999999</v>
      </c>
      <c r="J7076">
        <v>264</v>
      </c>
      <c r="K7076" t="s">
        <v>60</v>
      </c>
      <c r="L7076" t="s">
        <v>61</v>
      </c>
      <c r="M7076" t="s">
        <v>143</v>
      </c>
      <c r="N7076" s="2">
        <v>41383</v>
      </c>
      <c r="O7076" s="2">
        <v>42508</v>
      </c>
      <c r="P7076" t="s">
        <v>18</v>
      </c>
      <c r="Q7076" t="s">
        <v>19</v>
      </c>
      <c r="R7076" s="5" t="str">
        <f t="shared" si="334"/>
        <v>0.1</v>
      </c>
      <c r="S7076" s="6" t="str">
        <f t="shared" si="335"/>
        <v/>
      </c>
      <c r="T7076">
        <f>ROUND(INT(表1[[#This Row],[合同结束日期]]-表1[[#This Row],[合同起始日期]])/365,1)</f>
        <v>3.1</v>
      </c>
    </row>
    <row r="7077" spans="1:20">
      <c r="A7077" s="1">
        <v>42064</v>
      </c>
      <c r="B7077" t="s">
        <v>121</v>
      </c>
      <c r="C7077">
        <f t="shared" si="333"/>
        <v>3</v>
      </c>
      <c r="D7077" t="s">
        <v>144</v>
      </c>
      <c r="E7077" s="4">
        <v>61269.599999999999</v>
      </c>
      <c r="F7077" s="4">
        <v>12241.666079999999</v>
      </c>
      <c r="G7077" s="3">
        <v>0.19979999999999998</v>
      </c>
      <c r="H7077" s="7">
        <v>1501.7058823529412</v>
      </c>
      <c r="I7077" s="4">
        <v>300.04083529411764</v>
      </c>
      <c r="J7077">
        <v>40.799999999999997</v>
      </c>
      <c r="K7077" t="s">
        <v>60</v>
      </c>
      <c r="L7077" t="s">
        <v>116</v>
      </c>
      <c r="M7077" t="s">
        <v>145</v>
      </c>
      <c r="N7077" s="2">
        <v>41295</v>
      </c>
      <c r="O7077" s="2">
        <v>42133</v>
      </c>
      <c r="P7077" t="s">
        <v>24</v>
      </c>
      <c r="Q7077" t="s">
        <v>83</v>
      </c>
      <c r="R7077" s="5" t="str">
        <f t="shared" si="334"/>
        <v>0.14</v>
      </c>
      <c r="S7077" s="6" t="str">
        <f t="shared" si="335"/>
        <v/>
      </c>
      <c r="T7077">
        <f>ROUND(INT(表1[[#This Row],[合同结束日期]]-表1[[#This Row],[合同起始日期]])/365,1)</f>
        <v>2.2999999999999998</v>
      </c>
    </row>
    <row r="7078" spans="1:20">
      <c r="A7078" s="1">
        <v>42064</v>
      </c>
      <c r="B7078" t="s">
        <v>121</v>
      </c>
      <c r="C7078">
        <f t="shared" si="333"/>
        <v>3</v>
      </c>
      <c r="D7078" t="s">
        <v>146</v>
      </c>
      <c r="E7078" s="4">
        <v>855939.99599999993</v>
      </c>
      <c r="F7078" s="4">
        <v>111272.19948</v>
      </c>
      <c r="G7078" s="3">
        <v>0.13</v>
      </c>
      <c r="H7078" s="7">
        <v>5244.7303676470583</v>
      </c>
      <c r="I7078" s="4">
        <v>681.81494779411764</v>
      </c>
      <c r="J7078">
        <v>163.19999999999999</v>
      </c>
      <c r="K7078" t="s">
        <v>11</v>
      </c>
      <c r="L7078" t="s">
        <v>51</v>
      </c>
      <c r="M7078" t="s">
        <v>50</v>
      </c>
      <c r="N7078" s="2">
        <v>41343</v>
      </c>
      <c r="O7078" s="2">
        <v>42499</v>
      </c>
      <c r="P7078" t="s">
        <v>18</v>
      </c>
      <c r="Q7078" t="s">
        <v>28</v>
      </c>
      <c r="R7078" s="5" t="str">
        <f t="shared" si="334"/>
        <v>0.13</v>
      </c>
      <c r="S7078" s="6" t="str">
        <f t="shared" si="335"/>
        <v/>
      </c>
      <c r="T7078">
        <f>ROUND(INT(表1[[#This Row],[合同结束日期]]-表1[[#This Row],[合同起始日期]])/365,1)</f>
        <v>3.2</v>
      </c>
    </row>
    <row r="7079" spans="1:20">
      <c r="A7079" s="1">
        <v>42064</v>
      </c>
      <c r="B7079" t="s">
        <v>121</v>
      </c>
      <c r="C7079">
        <f t="shared" si="333"/>
        <v>3</v>
      </c>
      <c r="D7079" t="s">
        <v>147</v>
      </c>
      <c r="E7079" s="4">
        <v>1299688.284</v>
      </c>
      <c r="F7079" s="4">
        <v>90978.179880000025</v>
      </c>
      <c r="G7079" s="3">
        <v>7.0000000000000021E-2</v>
      </c>
      <c r="H7079" s="7">
        <v>1602.1798372781066</v>
      </c>
      <c r="I7079" s="4">
        <v>112.1525886094675</v>
      </c>
      <c r="J7079">
        <v>811.19999999999993</v>
      </c>
      <c r="K7079" t="s">
        <v>44</v>
      </c>
      <c r="L7079" t="s">
        <v>72</v>
      </c>
      <c r="M7079" t="s">
        <v>71</v>
      </c>
      <c r="N7079" s="2">
        <v>41240</v>
      </c>
      <c r="O7079" s="2">
        <v>44325</v>
      </c>
      <c r="P7079" t="s">
        <v>18</v>
      </c>
      <c r="Q7079" t="s">
        <v>78</v>
      </c>
      <c r="R7079" s="5" t="str">
        <f t="shared" si="334"/>
        <v>0.07</v>
      </c>
      <c r="S7079" s="6" t="str">
        <f t="shared" si="335"/>
        <v/>
      </c>
      <c r="T7079">
        <f>ROUND(INT(表1[[#This Row],[合同结束日期]]-表1[[#This Row],[合同起始日期]])/365,1)</f>
        <v>8.5</v>
      </c>
    </row>
    <row r="7080" spans="1:20">
      <c r="A7080" s="1">
        <v>42064</v>
      </c>
      <c r="B7080" t="s">
        <v>121</v>
      </c>
      <c r="C7080">
        <f t="shared" si="333"/>
        <v>3</v>
      </c>
      <c r="D7080" t="s">
        <v>148</v>
      </c>
      <c r="E7080" s="4">
        <v>183597.6</v>
      </c>
      <c r="F7080" s="4">
        <v>23922.76728</v>
      </c>
      <c r="G7080" s="3">
        <v>0.1303</v>
      </c>
      <c r="H7080" s="7">
        <v>2467.7096774193551</v>
      </c>
      <c r="I7080" s="4">
        <v>321.54257096774199</v>
      </c>
      <c r="J7080">
        <v>74.399999999999991</v>
      </c>
      <c r="K7080" t="s">
        <v>44</v>
      </c>
      <c r="L7080" t="s">
        <v>72</v>
      </c>
      <c r="M7080" t="s">
        <v>126</v>
      </c>
      <c r="N7080" s="2">
        <v>41312</v>
      </c>
      <c r="O7080" s="2">
        <v>43229</v>
      </c>
      <c r="P7080" t="s">
        <v>24</v>
      </c>
      <c r="Q7080" t="s">
        <v>48</v>
      </c>
      <c r="R7080" s="5" t="str">
        <f t="shared" si="334"/>
        <v>0.11</v>
      </c>
      <c r="S7080" s="6" t="str">
        <f t="shared" si="335"/>
        <v/>
      </c>
      <c r="T7080">
        <f>ROUND(INT(表1[[#This Row],[合同结束日期]]-表1[[#This Row],[合同起始日期]])/365,1)</f>
        <v>5.3</v>
      </c>
    </row>
    <row r="7081" spans="1:20">
      <c r="A7081" s="1">
        <v>42064</v>
      </c>
      <c r="B7081" t="s">
        <v>121</v>
      </c>
      <c r="C7081">
        <f t="shared" si="333"/>
        <v>3</v>
      </c>
      <c r="D7081" t="s">
        <v>304</v>
      </c>
      <c r="E7081" s="4">
        <v>83456.399999999994</v>
      </c>
      <c r="F7081" s="4">
        <v>13544.97372</v>
      </c>
      <c r="G7081" s="3">
        <v>0.1623</v>
      </c>
      <c r="H7081" s="7">
        <v>2243.4516129032259</v>
      </c>
      <c r="I7081" s="4">
        <v>364.11219677419359</v>
      </c>
      <c r="J7081">
        <v>37.199999999999996</v>
      </c>
      <c r="K7081" t="s">
        <v>44</v>
      </c>
      <c r="L7081" t="s">
        <v>46</v>
      </c>
      <c r="M7081" t="s">
        <v>45</v>
      </c>
      <c r="N7081" s="2">
        <v>41609</v>
      </c>
      <c r="O7081" s="2">
        <v>42358</v>
      </c>
      <c r="P7081" t="s">
        <v>24</v>
      </c>
      <c r="Q7081" t="s">
        <v>83</v>
      </c>
      <c r="R7081" s="5" t="str">
        <f t="shared" si="334"/>
        <v>0.14</v>
      </c>
      <c r="S7081" s="6" t="str">
        <f t="shared" si="335"/>
        <v/>
      </c>
      <c r="T7081">
        <f>ROUND(INT(表1[[#This Row],[合同结束日期]]-表1[[#This Row],[合同起始日期]])/365,1)</f>
        <v>2.1</v>
      </c>
    </row>
    <row r="7082" spans="1:20">
      <c r="A7082" s="1">
        <v>42064</v>
      </c>
      <c r="B7082" t="s">
        <v>121</v>
      </c>
      <c r="C7082">
        <f t="shared" si="333"/>
        <v>3</v>
      </c>
      <c r="D7082" t="s">
        <v>149</v>
      </c>
      <c r="E7082" s="4">
        <v>3668564.1719999998</v>
      </c>
      <c r="F7082" s="4">
        <v>429320.61231091892</v>
      </c>
      <c r="G7082" s="3">
        <v>0.11702687814150058</v>
      </c>
      <c r="H7082" s="7">
        <v>822.25304195804199</v>
      </c>
      <c r="I7082" s="4">
        <v>96.225706542701943</v>
      </c>
      <c r="J7082">
        <v>4461.5999999999995</v>
      </c>
      <c r="K7082" t="s">
        <v>151</v>
      </c>
      <c r="L7082" t="s">
        <v>150</v>
      </c>
      <c r="M7082" t="s">
        <v>150</v>
      </c>
      <c r="N7082" s="2">
        <v>41150</v>
      </c>
      <c r="O7082" s="2">
        <v>48708</v>
      </c>
      <c r="P7082" t="s">
        <v>24</v>
      </c>
      <c r="Q7082" t="s">
        <v>65</v>
      </c>
      <c r="R7082" s="5" t="str">
        <f t="shared" si="334"/>
        <v>0.12</v>
      </c>
      <c r="S7082" s="6" t="str">
        <f t="shared" si="335"/>
        <v/>
      </c>
      <c r="T7082">
        <f>ROUND(INT(表1[[#This Row],[合同结束日期]]-表1[[#This Row],[合同起始日期]])/365,1)</f>
        <v>20.7</v>
      </c>
    </row>
    <row r="7083" spans="1:20">
      <c r="A7083" s="1">
        <v>42064</v>
      </c>
      <c r="B7083" t="s">
        <v>121</v>
      </c>
      <c r="C7083">
        <f t="shared" si="333"/>
        <v>3</v>
      </c>
      <c r="D7083" t="s">
        <v>225</v>
      </c>
      <c r="E7083" s="4">
        <v>407340</v>
      </c>
      <c r="F7083" s="4">
        <v>48628.321784276246</v>
      </c>
      <c r="G7083" s="3">
        <v>0.11938017819088782</v>
      </c>
      <c r="H7083" s="7">
        <v>2256.5312770059163</v>
      </c>
      <c r="I7083" s="4">
        <v>269.38510594227796</v>
      </c>
      <c r="J7083">
        <v>180.51599999999999</v>
      </c>
      <c r="K7083" t="s">
        <v>44</v>
      </c>
      <c r="L7083" t="s">
        <v>72</v>
      </c>
      <c r="M7083" t="s">
        <v>126</v>
      </c>
      <c r="N7083" s="2">
        <v>41337</v>
      </c>
      <c r="O7083" s="2">
        <v>46917</v>
      </c>
      <c r="P7083" t="s">
        <v>24</v>
      </c>
      <c r="Q7083">
        <v>0.08</v>
      </c>
      <c r="R7083" s="5">
        <f t="shared" si="334"/>
        <v>0.08</v>
      </c>
      <c r="S7083" s="6" t="str">
        <f t="shared" si="335"/>
        <v/>
      </c>
      <c r="T7083">
        <f>ROUND(INT(表1[[#This Row],[合同结束日期]]-表1[[#This Row],[合同起始日期]])/365,1)</f>
        <v>15.3</v>
      </c>
    </row>
    <row r="7084" spans="1:20">
      <c r="A7084" s="1">
        <v>42064</v>
      </c>
      <c r="B7084" t="s">
        <v>121</v>
      </c>
      <c r="C7084">
        <f t="shared" si="333"/>
        <v>3</v>
      </c>
      <c r="D7084" t="s">
        <v>152</v>
      </c>
      <c r="E7084" s="4">
        <v>504180</v>
      </c>
      <c r="F7084" s="4">
        <v>61711.631999999998</v>
      </c>
      <c r="G7084" s="3">
        <v>0.12239999999999999</v>
      </c>
      <c r="H7084" s="7">
        <v>1511.3309352517988</v>
      </c>
      <c r="I7084" s="4">
        <v>184.98690647482016</v>
      </c>
      <c r="J7084">
        <v>333.59999999999997</v>
      </c>
      <c r="K7084" t="s">
        <v>151</v>
      </c>
      <c r="L7084" t="s">
        <v>154</v>
      </c>
      <c r="M7084" t="s">
        <v>153</v>
      </c>
      <c r="N7084" s="2">
        <v>41261</v>
      </c>
      <c r="O7084" s="2">
        <v>43229</v>
      </c>
      <c r="P7084" t="s">
        <v>14</v>
      </c>
      <c r="Q7084" t="s">
        <v>37</v>
      </c>
      <c r="R7084" s="5" t="str">
        <f t="shared" si="334"/>
        <v>0.</v>
      </c>
      <c r="S7084" s="6" t="str">
        <f t="shared" si="335"/>
        <v/>
      </c>
      <c r="T7084">
        <f>ROUND(INT(表1[[#This Row],[合同结束日期]]-表1[[#This Row],[合同起始日期]])/365,1)</f>
        <v>5.4</v>
      </c>
    </row>
    <row r="7085" spans="1:20">
      <c r="A7085" s="1">
        <v>42064</v>
      </c>
      <c r="B7085" t="s">
        <v>121</v>
      </c>
      <c r="C7085">
        <f t="shared" si="333"/>
        <v>3</v>
      </c>
      <c r="D7085" t="s">
        <v>155</v>
      </c>
      <c r="E7085" s="4">
        <v>262734</v>
      </c>
      <c r="F7085" s="4">
        <v>50917.849199999997</v>
      </c>
      <c r="G7085" s="3">
        <v>0.1938</v>
      </c>
      <c r="H7085" s="7">
        <v>1479.3581081081081</v>
      </c>
      <c r="I7085" s="4">
        <v>286.69960135135136</v>
      </c>
      <c r="J7085">
        <v>177.6</v>
      </c>
      <c r="K7085" t="s">
        <v>11</v>
      </c>
      <c r="L7085" t="s">
        <v>92</v>
      </c>
      <c r="M7085" t="s">
        <v>92</v>
      </c>
      <c r="N7085" s="2">
        <v>41299</v>
      </c>
      <c r="O7085" s="2">
        <v>42499</v>
      </c>
      <c r="P7085" t="s">
        <v>24</v>
      </c>
      <c r="Q7085" t="s">
        <v>59</v>
      </c>
      <c r="R7085" s="5" t="str">
        <f t="shared" si="334"/>
        <v>0.16</v>
      </c>
      <c r="S7085" s="6" t="str">
        <f t="shared" si="335"/>
        <v/>
      </c>
      <c r="T7085">
        <f>ROUND(INT(表1[[#This Row],[合同结束日期]]-表1[[#This Row],[合同起始日期]])/365,1)</f>
        <v>3.3</v>
      </c>
    </row>
    <row r="7086" spans="1:20">
      <c r="A7086" s="1">
        <v>42064</v>
      </c>
      <c r="B7086" t="s">
        <v>121</v>
      </c>
      <c r="C7086">
        <f t="shared" si="333"/>
        <v>3</v>
      </c>
      <c r="D7086" t="s">
        <v>156</v>
      </c>
      <c r="E7086" s="4">
        <v>94509.599999999991</v>
      </c>
      <c r="F7086" s="4">
        <v>52802.51352</v>
      </c>
      <c r="G7086" s="3">
        <v>0.55870000000000009</v>
      </c>
      <c r="H7086" s="7">
        <v>447.48863636363637</v>
      </c>
      <c r="I7086" s="4">
        <v>250.01190113636366</v>
      </c>
      <c r="J7086">
        <v>211.2</v>
      </c>
      <c r="K7086" t="s">
        <v>11</v>
      </c>
      <c r="L7086" t="s">
        <v>23</v>
      </c>
      <c r="M7086" t="s">
        <v>23</v>
      </c>
      <c r="N7086" s="2">
        <v>41346</v>
      </c>
      <c r="O7086" s="2">
        <v>42499</v>
      </c>
      <c r="P7086" t="s">
        <v>24</v>
      </c>
      <c r="Q7086" t="s">
        <v>56</v>
      </c>
      <c r="R7086" s="5" t="str">
        <f t="shared" si="334"/>
        <v>0.17</v>
      </c>
      <c r="S7086" s="6" t="str">
        <f t="shared" si="335"/>
        <v/>
      </c>
      <c r="T7086">
        <f>ROUND(INT(表1[[#This Row],[合同结束日期]]-表1[[#This Row],[合同起始日期]])/365,1)</f>
        <v>3.2</v>
      </c>
    </row>
    <row r="7087" spans="1:20">
      <c r="A7087" s="1">
        <v>42064</v>
      </c>
      <c r="B7087" t="s">
        <v>121</v>
      </c>
      <c r="C7087">
        <f t="shared" si="333"/>
        <v>3</v>
      </c>
      <c r="D7087" t="s">
        <v>367</v>
      </c>
      <c r="E7087" s="4">
        <v>443308.79999999999</v>
      </c>
      <c r="F7087" s="4">
        <v>76914.07680000001</v>
      </c>
      <c r="G7087" s="3">
        <v>0.17350000000000002</v>
      </c>
      <c r="H7087" s="7">
        <v>3694.24</v>
      </c>
      <c r="I7087" s="4">
        <v>640.95064000000013</v>
      </c>
      <c r="J7087">
        <v>120</v>
      </c>
      <c r="K7087" t="s">
        <v>11</v>
      </c>
      <c r="L7087" t="s">
        <v>51</v>
      </c>
      <c r="M7087" t="s">
        <v>50</v>
      </c>
      <c r="N7087" s="2">
        <v>41989</v>
      </c>
      <c r="O7087" s="2">
        <v>42719</v>
      </c>
      <c r="P7087" t="s">
        <v>24</v>
      </c>
      <c r="Q7087" t="s">
        <v>59</v>
      </c>
      <c r="R7087" s="5" t="str">
        <f t="shared" si="334"/>
        <v>0.16</v>
      </c>
      <c r="S7087" s="6" t="str">
        <f t="shared" si="335"/>
        <v/>
      </c>
      <c r="T7087">
        <f>ROUND(INT(表1[[#This Row],[合同结束日期]]-表1[[#This Row],[合同起始日期]])/365,1)</f>
        <v>2</v>
      </c>
    </row>
    <row r="7088" spans="1:20">
      <c r="A7088" s="1">
        <v>42064</v>
      </c>
      <c r="B7088" t="s">
        <v>121</v>
      </c>
      <c r="C7088">
        <f t="shared" si="333"/>
        <v>3</v>
      </c>
      <c r="D7088" t="s">
        <v>158</v>
      </c>
      <c r="E7088" s="4">
        <v>71106.84</v>
      </c>
      <c r="F7088" s="4">
        <v>17470.950588</v>
      </c>
      <c r="G7088" s="3">
        <v>0.2457</v>
      </c>
      <c r="H7088" s="7">
        <v>1058.1374999999998</v>
      </c>
      <c r="I7088" s="4">
        <v>259.98438375000001</v>
      </c>
      <c r="J7088">
        <v>67.2</v>
      </c>
      <c r="K7088" t="s">
        <v>11</v>
      </c>
      <c r="L7088" t="s">
        <v>13</v>
      </c>
      <c r="M7088" t="s">
        <v>27</v>
      </c>
      <c r="N7088" s="2">
        <v>41330</v>
      </c>
      <c r="O7088" s="2">
        <v>42133</v>
      </c>
      <c r="P7088" t="s">
        <v>24</v>
      </c>
      <c r="Q7088" t="s">
        <v>25</v>
      </c>
      <c r="R7088" s="5" t="str">
        <f t="shared" si="334"/>
        <v>0.15</v>
      </c>
      <c r="S7088" s="6" t="str">
        <f t="shared" si="335"/>
        <v/>
      </c>
      <c r="T7088">
        <f>ROUND(INT(表1[[#This Row],[合同结束日期]]-表1[[#This Row],[合同起始日期]])/365,1)</f>
        <v>2.2000000000000002</v>
      </c>
    </row>
    <row r="7089" spans="1:20">
      <c r="A7089" s="1">
        <v>42064</v>
      </c>
      <c r="B7089" t="s">
        <v>121</v>
      </c>
      <c r="C7089">
        <f t="shared" si="333"/>
        <v>3</v>
      </c>
      <c r="D7089" t="s">
        <v>159</v>
      </c>
      <c r="E7089" s="4">
        <v>23867.399999999998</v>
      </c>
      <c r="F7089" s="4">
        <v>19151.20176</v>
      </c>
      <c r="G7089" s="3">
        <v>0.80240000000000011</v>
      </c>
      <c r="H7089" s="7">
        <v>355.16964285714283</v>
      </c>
      <c r="I7089" s="4">
        <v>284.98812142857139</v>
      </c>
      <c r="J7089">
        <v>67.2</v>
      </c>
      <c r="K7089" t="s">
        <v>60</v>
      </c>
      <c r="L7089" t="s">
        <v>61</v>
      </c>
      <c r="M7089" t="s">
        <v>60</v>
      </c>
      <c r="N7089" s="2">
        <v>41283</v>
      </c>
      <c r="O7089" s="2">
        <v>42133</v>
      </c>
      <c r="P7089" t="s">
        <v>24</v>
      </c>
      <c r="Q7089" t="s">
        <v>25</v>
      </c>
      <c r="R7089" s="5" t="str">
        <f t="shared" si="334"/>
        <v>0.15</v>
      </c>
      <c r="S7089" s="6" t="str">
        <f t="shared" si="335"/>
        <v/>
      </c>
      <c r="T7089">
        <f>ROUND(INT(表1[[#This Row],[合同结束日期]]-表1[[#This Row],[合同起始日期]])/365,1)</f>
        <v>2.2999999999999998</v>
      </c>
    </row>
    <row r="7090" spans="1:20">
      <c r="A7090" s="1">
        <v>42064</v>
      </c>
      <c r="B7090" t="s">
        <v>121</v>
      </c>
      <c r="C7090">
        <f t="shared" si="333"/>
        <v>3</v>
      </c>
      <c r="D7090" t="s">
        <v>244</v>
      </c>
      <c r="E7090" s="4">
        <v>404286</v>
      </c>
      <c r="F7090" s="4">
        <v>73984.337999999989</v>
      </c>
      <c r="G7090" s="3">
        <v>0.18299999999999997</v>
      </c>
      <c r="H7090" s="7">
        <v>2173.5806451612902</v>
      </c>
      <c r="I7090" s="4">
        <v>397.76525806451605</v>
      </c>
      <c r="J7090">
        <v>186</v>
      </c>
      <c r="K7090" t="s">
        <v>11</v>
      </c>
      <c r="L7090" t="s">
        <v>13</v>
      </c>
      <c r="M7090" t="s">
        <v>27</v>
      </c>
      <c r="N7090" s="2">
        <v>41445</v>
      </c>
      <c r="O7090" s="2">
        <v>42204</v>
      </c>
      <c r="P7090" t="s">
        <v>24</v>
      </c>
      <c r="Q7090" t="s">
        <v>59</v>
      </c>
      <c r="R7090" s="5" t="str">
        <f t="shared" si="334"/>
        <v>0.16</v>
      </c>
      <c r="S7090" s="6" t="str">
        <f t="shared" si="335"/>
        <v/>
      </c>
      <c r="T7090">
        <f>ROUND(INT(表1[[#This Row],[合同结束日期]]-表1[[#This Row],[合同起始日期]])/365,1)</f>
        <v>2.1</v>
      </c>
    </row>
    <row r="7091" spans="1:20">
      <c r="A7091" s="1">
        <v>42064</v>
      </c>
      <c r="B7091" t="s">
        <v>121</v>
      </c>
      <c r="C7091">
        <f t="shared" si="333"/>
        <v>3</v>
      </c>
      <c r="D7091" t="s">
        <v>160</v>
      </c>
      <c r="E7091" s="4">
        <v>263822.39999999997</v>
      </c>
      <c r="F7091" s="4">
        <v>43240.491360000007</v>
      </c>
      <c r="G7091" s="3">
        <v>0.16390000000000005</v>
      </c>
      <c r="H7091" s="7">
        <v>3604.131147540983</v>
      </c>
      <c r="I7091" s="4">
        <v>590.71709508196727</v>
      </c>
      <c r="J7091">
        <v>73.2</v>
      </c>
      <c r="K7091" t="s">
        <v>20</v>
      </c>
      <c r="L7091" t="s">
        <v>21</v>
      </c>
      <c r="M7091" t="s">
        <v>130</v>
      </c>
      <c r="N7091" s="2">
        <v>41295</v>
      </c>
      <c r="O7091" s="2">
        <v>42133</v>
      </c>
      <c r="P7091" t="s">
        <v>24</v>
      </c>
      <c r="Q7091" t="s">
        <v>25</v>
      </c>
      <c r="R7091" s="5" t="str">
        <f t="shared" si="334"/>
        <v>0.15</v>
      </c>
      <c r="S7091" s="6" t="str">
        <f t="shared" si="335"/>
        <v/>
      </c>
      <c r="T7091">
        <f>ROUND(INT(表1[[#This Row],[合同结束日期]]-表1[[#This Row],[合同起始日期]])/365,1)</f>
        <v>2.2999999999999998</v>
      </c>
    </row>
    <row r="7092" spans="1:20">
      <c r="A7092" s="1">
        <v>42064</v>
      </c>
      <c r="B7092" t="s">
        <v>121</v>
      </c>
      <c r="C7092">
        <f t="shared" si="333"/>
        <v>3</v>
      </c>
      <c r="D7092" t="s">
        <v>161</v>
      </c>
      <c r="E7092" s="4">
        <v>180635.64</v>
      </c>
      <c r="F7092" s="4">
        <v>33110.512812000001</v>
      </c>
      <c r="G7092" s="3">
        <v>0.18329999999999999</v>
      </c>
      <c r="H7092" s="7">
        <v>2150.4242857142858</v>
      </c>
      <c r="I7092" s="4">
        <v>394.1727715714286</v>
      </c>
      <c r="J7092">
        <v>84</v>
      </c>
      <c r="K7092" t="s">
        <v>20</v>
      </c>
      <c r="L7092" t="s">
        <v>21</v>
      </c>
      <c r="M7092" t="s">
        <v>17</v>
      </c>
      <c r="N7092" s="2">
        <v>41326</v>
      </c>
      <c r="O7092" s="2">
        <v>42133</v>
      </c>
      <c r="P7092" t="s">
        <v>24</v>
      </c>
      <c r="Q7092" t="s">
        <v>59</v>
      </c>
      <c r="R7092" s="5" t="str">
        <f t="shared" si="334"/>
        <v>0.16</v>
      </c>
      <c r="S7092" s="6" t="str">
        <f t="shared" si="335"/>
        <v/>
      </c>
      <c r="T7092">
        <f>ROUND(INT(表1[[#This Row],[合同结束日期]]-表1[[#This Row],[合同起始日期]])/365,1)</f>
        <v>2.2000000000000002</v>
      </c>
    </row>
    <row r="7093" spans="1:20">
      <c r="A7093" s="1">
        <v>42064</v>
      </c>
      <c r="B7093" t="s">
        <v>121</v>
      </c>
      <c r="C7093">
        <f t="shared" si="333"/>
        <v>3</v>
      </c>
      <c r="D7093" t="s">
        <v>162</v>
      </c>
      <c r="E7093" s="4">
        <v>78784.800000000003</v>
      </c>
      <c r="F7093" s="4">
        <v>24565.100640000001</v>
      </c>
      <c r="G7093" s="3">
        <v>0.31180000000000002</v>
      </c>
      <c r="H7093" s="7">
        <v>737.68539325842698</v>
      </c>
      <c r="I7093" s="4">
        <v>230.01030561797754</v>
      </c>
      <c r="J7093">
        <v>106.8</v>
      </c>
      <c r="K7093" t="s">
        <v>11</v>
      </c>
      <c r="L7093" t="s">
        <v>13</v>
      </c>
      <c r="M7093" t="s">
        <v>34</v>
      </c>
      <c r="N7093" s="2">
        <v>41276</v>
      </c>
      <c r="O7093" s="2">
        <v>42133</v>
      </c>
      <c r="P7093" t="s">
        <v>24</v>
      </c>
      <c r="Q7093" t="s">
        <v>25</v>
      </c>
      <c r="R7093" s="5" t="str">
        <f t="shared" si="334"/>
        <v>0.15</v>
      </c>
      <c r="S7093" s="6" t="str">
        <f t="shared" si="335"/>
        <v/>
      </c>
      <c r="T7093">
        <f>ROUND(INT(表1[[#This Row],[合同结束日期]]-表1[[#This Row],[合同起始日期]])/365,1)</f>
        <v>2.2999999999999998</v>
      </c>
    </row>
    <row r="7094" spans="1:20">
      <c r="A7094" s="1">
        <v>42064</v>
      </c>
      <c r="B7094" t="s">
        <v>121</v>
      </c>
      <c r="C7094">
        <f t="shared" si="333"/>
        <v>3</v>
      </c>
      <c r="D7094" t="s">
        <v>163</v>
      </c>
      <c r="E7094" s="4">
        <v>30268.799999999999</v>
      </c>
      <c r="F7094" s="4">
        <v>11868.396480000001</v>
      </c>
      <c r="G7094" s="3">
        <v>0.39210000000000006</v>
      </c>
      <c r="H7094" s="7">
        <v>586.60465116279067</v>
      </c>
      <c r="I7094" s="4">
        <v>230.00768372093026</v>
      </c>
      <c r="J7094">
        <v>51.6</v>
      </c>
      <c r="K7094" t="s">
        <v>11</v>
      </c>
      <c r="L7094" t="s">
        <v>13</v>
      </c>
      <c r="M7094" t="s">
        <v>34</v>
      </c>
      <c r="N7094" s="2">
        <v>41276</v>
      </c>
      <c r="O7094" s="2">
        <v>42133</v>
      </c>
      <c r="P7094" t="s">
        <v>24</v>
      </c>
      <c r="Q7094" t="s">
        <v>25</v>
      </c>
      <c r="R7094" s="5" t="str">
        <f t="shared" si="334"/>
        <v>0.15</v>
      </c>
      <c r="S7094" s="6" t="str">
        <f t="shared" si="335"/>
        <v/>
      </c>
      <c r="T7094">
        <f>ROUND(INT(表1[[#This Row],[合同结束日期]]-表1[[#This Row],[合同起始日期]])/365,1)</f>
        <v>2.2999999999999998</v>
      </c>
    </row>
    <row r="7095" spans="1:20">
      <c r="A7095" s="1">
        <v>42064</v>
      </c>
      <c r="B7095" t="s">
        <v>121</v>
      </c>
      <c r="C7095">
        <f t="shared" si="333"/>
        <v>3</v>
      </c>
      <c r="D7095" t="s">
        <v>164</v>
      </c>
      <c r="E7095" s="4">
        <v>57417.599999999999</v>
      </c>
      <c r="F7095" s="4">
        <v>14354.4</v>
      </c>
      <c r="G7095" s="3">
        <v>0.25</v>
      </c>
      <c r="H7095" s="7">
        <v>920.15384615384619</v>
      </c>
      <c r="I7095" s="4">
        <v>230.03846153846155</v>
      </c>
      <c r="J7095">
        <v>62.4</v>
      </c>
      <c r="K7095" t="s">
        <v>11</v>
      </c>
      <c r="L7095" t="s">
        <v>13</v>
      </c>
      <c r="M7095" t="s">
        <v>34</v>
      </c>
      <c r="N7095" s="2">
        <v>41276</v>
      </c>
      <c r="O7095" s="2">
        <v>42133</v>
      </c>
      <c r="P7095" t="s">
        <v>24</v>
      </c>
      <c r="Q7095" t="s">
        <v>25</v>
      </c>
      <c r="R7095" s="5" t="str">
        <f t="shared" si="334"/>
        <v>0.15</v>
      </c>
      <c r="S7095" s="6" t="str">
        <f t="shared" si="335"/>
        <v/>
      </c>
      <c r="T7095">
        <f>ROUND(INT(表1[[#This Row],[合同结束日期]]-表1[[#This Row],[合同起始日期]])/365,1)</f>
        <v>2.2999999999999998</v>
      </c>
    </row>
    <row r="7096" spans="1:20">
      <c r="A7096" s="1">
        <v>42064</v>
      </c>
      <c r="B7096" t="s">
        <v>121</v>
      </c>
      <c r="C7096">
        <f t="shared" ref="C7096:C7158" si="336">IF($B7096="负一层",-1,IF($B7096="负一夹层",0,IF($B7096="一层",1,IF($B7096="二层",2,IF($B7096="三层",3,IF($B7096="四层",4))))))</f>
        <v>3</v>
      </c>
      <c r="D7096" t="s">
        <v>165</v>
      </c>
      <c r="E7096" s="4">
        <v>43107.6</v>
      </c>
      <c r="F7096" s="4">
        <v>23713.490760000001</v>
      </c>
      <c r="G7096" s="3">
        <v>0.55010000000000003</v>
      </c>
      <c r="H7096" s="7">
        <v>472.6710526315789</v>
      </c>
      <c r="I7096" s="4">
        <v>260.0163460526316</v>
      </c>
      <c r="J7096">
        <v>91.2</v>
      </c>
      <c r="K7096" t="s">
        <v>20</v>
      </c>
      <c r="L7096" t="s">
        <v>21</v>
      </c>
      <c r="M7096" t="s">
        <v>130</v>
      </c>
      <c r="N7096" s="2">
        <v>41284</v>
      </c>
      <c r="O7096" s="2">
        <v>42133</v>
      </c>
      <c r="P7096" t="s">
        <v>24</v>
      </c>
      <c r="Q7096" t="s">
        <v>25</v>
      </c>
      <c r="R7096" s="5" t="str">
        <f t="shared" ref="R7096:R7158" si="337">IF(ISERROR(FIND(",",$Q7096)),$Q7096,LEFT($Q7096,FIND(",",$Q7096)-1))</f>
        <v>0.15</v>
      </c>
      <c r="S7096" s="6" t="str">
        <f t="shared" si="335"/>
        <v/>
      </c>
      <c r="T7096">
        <f>ROUND(INT(表1[[#This Row],[合同结束日期]]-表1[[#This Row],[合同起始日期]])/365,1)</f>
        <v>2.2999999999999998</v>
      </c>
    </row>
    <row r="7097" spans="1:20">
      <c r="A7097" s="1">
        <v>42064</v>
      </c>
      <c r="B7097" t="s">
        <v>121</v>
      </c>
      <c r="C7097">
        <f t="shared" si="336"/>
        <v>3</v>
      </c>
      <c r="D7097" t="s">
        <v>166</v>
      </c>
      <c r="E7097" s="4">
        <v>202758</v>
      </c>
      <c r="F7097" s="4">
        <v>44606.76</v>
      </c>
      <c r="G7097" s="3">
        <v>0.22</v>
      </c>
      <c r="H7097" s="7">
        <v>999.79289940828414</v>
      </c>
      <c r="I7097" s="4">
        <v>219.95443786982253</v>
      </c>
      <c r="J7097">
        <v>202.79999999999998</v>
      </c>
      <c r="K7097" t="s">
        <v>20</v>
      </c>
      <c r="L7097" t="s">
        <v>21</v>
      </c>
      <c r="M7097" t="s">
        <v>130</v>
      </c>
      <c r="N7097" s="2">
        <v>41281</v>
      </c>
      <c r="O7097" s="2">
        <v>42499</v>
      </c>
      <c r="P7097" t="s">
        <v>24</v>
      </c>
      <c r="Q7097" t="s">
        <v>25</v>
      </c>
      <c r="R7097" s="5" t="str">
        <f t="shared" si="337"/>
        <v>0.15</v>
      </c>
      <c r="S7097" s="6" t="str">
        <f t="shared" ref="S7097:S7159" si="338">IF(ISERROR(FIND(",",$Q7097)),"",RIGHT($Q7097,LEN($Q7097)-FIND(",",$Q7097)))</f>
        <v/>
      </c>
      <c r="T7097">
        <f>ROUND(INT(表1[[#This Row],[合同结束日期]]-表1[[#This Row],[合同起始日期]])/365,1)</f>
        <v>3.3</v>
      </c>
    </row>
    <row r="7098" spans="1:20">
      <c r="A7098" s="1">
        <v>42064</v>
      </c>
      <c r="B7098" t="s">
        <v>121</v>
      </c>
      <c r="C7098">
        <f t="shared" si="336"/>
        <v>3</v>
      </c>
      <c r="D7098" t="s">
        <v>167</v>
      </c>
      <c r="E7098" s="4">
        <v>170780.4</v>
      </c>
      <c r="F7098" s="4">
        <v>47118.312359999989</v>
      </c>
      <c r="G7098" s="3">
        <v>0.27589999999999992</v>
      </c>
      <c r="H7098" s="7">
        <v>942.49668874172187</v>
      </c>
      <c r="I7098" s="4">
        <v>260.034836423841</v>
      </c>
      <c r="J7098">
        <v>181.2</v>
      </c>
      <c r="K7098" t="s">
        <v>20</v>
      </c>
      <c r="L7098" t="s">
        <v>21</v>
      </c>
      <c r="M7098" t="s">
        <v>130</v>
      </c>
      <c r="N7098" s="2">
        <v>41285</v>
      </c>
      <c r="O7098" s="2">
        <v>42499</v>
      </c>
      <c r="P7098" t="s">
        <v>24</v>
      </c>
      <c r="Q7098" t="s">
        <v>30</v>
      </c>
      <c r="R7098" s="5" t="str">
        <f t="shared" si="337"/>
        <v>0.18</v>
      </c>
      <c r="S7098" s="6" t="str">
        <f t="shared" si="338"/>
        <v/>
      </c>
      <c r="T7098">
        <f>ROUND(INT(表1[[#This Row],[合同结束日期]]-表1[[#This Row],[合同起始日期]])/365,1)</f>
        <v>3.3</v>
      </c>
    </row>
    <row r="7099" spans="1:20">
      <c r="A7099" s="1">
        <v>42064</v>
      </c>
      <c r="B7099" t="s">
        <v>121</v>
      </c>
      <c r="C7099">
        <f t="shared" si="336"/>
        <v>3</v>
      </c>
      <c r="D7099" t="s">
        <v>168</v>
      </c>
      <c r="E7099" s="4">
        <v>199219.19999999998</v>
      </c>
      <c r="F7099" s="4">
        <v>48609.484799999998</v>
      </c>
      <c r="G7099" s="3">
        <v>0.24400000000000002</v>
      </c>
      <c r="H7099" s="7">
        <v>1024.7901234567901</v>
      </c>
      <c r="I7099" s="4">
        <v>250.04879012345677</v>
      </c>
      <c r="J7099">
        <v>194.4</v>
      </c>
      <c r="K7099" t="s">
        <v>60</v>
      </c>
      <c r="L7099" t="s">
        <v>61</v>
      </c>
      <c r="M7099" t="s">
        <v>58</v>
      </c>
      <c r="N7099" s="2">
        <v>41348</v>
      </c>
      <c r="O7099" s="2">
        <v>42499</v>
      </c>
      <c r="P7099" t="s">
        <v>24</v>
      </c>
      <c r="Q7099" t="s">
        <v>30</v>
      </c>
      <c r="R7099" s="5" t="str">
        <f t="shared" si="337"/>
        <v>0.18</v>
      </c>
      <c r="S7099" s="6" t="str">
        <f t="shared" si="338"/>
        <v/>
      </c>
      <c r="T7099">
        <f>ROUND(INT(表1[[#This Row],[合同结束日期]]-表1[[#This Row],[合同起始日期]])/365,1)</f>
        <v>3.2</v>
      </c>
    </row>
    <row r="7100" spans="1:20">
      <c r="A7100" s="1">
        <v>42064</v>
      </c>
      <c r="B7100" t="s">
        <v>121</v>
      </c>
      <c r="C7100">
        <f t="shared" si="336"/>
        <v>3</v>
      </c>
      <c r="D7100" t="s">
        <v>226</v>
      </c>
      <c r="E7100" s="4">
        <v>351782.39999999997</v>
      </c>
      <c r="F7100" s="4">
        <v>85060.984319999989</v>
      </c>
      <c r="G7100" s="3">
        <v>0.24179999999999999</v>
      </c>
      <c r="H7100" s="7">
        <v>268.45421245421244</v>
      </c>
      <c r="I7100" s="4">
        <v>64.912228571428571</v>
      </c>
      <c r="J7100">
        <v>1310.3999999999999</v>
      </c>
      <c r="K7100" t="s">
        <v>20</v>
      </c>
      <c r="L7100" t="s">
        <v>173</v>
      </c>
      <c r="M7100" t="s">
        <v>172</v>
      </c>
      <c r="N7100" s="2">
        <v>41241</v>
      </c>
      <c r="O7100" s="2">
        <v>45803</v>
      </c>
      <c r="P7100" t="s">
        <v>39</v>
      </c>
      <c r="Q7100" t="s">
        <v>28</v>
      </c>
      <c r="R7100" s="5" t="str">
        <f t="shared" si="337"/>
        <v>0.13</v>
      </c>
      <c r="S7100" s="6" t="str">
        <f t="shared" si="338"/>
        <v/>
      </c>
      <c r="T7100">
        <f>ROUND(INT(表1[[#This Row],[合同结束日期]]-表1[[#This Row],[合同起始日期]])/365,1)</f>
        <v>12.5</v>
      </c>
    </row>
    <row r="7101" spans="1:20">
      <c r="A7101" s="1">
        <v>42064</v>
      </c>
      <c r="B7101" t="s">
        <v>121</v>
      </c>
      <c r="C7101">
        <f t="shared" si="336"/>
        <v>3</v>
      </c>
      <c r="D7101" t="s">
        <v>169</v>
      </c>
      <c r="E7101" s="4">
        <v>89185.2</v>
      </c>
      <c r="F7101" s="4">
        <v>33382.020360000002</v>
      </c>
      <c r="G7101" s="3">
        <v>0.37430000000000002</v>
      </c>
      <c r="H7101" s="7">
        <v>694.58878504672896</v>
      </c>
      <c r="I7101" s="4">
        <v>259.98458224299065</v>
      </c>
      <c r="J7101">
        <v>128.4</v>
      </c>
      <c r="K7101" t="s">
        <v>20</v>
      </c>
      <c r="L7101" t="s">
        <v>21</v>
      </c>
      <c r="M7101" t="s">
        <v>130</v>
      </c>
      <c r="N7101" s="2">
        <v>41326</v>
      </c>
      <c r="O7101" s="2">
        <v>42499</v>
      </c>
      <c r="P7101" t="s">
        <v>24</v>
      </c>
      <c r="Q7101" t="s">
        <v>170</v>
      </c>
      <c r="R7101" s="5" t="str">
        <f t="shared" si="337"/>
        <v>0.2</v>
      </c>
      <c r="S7101" s="6" t="str">
        <f t="shared" si="338"/>
        <v/>
      </c>
      <c r="T7101">
        <f>ROUND(INT(表1[[#This Row],[合同结束日期]]-表1[[#This Row],[合同起始日期]])/365,1)</f>
        <v>3.2</v>
      </c>
    </row>
    <row r="7102" spans="1:20">
      <c r="A7102" s="1">
        <v>42064</v>
      </c>
      <c r="B7102" t="s">
        <v>121</v>
      </c>
      <c r="C7102">
        <f t="shared" si="336"/>
        <v>3</v>
      </c>
      <c r="D7102" t="s">
        <v>171</v>
      </c>
      <c r="E7102" s="4">
        <v>260346</v>
      </c>
      <c r="F7102" s="4">
        <v>111870.67619999999</v>
      </c>
      <c r="G7102" s="3">
        <v>0.42969999999999997</v>
      </c>
      <c r="H7102" s="7">
        <v>367.72033898305085</v>
      </c>
      <c r="I7102" s="4">
        <v>158.00942966101692</v>
      </c>
      <c r="J7102">
        <v>708</v>
      </c>
      <c r="K7102" t="s">
        <v>20</v>
      </c>
      <c r="L7102" t="s">
        <v>173</v>
      </c>
      <c r="M7102" t="s">
        <v>172</v>
      </c>
      <c r="N7102" s="2">
        <v>41377</v>
      </c>
      <c r="O7102" s="2">
        <v>43247</v>
      </c>
      <c r="P7102" t="s">
        <v>24</v>
      </c>
      <c r="Q7102" t="s">
        <v>326</v>
      </c>
      <c r="R7102" s="5" t="str">
        <f t="shared" si="337"/>
        <v>0.21</v>
      </c>
      <c r="S7102" s="6" t="str">
        <f t="shared" si="338"/>
        <v/>
      </c>
      <c r="T7102">
        <f>ROUND(INT(表1[[#This Row],[合同结束日期]]-表1[[#This Row],[合同起始日期]])/365,1)</f>
        <v>5.0999999999999996</v>
      </c>
    </row>
    <row r="7103" spans="1:20">
      <c r="A7103" s="1">
        <v>42064</v>
      </c>
      <c r="B7103" t="s">
        <v>121</v>
      </c>
      <c r="C7103">
        <f t="shared" si="336"/>
        <v>3</v>
      </c>
      <c r="D7103" t="s">
        <v>174</v>
      </c>
      <c r="E7103" s="4">
        <v>209416.8</v>
      </c>
      <c r="F7103" s="4">
        <v>58971.770880000004</v>
      </c>
      <c r="G7103" s="3">
        <v>0.28160000000000002</v>
      </c>
      <c r="H7103" s="7">
        <v>372.89316239316236</v>
      </c>
      <c r="I7103" s="4">
        <v>105.00671452991453</v>
      </c>
      <c r="J7103">
        <v>561.6</v>
      </c>
      <c r="K7103" t="s">
        <v>76</v>
      </c>
      <c r="L7103" t="s">
        <v>75</v>
      </c>
      <c r="M7103" t="s">
        <v>75</v>
      </c>
      <c r="N7103" s="2">
        <v>41243</v>
      </c>
      <c r="O7103" s="2">
        <v>43229</v>
      </c>
      <c r="P7103" t="s">
        <v>24</v>
      </c>
      <c r="Q7103" t="s">
        <v>19</v>
      </c>
      <c r="R7103" s="5" t="str">
        <f t="shared" si="337"/>
        <v>0.1</v>
      </c>
      <c r="S7103" s="6" t="str">
        <f t="shared" si="338"/>
        <v/>
      </c>
      <c r="T7103">
        <f>ROUND(INT(表1[[#This Row],[合同结束日期]]-表1[[#This Row],[合同起始日期]])/365,1)</f>
        <v>5.4</v>
      </c>
    </row>
    <row r="7104" spans="1:20">
      <c r="A7104" s="1">
        <v>42064</v>
      </c>
      <c r="B7104" t="s">
        <v>121</v>
      </c>
      <c r="C7104">
        <f t="shared" si="336"/>
        <v>3</v>
      </c>
      <c r="D7104" t="s">
        <v>175</v>
      </c>
      <c r="E7104" s="4">
        <v>1290729.5999999999</v>
      </c>
      <c r="F7104" s="4">
        <v>186897.64608000001</v>
      </c>
      <c r="G7104" s="3">
        <v>0.14480000000000001</v>
      </c>
      <c r="H7104" s="7">
        <v>656.25869432580839</v>
      </c>
      <c r="I7104" s="4">
        <v>95.026258938377069</v>
      </c>
      <c r="J7104">
        <v>1966.8</v>
      </c>
      <c r="K7104" t="s">
        <v>20</v>
      </c>
      <c r="L7104" t="s">
        <v>173</v>
      </c>
      <c r="M7104" t="s">
        <v>172</v>
      </c>
      <c r="N7104" s="2">
        <v>41288</v>
      </c>
      <c r="O7104" s="2">
        <v>44694</v>
      </c>
      <c r="P7104" t="s">
        <v>18</v>
      </c>
      <c r="Q7104" t="s">
        <v>19</v>
      </c>
      <c r="R7104" s="5" t="str">
        <f t="shared" si="337"/>
        <v>0.1</v>
      </c>
      <c r="S7104" s="6" t="str">
        <f t="shared" si="338"/>
        <v/>
      </c>
      <c r="T7104">
        <f>ROUND(INT(表1[[#This Row],[合同结束日期]]-表1[[#This Row],[合同起始日期]])/365,1)</f>
        <v>9.3000000000000007</v>
      </c>
    </row>
    <row r="7105" spans="1:20">
      <c r="A7105" s="1">
        <v>42064</v>
      </c>
      <c r="B7105" t="s">
        <v>121</v>
      </c>
      <c r="C7105">
        <f t="shared" si="336"/>
        <v>3</v>
      </c>
      <c r="D7105" t="s">
        <v>313</v>
      </c>
      <c r="E7105" s="4">
        <v>53827.199999999997</v>
      </c>
      <c r="F7105" s="4">
        <v>9209.8339199999991</v>
      </c>
      <c r="G7105" s="3">
        <v>0.1711</v>
      </c>
      <c r="H7105" s="7">
        <v>2990.3999999999996</v>
      </c>
      <c r="I7105" s="4">
        <v>511.65743999999995</v>
      </c>
      <c r="J7105">
        <v>18</v>
      </c>
      <c r="K7105" t="s">
        <v>20</v>
      </c>
      <c r="L7105" t="s">
        <v>21</v>
      </c>
      <c r="M7105" t="s">
        <v>130</v>
      </c>
      <c r="N7105" s="2">
        <v>41727</v>
      </c>
      <c r="O7105" s="2">
        <v>42091</v>
      </c>
      <c r="P7105" t="s">
        <v>24</v>
      </c>
      <c r="Q7105" t="s">
        <v>59</v>
      </c>
      <c r="R7105" s="5" t="str">
        <f t="shared" si="337"/>
        <v>0.16</v>
      </c>
      <c r="S7105" s="6" t="str">
        <f t="shared" si="338"/>
        <v/>
      </c>
      <c r="T7105">
        <f>ROUND(INT(表1[[#This Row],[合同结束日期]]-表1[[#This Row],[合同起始日期]])/365,1)</f>
        <v>1</v>
      </c>
    </row>
    <row r="7106" spans="1:20">
      <c r="A7106" s="1">
        <v>42064</v>
      </c>
      <c r="B7106" t="s">
        <v>121</v>
      </c>
      <c r="C7106">
        <f t="shared" si="336"/>
        <v>3</v>
      </c>
      <c r="D7106" t="s">
        <v>297</v>
      </c>
      <c r="E7106" s="4">
        <v>70427.16</v>
      </c>
      <c r="F7106" s="4">
        <v>9049.8900599999997</v>
      </c>
      <c r="G7106" s="3">
        <v>0.1285</v>
      </c>
      <c r="H7106" s="7">
        <v>4890.7750000000005</v>
      </c>
      <c r="I7106" s="4">
        <v>628.46458749999999</v>
      </c>
      <c r="J7106">
        <v>14.399999999999999</v>
      </c>
      <c r="K7106" t="s">
        <v>60</v>
      </c>
      <c r="L7106" t="s">
        <v>61</v>
      </c>
      <c r="M7106" t="s">
        <v>305</v>
      </c>
      <c r="N7106" s="2">
        <v>41587</v>
      </c>
      <c r="O7106" s="2">
        <v>42316</v>
      </c>
      <c r="P7106" t="s">
        <v>24</v>
      </c>
      <c r="Q7106" t="s">
        <v>65</v>
      </c>
      <c r="R7106" s="5" t="str">
        <f t="shared" si="337"/>
        <v>0.12</v>
      </c>
      <c r="S7106" s="6" t="str">
        <f t="shared" si="338"/>
        <v/>
      </c>
      <c r="T7106">
        <f>ROUND(INT(表1[[#This Row],[合同结束日期]]-表1[[#This Row],[合同起始日期]])/365,1)</f>
        <v>2</v>
      </c>
    </row>
    <row r="7107" spans="1:20">
      <c r="A7107" s="1">
        <v>42064</v>
      </c>
      <c r="B7107" t="s">
        <v>121</v>
      </c>
      <c r="C7107">
        <f t="shared" si="336"/>
        <v>3</v>
      </c>
      <c r="D7107" t="s">
        <v>268</v>
      </c>
      <c r="E7107" s="4">
        <v>77256</v>
      </c>
      <c r="F7107" s="4">
        <v>11418.436800000001</v>
      </c>
      <c r="G7107" s="3">
        <v>0.14780000000000001</v>
      </c>
      <c r="H7107" s="7">
        <v>5365.0000000000009</v>
      </c>
      <c r="I7107" s="4">
        <v>792.94700000000012</v>
      </c>
      <c r="J7107">
        <v>14.399999999999999</v>
      </c>
      <c r="K7107" t="s">
        <v>20</v>
      </c>
      <c r="L7107" t="s">
        <v>21</v>
      </c>
      <c r="M7107" t="s">
        <v>130</v>
      </c>
      <c r="N7107" s="2">
        <v>41486</v>
      </c>
      <c r="O7107" s="2">
        <v>42215</v>
      </c>
      <c r="P7107" t="s">
        <v>24</v>
      </c>
      <c r="Q7107" t="s">
        <v>83</v>
      </c>
      <c r="R7107" s="5" t="str">
        <f t="shared" si="337"/>
        <v>0.14</v>
      </c>
      <c r="S7107" s="6" t="str">
        <f t="shared" si="338"/>
        <v/>
      </c>
      <c r="T7107">
        <f>ROUND(INT(表1[[#This Row],[合同结束日期]]-表1[[#This Row],[合同起始日期]])/365,1)</f>
        <v>2</v>
      </c>
    </row>
    <row r="7108" spans="1:20">
      <c r="A7108" s="1">
        <v>42064</v>
      </c>
      <c r="B7108" t="s">
        <v>121</v>
      </c>
      <c r="C7108">
        <f t="shared" si="336"/>
        <v>3</v>
      </c>
      <c r="D7108" t="s">
        <v>327</v>
      </c>
      <c r="E7108" s="4">
        <v>76269.599999999991</v>
      </c>
      <c r="F7108" s="4">
        <v>9602.3426400000008</v>
      </c>
      <c r="G7108" s="3">
        <v>0.12590000000000001</v>
      </c>
      <c r="H7108" s="7">
        <v>2648.25</v>
      </c>
      <c r="I7108" s="4">
        <v>333.41467500000005</v>
      </c>
      <c r="J7108">
        <v>28.799999999999997</v>
      </c>
      <c r="K7108" t="s">
        <v>20</v>
      </c>
      <c r="L7108" t="s">
        <v>21</v>
      </c>
      <c r="M7108" t="s">
        <v>134</v>
      </c>
      <c r="N7108" s="2">
        <v>41787</v>
      </c>
      <c r="O7108" s="2">
        <v>42151</v>
      </c>
      <c r="P7108" t="s">
        <v>24</v>
      </c>
      <c r="Q7108" t="s">
        <v>19</v>
      </c>
      <c r="R7108" s="5" t="str">
        <f t="shared" si="337"/>
        <v>0.1</v>
      </c>
      <c r="S7108" s="6" t="str">
        <f t="shared" si="338"/>
        <v/>
      </c>
      <c r="T7108">
        <f>ROUND(INT(表1[[#This Row],[合同结束日期]]-表1[[#This Row],[合同起始日期]])/365,1)</f>
        <v>1</v>
      </c>
    </row>
    <row r="7109" spans="1:20">
      <c r="A7109" s="1">
        <v>42064</v>
      </c>
      <c r="B7109" t="s">
        <v>121</v>
      </c>
      <c r="C7109">
        <f t="shared" si="336"/>
        <v>3</v>
      </c>
      <c r="D7109" t="s">
        <v>337</v>
      </c>
      <c r="E7109" s="4">
        <v>29515.199999999997</v>
      </c>
      <c r="F7109" s="4">
        <v>7198.7572799999998</v>
      </c>
      <c r="G7109" s="3">
        <v>0.24390000000000001</v>
      </c>
      <c r="H7109" s="7">
        <v>1639.7333333333331</v>
      </c>
      <c r="I7109" s="4">
        <v>399.93095999999997</v>
      </c>
      <c r="J7109">
        <v>18</v>
      </c>
      <c r="K7109" t="s">
        <v>60</v>
      </c>
      <c r="L7109" t="s">
        <v>116</v>
      </c>
      <c r="M7109" t="s">
        <v>115</v>
      </c>
      <c r="N7109" s="2">
        <v>41825</v>
      </c>
      <c r="O7109" s="2">
        <v>42189</v>
      </c>
      <c r="P7109" t="s">
        <v>24</v>
      </c>
      <c r="Q7109" t="s">
        <v>30</v>
      </c>
      <c r="R7109" s="5" t="str">
        <f t="shared" si="337"/>
        <v>0.18</v>
      </c>
      <c r="S7109" s="6" t="str">
        <f t="shared" si="338"/>
        <v/>
      </c>
      <c r="T7109">
        <f>ROUND(INT(表1[[#This Row],[合同结束日期]]-表1[[#This Row],[合同起始日期]])/365,1)</f>
        <v>1</v>
      </c>
    </row>
    <row r="7110" spans="1:20">
      <c r="A7110" s="1">
        <v>42064</v>
      </c>
      <c r="B7110" t="s">
        <v>121</v>
      </c>
      <c r="C7110">
        <f t="shared" si="336"/>
        <v>3</v>
      </c>
      <c r="D7110" t="s">
        <v>339</v>
      </c>
      <c r="E7110" s="4">
        <v>48994.799999999996</v>
      </c>
      <c r="F7110" s="4">
        <v>7457.0085600000002</v>
      </c>
      <c r="G7110" s="3">
        <v>0.15220000000000003</v>
      </c>
      <c r="H7110" s="7">
        <v>3402.4166666666665</v>
      </c>
      <c r="I7110" s="4">
        <v>517.84781666666674</v>
      </c>
      <c r="J7110">
        <v>14.399999999999999</v>
      </c>
      <c r="K7110" t="s">
        <v>44</v>
      </c>
      <c r="L7110" t="s">
        <v>46</v>
      </c>
      <c r="M7110" t="s">
        <v>187</v>
      </c>
      <c r="N7110" s="2">
        <v>41864</v>
      </c>
      <c r="O7110" s="2">
        <v>42228</v>
      </c>
      <c r="P7110" t="s">
        <v>24</v>
      </c>
      <c r="Q7110" t="s">
        <v>83</v>
      </c>
      <c r="R7110" s="5" t="str">
        <f t="shared" si="337"/>
        <v>0.14</v>
      </c>
      <c r="S7110" s="6" t="str">
        <f t="shared" si="338"/>
        <v/>
      </c>
      <c r="T7110">
        <f>ROUND(INT(表1[[#This Row],[合同结束日期]]-表1[[#This Row],[合同起始日期]])/365,1)</f>
        <v>1</v>
      </c>
    </row>
    <row r="7111" spans="1:20">
      <c r="A7111" s="1">
        <v>42064</v>
      </c>
      <c r="B7111" t="s">
        <v>121</v>
      </c>
      <c r="C7111">
        <f t="shared" si="336"/>
        <v>3</v>
      </c>
      <c r="D7111" t="s">
        <v>319</v>
      </c>
      <c r="E7111" s="4">
        <v>129471.95999999999</v>
      </c>
      <c r="F7111" s="4">
        <v>21311.084616</v>
      </c>
      <c r="G7111" s="3">
        <v>0.16460000000000002</v>
      </c>
      <c r="H7111" s="7">
        <v>7706.6642857142851</v>
      </c>
      <c r="I7111" s="4">
        <v>1268.5169414285713</v>
      </c>
      <c r="J7111">
        <v>16.8</v>
      </c>
      <c r="K7111" t="s">
        <v>20</v>
      </c>
      <c r="L7111" t="s">
        <v>21</v>
      </c>
      <c r="M7111" t="s">
        <v>130</v>
      </c>
      <c r="N7111" s="2">
        <v>41747</v>
      </c>
      <c r="O7111" s="2">
        <v>42111</v>
      </c>
      <c r="P7111" t="s">
        <v>24</v>
      </c>
      <c r="Q7111" t="s">
        <v>59</v>
      </c>
      <c r="R7111" s="5" t="str">
        <f t="shared" si="337"/>
        <v>0.16</v>
      </c>
      <c r="S7111" s="6" t="str">
        <f t="shared" si="338"/>
        <v/>
      </c>
      <c r="T7111">
        <f>ROUND(INT(表1[[#This Row],[合同结束日期]]-表1[[#This Row],[合同起始日期]])/365,1)</f>
        <v>1</v>
      </c>
    </row>
    <row r="7112" spans="1:20">
      <c r="A7112" s="1">
        <v>42064</v>
      </c>
      <c r="B7112" t="s">
        <v>121</v>
      </c>
      <c r="C7112">
        <f t="shared" si="336"/>
        <v>3</v>
      </c>
      <c r="D7112" t="s">
        <v>340</v>
      </c>
      <c r="E7112" s="4">
        <v>313135.2</v>
      </c>
      <c r="F7112" s="4">
        <v>42993.462960000004</v>
      </c>
      <c r="G7112" s="3">
        <v>0.13730000000000001</v>
      </c>
      <c r="H7112" s="7">
        <v>6867</v>
      </c>
      <c r="I7112" s="4">
        <v>942.83910000000003</v>
      </c>
      <c r="J7112">
        <v>45.6</v>
      </c>
      <c r="K7112" t="s">
        <v>44</v>
      </c>
      <c r="L7112" t="s">
        <v>46</v>
      </c>
      <c r="M7112" t="s">
        <v>45</v>
      </c>
      <c r="N7112" s="2">
        <v>41841</v>
      </c>
      <c r="O7112" s="2">
        <v>43659</v>
      </c>
      <c r="P7112" t="s">
        <v>24</v>
      </c>
      <c r="Q7112" t="s">
        <v>28</v>
      </c>
      <c r="R7112" s="5" t="str">
        <f t="shared" si="337"/>
        <v>0.13</v>
      </c>
      <c r="S7112" s="6" t="str">
        <f t="shared" si="338"/>
        <v/>
      </c>
      <c r="T7112">
        <f>ROUND(INT(表1[[#This Row],[合同结束日期]]-表1[[#This Row],[合同起始日期]])/365,1)</f>
        <v>5</v>
      </c>
    </row>
    <row r="7113" spans="1:20">
      <c r="A7113" s="1">
        <v>42064</v>
      </c>
      <c r="B7113" t="s">
        <v>121</v>
      </c>
      <c r="C7113">
        <f t="shared" si="336"/>
        <v>3</v>
      </c>
      <c r="D7113" t="s">
        <v>320</v>
      </c>
      <c r="E7113" s="4">
        <v>45252</v>
      </c>
      <c r="F7113" s="4">
        <v>4647.3804</v>
      </c>
      <c r="G7113" s="3">
        <v>0.1027</v>
      </c>
      <c r="H7113" s="7">
        <v>18855</v>
      </c>
      <c r="I7113" s="4">
        <v>1936.4085</v>
      </c>
      <c r="J7113">
        <v>2.4</v>
      </c>
      <c r="K7113" t="s">
        <v>44</v>
      </c>
      <c r="L7113" t="s">
        <v>46</v>
      </c>
      <c r="M7113" t="s">
        <v>187</v>
      </c>
      <c r="N7113" s="2">
        <v>41712</v>
      </c>
      <c r="O7113" s="2">
        <v>42076</v>
      </c>
      <c r="P7113" t="s">
        <v>18</v>
      </c>
      <c r="Q7113" t="s">
        <v>19</v>
      </c>
      <c r="R7113" s="5" t="str">
        <f t="shared" si="337"/>
        <v>0.1</v>
      </c>
      <c r="S7113" s="6" t="str">
        <f t="shared" si="338"/>
        <v/>
      </c>
      <c r="T7113">
        <f>ROUND(INT(表1[[#This Row],[合同结束日期]]-表1[[#This Row],[合同起始日期]])/365,1)</f>
        <v>1</v>
      </c>
    </row>
    <row r="7114" spans="1:20">
      <c r="A7114" s="1">
        <v>42064</v>
      </c>
      <c r="B7114" t="s">
        <v>121</v>
      </c>
      <c r="C7114">
        <f t="shared" si="336"/>
        <v>3</v>
      </c>
      <c r="D7114" t="s">
        <v>321</v>
      </c>
      <c r="E7114" s="4">
        <v>63300</v>
      </c>
      <c r="F7114" s="4">
        <v>6330</v>
      </c>
      <c r="G7114" s="3">
        <v>0.1</v>
      </c>
      <c r="H7114" s="7">
        <v>26375</v>
      </c>
      <c r="I7114" s="4">
        <v>2637.5</v>
      </c>
      <c r="J7114">
        <v>2.4</v>
      </c>
      <c r="K7114" t="s">
        <v>44</v>
      </c>
      <c r="L7114" t="s">
        <v>46</v>
      </c>
      <c r="M7114" t="s">
        <v>187</v>
      </c>
      <c r="N7114" s="2">
        <v>41712</v>
      </c>
      <c r="O7114" s="2">
        <v>42076</v>
      </c>
      <c r="P7114" t="s">
        <v>18</v>
      </c>
      <c r="Q7114" t="s">
        <v>19</v>
      </c>
      <c r="R7114" s="5" t="str">
        <f t="shared" si="337"/>
        <v>0.1</v>
      </c>
      <c r="S7114" s="6" t="str">
        <f t="shared" si="338"/>
        <v/>
      </c>
      <c r="T7114">
        <f>ROUND(INT(表1[[#This Row],[合同结束日期]]-表1[[#This Row],[合同起始日期]])/365,1)</f>
        <v>1</v>
      </c>
    </row>
    <row r="7115" spans="1:20">
      <c r="A7115" s="1">
        <v>42064</v>
      </c>
      <c r="B7115" t="s">
        <v>121</v>
      </c>
      <c r="C7115">
        <f t="shared" si="336"/>
        <v>3</v>
      </c>
      <c r="D7115" t="s">
        <v>330</v>
      </c>
      <c r="E7115" s="4">
        <v>31166.399999999998</v>
      </c>
      <c r="F7115" s="4">
        <v>5588.1355199999998</v>
      </c>
      <c r="G7115" s="3">
        <v>0.17930000000000001</v>
      </c>
      <c r="H7115" s="7">
        <v>12986</v>
      </c>
      <c r="I7115" s="4">
        <v>2328.3897999999999</v>
      </c>
      <c r="J7115">
        <v>2.4</v>
      </c>
      <c r="K7115" t="s">
        <v>44</v>
      </c>
      <c r="L7115" t="s">
        <v>46</v>
      </c>
      <c r="M7115" t="s">
        <v>45</v>
      </c>
      <c r="N7115" s="2">
        <v>41790</v>
      </c>
      <c r="O7115" s="2">
        <v>42155</v>
      </c>
      <c r="P7115" t="s">
        <v>24</v>
      </c>
      <c r="Q7115" t="s">
        <v>59</v>
      </c>
      <c r="R7115" s="5" t="str">
        <f t="shared" si="337"/>
        <v>0.16</v>
      </c>
      <c r="S7115" s="6" t="str">
        <f t="shared" si="338"/>
        <v/>
      </c>
      <c r="T7115">
        <f>ROUND(INT(表1[[#This Row],[合同结束日期]]-表1[[#This Row],[合同起始日期]])/365,1)</f>
        <v>1</v>
      </c>
    </row>
    <row r="7116" spans="1:20">
      <c r="A7116" s="1">
        <v>42095</v>
      </c>
      <c r="B7116" t="s">
        <v>121</v>
      </c>
      <c r="C7116">
        <f t="shared" si="336"/>
        <v>3</v>
      </c>
      <c r="D7116" t="s">
        <v>242</v>
      </c>
      <c r="E7116" s="4">
        <v>1144357.2</v>
      </c>
      <c r="F7116" s="4">
        <v>182410.53767999998</v>
      </c>
      <c r="G7116" s="3">
        <v>0.15939999999999999</v>
      </c>
      <c r="H7116" s="7">
        <v>501.91105263157891</v>
      </c>
      <c r="I7116" s="4">
        <v>80.004621789473674</v>
      </c>
      <c r="J7116">
        <v>2280</v>
      </c>
      <c r="K7116" t="s">
        <v>151</v>
      </c>
      <c r="L7116" t="s">
        <v>243</v>
      </c>
      <c r="M7116" t="s">
        <v>243</v>
      </c>
      <c r="N7116" s="2">
        <v>41282</v>
      </c>
      <c r="O7116" s="2">
        <v>45055</v>
      </c>
      <c r="P7116" t="s">
        <v>14</v>
      </c>
      <c r="Q7116">
        <v>0</v>
      </c>
      <c r="R7116" s="5">
        <f t="shared" si="337"/>
        <v>0</v>
      </c>
      <c r="S7116" s="6" t="str">
        <f t="shared" si="338"/>
        <v/>
      </c>
      <c r="T7116">
        <f>ROUND(INT(表1[[#This Row],[合同结束日期]]-表1[[#This Row],[合同起始日期]])/365,1)</f>
        <v>10.3</v>
      </c>
    </row>
    <row r="7117" spans="1:20">
      <c r="A7117" s="1">
        <v>42095</v>
      </c>
      <c r="B7117" t="s">
        <v>121</v>
      </c>
      <c r="C7117">
        <f t="shared" si="336"/>
        <v>3</v>
      </c>
      <c r="D7117" t="s">
        <v>122</v>
      </c>
      <c r="E7117" s="4">
        <v>130288.92</v>
      </c>
      <c r="F7117" s="4">
        <v>19413.049080000001</v>
      </c>
      <c r="G7117" s="3">
        <v>0.14899999999999999</v>
      </c>
      <c r="H7117" s="7">
        <v>1130.9802083333334</v>
      </c>
      <c r="I7117" s="4">
        <v>168.51605104166669</v>
      </c>
      <c r="J7117">
        <v>115.19999999999999</v>
      </c>
      <c r="K7117" t="s">
        <v>44</v>
      </c>
      <c r="L7117" t="s">
        <v>46</v>
      </c>
      <c r="M7117" t="s">
        <v>45</v>
      </c>
      <c r="N7117" s="2">
        <v>41358</v>
      </c>
      <c r="O7117" s="2">
        <v>43213</v>
      </c>
      <c r="P7117" t="s">
        <v>24</v>
      </c>
      <c r="Q7117" t="s">
        <v>378</v>
      </c>
      <c r="R7117" s="5" t="str">
        <f t="shared" si="337"/>
        <v>0.09</v>
      </c>
      <c r="S7117" s="6" t="str">
        <f t="shared" si="338"/>
        <v>0.1</v>
      </c>
      <c r="T7117">
        <f>ROUND(INT(表1[[#This Row],[合同结束日期]]-表1[[#This Row],[合同起始日期]])/365,1)</f>
        <v>5.0999999999999996</v>
      </c>
    </row>
    <row r="7118" spans="1:20">
      <c r="A7118" s="1">
        <v>42095</v>
      </c>
      <c r="B7118" t="s">
        <v>121</v>
      </c>
      <c r="C7118">
        <f t="shared" si="336"/>
        <v>3</v>
      </c>
      <c r="D7118" t="s">
        <v>124</v>
      </c>
      <c r="E7118" s="4">
        <v>576535.19999999995</v>
      </c>
      <c r="F7118" s="4">
        <v>66013.280400000003</v>
      </c>
      <c r="G7118" s="3">
        <v>0.11450000000000002</v>
      </c>
      <c r="H7118" s="7">
        <v>960.89199999999994</v>
      </c>
      <c r="I7118" s="4">
        <v>110.02213400000001</v>
      </c>
      <c r="J7118">
        <v>600</v>
      </c>
      <c r="K7118" t="s">
        <v>44</v>
      </c>
      <c r="L7118" t="s">
        <v>72</v>
      </c>
      <c r="M7118" t="s">
        <v>71</v>
      </c>
      <c r="N7118" s="2">
        <v>41267</v>
      </c>
      <c r="O7118" s="2">
        <v>44325</v>
      </c>
      <c r="P7118" t="s">
        <v>18</v>
      </c>
      <c r="Q7118">
        <v>0.08</v>
      </c>
      <c r="R7118" s="5">
        <f t="shared" si="337"/>
        <v>0.08</v>
      </c>
      <c r="S7118" s="6" t="str">
        <f t="shared" si="338"/>
        <v/>
      </c>
      <c r="T7118">
        <f>ROUND(INT(表1[[#This Row],[合同结束日期]]-表1[[#This Row],[合同起始日期]])/365,1)</f>
        <v>8.4</v>
      </c>
    </row>
    <row r="7119" spans="1:20">
      <c r="A7119" s="1">
        <v>42095</v>
      </c>
      <c r="B7119" t="s">
        <v>121</v>
      </c>
      <c r="C7119">
        <f t="shared" si="336"/>
        <v>3</v>
      </c>
      <c r="D7119" t="s">
        <v>125</v>
      </c>
      <c r="E7119" s="4">
        <v>807277.2</v>
      </c>
      <c r="F7119" s="4">
        <v>78548.071559999997</v>
      </c>
      <c r="G7119" s="3">
        <v>9.7299999999999998E-2</v>
      </c>
      <c r="H7119" s="7">
        <v>1729.3856041131105</v>
      </c>
      <c r="I7119" s="4">
        <v>168.26921928020568</v>
      </c>
      <c r="J7119">
        <v>466.79999999999995</v>
      </c>
      <c r="K7119" t="s">
        <v>44</v>
      </c>
      <c r="L7119" t="s">
        <v>72</v>
      </c>
      <c r="M7119" t="s">
        <v>126</v>
      </c>
      <c r="N7119" s="2">
        <v>41257</v>
      </c>
      <c r="O7119" s="2">
        <v>44325</v>
      </c>
      <c r="P7119" t="s">
        <v>24</v>
      </c>
      <c r="Q7119">
        <v>0.08</v>
      </c>
      <c r="R7119" s="5">
        <f t="shared" si="337"/>
        <v>0.08</v>
      </c>
      <c r="S7119" s="6" t="str">
        <f t="shared" si="338"/>
        <v/>
      </c>
      <c r="T7119">
        <f>ROUND(INT(表1[[#This Row],[合同结束日期]]-表1[[#This Row],[合同起始日期]])/365,1)</f>
        <v>8.4</v>
      </c>
    </row>
    <row r="7120" spans="1:20">
      <c r="A7120" s="1">
        <v>42095</v>
      </c>
      <c r="B7120" t="s">
        <v>121</v>
      </c>
      <c r="C7120">
        <f t="shared" si="336"/>
        <v>3</v>
      </c>
      <c r="D7120" t="s">
        <v>127</v>
      </c>
      <c r="E7120" s="4">
        <v>2812243.1999999997</v>
      </c>
      <c r="F7120" s="4">
        <v>111083.6064</v>
      </c>
      <c r="G7120" s="3">
        <v>3.9500000000000007E-2</v>
      </c>
      <c r="H7120" s="7">
        <v>2277.488824101069</v>
      </c>
      <c r="I7120" s="4">
        <v>89.96080855199223</v>
      </c>
      <c r="J7120">
        <v>1234.8</v>
      </c>
      <c r="K7120" t="s">
        <v>44</v>
      </c>
      <c r="L7120" t="s">
        <v>72</v>
      </c>
      <c r="M7120" t="s">
        <v>71</v>
      </c>
      <c r="N7120" s="2">
        <v>41241</v>
      </c>
      <c r="O7120" s="2">
        <v>45055</v>
      </c>
      <c r="P7120" t="s">
        <v>14</v>
      </c>
      <c r="Q7120">
        <v>0</v>
      </c>
      <c r="R7120" s="5">
        <f t="shared" si="337"/>
        <v>0</v>
      </c>
      <c r="S7120" s="6" t="str">
        <f t="shared" si="338"/>
        <v/>
      </c>
      <c r="T7120">
        <f>ROUND(INT(表1[[#This Row],[合同结束日期]]-表1[[#This Row],[合同起始日期]])/365,1)</f>
        <v>10.4</v>
      </c>
    </row>
    <row r="7121" spans="1:20">
      <c r="A7121" s="1">
        <v>42095</v>
      </c>
      <c r="B7121" t="s">
        <v>121</v>
      </c>
      <c r="C7121">
        <f t="shared" si="336"/>
        <v>3</v>
      </c>
      <c r="D7121" t="s">
        <v>312</v>
      </c>
      <c r="E7121" s="4">
        <v>740842.79999999993</v>
      </c>
      <c r="F7121" s="4">
        <v>70380.065999999992</v>
      </c>
      <c r="G7121" s="3">
        <v>9.5000000000000001E-2</v>
      </c>
      <c r="H7121" s="7">
        <v>4539.4779411764703</v>
      </c>
      <c r="I7121" s="4">
        <v>431.25040441176469</v>
      </c>
      <c r="J7121">
        <v>163.19999999999999</v>
      </c>
      <c r="K7121" t="s">
        <v>44</v>
      </c>
      <c r="L7121" t="s">
        <v>72</v>
      </c>
      <c r="M7121" t="s">
        <v>71</v>
      </c>
      <c r="N7121" s="2">
        <v>41640</v>
      </c>
      <c r="O7121" s="2">
        <v>43100</v>
      </c>
      <c r="P7121" t="s">
        <v>18</v>
      </c>
      <c r="Q7121">
        <v>0.1</v>
      </c>
      <c r="R7121" s="5">
        <f t="shared" si="337"/>
        <v>0.1</v>
      </c>
      <c r="S7121" s="6" t="str">
        <f t="shared" si="338"/>
        <v/>
      </c>
      <c r="T7121">
        <f>ROUND(INT(表1[[#This Row],[合同结束日期]]-表1[[#This Row],[合同起始日期]])/365,1)</f>
        <v>4</v>
      </c>
    </row>
    <row r="7122" spans="1:20">
      <c r="A7122" s="1">
        <v>42095</v>
      </c>
      <c r="B7122" t="s">
        <v>121</v>
      </c>
      <c r="C7122">
        <f t="shared" si="336"/>
        <v>3</v>
      </c>
      <c r="D7122" t="s">
        <v>128</v>
      </c>
      <c r="E7122" s="4">
        <v>247249.19999999998</v>
      </c>
      <c r="F7122" s="4">
        <v>29002.331159999998</v>
      </c>
      <c r="G7122" s="3">
        <v>0.1173</v>
      </c>
      <c r="H7122" s="7">
        <v>1364.5099337748345</v>
      </c>
      <c r="I7122" s="4">
        <v>160.05701523178809</v>
      </c>
      <c r="J7122">
        <v>181.2</v>
      </c>
      <c r="K7122" t="s">
        <v>76</v>
      </c>
      <c r="L7122" t="s">
        <v>75</v>
      </c>
      <c r="M7122" t="s">
        <v>75</v>
      </c>
      <c r="N7122" s="2">
        <v>41285</v>
      </c>
      <c r="O7122" s="2">
        <v>43229</v>
      </c>
      <c r="P7122" t="s">
        <v>14</v>
      </c>
      <c r="Q7122">
        <v>0</v>
      </c>
      <c r="R7122" s="5">
        <f t="shared" si="337"/>
        <v>0</v>
      </c>
      <c r="S7122" s="6" t="str">
        <f t="shared" si="338"/>
        <v/>
      </c>
      <c r="T7122">
        <f>ROUND(INT(表1[[#This Row],[合同结束日期]]-表1[[#This Row],[合同起始日期]])/365,1)</f>
        <v>5.3</v>
      </c>
    </row>
    <row r="7123" spans="1:20">
      <c r="A7123" s="1">
        <v>42095</v>
      </c>
      <c r="B7123" t="s">
        <v>121</v>
      </c>
      <c r="C7123">
        <f t="shared" si="336"/>
        <v>3</v>
      </c>
      <c r="D7123" t="s">
        <v>129</v>
      </c>
      <c r="E7123" s="4">
        <v>265917.12</v>
      </c>
      <c r="F7123" s="4">
        <v>45897.294912000005</v>
      </c>
      <c r="G7123" s="3">
        <v>0.17260000000000003</v>
      </c>
      <c r="H7123" s="7">
        <v>2215.9760000000001</v>
      </c>
      <c r="I7123" s="4">
        <v>382.47745760000004</v>
      </c>
      <c r="J7123">
        <v>120</v>
      </c>
      <c r="K7123" t="s">
        <v>20</v>
      </c>
      <c r="L7123" t="s">
        <v>21</v>
      </c>
      <c r="M7123" t="s">
        <v>130</v>
      </c>
      <c r="N7123" s="2">
        <v>41285</v>
      </c>
      <c r="O7123" s="2">
        <v>42133</v>
      </c>
      <c r="P7123" t="s">
        <v>24</v>
      </c>
      <c r="Q7123">
        <v>0.15</v>
      </c>
      <c r="R7123" s="5">
        <f t="shared" si="337"/>
        <v>0.15</v>
      </c>
      <c r="S7123" s="6" t="str">
        <f t="shared" si="338"/>
        <v/>
      </c>
      <c r="T7123">
        <f>ROUND(INT(表1[[#This Row],[合同结束日期]]-表1[[#This Row],[合同起始日期]])/365,1)</f>
        <v>2.2999999999999998</v>
      </c>
    </row>
    <row r="7124" spans="1:20">
      <c r="A7124" s="1">
        <v>42095</v>
      </c>
      <c r="B7124" t="s">
        <v>121</v>
      </c>
      <c r="C7124">
        <f t="shared" si="336"/>
        <v>3</v>
      </c>
      <c r="D7124" t="s">
        <v>131</v>
      </c>
      <c r="E7124" s="4">
        <v>57664.799999999996</v>
      </c>
      <c r="F7124" s="4">
        <v>15898.185359999999</v>
      </c>
      <c r="G7124" s="3">
        <v>0.2757</v>
      </c>
      <c r="H7124" s="7">
        <v>906.67924528301887</v>
      </c>
      <c r="I7124" s="4">
        <v>249.97146792452833</v>
      </c>
      <c r="J7124">
        <v>63.599999999999994</v>
      </c>
      <c r="K7124" t="s">
        <v>11</v>
      </c>
      <c r="L7124" t="s">
        <v>13</v>
      </c>
      <c r="M7124" t="s">
        <v>34</v>
      </c>
      <c r="N7124" s="2">
        <v>41267</v>
      </c>
      <c r="O7124" s="2">
        <v>42133</v>
      </c>
      <c r="P7124" t="s">
        <v>24</v>
      </c>
      <c r="Q7124">
        <v>0.14000000000000001</v>
      </c>
      <c r="R7124" s="5">
        <f t="shared" si="337"/>
        <v>0.14000000000000001</v>
      </c>
      <c r="S7124" s="6" t="str">
        <f t="shared" si="338"/>
        <v/>
      </c>
      <c r="T7124">
        <f>ROUND(INT(表1[[#This Row],[合同结束日期]]-表1[[#This Row],[合同起始日期]])/365,1)</f>
        <v>2.4</v>
      </c>
    </row>
    <row r="7125" spans="1:20">
      <c r="A7125" s="1">
        <v>42095</v>
      </c>
      <c r="B7125" t="s">
        <v>121</v>
      </c>
      <c r="C7125">
        <f t="shared" si="336"/>
        <v>3</v>
      </c>
      <c r="D7125" t="s">
        <v>132</v>
      </c>
      <c r="E7125" s="4">
        <v>56155.199999999997</v>
      </c>
      <c r="F7125" s="4">
        <v>15734.687039999999</v>
      </c>
      <c r="G7125" s="3">
        <v>0.2802</v>
      </c>
      <c r="H7125" s="7">
        <v>820.98245614035091</v>
      </c>
      <c r="I7125" s="4">
        <v>230.03928421052632</v>
      </c>
      <c r="J7125">
        <v>68.399999999999991</v>
      </c>
      <c r="K7125" t="s">
        <v>20</v>
      </c>
      <c r="L7125" t="s">
        <v>21</v>
      </c>
      <c r="M7125" t="s">
        <v>130</v>
      </c>
      <c r="N7125" s="2">
        <v>41374</v>
      </c>
      <c r="O7125" s="2">
        <v>42133</v>
      </c>
      <c r="P7125" t="s">
        <v>24</v>
      </c>
      <c r="Q7125">
        <v>0.15</v>
      </c>
      <c r="R7125" s="5">
        <f t="shared" si="337"/>
        <v>0.15</v>
      </c>
      <c r="S7125" s="6" t="str">
        <f t="shared" si="338"/>
        <v/>
      </c>
      <c r="T7125">
        <f>ROUND(INT(表1[[#This Row],[合同结束日期]]-表1[[#This Row],[合同起始日期]])/365,1)</f>
        <v>2.1</v>
      </c>
    </row>
    <row r="7126" spans="1:20">
      <c r="A7126" s="1">
        <v>42095</v>
      </c>
      <c r="B7126" t="s">
        <v>121</v>
      </c>
      <c r="C7126">
        <f t="shared" si="336"/>
        <v>3</v>
      </c>
      <c r="D7126" t="s">
        <v>133</v>
      </c>
      <c r="E7126" s="4">
        <v>51277.2</v>
      </c>
      <c r="F7126" s="4">
        <v>15208.817519999997</v>
      </c>
      <c r="G7126" s="3">
        <v>0.29659999999999997</v>
      </c>
      <c r="H7126" s="7">
        <v>657.4</v>
      </c>
      <c r="I7126" s="4">
        <v>194.98483999999996</v>
      </c>
      <c r="J7126">
        <v>78</v>
      </c>
      <c r="K7126" t="s">
        <v>20</v>
      </c>
      <c r="L7126" t="s">
        <v>21</v>
      </c>
      <c r="M7126" t="s">
        <v>134</v>
      </c>
      <c r="N7126" s="2">
        <v>41384</v>
      </c>
      <c r="O7126" s="2">
        <v>42143</v>
      </c>
      <c r="P7126" t="s">
        <v>24</v>
      </c>
      <c r="Q7126">
        <v>0</v>
      </c>
      <c r="R7126" s="5">
        <f t="shared" si="337"/>
        <v>0</v>
      </c>
      <c r="S7126" s="6" t="str">
        <f t="shared" si="338"/>
        <v/>
      </c>
      <c r="T7126">
        <f>ROUND(INT(表1[[#This Row],[合同结束日期]]-表1[[#This Row],[合同起始日期]])/365,1)</f>
        <v>2.1</v>
      </c>
    </row>
    <row r="7127" spans="1:20">
      <c r="A7127" s="1">
        <v>42095</v>
      </c>
      <c r="B7127" t="s">
        <v>121</v>
      </c>
      <c r="C7127">
        <f t="shared" si="336"/>
        <v>3</v>
      </c>
      <c r="D7127" t="s">
        <v>136</v>
      </c>
      <c r="E7127" s="4">
        <v>349302</v>
      </c>
      <c r="F7127" s="4">
        <v>46317.445199999995</v>
      </c>
      <c r="G7127" s="3">
        <v>0.1326</v>
      </c>
      <c r="H7127" s="7">
        <v>1169.0160642570281</v>
      </c>
      <c r="I7127" s="4">
        <v>155.01153012048189</v>
      </c>
      <c r="J7127">
        <v>298.8</v>
      </c>
      <c r="K7127" t="s">
        <v>44</v>
      </c>
      <c r="L7127" t="s">
        <v>72</v>
      </c>
      <c r="M7127" t="s">
        <v>71</v>
      </c>
      <c r="N7127" s="2">
        <v>41271</v>
      </c>
      <c r="O7127" s="2">
        <v>43229</v>
      </c>
      <c r="P7127" t="s">
        <v>24</v>
      </c>
      <c r="Q7127">
        <v>0.1</v>
      </c>
      <c r="R7127" s="5">
        <f t="shared" si="337"/>
        <v>0.1</v>
      </c>
      <c r="S7127" s="6" t="str">
        <f t="shared" si="338"/>
        <v/>
      </c>
      <c r="T7127">
        <f>ROUND(INT(表1[[#This Row],[合同结束日期]]-表1[[#This Row],[合同起始日期]])/365,1)</f>
        <v>5.4</v>
      </c>
    </row>
    <row r="7128" spans="1:20">
      <c r="A7128" s="1">
        <v>42095</v>
      </c>
      <c r="B7128" t="s">
        <v>121</v>
      </c>
      <c r="C7128">
        <f t="shared" si="336"/>
        <v>3</v>
      </c>
      <c r="D7128" t="s">
        <v>137</v>
      </c>
      <c r="E7128" s="4">
        <v>232435.19999999998</v>
      </c>
      <c r="F7128" s="4">
        <v>36910.709759999998</v>
      </c>
      <c r="G7128" s="3">
        <v>0.1588</v>
      </c>
      <c r="H7128" s="7">
        <v>944.85853658536575</v>
      </c>
      <c r="I7128" s="4">
        <v>150.04353560975608</v>
      </c>
      <c r="J7128">
        <v>246</v>
      </c>
      <c r="K7128" t="s">
        <v>44</v>
      </c>
      <c r="L7128" t="s">
        <v>72</v>
      </c>
      <c r="M7128" t="s">
        <v>126</v>
      </c>
      <c r="N7128" s="2">
        <v>41249</v>
      </c>
      <c r="O7128" s="2">
        <v>43229</v>
      </c>
      <c r="P7128" t="s">
        <v>24</v>
      </c>
      <c r="Q7128">
        <v>0.09</v>
      </c>
      <c r="R7128" s="5">
        <f t="shared" si="337"/>
        <v>0.09</v>
      </c>
      <c r="S7128" s="6" t="str">
        <f t="shared" si="338"/>
        <v/>
      </c>
      <c r="T7128">
        <f>ROUND(INT(表1[[#This Row],[合同结束日期]]-表1[[#This Row],[合同起始日期]])/365,1)</f>
        <v>5.4</v>
      </c>
    </row>
    <row r="7129" spans="1:20">
      <c r="A7129" s="1">
        <v>42095</v>
      </c>
      <c r="B7129" t="s">
        <v>121</v>
      </c>
      <c r="C7129">
        <f t="shared" si="336"/>
        <v>3</v>
      </c>
      <c r="D7129" t="s">
        <v>138</v>
      </c>
      <c r="E7129" s="4">
        <v>58574.400000000001</v>
      </c>
      <c r="F7129" s="4">
        <v>15873.662400000001</v>
      </c>
      <c r="G7129" s="3">
        <v>0.27100000000000002</v>
      </c>
      <c r="H7129" s="7">
        <v>996.16326530612253</v>
      </c>
      <c r="I7129" s="4">
        <v>269.96024489795923</v>
      </c>
      <c r="J7129">
        <v>58.8</v>
      </c>
      <c r="K7129" t="s">
        <v>140</v>
      </c>
      <c r="L7129" t="s">
        <v>139</v>
      </c>
      <c r="M7129" t="s">
        <v>139</v>
      </c>
      <c r="N7129" s="2">
        <v>41279</v>
      </c>
      <c r="O7129" s="2">
        <v>42133</v>
      </c>
      <c r="P7129" t="s">
        <v>24</v>
      </c>
      <c r="Q7129">
        <v>0.13</v>
      </c>
      <c r="R7129" s="5">
        <f t="shared" si="337"/>
        <v>0.13</v>
      </c>
      <c r="S7129" s="6" t="str">
        <f t="shared" si="338"/>
        <v/>
      </c>
      <c r="T7129">
        <f>ROUND(INT(表1[[#This Row],[合同结束日期]]-表1[[#This Row],[合同起始日期]])/365,1)</f>
        <v>2.2999999999999998</v>
      </c>
    </row>
    <row r="7130" spans="1:20">
      <c r="A7130" s="1">
        <v>42095</v>
      </c>
      <c r="B7130" t="s">
        <v>121</v>
      </c>
      <c r="C7130">
        <f t="shared" si="336"/>
        <v>3</v>
      </c>
      <c r="D7130" t="s">
        <v>141</v>
      </c>
      <c r="E7130" s="4">
        <v>202102.8</v>
      </c>
      <c r="F7130" s="4">
        <v>59195.91012</v>
      </c>
      <c r="G7130" s="3">
        <v>0.29289999999999999</v>
      </c>
      <c r="H7130" s="7">
        <v>392.58508158508158</v>
      </c>
      <c r="I7130" s="4">
        <v>114.98817039627041</v>
      </c>
      <c r="J7130">
        <v>514.79999999999995</v>
      </c>
      <c r="K7130" t="s">
        <v>44</v>
      </c>
      <c r="L7130" t="s">
        <v>72</v>
      </c>
      <c r="M7130" t="s">
        <v>71</v>
      </c>
      <c r="N7130" s="2">
        <v>41285</v>
      </c>
      <c r="O7130" s="2">
        <v>43229</v>
      </c>
      <c r="P7130" t="s">
        <v>24</v>
      </c>
      <c r="Q7130">
        <v>0.09</v>
      </c>
      <c r="R7130" s="5">
        <f t="shared" si="337"/>
        <v>0.09</v>
      </c>
      <c r="S7130" s="6" t="str">
        <f t="shared" si="338"/>
        <v/>
      </c>
      <c r="T7130">
        <f>ROUND(INT(表1[[#This Row],[合同结束日期]]-表1[[#This Row],[合同起始日期]])/365,1)</f>
        <v>5.3</v>
      </c>
    </row>
    <row r="7131" spans="1:20">
      <c r="A7131" s="1">
        <v>42095</v>
      </c>
      <c r="B7131" t="s">
        <v>121</v>
      </c>
      <c r="C7131">
        <f t="shared" si="336"/>
        <v>3</v>
      </c>
      <c r="D7131" t="s">
        <v>142</v>
      </c>
      <c r="E7131" s="4">
        <v>293748.47999999998</v>
      </c>
      <c r="F7131" s="4">
        <v>42241.031424000008</v>
      </c>
      <c r="G7131" s="3">
        <v>0.14380000000000004</v>
      </c>
      <c r="H7131" s="7">
        <v>1112.6836363636362</v>
      </c>
      <c r="I7131" s="4">
        <v>160.00390690909094</v>
      </c>
      <c r="J7131">
        <v>264</v>
      </c>
      <c r="K7131" t="s">
        <v>60</v>
      </c>
      <c r="L7131" t="s">
        <v>61</v>
      </c>
      <c r="M7131" t="s">
        <v>143</v>
      </c>
      <c r="N7131" s="2">
        <v>41383</v>
      </c>
      <c r="O7131" s="2">
        <v>42508</v>
      </c>
      <c r="P7131" t="s">
        <v>18</v>
      </c>
      <c r="Q7131">
        <v>0.1</v>
      </c>
      <c r="R7131" s="5">
        <f t="shared" si="337"/>
        <v>0.1</v>
      </c>
      <c r="S7131" s="6" t="str">
        <f t="shared" si="338"/>
        <v/>
      </c>
      <c r="T7131">
        <f>ROUND(INT(表1[[#This Row],[合同结束日期]]-表1[[#This Row],[合同起始日期]])/365,1)</f>
        <v>3.1</v>
      </c>
    </row>
    <row r="7132" spans="1:20">
      <c r="A7132" s="1">
        <v>42095</v>
      </c>
      <c r="B7132" t="s">
        <v>121</v>
      </c>
      <c r="C7132">
        <f t="shared" si="336"/>
        <v>3</v>
      </c>
      <c r="D7132" t="s">
        <v>144</v>
      </c>
      <c r="E7132" s="4">
        <v>58821.599999999999</v>
      </c>
      <c r="F7132" s="4">
        <v>12240.774959999997</v>
      </c>
      <c r="G7132" s="3">
        <v>0.20809999999999995</v>
      </c>
      <c r="H7132" s="7">
        <v>1441.7058823529412</v>
      </c>
      <c r="I7132" s="4">
        <v>300.01899411764703</v>
      </c>
      <c r="J7132">
        <v>40.799999999999997</v>
      </c>
      <c r="K7132" t="s">
        <v>60</v>
      </c>
      <c r="L7132" t="s">
        <v>116</v>
      </c>
      <c r="M7132" t="s">
        <v>145</v>
      </c>
      <c r="N7132" s="2">
        <v>41295</v>
      </c>
      <c r="O7132" s="2">
        <v>42133</v>
      </c>
      <c r="P7132" t="s">
        <v>24</v>
      </c>
      <c r="Q7132">
        <v>0.14000000000000001</v>
      </c>
      <c r="R7132" s="5">
        <f t="shared" si="337"/>
        <v>0.14000000000000001</v>
      </c>
      <c r="S7132" s="6" t="str">
        <f t="shared" si="338"/>
        <v/>
      </c>
      <c r="T7132">
        <f>ROUND(INT(表1[[#This Row],[合同结束日期]]-表1[[#This Row],[合同起始日期]])/365,1)</f>
        <v>2.2999999999999998</v>
      </c>
    </row>
    <row r="7133" spans="1:20">
      <c r="A7133" s="1">
        <v>42095</v>
      </c>
      <c r="B7133" t="s">
        <v>121</v>
      </c>
      <c r="C7133">
        <f t="shared" si="336"/>
        <v>3</v>
      </c>
      <c r="D7133" t="s">
        <v>146</v>
      </c>
      <c r="E7133" s="4">
        <v>895560.9</v>
      </c>
      <c r="F7133" s="4">
        <v>116422.917</v>
      </c>
      <c r="G7133" s="3">
        <v>0.13</v>
      </c>
      <c r="H7133" s="7">
        <v>5487.5055147058829</v>
      </c>
      <c r="I7133" s="4">
        <v>713.37571691176481</v>
      </c>
      <c r="J7133">
        <v>163.19999999999999</v>
      </c>
      <c r="K7133" t="s">
        <v>11</v>
      </c>
      <c r="L7133" t="s">
        <v>51</v>
      </c>
      <c r="M7133" t="s">
        <v>50</v>
      </c>
      <c r="N7133" s="2">
        <v>41343</v>
      </c>
      <c r="O7133" s="2">
        <v>42499</v>
      </c>
      <c r="P7133" t="s">
        <v>18</v>
      </c>
      <c r="Q7133">
        <v>0.13</v>
      </c>
      <c r="R7133" s="5">
        <f t="shared" si="337"/>
        <v>0.13</v>
      </c>
      <c r="S7133" s="6" t="str">
        <f t="shared" si="338"/>
        <v/>
      </c>
      <c r="T7133">
        <f>ROUND(INT(表1[[#This Row],[合同结束日期]]-表1[[#This Row],[合同起始日期]])/365,1)</f>
        <v>3.2</v>
      </c>
    </row>
    <row r="7134" spans="1:20">
      <c r="A7134" s="1">
        <v>42095</v>
      </c>
      <c r="B7134" t="s">
        <v>121</v>
      </c>
      <c r="C7134">
        <f t="shared" si="336"/>
        <v>3</v>
      </c>
      <c r="D7134" t="s">
        <v>147</v>
      </c>
      <c r="E7134" s="4">
        <v>1210153.4519999998</v>
      </c>
      <c r="F7134" s="4">
        <v>85194.803020799998</v>
      </c>
      <c r="G7134" s="3">
        <v>7.0400000000000004E-2</v>
      </c>
      <c r="H7134" s="7">
        <v>1491.8065236686389</v>
      </c>
      <c r="I7134" s="4">
        <v>105.02317926627219</v>
      </c>
      <c r="J7134">
        <v>811.19999999999993</v>
      </c>
      <c r="K7134" t="s">
        <v>44</v>
      </c>
      <c r="L7134" t="s">
        <v>72</v>
      </c>
      <c r="M7134" t="s">
        <v>71</v>
      </c>
      <c r="N7134" s="2">
        <v>41240</v>
      </c>
      <c r="O7134" s="2">
        <v>44325</v>
      </c>
      <c r="P7134" t="s">
        <v>18</v>
      </c>
      <c r="Q7134">
        <v>7.0000000000000007E-2</v>
      </c>
      <c r="R7134" s="5">
        <f t="shared" si="337"/>
        <v>7.0000000000000007E-2</v>
      </c>
      <c r="S7134" s="6" t="str">
        <f t="shared" si="338"/>
        <v/>
      </c>
      <c r="T7134">
        <f>ROUND(INT(表1[[#This Row],[合同结束日期]]-表1[[#This Row],[合同起始日期]])/365,1)</f>
        <v>8.5</v>
      </c>
    </row>
    <row r="7135" spans="1:20">
      <c r="A7135" s="1">
        <v>42095</v>
      </c>
      <c r="B7135" t="s">
        <v>121</v>
      </c>
      <c r="C7135">
        <f t="shared" si="336"/>
        <v>3</v>
      </c>
      <c r="D7135" t="s">
        <v>148</v>
      </c>
      <c r="E7135" s="4">
        <v>189015.6</v>
      </c>
      <c r="F7135" s="4">
        <v>24515.323320000003</v>
      </c>
      <c r="G7135" s="3">
        <v>0.12970000000000001</v>
      </c>
      <c r="H7135" s="7">
        <v>2540.5322580645166</v>
      </c>
      <c r="I7135" s="4">
        <v>329.5070338709678</v>
      </c>
      <c r="J7135">
        <v>74.399999999999991</v>
      </c>
      <c r="K7135" t="s">
        <v>44</v>
      </c>
      <c r="L7135" t="s">
        <v>72</v>
      </c>
      <c r="M7135" t="s">
        <v>126</v>
      </c>
      <c r="N7135" s="2">
        <v>41312</v>
      </c>
      <c r="O7135" s="2">
        <v>43229</v>
      </c>
      <c r="P7135" t="s">
        <v>24</v>
      </c>
      <c r="Q7135">
        <v>0.11</v>
      </c>
      <c r="R7135" s="5">
        <f t="shared" si="337"/>
        <v>0.11</v>
      </c>
      <c r="S7135" s="6" t="str">
        <f t="shared" si="338"/>
        <v/>
      </c>
      <c r="T7135">
        <f>ROUND(INT(表1[[#This Row],[合同结束日期]]-表1[[#This Row],[合同起始日期]])/365,1)</f>
        <v>5.3</v>
      </c>
    </row>
    <row r="7136" spans="1:20">
      <c r="A7136" s="1">
        <v>42095</v>
      </c>
      <c r="B7136" t="s">
        <v>121</v>
      </c>
      <c r="C7136">
        <f t="shared" si="336"/>
        <v>3</v>
      </c>
      <c r="D7136" t="s">
        <v>304</v>
      </c>
      <c r="E7136" s="4">
        <v>94520.4</v>
      </c>
      <c r="F7136" s="4">
        <v>15094.907880000001</v>
      </c>
      <c r="G7136" s="3">
        <v>0.15970000000000001</v>
      </c>
      <c r="H7136" s="7">
        <v>2540.8709677419356</v>
      </c>
      <c r="I7136" s="4">
        <v>405.77709354838714</v>
      </c>
      <c r="J7136">
        <v>37.199999999999996</v>
      </c>
      <c r="K7136" t="s">
        <v>44</v>
      </c>
      <c r="L7136" t="s">
        <v>46</v>
      </c>
      <c r="M7136" t="s">
        <v>45</v>
      </c>
      <c r="N7136" s="2">
        <v>41609</v>
      </c>
      <c r="O7136" s="2">
        <v>42358</v>
      </c>
      <c r="P7136" t="s">
        <v>24</v>
      </c>
      <c r="Q7136">
        <v>0.14000000000000001</v>
      </c>
      <c r="R7136" s="5">
        <f t="shared" si="337"/>
        <v>0.14000000000000001</v>
      </c>
      <c r="S7136" s="6" t="str">
        <f t="shared" si="338"/>
        <v/>
      </c>
      <c r="T7136">
        <f>ROUND(INT(表1[[#This Row],[合同结束日期]]-表1[[#This Row],[合同起始日期]])/365,1)</f>
        <v>2.1</v>
      </c>
    </row>
    <row r="7137" spans="1:20">
      <c r="A7137" s="1">
        <v>42095</v>
      </c>
      <c r="B7137" t="s">
        <v>121</v>
      </c>
      <c r="C7137">
        <f t="shared" si="336"/>
        <v>3</v>
      </c>
      <c r="D7137" t="s">
        <v>149</v>
      </c>
      <c r="E7137" s="4">
        <v>4562585.1839999994</v>
      </c>
      <c r="F7137" s="4">
        <v>523204.45618273626</v>
      </c>
      <c r="G7137" s="3">
        <v>0.11467280830558545</v>
      </c>
      <c r="H7137" s="7">
        <v>1022.6342980096827</v>
      </c>
      <c r="I7137" s="4">
        <v>117.26834682238128</v>
      </c>
      <c r="J7137">
        <v>4461.5999999999995</v>
      </c>
      <c r="K7137" t="s">
        <v>151</v>
      </c>
      <c r="L7137" t="s">
        <v>150</v>
      </c>
      <c r="M7137" t="s">
        <v>150</v>
      </c>
      <c r="N7137" s="2">
        <v>41150</v>
      </c>
      <c r="O7137" s="2">
        <v>48708</v>
      </c>
      <c r="P7137" t="s">
        <v>24</v>
      </c>
      <c r="Q7137">
        <v>0.12</v>
      </c>
      <c r="R7137" s="5">
        <f t="shared" si="337"/>
        <v>0.12</v>
      </c>
      <c r="S7137" s="6" t="str">
        <f t="shared" si="338"/>
        <v/>
      </c>
      <c r="T7137">
        <f>ROUND(INT(表1[[#This Row],[合同结束日期]]-表1[[#This Row],[合同起始日期]])/365,1)</f>
        <v>20.7</v>
      </c>
    </row>
    <row r="7138" spans="1:20">
      <c r="A7138" s="1">
        <v>42095</v>
      </c>
      <c r="B7138" t="s">
        <v>121</v>
      </c>
      <c r="C7138">
        <f t="shared" si="336"/>
        <v>3</v>
      </c>
      <c r="D7138" t="s">
        <v>225</v>
      </c>
      <c r="E7138" s="4">
        <v>407340</v>
      </c>
      <c r="F7138" s="4">
        <v>48628.321784276246</v>
      </c>
      <c r="G7138" s="3">
        <v>0.11938017819088782</v>
      </c>
      <c r="H7138" s="7">
        <v>2256.5312770059163</v>
      </c>
      <c r="I7138" s="4">
        <v>269.38510594227796</v>
      </c>
      <c r="J7138">
        <v>180.51599999999999</v>
      </c>
      <c r="K7138" t="s">
        <v>44</v>
      </c>
      <c r="L7138" t="s">
        <v>72</v>
      </c>
      <c r="M7138" t="s">
        <v>126</v>
      </c>
      <c r="N7138" s="2">
        <v>41337</v>
      </c>
      <c r="O7138" s="2">
        <v>46917</v>
      </c>
      <c r="P7138" t="s">
        <v>24</v>
      </c>
      <c r="Q7138">
        <v>0.08</v>
      </c>
      <c r="R7138" s="5">
        <f t="shared" si="337"/>
        <v>0.08</v>
      </c>
      <c r="S7138" s="6" t="str">
        <f t="shared" si="338"/>
        <v/>
      </c>
      <c r="T7138">
        <f>ROUND(INT(表1[[#This Row],[合同结束日期]]-表1[[#This Row],[合同起始日期]])/365,1)</f>
        <v>15.3</v>
      </c>
    </row>
    <row r="7139" spans="1:20">
      <c r="A7139" s="1">
        <v>42095</v>
      </c>
      <c r="B7139" t="s">
        <v>121</v>
      </c>
      <c r="C7139">
        <f t="shared" si="336"/>
        <v>3</v>
      </c>
      <c r="D7139" t="s">
        <v>152</v>
      </c>
      <c r="E7139" s="4">
        <v>313236</v>
      </c>
      <c r="F7139" s="4">
        <v>61707.491999999991</v>
      </c>
      <c r="G7139" s="3">
        <v>0.19699999999999998</v>
      </c>
      <c r="H7139" s="7">
        <v>938.95683453237416</v>
      </c>
      <c r="I7139" s="4">
        <v>184.97449640287769</v>
      </c>
      <c r="J7139">
        <v>333.59999999999997</v>
      </c>
      <c r="K7139" t="s">
        <v>151</v>
      </c>
      <c r="L7139" t="s">
        <v>154</v>
      </c>
      <c r="M7139" t="s">
        <v>153</v>
      </c>
      <c r="N7139" s="2">
        <v>41261</v>
      </c>
      <c r="O7139" s="2">
        <v>43229</v>
      </c>
      <c r="P7139" t="s">
        <v>14</v>
      </c>
      <c r="Q7139">
        <v>0</v>
      </c>
      <c r="R7139" s="5">
        <f t="shared" si="337"/>
        <v>0</v>
      </c>
      <c r="S7139" s="6" t="str">
        <f t="shared" si="338"/>
        <v/>
      </c>
      <c r="T7139">
        <f>ROUND(INT(表1[[#This Row],[合同结束日期]]-表1[[#This Row],[合同起始日期]])/365,1)</f>
        <v>5.4</v>
      </c>
    </row>
    <row r="7140" spans="1:20">
      <c r="A7140" s="1">
        <v>42095</v>
      </c>
      <c r="B7140" t="s">
        <v>121</v>
      </c>
      <c r="C7140">
        <f t="shared" si="336"/>
        <v>3</v>
      </c>
      <c r="D7140" t="s">
        <v>155</v>
      </c>
      <c r="E7140" s="4">
        <v>310107.59999999998</v>
      </c>
      <c r="F7140" s="4">
        <v>58486.293359999996</v>
      </c>
      <c r="G7140" s="3">
        <v>0.18859999999999999</v>
      </c>
      <c r="H7140" s="7">
        <v>1746.1013513513512</v>
      </c>
      <c r="I7140" s="4">
        <v>329.31471486486487</v>
      </c>
      <c r="J7140">
        <v>177.6</v>
      </c>
      <c r="K7140" t="s">
        <v>11</v>
      </c>
      <c r="L7140" t="s">
        <v>92</v>
      </c>
      <c r="M7140" t="s">
        <v>92</v>
      </c>
      <c r="N7140" s="2">
        <v>41299</v>
      </c>
      <c r="O7140" s="2">
        <v>42499</v>
      </c>
      <c r="P7140" t="s">
        <v>24</v>
      </c>
      <c r="Q7140">
        <v>0.16</v>
      </c>
      <c r="R7140" s="5">
        <f t="shared" si="337"/>
        <v>0.16</v>
      </c>
      <c r="S7140" s="6" t="str">
        <f t="shared" si="338"/>
        <v/>
      </c>
      <c r="T7140">
        <f>ROUND(INT(表1[[#This Row],[合同结束日期]]-表1[[#This Row],[合同起始日期]])/365,1)</f>
        <v>3.3</v>
      </c>
    </row>
    <row r="7141" spans="1:20">
      <c r="A7141" s="1">
        <v>42095</v>
      </c>
      <c r="B7141" t="s">
        <v>121</v>
      </c>
      <c r="C7141">
        <f t="shared" si="336"/>
        <v>3</v>
      </c>
      <c r="D7141" t="s">
        <v>156</v>
      </c>
      <c r="E7141" s="4">
        <v>65955.599999999991</v>
      </c>
      <c r="F7141" s="4">
        <v>52797.457799999996</v>
      </c>
      <c r="G7141" s="3">
        <v>0.8005000000000001</v>
      </c>
      <c r="H7141" s="7">
        <v>312.28977272727269</v>
      </c>
      <c r="I7141" s="4">
        <v>249.98796306818181</v>
      </c>
      <c r="J7141">
        <v>211.2</v>
      </c>
      <c r="K7141" t="s">
        <v>11</v>
      </c>
      <c r="L7141" t="s">
        <v>23</v>
      </c>
      <c r="M7141" t="s">
        <v>23</v>
      </c>
      <c r="N7141" s="2">
        <v>41346</v>
      </c>
      <c r="O7141" s="2">
        <v>42499</v>
      </c>
      <c r="P7141" t="s">
        <v>24</v>
      </c>
      <c r="Q7141">
        <v>0.17</v>
      </c>
      <c r="R7141" s="5">
        <f t="shared" si="337"/>
        <v>0.17</v>
      </c>
      <c r="S7141" s="6" t="str">
        <f t="shared" si="338"/>
        <v/>
      </c>
      <c r="T7141">
        <f>ROUND(INT(表1[[#This Row],[合同结束日期]]-表1[[#This Row],[合同起始日期]])/365,1)</f>
        <v>3.2</v>
      </c>
    </row>
    <row r="7142" spans="1:20">
      <c r="A7142" s="1">
        <v>42095</v>
      </c>
      <c r="B7142" t="s">
        <v>121</v>
      </c>
      <c r="C7142">
        <f t="shared" si="336"/>
        <v>3</v>
      </c>
      <c r="D7142" t="s">
        <v>367</v>
      </c>
      <c r="E7142" s="4">
        <v>572328</v>
      </c>
      <c r="F7142" s="4">
        <v>97581.923999999999</v>
      </c>
      <c r="G7142" s="3">
        <v>0.17049999999999998</v>
      </c>
      <c r="H7142" s="7">
        <v>4769.3999999999996</v>
      </c>
      <c r="I7142" s="4">
        <v>813.18269999999995</v>
      </c>
      <c r="J7142">
        <v>120</v>
      </c>
      <c r="K7142" t="s">
        <v>11</v>
      </c>
      <c r="L7142" t="s">
        <v>51</v>
      </c>
      <c r="M7142" t="s">
        <v>50</v>
      </c>
      <c r="N7142" s="2">
        <v>41989</v>
      </c>
      <c r="O7142" s="2">
        <v>42719</v>
      </c>
      <c r="P7142" t="s">
        <v>24</v>
      </c>
      <c r="Q7142">
        <v>0.16</v>
      </c>
      <c r="R7142" s="5">
        <f t="shared" si="337"/>
        <v>0.16</v>
      </c>
      <c r="S7142" s="6" t="str">
        <f t="shared" si="338"/>
        <v/>
      </c>
      <c r="T7142">
        <f>ROUND(INT(表1[[#This Row],[合同结束日期]]-表1[[#This Row],[合同起始日期]])/365,1)</f>
        <v>2</v>
      </c>
    </row>
    <row r="7143" spans="1:20">
      <c r="A7143" s="1">
        <v>42095</v>
      </c>
      <c r="B7143" t="s">
        <v>121</v>
      </c>
      <c r="C7143">
        <f t="shared" si="336"/>
        <v>3</v>
      </c>
      <c r="D7143" t="s">
        <v>158</v>
      </c>
      <c r="E7143" s="4">
        <v>120638.76</v>
      </c>
      <c r="F7143" s="4">
        <v>21461.635403999997</v>
      </c>
      <c r="G7143" s="3">
        <v>0.17789999999999997</v>
      </c>
      <c r="H7143" s="7">
        <v>1795.2196428571426</v>
      </c>
      <c r="I7143" s="4">
        <v>319.36957446428568</v>
      </c>
      <c r="J7143">
        <v>67.2</v>
      </c>
      <c r="K7143" t="s">
        <v>11</v>
      </c>
      <c r="L7143" t="s">
        <v>13</v>
      </c>
      <c r="M7143" t="s">
        <v>27</v>
      </c>
      <c r="N7143" s="2">
        <v>41330</v>
      </c>
      <c r="O7143" s="2">
        <v>42133</v>
      </c>
      <c r="P7143" t="s">
        <v>24</v>
      </c>
      <c r="Q7143">
        <v>0.15</v>
      </c>
      <c r="R7143" s="5">
        <f t="shared" si="337"/>
        <v>0.15</v>
      </c>
      <c r="S7143" s="6" t="str">
        <f t="shared" si="338"/>
        <v/>
      </c>
      <c r="T7143">
        <f>ROUND(INT(表1[[#This Row],[合同结束日期]]-表1[[#This Row],[合同起始日期]])/365,1)</f>
        <v>2.2000000000000002</v>
      </c>
    </row>
    <row r="7144" spans="1:20">
      <c r="A7144" s="1">
        <v>42095</v>
      </c>
      <c r="B7144" t="s">
        <v>121</v>
      </c>
      <c r="C7144">
        <f t="shared" si="336"/>
        <v>3</v>
      </c>
      <c r="D7144" t="s">
        <v>159</v>
      </c>
      <c r="E7144" s="4">
        <v>95444.484000000011</v>
      </c>
      <c r="F7144" s="4">
        <v>19155.707938800002</v>
      </c>
      <c r="G7144" s="3">
        <v>0.20069999999999999</v>
      </c>
      <c r="H7144" s="7">
        <v>1420.3048214285716</v>
      </c>
      <c r="I7144" s="4">
        <v>285.05517766071432</v>
      </c>
      <c r="J7144">
        <v>67.2</v>
      </c>
      <c r="K7144" t="s">
        <v>60</v>
      </c>
      <c r="L7144" t="s">
        <v>61</v>
      </c>
      <c r="M7144" t="s">
        <v>60</v>
      </c>
      <c r="N7144" s="2">
        <v>41283</v>
      </c>
      <c r="O7144" s="2">
        <v>42133</v>
      </c>
      <c r="P7144" t="s">
        <v>24</v>
      </c>
      <c r="Q7144">
        <v>0.15</v>
      </c>
      <c r="R7144" s="5">
        <f t="shared" si="337"/>
        <v>0.15</v>
      </c>
      <c r="S7144" s="6" t="str">
        <f t="shared" si="338"/>
        <v/>
      </c>
      <c r="T7144">
        <f>ROUND(INT(表1[[#This Row],[合同结束日期]]-表1[[#This Row],[合同起始日期]])/365,1)</f>
        <v>2.2999999999999998</v>
      </c>
    </row>
    <row r="7145" spans="1:20">
      <c r="A7145" s="1">
        <v>42095</v>
      </c>
      <c r="B7145" t="s">
        <v>121</v>
      </c>
      <c r="C7145">
        <f t="shared" si="336"/>
        <v>3</v>
      </c>
      <c r="D7145" t="s">
        <v>244</v>
      </c>
      <c r="E7145" s="4">
        <v>588028.79999999993</v>
      </c>
      <c r="F7145" s="4">
        <v>103375.46304</v>
      </c>
      <c r="G7145" s="3">
        <v>0.17580000000000001</v>
      </c>
      <c r="H7145" s="7">
        <v>3161.4451612903222</v>
      </c>
      <c r="I7145" s="4">
        <v>555.78205935483868</v>
      </c>
      <c r="J7145">
        <v>186</v>
      </c>
      <c r="K7145" t="s">
        <v>11</v>
      </c>
      <c r="L7145" t="s">
        <v>13</v>
      </c>
      <c r="M7145" t="s">
        <v>27</v>
      </c>
      <c r="N7145" s="2">
        <v>41445</v>
      </c>
      <c r="O7145" s="2">
        <v>42204</v>
      </c>
      <c r="P7145" t="s">
        <v>24</v>
      </c>
      <c r="Q7145">
        <v>0.16</v>
      </c>
      <c r="R7145" s="5">
        <f t="shared" si="337"/>
        <v>0.16</v>
      </c>
      <c r="S7145" s="6" t="str">
        <f t="shared" si="338"/>
        <v/>
      </c>
      <c r="T7145">
        <f>ROUND(INT(表1[[#This Row],[合同结束日期]]-表1[[#This Row],[合同起始日期]])/365,1)</f>
        <v>2.1</v>
      </c>
    </row>
    <row r="7146" spans="1:20">
      <c r="A7146" s="1">
        <v>42095</v>
      </c>
      <c r="B7146" t="s">
        <v>121</v>
      </c>
      <c r="C7146">
        <f t="shared" si="336"/>
        <v>3</v>
      </c>
      <c r="D7146" t="s">
        <v>160</v>
      </c>
      <c r="E7146" s="4">
        <v>270415.2</v>
      </c>
      <c r="F7146" s="4">
        <v>44212.885200000004</v>
      </c>
      <c r="G7146" s="3">
        <v>0.16350000000000001</v>
      </c>
      <c r="H7146" s="7">
        <v>3694.1967213114754</v>
      </c>
      <c r="I7146" s="4">
        <v>604.00116393442624</v>
      </c>
      <c r="J7146">
        <v>73.2</v>
      </c>
      <c r="K7146" t="s">
        <v>20</v>
      </c>
      <c r="L7146" t="s">
        <v>21</v>
      </c>
      <c r="M7146" t="s">
        <v>130</v>
      </c>
      <c r="N7146" s="2">
        <v>41295</v>
      </c>
      <c r="O7146" s="2">
        <v>42133</v>
      </c>
      <c r="P7146" t="s">
        <v>24</v>
      </c>
      <c r="Q7146">
        <v>0.15</v>
      </c>
      <c r="R7146" s="5">
        <f t="shared" si="337"/>
        <v>0.15</v>
      </c>
      <c r="S7146" s="6" t="str">
        <f t="shared" si="338"/>
        <v/>
      </c>
      <c r="T7146">
        <f>ROUND(INT(表1[[#This Row],[合同结束日期]]-表1[[#This Row],[合同起始日期]])/365,1)</f>
        <v>2.2999999999999998</v>
      </c>
    </row>
    <row r="7147" spans="1:20">
      <c r="A7147" s="1">
        <v>42095</v>
      </c>
      <c r="B7147" t="s">
        <v>121</v>
      </c>
      <c r="C7147">
        <f t="shared" si="336"/>
        <v>3</v>
      </c>
      <c r="D7147" t="s">
        <v>161</v>
      </c>
      <c r="E7147" s="4">
        <v>162987.6</v>
      </c>
      <c r="F7147" s="4">
        <v>30283.096079999999</v>
      </c>
      <c r="G7147" s="3">
        <v>0.18579999999999999</v>
      </c>
      <c r="H7147" s="7">
        <v>1940.3285714285714</v>
      </c>
      <c r="I7147" s="4">
        <v>360.51304857142856</v>
      </c>
      <c r="J7147">
        <v>84</v>
      </c>
      <c r="K7147" t="s">
        <v>20</v>
      </c>
      <c r="L7147" t="s">
        <v>21</v>
      </c>
      <c r="M7147" t="s">
        <v>17</v>
      </c>
      <c r="N7147" s="2">
        <v>41326</v>
      </c>
      <c r="O7147" s="2">
        <v>42133</v>
      </c>
      <c r="P7147" t="s">
        <v>24</v>
      </c>
      <c r="Q7147">
        <v>0.16</v>
      </c>
      <c r="R7147" s="5">
        <f t="shared" si="337"/>
        <v>0.16</v>
      </c>
      <c r="S7147" s="6" t="str">
        <f t="shared" si="338"/>
        <v/>
      </c>
      <c r="T7147">
        <f>ROUND(INT(表1[[#This Row],[合同结束日期]]-表1[[#This Row],[合同起始日期]])/365,1)</f>
        <v>2.2000000000000002</v>
      </c>
    </row>
    <row r="7148" spans="1:20">
      <c r="A7148" s="1">
        <v>42095</v>
      </c>
      <c r="B7148" t="s">
        <v>121</v>
      </c>
      <c r="C7148">
        <f t="shared" si="336"/>
        <v>3</v>
      </c>
      <c r="D7148" t="s">
        <v>162</v>
      </c>
      <c r="E7148" s="4">
        <v>67959.599999999991</v>
      </c>
      <c r="F7148" s="4">
        <v>24567.395399999998</v>
      </c>
      <c r="G7148" s="3">
        <v>0.36149999999999999</v>
      </c>
      <c r="H7148" s="7">
        <v>636.32584269662914</v>
      </c>
      <c r="I7148" s="4">
        <v>230.03179213483145</v>
      </c>
      <c r="J7148">
        <v>106.8</v>
      </c>
      <c r="K7148" t="s">
        <v>11</v>
      </c>
      <c r="L7148" t="s">
        <v>13</v>
      </c>
      <c r="M7148" t="s">
        <v>34</v>
      </c>
      <c r="N7148" s="2">
        <v>41276</v>
      </c>
      <c r="O7148" s="2">
        <v>42133</v>
      </c>
      <c r="P7148" t="s">
        <v>24</v>
      </c>
      <c r="Q7148">
        <v>0.15</v>
      </c>
      <c r="R7148" s="5">
        <f t="shared" si="337"/>
        <v>0.15</v>
      </c>
      <c r="S7148" s="6" t="str">
        <f t="shared" si="338"/>
        <v/>
      </c>
      <c r="T7148">
        <f>ROUND(INT(表1[[#This Row],[合同结束日期]]-表1[[#This Row],[合同起始日期]])/365,1)</f>
        <v>2.2999999999999998</v>
      </c>
    </row>
    <row r="7149" spans="1:20">
      <c r="A7149" s="1">
        <v>42095</v>
      </c>
      <c r="B7149" t="s">
        <v>121</v>
      </c>
      <c r="C7149">
        <f t="shared" si="336"/>
        <v>3</v>
      </c>
      <c r="D7149" t="s">
        <v>163</v>
      </c>
      <c r="E7149" s="4">
        <v>19404</v>
      </c>
      <c r="F7149" s="4">
        <v>11867.4864</v>
      </c>
      <c r="G7149" s="3">
        <v>0.61160000000000003</v>
      </c>
      <c r="H7149" s="7">
        <v>376.04651162790697</v>
      </c>
      <c r="I7149" s="4">
        <v>229.9900465116279</v>
      </c>
      <c r="J7149">
        <v>51.6</v>
      </c>
      <c r="K7149" t="s">
        <v>11</v>
      </c>
      <c r="L7149" t="s">
        <v>13</v>
      </c>
      <c r="M7149" t="s">
        <v>34</v>
      </c>
      <c r="N7149" s="2">
        <v>41276</v>
      </c>
      <c r="O7149" s="2">
        <v>42133</v>
      </c>
      <c r="P7149" t="s">
        <v>24</v>
      </c>
      <c r="Q7149">
        <v>0.15</v>
      </c>
      <c r="R7149" s="5">
        <f t="shared" si="337"/>
        <v>0.15</v>
      </c>
      <c r="S7149" s="6" t="str">
        <f t="shared" si="338"/>
        <v/>
      </c>
      <c r="T7149">
        <f>ROUND(INT(表1[[#This Row],[合同结束日期]]-表1[[#This Row],[合同起始日期]])/365,1)</f>
        <v>2.2999999999999998</v>
      </c>
    </row>
    <row r="7150" spans="1:20">
      <c r="A7150" s="1">
        <v>42095</v>
      </c>
      <c r="B7150" t="s">
        <v>121</v>
      </c>
      <c r="C7150">
        <f t="shared" si="336"/>
        <v>3</v>
      </c>
      <c r="D7150" t="s">
        <v>379</v>
      </c>
      <c r="E7150" s="4">
        <v>37129.199999999997</v>
      </c>
      <c r="F7150" s="4">
        <v>14350.435799999999</v>
      </c>
      <c r="G7150" s="3">
        <v>0.38650000000000001</v>
      </c>
      <c r="H7150" s="7">
        <v>595.01923076923072</v>
      </c>
      <c r="I7150" s="4">
        <v>229.97493269230768</v>
      </c>
      <c r="J7150">
        <v>62.4</v>
      </c>
      <c r="K7150" t="s">
        <v>11</v>
      </c>
      <c r="L7150" t="s">
        <v>13</v>
      </c>
      <c r="M7150" t="s">
        <v>34</v>
      </c>
      <c r="N7150" s="2">
        <v>41276</v>
      </c>
      <c r="O7150" s="2">
        <v>42133</v>
      </c>
      <c r="P7150" t="s">
        <v>24</v>
      </c>
      <c r="Q7150">
        <v>0.15</v>
      </c>
      <c r="R7150" s="5">
        <f t="shared" si="337"/>
        <v>0.15</v>
      </c>
      <c r="S7150" s="6" t="str">
        <f t="shared" si="338"/>
        <v/>
      </c>
      <c r="T7150">
        <f>ROUND(INT(表1[[#This Row],[合同结束日期]]-表1[[#This Row],[合同起始日期]])/365,1)</f>
        <v>2.2999999999999998</v>
      </c>
    </row>
    <row r="7151" spans="1:20">
      <c r="A7151" s="1">
        <v>42095</v>
      </c>
      <c r="B7151" t="s">
        <v>121</v>
      </c>
      <c r="C7151">
        <f t="shared" si="336"/>
        <v>3</v>
      </c>
      <c r="D7151" t="s">
        <v>380</v>
      </c>
      <c r="E7151" s="4">
        <v>43969.799999999996</v>
      </c>
      <c r="F7151" s="4">
        <v>7039.564980000001</v>
      </c>
      <c r="G7151" s="3">
        <v>0.16010000000000005</v>
      </c>
      <c r="H7151" s="7">
        <v>482.12499999999994</v>
      </c>
      <c r="I7151" s="4">
        <v>77.188212500000006</v>
      </c>
      <c r="J7151">
        <v>91.2</v>
      </c>
      <c r="K7151" t="s">
        <v>20</v>
      </c>
      <c r="L7151" t="s">
        <v>21</v>
      </c>
      <c r="M7151" t="s">
        <v>130</v>
      </c>
      <c r="N7151" s="2">
        <v>42104</v>
      </c>
      <c r="O7151" s="2">
        <v>42849</v>
      </c>
      <c r="P7151" t="s">
        <v>14</v>
      </c>
      <c r="Q7151" t="s">
        <v>381</v>
      </c>
      <c r="R7151" s="5" t="str">
        <f t="shared" si="337"/>
        <v>0.</v>
      </c>
      <c r="S7151" s="6" t="str">
        <f t="shared" si="338"/>
        <v>0.16</v>
      </c>
      <c r="T7151">
        <f>ROUND(INT(表1[[#This Row],[合同结束日期]]-表1[[#This Row],[合同起始日期]])/365,1)</f>
        <v>2</v>
      </c>
    </row>
    <row r="7152" spans="1:20">
      <c r="A7152" s="1">
        <v>42095</v>
      </c>
      <c r="B7152" t="s">
        <v>121</v>
      </c>
      <c r="C7152">
        <f t="shared" si="336"/>
        <v>3</v>
      </c>
      <c r="D7152" t="s">
        <v>165</v>
      </c>
      <c r="E7152" s="4">
        <v>8094</v>
      </c>
      <c r="F7152" s="4">
        <v>7113.8166000000001</v>
      </c>
      <c r="G7152" s="3">
        <v>0.87890000000000001</v>
      </c>
      <c r="H7152" s="7">
        <v>88.75</v>
      </c>
      <c r="I7152" s="4">
        <v>78.002375000000001</v>
      </c>
      <c r="J7152">
        <v>91.2</v>
      </c>
      <c r="K7152" t="s">
        <v>20</v>
      </c>
      <c r="L7152" t="s">
        <v>21</v>
      </c>
      <c r="M7152" t="s">
        <v>130</v>
      </c>
      <c r="N7152" s="2">
        <v>41284</v>
      </c>
      <c r="O7152" s="2">
        <v>42133</v>
      </c>
      <c r="P7152" t="s">
        <v>24</v>
      </c>
      <c r="Q7152">
        <v>0.15</v>
      </c>
      <c r="R7152" s="5">
        <f t="shared" si="337"/>
        <v>0.15</v>
      </c>
      <c r="S7152" s="6" t="str">
        <f t="shared" si="338"/>
        <v/>
      </c>
      <c r="T7152">
        <f>ROUND(INT(表1[[#This Row],[合同结束日期]]-表1[[#This Row],[合同起始日期]])/365,1)</f>
        <v>2.2999999999999998</v>
      </c>
    </row>
    <row r="7153" spans="1:20">
      <c r="A7153" s="1">
        <v>42095</v>
      </c>
      <c r="B7153" t="s">
        <v>121</v>
      </c>
      <c r="C7153">
        <f t="shared" si="336"/>
        <v>3</v>
      </c>
      <c r="D7153" t="s">
        <v>166</v>
      </c>
      <c r="E7153" s="4">
        <v>224535.6</v>
      </c>
      <c r="F7153" s="4">
        <v>44615.223720000002</v>
      </c>
      <c r="G7153" s="3">
        <v>0.19870000000000002</v>
      </c>
      <c r="H7153" s="7">
        <v>1107.1775147928995</v>
      </c>
      <c r="I7153" s="4">
        <v>219.99617218934915</v>
      </c>
      <c r="J7153">
        <v>202.79999999999998</v>
      </c>
      <c r="K7153" t="s">
        <v>20</v>
      </c>
      <c r="L7153" t="s">
        <v>21</v>
      </c>
      <c r="M7153" t="s">
        <v>130</v>
      </c>
      <c r="N7153" s="2">
        <v>41281</v>
      </c>
      <c r="O7153" s="2">
        <v>42499</v>
      </c>
      <c r="P7153" t="s">
        <v>24</v>
      </c>
      <c r="Q7153">
        <v>0.15</v>
      </c>
      <c r="R7153" s="5">
        <f t="shared" si="337"/>
        <v>0.15</v>
      </c>
      <c r="S7153" s="6" t="str">
        <f t="shared" si="338"/>
        <v/>
      </c>
      <c r="T7153">
        <f>ROUND(INT(表1[[#This Row],[合同结束日期]]-表1[[#This Row],[合同起始日期]])/365,1)</f>
        <v>3.3</v>
      </c>
    </row>
    <row r="7154" spans="1:20">
      <c r="A7154" s="1">
        <v>42095</v>
      </c>
      <c r="B7154" t="s">
        <v>121</v>
      </c>
      <c r="C7154">
        <f t="shared" si="336"/>
        <v>3</v>
      </c>
      <c r="D7154" t="s">
        <v>167</v>
      </c>
      <c r="E7154" s="4">
        <v>159516</v>
      </c>
      <c r="F7154" s="4">
        <v>47105.074799999995</v>
      </c>
      <c r="G7154" s="3">
        <v>0.29529999999999995</v>
      </c>
      <c r="H7154" s="7">
        <v>880.33112582781462</v>
      </c>
      <c r="I7154" s="4">
        <v>259.96178145695364</v>
      </c>
      <c r="J7154">
        <v>181.2</v>
      </c>
      <c r="K7154" t="s">
        <v>20</v>
      </c>
      <c r="L7154" t="s">
        <v>21</v>
      </c>
      <c r="M7154" t="s">
        <v>130</v>
      </c>
      <c r="N7154" s="2">
        <v>41285</v>
      </c>
      <c r="O7154" s="2">
        <v>42499</v>
      </c>
      <c r="P7154" t="s">
        <v>24</v>
      </c>
      <c r="Q7154">
        <v>0.18</v>
      </c>
      <c r="R7154" s="5">
        <f t="shared" si="337"/>
        <v>0.18</v>
      </c>
      <c r="S7154" s="6" t="str">
        <f t="shared" si="338"/>
        <v/>
      </c>
      <c r="T7154">
        <f>ROUND(INT(表1[[#This Row],[合同结束日期]]-表1[[#This Row],[合同起始日期]])/365,1)</f>
        <v>3.3</v>
      </c>
    </row>
    <row r="7155" spans="1:20">
      <c r="A7155" s="1">
        <v>42095</v>
      </c>
      <c r="B7155" t="s">
        <v>121</v>
      </c>
      <c r="C7155">
        <f t="shared" si="336"/>
        <v>3</v>
      </c>
      <c r="D7155" t="s">
        <v>168</v>
      </c>
      <c r="E7155" s="4">
        <v>230648.4</v>
      </c>
      <c r="F7155" s="4">
        <v>51227.009640000004</v>
      </c>
      <c r="G7155" s="3">
        <v>0.22210000000000002</v>
      </c>
      <c r="H7155" s="7">
        <v>1186.4629629629628</v>
      </c>
      <c r="I7155" s="4">
        <v>263.51342407407407</v>
      </c>
      <c r="J7155">
        <v>194.4</v>
      </c>
      <c r="K7155" t="s">
        <v>60</v>
      </c>
      <c r="L7155" t="s">
        <v>61</v>
      </c>
      <c r="M7155" t="s">
        <v>58</v>
      </c>
      <c r="N7155" s="2">
        <v>41348</v>
      </c>
      <c r="O7155" s="2">
        <v>42499</v>
      </c>
      <c r="P7155" t="s">
        <v>24</v>
      </c>
      <c r="Q7155">
        <v>0.18</v>
      </c>
      <c r="R7155" s="5">
        <f t="shared" si="337"/>
        <v>0.18</v>
      </c>
      <c r="S7155" s="6" t="str">
        <f t="shared" si="338"/>
        <v/>
      </c>
      <c r="T7155">
        <f>ROUND(INT(表1[[#This Row],[合同结束日期]]-表1[[#This Row],[合同起始日期]])/365,1)</f>
        <v>3.2</v>
      </c>
    </row>
    <row r="7156" spans="1:20">
      <c r="A7156" s="1">
        <v>42095</v>
      </c>
      <c r="B7156" t="s">
        <v>121</v>
      </c>
      <c r="C7156">
        <f t="shared" si="336"/>
        <v>3</v>
      </c>
      <c r="D7156" t="s">
        <v>226</v>
      </c>
      <c r="E7156" s="4">
        <v>265675.92</v>
      </c>
      <c r="F7156" s="4">
        <v>73857.905760000009</v>
      </c>
      <c r="G7156" s="3">
        <v>0.27800000000000002</v>
      </c>
      <c r="H7156" s="7">
        <v>202.74413919413919</v>
      </c>
      <c r="I7156" s="4">
        <v>56.362870695970706</v>
      </c>
      <c r="J7156">
        <v>1310.3999999999999</v>
      </c>
      <c r="K7156" t="s">
        <v>20</v>
      </c>
      <c r="L7156" t="s">
        <v>173</v>
      </c>
      <c r="M7156" t="s">
        <v>172</v>
      </c>
      <c r="N7156" s="2">
        <v>41241</v>
      </c>
      <c r="O7156" s="2">
        <v>45803</v>
      </c>
      <c r="P7156" t="s">
        <v>39</v>
      </c>
      <c r="Q7156">
        <v>0.13</v>
      </c>
      <c r="R7156" s="5">
        <f t="shared" si="337"/>
        <v>0.13</v>
      </c>
      <c r="S7156" s="6" t="str">
        <f t="shared" si="338"/>
        <v/>
      </c>
      <c r="T7156">
        <f>ROUND(INT(表1[[#This Row],[合同结束日期]]-表1[[#This Row],[合同起始日期]])/365,1)</f>
        <v>12.5</v>
      </c>
    </row>
    <row r="7157" spans="1:20">
      <c r="A7157" s="1">
        <v>42095</v>
      </c>
      <c r="B7157" t="s">
        <v>121</v>
      </c>
      <c r="C7157">
        <f t="shared" si="336"/>
        <v>3</v>
      </c>
      <c r="D7157" t="s">
        <v>169</v>
      </c>
      <c r="E7157" s="4">
        <v>138494.39999999999</v>
      </c>
      <c r="F7157" s="4">
        <v>34125.02016</v>
      </c>
      <c r="G7157" s="3">
        <v>0.24640000000000001</v>
      </c>
      <c r="H7157" s="7">
        <v>1078.6168224299065</v>
      </c>
      <c r="I7157" s="4">
        <v>265.77118504672899</v>
      </c>
      <c r="J7157">
        <v>128.4</v>
      </c>
      <c r="K7157" t="s">
        <v>20</v>
      </c>
      <c r="L7157" t="s">
        <v>21</v>
      </c>
      <c r="M7157" t="s">
        <v>130</v>
      </c>
      <c r="N7157" s="2">
        <v>41326</v>
      </c>
      <c r="O7157" s="2">
        <v>42499</v>
      </c>
      <c r="P7157" t="s">
        <v>24</v>
      </c>
      <c r="Q7157">
        <v>0.2</v>
      </c>
      <c r="R7157" s="5">
        <f t="shared" si="337"/>
        <v>0.2</v>
      </c>
      <c r="S7157" s="6" t="str">
        <f t="shared" si="338"/>
        <v/>
      </c>
      <c r="T7157">
        <f>ROUND(INT(表1[[#This Row],[合同结束日期]]-表1[[#This Row],[合同起始日期]])/365,1)</f>
        <v>3.2</v>
      </c>
    </row>
    <row r="7158" spans="1:20">
      <c r="A7158" s="1">
        <v>42095</v>
      </c>
      <c r="B7158" t="s">
        <v>121</v>
      </c>
      <c r="C7158">
        <f t="shared" si="336"/>
        <v>3</v>
      </c>
      <c r="D7158" t="s">
        <v>171</v>
      </c>
      <c r="E7158" s="4">
        <v>241238.39999999999</v>
      </c>
      <c r="F7158" s="4">
        <v>111862.24608</v>
      </c>
      <c r="G7158" s="3">
        <v>0.4637</v>
      </c>
      <c r="H7158" s="7">
        <v>340.73220338983049</v>
      </c>
      <c r="I7158" s="4">
        <v>157.99752271186441</v>
      </c>
      <c r="J7158">
        <v>708</v>
      </c>
      <c r="K7158" t="s">
        <v>20</v>
      </c>
      <c r="L7158" t="s">
        <v>173</v>
      </c>
      <c r="M7158" t="s">
        <v>172</v>
      </c>
      <c r="N7158" s="2">
        <v>41377</v>
      </c>
      <c r="O7158" s="2">
        <v>43247</v>
      </c>
      <c r="P7158" t="s">
        <v>24</v>
      </c>
      <c r="Q7158">
        <v>0.21</v>
      </c>
      <c r="R7158" s="5">
        <f t="shared" si="337"/>
        <v>0.21</v>
      </c>
      <c r="S7158" s="6" t="str">
        <f t="shared" si="338"/>
        <v/>
      </c>
      <c r="T7158">
        <f>ROUND(INT(表1[[#This Row],[合同结束日期]]-表1[[#This Row],[合同起始日期]])/365,1)</f>
        <v>5.0999999999999996</v>
      </c>
    </row>
    <row r="7159" spans="1:20">
      <c r="A7159" s="1">
        <v>42095</v>
      </c>
      <c r="B7159" t="s">
        <v>121</v>
      </c>
      <c r="C7159">
        <f t="shared" ref="C7159:C7221" si="339">IF($B7159="负一层",-1,IF($B7159="负一夹层",0,IF($B7159="一层",1,IF($B7159="二层",2,IF($B7159="三层",3,IF($B7159="四层",4))))))</f>
        <v>3</v>
      </c>
      <c r="D7159" t="s">
        <v>174</v>
      </c>
      <c r="E7159" s="4">
        <v>267142.8</v>
      </c>
      <c r="F7159" s="4">
        <v>58958.415959999998</v>
      </c>
      <c r="G7159" s="3">
        <v>0.22070000000000001</v>
      </c>
      <c r="H7159" s="7">
        <v>475.6816239316239</v>
      </c>
      <c r="I7159" s="4">
        <v>104.9829344017094</v>
      </c>
      <c r="J7159">
        <v>561.6</v>
      </c>
      <c r="K7159" t="s">
        <v>76</v>
      </c>
      <c r="L7159" t="s">
        <v>75</v>
      </c>
      <c r="M7159" t="s">
        <v>75</v>
      </c>
      <c r="N7159" s="2">
        <v>41243</v>
      </c>
      <c r="O7159" s="2">
        <v>43229</v>
      </c>
      <c r="P7159" t="s">
        <v>24</v>
      </c>
      <c r="Q7159">
        <v>0.1</v>
      </c>
      <c r="R7159" s="5">
        <f t="shared" ref="R7159:R7221" si="340">IF(ISERROR(FIND(",",$Q7159)),$Q7159,LEFT($Q7159,FIND(",",$Q7159)-1))</f>
        <v>0.1</v>
      </c>
      <c r="S7159" s="6" t="str">
        <f t="shared" si="338"/>
        <v/>
      </c>
      <c r="T7159">
        <f>ROUND(INT(表1[[#This Row],[合同结束日期]]-表1[[#This Row],[合同起始日期]])/365,1)</f>
        <v>5.4</v>
      </c>
    </row>
    <row r="7160" spans="1:20">
      <c r="A7160" s="1">
        <v>42095</v>
      </c>
      <c r="B7160" t="s">
        <v>121</v>
      </c>
      <c r="C7160">
        <f t="shared" si="339"/>
        <v>3</v>
      </c>
      <c r="D7160" t="s">
        <v>175</v>
      </c>
      <c r="E7160" s="4">
        <v>1044825.6</v>
      </c>
      <c r="F7160" s="4">
        <v>228712.32384</v>
      </c>
      <c r="G7160" s="3">
        <v>0.21890000000000001</v>
      </c>
      <c r="H7160" s="7">
        <v>531.23123856009761</v>
      </c>
      <c r="I7160" s="4">
        <v>116.28651812080537</v>
      </c>
      <c r="J7160">
        <v>1966.8</v>
      </c>
      <c r="K7160" t="s">
        <v>20</v>
      </c>
      <c r="L7160" t="s">
        <v>173</v>
      </c>
      <c r="M7160" t="s">
        <v>172</v>
      </c>
      <c r="N7160" s="2">
        <v>41288</v>
      </c>
      <c r="O7160" s="2">
        <v>44694</v>
      </c>
      <c r="P7160" t="s">
        <v>18</v>
      </c>
      <c r="Q7160">
        <v>0.2</v>
      </c>
      <c r="R7160" s="5">
        <f t="shared" si="340"/>
        <v>0.2</v>
      </c>
      <c r="S7160" s="6" t="str">
        <f t="shared" ref="S7160:S7221" si="341">IF(ISERROR(FIND(",",$Q7160)),"",RIGHT($Q7160,LEN($Q7160)-FIND(",",$Q7160)))</f>
        <v/>
      </c>
      <c r="T7160">
        <f>ROUND(INT(表1[[#This Row],[合同结束日期]]-表1[[#This Row],[合同起始日期]])/365,1)</f>
        <v>9.3000000000000007</v>
      </c>
    </row>
    <row r="7161" spans="1:20">
      <c r="A7161" s="1">
        <v>42095</v>
      </c>
      <c r="B7161" t="s">
        <v>121</v>
      </c>
      <c r="C7161">
        <f t="shared" si="339"/>
        <v>3</v>
      </c>
      <c r="D7161" t="s">
        <v>313</v>
      </c>
      <c r="E7161" s="4">
        <v>94313.76</v>
      </c>
      <c r="F7161" s="4">
        <v>15693.809663999999</v>
      </c>
      <c r="G7161" s="3">
        <v>0.16639999999999999</v>
      </c>
      <c r="H7161" s="7">
        <v>5239.6533333333327</v>
      </c>
      <c r="I7161" s="4">
        <v>871.8783146666666</v>
      </c>
      <c r="J7161">
        <v>18</v>
      </c>
      <c r="K7161" t="s">
        <v>20</v>
      </c>
      <c r="L7161" t="s">
        <v>21</v>
      </c>
      <c r="M7161" t="s">
        <v>130</v>
      </c>
      <c r="N7161" s="2">
        <v>41727</v>
      </c>
      <c r="O7161" s="2">
        <v>42189</v>
      </c>
      <c r="P7161" t="s">
        <v>24</v>
      </c>
      <c r="Q7161">
        <v>0.16</v>
      </c>
      <c r="R7161" s="5">
        <f t="shared" si="340"/>
        <v>0.16</v>
      </c>
      <c r="S7161" s="6" t="str">
        <f t="shared" si="341"/>
        <v/>
      </c>
      <c r="T7161">
        <f>ROUND(INT(表1[[#This Row],[合同结束日期]]-表1[[#This Row],[合同起始日期]])/365,1)</f>
        <v>1.3</v>
      </c>
    </row>
    <row r="7162" spans="1:20">
      <c r="A7162" s="1">
        <v>42095</v>
      </c>
      <c r="B7162" t="s">
        <v>121</v>
      </c>
      <c r="C7162">
        <f t="shared" si="339"/>
        <v>3</v>
      </c>
      <c r="D7162" t="s">
        <v>297</v>
      </c>
      <c r="E7162" s="4">
        <v>61983.479999999996</v>
      </c>
      <c r="F7162" s="4">
        <v>8039.2573560000001</v>
      </c>
      <c r="G7162" s="3">
        <v>0.12970000000000001</v>
      </c>
      <c r="H7162" s="7">
        <v>4304.4083333333338</v>
      </c>
      <c r="I7162" s="4">
        <v>558.28176083333335</v>
      </c>
      <c r="J7162">
        <v>14.399999999999999</v>
      </c>
      <c r="K7162" t="s">
        <v>60</v>
      </c>
      <c r="L7162" t="s">
        <v>61</v>
      </c>
      <c r="M7162" t="s">
        <v>305</v>
      </c>
      <c r="N7162" s="2">
        <v>41587</v>
      </c>
      <c r="O7162" s="2">
        <v>42316</v>
      </c>
      <c r="P7162" t="s">
        <v>24</v>
      </c>
      <c r="Q7162">
        <v>0.12</v>
      </c>
      <c r="R7162" s="5">
        <f t="shared" si="340"/>
        <v>0.12</v>
      </c>
      <c r="S7162" s="6" t="str">
        <f t="shared" si="341"/>
        <v/>
      </c>
      <c r="T7162">
        <f>ROUND(INT(表1[[#This Row],[合同结束日期]]-表1[[#This Row],[合同起始日期]])/365,1)</f>
        <v>2</v>
      </c>
    </row>
    <row r="7163" spans="1:20">
      <c r="A7163" s="1">
        <v>42095</v>
      </c>
      <c r="B7163" t="s">
        <v>121</v>
      </c>
      <c r="C7163">
        <f t="shared" si="339"/>
        <v>3</v>
      </c>
      <c r="D7163" t="s">
        <v>268</v>
      </c>
      <c r="E7163" s="4">
        <v>127082.4</v>
      </c>
      <c r="F7163" s="4">
        <v>18388.823279999997</v>
      </c>
      <c r="G7163" s="3">
        <v>0.1447</v>
      </c>
      <c r="H7163" s="7">
        <v>8825.1666666666679</v>
      </c>
      <c r="I7163" s="4">
        <v>1277.0016166666667</v>
      </c>
      <c r="J7163">
        <v>14.399999999999999</v>
      </c>
      <c r="K7163" t="s">
        <v>20</v>
      </c>
      <c r="L7163" t="s">
        <v>21</v>
      </c>
      <c r="M7163" t="s">
        <v>130</v>
      </c>
      <c r="N7163" s="2">
        <v>41486</v>
      </c>
      <c r="O7163" s="2">
        <v>42215</v>
      </c>
      <c r="P7163" t="s">
        <v>24</v>
      </c>
      <c r="Q7163">
        <v>0.14000000000000001</v>
      </c>
      <c r="R7163" s="5">
        <f t="shared" si="340"/>
        <v>0.14000000000000001</v>
      </c>
      <c r="S7163" s="6" t="str">
        <f t="shared" si="341"/>
        <v/>
      </c>
      <c r="T7163">
        <f>ROUND(INT(表1[[#This Row],[合同结束日期]]-表1[[#This Row],[合同起始日期]])/365,1)</f>
        <v>2</v>
      </c>
    </row>
    <row r="7164" spans="1:20">
      <c r="A7164" s="1">
        <v>42095</v>
      </c>
      <c r="B7164" t="s">
        <v>121</v>
      </c>
      <c r="C7164">
        <f t="shared" si="339"/>
        <v>3</v>
      </c>
      <c r="D7164" t="s">
        <v>327</v>
      </c>
      <c r="E7164" s="4">
        <v>63525.599999999999</v>
      </c>
      <c r="F7164" s="4">
        <v>9598.7181599999985</v>
      </c>
      <c r="G7164" s="3">
        <v>0.15109999999999998</v>
      </c>
      <c r="H7164" s="7">
        <v>2205.75</v>
      </c>
      <c r="I7164" s="4">
        <v>333.28882499999997</v>
      </c>
      <c r="J7164">
        <v>28.799999999999997</v>
      </c>
      <c r="K7164" t="s">
        <v>20</v>
      </c>
      <c r="L7164" t="s">
        <v>21</v>
      </c>
      <c r="M7164" t="s">
        <v>134</v>
      </c>
      <c r="N7164" s="2">
        <v>41787</v>
      </c>
      <c r="O7164" s="2">
        <v>42151</v>
      </c>
      <c r="P7164" t="s">
        <v>24</v>
      </c>
      <c r="Q7164">
        <v>0.1</v>
      </c>
      <c r="R7164" s="5">
        <f t="shared" si="340"/>
        <v>0.1</v>
      </c>
      <c r="S7164" s="6" t="str">
        <f t="shared" si="341"/>
        <v/>
      </c>
      <c r="T7164">
        <f>ROUND(INT(表1[[#This Row],[合同结束日期]]-表1[[#This Row],[合同起始日期]])/365,1)</f>
        <v>1</v>
      </c>
    </row>
    <row r="7165" spans="1:20">
      <c r="A7165" s="1">
        <v>42095</v>
      </c>
      <c r="B7165" t="s">
        <v>121</v>
      </c>
      <c r="C7165">
        <f t="shared" si="339"/>
        <v>3</v>
      </c>
      <c r="D7165" t="s">
        <v>337</v>
      </c>
      <c r="E7165" s="4">
        <v>23970</v>
      </c>
      <c r="F7165" s="4">
        <v>7200.5879999999997</v>
      </c>
      <c r="G7165" s="3">
        <v>0.3004</v>
      </c>
      <c r="H7165" s="7">
        <v>1331.6666666666667</v>
      </c>
      <c r="I7165" s="4">
        <v>400.03266666666667</v>
      </c>
      <c r="J7165">
        <v>18</v>
      </c>
      <c r="K7165" t="s">
        <v>60</v>
      </c>
      <c r="L7165" t="s">
        <v>116</v>
      </c>
      <c r="M7165" t="s">
        <v>115</v>
      </c>
      <c r="N7165" s="2">
        <v>41825</v>
      </c>
      <c r="O7165" s="2">
        <v>42189</v>
      </c>
      <c r="P7165" t="s">
        <v>24</v>
      </c>
      <c r="Q7165">
        <v>0.18</v>
      </c>
      <c r="R7165" s="5">
        <f t="shared" si="340"/>
        <v>0.18</v>
      </c>
      <c r="S7165" s="6" t="str">
        <f t="shared" si="341"/>
        <v/>
      </c>
      <c r="T7165">
        <f>ROUND(INT(表1[[#This Row],[合同结束日期]]-表1[[#This Row],[合同起始日期]])/365,1)</f>
        <v>1</v>
      </c>
    </row>
    <row r="7166" spans="1:20">
      <c r="A7166" s="1">
        <v>42095</v>
      </c>
      <c r="B7166" t="s">
        <v>121</v>
      </c>
      <c r="C7166">
        <f t="shared" si="339"/>
        <v>3</v>
      </c>
      <c r="D7166" t="s">
        <v>339</v>
      </c>
      <c r="E7166" s="4">
        <v>40103.039999999994</v>
      </c>
      <c r="F7166" s="4">
        <v>6600.9603839999991</v>
      </c>
      <c r="G7166" s="3">
        <v>0.1646</v>
      </c>
      <c r="H7166" s="7">
        <v>2784.9333333333329</v>
      </c>
      <c r="I7166" s="4">
        <v>458.40002666666663</v>
      </c>
      <c r="J7166">
        <v>14.399999999999999</v>
      </c>
      <c r="K7166" t="s">
        <v>44</v>
      </c>
      <c r="L7166" t="s">
        <v>46</v>
      </c>
      <c r="M7166" t="s">
        <v>187</v>
      </c>
      <c r="N7166" s="2">
        <v>41864</v>
      </c>
      <c r="O7166" s="2">
        <v>42228</v>
      </c>
      <c r="P7166" t="s">
        <v>24</v>
      </c>
      <c r="Q7166">
        <v>0.14000000000000001</v>
      </c>
      <c r="R7166" s="5">
        <f t="shared" si="340"/>
        <v>0.14000000000000001</v>
      </c>
      <c r="S7166" s="6" t="str">
        <f t="shared" si="341"/>
        <v/>
      </c>
      <c r="T7166">
        <f>ROUND(INT(表1[[#This Row],[合同结束日期]]-表1[[#This Row],[合同起始日期]])/365,1)</f>
        <v>1</v>
      </c>
    </row>
    <row r="7167" spans="1:20">
      <c r="A7167" s="1">
        <v>42095</v>
      </c>
      <c r="B7167" t="s">
        <v>121</v>
      </c>
      <c r="C7167">
        <f t="shared" si="339"/>
        <v>3</v>
      </c>
      <c r="D7167" t="s">
        <v>319</v>
      </c>
      <c r="E7167" s="4">
        <v>199805.52</v>
      </c>
      <c r="F7167" s="4">
        <v>4076.0326080000004</v>
      </c>
      <c r="G7167" s="3">
        <v>2.0400000000000005E-2</v>
      </c>
      <c r="H7167" s="7">
        <v>11893.185714285713</v>
      </c>
      <c r="I7167" s="4">
        <v>242.6209885714286</v>
      </c>
      <c r="J7167">
        <v>16.8</v>
      </c>
      <c r="K7167" t="s">
        <v>20</v>
      </c>
      <c r="L7167" t="s">
        <v>21</v>
      </c>
      <c r="M7167" t="s">
        <v>130</v>
      </c>
      <c r="N7167" s="2">
        <v>41747</v>
      </c>
      <c r="O7167" s="2">
        <v>42111</v>
      </c>
      <c r="P7167" t="s">
        <v>24</v>
      </c>
      <c r="Q7167">
        <v>0.16</v>
      </c>
      <c r="R7167" s="5">
        <f t="shared" si="340"/>
        <v>0.16</v>
      </c>
      <c r="S7167" s="6" t="str">
        <f t="shared" si="341"/>
        <v/>
      </c>
      <c r="T7167">
        <f>ROUND(INT(表1[[#This Row],[合同结束日期]]-表1[[#This Row],[合同起始日期]])/365,1)</f>
        <v>1</v>
      </c>
    </row>
    <row r="7168" spans="1:20">
      <c r="A7168" s="1">
        <v>42095</v>
      </c>
      <c r="B7168" t="s">
        <v>121</v>
      </c>
      <c r="C7168">
        <f t="shared" si="339"/>
        <v>3</v>
      </c>
      <c r="D7168" t="s">
        <v>340</v>
      </c>
      <c r="E7168" s="4">
        <v>281853.59999999998</v>
      </c>
      <c r="F7168" s="4">
        <v>38923.98216</v>
      </c>
      <c r="G7168" s="3">
        <v>0.1381</v>
      </c>
      <c r="H7168" s="7">
        <v>6180.9999999999991</v>
      </c>
      <c r="I7168" s="4">
        <v>853.59609999999998</v>
      </c>
      <c r="J7168">
        <v>45.6</v>
      </c>
      <c r="K7168" t="s">
        <v>44</v>
      </c>
      <c r="L7168" t="s">
        <v>46</v>
      </c>
      <c r="M7168" t="s">
        <v>45</v>
      </c>
      <c r="N7168" s="2">
        <v>41841</v>
      </c>
      <c r="O7168" s="2">
        <v>43659</v>
      </c>
      <c r="P7168" t="s">
        <v>24</v>
      </c>
      <c r="Q7168">
        <v>0.13</v>
      </c>
      <c r="R7168" s="5">
        <f t="shared" si="340"/>
        <v>0.13</v>
      </c>
      <c r="S7168" s="6" t="str">
        <f t="shared" si="341"/>
        <v/>
      </c>
      <c r="T7168">
        <f>ROUND(INT(表1[[#This Row],[合同结束日期]]-表1[[#This Row],[合同起始日期]])/365,1)</f>
        <v>5</v>
      </c>
    </row>
    <row r="7169" spans="1:20">
      <c r="A7169" s="1">
        <v>42095</v>
      </c>
      <c r="B7169" t="s">
        <v>121</v>
      </c>
      <c r="C7169">
        <f t="shared" si="339"/>
        <v>3</v>
      </c>
      <c r="D7169" t="s">
        <v>320</v>
      </c>
      <c r="E7169" s="4">
        <v>51480</v>
      </c>
      <c r="F7169" s="4">
        <v>5148</v>
      </c>
      <c r="G7169" s="3">
        <v>0.1</v>
      </c>
      <c r="H7169" s="7">
        <v>21450</v>
      </c>
      <c r="I7169" s="4">
        <v>2145</v>
      </c>
      <c r="J7169">
        <v>2.4</v>
      </c>
      <c r="K7169" t="s">
        <v>44</v>
      </c>
      <c r="L7169" t="s">
        <v>46</v>
      </c>
      <c r="M7169" t="s">
        <v>187</v>
      </c>
      <c r="N7169" s="2">
        <v>41712</v>
      </c>
      <c r="O7169" s="2">
        <v>42442</v>
      </c>
      <c r="P7169" t="s">
        <v>18</v>
      </c>
      <c r="Q7169">
        <v>0.1</v>
      </c>
      <c r="R7169" s="5">
        <f t="shared" si="340"/>
        <v>0.1</v>
      </c>
      <c r="S7169" s="6" t="str">
        <f t="shared" si="341"/>
        <v/>
      </c>
      <c r="T7169">
        <f>ROUND(INT(表1[[#This Row],[合同结束日期]]-表1[[#This Row],[合同起始日期]])/365,1)</f>
        <v>2</v>
      </c>
    </row>
    <row r="7170" spans="1:20">
      <c r="A7170" s="1">
        <v>42095</v>
      </c>
      <c r="B7170" t="s">
        <v>121</v>
      </c>
      <c r="C7170">
        <f t="shared" si="339"/>
        <v>3</v>
      </c>
      <c r="D7170" t="s">
        <v>321</v>
      </c>
      <c r="E7170" s="4">
        <v>69600</v>
      </c>
      <c r="F7170" s="4">
        <v>6960</v>
      </c>
      <c r="G7170" s="3">
        <v>0.1</v>
      </c>
      <c r="H7170" s="7">
        <v>29000</v>
      </c>
      <c r="I7170" s="4">
        <v>2900</v>
      </c>
      <c r="J7170">
        <v>2.4</v>
      </c>
      <c r="K7170" t="s">
        <v>44</v>
      </c>
      <c r="L7170" t="s">
        <v>46</v>
      </c>
      <c r="M7170" t="s">
        <v>187</v>
      </c>
      <c r="N7170" s="2">
        <v>41712</v>
      </c>
      <c r="O7170" s="2">
        <v>42442</v>
      </c>
      <c r="P7170" t="s">
        <v>18</v>
      </c>
      <c r="Q7170">
        <v>0.1</v>
      </c>
      <c r="R7170" s="5">
        <f t="shared" si="340"/>
        <v>0.1</v>
      </c>
      <c r="S7170" s="6" t="str">
        <f t="shared" si="341"/>
        <v/>
      </c>
      <c r="T7170">
        <f>ROUND(INT(表1[[#This Row],[合同结束日期]]-表1[[#This Row],[合同起始日期]])/365,1)</f>
        <v>2</v>
      </c>
    </row>
    <row r="7171" spans="1:20">
      <c r="A7171" s="1">
        <v>42095</v>
      </c>
      <c r="B7171" t="s">
        <v>121</v>
      </c>
      <c r="C7171">
        <f t="shared" si="339"/>
        <v>3</v>
      </c>
      <c r="D7171" t="s">
        <v>330</v>
      </c>
      <c r="E7171" s="4">
        <v>25598.399999999998</v>
      </c>
      <c r="F7171" s="4">
        <v>4694.7465600000005</v>
      </c>
      <c r="G7171" s="3">
        <v>0.18340000000000004</v>
      </c>
      <c r="H7171" s="7">
        <v>10666</v>
      </c>
      <c r="I7171" s="4">
        <v>1956.1444000000004</v>
      </c>
      <c r="J7171">
        <v>2.4</v>
      </c>
      <c r="K7171" t="s">
        <v>44</v>
      </c>
      <c r="L7171" t="s">
        <v>46</v>
      </c>
      <c r="M7171" t="s">
        <v>45</v>
      </c>
      <c r="N7171" s="2">
        <v>41790</v>
      </c>
      <c r="O7171" s="2">
        <v>42155</v>
      </c>
      <c r="P7171" t="s">
        <v>24</v>
      </c>
      <c r="Q7171">
        <v>0.16</v>
      </c>
      <c r="R7171" s="5">
        <f t="shared" si="340"/>
        <v>0.16</v>
      </c>
      <c r="S7171" s="6" t="str">
        <f t="shared" si="341"/>
        <v/>
      </c>
      <c r="T7171">
        <f>ROUND(INT(表1[[#This Row],[合同结束日期]]-表1[[#This Row],[合同起始日期]])/365,1)</f>
        <v>1</v>
      </c>
    </row>
    <row r="7172" spans="1:20">
      <c r="A7172" s="1">
        <v>42125</v>
      </c>
      <c r="B7172" t="s">
        <v>121</v>
      </c>
      <c r="C7172">
        <f t="shared" si="339"/>
        <v>3</v>
      </c>
      <c r="D7172" t="s">
        <v>242</v>
      </c>
      <c r="E7172" s="4">
        <v>1158039.5999999999</v>
      </c>
      <c r="F7172" s="4">
        <v>187602.41519999999</v>
      </c>
      <c r="G7172" s="3">
        <v>0.16200000000000001</v>
      </c>
      <c r="H7172" s="7">
        <v>507.91210526315786</v>
      </c>
      <c r="I7172" s="4">
        <v>82.28176105263158</v>
      </c>
      <c r="J7172">
        <v>2280</v>
      </c>
      <c r="K7172" t="s">
        <v>151</v>
      </c>
      <c r="L7172" t="s">
        <v>243</v>
      </c>
      <c r="M7172" t="s">
        <v>243</v>
      </c>
      <c r="N7172" s="2">
        <v>41282</v>
      </c>
      <c r="O7172" s="2">
        <v>45055</v>
      </c>
      <c r="P7172" t="s">
        <v>14</v>
      </c>
      <c r="Q7172" t="s">
        <v>15</v>
      </c>
      <c r="R7172" s="5" t="str">
        <f t="shared" si="340"/>
        <v>0.</v>
      </c>
      <c r="S7172" s="6" t="str">
        <f t="shared" si="341"/>
        <v>0.</v>
      </c>
      <c r="T7172">
        <f>ROUND(INT(表1[[#This Row],[合同结束日期]]-表1[[#This Row],[合同起始日期]])/365,1)</f>
        <v>10.3</v>
      </c>
    </row>
    <row r="7173" spans="1:20">
      <c r="A7173" s="1">
        <v>42125</v>
      </c>
      <c r="B7173" t="s">
        <v>121</v>
      </c>
      <c r="C7173">
        <f t="shared" si="339"/>
        <v>3</v>
      </c>
      <c r="D7173" t="s">
        <v>122</v>
      </c>
      <c r="E7173" s="4">
        <v>139194.96</v>
      </c>
      <c r="F7173" s="4">
        <v>20740.049039999998</v>
      </c>
      <c r="G7173" s="3">
        <v>0.14899999999999999</v>
      </c>
      <c r="H7173" s="7">
        <v>1208.2895833333334</v>
      </c>
      <c r="I7173" s="4">
        <v>180.03514791666666</v>
      </c>
      <c r="J7173">
        <v>115.19999999999999</v>
      </c>
      <c r="K7173" t="s">
        <v>44</v>
      </c>
      <c r="L7173" t="s">
        <v>46</v>
      </c>
      <c r="M7173" t="s">
        <v>45</v>
      </c>
      <c r="N7173" s="2">
        <v>41358</v>
      </c>
      <c r="O7173" s="2">
        <v>43213</v>
      </c>
      <c r="P7173" t="s">
        <v>24</v>
      </c>
      <c r="Q7173" t="s">
        <v>19</v>
      </c>
      <c r="R7173" s="5" t="str">
        <f t="shared" si="340"/>
        <v>0.1</v>
      </c>
      <c r="S7173" s="6" t="str">
        <f t="shared" si="341"/>
        <v/>
      </c>
      <c r="T7173">
        <f>ROUND(INT(表1[[#This Row],[合同结束日期]]-表1[[#This Row],[合同起始日期]])/365,1)</f>
        <v>5.0999999999999996</v>
      </c>
    </row>
    <row r="7174" spans="1:20">
      <c r="A7174" s="1">
        <v>42125</v>
      </c>
      <c r="B7174" t="s">
        <v>121</v>
      </c>
      <c r="C7174">
        <f t="shared" si="339"/>
        <v>3</v>
      </c>
      <c r="D7174" t="s">
        <v>124</v>
      </c>
      <c r="E7174" s="4">
        <v>584169.6</v>
      </c>
      <c r="F7174" s="4">
        <v>68114.175359999994</v>
      </c>
      <c r="G7174" s="3">
        <v>0.1166</v>
      </c>
      <c r="H7174" s="7">
        <v>973.61599999999999</v>
      </c>
      <c r="I7174" s="4">
        <v>113.52362559999999</v>
      </c>
      <c r="J7174">
        <v>600</v>
      </c>
      <c r="K7174" t="s">
        <v>44</v>
      </c>
      <c r="L7174" t="s">
        <v>72</v>
      </c>
      <c r="M7174" t="s">
        <v>71</v>
      </c>
      <c r="N7174" s="2">
        <v>41267</v>
      </c>
      <c r="O7174" s="2">
        <v>44325</v>
      </c>
      <c r="P7174" t="s">
        <v>18</v>
      </c>
      <c r="Q7174" t="s">
        <v>391</v>
      </c>
      <c r="R7174" s="5" t="str">
        <f t="shared" si="340"/>
        <v>0.08</v>
      </c>
      <c r="S7174" s="6" t="str">
        <f t="shared" si="341"/>
        <v>0.08</v>
      </c>
      <c r="T7174">
        <f>ROUND(INT(表1[[#This Row],[合同结束日期]]-表1[[#This Row],[合同起始日期]])/365,1)</f>
        <v>8.4</v>
      </c>
    </row>
    <row r="7175" spans="1:20">
      <c r="A7175" s="1">
        <v>42125</v>
      </c>
      <c r="B7175" t="s">
        <v>121</v>
      </c>
      <c r="C7175">
        <f t="shared" si="339"/>
        <v>3</v>
      </c>
      <c r="D7175" t="s">
        <v>125</v>
      </c>
      <c r="E7175" s="4">
        <v>926707.19999999995</v>
      </c>
      <c r="F7175" s="4">
        <v>88129.854719999988</v>
      </c>
      <c r="G7175" s="3">
        <v>9.509999999999999E-2</v>
      </c>
      <c r="H7175" s="7">
        <v>1985.2339331619539</v>
      </c>
      <c r="I7175" s="4">
        <v>188.79574704370179</v>
      </c>
      <c r="J7175">
        <v>466.79999999999995</v>
      </c>
      <c r="K7175" t="s">
        <v>44</v>
      </c>
      <c r="L7175" t="s">
        <v>72</v>
      </c>
      <c r="M7175" t="s">
        <v>126</v>
      </c>
      <c r="N7175" s="2">
        <v>41257</v>
      </c>
      <c r="O7175" s="2">
        <v>44325</v>
      </c>
      <c r="P7175" t="s">
        <v>24</v>
      </c>
      <c r="Q7175" t="s">
        <v>391</v>
      </c>
      <c r="R7175" s="5" t="str">
        <f t="shared" si="340"/>
        <v>0.08</v>
      </c>
      <c r="S7175" s="6" t="str">
        <f t="shared" si="341"/>
        <v>0.08</v>
      </c>
      <c r="T7175">
        <f>ROUND(INT(表1[[#This Row],[合同结束日期]]-表1[[#This Row],[合同起始日期]])/365,1)</f>
        <v>8.4</v>
      </c>
    </row>
    <row r="7176" spans="1:20">
      <c r="A7176" s="1">
        <v>42125</v>
      </c>
      <c r="B7176" t="s">
        <v>121</v>
      </c>
      <c r="C7176">
        <f t="shared" si="339"/>
        <v>3</v>
      </c>
      <c r="D7176" t="s">
        <v>127</v>
      </c>
      <c r="E7176" s="4">
        <v>3100123.1999999997</v>
      </c>
      <c r="F7176" s="4">
        <v>110984.41055999999</v>
      </c>
      <c r="G7176" s="3">
        <v>3.5799999999999998E-2</v>
      </c>
      <c r="H7176" s="7">
        <v>2510.6277939747324</v>
      </c>
      <c r="I7176" s="4">
        <v>89.880475024295421</v>
      </c>
      <c r="J7176">
        <v>1234.8</v>
      </c>
      <c r="K7176" t="s">
        <v>44</v>
      </c>
      <c r="L7176" t="s">
        <v>72</v>
      </c>
      <c r="M7176" t="s">
        <v>71</v>
      </c>
      <c r="N7176" s="2">
        <v>41241</v>
      </c>
      <c r="O7176" s="2">
        <v>45055</v>
      </c>
      <c r="P7176" t="s">
        <v>14</v>
      </c>
      <c r="Q7176" t="s">
        <v>15</v>
      </c>
      <c r="R7176" s="5" t="str">
        <f t="shared" si="340"/>
        <v>0.</v>
      </c>
      <c r="S7176" s="6" t="str">
        <f t="shared" si="341"/>
        <v>0.</v>
      </c>
      <c r="T7176">
        <f>ROUND(INT(表1[[#This Row],[合同结束日期]]-表1[[#This Row],[合同起始日期]])/365,1)</f>
        <v>10.4</v>
      </c>
    </row>
    <row r="7177" spans="1:20">
      <c r="A7177" s="1">
        <v>42125</v>
      </c>
      <c r="B7177" t="s">
        <v>121</v>
      </c>
      <c r="C7177">
        <f t="shared" si="339"/>
        <v>3</v>
      </c>
      <c r="D7177" t="s">
        <v>312</v>
      </c>
      <c r="E7177" s="4">
        <v>792705.6</v>
      </c>
      <c r="F7177" s="4">
        <v>75307.031999999992</v>
      </c>
      <c r="G7177" s="3">
        <v>9.4999999999999987E-2</v>
      </c>
      <c r="H7177" s="7">
        <v>4857.2647058823532</v>
      </c>
      <c r="I7177" s="4">
        <v>461.44014705882353</v>
      </c>
      <c r="J7177">
        <v>163.19999999999999</v>
      </c>
      <c r="K7177" t="s">
        <v>44</v>
      </c>
      <c r="L7177" t="s">
        <v>72</v>
      </c>
      <c r="M7177" t="s">
        <v>71</v>
      </c>
      <c r="N7177" s="2">
        <v>41640</v>
      </c>
      <c r="O7177" s="2">
        <v>43100</v>
      </c>
      <c r="P7177" t="s">
        <v>18</v>
      </c>
      <c r="Q7177" t="s">
        <v>19</v>
      </c>
      <c r="R7177" s="5" t="str">
        <f t="shared" si="340"/>
        <v>0.1</v>
      </c>
      <c r="S7177" s="6" t="str">
        <f t="shared" si="341"/>
        <v/>
      </c>
      <c r="T7177">
        <f>ROUND(INT(表1[[#This Row],[合同结束日期]]-表1[[#This Row],[合同起始日期]])/365,1)</f>
        <v>4</v>
      </c>
    </row>
    <row r="7178" spans="1:20">
      <c r="A7178" s="1">
        <v>42125</v>
      </c>
      <c r="B7178" t="s">
        <v>121</v>
      </c>
      <c r="C7178">
        <f t="shared" si="339"/>
        <v>3</v>
      </c>
      <c r="D7178" t="s">
        <v>128</v>
      </c>
      <c r="E7178" s="4">
        <v>255020.4</v>
      </c>
      <c r="F7178" s="4">
        <v>30270.921480000001</v>
      </c>
      <c r="G7178" s="3">
        <v>0.1187</v>
      </c>
      <c r="H7178" s="7">
        <v>1407.3973509933776</v>
      </c>
      <c r="I7178" s="4">
        <v>167.05806556291392</v>
      </c>
      <c r="J7178">
        <v>181.2</v>
      </c>
      <c r="K7178" t="s">
        <v>76</v>
      </c>
      <c r="L7178" t="s">
        <v>75</v>
      </c>
      <c r="M7178" t="s">
        <v>75</v>
      </c>
      <c r="N7178" s="2">
        <v>41285</v>
      </c>
      <c r="O7178" s="2">
        <v>43229</v>
      </c>
      <c r="P7178" t="s">
        <v>14</v>
      </c>
      <c r="Q7178" t="s">
        <v>15</v>
      </c>
      <c r="R7178" s="5" t="str">
        <f t="shared" si="340"/>
        <v>0.</v>
      </c>
      <c r="S7178" s="6" t="str">
        <f t="shared" si="341"/>
        <v>0.</v>
      </c>
      <c r="T7178">
        <f>ROUND(INT(表1[[#This Row],[合同结束日期]]-表1[[#This Row],[合同起始日期]])/365,1)</f>
        <v>5.3</v>
      </c>
    </row>
    <row r="7179" spans="1:20">
      <c r="A7179" s="1">
        <v>42125</v>
      </c>
      <c r="B7179" t="s">
        <v>121</v>
      </c>
      <c r="C7179">
        <f t="shared" si="339"/>
        <v>3</v>
      </c>
      <c r="D7179" t="s">
        <v>129</v>
      </c>
      <c r="E7179" s="4">
        <v>471826.44</v>
      </c>
      <c r="F7179" s="4">
        <v>71811.984167999995</v>
      </c>
      <c r="G7179" s="3">
        <v>0.1522</v>
      </c>
      <c r="H7179" s="7">
        <v>3931.8870000000002</v>
      </c>
      <c r="I7179" s="4">
        <v>598.43320139999992</v>
      </c>
      <c r="J7179">
        <v>120</v>
      </c>
      <c r="K7179" t="s">
        <v>20</v>
      </c>
      <c r="L7179" t="s">
        <v>21</v>
      </c>
      <c r="M7179" t="s">
        <v>130</v>
      </c>
      <c r="N7179" s="2">
        <v>41285</v>
      </c>
      <c r="O7179" s="2">
        <v>42133</v>
      </c>
      <c r="P7179" t="s">
        <v>24</v>
      </c>
      <c r="Q7179" t="s">
        <v>25</v>
      </c>
      <c r="R7179" s="5" t="str">
        <f t="shared" si="340"/>
        <v>0.15</v>
      </c>
      <c r="S7179" s="6" t="str">
        <f t="shared" si="341"/>
        <v/>
      </c>
      <c r="T7179">
        <f>ROUND(INT(表1[[#This Row],[合同结束日期]]-表1[[#This Row],[合同起始日期]])/365,1)</f>
        <v>2.2999999999999998</v>
      </c>
    </row>
    <row r="7180" spans="1:20">
      <c r="A7180" s="1">
        <v>42125</v>
      </c>
      <c r="B7180" t="s">
        <v>121</v>
      </c>
      <c r="C7180">
        <f t="shared" si="339"/>
        <v>3</v>
      </c>
      <c r="D7180" t="s">
        <v>132</v>
      </c>
      <c r="E7180" s="4">
        <v>97172.4</v>
      </c>
      <c r="F7180" s="4">
        <v>18006.045720000002</v>
      </c>
      <c r="G7180" s="3">
        <v>0.18530000000000002</v>
      </c>
      <c r="H7180" s="7">
        <v>1420.6491228070176</v>
      </c>
      <c r="I7180" s="4">
        <v>263.24628245614042</v>
      </c>
      <c r="J7180">
        <v>68.399999999999991</v>
      </c>
      <c r="K7180" t="s">
        <v>20</v>
      </c>
      <c r="L7180" t="s">
        <v>21</v>
      </c>
      <c r="M7180" t="s">
        <v>130</v>
      </c>
      <c r="N7180" s="2">
        <v>41374</v>
      </c>
      <c r="O7180" s="2">
        <v>42155</v>
      </c>
      <c r="P7180" t="s">
        <v>24</v>
      </c>
      <c r="Q7180" t="s">
        <v>396</v>
      </c>
      <c r="R7180" s="5" t="str">
        <f t="shared" si="340"/>
        <v>0.15</v>
      </c>
      <c r="S7180" s="6" t="str">
        <f t="shared" si="341"/>
        <v>0.15</v>
      </c>
      <c r="T7180">
        <f>ROUND(INT(表1[[#This Row],[合同结束日期]]-表1[[#This Row],[合同起始日期]])/365,1)</f>
        <v>2.1</v>
      </c>
    </row>
    <row r="7181" spans="1:20">
      <c r="A7181" s="1">
        <v>42125</v>
      </c>
      <c r="B7181" t="s">
        <v>121</v>
      </c>
      <c r="C7181">
        <f t="shared" si="339"/>
        <v>3</v>
      </c>
      <c r="D7181" t="s">
        <v>133</v>
      </c>
      <c r="E7181" s="4">
        <v>60133.2</v>
      </c>
      <c r="F7181" s="4">
        <v>9320.6459999999988</v>
      </c>
      <c r="G7181" s="3">
        <v>0.155</v>
      </c>
      <c r="H7181" s="7">
        <v>770.93846153846152</v>
      </c>
      <c r="I7181" s="4">
        <v>119.49546153846153</v>
      </c>
      <c r="J7181">
        <v>78</v>
      </c>
      <c r="K7181" t="s">
        <v>20</v>
      </c>
      <c r="L7181" t="s">
        <v>21</v>
      </c>
      <c r="M7181" t="s">
        <v>134</v>
      </c>
      <c r="N7181" s="2">
        <v>41384</v>
      </c>
      <c r="O7181" s="2">
        <v>42143</v>
      </c>
      <c r="P7181" t="s">
        <v>24</v>
      </c>
      <c r="Q7181" t="s">
        <v>37</v>
      </c>
      <c r="R7181" s="5" t="str">
        <f t="shared" si="340"/>
        <v>0.</v>
      </c>
      <c r="S7181" s="6" t="str">
        <f t="shared" si="341"/>
        <v/>
      </c>
      <c r="T7181">
        <f>ROUND(INT(表1[[#This Row],[合同结束日期]]-表1[[#This Row],[合同起始日期]])/365,1)</f>
        <v>2.1</v>
      </c>
    </row>
    <row r="7182" spans="1:20">
      <c r="A7182" s="1">
        <v>42125</v>
      </c>
      <c r="B7182" t="s">
        <v>121</v>
      </c>
      <c r="C7182">
        <f t="shared" si="339"/>
        <v>3</v>
      </c>
      <c r="D7182" t="s">
        <v>135</v>
      </c>
      <c r="E7182" s="4">
        <v>578374.79999999993</v>
      </c>
      <c r="F7182" s="4">
        <v>199158.38399999999</v>
      </c>
      <c r="G7182" s="3">
        <v>0.34434139246730672</v>
      </c>
      <c r="H7182" s="7">
        <v>1397.0405797101448</v>
      </c>
      <c r="I7182" s="4">
        <v>481.05889855072462</v>
      </c>
      <c r="J7182">
        <v>414</v>
      </c>
      <c r="K7182" t="s">
        <v>44</v>
      </c>
      <c r="L7182" t="s">
        <v>72</v>
      </c>
      <c r="M7182" t="s">
        <v>71</v>
      </c>
      <c r="N7182" s="2">
        <v>42104</v>
      </c>
      <c r="O7182" s="2">
        <v>43594</v>
      </c>
      <c r="P7182" t="s">
        <v>24</v>
      </c>
      <c r="Q7182" t="s">
        <v>19</v>
      </c>
      <c r="R7182" s="5" t="str">
        <f t="shared" si="340"/>
        <v>0.1</v>
      </c>
      <c r="S7182" s="6" t="str">
        <f t="shared" si="341"/>
        <v/>
      </c>
      <c r="T7182">
        <f>ROUND(INT(表1[[#This Row],[合同结束日期]]-表1[[#This Row],[合同起始日期]])/365,1)</f>
        <v>4.0999999999999996</v>
      </c>
    </row>
    <row r="7183" spans="1:20">
      <c r="A7183" s="1">
        <v>42125</v>
      </c>
      <c r="B7183" t="s">
        <v>121</v>
      </c>
      <c r="C7183">
        <f t="shared" si="339"/>
        <v>3</v>
      </c>
      <c r="D7183" t="s">
        <v>136</v>
      </c>
      <c r="E7183" s="4">
        <v>469197.6</v>
      </c>
      <c r="F7183" s="4">
        <v>59212.737119999998</v>
      </c>
      <c r="G7183" s="3">
        <v>0.12620000000000001</v>
      </c>
      <c r="H7183" s="7">
        <v>1570.2730923694778</v>
      </c>
      <c r="I7183" s="4">
        <v>198.16846425702809</v>
      </c>
      <c r="J7183">
        <v>298.8</v>
      </c>
      <c r="K7183" t="s">
        <v>44</v>
      </c>
      <c r="L7183" t="s">
        <v>72</v>
      </c>
      <c r="M7183" t="s">
        <v>71</v>
      </c>
      <c r="N7183" s="2">
        <v>41271</v>
      </c>
      <c r="O7183" s="2">
        <v>43229</v>
      </c>
      <c r="P7183" t="s">
        <v>24</v>
      </c>
      <c r="Q7183" t="s">
        <v>374</v>
      </c>
      <c r="R7183" s="5" t="str">
        <f t="shared" si="340"/>
        <v>0.1</v>
      </c>
      <c r="S7183" s="6" t="str">
        <f t="shared" si="341"/>
        <v>0.11</v>
      </c>
      <c r="T7183">
        <f>ROUND(INT(表1[[#This Row],[合同结束日期]]-表1[[#This Row],[合同起始日期]])/365,1)</f>
        <v>5.4</v>
      </c>
    </row>
    <row r="7184" spans="1:20">
      <c r="A7184" s="1">
        <v>42125</v>
      </c>
      <c r="B7184" t="s">
        <v>121</v>
      </c>
      <c r="C7184">
        <f t="shared" si="339"/>
        <v>3</v>
      </c>
      <c r="D7184" t="s">
        <v>137</v>
      </c>
      <c r="E7184" s="4">
        <v>221587.19999999998</v>
      </c>
      <c r="F7184" s="4">
        <v>38644.807679999998</v>
      </c>
      <c r="G7184" s="3">
        <v>0.1744</v>
      </c>
      <c r="H7184" s="7">
        <v>900.76097560975597</v>
      </c>
      <c r="I7184" s="4">
        <v>157.09271414634145</v>
      </c>
      <c r="J7184">
        <v>246</v>
      </c>
      <c r="K7184" t="s">
        <v>44</v>
      </c>
      <c r="L7184" t="s">
        <v>72</v>
      </c>
      <c r="M7184" t="s">
        <v>126</v>
      </c>
      <c r="N7184" s="2">
        <v>41249</v>
      </c>
      <c r="O7184" s="2">
        <v>43229</v>
      </c>
      <c r="P7184" t="s">
        <v>24</v>
      </c>
      <c r="Q7184" t="s">
        <v>378</v>
      </c>
      <c r="R7184" s="5" t="str">
        <f t="shared" si="340"/>
        <v>0.09</v>
      </c>
      <c r="S7184" s="6" t="str">
        <f t="shared" si="341"/>
        <v>0.1</v>
      </c>
      <c r="T7184">
        <f>ROUND(INT(表1[[#This Row],[合同结束日期]]-表1[[#This Row],[合同起始日期]])/365,1)</f>
        <v>5.4</v>
      </c>
    </row>
    <row r="7185" spans="1:20">
      <c r="A7185" s="1">
        <v>42125</v>
      </c>
      <c r="B7185" t="s">
        <v>121</v>
      </c>
      <c r="C7185">
        <f t="shared" si="339"/>
        <v>3</v>
      </c>
      <c r="D7185" t="s">
        <v>138</v>
      </c>
      <c r="E7185" s="4">
        <v>37176</v>
      </c>
      <c r="F7185" s="4">
        <v>18796.185600000001</v>
      </c>
      <c r="G7185" s="3">
        <v>0.50560000000000005</v>
      </c>
      <c r="H7185" s="7">
        <v>632.24489795918373</v>
      </c>
      <c r="I7185" s="4">
        <v>319.66302040816328</v>
      </c>
      <c r="J7185">
        <v>58.8</v>
      </c>
      <c r="K7185" t="s">
        <v>140</v>
      </c>
      <c r="L7185" t="s">
        <v>139</v>
      </c>
      <c r="M7185" t="s">
        <v>139</v>
      </c>
      <c r="N7185" s="2">
        <v>41279</v>
      </c>
      <c r="O7185" s="2">
        <v>42155</v>
      </c>
      <c r="P7185" t="s">
        <v>24</v>
      </c>
      <c r="Q7185" t="s">
        <v>387</v>
      </c>
      <c r="R7185" s="5" t="str">
        <f t="shared" si="340"/>
        <v>0.13</v>
      </c>
      <c r="S7185" s="6" t="str">
        <f t="shared" si="341"/>
        <v>0.14</v>
      </c>
      <c r="T7185">
        <f>ROUND(INT(表1[[#This Row],[合同结束日期]]-表1[[#This Row],[合同起始日期]])/365,1)</f>
        <v>2.4</v>
      </c>
    </row>
    <row r="7186" spans="1:20">
      <c r="A7186" s="1">
        <v>42125</v>
      </c>
      <c r="B7186" t="s">
        <v>121</v>
      </c>
      <c r="C7186">
        <f t="shared" si="339"/>
        <v>3</v>
      </c>
      <c r="D7186" t="s">
        <v>141</v>
      </c>
      <c r="E7186" s="4">
        <v>234486</v>
      </c>
      <c r="F7186" s="4">
        <v>62865.696600000003</v>
      </c>
      <c r="G7186" s="3">
        <v>0.2681</v>
      </c>
      <c r="H7186" s="7">
        <v>455.48951048951051</v>
      </c>
      <c r="I7186" s="4">
        <v>122.11673776223778</v>
      </c>
      <c r="J7186">
        <v>514.79999999999995</v>
      </c>
      <c r="K7186" t="s">
        <v>44</v>
      </c>
      <c r="L7186" t="s">
        <v>72</v>
      </c>
      <c r="M7186" t="s">
        <v>71</v>
      </c>
      <c r="N7186" s="2">
        <v>41285</v>
      </c>
      <c r="O7186" s="2">
        <v>43229</v>
      </c>
      <c r="P7186" t="s">
        <v>24</v>
      </c>
      <c r="Q7186" t="s">
        <v>378</v>
      </c>
      <c r="R7186" s="5" t="str">
        <f t="shared" si="340"/>
        <v>0.09</v>
      </c>
      <c r="S7186" s="6" t="str">
        <f t="shared" si="341"/>
        <v>0.1</v>
      </c>
      <c r="T7186">
        <f>ROUND(INT(表1[[#This Row],[合同结束日期]]-表1[[#This Row],[合同起始日期]])/365,1)</f>
        <v>5.3</v>
      </c>
    </row>
    <row r="7187" spans="1:20">
      <c r="A7187" s="1">
        <v>42125</v>
      </c>
      <c r="B7187" t="s">
        <v>121</v>
      </c>
      <c r="C7187">
        <f t="shared" si="339"/>
        <v>3</v>
      </c>
      <c r="D7187" t="s">
        <v>142</v>
      </c>
      <c r="E7187" s="4">
        <v>359061.24</v>
      </c>
      <c r="F7187" s="4">
        <v>44164.532520000008</v>
      </c>
      <c r="G7187" s="3">
        <v>0.12300000000000003</v>
      </c>
      <c r="H7187" s="7">
        <v>1360.0804545454546</v>
      </c>
      <c r="I7187" s="4">
        <v>167.28989590909094</v>
      </c>
      <c r="J7187">
        <v>264</v>
      </c>
      <c r="K7187" t="s">
        <v>60</v>
      </c>
      <c r="L7187" t="s">
        <v>61</v>
      </c>
      <c r="M7187" t="s">
        <v>143</v>
      </c>
      <c r="N7187" s="2">
        <v>41383</v>
      </c>
      <c r="O7187" s="2">
        <v>42508</v>
      </c>
      <c r="P7187" t="s">
        <v>18</v>
      </c>
      <c r="Q7187" t="s">
        <v>374</v>
      </c>
      <c r="R7187" s="5" t="str">
        <f t="shared" si="340"/>
        <v>0.1</v>
      </c>
      <c r="S7187" s="6" t="str">
        <f t="shared" si="341"/>
        <v>0.11</v>
      </c>
      <c r="T7187">
        <f>ROUND(INT(表1[[#This Row],[合同结束日期]]-表1[[#This Row],[合同起始日期]])/365,1)</f>
        <v>3.1</v>
      </c>
    </row>
    <row r="7188" spans="1:20">
      <c r="A7188" s="1">
        <v>42125</v>
      </c>
      <c r="B7188" t="s">
        <v>121</v>
      </c>
      <c r="C7188">
        <f t="shared" si="339"/>
        <v>3</v>
      </c>
      <c r="D7188" t="s">
        <v>144</v>
      </c>
      <c r="E7188" s="4">
        <v>74006.399999999994</v>
      </c>
      <c r="F7188" s="4">
        <v>13054.72896</v>
      </c>
      <c r="G7188" s="3">
        <v>0.17640000000000003</v>
      </c>
      <c r="H7188" s="7">
        <v>1813.8823529411764</v>
      </c>
      <c r="I7188" s="4">
        <v>319.96884705882354</v>
      </c>
      <c r="J7188">
        <v>40.799999999999997</v>
      </c>
      <c r="K7188" t="s">
        <v>60</v>
      </c>
      <c r="L7188" t="s">
        <v>116</v>
      </c>
      <c r="M7188" t="s">
        <v>145</v>
      </c>
      <c r="N7188" s="2">
        <v>41295</v>
      </c>
      <c r="O7188" s="2">
        <v>42155</v>
      </c>
      <c r="P7188" t="s">
        <v>24</v>
      </c>
      <c r="Q7188" t="s">
        <v>364</v>
      </c>
      <c r="R7188" s="5" t="str">
        <f t="shared" si="340"/>
        <v>0.14</v>
      </c>
      <c r="S7188" s="6" t="str">
        <f t="shared" si="341"/>
        <v>0.14</v>
      </c>
      <c r="T7188">
        <f>ROUND(INT(表1[[#This Row],[合同结束日期]]-表1[[#This Row],[合同起始日期]])/365,1)</f>
        <v>2.4</v>
      </c>
    </row>
    <row r="7189" spans="1:20">
      <c r="A7189" s="1">
        <v>42125</v>
      </c>
      <c r="B7189" t="s">
        <v>121</v>
      </c>
      <c r="C7189">
        <f t="shared" si="339"/>
        <v>3</v>
      </c>
      <c r="D7189" t="s">
        <v>146</v>
      </c>
      <c r="E7189" s="4">
        <v>861641.08799999999</v>
      </c>
      <c r="F7189" s="4">
        <v>117958.66494719998</v>
      </c>
      <c r="G7189" s="3">
        <v>0.13689999999999999</v>
      </c>
      <c r="H7189" s="7">
        <v>5279.663529411765</v>
      </c>
      <c r="I7189" s="4">
        <v>722.7859371764705</v>
      </c>
      <c r="J7189">
        <v>163.19999999999999</v>
      </c>
      <c r="K7189" t="s">
        <v>11</v>
      </c>
      <c r="L7189" t="s">
        <v>51</v>
      </c>
      <c r="M7189" t="s">
        <v>50</v>
      </c>
      <c r="N7189" s="2">
        <v>41343</v>
      </c>
      <c r="O7189" s="2">
        <v>42499</v>
      </c>
      <c r="P7189" t="s">
        <v>18</v>
      </c>
      <c r="Q7189" t="s">
        <v>387</v>
      </c>
      <c r="R7189" s="5" t="str">
        <f t="shared" si="340"/>
        <v>0.13</v>
      </c>
      <c r="S7189" s="6" t="str">
        <f t="shared" si="341"/>
        <v>0.14</v>
      </c>
      <c r="T7189">
        <f>ROUND(INT(表1[[#This Row],[合同结束日期]]-表1[[#This Row],[合同起始日期]])/365,1)</f>
        <v>3.2</v>
      </c>
    </row>
    <row r="7190" spans="1:20">
      <c r="A7190" s="1">
        <v>42125</v>
      </c>
      <c r="B7190" t="s">
        <v>121</v>
      </c>
      <c r="C7190">
        <f t="shared" si="339"/>
        <v>3</v>
      </c>
      <c r="D7190" t="s">
        <v>147</v>
      </c>
      <c r="E7190" s="4">
        <v>1328794.6559999997</v>
      </c>
      <c r="F7190" s="4">
        <v>97533.527750399982</v>
      </c>
      <c r="G7190" s="3">
        <v>7.3400000000000007E-2</v>
      </c>
      <c r="H7190" s="7">
        <v>1638.060473372781</v>
      </c>
      <c r="I7190" s="4">
        <v>120.23363874556212</v>
      </c>
      <c r="J7190">
        <v>811.19999999999993</v>
      </c>
      <c r="K7190" t="s">
        <v>44</v>
      </c>
      <c r="L7190" t="s">
        <v>72</v>
      </c>
      <c r="M7190" t="s">
        <v>71</v>
      </c>
      <c r="N7190" s="2">
        <v>41240</v>
      </c>
      <c r="O7190" s="2">
        <v>44325</v>
      </c>
      <c r="P7190" t="s">
        <v>18</v>
      </c>
      <c r="Q7190" t="s">
        <v>403</v>
      </c>
      <c r="R7190" s="5" t="str">
        <f t="shared" si="340"/>
        <v>0.07</v>
      </c>
      <c r="S7190" s="6" t="str">
        <f t="shared" si="341"/>
        <v>0.08</v>
      </c>
      <c r="T7190">
        <f>ROUND(INT(表1[[#This Row],[合同结束日期]]-表1[[#This Row],[合同起始日期]])/365,1)</f>
        <v>8.5</v>
      </c>
    </row>
    <row r="7191" spans="1:20">
      <c r="A7191" s="1">
        <v>42125</v>
      </c>
      <c r="B7191" t="s">
        <v>121</v>
      </c>
      <c r="C7191">
        <f t="shared" si="339"/>
        <v>3</v>
      </c>
      <c r="D7191" t="s">
        <v>148</v>
      </c>
      <c r="E7191" s="4">
        <v>183680.28</v>
      </c>
      <c r="F7191" s="4">
        <v>25219.302444000001</v>
      </c>
      <c r="G7191" s="3">
        <v>0.13730000000000001</v>
      </c>
      <c r="H7191" s="7">
        <v>2468.8209677419359</v>
      </c>
      <c r="I7191" s="4">
        <v>338.9691188709678</v>
      </c>
      <c r="J7191">
        <v>74.399999999999991</v>
      </c>
      <c r="K7191" t="s">
        <v>44</v>
      </c>
      <c r="L7191" t="s">
        <v>72</v>
      </c>
      <c r="M7191" t="s">
        <v>126</v>
      </c>
      <c r="N7191" s="2">
        <v>41312</v>
      </c>
      <c r="O7191" s="2">
        <v>43229</v>
      </c>
      <c r="P7191" t="s">
        <v>24</v>
      </c>
      <c r="Q7191" t="s">
        <v>399</v>
      </c>
      <c r="R7191" s="5" t="str">
        <f t="shared" si="340"/>
        <v>0.11</v>
      </c>
      <c r="S7191" s="6" t="str">
        <f t="shared" si="341"/>
        <v>0.12</v>
      </c>
      <c r="T7191">
        <f>ROUND(INT(表1[[#This Row],[合同结束日期]]-表1[[#This Row],[合同起始日期]])/365,1)</f>
        <v>5.3</v>
      </c>
    </row>
    <row r="7192" spans="1:20">
      <c r="A7192" s="1">
        <v>42125</v>
      </c>
      <c r="B7192" t="s">
        <v>121</v>
      </c>
      <c r="C7192">
        <f t="shared" si="339"/>
        <v>3</v>
      </c>
      <c r="D7192" t="s">
        <v>304</v>
      </c>
      <c r="E7192" s="4">
        <v>148334.39999999999</v>
      </c>
      <c r="F7192" s="4">
        <v>22620.995999999996</v>
      </c>
      <c r="G7192" s="3">
        <v>0.15249999999999997</v>
      </c>
      <c r="H7192" s="7">
        <v>3987.4838709677424</v>
      </c>
      <c r="I7192" s="4">
        <v>608.09129032258056</v>
      </c>
      <c r="J7192">
        <v>37.199999999999996</v>
      </c>
      <c r="K7192" t="s">
        <v>44</v>
      </c>
      <c r="L7192" t="s">
        <v>46</v>
      </c>
      <c r="M7192" t="s">
        <v>45</v>
      </c>
      <c r="N7192" s="2">
        <v>41609</v>
      </c>
      <c r="O7192" s="2">
        <v>42358</v>
      </c>
      <c r="P7192" t="s">
        <v>24</v>
      </c>
      <c r="Q7192" t="s">
        <v>83</v>
      </c>
      <c r="R7192" s="5" t="str">
        <f t="shared" si="340"/>
        <v>0.14</v>
      </c>
      <c r="S7192" s="6" t="str">
        <f t="shared" si="341"/>
        <v/>
      </c>
      <c r="T7192">
        <f>ROUND(INT(表1[[#This Row],[合同结束日期]]-表1[[#This Row],[合同起始日期]])/365,1)</f>
        <v>2.1</v>
      </c>
    </row>
    <row r="7193" spans="1:20">
      <c r="A7193" s="1">
        <v>42125</v>
      </c>
      <c r="B7193" t="s">
        <v>121</v>
      </c>
      <c r="C7193">
        <f t="shared" si="339"/>
        <v>3</v>
      </c>
      <c r="D7193" t="s">
        <v>149</v>
      </c>
      <c r="E7193" s="4">
        <v>3801558.0599999996</v>
      </c>
      <c r="F7193" s="4">
        <v>447530.08082923043</v>
      </c>
      <c r="G7193" s="3">
        <v>0.11772280569331367</v>
      </c>
      <c r="H7193" s="7">
        <v>852.06160570199029</v>
      </c>
      <c r="I7193" s="4">
        <v>100.30708284678826</v>
      </c>
      <c r="J7193">
        <v>4461.5999999999995</v>
      </c>
      <c r="K7193" t="s">
        <v>151</v>
      </c>
      <c r="L7193" t="s">
        <v>150</v>
      </c>
      <c r="M7193" t="s">
        <v>150</v>
      </c>
      <c r="N7193" s="2">
        <v>41150</v>
      </c>
      <c r="O7193" s="2">
        <v>48708</v>
      </c>
      <c r="P7193" t="s">
        <v>24</v>
      </c>
      <c r="Q7193">
        <v>0.12</v>
      </c>
      <c r="R7193" s="5">
        <f t="shared" si="340"/>
        <v>0.12</v>
      </c>
      <c r="S7193" s="6" t="str">
        <f t="shared" si="341"/>
        <v/>
      </c>
      <c r="T7193">
        <f>ROUND(INT(表1[[#This Row],[合同结束日期]]-表1[[#This Row],[合同起始日期]])/365,1)</f>
        <v>20.7</v>
      </c>
    </row>
    <row r="7194" spans="1:20">
      <c r="A7194" s="1">
        <v>42125</v>
      </c>
      <c r="B7194" t="s">
        <v>121</v>
      </c>
      <c r="C7194">
        <f t="shared" si="339"/>
        <v>3</v>
      </c>
      <c r="D7194" t="s">
        <v>225</v>
      </c>
      <c r="E7194" s="4">
        <v>433620</v>
      </c>
      <c r="F7194" s="4">
        <v>56851.607195591067</v>
      </c>
      <c r="G7194" s="3">
        <v>0.13110928277199177</v>
      </c>
      <c r="H7194" s="7">
        <v>2402.1139400385564</v>
      </c>
      <c r="I7194" s="4">
        <v>314.93943581505835</v>
      </c>
      <c r="J7194">
        <v>180.51599999999999</v>
      </c>
      <c r="K7194" t="s">
        <v>44</v>
      </c>
      <c r="L7194" t="s">
        <v>72</v>
      </c>
      <c r="M7194" t="s">
        <v>126</v>
      </c>
      <c r="N7194" s="2">
        <v>41337</v>
      </c>
      <c r="O7194" s="2">
        <v>46917</v>
      </c>
      <c r="P7194" t="s">
        <v>24</v>
      </c>
      <c r="Q7194">
        <v>0.08</v>
      </c>
      <c r="R7194" s="5">
        <f t="shared" si="340"/>
        <v>0.08</v>
      </c>
      <c r="S7194" s="6" t="str">
        <f t="shared" si="341"/>
        <v/>
      </c>
      <c r="T7194">
        <f>ROUND(INT(表1[[#This Row],[合同结束日期]]-表1[[#This Row],[合同起始日期]])/365,1)</f>
        <v>15.3</v>
      </c>
    </row>
    <row r="7195" spans="1:20">
      <c r="A7195" s="1">
        <v>42125</v>
      </c>
      <c r="B7195" t="s">
        <v>121</v>
      </c>
      <c r="C7195">
        <f t="shared" si="339"/>
        <v>3</v>
      </c>
      <c r="D7195" t="s">
        <v>152</v>
      </c>
      <c r="E7195" s="4">
        <v>621616.79999999993</v>
      </c>
      <c r="F7195" s="4">
        <v>62907.620160000006</v>
      </c>
      <c r="G7195" s="3">
        <v>0.10120000000000003</v>
      </c>
      <c r="H7195" s="7">
        <v>1863.3597122302158</v>
      </c>
      <c r="I7195" s="4">
        <v>188.57200287769788</v>
      </c>
      <c r="J7195">
        <v>333.59999999999997</v>
      </c>
      <c r="K7195" t="s">
        <v>151</v>
      </c>
      <c r="L7195" t="s">
        <v>154</v>
      </c>
      <c r="M7195" t="s">
        <v>153</v>
      </c>
      <c r="N7195" s="2">
        <v>41261</v>
      </c>
      <c r="O7195" s="2">
        <v>43229</v>
      </c>
      <c r="P7195" t="s">
        <v>14</v>
      </c>
      <c r="Q7195" t="s">
        <v>15</v>
      </c>
      <c r="R7195" s="5" t="str">
        <f t="shared" si="340"/>
        <v>0.</v>
      </c>
      <c r="S7195" s="6" t="str">
        <f t="shared" si="341"/>
        <v>0.</v>
      </c>
      <c r="T7195">
        <f>ROUND(INT(表1[[#This Row],[合同结束日期]]-表1[[#This Row],[合同起始日期]])/365,1)</f>
        <v>5.4</v>
      </c>
    </row>
    <row r="7196" spans="1:20">
      <c r="A7196" s="1">
        <v>42125</v>
      </c>
      <c r="B7196" t="s">
        <v>121</v>
      </c>
      <c r="C7196">
        <f t="shared" si="339"/>
        <v>3</v>
      </c>
      <c r="D7196" t="s">
        <v>155</v>
      </c>
      <c r="E7196" s="4">
        <v>180600</v>
      </c>
      <c r="F7196" s="4">
        <v>27541.5</v>
      </c>
      <c r="G7196" s="3">
        <v>0.1525</v>
      </c>
      <c r="H7196" s="7">
        <v>1016.8918918918919</v>
      </c>
      <c r="I7196" s="4">
        <v>155.07601351351352</v>
      </c>
      <c r="J7196">
        <v>177.6</v>
      </c>
      <c r="K7196" t="s">
        <v>11</v>
      </c>
      <c r="L7196" t="s">
        <v>92</v>
      </c>
      <c r="M7196" t="s">
        <v>92</v>
      </c>
      <c r="N7196" s="2">
        <v>41299</v>
      </c>
      <c r="O7196" s="2">
        <v>42499</v>
      </c>
      <c r="P7196" t="s">
        <v>24</v>
      </c>
      <c r="Q7196" t="s">
        <v>404</v>
      </c>
      <c r="R7196" s="5" t="str">
        <f t="shared" si="340"/>
        <v>0.16</v>
      </c>
      <c r="S7196" s="6" t="str">
        <f t="shared" si="341"/>
        <v>0.18</v>
      </c>
      <c r="T7196">
        <f>ROUND(INT(表1[[#This Row],[合同结束日期]]-表1[[#This Row],[合同起始日期]])/365,1)</f>
        <v>3.3</v>
      </c>
    </row>
    <row r="7197" spans="1:20">
      <c r="A7197" s="1">
        <v>42125</v>
      </c>
      <c r="B7197" t="s">
        <v>121</v>
      </c>
      <c r="C7197">
        <f t="shared" si="339"/>
        <v>3</v>
      </c>
      <c r="D7197" t="s">
        <v>156</v>
      </c>
      <c r="E7197" s="4">
        <v>141148.79999999999</v>
      </c>
      <c r="F7197" s="4">
        <v>54299.943359999997</v>
      </c>
      <c r="G7197" s="3">
        <v>0.38469999999999999</v>
      </c>
      <c r="H7197" s="7">
        <v>668.31818181818176</v>
      </c>
      <c r="I7197" s="4">
        <v>257.10200454545452</v>
      </c>
      <c r="J7197">
        <v>211.2</v>
      </c>
      <c r="K7197" t="s">
        <v>11</v>
      </c>
      <c r="L7197" t="s">
        <v>23</v>
      </c>
      <c r="M7197" t="s">
        <v>23</v>
      </c>
      <c r="N7197" s="2">
        <v>41346</v>
      </c>
      <c r="O7197" s="2">
        <v>42155</v>
      </c>
      <c r="P7197" t="s">
        <v>24</v>
      </c>
      <c r="Q7197" t="s">
        <v>397</v>
      </c>
      <c r="R7197" s="5" t="str">
        <f t="shared" si="340"/>
        <v>0.17</v>
      </c>
      <c r="S7197" s="6" t="str">
        <f t="shared" si="341"/>
        <v>0.17</v>
      </c>
      <c r="T7197">
        <f>ROUND(INT(表1[[#This Row],[合同结束日期]]-表1[[#This Row],[合同起始日期]])/365,1)</f>
        <v>2.2000000000000002</v>
      </c>
    </row>
    <row r="7198" spans="1:20">
      <c r="A7198" s="1">
        <v>42125</v>
      </c>
      <c r="B7198" t="s">
        <v>121</v>
      </c>
      <c r="C7198">
        <f t="shared" si="339"/>
        <v>3</v>
      </c>
      <c r="D7198" t="s">
        <v>367</v>
      </c>
      <c r="E7198" s="4">
        <v>609254.40000000002</v>
      </c>
      <c r="F7198" s="4">
        <v>103451.39711999999</v>
      </c>
      <c r="G7198" s="3">
        <v>0.16979999999999998</v>
      </c>
      <c r="H7198" s="7">
        <v>5077.12</v>
      </c>
      <c r="I7198" s="4">
        <v>862.09497599999997</v>
      </c>
      <c r="J7198">
        <v>120</v>
      </c>
      <c r="K7198" t="s">
        <v>11</v>
      </c>
      <c r="L7198" t="s">
        <v>51</v>
      </c>
      <c r="M7198" t="s">
        <v>50</v>
      </c>
      <c r="N7198" s="2">
        <v>41989</v>
      </c>
      <c r="O7198" s="2">
        <v>42719</v>
      </c>
      <c r="P7198" t="s">
        <v>24</v>
      </c>
      <c r="Q7198" t="s">
        <v>59</v>
      </c>
      <c r="R7198" s="5" t="str">
        <f t="shared" si="340"/>
        <v>0.16</v>
      </c>
      <c r="S7198" s="6" t="str">
        <f t="shared" si="341"/>
        <v/>
      </c>
      <c r="T7198">
        <f>ROUND(INT(表1[[#This Row],[合同结束日期]]-表1[[#This Row],[合同起始日期]])/365,1)</f>
        <v>2</v>
      </c>
    </row>
    <row r="7199" spans="1:20">
      <c r="A7199" s="1">
        <v>42125</v>
      </c>
      <c r="B7199" t="s">
        <v>121</v>
      </c>
      <c r="C7199">
        <f t="shared" si="339"/>
        <v>3</v>
      </c>
      <c r="D7199" t="s">
        <v>158</v>
      </c>
      <c r="E7199" s="4">
        <v>152382</v>
      </c>
      <c r="F7199" s="4">
        <v>24503.025600000001</v>
      </c>
      <c r="G7199" s="3">
        <v>0.1608</v>
      </c>
      <c r="H7199" s="7">
        <v>2267.5892857142858</v>
      </c>
      <c r="I7199" s="4">
        <v>364.62835714285711</v>
      </c>
      <c r="J7199">
        <v>67.2</v>
      </c>
      <c r="K7199" t="s">
        <v>11</v>
      </c>
      <c r="L7199" t="s">
        <v>13</v>
      </c>
      <c r="M7199" t="s">
        <v>27</v>
      </c>
      <c r="N7199" s="2">
        <v>41330</v>
      </c>
      <c r="O7199" s="2">
        <v>42133</v>
      </c>
      <c r="P7199" t="s">
        <v>24</v>
      </c>
      <c r="Q7199" t="s">
        <v>25</v>
      </c>
      <c r="R7199" s="5" t="str">
        <f t="shared" si="340"/>
        <v>0.15</v>
      </c>
      <c r="S7199" s="6" t="str">
        <f t="shared" si="341"/>
        <v/>
      </c>
      <c r="T7199">
        <f>ROUND(INT(表1[[#This Row],[合同结束日期]]-表1[[#This Row],[合同起始日期]])/365,1)</f>
        <v>2.2000000000000002</v>
      </c>
    </row>
    <row r="7200" spans="1:20">
      <c r="A7200" s="1">
        <v>42125</v>
      </c>
      <c r="B7200" t="s">
        <v>121</v>
      </c>
      <c r="C7200">
        <f t="shared" si="339"/>
        <v>3</v>
      </c>
      <c r="D7200" t="s">
        <v>159</v>
      </c>
      <c r="E7200" s="4">
        <v>69833.16</v>
      </c>
      <c r="F7200" s="4">
        <v>19155.235787999998</v>
      </c>
      <c r="G7200" s="3">
        <v>0.27429999999999993</v>
      </c>
      <c r="H7200" s="7">
        <v>1039.1839285714286</v>
      </c>
      <c r="I7200" s="4">
        <v>285.04815160714281</v>
      </c>
      <c r="J7200">
        <v>67.2</v>
      </c>
      <c r="K7200" t="s">
        <v>60</v>
      </c>
      <c r="L7200" t="s">
        <v>61</v>
      </c>
      <c r="M7200" t="s">
        <v>60</v>
      </c>
      <c r="N7200" s="2">
        <v>41283</v>
      </c>
      <c r="O7200" s="2">
        <v>42155</v>
      </c>
      <c r="P7200" t="s">
        <v>24</v>
      </c>
      <c r="Q7200" t="s">
        <v>396</v>
      </c>
      <c r="R7200" s="5" t="str">
        <f t="shared" si="340"/>
        <v>0.15</v>
      </c>
      <c r="S7200" s="6" t="str">
        <f t="shared" si="341"/>
        <v>0.15</v>
      </c>
      <c r="T7200">
        <f>ROUND(INT(表1[[#This Row],[合同结束日期]]-表1[[#This Row],[合同起始日期]])/365,1)</f>
        <v>2.4</v>
      </c>
    </row>
    <row r="7201" spans="1:20">
      <c r="A7201" s="1">
        <v>42125</v>
      </c>
      <c r="B7201" t="s">
        <v>121</v>
      </c>
      <c r="C7201">
        <f t="shared" si="339"/>
        <v>3</v>
      </c>
      <c r="D7201" t="s">
        <v>244</v>
      </c>
      <c r="E7201" s="4">
        <v>624838.79999999993</v>
      </c>
      <c r="F7201" s="4">
        <v>105222.85391999999</v>
      </c>
      <c r="G7201" s="3">
        <v>0.16840000000000002</v>
      </c>
      <c r="H7201" s="7">
        <v>3359.3483870967739</v>
      </c>
      <c r="I7201" s="4">
        <v>565.71426838709669</v>
      </c>
      <c r="J7201">
        <v>186</v>
      </c>
      <c r="K7201" t="s">
        <v>11</v>
      </c>
      <c r="L7201" t="s">
        <v>13</v>
      </c>
      <c r="M7201" t="s">
        <v>27</v>
      </c>
      <c r="N7201" s="2">
        <v>41445</v>
      </c>
      <c r="O7201" s="2">
        <v>42204</v>
      </c>
      <c r="P7201" t="s">
        <v>24</v>
      </c>
      <c r="Q7201" t="s">
        <v>59</v>
      </c>
      <c r="R7201" s="5" t="str">
        <f t="shared" si="340"/>
        <v>0.16</v>
      </c>
      <c r="S7201" s="6" t="str">
        <f t="shared" si="341"/>
        <v/>
      </c>
      <c r="T7201">
        <f>ROUND(INT(表1[[#This Row],[合同结束日期]]-表1[[#This Row],[合同起始日期]])/365,1)</f>
        <v>2.1</v>
      </c>
    </row>
    <row r="7202" spans="1:20">
      <c r="A7202" s="1">
        <v>42125</v>
      </c>
      <c r="B7202" t="s">
        <v>121</v>
      </c>
      <c r="C7202">
        <f t="shared" si="339"/>
        <v>3</v>
      </c>
      <c r="D7202" t="s">
        <v>160</v>
      </c>
      <c r="E7202" s="4">
        <v>407944.8</v>
      </c>
      <c r="F7202" s="4">
        <v>59315.173920000001</v>
      </c>
      <c r="G7202" s="3">
        <v>0.1454</v>
      </c>
      <c r="H7202" s="7">
        <v>5573.0163934426228</v>
      </c>
      <c r="I7202" s="4">
        <v>810.3165836065574</v>
      </c>
      <c r="J7202">
        <v>73.2</v>
      </c>
      <c r="K7202" t="s">
        <v>20</v>
      </c>
      <c r="L7202" t="s">
        <v>21</v>
      </c>
      <c r="M7202" t="s">
        <v>130</v>
      </c>
      <c r="N7202" s="2">
        <v>41295</v>
      </c>
      <c r="O7202" s="2">
        <v>42133</v>
      </c>
      <c r="P7202" t="s">
        <v>24</v>
      </c>
      <c r="Q7202" t="s">
        <v>25</v>
      </c>
      <c r="R7202" s="5" t="str">
        <f t="shared" si="340"/>
        <v>0.15</v>
      </c>
      <c r="S7202" s="6" t="str">
        <f t="shared" si="341"/>
        <v/>
      </c>
      <c r="T7202">
        <f>ROUND(INT(表1[[#This Row],[合同结束日期]]-表1[[#This Row],[合同起始日期]])/365,1)</f>
        <v>2.2999999999999998</v>
      </c>
    </row>
    <row r="7203" spans="1:20">
      <c r="A7203" s="1">
        <v>42125</v>
      </c>
      <c r="B7203" t="s">
        <v>121</v>
      </c>
      <c r="C7203">
        <f t="shared" si="339"/>
        <v>3</v>
      </c>
      <c r="D7203" t="s">
        <v>161</v>
      </c>
      <c r="E7203" s="4">
        <v>236768.16</v>
      </c>
      <c r="F7203" s="4">
        <v>43636.371888000001</v>
      </c>
      <c r="G7203" s="3">
        <v>0.18429999999999999</v>
      </c>
      <c r="H7203" s="7">
        <v>2818.6685714285713</v>
      </c>
      <c r="I7203" s="4">
        <v>519.4806177142857</v>
      </c>
      <c r="J7203">
        <v>84</v>
      </c>
      <c r="K7203" t="s">
        <v>20</v>
      </c>
      <c r="L7203" t="s">
        <v>21</v>
      </c>
      <c r="M7203" t="s">
        <v>17</v>
      </c>
      <c r="N7203" s="2">
        <v>41326</v>
      </c>
      <c r="O7203" s="2">
        <v>42499</v>
      </c>
      <c r="P7203" t="s">
        <v>24</v>
      </c>
      <c r="Q7203" t="s">
        <v>405</v>
      </c>
      <c r="R7203" s="5" t="str">
        <f t="shared" si="340"/>
        <v>0.16</v>
      </c>
      <c r="S7203" s="6" t="str">
        <f t="shared" si="341"/>
        <v>0.17</v>
      </c>
      <c r="T7203">
        <f>ROUND(INT(表1[[#This Row],[合同结束日期]]-表1[[#This Row],[合同起始日期]])/365,1)</f>
        <v>3.2</v>
      </c>
    </row>
    <row r="7204" spans="1:20">
      <c r="A7204" s="1">
        <v>42125</v>
      </c>
      <c r="B7204" t="s">
        <v>121</v>
      </c>
      <c r="C7204">
        <f t="shared" si="339"/>
        <v>3</v>
      </c>
      <c r="D7204" t="s">
        <v>162</v>
      </c>
      <c r="E7204" s="4">
        <v>132426</v>
      </c>
      <c r="F7204" s="4">
        <v>31583.601000000002</v>
      </c>
      <c r="G7204" s="3">
        <v>0.23850000000000002</v>
      </c>
      <c r="H7204" s="7">
        <v>1239.943820224719</v>
      </c>
      <c r="I7204" s="4">
        <v>295.72660112359551</v>
      </c>
      <c r="J7204">
        <v>106.8</v>
      </c>
      <c r="K7204" t="s">
        <v>11</v>
      </c>
      <c r="L7204" t="s">
        <v>13</v>
      </c>
      <c r="M7204" t="s">
        <v>34</v>
      </c>
      <c r="N7204" s="2">
        <v>41276</v>
      </c>
      <c r="O7204" s="2">
        <v>42155</v>
      </c>
      <c r="P7204" t="s">
        <v>24</v>
      </c>
      <c r="Q7204" t="s">
        <v>396</v>
      </c>
      <c r="R7204" s="5" t="str">
        <f t="shared" si="340"/>
        <v>0.15</v>
      </c>
      <c r="S7204" s="6" t="str">
        <f t="shared" si="341"/>
        <v>0.15</v>
      </c>
      <c r="T7204">
        <f>ROUND(INT(表1[[#This Row],[合同结束日期]]-表1[[#This Row],[合同起始日期]])/365,1)</f>
        <v>2.4</v>
      </c>
    </row>
    <row r="7205" spans="1:20">
      <c r="A7205" s="1">
        <v>42125</v>
      </c>
      <c r="B7205" t="s">
        <v>121</v>
      </c>
      <c r="C7205">
        <f t="shared" si="339"/>
        <v>3</v>
      </c>
      <c r="D7205" t="s">
        <v>163</v>
      </c>
      <c r="E7205" s="4">
        <v>52800</v>
      </c>
      <c r="F7205" s="4">
        <v>14799.839999999998</v>
      </c>
      <c r="G7205" s="3">
        <v>0.28029999999999999</v>
      </c>
      <c r="H7205" s="7">
        <v>1023.2558139534883</v>
      </c>
      <c r="I7205" s="4">
        <v>286.81860465116273</v>
      </c>
      <c r="J7205">
        <v>51.6</v>
      </c>
      <c r="K7205" t="s">
        <v>11</v>
      </c>
      <c r="L7205" t="s">
        <v>13</v>
      </c>
      <c r="M7205" t="s">
        <v>34</v>
      </c>
      <c r="N7205" s="2">
        <v>41276</v>
      </c>
      <c r="O7205" s="2">
        <v>42155</v>
      </c>
      <c r="P7205" t="s">
        <v>24</v>
      </c>
      <c r="Q7205" t="s">
        <v>396</v>
      </c>
      <c r="R7205" s="5" t="str">
        <f t="shared" si="340"/>
        <v>0.15</v>
      </c>
      <c r="S7205" s="6" t="str">
        <f t="shared" si="341"/>
        <v>0.15</v>
      </c>
      <c r="T7205">
        <f>ROUND(INT(表1[[#This Row],[合同结束日期]]-表1[[#This Row],[合同起始日期]])/365,1)</f>
        <v>2.4</v>
      </c>
    </row>
    <row r="7206" spans="1:20">
      <c r="A7206" s="1">
        <v>42125</v>
      </c>
      <c r="B7206" t="s">
        <v>121</v>
      </c>
      <c r="C7206">
        <f t="shared" si="339"/>
        <v>3</v>
      </c>
      <c r="D7206" t="s">
        <v>379</v>
      </c>
      <c r="E7206" s="4">
        <v>78502.8</v>
      </c>
      <c r="F7206" s="4">
        <v>17890.788119999997</v>
      </c>
      <c r="G7206" s="3">
        <v>0.22789999999999996</v>
      </c>
      <c r="H7206" s="7">
        <v>1258.0576923076924</v>
      </c>
      <c r="I7206" s="4">
        <v>286.71134807692306</v>
      </c>
      <c r="J7206">
        <v>62.4</v>
      </c>
      <c r="K7206" t="s">
        <v>11</v>
      </c>
      <c r="L7206" t="s">
        <v>13</v>
      </c>
      <c r="M7206" t="s">
        <v>34</v>
      </c>
      <c r="N7206" s="2">
        <v>41276</v>
      </c>
      <c r="O7206" s="2">
        <v>42155</v>
      </c>
      <c r="P7206" t="s">
        <v>24</v>
      </c>
      <c r="Q7206" t="s">
        <v>396</v>
      </c>
      <c r="R7206" s="5" t="str">
        <f t="shared" si="340"/>
        <v>0.15</v>
      </c>
      <c r="S7206" s="6" t="str">
        <f t="shared" si="341"/>
        <v>0.15</v>
      </c>
      <c r="T7206">
        <f>ROUND(INT(表1[[#This Row],[合同结束日期]]-表1[[#This Row],[合同起始日期]])/365,1)</f>
        <v>2.4</v>
      </c>
    </row>
    <row r="7207" spans="1:20">
      <c r="A7207" s="1">
        <v>42125</v>
      </c>
      <c r="B7207" t="s">
        <v>121</v>
      </c>
      <c r="C7207">
        <f t="shared" si="339"/>
        <v>3</v>
      </c>
      <c r="D7207" t="s">
        <v>380</v>
      </c>
      <c r="E7207" s="4">
        <v>232345.82399999999</v>
      </c>
      <c r="F7207" s="4">
        <v>41729.309990399997</v>
      </c>
      <c r="G7207" s="3">
        <v>0.17959999999999998</v>
      </c>
      <c r="H7207" s="7">
        <v>2547.6515789473683</v>
      </c>
      <c r="I7207" s="4">
        <v>457.55822357894732</v>
      </c>
      <c r="J7207">
        <v>91.2</v>
      </c>
      <c r="K7207" t="s">
        <v>20</v>
      </c>
      <c r="L7207" t="s">
        <v>21</v>
      </c>
      <c r="M7207" t="s">
        <v>130</v>
      </c>
      <c r="N7207" s="2">
        <v>42104</v>
      </c>
      <c r="O7207" s="2">
        <v>42849</v>
      </c>
      <c r="P7207" t="s">
        <v>24</v>
      </c>
      <c r="Q7207" t="s">
        <v>59</v>
      </c>
      <c r="R7207" s="5" t="str">
        <f t="shared" si="340"/>
        <v>0.16</v>
      </c>
      <c r="S7207" s="6" t="str">
        <f t="shared" si="341"/>
        <v/>
      </c>
      <c r="T7207">
        <f>ROUND(INT(表1[[#This Row],[合同结束日期]]-表1[[#This Row],[合同起始日期]])/365,1)</f>
        <v>2</v>
      </c>
    </row>
    <row r="7208" spans="1:20">
      <c r="A7208" s="1">
        <v>42125</v>
      </c>
      <c r="B7208" t="s">
        <v>121</v>
      </c>
      <c r="C7208">
        <f t="shared" si="339"/>
        <v>3</v>
      </c>
      <c r="D7208" t="s">
        <v>166</v>
      </c>
      <c r="E7208" s="4">
        <v>309853.2</v>
      </c>
      <c r="F7208" s="4">
        <v>58717.181399999994</v>
      </c>
      <c r="G7208" s="3">
        <v>0.18949999999999997</v>
      </c>
      <c r="H7208" s="7">
        <v>1527.8757396449705</v>
      </c>
      <c r="I7208" s="4">
        <v>289.53245266272188</v>
      </c>
      <c r="J7208">
        <v>202.79999999999998</v>
      </c>
      <c r="K7208" t="s">
        <v>20</v>
      </c>
      <c r="L7208" t="s">
        <v>21</v>
      </c>
      <c r="M7208" t="s">
        <v>130</v>
      </c>
      <c r="N7208" s="2">
        <v>41281</v>
      </c>
      <c r="O7208" s="2">
        <v>42499</v>
      </c>
      <c r="P7208" t="s">
        <v>24</v>
      </c>
      <c r="Q7208" t="s">
        <v>385</v>
      </c>
      <c r="R7208" s="5" t="str">
        <f t="shared" si="340"/>
        <v>0.15</v>
      </c>
      <c r="S7208" s="6" t="str">
        <f t="shared" si="341"/>
        <v>0.16</v>
      </c>
      <c r="T7208">
        <f>ROUND(INT(表1[[#This Row],[合同结束日期]]-表1[[#This Row],[合同起始日期]])/365,1)</f>
        <v>3.3</v>
      </c>
    </row>
    <row r="7209" spans="1:20">
      <c r="A7209" s="1">
        <v>42125</v>
      </c>
      <c r="B7209" t="s">
        <v>121</v>
      </c>
      <c r="C7209">
        <f t="shared" si="339"/>
        <v>3</v>
      </c>
      <c r="D7209" t="s">
        <v>167</v>
      </c>
      <c r="E7209" s="4">
        <v>225086.4</v>
      </c>
      <c r="F7209" s="4">
        <v>51409.733759999996</v>
      </c>
      <c r="G7209" s="3">
        <v>0.22839999999999999</v>
      </c>
      <c r="H7209" s="7">
        <v>1242.1986754966888</v>
      </c>
      <c r="I7209" s="4">
        <v>283.7181774834437</v>
      </c>
      <c r="J7209">
        <v>181.2</v>
      </c>
      <c r="K7209" t="s">
        <v>20</v>
      </c>
      <c r="L7209" t="s">
        <v>21</v>
      </c>
      <c r="M7209" t="s">
        <v>130</v>
      </c>
      <c r="N7209" s="2">
        <v>41285</v>
      </c>
      <c r="O7209" s="2">
        <v>42499</v>
      </c>
      <c r="P7209" t="s">
        <v>24</v>
      </c>
      <c r="Q7209" t="s">
        <v>388</v>
      </c>
      <c r="R7209" s="5" t="str">
        <f t="shared" si="340"/>
        <v>0.18</v>
      </c>
      <c r="S7209" s="6" t="str">
        <f t="shared" si="341"/>
        <v>0.18</v>
      </c>
      <c r="T7209">
        <f>ROUND(INT(表1[[#This Row],[合同结束日期]]-表1[[#This Row],[合同起始日期]])/365,1)</f>
        <v>3.3</v>
      </c>
    </row>
    <row r="7210" spans="1:20">
      <c r="A7210" s="1">
        <v>42125</v>
      </c>
      <c r="B7210" t="s">
        <v>121</v>
      </c>
      <c r="C7210">
        <f t="shared" si="339"/>
        <v>3</v>
      </c>
      <c r="D7210" t="s">
        <v>168</v>
      </c>
      <c r="E7210" s="4">
        <v>183555.6</v>
      </c>
      <c r="F7210" s="4">
        <v>50991.745679999993</v>
      </c>
      <c r="G7210" s="3">
        <v>0.27779999999999994</v>
      </c>
      <c r="H7210" s="7">
        <v>944.21604938271605</v>
      </c>
      <c r="I7210" s="4">
        <v>262.30321851851846</v>
      </c>
      <c r="J7210">
        <v>194.4</v>
      </c>
      <c r="K7210" t="s">
        <v>60</v>
      </c>
      <c r="L7210" t="s">
        <v>61</v>
      </c>
      <c r="M7210" t="s">
        <v>58</v>
      </c>
      <c r="N7210" s="2">
        <v>41348</v>
      </c>
      <c r="O7210" s="2">
        <v>42499</v>
      </c>
      <c r="P7210" t="s">
        <v>24</v>
      </c>
      <c r="Q7210" t="s">
        <v>398</v>
      </c>
      <c r="R7210" s="5" t="str">
        <f t="shared" si="340"/>
        <v>0.18</v>
      </c>
      <c r="S7210" s="6" t="str">
        <f t="shared" si="341"/>
        <v>0.19</v>
      </c>
      <c r="T7210">
        <f>ROUND(INT(表1[[#This Row],[合同结束日期]]-表1[[#This Row],[合同起始日期]])/365,1)</f>
        <v>3.2</v>
      </c>
    </row>
    <row r="7211" spans="1:20">
      <c r="A7211" s="1">
        <v>42125</v>
      </c>
      <c r="B7211" t="s">
        <v>121</v>
      </c>
      <c r="C7211">
        <f t="shared" si="339"/>
        <v>3</v>
      </c>
      <c r="D7211" t="s">
        <v>226</v>
      </c>
      <c r="E7211" s="4">
        <v>276561.56400000001</v>
      </c>
      <c r="F7211" s="4">
        <v>75805.524692399995</v>
      </c>
      <c r="G7211" s="3">
        <v>0.27409999999999995</v>
      </c>
      <c r="H7211" s="7">
        <v>211.05125457875462</v>
      </c>
      <c r="I7211" s="4">
        <v>57.84914888003663</v>
      </c>
      <c r="J7211">
        <v>1310.3999999999999</v>
      </c>
      <c r="K7211" t="s">
        <v>20</v>
      </c>
      <c r="L7211" t="s">
        <v>173</v>
      </c>
      <c r="M7211" t="s">
        <v>172</v>
      </c>
      <c r="N7211" s="2">
        <v>41241</v>
      </c>
      <c r="O7211" s="2">
        <v>45803</v>
      </c>
      <c r="P7211" t="s">
        <v>39</v>
      </c>
      <c r="Q7211" t="s">
        <v>387</v>
      </c>
      <c r="R7211" s="5" t="str">
        <f t="shared" si="340"/>
        <v>0.13</v>
      </c>
      <c r="S7211" s="6" t="str">
        <f t="shared" si="341"/>
        <v>0.14</v>
      </c>
      <c r="T7211">
        <f>ROUND(INT(表1[[#This Row],[合同结束日期]]-表1[[#This Row],[合同起始日期]])/365,1)</f>
        <v>12.5</v>
      </c>
    </row>
    <row r="7212" spans="1:20">
      <c r="A7212" s="1">
        <v>42125</v>
      </c>
      <c r="B7212" t="s">
        <v>121</v>
      </c>
      <c r="C7212">
        <f t="shared" si="339"/>
        <v>3</v>
      </c>
      <c r="D7212" t="s">
        <v>169</v>
      </c>
      <c r="E7212" s="4">
        <v>146805.6</v>
      </c>
      <c r="F7212" s="4">
        <v>35776.524720000001</v>
      </c>
      <c r="G7212" s="3">
        <v>0.2437</v>
      </c>
      <c r="H7212" s="7">
        <v>1143.3457943925234</v>
      </c>
      <c r="I7212" s="4">
        <v>278.63337009345793</v>
      </c>
      <c r="J7212">
        <v>128.4</v>
      </c>
      <c r="K7212" t="s">
        <v>20</v>
      </c>
      <c r="L7212" t="s">
        <v>21</v>
      </c>
      <c r="M7212" t="s">
        <v>130</v>
      </c>
      <c r="N7212" s="2">
        <v>41326</v>
      </c>
      <c r="O7212" s="2">
        <v>42499</v>
      </c>
      <c r="P7212" t="s">
        <v>24</v>
      </c>
      <c r="Q7212" t="s">
        <v>406</v>
      </c>
      <c r="R7212" s="5" t="str">
        <f t="shared" si="340"/>
        <v>0.2</v>
      </c>
      <c r="S7212" s="6" t="str">
        <f t="shared" si="341"/>
        <v>0.2</v>
      </c>
      <c r="T7212">
        <f>ROUND(INT(表1[[#This Row],[合同结束日期]]-表1[[#This Row],[合同起始日期]])/365,1)</f>
        <v>3.2</v>
      </c>
    </row>
    <row r="7213" spans="1:20">
      <c r="A7213" s="1">
        <v>42125</v>
      </c>
      <c r="B7213" t="s">
        <v>121</v>
      </c>
      <c r="C7213">
        <f t="shared" si="339"/>
        <v>3</v>
      </c>
      <c r="D7213" t="s">
        <v>171</v>
      </c>
      <c r="E7213" s="4">
        <v>247533.12</v>
      </c>
      <c r="F7213" s="4">
        <v>116192.04652800001</v>
      </c>
      <c r="G7213" s="3">
        <v>0.46940000000000004</v>
      </c>
      <c r="H7213" s="7">
        <v>349.62305084745765</v>
      </c>
      <c r="I7213" s="4">
        <v>164.11306006779662</v>
      </c>
      <c r="J7213">
        <v>708</v>
      </c>
      <c r="K7213" t="s">
        <v>20</v>
      </c>
      <c r="L7213" t="s">
        <v>173</v>
      </c>
      <c r="M7213" t="s">
        <v>172</v>
      </c>
      <c r="N7213" s="2">
        <v>41377</v>
      </c>
      <c r="O7213" s="2">
        <v>43247</v>
      </c>
      <c r="P7213" t="s">
        <v>24</v>
      </c>
      <c r="Q7213" t="s">
        <v>407</v>
      </c>
      <c r="R7213" s="5" t="str">
        <f t="shared" si="340"/>
        <v>0.21</v>
      </c>
      <c r="S7213" s="6" t="str">
        <f t="shared" si="341"/>
        <v>0.22</v>
      </c>
      <c r="T7213">
        <f>ROUND(INT(表1[[#This Row],[合同结束日期]]-表1[[#This Row],[合同起始日期]])/365,1)</f>
        <v>5.0999999999999996</v>
      </c>
    </row>
    <row r="7214" spans="1:20">
      <c r="A7214" s="1">
        <v>42125</v>
      </c>
      <c r="B7214" t="s">
        <v>121</v>
      </c>
      <c r="C7214">
        <f t="shared" si="339"/>
        <v>3</v>
      </c>
      <c r="D7214" t="s">
        <v>174</v>
      </c>
      <c r="E7214" s="4">
        <v>262840.8</v>
      </c>
      <c r="F7214" s="4">
        <v>68943.141839999997</v>
      </c>
      <c r="G7214" s="3">
        <v>0.26229999999999998</v>
      </c>
      <c r="H7214" s="7">
        <v>468.02136752136749</v>
      </c>
      <c r="I7214" s="4">
        <v>122.76200470085469</v>
      </c>
      <c r="J7214">
        <v>561.6</v>
      </c>
      <c r="K7214" t="s">
        <v>76</v>
      </c>
      <c r="L7214" t="s">
        <v>75</v>
      </c>
      <c r="M7214" t="s">
        <v>75</v>
      </c>
      <c r="N7214" s="2">
        <v>41243</v>
      </c>
      <c r="O7214" s="2">
        <v>43229</v>
      </c>
      <c r="P7214" t="s">
        <v>24</v>
      </c>
      <c r="Q7214" t="s">
        <v>374</v>
      </c>
      <c r="R7214" s="5" t="str">
        <f t="shared" si="340"/>
        <v>0.1</v>
      </c>
      <c r="S7214" s="6" t="str">
        <f t="shared" si="341"/>
        <v>0.11</v>
      </c>
      <c r="T7214">
        <f>ROUND(INT(表1[[#This Row],[合同结束日期]]-表1[[#This Row],[合同起始日期]])/365,1)</f>
        <v>5.4</v>
      </c>
    </row>
    <row r="7215" spans="1:20">
      <c r="A7215" s="1">
        <v>42125</v>
      </c>
      <c r="B7215" t="s">
        <v>121</v>
      </c>
      <c r="C7215">
        <f t="shared" si="339"/>
        <v>3</v>
      </c>
      <c r="D7215" t="s">
        <v>175</v>
      </c>
      <c r="E7215" s="4">
        <v>1415709.5999999999</v>
      </c>
      <c r="F7215" s="4">
        <v>709695.22248000011</v>
      </c>
      <c r="G7215" s="3">
        <v>0.50130000000000008</v>
      </c>
      <c r="H7215" s="7">
        <v>719.80353874313596</v>
      </c>
      <c r="I7215" s="4">
        <v>360.83751397193419</v>
      </c>
      <c r="J7215">
        <v>1966.8</v>
      </c>
      <c r="K7215" t="s">
        <v>20</v>
      </c>
      <c r="L7215" t="s">
        <v>173</v>
      </c>
      <c r="M7215" t="s">
        <v>172</v>
      </c>
      <c r="N7215" s="2">
        <v>41288</v>
      </c>
      <c r="O7215" s="2">
        <v>44694</v>
      </c>
      <c r="P7215" t="s">
        <v>18</v>
      </c>
      <c r="Q7215" t="s">
        <v>406</v>
      </c>
      <c r="R7215" s="5" t="str">
        <f t="shared" si="340"/>
        <v>0.2</v>
      </c>
      <c r="S7215" s="6" t="str">
        <f t="shared" si="341"/>
        <v>0.2</v>
      </c>
      <c r="T7215">
        <f>ROUND(INT(表1[[#This Row],[合同结束日期]]-表1[[#This Row],[合同起始日期]])/365,1)</f>
        <v>9.3000000000000007</v>
      </c>
    </row>
    <row r="7216" spans="1:20">
      <c r="A7216" s="1">
        <v>42125</v>
      </c>
      <c r="B7216" t="s">
        <v>121</v>
      </c>
      <c r="C7216">
        <f t="shared" si="339"/>
        <v>3</v>
      </c>
      <c r="D7216" t="s">
        <v>313</v>
      </c>
      <c r="E7216" s="4">
        <v>141994.32</v>
      </c>
      <c r="F7216" s="4">
        <v>23315.467344000001</v>
      </c>
      <c r="G7216" s="3">
        <v>0.16419999999999998</v>
      </c>
      <c r="H7216" s="7">
        <v>7888.5733333333337</v>
      </c>
      <c r="I7216" s="4">
        <v>1295.3037413333334</v>
      </c>
      <c r="J7216">
        <v>18</v>
      </c>
      <c r="K7216" t="s">
        <v>20</v>
      </c>
      <c r="L7216" t="s">
        <v>21</v>
      </c>
      <c r="M7216" t="s">
        <v>130</v>
      </c>
      <c r="N7216" s="2">
        <v>41727</v>
      </c>
      <c r="O7216" s="2">
        <v>42189</v>
      </c>
      <c r="P7216" t="s">
        <v>24</v>
      </c>
      <c r="Q7216" t="s">
        <v>59</v>
      </c>
      <c r="R7216" s="5" t="str">
        <f t="shared" si="340"/>
        <v>0.16</v>
      </c>
      <c r="S7216" s="6" t="str">
        <f t="shared" si="341"/>
        <v/>
      </c>
      <c r="T7216">
        <f>ROUND(INT(表1[[#This Row],[合同结束日期]]-表1[[#This Row],[合同起始日期]])/365,1)</f>
        <v>1.3</v>
      </c>
    </row>
    <row r="7217" spans="1:20">
      <c r="A7217" s="1">
        <v>42125</v>
      </c>
      <c r="B7217" t="s">
        <v>121</v>
      </c>
      <c r="C7217">
        <f t="shared" si="339"/>
        <v>3</v>
      </c>
      <c r="D7217" t="s">
        <v>297</v>
      </c>
      <c r="E7217" s="4">
        <v>57998.640000000007</v>
      </c>
      <c r="F7217" s="4">
        <v>7557.2227919999996</v>
      </c>
      <c r="G7217" s="3">
        <v>0.13029999999999997</v>
      </c>
      <c r="H7217" s="7">
        <v>4027.6833333333343</v>
      </c>
      <c r="I7217" s="4">
        <v>524.80713833333334</v>
      </c>
      <c r="J7217">
        <v>14.399999999999999</v>
      </c>
      <c r="K7217" t="s">
        <v>60</v>
      </c>
      <c r="L7217" t="s">
        <v>61</v>
      </c>
      <c r="M7217" t="s">
        <v>305</v>
      </c>
      <c r="N7217" s="2">
        <v>41587</v>
      </c>
      <c r="O7217" s="2">
        <v>42316</v>
      </c>
      <c r="P7217" t="s">
        <v>24</v>
      </c>
      <c r="Q7217" t="s">
        <v>65</v>
      </c>
      <c r="R7217" s="5" t="str">
        <f t="shared" si="340"/>
        <v>0.12</v>
      </c>
      <c r="S7217" s="6" t="str">
        <f t="shared" si="341"/>
        <v/>
      </c>
      <c r="T7217">
        <f>ROUND(INT(表1[[#This Row],[合同结束日期]]-表1[[#This Row],[合同起始日期]])/365,1)</f>
        <v>2</v>
      </c>
    </row>
    <row r="7218" spans="1:20">
      <c r="A7218" s="1">
        <v>42125</v>
      </c>
      <c r="B7218" t="s">
        <v>121</v>
      </c>
      <c r="C7218">
        <f t="shared" si="339"/>
        <v>3</v>
      </c>
      <c r="D7218" t="s">
        <v>268</v>
      </c>
      <c r="E7218" s="4">
        <v>66980.399999999994</v>
      </c>
      <c r="F7218" s="4">
        <v>9980.0795999999991</v>
      </c>
      <c r="G7218" s="3">
        <v>0.14899999999999999</v>
      </c>
      <c r="H7218" s="7">
        <v>4651.416666666667</v>
      </c>
      <c r="I7218" s="4">
        <v>693.06108333333339</v>
      </c>
      <c r="J7218">
        <v>14.399999999999999</v>
      </c>
      <c r="K7218" t="s">
        <v>20</v>
      </c>
      <c r="L7218" t="s">
        <v>21</v>
      </c>
      <c r="M7218" t="s">
        <v>130</v>
      </c>
      <c r="N7218" s="2">
        <v>41486</v>
      </c>
      <c r="O7218" s="2">
        <v>42215</v>
      </c>
      <c r="P7218" t="s">
        <v>24</v>
      </c>
      <c r="Q7218" t="s">
        <v>83</v>
      </c>
      <c r="R7218" s="5" t="str">
        <f t="shared" si="340"/>
        <v>0.14</v>
      </c>
      <c r="S7218" s="6" t="str">
        <f t="shared" si="341"/>
        <v/>
      </c>
      <c r="T7218">
        <f>ROUND(INT(表1[[#This Row],[合同结束日期]]-表1[[#This Row],[合同起始日期]])/365,1)</f>
        <v>2</v>
      </c>
    </row>
    <row r="7219" spans="1:20">
      <c r="A7219" s="1">
        <v>42125</v>
      </c>
      <c r="B7219" t="s">
        <v>121</v>
      </c>
      <c r="C7219">
        <f t="shared" si="339"/>
        <v>3</v>
      </c>
      <c r="D7219" t="s">
        <v>327</v>
      </c>
      <c r="E7219" s="4">
        <v>79111.199999999997</v>
      </c>
      <c r="F7219" s="4">
        <v>8362.0538400000005</v>
      </c>
      <c r="G7219" s="3">
        <v>0.10570000000000002</v>
      </c>
      <c r="H7219" s="7">
        <v>2746.916666666667</v>
      </c>
      <c r="I7219" s="4">
        <v>290.34909166666671</v>
      </c>
      <c r="J7219">
        <v>28.799999999999997</v>
      </c>
      <c r="K7219" t="s">
        <v>20</v>
      </c>
      <c r="L7219" t="s">
        <v>21</v>
      </c>
      <c r="M7219" t="s">
        <v>134</v>
      </c>
      <c r="N7219" s="2">
        <v>41787</v>
      </c>
      <c r="O7219" s="2">
        <v>42151</v>
      </c>
      <c r="P7219" t="s">
        <v>24</v>
      </c>
      <c r="Q7219" t="s">
        <v>19</v>
      </c>
      <c r="R7219" s="5" t="str">
        <f t="shared" si="340"/>
        <v>0.1</v>
      </c>
      <c r="S7219" s="6" t="str">
        <f t="shared" si="341"/>
        <v/>
      </c>
      <c r="T7219">
        <f>ROUND(INT(表1[[#This Row],[合同结束日期]]-表1[[#This Row],[合同起始日期]])/365,1)</f>
        <v>1</v>
      </c>
    </row>
    <row r="7220" spans="1:20">
      <c r="A7220" s="1">
        <v>42125</v>
      </c>
      <c r="B7220" t="s">
        <v>121</v>
      </c>
      <c r="C7220">
        <f t="shared" si="339"/>
        <v>3</v>
      </c>
      <c r="D7220" t="s">
        <v>337</v>
      </c>
      <c r="E7220" s="4">
        <v>70305.599999999991</v>
      </c>
      <c r="F7220" s="4">
        <v>13252.605599999999</v>
      </c>
      <c r="G7220" s="3">
        <v>0.1885</v>
      </c>
      <c r="H7220" s="7">
        <v>3905.8666666666663</v>
      </c>
      <c r="I7220" s="4">
        <v>736.25586666666663</v>
      </c>
      <c r="J7220">
        <v>18</v>
      </c>
      <c r="K7220" t="s">
        <v>60</v>
      </c>
      <c r="L7220" t="s">
        <v>116</v>
      </c>
      <c r="M7220" t="s">
        <v>115</v>
      </c>
      <c r="N7220" s="2">
        <v>41825</v>
      </c>
      <c r="O7220" s="2">
        <v>42189</v>
      </c>
      <c r="P7220" t="s">
        <v>24</v>
      </c>
      <c r="Q7220" t="s">
        <v>30</v>
      </c>
      <c r="R7220" s="5" t="str">
        <f t="shared" si="340"/>
        <v>0.18</v>
      </c>
      <c r="S7220" s="6" t="str">
        <f t="shared" si="341"/>
        <v/>
      </c>
      <c r="T7220">
        <f>ROUND(INT(表1[[#This Row],[合同结束日期]]-表1[[#This Row],[合同起始日期]])/365,1)</f>
        <v>1</v>
      </c>
    </row>
    <row r="7221" spans="1:20">
      <c r="A7221" s="1">
        <v>42125</v>
      </c>
      <c r="B7221" t="s">
        <v>121</v>
      </c>
      <c r="C7221">
        <f t="shared" si="339"/>
        <v>3</v>
      </c>
      <c r="D7221" t="s">
        <v>339</v>
      </c>
      <c r="E7221" s="4">
        <v>45620.4</v>
      </c>
      <c r="F7221" s="4">
        <v>6989.0452800000003</v>
      </c>
      <c r="G7221" s="3">
        <v>0.1532</v>
      </c>
      <c r="H7221" s="7">
        <v>3168.0833333333339</v>
      </c>
      <c r="I7221" s="4">
        <v>485.35036666666673</v>
      </c>
      <c r="J7221">
        <v>14.399999999999999</v>
      </c>
      <c r="K7221" t="s">
        <v>44</v>
      </c>
      <c r="L7221" t="s">
        <v>46</v>
      </c>
      <c r="M7221" t="s">
        <v>187</v>
      </c>
      <c r="N7221" s="2">
        <v>41864</v>
      </c>
      <c r="O7221" s="2">
        <v>42228</v>
      </c>
      <c r="P7221" t="s">
        <v>24</v>
      </c>
      <c r="Q7221" t="s">
        <v>83</v>
      </c>
      <c r="R7221" s="5" t="str">
        <f t="shared" si="340"/>
        <v>0.14</v>
      </c>
      <c r="S7221" s="6" t="str">
        <f t="shared" si="341"/>
        <v/>
      </c>
      <c r="T7221">
        <f>ROUND(INT(表1[[#This Row],[合同结束日期]]-表1[[#This Row],[合同起始日期]])/365,1)</f>
        <v>1</v>
      </c>
    </row>
    <row r="7222" spans="1:20">
      <c r="A7222" s="1">
        <v>42125</v>
      </c>
      <c r="B7222" t="s">
        <v>121</v>
      </c>
      <c r="C7222">
        <f t="shared" ref="C7222:C7284" si="342">IF($B7222="负一层",-1,IF($B7222="负一夹层",0,IF($B7222="一层",1,IF($B7222="二层",2,IF($B7222="三层",3,IF($B7222="四层",4))))))</f>
        <v>3</v>
      </c>
      <c r="D7222" t="s">
        <v>340</v>
      </c>
      <c r="E7222" s="4">
        <v>270558</v>
      </c>
      <c r="F7222" s="4">
        <v>37445.227200000001</v>
      </c>
      <c r="G7222" s="3">
        <v>0.1384</v>
      </c>
      <c r="H7222" s="7">
        <v>5933.28947368421</v>
      </c>
      <c r="I7222" s="4">
        <v>821.16726315789469</v>
      </c>
      <c r="J7222">
        <v>45.6</v>
      </c>
      <c r="K7222" t="s">
        <v>44</v>
      </c>
      <c r="L7222" t="s">
        <v>46</v>
      </c>
      <c r="M7222" t="s">
        <v>45</v>
      </c>
      <c r="N7222" s="2">
        <v>41841</v>
      </c>
      <c r="O7222" s="2">
        <v>43659</v>
      </c>
      <c r="P7222" t="s">
        <v>24</v>
      </c>
      <c r="Q7222" t="s">
        <v>28</v>
      </c>
      <c r="R7222" s="5" t="str">
        <f t="shared" ref="R7222:R7284" si="343">IF(ISERROR(FIND(",",$Q7222)),$Q7222,LEFT($Q7222,FIND(",",$Q7222)-1))</f>
        <v>0.13</v>
      </c>
      <c r="S7222" s="6" t="str">
        <f t="shared" ref="S7222:S7285" si="344">IF(ISERROR(FIND(",",$Q7222)),"",RIGHT($Q7222,LEN($Q7222)-FIND(",",$Q7222)))</f>
        <v/>
      </c>
      <c r="T7222">
        <f>ROUND(INT(表1[[#This Row],[合同结束日期]]-表1[[#This Row],[合同起始日期]])/365,1)</f>
        <v>5</v>
      </c>
    </row>
    <row r="7223" spans="1:20">
      <c r="A7223" s="1">
        <v>42125</v>
      </c>
      <c r="B7223" t="s">
        <v>121</v>
      </c>
      <c r="C7223">
        <f t="shared" si="342"/>
        <v>3</v>
      </c>
      <c r="D7223" t="s">
        <v>320</v>
      </c>
      <c r="E7223" s="4">
        <v>49020</v>
      </c>
      <c r="F7223" s="4">
        <v>4902</v>
      </c>
      <c r="G7223" s="3">
        <v>0.1</v>
      </c>
      <c r="H7223" s="7">
        <v>20425</v>
      </c>
      <c r="I7223" s="4">
        <v>2042.5</v>
      </c>
      <c r="J7223">
        <v>2.4</v>
      </c>
      <c r="K7223" t="s">
        <v>44</v>
      </c>
      <c r="L7223" t="s">
        <v>46</v>
      </c>
      <c r="M7223" t="s">
        <v>187</v>
      </c>
      <c r="N7223" s="2">
        <v>41712</v>
      </c>
      <c r="O7223" s="2">
        <v>42442</v>
      </c>
      <c r="P7223" t="s">
        <v>18</v>
      </c>
      <c r="Q7223" t="s">
        <v>19</v>
      </c>
      <c r="R7223" s="5" t="str">
        <f t="shared" si="343"/>
        <v>0.1</v>
      </c>
      <c r="S7223" s="6" t="str">
        <f t="shared" si="344"/>
        <v/>
      </c>
      <c r="T7223">
        <f>ROUND(INT(表1[[#This Row],[合同结束日期]]-表1[[#This Row],[合同起始日期]])/365,1)</f>
        <v>2</v>
      </c>
    </row>
    <row r="7224" spans="1:20">
      <c r="A7224" s="1">
        <v>42125</v>
      </c>
      <c r="B7224" t="s">
        <v>121</v>
      </c>
      <c r="C7224">
        <f t="shared" si="342"/>
        <v>3</v>
      </c>
      <c r="D7224" t="s">
        <v>321</v>
      </c>
      <c r="E7224" s="4">
        <v>77448</v>
      </c>
      <c r="F7224" s="4">
        <v>7744.7999999999993</v>
      </c>
      <c r="G7224" s="3">
        <v>9.9999999999999992E-2</v>
      </c>
      <c r="H7224" s="7">
        <v>32270</v>
      </c>
      <c r="I7224" s="4">
        <v>3227</v>
      </c>
      <c r="J7224">
        <v>2.4</v>
      </c>
      <c r="K7224" t="s">
        <v>44</v>
      </c>
      <c r="L7224" t="s">
        <v>46</v>
      </c>
      <c r="M7224" t="s">
        <v>187</v>
      </c>
      <c r="N7224" s="2">
        <v>41712</v>
      </c>
      <c r="O7224" s="2">
        <v>42442</v>
      </c>
      <c r="P7224" t="s">
        <v>18</v>
      </c>
      <c r="Q7224" t="s">
        <v>19</v>
      </c>
      <c r="R7224" s="5" t="str">
        <f t="shared" si="343"/>
        <v>0.1</v>
      </c>
      <c r="S7224" s="6" t="str">
        <f t="shared" si="344"/>
        <v/>
      </c>
      <c r="T7224">
        <f>ROUND(INT(表1[[#This Row],[合同结束日期]]-表1[[#This Row],[合同起始日期]])/365,1)</f>
        <v>2</v>
      </c>
    </row>
    <row r="7225" spans="1:20">
      <c r="A7225" s="1">
        <v>42125</v>
      </c>
      <c r="B7225" t="s">
        <v>121</v>
      </c>
      <c r="C7225">
        <f t="shared" si="342"/>
        <v>3</v>
      </c>
      <c r="D7225" t="s">
        <v>330</v>
      </c>
      <c r="E7225" s="4">
        <v>24168</v>
      </c>
      <c r="F7225" s="4">
        <v>4466.2464</v>
      </c>
      <c r="G7225" s="3">
        <v>0.18479999999999999</v>
      </c>
      <c r="H7225" s="7">
        <v>10070</v>
      </c>
      <c r="I7225" s="4">
        <v>1860.9360000000001</v>
      </c>
      <c r="J7225">
        <v>2.4</v>
      </c>
      <c r="K7225" t="s">
        <v>44</v>
      </c>
      <c r="L7225" t="s">
        <v>46</v>
      </c>
      <c r="M7225" t="s">
        <v>45</v>
      </c>
      <c r="N7225" s="2">
        <v>41790</v>
      </c>
      <c r="O7225" s="2">
        <v>42155</v>
      </c>
      <c r="P7225" t="s">
        <v>24</v>
      </c>
      <c r="Q7225" t="s">
        <v>59</v>
      </c>
      <c r="R7225" s="5" t="str">
        <f t="shared" si="343"/>
        <v>0.16</v>
      </c>
      <c r="S7225" s="6" t="str">
        <f t="shared" si="344"/>
        <v/>
      </c>
      <c r="T7225">
        <f>ROUND(INT(表1[[#This Row],[合同结束日期]]-表1[[#This Row],[合同起始日期]])/365,1)</f>
        <v>1</v>
      </c>
    </row>
    <row r="7226" spans="1:20">
      <c r="A7226" s="1">
        <v>42156</v>
      </c>
      <c r="B7226" t="s">
        <v>121</v>
      </c>
      <c r="C7226">
        <f t="shared" si="342"/>
        <v>3</v>
      </c>
      <c r="D7226" t="s">
        <v>242</v>
      </c>
      <c r="E7226" s="4">
        <v>1113999.5999999999</v>
      </c>
      <c r="F7226" s="4">
        <v>189825.53184000001</v>
      </c>
      <c r="G7226" s="3">
        <v>0.17040000000000002</v>
      </c>
      <c r="H7226" s="7">
        <v>488.59631578947364</v>
      </c>
      <c r="I7226" s="4">
        <v>83.25681221052632</v>
      </c>
      <c r="J7226">
        <v>2280</v>
      </c>
      <c r="K7226" t="s">
        <v>151</v>
      </c>
      <c r="L7226" t="s">
        <v>243</v>
      </c>
      <c r="M7226" t="s">
        <v>243</v>
      </c>
      <c r="N7226" s="2">
        <v>41282</v>
      </c>
      <c r="O7226" s="2">
        <v>45055</v>
      </c>
      <c r="P7226" t="s">
        <v>14</v>
      </c>
      <c r="Q7226" t="s">
        <v>37</v>
      </c>
      <c r="R7226" s="5" t="str">
        <f t="shared" si="343"/>
        <v>0.</v>
      </c>
      <c r="S7226" s="6" t="str">
        <f t="shared" si="344"/>
        <v/>
      </c>
      <c r="T7226">
        <f>ROUND(INT(表1[[#This Row],[合同结束日期]]-表1[[#This Row],[合同起始日期]])/365,1)</f>
        <v>10.3</v>
      </c>
    </row>
    <row r="7227" spans="1:20">
      <c r="A7227" s="1">
        <v>42156</v>
      </c>
      <c r="B7227" t="s">
        <v>121</v>
      </c>
      <c r="C7227">
        <f t="shared" si="342"/>
        <v>3</v>
      </c>
      <c r="D7227" t="s">
        <v>122</v>
      </c>
      <c r="E7227" s="4">
        <v>109384.8</v>
      </c>
      <c r="F7227" s="4">
        <v>20739.358080000002</v>
      </c>
      <c r="G7227" s="3">
        <v>0.18960000000000002</v>
      </c>
      <c r="H7227" s="7">
        <v>949.52083333333348</v>
      </c>
      <c r="I7227" s="4">
        <v>180.02915000000004</v>
      </c>
      <c r="J7227">
        <v>115.19999999999999</v>
      </c>
      <c r="K7227" t="s">
        <v>44</v>
      </c>
      <c r="L7227" t="s">
        <v>46</v>
      </c>
      <c r="M7227" t="s">
        <v>45</v>
      </c>
      <c r="N7227" s="2">
        <v>41358</v>
      </c>
      <c r="O7227" s="2">
        <v>43213</v>
      </c>
      <c r="P7227" t="s">
        <v>24</v>
      </c>
      <c r="Q7227" t="s">
        <v>19</v>
      </c>
      <c r="R7227" s="5" t="str">
        <f t="shared" si="343"/>
        <v>0.1</v>
      </c>
      <c r="S7227" s="6" t="str">
        <f t="shared" si="344"/>
        <v/>
      </c>
      <c r="T7227">
        <f>ROUND(INT(表1[[#This Row],[合同结束日期]]-表1[[#This Row],[合同起始日期]])/365,1)</f>
        <v>5.0999999999999996</v>
      </c>
    </row>
    <row r="7228" spans="1:20">
      <c r="A7228" s="1">
        <v>42156</v>
      </c>
      <c r="B7228" t="s">
        <v>121</v>
      </c>
      <c r="C7228">
        <f t="shared" si="342"/>
        <v>3</v>
      </c>
      <c r="D7228" t="s">
        <v>124</v>
      </c>
      <c r="E7228" s="4">
        <v>597087.6</v>
      </c>
      <c r="F7228" s="4">
        <v>69023.326560000001</v>
      </c>
      <c r="G7228" s="3">
        <v>0.11560000000000001</v>
      </c>
      <c r="H7228" s="7">
        <v>995.14599999999996</v>
      </c>
      <c r="I7228" s="4">
        <v>115.03887760000001</v>
      </c>
      <c r="J7228">
        <v>600</v>
      </c>
      <c r="K7228" t="s">
        <v>44</v>
      </c>
      <c r="L7228" t="s">
        <v>72</v>
      </c>
      <c r="M7228" t="s">
        <v>71</v>
      </c>
      <c r="N7228" s="2">
        <v>41267</v>
      </c>
      <c r="O7228" s="2">
        <v>44325</v>
      </c>
      <c r="P7228" t="s">
        <v>18</v>
      </c>
      <c r="Q7228" t="s">
        <v>42</v>
      </c>
      <c r="R7228" s="5" t="str">
        <f t="shared" si="343"/>
        <v>0.08</v>
      </c>
      <c r="S7228" s="6" t="str">
        <f t="shared" si="344"/>
        <v/>
      </c>
      <c r="T7228">
        <f>ROUND(INT(表1[[#This Row],[合同结束日期]]-表1[[#This Row],[合同起始日期]])/365,1)</f>
        <v>8.4</v>
      </c>
    </row>
    <row r="7229" spans="1:20">
      <c r="A7229" s="1">
        <v>42156</v>
      </c>
      <c r="B7229" t="s">
        <v>121</v>
      </c>
      <c r="C7229">
        <f t="shared" si="342"/>
        <v>3</v>
      </c>
      <c r="D7229" t="s">
        <v>125</v>
      </c>
      <c r="E7229" s="4">
        <v>894045.6</v>
      </c>
      <c r="F7229" s="4">
        <v>85560.163920000006</v>
      </c>
      <c r="G7229" s="3">
        <v>9.5700000000000007E-2</v>
      </c>
      <c r="H7229" s="7">
        <v>1915.2647814910026</v>
      </c>
      <c r="I7229" s="4">
        <v>183.29083958868898</v>
      </c>
      <c r="J7229">
        <v>466.79999999999995</v>
      </c>
      <c r="K7229" t="s">
        <v>44</v>
      </c>
      <c r="L7229" t="s">
        <v>72</v>
      </c>
      <c r="M7229" t="s">
        <v>126</v>
      </c>
      <c r="N7229" s="2">
        <v>41257</v>
      </c>
      <c r="O7229" s="2">
        <v>44325</v>
      </c>
      <c r="P7229" t="s">
        <v>24</v>
      </c>
      <c r="Q7229" t="s">
        <v>42</v>
      </c>
      <c r="R7229" s="5" t="str">
        <f t="shared" si="343"/>
        <v>0.08</v>
      </c>
      <c r="S7229" s="6" t="str">
        <f t="shared" si="344"/>
        <v/>
      </c>
      <c r="T7229">
        <f>ROUND(INT(表1[[#This Row],[合同结束日期]]-表1[[#This Row],[合同起始日期]])/365,1)</f>
        <v>8.4</v>
      </c>
    </row>
    <row r="7230" spans="1:20">
      <c r="A7230" s="1">
        <v>42156</v>
      </c>
      <c r="B7230" t="s">
        <v>121</v>
      </c>
      <c r="C7230">
        <f t="shared" si="342"/>
        <v>3</v>
      </c>
      <c r="D7230" t="s">
        <v>127</v>
      </c>
      <c r="E7230" s="4">
        <v>2962040.0039999997</v>
      </c>
      <c r="F7230" s="4">
        <v>111076.50014999999</v>
      </c>
      <c r="G7230" s="3">
        <v>3.7499999999999999E-2</v>
      </c>
      <c r="H7230" s="7">
        <v>2398.8014285714285</v>
      </c>
      <c r="I7230" s="4">
        <v>89.955053571428564</v>
      </c>
      <c r="J7230">
        <v>1234.8</v>
      </c>
      <c r="K7230" t="s">
        <v>44</v>
      </c>
      <c r="L7230" t="s">
        <v>72</v>
      </c>
      <c r="M7230" t="s">
        <v>71</v>
      </c>
      <c r="N7230" s="2">
        <v>41241</v>
      </c>
      <c r="O7230" s="2">
        <v>45055</v>
      </c>
      <c r="P7230" t="s">
        <v>14</v>
      </c>
      <c r="Q7230" t="s">
        <v>37</v>
      </c>
      <c r="R7230" s="5" t="str">
        <f t="shared" si="343"/>
        <v>0.</v>
      </c>
      <c r="S7230" s="6" t="str">
        <f t="shared" si="344"/>
        <v/>
      </c>
      <c r="T7230">
        <f>ROUND(INT(表1[[#This Row],[合同结束日期]]-表1[[#This Row],[合同起始日期]])/365,1)</f>
        <v>10.4</v>
      </c>
    </row>
    <row r="7231" spans="1:20">
      <c r="A7231" s="1">
        <v>42156</v>
      </c>
      <c r="B7231" t="s">
        <v>121</v>
      </c>
      <c r="C7231">
        <f t="shared" si="342"/>
        <v>3</v>
      </c>
      <c r="D7231" t="s">
        <v>312</v>
      </c>
      <c r="E7231" s="4">
        <v>676936.79999999993</v>
      </c>
      <c r="F7231" s="4">
        <v>64308.995999999999</v>
      </c>
      <c r="G7231" s="3">
        <v>9.5000000000000015E-2</v>
      </c>
      <c r="H7231" s="7">
        <v>4147.8970588235288</v>
      </c>
      <c r="I7231" s="4">
        <v>394.05022058823533</v>
      </c>
      <c r="J7231">
        <v>163.19999999999999</v>
      </c>
      <c r="K7231" t="s">
        <v>44</v>
      </c>
      <c r="L7231" t="s">
        <v>72</v>
      </c>
      <c r="M7231" t="s">
        <v>71</v>
      </c>
      <c r="N7231" s="2">
        <v>41640</v>
      </c>
      <c r="O7231" s="2">
        <v>43100</v>
      </c>
      <c r="P7231" t="s">
        <v>18</v>
      </c>
      <c r="Q7231" t="s">
        <v>19</v>
      </c>
      <c r="R7231" s="5" t="str">
        <f t="shared" si="343"/>
        <v>0.1</v>
      </c>
      <c r="S7231" s="6" t="str">
        <f t="shared" si="344"/>
        <v/>
      </c>
      <c r="T7231">
        <f>ROUND(INT(表1[[#This Row],[合同结束日期]]-表1[[#This Row],[合同起始日期]])/365,1)</f>
        <v>4</v>
      </c>
    </row>
    <row r="7232" spans="1:20">
      <c r="A7232" s="1">
        <v>42156</v>
      </c>
      <c r="B7232" t="s">
        <v>121</v>
      </c>
      <c r="C7232">
        <f t="shared" si="342"/>
        <v>3</v>
      </c>
      <c r="D7232" t="s">
        <v>128</v>
      </c>
      <c r="E7232" s="4">
        <v>231453.6</v>
      </c>
      <c r="F7232" s="4">
        <v>30806.474159999998</v>
      </c>
      <c r="G7232" s="3">
        <v>0.1331</v>
      </c>
      <c r="H7232" s="7">
        <v>1277.337748344371</v>
      </c>
      <c r="I7232" s="4">
        <v>170.01365430463576</v>
      </c>
      <c r="J7232">
        <v>181.2</v>
      </c>
      <c r="K7232" t="s">
        <v>76</v>
      </c>
      <c r="L7232" t="s">
        <v>75</v>
      </c>
      <c r="M7232" t="s">
        <v>75</v>
      </c>
      <c r="N7232" s="2">
        <v>41285</v>
      </c>
      <c r="O7232" s="2">
        <v>43229</v>
      </c>
      <c r="P7232" t="s">
        <v>14</v>
      </c>
      <c r="Q7232" t="s">
        <v>37</v>
      </c>
      <c r="R7232" s="5" t="str">
        <f t="shared" si="343"/>
        <v>0.</v>
      </c>
      <c r="S7232" s="6" t="str">
        <f t="shared" si="344"/>
        <v/>
      </c>
      <c r="T7232">
        <f>ROUND(INT(表1[[#This Row],[合同结束日期]]-表1[[#This Row],[合同起始日期]])/365,1)</f>
        <v>5.3</v>
      </c>
    </row>
    <row r="7233" spans="1:20">
      <c r="A7233" s="1">
        <v>42156</v>
      </c>
      <c r="B7233" t="s">
        <v>121</v>
      </c>
      <c r="C7233">
        <f t="shared" si="342"/>
        <v>3</v>
      </c>
      <c r="D7233" t="s">
        <v>129</v>
      </c>
      <c r="E7233" s="4">
        <v>185880</v>
      </c>
      <c r="F7233" s="4">
        <v>36004.955999999998</v>
      </c>
      <c r="G7233" s="3">
        <v>0.19369999999999998</v>
      </c>
      <c r="H7233" s="7">
        <v>1549</v>
      </c>
      <c r="I7233" s="4">
        <v>300.04129999999998</v>
      </c>
      <c r="J7233">
        <v>120</v>
      </c>
      <c r="K7233" t="s">
        <v>20</v>
      </c>
      <c r="L7233" t="s">
        <v>21</v>
      </c>
      <c r="M7233" t="s">
        <v>130</v>
      </c>
      <c r="N7233" s="2">
        <v>41285</v>
      </c>
      <c r="O7233" s="2">
        <v>42499</v>
      </c>
      <c r="P7233" t="s">
        <v>24</v>
      </c>
      <c r="Q7233" t="s">
        <v>25</v>
      </c>
      <c r="R7233" s="5" t="str">
        <f t="shared" si="343"/>
        <v>0.15</v>
      </c>
      <c r="S7233" s="6" t="str">
        <f t="shared" si="344"/>
        <v/>
      </c>
      <c r="T7233">
        <f>ROUND(INT(表1[[#This Row],[合同结束日期]]-表1[[#This Row],[合同起始日期]])/365,1)</f>
        <v>3.3</v>
      </c>
    </row>
    <row r="7234" spans="1:20">
      <c r="A7234" s="1">
        <v>42156</v>
      </c>
      <c r="B7234" t="s">
        <v>121</v>
      </c>
      <c r="C7234">
        <f t="shared" si="342"/>
        <v>3</v>
      </c>
      <c r="D7234" t="s">
        <v>424</v>
      </c>
      <c r="E7234" s="4">
        <v>67276.62</v>
      </c>
      <c r="F7234" s="4">
        <v>19079.649431999998</v>
      </c>
      <c r="G7234" s="3">
        <v>0.28360000000000002</v>
      </c>
      <c r="H7234" s="7">
        <v>1057.8084905660378</v>
      </c>
      <c r="I7234" s="4">
        <v>299.9944879245283</v>
      </c>
      <c r="J7234">
        <v>63.599999999999994</v>
      </c>
      <c r="K7234" t="s">
        <v>20</v>
      </c>
      <c r="L7234" t="s">
        <v>21</v>
      </c>
      <c r="M7234" t="s">
        <v>130</v>
      </c>
      <c r="N7234" s="2">
        <v>42134</v>
      </c>
      <c r="O7234" s="2">
        <v>42864</v>
      </c>
      <c r="P7234" t="s">
        <v>24</v>
      </c>
      <c r="Q7234" t="s">
        <v>28</v>
      </c>
      <c r="R7234" s="5" t="str">
        <f t="shared" si="343"/>
        <v>0.13</v>
      </c>
      <c r="S7234" s="6" t="str">
        <f t="shared" si="344"/>
        <v/>
      </c>
      <c r="T7234">
        <f>ROUND(INT(表1[[#This Row],[合同结束日期]]-表1[[#This Row],[合同起始日期]])/365,1)</f>
        <v>2</v>
      </c>
    </row>
    <row r="7235" spans="1:20">
      <c r="A7235" s="1">
        <v>42156</v>
      </c>
      <c r="B7235" t="s">
        <v>121</v>
      </c>
      <c r="C7235">
        <f t="shared" si="342"/>
        <v>3</v>
      </c>
      <c r="D7235" t="s">
        <v>402</v>
      </c>
      <c r="E7235" s="4">
        <v>140377.19999999998</v>
      </c>
      <c r="F7235" s="4">
        <v>26994.53556</v>
      </c>
      <c r="G7235" s="3">
        <v>0.19230000000000003</v>
      </c>
      <c r="H7235" s="7">
        <v>1559.7466666666664</v>
      </c>
      <c r="I7235" s="4">
        <v>299.93928399999999</v>
      </c>
      <c r="J7235">
        <v>90</v>
      </c>
      <c r="K7235" t="s">
        <v>20</v>
      </c>
      <c r="L7235" t="s">
        <v>21</v>
      </c>
      <c r="M7235" t="s">
        <v>130</v>
      </c>
      <c r="N7235" s="2">
        <v>42123</v>
      </c>
      <c r="O7235" s="2">
        <v>42853</v>
      </c>
      <c r="P7235" t="s">
        <v>24</v>
      </c>
      <c r="Q7235" t="s">
        <v>28</v>
      </c>
      <c r="R7235" s="5" t="str">
        <f t="shared" si="343"/>
        <v>0.13</v>
      </c>
      <c r="S7235" s="6" t="str">
        <f t="shared" si="344"/>
        <v/>
      </c>
      <c r="T7235">
        <f>ROUND(INT(表1[[#This Row],[合同结束日期]]-表1[[#This Row],[合同起始日期]])/365,1)</f>
        <v>2</v>
      </c>
    </row>
    <row r="7236" spans="1:20">
      <c r="A7236" s="1">
        <v>42156</v>
      </c>
      <c r="B7236" t="s">
        <v>121</v>
      </c>
      <c r="C7236">
        <f t="shared" si="342"/>
        <v>3</v>
      </c>
      <c r="D7236" t="s">
        <v>135</v>
      </c>
      <c r="E7236" s="4">
        <v>522208.8</v>
      </c>
      <c r="F7236" s="4">
        <v>88984.379520000002</v>
      </c>
      <c r="G7236" s="3">
        <v>0.1704</v>
      </c>
      <c r="H7236" s="7">
        <v>1261.3739130434783</v>
      </c>
      <c r="I7236" s="4">
        <v>214.93811478260869</v>
      </c>
      <c r="J7236">
        <v>414</v>
      </c>
      <c r="K7236" t="s">
        <v>44</v>
      </c>
      <c r="L7236" t="s">
        <v>72</v>
      </c>
      <c r="M7236" t="s">
        <v>71</v>
      </c>
      <c r="N7236" s="2">
        <v>42104</v>
      </c>
      <c r="O7236" s="2">
        <v>43594</v>
      </c>
      <c r="P7236" t="s">
        <v>24</v>
      </c>
      <c r="Q7236" t="s">
        <v>19</v>
      </c>
      <c r="R7236" s="5" t="str">
        <f t="shared" si="343"/>
        <v>0.1</v>
      </c>
      <c r="S7236" s="6" t="str">
        <f t="shared" si="344"/>
        <v/>
      </c>
      <c r="T7236">
        <f>ROUND(INT(表1[[#This Row],[合同结束日期]]-表1[[#This Row],[合同起始日期]])/365,1)</f>
        <v>4.0999999999999996</v>
      </c>
    </row>
    <row r="7237" spans="1:20">
      <c r="A7237" s="1">
        <v>42156</v>
      </c>
      <c r="B7237" t="s">
        <v>121</v>
      </c>
      <c r="C7237">
        <f t="shared" si="342"/>
        <v>3</v>
      </c>
      <c r="D7237" t="s">
        <v>136</v>
      </c>
      <c r="E7237" s="4">
        <v>406975.68</v>
      </c>
      <c r="F7237" s="4">
        <v>53720.78976</v>
      </c>
      <c r="G7237" s="3">
        <v>0.13200000000000001</v>
      </c>
      <c r="H7237" s="7">
        <v>1362.0337349397589</v>
      </c>
      <c r="I7237" s="4">
        <v>179.78845301204819</v>
      </c>
      <c r="J7237">
        <v>298.8</v>
      </c>
      <c r="K7237" t="s">
        <v>44</v>
      </c>
      <c r="L7237" t="s">
        <v>72</v>
      </c>
      <c r="M7237" t="s">
        <v>71</v>
      </c>
      <c r="N7237" s="2">
        <v>41271</v>
      </c>
      <c r="O7237" s="2">
        <v>43229</v>
      </c>
      <c r="P7237" t="s">
        <v>24</v>
      </c>
      <c r="Q7237" t="s">
        <v>48</v>
      </c>
      <c r="R7237" s="5" t="str">
        <f t="shared" si="343"/>
        <v>0.11</v>
      </c>
      <c r="S7237" s="6" t="str">
        <f t="shared" si="344"/>
        <v/>
      </c>
      <c r="T7237">
        <f>ROUND(INT(表1[[#This Row],[合同结束日期]]-表1[[#This Row],[合同起始日期]])/365,1)</f>
        <v>5.4</v>
      </c>
    </row>
    <row r="7238" spans="1:20">
      <c r="A7238" s="1">
        <v>42156</v>
      </c>
      <c r="B7238" t="s">
        <v>121</v>
      </c>
      <c r="C7238">
        <f t="shared" si="342"/>
        <v>3</v>
      </c>
      <c r="D7238" t="s">
        <v>137</v>
      </c>
      <c r="E7238" s="4">
        <v>191066.4</v>
      </c>
      <c r="F7238" s="4">
        <v>39359.678400000004</v>
      </c>
      <c r="G7238" s="3">
        <v>0.20600000000000002</v>
      </c>
      <c r="H7238" s="7">
        <v>776.69268292682921</v>
      </c>
      <c r="I7238" s="4">
        <v>159.99869268292684</v>
      </c>
      <c r="J7238">
        <v>246</v>
      </c>
      <c r="K7238" t="s">
        <v>44</v>
      </c>
      <c r="L7238" t="s">
        <v>72</v>
      </c>
      <c r="M7238" t="s">
        <v>126</v>
      </c>
      <c r="N7238" s="2">
        <v>41249</v>
      </c>
      <c r="O7238" s="2">
        <v>43229</v>
      </c>
      <c r="P7238" t="s">
        <v>24</v>
      </c>
      <c r="Q7238" t="s">
        <v>19</v>
      </c>
      <c r="R7238" s="5" t="str">
        <f t="shared" si="343"/>
        <v>0.1</v>
      </c>
      <c r="S7238" s="6" t="str">
        <f t="shared" si="344"/>
        <v/>
      </c>
      <c r="T7238">
        <f>ROUND(INT(表1[[#This Row],[合同结束日期]]-表1[[#This Row],[合同起始日期]])/365,1)</f>
        <v>5.4</v>
      </c>
    </row>
    <row r="7239" spans="1:20">
      <c r="A7239" s="1">
        <v>42156</v>
      </c>
      <c r="B7239" t="s">
        <v>121</v>
      </c>
      <c r="C7239">
        <f t="shared" si="342"/>
        <v>3</v>
      </c>
      <c r="D7239" t="s">
        <v>141</v>
      </c>
      <c r="E7239" s="4">
        <v>222386.4</v>
      </c>
      <c r="F7239" s="4">
        <v>64358.624159999992</v>
      </c>
      <c r="G7239" s="3">
        <v>0.28939999999999999</v>
      </c>
      <c r="H7239" s="7">
        <v>431.98601398601403</v>
      </c>
      <c r="I7239" s="4">
        <v>125.01675244755245</v>
      </c>
      <c r="J7239">
        <v>514.79999999999995</v>
      </c>
      <c r="K7239" t="s">
        <v>44</v>
      </c>
      <c r="L7239" t="s">
        <v>72</v>
      </c>
      <c r="M7239" t="s">
        <v>71</v>
      </c>
      <c r="N7239" s="2">
        <v>41285</v>
      </c>
      <c r="O7239" s="2">
        <v>43229</v>
      </c>
      <c r="P7239" t="s">
        <v>24</v>
      </c>
      <c r="Q7239" t="s">
        <v>19</v>
      </c>
      <c r="R7239" s="5" t="str">
        <f t="shared" si="343"/>
        <v>0.1</v>
      </c>
      <c r="S7239" s="6" t="str">
        <f t="shared" si="344"/>
        <v/>
      </c>
      <c r="T7239">
        <f>ROUND(INT(表1[[#This Row],[合同结束日期]]-表1[[#This Row],[合同起始日期]])/365,1)</f>
        <v>5.3</v>
      </c>
    </row>
    <row r="7240" spans="1:20">
      <c r="A7240" s="1">
        <v>42156</v>
      </c>
      <c r="B7240" t="s">
        <v>121</v>
      </c>
      <c r="C7240">
        <f t="shared" si="342"/>
        <v>3</v>
      </c>
      <c r="D7240" t="s">
        <v>142</v>
      </c>
      <c r="E7240" s="4">
        <v>350936.28</v>
      </c>
      <c r="F7240" s="4">
        <v>51798.194928000004</v>
      </c>
      <c r="G7240" s="3">
        <v>0.14760000000000001</v>
      </c>
      <c r="H7240" s="7">
        <v>1329.304090909091</v>
      </c>
      <c r="I7240" s="4">
        <v>196.20528381818184</v>
      </c>
      <c r="J7240">
        <v>264</v>
      </c>
      <c r="K7240" t="s">
        <v>60</v>
      </c>
      <c r="L7240" t="s">
        <v>61</v>
      </c>
      <c r="M7240" t="s">
        <v>143</v>
      </c>
      <c r="N7240" s="2">
        <v>41383</v>
      </c>
      <c r="O7240" s="2">
        <v>42873</v>
      </c>
      <c r="P7240" t="s">
        <v>24</v>
      </c>
      <c r="Q7240" t="s">
        <v>48</v>
      </c>
      <c r="R7240" s="5" t="str">
        <f t="shared" si="343"/>
        <v>0.11</v>
      </c>
      <c r="S7240" s="6" t="str">
        <f t="shared" si="344"/>
        <v/>
      </c>
      <c r="T7240">
        <f>ROUND(INT(表1[[#This Row],[合同结束日期]]-表1[[#This Row],[合同起始日期]])/365,1)</f>
        <v>4.0999999999999996</v>
      </c>
    </row>
    <row r="7241" spans="1:20">
      <c r="A7241" s="1">
        <v>42156</v>
      </c>
      <c r="B7241" t="s">
        <v>121</v>
      </c>
      <c r="C7241">
        <f t="shared" si="342"/>
        <v>3</v>
      </c>
      <c r="D7241" t="s">
        <v>425</v>
      </c>
      <c r="E7241" s="4">
        <v>125982.59999999999</v>
      </c>
      <c r="F7241" s="4">
        <v>20195.010780000001</v>
      </c>
      <c r="G7241" s="3">
        <v>0.16030000000000003</v>
      </c>
      <c r="H7241" s="7">
        <v>3087.8088235294117</v>
      </c>
      <c r="I7241" s="4">
        <v>494.97575441176474</v>
      </c>
      <c r="J7241">
        <v>40.799999999999997</v>
      </c>
      <c r="K7241" t="s">
        <v>44</v>
      </c>
      <c r="L7241" t="s">
        <v>46</v>
      </c>
      <c r="M7241" t="s">
        <v>187</v>
      </c>
      <c r="N7241" s="2">
        <v>42156</v>
      </c>
      <c r="O7241" s="2">
        <v>42886</v>
      </c>
      <c r="P7241" t="s">
        <v>14</v>
      </c>
      <c r="Q7241" t="s">
        <v>362</v>
      </c>
      <c r="R7241" s="5" t="str">
        <f t="shared" si="343"/>
        <v>0.</v>
      </c>
      <c r="S7241" s="6" t="str">
        <f t="shared" si="344"/>
        <v>0.15</v>
      </c>
      <c r="T7241">
        <f>ROUND(INT(表1[[#This Row],[合同结束日期]]-表1[[#This Row],[合同起始日期]])/365,1)</f>
        <v>2</v>
      </c>
    </row>
    <row r="7242" spans="1:20">
      <c r="A7242" s="1">
        <v>42156</v>
      </c>
      <c r="B7242" t="s">
        <v>121</v>
      </c>
      <c r="C7242">
        <f t="shared" si="342"/>
        <v>3</v>
      </c>
      <c r="D7242" t="s">
        <v>146</v>
      </c>
      <c r="E7242" s="4">
        <v>649065.76800000004</v>
      </c>
      <c r="F7242" s="4">
        <v>90869.207520000011</v>
      </c>
      <c r="G7242" s="3">
        <v>0.14000000000000001</v>
      </c>
      <c r="H7242" s="7">
        <v>3977.118676470589</v>
      </c>
      <c r="I7242" s="4">
        <v>556.79661470588246</v>
      </c>
      <c r="J7242">
        <v>163.19999999999999</v>
      </c>
      <c r="K7242" t="s">
        <v>11</v>
      </c>
      <c r="L7242" t="s">
        <v>51</v>
      </c>
      <c r="M7242" t="s">
        <v>50</v>
      </c>
      <c r="N7242" s="2">
        <v>41343</v>
      </c>
      <c r="O7242" s="2">
        <v>42499</v>
      </c>
      <c r="P7242" t="s">
        <v>18</v>
      </c>
      <c r="Q7242" t="s">
        <v>83</v>
      </c>
      <c r="R7242" s="5" t="str">
        <f t="shared" si="343"/>
        <v>0.14</v>
      </c>
      <c r="S7242" s="6" t="str">
        <f t="shared" si="344"/>
        <v/>
      </c>
      <c r="T7242">
        <f>ROUND(INT(表1[[#This Row],[合同结束日期]]-表1[[#This Row],[合同起始日期]])/365,1)</f>
        <v>3.2</v>
      </c>
    </row>
    <row r="7243" spans="1:20">
      <c r="A7243" s="1">
        <v>42156</v>
      </c>
      <c r="B7243" t="s">
        <v>121</v>
      </c>
      <c r="C7243">
        <f t="shared" si="342"/>
        <v>3</v>
      </c>
      <c r="D7243" t="s">
        <v>147</v>
      </c>
      <c r="E7243" s="4">
        <v>1162999.08</v>
      </c>
      <c r="F7243" s="4">
        <v>88271.630172000005</v>
      </c>
      <c r="G7243" s="3">
        <v>7.5899999999999995E-2</v>
      </c>
      <c r="H7243" s="7">
        <v>1433.6773668639055</v>
      </c>
      <c r="I7243" s="4">
        <v>108.81611214497043</v>
      </c>
      <c r="J7243">
        <v>811.19999999999993</v>
      </c>
      <c r="K7243" t="s">
        <v>44</v>
      </c>
      <c r="L7243" t="s">
        <v>72</v>
      </c>
      <c r="M7243" t="s">
        <v>71</v>
      </c>
      <c r="N7243" s="2">
        <v>41240</v>
      </c>
      <c r="O7243" s="2">
        <v>44325</v>
      </c>
      <c r="P7243" t="s">
        <v>18</v>
      </c>
      <c r="Q7243" t="s">
        <v>42</v>
      </c>
      <c r="R7243" s="5" t="str">
        <f t="shared" si="343"/>
        <v>0.08</v>
      </c>
      <c r="S7243" s="6" t="str">
        <f t="shared" si="344"/>
        <v/>
      </c>
      <c r="T7243">
        <f>ROUND(INT(表1[[#This Row],[合同结束日期]]-表1[[#This Row],[合同起始日期]])/365,1)</f>
        <v>8.5</v>
      </c>
    </row>
    <row r="7244" spans="1:20">
      <c r="A7244" s="1">
        <v>42156</v>
      </c>
      <c r="B7244" t="s">
        <v>121</v>
      </c>
      <c r="C7244">
        <f t="shared" si="342"/>
        <v>3</v>
      </c>
      <c r="D7244" t="s">
        <v>148</v>
      </c>
      <c r="E7244" s="4">
        <v>171833.87999999998</v>
      </c>
      <c r="F7244" s="4">
        <v>24331.677408</v>
      </c>
      <c r="G7244" s="3">
        <v>0.14160000000000003</v>
      </c>
      <c r="H7244" s="7">
        <v>2309.5951612903227</v>
      </c>
      <c r="I7244" s="4">
        <v>327.03867483870971</v>
      </c>
      <c r="J7244">
        <v>74.399999999999991</v>
      </c>
      <c r="K7244" t="s">
        <v>44</v>
      </c>
      <c r="L7244" t="s">
        <v>72</v>
      </c>
      <c r="M7244" t="s">
        <v>126</v>
      </c>
      <c r="N7244" s="2">
        <v>41312</v>
      </c>
      <c r="O7244" s="2">
        <v>43229</v>
      </c>
      <c r="P7244" t="s">
        <v>24</v>
      </c>
      <c r="Q7244" t="s">
        <v>65</v>
      </c>
      <c r="R7244" s="5" t="str">
        <f t="shared" si="343"/>
        <v>0.12</v>
      </c>
      <c r="S7244" s="6" t="str">
        <f t="shared" si="344"/>
        <v/>
      </c>
      <c r="T7244">
        <f>ROUND(INT(表1[[#This Row],[合同结束日期]]-表1[[#This Row],[合同起始日期]])/365,1)</f>
        <v>5.3</v>
      </c>
    </row>
    <row r="7245" spans="1:20">
      <c r="A7245" s="1">
        <v>42156</v>
      </c>
      <c r="B7245" t="s">
        <v>121</v>
      </c>
      <c r="C7245">
        <f t="shared" si="342"/>
        <v>3</v>
      </c>
      <c r="D7245" t="s">
        <v>304</v>
      </c>
      <c r="E7245" s="4">
        <v>84417.599999999991</v>
      </c>
      <c r="F7245" s="4">
        <v>13675.6512</v>
      </c>
      <c r="G7245" s="3">
        <v>0.16200000000000003</v>
      </c>
      <c r="H7245" s="7">
        <v>2269.2903225806454</v>
      </c>
      <c r="I7245" s="4">
        <v>367.62503225806455</v>
      </c>
      <c r="J7245">
        <v>37.199999999999996</v>
      </c>
      <c r="K7245" t="s">
        <v>44</v>
      </c>
      <c r="L7245" t="s">
        <v>46</v>
      </c>
      <c r="M7245" t="s">
        <v>45</v>
      </c>
      <c r="N7245" s="2">
        <v>41609</v>
      </c>
      <c r="O7245" s="2">
        <v>42358</v>
      </c>
      <c r="P7245" t="s">
        <v>24</v>
      </c>
      <c r="Q7245" t="s">
        <v>83</v>
      </c>
      <c r="R7245" s="5" t="str">
        <f t="shared" si="343"/>
        <v>0.14</v>
      </c>
      <c r="S7245" s="6" t="str">
        <f t="shared" si="344"/>
        <v/>
      </c>
      <c r="T7245">
        <f>ROUND(INT(表1[[#This Row],[合同结束日期]]-表1[[#This Row],[合同起始日期]])/365,1)</f>
        <v>2.1</v>
      </c>
    </row>
    <row r="7246" spans="1:20">
      <c r="A7246" s="1">
        <v>42156</v>
      </c>
      <c r="B7246" t="s">
        <v>121</v>
      </c>
      <c r="C7246">
        <f t="shared" si="342"/>
        <v>3</v>
      </c>
      <c r="D7246" t="s">
        <v>149</v>
      </c>
      <c r="E7246" s="4">
        <v>4011924.6359999995</v>
      </c>
      <c r="F7246" s="4">
        <v>490924.54159327556</v>
      </c>
      <c r="G7246" s="3">
        <v>0.1223663418769354</v>
      </c>
      <c r="H7246" s="7">
        <v>899.21208445400748</v>
      </c>
      <c r="I7246" s="4">
        <v>110.03329334617079</v>
      </c>
      <c r="J7246">
        <v>4461.5999999999995</v>
      </c>
      <c r="K7246" t="s">
        <v>151</v>
      </c>
      <c r="L7246" t="s">
        <v>150</v>
      </c>
      <c r="M7246" t="s">
        <v>150</v>
      </c>
      <c r="N7246" s="2">
        <v>41150</v>
      </c>
      <c r="O7246" s="2">
        <v>48708</v>
      </c>
      <c r="P7246" t="s">
        <v>24</v>
      </c>
      <c r="Q7246" t="s">
        <v>65</v>
      </c>
      <c r="R7246" s="5" t="str">
        <f t="shared" si="343"/>
        <v>0.12</v>
      </c>
      <c r="S7246" s="6" t="str">
        <f t="shared" si="344"/>
        <v/>
      </c>
      <c r="T7246">
        <f>ROUND(INT(表1[[#This Row],[合同结束日期]]-表1[[#This Row],[合同起始日期]])/365,1)</f>
        <v>20.7</v>
      </c>
    </row>
    <row r="7247" spans="1:20">
      <c r="A7247" s="1">
        <v>42156</v>
      </c>
      <c r="B7247" t="s">
        <v>121</v>
      </c>
      <c r="C7247">
        <f t="shared" si="342"/>
        <v>3</v>
      </c>
      <c r="D7247" t="s">
        <v>225</v>
      </c>
      <c r="E7247" s="4">
        <v>407340</v>
      </c>
      <c r="F7247" s="4">
        <v>48628.321784276246</v>
      </c>
      <c r="G7247" s="3">
        <v>0.11938017819088782</v>
      </c>
      <c r="H7247" s="7">
        <v>2256.5312770059163</v>
      </c>
      <c r="I7247" s="4">
        <v>269.38510594227796</v>
      </c>
      <c r="J7247">
        <v>180.51599999999999</v>
      </c>
      <c r="K7247" t="s">
        <v>44</v>
      </c>
      <c r="L7247" t="s">
        <v>72</v>
      </c>
      <c r="M7247" t="s">
        <v>126</v>
      </c>
      <c r="N7247" s="2">
        <v>41337</v>
      </c>
      <c r="O7247" s="2">
        <v>46917</v>
      </c>
      <c r="P7247" t="s">
        <v>24</v>
      </c>
      <c r="Q7247">
        <v>0.08</v>
      </c>
      <c r="R7247" s="5">
        <f t="shared" si="343"/>
        <v>0.08</v>
      </c>
      <c r="S7247" s="6" t="str">
        <f t="shared" si="344"/>
        <v/>
      </c>
      <c r="T7247">
        <f>ROUND(INT(表1[[#This Row],[合同结束日期]]-表1[[#This Row],[合同起始日期]])/365,1)</f>
        <v>15.3</v>
      </c>
    </row>
    <row r="7248" spans="1:20">
      <c r="A7248" s="1">
        <v>42156</v>
      </c>
      <c r="B7248" t="s">
        <v>121</v>
      </c>
      <c r="C7248">
        <f t="shared" si="342"/>
        <v>3</v>
      </c>
      <c r="D7248" t="s">
        <v>152</v>
      </c>
      <c r="E7248" s="4">
        <v>294360</v>
      </c>
      <c r="F7248" s="4">
        <v>63375.707999999999</v>
      </c>
      <c r="G7248" s="3">
        <v>0.21529999999999999</v>
      </c>
      <c r="H7248" s="7">
        <v>882.37410071942452</v>
      </c>
      <c r="I7248" s="4">
        <v>189.97514388489211</v>
      </c>
      <c r="J7248">
        <v>333.59999999999997</v>
      </c>
      <c r="K7248" t="s">
        <v>151</v>
      </c>
      <c r="L7248" t="s">
        <v>154</v>
      </c>
      <c r="M7248" t="s">
        <v>153</v>
      </c>
      <c r="N7248" s="2">
        <v>41261</v>
      </c>
      <c r="O7248" s="2">
        <v>43229</v>
      </c>
      <c r="P7248" t="s">
        <v>14</v>
      </c>
      <c r="Q7248" t="s">
        <v>37</v>
      </c>
      <c r="R7248" s="5" t="str">
        <f t="shared" si="343"/>
        <v>0.</v>
      </c>
      <c r="S7248" s="6" t="str">
        <f t="shared" si="344"/>
        <v/>
      </c>
      <c r="T7248">
        <f>ROUND(INT(表1[[#This Row],[合同结束日期]]-表1[[#This Row],[合同起始日期]])/365,1)</f>
        <v>5.4</v>
      </c>
    </row>
    <row r="7249" spans="1:20">
      <c r="A7249" s="1">
        <v>42156</v>
      </c>
      <c r="B7249" t="s">
        <v>121</v>
      </c>
      <c r="C7249">
        <f t="shared" si="342"/>
        <v>3</v>
      </c>
      <c r="D7249" t="s">
        <v>426</v>
      </c>
      <c r="E7249" s="4">
        <v>54841.560000000005</v>
      </c>
      <c r="F7249" s="4">
        <v>9591.7888440000024</v>
      </c>
      <c r="G7249" s="3">
        <v>0.17490000000000003</v>
      </c>
      <c r="H7249" s="7">
        <v>448.05196078431379</v>
      </c>
      <c r="I7249" s="4">
        <v>78.364287941176499</v>
      </c>
      <c r="J7249">
        <v>122.39999999999999</v>
      </c>
      <c r="K7249" t="s">
        <v>11</v>
      </c>
      <c r="L7249" t="s">
        <v>13</v>
      </c>
      <c r="M7249" t="s">
        <v>27</v>
      </c>
      <c r="N7249" s="2">
        <v>42172</v>
      </c>
      <c r="O7249" s="2">
        <v>42902</v>
      </c>
      <c r="P7249" t="s">
        <v>14</v>
      </c>
      <c r="Q7249" t="s">
        <v>427</v>
      </c>
      <c r="R7249" s="5" t="str">
        <f t="shared" si="343"/>
        <v>0.16</v>
      </c>
      <c r="S7249" s="6" t="str">
        <f t="shared" si="344"/>
        <v>0.</v>
      </c>
      <c r="T7249">
        <f>ROUND(INT(表1[[#This Row],[合同结束日期]]-表1[[#This Row],[合同起始日期]])/365,1)</f>
        <v>2</v>
      </c>
    </row>
    <row r="7250" spans="1:20">
      <c r="A7250" s="1">
        <v>42156</v>
      </c>
      <c r="B7250" t="s">
        <v>121</v>
      </c>
      <c r="C7250">
        <f t="shared" si="342"/>
        <v>3</v>
      </c>
      <c r="D7250" t="s">
        <v>367</v>
      </c>
      <c r="E7250" s="4">
        <v>527745.6</v>
      </c>
      <c r="F7250" s="4">
        <v>90455.595839999994</v>
      </c>
      <c r="G7250" s="3">
        <v>0.1714</v>
      </c>
      <c r="H7250" s="7">
        <v>4397.88</v>
      </c>
      <c r="I7250" s="4">
        <v>753.79663199999993</v>
      </c>
      <c r="J7250">
        <v>120</v>
      </c>
      <c r="K7250" t="s">
        <v>11</v>
      </c>
      <c r="L7250" t="s">
        <v>51</v>
      </c>
      <c r="M7250" t="s">
        <v>50</v>
      </c>
      <c r="N7250" s="2">
        <v>41989</v>
      </c>
      <c r="O7250" s="2">
        <v>42719</v>
      </c>
      <c r="P7250" t="s">
        <v>24</v>
      </c>
      <c r="Q7250" t="s">
        <v>59</v>
      </c>
      <c r="R7250" s="5" t="str">
        <f t="shared" si="343"/>
        <v>0.16</v>
      </c>
      <c r="S7250" s="6" t="str">
        <f t="shared" si="344"/>
        <v/>
      </c>
      <c r="T7250">
        <f>ROUND(INT(表1[[#This Row],[合同结束日期]]-表1[[#This Row],[合同起始日期]])/365,1)</f>
        <v>2</v>
      </c>
    </row>
    <row r="7251" spans="1:20">
      <c r="A7251" s="1">
        <v>42156</v>
      </c>
      <c r="B7251" t="s">
        <v>121</v>
      </c>
      <c r="C7251">
        <f t="shared" si="342"/>
        <v>3</v>
      </c>
      <c r="D7251" t="s">
        <v>158</v>
      </c>
      <c r="E7251" s="4">
        <v>154382.51999999999</v>
      </c>
      <c r="F7251" s="4">
        <v>28066.742135999997</v>
      </c>
      <c r="G7251" s="3">
        <v>0.18179999999999999</v>
      </c>
      <c r="H7251" s="7">
        <v>2297.3589285714284</v>
      </c>
      <c r="I7251" s="4">
        <v>417.65985321428565</v>
      </c>
      <c r="J7251">
        <v>67.2</v>
      </c>
      <c r="K7251" t="s">
        <v>11</v>
      </c>
      <c r="L7251" t="s">
        <v>13</v>
      </c>
      <c r="M7251" t="s">
        <v>27</v>
      </c>
      <c r="N7251" s="2">
        <v>41330</v>
      </c>
      <c r="O7251" s="2">
        <v>42499</v>
      </c>
      <c r="P7251" t="s">
        <v>24</v>
      </c>
      <c r="Q7251" t="s">
        <v>59</v>
      </c>
      <c r="R7251" s="5" t="str">
        <f t="shared" si="343"/>
        <v>0.16</v>
      </c>
      <c r="S7251" s="6" t="str">
        <f t="shared" si="344"/>
        <v/>
      </c>
      <c r="T7251">
        <f>ROUND(INT(表1[[#This Row],[合同结束日期]]-表1[[#This Row],[合同起始日期]])/365,1)</f>
        <v>3.2</v>
      </c>
    </row>
    <row r="7252" spans="1:20">
      <c r="A7252" s="1">
        <v>42156</v>
      </c>
      <c r="B7252" t="s">
        <v>121</v>
      </c>
      <c r="C7252">
        <f t="shared" si="342"/>
        <v>3</v>
      </c>
      <c r="D7252" t="s">
        <v>108</v>
      </c>
      <c r="E7252" s="4">
        <v>88036.800000000003</v>
      </c>
      <c r="F7252" s="4">
        <v>16322.022719999997</v>
      </c>
      <c r="G7252" s="3">
        <v>0.18539999999999995</v>
      </c>
      <c r="H7252" s="7">
        <v>1310.0714285714287</v>
      </c>
      <c r="I7252" s="4">
        <v>242.88724285714281</v>
      </c>
      <c r="J7252">
        <v>67.2</v>
      </c>
      <c r="K7252" t="s">
        <v>11</v>
      </c>
      <c r="L7252" t="s">
        <v>12</v>
      </c>
      <c r="M7252" t="s">
        <v>53</v>
      </c>
      <c r="N7252" s="2">
        <v>42156</v>
      </c>
      <c r="O7252" s="2">
        <v>42886</v>
      </c>
      <c r="P7252" t="s">
        <v>14</v>
      </c>
      <c r="Q7252" t="s">
        <v>381</v>
      </c>
      <c r="R7252" s="5" t="str">
        <f t="shared" si="343"/>
        <v>0.</v>
      </c>
      <c r="S7252" s="6" t="str">
        <f t="shared" si="344"/>
        <v>0.16</v>
      </c>
      <c r="T7252">
        <f>ROUND(INT(表1[[#This Row],[合同结束日期]]-表1[[#This Row],[合同起始日期]])/365,1)</f>
        <v>2</v>
      </c>
    </row>
    <row r="7253" spans="1:20">
      <c r="A7253" s="1">
        <v>42156</v>
      </c>
      <c r="B7253" t="s">
        <v>121</v>
      </c>
      <c r="C7253">
        <f t="shared" si="342"/>
        <v>3</v>
      </c>
      <c r="D7253" t="s">
        <v>244</v>
      </c>
      <c r="E7253" s="4">
        <v>410370</v>
      </c>
      <c r="F7253" s="4">
        <v>74974.599000000002</v>
      </c>
      <c r="G7253" s="3">
        <v>0.1827</v>
      </c>
      <c r="H7253" s="7">
        <v>2206.2903225806454</v>
      </c>
      <c r="I7253" s="4">
        <v>403.08924193548387</v>
      </c>
      <c r="J7253">
        <v>186</v>
      </c>
      <c r="K7253" t="s">
        <v>11</v>
      </c>
      <c r="L7253" t="s">
        <v>13</v>
      </c>
      <c r="M7253" t="s">
        <v>27</v>
      </c>
      <c r="N7253" s="2">
        <v>41445</v>
      </c>
      <c r="O7253" s="2">
        <v>42570</v>
      </c>
      <c r="P7253" t="s">
        <v>24</v>
      </c>
      <c r="Q7253" t="s">
        <v>59</v>
      </c>
      <c r="R7253" s="5" t="str">
        <f t="shared" si="343"/>
        <v>0.16</v>
      </c>
      <c r="S7253" s="6" t="str">
        <f t="shared" si="344"/>
        <v/>
      </c>
      <c r="T7253">
        <f>ROUND(INT(表1[[#This Row],[合同结束日期]]-表1[[#This Row],[合同起始日期]])/365,1)</f>
        <v>3.1</v>
      </c>
    </row>
    <row r="7254" spans="1:20">
      <c r="A7254" s="1">
        <v>42156</v>
      </c>
      <c r="B7254" t="s">
        <v>121</v>
      </c>
      <c r="C7254">
        <f t="shared" si="342"/>
        <v>3</v>
      </c>
      <c r="D7254" t="s">
        <v>160</v>
      </c>
      <c r="E7254" s="4">
        <v>214563.6</v>
      </c>
      <c r="F7254" s="4">
        <v>35853.577559999998</v>
      </c>
      <c r="G7254" s="3">
        <v>0.1671</v>
      </c>
      <c r="H7254" s="7">
        <v>2931.1967213114754</v>
      </c>
      <c r="I7254" s="4">
        <v>489.8029721311475</v>
      </c>
      <c r="J7254">
        <v>73.2</v>
      </c>
      <c r="K7254" t="s">
        <v>20</v>
      </c>
      <c r="L7254" t="s">
        <v>21</v>
      </c>
      <c r="M7254" t="s">
        <v>130</v>
      </c>
      <c r="N7254" s="2">
        <v>41295</v>
      </c>
      <c r="O7254" s="2">
        <v>42499</v>
      </c>
      <c r="P7254" t="s">
        <v>24</v>
      </c>
      <c r="Q7254" t="s">
        <v>25</v>
      </c>
      <c r="R7254" s="5" t="str">
        <f t="shared" si="343"/>
        <v>0.15</v>
      </c>
      <c r="S7254" s="6" t="str">
        <f t="shared" si="344"/>
        <v/>
      </c>
      <c r="T7254">
        <f>ROUND(INT(表1[[#This Row],[合同结束日期]]-表1[[#This Row],[合同起始日期]])/365,1)</f>
        <v>3.3</v>
      </c>
    </row>
    <row r="7255" spans="1:20">
      <c r="A7255" s="1">
        <v>42156</v>
      </c>
      <c r="B7255" t="s">
        <v>121</v>
      </c>
      <c r="C7255">
        <f t="shared" si="342"/>
        <v>3</v>
      </c>
      <c r="D7255" t="s">
        <v>161</v>
      </c>
      <c r="E7255" s="4">
        <v>133369.56</v>
      </c>
      <c r="F7255" s="4">
        <v>26873.966340000003</v>
      </c>
      <c r="G7255" s="3">
        <v>0.20150000000000001</v>
      </c>
      <c r="H7255" s="7">
        <v>1587.732857142857</v>
      </c>
      <c r="I7255" s="4">
        <v>319.92817071428573</v>
      </c>
      <c r="J7255">
        <v>84</v>
      </c>
      <c r="K7255" t="s">
        <v>20</v>
      </c>
      <c r="L7255" t="s">
        <v>21</v>
      </c>
      <c r="M7255" t="s">
        <v>17</v>
      </c>
      <c r="N7255" s="2">
        <v>41326</v>
      </c>
      <c r="O7255" s="2">
        <v>42499</v>
      </c>
      <c r="P7255" t="s">
        <v>24</v>
      </c>
      <c r="Q7255" t="s">
        <v>56</v>
      </c>
      <c r="R7255" s="5" t="str">
        <f t="shared" si="343"/>
        <v>0.17</v>
      </c>
      <c r="S7255" s="6" t="str">
        <f t="shared" si="344"/>
        <v/>
      </c>
      <c r="T7255">
        <f>ROUND(INT(表1[[#This Row],[合同结束日期]]-表1[[#This Row],[合同起始日期]])/365,1)</f>
        <v>3.2</v>
      </c>
    </row>
    <row r="7256" spans="1:20">
      <c r="A7256" s="1">
        <v>42156</v>
      </c>
      <c r="B7256" t="s">
        <v>121</v>
      </c>
      <c r="C7256">
        <f t="shared" si="342"/>
        <v>3</v>
      </c>
      <c r="D7256" t="s">
        <v>428</v>
      </c>
      <c r="E7256" s="4">
        <v>39298.799999999996</v>
      </c>
      <c r="F7256" s="4">
        <v>14096.479559999998</v>
      </c>
      <c r="G7256" s="3">
        <v>0.35869999999999996</v>
      </c>
      <c r="H7256" s="7">
        <v>367.96629213483141</v>
      </c>
      <c r="I7256" s="4">
        <v>131.98950898876402</v>
      </c>
      <c r="J7256">
        <v>106.8</v>
      </c>
      <c r="K7256" t="s">
        <v>20</v>
      </c>
      <c r="L7256" t="s">
        <v>21</v>
      </c>
      <c r="M7256" t="s">
        <v>130</v>
      </c>
      <c r="N7256" s="2">
        <v>42156</v>
      </c>
      <c r="O7256" s="2">
        <v>42886</v>
      </c>
      <c r="P7256" t="s">
        <v>14</v>
      </c>
      <c r="Q7256" t="s">
        <v>422</v>
      </c>
      <c r="R7256" s="5" t="str">
        <f t="shared" si="343"/>
        <v>0.</v>
      </c>
      <c r="S7256" s="6" t="str">
        <f t="shared" si="344"/>
        <v>0.17</v>
      </c>
      <c r="T7256">
        <f>ROUND(INT(表1[[#This Row],[合同结束日期]]-表1[[#This Row],[合同起始日期]])/365,1)</f>
        <v>2</v>
      </c>
    </row>
    <row r="7257" spans="1:20">
      <c r="A7257" s="1">
        <v>42156</v>
      </c>
      <c r="B7257" t="s">
        <v>121</v>
      </c>
      <c r="C7257">
        <f t="shared" si="342"/>
        <v>3</v>
      </c>
      <c r="D7257" t="s">
        <v>380</v>
      </c>
      <c r="E7257" s="4">
        <v>168303.28799999997</v>
      </c>
      <c r="F7257" s="4">
        <v>31927.133733599992</v>
      </c>
      <c r="G7257" s="3">
        <v>0.18969999999999998</v>
      </c>
      <c r="H7257" s="7">
        <v>1845.4307894736839</v>
      </c>
      <c r="I7257" s="4">
        <v>350.07822076315779</v>
      </c>
      <c r="J7257">
        <v>91.2</v>
      </c>
      <c r="K7257" t="s">
        <v>20</v>
      </c>
      <c r="L7257" t="s">
        <v>21</v>
      </c>
      <c r="M7257" t="s">
        <v>130</v>
      </c>
      <c r="N7257" s="2">
        <v>42104</v>
      </c>
      <c r="O7257" s="2">
        <v>42849</v>
      </c>
      <c r="P7257" t="s">
        <v>24</v>
      </c>
      <c r="Q7257" t="s">
        <v>59</v>
      </c>
      <c r="R7257" s="5" t="str">
        <f t="shared" si="343"/>
        <v>0.16</v>
      </c>
      <c r="S7257" s="6" t="str">
        <f t="shared" si="344"/>
        <v/>
      </c>
      <c r="T7257">
        <f>ROUND(INT(表1[[#This Row],[合同结束日期]]-表1[[#This Row],[合同起始日期]])/365,1)</f>
        <v>2</v>
      </c>
    </row>
    <row r="7258" spans="1:20">
      <c r="A7258" s="1">
        <v>42156</v>
      </c>
      <c r="B7258" t="s">
        <v>121</v>
      </c>
      <c r="C7258">
        <f t="shared" si="342"/>
        <v>3</v>
      </c>
      <c r="D7258" t="s">
        <v>166</v>
      </c>
      <c r="E7258" s="4">
        <v>225097.19999999998</v>
      </c>
      <c r="F7258" s="4">
        <v>46640.139839999996</v>
      </c>
      <c r="G7258" s="3">
        <v>0.2072</v>
      </c>
      <c r="H7258" s="7">
        <v>1109.9467455621302</v>
      </c>
      <c r="I7258" s="4">
        <v>229.98096568047336</v>
      </c>
      <c r="J7258">
        <v>202.79999999999998</v>
      </c>
      <c r="K7258" t="s">
        <v>20</v>
      </c>
      <c r="L7258" t="s">
        <v>21</v>
      </c>
      <c r="M7258" t="s">
        <v>130</v>
      </c>
      <c r="N7258" s="2">
        <v>41281</v>
      </c>
      <c r="O7258" s="2">
        <v>42499</v>
      </c>
      <c r="P7258" t="s">
        <v>24</v>
      </c>
      <c r="Q7258" t="s">
        <v>59</v>
      </c>
      <c r="R7258" s="5" t="str">
        <f t="shared" si="343"/>
        <v>0.16</v>
      </c>
      <c r="S7258" s="6" t="str">
        <f t="shared" si="344"/>
        <v/>
      </c>
      <c r="T7258">
        <f>ROUND(INT(表1[[#This Row],[合同结束日期]]-表1[[#This Row],[合同起始日期]])/365,1)</f>
        <v>3.3</v>
      </c>
    </row>
    <row r="7259" spans="1:20">
      <c r="A7259" s="1">
        <v>42156</v>
      </c>
      <c r="B7259" t="s">
        <v>121</v>
      </c>
      <c r="C7259">
        <f t="shared" si="342"/>
        <v>3</v>
      </c>
      <c r="D7259" t="s">
        <v>167</v>
      </c>
      <c r="E7259" s="4">
        <v>187356</v>
      </c>
      <c r="F7259" s="4">
        <v>48918.651599999997</v>
      </c>
      <c r="G7259" s="3">
        <v>0.2611</v>
      </c>
      <c r="H7259" s="7">
        <v>1033.9735099337749</v>
      </c>
      <c r="I7259" s="4">
        <v>269.97048344370859</v>
      </c>
      <c r="J7259">
        <v>181.2</v>
      </c>
      <c r="K7259" t="s">
        <v>20</v>
      </c>
      <c r="L7259" t="s">
        <v>21</v>
      </c>
      <c r="M7259" t="s">
        <v>130</v>
      </c>
      <c r="N7259" s="2">
        <v>41285</v>
      </c>
      <c r="O7259" s="2">
        <v>42499</v>
      </c>
      <c r="P7259" t="s">
        <v>24</v>
      </c>
      <c r="Q7259" t="s">
        <v>30</v>
      </c>
      <c r="R7259" s="5" t="str">
        <f t="shared" si="343"/>
        <v>0.18</v>
      </c>
      <c r="S7259" s="6" t="str">
        <f t="shared" si="344"/>
        <v/>
      </c>
      <c r="T7259">
        <f>ROUND(INT(表1[[#This Row],[合同结束日期]]-表1[[#This Row],[合同起始日期]])/365,1)</f>
        <v>3.3</v>
      </c>
    </row>
    <row r="7260" spans="1:20">
      <c r="A7260" s="1">
        <v>42156</v>
      </c>
      <c r="B7260" t="s">
        <v>121</v>
      </c>
      <c r="C7260">
        <f t="shared" si="342"/>
        <v>3</v>
      </c>
      <c r="D7260" t="s">
        <v>168</v>
      </c>
      <c r="E7260" s="4">
        <v>169430.39999999999</v>
      </c>
      <c r="F7260" s="4">
        <v>50541.088320000003</v>
      </c>
      <c r="G7260" s="3">
        <v>0.29830000000000001</v>
      </c>
      <c r="H7260" s="7">
        <v>871.55555555555554</v>
      </c>
      <c r="I7260" s="4">
        <v>259.98502222222226</v>
      </c>
      <c r="J7260">
        <v>194.4</v>
      </c>
      <c r="K7260" t="s">
        <v>60</v>
      </c>
      <c r="L7260" t="s">
        <v>61</v>
      </c>
      <c r="M7260" t="s">
        <v>58</v>
      </c>
      <c r="N7260" s="2">
        <v>41348</v>
      </c>
      <c r="O7260" s="2">
        <v>42499</v>
      </c>
      <c r="P7260" t="s">
        <v>24</v>
      </c>
      <c r="Q7260" t="s">
        <v>420</v>
      </c>
      <c r="R7260" s="5" t="str">
        <f t="shared" si="343"/>
        <v>0.19</v>
      </c>
      <c r="S7260" s="6" t="str">
        <f t="shared" si="344"/>
        <v/>
      </c>
      <c r="T7260">
        <f>ROUND(INT(表1[[#This Row],[合同结束日期]]-表1[[#This Row],[合同起始日期]])/365,1)</f>
        <v>3.2</v>
      </c>
    </row>
    <row r="7261" spans="1:20">
      <c r="A7261" s="1">
        <v>42156</v>
      </c>
      <c r="B7261" t="s">
        <v>121</v>
      </c>
      <c r="C7261">
        <f t="shared" si="342"/>
        <v>3</v>
      </c>
      <c r="D7261" t="s">
        <v>226</v>
      </c>
      <c r="E7261" s="4">
        <v>208243.8</v>
      </c>
      <c r="F7261" s="4">
        <v>68470.561440000005</v>
      </c>
      <c r="G7261" s="3">
        <v>0.32880000000000004</v>
      </c>
      <c r="H7261" s="7">
        <v>158.91620879120879</v>
      </c>
      <c r="I7261" s="4">
        <v>52.251649450549458</v>
      </c>
      <c r="J7261">
        <v>1310.3999999999999</v>
      </c>
      <c r="K7261" t="s">
        <v>20</v>
      </c>
      <c r="L7261" t="s">
        <v>173</v>
      </c>
      <c r="M7261" t="s">
        <v>172</v>
      </c>
      <c r="N7261" s="2">
        <v>41241</v>
      </c>
      <c r="O7261" s="2">
        <v>45803</v>
      </c>
      <c r="P7261" t="s">
        <v>39</v>
      </c>
      <c r="Q7261" t="s">
        <v>83</v>
      </c>
      <c r="R7261" s="5" t="str">
        <f t="shared" si="343"/>
        <v>0.14</v>
      </c>
      <c r="S7261" s="6" t="str">
        <f t="shared" si="344"/>
        <v/>
      </c>
      <c r="T7261">
        <f>ROUND(INT(表1[[#This Row],[合同结束日期]]-表1[[#This Row],[合同起始日期]])/365,1)</f>
        <v>12.5</v>
      </c>
    </row>
    <row r="7262" spans="1:20">
      <c r="A7262" s="1">
        <v>42156</v>
      </c>
      <c r="B7262" t="s">
        <v>121</v>
      </c>
      <c r="C7262">
        <f t="shared" si="342"/>
        <v>3</v>
      </c>
      <c r="D7262" t="s">
        <v>169</v>
      </c>
      <c r="E7262" s="4">
        <v>112744.8</v>
      </c>
      <c r="F7262" s="4">
        <v>34669.025999999998</v>
      </c>
      <c r="G7262" s="3">
        <v>0.3075</v>
      </c>
      <c r="H7262" s="7">
        <v>878.07476635514013</v>
      </c>
      <c r="I7262" s="4">
        <v>270.00799065420557</v>
      </c>
      <c r="J7262">
        <v>128.4</v>
      </c>
      <c r="K7262" t="s">
        <v>20</v>
      </c>
      <c r="L7262" t="s">
        <v>21</v>
      </c>
      <c r="M7262" t="s">
        <v>130</v>
      </c>
      <c r="N7262" s="2">
        <v>41326</v>
      </c>
      <c r="O7262" s="2">
        <v>42499</v>
      </c>
      <c r="P7262" t="s">
        <v>24</v>
      </c>
      <c r="Q7262" t="s">
        <v>170</v>
      </c>
      <c r="R7262" s="5" t="str">
        <f t="shared" si="343"/>
        <v>0.2</v>
      </c>
      <c r="S7262" s="6" t="str">
        <f t="shared" si="344"/>
        <v/>
      </c>
      <c r="T7262">
        <f>ROUND(INT(表1[[#This Row],[合同结束日期]]-表1[[#This Row],[合同起始日期]])/365,1)</f>
        <v>3.2</v>
      </c>
    </row>
    <row r="7263" spans="1:20">
      <c r="A7263" s="1">
        <v>42156</v>
      </c>
      <c r="B7263" t="s">
        <v>121</v>
      </c>
      <c r="C7263">
        <f t="shared" si="342"/>
        <v>3</v>
      </c>
      <c r="D7263" t="s">
        <v>171</v>
      </c>
      <c r="E7263" s="4">
        <v>281827.20000000001</v>
      </c>
      <c r="F7263" s="4">
        <v>118226.5104</v>
      </c>
      <c r="G7263" s="3">
        <v>0.41949999999999998</v>
      </c>
      <c r="H7263" s="7">
        <v>398.06101694915253</v>
      </c>
      <c r="I7263" s="4">
        <v>166.9865966101695</v>
      </c>
      <c r="J7263">
        <v>708</v>
      </c>
      <c r="K7263" t="s">
        <v>20</v>
      </c>
      <c r="L7263" t="s">
        <v>173</v>
      </c>
      <c r="M7263" t="s">
        <v>172</v>
      </c>
      <c r="N7263" s="2">
        <v>41377</v>
      </c>
      <c r="O7263" s="2">
        <v>43247</v>
      </c>
      <c r="P7263" t="s">
        <v>24</v>
      </c>
      <c r="Q7263" t="s">
        <v>429</v>
      </c>
      <c r="R7263" s="5" t="str">
        <f t="shared" si="343"/>
        <v>0.22</v>
      </c>
      <c r="S7263" s="6" t="str">
        <f t="shared" si="344"/>
        <v/>
      </c>
      <c r="T7263">
        <f>ROUND(INT(表1[[#This Row],[合同结束日期]]-表1[[#This Row],[合同起始日期]])/365,1)</f>
        <v>5.0999999999999996</v>
      </c>
    </row>
    <row r="7264" spans="1:20">
      <c r="A7264" s="1">
        <v>42156</v>
      </c>
      <c r="B7264" t="s">
        <v>121</v>
      </c>
      <c r="C7264">
        <f t="shared" si="342"/>
        <v>3</v>
      </c>
      <c r="D7264" t="s">
        <v>174</v>
      </c>
      <c r="E7264" s="4">
        <v>273333.59999999998</v>
      </c>
      <c r="F7264" s="4">
        <v>73007.404559999995</v>
      </c>
      <c r="G7264" s="3">
        <v>0.2671</v>
      </c>
      <c r="H7264" s="7">
        <v>486.70512820512812</v>
      </c>
      <c r="I7264" s="4">
        <v>129.99893974358972</v>
      </c>
      <c r="J7264">
        <v>561.6</v>
      </c>
      <c r="K7264" t="s">
        <v>76</v>
      </c>
      <c r="L7264" t="s">
        <v>75</v>
      </c>
      <c r="M7264" t="s">
        <v>75</v>
      </c>
      <c r="N7264" s="2">
        <v>41243</v>
      </c>
      <c r="O7264" s="2">
        <v>43229</v>
      </c>
      <c r="P7264" t="s">
        <v>24</v>
      </c>
      <c r="Q7264" t="s">
        <v>48</v>
      </c>
      <c r="R7264" s="5" t="str">
        <f t="shared" si="343"/>
        <v>0.11</v>
      </c>
      <c r="S7264" s="6" t="str">
        <f t="shared" si="344"/>
        <v/>
      </c>
      <c r="T7264">
        <f>ROUND(INT(表1[[#This Row],[合同结束日期]]-表1[[#This Row],[合同起始日期]])/365,1)</f>
        <v>5.4</v>
      </c>
    </row>
    <row r="7265" spans="1:20">
      <c r="A7265" s="1">
        <v>42156</v>
      </c>
      <c r="B7265" t="s">
        <v>121</v>
      </c>
      <c r="C7265">
        <f t="shared" si="342"/>
        <v>3</v>
      </c>
      <c r="D7265" t="s">
        <v>175</v>
      </c>
      <c r="E7265" s="4">
        <v>1490037.5999999999</v>
      </c>
      <c r="F7265" s="4">
        <v>186850.71504000001</v>
      </c>
      <c r="G7265" s="3">
        <v>0.12540000000000001</v>
      </c>
      <c r="H7265" s="7">
        <v>757.59487492373398</v>
      </c>
      <c r="I7265" s="4">
        <v>95.002397315436255</v>
      </c>
      <c r="J7265">
        <v>1966.8</v>
      </c>
      <c r="K7265" t="s">
        <v>20</v>
      </c>
      <c r="L7265" t="s">
        <v>173</v>
      </c>
      <c r="M7265" t="s">
        <v>172</v>
      </c>
      <c r="N7265" s="2">
        <v>41288</v>
      </c>
      <c r="O7265" s="2">
        <v>44694</v>
      </c>
      <c r="P7265" t="s">
        <v>18</v>
      </c>
      <c r="Q7265" t="s">
        <v>170</v>
      </c>
      <c r="R7265" s="5" t="str">
        <f t="shared" si="343"/>
        <v>0.2</v>
      </c>
      <c r="S7265" s="6" t="str">
        <f t="shared" si="344"/>
        <v/>
      </c>
      <c r="T7265">
        <f>ROUND(INT(表1[[#This Row],[合同结束日期]]-表1[[#This Row],[合同起始日期]])/365,1)</f>
        <v>9.3000000000000007</v>
      </c>
    </row>
    <row r="7266" spans="1:20">
      <c r="A7266" s="1">
        <v>42156</v>
      </c>
      <c r="B7266" t="s">
        <v>121</v>
      </c>
      <c r="C7266">
        <f t="shared" si="342"/>
        <v>3</v>
      </c>
      <c r="D7266" t="s">
        <v>313</v>
      </c>
      <c r="E7266" s="4">
        <v>101361.59999999999</v>
      </c>
      <c r="F7266" s="4">
        <v>16815.889439999999</v>
      </c>
      <c r="G7266" s="3">
        <v>0.16589999999999999</v>
      </c>
      <c r="H7266" s="7">
        <v>5631.2</v>
      </c>
      <c r="I7266" s="4">
        <v>934.21607999999992</v>
      </c>
      <c r="J7266">
        <v>18</v>
      </c>
      <c r="K7266" t="s">
        <v>20</v>
      </c>
      <c r="L7266" t="s">
        <v>21</v>
      </c>
      <c r="M7266" t="s">
        <v>130</v>
      </c>
      <c r="N7266" s="2">
        <v>41727</v>
      </c>
      <c r="O7266" s="2">
        <v>42189</v>
      </c>
      <c r="P7266" t="s">
        <v>24</v>
      </c>
      <c r="Q7266" t="s">
        <v>59</v>
      </c>
      <c r="R7266" s="5" t="str">
        <f t="shared" si="343"/>
        <v>0.16</v>
      </c>
      <c r="S7266" s="6" t="str">
        <f t="shared" si="344"/>
        <v/>
      </c>
      <c r="T7266">
        <f>ROUND(INT(表1[[#This Row],[合同结束日期]]-表1[[#This Row],[合同起始日期]])/365,1)</f>
        <v>1.3</v>
      </c>
    </row>
    <row r="7267" spans="1:20">
      <c r="A7267" s="1">
        <v>42156</v>
      </c>
      <c r="B7267" t="s">
        <v>121</v>
      </c>
      <c r="C7267">
        <f t="shared" si="342"/>
        <v>3</v>
      </c>
      <c r="D7267" t="s">
        <v>297</v>
      </c>
      <c r="E7267" s="4">
        <v>62642.76</v>
      </c>
      <c r="F7267" s="4">
        <v>8118.5016960000012</v>
      </c>
      <c r="G7267" s="3">
        <v>0.12960000000000002</v>
      </c>
      <c r="H7267" s="7">
        <v>4350.1916666666675</v>
      </c>
      <c r="I7267" s="4">
        <v>563.78484000000014</v>
      </c>
      <c r="J7267">
        <v>14.399999999999999</v>
      </c>
      <c r="K7267" t="s">
        <v>60</v>
      </c>
      <c r="L7267" t="s">
        <v>61</v>
      </c>
      <c r="M7267" t="s">
        <v>305</v>
      </c>
      <c r="N7267" s="2">
        <v>41587</v>
      </c>
      <c r="O7267" s="2">
        <v>42316</v>
      </c>
      <c r="P7267" t="s">
        <v>24</v>
      </c>
      <c r="Q7267" t="s">
        <v>65</v>
      </c>
      <c r="R7267" s="5" t="str">
        <f t="shared" si="343"/>
        <v>0.12</v>
      </c>
      <c r="S7267" s="6" t="str">
        <f t="shared" si="344"/>
        <v/>
      </c>
      <c r="T7267">
        <f>ROUND(INT(表1[[#This Row],[合同结束日期]]-表1[[#This Row],[合同起始日期]])/365,1)</f>
        <v>2</v>
      </c>
    </row>
    <row r="7268" spans="1:20">
      <c r="A7268" s="1">
        <v>42156</v>
      </c>
      <c r="B7268" t="s">
        <v>121</v>
      </c>
      <c r="C7268">
        <f t="shared" si="342"/>
        <v>3</v>
      </c>
      <c r="D7268" t="s">
        <v>268</v>
      </c>
      <c r="E7268" s="4">
        <v>43688.4</v>
      </c>
      <c r="F7268" s="4">
        <v>6714.90708</v>
      </c>
      <c r="G7268" s="3">
        <v>0.1537</v>
      </c>
      <c r="H7268" s="7">
        <v>3033.916666666667</v>
      </c>
      <c r="I7268" s="4">
        <v>466.31299166666673</v>
      </c>
      <c r="J7268">
        <v>14.399999999999999</v>
      </c>
      <c r="K7268" t="s">
        <v>20</v>
      </c>
      <c r="L7268" t="s">
        <v>21</v>
      </c>
      <c r="M7268" t="s">
        <v>130</v>
      </c>
      <c r="N7268" s="2">
        <v>41486</v>
      </c>
      <c r="O7268" s="2">
        <v>42215</v>
      </c>
      <c r="P7268" t="s">
        <v>24</v>
      </c>
      <c r="Q7268" t="s">
        <v>83</v>
      </c>
      <c r="R7268" s="5" t="str">
        <f t="shared" si="343"/>
        <v>0.14</v>
      </c>
      <c r="S7268" s="6" t="str">
        <f t="shared" si="344"/>
        <v/>
      </c>
      <c r="T7268">
        <f>ROUND(INT(表1[[#This Row],[合同结束日期]]-表1[[#This Row],[合同起始日期]])/365,1)</f>
        <v>2</v>
      </c>
    </row>
    <row r="7269" spans="1:20">
      <c r="A7269" s="1">
        <v>42156</v>
      </c>
      <c r="B7269" t="s">
        <v>121</v>
      </c>
      <c r="C7269">
        <f t="shared" si="342"/>
        <v>3</v>
      </c>
      <c r="D7269" t="s">
        <v>327</v>
      </c>
      <c r="E7269" s="4">
        <v>76740</v>
      </c>
      <c r="F7269" s="4">
        <v>0</v>
      </c>
      <c r="G7269" s="3">
        <v>0</v>
      </c>
      <c r="H7269" s="7">
        <v>2664.5833333333335</v>
      </c>
      <c r="I7269" s="4">
        <v>0</v>
      </c>
      <c r="J7269">
        <v>28.799999999999997</v>
      </c>
      <c r="K7269" t="s">
        <v>20</v>
      </c>
      <c r="L7269" t="s">
        <v>21</v>
      </c>
      <c r="M7269" t="s">
        <v>134</v>
      </c>
      <c r="N7269" s="2">
        <v>41787</v>
      </c>
      <c r="O7269" s="2">
        <v>42151</v>
      </c>
      <c r="P7269" t="s">
        <v>24</v>
      </c>
      <c r="Q7269" t="s">
        <v>19</v>
      </c>
      <c r="R7269" s="5" t="str">
        <f t="shared" si="343"/>
        <v>0.1</v>
      </c>
      <c r="S7269" s="6" t="str">
        <f t="shared" si="344"/>
        <v/>
      </c>
      <c r="T7269">
        <f>ROUND(INT(表1[[#This Row],[合同结束日期]]-表1[[#This Row],[合同起始日期]])/365,1)</f>
        <v>1</v>
      </c>
    </row>
    <row r="7270" spans="1:20">
      <c r="A7270" s="1">
        <v>42156</v>
      </c>
      <c r="B7270" t="s">
        <v>121</v>
      </c>
      <c r="C7270">
        <f t="shared" si="342"/>
        <v>3</v>
      </c>
      <c r="D7270" t="s">
        <v>337</v>
      </c>
      <c r="E7270" s="4">
        <v>49594.799999999996</v>
      </c>
      <c r="F7270" s="4">
        <v>9527.1610800000017</v>
      </c>
      <c r="G7270" s="3">
        <v>0.19210000000000005</v>
      </c>
      <c r="H7270" s="7">
        <v>2755.2666666666664</v>
      </c>
      <c r="I7270" s="4">
        <v>529.28672666666671</v>
      </c>
      <c r="J7270">
        <v>18</v>
      </c>
      <c r="K7270" t="s">
        <v>60</v>
      </c>
      <c r="L7270" t="s">
        <v>116</v>
      </c>
      <c r="M7270" t="s">
        <v>115</v>
      </c>
      <c r="N7270" s="2">
        <v>41825</v>
      </c>
      <c r="O7270" s="2">
        <v>42189</v>
      </c>
      <c r="P7270" t="s">
        <v>24</v>
      </c>
      <c r="Q7270" t="s">
        <v>30</v>
      </c>
      <c r="R7270" s="5" t="str">
        <f t="shared" si="343"/>
        <v>0.18</v>
      </c>
      <c r="S7270" s="6" t="str">
        <f t="shared" si="344"/>
        <v/>
      </c>
      <c r="T7270">
        <f>ROUND(INT(表1[[#This Row],[合同结束日期]]-表1[[#This Row],[合同起始日期]])/365,1)</f>
        <v>1</v>
      </c>
    </row>
    <row r="7271" spans="1:20">
      <c r="A7271" s="1">
        <v>42156</v>
      </c>
      <c r="B7271" t="s">
        <v>121</v>
      </c>
      <c r="C7271">
        <f t="shared" si="342"/>
        <v>3</v>
      </c>
      <c r="D7271" t="s">
        <v>339</v>
      </c>
      <c r="E7271" s="4">
        <v>60606</v>
      </c>
      <c r="F7271" s="4">
        <v>9084.8394000000008</v>
      </c>
      <c r="G7271" s="3">
        <v>0.14990000000000001</v>
      </c>
      <c r="H7271" s="7">
        <v>4208.75</v>
      </c>
      <c r="I7271" s="4">
        <v>630.89162500000009</v>
      </c>
      <c r="J7271">
        <v>14.399999999999999</v>
      </c>
      <c r="K7271" t="s">
        <v>44</v>
      </c>
      <c r="L7271" t="s">
        <v>46</v>
      </c>
      <c r="M7271" t="s">
        <v>187</v>
      </c>
      <c r="N7271" s="2">
        <v>41864</v>
      </c>
      <c r="O7271" s="2">
        <v>42228</v>
      </c>
      <c r="P7271" t="s">
        <v>24</v>
      </c>
      <c r="Q7271" t="s">
        <v>83</v>
      </c>
      <c r="R7271" s="5" t="str">
        <f t="shared" si="343"/>
        <v>0.14</v>
      </c>
      <c r="S7271" s="6" t="str">
        <f t="shared" si="344"/>
        <v/>
      </c>
      <c r="T7271">
        <f>ROUND(INT(表1[[#This Row],[合同结束日期]]-表1[[#This Row],[合同起始日期]])/365,1)</f>
        <v>1</v>
      </c>
    </row>
    <row r="7272" spans="1:20">
      <c r="A7272" s="1">
        <v>42156</v>
      </c>
      <c r="B7272" t="s">
        <v>121</v>
      </c>
      <c r="C7272">
        <f t="shared" si="342"/>
        <v>3</v>
      </c>
      <c r="D7272" t="s">
        <v>319</v>
      </c>
      <c r="E7272" s="4">
        <v>142115.34</v>
      </c>
      <c r="F7272" s="4">
        <v>24756.492228000003</v>
      </c>
      <c r="G7272" s="3">
        <v>0.17420000000000002</v>
      </c>
      <c r="H7272" s="7">
        <v>8459.2464285714286</v>
      </c>
      <c r="I7272" s="4">
        <v>1473.6007278571431</v>
      </c>
      <c r="J7272">
        <v>16.8</v>
      </c>
      <c r="K7272" t="s">
        <v>20</v>
      </c>
      <c r="L7272" t="s">
        <v>21</v>
      </c>
      <c r="M7272" t="s">
        <v>130</v>
      </c>
      <c r="N7272" s="2">
        <v>42112</v>
      </c>
      <c r="O7272" s="2">
        <v>42477</v>
      </c>
      <c r="P7272" t="s">
        <v>24</v>
      </c>
      <c r="Q7272" t="s">
        <v>56</v>
      </c>
      <c r="R7272" s="5" t="str">
        <f t="shared" si="343"/>
        <v>0.17</v>
      </c>
      <c r="S7272" s="6" t="str">
        <f t="shared" si="344"/>
        <v/>
      </c>
      <c r="T7272">
        <f>ROUND(INT(表1[[#This Row],[合同结束日期]]-表1[[#This Row],[合同起始日期]])/365,1)</f>
        <v>1</v>
      </c>
    </row>
    <row r="7273" spans="1:20">
      <c r="A7273" s="1">
        <v>42156</v>
      </c>
      <c r="B7273" t="s">
        <v>121</v>
      </c>
      <c r="C7273">
        <f t="shared" si="342"/>
        <v>3</v>
      </c>
      <c r="D7273" t="s">
        <v>340</v>
      </c>
      <c r="E7273" s="4">
        <v>214089.60000000001</v>
      </c>
      <c r="F7273" s="4">
        <v>30100.997760000002</v>
      </c>
      <c r="G7273" s="3">
        <v>0.1406</v>
      </c>
      <c r="H7273" s="7">
        <v>4694.9473684210525</v>
      </c>
      <c r="I7273" s="4">
        <v>660.1096</v>
      </c>
      <c r="J7273">
        <v>45.6</v>
      </c>
      <c r="K7273" t="s">
        <v>44</v>
      </c>
      <c r="L7273" t="s">
        <v>46</v>
      </c>
      <c r="M7273" t="s">
        <v>45</v>
      </c>
      <c r="N7273" s="2">
        <v>41841</v>
      </c>
      <c r="O7273" s="2">
        <v>43659</v>
      </c>
      <c r="P7273" t="s">
        <v>24</v>
      </c>
      <c r="Q7273" t="s">
        <v>28</v>
      </c>
      <c r="R7273" s="5" t="str">
        <f t="shared" si="343"/>
        <v>0.13</v>
      </c>
      <c r="S7273" s="6" t="str">
        <f t="shared" si="344"/>
        <v/>
      </c>
      <c r="T7273">
        <f>ROUND(INT(表1[[#This Row],[合同结束日期]]-表1[[#This Row],[合同起始日期]])/365,1)</f>
        <v>5</v>
      </c>
    </row>
    <row r="7274" spans="1:20">
      <c r="A7274" s="1">
        <v>42156</v>
      </c>
      <c r="B7274" t="s">
        <v>121</v>
      </c>
      <c r="C7274">
        <f t="shared" si="342"/>
        <v>3</v>
      </c>
      <c r="D7274" t="s">
        <v>320</v>
      </c>
      <c r="E7274" s="4">
        <v>42684</v>
      </c>
      <c r="F7274" s="4">
        <v>4268.3999999999996</v>
      </c>
      <c r="G7274" s="3">
        <v>9.9999999999999992E-2</v>
      </c>
      <c r="H7274" s="7">
        <v>17785</v>
      </c>
      <c r="I7274" s="4">
        <v>1778.5</v>
      </c>
      <c r="J7274">
        <v>2.4</v>
      </c>
      <c r="K7274" t="s">
        <v>44</v>
      </c>
      <c r="L7274" t="s">
        <v>46</v>
      </c>
      <c r="M7274" t="s">
        <v>187</v>
      </c>
      <c r="N7274" s="2">
        <v>41712</v>
      </c>
      <c r="O7274" s="2">
        <v>42442</v>
      </c>
      <c r="P7274" t="s">
        <v>18</v>
      </c>
      <c r="Q7274" t="s">
        <v>19</v>
      </c>
      <c r="R7274" s="5" t="str">
        <f t="shared" si="343"/>
        <v>0.1</v>
      </c>
      <c r="S7274" s="6" t="str">
        <f t="shared" si="344"/>
        <v/>
      </c>
      <c r="T7274">
        <f>ROUND(INT(表1[[#This Row],[合同结束日期]]-表1[[#This Row],[合同起始日期]])/365,1)</f>
        <v>2</v>
      </c>
    </row>
    <row r="7275" spans="1:20">
      <c r="A7275" s="1">
        <v>42156</v>
      </c>
      <c r="B7275" t="s">
        <v>121</v>
      </c>
      <c r="C7275">
        <f t="shared" si="342"/>
        <v>3</v>
      </c>
      <c r="D7275" t="s">
        <v>321</v>
      </c>
      <c r="E7275" s="4">
        <v>73368</v>
      </c>
      <c r="F7275" s="4">
        <v>7336.8</v>
      </c>
      <c r="G7275" s="3">
        <v>0.1</v>
      </c>
      <c r="H7275" s="7">
        <v>30570</v>
      </c>
      <c r="I7275" s="4">
        <v>3057</v>
      </c>
      <c r="J7275">
        <v>2.4</v>
      </c>
      <c r="K7275" t="s">
        <v>44</v>
      </c>
      <c r="L7275" t="s">
        <v>46</v>
      </c>
      <c r="M7275" t="s">
        <v>187</v>
      </c>
      <c r="N7275" s="2">
        <v>41712</v>
      </c>
      <c r="O7275" s="2">
        <v>42442</v>
      </c>
      <c r="P7275" t="s">
        <v>18</v>
      </c>
      <c r="Q7275" t="s">
        <v>19</v>
      </c>
      <c r="R7275" s="5" t="str">
        <f t="shared" si="343"/>
        <v>0.1</v>
      </c>
      <c r="S7275" s="6" t="str">
        <f t="shared" si="344"/>
        <v/>
      </c>
      <c r="T7275">
        <f>ROUND(INT(表1[[#This Row],[合同结束日期]]-表1[[#This Row],[合同起始日期]])/365,1)</f>
        <v>2</v>
      </c>
    </row>
    <row r="7276" spans="1:20">
      <c r="A7276" s="1">
        <v>42156</v>
      </c>
      <c r="B7276" t="s">
        <v>121</v>
      </c>
      <c r="C7276">
        <f t="shared" si="342"/>
        <v>3</v>
      </c>
      <c r="D7276" t="s">
        <v>330</v>
      </c>
      <c r="E7276" s="4">
        <v>17644.8</v>
      </c>
      <c r="F7276" s="4">
        <v>0</v>
      </c>
      <c r="G7276" s="3">
        <v>0</v>
      </c>
      <c r="H7276" s="7">
        <v>7352</v>
      </c>
      <c r="I7276" s="4">
        <v>0</v>
      </c>
      <c r="J7276">
        <v>2.4</v>
      </c>
      <c r="K7276" t="s">
        <v>44</v>
      </c>
      <c r="L7276" t="s">
        <v>46</v>
      </c>
      <c r="M7276" t="s">
        <v>45</v>
      </c>
      <c r="N7276" s="2">
        <v>41790</v>
      </c>
      <c r="O7276" s="2">
        <v>42155</v>
      </c>
      <c r="P7276" t="s">
        <v>24</v>
      </c>
      <c r="Q7276" t="s">
        <v>59</v>
      </c>
      <c r="R7276" s="5" t="str">
        <f t="shared" si="343"/>
        <v>0.16</v>
      </c>
      <c r="S7276" s="6" t="str">
        <f t="shared" si="344"/>
        <v/>
      </c>
      <c r="T7276">
        <f>ROUND(INT(表1[[#This Row],[合同结束日期]]-表1[[#This Row],[合同起始日期]])/365,1)</f>
        <v>1</v>
      </c>
    </row>
    <row r="7277" spans="1:20">
      <c r="A7277" s="1">
        <v>42186</v>
      </c>
      <c r="B7277" t="s">
        <v>121</v>
      </c>
      <c r="C7277">
        <f t="shared" si="342"/>
        <v>3</v>
      </c>
      <c r="D7277" t="s">
        <v>242</v>
      </c>
      <c r="E7277" s="4">
        <v>873740.4</v>
      </c>
      <c r="F7277" s="4">
        <v>189776.41487999997</v>
      </c>
      <c r="G7277" s="3">
        <v>0.21719999999999995</v>
      </c>
      <c r="H7277" s="7">
        <v>383.21947368421053</v>
      </c>
      <c r="I7277" s="4">
        <v>83.235269684210508</v>
      </c>
      <c r="J7277">
        <v>2280</v>
      </c>
      <c r="K7277" t="s">
        <v>151</v>
      </c>
      <c r="L7277" t="s">
        <v>243</v>
      </c>
      <c r="M7277" t="s">
        <v>243</v>
      </c>
      <c r="N7277" s="2">
        <v>41282</v>
      </c>
      <c r="O7277" s="2">
        <v>45055</v>
      </c>
      <c r="P7277" t="s">
        <v>14</v>
      </c>
      <c r="Q7277" t="s">
        <v>37</v>
      </c>
      <c r="R7277" s="5" t="str">
        <f t="shared" si="343"/>
        <v>0.</v>
      </c>
      <c r="S7277" s="6" t="str">
        <f t="shared" si="344"/>
        <v/>
      </c>
      <c r="T7277">
        <f>ROUND(INT(表1[[#This Row],[合同结束日期]]-表1[[#This Row],[合同起始日期]])/365,1)</f>
        <v>10.3</v>
      </c>
    </row>
    <row r="7278" spans="1:20">
      <c r="A7278" s="1">
        <v>42186</v>
      </c>
      <c r="B7278" t="s">
        <v>121</v>
      </c>
      <c r="C7278">
        <f t="shared" si="342"/>
        <v>3</v>
      </c>
      <c r="D7278" t="s">
        <v>122</v>
      </c>
      <c r="E7278" s="4">
        <v>110995.86</v>
      </c>
      <c r="F7278" s="4">
        <v>20734.026647999999</v>
      </c>
      <c r="G7278" s="3">
        <v>0.18679999999999999</v>
      </c>
      <c r="H7278" s="7">
        <v>963.50572916666681</v>
      </c>
      <c r="I7278" s="4">
        <v>179.98287020833334</v>
      </c>
      <c r="J7278">
        <v>115.19999999999999</v>
      </c>
      <c r="K7278" t="s">
        <v>44</v>
      </c>
      <c r="L7278" t="s">
        <v>46</v>
      </c>
      <c r="M7278" t="s">
        <v>45</v>
      </c>
      <c r="N7278" s="2">
        <v>41358</v>
      </c>
      <c r="O7278" s="2">
        <v>43213</v>
      </c>
      <c r="P7278" t="s">
        <v>24</v>
      </c>
      <c r="Q7278" t="s">
        <v>19</v>
      </c>
      <c r="R7278" s="5" t="str">
        <f t="shared" si="343"/>
        <v>0.1</v>
      </c>
      <c r="S7278" s="6" t="str">
        <f t="shared" si="344"/>
        <v/>
      </c>
      <c r="T7278">
        <f>ROUND(INT(表1[[#This Row],[合同结束日期]]-表1[[#This Row],[合同起始日期]])/365,1)</f>
        <v>5.0999999999999996</v>
      </c>
    </row>
    <row r="7279" spans="1:20">
      <c r="A7279" s="1">
        <v>42186</v>
      </c>
      <c r="B7279" t="s">
        <v>121</v>
      </c>
      <c r="C7279">
        <f t="shared" si="342"/>
        <v>3</v>
      </c>
      <c r="D7279" t="s">
        <v>124</v>
      </c>
      <c r="E7279" s="4">
        <v>648397.19999999995</v>
      </c>
      <c r="F7279" s="4">
        <v>68989.462079999998</v>
      </c>
      <c r="G7279" s="3">
        <v>0.10640000000000001</v>
      </c>
      <c r="H7279" s="7">
        <v>1080.662</v>
      </c>
      <c r="I7279" s="4">
        <v>114.9824368</v>
      </c>
      <c r="J7279">
        <v>600</v>
      </c>
      <c r="K7279" t="s">
        <v>44</v>
      </c>
      <c r="L7279" t="s">
        <v>72</v>
      </c>
      <c r="M7279" t="s">
        <v>71</v>
      </c>
      <c r="N7279" s="2">
        <v>41267</v>
      </c>
      <c r="O7279" s="2">
        <v>44325</v>
      </c>
      <c r="P7279" t="s">
        <v>18</v>
      </c>
      <c r="Q7279" t="s">
        <v>42</v>
      </c>
      <c r="R7279" s="5" t="str">
        <f t="shared" si="343"/>
        <v>0.08</v>
      </c>
      <c r="S7279" s="6" t="str">
        <f t="shared" si="344"/>
        <v/>
      </c>
      <c r="T7279">
        <f>ROUND(INT(表1[[#This Row],[合同结束日期]]-表1[[#This Row],[合同起始日期]])/365,1)</f>
        <v>8.4</v>
      </c>
    </row>
    <row r="7280" spans="1:20">
      <c r="A7280" s="1">
        <v>42186</v>
      </c>
      <c r="B7280" t="s">
        <v>121</v>
      </c>
      <c r="C7280">
        <f t="shared" si="342"/>
        <v>3</v>
      </c>
      <c r="D7280" t="s">
        <v>125</v>
      </c>
      <c r="E7280" s="4">
        <v>1008033.6</v>
      </c>
      <c r="F7280" s="4">
        <v>94654.355040000009</v>
      </c>
      <c r="G7280" s="3">
        <v>9.3900000000000011E-2</v>
      </c>
      <c r="H7280" s="7">
        <v>2159.4550128534706</v>
      </c>
      <c r="I7280" s="4">
        <v>202.77282570694092</v>
      </c>
      <c r="J7280">
        <v>466.79999999999995</v>
      </c>
      <c r="K7280" t="s">
        <v>44</v>
      </c>
      <c r="L7280" t="s">
        <v>72</v>
      </c>
      <c r="M7280" t="s">
        <v>126</v>
      </c>
      <c r="N7280" s="2">
        <v>41257</v>
      </c>
      <c r="O7280" s="2">
        <v>44325</v>
      </c>
      <c r="P7280" t="s">
        <v>24</v>
      </c>
      <c r="Q7280" t="s">
        <v>42</v>
      </c>
      <c r="R7280" s="5" t="str">
        <f t="shared" si="343"/>
        <v>0.08</v>
      </c>
      <c r="S7280" s="6" t="str">
        <f t="shared" si="344"/>
        <v/>
      </c>
      <c r="T7280">
        <f>ROUND(INT(表1[[#This Row],[合同结束日期]]-表1[[#This Row],[合同起始日期]])/365,1)</f>
        <v>8.4</v>
      </c>
    </row>
    <row r="7281" spans="1:20">
      <c r="A7281" s="1">
        <v>42186</v>
      </c>
      <c r="B7281" t="s">
        <v>121</v>
      </c>
      <c r="C7281">
        <f t="shared" si="342"/>
        <v>3</v>
      </c>
      <c r="D7281" t="s">
        <v>127</v>
      </c>
      <c r="E7281" s="4">
        <v>3058903.44</v>
      </c>
      <c r="F7281" s="4">
        <v>111038.19487200001</v>
      </c>
      <c r="G7281" s="3">
        <v>3.6300000000000006E-2</v>
      </c>
      <c r="H7281" s="7">
        <v>2477.2460641399416</v>
      </c>
      <c r="I7281" s="4">
        <v>89.92403212827989</v>
      </c>
      <c r="J7281">
        <v>1234.8</v>
      </c>
      <c r="K7281" t="s">
        <v>44</v>
      </c>
      <c r="L7281" t="s">
        <v>72</v>
      </c>
      <c r="M7281" t="s">
        <v>71</v>
      </c>
      <c r="N7281" s="2">
        <v>41241</v>
      </c>
      <c r="O7281" s="2">
        <v>45055</v>
      </c>
      <c r="P7281" t="s">
        <v>14</v>
      </c>
      <c r="Q7281" t="s">
        <v>37</v>
      </c>
      <c r="R7281" s="5" t="str">
        <f t="shared" si="343"/>
        <v>0.</v>
      </c>
      <c r="S7281" s="6" t="str">
        <f t="shared" si="344"/>
        <v/>
      </c>
      <c r="T7281">
        <f>ROUND(INT(表1[[#This Row],[合同结束日期]]-表1[[#This Row],[合同起始日期]])/365,1)</f>
        <v>10.4</v>
      </c>
    </row>
    <row r="7282" spans="1:20">
      <c r="A7282" s="1">
        <v>42186</v>
      </c>
      <c r="B7282" t="s">
        <v>121</v>
      </c>
      <c r="C7282">
        <f t="shared" si="342"/>
        <v>3</v>
      </c>
      <c r="D7282" t="s">
        <v>312</v>
      </c>
      <c r="E7282" s="4">
        <v>688537.2</v>
      </c>
      <c r="F7282" s="4">
        <v>65411.034</v>
      </c>
      <c r="G7282" s="3">
        <v>9.5000000000000001E-2</v>
      </c>
      <c r="H7282" s="7">
        <v>4218.9779411764703</v>
      </c>
      <c r="I7282" s="4">
        <v>400.80290441176476</v>
      </c>
      <c r="J7282">
        <v>163.19999999999999</v>
      </c>
      <c r="K7282" t="s">
        <v>44</v>
      </c>
      <c r="L7282" t="s">
        <v>72</v>
      </c>
      <c r="M7282" t="s">
        <v>71</v>
      </c>
      <c r="N7282" s="2">
        <v>41640</v>
      </c>
      <c r="O7282" s="2">
        <v>43100</v>
      </c>
      <c r="P7282" t="s">
        <v>18</v>
      </c>
      <c r="Q7282" t="s">
        <v>19</v>
      </c>
      <c r="R7282" s="5" t="str">
        <f t="shared" si="343"/>
        <v>0.1</v>
      </c>
      <c r="S7282" s="6" t="str">
        <f t="shared" si="344"/>
        <v/>
      </c>
      <c r="T7282">
        <f>ROUND(INT(表1[[#This Row],[合同结束日期]]-表1[[#This Row],[合同起始日期]])/365,1)</f>
        <v>4</v>
      </c>
    </row>
    <row r="7283" spans="1:20">
      <c r="A7283" s="1">
        <v>42186</v>
      </c>
      <c r="B7283" t="s">
        <v>121</v>
      </c>
      <c r="C7283">
        <f t="shared" si="342"/>
        <v>3</v>
      </c>
      <c r="D7283" t="s">
        <v>128</v>
      </c>
      <c r="E7283" s="4">
        <v>235312.8</v>
      </c>
      <c r="F7283" s="4">
        <v>30802.445519999994</v>
      </c>
      <c r="G7283" s="3">
        <v>0.13089999999999999</v>
      </c>
      <c r="H7283" s="7">
        <v>1298.635761589404</v>
      </c>
      <c r="I7283" s="4">
        <v>169.99142119205297</v>
      </c>
      <c r="J7283">
        <v>181.2</v>
      </c>
      <c r="K7283" t="s">
        <v>76</v>
      </c>
      <c r="L7283" t="s">
        <v>75</v>
      </c>
      <c r="M7283" t="s">
        <v>75</v>
      </c>
      <c r="N7283" s="2">
        <v>41285</v>
      </c>
      <c r="O7283" s="2">
        <v>43229</v>
      </c>
      <c r="P7283" t="s">
        <v>14</v>
      </c>
      <c r="Q7283" t="s">
        <v>37</v>
      </c>
      <c r="R7283" s="5" t="str">
        <f t="shared" si="343"/>
        <v>0.</v>
      </c>
      <c r="S7283" s="6" t="str">
        <f t="shared" si="344"/>
        <v/>
      </c>
      <c r="T7283">
        <f>ROUND(INT(表1[[#This Row],[合同结束日期]]-表1[[#This Row],[合同起始日期]])/365,1)</f>
        <v>5.3</v>
      </c>
    </row>
    <row r="7284" spans="1:20">
      <c r="A7284" s="1">
        <v>42186</v>
      </c>
      <c r="B7284" t="s">
        <v>121</v>
      </c>
      <c r="C7284">
        <f t="shared" si="342"/>
        <v>3</v>
      </c>
      <c r="D7284" t="s">
        <v>129</v>
      </c>
      <c r="E7284" s="4">
        <v>240191.04</v>
      </c>
      <c r="F7284" s="4">
        <v>42033.432000000001</v>
      </c>
      <c r="G7284" s="3">
        <v>0.17499999999999999</v>
      </c>
      <c r="H7284" s="7">
        <v>2001.5920000000001</v>
      </c>
      <c r="I7284" s="4">
        <v>350.27859999999998</v>
      </c>
      <c r="J7284">
        <v>120</v>
      </c>
      <c r="K7284" t="s">
        <v>20</v>
      </c>
      <c r="L7284" t="s">
        <v>21</v>
      </c>
      <c r="M7284" t="s">
        <v>130</v>
      </c>
      <c r="N7284" s="2">
        <v>41285</v>
      </c>
      <c r="O7284" s="2">
        <v>42499</v>
      </c>
      <c r="P7284" t="s">
        <v>24</v>
      </c>
      <c r="Q7284" t="s">
        <v>25</v>
      </c>
      <c r="R7284" s="5" t="str">
        <f t="shared" si="343"/>
        <v>0.15</v>
      </c>
      <c r="S7284" s="6" t="str">
        <f t="shared" si="344"/>
        <v/>
      </c>
      <c r="T7284">
        <f>ROUND(INT(表1[[#This Row],[合同结束日期]]-表1[[#This Row],[合同起始日期]])/365,1)</f>
        <v>3.3</v>
      </c>
    </row>
    <row r="7285" spans="1:20">
      <c r="A7285" s="1">
        <v>42186</v>
      </c>
      <c r="B7285" t="s">
        <v>121</v>
      </c>
      <c r="C7285">
        <f t="shared" ref="C7285:C7347" si="345">IF($B7285="负一层",-1,IF($B7285="负一夹层",0,IF($B7285="一层",1,IF($B7285="二层",2,IF($B7285="三层",3,IF($B7285="四层",4))))))</f>
        <v>3</v>
      </c>
      <c r="D7285" t="s">
        <v>424</v>
      </c>
      <c r="E7285" s="4">
        <v>67148.639999999999</v>
      </c>
      <c r="F7285" s="4">
        <v>19076.928624</v>
      </c>
      <c r="G7285" s="3">
        <v>0.28410000000000002</v>
      </c>
      <c r="H7285" s="7">
        <v>1055.7962264150945</v>
      </c>
      <c r="I7285" s="4">
        <v>299.95170792452831</v>
      </c>
      <c r="J7285">
        <v>63.599999999999994</v>
      </c>
      <c r="K7285" t="s">
        <v>20</v>
      </c>
      <c r="L7285" t="s">
        <v>21</v>
      </c>
      <c r="M7285" t="s">
        <v>130</v>
      </c>
      <c r="N7285" s="2">
        <v>42134</v>
      </c>
      <c r="O7285" s="2">
        <v>42864</v>
      </c>
      <c r="P7285" t="s">
        <v>24</v>
      </c>
      <c r="Q7285" t="s">
        <v>28</v>
      </c>
      <c r="R7285" s="5" t="str">
        <f t="shared" ref="R7285:R7347" si="346">IF(ISERROR(FIND(",",$Q7285)),$Q7285,LEFT($Q7285,FIND(",",$Q7285)-1))</f>
        <v>0.13</v>
      </c>
      <c r="S7285" s="6" t="str">
        <f t="shared" si="344"/>
        <v/>
      </c>
      <c r="T7285">
        <f>ROUND(INT(表1[[#This Row],[合同结束日期]]-表1[[#This Row],[合同起始日期]])/365,1)</f>
        <v>2</v>
      </c>
    </row>
    <row r="7286" spans="1:20">
      <c r="A7286" s="1">
        <v>42186</v>
      </c>
      <c r="B7286" t="s">
        <v>121</v>
      </c>
      <c r="C7286">
        <f t="shared" si="345"/>
        <v>3</v>
      </c>
      <c r="D7286" t="s">
        <v>442</v>
      </c>
      <c r="E7286" s="4">
        <v>85534.8</v>
      </c>
      <c r="F7286" s="4">
        <v>45384.76488000001</v>
      </c>
      <c r="G7286" s="3">
        <v>0.53060000000000007</v>
      </c>
      <c r="H7286" s="7">
        <v>584.25409836065569</v>
      </c>
      <c r="I7286" s="4">
        <v>310.005224590164</v>
      </c>
      <c r="J7286">
        <v>146.4</v>
      </c>
      <c r="K7286" t="s">
        <v>11</v>
      </c>
      <c r="L7286" t="s">
        <v>13</v>
      </c>
      <c r="M7286" t="s">
        <v>34</v>
      </c>
      <c r="N7286" s="2">
        <v>42156</v>
      </c>
      <c r="O7286" s="2">
        <v>42521</v>
      </c>
      <c r="P7286" t="s">
        <v>24</v>
      </c>
      <c r="Q7286" t="s">
        <v>25</v>
      </c>
      <c r="R7286" s="5" t="str">
        <f t="shared" si="346"/>
        <v>0.15</v>
      </c>
      <c r="S7286" s="6" t="str">
        <f t="shared" ref="S7286:S7348" si="347">IF(ISERROR(FIND(",",$Q7286)),"",RIGHT($Q7286,LEN($Q7286)-FIND(",",$Q7286)))</f>
        <v/>
      </c>
      <c r="T7286">
        <f>ROUND(INT(表1[[#This Row],[合同结束日期]]-表1[[#This Row],[合同起始日期]])/365,1)</f>
        <v>1</v>
      </c>
    </row>
    <row r="7287" spans="1:20">
      <c r="A7287" s="1">
        <v>42186</v>
      </c>
      <c r="B7287" t="s">
        <v>121</v>
      </c>
      <c r="C7287">
        <f t="shared" si="345"/>
        <v>3</v>
      </c>
      <c r="D7287" t="s">
        <v>402</v>
      </c>
      <c r="E7287" s="4">
        <v>104934</v>
      </c>
      <c r="F7287" s="4">
        <v>26999.518200000002</v>
      </c>
      <c r="G7287" s="3">
        <v>0.25730000000000003</v>
      </c>
      <c r="H7287" s="7">
        <v>1165.9333333333334</v>
      </c>
      <c r="I7287" s="4">
        <v>299.99464666666671</v>
      </c>
      <c r="J7287">
        <v>90</v>
      </c>
      <c r="K7287" t="s">
        <v>20</v>
      </c>
      <c r="L7287" t="s">
        <v>21</v>
      </c>
      <c r="M7287" t="s">
        <v>130</v>
      </c>
      <c r="N7287" s="2">
        <v>42123</v>
      </c>
      <c r="O7287" s="2">
        <v>42853</v>
      </c>
      <c r="P7287" t="s">
        <v>24</v>
      </c>
      <c r="Q7287" t="s">
        <v>28</v>
      </c>
      <c r="R7287" s="5" t="str">
        <f t="shared" si="346"/>
        <v>0.13</v>
      </c>
      <c r="S7287" s="6" t="str">
        <f t="shared" si="347"/>
        <v/>
      </c>
      <c r="T7287">
        <f>ROUND(INT(表1[[#This Row],[合同结束日期]]-表1[[#This Row],[合同起始日期]])/365,1)</f>
        <v>2</v>
      </c>
    </row>
    <row r="7288" spans="1:20">
      <c r="A7288" s="1">
        <v>42186</v>
      </c>
      <c r="B7288" t="s">
        <v>121</v>
      </c>
      <c r="C7288">
        <f t="shared" si="345"/>
        <v>3</v>
      </c>
      <c r="D7288" t="s">
        <v>135</v>
      </c>
      <c r="E7288" s="4">
        <v>557662.79999999993</v>
      </c>
      <c r="F7288" s="4">
        <v>89002.98288000001</v>
      </c>
      <c r="G7288" s="3">
        <v>0.15960000000000005</v>
      </c>
      <c r="H7288" s="7">
        <v>1347.0115942028983</v>
      </c>
      <c r="I7288" s="4">
        <v>214.98305043478263</v>
      </c>
      <c r="J7288">
        <v>414</v>
      </c>
      <c r="K7288" t="s">
        <v>44</v>
      </c>
      <c r="L7288" t="s">
        <v>72</v>
      </c>
      <c r="M7288" t="s">
        <v>71</v>
      </c>
      <c r="N7288" s="2">
        <v>42104</v>
      </c>
      <c r="O7288" s="2">
        <v>43594</v>
      </c>
      <c r="P7288" t="s">
        <v>24</v>
      </c>
      <c r="Q7288" t="s">
        <v>19</v>
      </c>
      <c r="R7288" s="5" t="str">
        <f t="shared" si="346"/>
        <v>0.1</v>
      </c>
      <c r="S7288" s="6" t="str">
        <f t="shared" si="347"/>
        <v/>
      </c>
      <c r="T7288">
        <f>ROUND(INT(表1[[#This Row],[合同结束日期]]-表1[[#This Row],[合同起始日期]])/365,1)</f>
        <v>4.0999999999999996</v>
      </c>
    </row>
    <row r="7289" spans="1:20">
      <c r="A7289" s="1">
        <v>42186</v>
      </c>
      <c r="B7289" t="s">
        <v>121</v>
      </c>
      <c r="C7289">
        <f t="shared" si="345"/>
        <v>3</v>
      </c>
      <c r="D7289" t="s">
        <v>136</v>
      </c>
      <c r="E7289" s="4">
        <v>400562.39999999997</v>
      </c>
      <c r="F7289" s="4">
        <v>53034.461759999998</v>
      </c>
      <c r="G7289" s="3">
        <v>0.13240000000000002</v>
      </c>
      <c r="H7289" s="7">
        <v>1340.5702811244978</v>
      </c>
      <c r="I7289" s="4">
        <v>177.49150522088351</v>
      </c>
      <c r="J7289">
        <v>298.8</v>
      </c>
      <c r="K7289" t="s">
        <v>44</v>
      </c>
      <c r="L7289" t="s">
        <v>72</v>
      </c>
      <c r="M7289" t="s">
        <v>71</v>
      </c>
      <c r="N7289" s="2">
        <v>41271</v>
      </c>
      <c r="O7289" s="2">
        <v>43229</v>
      </c>
      <c r="P7289" t="s">
        <v>24</v>
      </c>
      <c r="Q7289" t="s">
        <v>48</v>
      </c>
      <c r="R7289" s="5" t="str">
        <f t="shared" si="346"/>
        <v>0.11</v>
      </c>
      <c r="S7289" s="6" t="str">
        <f t="shared" si="347"/>
        <v/>
      </c>
      <c r="T7289">
        <f>ROUND(INT(表1[[#This Row],[合同结束日期]]-表1[[#This Row],[合同起始日期]])/365,1)</f>
        <v>5.4</v>
      </c>
    </row>
    <row r="7290" spans="1:20">
      <c r="A7290" s="1">
        <v>42186</v>
      </c>
      <c r="B7290" t="s">
        <v>121</v>
      </c>
      <c r="C7290">
        <f t="shared" si="345"/>
        <v>3</v>
      </c>
      <c r="D7290" t="s">
        <v>137</v>
      </c>
      <c r="E7290" s="4">
        <v>321667.20000000001</v>
      </c>
      <c r="F7290" s="4">
        <v>39532.898880000001</v>
      </c>
      <c r="G7290" s="3">
        <v>0.1229</v>
      </c>
      <c r="H7290" s="7">
        <v>1307.5902439024392</v>
      </c>
      <c r="I7290" s="4">
        <v>160.70284097560975</v>
      </c>
      <c r="J7290">
        <v>246</v>
      </c>
      <c r="K7290" t="s">
        <v>44</v>
      </c>
      <c r="L7290" t="s">
        <v>72</v>
      </c>
      <c r="M7290" t="s">
        <v>126</v>
      </c>
      <c r="N7290" s="2">
        <v>41249</v>
      </c>
      <c r="O7290" s="2">
        <v>43229</v>
      </c>
      <c r="P7290" t="s">
        <v>24</v>
      </c>
      <c r="Q7290" t="s">
        <v>19</v>
      </c>
      <c r="R7290" s="5" t="str">
        <f t="shared" si="346"/>
        <v>0.1</v>
      </c>
      <c r="S7290" s="6" t="str">
        <f t="shared" si="347"/>
        <v/>
      </c>
      <c r="T7290">
        <f>ROUND(INT(表1[[#This Row],[合同结束日期]]-表1[[#This Row],[合同起始日期]])/365,1)</f>
        <v>5.4</v>
      </c>
    </row>
    <row r="7291" spans="1:20">
      <c r="A7291" s="1">
        <v>42186</v>
      </c>
      <c r="B7291" t="s">
        <v>121</v>
      </c>
      <c r="C7291">
        <f t="shared" si="345"/>
        <v>3</v>
      </c>
      <c r="D7291" t="s">
        <v>443</v>
      </c>
      <c r="E7291" s="4">
        <v>182564.4</v>
      </c>
      <c r="F7291" s="4">
        <v>20575.007879999997</v>
      </c>
      <c r="G7291" s="3">
        <v>0.11269999999999999</v>
      </c>
      <c r="H7291" s="7">
        <v>3104.8367346938776</v>
      </c>
      <c r="I7291" s="4">
        <v>349.9151</v>
      </c>
      <c r="J7291">
        <v>58.8</v>
      </c>
      <c r="K7291" t="s">
        <v>140</v>
      </c>
      <c r="L7291" t="s">
        <v>309</v>
      </c>
      <c r="M7291" t="s">
        <v>309</v>
      </c>
      <c r="N7291" s="2">
        <v>42156</v>
      </c>
      <c r="O7291" s="2">
        <v>42886</v>
      </c>
      <c r="P7291" t="s">
        <v>24</v>
      </c>
      <c r="Q7291" t="s">
        <v>208</v>
      </c>
      <c r="R7291" s="5" t="str">
        <f t="shared" si="346"/>
        <v>0.05</v>
      </c>
      <c r="S7291" s="6" t="str">
        <f t="shared" si="347"/>
        <v/>
      </c>
      <c r="T7291">
        <f>ROUND(INT(表1[[#This Row],[合同结束日期]]-表1[[#This Row],[合同起始日期]])/365,1)</f>
        <v>2</v>
      </c>
    </row>
    <row r="7292" spans="1:20">
      <c r="A7292" s="1">
        <v>42186</v>
      </c>
      <c r="B7292" t="s">
        <v>121</v>
      </c>
      <c r="C7292">
        <f t="shared" si="345"/>
        <v>3</v>
      </c>
      <c r="D7292" t="s">
        <v>141</v>
      </c>
      <c r="E7292" s="4">
        <v>273414</v>
      </c>
      <c r="F7292" s="4">
        <v>64361.655599999991</v>
      </c>
      <c r="G7292" s="3">
        <v>0.23539999999999997</v>
      </c>
      <c r="H7292" s="7">
        <v>531.10722610722621</v>
      </c>
      <c r="I7292" s="4">
        <v>125.02264102564102</v>
      </c>
      <c r="J7292">
        <v>514.79999999999995</v>
      </c>
      <c r="K7292" t="s">
        <v>44</v>
      </c>
      <c r="L7292" t="s">
        <v>72</v>
      </c>
      <c r="M7292" t="s">
        <v>71</v>
      </c>
      <c r="N7292" s="2">
        <v>41285</v>
      </c>
      <c r="O7292" s="2">
        <v>43229</v>
      </c>
      <c r="P7292" t="s">
        <v>24</v>
      </c>
      <c r="Q7292" t="s">
        <v>19</v>
      </c>
      <c r="R7292" s="5" t="str">
        <f t="shared" si="346"/>
        <v>0.1</v>
      </c>
      <c r="S7292" s="6" t="str">
        <f t="shared" si="347"/>
        <v/>
      </c>
      <c r="T7292">
        <f>ROUND(INT(表1[[#This Row],[合同结束日期]]-表1[[#This Row],[合同起始日期]])/365,1)</f>
        <v>5.3</v>
      </c>
    </row>
    <row r="7293" spans="1:20">
      <c r="A7293" s="1">
        <v>42186</v>
      </c>
      <c r="B7293" t="s">
        <v>121</v>
      </c>
      <c r="C7293">
        <f t="shared" si="345"/>
        <v>3</v>
      </c>
      <c r="D7293" t="s">
        <v>142</v>
      </c>
      <c r="E7293" s="4">
        <v>358646.64</v>
      </c>
      <c r="F7293" s="4">
        <v>52649.326752000001</v>
      </c>
      <c r="G7293" s="3">
        <v>0.14679999999999999</v>
      </c>
      <c r="H7293" s="7">
        <v>1358.51</v>
      </c>
      <c r="I7293" s="4">
        <v>199.42926800000001</v>
      </c>
      <c r="J7293">
        <v>264</v>
      </c>
      <c r="K7293" t="s">
        <v>60</v>
      </c>
      <c r="L7293" t="s">
        <v>61</v>
      </c>
      <c r="M7293" t="s">
        <v>143</v>
      </c>
      <c r="N7293" s="2">
        <v>41383</v>
      </c>
      <c r="O7293" s="2">
        <v>42873</v>
      </c>
      <c r="P7293" t="s">
        <v>24</v>
      </c>
      <c r="Q7293" t="s">
        <v>48</v>
      </c>
      <c r="R7293" s="5" t="str">
        <f t="shared" si="346"/>
        <v>0.11</v>
      </c>
      <c r="S7293" s="6" t="str">
        <f t="shared" si="347"/>
        <v/>
      </c>
      <c r="T7293">
        <f>ROUND(INT(表1[[#This Row],[合同结束日期]]-表1[[#This Row],[合同起始日期]])/365,1)</f>
        <v>4.0999999999999996</v>
      </c>
    </row>
    <row r="7294" spans="1:20">
      <c r="A7294" s="1">
        <v>42186</v>
      </c>
      <c r="B7294" t="s">
        <v>121</v>
      </c>
      <c r="C7294">
        <f t="shared" si="345"/>
        <v>3</v>
      </c>
      <c r="D7294" t="s">
        <v>425</v>
      </c>
      <c r="E7294" s="4">
        <v>184723.19999999998</v>
      </c>
      <c r="F7294" s="4">
        <v>29740.4352</v>
      </c>
      <c r="G7294" s="3">
        <v>0.161</v>
      </c>
      <c r="H7294" s="7">
        <v>4527.5294117647054</v>
      </c>
      <c r="I7294" s="4">
        <v>728.93223529411773</v>
      </c>
      <c r="J7294">
        <v>40.799999999999997</v>
      </c>
      <c r="K7294" t="s">
        <v>44</v>
      </c>
      <c r="L7294" t="s">
        <v>46</v>
      </c>
      <c r="M7294" t="s">
        <v>187</v>
      </c>
      <c r="N7294" s="2">
        <v>42156</v>
      </c>
      <c r="O7294" s="2">
        <v>42886</v>
      </c>
      <c r="P7294" t="s">
        <v>24</v>
      </c>
      <c r="Q7294" t="s">
        <v>25</v>
      </c>
      <c r="R7294" s="5" t="str">
        <f t="shared" si="346"/>
        <v>0.15</v>
      </c>
      <c r="S7294" s="6" t="str">
        <f t="shared" si="347"/>
        <v/>
      </c>
      <c r="T7294">
        <f>ROUND(INT(表1[[#This Row],[合同结束日期]]-表1[[#This Row],[合同起始日期]])/365,1)</f>
        <v>2</v>
      </c>
    </row>
    <row r="7295" spans="1:20">
      <c r="A7295" s="1">
        <v>42186</v>
      </c>
      <c r="B7295" t="s">
        <v>121</v>
      </c>
      <c r="C7295">
        <f t="shared" si="345"/>
        <v>3</v>
      </c>
      <c r="D7295" t="s">
        <v>147</v>
      </c>
      <c r="E7295" s="4">
        <v>1202653.4279999998</v>
      </c>
      <c r="F7295" s="4">
        <v>90199.007099999988</v>
      </c>
      <c r="G7295" s="3">
        <v>7.4999999999999997E-2</v>
      </c>
      <c r="H7295" s="7">
        <v>1482.5609319526627</v>
      </c>
      <c r="I7295" s="4">
        <v>111.19206989644969</v>
      </c>
      <c r="J7295">
        <v>811.19999999999993</v>
      </c>
      <c r="K7295" t="s">
        <v>44</v>
      </c>
      <c r="L7295" t="s">
        <v>72</v>
      </c>
      <c r="M7295" t="s">
        <v>71</v>
      </c>
      <c r="N7295" s="2">
        <v>41240</v>
      </c>
      <c r="O7295" s="2">
        <v>44325</v>
      </c>
      <c r="P7295" t="s">
        <v>18</v>
      </c>
      <c r="Q7295" t="s">
        <v>42</v>
      </c>
      <c r="R7295" s="5" t="str">
        <f t="shared" si="346"/>
        <v>0.08</v>
      </c>
      <c r="S7295" s="6" t="str">
        <f t="shared" si="347"/>
        <v/>
      </c>
      <c r="T7295">
        <f>ROUND(INT(表1[[#This Row],[合同结束日期]]-表1[[#This Row],[合同起始日期]])/365,1)</f>
        <v>8.5</v>
      </c>
    </row>
    <row r="7296" spans="1:20">
      <c r="A7296" s="1">
        <v>42186</v>
      </c>
      <c r="B7296" t="s">
        <v>121</v>
      </c>
      <c r="C7296">
        <f t="shared" si="345"/>
        <v>3</v>
      </c>
      <c r="D7296" t="s">
        <v>148</v>
      </c>
      <c r="E7296" s="4">
        <v>169117.68</v>
      </c>
      <c r="F7296" s="4">
        <v>24014.71056</v>
      </c>
      <c r="G7296" s="3">
        <v>0.14200000000000002</v>
      </c>
      <c r="H7296" s="7">
        <v>2273.0870967741939</v>
      </c>
      <c r="I7296" s="4">
        <v>322.77836774193554</v>
      </c>
      <c r="J7296">
        <v>74.399999999999991</v>
      </c>
      <c r="K7296" t="s">
        <v>44</v>
      </c>
      <c r="L7296" t="s">
        <v>72</v>
      </c>
      <c r="M7296" t="s">
        <v>126</v>
      </c>
      <c r="N7296" s="2">
        <v>41312</v>
      </c>
      <c r="O7296" s="2">
        <v>43229</v>
      </c>
      <c r="P7296" t="s">
        <v>24</v>
      </c>
      <c r="Q7296" t="s">
        <v>65</v>
      </c>
      <c r="R7296" s="5" t="str">
        <f t="shared" si="346"/>
        <v>0.12</v>
      </c>
      <c r="S7296" s="6" t="str">
        <f t="shared" si="347"/>
        <v/>
      </c>
      <c r="T7296">
        <f>ROUND(INT(表1[[#This Row],[合同结束日期]]-表1[[#This Row],[合同起始日期]])/365,1)</f>
        <v>5.3</v>
      </c>
    </row>
    <row r="7297" spans="1:20">
      <c r="A7297" s="1">
        <v>42186</v>
      </c>
      <c r="B7297" t="s">
        <v>121</v>
      </c>
      <c r="C7297">
        <f t="shared" si="345"/>
        <v>3</v>
      </c>
      <c r="D7297" t="s">
        <v>304</v>
      </c>
      <c r="E7297" s="4">
        <v>91989.599999999991</v>
      </c>
      <c r="F7297" s="4">
        <v>14736.733919999999</v>
      </c>
      <c r="G7297" s="3">
        <v>0.16020000000000001</v>
      </c>
      <c r="H7297" s="7">
        <v>2472.8387096774195</v>
      </c>
      <c r="I7297" s="4">
        <v>396.14876129032257</v>
      </c>
      <c r="J7297">
        <v>37.199999999999996</v>
      </c>
      <c r="K7297" t="s">
        <v>44</v>
      </c>
      <c r="L7297" t="s">
        <v>46</v>
      </c>
      <c r="M7297" t="s">
        <v>45</v>
      </c>
      <c r="N7297" s="2">
        <v>41609</v>
      </c>
      <c r="O7297" s="2">
        <v>42358</v>
      </c>
      <c r="P7297" t="s">
        <v>24</v>
      </c>
      <c r="Q7297" t="s">
        <v>83</v>
      </c>
      <c r="R7297" s="5" t="str">
        <f t="shared" si="346"/>
        <v>0.14</v>
      </c>
      <c r="S7297" s="6" t="str">
        <f t="shared" si="347"/>
        <v/>
      </c>
      <c r="T7297">
        <f>ROUND(INT(表1[[#This Row],[合同结束日期]]-表1[[#This Row],[合同起始日期]])/365,1)</f>
        <v>2.1</v>
      </c>
    </row>
    <row r="7298" spans="1:20">
      <c r="A7298" s="1">
        <v>42186</v>
      </c>
      <c r="B7298" t="s">
        <v>121</v>
      </c>
      <c r="C7298">
        <f t="shared" si="345"/>
        <v>3</v>
      </c>
      <c r="D7298" t="s">
        <v>149</v>
      </c>
      <c r="E7298" s="4">
        <v>4780837.0439999998</v>
      </c>
      <c r="F7298" s="4">
        <v>578928.93367289286</v>
      </c>
      <c r="G7298" s="3">
        <v>0.12109363451311413</v>
      </c>
      <c r="H7298" s="7">
        <v>1071.5521436256051</v>
      </c>
      <c r="I7298" s="4">
        <v>129.75814364194301</v>
      </c>
      <c r="J7298">
        <v>4461.5999999999995</v>
      </c>
      <c r="K7298" t="s">
        <v>151</v>
      </c>
      <c r="L7298" t="s">
        <v>150</v>
      </c>
      <c r="M7298" t="s">
        <v>150</v>
      </c>
      <c r="N7298" s="2">
        <v>41150</v>
      </c>
      <c r="O7298" s="2">
        <v>48708</v>
      </c>
      <c r="P7298" t="s">
        <v>24</v>
      </c>
      <c r="Q7298" t="s">
        <v>65</v>
      </c>
      <c r="R7298" s="5" t="str">
        <f t="shared" si="346"/>
        <v>0.12</v>
      </c>
      <c r="S7298" s="6" t="str">
        <f t="shared" si="347"/>
        <v/>
      </c>
      <c r="T7298">
        <f>ROUND(INT(表1[[#This Row],[合同结束日期]]-表1[[#This Row],[合同起始日期]])/365,1)</f>
        <v>20.7</v>
      </c>
    </row>
    <row r="7299" spans="1:20">
      <c r="A7299" s="1">
        <v>42186</v>
      </c>
      <c r="B7299" t="s">
        <v>121</v>
      </c>
      <c r="C7299">
        <f t="shared" si="345"/>
        <v>3</v>
      </c>
      <c r="D7299" t="s">
        <v>225</v>
      </c>
      <c r="E7299" s="4">
        <v>407340</v>
      </c>
      <c r="F7299" s="4">
        <v>48628.321784276246</v>
      </c>
      <c r="G7299" s="3">
        <v>0.11938017819088782</v>
      </c>
      <c r="H7299" s="7">
        <v>2256.5312770059163</v>
      </c>
      <c r="I7299" s="4">
        <v>269.38510594227796</v>
      </c>
      <c r="J7299">
        <v>180.51599999999999</v>
      </c>
      <c r="K7299" t="s">
        <v>44</v>
      </c>
      <c r="L7299" t="s">
        <v>72</v>
      </c>
      <c r="M7299" t="s">
        <v>126</v>
      </c>
      <c r="N7299" s="2">
        <v>41337</v>
      </c>
      <c r="O7299" s="2">
        <v>46917</v>
      </c>
      <c r="P7299" t="s">
        <v>24</v>
      </c>
      <c r="Q7299">
        <v>0.08</v>
      </c>
      <c r="R7299" s="5">
        <f t="shared" si="346"/>
        <v>0.08</v>
      </c>
      <c r="S7299" s="6" t="str">
        <f t="shared" si="347"/>
        <v/>
      </c>
      <c r="T7299">
        <f>ROUND(INT(表1[[#This Row],[合同结束日期]]-表1[[#This Row],[合同起始日期]])/365,1)</f>
        <v>15.3</v>
      </c>
    </row>
    <row r="7300" spans="1:20">
      <c r="A7300" s="1">
        <v>42186</v>
      </c>
      <c r="B7300" t="s">
        <v>121</v>
      </c>
      <c r="C7300">
        <f t="shared" si="345"/>
        <v>3</v>
      </c>
      <c r="D7300" t="s">
        <v>152</v>
      </c>
      <c r="E7300" s="4">
        <v>348717.6</v>
      </c>
      <c r="F7300" s="4">
        <v>63396.859679999994</v>
      </c>
      <c r="G7300" s="3">
        <v>0.18179999999999999</v>
      </c>
      <c r="H7300" s="7">
        <v>1045.31654676259</v>
      </c>
      <c r="I7300" s="4">
        <v>190.03854820143886</v>
      </c>
      <c r="J7300">
        <v>333.59999999999997</v>
      </c>
      <c r="K7300" t="s">
        <v>151</v>
      </c>
      <c r="L7300" t="s">
        <v>154</v>
      </c>
      <c r="M7300" t="s">
        <v>153</v>
      </c>
      <c r="N7300" s="2">
        <v>41261</v>
      </c>
      <c r="O7300" s="2">
        <v>43229</v>
      </c>
      <c r="P7300" t="s">
        <v>14</v>
      </c>
      <c r="Q7300" t="s">
        <v>37</v>
      </c>
      <c r="R7300" s="5" t="str">
        <f t="shared" si="346"/>
        <v>0.</v>
      </c>
      <c r="S7300" s="6" t="str">
        <f t="shared" si="347"/>
        <v/>
      </c>
      <c r="T7300">
        <f>ROUND(INT(表1[[#This Row],[合同结束日期]]-表1[[#This Row],[合同起始日期]])/365,1)</f>
        <v>5.4</v>
      </c>
    </row>
    <row r="7301" spans="1:20">
      <c r="A7301" s="1">
        <v>42186</v>
      </c>
      <c r="B7301" t="s">
        <v>121</v>
      </c>
      <c r="C7301">
        <f t="shared" si="345"/>
        <v>3</v>
      </c>
      <c r="D7301" t="s">
        <v>138</v>
      </c>
      <c r="E7301" s="4">
        <v>28898.399999999998</v>
      </c>
      <c r="F7301" s="4">
        <v>11397.528959999998</v>
      </c>
      <c r="G7301" s="3">
        <v>0.39439999999999997</v>
      </c>
      <c r="H7301" s="7">
        <v>523.52173913043475</v>
      </c>
      <c r="I7301" s="4">
        <v>206.47697391304345</v>
      </c>
      <c r="J7301">
        <v>55.199999999999996</v>
      </c>
      <c r="K7301" t="s">
        <v>140</v>
      </c>
      <c r="L7301" t="s">
        <v>139</v>
      </c>
      <c r="M7301" t="s">
        <v>139</v>
      </c>
      <c r="N7301" s="2">
        <v>42182</v>
      </c>
      <c r="O7301" s="2">
        <v>42912</v>
      </c>
      <c r="P7301" t="s">
        <v>14</v>
      </c>
      <c r="Q7301" t="s">
        <v>444</v>
      </c>
      <c r="R7301" s="5" t="str">
        <f t="shared" si="346"/>
        <v>0.</v>
      </c>
      <c r="S7301" s="6" t="str">
        <f t="shared" si="347"/>
        <v>0.14</v>
      </c>
      <c r="T7301">
        <f>ROUND(INT(表1[[#This Row],[合同结束日期]]-表1[[#This Row],[合同起始日期]])/365,1)</f>
        <v>2</v>
      </c>
    </row>
    <row r="7302" spans="1:20">
      <c r="A7302" s="1">
        <v>42186</v>
      </c>
      <c r="B7302" t="s">
        <v>121</v>
      </c>
      <c r="C7302">
        <f t="shared" si="345"/>
        <v>3</v>
      </c>
      <c r="D7302" t="s">
        <v>426</v>
      </c>
      <c r="E7302" s="4">
        <v>247047.12</v>
      </c>
      <c r="F7302" s="4">
        <v>45654.307775999994</v>
      </c>
      <c r="G7302" s="3">
        <v>0.18479999999999999</v>
      </c>
      <c r="H7302" s="7">
        <v>2018.3588235294119</v>
      </c>
      <c r="I7302" s="4">
        <v>372.9927105882353</v>
      </c>
      <c r="J7302">
        <v>122.39999999999999</v>
      </c>
      <c r="K7302" t="s">
        <v>11</v>
      </c>
      <c r="L7302" t="s">
        <v>13</v>
      </c>
      <c r="M7302" t="s">
        <v>27</v>
      </c>
      <c r="N7302" s="2">
        <v>42172</v>
      </c>
      <c r="O7302" s="2">
        <v>42902</v>
      </c>
      <c r="P7302" t="s">
        <v>24</v>
      </c>
      <c r="Q7302" t="s">
        <v>59</v>
      </c>
      <c r="R7302" s="5" t="str">
        <f t="shared" si="346"/>
        <v>0.16</v>
      </c>
      <c r="S7302" s="6" t="str">
        <f t="shared" si="347"/>
        <v/>
      </c>
      <c r="T7302">
        <f>ROUND(INT(表1[[#This Row],[合同结束日期]]-表1[[#This Row],[合同起始日期]])/365,1)</f>
        <v>2</v>
      </c>
    </row>
    <row r="7303" spans="1:20">
      <c r="A7303" s="1">
        <v>42186</v>
      </c>
      <c r="B7303" t="s">
        <v>121</v>
      </c>
      <c r="C7303">
        <f t="shared" si="345"/>
        <v>3</v>
      </c>
      <c r="D7303" t="s">
        <v>445</v>
      </c>
      <c r="E7303" s="4">
        <v>96689.280000000013</v>
      </c>
      <c r="F7303" s="4">
        <v>26821.606272000005</v>
      </c>
      <c r="G7303" s="3">
        <v>0.27740000000000004</v>
      </c>
      <c r="H7303" s="7">
        <v>1046.4207792207794</v>
      </c>
      <c r="I7303" s="4">
        <v>290.27712415584421</v>
      </c>
      <c r="J7303">
        <v>92.399999999999991</v>
      </c>
      <c r="K7303" t="s">
        <v>11</v>
      </c>
      <c r="L7303" t="s">
        <v>51</v>
      </c>
      <c r="M7303" t="s">
        <v>50</v>
      </c>
      <c r="N7303" s="2">
        <v>42172</v>
      </c>
      <c r="O7303" s="2">
        <v>42902</v>
      </c>
      <c r="P7303" t="s">
        <v>14</v>
      </c>
      <c r="Q7303" t="s">
        <v>446</v>
      </c>
      <c r="R7303" s="5" t="str">
        <f t="shared" si="346"/>
        <v>0.</v>
      </c>
      <c r="S7303" s="6" t="str">
        <f t="shared" si="347"/>
        <v>0.18</v>
      </c>
      <c r="T7303">
        <f>ROUND(INT(表1[[#This Row],[合同结束日期]]-表1[[#This Row],[合同起始日期]])/365,1)</f>
        <v>2</v>
      </c>
    </row>
    <row r="7304" spans="1:20">
      <c r="A7304" s="1">
        <v>42186</v>
      </c>
      <c r="B7304" t="s">
        <v>121</v>
      </c>
      <c r="C7304">
        <f t="shared" si="345"/>
        <v>3</v>
      </c>
      <c r="D7304" t="s">
        <v>447</v>
      </c>
      <c r="E7304" s="4">
        <v>229647.6</v>
      </c>
      <c r="F7304" s="4">
        <v>42553.700280000005</v>
      </c>
      <c r="G7304" s="3">
        <v>0.18530000000000002</v>
      </c>
      <c r="H7304" s="7">
        <v>1913.73</v>
      </c>
      <c r="I7304" s="4">
        <v>354.61416900000006</v>
      </c>
      <c r="J7304">
        <v>120</v>
      </c>
      <c r="K7304" t="s">
        <v>11</v>
      </c>
      <c r="L7304" t="s">
        <v>51</v>
      </c>
      <c r="M7304" t="s">
        <v>50</v>
      </c>
      <c r="N7304" s="2">
        <v>42172</v>
      </c>
      <c r="O7304" s="2">
        <v>42902</v>
      </c>
      <c r="P7304" t="s">
        <v>14</v>
      </c>
      <c r="Q7304" t="s">
        <v>381</v>
      </c>
      <c r="R7304" s="5" t="str">
        <f t="shared" si="346"/>
        <v>0.</v>
      </c>
      <c r="S7304" s="6" t="str">
        <f t="shared" si="347"/>
        <v>0.16</v>
      </c>
      <c r="T7304">
        <f>ROUND(INT(表1[[#This Row],[合同结束日期]]-表1[[#This Row],[合同起始日期]])/365,1)</f>
        <v>2</v>
      </c>
    </row>
    <row r="7305" spans="1:20">
      <c r="A7305" s="1">
        <v>42186</v>
      </c>
      <c r="B7305" t="s">
        <v>121</v>
      </c>
      <c r="C7305">
        <f t="shared" si="345"/>
        <v>3</v>
      </c>
      <c r="D7305" t="s">
        <v>367</v>
      </c>
      <c r="E7305" s="4">
        <v>573608.4</v>
      </c>
      <c r="F7305" s="4">
        <v>97800.232200000013</v>
      </c>
      <c r="G7305" s="3">
        <v>0.17050000000000001</v>
      </c>
      <c r="H7305" s="7">
        <v>4780.0700000000006</v>
      </c>
      <c r="I7305" s="4">
        <v>815.00193500000012</v>
      </c>
      <c r="J7305">
        <v>120</v>
      </c>
      <c r="K7305" t="s">
        <v>11</v>
      </c>
      <c r="L7305" t="s">
        <v>51</v>
      </c>
      <c r="M7305" t="s">
        <v>50</v>
      </c>
      <c r="N7305" s="2">
        <v>41989</v>
      </c>
      <c r="O7305" s="2">
        <v>42719</v>
      </c>
      <c r="P7305" t="s">
        <v>24</v>
      </c>
      <c r="Q7305" t="s">
        <v>59</v>
      </c>
      <c r="R7305" s="5" t="str">
        <f t="shared" si="346"/>
        <v>0.16</v>
      </c>
      <c r="S7305" s="6" t="str">
        <f t="shared" si="347"/>
        <v/>
      </c>
      <c r="T7305">
        <f>ROUND(INT(表1[[#This Row],[合同结束日期]]-表1[[#This Row],[合同起始日期]])/365,1)</f>
        <v>2</v>
      </c>
    </row>
    <row r="7306" spans="1:20">
      <c r="A7306" s="1">
        <v>42186</v>
      </c>
      <c r="B7306" t="s">
        <v>121</v>
      </c>
      <c r="C7306">
        <f t="shared" si="345"/>
        <v>3</v>
      </c>
      <c r="D7306" t="s">
        <v>158</v>
      </c>
      <c r="E7306" s="4">
        <v>163317.47999999998</v>
      </c>
      <c r="F7306" s="4">
        <v>29495.136887999997</v>
      </c>
      <c r="G7306" s="3">
        <v>0.18060000000000001</v>
      </c>
      <c r="H7306" s="7">
        <v>2430.3196428571423</v>
      </c>
      <c r="I7306" s="4">
        <v>438.91572749999995</v>
      </c>
      <c r="J7306">
        <v>67.2</v>
      </c>
      <c r="K7306" t="s">
        <v>11</v>
      </c>
      <c r="L7306" t="s">
        <v>13</v>
      </c>
      <c r="M7306" t="s">
        <v>27</v>
      </c>
      <c r="N7306" s="2">
        <v>41330</v>
      </c>
      <c r="O7306" s="2">
        <v>42499</v>
      </c>
      <c r="P7306" t="s">
        <v>24</v>
      </c>
      <c r="Q7306" t="s">
        <v>59</v>
      </c>
      <c r="R7306" s="5" t="str">
        <f t="shared" si="346"/>
        <v>0.16</v>
      </c>
      <c r="S7306" s="6" t="str">
        <f t="shared" si="347"/>
        <v/>
      </c>
      <c r="T7306">
        <f>ROUND(INT(表1[[#This Row],[合同结束日期]]-表1[[#This Row],[合同起始日期]])/365,1)</f>
        <v>3.2</v>
      </c>
    </row>
    <row r="7307" spans="1:20">
      <c r="A7307" s="1">
        <v>42186</v>
      </c>
      <c r="B7307" t="s">
        <v>121</v>
      </c>
      <c r="C7307">
        <f t="shared" si="345"/>
        <v>3</v>
      </c>
      <c r="D7307" t="s">
        <v>108</v>
      </c>
      <c r="E7307" s="4">
        <v>170704.8</v>
      </c>
      <c r="F7307" s="4">
        <v>30675.652559999999</v>
      </c>
      <c r="G7307" s="3">
        <v>0.1797</v>
      </c>
      <c r="H7307" s="7">
        <v>2540.2499999999995</v>
      </c>
      <c r="I7307" s="4">
        <v>456.48292499999997</v>
      </c>
      <c r="J7307">
        <v>67.2</v>
      </c>
      <c r="K7307" t="s">
        <v>11</v>
      </c>
      <c r="L7307" t="s">
        <v>12</v>
      </c>
      <c r="M7307" t="s">
        <v>53</v>
      </c>
      <c r="N7307" s="2">
        <v>42156</v>
      </c>
      <c r="O7307" s="2">
        <v>42886</v>
      </c>
      <c r="P7307" t="s">
        <v>24</v>
      </c>
      <c r="Q7307" t="s">
        <v>59</v>
      </c>
      <c r="R7307" s="5" t="str">
        <f t="shared" si="346"/>
        <v>0.16</v>
      </c>
      <c r="S7307" s="6" t="str">
        <f t="shared" si="347"/>
        <v/>
      </c>
      <c r="T7307">
        <f>ROUND(INT(表1[[#This Row],[合同结束日期]]-表1[[#This Row],[合同起始日期]])/365,1)</f>
        <v>2</v>
      </c>
    </row>
    <row r="7308" spans="1:20">
      <c r="A7308" s="1">
        <v>42186</v>
      </c>
      <c r="B7308" t="s">
        <v>121</v>
      </c>
      <c r="C7308">
        <f t="shared" si="345"/>
        <v>3</v>
      </c>
      <c r="D7308" t="s">
        <v>244</v>
      </c>
      <c r="E7308" s="4">
        <v>402531.84000000003</v>
      </c>
      <c r="F7308" s="4">
        <v>75072.188160000005</v>
      </c>
      <c r="G7308" s="3">
        <v>0.1865</v>
      </c>
      <c r="H7308" s="7">
        <v>2164.1496774193552</v>
      </c>
      <c r="I7308" s="4">
        <v>403.61391483870972</v>
      </c>
      <c r="J7308">
        <v>186</v>
      </c>
      <c r="K7308" t="s">
        <v>11</v>
      </c>
      <c r="L7308" t="s">
        <v>13</v>
      </c>
      <c r="M7308" t="s">
        <v>27</v>
      </c>
      <c r="N7308" s="2">
        <v>41445</v>
      </c>
      <c r="O7308" s="2">
        <v>42570</v>
      </c>
      <c r="P7308" t="s">
        <v>24</v>
      </c>
      <c r="Q7308" t="s">
        <v>405</v>
      </c>
      <c r="R7308" s="5" t="str">
        <f t="shared" si="346"/>
        <v>0.16</v>
      </c>
      <c r="S7308" s="6" t="str">
        <f t="shared" si="347"/>
        <v>0.17</v>
      </c>
      <c r="T7308">
        <f>ROUND(INT(表1[[#This Row],[合同结束日期]]-表1[[#This Row],[合同起始日期]])/365,1)</f>
        <v>3.1</v>
      </c>
    </row>
    <row r="7309" spans="1:20">
      <c r="A7309" s="1">
        <v>42186</v>
      </c>
      <c r="B7309" t="s">
        <v>121</v>
      </c>
      <c r="C7309">
        <f t="shared" si="345"/>
        <v>3</v>
      </c>
      <c r="D7309" t="s">
        <v>160</v>
      </c>
      <c r="E7309" s="4">
        <v>229800</v>
      </c>
      <c r="F7309" s="4">
        <v>38123.82</v>
      </c>
      <c r="G7309" s="3">
        <v>0.16589999999999999</v>
      </c>
      <c r="H7309" s="7">
        <v>3139.344262295082</v>
      </c>
      <c r="I7309" s="4">
        <v>520.81721311475405</v>
      </c>
      <c r="J7309">
        <v>73.2</v>
      </c>
      <c r="K7309" t="s">
        <v>20</v>
      </c>
      <c r="L7309" t="s">
        <v>21</v>
      </c>
      <c r="M7309" t="s">
        <v>130</v>
      </c>
      <c r="N7309" s="2">
        <v>41295</v>
      </c>
      <c r="O7309" s="2">
        <v>42499</v>
      </c>
      <c r="P7309" t="s">
        <v>24</v>
      </c>
      <c r="Q7309" t="s">
        <v>25</v>
      </c>
      <c r="R7309" s="5" t="str">
        <f t="shared" si="346"/>
        <v>0.15</v>
      </c>
      <c r="S7309" s="6" t="str">
        <f t="shared" si="347"/>
        <v/>
      </c>
      <c r="T7309">
        <f>ROUND(INT(表1[[#This Row],[合同结束日期]]-表1[[#This Row],[合同起始日期]])/365,1)</f>
        <v>3.3</v>
      </c>
    </row>
    <row r="7310" spans="1:20">
      <c r="A7310" s="1">
        <v>42186</v>
      </c>
      <c r="B7310" t="s">
        <v>121</v>
      </c>
      <c r="C7310">
        <f t="shared" si="345"/>
        <v>3</v>
      </c>
      <c r="D7310" t="s">
        <v>161</v>
      </c>
      <c r="E7310" s="4">
        <v>117489.72</v>
      </c>
      <c r="F7310" s="4">
        <v>25201.54494</v>
      </c>
      <c r="G7310" s="3">
        <v>0.2145</v>
      </c>
      <c r="H7310" s="7">
        <v>1398.6871428571428</v>
      </c>
      <c r="I7310" s="4">
        <v>300.01839214285712</v>
      </c>
      <c r="J7310">
        <v>84</v>
      </c>
      <c r="K7310" t="s">
        <v>20</v>
      </c>
      <c r="L7310" t="s">
        <v>21</v>
      </c>
      <c r="M7310" t="s">
        <v>17</v>
      </c>
      <c r="N7310" s="2">
        <v>41326</v>
      </c>
      <c r="O7310" s="2">
        <v>42499</v>
      </c>
      <c r="P7310" t="s">
        <v>24</v>
      </c>
      <c r="Q7310" t="s">
        <v>56</v>
      </c>
      <c r="R7310" s="5" t="str">
        <f t="shared" si="346"/>
        <v>0.17</v>
      </c>
      <c r="S7310" s="6" t="str">
        <f t="shared" si="347"/>
        <v/>
      </c>
      <c r="T7310">
        <f>ROUND(INT(表1[[#This Row],[合同结束日期]]-表1[[#This Row],[合同起始日期]])/365,1)</f>
        <v>3.2</v>
      </c>
    </row>
    <row r="7311" spans="1:20">
      <c r="A7311" s="1">
        <v>42186</v>
      </c>
      <c r="B7311" t="s">
        <v>121</v>
      </c>
      <c r="C7311">
        <f t="shared" si="345"/>
        <v>3</v>
      </c>
      <c r="D7311" t="s">
        <v>428</v>
      </c>
      <c r="E7311" s="4">
        <v>82591.199999999997</v>
      </c>
      <c r="F7311" s="4">
        <v>35241.66504</v>
      </c>
      <c r="G7311" s="3">
        <v>0.42670000000000002</v>
      </c>
      <c r="H7311" s="7">
        <v>773.32584269662925</v>
      </c>
      <c r="I7311" s="4">
        <v>329.97813707865168</v>
      </c>
      <c r="J7311">
        <v>106.8</v>
      </c>
      <c r="K7311" t="s">
        <v>20</v>
      </c>
      <c r="L7311" t="s">
        <v>21</v>
      </c>
      <c r="M7311" t="s">
        <v>130</v>
      </c>
      <c r="N7311" s="2">
        <v>42156</v>
      </c>
      <c r="O7311" s="2">
        <v>42886</v>
      </c>
      <c r="P7311" t="s">
        <v>24</v>
      </c>
      <c r="Q7311" t="s">
        <v>56</v>
      </c>
      <c r="R7311" s="5" t="str">
        <f t="shared" si="346"/>
        <v>0.17</v>
      </c>
      <c r="S7311" s="6" t="str">
        <f t="shared" si="347"/>
        <v/>
      </c>
      <c r="T7311">
        <f>ROUND(INT(表1[[#This Row],[合同结束日期]]-表1[[#This Row],[合同起始日期]])/365,1)</f>
        <v>2</v>
      </c>
    </row>
    <row r="7312" spans="1:20">
      <c r="A7312" s="1">
        <v>42186</v>
      </c>
      <c r="B7312" t="s">
        <v>121</v>
      </c>
      <c r="C7312">
        <f t="shared" si="345"/>
        <v>3</v>
      </c>
      <c r="D7312" t="s">
        <v>133</v>
      </c>
      <c r="E7312" s="4">
        <v>54805.2</v>
      </c>
      <c r="F7312" s="4">
        <v>18058.313399999999</v>
      </c>
      <c r="G7312" s="3">
        <v>0.32950000000000002</v>
      </c>
      <c r="H7312" s="7">
        <v>1062.1162790697674</v>
      </c>
      <c r="I7312" s="4">
        <v>349.96731395348837</v>
      </c>
      <c r="J7312">
        <v>51.6</v>
      </c>
      <c r="K7312" t="s">
        <v>20</v>
      </c>
      <c r="L7312" t="s">
        <v>21</v>
      </c>
      <c r="M7312" t="s">
        <v>134</v>
      </c>
      <c r="N7312" s="2">
        <v>42156</v>
      </c>
      <c r="O7312" s="2">
        <v>42886</v>
      </c>
      <c r="P7312" t="s">
        <v>24</v>
      </c>
      <c r="Q7312" t="s">
        <v>28</v>
      </c>
      <c r="R7312" s="5" t="str">
        <f t="shared" si="346"/>
        <v>0.13</v>
      </c>
      <c r="S7312" s="6" t="str">
        <f t="shared" si="347"/>
        <v/>
      </c>
      <c r="T7312">
        <f>ROUND(INT(表1[[#This Row],[合同结束日期]]-表1[[#This Row],[合同起始日期]])/365,1)</f>
        <v>2</v>
      </c>
    </row>
    <row r="7313" spans="1:20">
      <c r="A7313" s="1">
        <v>42186</v>
      </c>
      <c r="B7313" t="s">
        <v>121</v>
      </c>
      <c r="C7313">
        <f t="shared" si="345"/>
        <v>3</v>
      </c>
      <c r="D7313" t="s">
        <v>448</v>
      </c>
      <c r="E7313" s="4">
        <v>29657.759999999998</v>
      </c>
      <c r="F7313" s="4">
        <v>21839.974463999999</v>
      </c>
      <c r="G7313" s="3">
        <v>0.73640000000000005</v>
      </c>
      <c r="H7313" s="7">
        <v>475.28461538461539</v>
      </c>
      <c r="I7313" s="4">
        <v>349.99959076923074</v>
      </c>
      <c r="J7313">
        <v>62.4</v>
      </c>
      <c r="K7313" t="s">
        <v>20</v>
      </c>
      <c r="L7313" t="s">
        <v>21</v>
      </c>
      <c r="M7313" t="s">
        <v>130</v>
      </c>
      <c r="N7313" s="2">
        <v>42156</v>
      </c>
      <c r="O7313" s="2">
        <v>42886</v>
      </c>
      <c r="P7313" t="s">
        <v>24</v>
      </c>
      <c r="Q7313" t="s">
        <v>56</v>
      </c>
      <c r="R7313" s="5" t="str">
        <f t="shared" si="346"/>
        <v>0.17</v>
      </c>
      <c r="S7313" s="6" t="str">
        <f t="shared" si="347"/>
        <v/>
      </c>
      <c r="T7313">
        <f>ROUND(INT(表1[[#This Row],[合同结束日期]]-表1[[#This Row],[合同起始日期]])/365,1)</f>
        <v>2</v>
      </c>
    </row>
    <row r="7314" spans="1:20">
      <c r="A7314" s="1">
        <v>42186</v>
      </c>
      <c r="B7314" t="s">
        <v>121</v>
      </c>
      <c r="C7314">
        <f t="shared" si="345"/>
        <v>3</v>
      </c>
      <c r="D7314" t="s">
        <v>380</v>
      </c>
      <c r="E7314" s="4">
        <v>182325.33599999998</v>
      </c>
      <c r="F7314" s="4">
        <v>33730.187160000001</v>
      </c>
      <c r="G7314" s="3">
        <v>0.18500000000000003</v>
      </c>
      <c r="H7314" s="7">
        <v>1999.1813157894735</v>
      </c>
      <c r="I7314" s="4">
        <v>369.84854342105263</v>
      </c>
      <c r="J7314">
        <v>91.2</v>
      </c>
      <c r="K7314" t="s">
        <v>20</v>
      </c>
      <c r="L7314" t="s">
        <v>21</v>
      </c>
      <c r="M7314" t="s">
        <v>130</v>
      </c>
      <c r="N7314" s="2">
        <v>42104</v>
      </c>
      <c r="O7314" s="2">
        <v>42849</v>
      </c>
      <c r="P7314" t="s">
        <v>24</v>
      </c>
      <c r="Q7314" t="s">
        <v>59</v>
      </c>
      <c r="R7314" s="5" t="str">
        <f t="shared" si="346"/>
        <v>0.16</v>
      </c>
      <c r="S7314" s="6" t="str">
        <f t="shared" si="347"/>
        <v/>
      </c>
      <c r="T7314">
        <f>ROUND(INT(表1[[#This Row],[合同结束日期]]-表1[[#This Row],[合同起始日期]])/365,1)</f>
        <v>2</v>
      </c>
    </row>
    <row r="7315" spans="1:20">
      <c r="A7315" s="1">
        <v>42186</v>
      </c>
      <c r="B7315" t="s">
        <v>121</v>
      </c>
      <c r="C7315">
        <f t="shared" si="345"/>
        <v>3</v>
      </c>
      <c r="D7315" t="s">
        <v>166</v>
      </c>
      <c r="E7315" s="4">
        <v>251802</v>
      </c>
      <c r="F7315" s="4">
        <v>50435.940599999994</v>
      </c>
      <c r="G7315" s="3">
        <v>0.20029999999999998</v>
      </c>
      <c r="H7315" s="7">
        <v>1241.6272189349113</v>
      </c>
      <c r="I7315" s="4">
        <v>248.69793195266271</v>
      </c>
      <c r="J7315">
        <v>202.79999999999998</v>
      </c>
      <c r="K7315" t="s">
        <v>20</v>
      </c>
      <c r="L7315" t="s">
        <v>21</v>
      </c>
      <c r="M7315" t="s">
        <v>130</v>
      </c>
      <c r="N7315" s="2">
        <v>41281</v>
      </c>
      <c r="O7315" s="2">
        <v>42499</v>
      </c>
      <c r="P7315" t="s">
        <v>24</v>
      </c>
      <c r="Q7315" t="s">
        <v>59</v>
      </c>
      <c r="R7315" s="5" t="str">
        <f t="shared" si="346"/>
        <v>0.16</v>
      </c>
      <c r="S7315" s="6" t="str">
        <f t="shared" si="347"/>
        <v/>
      </c>
      <c r="T7315">
        <f>ROUND(INT(表1[[#This Row],[合同结束日期]]-表1[[#This Row],[合同起始日期]])/365,1)</f>
        <v>3.3</v>
      </c>
    </row>
    <row r="7316" spans="1:20">
      <c r="A7316" s="1">
        <v>42186</v>
      </c>
      <c r="B7316" t="s">
        <v>121</v>
      </c>
      <c r="C7316">
        <f t="shared" si="345"/>
        <v>3</v>
      </c>
      <c r="D7316" t="s">
        <v>167</v>
      </c>
      <c r="E7316" s="4">
        <v>141603.6</v>
      </c>
      <c r="F7316" s="4">
        <v>48924.043799999999</v>
      </c>
      <c r="G7316" s="3">
        <v>0.34549999999999997</v>
      </c>
      <c r="H7316" s="7">
        <v>781.47682119205308</v>
      </c>
      <c r="I7316" s="4">
        <v>270.00024172185431</v>
      </c>
      <c r="J7316">
        <v>181.2</v>
      </c>
      <c r="K7316" t="s">
        <v>20</v>
      </c>
      <c r="L7316" t="s">
        <v>21</v>
      </c>
      <c r="M7316" t="s">
        <v>130</v>
      </c>
      <c r="N7316" s="2">
        <v>41285</v>
      </c>
      <c r="O7316" s="2">
        <v>42499</v>
      </c>
      <c r="P7316" t="s">
        <v>24</v>
      </c>
      <c r="Q7316" t="s">
        <v>30</v>
      </c>
      <c r="R7316" s="5" t="str">
        <f t="shared" si="346"/>
        <v>0.18</v>
      </c>
      <c r="S7316" s="6" t="str">
        <f t="shared" si="347"/>
        <v/>
      </c>
      <c r="T7316">
        <f>ROUND(INT(表1[[#This Row],[合同结束日期]]-表1[[#This Row],[合同起始日期]])/365,1)</f>
        <v>3.3</v>
      </c>
    </row>
    <row r="7317" spans="1:20">
      <c r="A7317" s="1">
        <v>42186</v>
      </c>
      <c r="B7317" t="s">
        <v>121</v>
      </c>
      <c r="C7317">
        <f t="shared" si="345"/>
        <v>3</v>
      </c>
      <c r="D7317" t="s">
        <v>168</v>
      </c>
      <c r="E7317" s="4">
        <v>214354.8</v>
      </c>
      <c r="F7317" s="4">
        <v>50544.861840000005</v>
      </c>
      <c r="G7317" s="3">
        <v>0.23580000000000004</v>
      </c>
      <c r="H7317" s="7">
        <v>1102.648148148148</v>
      </c>
      <c r="I7317" s="4">
        <v>260.00443333333334</v>
      </c>
      <c r="J7317">
        <v>194.4</v>
      </c>
      <c r="K7317" t="s">
        <v>60</v>
      </c>
      <c r="L7317" t="s">
        <v>61</v>
      </c>
      <c r="M7317" t="s">
        <v>58</v>
      </c>
      <c r="N7317" s="2">
        <v>41348</v>
      </c>
      <c r="O7317" s="2">
        <v>42499</v>
      </c>
      <c r="P7317" t="s">
        <v>24</v>
      </c>
      <c r="Q7317" t="s">
        <v>420</v>
      </c>
      <c r="R7317" s="5" t="str">
        <f t="shared" si="346"/>
        <v>0.19</v>
      </c>
      <c r="S7317" s="6" t="str">
        <f t="shared" si="347"/>
        <v/>
      </c>
      <c r="T7317">
        <f>ROUND(INT(表1[[#This Row],[合同结束日期]]-表1[[#This Row],[合同起始日期]])/365,1)</f>
        <v>3.2</v>
      </c>
    </row>
    <row r="7318" spans="1:20">
      <c r="A7318" s="1">
        <v>42186</v>
      </c>
      <c r="B7318" t="s">
        <v>121</v>
      </c>
      <c r="C7318">
        <f t="shared" si="345"/>
        <v>3</v>
      </c>
      <c r="D7318" t="s">
        <v>226</v>
      </c>
      <c r="E7318" s="4">
        <v>160657.79999999999</v>
      </c>
      <c r="F7318" s="4">
        <v>61805.055659999998</v>
      </c>
      <c r="G7318" s="3">
        <v>0.38470000000000004</v>
      </c>
      <c r="H7318" s="7">
        <v>122.60210622710623</v>
      </c>
      <c r="I7318" s="4">
        <v>47.165030265567772</v>
      </c>
      <c r="J7318">
        <v>1310.3999999999999</v>
      </c>
      <c r="K7318" t="s">
        <v>20</v>
      </c>
      <c r="L7318" t="s">
        <v>173</v>
      </c>
      <c r="M7318" t="s">
        <v>172</v>
      </c>
      <c r="N7318" s="2">
        <v>41241</v>
      </c>
      <c r="O7318" s="2">
        <v>45803</v>
      </c>
      <c r="P7318" t="s">
        <v>39</v>
      </c>
      <c r="Q7318" t="s">
        <v>83</v>
      </c>
      <c r="R7318" s="5" t="str">
        <f t="shared" si="346"/>
        <v>0.14</v>
      </c>
      <c r="S7318" s="6" t="str">
        <f t="shared" si="347"/>
        <v/>
      </c>
      <c r="T7318">
        <f>ROUND(INT(表1[[#This Row],[合同结束日期]]-表1[[#This Row],[合同起始日期]])/365,1)</f>
        <v>12.5</v>
      </c>
    </row>
    <row r="7319" spans="1:20">
      <c r="A7319" s="1">
        <v>42186</v>
      </c>
      <c r="B7319" t="s">
        <v>121</v>
      </c>
      <c r="C7319">
        <f t="shared" si="345"/>
        <v>3</v>
      </c>
      <c r="D7319" t="s">
        <v>169</v>
      </c>
      <c r="E7319" s="4">
        <v>76461.599999999991</v>
      </c>
      <c r="F7319" s="4">
        <v>34667.689440000002</v>
      </c>
      <c r="G7319" s="3">
        <v>0.45340000000000008</v>
      </c>
      <c r="H7319" s="7">
        <v>595.49532710280369</v>
      </c>
      <c r="I7319" s="4">
        <v>269.99758130841121</v>
      </c>
      <c r="J7319">
        <v>128.4</v>
      </c>
      <c r="K7319" t="s">
        <v>20</v>
      </c>
      <c r="L7319" t="s">
        <v>21</v>
      </c>
      <c r="M7319" t="s">
        <v>130</v>
      </c>
      <c r="N7319" s="2">
        <v>41326</v>
      </c>
      <c r="O7319" s="2">
        <v>42499</v>
      </c>
      <c r="P7319" t="s">
        <v>24</v>
      </c>
      <c r="Q7319" t="s">
        <v>170</v>
      </c>
      <c r="R7319" s="5" t="str">
        <f t="shared" si="346"/>
        <v>0.2</v>
      </c>
      <c r="S7319" s="6" t="str">
        <f t="shared" si="347"/>
        <v/>
      </c>
      <c r="T7319">
        <f>ROUND(INT(表1[[#This Row],[合同结束日期]]-表1[[#This Row],[合同起始日期]])/365,1)</f>
        <v>3.2</v>
      </c>
    </row>
    <row r="7320" spans="1:20">
      <c r="A7320" s="1">
        <v>42186</v>
      </c>
      <c r="B7320" t="s">
        <v>121</v>
      </c>
      <c r="C7320">
        <f t="shared" si="345"/>
        <v>3</v>
      </c>
      <c r="D7320" t="s">
        <v>171</v>
      </c>
      <c r="E7320" s="4">
        <v>258013.19999999998</v>
      </c>
      <c r="F7320" s="4">
        <v>118247.44955999999</v>
      </c>
      <c r="G7320" s="3">
        <v>0.45829999999999999</v>
      </c>
      <c r="H7320" s="7">
        <v>364.42542372881354</v>
      </c>
      <c r="I7320" s="4">
        <v>167.01617169491524</v>
      </c>
      <c r="J7320">
        <v>708</v>
      </c>
      <c r="K7320" t="s">
        <v>20</v>
      </c>
      <c r="L7320" t="s">
        <v>173</v>
      </c>
      <c r="M7320" t="s">
        <v>172</v>
      </c>
      <c r="N7320" s="2">
        <v>41377</v>
      </c>
      <c r="O7320" s="2">
        <v>43247</v>
      </c>
      <c r="P7320" t="s">
        <v>24</v>
      </c>
      <c r="Q7320" t="s">
        <v>429</v>
      </c>
      <c r="R7320" s="5" t="str">
        <f t="shared" si="346"/>
        <v>0.22</v>
      </c>
      <c r="S7320" s="6" t="str">
        <f t="shared" si="347"/>
        <v/>
      </c>
      <c r="T7320">
        <f>ROUND(INT(表1[[#This Row],[合同结束日期]]-表1[[#This Row],[合同起始日期]])/365,1)</f>
        <v>5.0999999999999996</v>
      </c>
    </row>
    <row r="7321" spans="1:20">
      <c r="A7321" s="1">
        <v>42186</v>
      </c>
      <c r="B7321" t="s">
        <v>121</v>
      </c>
      <c r="C7321">
        <f t="shared" si="345"/>
        <v>3</v>
      </c>
      <c r="D7321" t="s">
        <v>174</v>
      </c>
      <c r="E7321" s="4">
        <v>103578</v>
      </c>
      <c r="F7321" s="4">
        <v>73012.132199999993</v>
      </c>
      <c r="G7321" s="3">
        <v>0.70489999999999997</v>
      </c>
      <c r="H7321" s="7">
        <v>184.43376068376068</v>
      </c>
      <c r="I7321" s="4">
        <v>130.0073579059829</v>
      </c>
      <c r="J7321">
        <v>561.6</v>
      </c>
      <c r="K7321" t="s">
        <v>76</v>
      </c>
      <c r="L7321" t="s">
        <v>75</v>
      </c>
      <c r="M7321" t="s">
        <v>75</v>
      </c>
      <c r="N7321" s="2">
        <v>41243</v>
      </c>
      <c r="O7321" s="2">
        <v>43229</v>
      </c>
      <c r="P7321" t="s">
        <v>24</v>
      </c>
      <c r="Q7321" t="s">
        <v>48</v>
      </c>
      <c r="R7321" s="5" t="str">
        <f t="shared" si="346"/>
        <v>0.11</v>
      </c>
      <c r="S7321" s="6" t="str">
        <f t="shared" si="347"/>
        <v/>
      </c>
      <c r="T7321">
        <f>ROUND(INT(表1[[#This Row],[合同结束日期]]-表1[[#This Row],[合同起始日期]])/365,1)</f>
        <v>5.4</v>
      </c>
    </row>
    <row r="7322" spans="1:20">
      <c r="A7322" s="1">
        <v>42186</v>
      </c>
      <c r="B7322" t="s">
        <v>121</v>
      </c>
      <c r="C7322">
        <f t="shared" si="345"/>
        <v>3</v>
      </c>
      <c r="D7322" t="s">
        <v>175</v>
      </c>
      <c r="E7322" s="4">
        <v>1694316</v>
      </c>
      <c r="F7322" s="4">
        <v>186883.05479999998</v>
      </c>
      <c r="G7322" s="3">
        <v>0.1103</v>
      </c>
      <c r="H7322" s="7">
        <v>861.45820622330689</v>
      </c>
      <c r="I7322" s="4">
        <v>95.018840146430747</v>
      </c>
      <c r="J7322">
        <v>1966.8</v>
      </c>
      <c r="K7322" t="s">
        <v>20</v>
      </c>
      <c r="L7322" t="s">
        <v>173</v>
      </c>
      <c r="M7322" t="s">
        <v>172</v>
      </c>
      <c r="N7322" s="2">
        <v>41288</v>
      </c>
      <c r="O7322" s="2">
        <v>44694</v>
      </c>
      <c r="P7322" t="s">
        <v>18</v>
      </c>
      <c r="Q7322">
        <v>0</v>
      </c>
      <c r="R7322" s="5">
        <f t="shared" si="346"/>
        <v>0</v>
      </c>
      <c r="S7322" s="6" t="str">
        <f t="shared" si="347"/>
        <v/>
      </c>
      <c r="T7322">
        <f>ROUND(INT(表1[[#This Row],[合同结束日期]]-表1[[#This Row],[合同起始日期]])/365,1)</f>
        <v>9.3000000000000007</v>
      </c>
    </row>
    <row r="7323" spans="1:20">
      <c r="A7323" s="1">
        <v>42186</v>
      </c>
      <c r="B7323" t="s">
        <v>121</v>
      </c>
      <c r="C7323">
        <f t="shared" si="345"/>
        <v>3</v>
      </c>
      <c r="D7323" t="s">
        <v>297</v>
      </c>
      <c r="E7323" s="4">
        <v>45758.04</v>
      </c>
      <c r="F7323" s="4">
        <v>7440.2573040000007</v>
      </c>
      <c r="G7323" s="3">
        <v>0.16260000000000002</v>
      </c>
      <c r="H7323" s="7">
        <v>3177.6416666666669</v>
      </c>
      <c r="I7323" s="4">
        <v>516.6845350000001</v>
      </c>
      <c r="J7323">
        <v>14.399999999999999</v>
      </c>
      <c r="K7323" t="s">
        <v>60</v>
      </c>
      <c r="L7323" t="s">
        <v>61</v>
      </c>
      <c r="M7323" t="s">
        <v>305</v>
      </c>
      <c r="N7323" s="2">
        <v>41587</v>
      </c>
      <c r="O7323" s="2">
        <v>42316</v>
      </c>
      <c r="P7323" t="s">
        <v>24</v>
      </c>
      <c r="Q7323" t="s">
        <v>65</v>
      </c>
      <c r="R7323" s="5" t="str">
        <f t="shared" si="346"/>
        <v>0.12</v>
      </c>
      <c r="S7323" s="6" t="str">
        <f t="shared" si="347"/>
        <v/>
      </c>
      <c r="T7323">
        <f>ROUND(INT(表1[[#This Row],[合同结束日期]]-表1[[#This Row],[合同起始日期]])/365,1)</f>
        <v>2</v>
      </c>
    </row>
    <row r="7324" spans="1:20">
      <c r="A7324" s="1">
        <v>42186</v>
      </c>
      <c r="B7324" t="s">
        <v>121</v>
      </c>
      <c r="C7324">
        <f t="shared" si="345"/>
        <v>3</v>
      </c>
      <c r="D7324" t="s">
        <v>268</v>
      </c>
      <c r="E7324" s="4">
        <v>640281.99600000004</v>
      </c>
      <c r="F7324" s="4">
        <v>90021.635999999984</v>
      </c>
      <c r="G7324" s="3">
        <v>0.14059685663877386</v>
      </c>
      <c r="H7324" s="7">
        <v>44464.027500000004</v>
      </c>
      <c r="I7324" s="4">
        <v>6251.5024999999996</v>
      </c>
      <c r="J7324">
        <v>14.399999999999999</v>
      </c>
      <c r="K7324" t="s">
        <v>20</v>
      </c>
      <c r="L7324" t="s">
        <v>21</v>
      </c>
      <c r="M7324" t="s">
        <v>130</v>
      </c>
      <c r="N7324" s="2">
        <v>41486</v>
      </c>
      <c r="O7324" s="2">
        <v>42215</v>
      </c>
      <c r="P7324" t="s">
        <v>24</v>
      </c>
      <c r="Q7324" t="s">
        <v>83</v>
      </c>
      <c r="R7324" s="5" t="str">
        <f t="shared" si="346"/>
        <v>0.14</v>
      </c>
      <c r="S7324" s="6" t="str">
        <f t="shared" si="347"/>
        <v/>
      </c>
      <c r="T7324">
        <f>ROUND(INT(表1[[#This Row],[合同结束日期]]-表1[[#This Row],[合同起始日期]])/365,1)</f>
        <v>2</v>
      </c>
    </row>
    <row r="7325" spans="1:20">
      <c r="A7325" s="1">
        <v>42186</v>
      </c>
      <c r="B7325" t="s">
        <v>121</v>
      </c>
      <c r="C7325">
        <f t="shared" si="345"/>
        <v>3</v>
      </c>
      <c r="D7325" t="s">
        <v>327</v>
      </c>
      <c r="E7325" s="4">
        <v>76452</v>
      </c>
      <c r="F7325" s="4">
        <v>10198.696799999998</v>
      </c>
      <c r="G7325" s="3">
        <v>0.13339999999999996</v>
      </c>
      <c r="H7325" s="7">
        <v>2654.5833333333335</v>
      </c>
      <c r="I7325" s="4">
        <v>354.12141666666662</v>
      </c>
      <c r="J7325">
        <v>28.799999999999997</v>
      </c>
      <c r="K7325" t="s">
        <v>20</v>
      </c>
      <c r="L7325" t="s">
        <v>21</v>
      </c>
      <c r="M7325" t="s">
        <v>134</v>
      </c>
      <c r="N7325" s="2">
        <v>41787</v>
      </c>
      <c r="O7325" s="2">
        <v>42151</v>
      </c>
      <c r="P7325" t="s">
        <v>24</v>
      </c>
      <c r="Q7325" t="s">
        <v>19</v>
      </c>
      <c r="R7325" s="5" t="str">
        <f t="shared" si="346"/>
        <v>0.1</v>
      </c>
      <c r="S7325" s="6" t="str">
        <f t="shared" si="347"/>
        <v/>
      </c>
      <c r="T7325">
        <f>ROUND(INT(表1[[#This Row],[合同结束日期]]-表1[[#This Row],[合同起始日期]])/365,1)</f>
        <v>1</v>
      </c>
    </row>
    <row r="7326" spans="1:20">
      <c r="A7326" s="1">
        <v>42186</v>
      </c>
      <c r="B7326" t="s">
        <v>121</v>
      </c>
      <c r="C7326">
        <f t="shared" si="345"/>
        <v>3</v>
      </c>
      <c r="D7326" t="s">
        <v>337</v>
      </c>
      <c r="E7326" s="4">
        <v>33540</v>
      </c>
      <c r="F7326" s="4">
        <v>3250.0259999999998</v>
      </c>
      <c r="G7326" s="3">
        <v>9.69E-2</v>
      </c>
      <c r="H7326" s="7">
        <v>1863.3333333333333</v>
      </c>
      <c r="I7326" s="4">
        <v>180.55699999999999</v>
      </c>
      <c r="J7326">
        <v>18</v>
      </c>
      <c r="K7326" t="s">
        <v>60</v>
      </c>
      <c r="L7326" t="s">
        <v>116</v>
      </c>
      <c r="M7326" t="s">
        <v>115</v>
      </c>
      <c r="N7326" s="2">
        <v>41825</v>
      </c>
      <c r="O7326" s="2">
        <v>42199</v>
      </c>
      <c r="P7326" t="s">
        <v>24</v>
      </c>
      <c r="Q7326" t="s">
        <v>388</v>
      </c>
      <c r="R7326" s="5" t="str">
        <f t="shared" si="346"/>
        <v>0.18</v>
      </c>
      <c r="S7326" s="6" t="str">
        <f t="shared" si="347"/>
        <v>0.18</v>
      </c>
      <c r="T7326">
        <f>ROUND(INT(表1[[#This Row],[合同结束日期]]-表1[[#This Row],[合同起始日期]])/365,1)</f>
        <v>1</v>
      </c>
    </row>
    <row r="7327" spans="1:20">
      <c r="A7327" s="1">
        <v>42186</v>
      </c>
      <c r="B7327" t="s">
        <v>121</v>
      </c>
      <c r="C7327">
        <f t="shared" si="345"/>
        <v>3</v>
      </c>
      <c r="D7327" t="s">
        <v>339</v>
      </c>
      <c r="E7327" s="4">
        <v>61006.799999999996</v>
      </c>
      <c r="F7327" s="4">
        <v>9138.8186400000013</v>
      </c>
      <c r="G7327" s="3">
        <v>0.14980000000000004</v>
      </c>
      <c r="H7327" s="7">
        <v>4236.583333333333</v>
      </c>
      <c r="I7327" s="4">
        <v>634.64018333333354</v>
      </c>
      <c r="J7327">
        <v>14.399999999999999</v>
      </c>
      <c r="K7327" t="s">
        <v>44</v>
      </c>
      <c r="L7327" t="s">
        <v>46</v>
      </c>
      <c r="M7327" t="s">
        <v>187</v>
      </c>
      <c r="N7327" s="2">
        <v>41864</v>
      </c>
      <c r="O7327" s="2">
        <v>42228</v>
      </c>
      <c r="P7327" t="s">
        <v>24</v>
      </c>
      <c r="Q7327" t="s">
        <v>83</v>
      </c>
      <c r="R7327" s="5" t="str">
        <f t="shared" si="346"/>
        <v>0.14</v>
      </c>
      <c r="S7327" s="6" t="str">
        <f t="shared" si="347"/>
        <v/>
      </c>
      <c r="T7327">
        <f>ROUND(INT(表1[[#This Row],[合同结束日期]]-表1[[#This Row],[合同起始日期]])/365,1)</f>
        <v>1</v>
      </c>
    </row>
    <row r="7328" spans="1:20">
      <c r="A7328" s="1">
        <v>42186</v>
      </c>
      <c r="B7328" t="s">
        <v>121</v>
      </c>
      <c r="C7328">
        <f t="shared" si="345"/>
        <v>3</v>
      </c>
      <c r="D7328" t="s">
        <v>319</v>
      </c>
      <c r="E7328" s="4">
        <v>93594</v>
      </c>
      <c r="F7328" s="4">
        <v>16509.981599999999</v>
      </c>
      <c r="G7328" s="3">
        <v>0.1764</v>
      </c>
      <c r="H7328" s="7">
        <v>5571.0714285714284</v>
      </c>
      <c r="I7328" s="4">
        <v>982.73699999999985</v>
      </c>
      <c r="J7328">
        <v>16.8</v>
      </c>
      <c r="K7328" t="s">
        <v>20</v>
      </c>
      <c r="L7328" t="s">
        <v>21</v>
      </c>
      <c r="M7328" t="s">
        <v>130</v>
      </c>
      <c r="N7328" s="2">
        <v>42112</v>
      </c>
      <c r="O7328" s="2">
        <v>42477</v>
      </c>
      <c r="P7328" t="s">
        <v>24</v>
      </c>
      <c r="Q7328" t="s">
        <v>56</v>
      </c>
      <c r="R7328" s="5" t="str">
        <f t="shared" si="346"/>
        <v>0.17</v>
      </c>
      <c r="S7328" s="6" t="str">
        <f t="shared" si="347"/>
        <v/>
      </c>
      <c r="T7328">
        <f>ROUND(INT(表1[[#This Row],[合同结束日期]]-表1[[#This Row],[合同起始日期]])/365,1)</f>
        <v>1</v>
      </c>
    </row>
    <row r="7329" spans="1:20">
      <c r="A7329" s="1">
        <v>42186</v>
      </c>
      <c r="B7329" t="s">
        <v>121</v>
      </c>
      <c r="C7329">
        <f t="shared" si="345"/>
        <v>3</v>
      </c>
      <c r="D7329" t="s">
        <v>340</v>
      </c>
      <c r="E7329" s="4">
        <v>224643.39600000001</v>
      </c>
      <c r="F7329" s="4">
        <v>31472.5397796</v>
      </c>
      <c r="G7329" s="3">
        <v>0.1401</v>
      </c>
      <c r="H7329" s="7">
        <v>4926.3902631578949</v>
      </c>
      <c r="I7329" s="4">
        <v>690.18727586842101</v>
      </c>
      <c r="J7329">
        <v>45.6</v>
      </c>
      <c r="K7329" t="s">
        <v>44</v>
      </c>
      <c r="L7329" t="s">
        <v>46</v>
      </c>
      <c r="M7329" t="s">
        <v>45</v>
      </c>
      <c r="N7329" s="2">
        <v>41841</v>
      </c>
      <c r="O7329" s="2">
        <v>43659</v>
      </c>
      <c r="P7329" t="s">
        <v>24</v>
      </c>
      <c r="Q7329" t="s">
        <v>455</v>
      </c>
      <c r="R7329" s="5" t="str">
        <f t="shared" si="346"/>
        <v>0.13</v>
      </c>
      <c r="S7329" s="6" t="str">
        <f t="shared" si="347"/>
        <v>0.13</v>
      </c>
      <c r="T7329">
        <f>ROUND(INT(表1[[#This Row],[合同结束日期]]-表1[[#This Row],[合同起始日期]])/365,1)</f>
        <v>5</v>
      </c>
    </row>
    <row r="7330" spans="1:20">
      <c r="A7330" s="1">
        <v>42186</v>
      </c>
      <c r="B7330" t="s">
        <v>121</v>
      </c>
      <c r="C7330">
        <f t="shared" si="345"/>
        <v>3</v>
      </c>
      <c r="D7330" t="s">
        <v>320</v>
      </c>
      <c r="E7330" s="4">
        <v>47496</v>
      </c>
      <c r="F7330" s="4">
        <v>4749.5999999999995</v>
      </c>
      <c r="G7330" s="3">
        <v>9.9999999999999992E-2</v>
      </c>
      <c r="H7330" s="7">
        <v>19790</v>
      </c>
      <c r="I7330" s="4">
        <v>1978.9999999999998</v>
      </c>
      <c r="J7330">
        <v>2.4</v>
      </c>
      <c r="K7330" t="s">
        <v>44</v>
      </c>
      <c r="L7330" t="s">
        <v>46</v>
      </c>
      <c r="M7330" t="s">
        <v>187</v>
      </c>
      <c r="N7330" s="2">
        <v>41712</v>
      </c>
      <c r="O7330" s="2">
        <v>42442</v>
      </c>
      <c r="P7330" t="s">
        <v>18</v>
      </c>
      <c r="Q7330" t="s">
        <v>19</v>
      </c>
      <c r="R7330" s="5" t="str">
        <f t="shared" si="346"/>
        <v>0.1</v>
      </c>
      <c r="S7330" s="6" t="str">
        <f t="shared" si="347"/>
        <v/>
      </c>
      <c r="T7330">
        <f>ROUND(INT(表1[[#This Row],[合同结束日期]]-表1[[#This Row],[合同起始日期]])/365,1)</f>
        <v>2</v>
      </c>
    </row>
    <row r="7331" spans="1:20">
      <c r="A7331" s="1">
        <v>42186</v>
      </c>
      <c r="B7331" t="s">
        <v>121</v>
      </c>
      <c r="C7331">
        <f t="shared" si="345"/>
        <v>3</v>
      </c>
      <c r="D7331" t="s">
        <v>321</v>
      </c>
      <c r="E7331" s="4">
        <v>78732</v>
      </c>
      <c r="F7331" s="4">
        <v>7873.2</v>
      </c>
      <c r="G7331" s="3">
        <v>9.9999999999999992E-2</v>
      </c>
      <c r="H7331" s="7">
        <v>32805</v>
      </c>
      <c r="I7331" s="4">
        <v>3280.5</v>
      </c>
      <c r="J7331">
        <v>2.4</v>
      </c>
      <c r="K7331" t="s">
        <v>44</v>
      </c>
      <c r="L7331" t="s">
        <v>46</v>
      </c>
      <c r="M7331" t="s">
        <v>187</v>
      </c>
      <c r="N7331" s="2">
        <v>41712</v>
      </c>
      <c r="O7331" s="2">
        <v>42442</v>
      </c>
      <c r="P7331" t="s">
        <v>18</v>
      </c>
      <c r="Q7331" t="s">
        <v>19</v>
      </c>
      <c r="R7331" s="5" t="str">
        <f t="shared" si="346"/>
        <v>0.1</v>
      </c>
      <c r="S7331" s="6" t="str">
        <f t="shared" si="347"/>
        <v/>
      </c>
      <c r="T7331">
        <f>ROUND(INT(表1[[#This Row],[合同结束日期]]-表1[[#This Row],[合同起始日期]])/365,1)</f>
        <v>2</v>
      </c>
    </row>
    <row r="7332" spans="1:20">
      <c r="A7332" s="1">
        <v>42186</v>
      </c>
      <c r="B7332" t="s">
        <v>121</v>
      </c>
      <c r="C7332">
        <f t="shared" si="345"/>
        <v>3</v>
      </c>
      <c r="D7332" t="s">
        <v>330</v>
      </c>
      <c r="E7332" s="4">
        <v>14634</v>
      </c>
      <c r="F7332" s="4">
        <v>0</v>
      </c>
      <c r="G7332" s="3">
        <v>0</v>
      </c>
      <c r="H7332" s="7">
        <v>6097.5</v>
      </c>
      <c r="I7332" s="4">
        <v>0</v>
      </c>
      <c r="J7332">
        <v>2.4</v>
      </c>
      <c r="K7332" t="s">
        <v>44</v>
      </c>
      <c r="L7332" t="s">
        <v>46</v>
      </c>
      <c r="M7332" t="s">
        <v>45</v>
      </c>
      <c r="N7332" s="2">
        <v>41790</v>
      </c>
      <c r="O7332" s="2">
        <v>42155</v>
      </c>
      <c r="P7332" t="s">
        <v>24</v>
      </c>
      <c r="Q7332" t="s">
        <v>59</v>
      </c>
      <c r="R7332" s="5" t="str">
        <f t="shared" si="346"/>
        <v>0.16</v>
      </c>
      <c r="S7332" s="6" t="str">
        <f t="shared" si="347"/>
        <v/>
      </c>
      <c r="T7332">
        <f>ROUND(INT(表1[[#This Row],[合同结束日期]]-表1[[#This Row],[合同起始日期]])/365,1)</f>
        <v>1</v>
      </c>
    </row>
    <row r="7333" spans="1:20">
      <c r="A7333" s="1">
        <v>42217</v>
      </c>
      <c r="B7333" t="s">
        <v>121</v>
      </c>
      <c r="C7333">
        <f t="shared" si="345"/>
        <v>3</v>
      </c>
      <c r="D7333" t="s">
        <v>242</v>
      </c>
      <c r="E7333" s="4">
        <v>911596.79999999993</v>
      </c>
      <c r="F7333" s="4">
        <v>189794.45376</v>
      </c>
      <c r="G7333" s="3">
        <v>0.20820000000000002</v>
      </c>
      <c r="H7333" s="7">
        <v>399.82315789473682</v>
      </c>
      <c r="I7333" s="4">
        <v>83.243181473684217</v>
      </c>
      <c r="J7333">
        <v>2280</v>
      </c>
      <c r="K7333" t="s">
        <v>151</v>
      </c>
      <c r="L7333" t="s">
        <v>243</v>
      </c>
      <c r="M7333" t="s">
        <v>243</v>
      </c>
      <c r="N7333" s="2">
        <v>41282</v>
      </c>
      <c r="O7333" s="2">
        <v>45055</v>
      </c>
      <c r="P7333" t="s">
        <v>14</v>
      </c>
      <c r="Q7333" t="s">
        <v>37</v>
      </c>
      <c r="R7333" s="5" t="str">
        <f t="shared" si="346"/>
        <v>0.</v>
      </c>
      <c r="S7333" s="6" t="str">
        <f t="shared" si="347"/>
        <v/>
      </c>
      <c r="T7333">
        <f>ROUND(INT(表1[[#This Row],[合同结束日期]]-表1[[#This Row],[合同起始日期]])/365,1)</f>
        <v>10.3</v>
      </c>
    </row>
    <row r="7334" spans="1:20">
      <c r="A7334" s="1">
        <v>42217</v>
      </c>
      <c r="B7334" t="s">
        <v>121</v>
      </c>
      <c r="C7334">
        <f t="shared" si="345"/>
        <v>3</v>
      </c>
      <c r="D7334" t="s">
        <v>122</v>
      </c>
      <c r="E7334" s="4">
        <v>130379.268</v>
      </c>
      <c r="F7334" s="4">
        <v>20730.303612</v>
      </c>
      <c r="G7334" s="3">
        <v>0.159</v>
      </c>
      <c r="H7334" s="7">
        <v>1131.7644791666667</v>
      </c>
      <c r="I7334" s="4">
        <v>179.95055218750002</v>
      </c>
      <c r="J7334">
        <v>115.19999999999999</v>
      </c>
      <c r="K7334" t="s">
        <v>44</v>
      </c>
      <c r="L7334" t="s">
        <v>46</v>
      </c>
      <c r="M7334" t="s">
        <v>45</v>
      </c>
      <c r="N7334" s="2">
        <v>41358</v>
      </c>
      <c r="O7334" s="2">
        <v>43213</v>
      </c>
      <c r="P7334" t="s">
        <v>24</v>
      </c>
      <c r="Q7334" t="s">
        <v>19</v>
      </c>
      <c r="R7334" s="5" t="str">
        <f t="shared" si="346"/>
        <v>0.1</v>
      </c>
      <c r="S7334" s="6" t="str">
        <f t="shared" si="347"/>
        <v/>
      </c>
      <c r="T7334">
        <f>ROUND(INT(表1[[#This Row],[合同结束日期]]-表1[[#This Row],[合同起始日期]])/365,1)</f>
        <v>5.0999999999999996</v>
      </c>
    </row>
    <row r="7335" spans="1:20">
      <c r="A7335" s="1">
        <v>42217</v>
      </c>
      <c r="B7335" t="s">
        <v>121</v>
      </c>
      <c r="C7335">
        <f t="shared" si="345"/>
        <v>3</v>
      </c>
      <c r="D7335" t="s">
        <v>124</v>
      </c>
      <c r="E7335" s="4">
        <v>637039.19999999995</v>
      </c>
      <c r="F7335" s="4">
        <v>68991.345360000007</v>
      </c>
      <c r="G7335" s="3">
        <v>0.10830000000000002</v>
      </c>
      <c r="H7335" s="7">
        <v>1061.732</v>
      </c>
      <c r="I7335" s="4">
        <v>114.9855756</v>
      </c>
      <c r="J7335">
        <v>600</v>
      </c>
      <c r="K7335" t="s">
        <v>44</v>
      </c>
      <c r="L7335" t="s">
        <v>72</v>
      </c>
      <c r="M7335" t="s">
        <v>71</v>
      </c>
      <c r="N7335" s="2">
        <v>41267</v>
      </c>
      <c r="O7335" s="2">
        <v>44325</v>
      </c>
      <c r="P7335" t="s">
        <v>18</v>
      </c>
      <c r="Q7335" t="s">
        <v>42</v>
      </c>
      <c r="R7335" s="5" t="str">
        <f t="shared" si="346"/>
        <v>0.08</v>
      </c>
      <c r="S7335" s="6" t="str">
        <f t="shared" si="347"/>
        <v/>
      </c>
      <c r="T7335">
        <f>ROUND(INT(表1[[#This Row],[合同结束日期]]-表1[[#This Row],[合同起始日期]])/365,1)</f>
        <v>8.4</v>
      </c>
    </row>
    <row r="7336" spans="1:20">
      <c r="A7336" s="1">
        <v>42217</v>
      </c>
      <c r="B7336" t="s">
        <v>121</v>
      </c>
      <c r="C7336">
        <f t="shared" si="345"/>
        <v>3</v>
      </c>
      <c r="D7336" t="s">
        <v>125</v>
      </c>
      <c r="E7336" s="4">
        <v>1010258.3999999999</v>
      </c>
      <c r="F7336" s="4">
        <v>94863.263760000002</v>
      </c>
      <c r="G7336" s="3">
        <v>9.3900000000000011E-2</v>
      </c>
      <c r="H7336" s="7">
        <v>2164.2210796915169</v>
      </c>
      <c r="I7336" s="4">
        <v>203.22035938303344</v>
      </c>
      <c r="J7336">
        <v>466.79999999999995</v>
      </c>
      <c r="K7336" t="s">
        <v>44</v>
      </c>
      <c r="L7336" t="s">
        <v>72</v>
      </c>
      <c r="M7336" t="s">
        <v>126</v>
      </c>
      <c r="N7336" s="2">
        <v>41257</v>
      </c>
      <c r="O7336" s="2">
        <v>44325</v>
      </c>
      <c r="P7336" t="s">
        <v>24</v>
      </c>
      <c r="Q7336" t="s">
        <v>42</v>
      </c>
      <c r="R7336" s="5" t="str">
        <f t="shared" si="346"/>
        <v>0.08</v>
      </c>
      <c r="S7336" s="6" t="str">
        <f t="shared" si="347"/>
        <v/>
      </c>
      <c r="T7336">
        <f>ROUND(INT(表1[[#This Row],[合同结束日期]]-表1[[#This Row],[合同起始日期]])/365,1)</f>
        <v>8.4</v>
      </c>
    </row>
    <row r="7337" spans="1:20">
      <c r="A7337" s="1">
        <v>42217</v>
      </c>
      <c r="B7337" t="s">
        <v>121</v>
      </c>
      <c r="C7337">
        <f t="shared" si="345"/>
        <v>3</v>
      </c>
      <c r="D7337" t="s">
        <v>127</v>
      </c>
      <c r="E7337" s="4">
        <v>3178437.6</v>
      </c>
      <c r="F7337" s="4">
        <v>111245.31600000001</v>
      </c>
      <c r="G7337" s="3">
        <v>3.5000000000000003E-2</v>
      </c>
      <c r="H7337" s="7">
        <v>2574.0505344995145</v>
      </c>
      <c r="I7337" s="4">
        <v>90.091768707482998</v>
      </c>
      <c r="J7337">
        <v>1234.8</v>
      </c>
      <c r="K7337" t="s">
        <v>44</v>
      </c>
      <c r="L7337" t="s">
        <v>72</v>
      </c>
      <c r="M7337" t="s">
        <v>71</v>
      </c>
      <c r="N7337" s="2">
        <v>41241</v>
      </c>
      <c r="O7337" s="2">
        <v>45055</v>
      </c>
      <c r="P7337" t="s">
        <v>14</v>
      </c>
      <c r="Q7337" t="s">
        <v>37</v>
      </c>
      <c r="R7337" s="5" t="str">
        <f t="shared" si="346"/>
        <v>0.</v>
      </c>
      <c r="S7337" s="6" t="str">
        <f t="shared" si="347"/>
        <v/>
      </c>
      <c r="T7337">
        <f>ROUND(INT(表1[[#This Row],[合同结束日期]]-表1[[#This Row],[合同起始日期]])/365,1)</f>
        <v>10.4</v>
      </c>
    </row>
    <row r="7338" spans="1:20">
      <c r="A7338" s="1">
        <v>42217</v>
      </c>
      <c r="B7338" t="s">
        <v>121</v>
      </c>
      <c r="C7338">
        <f t="shared" si="345"/>
        <v>3</v>
      </c>
      <c r="D7338" t="s">
        <v>312</v>
      </c>
      <c r="E7338" s="4">
        <v>745556.4</v>
      </c>
      <c r="F7338" s="4">
        <v>70827.858000000007</v>
      </c>
      <c r="G7338" s="3">
        <v>9.5000000000000001E-2</v>
      </c>
      <c r="H7338" s="7">
        <v>4568.3602941176478</v>
      </c>
      <c r="I7338" s="4">
        <v>433.99422794117652</v>
      </c>
      <c r="J7338">
        <v>163.19999999999999</v>
      </c>
      <c r="K7338" t="s">
        <v>44</v>
      </c>
      <c r="L7338" t="s">
        <v>72</v>
      </c>
      <c r="M7338" t="s">
        <v>71</v>
      </c>
      <c r="N7338" s="2">
        <v>41640</v>
      </c>
      <c r="O7338" s="2">
        <v>43100</v>
      </c>
      <c r="P7338" t="s">
        <v>18</v>
      </c>
      <c r="Q7338" t="s">
        <v>19</v>
      </c>
      <c r="R7338" s="5" t="str">
        <f t="shared" si="346"/>
        <v>0.1</v>
      </c>
      <c r="S7338" s="6" t="str">
        <f t="shared" si="347"/>
        <v/>
      </c>
      <c r="T7338">
        <f>ROUND(INT(表1[[#This Row],[合同结束日期]]-表1[[#This Row],[合同起始日期]])/365,1)</f>
        <v>4</v>
      </c>
    </row>
    <row r="7339" spans="1:20">
      <c r="A7339" s="1">
        <v>42217</v>
      </c>
      <c r="B7339" t="s">
        <v>121</v>
      </c>
      <c r="C7339">
        <f t="shared" si="345"/>
        <v>3</v>
      </c>
      <c r="D7339" t="s">
        <v>128</v>
      </c>
      <c r="E7339" s="4">
        <v>225776.4</v>
      </c>
      <c r="F7339" s="4">
        <v>30795.900959999995</v>
      </c>
      <c r="G7339" s="3">
        <v>0.13639999999999999</v>
      </c>
      <c r="H7339" s="7">
        <v>1246.0066225165563</v>
      </c>
      <c r="I7339" s="4">
        <v>169.95530331125826</v>
      </c>
      <c r="J7339">
        <v>181.2</v>
      </c>
      <c r="K7339" t="s">
        <v>76</v>
      </c>
      <c r="L7339" t="s">
        <v>75</v>
      </c>
      <c r="M7339" t="s">
        <v>75</v>
      </c>
      <c r="N7339" s="2">
        <v>41285</v>
      </c>
      <c r="O7339" s="2">
        <v>43229</v>
      </c>
      <c r="P7339" t="s">
        <v>14</v>
      </c>
      <c r="Q7339" t="s">
        <v>37</v>
      </c>
      <c r="R7339" s="5" t="str">
        <f t="shared" si="346"/>
        <v>0.</v>
      </c>
      <c r="S7339" s="6" t="str">
        <f t="shared" si="347"/>
        <v/>
      </c>
      <c r="T7339">
        <f>ROUND(INT(表1[[#This Row],[合同结束日期]]-表1[[#This Row],[合同起始日期]])/365,1)</f>
        <v>5.3</v>
      </c>
    </row>
    <row r="7340" spans="1:20">
      <c r="A7340" s="1">
        <v>42217</v>
      </c>
      <c r="B7340" t="s">
        <v>121</v>
      </c>
      <c r="C7340">
        <f t="shared" si="345"/>
        <v>3</v>
      </c>
      <c r="D7340" t="s">
        <v>129</v>
      </c>
      <c r="E7340" s="4">
        <v>360194.04</v>
      </c>
      <c r="F7340" s="4">
        <v>60044.346468000003</v>
      </c>
      <c r="G7340" s="3">
        <v>0.16670000000000001</v>
      </c>
      <c r="H7340" s="7">
        <v>3001.6169999999997</v>
      </c>
      <c r="I7340" s="4">
        <v>500.36955390000003</v>
      </c>
      <c r="J7340">
        <v>120</v>
      </c>
      <c r="K7340" t="s">
        <v>20</v>
      </c>
      <c r="L7340" t="s">
        <v>21</v>
      </c>
      <c r="M7340" t="s">
        <v>130</v>
      </c>
      <c r="N7340" s="2">
        <v>41285</v>
      </c>
      <c r="O7340" s="2">
        <v>42499</v>
      </c>
      <c r="P7340" t="s">
        <v>24</v>
      </c>
      <c r="Q7340" t="s">
        <v>25</v>
      </c>
      <c r="R7340" s="5" t="str">
        <f t="shared" si="346"/>
        <v>0.15</v>
      </c>
      <c r="S7340" s="6" t="str">
        <f t="shared" si="347"/>
        <v/>
      </c>
      <c r="T7340">
        <f>ROUND(INT(表1[[#This Row],[合同结束日期]]-表1[[#This Row],[合同起始日期]])/365,1)</f>
        <v>3.3</v>
      </c>
    </row>
    <row r="7341" spans="1:20">
      <c r="A7341" s="1">
        <v>42217</v>
      </c>
      <c r="B7341" t="s">
        <v>121</v>
      </c>
      <c r="C7341">
        <f t="shared" si="345"/>
        <v>3</v>
      </c>
      <c r="D7341" t="s">
        <v>424</v>
      </c>
      <c r="E7341" s="4">
        <v>104125.08</v>
      </c>
      <c r="F7341" s="4">
        <v>19075.714656</v>
      </c>
      <c r="G7341" s="3">
        <v>0.1832</v>
      </c>
      <c r="H7341" s="7">
        <v>1637.1867924528303</v>
      </c>
      <c r="I7341" s="4">
        <v>299.93262037735855</v>
      </c>
      <c r="J7341">
        <v>63.599999999999994</v>
      </c>
      <c r="K7341" t="s">
        <v>20</v>
      </c>
      <c r="L7341" t="s">
        <v>21</v>
      </c>
      <c r="M7341" t="s">
        <v>130</v>
      </c>
      <c r="N7341" s="2">
        <v>42134</v>
      </c>
      <c r="O7341" s="2">
        <v>42864</v>
      </c>
      <c r="P7341" t="s">
        <v>24</v>
      </c>
      <c r="Q7341" t="s">
        <v>28</v>
      </c>
      <c r="R7341" s="5" t="str">
        <f t="shared" si="346"/>
        <v>0.13</v>
      </c>
      <c r="S7341" s="6" t="str">
        <f t="shared" si="347"/>
        <v/>
      </c>
      <c r="T7341">
        <f>ROUND(INT(表1[[#This Row],[合同结束日期]]-表1[[#This Row],[合同起始日期]])/365,1)</f>
        <v>2</v>
      </c>
    </row>
    <row r="7342" spans="1:20">
      <c r="A7342" s="1">
        <v>42217</v>
      </c>
      <c r="B7342" t="s">
        <v>121</v>
      </c>
      <c r="C7342">
        <f t="shared" si="345"/>
        <v>3</v>
      </c>
      <c r="D7342" t="s">
        <v>442</v>
      </c>
      <c r="E7342" s="4">
        <v>81805.2</v>
      </c>
      <c r="F7342" s="4">
        <v>45385.524960000002</v>
      </c>
      <c r="G7342" s="3">
        <v>0.55480000000000007</v>
      </c>
      <c r="H7342" s="7">
        <v>558.77868852459017</v>
      </c>
      <c r="I7342" s="4">
        <v>310.01041639344265</v>
      </c>
      <c r="J7342">
        <v>146.4</v>
      </c>
      <c r="K7342" t="s">
        <v>11</v>
      </c>
      <c r="L7342" t="s">
        <v>13</v>
      </c>
      <c r="M7342" t="s">
        <v>34</v>
      </c>
      <c r="N7342" s="2">
        <v>42156</v>
      </c>
      <c r="O7342" s="2">
        <v>42521</v>
      </c>
      <c r="P7342" t="s">
        <v>24</v>
      </c>
      <c r="Q7342" t="s">
        <v>25</v>
      </c>
      <c r="R7342" s="5" t="str">
        <f t="shared" si="346"/>
        <v>0.15</v>
      </c>
      <c r="S7342" s="6" t="str">
        <f t="shared" si="347"/>
        <v/>
      </c>
      <c r="T7342">
        <f>ROUND(INT(表1[[#This Row],[合同结束日期]]-表1[[#This Row],[合同起始日期]])/365,1)</f>
        <v>1</v>
      </c>
    </row>
    <row r="7343" spans="1:20">
      <c r="A7343" s="1">
        <v>42217</v>
      </c>
      <c r="B7343" t="s">
        <v>121</v>
      </c>
      <c r="C7343">
        <f t="shared" si="345"/>
        <v>3</v>
      </c>
      <c r="D7343" t="s">
        <v>402</v>
      </c>
      <c r="E7343" s="4">
        <v>135116.28</v>
      </c>
      <c r="F7343" s="4">
        <v>26996.232744000004</v>
      </c>
      <c r="G7343" s="3">
        <v>0.19980000000000003</v>
      </c>
      <c r="H7343" s="7">
        <v>1501.2919999999999</v>
      </c>
      <c r="I7343" s="4">
        <v>299.95814160000003</v>
      </c>
      <c r="J7343">
        <v>90</v>
      </c>
      <c r="K7343" t="s">
        <v>20</v>
      </c>
      <c r="L7343" t="s">
        <v>21</v>
      </c>
      <c r="M7343" t="s">
        <v>130</v>
      </c>
      <c r="N7343" s="2">
        <v>42123</v>
      </c>
      <c r="O7343" s="2">
        <v>42853</v>
      </c>
      <c r="P7343" t="s">
        <v>24</v>
      </c>
      <c r="Q7343" t="s">
        <v>28</v>
      </c>
      <c r="R7343" s="5" t="str">
        <f t="shared" si="346"/>
        <v>0.13</v>
      </c>
      <c r="S7343" s="6" t="str">
        <f t="shared" si="347"/>
        <v/>
      </c>
      <c r="T7343">
        <f>ROUND(INT(表1[[#This Row],[合同结束日期]]-表1[[#This Row],[合同起始日期]])/365,1)</f>
        <v>2</v>
      </c>
    </row>
    <row r="7344" spans="1:20">
      <c r="A7344" s="1">
        <v>42217</v>
      </c>
      <c r="B7344" t="s">
        <v>121</v>
      </c>
      <c r="C7344">
        <f t="shared" si="345"/>
        <v>3</v>
      </c>
      <c r="D7344" t="s">
        <v>135</v>
      </c>
      <c r="E7344" s="4">
        <v>569022</v>
      </c>
      <c r="F7344" s="4">
        <v>88995.040800000002</v>
      </c>
      <c r="G7344" s="3">
        <v>0.15640000000000001</v>
      </c>
      <c r="H7344" s="7">
        <v>1374.4492753623188</v>
      </c>
      <c r="I7344" s="4">
        <v>214.96386666666666</v>
      </c>
      <c r="J7344">
        <v>414</v>
      </c>
      <c r="K7344" t="s">
        <v>44</v>
      </c>
      <c r="L7344" t="s">
        <v>72</v>
      </c>
      <c r="M7344" t="s">
        <v>71</v>
      </c>
      <c r="N7344" s="2">
        <v>42104</v>
      </c>
      <c r="O7344" s="2">
        <v>43594</v>
      </c>
      <c r="P7344" t="s">
        <v>24</v>
      </c>
      <c r="Q7344" t="s">
        <v>19</v>
      </c>
      <c r="R7344" s="5" t="str">
        <f t="shared" si="346"/>
        <v>0.1</v>
      </c>
      <c r="S7344" s="6" t="str">
        <f t="shared" si="347"/>
        <v/>
      </c>
      <c r="T7344">
        <f>ROUND(INT(表1[[#This Row],[合同结束日期]]-表1[[#This Row],[合同起始日期]])/365,1)</f>
        <v>4.0999999999999996</v>
      </c>
    </row>
    <row r="7345" spans="1:20">
      <c r="A7345" s="1">
        <v>42217</v>
      </c>
      <c r="B7345" t="s">
        <v>121</v>
      </c>
      <c r="C7345">
        <f t="shared" si="345"/>
        <v>3</v>
      </c>
      <c r="D7345" t="s">
        <v>136</v>
      </c>
      <c r="E7345" s="4">
        <v>418604.39999999997</v>
      </c>
      <c r="F7345" s="4">
        <v>55004.618160000005</v>
      </c>
      <c r="G7345" s="3">
        <v>0.13140000000000002</v>
      </c>
      <c r="H7345" s="7">
        <v>1400.9518072289154</v>
      </c>
      <c r="I7345" s="4">
        <v>184.08506746987953</v>
      </c>
      <c r="J7345">
        <v>298.8</v>
      </c>
      <c r="K7345" t="s">
        <v>44</v>
      </c>
      <c r="L7345" t="s">
        <v>72</v>
      </c>
      <c r="M7345" t="s">
        <v>71</v>
      </c>
      <c r="N7345" s="2">
        <v>41271</v>
      </c>
      <c r="O7345" s="2">
        <v>43229</v>
      </c>
      <c r="P7345" t="s">
        <v>24</v>
      </c>
      <c r="Q7345" t="s">
        <v>48</v>
      </c>
      <c r="R7345" s="5" t="str">
        <f t="shared" si="346"/>
        <v>0.11</v>
      </c>
      <c r="S7345" s="6" t="str">
        <f t="shared" si="347"/>
        <v/>
      </c>
      <c r="T7345">
        <f>ROUND(INT(表1[[#This Row],[合同结束日期]]-表1[[#This Row],[合同起始日期]])/365,1)</f>
        <v>5.4</v>
      </c>
    </row>
    <row r="7346" spans="1:20">
      <c r="A7346" s="1">
        <v>42217</v>
      </c>
      <c r="B7346" t="s">
        <v>121</v>
      </c>
      <c r="C7346">
        <f t="shared" si="345"/>
        <v>3</v>
      </c>
      <c r="D7346" t="s">
        <v>137</v>
      </c>
      <c r="E7346" s="4">
        <v>340063.2</v>
      </c>
      <c r="F7346" s="4">
        <v>41385.691440000002</v>
      </c>
      <c r="G7346" s="3">
        <v>0.1217</v>
      </c>
      <c r="H7346" s="7">
        <v>1382.3707317073172</v>
      </c>
      <c r="I7346" s="4">
        <v>168.2345180487805</v>
      </c>
      <c r="J7346">
        <v>246</v>
      </c>
      <c r="K7346" t="s">
        <v>44</v>
      </c>
      <c r="L7346" t="s">
        <v>72</v>
      </c>
      <c r="M7346" t="s">
        <v>126</v>
      </c>
      <c r="N7346" s="2">
        <v>41249</v>
      </c>
      <c r="O7346" s="2">
        <v>43229</v>
      </c>
      <c r="P7346" t="s">
        <v>24</v>
      </c>
      <c r="Q7346" t="s">
        <v>19</v>
      </c>
      <c r="R7346" s="5" t="str">
        <f t="shared" si="346"/>
        <v>0.1</v>
      </c>
      <c r="S7346" s="6" t="str">
        <f t="shared" si="347"/>
        <v/>
      </c>
      <c r="T7346">
        <f>ROUND(INT(表1[[#This Row],[合同结束日期]]-表1[[#This Row],[合同起始日期]])/365,1)</f>
        <v>5.4</v>
      </c>
    </row>
    <row r="7347" spans="1:20">
      <c r="A7347" s="1">
        <v>42217</v>
      </c>
      <c r="B7347" t="s">
        <v>121</v>
      </c>
      <c r="C7347">
        <f t="shared" si="345"/>
        <v>3</v>
      </c>
      <c r="D7347" t="s">
        <v>443</v>
      </c>
      <c r="E7347" s="4">
        <v>249386.4</v>
      </c>
      <c r="F7347" s="4">
        <v>20574.378000000001</v>
      </c>
      <c r="G7347" s="3">
        <v>8.2500000000000004E-2</v>
      </c>
      <c r="H7347" s="7">
        <v>4241.2653061224491</v>
      </c>
      <c r="I7347" s="4">
        <v>349.90438775510205</v>
      </c>
      <c r="J7347">
        <v>58.8</v>
      </c>
      <c r="K7347" t="s">
        <v>140</v>
      </c>
      <c r="L7347" t="s">
        <v>309</v>
      </c>
      <c r="M7347" t="s">
        <v>309</v>
      </c>
      <c r="N7347" s="2">
        <v>42156</v>
      </c>
      <c r="O7347" s="2">
        <v>42886</v>
      </c>
      <c r="P7347" t="s">
        <v>24</v>
      </c>
      <c r="Q7347" t="s">
        <v>208</v>
      </c>
      <c r="R7347" s="5" t="str">
        <f t="shared" si="346"/>
        <v>0.05</v>
      </c>
      <c r="S7347" s="6" t="str">
        <f t="shared" si="347"/>
        <v/>
      </c>
      <c r="T7347">
        <f>ROUND(INT(表1[[#This Row],[合同结束日期]]-表1[[#This Row],[合同起始日期]])/365,1)</f>
        <v>2</v>
      </c>
    </row>
    <row r="7348" spans="1:20">
      <c r="A7348" s="1">
        <v>42217</v>
      </c>
      <c r="B7348" t="s">
        <v>121</v>
      </c>
      <c r="C7348">
        <f t="shared" ref="C7348:C7410" si="348">IF($B7348="负一层",-1,IF($B7348="负一夹层",0,IF($B7348="一层",1,IF($B7348="二层",2,IF($B7348="三层",3,IF($B7348="四层",4))))))</f>
        <v>3</v>
      </c>
      <c r="D7348" t="s">
        <v>141</v>
      </c>
      <c r="E7348" s="4">
        <v>295752</v>
      </c>
      <c r="F7348" s="4">
        <v>64355.635200000004</v>
      </c>
      <c r="G7348" s="3">
        <v>0.21760000000000002</v>
      </c>
      <c r="H7348" s="7">
        <v>574.49883449883453</v>
      </c>
      <c r="I7348" s="4">
        <v>125.0109463869464</v>
      </c>
      <c r="J7348">
        <v>514.79999999999995</v>
      </c>
      <c r="K7348" t="s">
        <v>44</v>
      </c>
      <c r="L7348" t="s">
        <v>72</v>
      </c>
      <c r="M7348" t="s">
        <v>71</v>
      </c>
      <c r="N7348" s="2">
        <v>41285</v>
      </c>
      <c r="O7348" s="2">
        <v>43229</v>
      </c>
      <c r="P7348" t="s">
        <v>24</v>
      </c>
      <c r="Q7348" t="s">
        <v>19</v>
      </c>
      <c r="R7348" s="5" t="str">
        <f t="shared" ref="R7348:R7410" si="349">IF(ISERROR(FIND(",",$Q7348)),$Q7348,LEFT($Q7348,FIND(",",$Q7348)-1))</f>
        <v>0.1</v>
      </c>
      <c r="S7348" s="6" t="str">
        <f t="shared" si="347"/>
        <v/>
      </c>
      <c r="T7348">
        <f>ROUND(INT(表1[[#This Row],[合同结束日期]]-表1[[#This Row],[合同起始日期]])/365,1)</f>
        <v>5.3</v>
      </c>
    </row>
    <row r="7349" spans="1:20">
      <c r="A7349" s="1">
        <v>42217</v>
      </c>
      <c r="B7349" t="s">
        <v>121</v>
      </c>
      <c r="C7349">
        <f t="shared" si="348"/>
        <v>3</v>
      </c>
      <c r="D7349" t="s">
        <v>142</v>
      </c>
      <c r="E7349" s="4">
        <v>297354.96000000002</v>
      </c>
      <c r="F7349" s="4">
        <v>47666.000088000001</v>
      </c>
      <c r="G7349" s="3">
        <v>0.1603</v>
      </c>
      <c r="H7349" s="7">
        <v>1126.3445454545456</v>
      </c>
      <c r="I7349" s="4">
        <v>180.55303063636364</v>
      </c>
      <c r="J7349">
        <v>264</v>
      </c>
      <c r="K7349" t="s">
        <v>60</v>
      </c>
      <c r="L7349" t="s">
        <v>61</v>
      </c>
      <c r="M7349" t="s">
        <v>143</v>
      </c>
      <c r="N7349" s="2">
        <v>41383</v>
      </c>
      <c r="O7349" s="2">
        <v>42873</v>
      </c>
      <c r="P7349" t="s">
        <v>24</v>
      </c>
      <c r="Q7349" t="s">
        <v>48</v>
      </c>
      <c r="R7349" s="5" t="str">
        <f t="shared" si="349"/>
        <v>0.11</v>
      </c>
      <c r="S7349" s="6" t="str">
        <f t="shared" ref="S7349:S7411" si="350">IF(ISERROR(FIND(",",$Q7349)),"",RIGHT($Q7349,LEN($Q7349)-FIND(",",$Q7349)))</f>
        <v/>
      </c>
      <c r="T7349">
        <f>ROUND(INT(表1[[#This Row],[合同结束日期]]-表1[[#This Row],[合同起始日期]])/365,1)</f>
        <v>4.0999999999999996</v>
      </c>
    </row>
    <row r="7350" spans="1:20">
      <c r="A7350" s="1">
        <v>42217</v>
      </c>
      <c r="B7350" t="s">
        <v>121</v>
      </c>
      <c r="C7350">
        <f t="shared" si="348"/>
        <v>3</v>
      </c>
      <c r="D7350" t="s">
        <v>425</v>
      </c>
      <c r="E7350" s="4">
        <v>163119.6</v>
      </c>
      <c r="F7350" s="4">
        <v>26506.934999999998</v>
      </c>
      <c r="G7350" s="3">
        <v>0.16249999999999998</v>
      </c>
      <c r="H7350" s="7">
        <v>3998.0294117647063</v>
      </c>
      <c r="I7350" s="4">
        <v>649.67977941176468</v>
      </c>
      <c r="J7350">
        <v>40.799999999999997</v>
      </c>
      <c r="K7350" t="s">
        <v>44</v>
      </c>
      <c r="L7350" t="s">
        <v>46</v>
      </c>
      <c r="M7350" t="s">
        <v>187</v>
      </c>
      <c r="N7350" s="2">
        <v>42156</v>
      </c>
      <c r="O7350" s="2">
        <v>42886</v>
      </c>
      <c r="P7350" t="s">
        <v>24</v>
      </c>
      <c r="Q7350" t="s">
        <v>25</v>
      </c>
      <c r="R7350" s="5" t="str">
        <f t="shared" si="349"/>
        <v>0.15</v>
      </c>
      <c r="S7350" s="6" t="str">
        <f t="shared" si="350"/>
        <v/>
      </c>
      <c r="T7350">
        <f>ROUND(INT(表1[[#This Row],[合同结束日期]]-表1[[#This Row],[合同起始日期]])/365,1)</f>
        <v>2</v>
      </c>
    </row>
    <row r="7351" spans="1:20">
      <c r="A7351" s="1">
        <v>42217</v>
      </c>
      <c r="B7351" t="s">
        <v>121</v>
      </c>
      <c r="C7351">
        <f t="shared" si="348"/>
        <v>3</v>
      </c>
      <c r="D7351" t="s">
        <v>146</v>
      </c>
      <c r="E7351" s="4">
        <v>699378.9</v>
      </c>
      <c r="F7351" s="4">
        <v>97913.046000000002</v>
      </c>
      <c r="G7351" s="3">
        <v>0.13999999999999999</v>
      </c>
      <c r="H7351" s="7">
        <v>4285.4099264705883</v>
      </c>
      <c r="I7351" s="4">
        <v>599.95738970588241</v>
      </c>
      <c r="J7351">
        <v>163.19999999999999</v>
      </c>
      <c r="K7351" t="s">
        <v>11</v>
      </c>
      <c r="L7351" t="s">
        <v>51</v>
      </c>
      <c r="M7351" t="s">
        <v>50</v>
      </c>
      <c r="N7351" s="2">
        <v>41343</v>
      </c>
      <c r="O7351" s="2">
        <v>42499</v>
      </c>
      <c r="P7351" t="s">
        <v>18</v>
      </c>
      <c r="Q7351" t="s">
        <v>83</v>
      </c>
      <c r="R7351" s="5" t="str">
        <f t="shared" si="349"/>
        <v>0.14</v>
      </c>
      <c r="S7351" s="6" t="str">
        <f t="shared" si="350"/>
        <v/>
      </c>
      <c r="T7351">
        <f>ROUND(INT(表1[[#This Row],[合同结束日期]]-表1[[#This Row],[合同起始日期]])/365,1)</f>
        <v>3.2</v>
      </c>
    </row>
    <row r="7352" spans="1:20">
      <c r="A7352" s="1">
        <v>42217</v>
      </c>
      <c r="B7352" t="s">
        <v>121</v>
      </c>
      <c r="C7352">
        <f t="shared" si="348"/>
        <v>3</v>
      </c>
      <c r="D7352" t="s">
        <v>147</v>
      </c>
      <c r="E7352" s="4">
        <v>1306045.56</v>
      </c>
      <c r="F7352" s="4">
        <v>97953.417000000001</v>
      </c>
      <c r="G7352" s="3">
        <v>7.4999999999999997E-2</v>
      </c>
      <c r="H7352" s="7">
        <v>1610.0167159763316</v>
      </c>
      <c r="I7352" s="4">
        <v>120.75125369822486</v>
      </c>
      <c r="J7352">
        <v>811.19999999999993</v>
      </c>
      <c r="K7352" t="s">
        <v>44</v>
      </c>
      <c r="L7352" t="s">
        <v>72</v>
      </c>
      <c r="M7352" t="s">
        <v>71</v>
      </c>
      <c r="N7352" s="2">
        <v>41240</v>
      </c>
      <c r="O7352" s="2">
        <v>44325</v>
      </c>
      <c r="P7352" t="s">
        <v>18</v>
      </c>
      <c r="Q7352" t="s">
        <v>42</v>
      </c>
      <c r="R7352" s="5" t="str">
        <f t="shared" si="349"/>
        <v>0.08</v>
      </c>
      <c r="S7352" s="6" t="str">
        <f t="shared" si="350"/>
        <v/>
      </c>
      <c r="T7352">
        <f>ROUND(INT(表1[[#This Row],[合同结束日期]]-表1[[#This Row],[合同起始日期]])/365,1)</f>
        <v>8.5</v>
      </c>
    </row>
    <row r="7353" spans="1:20">
      <c r="A7353" s="1">
        <v>42217</v>
      </c>
      <c r="B7353" t="s">
        <v>121</v>
      </c>
      <c r="C7353">
        <f t="shared" si="348"/>
        <v>3</v>
      </c>
      <c r="D7353" t="s">
        <v>148</v>
      </c>
      <c r="E7353" s="4">
        <v>144382.32</v>
      </c>
      <c r="F7353" s="4">
        <v>21050.942256000006</v>
      </c>
      <c r="G7353" s="3">
        <v>0.14580000000000004</v>
      </c>
      <c r="H7353" s="7">
        <v>1940.6225806451616</v>
      </c>
      <c r="I7353" s="4">
        <v>282.94277225806462</v>
      </c>
      <c r="J7353">
        <v>74.399999999999991</v>
      </c>
      <c r="K7353" t="s">
        <v>44</v>
      </c>
      <c r="L7353" t="s">
        <v>72</v>
      </c>
      <c r="M7353" t="s">
        <v>126</v>
      </c>
      <c r="N7353" s="2">
        <v>41312</v>
      </c>
      <c r="O7353" s="2">
        <v>43229</v>
      </c>
      <c r="P7353" t="s">
        <v>24</v>
      </c>
      <c r="Q7353" t="s">
        <v>65</v>
      </c>
      <c r="R7353" s="5" t="str">
        <f t="shared" si="349"/>
        <v>0.12</v>
      </c>
      <c r="S7353" s="6" t="str">
        <f t="shared" si="350"/>
        <v/>
      </c>
      <c r="T7353">
        <f>ROUND(INT(表1[[#This Row],[合同结束日期]]-表1[[#This Row],[合同起始日期]])/365,1)</f>
        <v>5.3</v>
      </c>
    </row>
    <row r="7354" spans="1:20">
      <c r="A7354" s="1">
        <v>42217</v>
      </c>
      <c r="B7354" t="s">
        <v>121</v>
      </c>
      <c r="C7354">
        <f t="shared" si="348"/>
        <v>3</v>
      </c>
      <c r="D7354" t="s">
        <v>304</v>
      </c>
      <c r="E7354" s="4">
        <v>45118.799999999996</v>
      </c>
      <c r="F7354" s="4">
        <v>12276.825480000001</v>
      </c>
      <c r="G7354" s="3">
        <v>0.27210000000000006</v>
      </c>
      <c r="H7354" s="7">
        <v>1212.8709677419356</v>
      </c>
      <c r="I7354" s="4">
        <v>330.02219032258074</v>
      </c>
      <c r="J7354">
        <v>37.199999999999996</v>
      </c>
      <c r="K7354" t="s">
        <v>44</v>
      </c>
      <c r="L7354" t="s">
        <v>46</v>
      </c>
      <c r="M7354" t="s">
        <v>45</v>
      </c>
      <c r="N7354" s="2">
        <v>41609</v>
      </c>
      <c r="O7354" s="2">
        <v>42358</v>
      </c>
      <c r="P7354" t="s">
        <v>24</v>
      </c>
      <c r="Q7354" t="s">
        <v>83</v>
      </c>
      <c r="R7354" s="5" t="str">
        <f t="shared" si="349"/>
        <v>0.14</v>
      </c>
      <c r="S7354" s="6" t="str">
        <f t="shared" si="350"/>
        <v/>
      </c>
      <c r="T7354">
        <f>ROUND(INT(表1[[#This Row],[合同结束日期]]-表1[[#This Row],[合同起始日期]])/365,1)</f>
        <v>2.1</v>
      </c>
    </row>
    <row r="7355" spans="1:20">
      <c r="A7355" s="1">
        <v>42217</v>
      </c>
      <c r="B7355" t="s">
        <v>121</v>
      </c>
      <c r="C7355">
        <f t="shared" si="348"/>
        <v>3</v>
      </c>
      <c r="D7355" t="s">
        <v>149</v>
      </c>
      <c r="E7355" s="4">
        <v>3279593.7480000001</v>
      </c>
      <c r="F7355" s="4">
        <v>407107.01708849968</v>
      </c>
      <c r="G7355" s="3">
        <v>0.12413336784068649</v>
      </c>
      <c r="H7355" s="7">
        <v>735.07121839698777</v>
      </c>
      <c r="I7355" s="4">
        <v>91.246865942374868</v>
      </c>
      <c r="J7355">
        <v>4461.5999999999995</v>
      </c>
      <c r="K7355" t="s">
        <v>151</v>
      </c>
      <c r="L7355" t="s">
        <v>150</v>
      </c>
      <c r="M7355" t="s">
        <v>150</v>
      </c>
      <c r="N7355" s="2">
        <v>41150</v>
      </c>
      <c r="O7355" s="2">
        <v>48708</v>
      </c>
      <c r="P7355" t="s">
        <v>24</v>
      </c>
      <c r="Q7355" t="s">
        <v>65</v>
      </c>
      <c r="R7355" s="5" t="str">
        <f t="shared" si="349"/>
        <v>0.12</v>
      </c>
      <c r="S7355" s="6" t="str">
        <f t="shared" si="350"/>
        <v/>
      </c>
      <c r="T7355">
        <f>ROUND(INT(表1[[#This Row],[合同结束日期]]-表1[[#This Row],[合同起始日期]])/365,1)</f>
        <v>20.7</v>
      </c>
    </row>
    <row r="7356" spans="1:20">
      <c r="A7356" s="1">
        <v>42217</v>
      </c>
      <c r="B7356" t="s">
        <v>121</v>
      </c>
      <c r="C7356">
        <f t="shared" si="348"/>
        <v>3</v>
      </c>
      <c r="D7356" t="s">
        <v>225</v>
      </c>
      <c r="E7356" s="4">
        <v>407340</v>
      </c>
      <c r="F7356" s="4">
        <v>48628.321784276246</v>
      </c>
      <c r="G7356" s="3">
        <v>0.11938017819088782</v>
      </c>
      <c r="H7356" s="7">
        <v>2256.5312770059163</v>
      </c>
      <c r="I7356" s="4">
        <v>269.38510594227796</v>
      </c>
      <c r="J7356">
        <v>180.51599999999999</v>
      </c>
      <c r="K7356" t="s">
        <v>44</v>
      </c>
      <c r="L7356" t="s">
        <v>72</v>
      </c>
      <c r="M7356" t="s">
        <v>126</v>
      </c>
      <c r="N7356" s="2">
        <v>41337</v>
      </c>
      <c r="O7356" s="2">
        <v>46917</v>
      </c>
      <c r="P7356" t="s">
        <v>24</v>
      </c>
      <c r="Q7356">
        <v>0.08</v>
      </c>
      <c r="R7356" s="5">
        <f t="shared" si="349"/>
        <v>0.08</v>
      </c>
      <c r="S7356" s="6" t="str">
        <f t="shared" si="350"/>
        <v/>
      </c>
      <c r="T7356">
        <f>ROUND(INT(表1[[#This Row],[合同结束日期]]-表1[[#This Row],[合同起始日期]])/365,1)</f>
        <v>15.3</v>
      </c>
    </row>
    <row r="7357" spans="1:20">
      <c r="A7357" s="1">
        <v>42217</v>
      </c>
      <c r="B7357" t="s">
        <v>121</v>
      </c>
      <c r="C7357">
        <f t="shared" si="348"/>
        <v>3</v>
      </c>
      <c r="D7357" t="s">
        <v>152</v>
      </c>
      <c r="E7357" s="4">
        <v>362076</v>
      </c>
      <c r="F7357" s="4">
        <v>63399.507599999997</v>
      </c>
      <c r="G7357" s="3">
        <v>0.17510000000000001</v>
      </c>
      <c r="H7357" s="7">
        <v>1085.359712230216</v>
      </c>
      <c r="I7357" s="4">
        <v>190.0464856115108</v>
      </c>
      <c r="J7357">
        <v>333.59999999999997</v>
      </c>
      <c r="K7357" t="s">
        <v>151</v>
      </c>
      <c r="L7357" t="s">
        <v>154</v>
      </c>
      <c r="M7357" t="s">
        <v>153</v>
      </c>
      <c r="N7357" s="2">
        <v>41261</v>
      </c>
      <c r="O7357" s="2">
        <v>43229</v>
      </c>
      <c r="P7357" t="s">
        <v>14</v>
      </c>
      <c r="Q7357" t="s">
        <v>37</v>
      </c>
      <c r="R7357" s="5" t="str">
        <f t="shared" si="349"/>
        <v>0.</v>
      </c>
      <c r="S7357" s="6" t="str">
        <f t="shared" si="350"/>
        <v/>
      </c>
      <c r="T7357">
        <f>ROUND(INT(表1[[#This Row],[合同结束日期]]-表1[[#This Row],[合同起始日期]])/365,1)</f>
        <v>5.4</v>
      </c>
    </row>
    <row r="7358" spans="1:20">
      <c r="A7358" s="1">
        <v>42217</v>
      </c>
      <c r="B7358" t="s">
        <v>121</v>
      </c>
      <c r="C7358">
        <f t="shared" si="348"/>
        <v>3</v>
      </c>
      <c r="D7358" t="s">
        <v>138</v>
      </c>
      <c r="E7358" s="4">
        <v>78534</v>
      </c>
      <c r="F7358" s="4">
        <v>17662.296600000001</v>
      </c>
      <c r="G7358" s="3">
        <v>0.22490000000000002</v>
      </c>
      <c r="H7358" s="7">
        <v>1422.717391304348</v>
      </c>
      <c r="I7358" s="4">
        <v>319.96914130434789</v>
      </c>
      <c r="J7358">
        <v>55.199999999999996</v>
      </c>
      <c r="K7358" t="s">
        <v>140</v>
      </c>
      <c r="L7358" t="s">
        <v>139</v>
      </c>
      <c r="M7358" t="s">
        <v>139</v>
      </c>
      <c r="N7358" s="2">
        <v>42182</v>
      </c>
      <c r="O7358" s="2">
        <v>42912</v>
      </c>
      <c r="P7358" t="s">
        <v>24</v>
      </c>
      <c r="Q7358" t="s">
        <v>83</v>
      </c>
      <c r="R7358" s="5" t="str">
        <f t="shared" si="349"/>
        <v>0.14</v>
      </c>
      <c r="S7358" s="6" t="str">
        <f t="shared" si="350"/>
        <v/>
      </c>
      <c r="T7358">
        <f>ROUND(INT(表1[[#This Row],[合同结束日期]]-表1[[#This Row],[合同起始日期]])/365,1)</f>
        <v>2</v>
      </c>
    </row>
    <row r="7359" spans="1:20">
      <c r="A7359" s="1">
        <v>42217</v>
      </c>
      <c r="B7359" t="s">
        <v>121</v>
      </c>
      <c r="C7359">
        <f t="shared" si="348"/>
        <v>3</v>
      </c>
      <c r="D7359" t="s">
        <v>426</v>
      </c>
      <c r="E7359" s="4">
        <v>264834.24</v>
      </c>
      <c r="F7359" s="4">
        <v>48491.149343999998</v>
      </c>
      <c r="G7359" s="3">
        <v>0.18309999999999998</v>
      </c>
      <c r="H7359" s="7">
        <v>2163.6784313725493</v>
      </c>
      <c r="I7359" s="4">
        <v>396.16952078431376</v>
      </c>
      <c r="J7359">
        <v>122.39999999999999</v>
      </c>
      <c r="K7359" t="s">
        <v>11</v>
      </c>
      <c r="L7359" t="s">
        <v>13</v>
      </c>
      <c r="M7359" t="s">
        <v>27</v>
      </c>
      <c r="N7359" s="2">
        <v>42172</v>
      </c>
      <c r="O7359" s="2">
        <v>42902</v>
      </c>
      <c r="P7359" t="s">
        <v>24</v>
      </c>
      <c r="Q7359" t="s">
        <v>59</v>
      </c>
      <c r="R7359" s="5" t="str">
        <f t="shared" si="349"/>
        <v>0.16</v>
      </c>
      <c r="S7359" s="6" t="str">
        <f t="shared" si="350"/>
        <v/>
      </c>
      <c r="T7359">
        <f>ROUND(INT(表1[[#This Row],[合同结束日期]]-表1[[#This Row],[合同起始日期]])/365,1)</f>
        <v>2</v>
      </c>
    </row>
    <row r="7360" spans="1:20">
      <c r="A7360" s="1">
        <v>42217</v>
      </c>
      <c r="B7360" t="s">
        <v>121</v>
      </c>
      <c r="C7360">
        <f t="shared" si="348"/>
        <v>3</v>
      </c>
      <c r="D7360" t="s">
        <v>445</v>
      </c>
      <c r="E7360" s="4">
        <v>129629.28</v>
      </c>
      <c r="F7360" s="4">
        <v>27948.072767999998</v>
      </c>
      <c r="G7360" s="3">
        <v>0.21559999999999999</v>
      </c>
      <c r="H7360" s="7">
        <v>1402.9142857142858</v>
      </c>
      <c r="I7360" s="4">
        <v>302.46832000000001</v>
      </c>
      <c r="J7360">
        <v>92.399999999999991</v>
      </c>
      <c r="K7360" t="s">
        <v>11</v>
      </c>
      <c r="L7360" t="s">
        <v>51</v>
      </c>
      <c r="M7360" t="s">
        <v>50</v>
      </c>
      <c r="N7360" s="2">
        <v>42172</v>
      </c>
      <c r="O7360" s="2">
        <v>42902</v>
      </c>
      <c r="P7360" t="s">
        <v>24</v>
      </c>
      <c r="Q7360" t="s">
        <v>30</v>
      </c>
      <c r="R7360" s="5" t="str">
        <f t="shared" si="349"/>
        <v>0.18</v>
      </c>
      <c r="S7360" s="6" t="str">
        <f t="shared" si="350"/>
        <v/>
      </c>
      <c r="T7360">
        <f>ROUND(INT(表1[[#This Row],[合同结束日期]]-表1[[#This Row],[合同起始日期]])/365,1)</f>
        <v>2</v>
      </c>
    </row>
    <row r="7361" spans="1:20">
      <c r="A7361" s="1">
        <v>42217</v>
      </c>
      <c r="B7361" t="s">
        <v>121</v>
      </c>
      <c r="C7361">
        <f t="shared" si="348"/>
        <v>3</v>
      </c>
      <c r="D7361" t="s">
        <v>447</v>
      </c>
      <c r="E7361" s="4">
        <v>302570.39999999997</v>
      </c>
      <c r="F7361" s="4">
        <v>54402.157919999998</v>
      </c>
      <c r="G7361" s="3">
        <v>0.17980000000000002</v>
      </c>
      <c r="H7361" s="7">
        <v>2521.4199999999996</v>
      </c>
      <c r="I7361" s="4">
        <v>453.351316</v>
      </c>
      <c r="J7361">
        <v>120</v>
      </c>
      <c r="K7361" t="s">
        <v>11</v>
      </c>
      <c r="L7361" t="s">
        <v>51</v>
      </c>
      <c r="M7361" t="s">
        <v>50</v>
      </c>
      <c r="N7361" s="2">
        <v>42172</v>
      </c>
      <c r="O7361" s="2">
        <v>42902</v>
      </c>
      <c r="P7361" t="s">
        <v>24</v>
      </c>
      <c r="Q7361" t="s">
        <v>59</v>
      </c>
      <c r="R7361" s="5" t="str">
        <f t="shared" si="349"/>
        <v>0.16</v>
      </c>
      <c r="S7361" s="6" t="str">
        <f t="shared" si="350"/>
        <v/>
      </c>
      <c r="T7361">
        <f>ROUND(INT(表1[[#This Row],[合同结束日期]]-表1[[#This Row],[合同起始日期]])/365,1)</f>
        <v>2</v>
      </c>
    </row>
    <row r="7362" spans="1:20">
      <c r="A7362" s="1">
        <v>42217</v>
      </c>
      <c r="B7362" t="s">
        <v>121</v>
      </c>
      <c r="C7362">
        <f t="shared" si="348"/>
        <v>3</v>
      </c>
      <c r="D7362" t="s">
        <v>367</v>
      </c>
      <c r="E7362" s="4">
        <v>572718</v>
      </c>
      <c r="F7362" s="4">
        <v>97648.419000000009</v>
      </c>
      <c r="G7362" s="3">
        <v>0.17050000000000001</v>
      </c>
      <c r="H7362" s="7">
        <v>4772.6499999999996</v>
      </c>
      <c r="I7362" s="4">
        <v>813.73682500000007</v>
      </c>
      <c r="J7362">
        <v>120</v>
      </c>
      <c r="K7362" t="s">
        <v>11</v>
      </c>
      <c r="L7362" t="s">
        <v>51</v>
      </c>
      <c r="M7362" t="s">
        <v>50</v>
      </c>
      <c r="N7362" s="2">
        <v>41989</v>
      </c>
      <c r="O7362" s="2">
        <v>42719</v>
      </c>
      <c r="P7362" t="s">
        <v>24</v>
      </c>
      <c r="Q7362" t="s">
        <v>59</v>
      </c>
      <c r="R7362" s="5" t="str">
        <f t="shared" si="349"/>
        <v>0.16</v>
      </c>
      <c r="S7362" s="6" t="str">
        <f t="shared" si="350"/>
        <v/>
      </c>
      <c r="T7362">
        <f>ROUND(INT(表1[[#This Row],[合同结束日期]]-表1[[#This Row],[合同起始日期]])/365,1)</f>
        <v>2</v>
      </c>
    </row>
    <row r="7363" spans="1:20">
      <c r="A7363" s="1">
        <v>42217</v>
      </c>
      <c r="B7363" t="s">
        <v>121</v>
      </c>
      <c r="C7363">
        <f t="shared" si="348"/>
        <v>3</v>
      </c>
      <c r="D7363" t="s">
        <v>158</v>
      </c>
      <c r="E7363" s="4">
        <v>137737.44</v>
      </c>
      <c r="F7363" s="4">
        <v>25398.783935999996</v>
      </c>
      <c r="G7363" s="3">
        <v>0.18439999999999998</v>
      </c>
      <c r="H7363" s="7">
        <v>2049.6642857142856</v>
      </c>
      <c r="I7363" s="4">
        <v>377.9580942857142</v>
      </c>
      <c r="J7363">
        <v>67.2</v>
      </c>
      <c r="K7363" t="s">
        <v>11</v>
      </c>
      <c r="L7363" t="s">
        <v>13</v>
      </c>
      <c r="M7363" t="s">
        <v>27</v>
      </c>
      <c r="N7363" s="2">
        <v>41330</v>
      </c>
      <c r="O7363" s="2">
        <v>42499</v>
      </c>
      <c r="P7363" t="s">
        <v>24</v>
      </c>
      <c r="Q7363" t="s">
        <v>59</v>
      </c>
      <c r="R7363" s="5" t="str">
        <f t="shared" si="349"/>
        <v>0.16</v>
      </c>
      <c r="S7363" s="6" t="str">
        <f t="shared" si="350"/>
        <v/>
      </c>
      <c r="T7363">
        <f>ROUND(INT(表1[[#This Row],[合同结束日期]]-表1[[#This Row],[合同起始日期]])/365,1)</f>
        <v>3.2</v>
      </c>
    </row>
    <row r="7364" spans="1:20">
      <c r="A7364" s="1">
        <v>42217</v>
      </c>
      <c r="B7364" t="s">
        <v>121</v>
      </c>
      <c r="C7364">
        <f t="shared" si="348"/>
        <v>3</v>
      </c>
      <c r="D7364" t="s">
        <v>108</v>
      </c>
      <c r="E7364" s="4">
        <v>100099.2</v>
      </c>
      <c r="F7364" s="4">
        <v>20159.978879999999</v>
      </c>
      <c r="G7364" s="3">
        <v>0.2014</v>
      </c>
      <c r="H7364" s="7">
        <v>1489.5714285714284</v>
      </c>
      <c r="I7364" s="4">
        <v>299.9996857142857</v>
      </c>
      <c r="J7364">
        <v>67.2</v>
      </c>
      <c r="K7364" t="s">
        <v>11</v>
      </c>
      <c r="L7364" t="s">
        <v>12</v>
      </c>
      <c r="M7364" t="s">
        <v>53</v>
      </c>
      <c r="N7364" s="2">
        <v>42156</v>
      </c>
      <c r="O7364" s="2">
        <v>42886</v>
      </c>
      <c r="P7364" t="s">
        <v>24</v>
      </c>
      <c r="Q7364" t="s">
        <v>59</v>
      </c>
      <c r="R7364" s="5" t="str">
        <f t="shared" si="349"/>
        <v>0.16</v>
      </c>
      <c r="S7364" s="6" t="str">
        <f t="shared" si="350"/>
        <v/>
      </c>
      <c r="T7364">
        <f>ROUND(INT(表1[[#This Row],[合同结束日期]]-表1[[#This Row],[合同起始日期]])/365,1)</f>
        <v>2</v>
      </c>
    </row>
    <row r="7365" spans="1:20">
      <c r="A7365" s="1">
        <v>42217</v>
      </c>
      <c r="B7365" t="s">
        <v>121</v>
      </c>
      <c r="C7365">
        <f t="shared" si="348"/>
        <v>3</v>
      </c>
      <c r="D7365" t="s">
        <v>244</v>
      </c>
      <c r="E7365" s="4">
        <v>470168.64</v>
      </c>
      <c r="F7365" s="4">
        <v>89238.007871999987</v>
      </c>
      <c r="G7365" s="3">
        <v>0.18979999999999997</v>
      </c>
      <c r="H7365" s="7">
        <v>2527.7883870967744</v>
      </c>
      <c r="I7365" s="4">
        <v>479.77423587096769</v>
      </c>
      <c r="J7365">
        <v>186</v>
      </c>
      <c r="K7365" t="s">
        <v>11</v>
      </c>
      <c r="L7365" t="s">
        <v>13</v>
      </c>
      <c r="M7365" t="s">
        <v>27</v>
      </c>
      <c r="N7365" s="2">
        <v>41445</v>
      </c>
      <c r="O7365" s="2">
        <v>42570</v>
      </c>
      <c r="P7365" t="s">
        <v>24</v>
      </c>
      <c r="Q7365" t="s">
        <v>56</v>
      </c>
      <c r="R7365" s="5" t="str">
        <f t="shared" si="349"/>
        <v>0.17</v>
      </c>
      <c r="S7365" s="6" t="str">
        <f t="shared" si="350"/>
        <v/>
      </c>
      <c r="T7365">
        <f>ROUND(INT(表1[[#This Row],[合同结束日期]]-表1[[#This Row],[合同起始日期]])/365,1)</f>
        <v>3.1</v>
      </c>
    </row>
    <row r="7366" spans="1:20">
      <c r="A7366" s="1">
        <v>42217</v>
      </c>
      <c r="B7366" t="s">
        <v>121</v>
      </c>
      <c r="C7366">
        <f t="shared" si="348"/>
        <v>3</v>
      </c>
      <c r="D7366" t="s">
        <v>160</v>
      </c>
      <c r="E7366" s="4">
        <v>328411.2</v>
      </c>
      <c r="F7366" s="4">
        <v>52907.044320000001</v>
      </c>
      <c r="G7366" s="3">
        <v>0.16109999999999999</v>
      </c>
      <c r="H7366" s="7">
        <v>4486.4918032786882</v>
      </c>
      <c r="I7366" s="4">
        <v>722.77382950819674</v>
      </c>
      <c r="J7366">
        <v>73.2</v>
      </c>
      <c r="K7366" t="s">
        <v>20</v>
      </c>
      <c r="L7366" t="s">
        <v>21</v>
      </c>
      <c r="M7366" t="s">
        <v>130</v>
      </c>
      <c r="N7366" s="2">
        <v>41295</v>
      </c>
      <c r="O7366" s="2">
        <v>42499</v>
      </c>
      <c r="P7366" t="s">
        <v>24</v>
      </c>
      <c r="Q7366" t="s">
        <v>25</v>
      </c>
      <c r="R7366" s="5" t="str">
        <f t="shared" si="349"/>
        <v>0.15</v>
      </c>
      <c r="S7366" s="6" t="str">
        <f t="shared" si="350"/>
        <v/>
      </c>
      <c r="T7366">
        <f>ROUND(INT(表1[[#This Row],[合同结束日期]]-表1[[#This Row],[合同起始日期]])/365,1)</f>
        <v>3.3</v>
      </c>
    </row>
    <row r="7367" spans="1:20">
      <c r="A7367" s="1">
        <v>42217</v>
      </c>
      <c r="B7367" t="s">
        <v>121</v>
      </c>
      <c r="C7367">
        <f t="shared" si="348"/>
        <v>3</v>
      </c>
      <c r="D7367" t="s">
        <v>161</v>
      </c>
      <c r="E7367" s="4">
        <v>263556.59999999998</v>
      </c>
      <c r="F7367" s="4">
        <v>48995.17194</v>
      </c>
      <c r="G7367" s="3">
        <v>0.18590000000000001</v>
      </c>
      <c r="H7367" s="7">
        <v>3137.5785714285712</v>
      </c>
      <c r="I7367" s="4">
        <v>583.27585642857139</v>
      </c>
      <c r="J7367">
        <v>84</v>
      </c>
      <c r="K7367" t="s">
        <v>20</v>
      </c>
      <c r="L7367" t="s">
        <v>21</v>
      </c>
      <c r="M7367" t="s">
        <v>17</v>
      </c>
      <c r="N7367" s="2">
        <v>41326</v>
      </c>
      <c r="O7367" s="2">
        <v>42499</v>
      </c>
      <c r="P7367" t="s">
        <v>24</v>
      </c>
      <c r="Q7367" t="s">
        <v>56</v>
      </c>
      <c r="R7367" s="5" t="str">
        <f t="shared" si="349"/>
        <v>0.17</v>
      </c>
      <c r="S7367" s="6" t="str">
        <f t="shared" si="350"/>
        <v/>
      </c>
      <c r="T7367">
        <f>ROUND(INT(表1[[#This Row],[合同结束日期]]-表1[[#This Row],[合同起始日期]])/365,1)</f>
        <v>3.2</v>
      </c>
    </row>
    <row r="7368" spans="1:20">
      <c r="A7368" s="1">
        <v>42217</v>
      </c>
      <c r="B7368" t="s">
        <v>121</v>
      </c>
      <c r="C7368">
        <f t="shared" si="348"/>
        <v>3</v>
      </c>
      <c r="D7368" t="s">
        <v>428</v>
      </c>
      <c r="E7368" s="4">
        <v>110812.8</v>
      </c>
      <c r="F7368" s="4">
        <v>35238.470399999998</v>
      </c>
      <c r="G7368" s="3">
        <v>0.31799999999999995</v>
      </c>
      <c r="H7368" s="7">
        <v>1037.5730337078653</v>
      </c>
      <c r="I7368" s="4">
        <v>329.94822471910112</v>
      </c>
      <c r="J7368">
        <v>106.8</v>
      </c>
      <c r="K7368" t="s">
        <v>20</v>
      </c>
      <c r="L7368" t="s">
        <v>21</v>
      </c>
      <c r="M7368" t="s">
        <v>130</v>
      </c>
      <c r="N7368" s="2">
        <v>42156</v>
      </c>
      <c r="O7368" s="2">
        <v>42886</v>
      </c>
      <c r="P7368" t="s">
        <v>24</v>
      </c>
      <c r="Q7368" t="s">
        <v>56</v>
      </c>
      <c r="R7368" s="5" t="str">
        <f t="shared" si="349"/>
        <v>0.17</v>
      </c>
      <c r="S7368" s="6" t="str">
        <f t="shared" si="350"/>
        <v/>
      </c>
      <c r="T7368">
        <f>ROUND(INT(表1[[#This Row],[合同结束日期]]-表1[[#This Row],[合同起始日期]])/365,1)</f>
        <v>2</v>
      </c>
    </row>
    <row r="7369" spans="1:20">
      <c r="A7369" s="1">
        <v>42217</v>
      </c>
      <c r="B7369" t="s">
        <v>121</v>
      </c>
      <c r="C7369">
        <f t="shared" si="348"/>
        <v>3</v>
      </c>
      <c r="D7369" t="s">
        <v>133</v>
      </c>
      <c r="E7369" s="4">
        <v>52796.4</v>
      </c>
      <c r="F7369" s="4">
        <v>18061.648440000001</v>
      </c>
      <c r="G7369" s="3">
        <v>0.34210000000000002</v>
      </c>
      <c r="H7369" s="7">
        <v>1023.1860465116279</v>
      </c>
      <c r="I7369" s="4">
        <v>350.03194651162789</v>
      </c>
      <c r="J7369">
        <v>51.6</v>
      </c>
      <c r="K7369" t="s">
        <v>20</v>
      </c>
      <c r="L7369" t="s">
        <v>21</v>
      </c>
      <c r="M7369" t="s">
        <v>134</v>
      </c>
      <c r="N7369" s="2">
        <v>42156</v>
      </c>
      <c r="O7369" s="2">
        <v>42886</v>
      </c>
      <c r="P7369" t="s">
        <v>24</v>
      </c>
      <c r="Q7369" t="s">
        <v>28</v>
      </c>
      <c r="R7369" s="5" t="str">
        <f t="shared" si="349"/>
        <v>0.13</v>
      </c>
      <c r="S7369" s="6" t="str">
        <f t="shared" si="350"/>
        <v/>
      </c>
      <c r="T7369">
        <f>ROUND(INT(表1[[#This Row],[合同结束日期]]-表1[[#This Row],[合同起始日期]])/365,1)</f>
        <v>2</v>
      </c>
    </row>
    <row r="7370" spans="1:20">
      <c r="A7370" s="1">
        <v>42217</v>
      </c>
      <c r="B7370" t="s">
        <v>121</v>
      </c>
      <c r="C7370">
        <f t="shared" si="348"/>
        <v>3</v>
      </c>
      <c r="D7370" t="s">
        <v>448</v>
      </c>
      <c r="E7370" s="4">
        <v>56243.519999999997</v>
      </c>
      <c r="F7370" s="4">
        <v>21839.358815999996</v>
      </c>
      <c r="G7370" s="3">
        <v>0.38829999999999998</v>
      </c>
      <c r="H7370" s="7">
        <v>901.3384615384615</v>
      </c>
      <c r="I7370" s="4">
        <v>349.98972461538455</v>
      </c>
      <c r="J7370">
        <v>62.4</v>
      </c>
      <c r="K7370" t="s">
        <v>20</v>
      </c>
      <c r="L7370" t="s">
        <v>21</v>
      </c>
      <c r="M7370" t="s">
        <v>130</v>
      </c>
      <c r="N7370" s="2">
        <v>42156</v>
      </c>
      <c r="O7370" s="2">
        <v>42886</v>
      </c>
      <c r="P7370" t="s">
        <v>24</v>
      </c>
      <c r="Q7370" t="s">
        <v>56</v>
      </c>
      <c r="R7370" s="5" t="str">
        <f t="shared" si="349"/>
        <v>0.17</v>
      </c>
      <c r="S7370" s="6" t="str">
        <f t="shared" si="350"/>
        <v/>
      </c>
      <c r="T7370">
        <f>ROUND(INT(表1[[#This Row],[合同结束日期]]-表1[[#This Row],[合同起始日期]])/365,1)</f>
        <v>2</v>
      </c>
    </row>
    <row r="7371" spans="1:20">
      <c r="A7371" s="1">
        <v>42217</v>
      </c>
      <c r="B7371" t="s">
        <v>121</v>
      </c>
      <c r="C7371">
        <f t="shared" si="348"/>
        <v>3</v>
      </c>
      <c r="D7371" t="s">
        <v>380</v>
      </c>
      <c r="E7371" s="4">
        <v>221460.84</v>
      </c>
      <c r="F7371" s="4">
        <v>39995.827703999996</v>
      </c>
      <c r="G7371" s="3">
        <v>0.18059999999999998</v>
      </c>
      <c r="H7371" s="7">
        <v>2428.2986842105261</v>
      </c>
      <c r="I7371" s="4">
        <v>438.55074236842097</v>
      </c>
      <c r="J7371">
        <v>91.2</v>
      </c>
      <c r="K7371" t="s">
        <v>20</v>
      </c>
      <c r="L7371" t="s">
        <v>21</v>
      </c>
      <c r="M7371" t="s">
        <v>130</v>
      </c>
      <c r="N7371" s="2">
        <v>42104</v>
      </c>
      <c r="O7371" s="2">
        <v>42849</v>
      </c>
      <c r="P7371" t="s">
        <v>24</v>
      </c>
      <c r="Q7371" t="s">
        <v>59</v>
      </c>
      <c r="R7371" s="5" t="str">
        <f t="shared" si="349"/>
        <v>0.16</v>
      </c>
      <c r="S7371" s="6" t="str">
        <f t="shared" si="350"/>
        <v/>
      </c>
      <c r="T7371">
        <f>ROUND(INT(表1[[#This Row],[合同结束日期]]-表1[[#This Row],[合同起始日期]])/365,1)</f>
        <v>2</v>
      </c>
    </row>
    <row r="7372" spans="1:20">
      <c r="A7372" s="1">
        <v>42217</v>
      </c>
      <c r="B7372" t="s">
        <v>121</v>
      </c>
      <c r="C7372">
        <f t="shared" si="348"/>
        <v>3</v>
      </c>
      <c r="D7372" t="s">
        <v>166</v>
      </c>
      <c r="E7372" s="4">
        <v>323842.8</v>
      </c>
      <c r="F7372" s="4">
        <v>61951.127639999999</v>
      </c>
      <c r="G7372" s="3">
        <v>0.1913</v>
      </c>
      <c r="H7372" s="7">
        <v>1596.8579881656806</v>
      </c>
      <c r="I7372" s="4">
        <v>305.47893313609467</v>
      </c>
      <c r="J7372">
        <v>202.79999999999998</v>
      </c>
      <c r="K7372" t="s">
        <v>20</v>
      </c>
      <c r="L7372" t="s">
        <v>21</v>
      </c>
      <c r="M7372" t="s">
        <v>130</v>
      </c>
      <c r="N7372" s="2">
        <v>41281</v>
      </c>
      <c r="O7372" s="2">
        <v>42499</v>
      </c>
      <c r="P7372" t="s">
        <v>24</v>
      </c>
      <c r="Q7372" t="s">
        <v>59</v>
      </c>
      <c r="R7372" s="5" t="str">
        <f t="shared" si="349"/>
        <v>0.16</v>
      </c>
      <c r="S7372" s="6" t="str">
        <f t="shared" si="350"/>
        <v/>
      </c>
      <c r="T7372">
        <f>ROUND(INT(表1[[#This Row],[合同结束日期]]-表1[[#This Row],[合同起始日期]])/365,1)</f>
        <v>3.3</v>
      </c>
    </row>
    <row r="7373" spans="1:20">
      <c r="A7373" s="1">
        <v>42217</v>
      </c>
      <c r="B7373" t="s">
        <v>121</v>
      </c>
      <c r="C7373">
        <f t="shared" si="348"/>
        <v>3</v>
      </c>
      <c r="D7373" t="s">
        <v>167</v>
      </c>
      <c r="E7373" s="4">
        <v>195601.19999999998</v>
      </c>
      <c r="F7373" s="4">
        <v>48919.860119999998</v>
      </c>
      <c r="G7373" s="3">
        <v>0.25009999999999999</v>
      </c>
      <c r="H7373" s="7">
        <v>1079.476821192053</v>
      </c>
      <c r="I7373" s="4">
        <v>269.97715298013247</v>
      </c>
      <c r="J7373">
        <v>181.2</v>
      </c>
      <c r="K7373" t="s">
        <v>20</v>
      </c>
      <c r="L7373" t="s">
        <v>21</v>
      </c>
      <c r="M7373" t="s">
        <v>130</v>
      </c>
      <c r="N7373" s="2">
        <v>41285</v>
      </c>
      <c r="O7373" s="2">
        <v>42499</v>
      </c>
      <c r="P7373" t="s">
        <v>24</v>
      </c>
      <c r="Q7373" t="s">
        <v>30</v>
      </c>
      <c r="R7373" s="5" t="str">
        <f t="shared" si="349"/>
        <v>0.18</v>
      </c>
      <c r="S7373" s="6" t="str">
        <f t="shared" si="350"/>
        <v/>
      </c>
      <c r="T7373">
        <f>ROUND(INT(表1[[#This Row],[合同结束日期]]-表1[[#This Row],[合同起始日期]])/365,1)</f>
        <v>3.3</v>
      </c>
    </row>
    <row r="7374" spans="1:20">
      <c r="A7374" s="1">
        <v>42217</v>
      </c>
      <c r="B7374" t="s">
        <v>121</v>
      </c>
      <c r="C7374">
        <f t="shared" si="348"/>
        <v>3</v>
      </c>
      <c r="D7374" t="s">
        <v>168</v>
      </c>
      <c r="E7374" s="4">
        <v>218847.6</v>
      </c>
      <c r="F7374" s="4">
        <v>51297.877440000004</v>
      </c>
      <c r="G7374" s="3">
        <v>0.23440000000000003</v>
      </c>
      <c r="H7374" s="7">
        <v>1125.7592592592594</v>
      </c>
      <c r="I7374" s="4">
        <v>263.87797037037041</v>
      </c>
      <c r="J7374">
        <v>194.4</v>
      </c>
      <c r="K7374" t="s">
        <v>60</v>
      </c>
      <c r="L7374" t="s">
        <v>61</v>
      </c>
      <c r="M7374" t="s">
        <v>58</v>
      </c>
      <c r="N7374" s="2">
        <v>41348</v>
      </c>
      <c r="O7374" s="2">
        <v>42499</v>
      </c>
      <c r="P7374" t="s">
        <v>24</v>
      </c>
      <c r="Q7374" t="s">
        <v>420</v>
      </c>
      <c r="R7374" s="5" t="str">
        <f t="shared" si="349"/>
        <v>0.19</v>
      </c>
      <c r="S7374" s="6" t="str">
        <f t="shared" si="350"/>
        <v/>
      </c>
      <c r="T7374">
        <f>ROUND(INT(表1[[#This Row],[合同结束日期]]-表1[[#This Row],[合同起始日期]])/365,1)</f>
        <v>3.2</v>
      </c>
    </row>
    <row r="7375" spans="1:20">
      <c r="A7375" s="1">
        <v>42217</v>
      </c>
      <c r="B7375" t="s">
        <v>121</v>
      </c>
      <c r="C7375">
        <f t="shared" si="348"/>
        <v>3</v>
      </c>
      <c r="D7375" t="s">
        <v>226</v>
      </c>
      <c r="E7375" s="4">
        <v>132169.56</v>
      </c>
      <c r="F7375" s="4">
        <v>57810.965543999999</v>
      </c>
      <c r="G7375" s="3">
        <v>0.43740000000000001</v>
      </c>
      <c r="H7375" s="7">
        <v>100.86199633699634</v>
      </c>
      <c r="I7375" s="4">
        <v>44.117037197802205</v>
      </c>
      <c r="J7375">
        <v>1310.3999999999999</v>
      </c>
      <c r="K7375" t="s">
        <v>20</v>
      </c>
      <c r="L7375" t="s">
        <v>173</v>
      </c>
      <c r="M7375" t="s">
        <v>172</v>
      </c>
      <c r="N7375" s="2">
        <v>41241</v>
      </c>
      <c r="O7375" s="2">
        <v>45803</v>
      </c>
      <c r="P7375" t="s">
        <v>39</v>
      </c>
      <c r="Q7375" t="s">
        <v>83</v>
      </c>
      <c r="R7375" s="5" t="str">
        <f t="shared" si="349"/>
        <v>0.14</v>
      </c>
      <c r="S7375" s="6" t="str">
        <f t="shared" si="350"/>
        <v/>
      </c>
      <c r="T7375">
        <f>ROUND(INT(表1[[#This Row],[合同结束日期]]-表1[[#This Row],[合同起始日期]])/365,1)</f>
        <v>12.5</v>
      </c>
    </row>
    <row r="7376" spans="1:20">
      <c r="A7376" s="1">
        <v>42217</v>
      </c>
      <c r="B7376" t="s">
        <v>121</v>
      </c>
      <c r="C7376">
        <f t="shared" si="348"/>
        <v>3</v>
      </c>
      <c r="D7376" t="s">
        <v>169</v>
      </c>
      <c r="E7376" s="4">
        <v>103340.4</v>
      </c>
      <c r="F7376" s="4">
        <v>34670.704199999993</v>
      </c>
      <c r="G7376" s="3">
        <v>0.33549999999999996</v>
      </c>
      <c r="H7376" s="7">
        <v>804.83177570093449</v>
      </c>
      <c r="I7376" s="4">
        <v>270.02106074766351</v>
      </c>
      <c r="J7376">
        <v>128.4</v>
      </c>
      <c r="K7376" t="s">
        <v>20</v>
      </c>
      <c r="L7376" t="s">
        <v>21</v>
      </c>
      <c r="M7376" t="s">
        <v>130</v>
      </c>
      <c r="N7376" s="2">
        <v>41326</v>
      </c>
      <c r="O7376" s="2">
        <v>42499</v>
      </c>
      <c r="P7376" t="s">
        <v>24</v>
      </c>
      <c r="Q7376" t="s">
        <v>170</v>
      </c>
      <c r="R7376" s="5" t="str">
        <f t="shared" si="349"/>
        <v>0.2</v>
      </c>
      <c r="S7376" s="6" t="str">
        <f t="shared" si="350"/>
        <v/>
      </c>
      <c r="T7376">
        <f>ROUND(INT(表1[[#This Row],[合同结束日期]]-表1[[#This Row],[合同起始日期]])/365,1)</f>
        <v>3.2</v>
      </c>
    </row>
    <row r="7377" spans="1:20">
      <c r="A7377" s="1">
        <v>42217</v>
      </c>
      <c r="B7377" t="s">
        <v>121</v>
      </c>
      <c r="C7377">
        <f t="shared" si="348"/>
        <v>3</v>
      </c>
      <c r="D7377" t="s">
        <v>171</v>
      </c>
      <c r="E7377" s="4">
        <v>326712</v>
      </c>
      <c r="F7377" s="4">
        <v>118237.07279999999</v>
      </c>
      <c r="G7377" s="3">
        <v>0.3619</v>
      </c>
      <c r="H7377" s="7">
        <v>461.45762711864404</v>
      </c>
      <c r="I7377" s="4">
        <v>167.00151525423729</v>
      </c>
      <c r="J7377">
        <v>708</v>
      </c>
      <c r="K7377" t="s">
        <v>20</v>
      </c>
      <c r="L7377" t="s">
        <v>173</v>
      </c>
      <c r="M7377" t="s">
        <v>172</v>
      </c>
      <c r="N7377" s="2">
        <v>41377</v>
      </c>
      <c r="O7377" s="2">
        <v>43247</v>
      </c>
      <c r="P7377" t="s">
        <v>24</v>
      </c>
      <c r="Q7377" t="s">
        <v>429</v>
      </c>
      <c r="R7377" s="5" t="str">
        <f t="shared" si="349"/>
        <v>0.22</v>
      </c>
      <c r="S7377" s="6" t="str">
        <f t="shared" si="350"/>
        <v/>
      </c>
      <c r="T7377">
        <f>ROUND(INT(表1[[#This Row],[合同结束日期]]-表1[[#This Row],[合同起始日期]])/365,1)</f>
        <v>5.0999999999999996</v>
      </c>
    </row>
    <row r="7378" spans="1:20">
      <c r="A7378" s="1">
        <v>42217</v>
      </c>
      <c r="B7378" t="s">
        <v>121</v>
      </c>
      <c r="C7378">
        <f t="shared" si="348"/>
        <v>3</v>
      </c>
      <c r="D7378" t="s">
        <v>174</v>
      </c>
      <c r="E7378" s="4">
        <v>322150.8</v>
      </c>
      <c r="F7378" s="4">
        <v>72999.371279999992</v>
      </c>
      <c r="G7378" s="3">
        <v>0.2266</v>
      </c>
      <c r="H7378" s="7">
        <v>573.6303418803418</v>
      </c>
      <c r="I7378" s="4">
        <v>129.98463547008546</v>
      </c>
      <c r="J7378">
        <v>561.6</v>
      </c>
      <c r="K7378" t="s">
        <v>76</v>
      </c>
      <c r="L7378" t="s">
        <v>75</v>
      </c>
      <c r="M7378" t="s">
        <v>75</v>
      </c>
      <c r="N7378" s="2">
        <v>41243</v>
      </c>
      <c r="O7378" s="2">
        <v>43229</v>
      </c>
      <c r="P7378" t="s">
        <v>24</v>
      </c>
      <c r="Q7378" t="s">
        <v>48</v>
      </c>
      <c r="R7378" s="5" t="str">
        <f t="shared" si="349"/>
        <v>0.11</v>
      </c>
      <c r="S7378" s="6" t="str">
        <f t="shared" si="350"/>
        <v/>
      </c>
      <c r="T7378">
        <f>ROUND(INT(表1[[#This Row],[合同结束日期]]-表1[[#This Row],[合同起始日期]])/365,1)</f>
        <v>5.4</v>
      </c>
    </row>
    <row r="7379" spans="1:20">
      <c r="A7379" s="1">
        <v>42217</v>
      </c>
      <c r="B7379" t="s">
        <v>121</v>
      </c>
      <c r="C7379">
        <f t="shared" si="348"/>
        <v>3</v>
      </c>
      <c r="D7379" t="s">
        <v>175</v>
      </c>
      <c r="E7379" s="4">
        <v>1684940.4</v>
      </c>
      <c r="F7379" s="4">
        <v>186859.89035999999</v>
      </c>
      <c r="G7379" s="3">
        <v>0.1109</v>
      </c>
      <c r="H7379" s="7">
        <v>856.69127516778519</v>
      </c>
      <c r="I7379" s="4">
        <v>95.007062416107374</v>
      </c>
      <c r="J7379">
        <v>1966.8</v>
      </c>
      <c r="K7379" t="s">
        <v>20</v>
      </c>
      <c r="L7379" t="s">
        <v>173</v>
      </c>
      <c r="M7379" t="s">
        <v>172</v>
      </c>
      <c r="N7379" s="2">
        <v>41288</v>
      </c>
      <c r="O7379" s="2">
        <v>44694</v>
      </c>
      <c r="P7379" t="s">
        <v>18</v>
      </c>
      <c r="Q7379">
        <v>0</v>
      </c>
      <c r="R7379" s="5">
        <f t="shared" si="349"/>
        <v>0</v>
      </c>
      <c r="S7379" s="6" t="str">
        <f t="shared" si="350"/>
        <v/>
      </c>
      <c r="T7379">
        <f>ROUND(INT(表1[[#This Row],[合同结束日期]]-表1[[#This Row],[合同起始日期]])/365,1)</f>
        <v>9.3000000000000007</v>
      </c>
    </row>
    <row r="7380" spans="1:20">
      <c r="A7380" s="1">
        <v>42217</v>
      </c>
      <c r="B7380" t="s">
        <v>121</v>
      </c>
      <c r="C7380">
        <f t="shared" si="348"/>
        <v>3</v>
      </c>
      <c r="D7380" t="s">
        <v>313</v>
      </c>
      <c r="E7380" s="4">
        <v>78372</v>
      </c>
      <c r="F7380" s="4">
        <v>13142.984399999999</v>
      </c>
      <c r="G7380" s="3">
        <v>0.16769999999999999</v>
      </c>
      <c r="H7380" s="7">
        <v>4354</v>
      </c>
      <c r="I7380" s="4">
        <v>730.16579999999999</v>
      </c>
      <c r="J7380">
        <v>18</v>
      </c>
      <c r="K7380" t="s">
        <v>20</v>
      </c>
      <c r="L7380" t="s">
        <v>21</v>
      </c>
      <c r="M7380" t="s">
        <v>130</v>
      </c>
      <c r="N7380" s="2">
        <v>42201</v>
      </c>
      <c r="O7380" s="2">
        <v>42566</v>
      </c>
      <c r="P7380" t="s">
        <v>24</v>
      </c>
      <c r="Q7380" t="s">
        <v>59</v>
      </c>
      <c r="R7380" s="5" t="str">
        <f t="shared" si="349"/>
        <v>0.16</v>
      </c>
      <c r="S7380" s="6" t="str">
        <f t="shared" si="350"/>
        <v/>
      </c>
      <c r="T7380">
        <f>ROUND(INT(表1[[#This Row],[合同结束日期]]-表1[[#This Row],[合同起始日期]])/365,1)</f>
        <v>1</v>
      </c>
    </row>
    <row r="7381" spans="1:20">
      <c r="A7381" s="1">
        <v>42217</v>
      </c>
      <c r="B7381" t="s">
        <v>121</v>
      </c>
      <c r="C7381">
        <f t="shared" si="348"/>
        <v>3</v>
      </c>
      <c r="D7381" t="s">
        <v>297</v>
      </c>
      <c r="E7381" s="4">
        <v>55497.264000000003</v>
      </c>
      <c r="F7381" s="4">
        <v>7442.1831024000003</v>
      </c>
      <c r="G7381" s="3">
        <v>0.1341</v>
      </c>
      <c r="H7381" s="7">
        <v>3853.9766666666674</v>
      </c>
      <c r="I7381" s="4">
        <v>516.8182710000001</v>
      </c>
      <c r="J7381">
        <v>14.399999999999999</v>
      </c>
      <c r="K7381" t="s">
        <v>60</v>
      </c>
      <c r="L7381" t="s">
        <v>61</v>
      </c>
      <c r="M7381" t="s">
        <v>305</v>
      </c>
      <c r="N7381" s="2">
        <v>41587</v>
      </c>
      <c r="O7381" s="2">
        <v>42316</v>
      </c>
      <c r="P7381" t="s">
        <v>24</v>
      </c>
      <c r="Q7381" t="s">
        <v>65</v>
      </c>
      <c r="R7381" s="5" t="str">
        <f t="shared" si="349"/>
        <v>0.12</v>
      </c>
      <c r="S7381" s="6" t="str">
        <f t="shared" si="350"/>
        <v/>
      </c>
      <c r="T7381">
        <f>ROUND(INT(表1[[#This Row],[合同结束日期]]-表1[[#This Row],[合同起始日期]])/365,1)</f>
        <v>2</v>
      </c>
    </row>
    <row r="7382" spans="1:20">
      <c r="A7382" s="1">
        <v>42217</v>
      </c>
      <c r="B7382" t="s">
        <v>121</v>
      </c>
      <c r="C7382">
        <f t="shared" si="348"/>
        <v>3</v>
      </c>
      <c r="D7382" t="s">
        <v>268</v>
      </c>
      <c r="E7382" s="4">
        <v>141174</v>
      </c>
      <c r="F7382" s="4">
        <v>0</v>
      </c>
      <c r="G7382" s="3">
        <v>0</v>
      </c>
      <c r="H7382" s="7">
        <v>9803.7500000000018</v>
      </c>
      <c r="I7382" s="4">
        <v>0</v>
      </c>
      <c r="J7382">
        <v>14.399999999999999</v>
      </c>
      <c r="K7382" t="s">
        <v>20</v>
      </c>
      <c r="L7382" t="s">
        <v>21</v>
      </c>
      <c r="M7382" t="s">
        <v>130</v>
      </c>
      <c r="N7382" s="2">
        <v>41486</v>
      </c>
      <c r="O7382" s="2">
        <v>42215</v>
      </c>
      <c r="P7382" t="s">
        <v>24</v>
      </c>
      <c r="Q7382" t="s">
        <v>83</v>
      </c>
      <c r="R7382" s="5" t="str">
        <f t="shared" si="349"/>
        <v>0.14</v>
      </c>
      <c r="S7382" s="6" t="str">
        <f t="shared" si="350"/>
        <v/>
      </c>
      <c r="T7382">
        <f>ROUND(INT(表1[[#This Row],[合同结束日期]]-表1[[#This Row],[合同起始日期]])/365,1)</f>
        <v>2</v>
      </c>
    </row>
    <row r="7383" spans="1:20">
      <c r="A7383" s="1">
        <v>42217</v>
      </c>
      <c r="B7383" t="s">
        <v>121</v>
      </c>
      <c r="C7383">
        <f t="shared" si="348"/>
        <v>3</v>
      </c>
      <c r="D7383" t="s">
        <v>327</v>
      </c>
      <c r="E7383" s="4">
        <v>70764</v>
      </c>
      <c r="F7383" s="4">
        <v>10197.092400000001</v>
      </c>
      <c r="G7383" s="3">
        <v>0.14410000000000001</v>
      </c>
      <c r="H7383" s="7">
        <v>2457.0833333333335</v>
      </c>
      <c r="I7383" s="4">
        <v>354.06570833333342</v>
      </c>
      <c r="J7383">
        <v>28.799999999999997</v>
      </c>
      <c r="K7383" t="s">
        <v>20</v>
      </c>
      <c r="L7383" t="s">
        <v>21</v>
      </c>
      <c r="M7383" t="s">
        <v>134</v>
      </c>
      <c r="N7383" s="2">
        <v>41787</v>
      </c>
      <c r="O7383" s="2">
        <v>42517</v>
      </c>
      <c r="P7383" t="s">
        <v>24</v>
      </c>
      <c r="Q7383" t="s">
        <v>48</v>
      </c>
      <c r="R7383" s="5" t="str">
        <f t="shared" si="349"/>
        <v>0.11</v>
      </c>
      <c r="S7383" s="6" t="str">
        <f t="shared" si="350"/>
        <v/>
      </c>
      <c r="T7383">
        <f>ROUND(INT(表1[[#This Row],[合同结束日期]]-表1[[#This Row],[合同起始日期]])/365,1)</f>
        <v>2</v>
      </c>
    </row>
    <row r="7384" spans="1:20">
      <c r="A7384" s="1">
        <v>42217</v>
      </c>
      <c r="B7384" t="s">
        <v>121</v>
      </c>
      <c r="C7384">
        <f t="shared" si="348"/>
        <v>3</v>
      </c>
      <c r="D7384" t="s">
        <v>339</v>
      </c>
      <c r="E7384" s="4">
        <v>61170</v>
      </c>
      <c r="F7384" s="4">
        <v>9548.6370000000006</v>
      </c>
      <c r="G7384" s="3">
        <v>0.15610000000000002</v>
      </c>
      <c r="H7384" s="7">
        <v>4247.916666666667</v>
      </c>
      <c r="I7384" s="4">
        <v>663.09979166666676</v>
      </c>
      <c r="J7384">
        <v>14.399999999999999</v>
      </c>
      <c r="K7384" t="s">
        <v>44</v>
      </c>
      <c r="L7384" t="s">
        <v>46</v>
      </c>
      <c r="M7384" t="s">
        <v>187</v>
      </c>
      <c r="N7384" s="2">
        <v>41864</v>
      </c>
      <c r="O7384" s="2">
        <v>42228</v>
      </c>
      <c r="P7384" t="s">
        <v>24</v>
      </c>
      <c r="Q7384" t="s">
        <v>83</v>
      </c>
      <c r="R7384" s="5" t="str">
        <f t="shared" si="349"/>
        <v>0.14</v>
      </c>
      <c r="S7384" s="6" t="str">
        <f t="shared" si="350"/>
        <v/>
      </c>
      <c r="T7384">
        <f>ROUND(INT(表1[[#This Row],[合同结束日期]]-表1[[#This Row],[合同起始日期]])/365,1)</f>
        <v>1</v>
      </c>
    </row>
    <row r="7385" spans="1:20">
      <c r="A7385" s="1">
        <v>42217</v>
      </c>
      <c r="B7385" t="s">
        <v>121</v>
      </c>
      <c r="C7385">
        <f t="shared" si="348"/>
        <v>3</v>
      </c>
      <c r="D7385" t="s">
        <v>319</v>
      </c>
      <c r="E7385" s="4">
        <v>129402.59999999999</v>
      </c>
      <c r="F7385" s="4">
        <v>22593.693960000001</v>
      </c>
      <c r="G7385" s="3">
        <v>0.17460000000000001</v>
      </c>
      <c r="H7385" s="7">
        <v>7702.5357142857138</v>
      </c>
      <c r="I7385" s="4">
        <v>1344.8627357142857</v>
      </c>
      <c r="J7385">
        <v>16.8</v>
      </c>
      <c r="K7385" t="s">
        <v>20</v>
      </c>
      <c r="L7385" t="s">
        <v>21</v>
      </c>
      <c r="M7385" t="s">
        <v>130</v>
      </c>
      <c r="N7385" s="2">
        <v>42112</v>
      </c>
      <c r="O7385" s="2">
        <v>42477</v>
      </c>
      <c r="P7385" t="s">
        <v>24</v>
      </c>
      <c r="Q7385" t="s">
        <v>56</v>
      </c>
      <c r="R7385" s="5" t="str">
        <f t="shared" si="349"/>
        <v>0.17</v>
      </c>
      <c r="S7385" s="6" t="str">
        <f t="shared" si="350"/>
        <v/>
      </c>
      <c r="T7385">
        <f>ROUND(INT(表1[[#This Row],[合同结束日期]]-表1[[#This Row],[合同起始日期]])/365,1)</f>
        <v>1</v>
      </c>
    </row>
    <row r="7386" spans="1:20">
      <c r="A7386" s="1">
        <v>42217</v>
      </c>
      <c r="B7386" t="s">
        <v>121</v>
      </c>
      <c r="C7386">
        <f t="shared" si="348"/>
        <v>3</v>
      </c>
      <c r="D7386" t="s">
        <v>340</v>
      </c>
      <c r="E7386" s="4">
        <v>199473.6</v>
      </c>
      <c r="F7386" s="4">
        <v>28205.567040000002</v>
      </c>
      <c r="G7386" s="3">
        <v>0.1414</v>
      </c>
      <c r="H7386" s="7">
        <v>4374.4210526315792</v>
      </c>
      <c r="I7386" s="4">
        <v>618.54313684210524</v>
      </c>
      <c r="J7386">
        <v>45.6</v>
      </c>
      <c r="K7386" t="s">
        <v>44</v>
      </c>
      <c r="L7386" t="s">
        <v>46</v>
      </c>
      <c r="M7386" t="s">
        <v>45</v>
      </c>
      <c r="N7386" s="2">
        <v>41841</v>
      </c>
      <c r="O7386" s="2">
        <v>43659</v>
      </c>
      <c r="P7386" t="s">
        <v>24</v>
      </c>
      <c r="Q7386" t="s">
        <v>28</v>
      </c>
      <c r="R7386" s="5" t="str">
        <f t="shared" si="349"/>
        <v>0.13</v>
      </c>
      <c r="S7386" s="6" t="str">
        <f t="shared" si="350"/>
        <v/>
      </c>
      <c r="T7386">
        <f>ROUND(INT(表1[[#This Row],[合同结束日期]]-表1[[#This Row],[合同起始日期]])/365,1)</f>
        <v>5</v>
      </c>
    </row>
    <row r="7387" spans="1:20">
      <c r="A7387" s="1">
        <v>42217</v>
      </c>
      <c r="B7387" t="s">
        <v>121</v>
      </c>
      <c r="C7387">
        <f t="shared" si="348"/>
        <v>3</v>
      </c>
      <c r="D7387" t="s">
        <v>320</v>
      </c>
      <c r="E7387" s="4">
        <v>43272</v>
      </c>
      <c r="F7387" s="4">
        <v>4327.2</v>
      </c>
      <c r="G7387" s="3">
        <v>9.9999999999999992E-2</v>
      </c>
      <c r="H7387" s="7">
        <v>18030</v>
      </c>
      <c r="I7387" s="4">
        <v>1803</v>
      </c>
      <c r="J7387">
        <v>2.4</v>
      </c>
      <c r="K7387" t="s">
        <v>44</v>
      </c>
      <c r="L7387" t="s">
        <v>46</v>
      </c>
      <c r="M7387" t="s">
        <v>187</v>
      </c>
      <c r="N7387" s="2">
        <v>41712</v>
      </c>
      <c r="O7387" s="2">
        <v>42442</v>
      </c>
      <c r="P7387" t="s">
        <v>18</v>
      </c>
      <c r="Q7387" t="s">
        <v>19</v>
      </c>
      <c r="R7387" s="5" t="str">
        <f t="shared" si="349"/>
        <v>0.1</v>
      </c>
      <c r="S7387" s="6" t="str">
        <f t="shared" si="350"/>
        <v/>
      </c>
      <c r="T7387">
        <f>ROUND(INT(表1[[#This Row],[合同结束日期]]-表1[[#This Row],[合同起始日期]])/365,1)</f>
        <v>2</v>
      </c>
    </row>
    <row r="7388" spans="1:20">
      <c r="A7388" s="1">
        <v>42217</v>
      </c>
      <c r="B7388" t="s">
        <v>121</v>
      </c>
      <c r="C7388">
        <f t="shared" si="348"/>
        <v>3</v>
      </c>
      <c r="D7388" t="s">
        <v>321</v>
      </c>
      <c r="E7388" s="4">
        <v>77124</v>
      </c>
      <c r="F7388" s="4">
        <v>7712.4</v>
      </c>
      <c r="G7388" s="3">
        <v>9.9999999999999992E-2</v>
      </c>
      <c r="H7388" s="7">
        <v>32135</v>
      </c>
      <c r="I7388" s="4">
        <v>3213.5</v>
      </c>
      <c r="J7388">
        <v>2.4</v>
      </c>
      <c r="K7388" t="s">
        <v>44</v>
      </c>
      <c r="L7388" t="s">
        <v>46</v>
      </c>
      <c r="M7388" t="s">
        <v>187</v>
      </c>
      <c r="N7388" s="2">
        <v>41712</v>
      </c>
      <c r="O7388" s="2">
        <v>42442</v>
      </c>
      <c r="P7388" t="s">
        <v>18</v>
      </c>
      <c r="Q7388" t="s">
        <v>19</v>
      </c>
      <c r="R7388" s="5" t="str">
        <f t="shared" si="349"/>
        <v>0.1</v>
      </c>
      <c r="S7388" s="6" t="str">
        <f t="shared" si="350"/>
        <v/>
      </c>
      <c r="T7388">
        <f>ROUND(INT(表1[[#This Row],[合同结束日期]]-表1[[#This Row],[合同起始日期]])/365,1)</f>
        <v>2</v>
      </c>
    </row>
    <row r="7389" spans="1:20">
      <c r="A7389" s="1">
        <v>42217</v>
      </c>
      <c r="B7389" t="s">
        <v>121</v>
      </c>
      <c r="C7389">
        <f t="shared" si="348"/>
        <v>3</v>
      </c>
      <c r="D7389" t="s">
        <v>330</v>
      </c>
      <c r="E7389" s="4">
        <v>16317.599999999999</v>
      </c>
      <c r="F7389" s="4">
        <v>3211.30368</v>
      </c>
      <c r="G7389" s="3">
        <v>0.19680000000000003</v>
      </c>
      <c r="H7389" s="7">
        <v>6799</v>
      </c>
      <c r="I7389" s="4">
        <v>1338.0432000000001</v>
      </c>
      <c r="J7389">
        <v>2.4</v>
      </c>
      <c r="K7389" t="s">
        <v>44</v>
      </c>
      <c r="L7389" t="s">
        <v>46</v>
      </c>
      <c r="M7389" t="s">
        <v>45</v>
      </c>
      <c r="N7389" s="2">
        <v>41790</v>
      </c>
      <c r="O7389" s="2">
        <v>42155</v>
      </c>
      <c r="P7389" t="s">
        <v>24</v>
      </c>
      <c r="Q7389" t="s">
        <v>59</v>
      </c>
      <c r="R7389" s="5" t="str">
        <f t="shared" si="349"/>
        <v>0.16</v>
      </c>
      <c r="S7389" s="6" t="str">
        <f t="shared" si="350"/>
        <v/>
      </c>
      <c r="T7389">
        <f>ROUND(INT(表1[[#This Row],[合同结束日期]]-表1[[#This Row],[合同起始日期]])/365,1)</f>
        <v>1</v>
      </c>
    </row>
    <row r="7390" spans="1:20">
      <c r="A7390" s="1">
        <v>42248</v>
      </c>
      <c r="B7390" t="s">
        <v>121</v>
      </c>
      <c r="C7390">
        <f t="shared" si="348"/>
        <v>3</v>
      </c>
      <c r="D7390" t="s">
        <v>242</v>
      </c>
      <c r="E7390" s="4">
        <v>890342.40000000002</v>
      </c>
      <c r="F7390" s="4">
        <v>189820.99967999998</v>
      </c>
      <c r="G7390" s="3">
        <v>0.21319999999999997</v>
      </c>
      <c r="H7390" s="7">
        <v>390.50105263157894</v>
      </c>
      <c r="I7390" s="4">
        <v>83.254824421052618</v>
      </c>
      <c r="J7390">
        <v>2280</v>
      </c>
      <c r="K7390" t="s">
        <v>151</v>
      </c>
      <c r="L7390" t="s">
        <v>243</v>
      </c>
      <c r="M7390" t="s">
        <v>243</v>
      </c>
      <c r="N7390" s="2">
        <v>41282</v>
      </c>
      <c r="O7390" s="2">
        <v>45055</v>
      </c>
      <c r="P7390" t="s">
        <v>14</v>
      </c>
      <c r="Q7390" t="s">
        <v>37</v>
      </c>
      <c r="R7390" s="5" t="str">
        <f t="shared" si="349"/>
        <v>0.</v>
      </c>
      <c r="S7390" s="6" t="str">
        <f t="shared" si="350"/>
        <v/>
      </c>
      <c r="T7390">
        <f>ROUND(INT(表1[[#This Row],[合同结束日期]]-表1[[#This Row],[合同起始日期]])/365,1)</f>
        <v>10.3</v>
      </c>
    </row>
    <row r="7391" spans="1:20">
      <c r="A7391" s="1">
        <v>42248</v>
      </c>
      <c r="B7391" t="s">
        <v>121</v>
      </c>
      <c r="C7391">
        <f t="shared" si="348"/>
        <v>3</v>
      </c>
      <c r="D7391" t="s">
        <v>122</v>
      </c>
      <c r="E7391" s="4">
        <v>97511.724000000002</v>
      </c>
      <c r="F7391" s="4">
        <v>20740.743694800003</v>
      </c>
      <c r="G7391" s="3">
        <v>0.21270000000000003</v>
      </c>
      <c r="H7391" s="7">
        <v>846.45593750000012</v>
      </c>
      <c r="I7391" s="4">
        <v>180.04117790625006</v>
      </c>
      <c r="J7391">
        <v>115.19999999999999</v>
      </c>
      <c r="K7391" t="s">
        <v>44</v>
      </c>
      <c r="L7391" t="s">
        <v>46</v>
      </c>
      <c r="M7391" t="s">
        <v>45</v>
      </c>
      <c r="N7391" s="2">
        <v>41358</v>
      </c>
      <c r="O7391" s="2">
        <v>43213</v>
      </c>
      <c r="P7391" t="s">
        <v>24</v>
      </c>
      <c r="Q7391" t="s">
        <v>19</v>
      </c>
      <c r="R7391" s="5" t="str">
        <f t="shared" si="349"/>
        <v>0.1</v>
      </c>
      <c r="S7391" s="6" t="str">
        <f t="shared" si="350"/>
        <v/>
      </c>
      <c r="T7391">
        <f>ROUND(INT(表1[[#This Row],[合同结束日期]]-表1[[#This Row],[合同起始日期]])/365,1)</f>
        <v>5.0999999999999996</v>
      </c>
    </row>
    <row r="7392" spans="1:20">
      <c r="A7392" s="1">
        <v>42248</v>
      </c>
      <c r="B7392" t="s">
        <v>121</v>
      </c>
      <c r="C7392">
        <f t="shared" si="348"/>
        <v>3</v>
      </c>
      <c r="D7392" t="s">
        <v>124</v>
      </c>
      <c r="E7392" s="4">
        <v>485658</v>
      </c>
      <c r="F7392" s="4">
        <v>69012.001799999998</v>
      </c>
      <c r="G7392" s="3">
        <v>0.1421</v>
      </c>
      <c r="H7392" s="7">
        <v>809.43</v>
      </c>
      <c r="I7392" s="4">
        <v>115.020003</v>
      </c>
      <c r="J7392">
        <v>600</v>
      </c>
      <c r="K7392" t="s">
        <v>44</v>
      </c>
      <c r="L7392" t="s">
        <v>72</v>
      </c>
      <c r="M7392" t="s">
        <v>71</v>
      </c>
      <c r="N7392" s="2">
        <v>41267</v>
      </c>
      <c r="O7392" s="2">
        <v>44325</v>
      </c>
      <c r="P7392" t="s">
        <v>18</v>
      </c>
      <c r="Q7392" t="s">
        <v>42</v>
      </c>
      <c r="R7392" s="5" t="str">
        <f t="shared" si="349"/>
        <v>0.08</v>
      </c>
      <c r="S7392" s="6" t="str">
        <f t="shared" si="350"/>
        <v/>
      </c>
      <c r="T7392">
        <f>ROUND(INT(表1[[#This Row],[合同结束日期]]-表1[[#This Row],[合同起始日期]])/365,1)</f>
        <v>8.4</v>
      </c>
    </row>
    <row r="7393" spans="1:20">
      <c r="A7393" s="1">
        <v>42248</v>
      </c>
      <c r="B7393" t="s">
        <v>121</v>
      </c>
      <c r="C7393">
        <f t="shared" si="348"/>
        <v>3</v>
      </c>
      <c r="D7393" t="s">
        <v>125</v>
      </c>
      <c r="E7393" s="4">
        <v>738477.6</v>
      </c>
      <c r="F7393" s="4">
        <v>73109.282399999996</v>
      </c>
      <c r="G7393" s="3">
        <v>9.9000000000000005E-2</v>
      </c>
      <c r="H7393" s="7">
        <v>1582</v>
      </c>
      <c r="I7393" s="4">
        <v>156.61799999999999</v>
      </c>
      <c r="J7393">
        <v>466.79999999999995</v>
      </c>
      <c r="K7393" t="s">
        <v>44</v>
      </c>
      <c r="L7393" t="s">
        <v>72</v>
      </c>
      <c r="M7393" t="s">
        <v>126</v>
      </c>
      <c r="N7393" s="2">
        <v>41257</v>
      </c>
      <c r="O7393" s="2">
        <v>44325</v>
      </c>
      <c r="P7393" t="s">
        <v>24</v>
      </c>
      <c r="Q7393" t="s">
        <v>42</v>
      </c>
      <c r="R7393" s="5" t="str">
        <f t="shared" si="349"/>
        <v>0.08</v>
      </c>
      <c r="S7393" s="6" t="str">
        <f t="shared" si="350"/>
        <v/>
      </c>
      <c r="T7393">
        <f>ROUND(INT(表1[[#This Row],[合同结束日期]]-表1[[#This Row],[合同起始日期]])/365,1)</f>
        <v>8.4</v>
      </c>
    </row>
    <row r="7394" spans="1:20">
      <c r="A7394" s="1">
        <v>42248</v>
      </c>
      <c r="B7394" t="s">
        <v>121</v>
      </c>
      <c r="C7394">
        <f t="shared" si="348"/>
        <v>3</v>
      </c>
      <c r="D7394" t="s">
        <v>127</v>
      </c>
      <c r="E7394" s="4">
        <v>2698189.1999999997</v>
      </c>
      <c r="F7394" s="4">
        <v>111165.39504</v>
      </c>
      <c r="G7394" s="3">
        <v>4.1200000000000007E-2</v>
      </c>
      <c r="H7394" s="7">
        <v>2185.1224489795918</v>
      </c>
      <c r="I7394" s="4">
        <v>90.027044897959186</v>
      </c>
      <c r="J7394">
        <v>1234.8</v>
      </c>
      <c r="K7394" t="s">
        <v>44</v>
      </c>
      <c r="L7394" t="s">
        <v>72</v>
      </c>
      <c r="M7394" t="s">
        <v>71</v>
      </c>
      <c r="N7394" s="2">
        <v>41241</v>
      </c>
      <c r="O7394" s="2">
        <v>45055</v>
      </c>
      <c r="P7394" t="s">
        <v>14</v>
      </c>
      <c r="Q7394" t="s">
        <v>37</v>
      </c>
      <c r="R7394" s="5" t="str">
        <f t="shared" si="349"/>
        <v>0.</v>
      </c>
      <c r="S7394" s="6" t="str">
        <f t="shared" si="350"/>
        <v/>
      </c>
      <c r="T7394">
        <f>ROUND(INT(表1[[#This Row],[合同结束日期]]-表1[[#This Row],[合同起始日期]])/365,1)</f>
        <v>10.4</v>
      </c>
    </row>
    <row r="7395" spans="1:20">
      <c r="A7395" s="1">
        <v>42248</v>
      </c>
      <c r="B7395" t="s">
        <v>121</v>
      </c>
      <c r="C7395">
        <f t="shared" si="348"/>
        <v>3</v>
      </c>
      <c r="D7395" t="s">
        <v>312</v>
      </c>
      <c r="E7395" s="4">
        <v>639165.6</v>
      </c>
      <c r="F7395" s="4">
        <v>60720.731999999996</v>
      </c>
      <c r="G7395" s="3">
        <v>9.5000000000000001E-2</v>
      </c>
      <c r="H7395" s="7">
        <v>3916.4558823529414</v>
      </c>
      <c r="I7395" s="4">
        <v>372.06330882352944</v>
      </c>
      <c r="J7395">
        <v>163.19999999999999</v>
      </c>
      <c r="K7395" t="s">
        <v>44</v>
      </c>
      <c r="L7395" t="s">
        <v>72</v>
      </c>
      <c r="M7395" t="s">
        <v>71</v>
      </c>
      <c r="N7395" s="2">
        <v>41640</v>
      </c>
      <c r="O7395" s="2">
        <v>43100</v>
      </c>
      <c r="P7395" t="s">
        <v>18</v>
      </c>
      <c r="Q7395" t="s">
        <v>19</v>
      </c>
      <c r="R7395" s="5" t="str">
        <f t="shared" si="349"/>
        <v>0.1</v>
      </c>
      <c r="S7395" s="6" t="str">
        <f t="shared" si="350"/>
        <v/>
      </c>
      <c r="T7395">
        <f>ROUND(INT(表1[[#This Row],[合同结束日期]]-表1[[#This Row],[合同起始日期]])/365,1)</f>
        <v>4</v>
      </c>
    </row>
    <row r="7396" spans="1:20">
      <c r="A7396" s="1">
        <v>42248</v>
      </c>
      <c r="B7396" t="s">
        <v>121</v>
      </c>
      <c r="C7396">
        <f t="shared" si="348"/>
        <v>3</v>
      </c>
      <c r="D7396" t="s">
        <v>128</v>
      </c>
      <c r="E7396" s="4">
        <v>283688.39999999997</v>
      </c>
      <c r="F7396" s="4">
        <v>30808.560239999995</v>
      </c>
      <c r="G7396" s="3">
        <v>0.1086</v>
      </c>
      <c r="H7396" s="7">
        <v>1565.6092715231787</v>
      </c>
      <c r="I7396" s="4">
        <v>170.02516688741721</v>
      </c>
      <c r="J7396">
        <v>181.2</v>
      </c>
      <c r="K7396" t="s">
        <v>76</v>
      </c>
      <c r="L7396" t="s">
        <v>75</v>
      </c>
      <c r="M7396" t="s">
        <v>75</v>
      </c>
      <c r="N7396" s="2">
        <v>41285</v>
      </c>
      <c r="O7396" s="2">
        <v>43229</v>
      </c>
      <c r="P7396" t="s">
        <v>14</v>
      </c>
      <c r="Q7396" t="s">
        <v>37</v>
      </c>
      <c r="R7396" s="5" t="str">
        <f t="shared" si="349"/>
        <v>0.</v>
      </c>
      <c r="S7396" s="6" t="str">
        <f t="shared" si="350"/>
        <v/>
      </c>
      <c r="T7396">
        <f>ROUND(INT(表1[[#This Row],[合同结束日期]]-表1[[#This Row],[合同起始日期]])/365,1)</f>
        <v>5.3</v>
      </c>
    </row>
    <row r="7397" spans="1:20">
      <c r="A7397" s="1">
        <v>42248</v>
      </c>
      <c r="B7397" t="s">
        <v>121</v>
      </c>
      <c r="C7397">
        <f t="shared" si="348"/>
        <v>3</v>
      </c>
      <c r="D7397" t="s">
        <v>129</v>
      </c>
      <c r="E7397" s="4">
        <v>316407.95999999996</v>
      </c>
      <c r="F7397" s="4">
        <v>53472.945239999994</v>
      </c>
      <c r="G7397" s="3">
        <v>0.16900000000000001</v>
      </c>
      <c r="H7397" s="7">
        <v>2636.7329999999997</v>
      </c>
      <c r="I7397" s="4">
        <v>445.60787699999997</v>
      </c>
      <c r="J7397">
        <v>120</v>
      </c>
      <c r="K7397" t="s">
        <v>20</v>
      </c>
      <c r="L7397" t="s">
        <v>21</v>
      </c>
      <c r="M7397" t="s">
        <v>130</v>
      </c>
      <c r="N7397" s="2">
        <v>41285</v>
      </c>
      <c r="O7397" s="2">
        <v>42499</v>
      </c>
      <c r="P7397" t="s">
        <v>24</v>
      </c>
      <c r="Q7397" t="s">
        <v>25</v>
      </c>
      <c r="R7397" s="5" t="str">
        <f t="shared" si="349"/>
        <v>0.15</v>
      </c>
      <c r="S7397" s="6" t="str">
        <f t="shared" si="350"/>
        <v/>
      </c>
      <c r="T7397">
        <f>ROUND(INT(表1[[#This Row],[合同结束日期]]-表1[[#This Row],[合同起始日期]])/365,1)</f>
        <v>3.3</v>
      </c>
    </row>
    <row r="7398" spans="1:20">
      <c r="A7398" s="1">
        <v>42248</v>
      </c>
      <c r="B7398" t="s">
        <v>121</v>
      </c>
      <c r="C7398">
        <f t="shared" si="348"/>
        <v>3</v>
      </c>
      <c r="D7398" t="s">
        <v>424</v>
      </c>
      <c r="E7398" s="4">
        <v>94424.04</v>
      </c>
      <c r="F7398" s="4">
        <v>19083.098483999998</v>
      </c>
      <c r="G7398" s="3">
        <v>0.2021</v>
      </c>
      <c r="H7398" s="7">
        <v>1484.6547169811322</v>
      </c>
      <c r="I7398" s="4">
        <v>300.04871830188677</v>
      </c>
      <c r="J7398">
        <v>63.599999999999994</v>
      </c>
      <c r="K7398" t="s">
        <v>20</v>
      </c>
      <c r="L7398" t="s">
        <v>21</v>
      </c>
      <c r="M7398" t="s">
        <v>130</v>
      </c>
      <c r="N7398" s="2">
        <v>42134</v>
      </c>
      <c r="O7398" s="2">
        <v>42864</v>
      </c>
      <c r="P7398" t="s">
        <v>24</v>
      </c>
      <c r="Q7398" t="s">
        <v>28</v>
      </c>
      <c r="R7398" s="5" t="str">
        <f t="shared" si="349"/>
        <v>0.13</v>
      </c>
      <c r="S7398" s="6" t="str">
        <f t="shared" si="350"/>
        <v/>
      </c>
      <c r="T7398">
        <f>ROUND(INT(表1[[#This Row],[合同结束日期]]-表1[[#This Row],[合同起始日期]])/365,1)</f>
        <v>2</v>
      </c>
    </row>
    <row r="7399" spans="1:20">
      <c r="A7399" s="1">
        <v>42248</v>
      </c>
      <c r="B7399" t="s">
        <v>121</v>
      </c>
      <c r="C7399">
        <f t="shared" si="348"/>
        <v>3</v>
      </c>
      <c r="D7399" t="s">
        <v>442</v>
      </c>
      <c r="E7399" s="4">
        <v>152307.6</v>
      </c>
      <c r="F7399" s="4">
        <v>45387.664799999991</v>
      </c>
      <c r="G7399" s="3">
        <v>0.29799999999999993</v>
      </c>
      <c r="H7399" s="7">
        <v>1040.3524590163934</v>
      </c>
      <c r="I7399" s="4">
        <v>310.02503278688516</v>
      </c>
      <c r="J7399">
        <v>146.4</v>
      </c>
      <c r="K7399" t="s">
        <v>11</v>
      </c>
      <c r="L7399" t="s">
        <v>13</v>
      </c>
      <c r="M7399" t="s">
        <v>34</v>
      </c>
      <c r="N7399" s="2">
        <v>42156</v>
      </c>
      <c r="O7399" s="2">
        <v>42521</v>
      </c>
      <c r="P7399" t="s">
        <v>24</v>
      </c>
      <c r="Q7399" t="s">
        <v>25</v>
      </c>
      <c r="R7399" s="5" t="str">
        <f t="shared" si="349"/>
        <v>0.15</v>
      </c>
      <c r="S7399" s="6" t="str">
        <f t="shared" si="350"/>
        <v/>
      </c>
      <c r="T7399">
        <f>ROUND(INT(表1[[#This Row],[合同结束日期]]-表1[[#This Row],[合同起始日期]])/365,1)</f>
        <v>1</v>
      </c>
    </row>
    <row r="7400" spans="1:20">
      <c r="A7400" s="1">
        <v>42248</v>
      </c>
      <c r="B7400" t="s">
        <v>121</v>
      </c>
      <c r="C7400">
        <f t="shared" si="348"/>
        <v>3</v>
      </c>
      <c r="D7400" t="s">
        <v>402</v>
      </c>
      <c r="E7400" s="4">
        <v>120829.2</v>
      </c>
      <c r="F7400" s="4">
        <v>27005.3262</v>
      </c>
      <c r="G7400" s="3">
        <v>0.2235</v>
      </c>
      <c r="H7400" s="7">
        <v>1342.5466666666666</v>
      </c>
      <c r="I7400" s="4">
        <v>300.05917999999997</v>
      </c>
      <c r="J7400">
        <v>90</v>
      </c>
      <c r="K7400" t="s">
        <v>20</v>
      </c>
      <c r="L7400" t="s">
        <v>21</v>
      </c>
      <c r="M7400" t="s">
        <v>130</v>
      </c>
      <c r="N7400" s="2">
        <v>42123</v>
      </c>
      <c r="O7400" s="2">
        <v>42853</v>
      </c>
      <c r="P7400" t="s">
        <v>24</v>
      </c>
      <c r="Q7400" t="s">
        <v>28</v>
      </c>
      <c r="R7400" s="5" t="str">
        <f t="shared" si="349"/>
        <v>0.13</v>
      </c>
      <c r="S7400" s="6" t="str">
        <f t="shared" si="350"/>
        <v/>
      </c>
      <c r="T7400">
        <f>ROUND(INT(表1[[#This Row],[合同结束日期]]-表1[[#This Row],[合同起始日期]])/365,1)</f>
        <v>2</v>
      </c>
    </row>
    <row r="7401" spans="1:20">
      <c r="A7401" s="1">
        <v>42248</v>
      </c>
      <c r="B7401" t="s">
        <v>121</v>
      </c>
      <c r="C7401">
        <f t="shared" si="348"/>
        <v>3</v>
      </c>
      <c r="D7401" t="s">
        <v>135</v>
      </c>
      <c r="E7401" s="4">
        <v>490057.19999999995</v>
      </c>
      <c r="F7401" s="4">
        <v>88994.387520000004</v>
      </c>
      <c r="G7401" s="3">
        <v>0.18160000000000001</v>
      </c>
      <c r="H7401" s="7">
        <v>1183.7130434782607</v>
      </c>
      <c r="I7401" s="4">
        <v>214.96228869565218</v>
      </c>
      <c r="J7401">
        <v>414</v>
      </c>
      <c r="K7401" t="s">
        <v>44</v>
      </c>
      <c r="L7401" t="s">
        <v>72</v>
      </c>
      <c r="M7401" t="s">
        <v>71</v>
      </c>
      <c r="N7401" s="2">
        <v>42104</v>
      </c>
      <c r="O7401" s="2">
        <v>43594</v>
      </c>
      <c r="P7401" t="s">
        <v>24</v>
      </c>
      <c r="Q7401" t="s">
        <v>19</v>
      </c>
      <c r="R7401" s="5" t="str">
        <f t="shared" si="349"/>
        <v>0.1</v>
      </c>
      <c r="S7401" s="6" t="str">
        <f t="shared" si="350"/>
        <v/>
      </c>
      <c r="T7401">
        <f>ROUND(INT(表1[[#This Row],[合同结束日期]]-表1[[#This Row],[合同起始日期]])/365,1)</f>
        <v>4.0999999999999996</v>
      </c>
    </row>
    <row r="7402" spans="1:20">
      <c r="A7402" s="1">
        <v>42248</v>
      </c>
      <c r="B7402" t="s">
        <v>121</v>
      </c>
      <c r="C7402">
        <f t="shared" si="348"/>
        <v>3</v>
      </c>
      <c r="D7402" t="s">
        <v>136</v>
      </c>
      <c r="E7402" s="4">
        <v>302865.59999999998</v>
      </c>
      <c r="F7402" s="4">
        <v>47822.478240000004</v>
      </c>
      <c r="G7402" s="3">
        <v>0.15790000000000001</v>
      </c>
      <c r="H7402" s="7">
        <v>1013.6064257028112</v>
      </c>
      <c r="I7402" s="4">
        <v>160.0484546184739</v>
      </c>
      <c r="J7402">
        <v>298.8</v>
      </c>
      <c r="K7402" t="s">
        <v>44</v>
      </c>
      <c r="L7402" t="s">
        <v>72</v>
      </c>
      <c r="M7402" t="s">
        <v>71</v>
      </c>
      <c r="N7402" s="2">
        <v>41271</v>
      </c>
      <c r="O7402" s="2">
        <v>43229</v>
      </c>
      <c r="P7402" t="s">
        <v>24</v>
      </c>
      <c r="Q7402" t="s">
        <v>48</v>
      </c>
      <c r="R7402" s="5" t="str">
        <f t="shared" si="349"/>
        <v>0.11</v>
      </c>
      <c r="S7402" s="6" t="str">
        <f t="shared" si="350"/>
        <v/>
      </c>
      <c r="T7402">
        <f>ROUND(INT(表1[[#This Row],[合同结束日期]]-表1[[#This Row],[合同起始日期]])/365,1)</f>
        <v>5.4</v>
      </c>
    </row>
    <row r="7403" spans="1:20">
      <c r="A7403" s="1">
        <v>42248</v>
      </c>
      <c r="B7403" t="s">
        <v>121</v>
      </c>
      <c r="C7403">
        <f t="shared" si="348"/>
        <v>3</v>
      </c>
      <c r="D7403" t="s">
        <v>137</v>
      </c>
      <c r="E7403" s="4">
        <v>270700.79999999999</v>
      </c>
      <c r="F7403" s="4">
        <v>39359.89632</v>
      </c>
      <c r="G7403" s="3">
        <v>0.1454</v>
      </c>
      <c r="H7403" s="7">
        <v>1100.4097560975608</v>
      </c>
      <c r="I7403" s="4">
        <v>159.99957853658537</v>
      </c>
      <c r="J7403">
        <v>246</v>
      </c>
      <c r="K7403" t="s">
        <v>44</v>
      </c>
      <c r="L7403" t="s">
        <v>72</v>
      </c>
      <c r="M7403" t="s">
        <v>126</v>
      </c>
      <c r="N7403" s="2">
        <v>41249</v>
      </c>
      <c r="O7403" s="2">
        <v>43229</v>
      </c>
      <c r="P7403" t="s">
        <v>24</v>
      </c>
      <c r="Q7403" t="s">
        <v>19</v>
      </c>
      <c r="R7403" s="5" t="str">
        <f t="shared" si="349"/>
        <v>0.1</v>
      </c>
      <c r="S7403" s="6" t="str">
        <f t="shared" si="350"/>
        <v/>
      </c>
      <c r="T7403">
        <f>ROUND(INT(表1[[#This Row],[合同结束日期]]-表1[[#This Row],[合同起始日期]])/365,1)</f>
        <v>5.4</v>
      </c>
    </row>
    <row r="7404" spans="1:20">
      <c r="A7404" s="1">
        <v>42248</v>
      </c>
      <c r="B7404" t="s">
        <v>121</v>
      </c>
      <c r="C7404">
        <f t="shared" si="348"/>
        <v>3</v>
      </c>
      <c r="D7404" t="s">
        <v>443</v>
      </c>
      <c r="E7404" s="4">
        <v>242478</v>
      </c>
      <c r="F7404" s="4">
        <v>20586.3822</v>
      </c>
      <c r="G7404" s="3">
        <v>8.4900000000000003E-2</v>
      </c>
      <c r="H7404" s="7">
        <v>4123.7755102040819</v>
      </c>
      <c r="I7404" s="4">
        <v>350.10854081632652</v>
      </c>
      <c r="J7404">
        <v>58.8</v>
      </c>
      <c r="K7404" t="s">
        <v>140</v>
      </c>
      <c r="L7404" t="s">
        <v>309</v>
      </c>
      <c r="M7404" t="s">
        <v>309</v>
      </c>
      <c r="N7404" s="2">
        <v>42156</v>
      </c>
      <c r="O7404" s="2">
        <v>42886</v>
      </c>
      <c r="P7404" t="s">
        <v>24</v>
      </c>
      <c r="Q7404" t="s">
        <v>208</v>
      </c>
      <c r="R7404" s="5" t="str">
        <f t="shared" si="349"/>
        <v>0.05</v>
      </c>
      <c r="S7404" s="6" t="str">
        <f t="shared" si="350"/>
        <v/>
      </c>
      <c r="T7404">
        <f>ROUND(INT(表1[[#This Row],[合同结束日期]]-表1[[#This Row],[合同起始日期]])/365,1)</f>
        <v>2</v>
      </c>
    </row>
    <row r="7405" spans="1:20">
      <c r="A7405" s="1">
        <v>42248</v>
      </c>
      <c r="B7405" t="s">
        <v>121</v>
      </c>
      <c r="C7405">
        <f t="shared" si="348"/>
        <v>3</v>
      </c>
      <c r="D7405" t="s">
        <v>141</v>
      </c>
      <c r="E7405" s="4">
        <v>304228.8</v>
      </c>
      <c r="F7405" s="4">
        <v>64344.391200000005</v>
      </c>
      <c r="G7405" s="3">
        <v>0.21150000000000002</v>
      </c>
      <c r="H7405" s="7">
        <v>590.96503496503499</v>
      </c>
      <c r="I7405" s="4">
        <v>124.98910489510492</v>
      </c>
      <c r="J7405">
        <v>514.79999999999995</v>
      </c>
      <c r="K7405" t="s">
        <v>44</v>
      </c>
      <c r="L7405" t="s">
        <v>72</v>
      </c>
      <c r="M7405" t="s">
        <v>71</v>
      </c>
      <c r="N7405" s="2">
        <v>41285</v>
      </c>
      <c r="O7405" s="2">
        <v>43229</v>
      </c>
      <c r="P7405" t="s">
        <v>24</v>
      </c>
      <c r="Q7405" t="s">
        <v>19</v>
      </c>
      <c r="R7405" s="5" t="str">
        <f t="shared" si="349"/>
        <v>0.1</v>
      </c>
      <c r="S7405" s="6" t="str">
        <f t="shared" si="350"/>
        <v/>
      </c>
      <c r="T7405">
        <f>ROUND(INT(表1[[#This Row],[合同结束日期]]-表1[[#This Row],[合同起始日期]])/365,1)</f>
        <v>5.3</v>
      </c>
    </row>
    <row r="7406" spans="1:20">
      <c r="A7406" s="1">
        <v>42248</v>
      </c>
      <c r="B7406" t="s">
        <v>121</v>
      </c>
      <c r="C7406">
        <f t="shared" si="348"/>
        <v>3</v>
      </c>
      <c r="D7406" t="s">
        <v>142</v>
      </c>
      <c r="E7406" s="4">
        <v>323315.03999999998</v>
      </c>
      <c r="F7406" s="4">
        <v>48755.908031999999</v>
      </c>
      <c r="G7406" s="3">
        <v>0.15080000000000002</v>
      </c>
      <c r="H7406" s="7">
        <v>1224.6781818181817</v>
      </c>
      <c r="I7406" s="4">
        <v>184.68146981818182</v>
      </c>
      <c r="J7406">
        <v>264</v>
      </c>
      <c r="K7406" t="s">
        <v>60</v>
      </c>
      <c r="L7406" t="s">
        <v>61</v>
      </c>
      <c r="M7406" t="s">
        <v>143</v>
      </c>
      <c r="N7406" s="2">
        <v>41383</v>
      </c>
      <c r="O7406" s="2">
        <v>42873</v>
      </c>
      <c r="P7406" t="s">
        <v>24</v>
      </c>
      <c r="Q7406" t="s">
        <v>48</v>
      </c>
      <c r="R7406" s="5" t="str">
        <f t="shared" si="349"/>
        <v>0.11</v>
      </c>
      <c r="S7406" s="6" t="str">
        <f t="shared" si="350"/>
        <v/>
      </c>
      <c r="T7406">
        <f>ROUND(INT(表1[[#This Row],[合同结束日期]]-表1[[#This Row],[合同起始日期]])/365,1)</f>
        <v>4.0999999999999996</v>
      </c>
    </row>
    <row r="7407" spans="1:20">
      <c r="A7407" s="1">
        <v>42248</v>
      </c>
      <c r="B7407" t="s">
        <v>121</v>
      </c>
      <c r="C7407">
        <f t="shared" si="348"/>
        <v>3</v>
      </c>
      <c r="D7407" t="s">
        <v>425</v>
      </c>
      <c r="E7407" s="4">
        <v>147156</v>
      </c>
      <c r="F7407" s="4">
        <v>24118.868399999999</v>
      </c>
      <c r="G7407" s="3">
        <v>0.16389999999999999</v>
      </c>
      <c r="H7407" s="7">
        <v>3606.7647058823532</v>
      </c>
      <c r="I7407" s="4">
        <v>591.14873529411773</v>
      </c>
      <c r="J7407">
        <v>40.799999999999997</v>
      </c>
      <c r="K7407" t="s">
        <v>44</v>
      </c>
      <c r="L7407" t="s">
        <v>46</v>
      </c>
      <c r="M7407" t="s">
        <v>187</v>
      </c>
      <c r="N7407" s="2">
        <v>42156</v>
      </c>
      <c r="O7407" s="2">
        <v>42886</v>
      </c>
      <c r="P7407" t="s">
        <v>24</v>
      </c>
      <c r="Q7407" t="s">
        <v>25</v>
      </c>
      <c r="R7407" s="5" t="str">
        <f t="shared" si="349"/>
        <v>0.15</v>
      </c>
      <c r="S7407" s="6" t="str">
        <f t="shared" si="350"/>
        <v/>
      </c>
      <c r="T7407">
        <f>ROUND(INT(表1[[#This Row],[合同结束日期]]-表1[[#This Row],[合同起始日期]])/365,1)</f>
        <v>2</v>
      </c>
    </row>
    <row r="7408" spans="1:20">
      <c r="A7408" s="1">
        <v>42248</v>
      </c>
      <c r="B7408" t="s">
        <v>121</v>
      </c>
      <c r="C7408">
        <f t="shared" si="348"/>
        <v>3</v>
      </c>
      <c r="D7408" t="s">
        <v>146</v>
      </c>
      <c r="E7408" s="4">
        <v>716296.5959999999</v>
      </c>
      <c r="F7408" s="4">
        <v>100281.52343999999</v>
      </c>
      <c r="G7408" s="3">
        <v>0.14000000000000001</v>
      </c>
      <c r="H7408" s="7">
        <v>4389.0722794117646</v>
      </c>
      <c r="I7408" s="4">
        <v>614.47011911764707</v>
      </c>
      <c r="J7408">
        <v>163.19999999999999</v>
      </c>
      <c r="K7408" t="s">
        <v>11</v>
      </c>
      <c r="L7408" t="s">
        <v>51</v>
      </c>
      <c r="M7408" t="s">
        <v>50</v>
      </c>
      <c r="N7408" s="2">
        <v>41343</v>
      </c>
      <c r="O7408" s="2">
        <v>42499</v>
      </c>
      <c r="P7408" t="s">
        <v>18</v>
      </c>
      <c r="Q7408" t="s">
        <v>83</v>
      </c>
      <c r="R7408" s="5" t="str">
        <f t="shared" si="349"/>
        <v>0.14</v>
      </c>
      <c r="S7408" s="6" t="str">
        <f t="shared" si="350"/>
        <v/>
      </c>
      <c r="T7408">
        <f>ROUND(INT(表1[[#This Row],[合同结束日期]]-表1[[#This Row],[合同起始日期]])/365,1)</f>
        <v>3.2</v>
      </c>
    </row>
    <row r="7409" spans="1:20">
      <c r="A7409" s="1">
        <v>42248</v>
      </c>
      <c r="B7409" t="s">
        <v>121</v>
      </c>
      <c r="C7409">
        <f t="shared" si="348"/>
        <v>3</v>
      </c>
      <c r="D7409" t="s">
        <v>147</v>
      </c>
      <c r="E7409" s="4">
        <v>1073462.46</v>
      </c>
      <c r="F7409" s="4">
        <v>88238.614212000015</v>
      </c>
      <c r="G7409" s="3">
        <v>8.2200000000000023E-2</v>
      </c>
      <c r="H7409" s="7">
        <v>1323.301849112426</v>
      </c>
      <c r="I7409" s="4">
        <v>108.77541199704145</v>
      </c>
      <c r="J7409">
        <v>811.19999999999993</v>
      </c>
      <c r="K7409" t="s">
        <v>44</v>
      </c>
      <c r="L7409" t="s">
        <v>72</v>
      </c>
      <c r="M7409" t="s">
        <v>71</v>
      </c>
      <c r="N7409" s="2">
        <v>41240</v>
      </c>
      <c r="O7409" s="2">
        <v>44325</v>
      </c>
      <c r="P7409" t="s">
        <v>18</v>
      </c>
      <c r="Q7409" t="s">
        <v>42</v>
      </c>
      <c r="R7409" s="5" t="str">
        <f t="shared" si="349"/>
        <v>0.08</v>
      </c>
      <c r="S7409" s="6" t="str">
        <f t="shared" si="350"/>
        <v/>
      </c>
      <c r="T7409">
        <f>ROUND(INT(表1[[#This Row],[合同结束日期]]-表1[[#This Row],[合同起始日期]])/365,1)</f>
        <v>8.5</v>
      </c>
    </row>
    <row r="7410" spans="1:20">
      <c r="A7410" s="1">
        <v>42248</v>
      </c>
      <c r="B7410" t="s">
        <v>121</v>
      </c>
      <c r="C7410">
        <f t="shared" si="348"/>
        <v>3</v>
      </c>
      <c r="D7410" t="s">
        <v>148</v>
      </c>
      <c r="E7410" s="4">
        <v>156858.72</v>
      </c>
      <c r="F7410" s="4">
        <v>22540.598064000002</v>
      </c>
      <c r="G7410" s="3">
        <v>0.14370000000000002</v>
      </c>
      <c r="H7410" s="7">
        <v>2108.3161290322582</v>
      </c>
      <c r="I7410" s="4">
        <v>302.96502774193556</v>
      </c>
      <c r="J7410">
        <v>74.399999999999991</v>
      </c>
      <c r="K7410" t="s">
        <v>44</v>
      </c>
      <c r="L7410" t="s">
        <v>72</v>
      </c>
      <c r="M7410" t="s">
        <v>126</v>
      </c>
      <c r="N7410" s="2">
        <v>41312</v>
      </c>
      <c r="O7410" s="2">
        <v>43229</v>
      </c>
      <c r="P7410" t="s">
        <v>24</v>
      </c>
      <c r="Q7410" t="s">
        <v>65</v>
      </c>
      <c r="R7410" s="5" t="str">
        <f t="shared" si="349"/>
        <v>0.12</v>
      </c>
      <c r="S7410" s="6" t="str">
        <f t="shared" si="350"/>
        <v/>
      </c>
      <c r="T7410">
        <f>ROUND(INT(表1[[#This Row],[合同结束日期]]-表1[[#This Row],[合同起始日期]])/365,1)</f>
        <v>5.3</v>
      </c>
    </row>
    <row r="7411" spans="1:20">
      <c r="A7411" s="1">
        <v>42248</v>
      </c>
      <c r="B7411" t="s">
        <v>121</v>
      </c>
      <c r="C7411">
        <f t="shared" ref="C7411:C7474" si="351">IF($B7411="负一层",-1,IF($B7411="负一夹层",0,IF($B7411="一层",1,IF($B7411="二层",2,IF($B7411="三层",3,IF($B7411="四层",4))))))</f>
        <v>3</v>
      </c>
      <c r="D7411" t="s">
        <v>304</v>
      </c>
      <c r="E7411" s="4">
        <v>30180</v>
      </c>
      <c r="F7411" s="4">
        <v>12277.224</v>
      </c>
      <c r="G7411" s="3">
        <v>0.40679999999999999</v>
      </c>
      <c r="H7411" s="7">
        <v>811.29032258064524</v>
      </c>
      <c r="I7411" s="4">
        <v>330.03290322580648</v>
      </c>
      <c r="J7411">
        <v>37.199999999999996</v>
      </c>
      <c r="K7411" t="s">
        <v>44</v>
      </c>
      <c r="L7411" t="s">
        <v>46</v>
      </c>
      <c r="M7411" t="s">
        <v>45</v>
      </c>
      <c r="N7411" s="2">
        <v>41609</v>
      </c>
      <c r="O7411" s="2">
        <v>42358</v>
      </c>
      <c r="P7411" t="s">
        <v>24</v>
      </c>
      <c r="Q7411" t="s">
        <v>83</v>
      </c>
      <c r="R7411" s="5" t="str">
        <f t="shared" ref="R7411:R7474" si="352">IF(ISERROR(FIND(",",$Q7411)),$Q7411,LEFT($Q7411,FIND(",",$Q7411)-1))</f>
        <v>0.14</v>
      </c>
      <c r="S7411" s="6" t="str">
        <f t="shared" si="350"/>
        <v/>
      </c>
      <c r="T7411">
        <f>ROUND(INT(表1[[#This Row],[合同结束日期]]-表1[[#This Row],[合同起始日期]])/365,1)</f>
        <v>2.1</v>
      </c>
    </row>
    <row r="7412" spans="1:20">
      <c r="A7412" s="1">
        <v>42248</v>
      </c>
      <c r="B7412" t="s">
        <v>121</v>
      </c>
      <c r="C7412">
        <f t="shared" si="351"/>
        <v>3</v>
      </c>
      <c r="D7412" t="s">
        <v>149</v>
      </c>
      <c r="E7412" s="4">
        <v>3997696.6439999999</v>
      </c>
      <c r="F7412" s="4">
        <v>489296.10411009018</v>
      </c>
      <c r="G7412" s="3">
        <v>0.1223945055572081</v>
      </c>
      <c r="H7412" s="7">
        <v>896.02309575040351</v>
      </c>
      <c r="I7412" s="4">
        <v>109.66830377220957</v>
      </c>
      <c r="J7412">
        <v>4461.5999999999995</v>
      </c>
      <c r="K7412" t="s">
        <v>151</v>
      </c>
      <c r="L7412" t="s">
        <v>150</v>
      </c>
      <c r="M7412" t="s">
        <v>150</v>
      </c>
      <c r="N7412" s="2">
        <v>41150</v>
      </c>
      <c r="O7412" s="2">
        <v>48708</v>
      </c>
      <c r="P7412" t="s">
        <v>24</v>
      </c>
      <c r="Q7412" t="s">
        <v>65</v>
      </c>
      <c r="R7412" s="5" t="str">
        <f t="shared" si="352"/>
        <v>0.12</v>
      </c>
      <c r="S7412" s="6" t="str">
        <f t="shared" ref="S7412:S7475" si="353">IF(ISERROR(FIND(",",$Q7412)),"",RIGHT($Q7412,LEN($Q7412)-FIND(",",$Q7412)))</f>
        <v/>
      </c>
      <c r="T7412">
        <f>ROUND(INT(表1[[#This Row],[合同结束日期]]-表1[[#This Row],[合同起始日期]])/365,1)</f>
        <v>20.7</v>
      </c>
    </row>
    <row r="7413" spans="1:20">
      <c r="A7413" s="1">
        <v>42248</v>
      </c>
      <c r="B7413" t="s">
        <v>121</v>
      </c>
      <c r="C7413">
        <f t="shared" si="351"/>
        <v>3</v>
      </c>
      <c r="D7413" t="s">
        <v>225</v>
      </c>
      <c r="E7413" s="4">
        <v>394200</v>
      </c>
      <c r="F7413" s="4">
        <v>44516.679078618836</v>
      </c>
      <c r="G7413" s="3">
        <v>0.11292917067128067</v>
      </c>
      <c r="H7413" s="7">
        <v>2183.7399454895967</v>
      </c>
      <c r="I7413" s="4">
        <v>246.60794100588777</v>
      </c>
      <c r="J7413">
        <v>180.51599999999999</v>
      </c>
      <c r="K7413" t="s">
        <v>44</v>
      </c>
      <c r="L7413" t="s">
        <v>72</v>
      </c>
      <c r="M7413" t="s">
        <v>126</v>
      </c>
      <c r="N7413" s="2">
        <v>41337</v>
      </c>
      <c r="O7413" s="2">
        <v>46917</v>
      </c>
      <c r="P7413" t="s">
        <v>24</v>
      </c>
      <c r="Q7413">
        <v>0.08</v>
      </c>
      <c r="R7413" s="5">
        <f t="shared" si="352"/>
        <v>0.08</v>
      </c>
      <c r="S7413" s="6" t="str">
        <f t="shared" si="353"/>
        <v/>
      </c>
      <c r="T7413">
        <f>ROUND(INT(表1[[#This Row],[合同结束日期]]-表1[[#This Row],[合同起始日期]])/365,1)</f>
        <v>15.3</v>
      </c>
    </row>
    <row r="7414" spans="1:20">
      <c r="A7414" s="1">
        <v>42248</v>
      </c>
      <c r="B7414" t="s">
        <v>121</v>
      </c>
      <c r="C7414">
        <f t="shared" si="351"/>
        <v>3</v>
      </c>
      <c r="D7414" t="s">
        <v>152</v>
      </c>
      <c r="E7414" s="4">
        <v>300072</v>
      </c>
      <c r="F7414" s="4">
        <v>63375.206399999995</v>
      </c>
      <c r="G7414" s="3">
        <v>0.21119999999999997</v>
      </c>
      <c r="H7414" s="7">
        <v>899.49640287769796</v>
      </c>
      <c r="I7414" s="4">
        <v>189.9736402877698</v>
      </c>
      <c r="J7414">
        <v>333.59999999999997</v>
      </c>
      <c r="K7414" t="s">
        <v>151</v>
      </c>
      <c r="L7414" t="s">
        <v>154</v>
      </c>
      <c r="M7414" t="s">
        <v>153</v>
      </c>
      <c r="N7414" s="2">
        <v>41261</v>
      </c>
      <c r="O7414" s="2">
        <v>43229</v>
      </c>
      <c r="P7414" t="s">
        <v>14</v>
      </c>
      <c r="Q7414" t="s">
        <v>37</v>
      </c>
      <c r="R7414" s="5" t="str">
        <f t="shared" si="352"/>
        <v>0.</v>
      </c>
      <c r="S7414" s="6" t="str">
        <f t="shared" si="353"/>
        <v/>
      </c>
      <c r="T7414">
        <f>ROUND(INT(表1[[#This Row],[合同结束日期]]-表1[[#This Row],[合同起始日期]])/365,1)</f>
        <v>5.4</v>
      </c>
    </row>
    <row r="7415" spans="1:20">
      <c r="A7415" s="1">
        <v>42248</v>
      </c>
      <c r="B7415" t="s">
        <v>121</v>
      </c>
      <c r="C7415">
        <f t="shared" si="351"/>
        <v>3</v>
      </c>
      <c r="D7415" t="s">
        <v>138</v>
      </c>
      <c r="E7415" s="4">
        <v>82639.199999999997</v>
      </c>
      <c r="F7415" s="4">
        <v>17659.997039999998</v>
      </c>
      <c r="G7415" s="3">
        <v>0.2137</v>
      </c>
      <c r="H7415" s="7">
        <v>1497.0869565217392</v>
      </c>
      <c r="I7415" s="4">
        <v>319.92748260869564</v>
      </c>
      <c r="J7415">
        <v>55.199999999999996</v>
      </c>
      <c r="K7415" t="s">
        <v>140</v>
      </c>
      <c r="L7415" t="s">
        <v>139</v>
      </c>
      <c r="M7415" t="s">
        <v>139</v>
      </c>
      <c r="N7415" s="2">
        <v>42182</v>
      </c>
      <c r="O7415" s="2">
        <v>42912</v>
      </c>
      <c r="P7415" t="s">
        <v>24</v>
      </c>
      <c r="Q7415" t="s">
        <v>83</v>
      </c>
      <c r="R7415" s="5" t="str">
        <f t="shared" si="352"/>
        <v>0.14</v>
      </c>
      <c r="S7415" s="6" t="str">
        <f t="shared" si="353"/>
        <v/>
      </c>
      <c r="T7415">
        <f>ROUND(INT(表1[[#This Row],[合同结束日期]]-表1[[#This Row],[合同起始日期]])/365,1)</f>
        <v>2</v>
      </c>
    </row>
    <row r="7416" spans="1:20">
      <c r="A7416" s="1">
        <v>42248</v>
      </c>
      <c r="B7416" t="s">
        <v>121</v>
      </c>
      <c r="C7416">
        <f t="shared" si="351"/>
        <v>3</v>
      </c>
      <c r="D7416" t="s">
        <v>426</v>
      </c>
      <c r="E7416" s="4">
        <v>350263.92000000004</v>
      </c>
      <c r="F7416" s="4">
        <v>62171.845799999996</v>
      </c>
      <c r="G7416" s="3">
        <v>0.17749999999999996</v>
      </c>
      <c r="H7416" s="7">
        <v>2861.6333333333337</v>
      </c>
      <c r="I7416" s="4">
        <v>507.93991666666665</v>
      </c>
      <c r="J7416">
        <v>122.39999999999999</v>
      </c>
      <c r="K7416" t="s">
        <v>11</v>
      </c>
      <c r="L7416" t="s">
        <v>13</v>
      </c>
      <c r="M7416" t="s">
        <v>27</v>
      </c>
      <c r="N7416" s="2">
        <v>42172</v>
      </c>
      <c r="O7416" s="2">
        <v>42902</v>
      </c>
      <c r="P7416" t="s">
        <v>24</v>
      </c>
      <c r="Q7416" t="s">
        <v>59</v>
      </c>
      <c r="R7416" s="5" t="str">
        <f t="shared" si="352"/>
        <v>0.16</v>
      </c>
      <c r="S7416" s="6" t="str">
        <f t="shared" si="353"/>
        <v/>
      </c>
      <c r="T7416">
        <f>ROUND(INT(表1[[#This Row],[合同结束日期]]-表1[[#This Row],[合同起始日期]])/365,1)</f>
        <v>2</v>
      </c>
    </row>
    <row r="7417" spans="1:20">
      <c r="A7417" s="1">
        <v>42248</v>
      </c>
      <c r="B7417" t="s">
        <v>121</v>
      </c>
      <c r="C7417">
        <f t="shared" si="351"/>
        <v>3</v>
      </c>
      <c r="D7417" t="s">
        <v>445</v>
      </c>
      <c r="E7417" s="4">
        <v>143794.08000000002</v>
      </c>
      <c r="F7417" s="4">
        <v>30498.724368000003</v>
      </c>
      <c r="G7417" s="3">
        <v>0.21209999999999998</v>
      </c>
      <c r="H7417" s="7">
        <v>1556.2129870129872</v>
      </c>
      <c r="I7417" s="4">
        <v>330.07277454545459</v>
      </c>
      <c r="J7417">
        <v>92.399999999999991</v>
      </c>
      <c r="K7417" t="s">
        <v>11</v>
      </c>
      <c r="L7417" t="s">
        <v>51</v>
      </c>
      <c r="M7417" t="s">
        <v>50</v>
      </c>
      <c r="N7417" s="2">
        <v>42172</v>
      </c>
      <c r="O7417" s="2">
        <v>42902</v>
      </c>
      <c r="P7417" t="s">
        <v>24</v>
      </c>
      <c r="Q7417" t="s">
        <v>30</v>
      </c>
      <c r="R7417" s="5" t="str">
        <f t="shared" si="352"/>
        <v>0.18</v>
      </c>
      <c r="S7417" s="6" t="str">
        <f t="shared" si="353"/>
        <v/>
      </c>
      <c r="T7417">
        <f>ROUND(INT(表1[[#This Row],[合同结束日期]]-表1[[#This Row],[合同起始日期]])/365,1)</f>
        <v>2</v>
      </c>
    </row>
    <row r="7418" spans="1:20">
      <c r="A7418" s="1">
        <v>42248</v>
      </c>
      <c r="B7418" t="s">
        <v>121</v>
      </c>
      <c r="C7418">
        <f t="shared" si="351"/>
        <v>3</v>
      </c>
      <c r="D7418" t="s">
        <v>447</v>
      </c>
      <c r="E7418" s="4">
        <v>313154.39999999997</v>
      </c>
      <c r="F7418" s="4">
        <v>56117.268480000006</v>
      </c>
      <c r="G7418" s="3">
        <v>0.17920000000000003</v>
      </c>
      <c r="H7418" s="7">
        <v>2609.62</v>
      </c>
      <c r="I7418" s="4">
        <v>467.64390400000008</v>
      </c>
      <c r="J7418">
        <v>120</v>
      </c>
      <c r="K7418" t="s">
        <v>11</v>
      </c>
      <c r="L7418" t="s">
        <v>51</v>
      </c>
      <c r="M7418" t="s">
        <v>50</v>
      </c>
      <c r="N7418" s="2">
        <v>42172</v>
      </c>
      <c r="O7418" s="2">
        <v>42902</v>
      </c>
      <c r="P7418" t="s">
        <v>24</v>
      </c>
      <c r="Q7418" t="s">
        <v>59</v>
      </c>
      <c r="R7418" s="5" t="str">
        <f t="shared" si="352"/>
        <v>0.16</v>
      </c>
      <c r="S7418" s="6" t="str">
        <f t="shared" si="353"/>
        <v/>
      </c>
      <c r="T7418">
        <f>ROUND(INT(表1[[#This Row],[合同结束日期]]-表1[[#This Row],[合同起始日期]])/365,1)</f>
        <v>2</v>
      </c>
    </row>
    <row r="7419" spans="1:20">
      <c r="A7419" s="1">
        <v>42248</v>
      </c>
      <c r="B7419" t="s">
        <v>121</v>
      </c>
      <c r="C7419">
        <f t="shared" si="351"/>
        <v>3</v>
      </c>
      <c r="D7419" t="s">
        <v>367</v>
      </c>
      <c r="E7419" s="4">
        <v>562270.79999999993</v>
      </c>
      <c r="F7419" s="4">
        <v>95979.625559999986</v>
      </c>
      <c r="G7419" s="3">
        <v>0.17069999999999999</v>
      </c>
      <c r="H7419" s="7">
        <v>4685.5899999999992</v>
      </c>
      <c r="I7419" s="4">
        <v>799.83021299999984</v>
      </c>
      <c r="J7419">
        <v>120</v>
      </c>
      <c r="K7419" t="s">
        <v>11</v>
      </c>
      <c r="L7419" t="s">
        <v>51</v>
      </c>
      <c r="M7419" t="s">
        <v>50</v>
      </c>
      <c r="N7419" s="2">
        <v>41989</v>
      </c>
      <c r="O7419" s="2">
        <v>42719</v>
      </c>
      <c r="P7419" t="s">
        <v>24</v>
      </c>
      <c r="Q7419" t="s">
        <v>59</v>
      </c>
      <c r="R7419" s="5" t="str">
        <f t="shared" si="352"/>
        <v>0.16</v>
      </c>
      <c r="S7419" s="6" t="str">
        <f t="shared" si="353"/>
        <v/>
      </c>
      <c r="T7419">
        <f>ROUND(INT(表1[[#This Row],[合同结束日期]]-表1[[#This Row],[合同起始日期]])/365,1)</f>
        <v>2</v>
      </c>
    </row>
    <row r="7420" spans="1:20">
      <c r="A7420" s="1">
        <v>42248</v>
      </c>
      <c r="B7420" t="s">
        <v>121</v>
      </c>
      <c r="C7420">
        <f t="shared" si="351"/>
        <v>3</v>
      </c>
      <c r="D7420" t="s">
        <v>158</v>
      </c>
      <c r="E7420" s="4">
        <v>146466.12</v>
      </c>
      <c r="F7420" s="4">
        <v>26788.653347999996</v>
      </c>
      <c r="G7420" s="3">
        <v>0.18289999999999998</v>
      </c>
      <c r="H7420" s="7">
        <v>2179.5553571428568</v>
      </c>
      <c r="I7420" s="4">
        <v>398.64067482142849</v>
      </c>
      <c r="J7420">
        <v>67.2</v>
      </c>
      <c r="K7420" t="s">
        <v>11</v>
      </c>
      <c r="L7420" t="s">
        <v>13</v>
      </c>
      <c r="M7420" t="s">
        <v>27</v>
      </c>
      <c r="N7420" s="2">
        <v>41330</v>
      </c>
      <c r="O7420" s="2">
        <v>42499</v>
      </c>
      <c r="P7420" t="s">
        <v>24</v>
      </c>
      <c r="Q7420" t="s">
        <v>59</v>
      </c>
      <c r="R7420" s="5" t="str">
        <f t="shared" si="352"/>
        <v>0.16</v>
      </c>
      <c r="S7420" s="6" t="str">
        <f t="shared" si="353"/>
        <v/>
      </c>
      <c r="T7420">
        <f>ROUND(INT(表1[[#This Row],[合同结束日期]]-表1[[#This Row],[合同起始日期]])/365,1)</f>
        <v>3.2</v>
      </c>
    </row>
    <row r="7421" spans="1:20">
      <c r="A7421" s="1">
        <v>42248</v>
      </c>
      <c r="B7421" t="s">
        <v>121</v>
      </c>
      <c r="C7421">
        <f t="shared" si="351"/>
        <v>3</v>
      </c>
      <c r="D7421" t="s">
        <v>108</v>
      </c>
      <c r="E7421" s="4">
        <v>106066.8</v>
      </c>
      <c r="F7421" s="4">
        <v>20333.005560000001</v>
      </c>
      <c r="G7421" s="3">
        <v>0.19170000000000001</v>
      </c>
      <c r="H7421" s="7">
        <v>1578.375</v>
      </c>
      <c r="I7421" s="4">
        <v>302.57448750000003</v>
      </c>
      <c r="J7421">
        <v>67.2</v>
      </c>
      <c r="K7421" t="s">
        <v>11</v>
      </c>
      <c r="L7421" t="s">
        <v>12</v>
      </c>
      <c r="M7421" t="s">
        <v>53</v>
      </c>
      <c r="N7421" s="2">
        <v>42156</v>
      </c>
      <c r="O7421" s="2">
        <v>42886</v>
      </c>
      <c r="P7421" t="s">
        <v>24</v>
      </c>
      <c r="Q7421" t="s">
        <v>59</v>
      </c>
      <c r="R7421" s="5" t="str">
        <f t="shared" si="352"/>
        <v>0.16</v>
      </c>
      <c r="S7421" s="6" t="str">
        <f t="shared" si="353"/>
        <v/>
      </c>
      <c r="T7421">
        <f>ROUND(INT(表1[[#This Row],[合同结束日期]]-表1[[#This Row],[合同起始日期]])/365,1)</f>
        <v>2</v>
      </c>
    </row>
    <row r="7422" spans="1:20">
      <c r="A7422" s="1">
        <v>42248</v>
      </c>
      <c r="B7422" t="s">
        <v>121</v>
      </c>
      <c r="C7422">
        <f t="shared" si="351"/>
        <v>3</v>
      </c>
      <c r="D7422" t="s">
        <v>244</v>
      </c>
      <c r="E7422" s="4">
        <v>462961.2</v>
      </c>
      <c r="F7422" s="4">
        <v>88008.924120000011</v>
      </c>
      <c r="G7422" s="3">
        <v>0.19010000000000002</v>
      </c>
      <c r="H7422" s="7">
        <v>2489.0387096774193</v>
      </c>
      <c r="I7422" s="4">
        <v>473.16625870967749</v>
      </c>
      <c r="J7422">
        <v>186</v>
      </c>
      <c r="K7422" t="s">
        <v>11</v>
      </c>
      <c r="L7422" t="s">
        <v>13</v>
      </c>
      <c r="M7422" t="s">
        <v>27</v>
      </c>
      <c r="N7422" s="2">
        <v>41445</v>
      </c>
      <c r="O7422" s="2">
        <v>42570</v>
      </c>
      <c r="P7422" t="s">
        <v>24</v>
      </c>
      <c r="Q7422" t="s">
        <v>56</v>
      </c>
      <c r="R7422" s="5" t="str">
        <f t="shared" si="352"/>
        <v>0.17</v>
      </c>
      <c r="S7422" s="6" t="str">
        <f t="shared" si="353"/>
        <v/>
      </c>
      <c r="T7422">
        <f>ROUND(INT(表1[[#This Row],[合同结束日期]]-表1[[#This Row],[合同起始日期]])/365,1)</f>
        <v>3.1</v>
      </c>
    </row>
    <row r="7423" spans="1:20">
      <c r="A7423" s="1">
        <v>42248</v>
      </c>
      <c r="B7423" t="s">
        <v>121</v>
      </c>
      <c r="C7423">
        <f t="shared" si="351"/>
        <v>3</v>
      </c>
      <c r="D7423" t="s">
        <v>160</v>
      </c>
      <c r="E7423" s="4">
        <v>261721.19999999998</v>
      </c>
      <c r="F7423" s="4">
        <v>42922.2768</v>
      </c>
      <c r="G7423" s="3">
        <v>0.16400000000000001</v>
      </c>
      <c r="H7423" s="7">
        <v>3575.4262295081962</v>
      </c>
      <c r="I7423" s="4">
        <v>586.36990163934422</v>
      </c>
      <c r="J7423">
        <v>73.2</v>
      </c>
      <c r="K7423" t="s">
        <v>20</v>
      </c>
      <c r="L7423" t="s">
        <v>21</v>
      </c>
      <c r="M7423" t="s">
        <v>130</v>
      </c>
      <c r="N7423" s="2">
        <v>41295</v>
      </c>
      <c r="O7423" s="2">
        <v>42499</v>
      </c>
      <c r="P7423" t="s">
        <v>24</v>
      </c>
      <c r="Q7423" t="s">
        <v>25</v>
      </c>
      <c r="R7423" s="5" t="str">
        <f t="shared" si="352"/>
        <v>0.15</v>
      </c>
      <c r="S7423" s="6" t="str">
        <f t="shared" si="353"/>
        <v/>
      </c>
      <c r="T7423">
        <f>ROUND(INT(表1[[#This Row],[合同结束日期]]-表1[[#This Row],[合同起始日期]])/365,1)</f>
        <v>3.3</v>
      </c>
    </row>
    <row r="7424" spans="1:20">
      <c r="A7424" s="1">
        <v>42248</v>
      </c>
      <c r="B7424" t="s">
        <v>121</v>
      </c>
      <c r="C7424">
        <f t="shared" si="351"/>
        <v>3</v>
      </c>
      <c r="D7424" t="s">
        <v>161</v>
      </c>
      <c r="E7424" s="4">
        <v>232180.08</v>
      </c>
      <c r="F7424" s="4">
        <v>43673.073047999998</v>
      </c>
      <c r="G7424" s="3">
        <v>0.18810000000000002</v>
      </c>
      <c r="H7424" s="7">
        <v>2764.0485714285714</v>
      </c>
      <c r="I7424" s="4">
        <v>519.91753628571428</v>
      </c>
      <c r="J7424">
        <v>84</v>
      </c>
      <c r="K7424" t="s">
        <v>20</v>
      </c>
      <c r="L7424" t="s">
        <v>21</v>
      </c>
      <c r="M7424" t="s">
        <v>17</v>
      </c>
      <c r="N7424" s="2">
        <v>41326</v>
      </c>
      <c r="O7424" s="2">
        <v>42499</v>
      </c>
      <c r="P7424" t="s">
        <v>24</v>
      </c>
      <c r="Q7424" t="s">
        <v>56</v>
      </c>
      <c r="R7424" s="5" t="str">
        <f t="shared" si="352"/>
        <v>0.17</v>
      </c>
      <c r="S7424" s="6" t="str">
        <f t="shared" si="353"/>
        <v/>
      </c>
      <c r="T7424">
        <f>ROUND(INT(表1[[#This Row],[合同结束日期]]-表1[[#This Row],[合同起始日期]])/365,1)</f>
        <v>3.2</v>
      </c>
    </row>
    <row r="7425" spans="1:20">
      <c r="A7425" s="1">
        <v>42248</v>
      </c>
      <c r="B7425" t="s">
        <v>121</v>
      </c>
      <c r="C7425">
        <f t="shared" si="351"/>
        <v>3</v>
      </c>
      <c r="D7425" t="s">
        <v>428</v>
      </c>
      <c r="E7425" s="4">
        <v>119722.79999999999</v>
      </c>
      <c r="F7425" s="4">
        <v>35246.392319999999</v>
      </c>
      <c r="G7425" s="3">
        <v>0.2944</v>
      </c>
      <c r="H7425" s="7">
        <v>1121</v>
      </c>
      <c r="I7425" s="4">
        <v>330.0224</v>
      </c>
      <c r="J7425">
        <v>106.8</v>
      </c>
      <c r="K7425" t="s">
        <v>20</v>
      </c>
      <c r="L7425" t="s">
        <v>21</v>
      </c>
      <c r="M7425" t="s">
        <v>130</v>
      </c>
      <c r="N7425" s="2">
        <v>42156</v>
      </c>
      <c r="O7425" s="2">
        <v>42886</v>
      </c>
      <c r="P7425" t="s">
        <v>24</v>
      </c>
      <c r="Q7425" t="s">
        <v>56</v>
      </c>
      <c r="R7425" s="5" t="str">
        <f t="shared" si="352"/>
        <v>0.17</v>
      </c>
      <c r="S7425" s="6" t="str">
        <f t="shared" si="353"/>
        <v/>
      </c>
      <c r="T7425">
        <f>ROUND(INT(表1[[#This Row],[合同结束日期]]-表1[[#This Row],[合同起始日期]])/365,1)</f>
        <v>2</v>
      </c>
    </row>
    <row r="7426" spans="1:20">
      <c r="A7426" s="1">
        <v>42248</v>
      </c>
      <c r="B7426" t="s">
        <v>121</v>
      </c>
      <c r="C7426">
        <f t="shared" si="351"/>
        <v>3</v>
      </c>
      <c r="D7426" t="s">
        <v>133</v>
      </c>
      <c r="E7426" s="4">
        <v>41221.199999999997</v>
      </c>
      <c r="F7426" s="4">
        <v>18059.007720000001</v>
      </c>
      <c r="G7426" s="3">
        <v>0.43810000000000004</v>
      </c>
      <c r="H7426" s="7">
        <v>798.86046511627899</v>
      </c>
      <c r="I7426" s="4">
        <v>349.98076976744187</v>
      </c>
      <c r="J7426">
        <v>51.6</v>
      </c>
      <c r="K7426" t="s">
        <v>20</v>
      </c>
      <c r="L7426" t="s">
        <v>21</v>
      </c>
      <c r="M7426" t="s">
        <v>134</v>
      </c>
      <c r="N7426" s="2">
        <v>42156</v>
      </c>
      <c r="O7426" s="2">
        <v>42886</v>
      </c>
      <c r="P7426" t="s">
        <v>24</v>
      </c>
      <c r="Q7426" t="s">
        <v>28</v>
      </c>
      <c r="R7426" s="5" t="str">
        <f t="shared" si="352"/>
        <v>0.13</v>
      </c>
      <c r="S7426" s="6" t="str">
        <f t="shared" si="353"/>
        <v/>
      </c>
      <c r="T7426">
        <f>ROUND(INT(表1[[#This Row],[合同结束日期]]-表1[[#This Row],[合同起始日期]])/365,1)</f>
        <v>2</v>
      </c>
    </row>
    <row r="7427" spans="1:20">
      <c r="A7427" s="1">
        <v>42248</v>
      </c>
      <c r="B7427" t="s">
        <v>121</v>
      </c>
      <c r="C7427">
        <f t="shared" si="351"/>
        <v>3</v>
      </c>
      <c r="D7427" t="s">
        <v>448</v>
      </c>
      <c r="E7427" s="4">
        <v>38474.879999999997</v>
      </c>
      <c r="F7427" s="4">
        <v>21838.341887999999</v>
      </c>
      <c r="G7427" s="3">
        <v>0.56759999999999999</v>
      </c>
      <c r="H7427" s="7">
        <v>616.5846153846154</v>
      </c>
      <c r="I7427" s="4">
        <v>349.97342769230767</v>
      </c>
      <c r="J7427">
        <v>62.4</v>
      </c>
      <c r="K7427" t="s">
        <v>20</v>
      </c>
      <c r="L7427" t="s">
        <v>21</v>
      </c>
      <c r="M7427" t="s">
        <v>130</v>
      </c>
      <c r="N7427" s="2">
        <v>42156</v>
      </c>
      <c r="O7427" s="2">
        <v>42886</v>
      </c>
      <c r="P7427" t="s">
        <v>24</v>
      </c>
      <c r="Q7427" t="s">
        <v>56</v>
      </c>
      <c r="R7427" s="5" t="str">
        <f t="shared" si="352"/>
        <v>0.17</v>
      </c>
      <c r="S7427" s="6" t="str">
        <f t="shared" si="353"/>
        <v/>
      </c>
      <c r="T7427">
        <f>ROUND(INT(表1[[#This Row],[合同结束日期]]-表1[[#This Row],[合同起始日期]])/365,1)</f>
        <v>2</v>
      </c>
    </row>
    <row r="7428" spans="1:20">
      <c r="A7428" s="1">
        <v>42248</v>
      </c>
      <c r="B7428" t="s">
        <v>121</v>
      </c>
      <c r="C7428">
        <f t="shared" si="351"/>
        <v>3</v>
      </c>
      <c r="D7428" t="s">
        <v>380</v>
      </c>
      <c r="E7428" s="4">
        <v>268215</v>
      </c>
      <c r="F7428" s="4">
        <v>47474.055</v>
      </c>
      <c r="G7428" s="3">
        <v>0.17699999999999999</v>
      </c>
      <c r="H7428" s="7">
        <v>2940.9539473684208</v>
      </c>
      <c r="I7428" s="4">
        <v>520.5488486842105</v>
      </c>
      <c r="J7428">
        <v>91.2</v>
      </c>
      <c r="K7428" t="s">
        <v>20</v>
      </c>
      <c r="L7428" t="s">
        <v>21</v>
      </c>
      <c r="M7428" t="s">
        <v>130</v>
      </c>
      <c r="N7428" s="2">
        <v>42104</v>
      </c>
      <c r="O7428" s="2">
        <v>42834</v>
      </c>
      <c r="P7428" t="s">
        <v>24</v>
      </c>
      <c r="Q7428" t="s">
        <v>59</v>
      </c>
      <c r="R7428" s="5" t="str">
        <f t="shared" si="352"/>
        <v>0.16</v>
      </c>
      <c r="S7428" s="6" t="str">
        <f t="shared" si="353"/>
        <v/>
      </c>
      <c r="T7428">
        <f>ROUND(INT(表1[[#This Row],[合同结束日期]]-表1[[#This Row],[合同起始日期]])/365,1)</f>
        <v>2</v>
      </c>
    </row>
    <row r="7429" spans="1:20">
      <c r="A7429" s="1">
        <v>42248</v>
      </c>
      <c r="B7429" t="s">
        <v>121</v>
      </c>
      <c r="C7429">
        <f t="shared" si="351"/>
        <v>3</v>
      </c>
      <c r="D7429" t="s">
        <v>166</v>
      </c>
      <c r="E7429" s="4">
        <v>76262.399999999994</v>
      </c>
      <c r="F7429" s="4">
        <v>46642.083839999999</v>
      </c>
      <c r="G7429" s="3">
        <v>0.61160000000000003</v>
      </c>
      <c r="H7429" s="7">
        <v>376.04733727810651</v>
      </c>
      <c r="I7429" s="4">
        <v>229.99055147928996</v>
      </c>
      <c r="J7429">
        <v>202.79999999999998</v>
      </c>
      <c r="K7429" t="s">
        <v>20</v>
      </c>
      <c r="L7429" t="s">
        <v>21</v>
      </c>
      <c r="M7429" t="s">
        <v>130</v>
      </c>
      <c r="N7429" s="2">
        <v>41281</v>
      </c>
      <c r="O7429" s="2">
        <v>42499</v>
      </c>
      <c r="P7429" t="s">
        <v>24</v>
      </c>
      <c r="Q7429" t="s">
        <v>59</v>
      </c>
      <c r="R7429" s="5" t="str">
        <f t="shared" si="352"/>
        <v>0.16</v>
      </c>
      <c r="S7429" s="6" t="str">
        <f t="shared" si="353"/>
        <v/>
      </c>
      <c r="T7429">
        <f>ROUND(INT(表1[[#This Row],[合同结束日期]]-表1[[#This Row],[合同起始日期]])/365,1)</f>
        <v>3.3</v>
      </c>
    </row>
    <row r="7430" spans="1:20">
      <c r="A7430" s="1">
        <v>42248</v>
      </c>
      <c r="B7430" t="s">
        <v>121</v>
      </c>
      <c r="C7430">
        <f t="shared" si="351"/>
        <v>3</v>
      </c>
      <c r="D7430" t="s">
        <v>167</v>
      </c>
      <c r="E7430" s="4">
        <v>123153.59999999999</v>
      </c>
      <c r="F7430" s="4">
        <v>48928.925280000003</v>
      </c>
      <c r="G7430" s="3">
        <v>0.39730000000000004</v>
      </c>
      <c r="H7430" s="7">
        <v>679.65562913907286</v>
      </c>
      <c r="I7430" s="4">
        <v>270.02718145695366</v>
      </c>
      <c r="J7430">
        <v>181.2</v>
      </c>
      <c r="K7430" t="s">
        <v>20</v>
      </c>
      <c r="L7430" t="s">
        <v>21</v>
      </c>
      <c r="M7430" t="s">
        <v>130</v>
      </c>
      <c r="N7430" s="2">
        <v>41285</v>
      </c>
      <c r="O7430" s="2">
        <v>42499</v>
      </c>
      <c r="P7430" t="s">
        <v>24</v>
      </c>
      <c r="Q7430" t="s">
        <v>30</v>
      </c>
      <c r="R7430" s="5" t="str">
        <f t="shared" si="352"/>
        <v>0.18</v>
      </c>
      <c r="S7430" s="6" t="str">
        <f t="shared" si="353"/>
        <v/>
      </c>
      <c r="T7430">
        <f>ROUND(INT(表1[[#This Row],[合同结束日期]]-表1[[#This Row],[合同起始日期]])/365,1)</f>
        <v>3.3</v>
      </c>
    </row>
    <row r="7431" spans="1:20">
      <c r="A7431" s="1">
        <v>42248</v>
      </c>
      <c r="B7431" t="s">
        <v>121</v>
      </c>
      <c r="C7431">
        <f t="shared" si="351"/>
        <v>3</v>
      </c>
      <c r="D7431" t="s">
        <v>168</v>
      </c>
      <c r="E7431" s="4">
        <v>171074.4</v>
      </c>
      <c r="F7431" s="4">
        <v>50552.485199999996</v>
      </c>
      <c r="G7431" s="3">
        <v>0.29549999999999998</v>
      </c>
      <c r="H7431" s="7">
        <v>880.01234567901224</v>
      </c>
      <c r="I7431" s="4">
        <v>260.04364814814812</v>
      </c>
      <c r="J7431">
        <v>194.4</v>
      </c>
      <c r="K7431" t="s">
        <v>60</v>
      </c>
      <c r="L7431" t="s">
        <v>61</v>
      </c>
      <c r="M7431" t="s">
        <v>58</v>
      </c>
      <c r="N7431" s="2">
        <v>41348</v>
      </c>
      <c r="O7431" s="2">
        <v>42499</v>
      </c>
      <c r="P7431" t="s">
        <v>24</v>
      </c>
      <c r="Q7431" t="s">
        <v>420</v>
      </c>
      <c r="R7431" s="5" t="str">
        <f t="shared" si="352"/>
        <v>0.19</v>
      </c>
      <c r="S7431" s="6" t="str">
        <f t="shared" si="353"/>
        <v/>
      </c>
      <c r="T7431">
        <f>ROUND(INT(表1[[#This Row],[合同结束日期]]-表1[[#This Row],[合同起始日期]])/365,1)</f>
        <v>3.2</v>
      </c>
    </row>
    <row r="7432" spans="1:20">
      <c r="A7432" s="1">
        <v>42248</v>
      </c>
      <c r="B7432" t="s">
        <v>121</v>
      </c>
      <c r="C7432">
        <f t="shared" si="351"/>
        <v>3</v>
      </c>
      <c r="D7432" t="s">
        <v>226</v>
      </c>
      <c r="E7432" s="4">
        <v>52203.840000000004</v>
      </c>
      <c r="F7432" s="4">
        <v>46618.029119999999</v>
      </c>
      <c r="G7432" s="3">
        <v>0.8929999999999999</v>
      </c>
      <c r="H7432" s="7">
        <v>39.838095238095242</v>
      </c>
      <c r="I7432" s="4">
        <v>35.57541904761905</v>
      </c>
      <c r="J7432">
        <v>1310.3999999999999</v>
      </c>
      <c r="K7432" t="s">
        <v>20</v>
      </c>
      <c r="L7432" t="s">
        <v>173</v>
      </c>
      <c r="M7432" t="s">
        <v>172</v>
      </c>
      <c r="N7432" s="2">
        <v>41241</v>
      </c>
      <c r="O7432" s="2">
        <v>45803</v>
      </c>
      <c r="P7432" t="s">
        <v>39</v>
      </c>
      <c r="Q7432" t="s">
        <v>83</v>
      </c>
      <c r="R7432" s="5" t="str">
        <f t="shared" si="352"/>
        <v>0.14</v>
      </c>
      <c r="S7432" s="6" t="str">
        <f t="shared" si="353"/>
        <v/>
      </c>
      <c r="T7432">
        <f>ROUND(INT(表1[[#This Row],[合同结束日期]]-表1[[#This Row],[合同起始日期]])/365,1)</f>
        <v>12.5</v>
      </c>
    </row>
    <row r="7433" spans="1:20">
      <c r="A7433" s="1">
        <v>42248</v>
      </c>
      <c r="B7433" t="s">
        <v>121</v>
      </c>
      <c r="C7433">
        <f t="shared" si="351"/>
        <v>3</v>
      </c>
      <c r="D7433" t="s">
        <v>169</v>
      </c>
      <c r="E7433" s="4">
        <v>75160.800000000003</v>
      </c>
      <c r="F7433" s="4">
        <v>34671.677040000002</v>
      </c>
      <c r="G7433" s="3">
        <v>0.46129999999999999</v>
      </c>
      <c r="H7433" s="7">
        <v>585.36448598130846</v>
      </c>
      <c r="I7433" s="4">
        <v>270.02863738317757</v>
      </c>
      <c r="J7433">
        <v>128.4</v>
      </c>
      <c r="K7433" t="s">
        <v>20</v>
      </c>
      <c r="L7433" t="s">
        <v>21</v>
      </c>
      <c r="M7433" t="s">
        <v>130</v>
      </c>
      <c r="N7433" s="2">
        <v>41326</v>
      </c>
      <c r="O7433" s="2">
        <v>42499</v>
      </c>
      <c r="P7433" t="s">
        <v>24</v>
      </c>
      <c r="Q7433" t="s">
        <v>170</v>
      </c>
      <c r="R7433" s="5" t="str">
        <f t="shared" si="352"/>
        <v>0.2</v>
      </c>
      <c r="S7433" s="6" t="str">
        <f t="shared" si="353"/>
        <v/>
      </c>
      <c r="T7433">
        <f>ROUND(INT(表1[[#This Row],[合同结束日期]]-表1[[#This Row],[合同起始日期]])/365,1)</f>
        <v>3.2</v>
      </c>
    </row>
    <row r="7434" spans="1:20">
      <c r="A7434" s="1">
        <v>42248</v>
      </c>
      <c r="B7434" t="s">
        <v>121</v>
      </c>
      <c r="C7434">
        <f t="shared" si="351"/>
        <v>3</v>
      </c>
      <c r="D7434" t="s">
        <v>171</v>
      </c>
      <c r="E7434" s="4">
        <v>248933.87999999998</v>
      </c>
      <c r="F7434" s="4">
        <v>118243.59299999999</v>
      </c>
      <c r="G7434" s="3">
        <v>0.47500000000000003</v>
      </c>
      <c r="H7434" s="7">
        <v>351.60152542372879</v>
      </c>
      <c r="I7434" s="4">
        <v>167.01072457627117</v>
      </c>
      <c r="J7434">
        <v>708</v>
      </c>
      <c r="K7434" t="s">
        <v>20</v>
      </c>
      <c r="L7434" t="s">
        <v>173</v>
      </c>
      <c r="M7434" t="s">
        <v>172</v>
      </c>
      <c r="N7434" s="2">
        <v>41377</v>
      </c>
      <c r="O7434" s="2">
        <v>43247</v>
      </c>
      <c r="P7434" t="s">
        <v>24</v>
      </c>
      <c r="Q7434" t="s">
        <v>429</v>
      </c>
      <c r="R7434" s="5" t="str">
        <f t="shared" si="352"/>
        <v>0.22</v>
      </c>
      <c r="S7434" s="6" t="str">
        <f t="shared" si="353"/>
        <v/>
      </c>
      <c r="T7434">
        <f>ROUND(INT(表1[[#This Row],[合同结束日期]]-表1[[#This Row],[合同起始日期]])/365,1)</f>
        <v>5.0999999999999996</v>
      </c>
    </row>
    <row r="7435" spans="1:20">
      <c r="A7435" s="1">
        <v>42248</v>
      </c>
      <c r="B7435" t="s">
        <v>121</v>
      </c>
      <c r="C7435">
        <f t="shared" si="351"/>
        <v>3</v>
      </c>
      <c r="D7435" t="s">
        <v>174</v>
      </c>
      <c r="E7435" s="4">
        <v>448657.2</v>
      </c>
      <c r="F7435" s="4">
        <v>77438.23272</v>
      </c>
      <c r="G7435" s="3">
        <v>0.1726</v>
      </c>
      <c r="H7435" s="7">
        <v>798.89102564102564</v>
      </c>
      <c r="I7435" s="4">
        <v>137.88859102564103</v>
      </c>
      <c r="J7435">
        <v>561.6</v>
      </c>
      <c r="K7435" t="s">
        <v>76</v>
      </c>
      <c r="L7435" t="s">
        <v>75</v>
      </c>
      <c r="M7435" t="s">
        <v>75</v>
      </c>
      <c r="N7435" s="2">
        <v>41243</v>
      </c>
      <c r="O7435" s="2">
        <v>43229</v>
      </c>
      <c r="P7435" t="s">
        <v>24</v>
      </c>
      <c r="Q7435" t="s">
        <v>48</v>
      </c>
      <c r="R7435" s="5" t="str">
        <f t="shared" si="352"/>
        <v>0.11</v>
      </c>
      <c r="S7435" s="6" t="str">
        <f t="shared" si="353"/>
        <v/>
      </c>
      <c r="T7435">
        <f>ROUND(INT(表1[[#This Row],[合同结束日期]]-表1[[#This Row],[合同起始日期]])/365,1)</f>
        <v>5.4</v>
      </c>
    </row>
    <row r="7436" spans="1:20">
      <c r="A7436" s="1">
        <v>42248</v>
      </c>
      <c r="B7436" t="s">
        <v>121</v>
      </c>
      <c r="C7436">
        <f t="shared" si="351"/>
        <v>3</v>
      </c>
      <c r="D7436" t="s">
        <v>175</v>
      </c>
      <c r="E7436" s="4">
        <v>1001896.7999999999</v>
      </c>
      <c r="F7436" s="4">
        <v>186853.75320000001</v>
      </c>
      <c r="G7436" s="3">
        <v>0.18650000000000003</v>
      </c>
      <c r="H7436" s="7">
        <v>509.40451494813908</v>
      </c>
      <c r="I7436" s="4">
        <v>95.003942037827954</v>
      </c>
      <c r="J7436">
        <v>1966.8</v>
      </c>
      <c r="K7436" t="s">
        <v>20</v>
      </c>
      <c r="L7436" t="s">
        <v>173</v>
      </c>
      <c r="M7436" t="s">
        <v>172</v>
      </c>
      <c r="N7436" s="2">
        <v>41288</v>
      </c>
      <c r="O7436" s="2">
        <v>44694</v>
      </c>
      <c r="P7436" t="s">
        <v>18</v>
      </c>
      <c r="Q7436">
        <v>0</v>
      </c>
      <c r="R7436" s="5">
        <f t="shared" si="352"/>
        <v>0</v>
      </c>
      <c r="S7436" s="6" t="str">
        <f t="shared" si="353"/>
        <v/>
      </c>
      <c r="T7436">
        <f>ROUND(INT(表1[[#This Row],[合同结束日期]]-表1[[#This Row],[合同起始日期]])/365,1)</f>
        <v>9.3000000000000007</v>
      </c>
    </row>
    <row r="7437" spans="1:20">
      <c r="A7437" s="1">
        <v>42248</v>
      </c>
      <c r="B7437" t="s">
        <v>121</v>
      </c>
      <c r="C7437">
        <f t="shared" si="351"/>
        <v>3</v>
      </c>
      <c r="D7437" t="s">
        <v>327</v>
      </c>
      <c r="E7437" s="4">
        <v>53560.799999999996</v>
      </c>
      <c r="F7437" s="4">
        <v>10197.97632</v>
      </c>
      <c r="G7437" s="3">
        <v>0.19040000000000001</v>
      </c>
      <c r="H7437" s="7">
        <v>1859.75</v>
      </c>
      <c r="I7437" s="4">
        <v>354.09640000000002</v>
      </c>
      <c r="J7437">
        <v>28.799999999999997</v>
      </c>
      <c r="K7437" t="s">
        <v>20</v>
      </c>
      <c r="L7437" t="s">
        <v>21</v>
      </c>
      <c r="M7437" t="s">
        <v>134</v>
      </c>
      <c r="N7437" s="2">
        <v>41787</v>
      </c>
      <c r="O7437" s="2">
        <v>42517</v>
      </c>
      <c r="P7437" t="s">
        <v>24</v>
      </c>
      <c r="Q7437" t="s">
        <v>48</v>
      </c>
      <c r="R7437" s="5" t="str">
        <f t="shared" si="352"/>
        <v>0.11</v>
      </c>
      <c r="S7437" s="6" t="str">
        <f t="shared" si="353"/>
        <v/>
      </c>
      <c r="T7437">
        <f>ROUND(INT(表1[[#This Row],[合同结束日期]]-表1[[#This Row],[合同起始日期]])/365,1)</f>
        <v>2</v>
      </c>
    </row>
    <row r="7438" spans="1:20">
      <c r="A7438" s="1">
        <v>42248</v>
      </c>
      <c r="B7438" t="s">
        <v>121</v>
      </c>
      <c r="C7438">
        <f t="shared" si="351"/>
        <v>3</v>
      </c>
      <c r="D7438" t="s">
        <v>313</v>
      </c>
      <c r="E7438" s="4">
        <v>79458</v>
      </c>
      <c r="F7438" s="4">
        <v>13317.160800000001</v>
      </c>
      <c r="G7438" s="3">
        <v>0.16760000000000003</v>
      </c>
      <c r="H7438" s="7">
        <v>4414.333333333333</v>
      </c>
      <c r="I7438" s="4">
        <v>739.84226666666677</v>
      </c>
      <c r="J7438">
        <v>18</v>
      </c>
      <c r="K7438" t="s">
        <v>20</v>
      </c>
      <c r="L7438" t="s">
        <v>21</v>
      </c>
      <c r="M7438" t="s">
        <v>130</v>
      </c>
      <c r="N7438" s="2">
        <v>42201</v>
      </c>
      <c r="O7438" s="2">
        <v>42566</v>
      </c>
      <c r="P7438" t="s">
        <v>24</v>
      </c>
      <c r="Q7438" t="s">
        <v>59</v>
      </c>
      <c r="R7438" s="5" t="str">
        <f t="shared" si="352"/>
        <v>0.16</v>
      </c>
      <c r="S7438" s="6" t="str">
        <f t="shared" si="353"/>
        <v/>
      </c>
      <c r="T7438">
        <f>ROUND(INT(表1[[#This Row],[合同结束日期]]-表1[[#This Row],[合同起始日期]])/365,1)</f>
        <v>1</v>
      </c>
    </row>
    <row r="7439" spans="1:20">
      <c r="A7439" s="1">
        <v>42248</v>
      </c>
      <c r="B7439" t="s">
        <v>121</v>
      </c>
      <c r="C7439">
        <f t="shared" si="351"/>
        <v>3</v>
      </c>
      <c r="D7439" t="s">
        <v>339</v>
      </c>
      <c r="E7439" s="4">
        <v>48132</v>
      </c>
      <c r="F7439" s="4">
        <v>7821.45</v>
      </c>
      <c r="G7439" s="3">
        <v>0.16250000000000001</v>
      </c>
      <c r="H7439" s="7">
        <v>3342.5000000000005</v>
      </c>
      <c r="I7439" s="4">
        <v>543.15625</v>
      </c>
      <c r="J7439">
        <v>14.399999999999999</v>
      </c>
      <c r="K7439" t="s">
        <v>44</v>
      </c>
      <c r="L7439" t="s">
        <v>46</v>
      </c>
      <c r="M7439" t="s">
        <v>187</v>
      </c>
      <c r="N7439" s="2">
        <v>41864</v>
      </c>
      <c r="O7439" s="2">
        <v>42594</v>
      </c>
      <c r="P7439" t="s">
        <v>24</v>
      </c>
      <c r="Q7439" t="s">
        <v>25</v>
      </c>
      <c r="R7439" s="5" t="str">
        <f t="shared" si="352"/>
        <v>0.15</v>
      </c>
      <c r="S7439" s="6" t="str">
        <f t="shared" si="353"/>
        <v/>
      </c>
      <c r="T7439">
        <f>ROUND(INT(表1[[#This Row],[合同结束日期]]-表1[[#This Row],[合同起始日期]])/365,1)</f>
        <v>2</v>
      </c>
    </row>
    <row r="7440" spans="1:20">
      <c r="A7440" s="1">
        <v>42248</v>
      </c>
      <c r="B7440" t="s">
        <v>121</v>
      </c>
      <c r="C7440">
        <f t="shared" si="351"/>
        <v>3</v>
      </c>
      <c r="D7440" t="s">
        <v>268</v>
      </c>
      <c r="E7440" s="4">
        <v>129891.59999999999</v>
      </c>
      <c r="F7440" s="4">
        <v>20081.24136</v>
      </c>
      <c r="G7440" s="3">
        <v>0.15460000000000002</v>
      </c>
      <c r="H7440" s="7">
        <v>9020.25</v>
      </c>
      <c r="I7440" s="4">
        <v>1394.5306500000002</v>
      </c>
      <c r="J7440">
        <v>14.399999999999999</v>
      </c>
      <c r="K7440" t="s">
        <v>20</v>
      </c>
      <c r="L7440" t="s">
        <v>21</v>
      </c>
      <c r="M7440" t="s">
        <v>130</v>
      </c>
      <c r="N7440" s="2">
        <v>41486</v>
      </c>
      <c r="O7440" s="2">
        <v>42215</v>
      </c>
      <c r="P7440" t="s">
        <v>24</v>
      </c>
      <c r="Q7440" t="s">
        <v>25</v>
      </c>
      <c r="R7440" s="5" t="str">
        <f t="shared" si="352"/>
        <v>0.15</v>
      </c>
      <c r="S7440" s="6" t="str">
        <f t="shared" si="353"/>
        <v/>
      </c>
      <c r="T7440">
        <f>ROUND(INT(表1[[#This Row],[合同结束日期]]-表1[[#This Row],[合同起始日期]])/365,1)</f>
        <v>2</v>
      </c>
    </row>
    <row r="7441" spans="1:20">
      <c r="A7441" s="1">
        <v>42248</v>
      </c>
      <c r="B7441" t="s">
        <v>121</v>
      </c>
      <c r="C7441">
        <f t="shared" si="351"/>
        <v>3</v>
      </c>
      <c r="D7441" t="s">
        <v>319</v>
      </c>
      <c r="E7441" s="4">
        <v>182629.92</v>
      </c>
      <c r="F7441" s="4">
        <v>31649.765136000002</v>
      </c>
      <c r="G7441" s="3">
        <v>0.17330000000000001</v>
      </c>
      <c r="H7441" s="7">
        <v>10870.828571428572</v>
      </c>
      <c r="I7441" s="4">
        <v>1883.9145914285714</v>
      </c>
      <c r="J7441">
        <v>16.8</v>
      </c>
      <c r="K7441" t="s">
        <v>20</v>
      </c>
      <c r="L7441" t="s">
        <v>21</v>
      </c>
      <c r="M7441" t="s">
        <v>130</v>
      </c>
      <c r="N7441" s="2">
        <v>42112</v>
      </c>
      <c r="O7441" s="2">
        <v>42477</v>
      </c>
      <c r="P7441" t="s">
        <v>24</v>
      </c>
      <c r="Q7441" t="s">
        <v>56</v>
      </c>
      <c r="R7441" s="5" t="str">
        <f t="shared" si="352"/>
        <v>0.17</v>
      </c>
      <c r="S7441" s="6" t="str">
        <f t="shared" si="353"/>
        <v/>
      </c>
      <c r="T7441">
        <f>ROUND(INT(表1[[#This Row],[合同结束日期]]-表1[[#This Row],[合同起始日期]])/365,1)</f>
        <v>1</v>
      </c>
    </row>
    <row r="7442" spans="1:20">
      <c r="A7442" s="1">
        <v>42248</v>
      </c>
      <c r="B7442" t="s">
        <v>121</v>
      </c>
      <c r="C7442">
        <f t="shared" si="351"/>
        <v>3</v>
      </c>
      <c r="D7442" t="s">
        <v>340</v>
      </c>
      <c r="E7442" s="4">
        <v>143677.19999999998</v>
      </c>
      <c r="F7442" s="4">
        <v>20962.503479999999</v>
      </c>
      <c r="G7442" s="3">
        <v>0.1459</v>
      </c>
      <c r="H7442" s="7">
        <v>3150.8157894736837</v>
      </c>
      <c r="I7442" s="4">
        <v>459.70402368421048</v>
      </c>
      <c r="J7442">
        <v>45.6</v>
      </c>
      <c r="K7442" t="s">
        <v>44</v>
      </c>
      <c r="L7442" t="s">
        <v>46</v>
      </c>
      <c r="M7442" t="s">
        <v>45</v>
      </c>
      <c r="N7442" s="2">
        <v>41841</v>
      </c>
      <c r="O7442" s="2">
        <v>43659</v>
      </c>
      <c r="P7442" t="s">
        <v>24</v>
      </c>
      <c r="Q7442" t="s">
        <v>28</v>
      </c>
      <c r="R7442" s="5" t="str">
        <f t="shared" si="352"/>
        <v>0.13</v>
      </c>
      <c r="S7442" s="6" t="str">
        <f t="shared" si="353"/>
        <v/>
      </c>
      <c r="T7442">
        <f>ROUND(INT(表1[[#This Row],[合同结束日期]]-表1[[#This Row],[合同起始日期]])/365,1)</f>
        <v>5</v>
      </c>
    </row>
    <row r="7443" spans="1:20">
      <c r="A7443" s="1">
        <v>42248</v>
      </c>
      <c r="B7443" t="s">
        <v>121</v>
      </c>
      <c r="C7443">
        <f t="shared" si="351"/>
        <v>3</v>
      </c>
      <c r="D7443" t="s">
        <v>297</v>
      </c>
      <c r="E7443" s="4">
        <v>39153</v>
      </c>
      <c r="F7443" s="4">
        <v>7439.07</v>
      </c>
      <c r="G7443" s="3">
        <v>0.19</v>
      </c>
      <c r="H7443" s="7">
        <v>2718.9583333333335</v>
      </c>
      <c r="I7443" s="4">
        <v>516.60208333333333</v>
      </c>
      <c r="J7443">
        <v>14.399999999999999</v>
      </c>
      <c r="K7443" t="s">
        <v>60</v>
      </c>
      <c r="L7443" t="s">
        <v>61</v>
      </c>
      <c r="M7443" t="s">
        <v>305</v>
      </c>
      <c r="N7443" s="2">
        <v>41587</v>
      </c>
      <c r="O7443" s="2">
        <v>42316</v>
      </c>
      <c r="P7443" t="s">
        <v>24</v>
      </c>
      <c r="Q7443" t="s">
        <v>65</v>
      </c>
      <c r="R7443" s="5" t="str">
        <f t="shared" si="352"/>
        <v>0.12</v>
      </c>
      <c r="S7443" s="6" t="str">
        <f t="shared" si="353"/>
        <v/>
      </c>
      <c r="T7443">
        <f>ROUND(INT(表1[[#This Row],[合同结束日期]]-表1[[#This Row],[合同起始日期]])/365,1)</f>
        <v>2</v>
      </c>
    </row>
    <row r="7444" spans="1:20">
      <c r="A7444" s="1">
        <v>42248</v>
      </c>
      <c r="B7444" t="s">
        <v>121</v>
      </c>
      <c r="C7444">
        <f t="shared" si="351"/>
        <v>3</v>
      </c>
      <c r="D7444" t="s">
        <v>320</v>
      </c>
      <c r="E7444" s="4">
        <v>31524</v>
      </c>
      <c r="F7444" s="4">
        <v>3152.4</v>
      </c>
      <c r="G7444" s="3">
        <v>0.1</v>
      </c>
      <c r="H7444" s="7">
        <v>13135</v>
      </c>
      <c r="I7444" s="4">
        <v>1313.5</v>
      </c>
      <c r="J7444">
        <v>2.4</v>
      </c>
      <c r="K7444" t="s">
        <v>44</v>
      </c>
      <c r="L7444" t="s">
        <v>46</v>
      </c>
      <c r="M7444" t="s">
        <v>187</v>
      </c>
      <c r="N7444" s="2">
        <v>41712</v>
      </c>
      <c r="O7444" s="2">
        <v>42442</v>
      </c>
      <c r="P7444" t="s">
        <v>18</v>
      </c>
      <c r="Q7444" t="s">
        <v>19</v>
      </c>
      <c r="R7444" s="5" t="str">
        <f t="shared" si="352"/>
        <v>0.1</v>
      </c>
      <c r="S7444" s="6" t="str">
        <f t="shared" si="353"/>
        <v/>
      </c>
      <c r="T7444">
        <f>ROUND(INT(表1[[#This Row],[合同结束日期]]-表1[[#This Row],[合同起始日期]])/365,1)</f>
        <v>2</v>
      </c>
    </row>
    <row r="7445" spans="1:20">
      <c r="A7445" s="1">
        <v>42248</v>
      </c>
      <c r="B7445" t="s">
        <v>121</v>
      </c>
      <c r="C7445">
        <f t="shared" si="351"/>
        <v>3</v>
      </c>
      <c r="D7445" t="s">
        <v>321</v>
      </c>
      <c r="E7445" s="4">
        <v>60228</v>
      </c>
      <c r="F7445" s="4">
        <v>6022.8</v>
      </c>
      <c r="G7445" s="3">
        <v>0.1</v>
      </c>
      <c r="H7445" s="7">
        <v>25095</v>
      </c>
      <c r="I7445" s="4">
        <v>2509.5</v>
      </c>
      <c r="J7445">
        <v>2.4</v>
      </c>
      <c r="K7445" t="s">
        <v>44</v>
      </c>
      <c r="L7445" t="s">
        <v>46</v>
      </c>
      <c r="M7445" t="s">
        <v>187</v>
      </c>
      <c r="N7445" s="2">
        <v>41712</v>
      </c>
      <c r="O7445" s="2">
        <v>42442</v>
      </c>
      <c r="P7445" t="s">
        <v>18</v>
      </c>
      <c r="Q7445" t="s">
        <v>19</v>
      </c>
      <c r="R7445" s="5" t="str">
        <f t="shared" si="352"/>
        <v>0.1</v>
      </c>
      <c r="S7445" s="6" t="str">
        <f t="shared" si="353"/>
        <v/>
      </c>
      <c r="T7445">
        <f>ROUND(INT(表1[[#This Row],[合同结束日期]]-表1[[#This Row],[合同起始日期]])/365,1)</f>
        <v>2</v>
      </c>
    </row>
    <row r="7446" spans="1:20">
      <c r="A7446" s="1">
        <v>42248</v>
      </c>
      <c r="B7446" t="s">
        <v>121</v>
      </c>
      <c r="C7446">
        <f t="shared" si="351"/>
        <v>3</v>
      </c>
      <c r="D7446" t="s">
        <v>330</v>
      </c>
      <c r="E7446" s="4">
        <v>10336.799999999999</v>
      </c>
      <c r="F7446" s="4">
        <v>2253.4223999999999</v>
      </c>
      <c r="G7446" s="3">
        <v>0.218</v>
      </c>
      <c r="H7446" s="7">
        <v>4307</v>
      </c>
      <c r="I7446" s="4">
        <v>938.92600000000004</v>
      </c>
      <c r="J7446">
        <v>2.4</v>
      </c>
      <c r="K7446" t="s">
        <v>44</v>
      </c>
      <c r="L7446" t="s">
        <v>46</v>
      </c>
      <c r="M7446" t="s">
        <v>45</v>
      </c>
      <c r="N7446" s="2">
        <v>41790</v>
      </c>
      <c r="O7446" s="2">
        <v>42338</v>
      </c>
      <c r="P7446" t="s">
        <v>24</v>
      </c>
      <c r="Q7446" t="s">
        <v>59</v>
      </c>
      <c r="R7446" s="5" t="str">
        <f t="shared" si="352"/>
        <v>0.16</v>
      </c>
      <c r="S7446" s="6" t="str">
        <f t="shared" si="353"/>
        <v/>
      </c>
      <c r="T7446">
        <f>ROUND(INT(表1[[#This Row],[合同结束日期]]-表1[[#This Row],[合同起始日期]])/365,1)</f>
        <v>1.5</v>
      </c>
    </row>
    <row r="7447" spans="1:20">
      <c r="A7447" s="1">
        <v>42248</v>
      </c>
      <c r="B7447" t="s">
        <v>121</v>
      </c>
      <c r="C7447">
        <f t="shared" si="351"/>
        <v>3</v>
      </c>
      <c r="D7447" t="s">
        <v>337</v>
      </c>
      <c r="E7447" s="4">
        <v>44659.199999999997</v>
      </c>
      <c r="F7447" s="4">
        <v>8637.0892799999983</v>
      </c>
      <c r="G7447" s="3">
        <v>0.19339999999999999</v>
      </c>
      <c r="H7447" s="7">
        <v>4135.1111111111113</v>
      </c>
      <c r="I7447" s="4">
        <v>799.73048888888877</v>
      </c>
      <c r="J7447">
        <v>10.799999999999999</v>
      </c>
      <c r="K7447" t="s">
        <v>60</v>
      </c>
      <c r="L7447" t="s">
        <v>116</v>
      </c>
      <c r="M7447" t="s">
        <v>115</v>
      </c>
      <c r="N7447" s="2">
        <v>42200</v>
      </c>
      <c r="O7447" s="2">
        <v>42565</v>
      </c>
      <c r="P7447" t="s">
        <v>24</v>
      </c>
      <c r="Q7447" t="s">
        <v>30</v>
      </c>
      <c r="R7447" s="5" t="str">
        <f t="shared" si="352"/>
        <v>0.18</v>
      </c>
      <c r="S7447" s="6" t="str">
        <f t="shared" si="353"/>
        <v/>
      </c>
      <c r="T7447">
        <f>ROUND(INT(表1[[#This Row],[合同结束日期]]-表1[[#This Row],[合同起始日期]])/365,1)</f>
        <v>1</v>
      </c>
    </row>
    <row r="7448" spans="1:20">
      <c r="A7448" s="1">
        <v>42278</v>
      </c>
      <c r="B7448" t="s">
        <v>121</v>
      </c>
      <c r="C7448">
        <f t="shared" si="351"/>
        <v>3</v>
      </c>
      <c r="D7448" t="s">
        <v>242</v>
      </c>
      <c r="E7448" s="4">
        <v>772834.79999999993</v>
      </c>
      <c r="F7448" s="4">
        <v>189808.22688</v>
      </c>
      <c r="G7448" s="3">
        <v>0.24560000000000001</v>
      </c>
      <c r="H7448" s="7">
        <v>338.96263157894731</v>
      </c>
      <c r="I7448" s="4">
        <v>83.249222315789481</v>
      </c>
      <c r="J7448">
        <v>2280</v>
      </c>
      <c r="K7448" t="s">
        <v>151</v>
      </c>
      <c r="L7448" t="s">
        <v>243</v>
      </c>
      <c r="M7448" t="s">
        <v>243</v>
      </c>
      <c r="N7448" s="2">
        <v>41282</v>
      </c>
      <c r="O7448" s="2">
        <v>45055</v>
      </c>
      <c r="P7448" t="s">
        <v>14</v>
      </c>
      <c r="Q7448" t="s">
        <v>37</v>
      </c>
      <c r="R7448" s="5" t="str">
        <f t="shared" si="352"/>
        <v>0.</v>
      </c>
      <c r="S7448" s="6" t="str">
        <f t="shared" si="353"/>
        <v/>
      </c>
      <c r="T7448">
        <f>ROUND(INT(表1[[#This Row],[合同结束日期]]-表1[[#This Row],[合同起始日期]])/365,1)</f>
        <v>10.3</v>
      </c>
    </row>
    <row r="7449" spans="1:20">
      <c r="A7449" s="1">
        <v>42278</v>
      </c>
      <c r="B7449" t="s">
        <v>121</v>
      </c>
      <c r="C7449">
        <f t="shared" si="351"/>
        <v>3</v>
      </c>
      <c r="D7449" t="s">
        <v>122</v>
      </c>
      <c r="E7449" s="4">
        <v>113283.81600000001</v>
      </c>
      <c r="F7449" s="4">
        <v>20730.938328</v>
      </c>
      <c r="G7449" s="3">
        <v>0.183</v>
      </c>
      <c r="H7449" s="7">
        <v>983.36645833333353</v>
      </c>
      <c r="I7449" s="4">
        <v>179.95606187500002</v>
      </c>
      <c r="J7449">
        <v>115.19999999999999</v>
      </c>
      <c r="K7449" t="s">
        <v>44</v>
      </c>
      <c r="L7449" t="s">
        <v>46</v>
      </c>
      <c r="M7449" t="s">
        <v>45</v>
      </c>
      <c r="N7449" s="2">
        <v>41358</v>
      </c>
      <c r="O7449" s="2">
        <v>43213</v>
      </c>
      <c r="P7449" t="s">
        <v>24</v>
      </c>
      <c r="Q7449" t="s">
        <v>19</v>
      </c>
      <c r="R7449" s="5" t="str">
        <f t="shared" si="352"/>
        <v>0.1</v>
      </c>
      <c r="S7449" s="6" t="str">
        <f t="shared" si="353"/>
        <v/>
      </c>
      <c r="T7449">
        <f>ROUND(INT(表1[[#This Row],[合同结束日期]]-表1[[#This Row],[合同起始日期]])/365,1)</f>
        <v>5.0999999999999996</v>
      </c>
    </row>
    <row r="7450" spans="1:20">
      <c r="A7450" s="1">
        <v>42278</v>
      </c>
      <c r="B7450" t="s">
        <v>121</v>
      </c>
      <c r="C7450">
        <f t="shared" si="351"/>
        <v>3</v>
      </c>
      <c r="D7450" t="s">
        <v>124</v>
      </c>
      <c r="E7450" s="4">
        <v>532971.6</v>
      </c>
      <c r="F7450" s="4">
        <v>69019.822199999995</v>
      </c>
      <c r="G7450" s="3">
        <v>0.1295</v>
      </c>
      <c r="H7450" s="7">
        <v>888.28599999999994</v>
      </c>
      <c r="I7450" s="4">
        <v>115.03303699999999</v>
      </c>
      <c r="J7450">
        <v>600</v>
      </c>
      <c r="K7450" t="s">
        <v>44</v>
      </c>
      <c r="L7450" t="s">
        <v>72</v>
      </c>
      <c r="M7450" t="s">
        <v>71</v>
      </c>
      <c r="N7450" s="2">
        <v>41267</v>
      </c>
      <c r="O7450" s="2">
        <v>44325</v>
      </c>
      <c r="P7450" t="s">
        <v>18</v>
      </c>
      <c r="Q7450" t="s">
        <v>42</v>
      </c>
      <c r="R7450" s="5" t="str">
        <f t="shared" si="352"/>
        <v>0.08</v>
      </c>
      <c r="S7450" s="6" t="str">
        <f t="shared" si="353"/>
        <v/>
      </c>
      <c r="T7450">
        <f>ROUND(INT(表1[[#This Row],[合同结束日期]]-表1[[#This Row],[合同起始日期]])/365,1)</f>
        <v>8.4</v>
      </c>
    </row>
    <row r="7451" spans="1:20">
      <c r="A7451" s="1">
        <v>42278</v>
      </c>
      <c r="B7451" t="s">
        <v>121</v>
      </c>
      <c r="C7451">
        <f t="shared" si="351"/>
        <v>3</v>
      </c>
      <c r="D7451" t="s">
        <v>125</v>
      </c>
      <c r="E7451" s="4">
        <v>831006</v>
      </c>
      <c r="F7451" s="4">
        <v>80524.481400000004</v>
      </c>
      <c r="G7451" s="3">
        <v>9.69E-2</v>
      </c>
      <c r="H7451" s="7">
        <v>1780.2185089974296</v>
      </c>
      <c r="I7451" s="4">
        <v>172.50317352185093</v>
      </c>
      <c r="J7451">
        <v>466.79999999999995</v>
      </c>
      <c r="K7451" t="s">
        <v>44</v>
      </c>
      <c r="L7451" t="s">
        <v>72</v>
      </c>
      <c r="M7451" t="s">
        <v>126</v>
      </c>
      <c r="N7451" s="2">
        <v>41257</v>
      </c>
      <c r="O7451" s="2">
        <v>44325</v>
      </c>
      <c r="P7451" t="s">
        <v>24</v>
      </c>
      <c r="Q7451" t="s">
        <v>42</v>
      </c>
      <c r="R7451" s="5" t="str">
        <f t="shared" si="352"/>
        <v>0.08</v>
      </c>
      <c r="S7451" s="6" t="str">
        <f t="shared" si="353"/>
        <v/>
      </c>
      <c r="T7451">
        <f>ROUND(INT(表1[[#This Row],[合同结束日期]]-表1[[#This Row],[合同起始日期]])/365,1)</f>
        <v>8.4</v>
      </c>
    </row>
    <row r="7452" spans="1:20">
      <c r="A7452" s="1">
        <v>42278</v>
      </c>
      <c r="B7452" t="s">
        <v>121</v>
      </c>
      <c r="C7452">
        <f t="shared" si="351"/>
        <v>3</v>
      </c>
      <c r="D7452" t="s">
        <v>127</v>
      </c>
      <c r="E7452" s="4">
        <v>2865006</v>
      </c>
      <c r="F7452" s="4">
        <v>111162.2328</v>
      </c>
      <c r="G7452" s="3">
        <v>3.8800000000000001E-2</v>
      </c>
      <c r="H7452" s="7">
        <v>2320.2186588921286</v>
      </c>
      <c r="I7452" s="4">
        <v>90.024483965014582</v>
      </c>
      <c r="J7452">
        <v>1234.8</v>
      </c>
      <c r="K7452" t="s">
        <v>44</v>
      </c>
      <c r="L7452" t="s">
        <v>72</v>
      </c>
      <c r="M7452" t="s">
        <v>71</v>
      </c>
      <c r="N7452" s="2">
        <v>41241</v>
      </c>
      <c r="O7452" s="2">
        <v>45055</v>
      </c>
      <c r="P7452" t="s">
        <v>14</v>
      </c>
      <c r="Q7452" t="s">
        <v>37</v>
      </c>
      <c r="R7452" s="5" t="str">
        <f t="shared" si="352"/>
        <v>0.</v>
      </c>
      <c r="S7452" s="6" t="str">
        <f t="shared" si="353"/>
        <v/>
      </c>
      <c r="T7452">
        <f>ROUND(INT(表1[[#This Row],[合同结束日期]]-表1[[#This Row],[合同起始日期]])/365,1)</f>
        <v>10.4</v>
      </c>
    </row>
    <row r="7453" spans="1:20">
      <c r="A7453" s="1">
        <v>42278</v>
      </c>
      <c r="B7453" t="s">
        <v>121</v>
      </c>
      <c r="C7453">
        <f t="shared" si="351"/>
        <v>3</v>
      </c>
      <c r="D7453" t="s">
        <v>312</v>
      </c>
      <c r="E7453" s="4">
        <v>674179.2</v>
      </c>
      <c r="F7453" s="4">
        <v>64047.024000000005</v>
      </c>
      <c r="G7453" s="3">
        <v>9.5000000000000015E-2</v>
      </c>
      <c r="H7453" s="7">
        <v>4131</v>
      </c>
      <c r="I7453" s="4">
        <v>392.44500000000005</v>
      </c>
      <c r="J7453">
        <v>163.19999999999999</v>
      </c>
      <c r="K7453" t="s">
        <v>44</v>
      </c>
      <c r="L7453" t="s">
        <v>72</v>
      </c>
      <c r="M7453" t="s">
        <v>71</v>
      </c>
      <c r="N7453" s="2">
        <v>41640</v>
      </c>
      <c r="O7453" s="2">
        <v>43100</v>
      </c>
      <c r="P7453" t="s">
        <v>18</v>
      </c>
      <c r="Q7453" t="s">
        <v>19</v>
      </c>
      <c r="R7453" s="5" t="str">
        <f t="shared" si="352"/>
        <v>0.1</v>
      </c>
      <c r="S7453" s="6" t="str">
        <f t="shared" si="353"/>
        <v/>
      </c>
      <c r="T7453">
        <f>ROUND(INT(表1[[#This Row],[合同结束日期]]-表1[[#This Row],[合同起始日期]])/365,1)</f>
        <v>4</v>
      </c>
    </row>
    <row r="7454" spans="1:20">
      <c r="A7454" s="1">
        <v>42278</v>
      </c>
      <c r="B7454" t="s">
        <v>121</v>
      </c>
      <c r="C7454">
        <f t="shared" si="351"/>
        <v>3</v>
      </c>
      <c r="D7454" t="s">
        <v>128</v>
      </c>
      <c r="E7454" s="4">
        <v>298842.59999999998</v>
      </c>
      <c r="F7454" s="4">
        <v>30810.672060000004</v>
      </c>
      <c r="G7454" s="3">
        <v>0.10310000000000002</v>
      </c>
      <c r="H7454" s="7">
        <v>1649.2417218543046</v>
      </c>
      <c r="I7454" s="4">
        <v>170.03682152317884</v>
      </c>
      <c r="J7454">
        <v>181.2</v>
      </c>
      <c r="K7454" t="s">
        <v>76</v>
      </c>
      <c r="L7454" t="s">
        <v>75</v>
      </c>
      <c r="M7454" t="s">
        <v>75</v>
      </c>
      <c r="N7454" s="2">
        <v>41285</v>
      </c>
      <c r="O7454" s="2">
        <v>43229</v>
      </c>
      <c r="P7454" t="s">
        <v>14</v>
      </c>
      <c r="Q7454" t="s">
        <v>37</v>
      </c>
      <c r="R7454" s="5" t="str">
        <f t="shared" si="352"/>
        <v>0.</v>
      </c>
      <c r="S7454" s="6" t="str">
        <f t="shared" si="353"/>
        <v/>
      </c>
      <c r="T7454">
        <f>ROUND(INT(表1[[#This Row],[合同结束日期]]-表1[[#This Row],[合同起始日期]])/365,1)</f>
        <v>5.3</v>
      </c>
    </row>
    <row r="7455" spans="1:20">
      <c r="A7455" s="1">
        <v>42278</v>
      </c>
      <c r="B7455" t="s">
        <v>121</v>
      </c>
      <c r="C7455">
        <f t="shared" si="351"/>
        <v>3</v>
      </c>
      <c r="D7455" t="s">
        <v>129</v>
      </c>
      <c r="E7455" s="4">
        <v>295715.76</v>
      </c>
      <c r="F7455" s="4">
        <v>50360.393928000005</v>
      </c>
      <c r="G7455" s="3">
        <v>0.17030000000000001</v>
      </c>
      <c r="H7455" s="7">
        <v>2464.2980000000002</v>
      </c>
      <c r="I7455" s="4">
        <v>419.66994940000006</v>
      </c>
      <c r="J7455">
        <v>120</v>
      </c>
      <c r="K7455" t="s">
        <v>20</v>
      </c>
      <c r="L7455" t="s">
        <v>21</v>
      </c>
      <c r="M7455" t="s">
        <v>130</v>
      </c>
      <c r="N7455" s="2">
        <v>41285</v>
      </c>
      <c r="O7455" s="2">
        <v>42499</v>
      </c>
      <c r="P7455" t="s">
        <v>24</v>
      </c>
      <c r="Q7455" t="s">
        <v>25</v>
      </c>
      <c r="R7455" s="5" t="str">
        <f t="shared" si="352"/>
        <v>0.15</v>
      </c>
      <c r="S7455" s="6" t="str">
        <f t="shared" si="353"/>
        <v/>
      </c>
      <c r="T7455">
        <f>ROUND(INT(表1[[#This Row],[合同结束日期]]-表1[[#This Row],[合同起始日期]])/365,1)</f>
        <v>3.3</v>
      </c>
    </row>
    <row r="7456" spans="1:20">
      <c r="A7456" s="1">
        <v>42278</v>
      </c>
      <c r="B7456" t="s">
        <v>121</v>
      </c>
      <c r="C7456">
        <f t="shared" si="351"/>
        <v>3</v>
      </c>
      <c r="D7456" t="s">
        <v>424</v>
      </c>
      <c r="E7456" s="4">
        <v>100010.4</v>
      </c>
      <c r="F7456" s="4">
        <v>19081.98432</v>
      </c>
      <c r="G7456" s="3">
        <v>0.1908</v>
      </c>
      <c r="H7456" s="7">
        <v>1572.4905660377358</v>
      </c>
      <c r="I7456" s="4">
        <v>300.03120000000001</v>
      </c>
      <c r="J7456">
        <v>63.599999999999994</v>
      </c>
      <c r="K7456" t="s">
        <v>20</v>
      </c>
      <c r="L7456" t="s">
        <v>21</v>
      </c>
      <c r="M7456" t="s">
        <v>130</v>
      </c>
      <c r="N7456" s="2">
        <v>42134</v>
      </c>
      <c r="O7456" s="2">
        <v>42864</v>
      </c>
      <c r="P7456" t="s">
        <v>24</v>
      </c>
      <c r="Q7456" t="s">
        <v>28</v>
      </c>
      <c r="R7456" s="5" t="str">
        <f t="shared" si="352"/>
        <v>0.13</v>
      </c>
      <c r="S7456" s="6" t="str">
        <f t="shared" si="353"/>
        <v/>
      </c>
      <c r="T7456">
        <f>ROUND(INT(表1[[#This Row],[合同结束日期]]-表1[[#This Row],[合同起始日期]])/365,1)</f>
        <v>2</v>
      </c>
    </row>
    <row r="7457" spans="1:20">
      <c r="A7457" s="1">
        <v>42278</v>
      </c>
      <c r="B7457" t="s">
        <v>121</v>
      </c>
      <c r="C7457">
        <f t="shared" si="351"/>
        <v>3</v>
      </c>
      <c r="D7457" t="s">
        <v>442</v>
      </c>
      <c r="E7457" s="4">
        <v>181413.6</v>
      </c>
      <c r="F7457" s="4">
        <v>45389.682719999997</v>
      </c>
      <c r="G7457" s="3">
        <v>0.25019999999999998</v>
      </c>
      <c r="H7457" s="7">
        <v>1239.1639344262294</v>
      </c>
      <c r="I7457" s="4">
        <v>310.03881639344257</v>
      </c>
      <c r="J7457">
        <v>146.4</v>
      </c>
      <c r="K7457" t="s">
        <v>11</v>
      </c>
      <c r="L7457" t="s">
        <v>13</v>
      </c>
      <c r="M7457" t="s">
        <v>34</v>
      </c>
      <c r="N7457" s="2">
        <v>42156</v>
      </c>
      <c r="O7457" s="2">
        <v>42521</v>
      </c>
      <c r="P7457" t="s">
        <v>24</v>
      </c>
      <c r="Q7457" t="s">
        <v>25</v>
      </c>
      <c r="R7457" s="5" t="str">
        <f t="shared" si="352"/>
        <v>0.15</v>
      </c>
      <c r="S7457" s="6" t="str">
        <f t="shared" si="353"/>
        <v/>
      </c>
      <c r="T7457">
        <f>ROUND(INT(表1[[#This Row],[合同结束日期]]-表1[[#This Row],[合同起始日期]])/365,1)</f>
        <v>1</v>
      </c>
    </row>
    <row r="7458" spans="1:20">
      <c r="A7458" s="1">
        <v>42278</v>
      </c>
      <c r="B7458" t="s">
        <v>121</v>
      </c>
      <c r="C7458">
        <f t="shared" si="351"/>
        <v>3</v>
      </c>
      <c r="D7458" t="s">
        <v>402</v>
      </c>
      <c r="E7458" s="4">
        <v>112537.32</v>
      </c>
      <c r="F7458" s="4">
        <v>26997.703068000006</v>
      </c>
      <c r="G7458" s="3">
        <v>0.23990000000000003</v>
      </c>
      <c r="H7458" s="7">
        <v>1250.4146666666668</v>
      </c>
      <c r="I7458" s="4">
        <v>299.97447853333341</v>
      </c>
      <c r="J7458">
        <v>90</v>
      </c>
      <c r="K7458" t="s">
        <v>20</v>
      </c>
      <c r="L7458" t="s">
        <v>21</v>
      </c>
      <c r="M7458" t="s">
        <v>130</v>
      </c>
      <c r="N7458" s="2">
        <v>42123</v>
      </c>
      <c r="O7458" s="2">
        <v>42853</v>
      </c>
      <c r="P7458" t="s">
        <v>24</v>
      </c>
      <c r="Q7458" t="s">
        <v>28</v>
      </c>
      <c r="R7458" s="5" t="str">
        <f t="shared" si="352"/>
        <v>0.13</v>
      </c>
      <c r="S7458" s="6" t="str">
        <f t="shared" si="353"/>
        <v/>
      </c>
      <c r="T7458">
        <f>ROUND(INT(表1[[#This Row],[合同结束日期]]-表1[[#This Row],[合同起始日期]])/365,1)</f>
        <v>2</v>
      </c>
    </row>
    <row r="7459" spans="1:20">
      <c r="A7459" s="1">
        <v>42278</v>
      </c>
      <c r="B7459" t="s">
        <v>121</v>
      </c>
      <c r="C7459">
        <f t="shared" si="351"/>
        <v>3</v>
      </c>
      <c r="D7459" t="s">
        <v>135</v>
      </c>
      <c r="E7459" s="4">
        <v>531627.6</v>
      </c>
      <c r="F7459" s="4">
        <v>88994.460240000015</v>
      </c>
      <c r="G7459" s="3">
        <v>0.16740000000000005</v>
      </c>
      <c r="H7459" s="7">
        <v>1284.1246376811594</v>
      </c>
      <c r="I7459" s="4">
        <v>214.96246434782611</v>
      </c>
      <c r="J7459">
        <v>414</v>
      </c>
      <c r="K7459" t="s">
        <v>44</v>
      </c>
      <c r="L7459" t="s">
        <v>72</v>
      </c>
      <c r="M7459" t="s">
        <v>71</v>
      </c>
      <c r="N7459" s="2">
        <v>42104</v>
      </c>
      <c r="O7459" s="2">
        <v>43594</v>
      </c>
      <c r="P7459" t="s">
        <v>24</v>
      </c>
      <c r="Q7459" t="s">
        <v>19</v>
      </c>
      <c r="R7459" s="5" t="str">
        <f t="shared" si="352"/>
        <v>0.1</v>
      </c>
      <c r="S7459" s="6" t="str">
        <f t="shared" si="353"/>
        <v/>
      </c>
      <c r="T7459">
        <f>ROUND(INT(表1[[#This Row],[合同结束日期]]-表1[[#This Row],[合同起始日期]])/365,1)</f>
        <v>4.0999999999999996</v>
      </c>
    </row>
    <row r="7460" spans="1:20">
      <c r="A7460" s="1">
        <v>42278</v>
      </c>
      <c r="B7460" t="s">
        <v>121</v>
      </c>
      <c r="C7460">
        <f t="shared" si="351"/>
        <v>3</v>
      </c>
      <c r="D7460" t="s">
        <v>136</v>
      </c>
      <c r="E7460" s="4">
        <v>298301.64</v>
      </c>
      <c r="F7460" s="4">
        <v>47817.752891999997</v>
      </c>
      <c r="G7460" s="3">
        <v>0.16029999999999997</v>
      </c>
      <c r="H7460" s="7">
        <v>998.33212851405619</v>
      </c>
      <c r="I7460" s="4">
        <v>160.0326402008032</v>
      </c>
      <c r="J7460">
        <v>298.8</v>
      </c>
      <c r="K7460" t="s">
        <v>44</v>
      </c>
      <c r="L7460" t="s">
        <v>72</v>
      </c>
      <c r="M7460" t="s">
        <v>71</v>
      </c>
      <c r="N7460" s="2">
        <v>41271</v>
      </c>
      <c r="O7460" s="2">
        <v>43229</v>
      </c>
      <c r="P7460" t="s">
        <v>24</v>
      </c>
      <c r="Q7460" t="s">
        <v>48</v>
      </c>
      <c r="R7460" s="5" t="str">
        <f t="shared" si="352"/>
        <v>0.11</v>
      </c>
      <c r="S7460" s="6" t="str">
        <f t="shared" si="353"/>
        <v/>
      </c>
      <c r="T7460">
        <f>ROUND(INT(表1[[#This Row],[合同结束日期]]-表1[[#This Row],[合同起始日期]])/365,1)</f>
        <v>5.4</v>
      </c>
    </row>
    <row r="7461" spans="1:20">
      <c r="A7461" s="1">
        <v>42278</v>
      </c>
      <c r="B7461" t="s">
        <v>121</v>
      </c>
      <c r="C7461">
        <f t="shared" si="351"/>
        <v>3</v>
      </c>
      <c r="D7461" t="s">
        <v>137</v>
      </c>
      <c r="E7461" s="4">
        <v>289347.59999999998</v>
      </c>
      <c r="F7461" s="4">
        <v>39351.2736</v>
      </c>
      <c r="G7461" s="3">
        <v>0.13600000000000001</v>
      </c>
      <c r="H7461" s="7">
        <v>1176.2097560975608</v>
      </c>
      <c r="I7461" s="4">
        <v>159.96452682926829</v>
      </c>
      <c r="J7461">
        <v>246</v>
      </c>
      <c r="K7461" t="s">
        <v>44</v>
      </c>
      <c r="L7461" t="s">
        <v>72</v>
      </c>
      <c r="M7461" t="s">
        <v>126</v>
      </c>
      <c r="N7461" s="2">
        <v>41249</v>
      </c>
      <c r="O7461" s="2">
        <v>43229</v>
      </c>
      <c r="P7461" t="s">
        <v>24</v>
      </c>
      <c r="Q7461" t="s">
        <v>19</v>
      </c>
      <c r="R7461" s="5" t="str">
        <f t="shared" si="352"/>
        <v>0.1</v>
      </c>
      <c r="S7461" s="6" t="str">
        <f t="shared" si="353"/>
        <v/>
      </c>
      <c r="T7461">
        <f>ROUND(INT(表1[[#This Row],[合同结束日期]]-表1[[#This Row],[合同起始日期]])/365,1)</f>
        <v>5.4</v>
      </c>
    </row>
    <row r="7462" spans="1:20">
      <c r="A7462" s="1">
        <v>42278</v>
      </c>
      <c r="B7462" t="s">
        <v>121</v>
      </c>
      <c r="C7462">
        <f t="shared" si="351"/>
        <v>3</v>
      </c>
      <c r="D7462" t="s">
        <v>443</v>
      </c>
      <c r="E7462" s="4">
        <v>237334.8</v>
      </c>
      <c r="F7462" s="4">
        <v>20576.927159999996</v>
      </c>
      <c r="G7462" s="3">
        <v>8.6699999999999985E-2</v>
      </c>
      <c r="H7462" s="7">
        <v>4036.3061224489797</v>
      </c>
      <c r="I7462" s="4">
        <v>349.94774081632647</v>
      </c>
      <c r="J7462">
        <v>58.8</v>
      </c>
      <c r="K7462" t="s">
        <v>140</v>
      </c>
      <c r="L7462" t="s">
        <v>309</v>
      </c>
      <c r="M7462" t="s">
        <v>309</v>
      </c>
      <c r="N7462" s="2">
        <v>42156</v>
      </c>
      <c r="O7462" s="2">
        <v>42886</v>
      </c>
      <c r="P7462" t="s">
        <v>24</v>
      </c>
      <c r="Q7462" t="s">
        <v>208</v>
      </c>
      <c r="R7462" s="5" t="str">
        <f t="shared" si="352"/>
        <v>0.05</v>
      </c>
      <c r="S7462" s="6" t="str">
        <f t="shared" si="353"/>
        <v/>
      </c>
      <c r="T7462">
        <f>ROUND(INT(表1[[#This Row],[合同结束日期]]-表1[[#This Row],[合同起始日期]])/365,1)</f>
        <v>2</v>
      </c>
    </row>
    <row r="7463" spans="1:20">
      <c r="A7463" s="1">
        <v>42278</v>
      </c>
      <c r="B7463" t="s">
        <v>121</v>
      </c>
      <c r="C7463">
        <f t="shared" si="351"/>
        <v>3</v>
      </c>
      <c r="D7463" t="s">
        <v>142</v>
      </c>
      <c r="E7463" s="4">
        <v>163504.55999999997</v>
      </c>
      <c r="F7463" s="4">
        <v>18116.305247999997</v>
      </c>
      <c r="G7463" s="3">
        <v>0.1108</v>
      </c>
      <c r="H7463" s="7">
        <v>619.33545454545447</v>
      </c>
      <c r="I7463" s="4">
        <v>68.622368363636355</v>
      </c>
      <c r="J7463">
        <v>264</v>
      </c>
      <c r="K7463" t="s">
        <v>60</v>
      </c>
      <c r="L7463" t="s">
        <v>61</v>
      </c>
      <c r="M7463" t="s">
        <v>143</v>
      </c>
      <c r="N7463" s="2">
        <v>41383</v>
      </c>
      <c r="O7463" s="2">
        <v>42873</v>
      </c>
      <c r="P7463" t="s">
        <v>24</v>
      </c>
      <c r="Q7463" t="s">
        <v>467</v>
      </c>
      <c r="R7463" s="5" t="str">
        <f t="shared" si="352"/>
        <v>0.11</v>
      </c>
      <c r="S7463" s="6" t="str">
        <f t="shared" si="353"/>
        <v>0.</v>
      </c>
      <c r="T7463">
        <f>ROUND(INT(表1[[#This Row],[合同结束日期]]-表1[[#This Row],[合同起始日期]])/365,1)</f>
        <v>4.0999999999999996</v>
      </c>
    </row>
    <row r="7464" spans="1:20">
      <c r="A7464" s="1">
        <v>42278</v>
      </c>
      <c r="B7464" t="s">
        <v>121</v>
      </c>
      <c r="C7464">
        <f t="shared" si="351"/>
        <v>3</v>
      </c>
      <c r="D7464" t="s">
        <v>425</v>
      </c>
      <c r="E7464" s="4">
        <v>250570.8</v>
      </c>
      <c r="F7464" s="4">
        <v>39615.243480000005</v>
      </c>
      <c r="G7464" s="3">
        <v>0.15810000000000002</v>
      </c>
      <c r="H7464" s="7">
        <v>6141.4411764705883</v>
      </c>
      <c r="I7464" s="4">
        <v>970.96185000000014</v>
      </c>
      <c r="J7464">
        <v>40.799999999999997</v>
      </c>
      <c r="K7464" t="s">
        <v>44</v>
      </c>
      <c r="L7464" t="s">
        <v>46</v>
      </c>
      <c r="M7464" t="s">
        <v>187</v>
      </c>
      <c r="N7464" s="2">
        <v>42156</v>
      </c>
      <c r="O7464" s="2">
        <v>42886</v>
      </c>
      <c r="P7464" t="s">
        <v>24</v>
      </c>
      <c r="Q7464" t="s">
        <v>25</v>
      </c>
      <c r="R7464" s="5" t="str">
        <f t="shared" si="352"/>
        <v>0.15</v>
      </c>
      <c r="S7464" s="6" t="str">
        <f t="shared" si="353"/>
        <v/>
      </c>
      <c r="T7464">
        <f>ROUND(INT(表1[[#This Row],[合同结束日期]]-表1[[#This Row],[合同起始日期]])/365,1)</f>
        <v>2</v>
      </c>
    </row>
    <row r="7465" spans="1:20">
      <c r="A7465" s="1">
        <v>42278</v>
      </c>
      <c r="B7465" t="s">
        <v>121</v>
      </c>
      <c r="C7465">
        <f t="shared" si="351"/>
        <v>3</v>
      </c>
      <c r="D7465" t="s">
        <v>146</v>
      </c>
      <c r="E7465" s="4">
        <v>731755.69200000004</v>
      </c>
      <c r="F7465" s="4">
        <v>102445.79688000001</v>
      </c>
      <c r="G7465" s="3">
        <v>0.14000000000000001</v>
      </c>
      <c r="H7465" s="7">
        <v>4483.7971323529418</v>
      </c>
      <c r="I7465" s="4">
        <v>627.73159852941183</v>
      </c>
      <c r="J7465">
        <v>163.19999999999999</v>
      </c>
      <c r="K7465" t="s">
        <v>11</v>
      </c>
      <c r="L7465" t="s">
        <v>51</v>
      </c>
      <c r="M7465" t="s">
        <v>50</v>
      </c>
      <c r="N7465" s="2">
        <v>41343</v>
      </c>
      <c r="O7465" s="2">
        <v>42499</v>
      </c>
      <c r="P7465" t="s">
        <v>18</v>
      </c>
      <c r="Q7465" t="s">
        <v>83</v>
      </c>
      <c r="R7465" s="5" t="str">
        <f t="shared" si="352"/>
        <v>0.14</v>
      </c>
      <c r="S7465" s="6" t="str">
        <f t="shared" si="353"/>
        <v/>
      </c>
      <c r="T7465">
        <f>ROUND(INT(表1[[#This Row],[合同结束日期]]-表1[[#This Row],[合同起始日期]])/365,1)</f>
        <v>3.2</v>
      </c>
    </row>
    <row r="7466" spans="1:20">
      <c r="A7466" s="1">
        <v>42278</v>
      </c>
      <c r="B7466" t="s">
        <v>121</v>
      </c>
      <c r="C7466">
        <f t="shared" si="351"/>
        <v>3</v>
      </c>
      <c r="D7466" t="s">
        <v>147</v>
      </c>
      <c r="E7466" s="4">
        <v>1175454.648</v>
      </c>
      <c r="F7466" s="4">
        <v>88276.644064799999</v>
      </c>
      <c r="G7466" s="3">
        <v>7.51E-2</v>
      </c>
      <c r="H7466" s="7">
        <v>1449.0318639053255</v>
      </c>
      <c r="I7466" s="4">
        <v>108.82229297928995</v>
      </c>
      <c r="J7466">
        <v>811.19999999999993</v>
      </c>
      <c r="K7466" t="s">
        <v>44</v>
      </c>
      <c r="L7466" t="s">
        <v>72</v>
      </c>
      <c r="M7466" t="s">
        <v>71</v>
      </c>
      <c r="N7466" s="2">
        <v>41240</v>
      </c>
      <c r="O7466" s="2">
        <v>44325</v>
      </c>
      <c r="P7466" t="s">
        <v>18</v>
      </c>
      <c r="Q7466" t="s">
        <v>42</v>
      </c>
      <c r="R7466" s="5" t="str">
        <f t="shared" si="352"/>
        <v>0.08</v>
      </c>
      <c r="S7466" s="6" t="str">
        <f t="shared" si="353"/>
        <v/>
      </c>
      <c r="T7466">
        <f>ROUND(INT(表1[[#This Row],[合同结束日期]]-表1[[#This Row],[合同起始日期]])/365,1)</f>
        <v>8.5</v>
      </c>
    </row>
    <row r="7467" spans="1:20">
      <c r="A7467" s="1">
        <v>42278</v>
      </c>
      <c r="B7467" t="s">
        <v>121</v>
      </c>
      <c r="C7467">
        <f t="shared" si="351"/>
        <v>3</v>
      </c>
      <c r="D7467" t="s">
        <v>148</v>
      </c>
      <c r="E7467" s="4">
        <v>163183.19999999998</v>
      </c>
      <c r="F7467" s="4">
        <v>23302.560959999999</v>
      </c>
      <c r="G7467" s="3">
        <v>0.14280000000000001</v>
      </c>
      <c r="H7467" s="7">
        <v>2193.3225806451615</v>
      </c>
      <c r="I7467" s="4">
        <v>313.20646451612907</v>
      </c>
      <c r="J7467">
        <v>74.399999999999991</v>
      </c>
      <c r="K7467" t="s">
        <v>44</v>
      </c>
      <c r="L7467" t="s">
        <v>72</v>
      </c>
      <c r="M7467" t="s">
        <v>126</v>
      </c>
      <c r="N7467" s="2">
        <v>41312</v>
      </c>
      <c r="O7467" s="2">
        <v>43229</v>
      </c>
      <c r="P7467" t="s">
        <v>24</v>
      </c>
      <c r="Q7467" t="s">
        <v>65</v>
      </c>
      <c r="R7467" s="5" t="str">
        <f t="shared" si="352"/>
        <v>0.12</v>
      </c>
      <c r="S7467" s="6" t="str">
        <f t="shared" si="353"/>
        <v/>
      </c>
      <c r="T7467">
        <f>ROUND(INT(表1[[#This Row],[合同结束日期]]-表1[[#This Row],[合同起始日期]])/365,1)</f>
        <v>5.3</v>
      </c>
    </row>
    <row r="7468" spans="1:20">
      <c r="A7468" s="1">
        <v>42278</v>
      </c>
      <c r="B7468" t="s">
        <v>121</v>
      </c>
      <c r="C7468">
        <f t="shared" si="351"/>
        <v>3</v>
      </c>
      <c r="D7468" t="s">
        <v>149</v>
      </c>
      <c r="E7468" s="4">
        <v>4077102.048</v>
      </c>
      <c r="F7468" s="4">
        <v>498384.29703577427</v>
      </c>
      <c r="G7468" s="3">
        <v>0.12223983877966801</v>
      </c>
      <c r="H7468" s="7">
        <v>913.820613232921</v>
      </c>
      <c r="I7468" s="4">
        <v>111.70528443512963</v>
      </c>
      <c r="J7468">
        <v>4461.5999999999995</v>
      </c>
      <c r="K7468" t="s">
        <v>151</v>
      </c>
      <c r="L7468" t="s">
        <v>150</v>
      </c>
      <c r="M7468" t="s">
        <v>150</v>
      </c>
      <c r="N7468" s="2">
        <v>41150</v>
      </c>
      <c r="O7468" s="2">
        <v>48708</v>
      </c>
      <c r="P7468" t="s">
        <v>24</v>
      </c>
      <c r="Q7468" t="s">
        <v>65</v>
      </c>
      <c r="R7468" s="5" t="str">
        <f t="shared" si="352"/>
        <v>0.12</v>
      </c>
      <c r="S7468" s="6" t="str">
        <f t="shared" si="353"/>
        <v/>
      </c>
      <c r="T7468">
        <f>ROUND(INT(表1[[#This Row],[合同结束日期]]-表1[[#This Row],[合同起始日期]])/365,1)</f>
        <v>20.7</v>
      </c>
    </row>
    <row r="7469" spans="1:20">
      <c r="A7469" s="1">
        <v>42278</v>
      </c>
      <c r="B7469" t="s">
        <v>121</v>
      </c>
      <c r="C7469">
        <f t="shared" si="351"/>
        <v>3</v>
      </c>
      <c r="D7469" t="s">
        <v>225</v>
      </c>
      <c r="E7469" s="4">
        <v>407340</v>
      </c>
      <c r="F7469" s="4">
        <v>70290.241784276237</v>
      </c>
      <c r="G7469" s="3">
        <v>0.17255914416525811</v>
      </c>
      <c r="H7469" s="7">
        <v>2256.5312770059163</v>
      </c>
      <c r="I7469" s="4">
        <v>389.3851059422779</v>
      </c>
      <c r="J7469">
        <v>180.51599999999999</v>
      </c>
      <c r="K7469" t="s">
        <v>44</v>
      </c>
      <c r="L7469" t="s">
        <v>72</v>
      </c>
      <c r="M7469" t="s">
        <v>126</v>
      </c>
      <c r="N7469" s="2">
        <v>41337</v>
      </c>
      <c r="O7469" s="2">
        <v>46917</v>
      </c>
      <c r="P7469" t="s">
        <v>24</v>
      </c>
      <c r="Q7469">
        <v>0.08</v>
      </c>
      <c r="R7469" s="5">
        <f t="shared" si="352"/>
        <v>0.08</v>
      </c>
      <c r="S7469" s="6" t="str">
        <f t="shared" si="353"/>
        <v/>
      </c>
      <c r="T7469">
        <f>ROUND(INT(表1[[#This Row],[合同结束日期]]-表1[[#This Row],[合同起始日期]])/365,1)</f>
        <v>15.3</v>
      </c>
    </row>
    <row r="7470" spans="1:20">
      <c r="A7470" s="1">
        <v>42278</v>
      </c>
      <c r="B7470" t="s">
        <v>121</v>
      </c>
      <c r="C7470">
        <f t="shared" si="351"/>
        <v>3</v>
      </c>
      <c r="D7470" t="s">
        <v>152</v>
      </c>
      <c r="E7470" s="4">
        <v>203844</v>
      </c>
      <c r="F7470" s="4">
        <v>63375.099599999994</v>
      </c>
      <c r="G7470" s="3">
        <v>0.31089999999999995</v>
      </c>
      <c r="H7470" s="7">
        <v>611.04316546762595</v>
      </c>
      <c r="I7470" s="4">
        <v>189.97332014388491</v>
      </c>
      <c r="J7470">
        <v>333.59999999999997</v>
      </c>
      <c r="K7470" t="s">
        <v>151</v>
      </c>
      <c r="L7470" t="s">
        <v>154</v>
      </c>
      <c r="M7470" t="s">
        <v>153</v>
      </c>
      <c r="N7470" s="2">
        <v>41261</v>
      </c>
      <c r="O7470" s="2">
        <v>43229</v>
      </c>
      <c r="P7470" t="s">
        <v>14</v>
      </c>
      <c r="Q7470" t="s">
        <v>37</v>
      </c>
      <c r="R7470" s="5" t="str">
        <f t="shared" si="352"/>
        <v>0.</v>
      </c>
      <c r="S7470" s="6" t="str">
        <f t="shared" si="353"/>
        <v/>
      </c>
      <c r="T7470">
        <f>ROUND(INT(表1[[#This Row],[合同结束日期]]-表1[[#This Row],[合同起始日期]])/365,1)</f>
        <v>5.4</v>
      </c>
    </row>
    <row r="7471" spans="1:20">
      <c r="A7471" s="1">
        <v>42278</v>
      </c>
      <c r="B7471" t="s">
        <v>121</v>
      </c>
      <c r="C7471">
        <f t="shared" si="351"/>
        <v>3</v>
      </c>
      <c r="D7471" t="s">
        <v>138</v>
      </c>
      <c r="E7471" s="4">
        <v>78542.399999999994</v>
      </c>
      <c r="F7471" s="4">
        <v>17664.18576</v>
      </c>
      <c r="G7471" s="3">
        <v>0.22490000000000002</v>
      </c>
      <c r="H7471" s="7">
        <v>1422.8695652173913</v>
      </c>
      <c r="I7471" s="4">
        <v>320.00336521739132</v>
      </c>
      <c r="J7471">
        <v>55.199999999999996</v>
      </c>
      <c r="K7471" t="s">
        <v>140</v>
      </c>
      <c r="L7471" t="s">
        <v>139</v>
      </c>
      <c r="M7471" t="s">
        <v>139</v>
      </c>
      <c r="N7471" s="2">
        <v>42182</v>
      </c>
      <c r="O7471" s="2">
        <v>42912</v>
      </c>
      <c r="P7471" t="s">
        <v>24</v>
      </c>
      <c r="Q7471" t="s">
        <v>83</v>
      </c>
      <c r="R7471" s="5" t="str">
        <f t="shared" si="352"/>
        <v>0.14</v>
      </c>
      <c r="S7471" s="6" t="str">
        <f t="shared" si="353"/>
        <v/>
      </c>
      <c r="T7471">
        <f>ROUND(INT(表1[[#This Row],[合同结束日期]]-表1[[#This Row],[合同起始日期]])/365,1)</f>
        <v>2</v>
      </c>
    </row>
    <row r="7472" spans="1:20">
      <c r="A7472" s="1">
        <v>42278</v>
      </c>
      <c r="B7472" t="s">
        <v>121</v>
      </c>
      <c r="C7472">
        <f t="shared" si="351"/>
        <v>3</v>
      </c>
      <c r="D7472" t="s">
        <v>426</v>
      </c>
      <c r="E7472" s="4">
        <v>407249.04</v>
      </c>
      <c r="F7472" s="4">
        <v>71268.581999999995</v>
      </c>
      <c r="G7472" s="3">
        <v>0.17499999999999999</v>
      </c>
      <c r="H7472" s="7">
        <v>3327.1980392156865</v>
      </c>
      <c r="I7472" s="4">
        <v>582.25965686274515</v>
      </c>
      <c r="J7472">
        <v>122.39999999999999</v>
      </c>
      <c r="K7472" t="s">
        <v>11</v>
      </c>
      <c r="L7472" t="s">
        <v>13</v>
      </c>
      <c r="M7472" t="s">
        <v>27</v>
      </c>
      <c r="N7472" s="2">
        <v>42172</v>
      </c>
      <c r="O7472" s="2">
        <v>42902</v>
      </c>
      <c r="P7472" t="s">
        <v>24</v>
      </c>
      <c r="Q7472" t="s">
        <v>59</v>
      </c>
      <c r="R7472" s="5" t="str">
        <f t="shared" si="352"/>
        <v>0.16</v>
      </c>
      <c r="S7472" s="6" t="str">
        <f t="shared" si="353"/>
        <v/>
      </c>
      <c r="T7472">
        <f>ROUND(INT(表1[[#This Row],[合同结束日期]]-表1[[#This Row],[合同起始日期]])/365,1)</f>
        <v>2</v>
      </c>
    </row>
    <row r="7473" spans="1:20">
      <c r="A7473" s="1">
        <v>42278</v>
      </c>
      <c r="B7473" t="s">
        <v>121</v>
      </c>
      <c r="C7473">
        <f t="shared" si="351"/>
        <v>3</v>
      </c>
      <c r="D7473" t="s">
        <v>445</v>
      </c>
      <c r="E7473" s="4">
        <v>142582.68</v>
      </c>
      <c r="F7473" s="4">
        <v>30284.561232000007</v>
      </c>
      <c r="G7473" s="3">
        <v>0.21240000000000006</v>
      </c>
      <c r="H7473" s="7">
        <v>1543.1025974025974</v>
      </c>
      <c r="I7473" s="4">
        <v>327.7549916883118</v>
      </c>
      <c r="J7473">
        <v>92.399999999999991</v>
      </c>
      <c r="K7473" t="s">
        <v>11</v>
      </c>
      <c r="L7473" t="s">
        <v>51</v>
      </c>
      <c r="M7473" t="s">
        <v>50</v>
      </c>
      <c r="N7473" s="2">
        <v>42172</v>
      </c>
      <c r="O7473" s="2">
        <v>42902</v>
      </c>
      <c r="P7473" t="s">
        <v>24</v>
      </c>
      <c r="Q7473" t="s">
        <v>30</v>
      </c>
      <c r="R7473" s="5" t="str">
        <f t="shared" si="352"/>
        <v>0.18</v>
      </c>
      <c r="S7473" s="6" t="str">
        <f t="shared" si="353"/>
        <v/>
      </c>
      <c r="T7473">
        <f>ROUND(INT(表1[[#This Row],[合同结束日期]]-表1[[#This Row],[合同起始日期]])/365,1)</f>
        <v>2</v>
      </c>
    </row>
    <row r="7474" spans="1:20">
      <c r="A7474" s="1">
        <v>42278</v>
      </c>
      <c r="B7474" t="s">
        <v>121</v>
      </c>
      <c r="C7474">
        <f t="shared" si="351"/>
        <v>3</v>
      </c>
      <c r="D7474" t="s">
        <v>447</v>
      </c>
      <c r="E7474" s="4">
        <v>459427.2</v>
      </c>
      <c r="F7474" s="4">
        <v>79526.84831999999</v>
      </c>
      <c r="G7474" s="3">
        <v>0.17309999999999998</v>
      </c>
      <c r="H7474" s="7">
        <v>3828.56</v>
      </c>
      <c r="I7474" s="4">
        <v>662.72373599999992</v>
      </c>
      <c r="J7474">
        <v>120</v>
      </c>
      <c r="K7474" t="s">
        <v>11</v>
      </c>
      <c r="L7474" t="s">
        <v>51</v>
      </c>
      <c r="M7474" t="s">
        <v>50</v>
      </c>
      <c r="N7474" s="2">
        <v>42172</v>
      </c>
      <c r="O7474" s="2">
        <v>42902</v>
      </c>
      <c r="P7474" t="s">
        <v>24</v>
      </c>
      <c r="Q7474" t="s">
        <v>59</v>
      </c>
      <c r="R7474" s="5" t="str">
        <f t="shared" si="352"/>
        <v>0.16</v>
      </c>
      <c r="S7474" s="6" t="str">
        <f t="shared" si="353"/>
        <v/>
      </c>
      <c r="T7474">
        <f>ROUND(INT(表1[[#This Row],[合同结束日期]]-表1[[#This Row],[合同起始日期]])/365,1)</f>
        <v>2</v>
      </c>
    </row>
    <row r="7475" spans="1:20">
      <c r="A7475" s="1">
        <v>42278</v>
      </c>
      <c r="B7475" t="s">
        <v>121</v>
      </c>
      <c r="C7475">
        <f t="shared" ref="C7475:C7537" si="354">IF($B7475="负一层",-1,IF($B7475="负一夹层",0,IF($B7475="一层",1,IF($B7475="二层",2,IF($B7475="三层",3,IF($B7475="四层",4))))))</f>
        <v>3</v>
      </c>
      <c r="D7475" t="s">
        <v>367</v>
      </c>
      <c r="E7475" s="4">
        <v>675630</v>
      </c>
      <c r="F7475" s="4">
        <v>114113.90699999999</v>
      </c>
      <c r="G7475" s="3">
        <v>0.16889999999999999</v>
      </c>
      <c r="H7475" s="7">
        <v>5630.25</v>
      </c>
      <c r="I7475" s="4">
        <v>950.94922499999996</v>
      </c>
      <c r="J7475">
        <v>120</v>
      </c>
      <c r="K7475" t="s">
        <v>11</v>
      </c>
      <c r="L7475" t="s">
        <v>51</v>
      </c>
      <c r="M7475" t="s">
        <v>50</v>
      </c>
      <c r="N7475" s="2">
        <v>41989</v>
      </c>
      <c r="O7475" s="2">
        <v>42719</v>
      </c>
      <c r="P7475" t="s">
        <v>24</v>
      </c>
      <c r="Q7475" t="s">
        <v>59</v>
      </c>
      <c r="R7475" s="5" t="str">
        <f t="shared" ref="R7475:R7537" si="355">IF(ISERROR(FIND(",",$Q7475)),$Q7475,LEFT($Q7475,FIND(",",$Q7475)-1))</f>
        <v>0.16</v>
      </c>
      <c r="S7475" s="6" t="str">
        <f t="shared" si="353"/>
        <v/>
      </c>
      <c r="T7475">
        <f>ROUND(INT(表1[[#This Row],[合同结束日期]]-表1[[#This Row],[合同起始日期]])/365,1)</f>
        <v>2</v>
      </c>
    </row>
    <row r="7476" spans="1:20">
      <c r="A7476" s="1">
        <v>42278</v>
      </c>
      <c r="B7476" t="s">
        <v>121</v>
      </c>
      <c r="C7476">
        <f t="shared" si="354"/>
        <v>3</v>
      </c>
      <c r="D7476" t="s">
        <v>158</v>
      </c>
      <c r="E7476" s="4">
        <v>149863.92000000001</v>
      </c>
      <c r="F7476" s="4">
        <v>27335.179008000003</v>
      </c>
      <c r="G7476" s="3">
        <v>0.18240000000000001</v>
      </c>
      <c r="H7476" s="7">
        <v>2230.1178571428572</v>
      </c>
      <c r="I7476" s="4">
        <v>406.7734971428572</v>
      </c>
      <c r="J7476">
        <v>67.2</v>
      </c>
      <c r="K7476" t="s">
        <v>11</v>
      </c>
      <c r="L7476" t="s">
        <v>13</v>
      </c>
      <c r="M7476" t="s">
        <v>27</v>
      </c>
      <c r="N7476" s="2">
        <v>41330</v>
      </c>
      <c r="O7476" s="2">
        <v>42499</v>
      </c>
      <c r="P7476" t="s">
        <v>24</v>
      </c>
      <c r="Q7476" t="s">
        <v>59</v>
      </c>
      <c r="R7476" s="5" t="str">
        <f t="shared" si="355"/>
        <v>0.16</v>
      </c>
      <c r="S7476" s="6" t="str">
        <f t="shared" ref="S7476:S7538" si="356">IF(ISERROR(FIND(",",$Q7476)),"",RIGHT($Q7476,LEN($Q7476)-FIND(",",$Q7476)))</f>
        <v/>
      </c>
      <c r="T7476">
        <f>ROUND(INT(表1[[#This Row],[合同结束日期]]-表1[[#This Row],[合同起始日期]])/365,1)</f>
        <v>3.2</v>
      </c>
    </row>
    <row r="7477" spans="1:20">
      <c r="A7477" s="1">
        <v>42278</v>
      </c>
      <c r="B7477" t="s">
        <v>121</v>
      </c>
      <c r="C7477">
        <f t="shared" si="354"/>
        <v>3</v>
      </c>
      <c r="D7477" t="s">
        <v>108</v>
      </c>
      <c r="E7477" s="4">
        <v>102142.8</v>
      </c>
      <c r="F7477" s="4">
        <v>20162.988720000001</v>
      </c>
      <c r="G7477" s="3">
        <v>0.19740000000000002</v>
      </c>
      <c r="H7477" s="7">
        <v>1519.9821428571429</v>
      </c>
      <c r="I7477" s="4">
        <v>300.04447499999998</v>
      </c>
      <c r="J7477">
        <v>67.2</v>
      </c>
      <c r="K7477" t="s">
        <v>11</v>
      </c>
      <c r="L7477" t="s">
        <v>12</v>
      </c>
      <c r="M7477" t="s">
        <v>53</v>
      </c>
      <c r="N7477" s="2">
        <v>42156</v>
      </c>
      <c r="O7477" s="2">
        <v>42886</v>
      </c>
      <c r="P7477" t="s">
        <v>24</v>
      </c>
      <c r="Q7477" t="s">
        <v>59</v>
      </c>
      <c r="R7477" s="5" t="str">
        <f t="shared" si="355"/>
        <v>0.16</v>
      </c>
      <c r="S7477" s="6" t="str">
        <f t="shared" si="356"/>
        <v/>
      </c>
      <c r="T7477">
        <f>ROUND(INT(表1[[#This Row],[合同结束日期]]-表1[[#This Row],[合同起始日期]])/365,1)</f>
        <v>2</v>
      </c>
    </row>
    <row r="7478" spans="1:20">
      <c r="A7478" s="1">
        <v>42278</v>
      </c>
      <c r="B7478" t="s">
        <v>121</v>
      </c>
      <c r="C7478">
        <f t="shared" si="354"/>
        <v>3</v>
      </c>
      <c r="D7478" t="s">
        <v>244</v>
      </c>
      <c r="E7478" s="4">
        <v>489229.19999999995</v>
      </c>
      <c r="F7478" s="4">
        <v>92464.318800000023</v>
      </c>
      <c r="G7478" s="3">
        <v>0.18900000000000006</v>
      </c>
      <c r="H7478" s="7">
        <v>2630.264516129032</v>
      </c>
      <c r="I7478" s="4">
        <v>497.11999354838724</v>
      </c>
      <c r="J7478">
        <v>186</v>
      </c>
      <c r="K7478" t="s">
        <v>11</v>
      </c>
      <c r="L7478" t="s">
        <v>13</v>
      </c>
      <c r="M7478" t="s">
        <v>27</v>
      </c>
      <c r="N7478" s="2">
        <v>41445</v>
      </c>
      <c r="O7478" s="2">
        <v>42570</v>
      </c>
      <c r="P7478" t="s">
        <v>24</v>
      </c>
      <c r="Q7478" t="s">
        <v>56</v>
      </c>
      <c r="R7478" s="5" t="str">
        <f t="shared" si="355"/>
        <v>0.17</v>
      </c>
      <c r="S7478" s="6" t="str">
        <f t="shared" si="356"/>
        <v/>
      </c>
      <c r="T7478">
        <f>ROUND(INT(表1[[#This Row],[合同结束日期]]-表1[[#This Row],[合同起始日期]])/365,1)</f>
        <v>3.1</v>
      </c>
    </row>
    <row r="7479" spans="1:20">
      <c r="A7479" s="1">
        <v>42278</v>
      </c>
      <c r="B7479" t="s">
        <v>121</v>
      </c>
      <c r="C7479">
        <f t="shared" si="354"/>
        <v>3</v>
      </c>
      <c r="D7479" t="s">
        <v>160</v>
      </c>
      <c r="E7479" s="4">
        <v>308896.8</v>
      </c>
      <c r="F7479" s="4">
        <v>49979.502240000002</v>
      </c>
      <c r="G7479" s="3">
        <v>0.1618</v>
      </c>
      <c r="H7479" s="7">
        <v>4219.9016393442616</v>
      </c>
      <c r="I7479" s="4">
        <v>682.78008524590166</v>
      </c>
      <c r="J7479">
        <v>73.2</v>
      </c>
      <c r="K7479" t="s">
        <v>20</v>
      </c>
      <c r="L7479" t="s">
        <v>21</v>
      </c>
      <c r="M7479" t="s">
        <v>130</v>
      </c>
      <c r="N7479" s="2">
        <v>41295</v>
      </c>
      <c r="O7479" s="2">
        <v>42499</v>
      </c>
      <c r="P7479" t="s">
        <v>24</v>
      </c>
      <c r="Q7479" t="s">
        <v>25</v>
      </c>
      <c r="R7479" s="5" t="str">
        <f t="shared" si="355"/>
        <v>0.15</v>
      </c>
      <c r="S7479" s="6" t="str">
        <f t="shared" si="356"/>
        <v/>
      </c>
      <c r="T7479">
        <f>ROUND(INT(表1[[#This Row],[合同结束日期]]-表1[[#This Row],[合同起始日期]])/365,1)</f>
        <v>3.3</v>
      </c>
    </row>
    <row r="7480" spans="1:20">
      <c r="A7480" s="1">
        <v>42278</v>
      </c>
      <c r="B7480" t="s">
        <v>121</v>
      </c>
      <c r="C7480">
        <f t="shared" si="354"/>
        <v>3</v>
      </c>
      <c r="D7480" t="s">
        <v>161</v>
      </c>
      <c r="E7480" s="4">
        <v>266684.27999999997</v>
      </c>
      <c r="F7480" s="4">
        <v>49523.270796000004</v>
      </c>
      <c r="G7480" s="3">
        <v>0.18570000000000003</v>
      </c>
      <c r="H7480" s="7">
        <v>3174.812857142857</v>
      </c>
      <c r="I7480" s="4">
        <v>589.56274757142864</v>
      </c>
      <c r="J7480">
        <v>84</v>
      </c>
      <c r="K7480" t="s">
        <v>20</v>
      </c>
      <c r="L7480" t="s">
        <v>21</v>
      </c>
      <c r="M7480" t="s">
        <v>17</v>
      </c>
      <c r="N7480" s="2">
        <v>41326</v>
      </c>
      <c r="O7480" s="2">
        <v>42499</v>
      </c>
      <c r="P7480" t="s">
        <v>24</v>
      </c>
      <c r="Q7480" t="s">
        <v>56</v>
      </c>
      <c r="R7480" s="5" t="str">
        <f t="shared" si="355"/>
        <v>0.17</v>
      </c>
      <c r="S7480" s="6" t="str">
        <f t="shared" si="356"/>
        <v/>
      </c>
      <c r="T7480">
        <f>ROUND(INT(表1[[#This Row],[合同结束日期]]-表1[[#This Row],[合同起始日期]])/365,1)</f>
        <v>3.2</v>
      </c>
    </row>
    <row r="7481" spans="1:20">
      <c r="A7481" s="1">
        <v>42278</v>
      </c>
      <c r="B7481" t="s">
        <v>121</v>
      </c>
      <c r="C7481">
        <f t="shared" si="354"/>
        <v>3</v>
      </c>
      <c r="D7481" t="s">
        <v>428</v>
      </c>
      <c r="E7481" s="4">
        <v>166915.19999999998</v>
      </c>
      <c r="F7481" s="4">
        <v>35235.798719999992</v>
      </c>
      <c r="G7481" s="3">
        <v>0.21109999999999998</v>
      </c>
      <c r="H7481" s="7">
        <v>1562.8764044943819</v>
      </c>
      <c r="I7481" s="4">
        <v>329.92320898876397</v>
      </c>
      <c r="J7481">
        <v>106.8</v>
      </c>
      <c r="K7481" t="s">
        <v>20</v>
      </c>
      <c r="L7481" t="s">
        <v>21</v>
      </c>
      <c r="M7481" t="s">
        <v>130</v>
      </c>
      <c r="N7481" s="2">
        <v>42156</v>
      </c>
      <c r="O7481" s="2">
        <v>42886</v>
      </c>
      <c r="P7481" t="s">
        <v>24</v>
      </c>
      <c r="Q7481" t="s">
        <v>56</v>
      </c>
      <c r="R7481" s="5" t="str">
        <f t="shared" si="355"/>
        <v>0.17</v>
      </c>
      <c r="S7481" s="6" t="str">
        <f t="shared" si="356"/>
        <v/>
      </c>
      <c r="T7481">
        <f>ROUND(INT(表1[[#This Row],[合同结束日期]]-表1[[#This Row],[合同起始日期]])/365,1)</f>
        <v>2</v>
      </c>
    </row>
    <row r="7482" spans="1:20">
      <c r="A7482" s="1">
        <v>42278</v>
      </c>
      <c r="B7482" t="s">
        <v>121</v>
      </c>
      <c r="C7482">
        <f t="shared" si="354"/>
        <v>3</v>
      </c>
      <c r="D7482" t="s">
        <v>133</v>
      </c>
      <c r="E7482" s="4">
        <v>41875.199999999997</v>
      </c>
      <c r="F7482" s="4">
        <v>18060.77376</v>
      </c>
      <c r="G7482" s="3">
        <v>0.43130000000000002</v>
      </c>
      <c r="H7482" s="7">
        <v>811.53488372093011</v>
      </c>
      <c r="I7482" s="4">
        <v>350.0149953488372</v>
      </c>
      <c r="J7482">
        <v>51.6</v>
      </c>
      <c r="K7482" t="s">
        <v>20</v>
      </c>
      <c r="L7482" t="s">
        <v>21</v>
      </c>
      <c r="M7482" t="s">
        <v>134</v>
      </c>
      <c r="N7482" s="2">
        <v>42156</v>
      </c>
      <c r="O7482" s="2">
        <v>42886</v>
      </c>
      <c r="P7482" t="s">
        <v>24</v>
      </c>
      <c r="Q7482" t="s">
        <v>28</v>
      </c>
      <c r="R7482" s="5" t="str">
        <f t="shared" si="355"/>
        <v>0.13</v>
      </c>
      <c r="S7482" s="6" t="str">
        <f t="shared" si="356"/>
        <v/>
      </c>
      <c r="T7482">
        <f>ROUND(INT(表1[[#This Row],[合同结束日期]]-表1[[#This Row],[合同起始日期]])/365,1)</f>
        <v>2</v>
      </c>
    </row>
    <row r="7483" spans="1:20">
      <c r="A7483" s="1">
        <v>42278</v>
      </c>
      <c r="B7483" t="s">
        <v>121</v>
      </c>
      <c r="C7483">
        <f t="shared" si="354"/>
        <v>3</v>
      </c>
      <c r="D7483" t="s">
        <v>448</v>
      </c>
      <c r="E7483" s="4">
        <v>50259.48</v>
      </c>
      <c r="F7483" s="4">
        <v>21837.744060000001</v>
      </c>
      <c r="G7483" s="3">
        <v>0.4345</v>
      </c>
      <c r="H7483" s="7">
        <v>805.44038461538469</v>
      </c>
      <c r="I7483" s="4">
        <v>349.96384711538462</v>
      </c>
      <c r="J7483">
        <v>62.4</v>
      </c>
      <c r="K7483" t="s">
        <v>20</v>
      </c>
      <c r="L7483" t="s">
        <v>21</v>
      </c>
      <c r="M7483" t="s">
        <v>130</v>
      </c>
      <c r="N7483" s="2">
        <v>42156</v>
      </c>
      <c r="O7483" s="2">
        <v>42886</v>
      </c>
      <c r="P7483" t="s">
        <v>24</v>
      </c>
      <c r="Q7483" t="s">
        <v>56</v>
      </c>
      <c r="R7483" s="5" t="str">
        <f t="shared" si="355"/>
        <v>0.17</v>
      </c>
      <c r="S7483" s="6" t="str">
        <f t="shared" si="356"/>
        <v/>
      </c>
      <c r="T7483">
        <f>ROUND(INT(表1[[#This Row],[合同结束日期]]-表1[[#This Row],[合同起始日期]])/365,1)</f>
        <v>2</v>
      </c>
    </row>
    <row r="7484" spans="1:20">
      <c r="A7484" s="1">
        <v>42278</v>
      </c>
      <c r="B7484" t="s">
        <v>121</v>
      </c>
      <c r="C7484">
        <f t="shared" si="354"/>
        <v>3</v>
      </c>
      <c r="D7484" t="s">
        <v>380</v>
      </c>
      <c r="E7484" s="4">
        <v>340609.5</v>
      </c>
      <c r="F7484" s="4">
        <v>59061.687299999998</v>
      </c>
      <c r="G7484" s="3">
        <v>0.1734</v>
      </c>
      <c r="H7484" s="7">
        <v>3734.7532894736842</v>
      </c>
      <c r="I7484" s="4">
        <v>647.60622039473685</v>
      </c>
      <c r="J7484">
        <v>91.2</v>
      </c>
      <c r="K7484" t="s">
        <v>20</v>
      </c>
      <c r="L7484" t="s">
        <v>21</v>
      </c>
      <c r="M7484" t="s">
        <v>130</v>
      </c>
      <c r="N7484" s="2">
        <v>42104</v>
      </c>
      <c r="O7484" s="2">
        <v>42834</v>
      </c>
      <c r="P7484" t="s">
        <v>24</v>
      </c>
      <c r="Q7484" t="s">
        <v>59</v>
      </c>
      <c r="R7484" s="5" t="str">
        <f t="shared" si="355"/>
        <v>0.16</v>
      </c>
      <c r="S7484" s="6" t="str">
        <f t="shared" si="356"/>
        <v/>
      </c>
      <c r="T7484">
        <f>ROUND(INT(表1[[#This Row],[合同结束日期]]-表1[[#This Row],[合同起始日期]])/365,1)</f>
        <v>2</v>
      </c>
    </row>
    <row r="7485" spans="1:20">
      <c r="A7485" s="1">
        <v>42278</v>
      </c>
      <c r="B7485" t="s">
        <v>121</v>
      </c>
      <c r="C7485">
        <f t="shared" si="354"/>
        <v>3</v>
      </c>
      <c r="D7485" t="s">
        <v>166</v>
      </c>
      <c r="E7485" s="4">
        <v>289201.2</v>
      </c>
      <c r="F7485" s="4">
        <v>56423.154119999999</v>
      </c>
      <c r="G7485" s="3">
        <v>0.1951</v>
      </c>
      <c r="H7485" s="7">
        <v>1426.0414201183435</v>
      </c>
      <c r="I7485" s="4">
        <v>278.2206810650888</v>
      </c>
      <c r="J7485">
        <v>202.79999999999998</v>
      </c>
      <c r="K7485" t="s">
        <v>20</v>
      </c>
      <c r="L7485" t="s">
        <v>21</v>
      </c>
      <c r="M7485" t="s">
        <v>130</v>
      </c>
      <c r="N7485" s="2">
        <v>41281</v>
      </c>
      <c r="O7485" s="2">
        <v>42499</v>
      </c>
      <c r="P7485" t="s">
        <v>24</v>
      </c>
      <c r="Q7485" t="s">
        <v>59</v>
      </c>
      <c r="R7485" s="5" t="str">
        <f t="shared" si="355"/>
        <v>0.16</v>
      </c>
      <c r="S7485" s="6" t="str">
        <f t="shared" si="356"/>
        <v/>
      </c>
      <c r="T7485">
        <f>ROUND(INT(表1[[#This Row],[合同结束日期]]-表1[[#This Row],[合同起始日期]])/365,1)</f>
        <v>3.3</v>
      </c>
    </row>
    <row r="7486" spans="1:20">
      <c r="A7486" s="1">
        <v>42278</v>
      </c>
      <c r="B7486" t="s">
        <v>121</v>
      </c>
      <c r="C7486">
        <f t="shared" si="354"/>
        <v>3</v>
      </c>
      <c r="D7486" t="s">
        <v>167</v>
      </c>
      <c r="E7486" s="4">
        <v>162451.19999999998</v>
      </c>
      <c r="F7486" s="4">
        <v>48930.301440000003</v>
      </c>
      <c r="G7486" s="3">
        <v>0.30120000000000002</v>
      </c>
      <c r="H7486" s="7">
        <v>896.5298013245033</v>
      </c>
      <c r="I7486" s="4">
        <v>270.03477615894042</v>
      </c>
      <c r="J7486">
        <v>181.2</v>
      </c>
      <c r="K7486" t="s">
        <v>20</v>
      </c>
      <c r="L7486" t="s">
        <v>21</v>
      </c>
      <c r="M7486" t="s">
        <v>130</v>
      </c>
      <c r="N7486" s="2">
        <v>41285</v>
      </c>
      <c r="O7486" s="2">
        <v>42499</v>
      </c>
      <c r="P7486" t="s">
        <v>24</v>
      </c>
      <c r="Q7486" t="s">
        <v>30</v>
      </c>
      <c r="R7486" s="5" t="str">
        <f t="shared" si="355"/>
        <v>0.18</v>
      </c>
      <c r="S7486" s="6" t="str">
        <f t="shared" si="356"/>
        <v/>
      </c>
      <c r="T7486">
        <f>ROUND(INT(表1[[#This Row],[合同结束日期]]-表1[[#This Row],[合同起始日期]])/365,1)</f>
        <v>3.3</v>
      </c>
    </row>
    <row r="7487" spans="1:20">
      <c r="A7487" s="1">
        <v>42278</v>
      </c>
      <c r="B7487" t="s">
        <v>121</v>
      </c>
      <c r="C7487">
        <f t="shared" si="354"/>
        <v>3</v>
      </c>
      <c r="D7487" t="s">
        <v>168</v>
      </c>
      <c r="E7487" s="4">
        <v>188911.19999999998</v>
      </c>
      <c r="F7487" s="4">
        <v>50552.637119999999</v>
      </c>
      <c r="G7487" s="3">
        <v>0.2676</v>
      </c>
      <c r="H7487" s="7">
        <v>971.76543209876536</v>
      </c>
      <c r="I7487" s="4">
        <v>260.04442962962963</v>
      </c>
      <c r="J7487">
        <v>194.4</v>
      </c>
      <c r="K7487" t="s">
        <v>60</v>
      </c>
      <c r="L7487" t="s">
        <v>61</v>
      </c>
      <c r="M7487" t="s">
        <v>58</v>
      </c>
      <c r="N7487" s="2">
        <v>41348</v>
      </c>
      <c r="O7487" s="2">
        <v>42499</v>
      </c>
      <c r="P7487" t="s">
        <v>24</v>
      </c>
      <c r="Q7487" t="s">
        <v>420</v>
      </c>
      <c r="R7487" s="5" t="str">
        <f t="shared" si="355"/>
        <v>0.19</v>
      </c>
      <c r="S7487" s="6" t="str">
        <f t="shared" si="356"/>
        <v/>
      </c>
      <c r="T7487">
        <f>ROUND(INT(表1[[#This Row],[合同结束日期]]-表1[[#This Row],[合同起始日期]])/365,1)</f>
        <v>3.2</v>
      </c>
    </row>
    <row r="7488" spans="1:20">
      <c r="A7488" s="1">
        <v>42278</v>
      </c>
      <c r="B7488" t="s">
        <v>121</v>
      </c>
      <c r="C7488">
        <f t="shared" si="354"/>
        <v>3</v>
      </c>
      <c r="D7488" t="s">
        <v>226</v>
      </c>
      <c r="E7488" s="4">
        <v>696359.5199999999</v>
      </c>
      <c r="F7488" s="4">
        <v>136834.64567999999</v>
      </c>
      <c r="G7488" s="3">
        <v>0.19650000000000001</v>
      </c>
      <c r="H7488" s="7">
        <v>531.40989010989006</v>
      </c>
      <c r="I7488" s="4">
        <v>104.4220434065934</v>
      </c>
      <c r="J7488">
        <v>1310.3999999999999</v>
      </c>
      <c r="K7488" t="s">
        <v>20</v>
      </c>
      <c r="L7488" t="s">
        <v>173</v>
      </c>
      <c r="M7488" t="s">
        <v>172</v>
      </c>
      <c r="N7488" s="2">
        <v>41241</v>
      </c>
      <c r="O7488" s="2">
        <v>45803</v>
      </c>
      <c r="P7488" t="s">
        <v>39</v>
      </c>
      <c r="Q7488" t="s">
        <v>83</v>
      </c>
      <c r="R7488" s="5" t="str">
        <f t="shared" si="355"/>
        <v>0.14</v>
      </c>
      <c r="S7488" s="6" t="str">
        <f t="shared" si="356"/>
        <v/>
      </c>
      <c r="T7488">
        <f>ROUND(INT(表1[[#This Row],[合同结束日期]]-表1[[#This Row],[合同起始日期]])/365,1)</f>
        <v>12.5</v>
      </c>
    </row>
    <row r="7489" spans="1:20">
      <c r="A7489" s="1">
        <v>42278</v>
      </c>
      <c r="B7489" t="s">
        <v>121</v>
      </c>
      <c r="C7489">
        <f t="shared" si="354"/>
        <v>3</v>
      </c>
      <c r="D7489" t="s">
        <v>169</v>
      </c>
      <c r="E7489" s="4">
        <v>66529.8</v>
      </c>
      <c r="F7489" s="4">
        <v>34668.678780000002</v>
      </c>
      <c r="G7489" s="3">
        <v>0.52110000000000001</v>
      </c>
      <c r="H7489" s="7">
        <v>518.14485981308417</v>
      </c>
      <c r="I7489" s="4">
        <v>270.00528644859816</v>
      </c>
      <c r="J7489">
        <v>128.4</v>
      </c>
      <c r="K7489" t="s">
        <v>20</v>
      </c>
      <c r="L7489" t="s">
        <v>21</v>
      </c>
      <c r="M7489" t="s">
        <v>130</v>
      </c>
      <c r="N7489" s="2">
        <v>41326</v>
      </c>
      <c r="O7489" s="2">
        <v>42499</v>
      </c>
      <c r="P7489" t="s">
        <v>24</v>
      </c>
      <c r="Q7489" t="s">
        <v>170</v>
      </c>
      <c r="R7489" s="5" t="str">
        <f t="shared" si="355"/>
        <v>0.2</v>
      </c>
      <c r="S7489" s="6" t="str">
        <f t="shared" si="356"/>
        <v/>
      </c>
      <c r="T7489">
        <f>ROUND(INT(表1[[#This Row],[合同结束日期]]-表1[[#This Row],[合同起始日期]])/365,1)</f>
        <v>3.2</v>
      </c>
    </row>
    <row r="7490" spans="1:20">
      <c r="A7490" s="1">
        <v>42278</v>
      </c>
      <c r="B7490" t="s">
        <v>121</v>
      </c>
      <c r="C7490">
        <f t="shared" si="354"/>
        <v>3</v>
      </c>
      <c r="D7490" t="s">
        <v>171</v>
      </c>
      <c r="E7490" s="4">
        <v>278016.48</v>
      </c>
      <c r="F7490" s="4">
        <v>118240.408944</v>
      </c>
      <c r="G7490" s="3">
        <v>0.42530000000000001</v>
      </c>
      <c r="H7490" s="7">
        <v>392.6786440677966</v>
      </c>
      <c r="I7490" s="4">
        <v>167.00622732203388</v>
      </c>
      <c r="J7490">
        <v>708</v>
      </c>
      <c r="K7490" t="s">
        <v>20</v>
      </c>
      <c r="L7490" t="s">
        <v>173</v>
      </c>
      <c r="M7490" t="s">
        <v>172</v>
      </c>
      <c r="N7490" s="2">
        <v>41377</v>
      </c>
      <c r="O7490" s="2">
        <v>43247</v>
      </c>
      <c r="P7490" t="s">
        <v>24</v>
      </c>
      <c r="Q7490" t="s">
        <v>429</v>
      </c>
      <c r="R7490" s="5" t="str">
        <f t="shared" si="355"/>
        <v>0.22</v>
      </c>
      <c r="S7490" s="6" t="str">
        <f t="shared" si="356"/>
        <v/>
      </c>
      <c r="T7490">
        <f>ROUND(INT(表1[[#This Row],[合同结束日期]]-表1[[#This Row],[合同起始日期]])/365,1)</f>
        <v>5.0999999999999996</v>
      </c>
    </row>
    <row r="7491" spans="1:20">
      <c r="A7491" s="1">
        <v>42278</v>
      </c>
      <c r="B7491" t="s">
        <v>121</v>
      </c>
      <c r="C7491">
        <f t="shared" si="354"/>
        <v>3</v>
      </c>
      <c r="D7491" t="s">
        <v>174</v>
      </c>
      <c r="E7491" s="4">
        <v>576886.79999999993</v>
      </c>
      <c r="F7491" s="4">
        <v>91551.935160000008</v>
      </c>
      <c r="G7491" s="3">
        <v>0.15870000000000004</v>
      </c>
      <c r="H7491" s="7">
        <v>1027.2200854700852</v>
      </c>
      <c r="I7491" s="4">
        <v>163.01982756410257</v>
      </c>
      <c r="J7491">
        <v>561.6</v>
      </c>
      <c r="K7491" t="s">
        <v>76</v>
      </c>
      <c r="L7491" t="s">
        <v>75</v>
      </c>
      <c r="M7491" t="s">
        <v>75</v>
      </c>
      <c r="N7491" s="2">
        <v>41243</v>
      </c>
      <c r="O7491" s="2">
        <v>43229</v>
      </c>
      <c r="P7491" t="s">
        <v>24</v>
      </c>
      <c r="Q7491" t="s">
        <v>48</v>
      </c>
      <c r="R7491" s="5" t="str">
        <f t="shared" si="355"/>
        <v>0.11</v>
      </c>
      <c r="S7491" s="6" t="str">
        <f t="shared" si="356"/>
        <v/>
      </c>
      <c r="T7491">
        <f>ROUND(INT(表1[[#This Row],[合同结束日期]]-表1[[#This Row],[合同起始日期]])/365,1)</f>
        <v>5.4</v>
      </c>
    </row>
    <row r="7492" spans="1:20">
      <c r="A7492" s="1">
        <v>42278</v>
      </c>
      <c r="B7492" t="s">
        <v>121</v>
      </c>
      <c r="C7492">
        <f t="shared" si="354"/>
        <v>3</v>
      </c>
      <c r="D7492" t="s">
        <v>175</v>
      </c>
      <c r="E7492" s="4">
        <v>1269237.5999999999</v>
      </c>
      <c r="F7492" s="4">
        <v>186831.77471999999</v>
      </c>
      <c r="G7492" s="3">
        <v>0.1472</v>
      </c>
      <c r="H7492" s="7">
        <v>645.33129957291021</v>
      </c>
      <c r="I7492" s="4">
        <v>94.992767297132389</v>
      </c>
      <c r="J7492">
        <v>1966.8</v>
      </c>
      <c r="K7492" t="s">
        <v>20</v>
      </c>
      <c r="L7492" t="s">
        <v>173</v>
      </c>
      <c r="M7492" t="s">
        <v>172</v>
      </c>
      <c r="N7492" s="2">
        <v>41288</v>
      </c>
      <c r="O7492" s="2">
        <v>44694</v>
      </c>
      <c r="P7492" t="s">
        <v>18</v>
      </c>
      <c r="Q7492">
        <v>0</v>
      </c>
      <c r="R7492" s="5">
        <f t="shared" si="355"/>
        <v>0</v>
      </c>
      <c r="S7492" s="6" t="str">
        <f t="shared" si="356"/>
        <v/>
      </c>
      <c r="T7492">
        <f>ROUND(INT(表1[[#This Row],[合同结束日期]]-表1[[#This Row],[合同起始日期]])/365,1)</f>
        <v>9.3000000000000007</v>
      </c>
    </row>
    <row r="7493" spans="1:20">
      <c r="A7493" s="1">
        <v>42278</v>
      </c>
      <c r="B7493" t="s">
        <v>121</v>
      </c>
      <c r="C7493">
        <f t="shared" si="354"/>
        <v>3</v>
      </c>
      <c r="D7493" t="s">
        <v>327</v>
      </c>
      <c r="E7493" s="4">
        <v>56236.799999999996</v>
      </c>
      <c r="F7493" s="4">
        <v>10201.355519999999</v>
      </c>
      <c r="G7493" s="3">
        <v>0.18140000000000001</v>
      </c>
      <c r="H7493" s="7">
        <v>1952.6666666666667</v>
      </c>
      <c r="I7493" s="4">
        <v>354.21373333333332</v>
      </c>
      <c r="J7493">
        <v>28.799999999999997</v>
      </c>
      <c r="K7493" t="s">
        <v>20</v>
      </c>
      <c r="L7493" t="s">
        <v>21</v>
      </c>
      <c r="M7493" t="s">
        <v>134</v>
      </c>
      <c r="N7493" s="2">
        <v>41787</v>
      </c>
      <c r="O7493" s="2">
        <v>42517</v>
      </c>
      <c r="P7493" t="s">
        <v>24</v>
      </c>
      <c r="Q7493" t="s">
        <v>48</v>
      </c>
      <c r="R7493" s="5" t="str">
        <f t="shared" si="355"/>
        <v>0.11</v>
      </c>
      <c r="S7493" s="6" t="str">
        <f t="shared" si="356"/>
        <v/>
      </c>
      <c r="T7493">
        <f>ROUND(INT(表1[[#This Row],[合同结束日期]]-表1[[#This Row],[合同起始日期]])/365,1)</f>
        <v>2</v>
      </c>
    </row>
    <row r="7494" spans="1:20">
      <c r="A7494" s="1">
        <v>42278</v>
      </c>
      <c r="B7494" t="s">
        <v>121</v>
      </c>
      <c r="C7494">
        <f t="shared" si="354"/>
        <v>3</v>
      </c>
      <c r="D7494" t="s">
        <v>313</v>
      </c>
      <c r="E7494" s="4">
        <v>96217.08</v>
      </c>
      <c r="F7494" s="4">
        <v>15991.278696000001</v>
      </c>
      <c r="G7494" s="3">
        <v>0.16620000000000001</v>
      </c>
      <c r="H7494" s="7">
        <v>5345.3933333333334</v>
      </c>
      <c r="I7494" s="4">
        <v>888.40437200000008</v>
      </c>
      <c r="J7494">
        <v>18</v>
      </c>
      <c r="K7494" t="s">
        <v>20</v>
      </c>
      <c r="L7494" t="s">
        <v>21</v>
      </c>
      <c r="M7494" t="s">
        <v>130</v>
      </c>
      <c r="N7494" s="2">
        <v>42201</v>
      </c>
      <c r="O7494" s="2">
        <v>42566</v>
      </c>
      <c r="P7494" t="s">
        <v>24</v>
      </c>
      <c r="Q7494" t="s">
        <v>59</v>
      </c>
      <c r="R7494" s="5" t="str">
        <f t="shared" si="355"/>
        <v>0.16</v>
      </c>
      <c r="S7494" s="6" t="str">
        <f t="shared" si="356"/>
        <v/>
      </c>
      <c r="T7494">
        <f>ROUND(INT(表1[[#This Row],[合同结束日期]]-表1[[#This Row],[合同起始日期]])/365,1)</f>
        <v>1</v>
      </c>
    </row>
    <row r="7495" spans="1:20">
      <c r="A7495" s="1">
        <v>42278</v>
      </c>
      <c r="B7495" t="s">
        <v>121</v>
      </c>
      <c r="C7495">
        <f t="shared" si="354"/>
        <v>3</v>
      </c>
      <c r="D7495" t="s">
        <v>339</v>
      </c>
      <c r="E7495" s="4">
        <v>49135.199999999997</v>
      </c>
      <c r="F7495" s="4">
        <v>7969.7294399999992</v>
      </c>
      <c r="G7495" s="3">
        <v>0.16219999999999998</v>
      </c>
      <c r="H7495" s="7">
        <v>3412.166666666667</v>
      </c>
      <c r="I7495" s="4">
        <v>553.45343333333335</v>
      </c>
      <c r="J7495">
        <v>14.399999999999999</v>
      </c>
      <c r="K7495" t="s">
        <v>44</v>
      </c>
      <c r="L7495" t="s">
        <v>46</v>
      </c>
      <c r="M7495" t="s">
        <v>187</v>
      </c>
      <c r="N7495" s="2">
        <v>41864</v>
      </c>
      <c r="O7495" s="2">
        <v>42594</v>
      </c>
      <c r="P7495" t="s">
        <v>24</v>
      </c>
      <c r="Q7495" t="s">
        <v>25</v>
      </c>
      <c r="R7495" s="5" t="str">
        <f t="shared" si="355"/>
        <v>0.15</v>
      </c>
      <c r="S7495" s="6" t="str">
        <f t="shared" si="356"/>
        <v/>
      </c>
      <c r="T7495">
        <f>ROUND(INT(表1[[#This Row],[合同结束日期]]-表1[[#This Row],[合同起始日期]])/365,1)</f>
        <v>2</v>
      </c>
    </row>
    <row r="7496" spans="1:20">
      <c r="A7496" s="1">
        <v>42278</v>
      </c>
      <c r="B7496" t="s">
        <v>121</v>
      </c>
      <c r="C7496">
        <f t="shared" si="354"/>
        <v>3</v>
      </c>
      <c r="D7496" t="s">
        <v>268</v>
      </c>
      <c r="E7496" s="4">
        <v>156516</v>
      </c>
      <c r="F7496" s="4">
        <v>24072.160800000001</v>
      </c>
      <c r="G7496" s="3">
        <v>0.15380000000000002</v>
      </c>
      <c r="H7496" s="7">
        <v>10869.166666666668</v>
      </c>
      <c r="I7496" s="4">
        <v>1671.6778333333336</v>
      </c>
      <c r="J7496">
        <v>14.399999999999999</v>
      </c>
      <c r="K7496" t="s">
        <v>20</v>
      </c>
      <c r="L7496" t="s">
        <v>21</v>
      </c>
      <c r="M7496" t="s">
        <v>130</v>
      </c>
      <c r="N7496" s="2">
        <v>41486</v>
      </c>
      <c r="O7496" s="2">
        <v>42581</v>
      </c>
      <c r="P7496" t="s">
        <v>24</v>
      </c>
      <c r="Q7496" t="s">
        <v>25</v>
      </c>
      <c r="R7496" s="5" t="str">
        <f t="shared" si="355"/>
        <v>0.15</v>
      </c>
      <c r="S7496" s="6" t="str">
        <f t="shared" si="356"/>
        <v/>
      </c>
      <c r="T7496">
        <f>ROUND(INT(表1[[#This Row],[合同结束日期]]-表1[[#This Row],[合同起始日期]])/365,1)</f>
        <v>3</v>
      </c>
    </row>
    <row r="7497" spans="1:20">
      <c r="A7497" s="1">
        <v>42278</v>
      </c>
      <c r="B7497" t="s">
        <v>121</v>
      </c>
      <c r="C7497">
        <f t="shared" si="354"/>
        <v>3</v>
      </c>
      <c r="D7497" t="s">
        <v>319</v>
      </c>
      <c r="E7497" s="4">
        <v>169627.32</v>
      </c>
      <c r="F7497" s="4">
        <v>29430.34002</v>
      </c>
      <c r="G7497" s="3">
        <v>0.17349999999999999</v>
      </c>
      <c r="H7497" s="7">
        <v>10096.864285714286</v>
      </c>
      <c r="I7497" s="4">
        <v>1751.8059535714285</v>
      </c>
      <c r="J7497">
        <v>16.8</v>
      </c>
      <c r="K7497" t="s">
        <v>20</v>
      </c>
      <c r="L7497" t="s">
        <v>21</v>
      </c>
      <c r="M7497" t="s">
        <v>130</v>
      </c>
      <c r="N7497" s="2">
        <v>42112</v>
      </c>
      <c r="O7497" s="2">
        <v>42477</v>
      </c>
      <c r="P7497" t="s">
        <v>24</v>
      </c>
      <c r="Q7497" t="s">
        <v>56</v>
      </c>
      <c r="R7497" s="5" t="str">
        <f t="shared" si="355"/>
        <v>0.17</v>
      </c>
      <c r="S7497" s="6" t="str">
        <f t="shared" si="356"/>
        <v/>
      </c>
      <c r="T7497">
        <f>ROUND(INT(表1[[#This Row],[合同结束日期]]-表1[[#This Row],[合同起始日期]])/365,1)</f>
        <v>1</v>
      </c>
    </row>
    <row r="7498" spans="1:20">
      <c r="A7498" s="1">
        <v>42278</v>
      </c>
      <c r="B7498" t="s">
        <v>121</v>
      </c>
      <c r="C7498">
        <f t="shared" si="354"/>
        <v>3</v>
      </c>
      <c r="D7498" t="s">
        <v>340</v>
      </c>
      <c r="E7498" s="4">
        <v>214534.44</v>
      </c>
      <c r="F7498" s="4">
        <v>30163.542264</v>
      </c>
      <c r="G7498" s="3">
        <v>0.1406</v>
      </c>
      <c r="H7498" s="7">
        <v>4704.7026315789471</v>
      </c>
      <c r="I7498" s="4">
        <v>661.48118999999997</v>
      </c>
      <c r="J7498">
        <v>45.6</v>
      </c>
      <c r="K7498" t="s">
        <v>44</v>
      </c>
      <c r="L7498" t="s">
        <v>46</v>
      </c>
      <c r="M7498" t="s">
        <v>45</v>
      </c>
      <c r="N7498" s="2">
        <v>41841</v>
      </c>
      <c r="O7498" s="2">
        <v>43659</v>
      </c>
      <c r="P7498" t="s">
        <v>24</v>
      </c>
      <c r="Q7498" t="s">
        <v>28</v>
      </c>
      <c r="R7498" s="5" t="str">
        <f t="shared" si="355"/>
        <v>0.13</v>
      </c>
      <c r="S7498" s="6" t="str">
        <f t="shared" si="356"/>
        <v/>
      </c>
      <c r="T7498">
        <f>ROUND(INT(表1[[#This Row],[合同结束日期]]-表1[[#This Row],[合同起始日期]])/365,1)</f>
        <v>5</v>
      </c>
    </row>
    <row r="7499" spans="1:20">
      <c r="A7499" s="1">
        <v>42278</v>
      </c>
      <c r="B7499" t="s">
        <v>121</v>
      </c>
      <c r="C7499">
        <f t="shared" si="354"/>
        <v>3</v>
      </c>
      <c r="D7499" t="s">
        <v>297</v>
      </c>
      <c r="E7499" s="4">
        <v>61601.1</v>
      </c>
      <c r="F7499" s="4">
        <v>7989.6626699999997</v>
      </c>
      <c r="G7499" s="3">
        <v>0.12970000000000001</v>
      </c>
      <c r="H7499" s="7">
        <v>4277.854166666667</v>
      </c>
      <c r="I7499" s="4">
        <v>554.83768541666666</v>
      </c>
      <c r="J7499">
        <v>14.399999999999999</v>
      </c>
      <c r="K7499" t="s">
        <v>60</v>
      </c>
      <c r="L7499" t="s">
        <v>61</v>
      </c>
      <c r="M7499" t="s">
        <v>305</v>
      </c>
      <c r="N7499" s="2">
        <v>41587</v>
      </c>
      <c r="O7499" s="2">
        <v>42316</v>
      </c>
      <c r="P7499" t="s">
        <v>24</v>
      </c>
      <c r="Q7499" t="s">
        <v>65</v>
      </c>
      <c r="R7499" s="5" t="str">
        <f t="shared" si="355"/>
        <v>0.12</v>
      </c>
      <c r="S7499" s="6" t="str">
        <f t="shared" si="356"/>
        <v/>
      </c>
      <c r="T7499">
        <f>ROUND(INT(表1[[#This Row],[合同结束日期]]-表1[[#This Row],[合同起始日期]])/365,1)</f>
        <v>2</v>
      </c>
    </row>
    <row r="7500" spans="1:20">
      <c r="A7500" s="1">
        <v>42278</v>
      </c>
      <c r="B7500" t="s">
        <v>121</v>
      </c>
      <c r="C7500">
        <f t="shared" si="354"/>
        <v>3</v>
      </c>
      <c r="D7500" t="s">
        <v>320</v>
      </c>
      <c r="E7500" s="4">
        <v>36564</v>
      </c>
      <c r="F7500" s="4">
        <v>3656.4</v>
      </c>
      <c r="G7500" s="3">
        <v>0.1</v>
      </c>
      <c r="H7500" s="7">
        <v>15235</v>
      </c>
      <c r="I7500" s="4">
        <v>1523.5</v>
      </c>
      <c r="J7500">
        <v>2.4</v>
      </c>
      <c r="K7500" t="s">
        <v>44</v>
      </c>
      <c r="L7500" t="s">
        <v>46</v>
      </c>
      <c r="M7500" t="s">
        <v>187</v>
      </c>
      <c r="N7500" s="2">
        <v>41712</v>
      </c>
      <c r="O7500" s="2">
        <v>42442</v>
      </c>
      <c r="P7500" t="s">
        <v>18</v>
      </c>
      <c r="Q7500" t="s">
        <v>19</v>
      </c>
      <c r="R7500" s="5" t="str">
        <f t="shared" si="355"/>
        <v>0.1</v>
      </c>
      <c r="S7500" s="6" t="str">
        <f t="shared" si="356"/>
        <v/>
      </c>
      <c r="T7500">
        <f>ROUND(INT(表1[[#This Row],[合同结束日期]]-表1[[#This Row],[合同起始日期]])/365,1)</f>
        <v>2</v>
      </c>
    </row>
    <row r="7501" spans="1:20">
      <c r="A7501" s="1">
        <v>42278</v>
      </c>
      <c r="B7501" t="s">
        <v>121</v>
      </c>
      <c r="C7501">
        <f t="shared" si="354"/>
        <v>3</v>
      </c>
      <c r="D7501" t="s">
        <v>321</v>
      </c>
      <c r="E7501" s="4">
        <v>55404</v>
      </c>
      <c r="F7501" s="4">
        <v>5540.4</v>
      </c>
      <c r="G7501" s="3">
        <v>9.9999999999999992E-2</v>
      </c>
      <c r="H7501" s="7">
        <v>23085</v>
      </c>
      <c r="I7501" s="4">
        <v>2308.5</v>
      </c>
      <c r="J7501">
        <v>2.4</v>
      </c>
      <c r="K7501" t="s">
        <v>44</v>
      </c>
      <c r="L7501" t="s">
        <v>46</v>
      </c>
      <c r="M7501" t="s">
        <v>187</v>
      </c>
      <c r="N7501" s="2">
        <v>41712</v>
      </c>
      <c r="O7501" s="2">
        <v>42442</v>
      </c>
      <c r="P7501" t="s">
        <v>18</v>
      </c>
      <c r="Q7501" t="s">
        <v>19</v>
      </c>
      <c r="R7501" s="5" t="str">
        <f t="shared" si="355"/>
        <v>0.1</v>
      </c>
      <c r="S7501" s="6" t="str">
        <f t="shared" si="356"/>
        <v/>
      </c>
      <c r="T7501">
        <f>ROUND(INT(表1[[#This Row],[合同结束日期]]-表1[[#This Row],[合同起始日期]])/365,1)</f>
        <v>2</v>
      </c>
    </row>
    <row r="7502" spans="1:20">
      <c r="A7502" s="1">
        <v>42278</v>
      </c>
      <c r="B7502" t="s">
        <v>121</v>
      </c>
      <c r="C7502">
        <f t="shared" si="354"/>
        <v>3</v>
      </c>
      <c r="D7502" t="s">
        <v>330</v>
      </c>
      <c r="E7502" s="4">
        <v>17505.599999999999</v>
      </c>
      <c r="F7502" s="4">
        <v>3401.33808</v>
      </c>
      <c r="G7502" s="3">
        <v>0.19430000000000003</v>
      </c>
      <c r="H7502" s="7">
        <v>7294</v>
      </c>
      <c r="I7502" s="4">
        <v>1417.2242000000001</v>
      </c>
      <c r="J7502">
        <v>2.4</v>
      </c>
      <c r="K7502" t="s">
        <v>44</v>
      </c>
      <c r="L7502" t="s">
        <v>46</v>
      </c>
      <c r="M7502" t="s">
        <v>45</v>
      </c>
      <c r="N7502" s="2">
        <v>41790</v>
      </c>
      <c r="O7502" s="2">
        <v>42338</v>
      </c>
      <c r="P7502" t="s">
        <v>24</v>
      </c>
      <c r="Q7502" t="s">
        <v>59</v>
      </c>
      <c r="R7502" s="5" t="str">
        <f t="shared" si="355"/>
        <v>0.16</v>
      </c>
      <c r="S7502" s="6" t="str">
        <f t="shared" si="356"/>
        <v/>
      </c>
      <c r="T7502">
        <f>ROUND(INT(表1[[#This Row],[合同结束日期]]-表1[[#This Row],[合同起始日期]])/365,1)</f>
        <v>1.5</v>
      </c>
    </row>
    <row r="7503" spans="1:20">
      <c r="A7503" s="1">
        <v>42278</v>
      </c>
      <c r="B7503" t="s">
        <v>121</v>
      </c>
      <c r="C7503">
        <f t="shared" si="354"/>
        <v>3</v>
      </c>
      <c r="D7503" t="s">
        <v>337</v>
      </c>
      <c r="E7503" s="4">
        <v>40987.199999999997</v>
      </c>
      <c r="F7503" s="4">
        <v>7976.1091199999992</v>
      </c>
      <c r="G7503" s="3">
        <v>0.1946</v>
      </c>
      <c r="H7503" s="7">
        <v>3795.1111111111113</v>
      </c>
      <c r="I7503" s="4">
        <v>738.52862222222222</v>
      </c>
      <c r="J7503">
        <v>10.799999999999999</v>
      </c>
      <c r="K7503" t="s">
        <v>60</v>
      </c>
      <c r="L7503" t="s">
        <v>116</v>
      </c>
      <c r="M7503" t="s">
        <v>115</v>
      </c>
      <c r="N7503" s="2">
        <v>42200</v>
      </c>
      <c r="O7503" s="2">
        <v>42565</v>
      </c>
      <c r="P7503" t="s">
        <v>24</v>
      </c>
      <c r="Q7503" t="s">
        <v>30</v>
      </c>
      <c r="R7503" s="5" t="str">
        <f t="shared" si="355"/>
        <v>0.18</v>
      </c>
      <c r="S7503" s="6" t="str">
        <f t="shared" si="356"/>
        <v/>
      </c>
      <c r="T7503">
        <f>ROUND(INT(表1[[#This Row],[合同结束日期]]-表1[[#This Row],[合同起始日期]])/365,1)</f>
        <v>1</v>
      </c>
    </row>
    <row r="7504" spans="1:20">
      <c r="A7504" s="1">
        <v>42309</v>
      </c>
      <c r="B7504" t="s">
        <v>121</v>
      </c>
      <c r="C7504">
        <f t="shared" si="354"/>
        <v>3</v>
      </c>
      <c r="D7504" t="s">
        <v>242</v>
      </c>
      <c r="E7504" s="4">
        <v>909640.79999999993</v>
      </c>
      <c r="F7504" s="4">
        <v>189842.03495999999</v>
      </c>
      <c r="G7504" s="3">
        <v>0.2087</v>
      </c>
      <c r="H7504" s="7">
        <v>398.9652631578947</v>
      </c>
      <c r="I7504" s="4">
        <v>83.26405042105263</v>
      </c>
      <c r="J7504">
        <v>2280</v>
      </c>
      <c r="K7504" t="s">
        <v>151</v>
      </c>
      <c r="L7504" t="s">
        <v>243</v>
      </c>
      <c r="M7504" t="s">
        <v>243</v>
      </c>
      <c r="N7504" s="2">
        <v>41282</v>
      </c>
      <c r="O7504" s="2">
        <v>45055</v>
      </c>
      <c r="P7504" t="s">
        <v>14</v>
      </c>
      <c r="Q7504" t="s">
        <v>37</v>
      </c>
      <c r="R7504" s="5" t="str">
        <f t="shared" si="355"/>
        <v>0.</v>
      </c>
      <c r="S7504" s="6" t="str">
        <f t="shared" si="356"/>
        <v/>
      </c>
      <c r="T7504">
        <f>ROUND(INT(表1[[#This Row],[合同结束日期]]-表1[[#This Row],[合同起始日期]])/365,1)</f>
        <v>10.3</v>
      </c>
    </row>
    <row r="7505" spans="1:20">
      <c r="A7505" s="1">
        <v>42309</v>
      </c>
      <c r="B7505" t="s">
        <v>121</v>
      </c>
      <c r="C7505">
        <f t="shared" si="354"/>
        <v>3</v>
      </c>
      <c r="D7505" t="s">
        <v>122</v>
      </c>
      <c r="E7505" s="4">
        <v>109135.56</v>
      </c>
      <c r="F7505" s="4">
        <v>20735.756400000002</v>
      </c>
      <c r="G7505" s="3">
        <v>0.19000000000000003</v>
      </c>
      <c r="H7505" s="7">
        <v>947.3572916666667</v>
      </c>
      <c r="I7505" s="4">
        <v>179.99788541666669</v>
      </c>
      <c r="J7505">
        <v>115.19999999999999</v>
      </c>
      <c r="K7505" t="s">
        <v>44</v>
      </c>
      <c r="L7505" t="s">
        <v>46</v>
      </c>
      <c r="M7505" t="s">
        <v>45</v>
      </c>
      <c r="N7505" s="2">
        <v>41358</v>
      </c>
      <c r="O7505" s="2">
        <v>43213</v>
      </c>
      <c r="P7505" t="s">
        <v>24</v>
      </c>
      <c r="Q7505" t="s">
        <v>19</v>
      </c>
      <c r="R7505" s="5" t="str">
        <f t="shared" si="355"/>
        <v>0.1</v>
      </c>
      <c r="S7505" s="6" t="str">
        <f t="shared" si="356"/>
        <v/>
      </c>
      <c r="T7505">
        <f>ROUND(INT(表1[[#This Row],[合同结束日期]]-表1[[#This Row],[合同起始日期]])/365,1)</f>
        <v>5.0999999999999996</v>
      </c>
    </row>
    <row r="7506" spans="1:20">
      <c r="A7506" s="1">
        <v>42309</v>
      </c>
      <c r="B7506" t="s">
        <v>121</v>
      </c>
      <c r="C7506">
        <f t="shared" si="354"/>
        <v>3</v>
      </c>
      <c r="D7506" t="s">
        <v>124</v>
      </c>
      <c r="E7506" s="4">
        <v>464355.6</v>
      </c>
      <c r="F7506" s="4">
        <v>69003.242159999994</v>
      </c>
      <c r="G7506" s="3">
        <v>0.14859999999999998</v>
      </c>
      <c r="H7506" s="7">
        <v>773.92599999999993</v>
      </c>
      <c r="I7506" s="4">
        <v>115.00540359999999</v>
      </c>
      <c r="J7506">
        <v>600</v>
      </c>
      <c r="K7506" t="s">
        <v>44</v>
      </c>
      <c r="L7506" t="s">
        <v>72</v>
      </c>
      <c r="M7506" t="s">
        <v>71</v>
      </c>
      <c r="N7506" s="2">
        <v>41267</v>
      </c>
      <c r="O7506" s="2">
        <v>44325</v>
      </c>
      <c r="P7506" t="s">
        <v>18</v>
      </c>
      <c r="Q7506" t="s">
        <v>42</v>
      </c>
      <c r="R7506" s="5" t="str">
        <f t="shared" si="355"/>
        <v>0.08</v>
      </c>
      <c r="S7506" s="6" t="str">
        <f t="shared" si="356"/>
        <v/>
      </c>
      <c r="T7506">
        <f>ROUND(INT(表1[[#This Row],[合同结束日期]]-表1[[#This Row],[合同起始日期]])/365,1)</f>
        <v>8.4</v>
      </c>
    </row>
    <row r="7507" spans="1:20">
      <c r="A7507" s="1">
        <v>42309</v>
      </c>
      <c r="B7507" t="s">
        <v>121</v>
      </c>
      <c r="C7507">
        <f t="shared" si="354"/>
        <v>3</v>
      </c>
      <c r="D7507" t="s">
        <v>125</v>
      </c>
      <c r="E7507" s="4">
        <v>758326.79999999993</v>
      </c>
      <c r="F7507" s="4">
        <v>74695.189799999993</v>
      </c>
      <c r="G7507" s="3">
        <v>9.8500000000000004E-2</v>
      </c>
      <c r="H7507" s="7">
        <v>1624.521850899743</v>
      </c>
      <c r="I7507" s="4">
        <v>160.01540231362469</v>
      </c>
      <c r="J7507">
        <v>466.79999999999995</v>
      </c>
      <c r="K7507" t="s">
        <v>44</v>
      </c>
      <c r="L7507" t="s">
        <v>72</v>
      </c>
      <c r="M7507" t="s">
        <v>126</v>
      </c>
      <c r="N7507" s="2">
        <v>41257</v>
      </c>
      <c r="O7507" s="2">
        <v>44325</v>
      </c>
      <c r="P7507" t="s">
        <v>24</v>
      </c>
      <c r="Q7507" t="s">
        <v>42</v>
      </c>
      <c r="R7507" s="5" t="str">
        <f t="shared" si="355"/>
        <v>0.08</v>
      </c>
      <c r="S7507" s="6" t="str">
        <f t="shared" si="356"/>
        <v/>
      </c>
      <c r="T7507">
        <f>ROUND(INT(表1[[#This Row],[合同结束日期]]-表1[[#This Row],[合同起始日期]])/365,1)</f>
        <v>8.4</v>
      </c>
    </row>
    <row r="7508" spans="1:20">
      <c r="A7508" s="1">
        <v>42309</v>
      </c>
      <c r="B7508" t="s">
        <v>121</v>
      </c>
      <c r="C7508">
        <f t="shared" si="354"/>
        <v>3</v>
      </c>
      <c r="D7508" t="s">
        <v>127</v>
      </c>
      <c r="E7508" s="4">
        <v>2477572.7999999998</v>
      </c>
      <c r="F7508" s="4">
        <v>111243.01871999999</v>
      </c>
      <c r="G7508" s="3">
        <v>4.4900000000000002E-2</v>
      </c>
      <c r="H7508" s="7">
        <v>2006.4567541302235</v>
      </c>
      <c r="I7508" s="4">
        <v>90.089908260447032</v>
      </c>
      <c r="J7508">
        <v>1234.8</v>
      </c>
      <c r="K7508" t="s">
        <v>44</v>
      </c>
      <c r="L7508" t="s">
        <v>72</v>
      </c>
      <c r="M7508" t="s">
        <v>71</v>
      </c>
      <c r="N7508" s="2">
        <v>41241</v>
      </c>
      <c r="O7508" s="2">
        <v>45055</v>
      </c>
      <c r="P7508" t="s">
        <v>14</v>
      </c>
      <c r="Q7508" t="s">
        <v>37</v>
      </c>
      <c r="R7508" s="5" t="str">
        <f t="shared" si="355"/>
        <v>0.</v>
      </c>
      <c r="S7508" s="6" t="str">
        <f t="shared" si="356"/>
        <v/>
      </c>
      <c r="T7508">
        <f>ROUND(INT(表1[[#This Row],[合同结束日期]]-表1[[#This Row],[合同起始日期]])/365,1)</f>
        <v>10.4</v>
      </c>
    </row>
    <row r="7509" spans="1:20">
      <c r="A7509" s="1">
        <v>42309</v>
      </c>
      <c r="B7509" t="s">
        <v>121</v>
      </c>
      <c r="C7509">
        <f t="shared" si="354"/>
        <v>3</v>
      </c>
      <c r="D7509" t="s">
        <v>312</v>
      </c>
      <c r="E7509" s="4">
        <v>641645.28</v>
      </c>
      <c r="F7509" s="4">
        <v>60956.301600000006</v>
      </c>
      <c r="G7509" s="3">
        <v>9.5000000000000001E-2</v>
      </c>
      <c r="H7509" s="7">
        <v>3931.6500000000005</v>
      </c>
      <c r="I7509" s="4">
        <v>373.50675000000007</v>
      </c>
      <c r="J7509">
        <v>163.19999999999999</v>
      </c>
      <c r="K7509" t="s">
        <v>44</v>
      </c>
      <c r="L7509" t="s">
        <v>72</v>
      </c>
      <c r="M7509" t="s">
        <v>71</v>
      </c>
      <c r="N7509" s="2">
        <v>41640</v>
      </c>
      <c r="O7509" s="2">
        <v>43100</v>
      </c>
      <c r="P7509" t="s">
        <v>18</v>
      </c>
      <c r="Q7509" t="s">
        <v>19</v>
      </c>
      <c r="R7509" s="5" t="str">
        <f t="shared" si="355"/>
        <v>0.1</v>
      </c>
      <c r="S7509" s="6" t="str">
        <f t="shared" si="356"/>
        <v/>
      </c>
      <c r="T7509">
        <f>ROUND(INT(表1[[#This Row],[合同结束日期]]-表1[[#This Row],[合同起始日期]])/365,1)</f>
        <v>4</v>
      </c>
    </row>
    <row r="7510" spans="1:20">
      <c r="A7510" s="1">
        <v>42309</v>
      </c>
      <c r="B7510" t="s">
        <v>121</v>
      </c>
      <c r="C7510">
        <f t="shared" si="354"/>
        <v>3</v>
      </c>
      <c r="D7510" t="s">
        <v>128</v>
      </c>
      <c r="E7510" s="4">
        <v>268620</v>
      </c>
      <c r="F7510" s="4">
        <v>30810.714</v>
      </c>
      <c r="G7510" s="3">
        <v>0.1147</v>
      </c>
      <c r="H7510" s="7">
        <v>1482.4503311258279</v>
      </c>
      <c r="I7510" s="4">
        <v>170.03705298013247</v>
      </c>
      <c r="J7510">
        <v>181.2</v>
      </c>
      <c r="K7510" t="s">
        <v>76</v>
      </c>
      <c r="L7510" t="s">
        <v>75</v>
      </c>
      <c r="M7510" t="s">
        <v>75</v>
      </c>
      <c r="N7510" s="2">
        <v>41285</v>
      </c>
      <c r="O7510" s="2">
        <v>43229</v>
      </c>
      <c r="P7510" t="s">
        <v>14</v>
      </c>
      <c r="Q7510" t="s">
        <v>37</v>
      </c>
      <c r="R7510" s="5" t="str">
        <f t="shared" si="355"/>
        <v>0.</v>
      </c>
      <c r="S7510" s="6" t="str">
        <f t="shared" si="356"/>
        <v/>
      </c>
      <c r="T7510">
        <f>ROUND(INT(表1[[#This Row],[合同结束日期]]-表1[[#This Row],[合同起始日期]])/365,1)</f>
        <v>5.3</v>
      </c>
    </row>
    <row r="7511" spans="1:20">
      <c r="A7511" s="1">
        <v>42309</v>
      </c>
      <c r="B7511" t="s">
        <v>121</v>
      </c>
      <c r="C7511">
        <f t="shared" si="354"/>
        <v>3</v>
      </c>
      <c r="D7511" t="s">
        <v>129</v>
      </c>
      <c r="E7511" s="4">
        <v>347673.84</v>
      </c>
      <c r="F7511" s="4">
        <v>58165.833431999999</v>
      </c>
      <c r="G7511" s="3">
        <v>0.16729999999999998</v>
      </c>
      <c r="H7511" s="7">
        <v>2897.2820000000002</v>
      </c>
      <c r="I7511" s="4">
        <v>484.71527859999998</v>
      </c>
      <c r="J7511">
        <v>120</v>
      </c>
      <c r="K7511" t="s">
        <v>20</v>
      </c>
      <c r="L7511" t="s">
        <v>21</v>
      </c>
      <c r="M7511" t="s">
        <v>130</v>
      </c>
      <c r="N7511" s="2">
        <v>41285</v>
      </c>
      <c r="O7511" s="2">
        <v>42499</v>
      </c>
      <c r="P7511" t="s">
        <v>24</v>
      </c>
      <c r="Q7511" t="s">
        <v>25</v>
      </c>
      <c r="R7511" s="5" t="str">
        <f t="shared" si="355"/>
        <v>0.15</v>
      </c>
      <c r="S7511" s="6" t="str">
        <f t="shared" si="356"/>
        <v/>
      </c>
      <c r="T7511">
        <f>ROUND(INT(表1[[#This Row],[合同结束日期]]-表1[[#This Row],[合同起始日期]])/365,1)</f>
        <v>3.3</v>
      </c>
    </row>
    <row r="7512" spans="1:20">
      <c r="A7512" s="1">
        <v>42309</v>
      </c>
      <c r="B7512" t="s">
        <v>121</v>
      </c>
      <c r="C7512">
        <f t="shared" si="354"/>
        <v>3</v>
      </c>
      <c r="D7512" t="s">
        <v>424</v>
      </c>
      <c r="E7512" s="4">
        <v>66354.12</v>
      </c>
      <c r="F7512" s="4">
        <v>19076.809499999996</v>
      </c>
      <c r="G7512" s="3">
        <v>0.28749999999999998</v>
      </c>
      <c r="H7512" s="7">
        <v>1043.3037735849057</v>
      </c>
      <c r="I7512" s="4">
        <v>299.94983490566034</v>
      </c>
      <c r="J7512">
        <v>63.599999999999994</v>
      </c>
      <c r="K7512" t="s">
        <v>20</v>
      </c>
      <c r="L7512" t="s">
        <v>21</v>
      </c>
      <c r="M7512" t="s">
        <v>130</v>
      </c>
      <c r="N7512" s="2">
        <v>42134</v>
      </c>
      <c r="O7512" s="2">
        <v>42864</v>
      </c>
      <c r="P7512" t="s">
        <v>24</v>
      </c>
      <c r="Q7512" t="s">
        <v>28</v>
      </c>
      <c r="R7512" s="5" t="str">
        <f t="shared" si="355"/>
        <v>0.13</v>
      </c>
      <c r="S7512" s="6" t="str">
        <f t="shared" si="356"/>
        <v/>
      </c>
      <c r="T7512">
        <f>ROUND(INT(表1[[#This Row],[合同结束日期]]-表1[[#This Row],[合同起始日期]])/365,1)</f>
        <v>2</v>
      </c>
    </row>
    <row r="7513" spans="1:20">
      <c r="A7513" s="1">
        <v>42309</v>
      </c>
      <c r="B7513" t="s">
        <v>121</v>
      </c>
      <c r="C7513">
        <f t="shared" si="354"/>
        <v>3</v>
      </c>
      <c r="D7513" t="s">
        <v>442</v>
      </c>
      <c r="E7513" s="4">
        <v>234474</v>
      </c>
      <c r="F7513" s="4">
        <v>45394.166400000002</v>
      </c>
      <c r="G7513" s="3">
        <v>0.19359999999999999</v>
      </c>
      <c r="H7513" s="7">
        <v>1601.5983606557377</v>
      </c>
      <c r="I7513" s="4">
        <v>310.06944262295082</v>
      </c>
      <c r="J7513">
        <v>146.4</v>
      </c>
      <c r="K7513" t="s">
        <v>11</v>
      </c>
      <c r="L7513" t="s">
        <v>13</v>
      </c>
      <c r="M7513" t="s">
        <v>34</v>
      </c>
      <c r="N7513" s="2">
        <v>42156</v>
      </c>
      <c r="O7513" s="2">
        <v>42521</v>
      </c>
      <c r="P7513" t="s">
        <v>24</v>
      </c>
      <c r="Q7513" t="s">
        <v>25</v>
      </c>
      <c r="R7513" s="5" t="str">
        <f t="shared" si="355"/>
        <v>0.15</v>
      </c>
      <c r="S7513" s="6" t="str">
        <f t="shared" si="356"/>
        <v/>
      </c>
      <c r="T7513">
        <f>ROUND(INT(表1[[#This Row],[合同结束日期]]-表1[[#This Row],[合同起始日期]])/365,1)</f>
        <v>1</v>
      </c>
    </row>
    <row r="7514" spans="1:20">
      <c r="A7514" s="1">
        <v>42309</v>
      </c>
      <c r="B7514" t="s">
        <v>121</v>
      </c>
      <c r="C7514">
        <f t="shared" si="354"/>
        <v>3</v>
      </c>
      <c r="D7514" t="s">
        <v>402</v>
      </c>
      <c r="E7514" s="4">
        <v>88798.080000000002</v>
      </c>
      <c r="F7514" s="4">
        <v>27003.496127999999</v>
      </c>
      <c r="G7514" s="3">
        <v>0.30409999999999998</v>
      </c>
      <c r="H7514" s="7">
        <v>986.64533333333338</v>
      </c>
      <c r="I7514" s="4">
        <v>300.03884586666663</v>
      </c>
      <c r="J7514">
        <v>90</v>
      </c>
      <c r="K7514" t="s">
        <v>20</v>
      </c>
      <c r="L7514" t="s">
        <v>21</v>
      </c>
      <c r="M7514" t="s">
        <v>130</v>
      </c>
      <c r="N7514" s="2">
        <v>42123</v>
      </c>
      <c r="O7514" s="2">
        <v>42853</v>
      </c>
      <c r="P7514" t="s">
        <v>24</v>
      </c>
      <c r="Q7514" t="s">
        <v>28</v>
      </c>
      <c r="R7514" s="5" t="str">
        <f t="shared" si="355"/>
        <v>0.13</v>
      </c>
      <c r="S7514" s="6" t="str">
        <f t="shared" si="356"/>
        <v/>
      </c>
      <c r="T7514">
        <f>ROUND(INT(表1[[#This Row],[合同结束日期]]-表1[[#This Row],[合同起始日期]])/365,1)</f>
        <v>2</v>
      </c>
    </row>
    <row r="7515" spans="1:20">
      <c r="A7515" s="1">
        <v>42309</v>
      </c>
      <c r="B7515" t="s">
        <v>121</v>
      </c>
      <c r="C7515">
        <f t="shared" si="354"/>
        <v>3</v>
      </c>
      <c r="D7515" t="s">
        <v>135</v>
      </c>
      <c r="E7515" s="4">
        <v>481669.19999999995</v>
      </c>
      <c r="F7515" s="4">
        <v>89012.468159999989</v>
      </c>
      <c r="G7515" s="3">
        <v>0.18479999999999999</v>
      </c>
      <c r="H7515" s="7">
        <v>1163.4521739130435</v>
      </c>
      <c r="I7515" s="4">
        <v>215.00596173913041</v>
      </c>
      <c r="J7515">
        <v>414</v>
      </c>
      <c r="K7515" t="s">
        <v>44</v>
      </c>
      <c r="L7515" t="s">
        <v>72</v>
      </c>
      <c r="M7515" t="s">
        <v>71</v>
      </c>
      <c r="N7515" s="2">
        <v>42104</v>
      </c>
      <c r="O7515" s="2">
        <v>43594</v>
      </c>
      <c r="P7515" t="s">
        <v>24</v>
      </c>
      <c r="Q7515" t="s">
        <v>19</v>
      </c>
      <c r="R7515" s="5" t="str">
        <f t="shared" si="355"/>
        <v>0.1</v>
      </c>
      <c r="S7515" s="6" t="str">
        <f t="shared" si="356"/>
        <v/>
      </c>
      <c r="T7515">
        <f>ROUND(INT(表1[[#This Row],[合同结束日期]]-表1[[#This Row],[合同起始日期]])/365,1)</f>
        <v>4.0999999999999996</v>
      </c>
    </row>
    <row r="7516" spans="1:20">
      <c r="A7516" s="1">
        <v>42309</v>
      </c>
      <c r="B7516" t="s">
        <v>121</v>
      </c>
      <c r="C7516">
        <f t="shared" si="354"/>
        <v>3</v>
      </c>
      <c r="D7516" t="s">
        <v>136</v>
      </c>
      <c r="E7516" s="4">
        <v>293803.24800000002</v>
      </c>
      <c r="F7516" s="4">
        <v>47801.788449599997</v>
      </c>
      <c r="G7516" s="3">
        <v>0.16269999999999998</v>
      </c>
      <c r="H7516" s="7">
        <v>983.27726907630529</v>
      </c>
      <c r="I7516" s="4">
        <v>159.97921167871485</v>
      </c>
      <c r="J7516">
        <v>298.8</v>
      </c>
      <c r="K7516" t="s">
        <v>44</v>
      </c>
      <c r="L7516" t="s">
        <v>72</v>
      </c>
      <c r="M7516" t="s">
        <v>71</v>
      </c>
      <c r="N7516" s="2">
        <v>41271</v>
      </c>
      <c r="O7516" s="2">
        <v>43229</v>
      </c>
      <c r="P7516" t="s">
        <v>24</v>
      </c>
      <c r="Q7516" t="s">
        <v>48</v>
      </c>
      <c r="R7516" s="5" t="str">
        <f t="shared" si="355"/>
        <v>0.11</v>
      </c>
      <c r="S7516" s="6" t="str">
        <f t="shared" si="356"/>
        <v/>
      </c>
      <c r="T7516">
        <f>ROUND(INT(表1[[#This Row],[合同结束日期]]-表1[[#This Row],[合同起始日期]])/365,1)</f>
        <v>5.4</v>
      </c>
    </row>
    <row r="7517" spans="1:20">
      <c r="A7517" s="1">
        <v>42309</v>
      </c>
      <c r="B7517" t="s">
        <v>121</v>
      </c>
      <c r="C7517">
        <f t="shared" si="354"/>
        <v>3</v>
      </c>
      <c r="D7517" t="s">
        <v>137</v>
      </c>
      <c r="E7517" s="4">
        <v>236257.91999999998</v>
      </c>
      <c r="F7517" s="4">
        <v>39360.569472000003</v>
      </c>
      <c r="G7517" s="3">
        <v>0.16660000000000003</v>
      </c>
      <c r="H7517" s="7">
        <v>960.39804878048778</v>
      </c>
      <c r="I7517" s="4">
        <v>160.00231492682929</v>
      </c>
      <c r="J7517">
        <v>246</v>
      </c>
      <c r="K7517" t="s">
        <v>44</v>
      </c>
      <c r="L7517" t="s">
        <v>72</v>
      </c>
      <c r="M7517" t="s">
        <v>126</v>
      </c>
      <c r="N7517" s="2">
        <v>41249</v>
      </c>
      <c r="O7517" s="2">
        <v>43229</v>
      </c>
      <c r="P7517" t="s">
        <v>24</v>
      </c>
      <c r="Q7517" t="s">
        <v>19</v>
      </c>
      <c r="R7517" s="5" t="str">
        <f t="shared" si="355"/>
        <v>0.1</v>
      </c>
      <c r="S7517" s="6" t="str">
        <f t="shared" si="356"/>
        <v/>
      </c>
      <c r="T7517">
        <f>ROUND(INT(表1[[#This Row],[合同结束日期]]-表1[[#This Row],[合同起始日期]])/365,1)</f>
        <v>5.4</v>
      </c>
    </row>
    <row r="7518" spans="1:20">
      <c r="A7518" s="1">
        <v>42309</v>
      </c>
      <c r="B7518" t="s">
        <v>121</v>
      </c>
      <c r="C7518">
        <f t="shared" si="354"/>
        <v>3</v>
      </c>
      <c r="D7518" t="s">
        <v>443</v>
      </c>
      <c r="E7518" s="4">
        <v>271218</v>
      </c>
      <c r="F7518" s="4">
        <v>20585.446199999998</v>
      </c>
      <c r="G7518" s="3">
        <v>7.5899999999999995E-2</v>
      </c>
      <c r="H7518" s="7">
        <v>4612.5510204081638</v>
      </c>
      <c r="I7518" s="4">
        <v>350.09262244897957</v>
      </c>
      <c r="J7518">
        <v>58.8</v>
      </c>
      <c r="K7518" t="s">
        <v>140</v>
      </c>
      <c r="L7518" t="s">
        <v>309</v>
      </c>
      <c r="M7518" t="s">
        <v>309</v>
      </c>
      <c r="N7518" s="2">
        <v>42156</v>
      </c>
      <c r="O7518" s="2">
        <v>42886</v>
      </c>
      <c r="P7518" t="s">
        <v>24</v>
      </c>
      <c r="Q7518" t="s">
        <v>208</v>
      </c>
      <c r="R7518" s="5" t="str">
        <f t="shared" si="355"/>
        <v>0.05</v>
      </c>
      <c r="S7518" s="6" t="str">
        <f t="shared" si="356"/>
        <v/>
      </c>
      <c r="T7518">
        <f>ROUND(INT(表1[[#This Row],[合同结束日期]]-表1[[#This Row],[合同起始日期]])/365,1)</f>
        <v>2</v>
      </c>
    </row>
    <row r="7519" spans="1:20">
      <c r="A7519" s="1">
        <v>42309</v>
      </c>
      <c r="B7519" t="s">
        <v>121</v>
      </c>
      <c r="C7519">
        <f t="shared" si="354"/>
        <v>3</v>
      </c>
      <c r="D7519" t="s">
        <v>142</v>
      </c>
      <c r="E7519" s="4">
        <v>181148.76</v>
      </c>
      <c r="F7519" s="4">
        <v>32226.364404000004</v>
      </c>
      <c r="G7519" s="3">
        <v>0.1779</v>
      </c>
      <c r="H7519" s="7">
        <v>686.16954545454553</v>
      </c>
      <c r="I7519" s="4">
        <v>122.06956213636364</v>
      </c>
      <c r="J7519">
        <v>264</v>
      </c>
      <c r="K7519" t="s">
        <v>60</v>
      </c>
      <c r="L7519" t="s">
        <v>61</v>
      </c>
      <c r="M7519" t="s">
        <v>143</v>
      </c>
      <c r="N7519" s="2">
        <v>41383</v>
      </c>
      <c r="O7519" s="2">
        <v>42873</v>
      </c>
      <c r="P7519" t="s">
        <v>24</v>
      </c>
      <c r="Q7519" t="s">
        <v>476</v>
      </c>
      <c r="R7519" s="5" t="str">
        <f t="shared" si="355"/>
        <v>0.</v>
      </c>
      <c r="S7519" s="6" t="str">
        <f t="shared" si="356"/>
        <v>0.11</v>
      </c>
      <c r="T7519">
        <f>ROUND(INT(表1[[#This Row],[合同结束日期]]-表1[[#This Row],[合同起始日期]])/365,1)</f>
        <v>4.0999999999999996</v>
      </c>
    </row>
    <row r="7520" spans="1:20">
      <c r="A7520" s="1">
        <v>42309</v>
      </c>
      <c r="B7520" t="s">
        <v>121</v>
      </c>
      <c r="C7520">
        <f t="shared" si="354"/>
        <v>3</v>
      </c>
      <c r="D7520" t="s">
        <v>425</v>
      </c>
      <c r="E7520" s="4">
        <v>240200.4</v>
      </c>
      <c r="F7520" s="4">
        <v>38071.763399999996</v>
      </c>
      <c r="G7520" s="3">
        <v>0.15849999999999997</v>
      </c>
      <c r="H7520" s="7">
        <v>5887.2647058823532</v>
      </c>
      <c r="I7520" s="4">
        <v>933.13145588235295</v>
      </c>
      <c r="J7520">
        <v>40.799999999999997</v>
      </c>
      <c r="K7520" t="s">
        <v>44</v>
      </c>
      <c r="L7520" t="s">
        <v>46</v>
      </c>
      <c r="M7520" t="s">
        <v>187</v>
      </c>
      <c r="N7520" s="2">
        <v>42156</v>
      </c>
      <c r="O7520" s="2">
        <v>42886</v>
      </c>
      <c r="P7520" t="s">
        <v>24</v>
      </c>
      <c r="Q7520" t="s">
        <v>25</v>
      </c>
      <c r="R7520" s="5" t="str">
        <f t="shared" si="355"/>
        <v>0.15</v>
      </c>
      <c r="S7520" s="6" t="str">
        <f t="shared" si="356"/>
        <v/>
      </c>
      <c r="T7520">
        <f>ROUND(INT(表1[[#This Row],[合同结束日期]]-表1[[#This Row],[合同起始日期]])/365,1)</f>
        <v>2</v>
      </c>
    </row>
    <row r="7521" spans="1:20">
      <c r="A7521" s="1">
        <v>42309</v>
      </c>
      <c r="B7521" t="s">
        <v>121</v>
      </c>
      <c r="C7521">
        <f t="shared" si="354"/>
        <v>3</v>
      </c>
      <c r="D7521" t="s">
        <v>146</v>
      </c>
      <c r="E7521" s="4">
        <v>684700.70400000003</v>
      </c>
      <c r="F7521" s="4">
        <v>95858.098560000013</v>
      </c>
      <c r="G7521" s="3">
        <v>0.14000000000000001</v>
      </c>
      <c r="H7521" s="7">
        <v>4195.47</v>
      </c>
      <c r="I7521" s="4">
        <v>587.36580000000015</v>
      </c>
      <c r="J7521">
        <v>163.19999999999999</v>
      </c>
      <c r="K7521" t="s">
        <v>11</v>
      </c>
      <c r="L7521" t="s">
        <v>51</v>
      </c>
      <c r="M7521" t="s">
        <v>50</v>
      </c>
      <c r="N7521" s="2">
        <v>41343</v>
      </c>
      <c r="O7521" s="2">
        <v>42499</v>
      </c>
      <c r="P7521" t="s">
        <v>18</v>
      </c>
      <c r="Q7521" t="s">
        <v>83</v>
      </c>
      <c r="R7521" s="5" t="str">
        <f t="shared" si="355"/>
        <v>0.14</v>
      </c>
      <c r="S7521" s="6" t="str">
        <f t="shared" si="356"/>
        <v/>
      </c>
      <c r="T7521">
        <f>ROUND(INT(表1[[#This Row],[合同结束日期]]-表1[[#This Row],[合同起始日期]])/365,1)</f>
        <v>3.2</v>
      </c>
    </row>
    <row r="7522" spans="1:20">
      <c r="A7522" s="1">
        <v>42309</v>
      </c>
      <c r="B7522" t="s">
        <v>121</v>
      </c>
      <c r="C7522">
        <f t="shared" si="354"/>
        <v>3</v>
      </c>
      <c r="D7522" t="s">
        <v>147</v>
      </c>
      <c r="E7522" s="4">
        <v>941914.848</v>
      </c>
      <c r="F7522" s="4">
        <v>88257.421257600014</v>
      </c>
      <c r="G7522" s="3">
        <v>9.3700000000000019E-2</v>
      </c>
      <c r="H7522" s="7">
        <v>1161.1376331360948</v>
      </c>
      <c r="I7522" s="4">
        <v>108.79859622485209</v>
      </c>
      <c r="J7522">
        <v>811.19999999999993</v>
      </c>
      <c r="K7522" t="s">
        <v>44</v>
      </c>
      <c r="L7522" t="s">
        <v>72</v>
      </c>
      <c r="M7522" t="s">
        <v>71</v>
      </c>
      <c r="N7522" s="2">
        <v>41240</v>
      </c>
      <c r="O7522" s="2">
        <v>44325</v>
      </c>
      <c r="P7522" t="s">
        <v>18</v>
      </c>
      <c r="Q7522" t="s">
        <v>42</v>
      </c>
      <c r="R7522" s="5" t="str">
        <f t="shared" si="355"/>
        <v>0.08</v>
      </c>
      <c r="S7522" s="6" t="str">
        <f t="shared" si="356"/>
        <v/>
      </c>
      <c r="T7522">
        <f>ROUND(INT(表1[[#This Row],[合同结束日期]]-表1[[#This Row],[合同起始日期]])/365,1)</f>
        <v>8.5</v>
      </c>
    </row>
    <row r="7523" spans="1:20">
      <c r="A7523" s="1">
        <v>42309</v>
      </c>
      <c r="B7523" t="s">
        <v>121</v>
      </c>
      <c r="C7523">
        <f t="shared" si="354"/>
        <v>3</v>
      </c>
      <c r="D7523" t="s">
        <v>148</v>
      </c>
      <c r="E7523" s="4">
        <v>144375.6</v>
      </c>
      <c r="F7523" s="4">
        <v>21049.962480000002</v>
      </c>
      <c r="G7523" s="3">
        <v>0.14580000000000001</v>
      </c>
      <c r="H7523" s="7">
        <v>1940.5322580645163</v>
      </c>
      <c r="I7523" s="4">
        <v>282.92960322580649</v>
      </c>
      <c r="J7523">
        <v>74.399999999999991</v>
      </c>
      <c r="K7523" t="s">
        <v>44</v>
      </c>
      <c r="L7523" t="s">
        <v>72</v>
      </c>
      <c r="M7523" t="s">
        <v>126</v>
      </c>
      <c r="N7523" s="2">
        <v>41312</v>
      </c>
      <c r="O7523" s="2">
        <v>43229</v>
      </c>
      <c r="P7523" t="s">
        <v>24</v>
      </c>
      <c r="Q7523" t="s">
        <v>65</v>
      </c>
      <c r="R7523" s="5" t="str">
        <f t="shared" si="355"/>
        <v>0.12</v>
      </c>
      <c r="S7523" s="6" t="str">
        <f t="shared" si="356"/>
        <v/>
      </c>
      <c r="T7523">
        <f>ROUND(INT(表1[[#This Row],[合同结束日期]]-表1[[#This Row],[合同起始日期]])/365,1)</f>
        <v>5.3</v>
      </c>
    </row>
    <row r="7524" spans="1:20">
      <c r="A7524" s="1">
        <v>42309</v>
      </c>
      <c r="B7524" t="s">
        <v>121</v>
      </c>
      <c r="C7524">
        <f t="shared" si="354"/>
        <v>3</v>
      </c>
      <c r="D7524" t="s">
        <v>149</v>
      </c>
      <c r="E7524" s="4">
        <v>3290955.9599999995</v>
      </c>
      <c r="F7524" s="4">
        <v>408407.45722880191</v>
      </c>
      <c r="G7524" s="3">
        <v>0.12409994609250316</v>
      </c>
      <c r="H7524" s="7">
        <v>737.61788596019358</v>
      </c>
      <c r="I7524" s="4">
        <v>91.538339884526167</v>
      </c>
      <c r="J7524">
        <v>4461.5999999999995</v>
      </c>
      <c r="K7524" t="s">
        <v>151</v>
      </c>
      <c r="L7524" t="s">
        <v>150</v>
      </c>
      <c r="M7524" t="s">
        <v>150</v>
      </c>
      <c r="N7524" s="2">
        <v>41150</v>
      </c>
      <c r="O7524" s="2">
        <v>48708</v>
      </c>
      <c r="P7524" t="s">
        <v>24</v>
      </c>
      <c r="Q7524" t="s">
        <v>65</v>
      </c>
      <c r="R7524" s="5" t="str">
        <f t="shared" si="355"/>
        <v>0.12</v>
      </c>
      <c r="S7524" s="6" t="str">
        <f t="shared" si="356"/>
        <v/>
      </c>
      <c r="T7524">
        <f>ROUND(INT(表1[[#This Row],[合同结束日期]]-表1[[#This Row],[合同起始日期]])/365,1)</f>
        <v>20.7</v>
      </c>
    </row>
    <row r="7525" spans="1:20">
      <c r="A7525" s="1">
        <v>42309</v>
      </c>
      <c r="B7525" t="s">
        <v>121</v>
      </c>
      <c r="C7525">
        <f t="shared" si="354"/>
        <v>3</v>
      </c>
      <c r="D7525" t="s">
        <v>225</v>
      </c>
      <c r="E7525" s="4">
        <v>394200</v>
      </c>
      <c r="F7525" s="4">
        <v>66178.599078618834</v>
      </c>
      <c r="G7525" s="3">
        <v>0.16788076884479664</v>
      </c>
      <c r="H7525" s="7">
        <v>2183.7399454895967</v>
      </c>
      <c r="I7525" s="4">
        <v>366.60794100588777</v>
      </c>
      <c r="J7525">
        <v>180.51599999999999</v>
      </c>
      <c r="K7525" t="s">
        <v>44</v>
      </c>
      <c r="L7525" t="s">
        <v>72</v>
      </c>
      <c r="M7525" t="s">
        <v>126</v>
      </c>
      <c r="N7525" s="2">
        <v>41337</v>
      </c>
      <c r="O7525" s="2">
        <v>46917</v>
      </c>
      <c r="P7525" t="s">
        <v>24</v>
      </c>
      <c r="Q7525">
        <v>0.08</v>
      </c>
      <c r="R7525" s="5">
        <f t="shared" si="355"/>
        <v>0.08</v>
      </c>
      <c r="S7525" s="6" t="str">
        <f t="shared" si="356"/>
        <v/>
      </c>
      <c r="T7525">
        <f>ROUND(INT(表1[[#This Row],[合同结束日期]]-表1[[#This Row],[合同起始日期]])/365,1)</f>
        <v>15.3</v>
      </c>
    </row>
    <row r="7526" spans="1:20">
      <c r="A7526" s="1">
        <v>42309</v>
      </c>
      <c r="B7526" t="s">
        <v>121</v>
      </c>
      <c r="C7526">
        <f t="shared" si="354"/>
        <v>3</v>
      </c>
      <c r="D7526" t="s">
        <v>152</v>
      </c>
      <c r="E7526" s="4">
        <v>441192</v>
      </c>
      <c r="F7526" s="4">
        <v>63399.290400000005</v>
      </c>
      <c r="G7526" s="3">
        <v>0.14370000000000002</v>
      </c>
      <c r="H7526" s="7">
        <v>1322.517985611511</v>
      </c>
      <c r="I7526" s="4">
        <v>190.04583453237413</v>
      </c>
      <c r="J7526">
        <v>333.59999999999997</v>
      </c>
      <c r="K7526" t="s">
        <v>151</v>
      </c>
      <c r="L7526" t="s">
        <v>154</v>
      </c>
      <c r="M7526" t="s">
        <v>153</v>
      </c>
      <c r="N7526" s="2">
        <v>41261</v>
      </c>
      <c r="O7526" s="2">
        <v>43229</v>
      </c>
      <c r="P7526" t="s">
        <v>14</v>
      </c>
      <c r="Q7526" t="s">
        <v>37</v>
      </c>
      <c r="R7526" s="5" t="str">
        <f t="shared" si="355"/>
        <v>0.</v>
      </c>
      <c r="S7526" s="6" t="str">
        <f t="shared" si="356"/>
        <v/>
      </c>
      <c r="T7526">
        <f>ROUND(INT(表1[[#This Row],[合同结束日期]]-表1[[#This Row],[合同起始日期]])/365,1)</f>
        <v>5.4</v>
      </c>
    </row>
    <row r="7527" spans="1:20">
      <c r="A7527" s="1">
        <v>42309</v>
      </c>
      <c r="B7527" t="s">
        <v>121</v>
      </c>
      <c r="C7527">
        <f t="shared" si="354"/>
        <v>3</v>
      </c>
      <c r="D7527" t="s">
        <v>138</v>
      </c>
      <c r="E7527" s="4">
        <v>81100.800000000003</v>
      </c>
      <c r="F7527" s="4">
        <v>17663.754240000002</v>
      </c>
      <c r="G7527" s="3">
        <v>0.21780000000000002</v>
      </c>
      <c r="H7527" s="7">
        <v>1469.217391304348</v>
      </c>
      <c r="I7527" s="4">
        <v>319.99554782608703</v>
      </c>
      <c r="J7527">
        <v>55.199999999999996</v>
      </c>
      <c r="K7527" t="s">
        <v>140</v>
      </c>
      <c r="L7527" t="s">
        <v>139</v>
      </c>
      <c r="M7527" t="s">
        <v>139</v>
      </c>
      <c r="N7527" s="2">
        <v>42182</v>
      </c>
      <c r="O7527" s="2">
        <v>42912</v>
      </c>
      <c r="P7527" t="s">
        <v>24</v>
      </c>
      <c r="Q7527" t="s">
        <v>83</v>
      </c>
      <c r="R7527" s="5" t="str">
        <f t="shared" si="355"/>
        <v>0.14</v>
      </c>
      <c r="S7527" s="6" t="str">
        <f t="shared" si="356"/>
        <v/>
      </c>
      <c r="T7527">
        <f>ROUND(INT(表1[[#This Row],[合同结束日期]]-表1[[#This Row],[合同起始日期]])/365,1)</f>
        <v>2</v>
      </c>
    </row>
    <row r="7528" spans="1:20">
      <c r="A7528" s="1">
        <v>42309</v>
      </c>
      <c r="B7528" t="s">
        <v>121</v>
      </c>
      <c r="C7528">
        <f t="shared" si="354"/>
        <v>3</v>
      </c>
      <c r="D7528" t="s">
        <v>426</v>
      </c>
      <c r="E7528" s="4">
        <v>372776.04</v>
      </c>
      <c r="F7528" s="4">
        <v>65757.693456000008</v>
      </c>
      <c r="G7528" s="3">
        <v>0.17640000000000003</v>
      </c>
      <c r="H7528" s="7">
        <v>3045.5558823529414</v>
      </c>
      <c r="I7528" s="4">
        <v>537.23605764705894</v>
      </c>
      <c r="J7528">
        <v>122.39999999999999</v>
      </c>
      <c r="K7528" t="s">
        <v>11</v>
      </c>
      <c r="L7528" t="s">
        <v>13</v>
      </c>
      <c r="M7528" t="s">
        <v>27</v>
      </c>
      <c r="N7528" s="2">
        <v>42172</v>
      </c>
      <c r="O7528" s="2">
        <v>42902</v>
      </c>
      <c r="P7528" t="s">
        <v>24</v>
      </c>
      <c r="Q7528" t="s">
        <v>59</v>
      </c>
      <c r="R7528" s="5" t="str">
        <f t="shared" si="355"/>
        <v>0.16</v>
      </c>
      <c r="S7528" s="6" t="str">
        <f t="shared" si="356"/>
        <v/>
      </c>
      <c r="T7528">
        <f>ROUND(INT(表1[[#This Row],[合同结束日期]]-表1[[#This Row],[合同起始日期]])/365,1)</f>
        <v>2</v>
      </c>
    </row>
    <row r="7529" spans="1:20">
      <c r="A7529" s="1">
        <v>42309</v>
      </c>
      <c r="B7529" t="s">
        <v>121</v>
      </c>
      <c r="C7529">
        <f t="shared" si="354"/>
        <v>3</v>
      </c>
      <c r="D7529" t="s">
        <v>445</v>
      </c>
      <c r="E7529" s="4">
        <v>128532.95999999999</v>
      </c>
      <c r="F7529" s="4">
        <v>27750.266063999999</v>
      </c>
      <c r="G7529" s="3">
        <v>0.21590000000000001</v>
      </c>
      <c r="H7529" s="7">
        <v>1391.0493506493508</v>
      </c>
      <c r="I7529" s="4">
        <v>300.32755480519484</v>
      </c>
      <c r="J7529">
        <v>92.399999999999991</v>
      </c>
      <c r="K7529" t="s">
        <v>11</v>
      </c>
      <c r="L7529" t="s">
        <v>51</v>
      </c>
      <c r="M7529" t="s">
        <v>50</v>
      </c>
      <c r="N7529" s="2">
        <v>42172</v>
      </c>
      <c r="O7529" s="2">
        <v>42902</v>
      </c>
      <c r="P7529" t="s">
        <v>24</v>
      </c>
      <c r="Q7529" t="s">
        <v>30</v>
      </c>
      <c r="R7529" s="5" t="str">
        <f t="shared" si="355"/>
        <v>0.18</v>
      </c>
      <c r="S7529" s="6" t="str">
        <f t="shared" si="356"/>
        <v/>
      </c>
      <c r="T7529">
        <f>ROUND(INT(表1[[#This Row],[合同结束日期]]-表1[[#This Row],[合同起始日期]])/365,1)</f>
        <v>2</v>
      </c>
    </row>
    <row r="7530" spans="1:20">
      <c r="A7530" s="1">
        <v>42309</v>
      </c>
      <c r="B7530" t="s">
        <v>121</v>
      </c>
      <c r="C7530">
        <f t="shared" si="354"/>
        <v>3</v>
      </c>
      <c r="D7530" t="s">
        <v>447</v>
      </c>
      <c r="E7530" s="4">
        <v>293797.2</v>
      </c>
      <c r="F7530" s="4">
        <v>53001.014879999995</v>
      </c>
      <c r="G7530" s="3">
        <v>0.18039999999999998</v>
      </c>
      <c r="H7530" s="7">
        <v>2448.31</v>
      </c>
      <c r="I7530" s="4">
        <v>441.67512399999998</v>
      </c>
      <c r="J7530">
        <v>120</v>
      </c>
      <c r="K7530" t="s">
        <v>11</v>
      </c>
      <c r="L7530" t="s">
        <v>51</v>
      </c>
      <c r="M7530" t="s">
        <v>50</v>
      </c>
      <c r="N7530" s="2">
        <v>42172</v>
      </c>
      <c r="O7530" s="2">
        <v>42902</v>
      </c>
      <c r="P7530" t="s">
        <v>24</v>
      </c>
      <c r="Q7530" t="s">
        <v>59</v>
      </c>
      <c r="R7530" s="5" t="str">
        <f t="shared" si="355"/>
        <v>0.16</v>
      </c>
      <c r="S7530" s="6" t="str">
        <f t="shared" si="356"/>
        <v/>
      </c>
      <c r="T7530">
        <f>ROUND(INT(表1[[#This Row],[合同结束日期]]-表1[[#This Row],[合同起始日期]])/365,1)</f>
        <v>2</v>
      </c>
    </row>
    <row r="7531" spans="1:20">
      <c r="A7531" s="1">
        <v>42309</v>
      </c>
      <c r="B7531" t="s">
        <v>121</v>
      </c>
      <c r="C7531">
        <f t="shared" si="354"/>
        <v>3</v>
      </c>
      <c r="D7531" t="s">
        <v>367</v>
      </c>
      <c r="E7531" s="4">
        <v>496719.6</v>
      </c>
      <c r="F7531" s="4">
        <v>85485.44316000001</v>
      </c>
      <c r="G7531" s="3">
        <v>0.17210000000000003</v>
      </c>
      <c r="H7531" s="7">
        <v>4139.33</v>
      </c>
      <c r="I7531" s="4">
        <v>712.37869300000011</v>
      </c>
      <c r="J7531">
        <v>120</v>
      </c>
      <c r="K7531" t="s">
        <v>11</v>
      </c>
      <c r="L7531" t="s">
        <v>51</v>
      </c>
      <c r="M7531" t="s">
        <v>50</v>
      </c>
      <c r="N7531" s="2">
        <v>41989</v>
      </c>
      <c r="O7531" s="2">
        <v>42719</v>
      </c>
      <c r="P7531" t="s">
        <v>24</v>
      </c>
      <c r="Q7531" t="s">
        <v>59</v>
      </c>
      <c r="R7531" s="5" t="str">
        <f t="shared" si="355"/>
        <v>0.16</v>
      </c>
      <c r="S7531" s="6" t="str">
        <f t="shared" si="356"/>
        <v/>
      </c>
      <c r="T7531">
        <f>ROUND(INT(表1[[#This Row],[合同结束日期]]-表1[[#This Row],[合同起始日期]])/365,1)</f>
        <v>2</v>
      </c>
    </row>
    <row r="7532" spans="1:20">
      <c r="A7532" s="1">
        <v>42309</v>
      </c>
      <c r="B7532" t="s">
        <v>121</v>
      </c>
      <c r="C7532">
        <f t="shared" si="354"/>
        <v>3</v>
      </c>
      <c r="D7532" t="s">
        <v>158</v>
      </c>
      <c r="E7532" s="4">
        <v>156375.96</v>
      </c>
      <c r="F7532" s="4">
        <v>28382.236740000004</v>
      </c>
      <c r="G7532" s="3">
        <v>0.18150000000000002</v>
      </c>
      <c r="H7532" s="7">
        <v>2327.0232142857139</v>
      </c>
      <c r="I7532" s="4">
        <v>422.35471339285721</v>
      </c>
      <c r="J7532">
        <v>67.2</v>
      </c>
      <c r="K7532" t="s">
        <v>11</v>
      </c>
      <c r="L7532" t="s">
        <v>13</v>
      </c>
      <c r="M7532" t="s">
        <v>27</v>
      </c>
      <c r="N7532" s="2">
        <v>41330</v>
      </c>
      <c r="O7532" s="2">
        <v>42499</v>
      </c>
      <c r="P7532" t="s">
        <v>24</v>
      </c>
      <c r="Q7532" t="s">
        <v>59</v>
      </c>
      <c r="R7532" s="5" t="str">
        <f t="shared" si="355"/>
        <v>0.16</v>
      </c>
      <c r="S7532" s="6" t="str">
        <f t="shared" si="356"/>
        <v/>
      </c>
      <c r="T7532">
        <f>ROUND(INT(表1[[#This Row],[合同结束日期]]-表1[[#This Row],[合同起始日期]])/365,1)</f>
        <v>3.2</v>
      </c>
    </row>
    <row r="7533" spans="1:20">
      <c r="A7533" s="1">
        <v>42309</v>
      </c>
      <c r="B7533" t="s">
        <v>121</v>
      </c>
      <c r="C7533">
        <f t="shared" si="354"/>
        <v>3</v>
      </c>
      <c r="D7533" t="s">
        <v>108</v>
      </c>
      <c r="E7533" s="4">
        <v>103491.59999999999</v>
      </c>
      <c r="F7533" s="4">
        <v>20160.163679999998</v>
      </c>
      <c r="G7533" s="3">
        <v>0.1948</v>
      </c>
      <c r="H7533" s="7">
        <v>1540.0535714285713</v>
      </c>
      <c r="I7533" s="4">
        <v>300.0024357142857</v>
      </c>
      <c r="J7533">
        <v>67.2</v>
      </c>
      <c r="K7533" t="s">
        <v>11</v>
      </c>
      <c r="L7533" t="s">
        <v>12</v>
      </c>
      <c r="M7533" t="s">
        <v>53</v>
      </c>
      <c r="N7533" s="2">
        <v>42156</v>
      </c>
      <c r="O7533" s="2">
        <v>42886</v>
      </c>
      <c r="P7533" t="s">
        <v>24</v>
      </c>
      <c r="Q7533" t="s">
        <v>59</v>
      </c>
      <c r="R7533" s="5" t="str">
        <f t="shared" si="355"/>
        <v>0.16</v>
      </c>
      <c r="S7533" s="6" t="str">
        <f t="shared" si="356"/>
        <v/>
      </c>
      <c r="T7533">
        <f>ROUND(INT(表1[[#This Row],[合同结束日期]]-表1[[#This Row],[合同起始日期]])/365,1)</f>
        <v>2</v>
      </c>
    </row>
    <row r="7534" spans="1:20">
      <c r="A7534" s="1">
        <v>42309</v>
      </c>
      <c r="B7534" t="s">
        <v>121</v>
      </c>
      <c r="C7534">
        <f t="shared" si="354"/>
        <v>3</v>
      </c>
      <c r="D7534" t="s">
        <v>244</v>
      </c>
      <c r="E7534" s="4">
        <v>299359.2</v>
      </c>
      <c r="F7534" s="4">
        <v>60201.135119999999</v>
      </c>
      <c r="G7534" s="3">
        <v>0.2011</v>
      </c>
      <c r="H7534" s="7">
        <v>1609.4580645161291</v>
      </c>
      <c r="I7534" s="4">
        <v>323.66201677419355</v>
      </c>
      <c r="J7534">
        <v>186</v>
      </c>
      <c r="K7534" t="s">
        <v>11</v>
      </c>
      <c r="L7534" t="s">
        <v>13</v>
      </c>
      <c r="M7534" t="s">
        <v>27</v>
      </c>
      <c r="N7534" s="2">
        <v>41445</v>
      </c>
      <c r="O7534" s="2">
        <v>42570</v>
      </c>
      <c r="P7534" t="s">
        <v>24</v>
      </c>
      <c r="Q7534" t="s">
        <v>56</v>
      </c>
      <c r="R7534" s="5" t="str">
        <f t="shared" si="355"/>
        <v>0.17</v>
      </c>
      <c r="S7534" s="6" t="str">
        <f t="shared" si="356"/>
        <v/>
      </c>
      <c r="T7534">
        <f>ROUND(INT(表1[[#This Row],[合同结束日期]]-表1[[#This Row],[合同起始日期]])/365,1)</f>
        <v>3.1</v>
      </c>
    </row>
    <row r="7535" spans="1:20">
      <c r="A7535" s="1">
        <v>42309</v>
      </c>
      <c r="B7535" t="s">
        <v>121</v>
      </c>
      <c r="C7535">
        <f t="shared" si="354"/>
        <v>3</v>
      </c>
      <c r="D7535" t="s">
        <v>160</v>
      </c>
      <c r="E7535" s="4">
        <v>340740</v>
      </c>
      <c r="F7535" s="4">
        <v>54756.917999999998</v>
      </c>
      <c r="G7535" s="3">
        <v>0.16069999999999998</v>
      </c>
      <c r="H7535" s="7">
        <v>4654.9180327868853</v>
      </c>
      <c r="I7535" s="4">
        <v>748.04532786885238</v>
      </c>
      <c r="J7535">
        <v>73.2</v>
      </c>
      <c r="K7535" t="s">
        <v>20</v>
      </c>
      <c r="L7535" t="s">
        <v>21</v>
      </c>
      <c r="M7535" t="s">
        <v>130</v>
      </c>
      <c r="N7535" s="2">
        <v>41295</v>
      </c>
      <c r="O7535" s="2">
        <v>42499</v>
      </c>
      <c r="P7535" t="s">
        <v>24</v>
      </c>
      <c r="Q7535" t="s">
        <v>25</v>
      </c>
      <c r="R7535" s="5" t="str">
        <f t="shared" si="355"/>
        <v>0.15</v>
      </c>
      <c r="S7535" s="6" t="str">
        <f t="shared" si="356"/>
        <v/>
      </c>
      <c r="T7535">
        <f>ROUND(INT(表1[[#This Row],[合同结束日期]]-表1[[#This Row],[合同起始日期]])/365,1)</f>
        <v>3.3</v>
      </c>
    </row>
    <row r="7536" spans="1:20">
      <c r="A7536" s="1">
        <v>42309</v>
      </c>
      <c r="B7536" t="s">
        <v>121</v>
      </c>
      <c r="C7536">
        <f t="shared" si="354"/>
        <v>3</v>
      </c>
      <c r="D7536" t="s">
        <v>161</v>
      </c>
      <c r="E7536" s="4">
        <v>314505.12</v>
      </c>
      <c r="F7536" s="4">
        <v>57680.239008000004</v>
      </c>
      <c r="G7536" s="3">
        <v>0.18340000000000001</v>
      </c>
      <c r="H7536" s="7">
        <v>3744.1085714285714</v>
      </c>
      <c r="I7536" s="4">
        <v>686.66951200000005</v>
      </c>
      <c r="J7536">
        <v>84</v>
      </c>
      <c r="K7536" t="s">
        <v>20</v>
      </c>
      <c r="L7536" t="s">
        <v>21</v>
      </c>
      <c r="M7536" t="s">
        <v>17</v>
      </c>
      <c r="N7536" s="2">
        <v>41326</v>
      </c>
      <c r="O7536" s="2">
        <v>42499</v>
      </c>
      <c r="P7536" t="s">
        <v>24</v>
      </c>
      <c r="Q7536" t="s">
        <v>56</v>
      </c>
      <c r="R7536" s="5" t="str">
        <f t="shared" si="355"/>
        <v>0.17</v>
      </c>
      <c r="S7536" s="6" t="str">
        <f t="shared" si="356"/>
        <v/>
      </c>
      <c r="T7536">
        <f>ROUND(INT(表1[[#This Row],[合同结束日期]]-表1[[#This Row],[合同起始日期]])/365,1)</f>
        <v>3.2</v>
      </c>
    </row>
    <row r="7537" spans="1:20">
      <c r="A7537" s="1">
        <v>42309</v>
      </c>
      <c r="B7537" t="s">
        <v>121</v>
      </c>
      <c r="C7537">
        <f t="shared" si="354"/>
        <v>3</v>
      </c>
      <c r="D7537" t="s">
        <v>428</v>
      </c>
      <c r="E7537" s="4">
        <v>187495.19999999998</v>
      </c>
      <c r="F7537" s="4">
        <v>37217.797200000001</v>
      </c>
      <c r="G7537" s="3">
        <v>0.19850000000000001</v>
      </c>
      <c r="H7537" s="7">
        <v>1755.5730337078651</v>
      </c>
      <c r="I7537" s="4">
        <v>348.48124719101128</v>
      </c>
      <c r="J7537">
        <v>106.8</v>
      </c>
      <c r="K7537" t="s">
        <v>20</v>
      </c>
      <c r="L7537" t="s">
        <v>21</v>
      </c>
      <c r="M7537" t="s">
        <v>130</v>
      </c>
      <c r="N7537" s="2">
        <v>42156</v>
      </c>
      <c r="O7537" s="2">
        <v>42886</v>
      </c>
      <c r="P7537" t="s">
        <v>24</v>
      </c>
      <c r="Q7537" t="s">
        <v>56</v>
      </c>
      <c r="R7537" s="5" t="str">
        <f t="shared" si="355"/>
        <v>0.17</v>
      </c>
      <c r="S7537" s="6" t="str">
        <f t="shared" si="356"/>
        <v/>
      </c>
      <c r="T7537">
        <f>ROUND(INT(表1[[#This Row],[合同结束日期]]-表1[[#This Row],[合同起始日期]])/365,1)</f>
        <v>2</v>
      </c>
    </row>
    <row r="7538" spans="1:20">
      <c r="A7538" s="1">
        <v>42309</v>
      </c>
      <c r="B7538" t="s">
        <v>121</v>
      </c>
      <c r="C7538">
        <f t="shared" ref="C7538:C7601" si="357">IF($B7538="负一层",-1,IF($B7538="负一夹层",0,IF($B7538="一层",1,IF($B7538="二层",2,IF($B7538="三层",3,IF($B7538="四层",4))))))</f>
        <v>3</v>
      </c>
      <c r="D7538" t="s">
        <v>133</v>
      </c>
      <c r="E7538" s="4">
        <v>41706</v>
      </c>
      <c r="F7538" s="4">
        <v>18058.698000000004</v>
      </c>
      <c r="G7538" s="3">
        <v>0.43300000000000011</v>
      </c>
      <c r="H7538" s="7">
        <v>808.25581395348831</v>
      </c>
      <c r="I7538" s="4">
        <v>349.97476744186054</v>
      </c>
      <c r="J7538">
        <v>51.6</v>
      </c>
      <c r="K7538" t="s">
        <v>20</v>
      </c>
      <c r="L7538" t="s">
        <v>21</v>
      </c>
      <c r="M7538" t="s">
        <v>134</v>
      </c>
      <c r="N7538" s="2">
        <v>42156</v>
      </c>
      <c r="O7538" s="2">
        <v>42886</v>
      </c>
      <c r="P7538" t="s">
        <v>24</v>
      </c>
      <c r="Q7538" t="s">
        <v>28</v>
      </c>
      <c r="R7538" s="5" t="str">
        <f t="shared" ref="R7538:R7601" si="358">IF(ISERROR(FIND(",",$Q7538)),$Q7538,LEFT($Q7538,FIND(",",$Q7538)-1))</f>
        <v>0.13</v>
      </c>
      <c r="S7538" s="6" t="str">
        <f t="shared" si="356"/>
        <v/>
      </c>
      <c r="T7538">
        <f>ROUND(INT(表1[[#This Row],[合同结束日期]]-表1[[#This Row],[合同起始日期]])/365,1)</f>
        <v>2</v>
      </c>
    </row>
    <row r="7539" spans="1:20">
      <c r="A7539" s="1">
        <v>42309</v>
      </c>
      <c r="B7539" t="s">
        <v>121</v>
      </c>
      <c r="C7539">
        <f t="shared" si="357"/>
        <v>3</v>
      </c>
      <c r="D7539" t="s">
        <v>448</v>
      </c>
      <c r="E7539" s="4">
        <v>95533.439999999988</v>
      </c>
      <c r="F7539" s="4">
        <v>21838.944383999999</v>
      </c>
      <c r="G7539" s="3">
        <v>0.22860000000000003</v>
      </c>
      <c r="H7539" s="7">
        <v>1530.9846153846152</v>
      </c>
      <c r="I7539" s="4">
        <v>349.98308307692304</v>
      </c>
      <c r="J7539">
        <v>62.4</v>
      </c>
      <c r="K7539" t="s">
        <v>20</v>
      </c>
      <c r="L7539" t="s">
        <v>21</v>
      </c>
      <c r="M7539" t="s">
        <v>130</v>
      </c>
      <c r="N7539" s="2">
        <v>42156</v>
      </c>
      <c r="O7539" s="2">
        <v>42886</v>
      </c>
      <c r="P7539" t="s">
        <v>24</v>
      </c>
      <c r="Q7539" t="s">
        <v>56</v>
      </c>
      <c r="R7539" s="5" t="str">
        <f t="shared" si="358"/>
        <v>0.17</v>
      </c>
      <c r="S7539" s="6" t="str">
        <f t="shared" ref="S7539:S7602" si="359">IF(ISERROR(FIND(",",$Q7539)),"",RIGHT($Q7539,LEN($Q7539)-FIND(",",$Q7539)))</f>
        <v/>
      </c>
      <c r="T7539">
        <f>ROUND(INT(表1[[#This Row],[合同结束日期]]-表1[[#This Row],[合同起始日期]])/365,1)</f>
        <v>2</v>
      </c>
    </row>
    <row r="7540" spans="1:20">
      <c r="A7540" s="1">
        <v>42309</v>
      </c>
      <c r="B7540" t="s">
        <v>121</v>
      </c>
      <c r="C7540">
        <f t="shared" si="357"/>
        <v>3</v>
      </c>
      <c r="D7540" t="s">
        <v>380</v>
      </c>
      <c r="E7540" s="4">
        <v>266205.71999999997</v>
      </c>
      <c r="F7540" s="4">
        <v>47145.033012</v>
      </c>
      <c r="G7540" s="3">
        <v>0.17710000000000001</v>
      </c>
      <c r="H7540" s="7">
        <v>2918.9223684210524</v>
      </c>
      <c r="I7540" s="4">
        <v>516.94115144736838</v>
      </c>
      <c r="J7540">
        <v>91.2</v>
      </c>
      <c r="K7540" t="s">
        <v>20</v>
      </c>
      <c r="L7540" t="s">
        <v>21</v>
      </c>
      <c r="M7540" t="s">
        <v>130</v>
      </c>
      <c r="N7540" s="2">
        <v>42104</v>
      </c>
      <c r="O7540" s="2">
        <v>42834</v>
      </c>
      <c r="P7540" t="s">
        <v>24</v>
      </c>
      <c r="Q7540" t="s">
        <v>59</v>
      </c>
      <c r="R7540" s="5" t="str">
        <f t="shared" si="358"/>
        <v>0.16</v>
      </c>
      <c r="S7540" s="6" t="str">
        <f t="shared" si="359"/>
        <v/>
      </c>
      <c r="T7540">
        <f>ROUND(INT(表1[[#This Row],[合同结束日期]]-表1[[#This Row],[合同起始日期]])/365,1)</f>
        <v>2</v>
      </c>
    </row>
    <row r="7541" spans="1:20">
      <c r="A7541" s="1">
        <v>42309</v>
      </c>
      <c r="B7541" t="s">
        <v>121</v>
      </c>
      <c r="C7541">
        <f t="shared" si="357"/>
        <v>3</v>
      </c>
      <c r="D7541" t="s">
        <v>166</v>
      </c>
      <c r="E7541" s="4">
        <v>305556</v>
      </c>
      <c r="F7541" s="4">
        <v>59033.419200000004</v>
      </c>
      <c r="G7541" s="3">
        <v>0.19320000000000001</v>
      </c>
      <c r="H7541" s="7">
        <v>1506.6863905325445</v>
      </c>
      <c r="I7541" s="4">
        <v>291.09181065088762</v>
      </c>
      <c r="J7541">
        <v>202.79999999999998</v>
      </c>
      <c r="K7541" t="s">
        <v>20</v>
      </c>
      <c r="L7541" t="s">
        <v>21</v>
      </c>
      <c r="M7541" t="s">
        <v>130</v>
      </c>
      <c r="N7541" s="2">
        <v>41281</v>
      </c>
      <c r="O7541" s="2">
        <v>42499</v>
      </c>
      <c r="P7541" t="s">
        <v>24</v>
      </c>
      <c r="Q7541" t="s">
        <v>59</v>
      </c>
      <c r="R7541" s="5" t="str">
        <f t="shared" si="358"/>
        <v>0.16</v>
      </c>
      <c r="S7541" s="6" t="str">
        <f t="shared" si="359"/>
        <v/>
      </c>
      <c r="T7541">
        <f>ROUND(INT(表1[[#This Row],[合同结束日期]]-表1[[#This Row],[合同起始日期]])/365,1)</f>
        <v>3.3</v>
      </c>
    </row>
    <row r="7542" spans="1:20">
      <c r="A7542" s="1">
        <v>42309</v>
      </c>
      <c r="B7542" t="s">
        <v>121</v>
      </c>
      <c r="C7542">
        <f t="shared" si="357"/>
        <v>3</v>
      </c>
      <c r="D7542" t="s">
        <v>167</v>
      </c>
      <c r="E7542" s="4">
        <v>280381.2</v>
      </c>
      <c r="F7542" s="4">
        <v>59524.928760000003</v>
      </c>
      <c r="G7542" s="3">
        <v>0.21229999999999999</v>
      </c>
      <c r="H7542" s="7">
        <v>1547.35761589404</v>
      </c>
      <c r="I7542" s="4">
        <v>328.50402185430465</v>
      </c>
      <c r="J7542">
        <v>181.2</v>
      </c>
      <c r="K7542" t="s">
        <v>20</v>
      </c>
      <c r="L7542" t="s">
        <v>21</v>
      </c>
      <c r="M7542" t="s">
        <v>130</v>
      </c>
      <c r="N7542" s="2">
        <v>41285</v>
      </c>
      <c r="O7542" s="2">
        <v>42499</v>
      </c>
      <c r="P7542" t="s">
        <v>24</v>
      </c>
      <c r="Q7542" t="s">
        <v>30</v>
      </c>
      <c r="R7542" s="5" t="str">
        <f t="shared" si="358"/>
        <v>0.18</v>
      </c>
      <c r="S7542" s="6" t="str">
        <f t="shared" si="359"/>
        <v/>
      </c>
      <c r="T7542">
        <f>ROUND(INT(表1[[#This Row],[合同结束日期]]-表1[[#This Row],[合同起始日期]])/365,1)</f>
        <v>3.3</v>
      </c>
    </row>
    <row r="7543" spans="1:20">
      <c r="A7543" s="1">
        <v>42309</v>
      </c>
      <c r="B7543" t="s">
        <v>121</v>
      </c>
      <c r="C7543">
        <f t="shared" si="357"/>
        <v>3</v>
      </c>
      <c r="D7543" t="s">
        <v>168</v>
      </c>
      <c r="E7543" s="4">
        <v>202363.19999999998</v>
      </c>
      <c r="F7543" s="4">
        <v>50550.327359999996</v>
      </c>
      <c r="G7543" s="3">
        <v>0.24979999999999999</v>
      </c>
      <c r="H7543" s="7">
        <v>1040.9629629629628</v>
      </c>
      <c r="I7543" s="4">
        <v>260.03254814814812</v>
      </c>
      <c r="J7543">
        <v>194.4</v>
      </c>
      <c r="K7543" t="s">
        <v>60</v>
      </c>
      <c r="L7543" t="s">
        <v>61</v>
      </c>
      <c r="M7543" t="s">
        <v>58</v>
      </c>
      <c r="N7543" s="2">
        <v>41348</v>
      </c>
      <c r="O7543" s="2">
        <v>42499</v>
      </c>
      <c r="P7543" t="s">
        <v>24</v>
      </c>
      <c r="Q7543" t="s">
        <v>420</v>
      </c>
      <c r="R7543" s="5" t="str">
        <f t="shared" si="358"/>
        <v>0.19</v>
      </c>
      <c r="S7543" s="6" t="str">
        <f t="shared" si="359"/>
        <v/>
      </c>
      <c r="T7543">
        <f>ROUND(INT(表1[[#This Row],[合同结束日期]]-表1[[#This Row],[合同起始日期]])/365,1)</f>
        <v>3.2</v>
      </c>
    </row>
    <row r="7544" spans="1:20">
      <c r="A7544" s="1">
        <v>42309</v>
      </c>
      <c r="B7544" t="s">
        <v>121</v>
      </c>
      <c r="C7544">
        <f t="shared" si="357"/>
        <v>3</v>
      </c>
      <c r="D7544" t="s">
        <v>226</v>
      </c>
      <c r="E7544" s="4">
        <v>620737.19999999995</v>
      </c>
      <c r="F7544" s="4">
        <v>126195.87276</v>
      </c>
      <c r="G7544" s="3">
        <v>0.20330000000000001</v>
      </c>
      <c r="H7544" s="7">
        <v>473.70054945054949</v>
      </c>
      <c r="I7544" s="4">
        <v>96.303321703296717</v>
      </c>
      <c r="J7544">
        <v>1310.3999999999999</v>
      </c>
      <c r="K7544" t="s">
        <v>20</v>
      </c>
      <c r="L7544" t="s">
        <v>173</v>
      </c>
      <c r="M7544" t="s">
        <v>172</v>
      </c>
      <c r="N7544" s="2">
        <v>41241</v>
      </c>
      <c r="O7544" s="2">
        <v>45803</v>
      </c>
      <c r="P7544" t="s">
        <v>39</v>
      </c>
      <c r="Q7544" t="s">
        <v>83</v>
      </c>
      <c r="R7544" s="5" t="str">
        <f t="shared" si="358"/>
        <v>0.14</v>
      </c>
      <c r="S7544" s="6" t="str">
        <f t="shared" si="359"/>
        <v/>
      </c>
      <c r="T7544">
        <f>ROUND(INT(表1[[#This Row],[合同结束日期]]-表1[[#This Row],[合同起始日期]])/365,1)</f>
        <v>12.5</v>
      </c>
    </row>
    <row r="7545" spans="1:20">
      <c r="A7545" s="1">
        <v>42309</v>
      </c>
      <c r="B7545" t="s">
        <v>121</v>
      </c>
      <c r="C7545">
        <f t="shared" si="357"/>
        <v>3</v>
      </c>
      <c r="D7545" t="s">
        <v>169</v>
      </c>
      <c r="E7545" s="4">
        <v>63812.399999999994</v>
      </c>
      <c r="F7545" s="4">
        <v>34669.276919999997</v>
      </c>
      <c r="G7545" s="3">
        <v>0.54330000000000001</v>
      </c>
      <c r="H7545" s="7">
        <v>496.98130841121491</v>
      </c>
      <c r="I7545" s="4">
        <v>270.00994485981306</v>
      </c>
      <c r="J7545">
        <v>128.4</v>
      </c>
      <c r="K7545" t="s">
        <v>20</v>
      </c>
      <c r="L7545" t="s">
        <v>21</v>
      </c>
      <c r="M7545" t="s">
        <v>130</v>
      </c>
      <c r="N7545" s="2">
        <v>41326</v>
      </c>
      <c r="O7545" s="2">
        <v>42499</v>
      </c>
      <c r="P7545" t="s">
        <v>24</v>
      </c>
      <c r="Q7545" t="s">
        <v>170</v>
      </c>
      <c r="R7545" s="5" t="str">
        <f t="shared" si="358"/>
        <v>0.2</v>
      </c>
      <c r="S7545" s="6" t="str">
        <f t="shared" si="359"/>
        <v/>
      </c>
      <c r="T7545">
        <f>ROUND(INT(表1[[#This Row],[合同结束日期]]-表1[[#This Row],[合同起始日期]])/365,1)</f>
        <v>3.2</v>
      </c>
    </row>
    <row r="7546" spans="1:20">
      <c r="A7546" s="1">
        <v>42309</v>
      </c>
      <c r="B7546" t="s">
        <v>121</v>
      </c>
      <c r="C7546">
        <f t="shared" si="357"/>
        <v>3</v>
      </c>
      <c r="D7546" t="s">
        <v>171</v>
      </c>
      <c r="E7546" s="4">
        <v>347665.2</v>
      </c>
      <c r="F7546" s="4">
        <v>118240.93451999998</v>
      </c>
      <c r="G7546" s="3">
        <v>0.34009999999999996</v>
      </c>
      <c r="H7546" s="7">
        <v>491.05254237288136</v>
      </c>
      <c r="I7546" s="4">
        <v>167.00696966101691</v>
      </c>
      <c r="J7546">
        <v>708</v>
      </c>
      <c r="K7546" t="s">
        <v>20</v>
      </c>
      <c r="L7546" t="s">
        <v>173</v>
      </c>
      <c r="M7546" t="s">
        <v>172</v>
      </c>
      <c r="N7546" s="2">
        <v>41377</v>
      </c>
      <c r="O7546" s="2">
        <v>43247</v>
      </c>
      <c r="P7546" t="s">
        <v>24</v>
      </c>
      <c r="Q7546" t="s">
        <v>429</v>
      </c>
      <c r="R7546" s="5" t="str">
        <f t="shared" si="358"/>
        <v>0.22</v>
      </c>
      <c r="S7546" s="6" t="str">
        <f t="shared" si="359"/>
        <v/>
      </c>
      <c r="T7546">
        <f>ROUND(INT(表1[[#This Row],[合同结束日期]]-表1[[#This Row],[合同起始日期]])/365,1)</f>
        <v>5.0999999999999996</v>
      </c>
    </row>
    <row r="7547" spans="1:20">
      <c r="A7547" s="1">
        <v>42309</v>
      </c>
      <c r="B7547" t="s">
        <v>121</v>
      </c>
      <c r="C7547">
        <f t="shared" si="357"/>
        <v>3</v>
      </c>
      <c r="D7547" t="s">
        <v>174</v>
      </c>
      <c r="E7547" s="4">
        <v>291831.59999999998</v>
      </c>
      <c r="F7547" s="4">
        <v>73016.266319999981</v>
      </c>
      <c r="G7547" s="3">
        <v>0.25019999999999998</v>
      </c>
      <c r="H7547" s="7">
        <v>519.64316239316236</v>
      </c>
      <c r="I7547" s="4">
        <v>130.0147192307692</v>
      </c>
      <c r="J7547">
        <v>561.6</v>
      </c>
      <c r="K7547" t="s">
        <v>76</v>
      </c>
      <c r="L7547" t="s">
        <v>75</v>
      </c>
      <c r="M7547" t="s">
        <v>75</v>
      </c>
      <c r="N7547" s="2">
        <v>41243</v>
      </c>
      <c r="O7547" s="2">
        <v>43229</v>
      </c>
      <c r="P7547" t="s">
        <v>24</v>
      </c>
      <c r="Q7547" t="s">
        <v>48</v>
      </c>
      <c r="R7547" s="5" t="str">
        <f t="shared" si="358"/>
        <v>0.11</v>
      </c>
      <c r="S7547" s="6" t="str">
        <f t="shared" si="359"/>
        <v/>
      </c>
      <c r="T7547">
        <f>ROUND(INT(表1[[#This Row],[合同结束日期]]-表1[[#This Row],[合同起始日期]])/365,1)</f>
        <v>5.4</v>
      </c>
    </row>
    <row r="7548" spans="1:20">
      <c r="A7548" s="1">
        <v>42309</v>
      </c>
      <c r="B7548" t="s">
        <v>121</v>
      </c>
      <c r="C7548">
        <f t="shared" si="357"/>
        <v>3</v>
      </c>
      <c r="D7548" t="s">
        <v>175</v>
      </c>
      <c r="E7548" s="4">
        <v>959892</v>
      </c>
      <c r="F7548" s="4">
        <v>186890.97239999997</v>
      </c>
      <c r="G7548" s="3">
        <v>0.19469999999999996</v>
      </c>
      <c r="H7548" s="7">
        <v>488.04758999389873</v>
      </c>
      <c r="I7548" s="4">
        <v>95.022865771812064</v>
      </c>
      <c r="J7548">
        <v>1966.8</v>
      </c>
      <c r="K7548" t="s">
        <v>20</v>
      </c>
      <c r="L7548" t="s">
        <v>173</v>
      </c>
      <c r="M7548" t="s">
        <v>172</v>
      </c>
      <c r="N7548" s="2">
        <v>41288</v>
      </c>
      <c r="O7548" s="2">
        <v>44694</v>
      </c>
      <c r="P7548" t="s">
        <v>18</v>
      </c>
      <c r="Q7548">
        <v>0</v>
      </c>
      <c r="R7548" s="5">
        <f t="shared" si="358"/>
        <v>0</v>
      </c>
      <c r="S7548" s="6" t="str">
        <f t="shared" si="359"/>
        <v/>
      </c>
      <c r="T7548">
        <f>ROUND(INT(表1[[#This Row],[合同结束日期]]-表1[[#This Row],[合同起始日期]])/365,1)</f>
        <v>9.3000000000000007</v>
      </c>
    </row>
    <row r="7549" spans="1:20">
      <c r="A7549" s="1">
        <v>42309</v>
      </c>
      <c r="B7549" t="s">
        <v>121</v>
      </c>
      <c r="C7549">
        <f t="shared" si="357"/>
        <v>3</v>
      </c>
      <c r="D7549" t="s">
        <v>327</v>
      </c>
      <c r="E7549" s="4">
        <v>55442.400000000001</v>
      </c>
      <c r="F7549" s="4">
        <v>10201.401600000001</v>
      </c>
      <c r="G7549" s="3">
        <v>0.18400000000000002</v>
      </c>
      <c r="H7549" s="7">
        <v>1925.0833333333335</v>
      </c>
      <c r="I7549" s="4">
        <v>354.21533333333343</v>
      </c>
      <c r="J7549">
        <v>28.799999999999997</v>
      </c>
      <c r="K7549" t="s">
        <v>20</v>
      </c>
      <c r="L7549" t="s">
        <v>21</v>
      </c>
      <c r="M7549" t="s">
        <v>134</v>
      </c>
      <c r="N7549" s="2">
        <v>41787</v>
      </c>
      <c r="O7549" s="2">
        <v>42517</v>
      </c>
      <c r="P7549" t="s">
        <v>24</v>
      </c>
      <c r="Q7549" t="s">
        <v>48</v>
      </c>
      <c r="R7549" s="5" t="str">
        <f t="shared" si="358"/>
        <v>0.11</v>
      </c>
      <c r="S7549" s="6" t="str">
        <f t="shared" si="359"/>
        <v/>
      </c>
      <c r="T7549">
        <f>ROUND(INT(表1[[#This Row],[合同结束日期]]-表1[[#This Row],[合同起始日期]])/365,1)</f>
        <v>2</v>
      </c>
    </row>
    <row r="7550" spans="1:20">
      <c r="A7550" s="1">
        <v>42309</v>
      </c>
      <c r="B7550" t="s">
        <v>121</v>
      </c>
      <c r="C7550">
        <f t="shared" si="357"/>
        <v>3</v>
      </c>
      <c r="D7550" t="s">
        <v>313</v>
      </c>
      <c r="E7550" s="4">
        <v>149776.19999999998</v>
      </c>
      <c r="F7550" s="4">
        <v>24563.296799999996</v>
      </c>
      <c r="G7550" s="3">
        <v>0.16400000000000001</v>
      </c>
      <c r="H7550" s="7">
        <v>8320.9</v>
      </c>
      <c r="I7550" s="4">
        <v>1364.6275999999998</v>
      </c>
      <c r="J7550">
        <v>18</v>
      </c>
      <c r="K7550" t="s">
        <v>20</v>
      </c>
      <c r="L7550" t="s">
        <v>21</v>
      </c>
      <c r="M7550" t="s">
        <v>130</v>
      </c>
      <c r="N7550" s="2">
        <v>42201</v>
      </c>
      <c r="O7550" s="2">
        <v>42566</v>
      </c>
      <c r="P7550" t="s">
        <v>24</v>
      </c>
      <c r="Q7550" t="s">
        <v>59</v>
      </c>
      <c r="R7550" s="5" t="str">
        <f t="shared" si="358"/>
        <v>0.16</v>
      </c>
      <c r="S7550" s="6" t="str">
        <f t="shared" si="359"/>
        <v/>
      </c>
      <c r="T7550">
        <f>ROUND(INT(表1[[#This Row],[合同结束日期]]-表1[[#This Row],[合同起始日期]])/365,1)</f>
        <v>1</v>
      </c>
    </row>
    <row r="7551" spans="1:20">
      <c r="A7551" s="1">
        <v>42309</v>
      </c>
      <c r="B7551" t="s">
        <v>121</v>
      </c>
      <c r="C7551">
        <f t="shared" si="357"/>
        <v>3</v>
      </c>
      <c r="D7551" t="s">
        <v>339</v>
      </c>
      <c r="E7551" s="4">
        <v>63400.799999999996</v>
      </c>
      <c r="F7551" s="4">
        <v>10112.427600000001</v>
      </c>
      <c r="G7551" s="3">
        <v>0.15950000000000003</v>
      </c>
      <c r="H7551" s="7">
        <v>4402.833333333333</v>
      </c>
      <c r="I7551" s="4">
        <v>702.25191666666683</v>
      </c>
      <c r="J7551">
        <v>14.399999999999999</v>
      </c>
      <c r="K7551" t="s">
        <v>44</v>
      </c>
      <c r="L7551" t="s">
        <v>46</v>
      </c>
      <c r="M7551" t="s">
        <v>187</v>
      </c>
      <c r="N7551" s="2">
        <v>41864</v>
      </c>
      <c r="O7551" s="2">
        <v>42594</v>
      </c>
      <c r="P7551" t="s">
        <v>24</v>
      </c>
      <c r="Q7551" t="s">
        <v>25</v>
      </c>
      <c r="R7551" s="5" t="str">
        <f t="shared" si="358"/>
        <v>0.15</v>
      </c>
      <c r="S7551" s="6" t="str">
        <f t="shared" si="359"/>
        <v/>
      </c>
      <c r="T7551">
        <f>ROUND(INT(表1[[#This Row],[合同结束日期]]-表1[[#This Row],[合同起始日期]])/365,1)</f>
        <v>2</v>
      </c>
    </row>
    <row r="7552" spans="1:20">
      <c r="A7552" s="1">
        <v>42309</v>
      </c>
      <c r="B7552" t="s">
        <v>121</v>
      </c>
      <c r="C7552">
        <f t="shared" si="357"/>
        <v>3</v>
      </c>
      <c r="D7552" t="s">
        <v>268</v>
      </c>
      <c r="E7552" s="4">
        <v>152896.79999999999</v>
      </c>
      <c r="F7552" s="4">
        <v>23530.817520000001</v>
      </c>
      <c r="G7552" s="3">
        <v>0.15390000000000001</v>
      </c>
      <c r="H7552" s="7">
        <v>10617.833333333334</v>
      </c>
      <c r="I7552" s="4">
        <v>1634.0845500000003</v>
      </c>
      <c r="J7552">
        <v>14.399999999999999</v>
      </c>
      <c r="K7552" t="s">
        <v>20</v>
      </c>
      <c r="L7552" t="s">
        <v>21</v>
      </c>
      <c r="M7552" t="s">
        <v>130</v>
      </c>
      <c r="N7552" s="2">
        <v>41486</v>
      </c>
      <c r="O7552" s="2">
        <v>42581</v>
      </c>
      <c r="P7552" t="s">
        <v>24</v>
      </c>
      <c r="Q7552" t="s">
        <v>25</v>
      </c>
      <c r="R7552" s="5" t="str">
        <f t="shared" si="358"/>
        <v>0.15</v>
      </c>
      <c r="S7552" s="6" t="str">
        <f t="shared" si="359"/>
        <v/>
      </c>
      <c r="T7552">
        <f>ROUND(INT(表1[[#This Row],[合同结束日期]]-表1[[#This Row],[合同起始日期]])/365,1)</f>
        <v>3</v>
      </c>
    </row>
    <row r="7553" spans="1:20">
      <c r="A7553" s="1">
        <v>42309</v>
      </c>
      <c r="B7553" t="s">
        <v>121</v>
      </c>
      <c r="C7553">
        <f t="shared" si="357"/>
        <v>3</v>
      </c>
      <c r="D7553" t="s">
        <v>319</v>
      </c>
      <c r="E7553" s="4">
        <v>168046.19999999998</v>
      </c>
      <c r="F7553" s="4">
        <v>29172.820319999999</v>
      </c>
      <c r="G7553" s="3">
        <v>0.1736</v>
      </c>
      <c r="H7553" s="7">
        <v>10002.749999999998</v>
      </c>
      <c r="I7553" s="4">
        <v>1736.4773999999998</v>
      </c>
      <c r="J7553">
        <v>16.8</v>
      </c>
      <c r="K7553" t="s">
        <v>20</v>
      </c>
      <c r="L7553" t="s">
        <v>21</v>
      </c>
      <c r="M7553" t="s">
        <v>130</v>
      </c>
      <c r="N7553" s="2">
        <v>42112</v>
      </c>
      <c r="O7553" s="2">
        <v>42477</v>
      </c>
      <c r="P7553" t="s">
        <v>24</v>
      </c>
      <c r="Q7553" t="s">
        <v>56</v>
      </c>
      <c r="R7553" s="5" t="str">
        <f t="shared" si="358"/>
        <v>0.17</v>
      </c>
      <c r="S7553" s="6" t="str">
        <f t="shared" si="359"/>
        <v/>
      </c>
      <c r="T7553">
        <f>ROUND(INT(表1[[#This Row],[合同结束日期]]-表1[[#This Row],[合同起始日期]])/365,1)</f>
        <v>1</v>
      </c>
    </row>
    <row r="7554" spans="1:20">
      <c r="A7554" s="1">
        <v>42309</v>
      </c>
      <c r="B7554" t="s">
        <v>121</v>
      </c>
      <c r="C7554">
        <f t="shared" si="357"/>
        <v>3</v>
      </c>
      <c r="D7554" t="s">
        <v>340</v>
      </c>
      <c r="E7554" s="4">
        <v>169539.6</v>
      </c>
      <c r="F7554" s="4">
        <v>24311.978639999998</v>
      </c>
      <c r="G7554" s="3">
        <v>0.14339999999999997</v>
      </c>
      <c r="H7554" s="7">
        <v>3717.9736842105262</v>
      </c>
      <c r="I7554" s="4">
        <v>533.15742631578939</v>
      </c>
      <c r="J7554">
        <v>45.6</v>
      </c>
      <c r="K7554" t="s">
        <v>44</v>
      </c>
      <c r="L7554" t="s">
        <v>46</v>
      </c>
      <c r="M7554" t="s">
        <v>45</v>
      </c>
      <c r="N7554" s="2">
        <v>41841</v>
      </c>
      <c r="O7554" s="2">
        <v>43659</v>
      </c>
      <c r="P7554" t="s">
        <v>24</v>
      </c>
      <c r="Q7554" t="s">
        <v>28</v>
      </c>
      <c r="R7554" s="5" t="str">
        <f t="shared" si="358"/>
        <v>0.13</v>
      </c>
      <c r="S7554" s="6" t="str">
        <f t="shared" si="359"/>
        <v/>
      </c>
      <c r="T7554">
        <f>ROUND(INT(表1[[#This Row],[合同结束日期]]-表1[[#This Row],[合同起始日期]])/365,1)</f>
        <v>5</v>
      </c>
    </row>
    <row r="7555" spans="1:20">
      <c r="A7555" s="1">
        <v>42309</v>
      </c>
      <c r="B7555" t="s">
        <v>121</v>
      </c>
      <c r="C7555">
        <f t="shared" si="357"/>
        <v>3</v>
      </c>
      <c r="D7555" t="s">
        <v>297</v>
      </c>
      <c r="E7555" s="4">
        <v>68223.48</v>
      </c>
      <c r="F7555" s="4">
        <v>2531.0911080000001</v>
      </c>
      <c r="G7555" s="3">
        <v>3.7100000000000001E-2</v>
      </c>
      <c r="H7555" s="7">
        <v>4737.7416666666668</v>
      </c>
      <c r="I7555" s="4">
        <v>175.77021583333337</v>
      </c>
      <c r="J7555">
        <v>14.399999999999999</v>
      </c>
      <c r="K7555" t="s">
        <v>60</v>
      </c>
      <c r="L7555" t="s">
        <v>61</v>
      </c>
      <c r="M7555" t="s">
        <v>305</v>
      </c>
      <c r="N7555" s="2">
        <v>41587</v>
      </c>
      <c r="O7555" s="2">
        <v>42316</v>
      </c>
      <c r="P7555" t="s">
        <v>24</v>
      </c>
      <c r="Q7555" t="s">
        <v>65</v>
      </c>
      <c r="R7555" s="5" t="str">
        <f t="shared" si="358"/>
        <v>0.12</v>
      </c>
      <c r="S7555" s="6" t="str">
        <f t="shared" si="359"/>
        <v/>
      </c>
      <c r="T7555">
        <f>ROUND(INT(表1[[#This Row],[合同结束日期]]-表1[[#This Row],[合同起始日期]])/365,1)</f>
        <v>2</v>
      </c>
    </row>
    <row r="7556" spans="1:20">
      <c r="A7556" s="1">
        <v>42309</v>
      </c>
      <c r="B7556" t="s">
        <v>121</v>
      </c>
      <c r="C7556">
        <f t="shared" si="357"/>
        <v>3</v>
      </c>
      <c r="D7556" t="s">
        <v>320</v>
      </c>
      <c r="E7556" s="4">
        <v>38760</v>
      </c>
      <c r="F7556" s="4">
        <v>3876</v>
      </c>
      <c r="G7556" s="3">
        <v>0.1</v>
      </c>
      <c r="H7556" s="7">
        <v>16150</v>
      </c>
      <c r="I7556" s="4">
        <v>1615</v>
      </c>
      <c r="J7556">
        <v>2.4</v>
      </c>
      <c r="K7556" t="s">
        <v>44</v>
      </c>
      <c r="L7556" t="s">
        <v>46</v>
      </c>
      <c r="M7556" t="s">
        <v>187</v>
      </c>
      <c r="N7556" s="2">
        <v>41712</v>
      </c>
      <c r="O7556" s="2">
        <v>42442</v>
      </c>
      <c r="P7556" t="s">
        <v>18</v>
      </c>
      <c r="Q7556" t="s">
        <v>19</v>
      </c>
      <c r="R7556" s="5" t="str">
        <f t="shared" si="358"/>
        <v>0.1</v>
      </c>
      <c r="S7556" s="6" t="str">
        <f t="shared" si="359"/>
        <v/>
      </c>
      <c r="T7556">
        <f>ROUND(INT(表1[[#This Row],[合同结束日期]]-表1[[#This Row],[合同起始日期]])/365,1)</f>
        <v>2</v>
      </c>
    </row>
    <row r="7557" spans="1:20">
      <c r="A7557" s="1">
        <v>42309</v>
      </c>
      <c r="B7557" t="s">
        <v>121</v>
      </c>
      <c r="C7557">
        <f t="shared" si="357"/>
        <v>3</v>
      </c>
      <c r="D7557" t="s">
        <v>321</v>
      </c>
      <c r="E7557" s="4">
        <v>50808</v>
      </c>
      <c r="F7557" s="4">
        <v>5080.8</v>
      </c>
      <c r="G7557" s="3">
        <v>0.1</v>
      </c>
      <c r="H7557" s="7">
        <v>21170</v>
      </c>
      <c r="I7557" s="4">
        <v>2117</v>
      </c>
      <c r="J7557">
        <v>2.4</v>
      </c>
      <c r="K7557" t="s">
        <v>44</v>
      </c>
      <c r="L7557" t="s">
        <v>46</v>
      </c>
      <c r="M7557" t="s">
        <v>187</v>
      </c>
      <c r="N7557" s="2">
        <v>41712</v>
      </c>
      <c r="O7557" s="2">
        <v>42442</v>
      </c>
      <c r="P7557" t="s">
        <v>18</v>
      </c>
      <c r="Q7557" t="s">
        <v>19</v>
      </c>
      <c r="R7557" s="5" t="str">
        <f t="shared" si="358"/>
        <v>0.1</v>
      </c>
      <c r="S7557" s="6" t="str">
        <f t="shared" si="359"/>
        <v/>
      </c>
      <c r="T7557">
        <f>ROUND(INT(表1[[#This Row],[合同结束日期]]-表1[[#This Row],[合同起始日期]])/365,1)</f>
        <v>2</v>
      </c>
    </row>
    <row r="7558" spans="1:20">
      <c r="A7558" s="1">
        <v>42309</v>
      </c>
      <c r="B7558" t="s">
        <v>121</v>
      </c>
      <c r="C7558">
        <f t="shared" si="357"/>
        <v>3</v>
      </c>
      <c r="D7558" t="s">
        <v>330</v>
      </c>
      <c r="E7558" s="4">
        <v>17119.2</v>
      </c>
      <c r="F7558" s="4">
        <v>3338.2439999999997</v>
      </c>
      <c r="G7558" s="3">
        <v>0.19499999999999998</v>
      </c>
      <c r="H7558" s="7">
        <v>7133.0000000000009</v>
      </c>
      <c r="I7558" s="4">
        <v>1390.9349999999999</v>
      </c>
      <c r="J7558">
        <v>2.4</v>
      </c>
      <c r="K7558" t="s">
        <v>44</v>
      </c>
      <c r="L7558" t="s">
        <v>46</v>
      </c>
      <c r="M7558" t="s">
        <v>45</v>
      </c>
      <c r="N7558" s="2">
        <v>41790</v>
      </c>
      <c r="O7558" s="2">
        <v>42338</v>
      </c>
      <c r="P7558" t="s">
        <v>24</v>
      </c>
      <c r="Q7558" t="s">
        <v>59</v>
      </c>
      <c r="R7558" s="5" t="str">
        <f t="shared" si="358"/>
        <v>0.16</v>
      </c>
      <c r="S7558" s="6" t="str">
        <f t="shared" si="359"/>
        <v/>
      </c>
      <c r="T7558">
        <f>ROUND(INT(表1[[#This Row],[合同结束日期]]-表1[[#This Row],[合同起始日期]])/365,1)</f>
        <v>1.5</v>
      </c>
    </row>
    <row r="7559" spans="1:20">
      <c r="A7559" s="1">
        <v>42309</v>
      </c>
      <c r="B7559" t="s">
        <v>121</v>
      </c>
      <c r="C7559">
        <f t="shared" si="357"/>
        <v>3</v>
      </c>
      <c r="D7559" t="s">
        <v>337</v>
      </c>
      <c r="E7559" s="4">
        <v>31171.199999999997</v>
      </c>
      <c r="F7559" s="4">
        <v>6598.943040000001</v>
      </c>
      <c r="G7559" s="3">
        <v>0.21170000000000005</v>
      </c>
      <c r="H7559" s="7">
        <v>2886.2222222222222</v>
      </c>
      <c r="I7559" s="4">
        <v>611.01324444444458</v>
      </c>
      <c r="J7559">
        <v>10.799999999999999</v>
      </c>
      <c r="K7559" t="s">
        <v>60</v>
      </c>
      <c r="L7559" t="s">
        <v>116</v>
      </c>
      <c r="M7559" t="s">
        <v>115</v>
      </c>
      <c r="N7559" s="2">
        <v>42200</v>
      </c>
      <c r="O7559" s="2">
        <v>42565</v>
      </c>
      <c r="P7559" t="s">
        <v>24</v>
      </c>
      <c r="Q7559" t="s">
        <v>30</v>
      </c>
      <c r="R7559" s="5" t="str">
        <f t="shared" si="358"/>
        <v>0.18</v>
      </c>
      <c r="S7559" s="6" t="str">
        <f t="shared" si="359"/>
        <v/>
      </c>
      <c r="T7559">
        <f>ROUND(INT(表1[[#This Row],[合同结束日期]]-表1[[#This Row],[合同起始日期]])/365,1)</f>
        <v>1</v>
      </c>
    </row>
    <row r="7560" spans="1:20">
      <c r="A7560" s="1">
        <v>42309</v>
      </c>
      <c r="B7560" t="s">
        <v>121</v>
      </c>
      <c r="C7560">
        <f t="shared" si="357"/>
        <v>3</v>
      </c>
      <c r="D7560" t="s">
        <v>481</v>
      </c>
      <c r="E7560" s="4">
        <v>181693.19999999998</v>
      </c>
      <c r="F7560" s="4">
        <v>11501.179559999999</v>
      </c>
      <c r="G7560" s="3">
        <v>6.3299999999999995E-2</v>
      </c>
      <c r="H7560" s="7">
        <v>37852.75</v>
      </c>
      <c r="I7560" s="4">
        <v>2396.0790749999996</v>
      </c>
      <c r="J7560">
        <v>4.8</v>
      </c>
      <c r="K7560" t="s">
        <v>20</v>
      </c>
      <c r="L7560" t="s">
        <v>173</v>
      </c>
      <c r="M7560" t="s">
        <v>172</v>
      </c>
      <c r="N7560" s="2">
        <v>42278</v>
      </c>
      <c r="O7560" s="2">
        <v>42643</v>
      </c>
      <c r="P7560" t="s">
        <v>24</v>
      </c>
      <c r="Q7560" t="s">
        <v>35</v>
      </c>
      <c r="R7560" s="5" t="str">
        <f t="shared" si="358"/>
        <v>0.06</v>
      </c>
      <c r="S7560" s="6" t="str">
        <f t="shared" si="359"/>
        <v/>
      </c>
      <c r="T7560">
        <f>ROUND(INT(表1[[#This Row],[合同结束日期]]-表1[[#This Row],[合同起始日期]])/365,1)</f>
        <v>1</v>
      </c>
    </row>
    <row r="7561" spans="1:20">
      <c r="A7561" s="1">
        <v>42339</v>
      </c>
      <c r="B7561" t="s">
        <v>121</v>
      </c>
      <c r="C7561">
        <f t="shared" si="357"/>
        <v>3</v>
      </c>
      <c r="D7561" t="s">
        <v>242</v>
      </c>
      <c r="E7561" s="4">
        <v>1253916</v>
      </c>
      <c r="F7561" s="4">
        <v>189842.8824</v>
      </c>
      <c r="G7561" s="3">
        <v>0.15140000000000001</v>
      </c>
      <c r="H7561" s="7">
        <v>549.96315789473681</v>
      </c>
      <c r="I7561" s="4">
        <v>83.264422105263165</v>
      </c>
      <c r="J7561">
        <v>2280</v>
      </c>
      <c r="K7561" t="s">
        <v>151</v>
      </c>
      <c r="L7561" t="s">
        <v>243</v>
      </c>
      <c r="M7561" t="s">
        <v>243</v>
      </c>
      <c r="N7561" s="2">
        <v>41282</v>
      </c>
      <c r="O7561" s="2">
        <v>45055</v>
      </c>
      <c r="P7561" t="s">
        <v>14</v>
      </c>
      <c r="Q7561">
        <v>0</v>
      </c>
      <c r="R7561" s="5">
        <f t="shared" si="358"/>
        <v>0</v>
      </c>
      <c r="S7561" s="6" t="str">
        <f t="shared" si="359"/>
        <v/>
      </c>
      <c r="T7561">
        <f>ROUND(INT(表1[[#This Row],[合同结束日期]]-表1[[#This Row],[合同起始日期]])/365,1)</f>
        <v>10.3</v>
      </c>
    </row>
    <row r="7562" spans="1:20">
      <c r="A7562" s="1">
        <v>42339</v>
      </c>
      <c r="B7562" t="s">
        <v>121</v>
      </c>
      <c r="C7562">
        <f t="shared" si="357"/>
        <v>3</v>
      </c>
      <c r="D7562" t="s">
        <v>122</v>
      </c>
      <c r="E7562" s="4">
        <v>116200.46399999999</v>
      </c>
      <c r="F7562" s="4">
        <v>20741.782824000002</v>
      </c>
      <c r="G7562" s="3">
        <v>0.17850000000000002</v>
      </c>
      <c r="H7562" s="7">
        <v>1008.6845833333334</v>
      </c>
      <c r="I7562" s="4">
        <v>180.05019812500004</v>
      </c>
      <c r="J7562">
        <v>115.19999999999999</v>
      </c>
      <c r="K7562" t="s">
        <v>44</v>
      </c>
      <c r="L7562" t="s">
        <v>46</v>
      </c>
      <c r="M7562" t="s">
        <v>45</v>
      </c>
      <c r="N7562" s="2">
        <v>41358</v>
      </c>
      <c r="O7562" s="2">
        <v>43213</v>
      </c>
      <c r="P7562" t="s">
        <v>24</v>
      </c>
      <c r="Q7562">
        <v>0.1</v>
      </c>
      <c r="R7562" s="5">
        <f t="shared" si="358"/>
        <v>0.1</v>
      </c>
      <c r="S7562" s="6" t="str">
        <f t="shared" si="359"/>
        <v/>
      </c>
      <c r="T7562">
        <f>ROUND(INT(表1[[#This Row],[合同结束日期]]-表1[[#This Row],[合同起始日期]])/365,1)</f>
        <v>5.0999999999999996</v>
      </c>
    </row>
    <row r="7563" spans="1:20">
      <c r="A7563" s="1">
        <v>42339</v>
      </c>
      <c r="B7563" t="s">
        <v>121</v>
      </c>
      <c r="C7563">
        <f t="shared" si="357"/>
        <v>3</v>
      </c>
      <c r="D7563" t="s">
        <v>124</v>
      </c>
      <c r="E7563" s="4">
        <v>510398.39999999997</v>
      </c>
      <c r="F7563" s="4">
        <v>69005.863679999995</v>
      </c>
      <c r="G7563" s="3">
        <v>0.13519999999999999</v>
      </c>
      <c r="H7563" s="7">
        <v>850.66399999999999</v>
      </c>
      <c r="I7563" s="4">
        <v>115.00977279999999</v>
      </c>
      <c r="J7563">
        <v>600</v>
      </c>
      <c r="K7563" t="s">
        <v>44</v>
      </c>
      <c r="L7563" t="s">
        <v>72</v>
      </c>
      <c r="M7563" t="s">
        <v>71</v>
      </c>
      <c r="N7563" s="2">
        <v>41267</v>
      </c>
      <c r="O7563" s="2">
        <v>44325</v>
      </c>
      <c r="P7563" t="s">
        <v>18</v>
      </c>
      <c r="Q7563">
        <v>0.08</v>
      </c>
      <c r="R7563" s="5">
        <f t="shared" si="358"/>
        <v>0.08</v>
      </c>
      <c r="S7563" s="6" t="str">
        <f t="shared" si="359"/>
        <v/>
      </c>
      <c r="T7563">
        <f>ROUND(INT(表1[[#This Row],[合同结束日期]]-表1[[#This Row],[合同起始日期]])/365,1)</f>
        <v>8.4</v>
      </c>
    </row>
    <row r="7564" spans="1:20">
      <c r="A7564" s="1">
        <v>42339</v>
      </c>
      <c r="B7564" t="s">
        <v>121</v>
      </c>
      <c r="C7564">
        <f t="shared" si="357"/>
        <v>3</v>
      </c>
      <c r="D7564" t="s">
        <v>125</v>
      </c>
      <c r="E7564" s="4">
        <v>826446</v>
      </c>
      <c r="F7564" s="4">
        <v>80082.617400000003</v>
      </c>
      <c r="G7564" s="3">
        <v>9.69E-2</v>
      </c>
      <c r="H7564" s="7">
        <v>1770.4498714652957</v>
      </c>
      <c r="I7564" s="4">
        <v>171.55659254498718</v>
      </c>
      <c r="J7564">
        <v>466.79999999999995</v>
      </c>
      <c r="K7564" t="s">
        <v>44</v>
      </c>
      <c r="L7564" t="s">
        <v>72</v>
      </c>
      <c r="M7564" t="s">
        <v>126</v>
      </c>
      <c r="N7564" s="2">
        <v>41257</v>
      </c>
      <c r="O7564" s="2">
        <v>44325</v>
      </c>
      <c r="P7564" t="s">
        <v>24</v>
      </c>
      <c r="Q7564">
        <v>0.08</v>
      </c>
      <c r="R7564" s="5">
        <f t="shared" si="358"/>
        <v>0.08</v>
      </c>
      <c r="S7564" s="6" t="str">
        <f t="shared" si="359"/>
        <v/>
      </c>
      <c r="T7564">
        <f>ROUND(INT(表1[[#This Row],[合同结束日期]]-表1[[#This Row],[合同起始日期]])/365,1)</f>
        <v>8.4</v>
      </c>
    </row>
    <row r="7565" spans="1:20">
      <c r="A7565" s="1">
        <v>42339</v>
      </c>
      <c r="B7565" t="s">
        <v>121</v>
      </c>
      <c r="C7565">
        <f t="shared" si="357"/>
        <v>3</v>
      </c>
      <c r="D7565" t="s">
        <v>127</v>
      </c>
      <c r="E7565" s="4">
        <v>2610606</v>
      </c>
      <c r="F7565" s="4">
        <v>111211.81559999999</v>
      </c>
      <c r="G7565" s="3">
        <v>4.2599999999999992E-2</v>
      </c>
      <c r="H7565" s="7">
        <v>2114.1933916423714</v>
      </c>
      <c r="I7565" s="4">
        <v>90.064638483965012</v>
      </c>
      <c r="J7565">
        <v>1234.8</v>
      </c>
      <c r="K7565" t="s">
        <v>44</v>
      </c>
      <c r="L7565" t="s">
        <v>72</v>
      </c>
      <c r="M7565" t="s">
        <v>71</v>
      </c>
      <c r="N7565" s="2">
        <v>41241</v>
      </c>
      <c r="O7565" s="2">
        <v>45055</v>
      </c>
      <c r="P7565" t="s">
        <v>14</v>
      </c>
      <c r="Q7565">
        <v>0</v>
      </c>
      <c r="R7565" s="5">
        <f t="shared" si="358"/>
        <v>0</v>
      </c>
      <c r="S7565" s="6" t="str">
        <f t="shared" si="359"/>
        <v/>
      </c>
      <c r="T7565">
        <f>ROUND(INT(表1[[#This Row],[合同结束日期]]-表1[[#This Row],[合同起始日期]])/365,1)</f>
        <v>10.4</v>
      </c>
    </row>
    <row r="7566" spans="1:20">
      <c r="A7566" s="1">
        <v>42339</v>
      </c>
      <c r="B7566" t="s">
        <v>121</v>
      </c>
      <c r="C7566">
        <f t="shared" si="357"/>
        <v>3</v>
      </c>
      <c r="D7566" t="s">
        <v>312</v>
      </c>
      <c r="E7566" s="4">
        <v>689871</v>
      </c>
      <c r="F7566" s="4">
        <v>65537.744999999995</v>
      </c>
      <c r="G7566" s="3">
        <v>9.4999999999999987E-2</v>
      </c>
      <c r="H7566" s="7">
        <v>4227.150735294118</v>
      </c>
      <c r="I7566" s="4">
        <v>401.57931985294118</v>
      </c>
      <c r="J7566">
        <v>163.19999999999999</v>
      </c>
      <c r="K7566" t="s">
        <v>44</v>
      </c>
      <c r="L7566" t="s">
        <v>72</v>
      </c>
      <c r="M7566" t="s">
        <v>71</v>
      </c>
      <c r="N7566" s="2">
        <v>41640</v>
      </c>
      <c r="O7566" s="2">
        <v>43100</v>
      </c>
      <c r="P7566" t="s">
        <v>18</v>
      </c>
      <c r="Q7566">
        <v>0.1</v>
      </c>
      <c r="R7566" s="5">
        <f t="shared" si="358"/>
        <v>0.1</v>
      </c>
      <c r="S7566" s="6" t="str">
        <f t="shared" si="359"/>
        <v/>
      </c>
      <c r="T7566">
        <f>ROUND(INT(表1[[#This Row],[合同结束日期]]-表1[[#This Row],[合同起始日期]])/365,1)</f>
        <v>4</v>
      </c>
    </row>
    <row r="7567" spans="1:20">
      <c r="A7567" s="1">
        <v>42339</v>
      </c>
      <c r="B7567" t="s">
        <v>121</v>
      </c>
      <c r="C7567">
        <f t="shared" si="357"/>
        <v>3</v>
      </c>
      <c r="D7567" t="s">
        <v>128</v>
      </c>
      <c r="E7567" s="4">
        <v>325323.59999999998</v>
      </c>
      <c r="F7567" s="4">
        <v>30808.144920000002</v>
      </c>
      <c r="G7567" s="3">
        <v>9.470000000000002E-2</v>
      </c>
      <c r="H7567" s="7">
        <v>1795.3841059602648</v>
      </c>
      <c r="I7567" s="4">
        <v>170.02287483443712</v>
      </c>
      <c r="J7567">
        <v>181.2</v>
      </c>
      <c r="K7567" t="s">
        <v>76</v>
      </c>
      <c r="L7567" t="s">
        <v>75</v>
      </c>
      <c r="M7567" t="s">
        <v>75</v>
      </c>
      <c r="N7567" s="2">
        <v>41285</v>
      </c>
      <c r="O7567" s="2">
        <v>43229</v>
      </c>
      <c r="P7567" t="s">
        <v>14</v>
      </c>
      <c r="Q7567">
        <v>0</v>
      </c>
      <c r="R7567" s="5">
        <f t="shared" si="358"/>
        <v>0</v>
      </c>
      <c r="S7567" s="6" t="str">
        <f t="shared" si="359"/>
        <v/>
      </c>
      <c r="T7567">
        <f>ROUND(INT(表1[[#This Row],[合同结束日期]]-表1[[#This Row],[合同起始日期]])/365,1)</f>
        <v>5.3</v>
      </c>
    </row>
    <row r="7568" spans="1:20">
      <c r="A7568" s="1">
        <v>42339</v>
      </c>
      <c r="B7568" t="s">
        <v>121</v>
      </c>
      <c r="C7568">
        <f t="shared" si="357"/>
        <v>3</v>
      </c>
      <c r="D7568" t="s">
        <v>129</v>
      </c>
      <c r="E7568" s="4">
        <v>364326.95999999996</v>
      </c>
      <c r="F7568" s="4">
        <v>60660.438839999988</v>
      </c>
      <c r="G7568" s="3">
        <v>0.16649999999999998</v>
      </c>
      <c r="H7568" s="7">
        <v>3036.0579999999995</v>
      </c>
      <c r="I7568" s="4">
        <v>505.50365699999992</v>
      </c>
      <c r="J7568">
        <v>120</v>
      </c>
      <c r="K7568" t="s">
        <v>20</v>
      </c>
      <c r="L7568" t="s">
        <v>21</v>
      </c>
      <c r="M7568" t="s">
        <v>130</v>
      </c>
      <c r="N7568" s="2">
        <v>41285</v>
      </c>
      <c r="O7568" s="2">
        <v>42499</v>
      </c>
      <c r="P7568" t="s">
        <v>24</v>
      </c>
      <c r="Q7568">
        <v>0.15</v>
      </c>
      <c r="R7568" s="5">
        <f t="shared" si="358"/>
        <v>0.15</v>
      </c>
      <c r="S7568" s="6" t="str">
        <f t="shared" si="359"/>
        <v/>
      </c>
      <c r="T7568">
        <f>ROUND(INT(表1[[#This Row],[合同结束日期]]-表1[[#This Row],[合同起始日期]])/365,1)</f>
        <v>3.3</v>
      </c>
    </row>
    <row r="7569" spans="1:20">
      <c r="A7569" s="1">
        <v>42339</v>
      </c>
      <c r="B7569" t="s">
        <v>121</v>
      </c>
      <c r="C7569">
        <f t="shared" si="357"/>
        <v>3</v>
      </c>
      <c r="D7569" t="s">
        <v>424</v>
      </c>
      <c r="E7569" s="4">
        <v>64833.96</v>
      </c>
      <c r="F7569" s="4">
        <v>19080.634428000001</v>
      </c>
      <c r="G7569" s="3">
        <v>0.29430000000000001</v>
      </c>
      <c r="H7569" s="7">
        <v>1019.401886792453</v>
      </c>
      <c r="I7569" s="4">
        <v>300.00997528301889</v>
      </c>
      <c r="J7569">
        <v>63.599999999999994</v>
      </c>
      <c r="K7569" t="s">
        <v>20</v>
      </c>
      <c r="L7569" t="s">
        <v>21</v>
      </c>
      <c r="M7569" t="s">
        <v>130</v>
      </c>
      <c r="N7569" s="2">
        <v>42134</v>
      </c>
      <c r="O7569" s="2">
        <v>42864</v>
      </c>
      <c r="P7569" t="s">
        <v>24</v>
      </c>
      <c r="Q7569">
        <v>0.13</v>
      </c>
      <c r="R7569" s="5">
        <f t="shared" si="358"/>
        <v>0.13</v>
      </c>
      <c r="S7569" s="6" t="str">
        <f t="shared" si="359"/>
        <v/>
      </c>
      <c r="T7569">
        <f>ROUND(INT(表1[[#This Row],[合同结束日期]]-表1[[#This Row],[合同起始日期]])/365,1)</f>
        <v>2</v>
      </c>
    </row>
    <row r="7570" spans="1:20">
      <c r="A7570" s="1">
        <v>42339</v>
      </c>
      <c r="B7570" t="s">
        <v>121</v>
      </c>
      <c r="C7570">
        <f t="shared" si="357"/>
        <v>3</v>
      </c>
      <c r="D7570" t="s">
        <v>442</v>
      </c>
      <c r="E7570" s="4">
        <v>242920.8</v>
      </c>
      <c r="F7570" s="4">
        <v>45377.605439999992</v>
      </c>
      <c r="G7570" s="3">
        <v>0.18679999999999997</v>
      </c>
      <c r="H7570" s="7">
        <v>1659.295081967213</v>
      </c>
      <c r="I7570" s="4">
        <v>309.95632131147534</v>
      </c>
      <c r="J7570">
        <v>146.4</v>
      </c>
      <c r="K7570" t="s">
        <v>11</v>
      </c>
      <c r="L7570" t="s">
        <v>13</v>
      </c>
      <c r="M7570" t="s">
        <v>34</v>
      </c>
      <c r="N7570" s="2">
        <v>42156</v>
      </c>
      <c r="O7570" s="2">
        <v>42521</v>
      </c>
      <c r="P7570" t="s">
        <v>24</v>
      </c>
      <c r="Q7570">
        <v>0.15</v>
      </c>
      <c r="R7570" s="5">
        <f t="shared" si="358"/>
        <v>0.15</v>
      </c>
      <c r="S7570" s="6" t="str">
        <f t="shared" si="359"/>
        <v/>
      </c>
      <c r="T7570">
        <f>ROUND(INT(表1[[#This Row],[合同结束日期]]-表1[[#This Row],[合同起始日期]])/365,1)</f>
        <v>1</v>
      </c>
    </row>
    <row r="7571" spans="1:20">
      <c r="A7571" s="1">
        <v>42339</v>
      </c>
      <c r="B7571" t="s">
        <v>121</v>
      </c>
      <c r="C7571">
        <f t="shared" si="357"/>
        <v>3</v>
      </c>
      <c r="D7571" t="s">
        <v>402</v>
      </c>
      <c r="E7571" s="4">
        <v>113345.16</v>
      </c>
      <c r="F7571" s="4">
        <v>26998.817112000001</v>
      </c>
      <c r="G7571" s="3">
        <v>0.2382</v>
      </c>
      <c r="H7571" s="7">
        <v>1259.3906666666667</v>
      </c>
      <c r="I7571" s="4">
        <v>299.9868568</v>
      </c>
      <c r="J7571">
        <v>90</v>
      </c>
      <c r="K7571" t="s">
        <v>20</v>
      </c>
      <c r="L7571" t="s">
        <v>21</v>
      </c>
      <c r="M7571" t="s">
        <v>130</v>
      </c>
      <c r="N7571" s="2">
        <v>42123</v>
      </c>
      <c r="O7571" s="2">
        <v>42853</v>
      </c>
      <c r="P7571" t="s">
        <v>24</v>
      </c>
      <c r="Q7571">
        <v>0.13</v>
      </c>
      <c r="R7571" s="5">
        <f t="shared" si="358"/>
        <v>0.13</v>
      </c>
      <c r="S7571" s="6" t="str">
        <f t="shared" si="359"/>
        <v/>
      </c>
      <c r="T7571">
        <f>ROUND(INT(表1[[#This Row],[合同结束日期]]-表1[[#This Row],[合同起始日期]])/365,1)</f>
        <v>2</v>
      </c>
    </row>
    <row r="7572" spans="1:20">
      <c r="A7572" s="1">
        <v>42339</v>
      </c>
      <c r="B7572" t="s">
        <v>121</v>
      </c>
      <c r="C7572">
        <f t="shared" si="357"/>
        <v>3</v>
      </c>
      <c r="D7572" t="s">
        <v>135</v>
      </c>
      <c r="E7572" s="4">
        <v>518246.39999999997</v>
      </c>
      <c r="F7572" s="4">
        <v>89034.731520000016</v>
      </c>
      <c r="G7572" s="3">
        <v>0.17180000000000004</v>
      </c>
      <c r="H7572" s="7">
        <v>1251.8028985507246</v>
      </c>
      <c r="I7572" s="4">
        <v>215.05973797101453</v>
      </c>
      <c r="J7572">
        <v>414</v>
      </c>
      <c r="K7572" t="s">
        <v>44</v>
      </c>
      <c r="L7572" t="s">
        <v>72</v>
      </c>
      <c r="M7572" t="s">
        <v>71</v>
      </c>
      <c r="N7572" s="2">
        <v>42104</v>
      </c>
      <c r="O7572" s="2">
        <v>43594</v>
      </c>
      <c r="P7572" t="s">
        <v>24</v>
      </c>
      <c r="Q7572">
        <v>0.1</v>
      </c>
      <c r="R7572" s="5">
        <f t="shared" si="358"/>
        <v>0.1</v>
      </c>
      <c r="S7572" s="6" t="str">
        <f t="shared" si="359"/>
        <v/>
      </c>
      <c r="T7572">
        <f>ROUND(INT(表1[[#This Row],[合同结束日期]]-表1[[#This Row],[合同起始日期]])/365,1)</f>
        <v>4.0999999999999996</v>
      </c>
    </row>
    <row r="7573" spans="1:20">
      <c r="A7573" s="1">
        <v>42339</v>
      </c>
      <c r="B7573" t="s">
        <v>121</v>
      </c>
      <c r="C7573">
        <f t="shared" si="357"/>
        <v>3</v>
      </c>
      <c r="D7573" t="s">
        <v>136</v>
      </c>
      <c r="E7573" s="4">
        <v>367102.8</v>
      </c>
      <c r="F7573" s="4">
        <v>49338.616319999994</v>
      </c>
      <c r="G7573" s="3">
        <v>0.13439999999999999</v>
      </c>
      <c r="H7573" s="7">
        <v>1228.5903614457829</v>
      </c>
      <c r="I7573" s="4">
        <v>165.12254457831324</v>
      </c>
      <c r="J7573">
        <v>298.8</v>
      </c>
      <c r="K7573" t="s">
        <v>44</v>
      </c>
      <c r="L7573" t="s">
        <v>72</v>
      </c>
      <c r="M7573" t="s">
        <v>71</v>
      </c>
      <c r="N7573" s="2">
        <v>41271</v>
      </c>
      <c r="O7573" s="2">
        <v>43229</v>
      </c>
      <c r="P7573" t="s">
        <v>24</v>
      </c>
      <c r="Q7573">
        <v>0.11</v>
      </c>
      <c r="R7573" s="5">
        <f t="shared" si="358"/>
        <v>0.11</v>
      </c>
      <c r="S7573" s="6" t="str">
        <f t="shared" si="359"/>
        <v/>
      </c>
      <c r="T7573">
        <f>ROUND(INT(表1[[#This Row],[合同结束日期]]-表1[[#This Row],[合同起始日期]])/365,1)</f>
        <v>5.4</v>
      </c>
    </row>
    <row r="7574" spans="1:20">
      <c r="A7574" s="1">
        <v>42339</v>
      </c>
      <c r="B7574" t="s">
        <v>121</v>
      </c>
      <c r="C7574">
        <f t="shared" si="357"/>
        <v>3</v>
      </c>
      <c r="D7574" t="s">
        <v>137</v>
      </c>
      <c r="E7574" s="4">
        <v>266545.68</v>
      </c>
      <c r="F7574" s="4">
        <v>39368.796935999992</v>
      </c>
      <c r="G7574" s="3">
        <v>0.14769999999999997</v>
      </c>
      <c r="H7574" s="7">
        <v>1083.5190243902439</v>
      </c>
      <c r="I7574" s="4">
        <v>160.035759902439</v>
      </c>
      <c r="J7574">
        <v>246</v>
      </c>
      <c r="K7574" t="s">
        <v>44</v>
      </c>
      <c r="L7574" t="s">
        <v>72</v>
      </c>
      <c r="M7574" t="s">
        <v>126</v>
      </c>
      <c r="N7574" s="2">
        <v>41249</v>
      </c>
      <c r="O7574" s="2">
        <v>43229</v>
      </c>
      <c r="P7574" t="s">
        <v>24</v>
      </c>
      <c r="Q7574">
        <v>0.1</v>
      </c>
      <c r="R7574" s="5">
        <f t="shared" si="358"/>
        <v>0.1</v>
      </c>
      <c r="S7574" s="6" t="str">
        <f t="shared" si="359"/>
        <v/>
      </c>
      <c r="T7574">
        <f>ROUND(INT(表1[[#This Row],[合同结束日期]]-表1[[#This Row],[合同起始日期]])/365,1)</f>
        <v>5.4</v>
      </c>
    </row>
    <row r="7575" spans="1:20">
      <c r="A7575" s="1">
        <v>42339</v>
      </c>
      <c r="B7575" t="s">
        <v>121</v>
      </c>
      <c r="C7575">
        <f t="shared" si="357"/>
        <v>3</v>
      </c>
      <c r="D7575" t="s">
        <v>443</v>
      </c>
      <c r="E7575" s="4">
        <v>228312</v>
      </c>
      <c r="F7575" s="4">
        <v>20570.911199999999</v>
      </c>
      <c r="G7575" s="3">
        <v>9.01E-2</v>
      </c>
      <c r="H7575" s="7">
        <v>3882.8571428571431</v>
      </c>
      <c r="I7575" s="4">
        <v>349.84542857142856</v>
      </c>
      <c r="J7575">
        <v>58.8</v>
      </c>
      <c r="K7575" t="s">
        <v>140</v>
      </c>
      <c r="L7575" t="s">
        <v>309</v>
      </c>
      <c r="M7575" t="s">
        <v>309</v>
      </c>
      <c r="N7575" s="2">
        <v>42156</v>
      </c>
      <c r="O7575" s="2">
        <v>42886</v>
      </c>
      <c r="P7575" t="s">
        <v>24</v>
      </c>
      <c r="Q7575">
        <v>0.05</v>
      </c>
      <c r="R7575" s="5">
        <f t="shared" si="358"/>
        <v>0.05</v>
      </c>
      <c r="S7575" s="6" t="str">
        <f t="shared" si="359"/>
        <v/>
      </c>
      <c r="T7575">
        <f>ROUND(INT(表1[[#This Row],[合同结束日期]]-表1[[#This Row],[合同起始日期]])/365,1)</f>
        <v>2</v>
      </c>
    </row>
    <row r="7576" spans="1:20">
      <c r="A7576" s="1">
        <v>42339</v>
      </c>
      <c r="B7576" t="s">
        <v>121</v>
      </c>
      <c r="C7576">
        <f t="shared" si="357"/>
        <v>3</v>
      </c>
      <c r="D7576" t="s">
        <v>142</v>
      </c>
      <c r="E7576" s="4">
        <v>206515.68</v>
      </c>
      <c r="F7576" s="4">
        <v>47684.470512</v>
      </c>
      <c r="G7576" s="3">
        <v>0.23089999999999999</v>
      </c>
      <c r="H7576" s="7">
        <v>782.25636363636363</v>
      </c>
      <c r="I7576" s="4">
        <v>180.62299436363637</v>
      </c>
      <c r="J7576">
        <v>264</v>
      </c>
      <c r="K7576" t="s">
        <v>60</v>
      </c>
      <c r="L7576" t="s">
        <v>61</v>
      </c>
      <c r="M7576" t="s">
        <v>143</v>
      </c>
      <c r="N7576" s="2">
        <v>41383</v>
      </c>
      <c r="O7576" s="2">
        <v>42873</v>
      </c>
      <c r="P7576" t="s">
        <v>24</v>
      </c>
      <c r="Q7576">
        <v>0.11</v>
      </c>
      <c r="R7576" s="5">
        <f t="shared" si="358"/>
        <v>0.11</v>
      </c>
      <c r="S7576" s="6" t="str">
        <f t="shared" si="359"/>
        <v/>
      </c>
      <c r="T7576">
        <f>ROUND(INT(表1[[#This Row],[合同结束日期]]-表1[[#This Row],[合同起始日期]])/365,1)</f>
        <v>4.0999999999999996</v>
      </c>
    </row>
    <row r="7577" spans="1:20">
      <c r="A7577" s="1">
        <v>42339</v>
      </c>
      <c r="B7577" t="s">
        <v>121</v>
      </c>
      <c r="C7577">
        <f t="shared" si="357"/>
        <v>3</v>
      </c>
      <c r="D7577" t="s">
        <v>425</v>
      </c>
      <c r="E7577" s="4">
        <v>258727.19999999998</v>
      </c>
      <c r="F7577" s="4">
        <v>40853.024880000004</v>
      </c>
      <c r="G7577" s="3">
        <v>0.15790000000000004</v>
      </c>
      <c r="H7577" s="7">
        <v>6341.3529411764703</v>
      </c>
      <c r="I7577" s="4">
        <v>1001.2996294117648</v>
      </c>
      <c r="J7577">
        <v>40.799999999999997</v>
      </c>
      <c r="K7577" t="s">
        <v>44</v>
      </c>
      <c r="L7577" t="s">
        <v>46</v>
      </c>
      <c r="M7577" t="s">
        <v>187</v>
      </c>
      <c r="N7577" s="2">
        <v>42156</v>
      </c>
      <c r="O7577" s="2">
        <v>42886</v>
      </c>
      <c r="P7577" t="s">
        <v>24</v>
      </c>
      <c r="Q7577">
        <v>0.15</v>
      </c>
      <c r="R7577" s="5">
        <f t="shared" si="358"/>
        <v>0.15</v>
      </c>
      <c r="S7577" s="6" t="str">
        <f t="shared" si="359"/>
        <v/>
      </c>
      <c r="T7577">
        <f>ROUND(INT(表1[[#This Row],[合同结束日期]]-表1[[#This Row],[合同起始日期]])/365,1)</f>
        <v>2</v>
      </c>
    </row>
    <row r="7578" spans="1:20">
      <c r="A7578" s="1">
        <v>42339</v>
      </c>
      <c r="B7578" t="s">
        <v>121</v>
      </c>
      <c r="C7578">
        <f t="shared" si="357"/>
        <v>3</v>
      </c>
      <c r="D7578" t="s">
        <v>146</v>
      </c>
      <c r="E7578" s="4">
        <v>542414.29200000002</v>
      </c>
      <c r="F7578" s="4">
        <v>75938.000880000007</v>
      </c>
      <c r="G7578" s="3">
        <v>0.14000000000000001</v>
      </c>
      <c r="H7578" s="7">
        <v>3323.616985294118</v>
      </c>
      <c r="I7578" s="4">
        <v>465.30637794117655</v>
      </c>
      <c r="J7578">
        <v>163.19999999999999</v>
      </c>
      <c r="K7578" t="s">
        <v>11</v>
      </c>
      <c r="L7578" t="s">
        <v>51</v>
      </c>
      <c r="M7578" t="s">
        <v>50</v>
      </c>
      <c r="N7578" s="2">
        <v>41343</v>
      </c>
      <c r="O7578" s="2">
        <v>42499</v>
      </c>
      <c r="P7578" t="s">
        <v>18</v>
      </c>
      <c r="Q7578">
        <v>0.14000000000000001</v>
      </c>
      <c r="R7578" s="5">
        <f t="shared" si="358"/>
        <v>0.14000000000000001</v>
      </c>
      <c r="S7578" s="6" t="str">
        <f t="shared" si="359"/>
        <v/>
      </c>
      <c r="T7578">
        <f>ROUND(INT(表1[[#This Row],[合同结束日期]]-表1[[#This Row],[合同起始日期]])/365,1)</f>
        <v>3.2</v>
      </c>
    </row>
    <row r="7579" spans="1:20">
      <c r="A7579" s="1">
        <v>42339</v>
      </c>
      <c r="B7579" t="s">
        <v>121</v>
      </c>
      <c r="C7579">
        <f t="shared" si="357"/>
        <v>3</v>
      </c>
      <c r="D7579" t="s">
        <v>147</v>
      </c>
      <c r="E7579" s="4">
        <v>1033101.06</v>
      </c>
      <c r="F7579" s="4">
        <v>88226.830524000005</v>
      </c>
      <c r="G7579" s="3">
        <v>8.5400000000000004E-2</v>
      </c>
      <c r="H7579" s="7">
        <v>1273.5466715976333</v>
      </c>
      <c r="I7579" s="4">
        <v>108.76088575443788</v>
      </c>
      <c r="J7579">
        <v>811.19999999999993</v>
      </c>
      <c r="K7579" t="s">
        <v>44</v>
      </c>
      <c r="L7579" t="s">
        <v>72</v>
      </c>
      <c r="M7579" t="s">
        <v>71</v>
      </c>
      <c r="N7579" s="2">
        <v>41240</v>
      </c>
      <c r="O7579" s="2">
        <v>44325</v>
      </c>
      <c r="P7579" t="s">
        <v>18</v>
      </c>
      <c r="Q7579">
        <v>0.08</v>
      </c>
      <c r="R7579" s="5">
        <f t="shared" si="358"/>
        <v>0.08</v>
      </c>
      <c r="S7579" s="6" t="str">
        <f t="shared" si="359"/>
        <v/>
      </c>
      <c r="T7579">
        <f>ROUND(INT(表1[[#This Row],[合同结束日期]]-表1[[#This Row],[合同起始日期]])/365,1)</f>
        <v>8.5</v>
      </c>
    </row>
    <row r="7580" spans="1:20">
      <c r="A7580" s="1">
        <v>42339</v>
      </c>
      <c r="B7580" t="s">
        <v>121</v>
      </c>
      <c r="C7580">
        <f t="shared" si="357"/>
        <v>3</v>
      </c>
      <c r="D7580" t="s">
        <v>148</v>
      </c>
      <c r="E7580" s="4">
        <v>153717.35999999999</v>
      </c>
      <c r="F7580" s="4">
        <v>22166.043311999998</v>
      </c>
      <c r="G7580" s="3">
        <v>0.14419999999999999</v>
      </c>
      <c r="H7580" s="7">
        <v>2066.0935483870967</v>
      </c>
      <c r="I7580" s="4">
        <v>297.93068967741937</v>
      </c>
      <c r="J7580">
        <v>74.399999999999991</v>
      </c>
      <c r="K7580" t="s">
        <v>44</v>
      </c>
      <c r="L7580" t="s">
        <v>72</v>
      </c>
      <c r="M7580" t="s">
        <v>126</v>
      </c>
      <c r="N7580" s="2">
        <v>41312</v>
      </c>
      <c r="O7580" s="2">
        <v>43229</v>
      </c>
      <c r="P7580" t="s">
        <v>24</v>
      </c>
      <c r="Q7580">
        <v>0.12</v>
      </c>
      <c r="R7580" s="5">
        <f t="shared" si="358"/>
        <v>0.12</v>
      </c>
      <c r="S7580" s="6" t="str">
        <f t="shared" si="359"/>
        <v/>
      </c>
      <c r="T7580">
        <f>ROUND(INT(表1[[#This Row],[合同结束日期]]-表1[[#This Row],[合同起始日期]])/365,1)</f>
        <v>5.3</v>
      </c>
    </row>
    <row r="7581" spans="1:20">
      <c r="A7581" s="1">
        <v>42339</v>
      </c>
      <c r="B7581" t="s">
        <v>121</v>
      </c>
      <c r="C7581">
        <f t="shared" si="357"/>
        <v>3</v>
      </c>
      <c r="D7581" t="s">
        <v>477</v>
      </c>
      <c r="E7581" s="4">
        <v>73537.2</v>
      </c>
      <c r="F7581" s="4">
        <v>13023.438120000001</v>
      </c>
      <c r="G7581" s="3">
        <v>0.17710000000000001</v>
      </c>
      <c r="H7581" s="7">
        <v>1976.8064516129034</v>
      </c>
      <c r="I7581" s="4">
        <v>350.09242258064523</v>
      </c>
      <c r="J7581">
        <v>37.199999999999996</v>
      </c>
      <c r="K7581" t="s">
        <v>44</v>
      </c>
      <c r="L7581" t="s">
        <v>46</v>
      </c>
      <c r="M7581" t="s">
        <v>187</v>
      </c>
      <c r="N7581" s="2">
        <v>42293</v>
      </c>
      <c r="O7581" s="2">
        <v>43023</v>
      </c>
      <c r="P7581" t="s">
        <v>24</v>
      </c>
      <c r="Q7581">
        <v>0.14000000000000001</v>
      </c>
      <c r="R7581" s="5">
        <f t="shared" si="358"/>
        <v>0.14000000000000001</v>
      </c>
      <c r="S7581" s="6" t="str">
        <f t="shared" si="359"/>
        <v/>
      </c>
      <c r="T7581">
        <f>ROUND(INT(表1[[#This Row],[合同结束日期]]-表1[[#This Row],[合同起始日期]])/365,1)</f>
        <v>2</v>
      </c>
    </row>
    <row r="7582" spans="1:20">
      <c r="A7582" s="1">
        <v>42339</v>
      </c>
      <c r="B7582" t="s">
        <v>121</v>
      </c>
      <c r="C7582">
        <f t="shared" si="357"/>
        <v>3</v>
      </c>
      <c r="D7582" t="s">
        <v>149</v>
      </c>
      <c r="E7582" s="4">
        <v>4118013.0719999997</v>
      </c>
      <c r="F7582" s="4">
        <v>503066.68967115827</v>
      </c>
      <c r="G7582" s="3">
        <v>0.12216248002992214</v>
      </c>
      <c r="H7582" s="7">
        <v>922.99019903173757</v>
      </c>
      <c r="I7582" s="4">
        <v>112.75477175702849</v>
      </c>
      <c r="J7582">
        <v>4461.5999999999995</v>
      </c>
      <c r="K7582" t="s">
        <v>151</v>
      </c>
      <c r="L7582" t="s">
        <v>150</v>
      </c>
      <c r="M7582" t="s">
        <v>150</v>
      </c>
      <c r="N7582" s="2">
        <v>41150</v>
      </c>
      <c r="O7582" s="2">
        <v>48708</v>
      </c>
      <c r="P7582" t="s">
        <v>24</v>
      </c>
      <c r="Q7582">
        <v>0.12</v>
      </c>
      <c r="R7582" s="5">
        <f t="shared" si="358"/>
        <v>0.12</v>
      </c>
      <c r="S7582" s="6" t="str">
        <f t="shared" si="359"/>
        <v/>
      </c>
      <c r="T7582">
        <f>ROUND(INT(表1[[#This Row],[合同结束日期]]-表1[[#This Row],[合同起始日期]])/365,1)</f>
        <v>20.7</v>
      </c>
    </row>
    <row r="7583" spans="1:20">
      <c r="A7583" s="1">
        <v>42339</v>
      </c>
      <c r="B7583" t="s">
        <v>121</v>
      </c>
      <c r="C7583">
        <f t="shared" si="357"/>
        <v>3</v>
      </c>
      <c r="D7583" t="s">
        <v>225</v>
      </c>
      <c r="E7583" s="4">
        <v>407340</v>
      </c>
      <c r="F7583" s="4">
        <v>48628.321784276246</v>
      </c>
      <c r="G7583" s="3">
        <v>0.11938017819088782</v>
      </c>
      <c r="H7583" s="7">
        <v>2256.5312770059163</v>
      </c>
      <c r="I7583" s="4">
        <v>269.38510594227796</v>
      </c>
      <c r="J7583">
        <v>180.51599999999999</v>
      </c>
      <c r="K7583" t="s">
        <v>44</v>
      </c>
      <c r="L7583" t="s">
        <v>72</v>
      </c>
      <c r="M7583" t="s">
        <v>126</v>
      </c>
      <c r="N7583" s="2">
        <v>41337</v>
      </c>
      <c r="O7583" s="2">
        <v>46917</v>
      </c>
      <c r="P7583" t="s">
        <v>24</v>
      </c>
      <c r="Q7583">
        <v>0.08</v>
      </c>
      <c r="R7583" s="5">
        <f t="shared" si="358"/>
        <v>0.08</v>
      </c>
      <c r="S7583" s="6" t="str">
        <f t="shared" si="359"/>
        <v/>
      </c>
      <c r="T7583">
        <f>ROUND(INT(表1[[#This Row],[合同结束日期]]-表1[[#This Row],[合同起始日期]])/365,1)</f>
        <v>15.3</v>
      </c>
    </row>
    <row r="7584" spans="1:20">
      <c r="A7584" s="1">
        <v>42339</v>
      </c>
      <c r="B7584" t="s">
        <v>121</v>
      </c>
      <c r="C7584">
        <f t="shared" si="357"/>
        <v>3</v>
      </c>
      <c r="D7584" t="s">
        <v>152</v>
      </c>
      <c r="E7584" s="4">
        <v>339012</v>
      </c>
      <c r="F7584" s="4">
        <v>63395.243999999999</v>
      </c>
      <c r="G7584" s="3">
        <v>0.187</v>
      </c>
      <c r="H7584" s="7">
        <v>1016.223021582734</v>
      </c>
      <c r="I7584" s="4">
        <v>190.03370503597125</v>
      </c>
      <c r="J7584">
        <v>333.59999999999997</v>
      </c>
      <c r="K7584" t="s">
        <v>151</v>
      </c>
      <c r="L7584" t="s">
        <v>154</v>
      </c>
      <c r="M7584" t="s">
        <v>153</v>
      </c>
      <c r="N7584" s="2">
        <v>41261</v>
      </c>
      <c r="O7584" s="2">
        <v>43229</v>
      </c>
      <c r="P7584" t="s">
        <v>14</v>
      </c>
      <c r="Q7584">
        <v>0</v>
      </c>
      <c r="R7584" s="5">
        <f t="shared" si="358"/>
        <v>0</v>
      </c>
      <c r="S7584" s="6" t="str">
        <f t="shared" si="359"/>
        <v/>
      </c>
      <c r="T7584">
        <f>ROUND(INT(表1[[#This Row],[合同结束日期]]-表1[[#This Row],[合同起始日期]])/365,1)</f>
        <v>5.4</v>
      </c>
    </row>
    <row r="7585" spans="1:20">
      <c r="A7585" s="1">
        <v>42339</v>
      </c>
      <c r="B7585" t="s">
        <v>121</v>
      </c>
      <c r="C7585">
        <f t="shared" si="357"/>
        <v>3</v>
      </c>
      <c r="D7585" t="s">
        <v>138</v>
      </c>
      <c r="E7585" s="4">
        <v>98700</v>
      </c>
      <c r="F7585" s="4">
        <v>17667.300000000003</v>
      </c>
      <c r="G7585" s="3">
        <v>0.17900000000000002</v>
      </c>
      <c r="H7585" s="7">
        <v>1788.0434782608697</v>
      </c>
      <c r="I7585" s="4">
        <v>320.05978260869574</v>
      </c>
      <c r="J7585">
        <v>55.199999999999996</v>
      </c>
      <c r="K7585" t="s">
        <v>140</v>
      </c>
      <c r="L7585" t="s">
        <v>139</v>
      </c>
      <c r="M7585" t="s">
        <v>139</v>
      </c>
      <c r="N7585" s="2">
        <v>42182</v>
      </c>
      <c r="O7585" s="2">
        <v>42912</v>
      </c>
      <c r="P7585" t="s">
        <v>24</v>
      </c>
      <c r="Q7585">
        <v>0.14000000000000001</v>
      </c>
      <c r="R7585" s="5">
        <f t="shared" si="358"/>
        <v>0.14000000000000001</v>
      </c>
      <c r="S7585" s="6" t="str">
        <f t="shared" si="359"/>
        <v/>
      </c>
      <c r="T7585">
        <f>ROUND(INT(表1[[#This Row],[合同结束日期]]-表1[[#This Row],[合同起始日期]])/365,1)</f>
        <v>2</v>
      </c>
    </row>
    <row r="7586" spans="1:20">
      <c r="A7586" s="1">
        <v>42339</v>
      </c>
      <c r="B7586" t="s">
        <v>121</v>
      </c>
      <c r="C7586">
        <f t="shared" si="357"/>
        <v>3</v>
      </c>
      <c r="D7586" t="s">
        <v>426</v>
      </c>
      <c r="E7586" s="4">
        <v>416625.36</v>
      </c>
      <c r="F7586" s="4">
        <v>72784.450391999999</v>
      </c>
      <c r="G7586" s="3">
        <v>0.17469999999999999</v>
      </c>
      <c r="H7586" s="7">
        <v>3403.8019607843139</v>
      </c>
      <c r="I7586" s="4">
        <v>594.64420254901961</v>
      </c>
      <c r="J7586">
        <v>122.39999999999999</v>
      </c>
      <c r="K7586" t="s">
        <v>11</v>
      </c>
      <c r="L7586" t="s">
        <v>13</v>
      </c>
      <c r="M7586" t="s">
        <v>27</v>
      </c>
      <c r="N7586" s="2">
        <v>42172</v>
      </c>
      <c r="O7586" s="2">
        <v>42902</v>
      </c>
      <c r="P7586" t="s">
        <v>24</v>
      </c>
      <c r="Q7586">
        <v>0.16</v>
      </c>
      <c r="R7586" s="5">
        <f t="shared" si="358"/>
        <v>0.16</v>
      </c>
      <c r="S7586" s="6" t="str">
        <f t="shared" si="359"/>
        <v/>
      </c>
      <c r="T7586">
        <f>ROUND(INT(表1[[#This Row],[合同结束日期]]-表1[[#This Row],[合同起始日期]])/365,1)</f>
        <v>2</v>
      </c>
    </row>
    <row r="7587" spans="1:20">
      <c r="A7587" s="1">
        <v>42339</v>
      </c>
      <c r="B7587" t="s">
        <v>121</v>
      </c>
      <c r="C7587">
        <f t="shared" si="357"/>
        <v>3</v>
      </c>
      <c r="D7587" t="s">
        <v>445</v>
      </c>
      <c r="E7587" s="4">
        <v>138410.88</v>
      </c>
      <c r="F7587" s="4">
        <v>29536.881792</v>
      </c>
      <c r="G7587" s="3">
        <v>0.21340000000000001</v>
      </c>
      <c r="H7587" s="7">
        <v>1497.953246753247</v>
      </c>
      <c r="I7587" s="4">
        <v>319.6632228571429</v>
      </c>
      <c r="J7587">
        <v>92.399999999999991</v>
      </c>
      <c r="K7587" t="s">
        <v>11</v>
      </c>
      <c r="L7587" t="s">
        <v>51</v>
      </c>
      <c r="M7587" t="s">
        <v>50</v>
      </c>
      <c r="N7587" s="2">
        <v>42172</v>
      </c>
      <c r="O7587" s="2">
        <v>42902</v>
      </c>
      <c r="P7587" t="s">
        <v>24</v>
      </c>
      <c r="Q7587">
        <v>0.18</v>
      </c>
      <c r="R7587" s="5">
        <f t="shared" si="358"/>
        <v>0.18</v>
      </c>
      <c r="S7587" s="6" t="str">
        <f t="shared" si="359"/>
        <v/>
      </c>
      <c r="T7587">
        <f>ROUND(INT(表1[[#This Row],[合同结束日期]]-表1[[#This Row],[合同起始日期]])/365,1)</f>
        <v>2</v>
      </c>
    </row>
    <row r="7588" spans="1:20">
      <c r="A7588" s="1">
        <v>42339</v>
      </c>
      <c r="B7588" t="s">
        <v>121</v>
      </c>
      <c r="C7588">
        <f t="shared" si="357"/>
        <v>3</v>
      </c>
      <c r="D7588" t="s">
        <v>447</v>
      </c>
      <c r="E7588" s="4">
        <v>252526.8</v>
      </c>
      <c r="F7588" s="4">
        <v>46414.425839999996</v>
      </c>
      <c r="G7588" s="3">
        <v>0.18379999999999999</v>
      </c>
      <c r="H7588" s="7">
        <v>2104.39</v>
      </c>
      <c r="I7588" s="4">
        <v>386.78688199999999</v>
      </c>
      <c r="J7588">
        <v>120</v>
      </c>
      <c r="K7588" t="s">
        <v>11</v>
      </c>
      <c r="L7588" t="s">
        <v>51</v>
      </c>
      <c r="M7588" t="s">
        <v>50</v>
      </c>
      <c r="N7588" s="2">
        <v>42172</v>
      </c>
      <c r="O7588" s="2">
        <v>42902</v>
      </c>
      <c r="P7588" t="s">
        <v>24</v>
      </c>
      <c r="Q7588">
        <v>0.16</v>
      </c>
      <c r="R7588" s="5">
        <f t="shared" si="358"/>
        <v>0.16</v>
      </c>
      <c r="S7588" s="6" t="str">
        <f t="shared" si="359"/>
        <v/>
      </c>
      <c r="T7588">
        <f>ROUND(INT(表1[[#This Row],[合同结束日期]]-表1[[#This Row],[合同起始日期]])/365,1)</f>
        <v>2</v>
      </c>
    </row>
    <row r="7589" spans="1:20">
      <c r="A7589" s="1">
        <v>42339</v>
      </c>
      <c r="B7589" t="s">
        <v>121</v>
      </c>
      <c r="C7589">
        <f t="shared" si="357"/>
        <v>3</v>
      </c>
      <c r="D7589" t="s">
        <v>367</v>
      </c>
      <c r="E7589" s="4">
        <v>589312.79999999993</v>
      </c>
      <c r="F7589" s="4">
        <v>100301.03856</v>
      </c>
      <c r="G7589" s="3">
        <v>0.17020000000000002</v>
      </c>
      <c r="H7589" s="7">
        <v>4910.9399999999996</v>
      </c>
      <c r="I7589" s="4">
        <v>835.84198800000001</v>
      </c>
      <c r="J7589">
        <v>120</v>
      </c>
      <c r="K7589" t="s">
        <v>11</v>
      </c>
      <c r="L7589" t="s">
        <v>51</v>
      </c>
      <c r="M7589" t="s">
        <v>50</v>
      </c>
      <c r="N7589" s="2">
        <v>41989</v>
      </c>
      <c r="O7589" s="2">
        <v>42719</v>
      </c>
      <c r="P7589" t="s">
        <v>24</v>
      </c>
      <c r="Q7589" t="s">
        <v>373</v>
      </c>
      <c r="R7589" s="5" t="str">
        <f t="shared" si="358"/>
        <v>0.16</v>
      </c>
      <c r="S7589" s="6" t="str">
        <f t="shared" si="359"/>
        <v>0.16</v>
      </c>
      <c r="T7589">
        <f>ROUND(INT(表1[[#This Row],[合同结束日期]]-表1[[#This Row],[合同起始日期]])/365,1)</f>
        <v>2</v>
      </c>
    </row>
    <row r="7590" spans="1:20">
      <c r="A7590" s="1">
        <v>42339</v>
      </c>
      <c r="B7590" t="s">
        <v>121</v>
      </c>
      <c r="C7590">
        <f t="shared" si="357"/>
        <v>3</v>
      </c>
      <c r="D7590" t="s">
        <v>158</v>
      </c>
      <c r="E7590" s="4">
        <v>137343</v>
      </c>
      <c r="F7590" s="4">
        <v>25339.783499999998</v>
      </c>
      <c r="G7590" s="3">
        <v>0.1845</v>
      </c>
      <c r="H7590" s="7">
        <v>2043.7946428571427</v>
      </c>
      <c r="I7590" s="4">
        <v>377.08011160714278</v>
      </c>
      <c r="J7590">
        <v>67.2</v>
      </c>
      <c r="K7590" t="s">
        <v>11</v>
      </c>
      <c r="L7590" t="s">
        <v>13</v>
      </c>
      <c r="M7590" t="s">
        <v>27</v>
      </c>
      <c r="N7590" s="2">
        <v>41330</v>
      </c>
      <c r="O7590" s="2">
        <v>42499</v>
      </c>
      <c r="P7590" t="s">
        <v>24</v>
      </c>
      <c r="Q7590">
        <v>0.16</v>
      </c>
      <c r="R7590" s="5">
        <f t="shared" si="358"/>
        <v>0.16</v>
      </c>
      <c r="S7590" s="6" t="str">
        <f t="shared" si="359"/>
        <v/>
      </c>
      <c r="T7590">
        <f>ROUND(INT(表1[[#This Row],[合同结束日期]]-表1[[#This Row],[合同起始日期]])/365,1)</f>
        <v>3.2</v>
      </c>
    </row>
    <row r="7591" spans="1:20">
      <c r="A7591" s="1">
        <v>42339</v>
      </c>
      <c r="B7591" t="s">
        <v>121</v>
      </c>
      <c r="C7591">
        <f t="shared" si="357"/>
        <v>3</v>
      </c>
      <c r="D7591" t="s">
        <v>108</v>
      </c>
      <c r="E7591" s="4">
        <v>92865.599999999991</v>
      </c>
      <c r="F7591" s="4">
        <v>20161.121760000002</v>
      </c>
      <c r="G7591" s="3">
        <v>0.21710000000000004</v>
      </c>
      <c r="H7591" s="7">
        <v>1381.9285714285713</v>
      </c>
      <c r="I7591" s="4">
        <v>300.01669285714286</v>
      </c>
      <c r="J7591">
        <v>67.2</v>
      </c>
      <c r="K7591" t="s">
        <v>11</v>
      </c>
      <c r="L7591" t="s">
        <v>12</v>
      </c>
      <c r="M7591" t="s">
        <v>53</v>
      </c>
      <c r="N7591" s="2">
        <v>42156</v>
      </c>
      <c r="O7591" s="2">
        <v>42886</v>
      </c>
      <c r="P7591" t="s">
        <v>24</v>
      </c>
      <c r="Q7591">
        <v>0.16</v>
      </c>
      <c r="R7591" s="5">
        <f t="shared" si="358"/>
        <v>0.16</v>
      </c>
      <c r="S7591" s="6" t="str">
        <f t="shared" si="359"/>
        <v/>
      </c>
      <c r="T7591">
        <f>ROUND(INT(表1[[#This Row],[合同结束日期]]-表1[[#This Row],[合同起始日期]])/365,1)</f>
        <v>2</v>
      </c>
    </row>
    <row r="7592" spans="1:20">
      <c r="A7592" s="1">
        <v>42339</v>
      </c>
      <c r="B7592" t="s">
        <v>121</v>
      </c>
      <c r="C7592">
        <f t="shared" si="357"/>
        <v>3</v>
      </c>
      <c r="D7592" t="s">
        <v>244</v>
      </c>
      <c r="E7592" s="4">
        <v>285495.59999999998</v>
      </c>
      <c r="F7592" s="4">
        <v>57841.408560000003</v>
      </c>
      <c r="G7592" s="3">
        <v>0.20260000000000003</v>
      </c>
      <c r="H7592" s="7">
        <v>1534.9225806451611</v>
      </c>
      <c r="I7592" s="4">
        <v>310.97531483870972</v>
      </c>
      <c r="J7592">
        <v>186</v>
      </c>
      <c r="K7592" t="s">
        <v>11</v>
      </c>
      <c r="L7592" t="s">
        <v>13</v>
      </c>
      <c r="M7592" t="s">
        <v>27</v>
      </c>
      <c r="N7592" s="2">
        <v>41445</v>
      </c>
      <c r="O7592" s="2">
        <v>42570</v>
      </c>
      <c r="P7592" t="s">
        <v>24</v>
      </c>
      <c r="Q7592">
        <v>0.17</v>
      </c>
      <c r="R7592" s="5">
        <f t="shared" si="358"/>
        <v>0.17</v>
      </c>
      <c r="S7592" s="6" t="str">
        <f t="shared" si="359"/>
        <v/>
      </c>
      <c r="T7592">
        <f>ROUND(INT(表1[[#This Row],[合同结束日期]]-表1[[#This Row],[合同起始日期]])/365,1)</f>
        <v>3.1</v>
      </c>
    </row>
    <row r="7593" spans="1:20">
      <c r="A7593" s="1">
        <v>42339</v>
      </c>
      <c r="B7593" t="s">
        <v>121</v>
      </c>
      <c r="C7593">
        <f t="shared" si="357"/>
        <v>3</v>
      </c>
      <c r="D7593" t="s">
        <v>160</v>
      </c>
      <c r="E7593" s="4">
        <v>259658.4</v>
      </c>
      <c r="F7593" s="4">
        <v>42609.943440000003</v>
      </c>
      <c r="G7593" s="3">
        <v>0.16410000000000002</v>
      </c>
      <c r="H7593" s="7">
        <v>3547.2459016393441</v>
      </c>
      <c r="I7593" s="4">
        <v>582.10305245901645</v>
      </c>
      <c r="J7593">
        <v>73.2</v>
      </c>
      <c r="K7593" t="s">
        <v>20</v>
      </c>
      <c r="L7593" t="s">
        <v>21</v>
      </c>
      <c r="M7593" t="s">
        <v>130</v>
      </c>
      <c r="N7593" s="2">
        <v>41295</v>
      </c>
      <c r="O7593" s="2">
        <v>42499</v>
      </c>
      <c r="P7593" t="s">
        <v>24</v>
      </c>
      <c r="Q7593">
        <v>0.15</v>
      </c>
      <c r="R7593" s="5">
        <f t="shared" si="358"/>
        <v>0.15</v>
      </c>
      <c r="S7593" s="6" t="str">
        <f t="shared" si="359"/>
        <v/>
      </c>
      <c r="T7593">
        <f>ROUND(INT(表1[[#This Row],[合同结束日期]]-表1[[#This Row],[合同起始日期]])/365,1)</f>
        <v>3.3</v>
      </c>
    </row>
    <row r="7594" spans="1:20">
      <c r="A7594" s="1">
        <v>42339</v>
      </c>
      <c r="B7594" t="s">
        <v>121</v>
      </c>
      <c r="C7594">
        <f t="shared" si="357"/>
        <v>3</v>
      </c>
      <c r="D7594" t="s">
        <v>161</v>
      </c>
      <c r="E7594" s="4">
        <v>219717</v>
      </c>
      <c r="F7594" s="4">
        <v>41548.484699999994</v>
      </c>
      <c r="G7594" s="3">
        <v>0.18909999999999996</v>
      </c>
      <c r="H7594" s="7">
        <v>2615.6785714285716</v>
      </c>
      <c r="I7594" s="4">
        <v>494.62481785714277</v>
      </c>
      <c r="J7594">
        <v>84</v>
      </c>
      <c r="K7594" t="s">
        <v>20</v>
      </c>
      <c r="L7594" t="s">
        <v>21</v>
      </c>
      <c r="M7594" t="s">
        <v>17</v>
      </c>
      <c r="N7594" s="2">
        <v>41326</v>
      </c>
      <c r="O7594" s="2">
        <v>42499</v>
      </c>
      <c r="P7594" t="s">
        <v>24</v>
      </c>
      <c r="Q7594">
        <v>0.17</v>
      </c>
      <c r="R7594" s="5">
        <f t="shared" si="358"/>
        <v>0.17</v>
      </c>
      <c r="S7594" s="6" t="str">
        <f t="shared" si="359"/>
        <v/>
      </c>
      <c r="T7594">
        <f>ROUND(INT(表1[[#This Row],[合同结束日期]]-表1[[#This Row],[合同起始日期]])/365,1)</f>
        <v>3.2</v>
      </c>
    </row>
    <row r="7595" spans="1:20">
      <c r="A7595" s="1">
        <v>42339</v>
      </c>
      <c r="B7595" t="s">
        <v>121</v>
      </c>
      <c r="C7595">
        <f t="shared" si="357"/>
        <v>3</v>
      </c>
      <c r="D7595" t="s">
        <v>428</v>
      </c>
      <c r="E7595" s="4">
        <v>225036</v>
      </c>
      <c r="F7595" s="4">
        <v>43589.4732</v>
      </c>
      <c r="G7595" s="3">
        <v>0.19370000000000001</v>
      </c>
      <c r="H7595" s="7">
        <v>2107.0786516853932</v>
      </c>
      <c r="I7595" s="4">
        <v>408.1411348314607</v>
      </c>
      <c r="J7595">
        <v>106.8</v>
      </c>
      <c r="K7595" t="s">
        <v>20</v>
      </c>
      <c r="L7595" t="s">
        <v>21</v>
      </c>
      <c r="M7595" t="s">
        <v>130</v>
      </c>
      <c r="N7595" s="2">
        <v>42156</v>
      </c>
      <c r="O7595" s="2">
        <v>42886</v>
      </c>
      <c r="P7595" t="s">
        <v>24</v>
      </c>
      <c r="Q7595">
        <v>0.17</v>
      </c>
      <c r="R7595" s="5">
        <f t="shared" si="358"/>
        <v>0.17</v>
      </c>
      <c r="S7595" s="6" t="str">
        <f t="shared" si="359"/>
        <v/>
      </c>
      <c r="T7595">
        <f>ROUND(INT(表1[[#This Row],[合同结束日期]]-表1[[#This Row],[合同起始日期]])/365,1)</f>
        <v>2</v>
      </c>
    </row>
    <row r="7596" spans="1:20">
      <c r="A7596" s="1">
        <v>42339</v>
      </c>
      <c r="B7596" t="s">
        <v>121</v>
      </c>
      <c r="C7596">
        <f t="shared" si="357"/>
        <v>3</v>
      </c>
      <c r="D7596" t="s">
        <v>133</v>
      </c>
      <c r="E7596" s="4">
        <v>41469.599999999999</v>
      </c>
      <c r="F7596" s="4">
        <v>18060.0108</v>
      </c>
      <c r="G7596" s="3">
        <v>0.4355</v>
      </c>
      <c r="H7596" s="7">
        <v>803.67441860465112</v>
      </c>
      <c r="I7596" s="4">
        <v>350.00020930232557</v>
      </c>
      <c r="J7596">
        <v>51.6</v>
      </c>
      <c r="K7596" t="s">
        <v>20</v>
      </c>
      <c r="L7596" t="s">
        <v>21</v>
      </c>
      <c r="M7596" t="s">
        <v>134</v>
      </c>
      <c r="N7596" s="2">
        <v>42156</v>
      </c>
      <c r="O7596" s="2">
        <v>42886</v>
      </c>
      <c r="P7596" t="s">
        <v>24</v>
      </c>
      <c r="Q7596">
        <v>0.13</v>
      </c>
      <c r="R7596" s="5">
        <f t="shared" si="358"/>
        <v>0.13</v>
      </c>
      <c r="S7596" s="6" t="str">
        <f t="shared" si="359"/>
        <v/>
      </c>
      <c r="T7596">
        <f>ROUND(INT(表1[[#This Row],[合同结束日期]]-表1[[#This Row],[合同起始日期]])/365,1)</f>
        <v>2</v>
      </c>
    </row>
    <row r="7597" spans="1:20">
      <c r="A7597" s="1">
        <v>42339</v>
      </c>
      <c r="B7597" t="s">
        <v>121</v>
      </c>
      <c r="C7597">
        <f t="shared" si="357"/>
        <v>3</v>
      </c>
      <c r="D7597" t="s">
        <v>448</v>
      </c>
      <c r="E7597" s="4">
        <v>114033</v>
      </c>
      <c r="F7597" s="4">
        <v>22510.1142</v>
      </c>
      <c r="G7597" s="3">
        <v>0.19739999999999999</v>
      </c>
      <c r="H7597" s="7">
        <v>1827.4519230769231</v>
      </c>
      <c r="I7597" s="4">
        <v>360.73900961538465</v>
      </c>
      <c r="J7597">
        <v>62.4</v>
      </c>
      <c r="K7597" t="s">
        <v>20</v>
      </c>
      <c r="L7597" t="s">
        <v>21</v>
      </c>
      <c r="M7597" t="s">
        <v>130</v>
      </c>
      <c r="N7597" s="2">
        <v>42156</v>
      </c>
      <c r="O7597" s="2">
        <v>42886</v>
      </c>
      <c r="P7597" t="s">
        <v>24</v>
      </c>
      <c r="Q7597">
        <v>0.17</v>
      </c>
      <c r="R7597" s="5">
        <f t="shared" si="358"/>
        <v>0.17</v>
      </c>
      <c r="S7597" s="6" t="str">
        <f t="shared" si="359"/>
        <v/>
      </c>
      <c r="T7597">
        <f>ROUND(INT(表1[[#This Row],[合同结束日期]]-表1[[#This Row],[合同起始日期]])/365,1)</f>
        <v>2</v>
      </c>
    </row>
    <row r="7598" spans="1:20">
      <c r="A7598" s="1">
        <v>42339</v>
      </c>
      <c r="B7598" t="s">
        <v>121</v>
      </c>
      <c r="C7598">
        <f t="shared" si="357"/>
        <v>3</v>
      </c>
      <c r="D7598" t="s">
        <v>380</v>
      </c>
      <c r="E7598" s="4">
        <v>312255.71999999997</v>
      </c>
      <c r="F7598" s="4">
        <v>54519.848711999999</v>
      </c>
      <c r="G7598" s="3">
        <v>0.17460000000000001</v>
      </c>
      <c r="H7598" s="7">
        <v>3423.8565789473682</v>
      </c>
      <c r="I7598" s="4">
        <v>597.80535868421055</v>
      </c>
      <c r="J7598">
        <v>91.2</v>
      </c>
      <c r="K7598" t="s">
        <v>20</v>
      </c>
      <c r="L7598" t="s">
        <v>21</v>
      </c>
      <c r="M7598" t="s">
        <v>130</v>
      </c>
      <c r="N7598" s="2">
        <v>42104</v>
      </c>
      <c r="O7598" s="2">
        <v>42834</v>
      </c>
      <c r="P7598" t="s">
        <v>24</v>
      </c>
      <c r="Q7598">
        <v>0.16</v>
      </c>
      <c r="R7598" s="5">
        <f t="shared" si="358"/>
        <v>0.16</v>
      </c>
      <c r="S7598" s="6" t="str">
        <f t="shared" si="359"/>
        <v/>
      </c>
      <c r="T7598">
        <f>ROUND(INT(表1[[#This Row],[合同结束日期]]-表1[[#This Row],[合同起始日期]])/365,1)</f>
        <v>2</v>
      </c>
    </row>
    <row r="7599" spans="1:20">
      <c r="A7599" s="1">
        <v>42339</v>
      </c>
      <c r="B7599" t="s">
        <v>121</v>
      </c>
      <c r="C7599">
        <f t="shared" si="357"/>
        <v>3</v>
      </c>
      <c r="D7599" t="s">
        <v>166</v>
      </c>
      <c r="E7599" s="4">
        <v>304711.2</v>
      </c>
      <c r="F7599" s="4">
        <v>58900.674960000004</v>
      </c>
      <c r="G7599" s="3">
        <v>0.1933</v>
      </c>
      <c r="H7599" s="7">
        <v>1502.5207100591717</v>
      </c>
      <c r="I7599" s="4">
        <v>290.43725325443791</v>
      </c>
      <c r="J7599">
        <v>202.79999999999998</v>
      </c>
      <c r="K7599" t="s">
        <v>20</v>
      </c>
      <c r="L7599" t="s">
        <v>21</v>
      </c>
      <c r="M7599" t="s">
        <v>130</v>
      </c>
      <c r="N7599" s="2">
        <v>41281</v>
      </c>
      <c r="O7599" s="2">
        <v>42499</v>
      </c>
      <c r="P7599" t="s">
        <v>24</v>
      </c>
      <c r="Q7599">
        <v>0.16</v>
      </c>
      <c r="R7599" s="5">
        <f t="shared" si="358"/>
        <v>0.16</v>
      </c>
      <c r="S7599" s="6" t="str">
        <f t="shared" si="359"/>
        <v/>
      </c>
      <c r="T7599">
        <f>ROUND(INT(表1[[#This Row],[合同结束日期]]-表1[[#This Row],[合同起始日期]])/365,1)</f>
        <v>3.3</v>
      </c>
    </row>
    <row r="7600" spans="1:20">
      <c r="A7600" s="1">
        <v>42339</v>
      </c>
      <c r="B7600" t="s">
        <v>121</v>
      </c>
      <c r="C7600">
        <f t="shared" si="357"/>
        <v>3</v>
      </c>
      <c r="D7600" t="s">
        <v>167</v>
      </c>
      <c r="E7600" s="4">
        <v>373431.6</v>
      </c>
      <c r="F7600" s="4">
        <v>76292.075880000004</v>
      </c>
      <c r="G7600" s="3">
        <v>0.20430000000000004</v>
      </c>
      <c r="H7600" s="7">
        <v>2060.8807947019868</v>
      </c>
      <c r="I7600" s="4">
        <v>421.03794635761597</v>
      </c>
      <c r="J7600">
        <v>181.2</v>
      </c>
      <c r="K7600" t="s">
        <v>20</v>
      </c>
      <c r="L7600" t="s">
        <v>21</v>
      </c>
      <c r="M7600" t="s">
        <v>130</v>
      </c>
      <c r="N7600" s="2">
        <v>41285</v>
      </c>
      <c r="O7600" s="2">
        <v>42499</v>
      </c>
      <c r="P7600" t="s">
        <v>24</v>
      </c>
      <c r="Q7600">
        <v>0.18</v>
      </c>
      <c r="R7600" s="5">
        <f t="shared" si="358"/>
        <v>0.18</v>
      </c>
      <c r="S7600" s="6" t="str">
        <f t="shared" si="359"/>
        <v/>
      </c>
      <c r="T7600">
        <f>ROUND(INT(表1[[#This Row],[合同结束日期]]-表1[[#This Row],[合同起始日期]])/365,1)</f>
        <v>3.3</v>
      </c>
    </row>
    <row r="7601" spans="1:20">
      <c r="A7601" s="1">
        <v>42339</v>
      </c>
      <c r="B7601" t="s">
        <v>121</v>
      </c>
      <c r="C7601">
        <f t="shared" si="357"/>
        <v>3</v>
      </c>
      <c r="D7601" t="s">
        <v>168</v>
      </c>
      <c r="E7601" s="4">
        <v>221402.4</v>
      </c>
      <c r="F7601" s="4">
        <v>51786.021359999999</v>
      </c>
      <c r="G7601" s="3">
        <v>0.2339</v>
      </c>
      <c r="H7601" s="7">
        <v>1138.9012345679012</v>
      </c>
      <c r="I7601" s="4">
        <v>266.38899876543206</v>
      </c>
      <c r="J7601">
        <v>194.4</v>
      </c>
      <c r="K7601" t="s">
        <v>60</v>
      </c>
      <c r="L7601" t="s">
        <v>61</v>
      </c>
      <c r="M7601" t="s">
        <v>58</v>
      </c>
      <c r="N7601" s="2">
        <v>41348</v>
      </c>
      <c r="O7601" s="2">
        <v>42499</v>
      </c>
      <c r="P7601" t="s">
        <v>24</v>
      </c>
      <c r="Q7601">
        <v>0.19</v>
      </c>
      <c r="R7601" s="5">
        <f t="shared" si="358"/>
        <v>0.19</v>
      </c>
      <c r="S7601" s="6" t="str">
        <f t="shared" si="359"/>
        <v/>
      </c>
      <c r="T7601">
        <f>ROUND(INT(表1[[#This Row],[合同结束日期]]-表1[[#This Row],[合同起始日期]])/365,1)</f>
        <v>3.2</v>
      </c>
    </row>
    <row r="7602" spans="1:20">
      <c r="A7602" s="1">
        <v>42339</v>
      </c>
      <c r="B7602" t="s">
        <v>121</v>
      </c>
      <c r="C7602">
        <f t="shared" ref="C7602:C7665" si="360">IF($B7602="负一层",-1,IF($B7602="负一夹层",0,IF($B7602="一层",1,IF($B7602="二层",2,IF($B7602="三层",3,IF($B7602="四层",4))))))</f>
        <v>3</v>
      </c>
      <c r="D7602" t="s">
        <v>226</v>
      </c>
      <c r="E7602" s="4">
        <v>614226.96</v>
      </c>
      <c r="F7602" s="4">
        <v>125302.29984000001</v>
      </c>
      <c r="G7602" s="3">
        <v>0.20400000000000001</v>
      </c>
      <c r="H7602" s="7">
        <v>468.73241758241761</v>
      </c>
      <c r="I7602" s="4">
        <v>95.6214131868132</v>
      </c>
      <c r="J7602">
        <v>1310.3999999999999</v>
      </c>
      <c r="K7602" t="s">
        <v>20</v>
      </c>
      <c r="L7602" t="s">
        <v>173</v>
      </c>
      <c r="M7602" t="s">
        <v>172</v>
      </c>
      <c r="N7602" s="2">
        <v>41241</v>
      </c>
      <c r="O7602" s="2">
        <v>45803</v>
      </c>
      <c r="P7602" t="s">
        <v>39</v>
      </c>
      <c r="Q7602">
        <v>0.14000000000000001</v>
      </c>
      <c r="R7602" s="5">
        <f t="shared" ref="R7602:R7665" si="361">IF(ISERROR(FIND(",",$Q7602)),$Q7602,LEFT($Q7602,FIND(",",$Q7602)-1))</f>
        <v>0.14000000000000001</v>
      </c>
      <c r="S7602" s="6" t="str">
        <f t="shared" si="359"/>
        <v/>
      </c>
      <c r="T7602">
        <f>ROUND(INT(表1[[#This Row],[合同结束日期]]-表1[[#This Row],[合同起始日期]])/365,1)</f>
        <v>12.5</v>
      </c>
    </row>
    <row r="7603" spans="1:20">
      <c r="A7603" s="1">
        <v>42339</v>
      </c>
      <c r="B7603" t="s">
        <v>121</v>
      </c>
      <c r="C7603">
        <f t="shared" si="360"/>
        <v>3</v>
      </c>
      <c r="D7603" t="s">
        <v>169</v>
      </c>
      <c r="E7603" s="4">
        <v>43984.799999999996</v>
      </c>
      <c r="F7603" s="4">
        <v>34668.819360000009</v>
      </c>
      <c r="G7603" s="3">
        <v>0.78820000000000023</v>
      </c>
      <c r="H7603" s="7">
        <v>342.56074766355135</v>
      </c>
      <c r="I7603" s="4">
        <v>270.00638130841128</v>
      </c>
      <c r="J7603">
        <v>128.4</v>
      </c>
      <c r="K7603" t="s">
        <v>20</v>
      </c>
      <c r="L7603" t="s">
        <v>21</v>
      </c>
      <c r="M7603" t="s">
        <v>130</v>
      </c>
      <c r="N7603" s="2">
        <v>41326</v>
      </c>
      <c r="O7603" s="2">
        <v>42499</v>
      </c>
      <c r="P7603" t="s">
        <v>24</v>
      </c>
      <c r="Q7603">
        <v>0.2</v>
      </c>
      <c r="R7603" s="5">
        <f t="shared" si="361"/>
        <v>0.2</v>
      </c>
      <c r="S7603" s="6" t="str">
        <f t="shared" ref="S7603:S7666" si="362">IF(ISERROR(FIND(",",$Q7603)),"",RIGHT($Q7603,LEN($Q7603)-FIND(",",$Q7603)))</f>
        <v/>
      </c>
      <c r="T7603">
        <f>ROUND(INT(表1[[#This Row],[合同结束日期]]-表1[[#This Row],[合同起始日期]])/365,1)</f>
        <v>3.2</v>
      </c>
    </row>
    <row r="7604" spans="1:20">
      <c r="A7604" s="1">
        <v>42339</v>
      </c>
      <c r="B7604" t="s">
        <v>121</v>
      </c>
      <c r="C7604">
        <f t="shared" si="360"/>
        <v>3</v>
      </c>
      <c r="D7604" t="s">
        <v>171</v>
      </c>
      <c r="E7604" s="4">
        <v>355998</v>
      </c>
      <c r="F7604" s="4">
        <v>118226.93580000001</v>
      </c>
      <c r="G7604" s="3">
        <v>0.33210000000000001</v>
      </c>
      <c r="H7604" s="7">
        <v>502.82203389830511</v>
      </c>
      <c r="I7604" s="4">
        <v>166.98719745762713</v>
      </c>
      <c r="J7604">
        <v>708</v>
      </c>
      <c r="K7604" t="s">
        <v>20</v>
      </c>
      <c r="L7604" t="s">
        <v>173</v>
      </c>
      <c r="M7604" t="s">
        <v>172</v>
      </c>
      <c r="N7604" s="2">
        <v>41377</v>
      </c>
      <c r="O7604" s="2">
        <v>43247</v>
      </c>
      <c r="P7604" t="s">
        <v>24</v>
      </c>
      <c r="Q7604">
        <v>0.22</v>
      </c>
      <c r="R7604" s="5">
        <f t="shared" si="361"/>
        <v>0.22</v>
      </c>
      <c r="S7604" s="6" t="str">
        <f t="shared" si="362"/>
        <v/>
      </c>
      <c r="T7604">
        <f>ROUND(INT(表1[[#This Row],[合同结束日期]]-表1[[#This Row],[合同起始日期]])/365,1)</f>
        <v>5.0999999999999996</v>
      </c>
    </row>
    <row r="7605" spans="1:20">
      <c r="A7605" s="1">
        <v>42339</v>
      </c>
      <c r="B7605" t="s">
        <v>121</v>
      </c>
      <c r="C7605">
        <f t="shared" si="360"/>
        <v>3</v>
      </c>
      <c r="D7605" t="s">
        <v>174</v>
      </c>
      <c r="E7605" s="4">
        <v>301920</v>
      </c>
      <c r="F7605" s="4">
        <v>73004.255999999994</v>
      </c>
      <c r="G7605" s="3">
        <v>0.24179999999999999</v>
      </c>
      <c r="H7605" s="7">
        <v>537.60683760683753</v>
      </c>
      <c r="I7605" s="4">
        <v>129.99333333333331</v>
      </c>
      <c r="J7605">
        <v>561.6</v>
      </c>
      <c r="K7605" t="s">
        <v>76</v>
      </c>
      <c r="L7605" t="s">
        <v>75</v>
      </c>
      <c r="M7605" t="s">
        <v>75</v>
      </c>
      <c r="N7605" s="2">
        <v>41243</v>
      </c>
      <c r="O7605" s="2">
        <v>43229</v>
      </c>
      <c r="P7605" t="s">
        <v>24</v>
      </c>
      <c r="Q7605">
        <v>0.11</v>
      </c>
      <c r="R7605" s="5">
        <f t="shared" si="361"/>
        <v>0.11</v>
      </c>
      <c r="S7605" s="6" t="str">
        <f t="shared" si="362"/>
        <v/>
      </c>
      <c r="T7605">
        <f>ROUND(INT(表1[[#This Row],[合同结束日期]]-表1[[#This Row],[合同起始日期]])/365,1)</f>
        <v>5.4</v>
      </c>
    </row>
    <row r="7606" spans="1:20">
      <c r="A7606" s="1">
        <v>42339</v>
      </c>
      <c r="B7606" t="s">
        <v>121</v>
      </c>
      <c r="C7606">
        <f t="shared" si="360"/>
        <v>3</v>
      </c>
      <c r="D7606" t="s">
        <v>175</v>
      </c>
      <c r="E7606" s="4">
        <v>1161662.3999999999</v>
      </c>
      <c r="F7606" s="4">
        <v>186795.31392000002</v>
      </c>
      <c r="G7606" s="3">
        <v>0.16080000000000003</v>
      </c>
      <c r="H7606" s="7">
        <v>590.63575350823669</v>
      </c>
      <c r="I7606" s="4">
        <v>94.97422916412448</v>
      </c>
      <c r="J7606">
        <v>1966.8</v>
      </c>
      <c r="K7606" t="s">
        <v>20</v>
      </c>
      <c r="L7606" t="s">
        <v>173</v>
      </c>
      <c r="M7606" t="s">
        <v>172</v>
      </c>
      <c r="N7606" s="2">
        <v>41288</v>
      </c>
      <c r="O7606" s="2">
        <v>44694</v>
      </c>
      <c r="P7606" t="s">
        <v>18</v>
      </c>
      <c r="Q7606">
        <v>0</v>
      </c>
      <c r="R7606" s="5">
        <f t="shared" si="361"/>
        <v>0</v>
      </c>
      <c r="S7606" s="6" t="str">
        <f t="shared" si="362"/>
        <v/>
      </c>
      <c r="T7606">
        <f>ROUND(INT(表1[[#This Row],[合同结束日期]]-表1[[#This Row],[合同起始日期]])/365,1)</f>
        <v>9.3000000000000007</v>
      </c>
    </row>
    <row r="7607" spans="1:20">
      <c r="A7607" s="1">
        <v>42339</v>
      </c>
      <c r="B7607" t="s">
        <v>121</v>
      </c>
      <c r="C7607">
        <f t="shared" si="360"/>
        <v>3</v>
      </c>
      <c r="D7607" t="s">
        <v>327</v>
      </c>
      <c r="E7607" s="4">
        <v>47680.799999999996</v>
      </c>
      <c r="F7607" s="4">
        <v>10198.923119999999</v>
      </c>
      <c r="G7607" s="3">
        <v>0.21390000000000001</v>
      </c>
      <c r="H7607" s="7">
        <v>1655.5833333333333</v>
      </c>
      <c r="I7607" s="4">
        <v>354.12927500000001</v>
      </c>
      <c r="J7607">
        <v>28.799999999999997</v>
      </c>
      <c r="K7607" t="s">
        <v>20</v>
      </c>
      <c r="L7607" t="s">
        <v>21</v>
      </c>
      <c r="M7607" t="s">
        <v>134</v>
      </c>
      <c r="N7607" s="2">
        <v>41787</v>
      </c>
      <c r="O7607" s="2">
        <v>42517</v>
      </c>
      <c r="P7607" t="s">
        <v>24</v>
      </c>
      <c r="Q7607">
        <v>0.11</v>
      </c>
      <c r="R7607" s="5">
        <f t="shared" si="361"/>
        <v>0.11</v>
      </c>
      <c r="S7607" s="6" t="str">
        <f t="shared" si="362"/>
        <v/>
      </c>
      <c r="T7607">
        <f>ROUND(INT(表1[[#This Row],[合同结束日期]]-表1[[#This Row],[合同起始日期]])/365,1)</f>
        <v>2</v>
      </c>
    </row>
    <row r="7608" spans="1:20">
      <c r="A7608" s="1">
        <v>42339</v>
      </c>
      <c r="B7608" t="s">
        <v>121</v>
      </c>
      <c r="C7608">
        <f t="shared" si="360"/>
        <v>3</v>
      </c>
      <c r="D7608" t="s">
        <v>313</v>
      </c>
      <c r="E7608" s="4">
        <v>93786.84</v>
      </c>
      <c r="F7608" s="4">
        <v>15606.130175999999</v>
      </c>
      <c r="G7608" s="3">
        <v>0.16639999999999999</v>
      </c>
      <c r="H7608" s="7">
        <v>5210.38</v>
      </c>
      <c r="I7608" s="4">
        <v>867.00723199999993</v>
      </c>
      <c r="J7608">
        <v>18</v>
      </c>
      <c r="K7608" t="s">
        <v>20</v>
      </c>
      <c r="L7608" t="s">
        <v>21</v>
      </c>
      <c r="M7608" t="s">
        <v>130</v>
      </c>
      <c r="N7608" s="2">
        <v>42201</v>
      </c>
      <c r="O7608" s="2">
        <v>42566</v>
      </c>
      <c r="P7608" t="s">
        <v>24</v>
      </c>
      <c r="Q7608">
        <v>0.16</v>
      </c>
      <c r="R7608" s="5">
        <f t="shared" si="361"/>
        <v>0.16</v>
      </c>
      <c r="S7608" s="6" t="str">
        <f t="shared" si="362"/>
        <v/>
      </c>
      <c r="T7608">
        <f>ROUND(INT(表1[[#This Row],[合同结束日期]]-表1[[#This Row],[合同起始日期]])/365,1)</f>
        <v>1</v>
      </c>
    </row>
    <row r="7609" spans="1:20">
      <c r="A7609" s="1">
        <v>42339</v>
      </c>
      <c r="B7609" t="s">
        <v>121</v>
      </c>
      <c r="C7609">
        <f t="shared" si="360"/>
        <v>3</v>
      </c>
      <c r="D7609" t="s">
        <v>339</v>
      </c>
      <c r="E7609" s="4">
        <v>46407.6</v>
      </c>
      <c r="F7609" s="4">
        <v>7559.7980399999997</v>
      </c>
      <c r="G7609" s="3">
        <v>0.16289999999999999</v>
      </c>
      <c r="H7609" s="7">
        <v>3222.75</v>
      </c>
      <c r="I7609" s="4">
        <v>524.98597500000005</v>
      </c>
      <c r="J7609">
        <v>14.399999999999999</v>
      </c>
      <c r="K7609" t="s">
        <v>44</v>
      </c>
      <c r="L7609" t="s">
        <v>46</v>
      </c>
      <c r="M7609" t="s">
        <v>187</v>
      </c>
      <c r="N7609" s="2">
        <v>41864</v>
      </c>
      <c r="O7609" s="2">
        <v>42594</v>
      </c>
      <c r="P7609" t="s">
        <v>24</v>
      </c>
      <c r="Q7609">
        <v>0.15</v>
      </c>
      <c r="R7609" s="5">
        <f t="shared" si="361"/>
        <v>0.15</v>
      </c>
      <c r="S7609" s="6" t="str">
        <f t="shared" si="362"/>
        <v/>
      </c>
      <c r="T7609">
        <f>ROUND(INT(表1[[#This Row],[合同结束日期]]-表1[[#This Row],[合同起始日期]])/365,1)</f>
        <v>2</v>
      </c>
    </row>
    <row r="7610" spans="1:20">
      <c r="A7610" s="1">
        <v>42339</v>
      </c>
      <c r="B7610" t="s">
        <v>121</v>
      </c>
      <c r="C7610">
        <f t="shared" si="360"/>
        <v>3</v>
      </c>
      <c r="D7610" t="s">
        <v>268</v>
      </c>
      <c r="E7610" s="4">
        <v>110824.8</v>
      </c>
      <c r="F7610" s="4">
        <v>17222.173920000001</v>
      </c>
      <c r="G7610" s="3">
        <v>0.15540000000000001</v>
      </c>
      <c r="H7610" s="7">
        <v>7696.1666666666679</v>
      </c>
      <c r="I7610" s="4">
        <v>1195.9843000000003</v>
      </c>
      <c r="J7610">
        <v>14.399999999999999</v>
      </c>
      <c r="K7610" t="s">
        <v>20</v>
      </c>
      <c r="L7610" t="s">
        <v>21</v>
      </c>
      <c r="M7610" t="s">
        <v>130</v>
      </c>
      <c r="N7610" s="2">
        <v>41486</v>
      </c>
      <c r="O7610" s="2">
        <v>42581</v>
      </c>
      <c r="P7610" t="s">
        <v>24</v>
      </c>
      <c r="Q7610">
        <v>0.15</v>
      </c>
      <c r="R7610" s="5">
        <f t="shared" si="361"/>
        <v>0.15</v>
      </c>
      <c r="S7610" s="6" t="str">
        <f t="shared" si="362"/>
        <v/>
      </c>
      <c r="T7610">
        <f>ROUND(INT(表1[[#This Row],[合同结束日期]]-表1[[#This Row],[合同起始日期]])/365,1)</f>
        <v>3</v>
      </c>
    </row>
    <row r="7611" spans="1:20">
      <c r="A7611" s="1">
        <v>42339</v>
      </c>
      <c r="B7611" t="s">
        <v>121</v>
      </c>
      <c r="C7611">
        <f t="shared" si="360"/>
        <v>3</v>
      </c>
      <c r="D7611" t="s">
        <v>319</v>
      </c>
      <c r="E7611" s="4">
        <v>160808.4</v>
      </c>
      <c r="F7611" s="4">
        <v>27932.419080000003</v>
      </c>
      <c r="G7611" s="3">
        <v>0.17370000000000002</v>
      </c>
      <c r="H7611" s="7">
        <v>9571.9285714285706</v>
      </c>
      <c r="I7611" s="4">
        <v>1662.6439928571431</v>
      </c>
      <c r="J7611">
        <v>16.8</v>
      </c>
      <c r="K7611" t="s">
        <v>20</v>
      </c>
      <c r="L7611" t="s">
        <v>21</v>
      </c>
      <c r="M7611" t="s">
        <v>130</v>
      </c>
      <c r="N7611" s="2">
        <v>42112</v>
      </c>
      <c r="O7611" s="2">
        <v>42477</v>
      </c>
      <c r="P7611" t="s">
        <v>24</v>
      </c>
      <c r="Q7611">
        <v>0.17</v>
      </c>
      <c r="R7611" s="5">
        <f t="shared" si="361"/>
        <v>0.17</v>
      </c>
      <c r="S7611" s="6" t="str">
        <f t="shared" si="362"/>
        <v/>
      </c>
      <c r="T7611">
        <f>ROUND(INT(表1[[#This Row],[合同结束日期]]-表1[[#This Row],[合同起始日期]])/365,1)</f>
        <v>1</v>
      </c>
    </row>
    <row r="7612" spans="1:20">
      <c r="A7612" s="1">
        <v>42339</v>
      </c>
      <c r="B7612" t="s">
        <v>121</v>
      </c>
      <c r="C7612">
        <f t="shared" si="360"/>
        <v>3</v>
      </c>
      <c r="D7612" t="s">
        <v>340</v>
      </c>
      <c r="E7612" s="4">
        <v>206020.8</v>
      </c>
      <c r="F7612" s="4">
        <v>29069.534880000003</v>
      </c>
      <c r="G7612" s="3">
        <v>0.14110000000000003</v>
      </c>
      <c r="H7612" s="7">
        <v>4518</v>
      </c>
      <c r="I7612" s="4">
        <v>637.48980000000006</v>
      </c>
      <c r="J7612">
        <v>45.6</v>
      </c>
      <c r="K7612" t="s">
        <v>44</v>
      </c>
      <c r="L7612" t="s">
        <v>46</v>
      </c>
      <c r="M7612" t="s">
        <v>45</v>
      </c>
      <c r="N7612" s="2">
        <v>41841</v>
      </c>
      <c r="O7612" s="2">
        <v>43659</v>
      </c>
      <c r="P7612" t="s">
        <v>24</v>
      </c>
      <c r="Q7612">
        <v>0.13</v>
      </c>
      <c r="R7612" s="5">
        <f t="shared" si="361"/>
        <v>0.13</v>
      </c>
      <c r="S7612" s="6" t="str">
        <f t="shared" si="362"/>
        <v/>
      </c>
      <c r="T7612">
        <f>ROUND(INT(表1[[#This Row],[合同结束日期]]-表1[[#This Row],[合同起始日期]])/365,1)</f>
        <v>5</v>
      </c>
    </row>
    <row r="7613" spans="1:20">
      <c r="A7613" s="1">
        <v>42339</v>
      </c>
      <c r="B7613" t="s">
        <v>121</v>
      </c>
      <c r="C7613">
        <f t="shared" si="360"/>
        <v>3</v>
      </c>
      <c r="D7613" t="s">
        <v>320</v>
      </c>
      <c r="E7613" s="4">
        <v>47376</v>
      </c>
      <c r="F7613" s="4">
        <v>4737.5999999999995</v>
      </c>
      <c r="G7613" s="3">
        <v>9.9999999999999992E-2</v>
      </c>
      <c r="H7613" s="7">
        <v>19740</v>
      </c>
      <c r="I7613" s="4">
        <v>1973.9999999999998</v>
      </c>
      <c r="J7613">
        <v>2.4</v>
      </c>
      <c r="K7613" t="s">
        <v>44</v>
      </c>
      <c r="L7613" t="s">
        <v>46</v>
      </c>
      <c r="M7613" t="s">
        <v>187</v>
      </c>
      <c r="N7613" s="2">
        <v>41712</v>
      </c>
      <c r="O7613" s="2">
        <v>42442</v>
      </c>
      <c r="P7613" t="s">
        <v>18</v>
      </c>
      <c r="Q7613">
        <v>0.1</v>
      </c>
      <c r="R7613" s="5">
        <f t="shared" si="361"/>
        <v>0.1</v>
      </c>
      <c r="S7613" s="6" t="str">
        <f t="shared" si="362"/>
        <v/>
      </c>
      <c r="T7613">
        <f>ROUND(INT(表1[[#This Row],[合同结束日期]]-表1[[#This Row],[合同起始日期]])/365,1)</f>
        <v>2</v>
      </c>
    </row>
    <row r="7614" spans="1:20">
      <c r="A7614" s="1">
        <v>42339</v>
      </c>
      <c r="B7614" t="s">
        <v>121</v>
      </c>
      <c r="C7614">
        <f t="shared" si="360"/>
        <v>3</v>
      </c>
      <c r="D7614" t="s">
        <v>321</v>
      </c>
      <c r="E7614" s="4">
        <v>63840</v>
      </c>
      <c r="F7614" s="4">
        <v>6384</v>
      </c>
      <c r="G7614" s="3">
        <v>0.1</v>
      </c>
      <c r="H7614" s="7">
        <v>26600</v>
      </c>
      <c r="I7614" s="4">
        <v>2660</v>
      </c>
      <c r="J7614">
        <v>2.4</v>
      </c>
      <c r="K7614" t="s">
        <v>44</v>
      </c>
      <c r="L7614" t="s">
        <v>46</v>
      </c>
      <c r="M7614" t="s">
        <v>187</v>
      </c>
      <c r="N7614" s="2">
        <v>41712</v>
      </c>
      <c r="O7614" s="2">
        <v>42442</v>
      </c>
      <c r="P7614" t="s">
        <v>18</v>
      </c>
      <c r="Q7614">
        <v>0.1</v>
      </c>
      <c r="R7614" s="5">
        <f t="shared" si="361"/>
        <v>0.1</v>
      </c>
      <c r="S7614" s="6" t="str">
        <f t="shared" si="362"/>
        <v/>
      </c>
      <c r="T7614">
        <f>ROUND(INT(表1[[#This Row],[合同结束日期]]-表1[[#This Row],[合同起始日期]])/365,1)</f>
        <v>2</v>
      </c>
    </row>
    <row r="7615" spans="1:20">
      <c r="A7615" s="1">
        <v>42339</v>
      </c>
      <c r="B7615" t="s">
        <v>121</v>
      </c>
      <c r="C7615">
        <f t="shared" si="360"/>
        <v>3</v>
      </c>
      <c r="D7615" t="s">
        <v>330</v>
      </c>
      <c r="E7615" s="4">
        <v>20496</v>
      </c>
      <c r="F7615" s="4">
        <v>3879.8928000000001</v>
      </c>
      <c r="G7615" s="3">
        <v>0.1893</v>
      </c>
      <c r="H7615" s="7">
        <v>8540</v>
      </c>
      <c r="I7615" s="4">
        <v>1616.6220000000001</v>
      </c>
      <c r="J7615">
        <v>2.4</v>
      </c>
      <c r="K7615" t="s">
        <v>44</v>
      </c>
      <c r="L7615" t="s">
        <v>46</v>
      </c>
      <c r="M7615" t="s">
        <v>45</v>
      </c>
      <c r="N7615" s="2">
        <v>41790</v>
      </c>
      <c r="O7615" s="2">
        <v>42338</v>
      </c>
      <c r="P7615" t="s">
        <v>24</v>
      </c>
      <c r="Q7615" t="s">
        <v>59</v>
      </c>
      <c r="R7615" s="5" t="str">
        <f t="shared" si="361"/>
        <v>0.16</v>
      </c>
      <c r="S7615" s="6" t="str">
        <f t="shared" si="362"/>
        <v/>
      </c>
      <c r="T7615">
        <f>ROUND(INT(表1[[#This Row],[合同结束日期]]-表1[[#This Row],[合同起始日期]])/365,1)</f>
        <v>1.5</v>
      </c>
    </row>
    <row r="7616" spans="1:20">
      <c r="A7616" s="1">
        <v>42339</v>
      </c>
      <c r="B7616" t="s">
        <v>121</v>
      </c>
      <c r="C7616">
        <f t="shared" si="360"/>
        <v>3</v>
      </c>
      <c r="D7616" t="s">
        <v>337</v>
      </c>
      <c r="E7616" s="4">
        <v>27362.399999999998</v>
      </c>
      <c r="F7616" s="4">
        <v>6599.8108799999991</v>
      </c>
      <c r="G7616" s="3">
        <v>0.2412</v>
      </c>
      <c r="H7616" s="7">
        <v>2533.5555555555557</v>
      </c>
      <c r="I7616" s="4">
        <v>611.09359999999992</v>
      </c>
      <c r="J7616">
        <v>10.799999999999999</v>
      </c>
      <c r="K7616" t="s">
        <v>60</v>
      </c>
      <c r="L7616" t="s">
        <v>116</v>
      </c>
      <c r="M7616" t="s">
        <v>115</v>
      </c>
      <c r="N7616" s="2">
        <v>42200</v>
      </c>
      <c r="O7616" s="2">
        <v>42565</v>
      </c>
      <c r="P7616" t="s">
        <v>24</v>
      </c>
      <c r="Q7616">
        <v>0.18</v>
      </c>
      <c r="R7616" s="5">
        <f t="shared" si="361"/>
        <v>0.18</v>
      </c>
      <c r="S7616" s="6" t="str">
        <f t="shared" si="362"/>
        <v/>
      </c>
      <c r="T7616">
        <f>ROUND(INT(表1[[#This Row],[合同结束日期]]-表1[[#This Row],[合同起始日期]])/365,1)</f>
        <v>1</v>
      </c>
    </row>
    <row r="7617" spans="1:20">
      <c r="A7617" s="1">
        <v>42339</v>
      </c>
      <c r="B7617" t="s">
        <v>121</v>
      </c>
      <c r="C7617">
        <f t="shared" si="360"/>
        <v>3</v>
      </c>
      <c r="D7617" t="s">
        <v>481</v>
      </c>
      <c r="E7617" s="4">
        <v>232509.6</v>
      </c>
      <c r="F7617" s="4">
        <v>15159.625920000002</v>
      </c>
      <c r="G7617" s="3">
        <v>6.5200000000000008E-2</v>
      </c>
      <c r="H7617" s="7">
        <v>48439.5</v>
      </c>
      <c r="I7617" s="4">
        <v>3158.2554000000005</v>
      </c>
      <c r="J7617">
        <v>4.8</v>
      </c>
      <c r="K7617" t="s">
        <v>20</v>
      </c>
      <c r="L7617" t="s">
        <v>173</v>
      </c>
      <c r="M7617" t="s">
        <v>172</v>
      </c>
      <c r="N7617" s="2">
        <v>42278</v>
      </c>
      <c r="O7617" s="2">
        <v>42643</v>
      </c>
      <c r="P7617" t="s">
        <v>24</v>
      </c>
      <c r="Q7617">
        <v>0.06</v>
      </c>
      <c r="R7617" s="5">
        <f t="shared" si="361"/>
        <v>0.06</v>
      </c>
      <c r="S7617" s="6" t="str">
        <f t="shared" si="362"/>
        <v/>
      </c>
      <c r="T7617">
        <f>ROUND(INT(表1[[#This Row],[合同结束日期]]-表1[[#This Row],[合同起始日期]])/365,1)</f>
        <v>1</v>
      </c>
    </row>
    <row r="7618" spans="1:20">
      <c r="A7618" s="1">
        <v>42370</v>
      </c>
      <c r="B7618" t="s">
        <v>121</v>
      </c>
      <c r="C7618">
        <f t="shared" si="360"/>
        <v>3</v>
      </c>
      <c r="D7618" t="s">
        <v>242</v>
      </c>
      <c r="E7618" s="4">
        <v>1122991.2</v>
      </c>
      <c r="F7618" s="4">
        <v>189785.51279999997</v>
      </c>
      <c r="G7618" s="3">
        <v>0.16899999999999998</v>
      </c>
      <c r="H7618" s="7">
        <v>492.53999999999996</v>
      </c>
      <c r="I7618" s="4">
        <v>83.239259999999987</v>
      </c>
      <c r="J7618">
        <v>2280</v>
      </c>
      <c r="K7618" t="s">
        <v>151</v>
      </c>
      <c r="L7618" t="s">
        <v>243</v>
      </c>
      <c r="M7618" t="s">
        <v>243</v>
      </c>
      <c r="N7618" s="2">
        <v>41282</v>
      </c>
      <c r="O7618" s="2">
        <v>45055</v>
      </c>
      <c r="P7618" t="s">
        <v>14</v>
      </c>
      <c r="Q7618" t="s">
        <v>37</v>
      </c>
      <c r="R7618" s="5" t="str">
        <f t="shared" si="361"/>
        <v>0.</v>
      </c>
      <c r="S7618" s="6" t="str">
        <f t="shared" si="362"/>
        <v/>
      </c>
      <c r="T7618">
        <f>ROUND(INT(表1[[#This Row],[合同结束日期]]-表1[[#This Row],[合同起始日期]])/365,1)</f>
        <v>10.3</v>
      </c>
    </row>
    <row r="7619" spans="1:20">
      <c r="A7619" s="1">
        <v>42370</v>
      </c>
      <c r="B7619" t="s">
        <v>121</v>
      </c>
      <c r="C7619">
        <f t="shared" si="360"/>
        <v>3</v>
      </c>
      <c r="D7619" t="s">
        <v>122</v>
      </c>
      <c r="E7619" s="4">
        <v>126256.43999999999</v>
      </c>
      <c r="F7619" s="4">
        <v>20731.307448</v>
      </c>
      <c r="G7619" s="3">
        <v>0.16420000000000001</v>
      </c>
      <c r="H7619" s="7">
        <v>1095.9760416666666</v>
      </c>
      <c r="I7619" s="4">
        <v>179.95926604166669</v>
      </c>
      <c r="J7619">
        <v>115.19999999999999</v>
      </c>
      <c r="K7619" t="s">
        <v>44</v>
      </c>
      <c r="L7619" t="s">
        <v>46</v>
      </c>
      <c r="M7619" t="s">
        <v>45</v>
      </c>
      <c r="N7619" s="2">
        <v>41358</v>
      </c>
      <c r="O7619" s="2">
        <v>43213</v>
      </c>
      <c r="P7619" t="s">
        <v>24</v>
      </c>
      <c r="Q7619" t="s">
        <v>19</v>
      </c>
      <c r="R7619" s="5" t="str">
        <f t="shared" si="361"/>
        <v>0.1</v>
      </c>
      <c r="S7619" s="6" t="str">
        <f t="shared" si="362"/>
        <v/>
      </c>
      <c r="T7619">
        <f>ROUND(INT(表1[[#This Row],[合同结束日期]]-表1[[#This Row],[合同起始日期]])/365,1)</f>
        <v>5.0999999999999996</v>
      </c>
    </row>
    <row r="7620" spans="1:20">
      <c r="A7620" s="1">
        <v>42370</v>
      </c>
      <c r="B7620" t="s">
        <v>121</v>
      </c>
      <c r="C7620">
        <f t="shared" si="360"/>
        <v>3</v>
      </c>
      <c r="D7620" t="s">
        <v>124</v>
      </c>
      <c r="E7620" s="4">
        <v>561049.19999999995</v>
      </c>
      <c r="F7620" s="4">
        <v>69009.051600000006</v>
      </c>
      <c r="G7620" s="3">
        <v>0.12300000000000003</v>
      </c>
      <c r="H7620" s="7">
        <v>935.08199999999988</v>
      </c>
      <c r="I7620" s="4">
        <v>115.01508600000001</v>
      </c>
      <c r="J7620">
        <v>600</v>
      </c>
      <c r="K7620" t="s">
        <v>44</v>
      </c>
      <c r="L7620" t="s">
        <v>72</v>
      </c>
      <c r="M7620" t="s">
        <v>71</v>
      </c>
      <c r="N7620" s="2">
        <v>41267</v>
      </c>
      <c r="O7620" s="2">
        <v>44325</v>
      </c>
      <c r="P7620" t="s">
        <v>18</v>
      </c>
      <c r="Q7620" t="s">
        <v>42</v>
      </c>
      <c r="R7620" s="5" t="str">
        <f t="shared" si="361"/>
        <v>0.08</v>
      </c>
      <c r="S7620" s="6" t="str">
        <f t="shared" si="362"/>
        <v/>
      </c>
      <c r="T7620">
        <f>ROUND(INT(表1[[#This Row],[合同结束日期]]-表1[[#This Row],[合同起始日期]])/365,1)</f>
        <v>8.4</v>
      </c>
    </row>
    <row r="7621" spans="1:20">
      <c r="A7621" s="1">
        <v>42370</v>
      </c>
      <c r="B7621" t="s">
        <v>121</v>
      </c>
      <c r="C7621">
        <f t="shared" si="360"/>
        <v>3</v>
      </c>
      <c r="D7621" t="s">
        <v>125</v>
      </c>
      <c r="E7621" s="4">
        <v>901990.79999999993</v>
      </c>
      <c r="F7621" s="4">
        <v>86140.121400000004</v>
      </c>
      <c r="G7621" s="3">
        <v>9.5500000000000015E-2</v>
      </c>
      <c r="H7621" s="7">
        <v>1932.2853470437019</v>
      </c>
      <c r="I7621" s="4">
        <v>184.53325064267355</v>
      </c>
      <c r="J7621">
        <v>466.79999999999995</v>
      </c>
      <c r="K7621" t="s">
        <v>44</v>
      </c>
      <c r="L7621" t="s">
        <v>72</v>
      </c>
      <c r="M7621" t="s">
        <v>126</v>
      </c>
      <c r="N7621" s="2">
        <v>41257</v>
      </c>
      <c r="O7621" s="2">
        <v>44325</v>
      </c>
      <c r="P7621" t="s">
        <v>24</v>
      </c>
      <c r="Q7621" t="s">
        <v>42</v>
      </c>
      <c r="R7621" s="5" t="str">
        <f t="shared" si="361"/>
        <v>0.08</v>
      </c>
      <c r="S7621" s="6" t="str">
        <f t="shared" si="362"/>
        <v/>
      </c>
      <c r="T7621">
        <f>ROUND(INT(表1[[#This Row],[合同结束日期]]-表1[[#This Row],[合同起始日期]])/365,1)</f>
        <v>8.4</v>
      </c>
    </row>
    <row r="7622" spans="1:20">
      <c r="A7622" s="1">
        <v>42370</v>
      </c>
      <c r="B7622" t="s">
        <v>121</v>
      </c>
      <c r="C7622">
        <f t="shared" si="360"/>
        <v>3</v>
      </c>
      <c r="D7622" t="s">
        <v>127</v>
      </c>
      <c r="E7622" s="4">
        <v>2711808</v>
      </c>
      <c r="F7622" s="4">
        <v>111184.12799999998</v>
      </c>
      <c r="G7622" s="3">
        <v>4.0999999999999995E-2</v>
      </c>
      <c r="H7622" s="7">
        <v>2196.1516034985425</v>
      </c>
      <c r="I7622" s="4">
        <v>90.042215743440224</v>
      </c>
      <c r="J7622">
        <v>1234.8</v>
      </c>
      <c r="K7622" t="s">
        <v>44</v>
      </c>
      <c r="L7622" t="s">
        <v>72</v>
      </c>
      <c r="M7622" t="s">
        <v>71</v>
      </c>
      <c r="N7622" s="2">
        <v>41241</v>
      </c>
      <c r="O7622" s="2">
        <v>45055</v>
      </c>
      <c r="P7622" t="s">
        <v>14</v>
      </c>
      <c r="Q7622" t="s">
        <v>37</v>
      </c>
      <c r="R7622" s="5" t="str">
        <f t="shared" si="361"/>
        <v>0.</v>
      </c>
      <c r="S7622" s="6" t="str">
        <f t="shared" si="362"/>
        <v/>
      </c>
      <c r="T7622">
        <f>ROUND(INT(表1[[#This Row],[合同结束日期]]-表1[[#This Row],[合同起始日期]])/365,1)</f>
        <v>10.4</v>
      </c>
    </row>
    <row r="7623" spans="1:20">
      <c r="A7623" s="1">
        <v>42370</v>
      </c>
      <c r="B7623" t="s">
        <v>121</v>
      </c>
      <c r="C7623">
        <f t="shared" si="360"/>
        <v>3</v>
      </c>
      <c r="D7623" t="s">
        <v>312</v>
      </c>
      <c r="E7623" s="4">
        <v>718169.4</v>
      </c>
      <c r="F7623" s="4">
        <v>68226.092999999993</v>
      </c>
      <c r="G7623" s="3">
        <v>9.4999999999999987E-2</v>
      </c>
      <c r="H7623" s="7">
        <v>4400.5477941176478</v>
      </c>
      <c r="I7623" s="4">
        <v>418.05204044117647</v>
      </c>
      <c r="J7623">
        <v>163.19999999999999</v>
      </c>
      <c r="K7623" t="s">
        <v>44</v>
      </c>
      <c r="L7623" t="s">
        <v>72</v>
      </c>
      <c r="M7623" t="s">
        <v>71</v>
      </c>
      <c r="N7623" s="2">
        <v>41640</v>
      </c>
      <c r="O7623" s="2">
        <v>43100</v>
      </c>
      <c r="P7623" t="s">
        <v>18</v>
      </c>
      <c r="Q7623" t="s">
        <v>19</v>
      </c>
      <c r="R7623" s="5" t="str">
        <f t="shared" si="361"/>
        <v>0.1</v>
      </c>
      <c r="S7623" s="6" t="str">
        <f t="shared" si="362"/>
        <v/>
      </c>
      <c r="T7623">
        <f>ROUND(INT(表1[[#This Row],[合同结束日期]]-表1[[#This Row],[合同起始日期]])/365,1)</f>
        <v>4</v>
      </c>
    </row>
    <row r="7624" spans="1:20">
      <c r="A7624" s="1">
        <v>42370</v>
      </c>
      <c r="B7624" t="s">
        <v>121</v>
      </c>
      <c r="C7624">
        <f t="shared" si="360"/>
        <v>3</v>
      </c>
      <c r="D7624" t="s">
        <v>128</v>
      </c>
      <c r="E7624" s="4">
        <v>431622</v>
      </c>
      <c r="F7624" s="4">
        <v>30817.810799999999</v>
      </c>
      <c r="G7624" s="3">
        <v>7.1400000000000005E-2</v>
      </c>
      <c r="H7624" s="7">
        <v>2382.019867549669</v>
      </c>
      <c r="I7624" s="4">
        <v>170.07621854304637</v>
      </c>
      <c r="J7624">
        <v>181.2</v>
      </c>
      <c r="K7624" t="s">
        <v>76</v>
      </c>
      <c r="L7624" t="s">
        <v>75</v>
      </c>
      <c r="M7624" t="s">
        <v>75</v>
      </c>
      <c r="N7624" s="2">
        <v>41285</v>
      </c>
      <c r="O7624" s="2">
        <v>43229</v>
      </c>
      <c r="P7624" t="s">
        <v>14</v>
      </c>
      <c r="Q7624" t="s">
        <v>37</v>
      </c>
      <c r="R7624" s="5" t="str">
        <f t="shared" si="361"/>
        <v>0.</v>
      </c>
      <c r="S7624" s="6" t="str">
        <f t="shared" si="362"/>
        <v/>
      </c>
      <c r="T7624">
        <f>ROUND(INT(表1[[#This Row],[合同结束日期]]-表1[[#This Row],[合同起始日期]])/365,1)</f>
        <v>5.3</v>
      </c>
    </row>
    <row r="7625" spans="1:20">
      <c r="A7625" s="1">
        <v>42370</v>
      </c>
      <c r="B7625" t="s">
        <v>121</v>
      </c>
      <c r="C7625">
        <f t="shared" si="360"/>
        <v>3</v>
      </c>
      <c r="D7625" t="s">
        <v>129</v>
      </c>
      <c r="E7625" s="4">
        <v>781208.4</v>
      </c>
      <c r="F7625" s="4">
        <v>123196.56468</v>
      </c>
      <c r="G7625" s="3">
        <v>0.15769999999999998</v>
      </c>
      <c r="H7625" s="7">
        <v>6510.0700000000006</v>
      </c>
      <c r="I7625" s="4">
        <v>1026.6380389999999</v>
      </c>
      <c r="J7625">
        <v>120</v>
      </c>
      <c r="K7625" t="s">
        <v>20</v>
      </c>
      <c r="L7625" t="s">
        <v>21</v>
      </c>
      <c r="M7625" t="s">
        <v>130</v>
      </c>
      <c r="N7625" s="2">
        <v>41285</v>
      </c>
      <c r="O7625" s="2">
        <v>42499</v>
      </c>
      <c r="P7625" t="s">
        <v>24</v>
      </c>
      <c r="Q7625" t="s">
        <v>25</v>
      </c>
      <c r="R7625" s="5" t="str">
        <f t="shared" si="361"/>
        <v>0.15</v>
      </c>
      <c r="S7625" s="6" t="str">
        <f t="shared" si="362"/>
        <v/>
      </c>
      <c r="T7625">
        <f>ROUND(INT(表1[[#This Row],[合同结束日期]]-表1[[#This Row],[合同起始日期]])/365,1)</f>
        <v>3.3</v>
      </c>
    </row>
    <row r="7626" spans="1:20">
      <c r="A7626" s="1">
        <v>42370</v>
      </c>
      <c r="B7626" t="s">
        <v>121</v>
      </c>
      <c r="C7626">
        <f t="shared" si="360"/>
        <v>3</v>
      </c>
      <c r="D7626" t="s">
        <v>424</v>
      </c>
      <c r="E7626" s="4">
        <v>153201.72</v>
      </c>
      <c r="F7626" s="4">
        <v>23102.819375999999</v>
      </c>
      <c r="G7626" s="3">
        <v>0.15079999999999999</v>
      </c>
      <c r="H7626" s="7">
        <v>2408.8320754716983</v>
      </c>
      <c r="I7626" s="4">
        <v>363.25187698113211</v>
      </c>
      <c r="J7626">
        <v>63.599999999999994</v>
      </c>
      <c r="K7626" t="s">
        <v>20</v>
      </c>
      <c r="L7626" t="s">
        <v>21</v>
      </c>
      <c r="M7626" t="s">
        <v>130</v>
      </c>
      <c r="N7626" s="2">
        <v>42134</v>
      </c>
      <c r="O7626" s="2">
        <v>42864</v>
      </c>
      <c r="P7626" t="s">
        <v>24</v>
      </c>
      <c r="Q7626" t="s">
        <v>28</v>
      </c>
      <c r="R7626" s="5" t="str">
        <f t="shared" si="361"/>
        <v>0.13</v>
      </c>
      <c r="S7626" s="6" t="str">
        <f t="shared" si="362"/>
        <v/>
      </c>
      <c r="T7626">
        <f>ROUND(INT(表1[[#This Row],[合同结束日期]]-表1[[#This Row],[合同起始日期]])/365,1)</f>
        <v>2</v>
      </c>
    </row>
    <row r="7627" spans="1:20">
      <c r="A7627" s="1">
        <v>42370</v>
      </c>
      <c r="B7627" t="s">
        <v>121</v>
      </c>
      <c r="C7627">
        <f t="shared" si="360"/>
        <v>3</v>
      </c>
      <c r="D7627" t="s">
        <v>442</v>
      </c>
      <c r="E7627" s="4">
        <v>301243.2</v>
      </c>
      <c r="F7627" s="4">
        <v>52506.689760000001</v>
      </c>
      <c r="G7627" s="3">
        <v>0.17430000000000001</v>
      </c>
      <c r="H7627" s="7">
        <v>2057.6721311475408</v>
      </c>
      <c r="I7627" s="4">
        <v>358.65225245901638</v>
      </c>
      <c r="J7627">
        <v>146.4</v>
      </c>
      <c r="K7627" t="s">
        <v>11</v>
      </c>
      <c r="L7627" t="s">
        <v>13</v>
      </c>
      <c r="M7627" t="s">
        <v>34</v>
      </c>
      <c r="N7627" s="2">
        <v>42156</v>
      </c>
      <c r="O7627" s="2">
        <v>42521</v>
      </c>
      <c r="P7627" t="s">
        <v>24</v>
      </c>
      <c r="Q7627" t="s">
        <v>25</v>
      </c>
      <c r="R7627" s="5" t="str">
        <f t="shared" si="361"/>
        <v>0.15</v>
      </c>
      <c r="S7627" s="6" t="str">
        <f t="shared" si="362"/>
        <v/>
      </c>
      <c r="T7627">
        <f>ROUND(INT(表1[[#This Row],[合同结束日期]]-表1[[#This Row],[合同起始日期]])/365,1)</f>
        <v>1</v>
      </c>
    </row>
    <row r="7628" spans="1:20">
      <c r="A7628" s="1">
        <v>42370</v>
      </c>
      <c r="B7628" t="s">
        <v>121</v>
      </c>
      <c r="C7628">
        <f t="shared" si="360"/>
        <v>3</v>
      </c>
      <c r="D7628" t="s">
        <v>402</v>
      </c>
      <c r="E7628" s="4">
        <v>140349.6</v>
      </c>
      <c r="F7628" s="4">
        <v>27003.263040000002</v>
      </c>
      <c r="G7628" s="3">
        <v>0.19240000000000002</v>
      </c>
      <c r="H7628" s="7">
        <v>1559.44</v>
      </c>
      <c r="I7628" s="4">
        <v>300.03625600000004</v>
      </c>
      <c r="J7628">
        <v>90</v>
      </c>
      <c r="K7628" t="s">
        <v>20</v>
      </c>
      <c r="L7628" t="s">
        <v>21</v>
      </c>
      <c r="M7628" t="s">
        <v>130</v>
      </c>
      <c r="N7628" s="2">
        <v>42123</v>
      </c>
      <c r="O7628" s="2">
        <v>42853</v>
      </c>
      <c r="P7628" t="s">
        <v>24</v>
      </c>
      <c r="Q7628" t="s">
        <v>28</v>
      </c>
      <c r="R7628" s="5" t="str">
        <f t="shared" si="361"/>
        <v>0.13</v>
      </c>
      <c r="S7628" s="6" t="str">
        <f t="shared" si="362"/>
        <v/>
      </c>
      <c r="T7628">
        <f>ROUND(INT(表1[[#This Row],[合同结束日期]]-表1[[#This Row],[合同起始日期]])/365,1)</f>
        <v>2</v>
      </c>
    </row>
    <row r="7629" spans="1:20">
      <c r="A7629" s="1">
        <v>42370</v>
      </c>
      <c r="B7629" t="s">
        <v>121</v>
      </c>
      <c r="C7629">
        <f t="shared" si="360"/>
        <v>3</v>
      </c>
      <c r="D7629" t="s">
        <v>135</v>
      </c>
      <c r="E7629" s="4">
        <v>507090</v>
      </c>
      <c r="F7629" s="4">
        <v>88994.294999999998</v>
      </c>
      <c r="G7629" s="3">
        <v>0.17549999999999999</v>
      </c>
      <c r="H7629" s="7">
        <v>1224.855072463768</v>
      </c>
      <c r="I7629" s="4">
        <v>214.96206521739131</v>
      </c>
      <c r="J7629">
        <v>414</v>
      </c>
      <c r="K7629" t="s">
        <v>44</v>
      </c>
      <c r="L7629" t="s">
        <v>72</v>
      </c>
      <c r="M7629" t="s">
        <v>71</v>
      </c>
      <c r="N7629" s="2">
        <v>42104</v>
      </c>
      <c r="O7629" s="2">
        <v>43594</v>
      </c>
      <c r="P7629" t="s">
        <v>24</v>
      </c>
      <c r="Q7629" t="s">
        <v>19</v>
      </c>
      <c r="R7629" s="5" t="str">
        <f t="shared" si="361"/>
        <v>0.1</v>
      </c>
      <c r="S7629" s="6" t="str">
        <f t="shared" si="362"/>
        <v/>
      </c>
      <c r="T7629">
        <f>ROUND(INT(表1[[#This Row],[合同结束日期]]-表1[[#This Row],[合同起始日期]])/365,1)</f>
        <v>4.0999999999999996</v>
      </c>
    </row>
    <row r="7630" spans="1:20">
      <c r="A7630" s="1">
        <v>42370</v>
      </c>
      <c r="B7630" t="s">
        <v>121</v>
      </c>
      <c r="C7630">
        <f t="shared" si="360"/>
        <v>3</v>
      </c>
      <c r="D7630" t="s">
        <v>136</v>
      </c>
      <c r="E7630" s="4">
        <v>362452.8</v>
      </c>
      <c r="F7630" s="4">
        <v>48822.392160000003</v>
      </c>
      <c r="G7630" s="3">
        <v>0.13470000000000001</v>
      </c>
      <c r="H7630" s="7">
        <v>1213.0281124497992</v>
      </c>
      <c r="I7630" s="4">
        <v>163.39488674698796</v>
      </c>
      <c r="J7630">
        <v>298.8</v>
      </c>
      <c r="K7630" t="s">
        <v>44</v>
      </c>
      <c r="L7630" t="s">
        <v>72</v>
      </c>
      <c r="M7630" t="s">
        <v>71</v>
      </c>
      <c r="N7630" s="2">
        <v>41271</v>
      </c>
      <c r="O7630" s="2">
        <v>43229</v>
      </c>
      <c r="P7630" t="s">
        <v>24</v>
      </c>
      <c r="Q7630" t="s">
        <v>48</v>
      </c>
      <c r="R7630" s="5" t="str">
        <f t="shared" si="361"/>
        <v>0.11</v>
      </c>
      <c r="S7630" s="6" t="str">
        <f t="shared" si="362"/>
        <v/>
      </c>
      <c r="T7630">
        <f>ROUND(INT(表1[[#This Row],[合同结束日期]]-表1[[#This Row],[合同起始日期]])/365,1)</f>
        <v>5.4</v>
      </c>
    </row>
    <row r="7631" spans="1:20">
      <c r="A7631" s="1">
        <v>42370</v>
      </c>
      <c r="B7631" t="s">
        <v>121</v>
      </c>
      <c r="C7631">
        <f t="shared" si="360"/>
        <v>3</v>
      </c>
      <c r="D7631" t="s">
        <v>137</v>
      </c>
      <c r="E7631" s="4">
        <v>266057.52</v>
      </c>
      <c r="F7631" s="4">
        <v>39349.907207999997</v>
      </c>
      <c r="G7631" s="3">
        <v>0.14789999999999998</v>
      </c>
      <c r="H7631" s="7">
        <v>1081.5346341463414</v>
      </c>
      <c r="I7631" s="4">
        <v>159.9589723902439</v>
      </c>
      <c r="J7631">
        <v>246</v>
      </c>
      <c r="K7631" t="s">
        <v>44</v>
      </c>
      <c r="L7631" t="s">
        <v>72</v>
      </c>
      <c r="M7631" t="s">
        <v>126</v>
      </c>
      <c r="N7631" s="2">
        <v>41249</v>
      </c>
      <c r="O7631" s="2">
        <v>43229</v>
      </c>
      <c r="P7631" t="s">
        <v>24</v>
      </c>
      <c r="Q7631" t="s">
        <v>19</v>
      </c>
      <c r="R7631" s="5" t="str">
        <f t="shared" si="361"/>
        <v>0.1</v>
      </c>
      <c r="S7631" s="6" t="str">
        <f t="shared" si="362"/>
        <v/>
      </c>
      <c r="T7631">
        <f>ROUND(INT(表1[[#This Row],[合同结束日期]]-表1[[#This Row],[合同起始日期]])/365,1)</f>
        <v>5.4</v>
      </c>
    </row>
    <row r="7632" spans="1:20">
      <c r="A7632" s="1">
        <v>42370</v>
      </c>
      <c r="B7632" t="s">
        <v>121</v>
      </c>
      <c r="C7632">
        <f t="shared" si="360"/>
        <v>3</v>
      </c>
      <c r="D7632" t="s">
        <v>443</v>
      </c>
      <c r="E7632" s="4">
        <v>246510</v>
      </c>
      <c r="F7632" s="4">
        <v>20583.584999999999</v>
      </c>
      <c r="G7632" s="3">
        <v>8.3499999999999991E-2</v>
      </c>
      <c r="H7632" s="7">
        <v>4192.3469387755104</v>
      </c>
      <c r="I7632" s="4">
        <v>350.06096938775511</v>
      </c>
      <c r="J7632">
        <v>58.8</v>
      </c>
      <c r="K7632" t="s">
        <v>140</v>
      </c>
      <c r="L7632" t="s">
        <v>309</v>
      </c>
      <c r="M7632" t="s">
        <v>309</v>
      </c>
      <c r="N7632" s="2">
        <v>42156</v>
      </c>
      <c r="O7632" s="2">
        <v>42886</v>
      </c>
      <c r="P7632" t="s">
        <v>24</v>
      </c>
      <c r="Q7632" t="s">
        <v>208</v>
      </c>
      <c r="R7632" s="5" t="str">
        <f t="shared" si="361"/>
        <v>0.05</v>
      </c>
      <c r="S7632" s="6" t="str">
        <f t="shared" si="362"/>
        <v/>
      </c>
      <c r="T7632">
        <f>ROUND(INT(表1[[#This Row],[合同结束日期]]-表1[[#This Row],[合同起始日期]])/365,1)</f>
        <v>2</v>
      </c>
    </row>
    <row r="7633" spans="1:20">
      <c r="A7633" s="1">
        <v>42370</v>
      </c>
      <c r="B7633" t="s">
        <v>121</v>
      </c>
      <c r="C7633">
        <f t="shared" si="360"/>
        <v>3</v>
      </c>
      <c r="D7633" t="s">
        <v>142</v>
      </c>
      <c r="E7633" s="4">
        <v>226511.16</v>
      </c>
      <c r="F7633" s="4">
        <v>47680.599180000005</v>
      </c>
      <c r="G7633" s="3">
        <v>0.21050000000000002</v>
      </c>
      <c r="H7633" s="7">
        <v>857.99681818181818</v>
      </c>
      <c r="I7633" s="4">
        <v>180.60833022727275</v>
      </c>
      <c r="J7633">
        <v>264</v>
      </c>
      <c r="K7633" t="s">
        <v>60</v>
      </c>
      <c r="L7633" t="s">
        <v>61</v>
      </c>
      <c r="M7633" t="s">
        <v>143</v>
      </c>
      <c r="N7633" s="2">
        <v>41383</v>
      </c>
      <c r="O7633" s="2">
        <v>42873</v>
      </c>
      <c r="P7633" t="s">
        <v>24</v>
      </c>
      <c r="Q7633" t="s">
        <v>48</v>
      </c>
      <c r="R7633" s="5" t="str">
        <f t="shared" si="361"/>
        <v>0.11</v>
      </c>
      <c r="S7633" s="6" t="str">
        <f t="shared" si="362"/>
        <v/>
      </c>
      <c r="T7633">
        <f>ROUND(INT(表1[[#This Row],[合同结束日期]]-表1[[#This Row],[合同起始日期]])/365,1)</f>
        <v>4.0999999999999996</v>
      </c>
    </row>
    <row r="7634" spans="1:20">
      <c r="A7634" s="1">
        <v>42370</v>
      </c>
      <c r="B7634" t="s">
        <v>121</v>
      </c>
      <c r="C7634">
        <f t="shared" si="360"/>
        <v>3</v>
      </c>
      <c r="D7634" t="s">
        <v>425</v>
      </c>
      <c r="E7634" s="4">
        <v>267195.59999999998</v>
      </c>
      <c r="F7634" s="4">
        <v>42110.026559999991</v>
      </c>
      <c r="G7634" s="3">
        <v>0.15759999999999999</v>
      </c>
      <c r="H7634" s="7">
        <v>6548.911764705882</v>
      </c>
      <c r="I7634" s="4">
        <v>1032.1084941176468</v>
      </c>
      <c r="J7634">
        <v>40.799999999999997</v>
      </c>
      <c r="K7634" t="s">
        <v>44</v>
      </c>
      <c r="L7634" t="s">
        <v>46</v>
      </c>
      <c r="M7634" t="s">
        <v>187</v>
      </c>
      <c r="N7634" s="2">
        <v>42156</v>
      </c>
      <c r="O7634" s="2">
        <v>42886</v>
      </c>
      <c r="P7634" t="s">
        <v>24</v>
      </c>
      <c r="Q7634" t="s">
        <v>25</v>
      </c>
      <c r="R7634" s="5" t="str">
        <f t="shared" si="361"/>
        <v>0.15</v>
      </c>
      <c r="S7634" s="6" t="str">
        <f t="shared" si="362"/>
        <v/>
      </c>
      <c r="T7634">
        <f>ROUND(INT(表1[[#This Row],[合同结束日期]]-表1[[#This Row],[合同起始日期]])/365,1)</f>
        <v>2</v>
      </c>
    </row>
    <row r="7635" spans="1:20">
      <c r="A7635" s="1">
        <v>42370</v>
      </c>
      <c r="B7635" t="s">
        <v>121</v>
      </c>
      <c r="C7635">
        <f t="shared" si="360"/>
        <v>3</v>
      </c>
      <c r="D7635" t="s">
        <v>146</v>
      </c>
      <c r="E7635" s="4">
        <v>881521.03200000001</v>
      </c>
      <c r="F7635" s="4">
        <v>123412.94448000001</v>
      </c>
      <c r="G7635" s="3">
        <v>0.14000000000000001</v>
      </c>
      <c r="H7635" s="7">
        <v>5401.4769117647065</v>
      </c>
      <c r="I7635" s="4">
        <v>756.20676764705888</v>
      </c>
      <c r="J7635">
        <v>163.19999999999999</v>
      </c>
      <c r="K7635" t="s">
        <v>11</v>
      </c>
      <c r="L7635" t="s">
        <v>51</v>
      </c>
      <c r="M7635" t="s">
        <v>50</v>
      </c>
      <c r="N7635" s="2">
        <v>41343</v>
      </c>
      <c r="O7635" s="2">
        <v>42499</v>
      </c>
      <c r="P7635" t="s">
        <v>18</v>
      </c>
      <c r="Q7635" t="s">
        <v>83</v>
      </c>
      <c r="R7635" s="5" t="str">
        <f t="shared" si="361"/>
        <v>0.14</v>
      </c>
      <c r="S7635" s="6" t="str">
        <f t="shared" si="362"/>
        <v/>
      </c>
      <c r="T7635">
        <f>ROUND(INT(表1[[#This Row],[合同结束日期]]-表1[[#This Row],[合同起始日期]])/365,1)</f>
        <v>3.2</v>
      </c>
    </row>
    <row r="7636" spans="1:20">
      <c r="A7636" s="1">
        <v>42370</v>
      </c>
      <c r="B7636" t="s">
        <v>121</v>
      </c>
      <c r="C7636">
        <f t="shared" si="360"/>
        <v>3</v>
      </c>
      <c r="D7636" t="s">
        <v>147</v>
      </c>
      <c r="E7636" s="4">
        <v>965130.43199999991</v>
      </c>
      <c r="F7636" s="4">
        <v>88212.921484800012</v>
      </c>
      <c r="G7636" s="3">
        <v>9.1400000000000023E-2</v>
      </c>
      <c r="H7636" s="7">
        <v>1189.7564497041419</v>
      </c>
      <c r="I7636" s="4">
        <v>108.7437395029586</v>
      </c>
      <c r="J7636">
        <v>811.19999999999993</v>
      </c>
      <c r="K7636" t="s">
        <v>44</v>
      </c>
      <c r="L7636" t="s">
        <v>72</v>
      </c>
      <c r="M7636" t="s">
        <v>71</v>
      </c>
      <c r="N7636" s="2">
        <v>41240</v>
      </c>
      <c r="O7636" s="2">
        <v>44325</v>
      </c>
      <c r="P7636" t="s">
        <v>18</v>
      </c>
      <c r="Q7636" t="s">
        <v>42</v>
      </c>
      <c r="R7636" s="5" t="str">
        <f t="shared" si="361"/>
        <v>0.08</v>
      </c>
      <c r="S7636" s="6" t="str">
        <f t="shared" si="362"/>
        <v/>
      </c>
      <c r="T7636">
        <f>ROUND(INT(表1[[#This Row],[合同结束日期]]-表1[[#This Row],[合同起始日期]])/365,1)</f>
        <v>8.5</v>
      </c>
    </row>
    <row r="7637" spans="1:20">
      <c r="A7637" s="1">
        <v>42370</v>
      </c>
      <c r="B7637" t="s">
        <v>121</v>
      </c>
      <c r="C7637">
        <f t="shared" si="360"/>
        <v>3</v>
      </c>
      <c r="D7637" t="s">
        <v>148</v>
      </c>
      <c r="E7637" s="4">
        <v>145371.72</v>
      </c>
      <c r="F7637" s="4">
        <v>21166.122432000004</v>
      </c>
      <c r="G7637" s="3">
        <v>0.14560000000000003</v>
      </c>
      <c r="H7637" s="7">
        <v>1953.9209677419358</v>
      </c>
      <c r="I7637" s="4">
        <v>284.49089290322587</v>
      </c>
      <c r="J7637">
        <v>74.399999999999991</v>
      </c>
      <c r="K7637" t="s">
        <v>44</v>
      </c>
      <c r="L7637" t="s">
        <v>72</v>
      </c>
      <c r="M7637" t="s">
        <v>126</v>
      </c>
      <c r="N7637" s="2">
        <v>41312</v>
      </c>
      <c r="O7637" s="2">
        <v>43229</v>
      </c>
      <c r="P7637" t="s">
        <v>24</v>
      </c>
      <c r="Q7637" t="s">
        <v>65</v>
      </c>
      <c r="R7637" s="5" t="str">
        <f t="shared" si="361"/>
        <v>0.12</v>
      </c>
      <c r="S7637" s="6" t="str">
        <f t="shared" si="362"/>
        <v/>
      </c>
      <c r="T7637">
        <f>ROUND(INT(表1[[#This Row],[合同结束日期]]-表1[[#This Row],[合同起始日期]])/365,1)</f>
        <v>5.3</v>
      </c>
    </row>
    <row r="7638" spans="1:20">
      <c r="A7638" s="1">
        <v>42370</v>
      </c>
      <c r="B7638" t="s">
        <v>121</v>
      </c>
      <c r="C7638">
        <f t="shared" si="360"/>
        <v>3</v>
      </c>
      <c r="D7638" t="s">
        <v>477</v>
      </c>
      <c r="E7638" s="4">
        <v>65763.599999999991</v>
      </c>
      <c r="F7638" s="4">
        <v>13021.192800000001</v>
      </c>
      <c r="G7638" s="3">
        <v>0.19800000000000004</v>
      </c>
      <c r="H7638" s="7">
        <v>1767.8387096774193</v>
      </c>
      <c r="I7638" s="4">
        <v>350.03206451612908</v>
      </c>
      <c r="J7638">
        <v>37.199999999999996</v>
      </c>
      <c r="K7638" t="s">
        <v>44</v>
      </c>
      <c r="L7638" t="s">
        <v>46</v>
      </c>
      <c r="M7638" t="s">
        <v>187</v>
      </c>
      <c r="N7638" s="2">
        <v>42293</v>
      </c>
      <c r="O7638" s="2">
        <v>43023</v>
      </c>
      <c r="P7638" t="s">
        <v>24</v>
      </c>
      <c r="Q7638" t="s">
        <v>83</v>
      </c>
      <c r="R7638" s="5" t="str">
        <f t="shared" si="361"/>
        <v>0.14</v>
      </c>
      <c r="S7638" s="6" t="str">
        <f t="shared" si="362"/>
        <v/>
      </c>
      <c r="T7638">
        <f>ROUND(INT(表1[[#This Row],[合同结束日期]]-表1[[#This Row],[合同起始日期]])/365,1)</f>
        <v>2</v>
      </c>
    </row>
    <row r="7639" spans="1:20">
      <c r="A7639" s="1">
        <v>42370</v>
      </c>
      <c r="B7639" t="s">
        <v>121</v>
      </c>
      <c r="C7639">
        <f t="shared" si="360"/>
        <v>3</v>
      </c>
      <c r="D7639" t="s">
        <v>149</v>
      </c>
      <c r="E7639" s="4">
        <v>3861365.6639999999</v>
      </c>
      <c r="F7639" s="4">
        <v>473692.60377417348</v>
      </c>
      <c r="G7639" s="3">
        <v>0.12267488888464242</v>
      </c>
      <c r="H7639" s="7">
        <v>865.46657342657352</v>
      </c>
      <c r="I7639" s="4">
        <v>106.17101572847713</v>
      </c>
      <c r="J7639">
        <v>4461.5999999999995</v>
      </c>
      <c r="K7639" t="s">
        <v>151</v>
      </c>
      <c r="L7639" t="s">
        <v>150</v>
      </c>
      <c r="M7639" t="s">
        <v>150</v>
      </c>
      <c r="N7639" s="2">
        <v>41150</v>
      </c>
      <c r="O7639" s="2">
        <v>48708</v>
      </c>
      <c r="P7639" t="s">
        <v>24</v>
      </c>
      <c r="Q7639" t="s">
        <v>65</v>
      </c>
      <c r="R7639" s="5" t="str">
        <f t="shared" si="361"/>
        <v>0.12</v>
      </c>
      <c r="S7639" s="6" t="str">
        <f t="shared" si="362"/>
        <v/>
      </c>
      <c r="T7639">
        <f>ROUND(INT(表1[[#This Row],[合同结束日期]]-表1[[#This Row],[合同起始日期]])/365,1)</f>
        <v>20.7</v>
      </c>
    </row>
    <row r="7640" spans="1:20">
      <c r="A7640" s="1">
        <v>42370</v>
      </c>
      <c r="B7640" t="s">
        <v>121</v>
      </c>
      <c r="C7640">
        <f t="shared" si="360"/>
        <v>3</v>
      </c>
      <c r="D7640" t="s">
        <v>225</v>
      </c>
      <c r="E7640" s="4">
        <v>407340</v>
      </c>
      <c r="F7640" s="4">
        <v>48628.321784276246</v>
      </c>
      <c r="G7640" s="3">
        <v>0.11938017819088782</v>
      </c>
      <c r="H7640" s="7">
        <v>2256.5312770059163</v>
      </c>
      <c r="I7640" s="4">
        <v>269.38510594227796</v>
      </c>
      <c r="J7640">
        <v>180.51599999999999</v>
      </c>
      <c r="K7640" t="s">
        <v>44</v>
      </c>
      <c r="L7640" t="s">
        <v>72</v>
      </c>
      <c r="M7640" t="s">
        <v>126</v>
      </c>
      <c r="N7640" s="2">
        <v>41337</v>
      </c>
      <c r="O7640" s="2">
        <v>46917</v>
      </c>
      <c r="P7640" t="s">
        <v>24</v>
      </c>
      <c r="Q7640">
        <v>0.08</v>
      </c>
      <c r="R7640" s="5">
        <f t="shared" si="361"/>
        <v>0.08</v>
      </c>
      <c r="S7640" s="6" t="str">
        <f t="shared" si="362"/>
        <v/>
      </c>
      <c r="T7640">
        <f>ROUND(INT(表1[[#This Row],[合同结束日期]]-表1[[#This Row],[合同起始日期]])/365,1)</f>
        <v>15.3</v>
      </c>
    </row>
    <row r="7641" spans="1:20">
      <c r="A7641" s="1">
        <v>42370</v>
      </c>
      <c r="B7641" t="s">
        <v>121</v>
      </c>
      <c r="C7641">
        <f t="shared" si="360"/>
        <v>3</v>
      </c>
      <c r="D7641" t="s">
        <v>152</v>
      </c>
      <c r="E7641" s="4">
        <v>230952</v>
      </c>
      <c r="F7641" s="4">
        <v>63373.228800000004</v>
      </c>
      <c r="G7641" s="3">
        <v>0.27440000000000003</v>
      </c>
      <c r="H7641" s="7">
        <v>692.30215827338134</v>
      </c>
      <c r="I7641" s="4">
        <v>189.96771223021585</v>
      </c>
      <c r="J7641">
        <v>333.59999999999997</v>
      </c>
      <c r="K7641" t="s">
        <v>151</v>
      </c>
      <c r="L7641" t="s">
        <v>154</v>
      </c>
      <c r="M7641" t="s">
        <v>153</v>
      </c>
      <c r="N7641" s="2">
        <v>41261</v>
      </c>
      <c r="O7641" s="2">
        <v>43229</v>
      </c>
      <c r="P7641" t="s">
        <v>14</v>
      </c>
      <c r="Q7641" t="s">
        <v>37</v>
      </c>
      <c r="R7641" s="5" t="str">
        <f t="shared" si="361"/>
        <v>0.</v>
      </c>
      <c r="S7641" s="6" t="str">
        <f t="shared" si="362"/>
        <v/>
      </c>
      <c r="T7641">
        <f>ROUND(INT(表1[[#This Row],[合同结束日期]]-表1[[#This Row],[合同起始日期]])/365,1)</f>
        <v>5.4</v>
      </c>
    </row>
    <row r="7642" spans="1:20">
      <c r="A7642" s="1">
        <v>42370</v>
      </c>
      <c r="B7642" t="s">
        <v>121</v>
      </c>
      <c r="C7642">
        <f t="shared" si="360"/>
        <v>3</v>
      </c>
      <c r="D7642" t="s">
        <v>138</v>
      </c>
      <c r="E7642" s="4">
        <v>104940</v>
      </c>
      <c r="F7642" s="4">
        <v>17661.402000000002</v>
      </c>
      <c r="G7642" s="3">
        <v>0.16830000000000001</v>
      </c>
      <c r="H7642" s="7">
        <v>1901.0869565217392</v>
      </c>
      <c r="I7642" s="4">
        <v>319.95293478260874</v>
      </c>
      <c r="J7642">
        <v>55.199999999999996</v>
      </c>
      <c r="K7642" t="s">
        <v>140</v>
      </c>
      <c r="L7642" t="s">
        <v>139</v>
      </c>
      <c r="M7642" t="s">
        <v>139</v>
      </c>
      <c r="N7642" s="2">
        <v>42182</v>
      </c>
      <c r="O7642" s="2">
        <v>42912</v>
      </c>
      <c r="P7642" t="s">
        <v>24</v>
      </c>
      <c r="Q7642" t="s">
        <v>83</v>
      </c>
      <c r="R7642" s="5" t="str">
        <f t="shared" si="361"/>
        <v>0.14</v>
      </c>
      <c r="S7642" s="6" t="str">
        <f t="shared" si="362"/>
        <v/>
      </c>
      <c r="T7642">
        <f>ROUND(INT(表1[[#This Row],[合同结束日期]]-表1[[#This Row],[合同起始日期]])/365,1)</f>
        <v>2</v>
      </c>
    </row>
    <row r="7643" spans="1:20">
      <c r="A7643" s="1">
        <v>42370</v>
      </c>
      <c r="B7643" t="s">
        <v>121</v>
      </c>
      <c r="C7643">
        <f t="shared" si="360"/>
        <v>3</v>
      </c>
      <c r="D7643" t="s">
        <v>426</v>
      </c>
      <c r="E7643" s="4">
        <v>661998.72</v>
      </c>
      <c r="F7643" s="4">
        <v>112010.183424</v>
      </c>
      <c r="G7643" s="3">
        <v>0.16920000000000002</v>
      </c>
      <c r="H7643" s="7">
        <v>5408.4862745098044</v>
      </c>
      <c r="I7643" s="4">
        <v>915.11587764705894</v>
      </c>
      <c r="J7643">
        <v>122.39999999999999</v>
      </c>
      <c r="K7643" t="s">
        <v>11</v>
      </c>
      <c r="L7643" t="s">
        <v>13</v>
      </c>
      <c r="M7643" t="s">
        <v>27</v>
      </c>
      <c r="N7643" s="2">
        <v>42172</v>
      </c>
      <c r="O7643" s="2">
        <v>42902</v>
      </c>
      <c r="P7643" t="s">
        <v>24</v>
      </c>
      <c r="Q7643" t="s">
        <v>59</v>
      </c>
      <c r="R7643" s="5" t="str">
        <f t="shared" si="361"/>
        <v>0.16</v>
      </c>
      <c r="S7643" s="6" t="str">
        <f t="shared" si="362"/>
        <v/>
      </c>
      <c r="T7643">
        <f>ROUND(INT(表1[[#This Row],[合同结束日期]]-表1[[#This Row],[合同起始日期]])/365,1)</f>
        <v>2</v>
      </c>
    </row>
    <row r="7644" spans="1:20">
      <c r="A7644" s="1">
        <v>42370</v>
      </c>
      <c r="B7644" t="s">
        <v>121</v>
      </c>
      <c r="C7644">
        <f t="shared" si="360"/>
        <v>3</v>
      </c>
      <c r="D7644" t="s">
        <v>445</v>
      </c>
      <c r="E7644" s="4">
        <v>158784.6</v>
      </c>
      <c r="F7644" s="4">
        <v>33201.859859999997</v>
      </c>
      <c r="G7644" s="3">
        <v>0.20909999999999998</v>
      </c>
      <c r="H7644" s="7">
        <v>1718.4480519480521</v>
      </c>
      <c r="I7644" s="4">
        <v>359.32748766233766</v>
      </c>
      <c r="J7644">
        <v>92.399999999999991</v>
      </c>
      <c r="K7644" t="s">
        <v>11</v>
      </c>
      <c r="L7644" t="s">
        <v>51</v>
      </c>
      <c r="M7644" t="s">
        <v>50</v>
      </c>
      <c r="N7644" s="2">
        <v>42172</v>
      </c>
      <c r="O7644" s="2">
        <v>42902</v>
      </c>
      <c r="P7644" t="s">
        <v>24</v>
      </c>
      <c r="Q7644" t="s">
        <v>30</v>
      </c>
      <c r="R7644" s="5" t="str">
        <f t="shared" si="361"/>
        <v>0.18</v>
      </c>
      <c r="S7644" s="6" t="str">
        <f t="shared" si="362"/>
        <v/>
      </c>
      <c r="T7644">
        <f>ROUND(INT(表1[[#This Row],[合同结束日期]]-表1[[#This Row],[合同起始日期]])/365,1)</f>
        <v>2</v>
      </c>
    </row>
    <row r="7645" spans="1:20">
      <c r="A7645" s="1">
        <v>42370</v>
      </c>
      <c r="B7645" t="s">
        <v>121</v>
      </c>
      <c r="C7645">
        <f t="shared" si="360"/>
        <v>3</v>
      </c>
      <c r="D7645" t="s">
        <v>447</v>
      </c>
      <c r="E7645" s="4">
        <v>475490.39999999997</v>
      </c>
      <c r="F7645" s="4">
        <v>82069.643039999995</v>
      </c>
      <c r="G7645" s="3">
        <v>0.1726</v>
      </c>
      <c r="H7645" s="7">
        <v>3962.4199999999996</v>
      </c>
      <c r="I7645" s="4">
        <v>683.91369199999997</v>
      </c>
      <c r="J7645">
        <v>120</v>
      </c>
      <c r="K7645" t="s">
        <v>11</v>
      </c>
      <c r="L7645" t="s">
        <v>51</v>
      </c>
      <c r="M7645" t="s">
        <v>50</v>
      </c>
      <c r="N7645" s="2">
        <v>42172</v>
      </c>
      <c r="O7645" s="2">
        <v>42902</v>
      </c>
      <c r="P7645" t="s">
        <v>24</v>
      </c>
      <c r="Q7645" t="s">
        <v>59</v>
      </c>
      <c r="R7645" s="5" t="str">
        <f t="shared" si="361"/>
        <v>0.16</v>
      </c>
      <c r="S7645" s="6" t="str">
        <f t="shared" si="362"/>
        <v/>
      </c>
      <c r="T7645">
        <f>ROUND(INT(表1[[#This Row],[合同结束日期]]-表1[[#This Row],[合同起始日期]])/365,1)</f>
        <v>2</v>
      </c>
    </row>
    <row r="7646" spans="1:20">
      <c r="A7646" s="1">
        <v>42370</v>
      </c>
      <c r="B7646" t="s">
        <v>121</v>
      </c>
      <c r="C7646">
        <f t="shared" si="360"/>
        <v>3</v>
      </c>
      <c r="D7646" t="s">
        <v>367</v>
      </c>
      <c r="E7646" s="4">
        <v>1015250.3999999999</v>
      </c>
      <c r="F7646" s="4">
        <v>168430.04136</v>
      </c>
      <c r="G7646" s="3">
        <v>0.16590000000000002</v>
      </c>
      <c r="H7646" s="7">
        <v>8460.42</v>
      </c>
      <c r="I7646" s="4">
        <v>1403.583678</v>
      </c>
      <c r="J7646">
        <v>120</v>
      </c>
      <c r="K7646" t="s">
        <v>11</v>
      </c>
      <c r="L7646" t="s">
        <v>51</v>
      </c>
      <c r="M7646" t="s">
        <v>50</v>
      </c>
      <c r="N7646" s="2">
        <v>41989</v>
      </c>
      <c r="O7646" s="2">
        <v>42719</v>
      </c>
      <c r="P7646" t="s">
        <v>24</v>
      </c>
      <c r="Q7646" t="s">
        <v>59</v>
      </c>
      <c r="R7646" s="5" t="str">
        <f t="shared" si="361"/>
        <v>0.16</v>
      </c>
      <c r="S7646" s="6" t="str">
        <f t="shared" si="362"/>
        <v/>
      </c>
      <c r="T7646">
        <f>ROUND(INT(表1[[#This Row],[合同结束日期]]-表1[[#This Row],[合同起始日期]])/365,1)</f>
        <v>2</v>
      </c>
    </row>
    <row r="7647" spans="1:20">
      <c r="A7647" s="1">
        <v>42370</v>
      </c>
      <c r="B7647" t="s">
        <v>121</v>
      </c>
      <c r="C7647">
        <f t="shared" si="360"/>
        <v>3</v>
      </c>
      <c r="D7647" t="s">
        <v>158</v>
      </c>
      <c r="E7647" s="4">
        <v>201859.44</v>
      </c>
      <c r="F7647" s="4">
        <v>35648.377103999999</v>
      </c>
      <c r="G7647" s="3">
        <v>0.17660000000000001</v>
      </c>
      <c r="H7647" s="7">
        <v>3003.860714285714</v>
      </c>
      <c r="I7647" s="4">
        <v>530.48180214285708</v>
      </c>
      <c r="J7647">
        <v>67.2</v>
      </c>
      <c r="K7647" t="s">
        <v>11</v>
      </c>
      <c r="L7647" t="s">
        <v>13</v>
      </c>
      <c r="M7647" t="s">
        <v>27</v>
      </c>
      <c r="N7647" s="2">
        <v>41330</v>
      </c>
      <c r="O7647" s="2">
        <v>42499</v>
      </c>
      <c r="P7647" t="s">
        <v>24</v>
      </c>
      <c r="Q7647" t="s">
        <v>59</v>
      </c>
      <c r="R7647" s="5" t="str">
        <f t="shared" si="361"/>
        <v>0.16</v>
      </c>
      <c r="S7647" s="6" t="str">
        <f t="shared" si="362"/>
        <v/>
      </c>
      <c r="T7647">
        <f>ROUND(INT(表1[[#This Row],[合同结束日期]]-表1[[#This Row],[合同起始日期]])/365,1)</f>
        <v>3.2</v>
      </c>
    </row>
    <row r="7648" spans="1:20">
      <c r="A7648" s="1">
        <v>42370</v>
      </c>
      <c r="B7648" t="s">
        <v>121</v>
      </c>
      <c r="C7648">
        <f t="shared" si="360"/>
        <v>3</v>
      </c>
      <c r="D7648" t="s">
        <v>108</v>
      </c>
      <c r="E7648" s="4">
        <v>186744</v>
      </c>
      <c r="F7648" s="4">
        <v>33240.432000000001</v>
      </c>
      <c r="G7648" s="3">
        <v>0.17799999999999999</v>
      </c>
      <c r="H7648" s="7">
        <v>2778.9285714285711</v>
      </c>
      <c r="I7648" s="4">
        <v>494.64928571428572</v>
      </c>
      <c r="J7648">
        <v>67.2</v>
      </c>
      <c r="K7648" t="s">
        <v>11</v>
      </c>
      <c r="L7648" t="s">
        <v>12</v>
      </c>
      <c r="M7648" t="s">
        <v>53</v>
      </c>
      <c r="N7648" s="2">
        <v>42156</v>
      </c>
      <c r="O7648" s="2">
        <v>42886</v>
      </c>
      <c r="P7648" t="s">
        <v>24</v>
      </c>
      <c r="Q7648" t="s">
        <v>59</v>
      </c>
      <c r="R7648" s="5" t="str">
        <f t="shared" si="361"/>
        <v>0.16</v>
      </c>
      <c r="S7648" s="6" t="str">
        <f t="shared" si="362"/>
        <v/>
      </c>
      <c r="T7648">
        <f>ROUND(INT(表1[[#This Row],[合同结束日期]]-表1[[#This Row],[合同起始日期]])/365,1)</f>
        <v>2</v>
      </c>
    </row>
    <row r="7649" spans="1:20">
      <c r="A7649" s="1">
        <v>42370</v>
      </c>
      <c r="B7649" t="s">
        <v>121</v>
      </c>
      <c r="C7649">
        <f t="shared" si="360"/>
        <v>3</v>
      </c>
      <c r="D7649" t="s">
        <v>244</v>
      </c>
      <c r="E7649" s="4">
        <v>406345.2</v>
      </c>
      <c r="F7649" s="4">
        <v>78383.989079999999</v>
      </c>
      <c r="G7649" s="3">
        <v>0.19289999999999999</v>
      </c>
      <c r="H7649" s="7">
        <v>2184.6516129032257</v>
      </c>
      <c r="I7649" s="4">
        <v>421.41929612903226</v>
      </c>
      <c r="J7649">
        <v>186</v>
      </c>
      <c r="K7649" t="s">
        <v>11</v>
      </c>
      <c r="L7649" t="s">
        <v>13</v>
      </c>
      <c r="M7649" t="s">
        <v>27</v>
      </c>
      <c r="N7649" s="2">
        <v>41445</v>
      </c>
      <c r="O7649" s="2">
        <v>42570</v>
      </c>
      <c r="P7649" t="s">
        <v>24</v>
      </c>
      <c r="Q7649" t="s">
        <v>56</v>
      </c>
      <c r="R7649" s="5" t="str">
        <f t="shared" si="361"/>
        <v>0.17</v>
      </c>
      <c r="S7649" s="6" t="str">
        <f t="shared" si="362"/>
        <v/>
      </c>
      <c r="T7649">
        <f>ROUND(INT(表1[[#This Row],[合同结束日期]]-表1[[#This Row],[合同起始日期]])/365,1)</f>
        <v>3.1</v>
      </c>
    </row>
    <row r="7650" spans="1:20">
      <c r="A7650" s="1">
        <v>42370</v>
      </c>
      <c r="B7650" t="s">
        <v>121</v>
      </c>
      <c r="C7650">
        <f t="shared" si="360"/>
        <v>3</v>
      </c>
      <c r="D7650" t="s">
        <v>160</v>
      </c>
      <c r="E7650" s="4">
        <v>472054.8</v>
      </c>
      <c r="F7650" s="4">
        <v>74490.247440000006</v>
      </c>
      <c r="G7650" s="3">
        <v>0.15780000000000002</v>
      </c>
      <c r="H7650" s="7">
        <v>6448.8360655737697</v>
      </c>
      <c r="I7650" s="4">
        <v>1017.626331147541</v>
      </c>
      <c r="J7650">
        <v>73.2</v>
      </c>
      <c r="K7650" t="s">
        <v>20</v>
      </c>
      <c r="L7650" t="s">
        <v>21</v>
      </c>
      <c r="M7650" t="s">
        <v>130</v>
      </c>
      <c r="N7650" s="2">
        <v>41295</v>
      </c>
      <c r="O7650" s="2">
        <v>42499</v>
      </c>
      <c r="P7650" t="s">
        <v>24</v>
      </c>
      <c r="Q7650" t="s">
        <v>25</v>
      </c>
      <c r="R7650" s="5" t="str">
        <f t="shared" si="361"/>
        <v>0.15</v>
      </c>
      <c r="S7650" s="6" t="str">
        <f t="shared" si="362"/>
        <v/>
      </c>
      <c r="T7650">
        <f>ROUND(INT(表1[[#This Row],[合同结束日期]]-表1[[#This Row],[合同起始日期]])/365,1)</f>
        <v>3.3</v>
      </c>
    </row>
    <row r="7651" spans="1:20">
      <c r="A7651" s="1">
        <v>42370</v>
      </c>
      <c r="B7651" t="s">
        <v>121</v>
      </c>
      <c r="C7651">
        <f t="shared" si="360"/>
        <v>3</v>
      </c>
      <c r="D7651" t="s">
        <v>161</v>
      </c>
      <c r="E7651" s="4">
        <v>291095.64</v>
      </c>
      <c r="F7651" s="4">
        <v>53678.036015999998</v>
      </c>
      <c r="G7651" s="3">
        <v>0.18439999999999998</v>
      </c>
      <c r="H7651" s="7">
        <v>3465.4242857142858</v>
      </c>
      <c r="I7651" s="4">
        <v>639.02423828571432</v>
      </c>
      <c r="J7651">
        <v>84</v>
      </c>
      <c r="K7651" t="s">
        <v>20</v>
      </c>
      <c r="L7651" t="s">
        <v>21</v>
      </c>
      <c r="M7651" t="s">
        <v>17</v>
      </c>
      <c r="N7651" s="2">
        <v>41326</v>
      </c>
      <c r="O7651" s="2">
        <v>42499</v>
      </c>
      <c r="P7651" t="s">
        <v>24</v>
      </c>
      <c r="Q7651" t="s">
        <v>56</v>
      </c>
      <c r="R7651" s="5" t="str">
        <f t="shared" si="361"/>
        <v>0.17</v>
      </c>
      <c r="S7651" s="6" t="str">
        <f t="shared" si="362"/>
        <v/>
      </c>
      <c r="T7651">
        <f>ROUND(INT(表1[[#This Row],[合同结束日期]]-表1[[#This Row],[合同起始日期]])/365,1)</f>
        <v>3.2</v>
      </c>
    </row>
    <row r="7652" spans="1:20">
      <c r="A7652" s="1">
        <v>42370</v>
      </c>
      <c r="B7652" t="s">
        <v>121</v>
      </c>
      <c r="C7652">
        <f t="shared" si="360"/>
        <v>3</v>
      </c>
      <c r="D7652" t="s">
        <v>428</v>
      </c>
      <c r="E7652" s="4">
        <v>291304.8</v>
      </c>
      <c r="F7652" s="4">
        <v>54852.69384</v>
      </c>
      <c r="G7652" s="3">
        <v>0.1883</v>
      </c>
      <c r="H7652" s="7">
        <v>2727.5730337078653</v>
      </c>
      <c r="I7652" s="4">
        <v>513.60200224719108</v>
      </c>
      <c r="J7652">
        <v>106.8</v>
      </c>
      <c r="K7652" t="s">
        <v>20</v>
      </c>
      <c r="L7652" t="s">
        <v>21</v>
      </c>
      <c r="M7652" t="s">
        <v>130</v>
      </c>
      <c r="N7652" s="2">
        <v>42156</v>
      </c>
      <c r="O7652" s="2">
        <v>42886</v>
      </c>
      <c r="P7652" t="s">
        <v>24</v>
      </c>
      <c r="Q7652" t="s">
        <v>56</v>
      </c>
      <c r="R7652" s="5" t="str">
        <f t="shared" si="361"/>
        <v>0.17</v>
      </c>
      <c r="S7652" s="6" t="str">
        <f t="shared" si="362"/>
        <v/>
      </c>
      <c r="T7652">
        <f>ROUND(INT(表1[[#This Row],[合同结束日期]]-表1[[#This Row],[合同起始日期]])/365,1)</f>
        <v>2</v>
      </c>
    </row>
    <row r="7653" spans="1:20">
      <c r="A7653" s="1">
        <v>42370</v>
      </c>
      <c r="B7653" t="s">
        <v>121</v>
      </c>
      <c r="C7653">
        <f t="shared" si="360"/>
        <v>3</v>
      </c>
      <c r="D7653" t="s">
        <v>133</v>
      </c>
      <c r="E7653" s="4">
        <v>43885.799999999996</v>
      </c>
      <c r="F7653" s="4">
        <v>18059.006699999998</v>
      </c>
      <c r="G7653" s="3">
        <v>0.41149999999999998</v>
      </c>
      <c r="H7653" s="7">
        <v>850.49999999999989</v>
      </c>
      <c r="I7653" s="4">
        <v>349.98074999999994</v>
      </c>
      <c r="J7653">
        <v>51.6</v>
      </c>
      <c r="K7653" t="s">
        <v>20</v>
      </c>
      <c r="L7653" t="s">
        <v>21</v>
      </c>
      <c r="M7653" t="s">
        <v>134</v>
      </c>
      <c r="N7653" s="2">
        <v>42156</v>
      </c>
      <c r="O7653" s="2">
        <v>42886</v>
      </c>
      <c r="P7653" t="s">
        <v>24</v>
      </c>
      <c r="Q7653" t="s">
        <v>28</v>
      </c>
      <c r="R7653" s="5" t="str">
        <f t="shared" si="361"/>
        <v>0.13</v>
      </c>
      <c r="S7653" s="6" t="str">
        <f t="shared" si="362"/>
        <v/>
      </c>
      <c r="T7653">
        <f>ROUND(INT(表1[[#This Row],[合同结束日期]]-表1[[#This Row],[合同起始日期]])/365,1)</f>
        <v>2</v>
      </c>
    </row>
    <row r="7654" spans="1:20">
      <c r="A7654" s="1">
        <v>42370</v>
      </c>
      <c r="B7654" t="s">
        <v>121</v>
      </c>
      <c r="C7654">
        <f t="shared" si="360"/>
        <v>3</v>
      </c>
      <c r="D7654" t="s">
        <v>448</v>
      </c>
      <c r="E7654" s="4">
        <v>142857.60000000001</v>
      </c>
      <c r="F7654" s="4">
        <v>27400.087680000001</v>
      </c>
      <c r="G7654" s="3">
        <v>0.1918</v>
      </c>
      <c r="H7654" s="7">
        <v>2289.3846153846157</v>
      </c>
      <c r="I7654" s="4">
        <v>439.10396923076922</v>
      </c>
      <c r="J7654">
        <v>62.4</v>
      </c>
      <c r="K7654" t="s">
        <v>20</v>
      </c>
      <c r="L7654" t="s">
        <v>21</v>
      </c>
      <c r="M7654" t="s">
        <v>130</v>
      </c>
      <c r="N7654" s="2">
        <v>42156</v>
      </c>
      <c r="O7654" s="2">
        <v>42886</v>
      </c>
      <c r="P7654" t="s">
        <v>24</v>
      </c>
      <c r="Q7654" t="s">
        <v>56</v>
      </c>
      <c r="R7654" s="5" t="str">
        <f t="shared" si="361"/>
        <v>0.17</v>
      </c>
      <c r="S7654" s="6" t="str">
        <f t="shared" si="362"/>
        <v/>
      </c>
      <c r="T7654">
        <f>ROUND(INT(表1[[#This Row],[合同结束日期]]-表1[[#This Row],[合同起始日期]])/365,1)</f>
        <v>2</v>
      </c>
    </row>
    <row r="7655" spans="1:20">
      <c r="A7655" s="1">
        <v>42370</v>
      </c>
      <c r="B7655" t="s">
        <v>121</v>
      </c>
      <c r="C7655">
        <f t="shared" si="360"/>
        <v>3</v>
      </c>
      <c r="D7655" t="s">
        <v>380</v>
      </c>
      <c r="E7655" s="4">
        <v>466773.48000000004</v>
      </c>
      <c r="F7655" s="4">
        <v>79258.136904000014</v>
      </c>
      <c r="G7655" s="3">
        <v>0.16980000000000001</v>
      </c>
      <c r="H7655" s="7">
        <v>5118.1302631578947</v>
      </c>
      <c r="I7655" s="4">
        <v>869.05851868421064</v>
      </c>
      <c r="J7655">
        <v>91.2</v>
      </c>
      <c r="K7655" t="s">
        <v>20</v>
      </c>
      <c r="L7655" t="s">
        <v>21</v>
      </c>
      <c r="M7655" t="s">
        <v>130</v>
      </c>
      <c r="N7655" s="2">
        <v>42104</v>
      </c>
      <c r="O7655" s="2">
        <v>42834</v>
      </c>
      <c r="P7655" t="s">
        <v>24</v>
      </c>
      <c r="Q7655" t="s">
        <v>59</v>
      </c>
      <c r="R7655" s="5" t="str">
        <f t="shared" si="361"/>
        <v>0.16</v>
      </c>
      <c r="S7655" s="6" t="str">
        <f t="shared" si="362"/>
        <v/>
      </c>
      <c r="T7655">
        <f>ROUND(INT(表1[[#This Row],[合同结束日期]]-表1[[#This Row],[合同起始日期]])/365,1)</f>
        <v>2</v>
      </c>
    </row>
    <row r="7656" spans="1:20">
      <c r="A7656" s="1">
        <v>42370</v>
      </c>
      <c r="B7656" t="s">
        <v>121</v>
      </c>
      <c r="C7656">
        <f t="shared" si="360"/>
        <v>3</v>
      </c>
      <c r="D7656" t="s">
        <v>166</v>
      </c>
      <c r="E7656" s="4">
        <v>703287.6</v>
      </c>
      <c r="F7656" s="4">
        <v>122653.35743999999</v>
      </c>
      <c r="G7656" s="3">
        <v>0.1744</v>
      </c>
      <c r="H7656" s="7">
        <v>3467.8875739644973</v>
      </c>
      <c r="I7656" s="4">
        <v>604.79959289940825</v>
      </c>
      <c r="J7656">
        <v>202.79999999999998</v>
      </c>
      <c r="K7656" t="s">
        <v>20</v>
      </c>
      <c r="L7656" t="s">
        <v>21</v>
      </c>
      <c r="M7656" t="s">
        <v>130</v>
      </c>
      <c r="N7656" s="2">
        <v>41281</v>
      </c>
      <c r="O7656" s="2">
        <v>42499</v>
      </c>
      <c r="P7656" t="s">
        <v>24</v>
      </c>
      <c r="Q7656" t="s">
        <v>59</v>
      </c>
      <c r="R7656" s="5" t="str">
        <f t="shared" si="361"/>
        <v>0.16</v>
      </c>
      <c r="S7656" s="6" t="str">
        <f t="shared" si="362"/>
        <v/>
      </c>
      <c r="T7656">
        <f>ROUND(INT(表1[[#This Row],[合同结束日期]]-表1[[#This Row],[合同起始日期]])/365,1)</f>
        <v>3.3</v>
      </c>
    </row>
    <row r="7657" spans="1:20">
      <c r="A7657" s="1">
        <v>42370</v>
      </c>
      <c r="B7657" t="s">
        <v>121</v>
      </c>
      <c r="C7657">
        <f t="shared" si="360"/>
        <v>3</v>
      </c>
      <c r="D7657" t="s">
        <v>167</v>
      </c>
      <c r="E7657" s="4">
        <v>414267.6</v>
      </c>
      <c r="F7657" s="4">
        <v>83640.62844</v>
      </c>
      <c r="G7657" s="3">
        <v>0.20190000000000002</v>
      </c>
      <c r="H7657" s="7">
        <v>2286.2450331125829</v>
      </c>
      <c r="I7657" s="4">
        <v>461.59287218543051</v>
      </c>
      <c r="J7657">
        <v>181.2</v>
      </c>
      <c r="K7657" t="s">
        <v>20</v>
      </c>
      <c r="L7657" t="s">
        <v>21</v>
      </c>
      <c r="M7657" t="s">
        <v>130</v>
      </c>
      <c r="N7657" s="2">
        <v>41285</v>
      </c>
      <c r="O7657" s="2">
        <v>42499</v>
      </c>
      <c r="P7657" t="s">
        <v>24</v>
      </c>
      <c r="Q7657" t="s">
        <v>30</v>
      </c>
      <c r="R7657" s="5" t="str">
        <f t="shared" si="361"/>
        <v>0.18</v>
      </c>
      <c r="S7657" s="6" t="str">
        <f t="shared" si="362"/>
        <v/>
      </c>
      <c r="T7657">
        <f>ROUND(INT(表1[[#This Row],[合同结束日期]]-表1[[#This Row],[合同起始日期]])/365,1)</f>
        <v>3.3</v>
      </c>
    </row>
    <row r="7658" spans="1:20">
      <c r="A7658" s="1">
        <v>42370</v>
      </c>
      <c r="B7658" t="s">
        <v>121</v>
      </c>
      <c r="C7658">
        <f t="shared" si="360"/>
        <v>3</v>
      </c>
      <c r="D7658" t="s">
        <v>168</v>
      </c>
      <c r="E7658" s="4">
        <v>233746.8</v>
      </c>
      <c r="F7658" s="4">
        <v>54135.758880000001</v>
      </c>
      <c r="G7658" s="3">
        <v>0.23160000000000003</v>
      </c>
      <c r="H7658" s="7">
        <v>1202.4012345679012</v>
      </c>
      <c r="I7658" s="4">
        <v>278.47612592592594</v>
      </c>
      <c r="J7658">
        <v>194.4</v>
      </c>
      <c r="K7658" t="s">
        <v>60</v>
      </c>
      <c r="L7658" t="s">
        <v>61</v>
      </c>
      <c r="M7658" t="s">
        <v>58</v>
      </c>
      <c r="N7658" s="2">
        <v>41348</v>
      </c>
      <c r="O7658" s="2">
        <v>42499</v>
      </c>
      <c r="P7658" t="s">
        <v>24</v>
      </c>
      <c r="Q7658" t="s">
        <v>420</v>
      </c>
      <c r="R7658" s="5" t="str">
        <f t="shared" si="361"/>
        <v>0.19</v>
      </c>
      <c r="S7658" s="6" t="str">
        <f t="shared" si="362"/>
        <v/>
      </c>
      <c r="T7658">
        <f>ROUND(INT(表1[[#This Row],[合同结束日期]]-表1[[#This Row],[合同起始日期]])/365,1)</f>
        <v>3.2</v>
      </c>
    </row>
    <row r="7659" spans="1:20">
      <c r="A7659" s="1">
        <v>42370</v>
      </c>
      <c r="B7659" t="s">
        <v>121</v>
      </c>
      <c r="C7659">
        <f t="shared" si="360"/>
        <v>3</v>
      </c>
      <c r="D7659" t="s">
        <v>226</v>
      </c>
      <c r="E7659" s="4">
        <v>519475.55999999994</v>
      </c>
      <c r="F7659" s="4">
        <v>112050.87829199999</v>
      </c>
      <c r="G7659" s="3">
        <v>0.2157</v>
      </c>
      <c r="H7659" s="7">
        <v>396.42518315018316</v>
      </c>
      <c r="I7659" s="4">
        <v>85.508912005494508</v>
      </c>
      <c r="J7659">
        <v>1310.3999999999999</v>
      </c>
      <c r="K7659" t="s">
        <v>20</v>
      </c>
      <c r="L7659" t="s">
        <v>173</v>
      </c>
      <c r="M7659" t="s">
        <v>172</v>
      </c>
      <c r="N7659" s="2">
        <v>41241</v>
      </c>
      <c r="O7659" s="2">
        <v>45803</v>
      </c>
      <c r="P7659" t="s">
        <v>39</v>
      </c>
      <c r="Q7659" t="s">
        <v>83</v>
      </c>
      <c r="R7659" s="5" t="str">
        <f t="shared" si="361"/>
        <v>0.14</v>
      </c>
      <c r="S7659" s="6" t="str">
        <f t="shared" si="362"/>
        <v/>
      </c>
      <c r="T7659">
        <f>ROUND(INT(表1[[#This Row],[合同结束日期]]-表1[[#This Row],[合同起始日期]])/365,1)</f>
        <v>12.5</v>
      </c>
    </row>
    <row r="7660" spans="1:20">
      <c r="A7660" s="1">
        <v>42370</v>
      </c>
      <c r="B7660" t="s">
        <v>121</v>
      </c>
      <c r="C7660">
        <f t="shared" si="360"/>
        <v>3</v>
      </c>
      <c r="D7660" t="s">
        <v>169</v>
      </c>
      <c r="E7660" s="4">
        <v>123872.4</v>
      </c>
      <c r="F7660" s="4">
        <v>34671.884760000001</v>
      </c>
      <c r="G7660" s="3">
        <v>0.27990000000000004</v>
      </c>
      <c r="H7660" s="7">
        <v>964.73831775700921</v>
      </c>
      <c r="I7660" s="4">
        <v>270.03025514018691</v>
      </c>
      <c r="J7660">
        <v>128.4</v>
      </c>
      <c r="K7660" t="s">
        <v>20</v>
      </c>
      <c r="L7660" t="s">
        <v>21</v>
      </c>
      <c r="M7660" t="s">
        <v>130</v>
      </c>
      <c r="N7660" s="2">
        <v>41326</v>
      </c>
      <c r="O7660" s="2">
        <v>42499</v>
      </c>
      <c r="P7660" t="s">
        <v>24</v>
      </c>
      <c r="Q7660" t="s">
        <v>170</v>
      </c>
      <c r="R7660" s="5" t="str">
        <f t="shared" si="361"/>
        <v>0.2</v>
      </c>
      <c r="S7660" s="6" t="str">
        <f t="shared" si="362"/>
        <v/>
      </c>
      <c r="T7660">
        <f>ROUND(INT(表1[[#This Row],[合同结束日期]]-表1[[#This Row],[合同起始日期]])/365,1)</f>
        <v>3.2</v>
      </c>
    </row>
    <row r="7661" spans="1:20">
      <c r="A7661" s="1">
        <v>42370</v>
      </c>
      <c r="B7661" t="s">
        <v>121</v>
      </c>
      <c r="C7661">
        <f t="shared" si="360"/>
        <v>3</v>
      </c>
      <c r="D7661" t="s">
        <v>171</v>
      </c>
      <c r="E7661" s="4">
        <v>352602</v>
      </c>
      <c r="F7661" s="4">
        <v>118227.45059999998</v>
      </c>
      <c r="G7661" s="3">
        <v>0.33529999999999993</v>
      </c>
      <c r="H7661" s="7">
        <v>498.02542372881356</v>
      </c>
      <c r="I7661" s="4">
        <v>166.98792457627115</v>
      </c>
      <c r="J7661">
        <v>708</v>
      </c>
      <c r="K7661" t="s">
        <v>20</v>
      </c>
      <c r="L7661" t="s">
        <v>173</v>
      </c>
      <c r="M7661" t="s">
        <v>172</v>
      </c>
      <c r="N7661" s="2">
        <v>41377</v>
      </c>
      <c r="O7661" s="2">
        <v>43247</v>
      </c>
      <c r="P7661" t="s">
        <v>24</v>
      </c>
      <c r="Q7661" t="s">
        <v>429</v>
      </c>
      <c r="R7661" s="5" t="str">
        <f t="shared" si="361"/>
        <v>0.22</v>
      </c>
      <c r="S7661" s="6" t="str">
        <f t="shared" si="362"/>
        <v/>
      </c>
      <c r="T7661">
        <f>ROUND(INT(表1[[#This Row],[合同结束日期]]-表1[[#This Row],[合同起始日期]])/365,1)</f>
        <v>5.0999999999999996</v>
      </c>
    </row>
    <row r="7662" spans="1:20">
      <c r="A7662" s="1">
        <v>42370</v>
      </c>
      <c r="B7662" t="s">
        <v>121</v>
      </c>
      <c r="C7662">
        <f t="shared" si="360"/>
        <v>3</v>
      </c>
      <c r="D7662" t="s">
        <v>174</v>
      </c>
      <c r="E7662" s="4">
        <v>289114.8</v>
      </c>
      <c r="F7662" s="4">
        <v>73001.486999999994</v>
      </c>
      <c r="G7662" s="3">
        <v>0.2525</v>
      </c>
      <c r="H7662" s="7">
        <v>514.80555555555554</v>
      </c>
      <c r="I7662" s="4">
        <v>129.98840277777776</v>
      </c>
      <c r="J7662">
        <v>561.6</v>
      </c>
      <c r="K7662" t="s">
        <v>76</v>
      </c>
      <c r="L7662" t="s">
        <v>75</v>
      </c>
      <c r="M7662" t="s">
        <v>75</v>
      </c>
      <c r="N7662" s="2">
        <v>41243</v>
      </c>
      <c r="O7662" s="2">
        <v>43229</v>
      </c>
      <c r="P7662" t="s">
        <v>24</v>
      </c>
      <c r="Q7662" t="s">
        <v>48</v>
      </c>
      <c r="R7662" s="5" t="str">
        <f t="shared" si="361"/>
        <v>0.11</v>
      </c>
      <c r="S7662" s="6" t="str">
        <f t="shared" si="362"/>
        <v/>
      </c>
      <c r="T7662">
        <f>ROUND(INT(表1[[#This Row],[合同结束日期]]-表1[[#This Row],[合同起始日期]])/365,1)</f>
        <v>5.4</v>
      </c>
    </row>
    <row r="7663" spans="1:20">
      <c r="A7663" s="1">
        <v>42370</v>
      </c>
      <c r="B7663" t="s">
        <v>121</v>
      </c>
      <c r="C7663">
        <f t="shared" si="360"/>
        <v>3</v>
      </c>
      <c r="D7663" t="s">
        <v>175</v>
      </c>
      <c r="E7663" s="4">
        <v>1372562.4</v>
      </c>
      <c r="F7663" s="4">
        <v>186805.74263999998</v>
      </c>
      <c r="G7663" s="3">
        <v>0.1361</v>
      </c>
      <c r="H7663" s="7">
        <v>697.86577181208054</v>
      </c>
      <c r="I7663" s="4">
        <v>94.979531543624148</v>
      </c>
      <c r="J7663">
        <v>1966.8</v>
      </c>
      <c r="K7663" t="s">
        <v>20</v>
      </c>
      <c r="L7663" t="s">
        <v>173</v>
      </c>
      <c r="M7663" t="s">
        <v>172</v>
      </c>
      <c r="N7663" s="2">
        <v>41288</v>
      </c>
      <c r="O7663" s="2">
        <v>44694</v>
      </c>
      <c r="P7663" t="s">
        <v>18</v>
      </c>
      <c r="Q7663">
        <v>0</v>
      </c>
      <c r="R7663" s="5">
        <f t="shared" si="361"/>
        <v>0</v>
      </c>
      <c r="S7663" s="6" t="str">
        <f t="shared" si="362"/>
        <v/>
      </c>
      <c r="T7663">
        <f>ROUND(INT(表1[[#This Row],[合同结束日期]]-表1[[#This Row],[合同起始日期]])/365,1)</f>
        <v>9.3000000000000007</v>
      </c>
    </row>
    <row r="7664" spans="1:20">
      <c r="A7664" s="1">
        <v>42370</v>
      </c>
      <c r="B7664" t="s">
        <v>121</v>
      </c>
      <c r="C7664">
        <f t="shared" si="360"/>
        <v>3</v>
      </c>
      <c r="D7664" t="s">
        <v>327</v>
      </c>
      <c r="E7664" s="4">
        <v>48175.199999999997</v>
      </c>
      <c r="F7664" s="4">
        <v>10198.689840000001</v>
      </c>
      <c r="G7664" s="3">
        <v>0.21170000000000003</v>
      </c>
      <c r="H7664" s="7">
        <v>1672.75</v>
      </c>
      <c r="I7664" s="4">
        <v>354.12117500000005</v>
      </c>
      <c r="J7664">
        <v>28.799999999999997</v>
      </c>
      <c r="K7664" t="s">
        <v>20</v>
      </c>
      <c r="L7664" t="s">
        <v>21</v>
      </c>
      <c r="M7664" t="s">
        <v>134</v>
      </c>
      <c r="N7664" s="2">
        <v>41787</v>
      </c>
      <c r="O7664" s="2">
        <v>42517</v>
      </c>
      <c r="P7664" t="s">
        <v>24</v>
      </c>
      <c r="Q7664" t="s">
        <v>48</v>
      </c>
      <c r="R7664" s="5" t="str">
        <f t="shared" si="361"/>
        <v>0.11</v>
      </c>
      <c r="S7664" s="6" t="str">
        <f t="shared" si="362"/>
        <v/>
      </c>
      <c r="T7664">
        <f>ROUND(INT(表1[[#This Row],[合同结束日期]]-表1[[#This Row],[合同起始日期]])/365,1)</f>
        <v>2</v>
      </c>
    </row>
    <row r="7665" spans="1:20">
      <c r="A7665" s="1">
        <v>42370</v>
      </c>
      <c r="B7665" t="s">
        <v>121</v>
      </c>
      <c r="C7665">
        <f t="shared" si="360"/>
        <v>3</v>
      </c>
      <c r="D7665" t="s">
        <v>313</v>
      </c>
      <c r="E7665" s="4">
        <v>154021.44</v>
      </c>
      <c r="F7665" s="4">
        <v>25244.114016000003</v>
      </c>
      <c r="G7665" s="3">
        <v>0.16390000000000002</v>
      </c>
      <c r="H7665" s="7">
        <v>8556.746666666666</v>
      </c>
      <c r="I7665" s="4">
        <v>1402.4507786666668</v>
      </c>
      <c r="J7665">
        <v>18</v>
      </c>
      <c r="K7665" t="s">
        <v>20</v>
      </c>
      <c r="L7665" t="s">
        <v>21</v>
      </c>
      <c r="M7665" t="s">
        <v>130</v>
      </c>
      <c r="N7665" s="2">
        <v>42201</v>
      </c>
      <c r="O7665" s="2">
        <v>42566</v>
      </c>
      <c r="P7665" t="s">
        <v>24</v>
      </c>
      <c r="Q7665" t="s">
        <v>59</v>
      </c>
      <c r="R7665" s="5" t="str">
        <f t="shared" si="361"/>
        <v>0.16</v>
      </c>
      <c r="S7665" s="6" t="str">
        <f t="shared" si="362"/>
        <v/>
      </c>
      <c r="T7665">
        <f>ROUND(INT(表1[[#This Row],[合同结束日期]]-表1[[#This Row],[合同起始日期]])/365,1)</f>
        <v>1</v>
      </c>
    </row>
    <row r="7666" spans="1:20">
      <c r="A7666" s="1">
        <v>42370</v>
      </c>
      <c r="B7666" t="s">
        <v>121</v>
      </c>
      <c r="C7666">
        <f t="shared" ref="C7666:C7729" si="363">IF($B7666="负一层",-1,IF($B7666="负一夹层",0,IF($B7666="一层",1,IF($B7666="二层",2,IF($B7666="三层",3,IF($B7666="四层",4))))))</f>
        <v>3</v>
      </c>
      <c r="D7666" t="s">
        <v>339</v>
      </c>
      <c r="E7666" s="4">
        <v>60087.6</v>
      </c>
      <c r="F7666" s="4">
        <v>9614.0159999999996</v>
      </c>
      <c r="G7666" s="3">
        <v>0.16</v>
      </c>
      <c r="H7666" s="7">
        <v>4172.75</v>
      </c>
      <c r="I7666" s="4">
        <v>667.64</v>
      </c>
      <c r="J7666">
        <v>14.399999999999999</v>
      </c>
      <c r="K7666" t="s">
        <v>44</v>
      </c>
      <c r="L7666" t="s">
        <v>46</v>
      </c>
      <c r="M7666" t="s">
        <v>187</v>
      </c>
      <c r="N7666" s="2">
        <v>41864</v>
      </c>
      <c r="O7666" s="2">
        <v>42594</v>
      </c>
      <c r="P7666" t="s">
        <v>24</v>
      </c>
      <c r="Q7666" t="s">
        <v>25</v>
      </c>
      <c r="R7666" s="5" t="str">
        <f t="shared" ref="R7666:R7729" si="364">IF(ISERROR(FIND(",",$Q7666)),$Q7666,LEFT($Q7666,FIND(",",$Q7666)-1))</f>
        <v>0.15</v>
      </c>
      <c r="S7666" s="6" t="str">
        <f t="shared" si="362"/>
        <v/>
      </c>
      <c r="T7666">
        <f>ROUND(INT(表1[[#This Row],[合同结束日期]]-表1[[#This Row],[合同起始日期]])/365,1)</f>
        <v>2</v>
      </c>
    </row>
    <row r="7667" spans="1:20">
      <c r="A7667" s="1">
        <v>42370</v>
      </c>
      <c r="B7667" t="s">
        <v>121</v>
      </c>
      <c r="C7667">
        <f t="shared" si="363"/>
        <v>3</v>
      </c>
      <c r="D7667" t="s">
        <v>268</v>
      </c>
      <c r="E7667" s="4">
        <v>188889.60000000001</v>
      </c>
      <c r="F7667" s="4">
        <v>28937.886720000002</v>
      </c>
      <c r="G7667" s="3">
        <v>0.1532</v>
      </c>
      <c r="H7667" s="7">
        <v>13117.333333333336</v>
      </c>
      <c r="I7667" s="4">
        <v>2009.5754666666671</v>
      </c>
      <c r="J7667">
        <v>14.399999999999999</v>
      </c>
      <c r="K7667" t="s">
        <v>20</v>
      </c>
      <c r="L7667" t="s">
        <v>21</v>
      </c>
      <c r="M7667" t="s">
        <v>130</v>
      </c>
      <c r="N7667" s="2">
        <v>41486</v>
      </c>
      <c r="O7667" s="2">
        <v>42581</v>
      </c>
      <c r="P7667" t="s">
        <v>24</v>
      </c>
      <c r="Q7667" t="s">
        <v>25</v>
      </c>
      <c r="R7667" s="5" t="str">
        <f t="shared" si="364"/>
        <v>0.15</v>
      </c>
      <c r="S7667" s="6" t="str">
        <f t="shared" ref="S7667:S7730" si="365">IF(ISERROR(FIND(",",$Q7667)),"",RIGHT($Q7667,LEN($Q7667)-FIND(",",$Q7667)))</f>
        <v/>
      </c>
      <c r="T7667">
        <f>ROUND(INT(表1[[#This Row],[合同结束日期]]-表1[[#This Row],[合同起始日期]])/365,1)</f>
        <v>3</v>
      </c>
    </row>
    <row r="7668" spans="1:20">
      <c r="A7668" s="1">
        <v>42370</v>
      </c>
      <c r="B7668" t="s">
        <v>121</v>
      </c>
      <c r="C7668">
        <f t="shared" si="363"/>
        <v>3</v>
      </c>
      <c r="D7668" t="s">
        <v>319</v>
      </c>
      <c r="E7668" s="4">
        <v>220478.4</v>
      </c>
      <c r="F7668" s="4">
        <v>38076.619679999996</v>
      </c>
      <c r="G7668" s="3">
        <v>0.17269999999999999</v>
      </c>
      <c r="H7668" s="7">
        <v>13123.714285714284</v>
      </c>
      <c r="I7668" s="4">
        <v>2266.4654571428568</v>
      </c>
      <c r="J7668">
        <v>16.8</v>
      </c>
      <c r="K7668" t="s">
        <v>20</v>
      </c>
      <c r="L7668" t="s">
        <v>21</v>
      </c>
      <c r="M7668" t="s">
        <v>130</v>
      </c>
      <c r="N7668" s="2">
        <v>42112</v>
      </c>
      <c r="O7668" s="2">
        <v>42477</v>
      </c>
      <c r="P7668" t="s">
        <v>24</v>
      </c>
      <c r="Q7668" t="s">
        <v>56</v>
      </c>
      <c r="R7668" s="5" t="str">
        <f t="shared" si="364"/>
        <v>0.17</v>
      </c>
      <c r="S7668" s="6" t="str">
        <f t="shared" si="365"/>
        <v/>
      </c>
      <c r="T7668">
        <f>ROUND(INT(表1[[#This Row],[合同结束日期]]-表1[[#This Row],[合同起始日期]])/365,1)</f>
        <v>1</v>
      </c>
    </row>
    <row r="7669" spans="1:20">
      <c r="A7669" s="1">
        <v>42370</v>
      </c>
      <c r="B7669" t="s">
        <v>121</v>
      </c>
      <c r="C7669">
        <f t="shared" si="363"/>
        <v>3</v>
      </c>
      <c r="D7669" t="s">
        <v>340</v>
      </c>
      <c r="E7669" s="4">
        <v>174482.4</v>
      </c>
      <c r="F7669" s="4">
        <v>24968.43144</v>
      </c>
      <c r="G7669" s="3">
        <v>0.1431</v>
      </c>
      <c r="H7669" s="7">
        <v>3826.3684210526312</v>
      </c>
      <c r="I7669" s="4">
        <v>547.55332105263153</v>
      </c>
      <c r="J7669">
        <v>45.6</v>
      </c>
      <c r="K7669" t="s">
        <v>44</v>
      </c>
      <c r="L7669" t="s">
        <v>46</v>
      </c>
      <c r="M7669" t="s">
        <v>45</v>
      </c>
      <c r="N7669" s="2">
        <v>41841</v>
      </c>
      <c r="O7669" s="2">
        <v>43659</v>
      </c>
      <c r="P7669" t="s">
        <v>24</v>
      </c>
      <c r="Q7669" t="s">
        <v>28</v>
      </c>
      <c r="R7669" s="5" t="str">
        <f t="shared" si="364"/>
        <v>0.13</v>
      </c>
      <c r="S7669" s="6" t="str">
        <f t="shared" si="365"/>
        <v/>
      </c>
      <c r="T7669">
        <f>ROUND(INT(表1[[#This Row],[合同结束日期]]-表1[[#This Row],[合同起始日期]])/365,1)</f>
        <v>5</v>
      </c>
    </row>
    <row r="7670" spans="1:20">
      <c r="A7670" s="1">
        <v>42370</v>
      </c>
      <c r="B7670" t="s">
        <v>121</v>
      </c>
      <c r="C7670">
        <f t="shared" si="363"/>
        <v>3</v>
      </c>
      <c r="D7670" t="s">
        <v>320</v>
      </c>
      <c r="E7670" s="4">
        <v>55860</v>
      </c>
      <c r="F7670" s="4">
        <v>5586</v>
      </c>
      <c r="G7670" s="3">
        <v>0.1</v>
      </c>
      <c r="H7670" s="7">
        <v>23275</v>
      </c>
      <c r="I7670" s="4">
        <v>2327.5</v>
      </c>
      <c r="J7670">
        <v>2.4</v>
      </c>
      <c r="K7670" t="s">
        <v>44</v>
      </c>
      <c r="L7670" t="s">
        <v>46</v>
      </c>
      <c r="M7670" t="s">
        <v>187</v>
      </c>
      <c r="N7670" s="2">
        <v>41712</v>
      </c>
      <c r="O7670" s="2">
        <v>42442</v>
      </c>
      <c r="P7670" t="s">
        <v>18</v>
      </c>
      <c r="Q7670" t="s">
        <v>19</v>
      </c>
      <c r="R7670" s="5" t="str">
        <f t="shared" si="364"/>
        <v>0.1</v>
      </c>
      <c r="S7670" s="6" t="str">
        <f t="shared" si="365"/>
        <v/>
      </c>
      <c r="T7670">
        <f>ROUND(INT(表1[[#This Row],[合同结束日期]]-表1[[#This Row],[合同起始日期]])/365,1)</f>
        <v>2</v>
      </c>
    </row>
    <row r="7671" spans="1:20">
      <c r="A7671" s="1">
        <v>42370</v>
      </c>
      <c r="B7671" t="s">
        <v>121</v>
      </c>
      <c r="C7671">
        <f t="shared" si="363"/>
        <v>3</v>
      </c>
      <c r="D7671" t="s">
        <v>321</v>
      </c>
      <c r="E7671" s="4">
        <v>75240</v>
      </c>
      <c r="F7671" s="4">
        <v>7524</v>
      </c>
      <c r="G7671" s="3">
        <v>0.1</v>
      </c>
      <c r="H7671" s="7">
        <v>31350</v>
      </c>
      <c r="I7671" s="4">
        <v>3135</v>
      </c>
      <c r="J7671">
        <v>2.4</v>
      </c>
      <c r="K7671" t="s">
        <v>44</v>
      </c>
      <c r="L7671" t="s">
        <v>46</v>
      </c>
      <c r="M7671" t="s">
        <v>187</v>
      </c>
      <c r="N7671" s="2">
        <v>41712</v>
      </c>
      <c r="O7671" s="2">
        <v>42442</v>
      </c>
      <c r="P7671" t="s">
        <v>18</v>
      </c>
      <c r="Q7671" t="s">
        <v>19</v>
      </c>
      <c r="R7671" s="5" t="str">
        <f t="shared" si="364"/>
        <v>0.1</v>
      </c>
      <c r="S7671" s="6" t="str">
        <f t="shared" si="365"/>
        <v/>
      </c>
      <c r="T7671">
        <f>ROUND(INT(表1[[#This Row],[合同结束日期]]-表1[[#This Row],[合同起始日期]])/365,1)</f>
        <v>2</v>
      </c>
    </row>
    <row r="7672" spans="1:20">
      <c r="A7672" s="1">
        <v>42370</v>
      </c>
      <c r="B7672" t="s">
        <v>121</v>
      </c>
      <c r="C7672">
        <f t="shared" si="363"/>
        <v>3</v>
      </c>
      <c r="D7672" t="s">
        <v>330</v>
      </c>
      <c r="E7672" s="4">
        <v>20866.8</v>
      </c>
      <c r="F7672" s="4">
        <v>3939.65184</v>
      </c>
      <c r="G7672" s="3">
        <v>0.1888</v>
      </c>
      <c r="H7672" s="7">
        <v>8694.5</v>
      </c>
      <c r="I7672" s="4">
        <v>1641.5216</v>
      </c>
      <c r="J7672">
        <v>2.4</v>
      </c>
      <c r="K7672" t="s">
        <v>44</v>
      </c>
      <c r="L7672" t="s">
        <v>46</v>
      </c>
      <c r="M7672" t="s">
        <v>45</v>
      </c>
      <c r="N7672" s="2">
        <v>41790</v>
      </c>
      <c r="O7672" s="2">
        <v>42704</v>
      </c>
      <c r="P7672" t="s">
        <v>24</v>
      </c>
      <c r="Q7672" t="s">
        <v>59</v>
      </c>
      <c r="R7672" s="5" t="str">
        <f t="shared" si="364"/>
        <v>0.16</v>
      </c>
      <c r="S7672" s="6" t="str">
        <f t="shared" si="365"/>
        <v/>
      </c>
      <c r="T7672">
        <f>ROUND(INT(表1[[#This Row],[合同结束日期]]-表1[[#This Row],[合同起始日期]])/365,1)</f>
        <v>2.5</v>
      </c>
    </row>
    <row r="7673" spans="1:20">
      <c r="A7673" s="1">
        <v>42370</v>
      </c>
      <c r="B7673" t="s">
        <v>121</v>
      </c>
      <c r="C7673">
        <f t="shared" si="363"/>
        <v>3</v>
      </c>
      <c r="D7673" t="s">
        <v>337</v>
      </c>
      <c r="E7673" s="4">
        <v>28768.799999999999</v>
      </c>
      <c r="F7673" s="4">
        <v>6599.5627200000008</v>
      </c>
      <c r="G7673" s="3">
        <v>0.22940000000000002</v>
      </c>
      <c r="H7673" s="7">
        <v>2663.7777777777778</v>
      </c>
      <c r="I7673" s="4">
        <v>611.07062222222237</v>
      </c>
      <c r="J7673">
        <v>10.799999999999999</v>
      </c>
      <c r="K7673" t="s">
        <v>60</v>
      </c>
      <c r="L7673" t="s">
        <v>116</v>
      </c>
      <c r="M7673" t="s">
        <v>115</v>
      </c>
      <c r="N7673" s="2">
        <v>42200</v>
      </c>
      <c r="O7673" s="2">
        <v>42565</v>
      </c>
      <c r="P7673" t="s">
        <v>24</v>
      </c>
      <c r="Q7673" t="s">
        <v>30</v>
      </c>
      <c r="R7673" s="5" t="str">
        <f t="shared" si="364"/>
        <v>0.18</v>
      </c>
      <c r="S7673" s="6" t="str">
        <f t="shared" si="365"/>
        <v/>
      </c>
      <c r="T7673">
        <f>ROUND(INT(表1[[#This Row],[合同结束日期]]-表1[[#This Row],[合同起始日期]])/365,1)</f>
        <v>1</v>
      </c>
    </row>
    <row r="7674" spans="1:20">
      <c r="A7674" s="1">
        <v>42370</v>
      </c>
      <c r="B7674" t="s">
        <v>121</v>
      </c>
      <c r="C7674">
        <f t="shared" si="363"/>
        <v>3</v>
      </c>
      <c r="D7674" t="s">
        <v>481</v>
      </c>
      <c r="E7674" s="4">
        <v>184550.39999999999</v>
      </c>
      <c r="F7674" s="4">
        <v>12272.6016</v>
      </c>
      <c r="G7674" s="3">
        <v>6.6500000000000004E-2</v>
      </c>
      <c r="H7674" s="7">
        <v>38448</v>
      </c>
      <c r="I7674" s="4">
        <v>2556.7919999999999</v>
      </c>
      <c r="J7674">
        <v>4.8</v>
      </c>
      <c r="K7674" t="s">
        <v>20</v>
      </c>
      <c r="L7674" t="s">
        <v>173</v>
      </c>
      <c r="M7674" t="s">
        <v>172</v>
      </c>
      <c r="N7674" s="2">
        <v>42278</v>
      </c>
      <c r="O7674" s="2">
        <v>42643</v>
      </c>
      <c r="P7674" t="s">
        <v>311</v>
      </c>
      <c r="Q7674" t="s">
        <v>35</v>
      </c>
      <c r="R7674" s="5" t="str">
        <f t="shared" si="364"/>
        <v>0.06</v>
      </c>
      <c r="S7674" s="6" t="str">
        <f t="shared" si="365"/>
        <v/>
      </c>
      <c r="T7674">
        <f>ROUND(INT(表1[[#This Row],[合同结束日期]]-表1[[#This Row],[合同起始日期]])/365,1)</f>
        <v>1</v>
      </c>
    </row>
    <row r="7675" spans="1:20">
      <c r="A7675" s="1">
        <v>42370</v>
      </c>
      <c r="B7675" t="s">
        <v>121</v>
      </c>
      <c r="C7675">
        <f t="shared" si="363"/>
        <v>3</v>
      </c>
      <c r="D7675" t="s">
        <v>487</v>
      </c>
      <c r="E7675" s="4">
        <v>46990.799999999996</v>
      </c>
      <c r="F7675" s="4">
        <v>9266.1959999999999</v>
      </c>
      <c r="G7675" s="3">
        <v>0.19719170561045993</v>
      </c>
      <c r="H7675" s="7">
        <v>910.67441860465101</v>
      </c>
      <c r="I7675" s="4">
        <v>179.57744186046511</v>
      </c>
      <c r="J7675">
        <v>51.6</v>
      </c>
      <c r="K7675" t="s">
        <v>20</v>
      </c>
      <c r="L7675" t="s">
        <v>21</v>
      </c>
      <c r="M7675" t="s">
        <v>130</v>
      </c>
      <c r="N7675" s="2">
        <v>42397</v>
      </c>
      <c r="O7675" s="2">
        <v>43115</v>
      </c>
      <c r="P7675" t="s">
        <v>24</v>
      </c>
      <c r="Q7675">
        <v>0.16</v>
      </c>
      <c r="R7675" s="5">
        <f t="shared" si="364"/>
        <v>0.16</v>
      </c>
      <c r="S7675" s="6" t="str">
        <f t="shared" si="365"/>
        <v/>
      </c>
      <c r="T7675">
        <f>ROUND(INT(表1[[#This Row],[合同结束日期]]-表1[[#This Row],[合同起始日期]])/365,1)</f>
        <v>2</v>
      </c>
    </row>
    <row r="7676" spans="1:20">
      <c r="A7676" s="1">
        <v>42401</v>
      </c>
      <c r="B7676" t="s">
        <v>121</v>
      </c>
      <c r="C7676">
        <f t="shared" si="363"/>
        <v>3</v>
      </c>
      <c r="D7676" t="s">
        <v>242</v>
      </c>
      <c r="E7676" s="4">
        <v>804027.6</v>
      </c>
      <c r="F7676" s="4">
        <v>189830.91636</v>
      </c>
      <c r="G7676" s="3">
        <v>0.2361</v>
      </c>
      <c r="H7676" s="7">
        <v>352.64368421052632</v>
      </c>
      <c r="I7676" s="4">
        <v>83.25917384210527</v>
      </c>
      <c r="J7676">
        <v>2280</v>
      </c>
      <c r="K7676" t="s">
        <v>151</v>
      </c>
      <c r="L7676" t="s">
        <v>243</v>
      </c>
      <c r="M7676" t="s">
        <v>243</v>
      </c>
      <c r="N7676" s="2">
        <v>41282</v>
      </c>
      <c r="O7676" s="2">
        <v>45055</v>
      </c>
      <c r="P7676" t="s">
        <v>14</v>
      </c>
      <c r="Q7676" t="s">
        <v>37</v>
      </c>
      <c r="R7676" s="5" t="str">
        <f t="shared" si="364"/>
        <v>0.</v>
      </c>
      <c r="S7676" s="6" t="str">
        <f t="shared" si="365"/>
        <v/>
      </c>
      <c r="T7676">
        <f>ROUND(INT(表1[[#This Row],[合同结束日期]]-表1[[#This Row],[合同起始日期]])/365,1)</f>
        <v>10.3</v>
      </c>
    </row>
    <row r="7677" spans="1:20">
      <c r="A7677" s="1">
        <v>42401</v>
      </c>
      <c r="B7677" t="s">
        <v>121</v>
      </c>
      <c r="C7677">
        <f t="shared" si="363"/>
        <v>3</v>
      </c>
      <c r="D7677" t="s">
        <v>122</v>
      </c>
      <c r="E7677" s="4">
        <v>132189.48000000001</v>
      </c>
      <c r="F7677" s="4">
        <v>20740.529412</v>
      </c>
      <c r="G7677" s="3">
        <v>0.15689999999999998</v>
      </c>
      <c r="H7677" s="7">
        <v>1147.4781250000001</v>
      </c>
      <c r="I7677" s="4">
        <v>180.03931781250003</v>
      </c>
      <c r="J7677">
        <v>115.19999999999999</v>
      </c>
      <c r="K7677" t="s">
        <v>44</v>
      </c>
      <c r="L7677" t="s">
        <v>46</v>
      </c>
      <c r="M7677" t="s">
        <v>45</v>
      </c>
      <c r="N7677" s="2">
        <v>41358</v>
      </c>
      <c r="O7677" s="2">
        <v>43213</v>
      </c>
      <c r="P7677" t="s">
        <v>24</v>
      </c>
      <c r="Q7677" t="s">
        <v>19</v>
      </c>
      <c r="R7677" s="5" t="str">
        <f t="shared" si="364"/>
        <v>0.1</v>
      </c>
      <c r="S7677" s="6" t="str">
        <f t="shared" si="365"/>
        <v/>
      </c>
      <c r="T7677">
        <f>ROUND(INT(表1[[#This Row],[合同结束日期]]-表1[[#This Row],[合同起始日期]])/365,1)</f>
        <v>5.0999999999999996</v>
      </c>
    </row>
    <row r="7678" spans="1:20">
      <c r="A7678" s="1">
        <v>42401</v>
      </c>
      <c r="B7678" t="s">
        <v>121</v>
      </c>
      <c r="C7678">
        <f t="shared" si="363"/>
        <v>3</v>
      </c>
      <c r="D7678" t="s">
        <v>124</v>
      </c>
      <c r="E7678" s="4">
        <v>537692.4</v>
      </c>
      <c r="F7678" s="4">
        <v>68985.93492</v>
      </c>
      <c r="G7678" s="3">
        <v>0.1283</v>
      </c>
      <c r="H7678" s="7">
        <v>896.154</v>
      </c>
      <c r="I7678" s="4">
        <v>114.9765582</v>
      </c>
      <c r="J7678">
        <v>600</v>
      </c>
      <c r="K7678" t="s">
        <v>44</v>
      </c>
      <c r="L7678" t="s">
        <v>72</v>
      </c>
      <c r="M7678" t="s">
        <v>71</v>
      </c>
      <c r="N7678" s="2">
        <v>41267</v>
      </c>
      <c r="O7678" s="2">
        <v>44325</v>
      </c>
      <c r="P7678" t="s">
        <v>18</v>
      </c>
      <c r="Q7678" t="s">
        <v>42</v>
      </c>
      <c r="R7678" s="5" t="str">
        <f t="shared" si="364"/>
        <v>0.08</v>
      </c>
      <c r="S7678" s="6" t="str">
        <f t="shared" si="365"/>
        <v/>
      </c>
      <c r="T7678">
        <f>ROUND(INT(表1[[#This Row],[合同结束日期]]-表1[[#This Row],[合同起始日期]])/365,1)</f>
        <v>8.4</v>
      </c>
    </row>
    <row r="7679" spans="1:20">
      <c r="A7679" s="1">
        <v>42401</v>
      </c>
      <c r="B7679" t="s">
        <v>121</v>
      </c>
      <c r="C7679">
        <f t="shared" si="363"/>
        <v>3</v>
      </c>
      <c r="D7679" t="s">
        <v>125</v>
      </c>
      <c r="E7679" s="4">
        <v>811186.79999999993</v>
      </c>
      <c r="F7679" s="4">
        <v>78928.47563999999</v>
      </c>
      <c r="G7679" s="3">
        <v>9.7299999999999998E-2</v>
      </c>
      <c r="H7679" s="7">
        <v>1737.7609254498716</v>
      </c>
      <c r="I7679" s="4">
        <v>169.0841380462725</v>
      </c>
      <c r="J7679">
        <v>466.79999999999995</v>
      </c>
      <c r="K7679" t="s">
        <v>44</v>
      </c>
      <c r="L7679" t="s">
        <v>72</v>
      </c>
      <c r="M7679" t="s">
        <v>126</v>
      </c>
      <c r="N7679" s="2">
        <v>41257</v>
      </c>
      <c r="O7679" s="2">
        <v>44325</v>
      </c>
      <c r="P7679" t="s">
        <v>24</v>
      </c>
      <c r="Q7679" t="s">
        <v>42</v>
      </c>
      <c r="R7679" s="5" t="str">
        <f t="shared" si="364"/>
        <v>0.08</v>
      </c>
      <c r="S7679" s="6" t="str">
        <f t="shared" si="365"/>
        <v/>
      </c>
      <c r="T7679">
        <f>ROUND(INT(表1[[#This Row],[合同结束日期]]-表1[[#This Row],[合同起始日期]])/365,1)</f>
        <v>8.4</v>
      </c>
    </row>
    <row r="7680" spans="1:20">
      <c r="A7680" s="1">
        <v>42401</v>
      </c>
      <c r="B7680" t="s">
        <v>121</v>
      </c>
      <c r="C7680">
        <f t="shared" si="363"/>
        <v>3</v>
      </c>
      <c r="D7680" t="s">
        <v>127</v>
      </c>
      <c r="E7680" s="4">
        <v>2923226.4</v>
      </c>
      <c r="F7680" s="4">
        <v>111082.60320000001</v>
      </c>
      <c r="G7680" s="3">
        <v>3.8000000000000006E-2</v>
      </c>
      <c r="H7680" s="7">
        <v>2367.3683187560737</v>
      </c>
      <c r="I7680" s="4">
        <v>89.959996112730821</v>
      </c>
      <c r="J7680">
        <v>1234.8</v>
      </c>
      <c r="K7680" t="s">
        <v>44</v>
      </c>
      <c r="L7680" t="s">
        <v>72</v>
      </c>
      <c r="M7680" t="s">
        <v>71</v>
      </c>
      <c r="N7680" s="2">
        <v>41241</v>
      </c>
      <c r="O7680" s="2">
        <v>45055</v>
      </c>
      <c r="P7680" t="s">
        <v>14</v>
      </c>
      <c r="Q7680" t="s">
        <v>37</v>
      </c>
      <c r="R7680" s="5" t="str">
        <f t="shared" si="364"/>
        <v>0.</v>
      </c>
      <c r="S7680" s="6" t="str">
        <f t="shared" si="365"/>
        <v/>
      </c>
      <c r="T7680">
        <f>ROUND(INT(表1[[#This Row],[合同结束日期]]-表1[[#This Row],[合同起始日期]])/365,1)</f>
        <v>10.4</v>
      </c>
    </row>
    <row r="7681" spans="1:20">
      <c r="A7681" s="1">
        <v>42401</v>
      </c>
      <c r="B7681" t="s">
        <v>121</v>
      </c>
      <c r="C7681">
        <f t="shared" si="363"/>
        <v>3</v>
      </c>
      <c r="D7681" t="s">
        <v>312</v>
      </c>
      <c r="E7681" s="4">
        <v>724375.18799999997</v>
      </c>
      <c r="F7681" s="4">
        <v>68815.642859999993</v>
      </c>
      <c r="G7681" s="3">
        <v>9.5000000000000001E-2</v>
      </c>
      <c r="H7681" s="7">
        <v>4438.5734558823533</v>
      </c>
      <c r="I7681" s="4">
        <v>421.6644783088235</v>
      </c>
      <c r="J7681">
        <v>163.19999999999999</v>
      </c>
      <c r="K7681" t="s">
        <v>44</v>
      </c>
      <c r="L7681" t="s">
        <v>72</v>
      </c>
      <c r="M7681" t="s">
        <v>71</v>
      </c>
      <c r="N7681" s="2">
        <v>41640</v>
      </c>
      <c r="O7681" s="2">
        <v>43100</v>
      </c>
      <c r="P7681" t="s">
        <v>18</v>
      </c>
      <c r="Q7681" t="s">
        <v>19</v>
      </c>
      <c r="R7681" s="5" t="str">
        <f t="shared" si="364"/>
        <v>0.1</v>
      </c>
      <c r="S7681" s="6" t="str">
        <f t="shared" si="365"/>
        <v/>
      </c>
      <c r="T7681">
        <f>ROUND(INT(表1[[#This Row],[合同结束日期]]-表1[[#This Row],[合同起始日期]])/365,1)</f>
        <v>4</v>
      </c>
    </row>
    <row r="7682" spans="1:20">
      <c r="A7682" s="1">
        <v>42401</v>
      </c>
      <c r="B7682" t="s">
        <v>121</v>
      </c>
      <c r="C7682">
        <f t="shared" si="363"/>
        <v>3</v>
      </c>
      <c r="D7682" t="s">
        <v>128</v>
      </c>
      <c r="E7682" s="4">
        <v>323841.59999999998</v>
      </c>
      <c r="F7682" s="4">
        <v>30797.336159999999</v>
      </c>
      <c r="G7682" s="3">
        <v>9.5100000000000004E-2</v>
      </c>
      <c r="H7682" s="7">
        <v>1787.2052980132451</v>
      </c>
      <c r="I7682" s="4">
        <v>169.9632238410596</v>
      </c>
      <c r="J7682">
        <v>181.2</v>
      </c>
      <c r="K7682" t="s">
        <v>76</v>
      </c>
      <c r="L7682" t="s">
        <v>75</v>
      </c>
      <c r="M7682" t="s">
        <v>75</v>
      </c>
      <c r="N7682" s="2">
        <v>41285</v>
      </c>
      <c r="O7682" s="2">
        <v>43229</v>
      </c>
      <c r="P7682" t="s">
        <v>14</v>
      </c>
      <c r="Q7682" t="s">
        <v>37</v>
      </c>
      <c r="R7682" s="5" t="str">
        <f t="shared" si="364"/>
        <v>0.</v>
      </c>
      <c r="S7682" s="6" t="str">
        <f t="shared" si="365"/>
        <v/>
      </c>
      <c r="T7682">
        <f>ROUND(INT(表1[[#This Row],[合同结束日期]]-表1[[#This Row],[合同起始日期]])/365,1)</f>
        <v>5.3</v>
      </c>
    </row>
    <row r="7683" spans="1:20">
      <c r="A7683" s="1">
        <v>42401</v>
      </c>
      <c r="B7683" t="s">
        <v>121</v>
      </c>
      <c r="C7683">
        <f t="shared" si="363"/>
        <v>3</v>
      </c>
      <c r="D7683" t="s">
        <v>129</v>
      </c>
      <c r="E7683" s="4">
        <v>336332.39999999997</v>
      </c>
      <c r="F7683" s="4">
        <v>51324.324239999994</v>
      </c>
      <c r="G7683" s="3">
        <v>0.15259999999999999</v>
      </c>
      <c r="H7683" s="7">
        <v>2802.7699999999995</v>
      </c>
      <c r="I7683" s="4">
        <v>427.70270199999993</v>
      </c>
      <c r="J7683">
        <v>120</v>
      </c>
      <c r="K7683" t="s">
        <v>20</v>
      </c>
      <c r="L7683" t="s">
        <v>21</v>
      </c>
      <c r="M7683" t="s">
        <v>130</v>
      </c>
      <c r="N7683" s="2">
        <v>41285</v>
      </c>
      <c r="O7683" s="2">
        <v>42499</v>
      </c>
      <c r="P7683" t="s">
        <v>24</v>
      </c>
      <c r="Q7683" t="s">
        <v>25</v>
      </c>
      <c r="R7683" s="5" t="str">
        <f t="shared" si="364"/>
        <v>0.15</v>
      </c>
      <c r="S7683" s="6" t="str">
        <f t="shared" si="365"/>
        <v/>
      </c>
      <c r="T7683">
        <f>ROUND(INT(表1[[#This Row],[合同结束日期]]-表1[[#This Row],[合同起始日期]])/365,1)</f>
        <v>3.3</v>
      </c>
    </row>
    <row r="7684" spans="1:20">
      <c r="A7684" s="1">
        <v>42401</v>
      </c>
      <c r="B7684" t="s">
        <v>121</v>
      </c>
      <c r="C7684">
        <f t="shared" si="363"/>
        <v>3</v>
      </c>
      <c r="D7684" t="s">
        <v>424</v>
      </c>
      <c r="E7684" s="4">
        <v>163961.4</v>
      </c>
      <c r="F7684" s="4">
        <v>24495.833159999998</v>
      </c>
      <c r="G7684" s="3">
        <v>0.14940000000000001</v>
      </c>
      <c r="H7684" s="7">
        <v>2578.0094339622642</v>
      </c>
      <c r="I7684" s="4">
        <v>385.15460943396226</v>
      </c>
      <c r="J7684">
        <v>63.599999999999994</v>
      </c>
      <c r="K7684" t="s">
        <v>20</v>
      </c>
      <c r="L7684" t="s">
        <v>21</v>
      </c>
      <c r="M7684" t="s">
        <v>130</v>
      </c>
      <c r="N7684" s="2">
        <v>42134</v>
      </c>
      <c r="O7684" s="2">
        <v>42864</v>
      </c>
      <c r="P7684" t="s">
        <v>24</v>
      </c>
      <c r="Q7684" t="s">
        <v>28</v>
      </c>
      <c r="R7684" s="5" t="str">
        <f t="shared" si="364"/>
        <v>0.13</v>
      </c>
      <c r="S7684" s="6" t="str">
        <f t="shared" si="365"/>
        <v/>
      </c>
      <c r="T7684">
        <f>ROUND(INT(表1[[#This Row],[合同结束日期]]-表1[[#This Row],[合同起始日期]])/365,1)</f>
        <v>2</v>
      </c>
    </row>
    <row r="7685" spans="1:20">
      <c r="A7685" s="1">
        <v>42401</v>
      </c>
      <c r="B7685" t="s">
        <v>121</v>
      </c>
      <c r="C7685">
        <f t="shared" si="363"/>
        <v>3</v>
      </c>
      <c r="D7685" t="s">
        <v>442</v>
      </c>
      <c r="E7685" s="4">
        <v>251576.4</v>
      </c>
      <c r="F7685" s="4">
        <v>45384.382559999998</v>
      </c>
      <c r="G7685" s="3">
        <v>0.1804</v>
      </c>
      <c r="H7685" s="7">
        <v>1718.4180327868851</v>
      </c>
      <c r="I7685" s="4">
        <v>310.00261311475407</v>
      </c>
      <c r="J7685">
        <v>146.4</v>
      </c>
      <c r="K7685" t="s">
        <v>11</v>
      </c>
      <c r="L7685" t="s">
        <v>13</v>
      </c>
      <c r="M7685" t="s">
        <v>34</v>
      </c>
      <c r="N7685" s="2">
        <v>42156</v>
      </c>
      <c r="O7685" s="2">
        <v>42521</v>
      </c>
      <c r="P7685" t="s">
        <v>24</v>
      </c>
      <c r="Q7685" t="s">
        <v>25</v>
      </c>
      <c r="R7685" s="5" t="str">
        <f t="shared" si="364"/>
        <v>0.15</v>
      </c>
      <c r="S7685" s="6" t="str">
        <f t="shared" si="365"/>
        <v/>
      </c>
      <c r="T7685">
        <f>ROUND(INT(表1[[#This Row],[合同结束日期]]-表1[[#This Row],[合同起始日期]])/365,1)</f>
        <v>1</v>
      </c>
    </row>
    <row r="7686" spans="1:20">
      <c r="A7686" s="1">
        <v>42401</v>
      </c>
      <c r="B7686" t="s">
        <v>121</v>
      </c>
      <c r="C7686">
        <f t="shared" si="363"/>
        <v>3</v>
      </c>
      <c r="D7686" t="s">
        <v>402</v>
      </c>
      <c r="E7686" s="4">
        <v>133204.92000000001</v>
      </c>
      <c r="F7686" s="4">
        <v>27000.637284</v>
      </c>
      <c r="G7686" s="3">
        <v>0.20269999999999999</v>
      </c>
      <c r="H7686" s="7">
        <v>1480.0546666666669</v>
      </c>
      <c r="I7686" s="4">
        <v>300.00708093333333</v>
      </c>
      <c r="J7686">
        <v>90</v>
      </c>
      <c r="K7686" t="s">
        <v>20</v>
      </c>
      <c r="L7686" t="s">
        <v>21</v>
      </c>
      <c r="M7686" t="s">
        <v>130</v>
      </c>
      <c r="N7686" s="2">
        <v>42123</v>
      </c>
      <c r="O7686" s="2">
        <v>42853</v>
      </c>
      <c r="P7686" t="s">
        <v>24</v>
      </c>
      <c r="Q7686" t="s">
        <v>28</v>
      </c>
      <c r="R7686" s="5" t="str">
        <f t="shared" si="364"/>
        <v>0.13</v>
      </c>
      <c r="S7686" s="6" t="str">
        <f t="shared" si="365"/>
        <v/>
      </c>
      <c r="T7686">
        <f>ROUND(INT(表1[[#This Row],[合同结束日期]]-表1[[#This Row],[合同起始日期]])/365,1)</f>
        <v>2</v>
      </c>
    </row>
    <row r="7687" spans="1:20">
      <c r="A7687" s="1">
        <v>42401</v>
      </c>
      <c r="B7687" t="s">
        <v>121</v>
      </c>
      <c r="C7687">
        <f t="shared" si="363"/>
        <v>3</v>
      </c>
      <c r="D7687" t="s">
        <v>135</v>
      </c>
      <c r="E7687" s="4">
        <v>466576.8</v>
      </c>
      <c r="F7687" s="4">
        <v>89022.853440000006</v>
      </c>
      <c r="G7687" s="3">
        <v>0.19080000000000003</v>
      </c>
      <c r="H7687" s="7">
        <v>1126.9971014492753</v>
      </c>
      <c r="I7687" s="4">
        <v>215.03104695652175</v>
      </c>
      <c r="J7687">
        <v>414</v>
      </c>
      <c r="K7687" t="s">
        <v>44</v>
      </c>
      <c r="L7687" t="s">
        <v>72</v>
      </c>
      <c r="M7687" t="s">
        <v>71</v>
      </c>
      <c r="N7687" s="2">
        <v>42104</v>
      </c>
      <c r="O7687" s="2">
        <v>43594</v>
      </c>
      <c r="P7687" t="s">
        <v>24</v>
      </c>
      <c r="Q7687" t="s">
        <v>19</v>
      </c>
      <c r="R7687" s="5" t="str">
        <f t="shared" si="364"/>
        <v>0.1</v>
      </c>
      <c r="S7687" s="6" t="str">
        <f t="shared" si="365"/>
        <v/>
      </c>
      <c r="T7687">
        <f>ROUND(INT(表1[[#This Row],[合同结束日期]]-表1[[#This Row],[合同起始日期]])/365,1)</f>
        <v>4.0999999999999996</v>
      </c>
    </row>
    <row r="7688" spans="1:20">
      <c r="A7688" s="1">
        <v>42401</v>
      </c>
      <c r="B7688" t="s">
        <v>121</v>
      </c>
      <c r="C7688">
        <f t="shared" si="363"/>
        <v>3</v>
      </c>
      <c r="D7688" t="s">
        <v>136</v>
      </c>
      <c r="E7688" s="4">
        <v>386814</v>
      </c>
      <c r="F7688" s="4">
        <v>51523.624800000005</v>
      </c>
      <c r="G7688" s="3">
        <v>0.13320000000000001</v>
      </c>
      <c r="H7688" s="7">
        <v>1294.5582329317269</v>
      </c>
      <c r="I7688" s="4">
        <v>172.43515662650603</v>
      </c>
      <c r="J7688">
        <v>298.8</v>
      </c>
      <c r="K7688" t="s">
        <v>44</v>
      </c>
      <c r="L7688" t="s">
        <v>72</v>
      </c>
      <c r="M7688" t="s">
        <v>71</v>
      </c>
      <c r="N7688" s="2">
        <v>41271</v>
      </c>
      <c r="O7688" s="2">
        <v>43229</v>
      </c>
      <c r="P7688" t="s">
        <v>24</v>
      </c>
      <c r="Q7688" t="s">
        <v>48</v>
      </c>
      <c r="R7688" s="5" t="str">
        <f t="shared" si="364"/>
        <v>0.11</v>
      </c>
      <c r="S7688" s="6" t="str">
        <f t="shared" si="365"/>
        <v/>
      </c>
      <c r="T7688">
        <f>ROUND(INT(表1[[#This Row],[合同结束日期]]-表1[[#This Row],[合同起始日期]])/365,1)</f>
        <v>5.4</v>
      </c>
    </row>
    <row r="7689" spans="1:20">
      <c r="A7689" s="1">
        <v>42401</v>
      </c>
      <c r="B7689" t="s">
        <v>121</v>
      </c>
      <c r="C7689">
        <f t="shared" si="363"/>
        <v>3</v>
      </c>
      <c r="D7689" t="s">
        <v>137</v>
      </c>
      <c r="E7689" s="4">
        <v>252348</v>
      </c>
      <c r="F7689" s="4">
        <v>39366.287999999993</v>
      </c>
      <c r="G7689" s="3">
        <v>0.15599999999999997</v>
      </c>
      <c r="H7689" s="7">
        <v>1025.8048780487804</v>
      </c>
      <c r="I7689" s="4">
        <v>160.02556097560972</v>
      </c>
      <c r="J7689">
        <v>246</v>
      </c>
      <c r="K7689" t="s">
        <v>44</v>
      </c>
      <c r="L7689" t="s">
        <v>72</v>
      </c>
      <c r="M7689" t="s">
        <v>126</v>
      </c>
      <c r="N7689" s="2">
        <v>41249</v>
      </c>
      <c r="O7689" s="2">
        <v>43229</v>
      </c>
      <c r="P7689" t="s">
        <v>24</v>
      </c>
      <c r="Q7689" t="s">
        <v>19</v>
      </c>
      <c r="R7689" s="5" t="str">
        <f t="shared" si="364"/>
        <v>0.1</v>
      </c>
      <c r="S7689" s="6" t="str">
        <f t="shared" si="365"/>
        <v/>
      </c>
      <c r="T7689">
        <f>ROUND(INT(表1[[#This Row],[合同结束日期]]-表1[[#This Row],[合同起始日期]])/365,1)</f>
        <v>5.4</v>
      </c>
    </row>
    <row r="7690" spans="1:20">
      <c r="A7690" s="1">
        <v>42401</v>
      </c>
      <c r="B7690" t="s">
        <v>121</v>
      </c>
      <c r="C7690">
        <f t="shared" si="363"/>
        <v>3</v>
      </c>
      <c r="D7690" t="s">
        <v>443</v>
      </c>
      <c r="E7690" s="4">
        <v>249600</v>
      </c>
      <c r="F7690" s="4">
        <v>20592</v>
      </c>
      <c r="G7690" s="3">
        <v>8.2500000000000004E-2</v>
      </c>
      <c r="H7690" s="7">
        <v>4244.8979591836733</v>
      </c>
      <c r="I7690" s="4">
        <v>350.20408163265307</v>
      </c>
      <c r="J7690">
        <v>58.8</v>
      </c>
      <c r="K7690" t="s">
        <v>140</v>
      </c>
      <c r="L7690" t="s">
        <v>309</v>
      </c>
      <c r="M7690" t="s">
        <v>309</v>
      </c>
      <c r="N7690" s="2">
        <v>42156</v>
      </c>
      <c r="O7690" s="2">
        <v>42886</v>
      </c>
      <c r="P7690" t="s">
        <v>24</v>
      </c>
      <c r="Q7690" t="s">
        <v>208</v>
      </c>
      <c r="R7690" s="5" t="str">
        <f t="shared" si="364"/>
        <v>0.05</v>
      </c>
      <c r="S7690" s="6" t="str">
        <f t="shared" si="365"/>
        <v/>
      </c>
      <c r="T7690">
        <f>ROUND(INT(表1[[#This Row],[合同结束日期]]-表1[[#This Row],[合同起始日期]])/365,1)</f>
        <v>2</v>
      </c>
    </row>
    <row r="7691" spans="1:20">
      <c r="A7691" s="1">
        <v>42401</v>
      </c>
      <c r="B7691" t="s">
        <v>121</v>
      </c>
      <c r="C7691">
        <f t="shared" si="363"/>
        <v>3</v>
      </c>
      <c r="D7691" t="s">
        <v>142</v>
      </c>
      <c r="E7691" s="4">
        <v>240097.91999999998</v>
      </c>
      <c r="F7691" s="4">
        <v>47683.446912000007</v>
      </c>
      <c r="G7691" s="3">
        <v>0.19860000000000005</v>
      </c>
      <c r="H7691" s="7">
        <v>909.4618181818181</v>
      </c>
      <c r="I7691" s="4">
        <v>180.61911709090913</v>
      </c>
      <c r="J7691">
        <v>264</v>
      </c>
      <c r="K7691" t="s">
        <v>60</v>
      </c>
      <c r="L7691" t="s">
        <v>61</v>
      </c>
      <c r="M7691" t="s">
        <v>143</v>
      </c>
      <c r="N7691" s="2">
        <v>41383</v>
      </c>
      <c r="O7691" s="2">
        <v>42873</v>
      </c>
      <c r="P7691" t="s">
        <v>24</v>
      </c>
      <c r="Q7691" t="s">
        <v>48</v>
      </c>
      <c r="R7691" s="5" t="str">
        <f t="shared" si="364"/>
        <v>0.11</v>
      </c>
      <c r="S7691" s="6" t="str">
        <f t="shared" si="365"/>
        <v/>
      </c>
      <c r="T7691">
        <f>ROUND(INT(表1[[#This Row],[合同结束日期]]-表1[[#This Row],[合同起始日期]])/365,1)</f>
        <v>4.0999999999999996</v>
      </c>
    </row>
    <row r="7692" spans="1:20">
      <c r="A7692" s="1">
        <v>42401</v>
      </c>
      <c r="B7692" t="s">
        <v>121</v>
      </c>
      <c r="C7692">
        <f t="shared" si="363"/>
        <v>3</v>
      </c>
      <c r="D7692" t="s">
        <v>425</v>
      </c>
      <c r="E7692" s="4">
        <v>290258.39999999997</v>
      </c>
      <c r="F7692" s="4">
        <v>45570.568800000001</v>
      </c>
      <c r="G7692" s="3">
        <v>0.15700000000000003</v>
      </c>
      <c r="H7692" s="7">
        <v>7114.1764705882351</v>
      </c>
      <c r="I7692" s="4">
        <v>1116.925705882353</v>
      </c>
      <c r="J7692">
        <v>40.799999999999997</v>
      </c>
      <c r="K7692" t="s">
        <v>44</v>
      </c>
      <c r="L7692" t="s">
        <v>46</v>
      </c>
      <c r="M7692" t="s">
        <v>187</v>
      </c>
      <c r="N7692" s="2">
        <v>42156</v>
      </c>
      <c r="O7692" s="2">
        <v>42886</v>
      </c>
      <c r="P7692" t="s">
        <v>24</v>
      </c>
      <c r="Q7692" t="s">
        <v>25</v>
      </c>
      <c r="R7692" s="5" t="str">
        <f t="shared" si="364"/>
        <v>0.15</v>
      </c>
      <c r="S7692" s="6" t="str">
        <f t="shared" si="365"/>
        <v/>
      </c>
      <c r="T7692">
        <f>ROUND(INT(表1[[#This Row],[合同结束日期]]-表1[[#This Row],[合同起始日期]])/365,1)</f>
        <v>2</v>
      </c>
    </row>
    <row r="7693" spans="1:20">
      <c r="A7693" s="1">
        <v>42401</v>
      </c>
      <c r="B7693" t="s">
        <v>121</v>
      </c>
      <c r="C7693">
        <f t="shared" si="363"/>
        <v>3</v>
      </c>
      <c r="D7693" t="s">
        <v>146</v>
      </c>
      <c r="E7693" s="4">
        <v>1065947.9639999999</v>
      </c>
      <c r="F7693" s="4">
        <v>149232.71496000001</v>
      </c>
      <c r="G7693" s="3">
        <v>0.14000000000000001</v>
      </c>
      <c r="H7693" s="7">
        <v>6531.5438970588239</v>
      </c>
      <c r="I7693" s="4">
        <v>914.41614558823539</v>
      </c>
      <c r="J7693">
        <v>163.19999999999999</v>
      </c>
      <c r="K7693" t="s">
        <v>11</v>
      </c>
      <c r="L7693" t="s">
        <v>51</v>
      </c>
      <c r="M7693" t="s">
        <v>50</v>
      </c>
      <c r="N7693" s="2">
        <v>41343</v>
      </c>
      <c r="O7693" s="2">
        <v>42499</v>
      </c>
      <c r="P7693" t="s">
        <v>18</v>
      </c>
      <c r="Q7693" t="s">
        <v>83</v>
      </c>
      <c r="R7693" s="5" t="str">
        <f t="shared" si="364"/>
        <v>0.14</v>
      </c>
      <c r="S7693" s="6" t="str">
        <f t="shared" si="365"/>
        <v/>
      </c>
      <c r="T7693">
        <f>ROUND(INT(表1[[#This Row],[合同结束日期]]-表1[[#This Row],[合同起始日期]])/365,1)</f>
        <v>3.2</v>
      </c>
    </row>
    <row r="7694" spans="1:20">
      <c r="A7694" s="1">
        <v>42401</v>
      </c>
      <c r="B7694" t="s">
        <v>121</v>
      </c>
      <c r="C7694">
        <f t="shared" si="363"/>
        <v>3</v>
      </c>
      <c r="D7694" t="s">
        <v>147</v>
      </c>
      <c r="E7694" s="4">
        <v>1119666.888</v>
      </c>
      <c r="F7694" s="4">
        <v>88229.750774399989</v>
      </c>
      <c r="G7694" s="3">
        <v>7.8799999999999981E-2</v>
      </c>
      <c r="H7694" s="7">
        <v>1380.2599704142012</v>
      </c>
      <c r="I7694" s="4">
        <v>108.76448566863905</v>
      </c>
      <c r="J7694">
        <v>811.19999999999993</v>
      </c>
      <c r="K7694" t="s">
        <v>44</v>
      </c>
      <c r="L7694" t="s">
        <v>72</v>
      </c>
      <c r="M7694" t="s">
        <v>71</v>
      </c>
      <c r="N7694" s="2">
        <v>41240</v>
      </c>
      <c r="O7694" s="2">
        <v>44325</v>
      </c>
      <c r="P7694" t="s">
        <v>18</v>
      </c>
      <c r="Q7694" t="s">
        <v>42</v>
      </c>
      <c r="R7694" s="5" t="str">
        <f t="shared" si="364"/>
        <v>0.08</v>
      </c>
      <c r="S7694" s="6" t="str">
        <f t="shared" si="365"/>
        <v/>
      </c>
      <c r="T7694">
        <f>ROUND(INT(表1[[#This Row],[合同结束日期]]-表1[[#This Row],[合同起始日期]])/365,1)</f>
        <v>8.5</v>
      </c>
    </row>
    <row r="7695" spans="1:20">
      <c r="A7695" s="1">
        <v>42401</v>
      </c>
      <c r="B7695" t="s">
        <v>121</v>
      </c>
      <c r="C7695">
        <f t="shared" si="363"/>
        <v>3</v>
      </c>
      <c r="D7695" t="s">
        <v>148</v>
      </c>
      <c r="E7695" s="4">
        <v>152142.12</v>
      </c>
      <c r="F7695" s="4">
        <v>21984.536340000002</v>
      </c>
      <c r="G7695" s="3">
        <v>0.14450000000000002</v>
      </c>
      <c r="H7695" s="7">
        <v>2044.9209677419356</v>
      </c>
      <c r="I7695" s="4">
        <v>295.49107983870977</v>
      </c>
      <c r="J7695">
        <v>74.399999999999991</v>
      </c>
      <c r="K7695" t="s">
        <v>44</v>
      </c>
      <c r="L7695" t="s">
        <v>72</v>
      </c>
      <c r="M7695" t="s">
        <v>126</v>
      </c>
      <c r="N7695" s="2">
        <v>41312</v>
      </c>
      <c r="O7695" s="2">
        <v>43229</v>
      </c>
      <c r="P7695" t="s">
        <v>24</v>
      </c>
      <c r="Q7695" t="s">
        <v>65</v>
      </c>
      <c r="R7695" s="5" t="str">
        <f t="shared" si="364"/>
        <v>0.12</v>
      </c>
      <c r="S7695" s="6" t="str">
        <f t="shared" si="365"/>
        <v/>
      </c>
      <c r="T7695">
        <f>ROUND(INT(表1[[#This Row],[合同结束日期]]-表1[[#This Row],[合同起始日期]])/365,1)</f>
        <v>5.3</v>
      </c>
    </row>
    <row r="7696" spans="1:20">
      <c r="A7696" s="1">
        <v>42401</v>
      </c>
      <c r="B7696" t="s">
        <v>121</v>
      </c>
      <c r="C7696">
        <f t="shared" si="363"/>
        <v>3</v>
      </c>
      <c r="D7696" t="s">
        <v>477</v>
      </c>
      <c r="E7696" s="4">
        <v>85410</v>
      </c>
      <c r="F7696" s="4">
        <v>13819.338</v>
      </c>
      <c r="G7696" s="3">
        <v>0.1618</v>
      </c>
      <c r="H7696" s="7">
        <v>2295.9677419354844</v>
      </c>
      <c r="I7696" s="4">
        <v>371.4875806451613</v>
      </c>
      <c r="J7696">
        <v>37.199999999999996</v>
      </c>
      <c r="K7696" t="s">
        <v>44</v>
      </c>
      <c r="L7696" t="s">
        <v>46</v>
      </c>
      <c r="M7696" t="s">
        <v>187</v>
      </c>
      <c r="N7696" s="2">
        <v>42293</v>
      </c>
      <c r="O7696" s="2">
        <v>43023</v>
      </c>
      <c r="P7696" t="s">
        <v>24</v>
      </c>
      <c r="Q7696" t="s">
        <v>83</v>
      </c>
      <c r="R7696" s="5" t="str">
        <f t="shared" si="364"/>
        <v>0.14</v>
      </c>
      <c r="S7696" s="6" t="str">
        <f t="shared" si="365"/>
        <v/>
      </c>
      <c r="T7696">
        <f>ROUND(INT(表1[[#This Row],[合同结束日期]]-表1[[#This Row],[合同起始日期]])/365,1)</f>
        <v>2</v>
      </c>
    </row>
    <row r="7697" spans="1:20">
      <c r="A7697" s="1">
        <v>42401</v>
      </c>
      <c r="B7697" t="s">
        <v>121</v>
      </c>
      <c r="C7697">
        <f t="shared" si="363"/>
        <v>3</v>
      </c>
      <c r="D7697" t="s">
        <v>149</v>
      </c>
      <c r="E7697" s="4">
        <v>4348803.8999999994</v>
      </c>
      <c r="F7697" s="4">
        <v>529481.41039145598</v>
      </c>
      <c r="G7697" s="3">
        <v>0.12175334242858273</v>
      </c>
      <c r="H7697" s="7">
        <v>974.7184642280796</v>
      </c>
      <c r="I7697" s="4">
        <v>118.67523094662364</v>
      </c>
      <c r="J7697">
        <v>4461.5999999999995</v>
      </c>
      <c r="K7697" t="s">
        <v>151</v>
      </c>
      <c r="L7697" t="s">
        <v>150</v>
      </c>
      <c r="M7697" t="s">
        <v>150</v>
      </c>
      <c r="N7697" s="2">
        <v>41150</v>
      </c>
      <c r="O7697" s="2">
        <v>48708</v>
      </c>
      <c r="P7697" t="s">
        <v>24</v>
      </c>
      <c r="Q7697" t="s">
        <v>65</v>
      </c>
      <c r="R7697" s="5" t="str">
        <f t="shared" si="364"/>
        <v>0.12</v>
      </c>
      <c r="S7697" s="6" t="str">
        <f t="shared" si="365"/>
        <v/>
      </c>
      <c r="T7697">
        <f>ROUND(INT(表1[[#This Row],[合同结束日期]]-表1[[#This Row],[合同起始日期]])/365,1)</f>
        <v>20.7</v>
      </c>
    </row>
    <row r="7698" spans="1:20">
      <c r="A7698" s="1">
        <v>42401</v>
      </c>
      <c r="B7698" t="s">
        <v>121</v>
      </c>
      <c r="C7698">
        <f t="shared" si="363"/>
        <v>3</v>
      </c>
      <c r="D7698" t="s">
        <v>225</v>
      </c>
      <c r="E7698" s="4">
        <v>381060</v>
      </c>
      <c r="F7698" s="4">
        <v>40389.646372961404</v>
      </c>
      <c r="G7698" s="3">
        <v>0.10599287874077942</v>
      </c>
      <c r="H7698" s="7">
        <v>2110.9486139732767</v>
      </c>
      <c r="I7698" s="4">
        <v>223.7455204688859</v>
      </c>
      <c r="J7698">
        <v>180.51599999999999</v>
      </c>
      <c r="K7698" t="s">
        <v>44</v>
      </c>
      <c r="L7698" t="s">
        <v>72</v>
      </c>
      <c r="M7698" t="s">
        <v>126</v>
      </c>
      <c r="N7698" s="2">
        <v>41337</v>
      </c>
      <c r="O7698" s="2">
        <v>46917</v>
      </c>
      <c r="P7698" t="s">
        <v>24</v>
      </c>
      <c r="Q7698">
        <v>0.08</v>
      </c>
      <c r="R7698" s="5">
        <f t="shared" si="364"/>
        <v>0.08</v>
      </c>
      <c r="S7698" s="6" t="str">
        <f t="shared" si="365"/>
        <v/>
      </c>
      <c r="T7698">
        <f>ROUND(INT(表1[[#This Row],[合同结束日期]]-表1[[#This Row],[合同起始日期]])/365,1)</f>
        <v>15.3</v>
      </c>
    </row>
    <row r="7699" spans="1:20">
      <c r="A7699" s="1">
        <v>42401</v>
      </c>
      <c r="B7699" t="s">
        <v>121</v>
      </c>
      <c r="C7699">
        <f t="shared" si="363"/>
        <v>3</v>
      </c>
      <c r="D7699" t="s">
        <v>152</v>
      </c>
      <c r="E7699" s="4">
        <v>120000</v>
      </c>
      <c r="F7699" s="4">
        <v>63384</v>
      </c>
      <c r="G7699" s="3">
        <v>0.5282</v>
      </c>
      <c r="H7699" s="7">
        <v>359.71223021582739</v>
      </c>
      <c r="I7699" s="4">
        <v>190.00000000000003</v>
      </c>
      <c r="J7699">
        <v>333.59999999999997</v>
      </c>
      <c r="K7699" t="s">
        <v>151</v>
      </c>
      <c r="L7699" t="s">
        <v>154</v>
      </c>
      <c r="M7699" t="s">
        <v>153</v>
      </c>
      <c r="N7699" s="2">
        <v>41261</v>
      </c>
      <c r="O7699" s="2">
        <v>43229</v>
      </c>
      <c r="P7699" t="s">
        <v>14</v>
      </c>
      <c r="Q7699" t="s">
        <v>37</v>
      </c>
      <c r="R7699" s="5" t="str">
        <f t="shared" si="364"/>
        <v>0.</v>
      </c>
      <c r="S7699" s="6" t="str">
        <f t="shared" si="365"/>
        <v/>
      </c>
      <c r="T7699">
        <f>ROUND(INT(表1[[#This Row],[合同结束日期]]-表1[[#This Row],[合同起始日期]])/365,1)</f>
        <v>5.4</v>
      </c>
    </row>
    <row r="7700" spans="1:20">
      <c r="A7700" s="1">
        <v>42401</v>
      </c>
      <c r="B7700" t="s">
        <v>121</v>
      </c>
      <c r="C7700">
        <f t="shared" si="363"/>
        <v>3</v>
      </c>
      <c r="D7700" t="s">
        <v>138</v>
      </c>
      <c r="E7700" s="4">
        <v>118971.59999999999</v>
      </c>
      <c r="F7700" s="4">
        <v>19416.165120000001</v>
      </c>
      <c r="G7700" s="3">
        <v>0.16320000000000001</v>
      </c>
      <c r="H7700" s="7">
        <v>2155.282608695652</v>
      </c>
      <c r="I7700" s="4">
        <v>351.74212173913048</v>
      </c>
      <c r="J7700">
        <v>55.199999999999996</v>
      </c>
      <c r="K7700" t="s">
        <v>140</v>
      </c>
      <c r="L7700" t="s">
        <v>139</v>
      </c>
      <c r="M7700" t="s">
        <v>139</v>
      </c>
      <c r="N7700" s="2">
        <v>42182</v>
      </c>
      <c r="O7700" s="2">
        <v>42912</v>
      </c>
      <c r="P7700" t="s">
        <v>24</v>
      </c>
      <c r="Q7700" t="s">
        <v>83</v>
      </c>
      <c r="R7700" s="5" t="str">
        <f t="shared" si="364"/>
        <v>0.14</v>
      </c>
      <c r="S7700" s="6" t="str">
        <f t="shared" si="365"/>
        <v/>
      </c>
      <c r="T7700">
        <f>ROUND(INT(表1[[#This Row],[合同结束日期]]-表1[[#This Row],[合同起始日期]])/365,1)</f>
        <v>2</v>
      </c>
    </row>
    <row r="7701" spans="1:20">
      <c r="A7701" s="1">
        <v>42401</v>
      </c>
      <c r="B7701" t="s">
        <v>121</v>
      </c>
      <c r="C7701">
        <f t="shared" si="363"/>
        <v>3</v>
      </c>
      <c r="D7701" t="s">
        <v>426</v>
      </c>
      <c r="E7701" s="4">
        <v>474864.6</v>
      </c>
      <c r="F7701" s="4">
        <v>82104.089339999991</v>
      </c>
      <c r="G7701" s="3">
        <v>0.1729</v>
      </c>
      <c r="H7701" s="7">
        <v>3879.6127450980393</v>
      </c>
      <c r="I7701" s="4">
        <v>670.78504362745093</v>
      </c>
      <c r="J7701">
        <v>122.39999999999999</v>
      </c>
      <c r="K7701" t="s">
        <v>11</v>
      </c>
      <c r="L7701" t="s">
        <v>13</v>
      </c>
      <c r="M7701" t="s">
        <v>27</v>
      </c>
      <c r="N7701" s="2">
        <v>42172</v>
      </c>
      <c r="O7701" s="2">
        <v>42902</v>
      </c>
      <c r="P7701" t="s">
        <v>24</v>
      </c>
      <c r="Q7701" t="s">
        <v>59</v>
      </c>
      <c r="R7701" s="5" t="str">
        <f t="shared" si="364"/>
        <v>0.16</v>
      </c>
      <c r="S7701" s="6" t="str">
        <f t="shared" si="365"/>
        <v/>
      </c>
      <c r="T7701">
        <f>ROUND(INT(表1[[#This Row],[合同结束日期]]-表1[[#This Row],[合同起始日期]])/365,1)</f>
        <v>2</v>
      </c>
    </row>
    <row r="7702" spans="1:20">
      <c r="A7702" s="1">
        <v>42401</v>
      </c>
      <c r="B7702" t="s">
        <v>121</v>
      </c>
      <c r="C7702">
        <f t="shared" si="363"/>
        <v>3</v>
      </c>
      <c r="D7702" t="s">
        <v>445</v>
      </c>
      <c r="E7702" s="4">
        <v>135026.16</v>
      </c>
      <c r="F7702" s="4">
        <v>28922.603472000006</v>
      </c>
      <c r="G7702" s="3">
        <v>0.21420000000000003</v>
      </c>
      <c r="H7702" s="7">
        <v>1461.3220779220781</v>
      </c>
      <c r="I7702" s="4">
        <v>313.01518909090919</v>
      </c>
      <c r="J7702">
        <v>92.399999999999991</v>
      </c>
      <c r="K7702" t="s">
        <v>11</v>
      </c>
      <c r="L7702" t="s">
        <v>51</v>
      </c>
      <c r="M7702" t="s">
        <v>50</v>
      </c>
      <c r="N7702" s="2">
        <v>42172</v>
      </c>
      <c r="O7702" s="2">
        <v>42902</v>
      </c>
      <c r="P7702" t="s">
        <v>24</v>
      </c>
      <c r="Q7702" t="s">
        <v>30</v>
      </c>
      <c r="R7702" s="5" t="str">
        <f t="shared" si="364"/>
        <v>0.18</v>
      </c>
      <c r="S7702" s="6" t="str">
        <f t="shared" si="365"/>
        <v/>
      </c>
      <c r="T7702">
        <f>ROUND(INT(表1[[#This Row],[合同结束日期]]-表1[[#This Row],[合同起始日期]])/365,1)</f>
        <v>2</v>
      </c>
    </row>
    <row r="7703" spans="1:20">
      <c r="A7703" s="1">
        <v>42401</v>
      </c>
      <c r="B7703" t="s">
        <v>121</v>
      </c>
      <c r="C7703">
        <f t="shared" si="363"/>
        <v>3</v>
      </c>
      <c r="D7703" t="s">
        <v>447</v>
      </c>
      <c r="E7703" s="4">
        <v>678921.6</v>
      </c>
      <c r="F7703" s="4">
        <v>114601.96607999997</v>
      </c>
      <c r="G7703" s="3">
        <v>0.16879999999999995</v>
      </c>
      <c r="H7703" s="7">
        <v>5657.6799999999994</v>
      </c>
      <c r="I7703" s="4">
        <v>955.01638399999979</v>
      </c>
      <c r="J7703">
        <v>120</v>
      </c>
      <c r="K7703" t="s">
        <v>11</v>
      </c>
      <c r="L7703" t="s">
        <v>51</v>
      </c>
      <c r="M7703" t="s">
        <v>50</v>
      </c>
      <c r="N7703" s="2">
        <v>42172</v>
      </c>
      <c r="O7703" s="2">
        <v>42902</v>
      </c>
      <c r="P7703" t="s">
        <v>24</v>
      </c>
      <c r="Q7703" t="s">
        <v>59</v>
      </c>
      <c r="R7703" s="5" t="str">
        <f t="shared" si="364"/>
        <v>0.16</v>
      </c>
      <c r="S7703" s="6" t="str">
        <f t="shared" si="365"/>
        <v/>
      </c>
      <c r="T7703">
        <f>ROUND(INT(表1[[#This Row],[合同结束日期]]-表1[[#This Row],[合同起始日期]])/365,1)</f>
        <v>2</v>
      </c>
    </row>
    <row r="7704" spans="1:20">
      <c r="A7704" s="1">
        <v>42401</v>
      </c>
      <c r="B7704" t="s">
        <v>121</v>
      </c>
      <c r="C7704">
        <f t="shared" si="363"/>
        <v>3</v>
      </c>
      <c r="D7704" t="s">
        <v>367</v>
      </c>
      <c r="E7704" s="4">
        <v>1136290.8</v>
      </c>
      <c r="F7704" s="4">
        <v>187828.86924</v>
      </c>
      <c r="G7704" s="3">
        <v>0.1653</v>
      </c>
      <c r="H7704" s="7">
        <v>9469.09</v>
      </c>
      <c r="I7704" s="4">
        <v>1565.240577</v>
      </c>
      <c r="J7704">
        <v>120</v>
      </c>
      <c r="K7704" t="s">
        <v>11</v>
      </c>
      <c r="L7704" t="s">
        <v>51</v>
      </c>
      <c r="M7704" t="s">
        <v>50</v>
      </c>
      <c r="N7704" s="2">
        <v>41989</v>
      </c>
      <c r="O7704" s="2">
        <v>42719</v>
      </c>
      <c r="P7704" t="s">
        <v>24</v>
      </c>
      <c r="Q7704" t="s">
        <v>59</v>
      </c>
      <c r="R7704" s="5" t="str">
        <f t="shared" si="364"/>
        <v>0.16</v>
      </c>
      <c r="S7704" s="6" t="str">
        <f t="shared" si="365"/>
        <v/>
      </c>
      <c r="T7704">
        <f>ROUND(INT(表1[[#This Row],[合同结束日期]]-表1[[#This Row],[合同起始日期]])/365,1)</f>
        <v>2</v>
      </c>
    </row>
    <row r="7705" spans="1:20">
      <c r="A7705" s="1">
        <v>42401</v>
      </c>
      <c r="B7705" t="s">
        <v>121</v>
      </c>
      <c r="C7705">
        <f t="shared" si="363"/>
        <v>3</v>
      </c>
      <c r="D7705" t="s">
        <v>158</v>
      </c>
      <c r="E7705" s="4">
        <v>137672.63999999998</v>
      </c>
      <c r="F7705" s="4">
        <v>25386.834815999999</v>
      </c>
      <c r="G7705" s="3">
        <v>0.18440000000000001</v>
      </c>
      <c r="H7705" s="7">
        <v>2048.6999999999998</v>
      </c>
      <c r="I7705" s="4">
        <v>377.78027999999995</v>
      </c>
      <c r="J7705">
        <v>67.2</v>
      </c>
      <c r="K7705" t="s">
        <v>11</v>
      </c>
      <c r="L7705" t="s">
        <v>13</v>
      </c>
      <c r="M7705" t="s">
        <v>27</v>
      </c>
      <c r="N7705" s="2">
        <v>41330</v>
      </c>
      <c r="O7705" s="2">
        <v>42499</v>
      </c>
      <c r="P7705" t="s">
        <v>24</v>
      </c>
      <c r="Q7705" t="s">
        <v>59</v>
      </c>
      <c r="R7705" s="5" t="str">
        <f t="shared" si="364"/>
        <v>0.16</v>
      </c>
      <c r="S7705" s="6" t="str">
        <f t="shared" si="365"/>
        <v/>
      </c>
      <c r="T7705">
        <f>ROUND(INT(表1[[#This Row],[合同结束日期]]-表1[[#This Row],[合同起始日期]])/365,1)</f>
        <v>3.2</v>
      </c>
    </row>
    <row r="7706" spans="1:20">
      <c r="A7706" s="1">
        <v>42401</v>
      </c>
      <c r="B7706" t="s">
        <v>121</v>
      </c>
      <c r="C7706">
        <f t="shared" si="363"/>
        <v>3</v>
      </c>
      <c r="D7706" t="s">
        <v>108</v>
      </c>
      <c r="E7706" s="4">
        <v>114210</v>
      </c>
      <c r="F7706" s="4">
        <v>21631.374</v>
      </c>
      <c r="G7706" s="3">
        <v>0.18939999999999999</v>
      </c>
      <c r="H7706" s="7">
        <v>1699.5535714285713</v>
      </c>
      <c r="I7706" s="4">
        <v>321.8954464285714</v>
      </c>
      <c r="J7706">
        <v>67.2</v>
      </c>
      <c r="K7706" t="s">
        <v>11</v>
      </c>
      <c r="L7706" t="s">
        <v>12</v>
      </c>
      <c r="M7706" t="s">
        <v>53</v>
      </c>
      <c r="N7706" s="2">
        <v>42156</v>
      </c>
      <c r="O7706" s="2">
        <v>42886</v>
      </c>
      <c r="P7706" t="s">
        <v>24</v>
      </c>
      <c r="Q7706" t="s">
        <v>59</v>
      </c>
      <c r="R7706" s="5" t="str">
        <f t="shared" si="364"/>
        <v>0.16</v>
      </c>
      <c r="S7706" s="6" t="str">
        <f t="shared" si="365"/>
        <v/>
      </c>
      <c r="T7706">
        <f>ROUND(INT(表1[[#This Row],[合同结束日期]]-表1[[#This Row],[合同起始日期]])/365,1)</f>
        <v>2</v>
      </c>
    </row>
    <row r="7707" spans="1:20">
      <c r="A7707" s="1">
        <v>42401</v>
      </c>
      <c r="B7707" t="s">
        <v>121</v>
      </c>
      <c r="C7707">
        <f t="shared" si="363"/>
        <v>3</v>
      </c>
      <c r="D7707" t="s">
        <v>244</v>
      </c>
      <c r="E7707" s="4">
        <v>516842.39999999997</v>
      </c>
      <c r="F7707" s="4">
        <v>97166.371199999994</v>
      </c>
      <c r="G7707" s="3">
        <v>0.188</v>
      </c>
      <c r="H7707" s="7">
        <v>2778.7225806451611</v>
      </c>
      <c r="I7707" s="4">
        <v>522.39984516129027</v>
      </c>
      <c r="J7707">
        <v>186</v>
      </c>
      <c r="K7707" t="s">
        <v>11</v>
      </c>
      <c r="L7707" t="s">
        <v>13</v>
      </c>
      <c r="M7707" t="s">
        <v>27</v>
      </c>
      <c r="N7707" s="2">
        <v>41445</v>
      </c>
      <c r="O7707" s="2">
        <v>42570</v>
      </c>
      <c r="P7707" t="s">
        <v>24</v>
      </c>
      <c r="Q7707" t="s">
        <v>56</v>
      </c>
      <c r="R7707" s="5" t="str">
        <f t="shared" si="364"/>
        <v>0.17</v>
      </c>
      <c r="S7707" s="6" t="str">
        <f t="shared" si="365"/>
        <v/>
      </c>
      <c r="T7707">
        <f>ROUND(INT(表1[[#This Row],[合同结束日期]]-表1[[#This Row],[合同起始日期]])/365,1)</f>
        <v>3.1</v>
      </c>
    </row>
    <row r="7708" spans="1:20">
      <c r="A7708" s="1">
        <v>42401</v>
      </c>
      <c r="B7708" t="s">
        <v>121</v>
      </c>
      <c r="C7708">
        <f t="shared" si="363"/>
        <v>3</v>
      </c>
      <c r="D7708" t="s">
        <v>160</v>
      </c>
      <c r="E7708" s="4">
        <v>277927.2</v>
      </c>
      <c r="F7708" s="4">
        <v>45357.719040000004</v>
      </c>
      <c r="G7708" s="3">
        <v>0.16320000000000001</v>
      </c>
      <c r="H7708" s="7">
        <v>3796.8196721311474</v>
      </c>
      <c r="I7708" s="4">
        <v>619.64097049180327</v>
      </c>
      <c r="J7708">
        <v>73.2</v>
      </c>
      <c r="K7708" t="s">
        <v>20</v>
      </c>
      <c r="L7708" t="s">
        <v>21</v>
      </c>
      <c r="M7708" t="s">
        <v>130</v>
      </c>
      <c r="N7708" s="2">
        <v>41295</v>
      </c>
      <c r="O7708" s="2">
        <v>42499</v>
      </c>
      <c r="P7708" t="s">
        <v>24</v>
      </c>
      <c r="Q7708" t="s">
        <v>25</v>
      </c>
      <c r="R7708" s="5" t="str">
        <f t="shared" si="364"/>
        <v>0.15</v>
      </c>
      <c r="S7708" s="6" t="str">
        <f t="shared" si="365"/>
        <v/>
      </c>
      <c r="T7708">
        <f>ROUND(INT(表1[[#This Row],[合同结束日期]]-表1[[#This Row],[合同起始日期]])/365,1)</f>
        <v>3.3</v>
      </c>
    </row>
    <row r="7709" spans="1:20">
      <c r="A7709" s="1">
        <v>42401</v>
      </c>
      <c r="B7709" t="s">
        <v>121</v>
      </c>
      <c r="C7709">
        <f t="shared" si="363"/>
        <v>3</v>
      </c>
      <c r="D7709" t="s">
        <v>161</v>
      </c>
      <c r="E7709" s="4">
        <v>221073.72</v>
      </c>
      <c r="F7709" s="4">
        <v>41782.93308000001</v>
      </c>
      <c r="G7709" s="3">
        <v>0.18900000000000006</v>
      </c>
      <c r="H7709" s="7">
        <v>2631.83</v>
      </c>
      <c r="I7709" s="4">
        <v>497.4158700000001</v>
      </c>
      <c r="J7709">
        <v>84</v>
      </c>
      <c r="K7709" t="s">
        <v>20</v>
      </c>
      <c r="L7709" t="s">
        <v>21</v>
      </c>
      <c r="M7709" t="s">
        <v>17</v>
      </c>
      <c r="N7709" s="2">
        <v>41326</v>
      </c>
      <c r="O7709" s="2">
        <v>42499</v>
      </c>
      <c r="P7709" t="s">
        <v>24</v>
      </c>
      <c r="Q7709" t="s">
        <v>56</v>
      </c>
      <c r="R7709" s="5" t="str">
        <f t="shared" si="364"/>
        <v>0.17</v>
      </c>
      <c r="S7709" s="6" t="str">
        <f t="shared" si="365"/>
        <v/>
      </c>
      <c r="T7709">
        <f>ROUND(INT(表1[[#This Row],[合同结束日期]]-表1[[#This Row],[合同起始日期]])/365,1)</f>
        <v>3.2</v>
      </c>
    </row>
    <row r="7710" spans="1:20">
      <c r="A7710" s="1">
        <v>42401</v>
      </c>
      <c r="B7710" t="s">
        <v>121</v>
      </c>
      <c r="C7710">
        <f t="shared" si="363"/>
        <v>3</v>
      </c>
      <c r="D7710" t="s">
        <v>428</v>
      </c>
      <c r="E7710" s="4">
        <v>149588.4</v>
      </c>
      <c r="F7710" s="4">
        <v>35243.027039999994</v>
      </c>
      <c r="G7710" s="3">
        <v>0.23559999999999998</v>
      </c>
      <c r="H7710" s="7">
        <v>1400.6404494382023</v>
      </c>
      <c r="I7710" s="4">
        <v>329.99088988764038</v>
      </c>
      <c r="J7710">
        <v>106.8</v>
      </c>
      <c r="K7710" t="s">
        <v>20</v>
      </c>
      <c r="L7710" t="s">
        <v>21</v>
      </c>
      <c r="M7710" t="s">
        <v>130</v>
      </c>
      <c r="N7710" s="2">
        <v>42156</v>
      </c>
      <c r="O7710" s="2">
        <v>42886</v>
      </c>
      <c r="P7710" t="s">
        <v>24</v>
      </c>
      <c r="Q7710" t="s">
        <v>56</v>
      </c>
      <c r="R7710" s="5" t="str">
        <f t="shared" si="364"/>
        <v>0.17</v>
      </c>
      <c r="S7710" s="6" t="str">
        <f t="shared" si="365"/>
        <v/>
      </c>
      <c r="T7710">
        <f>ROUND(INT(表1[[#This Row],[合同结束日期]]-表1[[#This Row],[合同起始日期]])/365,1)</f>
        <v>2</v>
      </c>
    </row>
    <row r="7711" spans="1:20">
      <c r="A7711" s="1">
        <v>42401</v>
      </c>
      <c r="B7711" t="s">
        <v>121</v>
      </c>
      <c r="C7711">
        <f t="shared" si="363"/>
        <v>3</v>
      </c>
      <c r="D7711" t="s">
        <v>487</v>
      </c>
      <c r="E7711" s="4">
        <v>129866.4</v>
      </c>
      <c r="F7711" s="4">
        <v>23362.965360000006</v>
      </c>
      <c r="G7711" s="3">
        <v>0.17990000000000006</v>
      </c>
      <c r="H7711" s="7">
        <v>2516.7906976744184</v>
      </c>
      <c r="I7711" s="4">
        <v>452.770646511628</v>
      </c>
      <c r="J7711">
        <v>51.6</v>
      </c>
      <c r="K7711" t="s">
        <v>20</v>
      </c>
      <c r="L7711" t="s">
        <v>21</v>
      </c>
      <c r="M7711" t="s">
        <v>130</v>
      </c>
      <c r="N7711" s="2">
        <v>42385</v>
      </c>
      <c r="O7711" s="2">
        <v>43115</v>
      </c>
      <c r="P7711" t="s">
        <v>24</v>
      </c>
      <c r="Q7711" t="s">
        <v>59</v>
      </c>
      <c r="R7711" s="5" t="str">
        <f t="shared" si="364"/>
        <v>0.16</v>
      </c>
      <c r="S7711" s="6" t="str">
        <f t="shared" si="365"/>
        <v/>
      </c>
      <c r="T7711">
        <f>ROUND(INT(表1[[#This Row],[合同结束日期]]-表1[[#This Row],[合同起始日期]])/365,1)</f>
        <v>2</v>
      </c>
    </row>
    <row r="7712" spans="1:20">
      <c r="A7712" s="1">
        <v>42401</v>
      </c>
      <c r="B7712" t="s">
        <v>121</v>
      </c>
      <c r="C7712">
        <f t="shared" si="363"/>
        <v>3</v>
      </c>
      <c r="D7712" t="s">
        <v>448</v>
      </c>
      <c r="E7712" s="4">
        <v>102508.8</v>
      </c>
      <c r="F7712" s="4">
        <v>21844.62528</v>
      </c>
      <c r="G7712" s="3">
        <v>0.21309999999999998</v>
      </c>
      <c r="H7712" s="7">
        <v>1642.7692307692309</v>
      </c>
      <c r="I7712" s="4">
        <v>350.07412307692312</v>
      </c>
      <c r="J7712">
        <v>62.4</v>
      </c>
      <c r="K7712" t="s">
        <v>20</v>
      </c>
      <c r="L7712" t="s">
        <v>21</v>
      </c>
      <c r="M7712" t="s">
        <v>130</v>
      </c>
      <c r="N7712" s="2">
        <v>42156</v>
      </c>
      <c r="O7712" s="2">
        <v>42886</v>
      </c>
      <c r="P7712" t="s">
        <v>24</v>
      </c>
      <c r="Q7712" t="s">
        <v>56</v>
      </c>
      <c r="R7712" s="5" t="str">
        <f t="shared" si="364"/>
        <v>0.17</v>
      </c>
      <c r="S7712" s="6" t="str">
        <f t="shared" si="365"/>
        <v/>
      </c>
      <c r="T7712">
        <f>ROUND(INT(表1[[#This Row],[合同结束日期]]-表1[[#This Row],[合同起始日期]])/365,1)</f>
        <v>2</v>
      </c>
    </row>
    <row r="7713" spans="1:20">
      <c r="A7713" s="1">
        <v>42401</v>
      </c>
      <c r="B7713" t="s">
        <v>121</v>
      </c>
      <c r="C7713">
        <f t="shared" si="363"/>
        <v>3</v>
      </c>
      <c r="D7713" t="s">
        <v>380</v>
      </c>
      <c r="E7713" s="4">
        <v>222546.67199999999</v>
      </c>
      <c r="F7713" s="4">
        <v>40169.67429599999</v>
      </c>
      <c r="G7713" s="3">
        <v>0.18049999999999997</v>
      </c>
      <c r="H7713" s="7">
        <v>2440.2047368421049</v>
      </c>
      <c r="I7713" s="4">
        <v>440.45695499999988</v>
      </c>
      <c r="J7713">
        <v>91.2</v>
      </c>
      <c r="K7713" t="s">
        <v>20</v>
      </c>
      <c r="L7713" t="s">
        <v>21</v>
      </c>
      <c r="M7713" t="s">
        <v>130</v>
      </c>
      <c r="N7713" s="2">
        <v>42104</v>
      </c>
      <c r="O7713" s="2">
        <v>42834</v>
      </c>
      <c r="P7713" t="s">
        <v>24</v>
      </c>
      <c r="Q7713" t="s">
        <v>59</v>
      </c>
      <c r="R7713" s="5" t="str">
        <f t="shared" si="364"/>
        <v>0.16</v>
      </c>
      <c r="S7713" s="6" t="str">
        <f t="shared" si="365"/>
        <v/>
      </c>
      <c r="T7713">
        <f>ROUND(INT(表1[[#This Row],[合同结束日期]]-表1[[#This Row],[合同起始日期]])/365,1)</f>
        <v>2</v>
      </c>
    </row>
    <row r="7714" spans="1:20">
      <c r="A7714" s="1">
        <v>42401</v>
      </c>
      <c r="B7714" t="s">
        <v>121</v>
      </c>
      <c r="C7714">
        <f t="shared" si="363"/>
        <v>3</v>
      </c>
      <c r="D7714" t="s">
        <v>166</v>
      </c>
      <c r="E7714" s="4">
        <v>292587.59999999998</v>
      </c>
      <c r="F7714" s="4">
        <v>56966.805719999989</v>
      </c>
      <c r="G7714" s="3">
        <v>0.19469999999999998</v>
      </c>
      <c r="H7714" s="7">
        <v>1442.7396449704142</v>
      </c>
      <c r="I7714" s="4">
        <v>280.90140887573961</v>
      </c>
      <c r="J7714">
        <v>202.79999999999998</v>
      </c>
      <c r="K7714" t="s">
        <v>20</v>
      </c>
      <c r="L7714" t="s">
        <v>21</v>
      </c>
      <c r="M7714" t="s">
        <v>130</v>
      </c>
      <c r="N7714" s="2">
        <v>41281</v>
      </c>
      <c r="O7714" s="2">
        <v>42499</v>
      </c>
      <c r="P7714" t="s">
        <v>24</v>
      </c>
      <c r="Q7714" t="s">
        <v>59</v>
      </c>
      <c r="R7714" s="5" t="str">
        <f t="shared" si="364"/>
        <v>0.16</v>
      </c>
      <c r="S7714" s="6" t="str">
        <f t="shared" si="365"/>
        <v/>
      </c>
      <c r="T7714">
        <f>ROUND(INT(表1[[#This Row],[合同结束日期]]-表1[[#This Row],[合同起始日期]])/365,1)</f>
        <v>3.3</v>
      </c>
    </row>
    <row r="7715" spans="1:20">
      <c r="A7715" s="1">
        <v>42401</v>
      </c>
      <c r="B7715" t="s">
        <v>121</v>
      </c>
      <c r="C7715">
        <f t="shared" si="363"/>
        <v>3</v>
      </c>
      <c r="D7715" t="s">
        <v>167</v>
      </c>
      <c r="E7715" s="4">
        <v>222451.19999999998</v>
      </c>
      <c r="F7715" s="4">
        <v>49094.97984</v>
      </c>
      <c r="G7715" s="3">
        <v>0.22070000000000001</v>
      </c>
      <c r="H7715" s="7">
        <v>1227.6556291390727</v>
      </c>
      <c r="I7715" s="4">
        <v>270.9435973509934</v>
      </c>
      <c r="J7715">
        <v>181.2</v>
      </c>
      <c r="K7715" t="s">
        <v>20</v>
      </c>
      <c r="L7715" t="s">
        <v>21</v>
      </c>
      <c r="M7715" t="s">
        <v>130</v>
      </c>
      <c r="N7715" s="2">
        <v>41285</v>
      </c>
      <c r="O7715" s="2">
        <v>42499</v>
      </c>
      <c r="P7715" t="s">
        <v>24</v>
      </c>
      <c r="Q7715" t="s">
        <v>30</v>
      </c>
      <c r="R7715" s="5" t="str">
        <f t="shared" si="364"/>
        <v>0.18</v>
      </c>
      <c r="S7715" s="6" t="str">
        <f t="shared" si="365"/>
        <v/>
      </c>
      <c r="T7715">
        <f>ROUND(INT(表1[[#This Row],[合同结束日期]]-表1[[#This Row],[合同起始日期]])/365,1)</f>
        <v>3.3</v>
      </c>
    </row>
    <row r="7716" spans="1:20">
      <c r="A7716" s="1">
        <v>42401</v>
      </c>
      <c r="B7716" t="s">
        <v>121</v>
      </c>
      <c r="C7716">
        <f t="shared" si="363"/>
        <v>3</v>
      </c>
      <c r="D7716" t="s">
        <v>168</v>
      </c>
      <c r="E7716" s="4">
        <v>254718</v>
      </c>
      <c r="F7716" s="4">
        <v>58126.647599999997</v>
      </c>
      <c r="G7716" s="3">
        <v>0.22819999999999999</v>
      </c>
      <c r="H7716" s="7">
        <v>1310.2777777777778</v>
      </c>
      <c r="I7716" s="4">
        <v>299.00538888888889</v>
      </c>
      <c r="J7716">
        <v>194.4</v>
      </c>
      <c r="K7716" t="s">
        <v>60</v>
      </c>
      <c r="L7716" t="s">
        <v>61</v>
      </c>
      <c r="M7716" t="s">
        <v>58</v>
      </c>
      <c r="N7716" s="2">
        <v>41348</v>
      </c>
      <c r="O7716" s="2">
        <v>42499</v>
      </c>
      <c r="P7716" t="s">
        <v>24</v>
      </c>
      <c r="Q7716" t="s">
        <v>420</v>
      </c>
      <c r="R7716" s="5" t="str">
        <f t="shared" si="364"/>
        <v>0.19</v>
      </c>
      <c r="S7716" s="6" t="str">
        <f t="shared" si="365"/>
        <v/>
      </c>
      <c r="T7716">
        <f>ROUND(INT(表1[[#This Row],[合同结束日期]]-表1[[#This Row],[合同起始日期]])/365,1)</f>
        <v>3.2</v>
      </c>
    </row>
    <row r="7717" spans="1:20">
      <c r="A7717" s="1">
        <v>42401</v>
      </c>
      <c r="B7717" t="s">
        <v>121</v>
      </c>
      <c r="C7717">
        <f t="shared" si="363"/>
        <v>3</v>
      </c>
      <c r="D7717" t="s">
        <v>226</v>
      </c>
      <c r="E7717" s="4">
        <v>337941.48000000004</v>
      </c>
      <c r="F7717" s="4">
        <v>86614.401323999991</v>
      </c>
      <c r="G7717" s="3">
        <v>0.25629999999999992</v>
      </c>
      <c r="H7717" s="7">
        <v>257.89184981684986</v>
      </c>
      <c r="I7717" s="4">
        <v>66.097681108058609</v>
      </c>
      <c r="J7717">
        <v>1310.3999999999999</v>
      </c>
      <c r="K7717" t="s">
        <v>20</v>
      </c>
      <c r="L7717" t="s">
        <v>173</v>
      </c>
      <c r="M7717" t="s">
        <v>172</v>
      </c>
      <c r="N7717" s="2">
        <v>41241</v>
      </c>
      <c r="O7717" s="2">
        <v>45803</v>
      </c>
      <c r="P7717" t="s">
        <v>39</v>
      </c>
      <c r="Q7717" t="s">
        <v>83</v>
      </c>
      <c r="R7717" s="5" t="str">
        <f t="shared" si="364"/>
        <v>0.14</v>
      </c>
      <c r="S7717" s="6" t="str">
        <f t="shared" si="365"/>
        <v/>
      </c>
      <c r="T7717">
        <f>ROUND(INT(表1[[#This Row],[合同结束日期]]-表1[[#This Row],[合同起始日期]])/365,1)</f>
        <v>12.5</v>
      </c>
    </row>
    <row r="7718" spans="1:20">
      <c r="A7718" s="1">
        <v>42401</v>
      </c>
      <c r="B7718" t="s">
        <v>121</v>
      </c>
      <c r="C7718">
        <f t="shared" si="363"/>
        <v>3</v>
      </c>
      <c r="D7718" t="s">
        <v>169</v>
      </c>
      <c r="E7718" s="4">
        <v>135374.39999999999</v>
      </c>
      <c r="F7718" s="4">
        <v>34669.383840000002</v>
      </c>
      <c r="G7718" s="3">
        <v>0.25610000000000005</v>
      </c>
      <c r="H7718" s="7">
        <v>1054.3177570093458</v>
      </c>
      <c r="I7718" s="4">
        <v>270.01077757009347</v>
      </c>
      <c r="J7718">
        <v>128.4</v>
      </c>
      <c r="K7718" t="s">
        <v>20</v>
      </c>
      <c r="L7718" t="s">
        <v>21</v>
      </c>
      <c r="M7718" t="s">
        <v>130</v>
      </c>
      <c r="N7718" s="2">
        <v>41326</v>
      </c>
      <c r="O7718" s="2">
        <v>42499</v>
      </c>
      <c r="P7718" t="s">
        <v>24</v>
      </c>
      <c r="Q7718" t="s">
        <v>170</v>
      </c>
      <c r="R7718" s="5" t="str">
        <f t="shared" si="364"/>
        <v>0.2</v>
      </c>
      <c r="S7718" s="6" t="str">
        <f t="shared" si="365"/>
        <v/>
      </c>
      <c r="T7718">
        <f>ROUND(INT(表1[[#This Row],[合同结束日期]]-表1[[#This Row],[合同起始日期]])/365,1)</f>
        <v>3.2</v>
      </c>
    </row>
    <row r="7719" spans="1:20">
      <c r="A7719" s="1">
        <v>42401</v>
      </c>
      <c r="B7719" t="s">
        <v>121</v>
      </c>
      <c r="C7719">
        <f t="shared" si="363"/>
        <v>3</v>
      </c>
      <c r="D7719" t="s">
        <v>171</v>
      </c>
      <c r="E7719" s="4">
        <v>267409.2</v>
      </c>
      <c r="F7719" s="4">
        <v>118248.34823999999</v>
      </c>
      <c r="G7719" s="3">
        <v>0.44219999999999993</v>
      </c>
      <c r="H7719" s="7">
        <v>377.69661016949152</v>
      </c>
      <c r="I7719" s="4">
        <v>167.01744101694914</v>
      </c>
      <c r="J7719">
        <v>708</v>
      </c>
      <c r="K7719" t="s">
        <v>20</v>
      </c>
      <c r="L7719" t="s">
        <v>173</v>
      </c>
      <c r="M7719" t="s">
        <v>172</v>
      </c>
      <c r="N7719" s="2">
        <v>41377</v>
      </c>
      <c r="O7719" s="2">
        <v>43247</v>
      </c>
      <c r="P7719" t="s">
        <v>24</v>
      </c>
      <c r="Q7719" t="s">
        <v>429</v>
      </c>
      <c r="R7719" s="5" t="str">
        <f t="shared" si="364"/>
        <v>0.22</v>
      </c>
      <c r="S7719" s="6" t="str">
        <f t="shared" si="365"/>
        <v/>
      </c>
      <c r="T7719">
        <f>ROUND(INT(表1[[#This Row],[合同结束日期]]-表1[[#This Row],[合同起始日期]])/365,1)</f>
        <v>5.0999999999999996</v>
      </c>
    </row>
    <row r="7720" spans="1:20">
      <c r="A7720" s="1">
        <v>42401</v>
      </c>
      <c r="B7720" t="s">
        <v>121</v>
      </c>
      <c r="C7720">
        <f t="shared" si="363"/>
        <v>3</v>
      </c>
      <c r="D7720" t="s">
        <v>174</v>
      </c>
      <c r="E7720" s="4">
        <v>184656</v>
      </c>
      <c r="F7720" s="4">
        <v>73012.982399999994</v>
      </c>
      <c r="G7720" s="3">
        <v>0.39539999999999997</v>
      </c>
      <c r="H7720" s="7">
        <v>328.80341880341877</v>
      </c>
      <c r="I7720" s="4">
        <v>130.00887179487177</v>
      </c>
      <c r="J7720">
        <v>561.6</v>
      </c>
      <c r="K7720" t="s">
        <v>76</v>
      </c>
      <c r="L7720" t="s">
        <v>75</v>
      </c>
      <c r="M7720" t="s">
        <v>75</v>
      </c>
      <c r="N7720" s="2">
        <v>41243</v>
      </c>
      <c r="O7720" s="2">
        <v>43229</v>
      </c>
      <c r="P7720" t="s">
        <v>24</v>
      </c>
      <c r="Q7720" t="s">
        <v>48</v>
      </c>
      <c r="R7720" s="5" t="str">
        <f t="shared" si="364"/>
        <v>0.11</v>
      </c>
      <c r="S7720" s="6" t="str">
        <f t="shared" si="365"/>
        <v/>
      </c>
      <c r="T7720">
        <f>ROUND(INT(表1[[#This Row],[合同结束日期]]-表1[[#This Row],[合同起始日期]])/365,1)</f>
        <v>5.4</v>
      </c>
    </row>
    <row r="7721" spans="1:20">
      <c r="A7721" s="1">
        <v>42401</v>
      </c>
      <c r="B7721" t="s">
        <v>121</v>
      </c>
      <c r="C7721">
        <f t="shared" si="363"/>
        <v>3</v>
      </c>
      <c r="D7721" t="s">
        <v>175</v>
      </c>
      <c r="E7721" s="4">
        <v>1677370.8</v>
      </c>
      <c r="F7721" s="4">
        <v>1078213.9502399999</v>
      </c>
      <c r="G7721" s="3">
        <v>0.64279999999999993</v>
      </c>
      <c r="H7721" s="7">
        <v>852.84258694325808</v>
      </c>
      <c r="I7721" s="4">
        <v>548.20721488712627</v>
      </c>
      <c r="J7721">
        <v>1966.8</v>
      </c>
      <c r="K7721" t="s">
        <v>20</v>
      </c>
      <c r="L7721" t="s">
        <v>173</v>
      </c>
      <c r="M7721" t="s">
        <v>172</v>
      </c>
      <c r="N7721" s="2">
        <v>41288</v>
      </c>
      <c r="O7721" s="2">
        <v>44694</v>
      </c>
      <c r="P7721" t="s">
        <v>18</v>
      </c>
      <c r="Q7721">
        <v>0</v>
      </c>
      <c r="R7721" s="5">
        <f t="shared" si="364"/>
        <v>0</v>
      </c>
      <c r="S7721" s="6" t="str">
        <f t="shared" si="365"/>
        <v/>
      </c>
      <c r="T7721">
        <f>ROUND(INT(表1[[#This Row],[合同结束日期]]-表1[[#This Row],[合同起始日期]])/365,1)</f>
        <v>9.3000000000000007</v>
      </c>
    </row>
    <row r="7722" spans="1:20">
      <c r="A7722" s="1">
        <v>42401</v>
      </c>
      <c r="B7722" t="s">
        <v>121</v>
      </c>
      <c r="C7722">
        <f t="shared" si="363"/>
        <v>3</v>
      </c>
      <c r="D7722" t="s">
        <v>327</v>
      </c>
      <c r="E7722" s="4">
        <v>47157.599999999999</v>
      </c>
      <c r="F7722" s="4">
        <v>10200.18888</v>
      </c>
      <c r="G7722" s="3">
        <v>0.21629999999999999</v>
      </c>
      <c r="H7722" s="7">
        <v>1637.4166666666667</v>
      </c>
      <c r="I7722" s="4">
        <v>354.173225</v>
      </c>
      <c r="J7722">
        <v>28.799999999999997</v>
      </c>
      <c r="K7722" t="s">
        <v>20</v>
      </c>
      <c r="L7722" t="s">
        <v>21</v>
      </c>
      <c r="M7722" t="s">
        <v>134</v>
      </c>
      <c r="N7722" s="2">
        <v>41787</v>
      </c>
      <c r="O7722" s="2">
        <v>42517</v>
      </c>
      <c r="P7722" t="s">
        <v>24</v>
      </c>
      <c r="Q7722" t="s">
        <v>48</v>
      </c>
      <c r="R7722" s="5" t="str">
        <f t="shared" si="364"/>
        <v>0.11</v>
      </c>
      <c r="S7722" s="6" t="str">
        <f t="shared" si="365"/>
        <v/>
      </c>
      <c r="T7722">
        <f>ROUND(INT(表1[[#This Row],[合同结束日期]]-表1[[#This Row],[合同起始日期]])/365,1)</f>
        <v>2</v>
      </c>
    </row>
    <row r="7723" spans="1:20">
      <c r="A7723" s="1">
        <v>42401</v>
      </c>
      <c r="B7723" t="s">
        <v>121</v>
      </c>
      <c r="C7723">
        <f t="shared" si="363"/>
        <v>3</v>
      </c>
      <c r="D7723" t="s">
        <v>313</v>
      </c>
      <c r="E7723" s="4">
        <v>116031.36</v>
      </c>
      <c r="F7723" s="4">
        <v>19168.380671999996</v>
      </c>
      <c r="G7723" s="3">
        <v>0.16519999999999996</v>
      </c>
      <c r="H7723" s="7">
        <v>6446.1866666666665</v>
      </c>
      <c r="I7723" s="4">
        <v>1064.9100373333331</v>
      </c>
      <c r="J7723">
        <v>18</v>
      </c>
      <c r="K7723" t="s">
        <v>20</v>
      </c>
      <c r="L7723" t="s">
        <v>21</v>
      </c>
      <c r="M7723" t="s">
        <v>130</v>
      </c>
      <c r="N7723" s="2">
        <v>42201</v>
      </c>
      <c r="O7723" s="2">
        <v>42566</v>
      </c>
      <c r="P7723" t="s">
        <v>24</v>
      </c>
      <c r="Q7723" t="s">
        <v>59</v>
      </c>
      <c r="R7723" s="5" t="str">
        <f t="shared" si="364"/>
        <v>0.16</v>
      </c>
      <c r="S7723" s="6" t="str">
        <f t="shared" si="365"/>
        <v/>
      </c>
      <c r="T7723">
        <f>ROUND(INT(表1[[#This Row],[合同结束日期]]-表1[[#This Row],[合同起始日期]])/365,1)</f>
        <v>1</v>
      </c>
    </row>
    <row r="7724" spans="1:20">
      <c r="A7724" s="1">
        <v>42401</v>
      </c>
      <c r="B7724" t="s">
        <v>121</v>
      </c>
      <c r="C7724">
        <f t="shared" si="363"/>
        <v>3</v>
      </c>
      <c r="D7724" t="s">
        <v>339</v>
      </c>
      <c r="E7724" s="4">
        <v>39372</v>
      </c>
      <c r="F7724" s="4">
        <v>7201.1387999999997</v>
      </c>
      <c r="G7724" s="3">
        <v>0.18289999999999998</v>
      </c>
      <c r="H7724" s="7">
        <v>2734.166666666667</v>
      </c>
      <c r="I7724" s="4">
        <v>500.07908333333336</v>
      </c>
      <c r="J7724">
        <v>14.399999999999999</v>
      </c>
      <c r="K7724" t="s">
        <v>44</v>
      </c>
      <c r="L7724" t="s">
        <v>46</v>
      </c>
      <c r="M7724" t="s">
        <v>187</v>
      </c>
      <c r="N7724" s="2">
        <v>41864</v>
      </c>
      <c r="O7724" s="2">
        <v>42594</v>
      </c>
      <c r="P7724" t="s">
        <v>24</v>
      </c>
      <c r="Q7724" t="s">
        <v>25</v>
      </c>
      <c r="R7724" s="5" t="str">
        <f t="shared" si="364"/>
        <v>0.15</v>
      </c>
      <c r="S7724" s="6" t="str">
        <f t="shared" si="365"/>
        <v/>
      </c>
      <c r="T7724">
        <f>ROUND(INT(表1[[#This Row],[合同结束日期]]-表1[[#This Row],[合同起始日期]])/365,1)</f>
        <v>2</v>
      </c>
    </row>
    <row r="7725" spans="1:20">
      <c r="A7725" s="1">
        <v>42401</v>
      </c>
      <c r="B7725" t="s">
        <v>121</v>
      </c>
      <c r="C7725">
        <f t="shared" si="363"/>
        <v>3</v>
      </c>
      <c r="D7725" t="s">
        <v>268</v>
      </c>
      <c r="E7725" s="4">
        <v>106448.4</v>
      </c>
      <c r="F7725" s="4">
        <v>16563.371040000002</v>
      </c>
      <c r="G7725" s="3">
        <v>0.15560000000000002</v>
      </c>
      <c r="H7725" s="7">
        <v>7392.25</v>
      </c>
      <c r="I7725" s="4">
        <v>1150.2341000000001</v>
      </c>
      <c r="J7725">
        <v>14.399999999999999</v>
      </c>
      <c r="K7725" t="s">
        <v>20</v>
      </c>
      <c r="L7725" t="s">
        <v>21</v>
      </c>
      <c r="M7725" t="s">
        <v>130</v>
      </c>
      <c r="N7725" s="2">
        <v>41486</v>
      </c>
      <c r="O7725" s="2">
        <v>42581</v>
      </c>
      <c r="P7725" t="s">
        <v>24</v>
      </c>
      <c r="Q7725" t="s">
        <v>25</v>
      </c>
      <c r="R7725" s="5" t="str">
        <f t="shared" si="364"/>
        <v>0.15</v>
      </c>
      <c r="S7725" s="6" t="str">
        <f t="shared" si="365"/>
        <v/>
      </c>
      <c r="T7725">
        <f>ROUND(INT(表1[[#This Row],[合同结束日期]]-表1[[#This Row],[合同起始日期]])/365,1)</f>
        <v>3</v>
      </c>
    </row>
    <row r="7726" spans="1:20">
      <c r="A7726" s="1">
        <v>42401</v>
      </c>
      <c r="B7726" t="s">
        <v>121</v>
      </c>
      <c r="C7726">
        <f t="shared" si="363"/>
        <v>3</v>
      </c>
      <c r="D7726" t="s">
        <v>319</v>
      </c>
      <c r="E7726" s="4">
        <v>114912.96000000001</v>
      </c>
      <c r="F7726" s="4">
        <v>20132.750592</v>
      </c>
      <c r="G7726" s="3">
        <v>0.17519999999999999</v>
      </c>
      <c r="H7726" s="7">
        <v>6840.0571428571429</v>
      </c>
      <c r="I7726" s="4">
        <v>1198.3780114285714</v>
      </c>
      <c r="J7726">
        <v>16.8</v>
      </c>
      <c r="K7726" t="s">
        <v>20</v>
      </c>
      <c r="L7726" t="s">
        <v>21</v>
      </c>
      <c r="M7726" t="s">
        <v>130</v>
      </c>
      <c r="N7726" s="2">
        <v>42112</v>
      </c>
      <c r="O7726" s="2">
        <v>42477</v>
      </c>
      <c r="P7726" t="s">
        <v>24</v>
      </c>
      <c r="Q7726" t="s">
        <v>56</v>
      </c>
      <c r="R7726" s="5" t="str">
        <f t="shared" si="364"/>
        <v>0.17</v>
      </c>
      <c r="S7726" s="6" t="str">
        <f t="shared" si="365"/>
        <v/>
      </c>
      <c r="T7726">
        <f>ROUND(INT(表1[[#This Row],[合同结束日期]]-表1[[#This Row],[合同起始日期]])/365,1)</f>
        <v>1</v>
      </c>
    </row>
    <row r="7727" spans="1:20">
      <c r="A7727" s="1">
        <v>42401</v>
      </c>
      <c r="B7727" t="s">
        <v>121</v>
      </c>
      <c r="C7727">
        <f t="shared" si="363"/>
        <v>3</v>
      </c>
      <c r="D7727" t="s">
        <v>340</v>
      </c>
      <c r="E7727" s="4">
        <v>165057.60000000001</v>
      </c>
      <c r="F7727" s="4">
        <v>23735.282880000002</v>
      </c>
      <c r="G7727" s="3">
        <v>0.14380000000000001</v>
      </c>
      <c r="H7727" s="7">
        <v>3619.6842105263158</v>
      </c>
      <c r="I7727" s="4">
        <v>520.51058947368426</v>
      </c>
      <c r="J7727">
        <v>45.6</v>
      </c>
      <c r="K7727" t="s">
        <v>44</v>
      </c>
      <c r="L7727" t="s">
        <v>46</v>
      </c>
      <c r="M7727" t="s">
        <v>45</v>
      </c>
      <c r="N7727" s="2">
        <v>41841</v>
      </c>
      <c r="O7727" s="2">
        <v>43659</v>
      </c>
      <c r="P7727" t="s">
        <v>24</v>
      </c>
      <c r="Q7727" t="s">
        <v>28</v>
      </c>
      <c r="R7727" s="5" t="str">
        <f t="shared" si="364"/>
        <v>0.13</v>
      </c>
      <c r="S7727" s="6" t="str">
        <f t="shared" si="365"/>
        <v/>
      </c>
      <c r="T7727">
        <f>ROUND(INT(表1[[#This Row],[合同结束日期]]-表1[[#This Row],[合同起始日期]])/365,1)</f>
        <v>5</v>
      </c>
    </row>
    <row r="7728" spans="1:20">
      <c r="A7728" s="1">
        <v>42401</v>
      </c>
      <c r="B7728" t="s">
        <v>121</v>
      </c>
      <c r="C7728">
        <f t="shared" si="363"/>
        <v>3</v>
      </c>
      <c r="D7728" t="s">
        <v>320</v>
      </c>
      <c r="E7728" s="4">
        <v>43140</v>
      </c>
      <c r="F7728" s="4">
        <v>4314</v>
      </c>
      <c r="G7728" s="3">
        <v>0.1</v>
      </c>
      <c r="H7728" s="7">
        <v>17975</v>
      </c>
      <c r="I7728" s="4">
        <v>1797.5</v>
      </c>
      <c r="J7728">
        <v>2.4</v>
      </c>
      <c r="K7728" t="s">
        <v>44</v>
      </c>
      <c r="L7728" t="s">
        <v>46</v>
      </c>
      <c r="M7728" t="s">
        <v>187</v>
      </c>
      <c r="N7728" s="2">
        <v>41712</v>
      </c>
      <c r="O7728" s="2">
        <v>42442</v>
      </c>
      <c r="P7728" t="s">
        <v>18</v>
      </c>
      <c r="Q7728" t="s">
        <v>19</v>
      </c>
      <c r="R7728" s="5" t="str">
        <f t="shared" si="364"/>
        <v>0.1</v>
      </c>
      <c r="S7728" s="6" t="str">
        <f t="shared" si="365"/>
        <v/>
      </c>
      <c r="T7728">
        <f>ROUND(INT(表1[[#This Row],[合同结束日期]]-表1[[#This Row],[合同起始日期]])/365,1)</f>
        <v>2</v>
      </c>
    </row>
    <row r="7729" spans="1:20">
      <c r="A7729" s="1">
        <v>42401</v>
      </c>
      <c r="B7729" t="s">
        <v>121</v>
      </c>
      <c r="C7729">
        <f t="shared" si="363"/>
        <v>3</v>
      </c>
      <c r="D7729" t="s">
        <v>321</v>
      </c>
      <c r="E7729" s="4">
        <v>58500</v>
      </c>
      <c r="F7729" s="4">
        <v>5850</v>
      </c>
      <c r="G7729" s="3">
        <v>0.1</v>
      </c>
      <c r="H7729" s="7">
        <v>24375</v>
      </c>
      <c r="I7729" s="4">
        <v>2437.5</v>
      </c>
      <c r="J7729">
        <v>2.4</v>
      </c>
      <c r="K7729" t="s">
        <v>44</v>
      </c>
      <c r="L7729" t="s">
        <v>46</v>
      </c>
      <c r="M7729" t="s">
        <v>187</v>
      </c>
      <c r="N7729" s="2">
        <v>41712</v>
      </c>
      <c r="O7729" s="2">
        <v>42442</v>
      </c>
      <c r="P7729" t="s">
        <v>18</v>
      </c>
      <c r="Q7729" t="s">
        <v>19</v>
      </c>
      <c r="R7729" s="5" t="str">
        <f t="shared" si="364"/>
        <v>0.1</v>
      </c>
      <c r="S7729" s="6" t="str">
        <f t="shared" si="365"/>
        <v/>
      </c>
      <c r="T7729">
        <f>ROUND(INT(表1[[#This Row],[合同结束日期]]-表1[[#This Row],[合同起始日期]])/365,1)</f>
        <v>2</v>
      </c>
    </row>
    <row r="7730" spans="1:20">
      <c r="A7730" s="1">
        <v>42401</v>
      </c>
      <c r="B7730" t="s">
        <v>121</v>
      </c>
      <c r="C7730">
        <f t="shared" ref="C7730:C7793" si="366">IF($B7730="负一层",-1,IF($B7730="负一夹层",0,IF($B7730="一层",1,IF($B7730="二层",2,IF($B7730="三层",3,IF($B7730="四层",4))))))</f>
        <v>3</v>
      </c>
      <c r="D7730" t="s">
        <v>330</v>
      </c>
      <c r="E7730" s="4">
        <v>32191.199999999997</v>
      </c>
      <c r="F7730" s="4">
        <v>5749.3483200000001</v>
      </c>
      <c r="G7730" s="3">
        <v>0.17860000000000001</v>
      </c>
      <c r="H7730" s="7">
        <v>13413</v>
      </c>
      <c r="I7730" s="4">
        <v>2395.5617999999999</v>
      </c>
      <c r="J7730">
        <v>2.4</v>
      </c>
      <c r="K7730" t="s">
        <v>44</v>
      </c>
      <c r="L7730" t="s">
        <v>46</v>
      </c>
      <c r="M7730" t="s">
        <v>45</v>
      </c>
      <c r="N7730" s="2">
        <v>41790</v>
      </c>
      <c r="O7730" s="2">
        <v>42704</v>
      </c>
      <c r="P7730" t="s">
        <v>24</v>
      </c>
      <c r="Q7730" t="s">
        <v>59</v>
      </c>
      <c r="R7730" s="5" t="str">
        <f t="shared" ref="R7730:R7793" si="367">IF(ISERROR(FIND(",",$Q7730)),$Q7730,LEFT($Q7730,FIND(",",$Q7730)-1))</f>
        <v>0.16</v>
      </c>
      <c r="S7730" s="6" t="str">
        <f t="shared" si="365"/>
        <v/>
      </c>
      <c r="T7730">
        <f>ROUND(INT(表1[[#This Row],[合同结束日期]]-表1[[#This Row],[合同起始日期]])/365,1)</f>
        <v>2.5</v>
      </c>
    </row>
    <row r="7731" spans="1:20">
      <c r="A7731" s="1">
        <v>42401</v>
      </c>
      <c r="B7731" t="s">
        <v>121</v>
      </c>
      <c r="C7731">
        <f t="shared" si="366"/>
        <v>3</v>
      </c>
      <c r="D7731" t="s">
        <v>337</v>
      </c>
      <c r="E7731" s="4">
        <v>23764.799999999999</v>
      </c>
      <c r="F7731" s="4">
        <v>6599.4849600000007</v>
      </c>
      <c r="G7731" s="3">
        <v>0.27770000000000006</v>
      </c>
      <c r="H7731" s="7">
        <v>2200.4444444444448</v>
      </c>
      <c r="I7731" s="4">
        <v>611.06342222222236</v>
      </c>
      <c r="J7731">
        <v>10.799999999999999</v>
      </c>
      <c r="K7731" t="s">
        <v>60</v>
      </c>
      <c r="L7731" t="s">
        <v>116</v>
      </c>
      <c r="M7731" t="s">
        <v>115</v>
      </c>
      <c r="N7731" s="2">
        <v>42200</v>
      </c>
      <c r="O7731" s="2">
        <v>42565</v>
      </c>
      <c r="P7731" t="s">
        <v>24</v>
      </c>
      <c r="Q7731" t="s">
        <v>30</v>
      </c>
      <c r="R7731" s="5" t="str">
        <f t="shared" si="367"/>
        <v>0.18</v>
      </c>
      <c r="S7731" s="6" t="str">
        <f t="shared" ref="S7731:S7794" si="368">IF(ISERROR(FIND(",",$Q7731)),"",RIGHT($Q7731,LEN($Q7731)-FIND(",",$Q7731)))</f>
        <v/>
      </c>
      <c r="T7731">
        <f>ROUND(INT(表1[[#This Row],[合同结束日期]]-表1[[#This Row],[合同起始日期]])/365,1)</f>
        <v>1</v>
      </c>
    </row>
    <row r="7732" spans="1:20">
      <c r="A7732" s="1">
        <v>42401</v>
      </c>
      <c r="B7732" t="s">
        <v>121</v>
      </c>
      <c r="C7732">
        <f t="shared" si="366"/>
        <v>3</v>
      </c>
      <c r="D7732" t="s">
        <v>481</v>
      </c>
      <c r="E7732" s="4">
        <v>259378.8</v>
      </c>
      <c r="F7732" s="4">
        <v>16755.870480000001</v>
      </c>
      <c r="G7732" s="3">
        <v>6.4600000000000005E-2</v>
      </c>
      <c r="H7732" s="7">
        <v>54037.25</v>
      </c>
      <c r="I7732" s="4">
        <v>3490.8063500000003</v>
      </c>
      <c r="J7732">
        <v>4.8</v>
      </c>
      <c r="K7732" t="s">
        <v>20</v>
      </c>
      <c r="L7732" t="s">
        <v>173</v>
      </c>
      <c r="M7732" t="s">
        <v>172</v>
      </c>
      <c r="N7732" s="2">
        <v>42278</v>
      </c>
      <c r="O7732" s="2">
        <v>42643</v>
      </c>
      <c r="P7732" t="s">
        <v>311</v>
      </c>
      <c r="Q7732" t="s">
        <v>35</v>
      </c>
      <c r="R7732" s="5" t="str">
        <f t="shared" si="367"/>
        <v>0.06</v>
      </c>
      <c r="S7732" s="6" t="str">
        <f t="shared" si="368"/>
        <v/>
      </c>
      <c r="T7732">
        <f>ROUND(INT(表1[[#This Row],[合同结束日期]]-表1[[#This Row],[合同起始日期]])/365,1)</f>
        <v>1</v>
      </c>
    </row>
    <row r="7733" spans="1:20">
      <c r="A7733" s="1">
        <v>42430</v>
      </c>
      <c r="B7733" t="s">
        <v>121</v>
      </c>
      <c r="C7733">
        <f t="shared" si="366"/>
        <v>3</v>
      </c>
      <c r="D7733" t="s">
        <v>242</v>
      </c>
      <c r="E7733" s="4">
        <v>941504.4</v>
      </c>
      <c r="F7733" s="4">
        <v>189807.28704</v>
      </c>
      <c r="G7733" s="3">
        <v>0.2016</v>
      </c>
      <c r="H7733" s="7">
        <v>412.9405263157895</v>
      </c>
      <c r="I7733" s="4">
        <v>83.248810105263161</v>
      </c>
      <c r="J7733">
        <v>2280</v>
      </c>
      <c r="K7733" t="s">
        <v>151</v>
      </c>
      <c r="L7733" t="s">
        <v>243</v>
      </c>
      <c r="M7733" t="s">
        <v>243</v>
      </c>
      <c r="N7733" s="2">
        <v>41282</v>
      </c>
      <c r="O7733" s="2">
        <v>45055</v>
      </c>
      <c r="P7733" t="s">
        <v>14</v>
      </c>
      <c r="Q7733" t="s">
        <v>37</v>
      </c>
      <c r="R7733" s="5" t="str">
        <f t="shared" si="367"/>
        <v>0.</v>
      </c>
      <c r="S7733" s="6" t="str">
        <f t="shared" si="368"/>
        <v/>
      </c>
      <c r="T7733">
        <f>ROUND(INT(表1[[#This Row],[合同结束日期]]-表1[[#This Row],[合同起始日期]])/365,1)</f>
        <v>10.3</v>
      </c>
    </row>
    <row r="7734" spans="1:20">
      <c r="A7734" s="1">
        <v>42430</v>
      </c>
      <c r="B7734" t="s">
        <v>121</v>
      </c>
      <c r="C7734">
        <f t="shared" si="366"/>
        <v>3</v>
      </c>
      <c r="D7734" t="s">
        <v>122</v>
      </c>
      <c r="E7734" s="4">
        <v>141401.08799999999</v>
      </c>
      <c r="F7734" s="4">
        <v>20729.399500800002</v>
      </c>
      <c r="G7734" s="3">
        <v>0.14660000000000004</v>
      </c>
      <c r="H7734" s="7">
        <v>1227.44</v>
      </c>
      <c r="I7734" s="4">
        <v>179.94270400000005</v>
      </c>
      <c r="J7734">
        <v>115.19999999999999</v>
      </c>
      <c r="K7734" t="s">
        <v>44</v>
      </c>
      <c r="L7734" t="s">
        <v>46</v>
      </c>
      <c r="M7734" t="s">
        <v>45</v>
      </c>
      <c r="N7734" s="2">
        <v>41358</v>
      </c>
      <c r="O7734" s="2">
        <v>43213</v>
      </c>
      <c r="P7734" t="s">
        <v>24</v>
      </c>
      <c r="Q7734" t="s">
        <v>19</v>
      </c>
      <c r="R7734" s="5" t="str">
        <f t="shared" si="367"/>
        <v>0.1</v>
      </c>
      <c r="S7734" s="6" t="str">
        <f t="shared" si="368"/>
        <v/>
      </c>
      <c r="T7734">
        <f>ROUND(INT(表1[[#This Row],[合同结束日期]]-表1[[#This Row],[合同起始日期]])/365,1)</f>
        <v>5.0999999999999996</v>
      </c>
    </row>
    <row r="7735" spans="1:20">
      <c r="A7735" s="1">
        <v>42430</v>
      </c>
      <c r="B7735" t="s">
        <v>121</v>
      </c>
      <c r="C7735">
        <f t="shared" si="366"/>
        <v>3</v>
      </c>
      <c r="D7735" t="s">
        <v>124</v>
      </c>
      <c r="E7735" s="4">
        <v>530108.4</v>
      </c>
      <c r="F7735" s="4">
        <v>69020.113679999995</v>
      </c>
      <c r="G7735" s="3">
        <v>0.13019999999999998</v>
      </c>
      <c r="H7735" s="7">
        <v>883.51400000000001</v>
      </c>
      <c r="I7735" s="4">
        <v>115.03352279999999</v>
      </c>
      <c r="J7735">
        <v>600</v>
      </c>
      <c r="K7735" t="s">
        <v>44</v>
      </c>
      <c r="L7735" t="s">
        <v>72</v>
      </c>
      <c r="M7735" t="s">
        <v>71</v>
      </c>
      <c r="N7735" s="2">
        <v>41267</v>
      </c>
      <c r="O7735" s="2">
        <v>44325</v>
      </c>
      <c r="P7735" t="s">
        <v>18</v>
      </c>
      <c r="Q7735" t="s">
        <v>42</v>
      </c>
      <c r="R7735" s="5" t="str">
        <f t="shared" si="367"/>
        <v>0.08</v>
      </c>
      <c r="S7735" s="6" t="str">
        <f t="shared" si="368"/>
        <v/>
      </c>
      <c r="T7735">
        <f>ROUND(INT(表1[[#This Row],[合同结束日期]]-表1[[#This Row],[合同起始日期]])/365,1)</f>
        <v>8.4</v>
      </c>
    </row>
    <row r="7736" spans="1:20">
      <c r="A7736" s="1">
        <v>42430</v>
      </c>
      <c r="B7736" t="s">
        <v>121</v>
      </c>
      <c r="C7736">
        <f t="shared" si="366"/>
        <v>3</v>
      </c>
      <c r="D7736" t="s">
        <v>125</v>
      </c>
      <c r="E7736" s="4">
        <v>847706.4</v>
      </c>
      <c r="F7736" s="4">
        <v>81803.667600000001</v>
      </c>
      <c r="G7736" s="3">
        <v>9.6500000000000002E-2</v>
      </c>
      <c r="H7736" s="7">
        <v>1815.9948586118255</v>
      </c>
      <c r="I7736" s="4">
        <v>175.24350385604114</v>
      </c>
      <c r="J7736">
        <v>466.79999999999995</v>
      </c>
      <c r="K7736" t="s">
        <v>44</v>
      </c>
      <c r="L7736" t="s">
        <v>72</v>
      </c>
      <c r="M7736" t="s">
        <v>126</v>
      </c>
      <c r="N7736" s="2">
        <v>41257</v>
      </c>
      <c r="O7736" s="2">
        <v>44325</v>
      </c>
      <c r="P7736" t="s">
        <v>24</v>
      </c>
      <c r="Q7736" t="s">
        <v>42</v>
      </c>
      <c r="R7736" s="5" t="str">
        <f t="shared" si="367"/>
        <v>0.08</v>
      </c>
      <c r="S7736" s="6" t="str">
        <f t="shared" si="368"/>
        <v/>
      </c>
      <c r="T7736">
        <f>ROUND(INT(表1[[#This Row],[合同结束日期]]-表1[[#This Row],[合同起始日期]])/365,1)</f>
        <v>8.4</v>
      </c>
    </row>
    <row r="7737" spans="1:20">
      <c r="A7737" s="1">
        <v>42430</v>
      </c>
      <c r="B7737" t="s">
        <v>121</v>
      </c>
      <c r="C7737">
        <f t="shared" si="366"/>
        <v>3</v>
      </c>
      <c r="D7737" t="s">
        <v>127</v>
      </c>
      <c r="E7737" s="4">
        <v>2731190.4</v>
      </c>
      <c r="F7737" s="4">
        <v>111159.44928</v>
      </c>
      <c r="G7737" s="3">
        <v>4.07E-2</v>
      </c>
      <c r="H7737" s="7">
        <v>2211.848396501458</v>
      </c>
      <c r="I7737" s="4">
        <v>90.022229737609337</v>
      </c>
      <c r="J7737">
        <v>1234.8</v>
      </c>
      <c r="K7737" t="s">
        <v>44</v>
      </c>
      <c r="L7737" t="s">
        <v>72</v>
      </c>
      <c r="M7737" t="s">
        <v>71</v>
      </c>
      <c r="N7737" s="2">
        <v>41241</v>
      </c>
      <c r="O7737" s="2">
        <v>45055</v>
      </c>
      <c r="P7737" t="s">
        <v>14</v>
      </c>
      <c r="Q7737" t="s">
        <v>37</v>
      </c>
      <c r="R7737" s="5" t="str">
        <f t="shared" si="367"/>
        <v>0.</v>
      </c>
      <c r="S7737" s="6" t="str">
        <f t="shared" si="368"/>
        <v/>
      </c>
      <c r="T7737">
        <f>ROUND(INT(表1[[#This Row],[合同结束日期]]-表1[[#This Row],[合同起始日期]])/365,1)</f>
        <v>10.4</v>
      </c>
    </row>
    <row r="7738" spans="1:20">
      <c r="A7738" s="1">
        <v>42430</v>
      </c>
      <c r="B7738" t="s">
        <v>121</v>
      </c>
      <c r="C7738">
        <f t="shared" si="366"/>
        <v>3</v>
      </c>
      <c r="D7738" t="s">
        <v>312</v>
      </c>
      <c r="E7738" s="4">
        <v>773505</v>
      </c>
      <c r="F7738" s="4">
        <v>77350.5</v>
      </c>
      <c r="G7738" s="3">
        <v>0.1</v>
      </c>
      <c r="H7738" s="7">
        <v>4739.613970588236</v>
      </c>
      <c r="I7738" s="4">
        <v>473.96139705882354</v>
      </c>
      <c r="J7738">
        <v>163.19999999999999</v>
      </c>
      <c r="K7738" t="s">
        <v>44</v>
      </c>
      <c r="L7738" t="s">
        <v>72</v>
      </c>
      <c r="M7738" t="s">
        <v>71</v>
      </c>
      <c r="N7738" s="2">
        <v>41640</v>
      </c>
      <c r="O7738" s="2">
        <v>43100</v>
      </c>
      <c r="P7738" t="s">
        <v>18</v>
      </c>
      <c r="Q7738" t="s">
        <v>19</v>
      </c>
      <c r="R7738" s="5" t="str">
        <f t="shared" si="367"/>
        <v>0.1</v>
      </c>
      <c r="S7738" s="6" t="str">
        <f t="shared" si="368"/>
        <v/>
      </c>
      <c r="T7738">
        <f>ROUND(INT(表1[[#This Row],[合同结束日期]]-表1[[#This Row],[合同起始日期]])/365,1)</f>
        <v>4</v>
      </c>
    </row>
    <row r="7739" spans="1:20">
      <c r="A7739" s="1">
        <v>42430</v>
      </c>
      <c r="B7739" t="s">
        <v>121</v>
      </c>
      <c r="C7739">
        <f t="shared" si="366"/>
        <v>3</v>
      </c>
      <c r="D7739" t="s">
        <v>128</v>
      </c>
      <c r="E7739" s="4">
        <v>275101.2</v>
      </c>
      <c r="F7739" s="4">
        <v>30811.334400000003</v>
      </c>
      <c r="G7739" s="3">
        <v>0.112</v>
      </c>
      <c r="H7739" s="7">
        <v>1518.2185430463578</v>
      </c>
      <c r="I7739" s="4">
        <v>170.04047682119207</v>
      </c>
      <c r="J7739">
        <v>181.2</v>
      </c>
      <c r="K7739" t="s">
        <v>76</v>
      </c>
      <c r="L7739" t="s">
        <v>75</v>
      </c>
      <c r="M7739" t="s">
        <v>75</v>
      </c>
      <c r="N7739" s="2">
        <v>41285</v>
      </c>
      <c r="O7739" s="2">
        <v>43229</v>
      </c>
      <c r="P7739" t="s">
        <v>14</v>
      </c>
      <c r="Q7739" t="s">
        <v>37</v>
      </c>
      <c r="R7739" s="5" t="str">
        <f t="shared" si="367"/>
        <v>0.</v>
      </c>
      <c r="S7739" s="6" t="str">
        <f t="shared" si="368"/>
        <v/>
      </c>
      <c r="T7739">
        <f>ROUND(INT(表1[[#This Row],[合同结束日期]]-表1[[#This Row],[合同起始日期]])/365,1)</f>
        <v>5.3</v>
      </c>
    </row>
    <row r="7740" spans="1:20">
      <c r="A7740" s="1">
        <v>42430</v>
      </c>
      <c r="B7740" t="s">
        <v>121</v>
      </c>
      <c r="C7740">
        <f t="shared" si="366"/>
        <v>3</v>
      </c>
      <c r="D7740" t="s">
        <v>129</v>
      </c>
      <c r="E7740" s="4">
        <v>162307.19999999998</v>
      </c>
      <c r="F7740" s="4">
        <v>35999.736960000002</v>
      </c>
      <c r="G7740" s="3">
        <v>0.22180000000000002</v>
      </c>
      <c r="H7740" s="7">
        <v>1352.56</v>
      </c>
      <c r="I7740" s="4">
        <v>299.99780800000002</v>
      </c>
      <c r="J7740">
        <v>120</v>
      </c>
      <c r="K7740" t="s">
        <v>20</v>
      </c>
      <c r="L7740" t="s">
        <v>21</v>
      </c>
      <c r="M7740" t="s">
        <v>130</v>
      </c>
      <c r="N7740" s="2">
        <v>41285</v>
      </c>
      <c r="O7740" s="2">
        <v>42864</v>
      </c>
      <c r="P7740" t="s">
        <v>24</v>
      </c>
      <c r="Q7740" t="s">
        <v>25</v>
      </c>
      <c r="R7740" s="5" t="str">
        <f t="shared" si="367"/>
        <v>0.15</v>
      </c>
      <c r="S7740" s="6" t="str">
        <f t="shared" si="368"/>
        <v/>
      </c>
      <c r="T7740">
        <f>ROUND(INT(表1[[#This Row],[合同结束日期]]-表1[[#This Row],[合同起始日期]])/365,1)</f>
        <v>4.3</v>
      </c>
    </row>
    <row r="7741" spans="1:20">
      <c r="A7741" s="1">
        <v>42430</v>
      </c>
      <c r="B7741" t="s">
        <v>121</v>
      </c>
      <c r="C7741">
        <f t="shared" si="366"/>
        <v>3</v>
      </c>
      <c r="D7741" t="s">
        <v>424</v>
      </c>
      <c r="E7741" s="4">
        <v>98079.12000000001</v>
      </c>
      <c r="F7741" s="4">
        <v>19076.388840000003</v>
      </c>
      <c r="G7741" s="3">
        <v>0.19450000000000001</v>
      </c>
      <c r="H7741" s="7">
        <v>1542.124528301887</v>
      </c>
      <c r="I7741" s="4">
        <v>299.94322075471706</v>
      </c>
      <c r="J7741">
        <v>63.599999999999994</v>
      </c>
      <c r="K7741" t="s">
        <v>20</v>
      </c>
      <c r="L7741" t="s">
        <v>21</v>
      </c>
      <c r="M7741" t="s">
        <v>130</v>
      </c>
      <c r="N7741" s="2">
        <v>42134</v>
      </c>
      <c r="O7741" s="2">
        <v>42864</v>
      </c>
      <c r="P7741" t="s">
        <v>24</v>
      </c>
      <c r="Q7741" t="s">
        <v>28</v>
      </c>
      <c r="R7741" s="5" t="str">
        <f t="shared" si="367"/>
        <v>0.13</v>
      </c>
      <c r="S7741" s="6" t="str">
        <f t="shared" si="368"/>
        <v/>
      </c>
      <c r="T7741">
        <f>ROUND(INT(表1[[#This Row],[合同结束日期]]-表1[[#This Row],[合同起始日期]])/365,1)</f>
        <v>2</v>
      </c>
    </row>
    <row r="7742" spans="1:20">
      <c r="A7742" s="1">
        <v>42430</v>
      </c>
      <c r="B7742" t="s">
        <v>121</v>
      </c>
      <c r="C7742">
        <f t="shared" si="366"/>
        <v>3</v>
      </c>
      <c r="D7742" t="s">
        <v>442</v>
      </c>
      <c r="E7742" s="4">
        <v>160728.72</v>
      </c>
      <c r="F7742" s="4">
        <v>45389.790528000005</v>
      </c>
      <c r="G7742" s="3">
        <v>0.28240000000000004</v>
      </c>
      <c r="H7742" s="7">
        <v>1097.8737704918033</v>
      </c>
      <c r="I7742" s="4">
        <v>310.03955278688528</v>
      </c>
      <c r="J7742">
        <v>146.4</v>
      </c>
      <c r="K7742" t="s">
        <v>11</v>
      </c>
      <c r="L7742" t="s">
        <v>13</v>
      </c>
      <c r="M7742" t="s">
        <v>34</v>
      </c>
      <c r="N7742" s="2">
        <v>42156</v>
      </c>
      <c r="O7742" s="2">
        <v>42521</v>
      </c>
      <c r="P7742" t="s">
        <v>24</v>
      </c>
      <c r="Q7742" t="s">
        <v>25</v>
      </c>
      <c r="R7742" s="5" t="str">
        <f t="shared" si="367"/>
        <v>0.15</v>
      </c>
      <c r="S7742" s="6" t="str">
        <f t="shared" si="368"/>
        <v/>
      </c>
      <c r="T7742">
        <f>ROUND(INT(表1[[#This Row],[合同结束日期]]-表1[[#This Row],[合同起始日期]])/365,1)</f>
        <v>1</v>
      </c>
    </row>
    <row r="7743" spans="1:20">
      <c r="A7743" s="1">
        <v>42430</v>
      </c>
      <c r="B7743" t="s">
        <v>121</v>
      </c>
      <c r="C7743">
        <f t="shared" si="366"/>
        <v>3</v>
      </c>
      <c r="D7743" t="s">
        <v>402</v>
      </c>
      <c r="E7743" s="4">
        <v>135614.76</v>
      </c>
      <c r="F7743" s="4">
        <v>27000.898716</v>
      </c>
      <c r="G7743" s="3">
        <v>0.19909999999999997</v>
      </c>
      <c r="H7743" s="7">
        <v>1506.8306666666667</v>
      </c>
      <c r="I7743" s="4">
        <v>300.00998573333334</v>
      </c>
      <c r="J7743">
        <v>90</v>
      </c>
      <c r="K7743" t="s">
        <v>20</v>
      </c>
      <c r="L7743" t="s">
        <v>21</v>
      </c>
      <c r="M7743" t="s">
        <v>130</v>
      </c>
      <c r="N7743" s="2">
        <v>42123</v>
      </c>
      <c r="O7743" s="2">
        <v>42853</v>
      </c>
      <c r="P7743" t="s">
        <v>24</v>
      </c>
      <c r="Q7743" t="s">
        <v>28</v>
      </c>
      <c r="R7743" s="5" t="str">
        <f t="shared" si="367"/>
        <v>0.13</v>
      </c>
      <c r="S7743" s="6" t="str">
        <f t="shared" si="368"/>
        <v/>
      </c>
      <c r="T7743">
        <f>ROUND(INT(表1[[#This Row],[合同结束日期]]-表1[[#This Row],[合同起始日期]])/365,1)</f>
        <v>2</v>
      </c>
    </row>
    <row r="7744" spans="1:20">
      <c r="A7744" s="1">
        <v>42430</v>
      </c>
      <c r="B7744" t="s">
        <v>121</v>
      </c>
      <c r="C7744">
        <f t="shared" si="366"/>
        <v>3</v>
      </c>
      <c r="D7744" t="s">
        <v>135</v>
      </c>
      <c r="E7744" s="4">
        <v>460491.6</v>
      </c>
      <c r="F7744" s="4">
        <v>89013.026280000005</v>
      </c>
      <c r="G7744" s="3">
        <v>0.19330000000000003</v>
      </c>
      <c r="H7744" s="7">
        <v>1112.2985507246376</v>
      </c>
      <c r="I7744" s="4">
        <v>215.00730985507246</v>
      </c>
      <c r="J7744">
        <v>414</v>
      </c>
      <c r="K7744" t="s">
        <v>44</v>
      </c>
      <c r="L7744" t="s">
        <v>72</v>
      </c>
      <c r="M7744" t="s">
        <v>71</v>
      </c>
      <c r="N7744" s="2">
        <v>42104</v>
      </c>
      <c r="O7744" s="2">
        <v>43594</v>
      </c>
      <c r="P7744" t="s">
        <v>24</v>
      </c>
      <c r="Q7744" t="s">
        <v>19</v>
      </c>
      <c r="R7744" s="5" t="str">
        <f t="shared" si="367"/>
        <v>0.1</v>
      </c>
      <c r="S7744" s="6" t="str">
        <f t="shared" si="368"/>
        <v/>
      </c>
      <c r="T7744">
        <f>ROUND(INT(表1[[#This Row],[合同结束日期]]-表1[[#This Row],[合同起始日期]])/365,1)</f>
        <v>4.0999999999999996</v>
      </c>
    </row>
    <row r="7745" spans="1:20">
      <c r="A7745" s="1">
        <v>42430</v>
      </c>
      <c r="B7745" t="s">
        <v>121</v>
      </c>
      <c r="C7745">
        <f t="shared" si="366"/>
        <v>3</v>
      </c>
      <c r="D7745" t="s">
        <v>136</v>
      </c>
      <c r="E7745" s="4">
        <v>379130.39999999997</v>
      </c>
      <c r="F7745" s="4">
        <v>50651.821439999992</v>
      </c>
      <c r="G7745" s="3">
        <v>0.1336</v>
      </c>
      <c r="H7745" s="7">
        <v>1268.8433734939758</v>
      </c>
      <c r="I7745" s="4">
        <v>169.51747469879516</v>
      </c>
      <c r="J7745">
        <v>298.8</v>
      </c>
      <c r="K7745" t="s">
        <v>44</v>
      </c>
      <c r="L7745" t="s">
        <v>72</v>
      </c>
      <c r="M7745" t="s">
        <v>71</v>
      </c>
      <c r="N7745" s="2">
        <v>41271</v>
      </c>
      <c r="O7745" s="2">
        <v>43229</v>
      </c>
      <c r="P7745" t="s">
        <v>24</v>
      </c>
      <c r="Q7745" t="s">
        <v>48</v>
      </c>
      <c r="R7745" s="5" t="str">
        <f t="shared" si="367"/>
        <v>0.11</v>
      </c>
      <c r="S7745" s="6" t="str">
        <f t="shared" si="368"/>
        <v/>
      </c>
      <c r="T7745">
        <f>ROUND(INT(表1[[#This Row],[合同结束日期]]-表1[[#This Row],[合同起始日期]])/365,1)</f>
        <v>5.4</v>
      </c>
    </row>
    <row r="7746" spans="1:20">
      <c r="A7746" s="1">
        <v>42430</v>
      </c>
      <c r="B7746" t="s">
        <v>121</v>
      </c>
      <c r="C7746">
        <f t="shared" si="366"/>
        <v>3</v>
      </c>
      <c r="D7746" t="s">
        <v>137</v>
      </c>
      <c r="E7746" s="4">
        <v>234342.72</v>
      </c>
      <c r="F7746" s="4">
        <v>39369.576960000006</v>
      </c>
      <c r="G7746" s="3">
        <v>0.16800000000000001</v>
      </c>
      <c r="H7746" s="7">
        <v>952.61268292682928</v>
      </c>
      <c r="I7746" s="4">
        <v>160.03893073170735</v>
      </c>
      <c r="J7746">
        <v>246</v>
      </c>
      <c r="K7746" t="s">
        <v>44</v>
      </c>
      <c r="L7746" t="s">
        <v>72</v>
      </c>
      <c r="M7746" t="s">
        <v>126</v>
      </c>
      <c r="N7746" s="2">
        <v>41249</v>
      </c>
      <c r="O7746" s="2">
        <v>43229</v>
      </c>
      <c r="P7746" t="s">
        <v>24</v>
      </c>
      <c r="Q7746" t="s">
        <v>19</v>
      </c>
      <c r="R7746" s="5" t="str">
        <f t="shared" si="367"/>
        <v>0.1</v>
      </c>
      <c r="S7746" s="6" t="str">
        <f t="shared" si="368"/>
        <v/>
      </c>
      <c r="T7746">
        <f>ROUND(INT(表1[[#This Row],[合同结束日期]]-表1[[#This Row],[合同起始日期]])/365,1)</f>
        <v>5.4</v>
      </c>
    </row>
    <row r="7747" spans="1:20">
      <c r="A7747" s="1">
        <v>42430</v>
      </c>
      <c r="B7747" t="s">
        <v>121</v>
      </c>
      <c r="C7747">
        <f t="shared" si="366"/>
        <v>3</v>
      </c>
      <c r="D7747" t="s">
        <v>443</v>
      </c>
      <c r="E7747" s="4">
        <v>258648</v>
      </c>
      <c r="F7747" s="4">
        <v>20588.380799999999</v>
      </c>
      <c r="G7747" s="3">
        <v>7.959999999999999E-2</v>
      </c>
      <c r="H7747" s="7">
        <v>4398.7755102040819</v>
      </c>
      <c r="I7747" s="4">
        <v>350.14253061224491</v>
      </c>
      <c r="J7747">
        <v>58.8</v>
      </c>
      <c r="K7747" t="s">
        <v>140</v>
      </c>
      <c r="L7747" t="s">
        <v>309</v>
      </c>
      <c r="M7747" t="s">
        <v>309</v>
      </c>
      <c r="N7747" s="2">
        <v>42156</v>
      </c>
      <c r="O7747" s="2">
        <v>42886</v>
      </c>
      <c r="P7747" t="s">
        <v>24</v>
      </c>
      <c r="Q7747" t="s">
        <v>208</v>
      </c>
      <c r="R7747" s="5" t="str">
        <f t="shared" si="367"/>
        <v>0.05</v>
      </c>
      <c r="S7747" s="6" t="str">
        <f t="shared" si="368"/>
        <v/>
      </c>
      <c r="T7747">
        <f>ROUND(INT(表1[[#This Row],[合同结束日期]]-表1[[#This Row],[合同起始日期]])/365,1)</f>
        <v>2</v>
      </c>
    </row>
    <row r="7748" spans="1:20">
      <c r="A7748" s="1">
        <v>42430</v>
      </c>
      <c r="B7748" t="s">
        <v>121</v>
      </c>
      <c r="C7748">
        <f t="shared" si="366"/>
        <v>3</v>
      </c>
      <c r="D7748" t="s">
        <v>142</v>
      </c>
      <c r="E7748" s="4">
        <v>205207.8</v>
      </c>
      <c r="F7748" s="4">
        <v>47669.771939999999</v>
      </c>
      <c r="G7748" s="3">
        <v>0.23230000000000001</v>
      </c>
      <c r="H7748" s="7">
        <v>777.30227272727268</v>
      </c>
      <c r="I7748" s="4">
        <v>180.56731795454544</v>
      </c>
      <c r="J7748">
        <v>264</v>
      </c>
      <c r="K7748" t="s">
        <v>60</v>
      </c>
      <c r="L7748" t="s">
        <v>61</v>
      </c>
      <c r="M7748" t="s">
        <v>143</v>
      </c>
      <c r="N7748" s="2">
        <v>41383</v>
      </c>
      <c r="O7748" s="2">
        <v>42873</v>
      </c>
      <c r="P7748" t="s">
        <v>24</v>
      </c>
      <c r="Q7748" t="s">
        <v>48</v>
      </c>
      <c r="R7748" s="5" t="str">
        <f t="shared" si="367"/>
        <v>0.11</v>
      </c>
      <c r="S7748" s="6" t="str">
        <f t="shared" si="368"/>
        <v/>
      </c>
      <c r="T7748">
        <f>ROUND(INT(表1[[#This Row],[合同结束日期]]-表1[[#This Row],[合同起始日期]])/365,1)</f>
        <v>4.0999999999999996</v>
      </c>
    </row>
    <row r="7749" spans="1:20">
      <c r="A7749" s="1">
        <v>42430</v>
      </c>
      <c r="B7749" t="s">
        <v>121</v>
      </c>
      <c r="C7749">
        <f t="shared" si="366"/>
        <v>3</v>
      </c>
      <c r="D7749" t="s">
        <v>425</v>
      </c>
      <c r="E7749" s="4">
        <v>274005.59999999998</v>
      </c>
      <c r="F7749" s="4">
        <v>43128.481439999996</v>
      </c>
      <c r="G7749" s="3">
        <v>0.15740000000000001</v>
      </c>
      <c r="H7749" s="7">
        <v>6715.8235294117649</v>
      </c>
      <c r="I7749" s="4">
        <v>1057.0706235294117</v>
      </c>
      <c r="J7749">
        <v>40.799999999999997</v>
      </c>
      <c r="K7749" t="s">
        <v>44</v>
      </c>
      <c r="L7749" t="s">
        <v>46</v>
      </c>
      <c r="M7749" t="s">
        <v>187</v>
      </c>
      <c r="N7749" s="2">
        <v>42156</v>
      </c>
      <c r="O7749" s="2">
        <v>42886</v>
      </c>
      <c r="P7749" t="s">
        <v>24</v>
      </c>
      <c r="Q7749" t="s">
        <v>25</v>
      </c>
      <c r="R7749" s="5" t="str">
        <f t="shared" si="367"/>
        <v>0.15</v>
      </c>
      <c r="S7749" s="6" t="str">
        <f t="shared" si="368"/>
        <v/>
      </c>
      <c r="T7749">
        <f>ROUND(INT(表1[[#This Row],[合同结束日期]]-表1[[#This Row],[合同起始日期]])/365,1)</f>
        <v>2</v>
      </c>
    </row>
    <row r="7750" spans="1:20">
      <c r="A7750" s="1">
        <v>42430</v>
      </c>
      <c r="B7750" t="s">
        <v>121</v>
      </c>
      <c r="C7750">
        <f t="shared" si="366"/>
        <v>3</v>
      </c>
      <c r="D7750" t="s">
        <v>146</v>
      </c>
      <c r="E7750" s="4">
        <v>689417.02800000005</v>
      </c>
      <c r="F7750" s="4">
        <v>96518.383920000022</v>
      </c>
      <c r="G7750" s="3">
        <v>0.14000000000000001</v>
      </c>
      <c r="H7750" s="7">
        <v>4224.3690441176477</v>
      </c>
      <c r="I7750" s="4">
        <v>591.41166617647082</v>
      </c>
      <c r="J7750">
        <v>163.19999999999999</v>
      </c>
      <c r="K7750" t="s">
        <v>11</v>
      </c>
      <c r="L7750" t="s">
        <v>51</v>
      </c>
      <c r="M7750" t="s">
        <v>50</v>
      </c>
      <c r="N7750" s="2">
        <v>41343</v>
      </c>
      <c r="O7750" s="2">
        <v>42499</v>
      </c>
      <c r="P7750" t="s">
        <v>18</v>
      </c>
      <c r="Q7750" t="s">
        <v>83</v>
      </c>
      <c r="R7750" s="5" t="str">
        <f t="shared" si="367"/>
        <v>0.14</v>
      </c>
      <c r="S7750" s="6" t="str">
        <f t="shared" si="368"/>
        <v/>
      </c>
      <c r="T7750">
        <f>ROUND(INT(表1[[#This Row],[合同结束日期]]-表1[[#This Row],[合同起始日期]])/365,1)</f>
        <v>3.2</v>
      </c>
    </row>
    <row r="7751" spans="1:20">
      <c r="A7751" s="1">
        <v>42430</v>
      </c>
      <c r="B7751" t="s">
        <v>121</v>
      </c>
      <c r="C7751">
        <f t="shared" si="366"/>
        <v>3</v>
      </c>
      <c r="D7751" t="s">
        <v>147</v>
      </c>
      <c r="E7751" s="4">
        <v>948119.71199999994</v>
      </c>
      <c r="F7751" s="4">
        <v>88175.133216000017</v>
      </c>
      <c r="G7751" s="3">
        <v>9.3000000000000027E-2</v>
      </c>
      <c r="H7751" s="7">
        <v>1168.7866272189349</v>
      </c>
      <c r="I7751" s="4">
        <v>108.69715633136097</v>
      </c>
      <c r="J7751">
        <v>811.19999999999993</v>
      </c>
      <c r="K7751" t="s">
        <v>44</v>
      </c>
      <c r="L7751" t="s">
        <v>72</v>
      </c>
      <c r="M7751" t="s">
        <v>71</v>
      </c>
      <c r="N7751" s="2">
        <v>41240</v>
      </c>
      <c r="O7751" s="2">
        <v>44325</v>
      </c>
      <c r="P7751" t="s">
        <v>18</v>
      </c>
      <c r="Q7751" t="s">
        <v>42</v>
      </c>
      <c r="R7751" s="5" t="str">
        <f t="shared" si="367"/>
        <v>0.08</v>
      </c>
      <c r="S7751" s="6" t="str">
        <f t="shared" si="368"/>
        <v/>
      </c>
      <c r="T7751">
        <f>ROUND(INT(表1[[#This Row],[合同结束日期]]-表1[[#This Row],[合同起始日期]])/365,1)</f>
        <v>8.5</v>
      </c>
    </row>
    <row r="7752" spans="1:20">
      <c r="A7752" s="1">
        <v>42430</v>
      </c>
      <c r="B7752" t="s">
        <v>121</v>
      </c>
      <c r="C7752">
        <f t="shared" si="366"/>
        <v>3</v>
      </c>
      <c r="D7752" t="s">
        <v>148</v>
      </c>
      <c r="E7752" s="4">
        <v>166182.84</v>
      </c>
      <c r="F7752" s="4">
        <v>23664.436416</v>
      </c>
      <c r="G7752" s="3">
        <v>0.1424</v>
      </c>
      <c r="H7752" s="7">
        <v>2233.6403225806453</v>
      </c>
      <c r="I7752" s="4">
        <v>318.07038193548391</v>
      </c>
      <c r="J7752">
        <v>74.399999999999991</v>
      </c>
      <c r="K7752" t="s">
        <v>44</v>
      </c>
      <c r="L7752" t="s">
        <v>72</v>
      </c>
      <c r="M7752" t="s">
        <v>126</v>
      </c>
      <c r="N7752" s="2">
        <v>41312</v>
      </c>
      <c r="O7752" s="2">
        <v>43229</v>
      </c>
      <c r="P7752" t="s">
        <v>24</v>
      </c>
      <c r="Q7752" t="s">
        <v>65</v>
      </c>
      <c r="R7752" s="5" t="str">
        <f t="shared" si="367"/>
        <v>0.12</v>
      </c>
      <c r="S7752" s="6" t="str">
        <f t="shared" si="368"/>
        <v/>
      </c>
      <c r="T7752">
        <f>ROUND(INT(表1[[#This Row],[合同结束日期]]-表1[[#This Row],[合同起始日期]])/365,1)</f>
        <v>5.3</v>
      </c>
    </row>
    <row r="7753" spans="1:20">
      <c r="A7753" s="1">
        <v>42430</v>
      </c>
      <c r="B7753" t="s">
        <v>121</v>
      </c>
      <c r="C7753">
        <f t="shared" si="366"/>
        <v>3</v>
      </c>
      <c r="D7753" t="s">
        <v>477</v>
      </c>
      <c r="E7753" s="4">
        <v>85298.4</v>
      </c>
      <c r="F7753" s="4">
        <v>13801.28112</v>
      </c>
      <c r="G7753" s="3">
        <v>0.1618</v>
      </c>
      <c r="H7753" s="7">
        <v>2292.9677419354839</v>
      </c>
      <c r="I7753" s="4">
        <v>371.00218064516133</v>
      </c>
      <c r="J7753">
        <v>37.199999999999996</v>
      </c>
      <c r="K7753" t="s">
        <v>44</v>
      </c>
      <c r="L7753" t="s">
        <v>46</v>
      </c>
      <c r="M7753" t="s">
        <v>187</v>
      </c>
      <c r="N7753" s="2">
        <v>42293</v>
      </c>
      <c r="O7753" s="2">
        <v>43023</v>
      </c>
      <c r="P7753" t="s">
        <v>24</v>
      </c>
      <c r="Q7753" t="s">
        <v>83</v>
      </c>
      <c r="R7753" s="5" t="str">
        <f t="shared" si="367"/>
        <v>0.14</v>
      </c>
      <c r="S7753" s="6" t="str">
        <f t="shared" si="368"/>
        <v/>
      </c>
      <c r="T7753">
        <f>ROUND(INT(表1[[#This Row],[合同结束日期]]-表1[[#This Row],[合同起始日期]])/365,1)</f>
        <v>2</v>
      </c>
    </row>
    <row r="7754" spans="1:20">
      <c r="A7754" s="1">
        <v>42430</v>
      </c>
      <c r="B7754" t="s">
        <v>121</v>
      </c>
      <c r="C7754">
        <f t="shared" si="366"/>
        <v>3</v>
      </c>
      <c r="D7754" t="s">
        <v>149</v>
      </c>
      <c r="E7754" s="4">
        <v>4012431.8759999997</v>
      </c>
      <c r="F7754" s="4">
        <v>490982.59677273949</v>
      </c>
      <c r="G7754" s="3">
        <v>0.12236534150511258</v>
      </c>
      <c r="H7754" s="7">
        <v>899.3257746100054</v>
      </c>
      <c r="I7754" s="4">
        <v>110.04630553450322</v>
      </c>
      <c r="J7754">
        <v>4461.5999999999995</v>
      </c>
      <c r="K7754" t="s">
        <v>151</v>
      </c>
      <c r="L7754" t="s">
        <v>150</v>
      </c>
      <c r="M7754" t="s">
        <v>150</v>
      </c>
      <c r="N7754" s="2">
        <v>41150</v>
      </c>
      <c r="O7754" s="2">
        <v>48708</v>
      </c>
      <c r="P7754" t="s">
        <v>24</v>
      </c>
      <c r="Q7754" t="s">
        <v>65</v>
      </c>
      <c r="R7754" s="5" t="str">
        <f t="shared" si="367"/>
        <v>0.12</v>
      </c>
      <c r="S7754" s="6" t="str">
        <f t="shared" si="368"/>
        <v/>
      </c>
      <c r="T7754">
        <f>ROUND(INT(表1[[#This Row],[合同结束日期]]-表1[[#This Row],[合同起始日期]])/365,1)</f>
        <v>20.7</v>
      </c>
    </row>
    <row r="7755" spans="1:20">
      <c r="A7755" s="1">
        <v>42430</v>
      </c>
      <c r="B7755" t="s">
        <v>121</v>
      </c>
      <c r="C7755">
        <f t="shared" si="366"/>
        <v>3</v>
      </c>
      <c r="D7755" t="s">
        <v>225</v>
      </c>
      <c r="E7755" s="4">
        <v>407340</v>
      </c>
      <c r="F7755" s="4">
        <v>32587.199999999997</v>
      </c>
      <c r="G7755" s="3">
        <v>7.9999999999999988E-2</v>
      </c>
      <c r="H7755" s="7">
        <v>2256.5312770059163</v>
      </c>
      <c r="I7755" s="4">
        <v>180.52250216047329</v>
      </c>
      <c r="J7755">
        <v>180.51599999999999</v>
      </c>
      <c r="K7755" t="s">
        <v>44</v>
      </c>
      <c r="L7755" t="s">
        <v>72</v>
      </c>
      <c r="M7755" t="s">
        <v>126</v>
      </c>
      <c r="N7755" s="2">
        <v>41337</v>
      </c>
      <c r="O7755" s="2">
        <v>46917</v>
      </c>
      <c r="P7755" t="s">
        <v>24</v>
      </c>
      <c r="Q7755">
        <v>0.08</v>
      </c>
      <c r="R7755" s="5">
        <f t="shared" si="367"/>
        <v>0.08</v>
      </c>
      <c r="S7755" s="6" t="str">
        <f t="shared" si="368"/>
        <v/>
      </c>
      <c r="T7755">
        <f>ROUND(INT(表1[[#This Row],[合同结束日期]]-表1[[#This Row],[合同起始日期]])/365,1)</f>
        <v>15.3</v>
      </c>
    </row>
    <row r="7756" spans="1:20">
      <c r="A7756" s="1">
        <v>42430</v>
      </c>
      <c r="B7756" t="s">
        <v>121</v>
      </c>
      <c r="C7756">
        <f t="shared" si="366"/>
        <v>3</v>
      </c>
      <c r="D7756" t="s">
        <v>152</v>
      </c>
      <c r="E7756" s="4">
        <v>382008</v>
      </c>
      <c r="F7756" s="4">
        <v>63375.127199999995</v>
      </c>
      <c r="G7756" s="3">
        <v>0.16589999999999999</v>
      </c>
      <c r="H7756" s="7">
        <v>1145.1079136690648</v>
      </c>
      <c r="I7756" s="4">
        <v>189.97340287769785</v>
      </c>
      <c r="J7756">
        <v>333.59999999999997</v>
      </c>
      <c r="K7756" t="s">
        <v>151</v>
      </c>
      <c r="L7756" t="s">
        <v>154</v>
      </c>
      <c r="M7756" t="s">
        <v>153</v>
      </c>
      <c r="N7756" s="2">
        <v>41261</v>
      </c>
      <c r="O7756" s="2">
        <v>43229</v>
      </c>
      <c r="P7756" t="s">
        <v>14</v>
      </c>
      <c r="Q7756" t="s">
        <v>37</v>
      </c>
      <c r="R7756" s="5" t="str">
        <f t="shared" si="367"/>
        <v>0.</v>
      </c>
      <c r="S7756" s="6" t="str">
        <f t="shared" si="368"/>
        <v/>
      </c>
      <c r="T7756">
        <f>ROUND(INT(表1[[#This Row],[合同结束日期]]-表1[[#This Row],[合同起始日期]])/365,1)</f>
        <v>5.4</v>
      </c>
    </row>
    <row r="7757" spans="1:20">
      <c r="A7757" s="1">
        <v>42430</v>
      </c>
      <c r="B7757" t="s">
        <v>121</v>
      </c>
      <c r="C7757">
        <f t="shared" si="366"/>
        <v>3</v>
      </c>
      <c r="D7757" t="s">
        <v>138</v>
      </c>
      <c r="E7757" s="4">
        <v>103256.4</v>
      </c>
      <c r="F7757" s="4">
        <v>17667.170040000001</v>
      </c>
      <c r="G7757" s="3">
        <v>0.17110000000000003</v>
      </c>
      <c r="H7757" s="7">
        <v>1870.5869565217392</v>
      </c>
      <c r="I7757" s="4">
        <v>320.05742826086959</v>
      </c>
      <c r="J7757">
        <v>55.199999999999996</v>
      </c>
      <c r="K7757" t="s">
        <v>140</v>
      </c>
      <c r="L7757" t="s">
        <v>139</v>
      </c>
      <c r="M7757" t="s">
        <v>139</v>
      </c>
      <c r="N7757" s="2">
        <v>42182</v>
      </c>
      <c r="O7757" s="2">
        <v>42912</v>
      </c>
      <c r="P7757" t="s">
        <v>24</v>
      </c>
      <c r="Q7757" t="s">
        <v>83</v>
      </c>
      <c r="R7757" s="5" t="str">
        <f t="shared" si="367"/>
        <v>0.14</v>
      </c>
      <c r="S7757" s="6" t="str">
        <f t="shared" si="368"/>
        <v/>
      </c>
      <c r="T7757">
        <f>ROUND(INT(表1[[#This Row],[合同结束日期]]-表1[[#This Row],[合同起始日期]])/365,1)</f>
        <v>2</v>
      </c>
    </row>
    <row r="7758" spans="1:20">
      <c r="A7758" s="1">
        <v>42430</v>
      </c>
      <c r="B7758" t="s">
        <v>121</v>
      </c>
      <c r="C7758">
        <f t="shared" si="366"/>
        <v>3</v>
      </c>
      <c r="D7758" t="s">
        <v>426</v>
      </c>
      <c r="E7758" s="4">
        <v>308535.36</v>
      </c>
      <c r="F7758" s="4">
        <v>55474.657728000006</v>
      </c>
      <c r="G7758" s="3">
        <v>0.17980000000000002</v>
      </c>
      <c r="H7758" s="7">
        <v>2520.7137254901963</v>
      </c>
      <c r="I7758" s="4">
        <v>453.22432784313736</v>
      </c>
      <c r="J7758">
        <v>122.39999999999999</v>
      </c>
      <c r="K7758" t="s">
        <v>11</v>
      </c>
      <c r="L7758" t="s">
        <v>13</v>
      </c>
      <c r="M7758" t="s">
        <v>27</v>
      </c>
      <c r="N7758" s="2">
        <v>42172</v>
      </c>
      <c r="O7758" s="2">
        <v>42902</v>
      </c>
      <c r="P7758" t="s">
        <v>24</v>
      </c>
      <c r="Q7758" t="s">
        <v>59</v>
      </c>
      <c r="R7758" s="5" t="str">
        <f t="shared" si="367"/>
        <v>0.16</v>
      </c>
      <c r="S7758" s="6" t="str">
        <f t="shared" si="368"/>
        <v/>
      </c>
      <c r="T7758">
        <f>ROUND(INT(表1[[#This Row],[合同结束日期]]-表1[[#This Row],[合同起始日期]])/365,1)</f>
        <v>2</v>
      </c>
    </row>
    <row r="7759" spans="1:20">
      <c r="A7759" s="1">
        <v>42430</v>
      </c>
      <c r="B7759" t="s">
        <v>121</v>
      </c>
      <c r="C7759">
        <f t="shared" si="366"/>
        <v>3</v>
      </c>
      <c r="D7759" t="s">
        <v>445</v>
      </c>
      <c r="E7759" s="4">
        <v>161990.39999999999</v>
      </c>
      <c r="F7759" s="4">
        <v>33774.998400000004</v>
      </c>
      <c r="G7759" s="3">
        <v>0.20850000000000002</v>
      </c>
      <c r="H7759" s="7">
        <v>1753.1428571428573</v>
      </c>
      <c r="I7759" s="4">
        <v>365.53028571428581</v>
      </c>
      <c r="J7759">
        <v>92.399999999999991</v>
      </c>
      <c r="K7759" t="s">
        <v>11</v>
      </c>
      <c r="L7759" t="s">
        <v>51</v>
      </c>
      <c r="M7759" t="s">
        <v>50</v>
      </c>
      <c r="N7759" s="2">
        <v>42172</v>
      </c>
      <c r="O7759" s="2">
        <v>42902</v>
      </c>
      <c r="P7759" t="s">
        <v>24</v>
      </c>
      <c r="Q7759" t="s">
        <v>30</v>
      </c>
      <c r="R7759" s="5" t="str">
        <f t="shared" si="367"/>
        <v>0.18</v>
      </c>
      <c r="S7759" s="6" t="str">
        <f t="shared" si="368"/>
        <v/>
      </c>
      <c r="T7759">
        <f>ROUND(INT(表1[[#This Row],[合同结束日期]]-表1[[#This Row],[合同起始日期]])/365,1)</f>
        <v>2</v>
      </c>
    </row>
    <row r="7760" spans="1:20">
      <c r="A7760" s="1">
        <v>42430</v>
      </c>
      <c r="B7760" t="s">
        <v>121</v>
      </c>
      <c r="C7760">
        <f t="shared" si="366"/>
        <v>3</v>
      </c>
      <c r="D7760" t="s">
        <v>447</v>
      </c>
      <c r="E7760" s="4">
        <v>382584</v>
      </c>
      <c r="F7760" s="4">
        <v>67220.008799999996</v>
      </c>
      <c r="G7760" s="3">
        <v>0.1757</v>
      </c>
      <c r="H7760" s="7">
        <v>3188.2</v>
      </c>
      <c r="I7760" s="4">
        <v>560.16674</v>
      </c>
      <c r="J7760">
        <v>120</v>
      </c>
      <c r="K7760" t="s">
        <v>11</v>
      </c>
      <c r="L7760" t="s">
        <v>51</v>
      </c>
      <c r="M7760" t="s">
        <v>50</v>
      </c>
      <c r="N7760" s="2">
        <v>42172</v>
      </c>
      <c r="O7760" s="2">
        <v>42902</v>
      </c>
      <c r="P7760" t="s">
        <v>24</v>
      </c>
      <c r="Q7760" t="s">
        <v>59</v>
      </c>
      <c r="R7760" s="5" t="str">
        <f t="shared" si="367"/>
        <v>0.16</v>
      </c>
      <c r="S7760" s="6" t="str">
        <f t="shared" si="368"/>
        <v/>
      </c>
      <c r="T7760">
        <f>ROUND(INT(表1[[#This Row],[合同结束日期]]-表1[[#This Row],[合同起始日期]])/365,1)</f>
        <v>2</v>
      </c>
    </row>
    <row r="7761" spans="1:20">
      <c r="A7761" s="1">
        <v>42430</v>
      </c>
      <c r="B7761" t="s">
        <v>121</v>
      </c>
      <c r="C7761">
        <f t="shared" si="366"/>
        <v>3</v>
      </c>
      <c r="D7761" t="s">
        <v>367</v>
      </c>
      <c r="E7761" s="4">
        <v>919234.79999999993</v>
      </c>
      <c r="F7761" s="4">
        <v>153052.59419999999</v>
      </c>
      <c r="G7761" s="3">
        <v>0.16650000000000001</v>
      </c>
      <c r="H7761" s="7">
        <v>7660.2899999999991</v>
      </c>
      <c r="I7761" s="4">
        <v>1275.438285</v>
      </c>
      <c r="J7761">
        <v>120</v>
      </c>
      <c r="K7761" t="s">
        <v>11</v>
      </c>
      <c r="L7761" t="s">
        <v>51</v>
      </c>
      <c r="M7761" t="s">
        <v>50</v>
      </c>
      <c r="N7761" s="2">
        <v>41989</v>
      </c>
      <c r="O7761" s="2">
        <v>42719</v>
      </c>
      <c r="P7761" t="s">
        <v>24</v>
      </c>
      <c r="Q7761" t="s">
        <v>59</v>
      </c>
      <c r="R7761" s="5" t="str">
        <f t="shared" si="367"/>
        <v>0.16</v>
      </c>
      <c r="S7761" s="6" t="str">
        <f t="shared" si="368"/>
        <v/>
      </c>
      <c r="T7761">
        <f>ROUND(INT(表1[[#This Row],[合同结束日期]]-表1[[#This Row],[合同起始日期]])/365,1)</f>
        <v>2</v>
      </c>
    </row>
    <row r="7762" spans="1:20">
      <c r="A7762" s="1">
        <v>42430</v>
      </c>
      <c r="B7762" t="s">
        <v>121</v>
      </c>
      <c r="C7762">
        <f t="shared" si="366"/>
        <v>3</v>
      </c>
      <c r="D7762" t="s">
        <v>158</v>
      </c>
      <c r="E7762" s="4">
        <v>123817.92</v>
      </c>
      <c r="F7762" s="4">
        <v>23525.4048</v>
      </c>
      <c r="G7762" s="3">
        <v>0.19</v>
      </c>
      <c r="H7762" s="7">
        <v>1842.5285714285712</v>
      </c>
      <c r="I7762" s="4">
        <v>350.08042857142857</v>
      </c>
      <c r="J7762">
        <v>67.2</v>
      </c>
      <c r="K7762" t="s">
        <v>11</v>
      </c>
      <c r="L7762" t="s">
        <v>13</v>
      </c>
      <c r="M7762" t="s">
        <v>27</v>
      </c>
      <c r="N7762" s="2">
        <v>41330</v>
      </c>
      <c r="O7762" s="2">
        <v>42499</v>
      </c>
      <c r="P7762" t="s">
        <v>24</v>
      </c>
      <c r="Q7762" t="s">
        <v>59</v>
      </c>
      <c r="R7762" s="5" t="str">
        <f t="shared" si="367"/>
        <v>0.16</v>
      </c>
      <c r="S7762" s="6" t="str">
        <f t="shared" si="368"/>
        <v/>
      </c>
      <c r="T7762">
        <f>ROUND(INT(表1[[#This Row],[合同结束日期]]-表1[[#This Row],[合同起始日期]])/365,1)</f>
        <v>3.2</v>
      </c>
    </row>
    <row r="7763" spans="1:20">
      <c r="A7763" s="1">
        <v>42430</v>
      </c>
      <c r="B7763" t="s">
        <v>121</v>
      </c>
      <c r="C7763">
        <f t="shared" si="366"/>
        <v>3</v>
      </c>
      <c r="D7763" t="s">
        <v>108</v>
      </c>
      <c r="E7763" s="4">
        <v>108450</v>
      </c>
      <c r="F7763" s="4">
        <v>20713.95</v>
      </c>
      <c r="G7763" s="3">
        <v>0.191</v>
      </c>
      <c r="H7763" s="7">
        <v>1613.8392857142856</v>
      </c>
      <c r="I7763" s="4">
        <v>308.24330357142856</v>
      </c>
      <c r="J7763">
        <v>67.2</v>
      </c>
      <c r="K7763" t="s">
        <v>11</v>
      </c>
      <c r="L7763" t="s">
        <v>12</v>
      </c>
      <c r="M7763" t="s">
        <v>53</v>
      </c>
      <c r="N7763" s="2">
        <v>42156</v>
      </c>
      <c r="O7763" s="2">
        <v>42886</v>
      </c>
      <c r="P7763" t="s">
        <v>24</v>
      </c>
      <c r="Q7763" t="s">
        <v>59</v>
      </c>
      <c r="R7763" s="5" t="str">
        <f t="shared" si="367"/>
        <v>0.16</v>
      </c>
      <c r="S7763" s="6" t="str">
        <f t="shared" si="368"/>
        <v/>
      </c>
      <c r="T7763">
        <f>ROUND(INT(表1[[#This Row],[合同结束日期]]-表1[[#This Row],[合同起始日期]])/365,1)</f>
        <v>2</v>
      </c>
    </row>
    <row r="7764" spans="1:20">
      <c r="A7764" s="1">
        <v>42430</v>
      </c>
      <c r="B7764" t="s">
        <v>121</v>
      </c>
      <c r="C7764">
        <f t="shared" si="366"/>
        <v>3</v>
      </c>
      <c r="D7764" t="s">
        <v>244</v>
      </c>
      <c r="E7764" s="4">
        <v>373333.2</v>
      </c>
      <c r="F7764" s="4">
        <v>72762.640679999997</v>
      </c>
      <c r="G7764" s="3">
        <v>0.19489999999999999</v>
      </c>
      <c r="H7764" s="7">
        <v>2007.1677419354839</v>
      </c>
      <c r="I7764" s="4">
        <v>391.19699290322581</v>
      </c>
      <c r="J7764">
        <v>186</v>
      </c>
      <c r="K7764" t="s">
        <v>11</v>
      </c>
      <c r="L7764" t="s">
        <v>13</v>
      </c>
      <c r="M7764" t="s">
        <v>27</v>
      </c>
      <c r="N7764" s="2">
        <v>41445</v>
      </c>
      <c r="O7764" s="2">
        <v>42570</v>
      </c>
      <c r="P7764" t="s">
        <v>24</v>
      </c>
      <c r="Q7764" t="s">
        <v>56</v>
      </c>
      <c r="R7764" s="5" t="str">
        <f t="shared" si="367"/>
        <v>0.17</v>
      </c>
      <c r="S7764" s="6" t="str">
        <f t="shared" si="368"/>
        <v/>
      </c>
      <c r="T7764">
        <f>ROUND(INT(表1[[#This Row],[合同结束日期]]-表1[[#This Row],[合同起始日期]])/365,1)</f>
        <v>3.1</v>
      </c>
    </row>
    <row r="7765" spans="1:20">
      <c r="A7765" s="1">
        <v>42430</v>
      </c>
      <c r="B7765" t="s">
        <v>121</v>
      </c>
      <c r="C7765">
        <f t="shared" si="366"/>
        <v>3</v>
      </c>
      <c r="D7765" t="s">
        <v>160</v>
      </c>
      <c r="E7765" s="4">
        <v>180519.6</v>
      </c>
      <c r="F7765" s="4">
        <v>30742.487880000001</v>
      </c>
      <c r="G7765" s="3">
        <v>0.17030000000000001</v>
      </c>
      <c r="H7765" s="7">
        <v>2466.1147540983607</v>
      </c>
      <c r="I7765" s="4">
        <v>419.97934262295081</v>
      </c>
      <c r="J7765">
        <v>73.2</v>
      </c>
      <c r="K7765" t="s">
        <v>20</v>
      </c>
      <c r="L7765" t="s">
        <v>21</v>
      </c>
      <c r="M7765" t="s">
        <v>130</v>
      </c>
      <c r="N7765" s="2">
        <v>41295</v>
      </c>
      <c r="O7765" s="2">
        <v>42499</v>
      </c>
      <c r="P7765" t="s">
        <v>24</v>
      </c>
      <c r="Q7765" t="s">
        <v>25</v>
      </c>
      <c r="R7765" s="5" t="str">
        <f t="shared" si="367"/>
        <v>0.15</v>
      </c>
      <c r="S7765" s="6" t="str">
        <f t="shared" si="368"/>
        <v/>
      </c>
      <c r="T7765">
        <f>ROUND(INT(表1[[#This Row],[合同结束日期]]-表1[[#This Row],[合同起始日期]])/365,1)</f>
        <v>3.3</v>
      </c>
    </row>
    <row r="7766" spans="1:20">
      <c r="A7766" s="1">
        <v>42430</v>
      </c>
      <c r="B7766" t="s">
        <v>121</v>
      </c>
      <c r="C7766">
        <f t="shared" si="366"/>
        <v>3</v>
      </c>
      <c r="D7766" t="s">
        <v>161</v>
      </c>
      <c r="E7766" s="4">
        <v>161041.44</v>
      </c>
      <c r="F7766" s="4">
        <v>31580.226384000001</v>
      </c>
      <c r="G7766" s="3">
        <v>0.1961</v>
      </c>
      <c r="H7766" s="7">
        <v>1917.16</v>
      </c>
      <c r="I7766" s="4">
        <v>375.95507600000002</v>
      </c>
      <c r="J7766">
        <v>84</v>
      </c>
      <c r="K7766" t="s">
        <v>20</v>
      </c>
      <c r="L7766" t="s">
        <v>21</v>
      </c>
      <c r="M7766" t="s">
        <v>17</v>
      </c>
      <c r="N7766" s="2">
        <v>41326</v>
      </c>
      <c r="O7766" s="2">
        <v>42499</v>
      </c>
      <c r="P7766" t="s">
        <v>24</v>
      </c>
      <c r="Q7766" t="s">
        <v>56</v>
      </c>
      <c r="R7766" s="5" t="str">
        <f t="shared" si="367"/>
        <v>0.17</v>
      </c>
      <c r="S7766" s="6" t="str">
        <f t="shared" si="368"/>
        <v/>
      </c>
      <c r="T7766">
        <f>ROUND(INT(表1[[#This Row],[合同结束日期]]-表1[[#This Row],[合同起始日期]])/365,1)</f>
        <v>3.2</v>
      </c>
    </row>
    <row r="7767" spans="1:20">
      <c r="A7767" s="1">
        <v>42430</v>
      </c>
      <c r="B7767" t="s">
        <v>121</v>
      </c>
      <c r="C7767">
        <f t="shared" si="366"/>
        <v>3</v>
      </c>
      <c r="D7767" t="s">
        <v>428</v>
      </c>
      <c r="E7767" s="4">
        <v>96237.599999999991</v>
      </c>
      <c r="F7767" s="4">
        <v>35242.209119999992</v>
      </c>
      <c r="G7767" s="3">
        <v>0.36619999999999997</v>
      </c>
      <c r="H7767" s="7">
        <v>901.10112359550556</v>
      </c>
      <c r="I7767" s="4">
        <v>329.98323146067412</v>
      </c>
      <c r="J7767">
        <v>106.8</v>
      </c>
      <c r="K7767" t="s">
        <v>20</v>
      </c>
      <c r="L7767" t="s">
        <v>21</v>
      </c>
      <c r="M7767" t="s">
        <v>130</v>
      </c>
      <c r="N7767" s="2">
        <v>42156</v>
      </c>
      <c r="O7767" s="2">
        <v>42886</v>
      </c>
      <c r="P7767" t="s">
        <v>24</v>
      </c>
      <c r="Q7767" t="s">
        <v>56</v>
      </c>
      <c r="R7767" s="5" t="str">
        <f t="shared" si="367"/>
        <v>0.17</v>
      </c>
      <c r="S7767" s="6" t="str">
        <f t="shared" si="368"/>
        <v/>
      </c>
      <c r="T7767">
        <f>ROUND(INT(表1[[#This Row],[合同结束日期]]-表1[[#This Row],[合同起始日期]])/365,1)</f>
        <v>2</v>
      </c>
    </row>
    <row r="7768" spans="1:20">
      <c r="A7768" s="1">
        <v>42430</v>
      </c>
      <c r="B7768" t="s">
        <v>121</v>
      </c>
      <c r="C7768">
        <f t="shared" si="366"/>
        <v>3</v>
      </c>
      <c r="D7768" t="s">
        <v>487</v>
      </c>
      <c r="E7768" s="4">
        <v>95770.8</v>
      </c>
      <c r="F7768" s="4">
        <v>18062.372879999999</v>
      </c>
      <c r="G7768" s="3">
        <v>0.18859999999999999</v>
      </c>
      <c r="H7768" s="7">
        <v>1856.0232558139535</v>
      </c>
      <c r="I7768" s="4">
        <v>350.04598604651159</v>
      </c>
      <c r="J7768">
        <v>51.6</v>
      </c>
      <c r="K7768" t="s">
        <v>20</v>
      </c>
      <c r="L7768" t="s">
        <v>21</v>
      </c>
      <c r="M7768" t="s">
        <v>130</v>
      </c>
      <c r="N7768" s="2">
        <v>42385</v>
      </c>
      <c r="O7768" s="2">
        <v>43115</v>
      </c>
      <c r="P7768" t="s">
        <v>24</v>
      </c>
      <c r="Q7768" t="s">
        <v>59</v>
      </c>
      <c r="R7768" s="5" t="str">
        <f t="shared" si="367"/>
        <v>0.16</v>
      </c>
      <c r="S7768" s="6" t="str">
        <f t="shared" si="368"/>
        <v/>
      </c>
      <c r="T7768">
        <f>ROUND(INT(表1[[#This Row],[合同结束日期]]-表1[[#This Row],[合同起始日期]])/365,1)</f>
        <v>2</v>
      </c>
    </row>
    <row r="7769" spans="1:20">
      <c r="A7769" s="1">
        <v>42430</v>
      </c>
      <c r="B7769" t="s">
        <v>121</v>
      </c>
      <c r="C7769">
        <f t="shared" si="366"/>
        <v>3</v>
      </c>
      <c r="D7769" t="s">
        <v>448</v>
      </c>
      <c r="E7769" s="4">
        <v>90439.2</v>
      </c>
      <c r="F7769" s="4">
        <v>21841.066800000004</v>
      </c>
      <c r="G7769" s="3">
        <v>0.24150000000000005</v>
      </c>
      <c r="H7769" s="7">
        <v>1449.3461538461538</v>
      </c>
      <c r="I7769" s="4">
        <v>350.01709615384624</v>
      </c>
      <c r="J7769">
        <v>62.4</v>
      </c>
      <c r="K7769" t="s">
        <v>20</v>
      </c>
      <c r="L7769" t="s">
        <v>21</v>
      </c>
      <c r="M7769" t="s">
        <v>130</v>
      </c>
      <c r="N7769" s="2">
        <v>42156</v>
      </c>
      <c r="O7769" s="2">
        <v>42886</v>
      </c>
      <c r="P7769" t="s">
        <v>24</v>
      </c>
      <c r="Q7769" t="s">
        <v>56</v>
      </c>
      <c r="R7769" s="5" t="str">
        <f t="shared" si="367"/>
        <v>0.17</v>
      </c>
      <c r="S7769" s="6" t="str">
        <f t="shared" si="368"/>
        <v/>
      </c>
      <c r="T7769">
        <f>ROUND(INT(表1[[#This Row],[合同结束日期]]-表1[[#This Row],[合同起始日期]])/365,1)</f>
        <v>2</v>
      </c>
    </row>
    <row r="7770" spans="1:20">
      <c r="A7770" s="1">
        <v>42430</v>
      </c>
      <c r="B7770" t="s">
        <v>121</v>
      </c>
      <c r="C7770">
        <f t="shared" si="366"/>
        <v>3</v>
      </c>
      <c r="D7770" t="s">
        <v>380</v>
      </c>
      <c r="E7770" s="4">
        <v>163759.77600000001</v>
      </c>
      <c r="F7770" s="4">
        <v>31916.780342400005</v>
      </c>
      <c r="G7770" s="3">
        <v>0.19490000000000002</v>
      </c>
      <c r="H7770" s="7">
        <v>1795.6115789473686</v>
      </c>
      <c r="I7770" s="4">
        <v>349.96469673684214</v>
      </c>
      <c r="J7770">
        <v>91.2</v>
      </c>
      <c r="K7770" t="s">
        <v>20</v>
      </c>
      <c r="L7770" t="s">
        <v>21</v>
      </c>
      <c r="M7770" t="s">
        <v>130</v>
      </c>
      <c r="N7770" s="2">
        <v>42104</v>
      </c>
      <c r="O7770" s="2">
        <v>42834</v>
      </c>
      <c r="P7770" t="s">
        <v>24</v>
      </c>
      <c r="Q7770" t="s">
        <v>59</v>
      </c>
      <c r="R7770" s="5" t="str">
        <f t="shared" si="367"/>
        <v>0.16</v>
      </c>
      <c r="S7770" s="6" t="str">
        <f t="shared" si="368"/>
        <v/>
      </c>
      <c r="T7770">
        <f>ROUND(INT(表1[[#This Row],[合同结束日期]]-表1[[#This Row],[合同起始日期]])/365,1)</f>
        <v>2</v>
      </c>
    </row>
    <row r="7771" spans="1:20">
      <c r="A7771" s="1">
        <v>42430</v>
      </c>
      <c r="B7771" t="s">
        <v>121</v>
      </c>
      <c r="C7771">
        <f t="shared" si="366"/>
        <v>3</v>
      </c>
      <c r="D7771" t="s">
        <v>166</v>
      </c>
      <c r="E7771" s="4">
        <v>266814</v>
      </c>
      <c r="F7771" s="4">
        <v>52829.172000000006</v>
      </c>
      <c r="G7771" s="3">
        <v>0.19800000000000001</v>
      </c>
      <c r="H7771" s="7">
        <v>1315.6508875739646</v>
      </c>
      <c r="I7771" s="4">
        <v>260.49887573964503</v>
      </c>
      <c r="J7771">
        <v>202.79999999999998</v>
      </c>
      <c r="K7771" t="s">
        <v>20</v>
      </c>
      <c r="L7771" t="s">
        <v>21</v>
      </c>
      <c r="M7771" t="s">
        <v>130</v>
      </c>
      <c r="N7771" s="2">
        <v>41281</v>
      </c>
      <c r="O7771" s="2">
        <v>42499</v>
      </c>
      <c r="P7771" t="s">
        <v>24</v>
      </c>
      <c r="Q7771" t="s">
        <v>59</v>
      </c>
      <c r="R7771" s="5" t="str">
        <f t="shared" si="367"/>
        <v>0.16</v>
      </c>
      <c r="S7771" s="6" t="str">
        <f t="shared" si="368"/>
        <v/>
      </c>
      <c r="T7771">
        <f>ROUND(INT(表1[[#This Row],[合同结束日期]]-表1[[#This Row],[合同起始日期]])/365,1)</f>
        <v>3.3</v>
      </c>
    </row>
    <row r="7772" spans="1:20">
      <c r="A7772" s="1">
        <v>42430</v>
      </c>
      <c r="B7772" t="s">
        <v>121</v>
      </c>
      <c r="C7772">
        <f t="shared" si="366"/>
        <v>3</v>
      </c>
      <c r="D7772" t="s">
        <v>167</v>
      </c>
      <c r="E7772" s="4">
        <v>132223.19999999998</v>
      </c>
      <c r="F7772" s="4">
        <v>48922.583999999995</v>
      </c>
      <c r="G7772" s="3">
        <v>0.37</v>
      </c>
      <c r="H7772" s="7">
        <v>729.70860927152307</v>
      </c>
      <c r="I7772" s="4">
        <v>269.99218543046356</v>
      </c>
      <c r="J7772">
        <v>181.2</v>
      </c>
      <c r="K7772" t="s">
        <v>20</v>
      </c>
      <c r="L7772" t="s">
        <v>21</v>
      </c>
      <c r="M7772" t="s">
        <v>130</v>
      </c>
      <c r="N7772" s="2">
        <v>41285</v>
      </c>
      <c r="O7772" s="2">
        <v>42499</v>
      </c>
      <c r="P7772" t="s">
        <v>24</v>
      </c>
      <c r="Q7772" t="s">
        <v>30</v>
      </c>
      <c r="R7772" s="5" t="str">
        <f t="shared" si="367"/>
        <v>0.18</v>
      </c>
      <c r="S7772" s="6" t="str">
        <f t="shared" si="368"/>
        <v/>
      </c>
      <c r="T7772">
        <f>ROUND(INT(表1[[#This Row],[合同结束日期]]-表1[[#This Row],[合同起始日期]])/365,1)</f>
        <v>3.3</v>
      </c>
    </row>
    <row r="7773" spans="1:20">
      <c r="A7773" s="1">
        <v>42430</v>
      </c>
      <c r="B7773" t="s">
        <v>121</v>
      </c>
      <c r="C7773">
        <f t="shared" si="366"/>
        <v>3</v>
      </c>
      <c r="D7773" t="s">
        <v>168</v>
      </c>
      <c r="E7773" s="4">
        <v>225904.8</v>
      </c>
      <c r="F7773" s="4">
        <v>52635.818399999996</v>
      </c>
      <c r="G7773" s="3">
        <v>0.23299999999999998</v>
      </c>
      <c r="H7773" s="7">
        <v>1162.0617283950617</v>
      </c>
      <c r="I7773" s="4">
        <v>270.76038271604938</v>
      </c>
      <c r="J7773">
        <v>194.4</v>
      </c>
      <c r="K7773" t="s">
        <v>60</v>
      </c>
      <c r="L7773" t="s">
        <v>61</v>
      </c>
      <c r="M7773" t="s">
        <v>58</v>
      </c>
      <c r="N7773" s="2">
        <v>41348</v>
      </c>
      <c r="O7773" s="2">
        <v>42499</v>
      </c>
      <c r="P7773" t="s">
        <v>24</v>
      </c>
      <c r="Q7773" t="s">
        <v>420</v>
      </c>
      <c r="R7773" s="5" t="str">
        <f t="shared" si="367"/>
        <v>0.19</v>
      </c>
      <c r="S7773" s="6" t="str">
        <f t="shared" si="368"/>
        <v/>
      </c>
      <c r="T7773">
        <f>ROUND(INT(表1[[#This Row],[合同结束日期]]-表1[[#This Row],[合同起始日期]])/365,1)</f>
        <v>3.2</v>
      </c>
    </row>
    <row r="7774" spans="1:20">
      <c r="A7774" s="1">
        <v>42430</v>
      </c>
      <c r="B7774" t="s">
        <v>121</v>
      </c>
      <c r="C7774">
        <f t="shared" si="366"/>
        <v>3</v>
      </c>
      <c r="D7774" t="s">
        <v>226</v>
      </c>
      <c r="E7774" s="4">
        <v>547013.88</v>
      </c>
      <c r="F7774" s="4">
        <v>115912.24117199999</v>
      </c>
      <c r="G7774" s="3">
        <v>0.21189999999999998</v>
      </c>
      <c r="H7774" s="7">
        <v>417.44038461538469</v>
      </c>
      <c r="I7774" s="4">
        <v>88.455617500000002</v>
      </c>
      <c r="J7774">
        <v>1310.3999999999999</v>
      </c>
      <c r="K7774" t="s">
        <v>20</v>
      </c>
      <c r="L7774" t="s">
        <v>173</v>
      </c>
      <c r="M7774" t="s">
        <v>172</v>
      </c>
      <c r="N7774" s="2">
        <v>41241</v>
      </c>
      <c r="O7774" s="2">
        <v>45803</v>
      </c>
      <c r="P7774" t="s">
        <v>39</v>
      </c>
      <c r="Q7774" t="s">
        <v>83</v>
      </c>
      <c r="R7774" s="5" t="str">
        <f t="shared" si="367"/>
        <v>0.14</v>
      </c>
      <c r="S7774" s="6" t="str">
        <f t="shared" si="368"/>
        <v/>
      </c>
      <c r="T7774">
        <f>ROUND(INT(表1[[#This Row],[合同结束日期]]-表1[[#This Row],[合同起始日期]])/365,1)</f>
        <v>12.5</v>
      </c>
    </row>
    <row r="7775" spans="1:20">
      <c r="A7775" s="1">
        <v>42430</v>
      </c>
      <c r="B7775" t="s">
        <v>121</v>
      </c>
      <c r="C7775">
        <f t="shared" si="366"/>
        <v>3</v>
      </c>
      <c r="D7775" t="s">
        <v>169</v>
      </c>
      <c r="E7775" s="4">
        <v>108400.8</v>
      </c>
      <c r="F7775" s="4">
        <v>34666.575840000005</v>
      </c>
      <c r="G7775" s="3">
        <v>0.31980000000000003</v>
      </c>
      <c r="H7775" s="7">
        <v>844.24299065420564</v>
      </c>
      <c r="I7775" s="4">
        <v>269.98890841121499</v>
      </c>
      <c r="J7775">
        <v>128.4</v>
      </c>
      <c r="K7775" t="s">
        <v>20</v>
      </c>
      <c r="L7775" t="s">
        <v>21</v>
      </c>
      <c r="M7775" t="s">
        <v>130</v>
      </c>
      <c r="N7775" s="2">
        <v>41326</v>
      </c>
      <c r="O7775" s="2">
        <v>42499</v>
      </c>
      <c r="P7775" t="s">
        <v>24</v>
      </c>
      <c r="Q7775" t="s">
        <v>170</v>
      </c>
      <c r="R7775" s="5" t="str">
        <f t="shared" si="367"/>
        <v>0.2</v>
      </c>
      <c r="S7775" s="6" t="str">
        <f t="shared" si="368"/>
        <v/>
      </c>
      <c r="T7775">
        <f>ROUND(INT(表1[[#This Row],[合同结束日期]]-表1[[#This Row],[合同起始日期]])/365,1)</f>
        <v>3.2</v>
      </c>
    </row>
    <row r="7776" spans="1:20">
      <c r="A7776" s="1">
        <v>42430</v>
      </c>
      <c r="B7776" t="s">
        <v>121</v>
      </c>
      <c r="C7776">
        <f t="shared" si="366"/>
        <v>3</v>
      </c>
      <c r="D7776" t="s">
        <v>171</v>
      </c>
      <c r="E7776" s="4">
        <v>271963.2</v>
      </c>
      <c r="F7776" s="4">
        <v>118222.40303999998</v>
      </c>
      <c r="G7776" s="3">
        <v>0.43469999999999986</v>
      </c>
      <c r="H7776" s="7">
        <v>384.12881355932205</v>
      </c>
      <c r="I7776" s="4">
        <v>166.98079525423725</v>
      </c>
      <c r="J7776">
        <v>708</v>
      </c>
      <c r="K7776" t="s">
        <v>20</v>
      </c>
      <c r="L7776" t="s">
        <v>173</v>
      </c>
      <c r="M7776" t="s">
        <v>172</v>
      </c>
      <c r="N7776" s="2">
        <v>41377</v>
      </c>
      <c r="O7776" s="2">
        <v>43247</v>
      </c>
      <c r="P7776" t="s">
        <v>24</v>
      </c>
      <c r="Q7776" t="s">
        <v>429</v>
      </c>
      <c r="R7776" s="5" t="str">
        <f t="shared" si="367"/>
        <v>0.22</v>
      </c>
      <c r="S7776" s="6" t="str">
        <f t="shared" si="368"/>
        <v/>
      </c>
      <c r="T7776">
        <f>ROUND(INT(表1[[#This Row],[合同结束日期]]-表1[[#This Row],[合同起始日期]])/365,1)</f>
        <v>5.0999999999999996</v>
      </c>
    </row>
    <row r="7777" spans="1:20">
      <c r="A7777" s="1">
        <v>42430</v>
      </c>
      <c r="B7777" t="s">
        <v>121</v>
      </c>
      <c r="C7777">
        <f t="shared" si="366"/>
        <v>3</v>
      </c>
      <c r="D7777" t="s">
        <v>174</v>
      </c>
      <c r="E7777" s="4">
        <v>428509.2</v>
      </c>
      <c r="F7777" s="4">
        <v>75203.364600000001</v>
      </c>
      <c r="G7777" s="3">
        <v>0.17549999999999999</v>
      </c>
      <c r="H7777" s="7">
        <v>763.01495726495727</v>
      </c>
      <c r="I7777" s="4">
        <v>133.90912499999999</v>
      </c>
      <c r="J7777">
        <v>561.6</v>
      </c>
      <c r="K7777" t="s">
        <v>76</v>
      </c>
      <c r="L7777" t="s">
        <v>75</v>
      </c>
      <c r="M7777" t="s">
        <v>75</v>
      </c>
      <c r="N7777" s="2">
        <v>41243</v>
      </c>
      <c r="O7777" s="2">
        <v>43229</v>
      </c>
      <c r="P7777" t="s">
        <v>24</v>
      </c>
      <c r="Q7777" t="s">
        <v>48</v>
      </c>
      <c r="R7777" s="5" t="str">
        <f t="shared" si="367"/>
        <v>0.11</v>
      </c>
      <c r="S7777" s="6" t="str">
        <f t="shared" si="368"/>
        <v/>
      </c>
      <c r="T7777">
        <f>ROUND(INT(表1[[#This Row],[合同结束日期]]-表1[[#This Row],[合同起始日期]])/365,1)</f>
        <v>5.4</v>
      </c>
    </row>
    <row r="7778" spans="1:20">
      <c r="A7778" s="1">
        <v>42430</v>
      </c>
      <c r="B7778" t="s">
        <v>121</v>
      </c>
      <c r="C7778">
        <f t="shared" si="366"/>
        <v>3</v>
      </c>
      <c r="D7778" t="s">
        <v>175</v>
      </c>
      <c r="E7778" s="4">
        <v>927135.6</v>
      </c>
      <c r="F7778" s="4">
        <v>186817.82340000002</v>
      </c>
      <c r="G7778" s="3">
        <v>0.20150000000000004</v>
      </c>
      <c r="H7778" s="7">
        <v>471.39292251372785</v>
      </c>
      <c r="I7778" s="4">
        <v>94.985673886516182</v>
      </c>
      <c r="J7778">
        <v>1966.8</v>
      </c>
      <c r="K7778" t="s">
        <v>20</v>
      </c>
      <c r="L7778" t="s">
        <v>173</v>
      </c>
      <c r="M7778" t="s">
        <v>172</v>
      </c>
      <c r="N7778" s="2">
        <v>41288</v>
      </c>
      <c r="O7778" s="2">
        <v>44694</v>
      </c>
      <c r="P7778" t="s">
        <v>18</v>
      </c>
      <c r="Q7778">
        <v>0</v>
      </c>
      <c r="R7778" s="5">
        <f t="shared" si="367"/>
        <v>0</v>
      </c>
      <c r="S7778" s="6" t="str">
        <f t="shared" si="368"/>
        <v/>
      </c>
      <c r="T7778">
        <f>ROUND(INT(表1[[#This Row],[合同结束日期]]-表1[[#This Row],[合同起始日期]])/365,1)</f>
        <v>9.3000000000000007</v>
      </c>
    </row>
    <row r="7779" spans="1:20">
      <c r="A7779" s="1">
        <v>42430</v>
      </c>
      <c r="B7779" t="s">
        <v>121</v>
      </c>
      <c r="C7779">
        <f t="shared" si="366"/>
        <v>3</v>
      </c>
      <c r="D7779" t="s">
        <v>327</v>
      </c>
      <c r="E7779" s="4">
        <v>48885.599999999999</v>
      </c>
      <c r="F7779" s="4">
        <v>10202.424719999999</v>
      </c>
      <c r="G7779" s="3">
        <v>0.2087</v>
      </c>
      <c r="H7779" s="7">
        <v>1697.4166666666667</v>
      </c>
      <c r="I7779" s="4">
        <v>354.25085833333333</v>
      </c>
      <c r="J7779">
        <v>28.799999999999997</v>
      </c>
      <c r="K7779" t="s">
        <v>20</v>
      </c>
      <c r="L7779" t="s">
        <v>21</v>
      </c>
      <c r="M7779" t="s">
        <v>134</v>
      </c>
      <c r="N7779" s="2">
        <v>41787</v>
      </c>
      <c r="O7779" s="2">
        <v>42517</v>
      </c>
      <c r="P7779" t="s">
        <v>24</v>
      </c>
      <c r="Q7779" t="s">
        <v>48</v>
      </c>
      <c r="R7779" s="5" t="str">
        <f t="shared" si="367"/>
        <v>0.11</v>
      </c>
      <c r="S7779" s="6" t="str">
        <f t="shared" si="368"/>
        <v/>
      </c>
      <c r="T7779">
        <f>ROUND(INT(表1[[#This Row],[合同结束日期]]-表1[[#This Row],[合同起始日期]])/365,1)</f>
        <v>2</v>
      </c>
    </row>
    <row r="7780" spans="1:20">
      <c r="A7780" s="1">
        <v>42430</v>
      </c>
      <c r="B7780" t="s">
        <v>121</v>
      </c>
      <c r="C7780">
        <f t="shared" si="366"/>
        <v>3</v>
      </c>
      <c r="D7780" t="s">
        <v>313</v>
      </c>
      <c r="E7780" s="4">
        <v>100271.52</v>
      </c>
      <c r="F7780" s="4">
        <v>16645.072319999999</v>
      </c>
      <c r="G7780" s="3">
        <v>0.16599999999999998</v>
      </c>
      <c r="H7780" s="7">
        <v>5570.64</v>
      </c>
      <c r="I7780" s="4">
        <v>924.72623999999996</v>
      </c>
      <c r="J7780">
        <v>18</v>
      </c>
      <c r="K7780" t="s">
        <v>20</v>
      </c>
      <c r="L7780" t="s">
        <v>21</v>
      </c>
      <c r="M7780" t="s">
        <v>130</v>
      </c>
      <c r="N7780" s="2">
        <v>42201</v>
      </c>
      <c r="O7780" s="2">
        <v>42566</v>
      </c>
      <c r="P7780" t="s">
        <v>24</v>
      </c>
      <c r="Q7780" t="s">
        <v>59</v>
      </c>
      <c r="R7780" s="5" t="str">
        <f t="shared" si="367"/>
        <v>0.16</v>
      </c>
      <c r="S7780" s="6" t="str">
        <f t="shared" si="368"/>
        <v/>
      </c>
      <c r="T7780">
        <f>ROUND(INT(表1[[#This Row],[合同结束日期]]-表1[[#This Row],[合同起始日期]])/365,1)</f>
        <v>1</v>
      </c>
    </row>
    <row r="7781" spans="1:20">
      <c r="A7781" s="1">
        <v>42430</v>
      </c>
      <c r="B7781" t="s">
        <v>121</v>
      </c>
      <c r="C7781">
        <f t="shared" si="366"/>
        <v>3</v>
      </c>
      <c r="D7781" t="s">
        <v>339</v>
      </c>
      <c r="E7781" s="4">
        <v>37875.599999999999</v>
      </c>
      <c r="F7781" s="4">
        <v>7200.1515600000012</v>
      </c>
      <c r="G7781" s="3">
        <v>0.19010000000000005</v>
      </c>
      <c r="H7781" s="7">
        <v>2630.25</v>
      </c>
      <c r="I7781" s="4">
        <v>500.01052500000014</v>
      </c>
      <c r="J7781">
        <v>14.399999999999999</v>
      </c>
      <c r="K7781" t="s">
        <v>44</v>
      </c>
      <c r="L7781" t="s">
        <v>46</v>
      </c>
      <c r="M7781" t="s">
        <v>187</v>
      </c>
      <c r="N7781" s="2">
        <v>41864</v>
      </c>
      <c r="O7781" s="2">
        <v>42594</v>
      </c>
      <c r="P7781" t="s">
        <v>24</v>
      </c>
      <c r="Q7781" t="s">
        <v>25</v>
      </c>
      <c r="R7781" s="5" t="str">
        <f t="shared" si="367"/>
        <v>0.15</v>
      </c>
      <c r="S7781" s="6" t="str">
        <f t="shared" si="368"/>
        <v/>
      </c>
      <c r="T7781">
        <f>ROUND(INT(表1[[#This Row],[合同结束日期]]-表1[[#This Row],[合同起始日期]])/365,1)</f>
        <v>2</v>
      </c>
    </row>
    <row r="7782" spans="1:20">
      <c r="A7782" s="1">
        <v>42430</v>
      </c>
      <c r="B7782" t="s">
        <v>121</v>
      </c>
      <c r="C7782">
        <f t="shared" si="366"/>
        <v>3</v>
      </c>
      <c r="D7782" t="s">
        <v>268</v>
      </c>
      <c r="E7782" s="4">
        <v>80298</v>
      </c>
      <c r="F7782" s="4">
        <v>12646.934999999999</v>
      </c>
      <c r="G7782" s="3">
        <v>0.1575</v>
      </c>
      <c r="H7782" s="7">
        <v>5576.2500000000009</v>
      </c>
      <c r="I7782" s="4">
        <v>878.25937500000009</v>
      </c>
      <c r="J7782">
        <v>14.399999999999999</v>
      </c>
      <c r="K7782" t="s">
        <v>20</v>
      </c>
      <c r="L7782" t="s">
        <v>21</v>
      </c>
      <c r="M7782" t="s">
        <v>130</v>
      </c>
      <c r="N7782" s="2">
        <v>41486</v>
      </c>
      <c r="O7782" s="2">
        <v>42581</v>
      </c>
      <c r="P7782" t="s">
        <v>24</v>
      </c>
      <c r="Q7782" t="s">
        <v>25</v>
      </c>
      <c r="R7782" s="5" t="str">
        <f t="shared" si="367"/>
        <v>0.15</v>
      </c>
      <c r="S7782" s="6" t="str">
        <f t="shared" si="368"/>
        <v/>
      </c>
      <c r="T7782">
        <f>ROUND(INT(表1[[#This Row],[合同结束日期]]-表1[[#This Row],[合同起始日期]])/365,1)</f>
        <v>3</v>
      </c>
    </row>
    <row r="7783" spans="1:20">
      <c r="A7783" s="1">
        <v>42430</v>
      </c>
      <c r="B7783" t="s">
        <v>121</v>
      </c>
      <c r="C7783">
        <f t="shared" si="366"/>
        <v>3</v>
      </c>
      <c r="D7783" t="s">
        <v>319</v>
      </c>
      <c r="E7783" s="4">
        <v>102089.16</v>
      </c>
      <c r="F7783" s="4">
        <v>17957.483243999999</v>
      </c>
      <c r="G7783" s="3">
        <v>0.17589999999999997</v>
      </c>
      <c r="H7783" s="7">
        <v>6076.7357142857145</v>
      </c>
      <c r="I7783" s="4">
        <v>1068.897812142857</v>
      </c>
      <c r="J7783">
        <v>16.8</v>
      </c>
      <c r="K7783" t="s">
        <v>20</v>
      </c>
      <c r="L7783" t="s">
        <v>21</v>
      </c>
      <c r="M7783" t="s">
        <v>130</v>
      </c>
      <c r="N7783" s="2">
        <v>42112</v>
      </c>
      <c r="O7783" s="2">
        <v>42477</v>
      </c>
      <c r="P7783" t="s">
        <v>24</v>
      </c>
      <c r="Q7783" t="s">
        <v>56</v>
      </c>
      <c r="R7783" s="5" t="str">
        <f t="shared" si="367"/>
        <v>0.17</v>
      </c>
      <c r="S7783" s="6" t="str">
        <f t="shared" si="368"/>
        <v/>
      </c>
      <c r="T7783">
        <f>ROUND(INT(表1[[#This Row],[合同结束日期]]-表1[[#This Row],[合同起始日期]])/365,1)</f>
        <v>1</v>
      </c>
    </row>
    <row r="7784" spans="1:20">
      <c r="A7784" s="1">
        <v>42430</v>
      </c>
      <c r="B7784" t="s">
        <v>121</v>
      </c>
      <c r="C7784">
        <f t="shared" si="366"/>
        <v>3</v>
      </c>
      <c r="D7784" t="s">
        <v>340</v>
      </c>
      <c r="E7784" s="4">
        <v>124000.32000000001</v>
      </c>
      <c r="F7784" s="4">
        <v>18401.647488000002</v>
      </c>
      <c r="G7784" s="3">
        <v>0.1484</v>
      </c>
      <c r="H7784" s="7">
        <v>2719.3052631578948</v>
      </c>
      <c r="I7784" s="4">
        <v>403.54490105263164</v>
      </c>
      <c r="J7784">
        <v>45.6</v>
      </c>
      <c r="K7784" t="s">
        <v>44</v>
      </c>
      <c r="L7784" t="s">
        <v>46</v>
      </c>
      <c r="M7784" t="s">
        <v>45</v>
      </c>
      <c r="N7784" s="2">
        <v>41841</v>
      </c>
      <c r="O7784" s="2">
        <v>43659</v>
      </c>
      <c r="P7784" t="s">
        <v>24</v>
      </c>
      <c r="Q7784" t="s">
        <v>28</v>
      </c>
      <c r="R7784" s="5" t="str">
        <f t="shared" si="367"/>
        <v>0.13</v>
      </c>
      <c r="S7784" s="6" t="str">
        <f t="shared" si="368"/>
        <v/>
      </c>
      <c r="T7784">
        <f>ROUND(INT(表1[[#This Row],[合同结束日期]]-表1[[#This Row],[合同起始日期]])/365,1)</f>
        <v>5</v>
      </c>
    </row>
    <row r="7785" spans="1:20">
      <c r="A7785" s="1">
        <v>42430</v>
      </c>
      <c r="B7785" t="s">
        <v>121</v>
      </c>
      <c r="C7785">
        <f t="shared" si="366"/>
        <v>3</v>
      </c>
      <c r="D7785" t="s">
        <v>320</v>
      </c>
      <c r="E7785" s="4">
        <v>47460</v>
      </c>
      <c r="F7785" s="4">
        <v>5092.4579999999996</v>
      </c>
      <c r="G7785" s="3">
        <v>0.10729999999999999</v>
      </c>
      <c r="H7785" s="7">
        <v>19775</v>
      </c>
      <c r="I7785" s="4">
        <v>2121.8575000000001</v>
      </c>
      <c r="J7785">
        <v>2.4</v>
      </c>
      <c r="K7785" t="s">
        <v>44</v>
      </c>
      <c r="L7785" t="s">
        <v>46</v>
      </c>
      <c r="M7785" t="s">
        <v>187</v>
      </c>
      <c r="N7785" s="2">
        <v>41712</v>
      </c>
      <c r="O7785" s="2">
        <v>42442</v>
      </c>
      <c r="P7785" t="s">
        <v>18</v>
      </c>
      <c r="Q7785" t="s">
        <v>19</v>
      </c>
      <c r="R7785" s="5" t="str">
        <f t="shared" si="367"/>
        <v>0.1</v>
      </c>
      <c r="S7785" s="6" t="str">
        <f t="shared" si="368"/>
        <v/>
      </c>
      <c r="T7785">
        <f>ROUND(INT(表1[[#This Row],[合同结束日期]]-表1[[#This Row],[合同起始日期]])/365,1)</f>
        <v>2</v>
      </c>
    </row>
    <row r="7786" spans="1:20">
      <c r="A7786" s="1">
        <v>42430</v>
      </c>
      <c r="B7786" t="s">
        <v>121</v>
      </c>
      <c r="C7786">
        <f t="shared" si="366"/>
        <v>3</v>
      </c>
      <c r="D7786" t="s">
        <v>321</v>
      </c>
      <c r="E7786" s="4">
        <v>65448</v>
      </c>
      <c r="F7786" s="4">
        <v>6891.6743999999999</v>
      </c>
      <c r="G7786" s="3">
        <v>0.1053</v>
      </c>
      <c r="H7786" s="7">
        <v>27270</v>
      </c>
      <c r="I7786" s="4">
        <v>2871.5309999999999</v>
      </c>
      <c r="J7786">
        <v>2.4</v>
      </c>
      <c r="K7786" t="s">
        <v>44</v>
      </c>
      <c r="L7786" t="s">
        <v>46</v>
      </c>
      <c r="M7786" t="s">
        <v>187</v>
      </c>
      <c r="N7786" s="2">
        <v>41712</v>
      </c>
      <c r="O7786" s="2">
        <v>42442</v>
      </c>
      <c r="P7786" t="s">
        <v>18</v>
      </c>
      <c r="Q7786" t="s">
        <v>19</v>
      </c>
      <c r="R7786" s="5" t="str">
        <f t="shared" si="367"/>
        <v>0.1</v>
      </c>
      <c r="S7786" s="6" t="str">
        <f t="shared" si="368"/>
        <v/>
      </c>
      <c r="T7786">
        <f>ROUND(INT(表1[[#This Row],[合同结束日期]]-表1[[#This Row],[合同起始日期]])/365,1)</f>
        <v>2</v>
      </c>
    </row>
    <row r="7787" spans="1:20">
      <c r="A7787" s="1">
        <v>42430</v>
      </c>
      <c r="B7787" t="s">
        <v>121</v>
      </c>
      <c r="C7787">
        <f t="shared" si="366"/>
        <v>3</v>
      </c>
      <c r="D7787" t="s">
        <v>330</v>
      </c>
      <c r="E7787" s="4">
        <v>19238.399999999998</v>
      </c>
      <c r="F7787" s="4">
        <v>3678.3820799999999</v>
      </c>
      <c r="G7787" s="3">
        <v>0.19120000000000001</v>
      </c>
      <c r="H7787" s="7">
        <v>8015.9999999999991</v>
      </c>
      <c r="I7787" s="4">
        <v>1532.6592000000001</v>
      </c>
      <c r="J7787">
        <v>2.4</v>
      </c>
      <c r="K7787" t="s">
        <v>44</v>
      </c>
      <c r="L7787" t="s">
        <v>46</v>
      </c>
      <c r="M7787" t="s">
        <v>45</v>
      </c>
      <c r="N7787" s="2">
        <v>41790</v>
      </c>
      <c r="O7787" s="2">
        <v>42704</v>
      </c>
      <c r="P7787" t="s">
        <v>24</v>
      </c>
      <c r="Q7787" t="s">
        <v>59</v>
      </c>
      <c r="R7787" s="5" t="str">
        <f t="shared" si="367"/>
        <v>0.16</v>
      </c>
      <c r="S7787" s="6" t="str">
        <f t="shared" si="368"/>
        <v/>
      </c>
      <c r="T7787">
        <f>ROUND(INT(表1[[#This Row],[合同结束日期]]-表1[[#This Row],[合同起始日期]])/365,1)</f>
        <v>2.5</v>
      </c>
    </row>
    <row r="7788" spans="1:20">
      <c r="A7788" s="1">
        <v>42430</v>
      </c>
      <c r="B7788" t="s">
        <v>121</v>
      </c>
      <c r="C7788">
        <f t="shared" si="366"/>
        <v>3</v>
      </c>
      <c r="D7788" t="s">
        <v>337</v>
      </c>
      <c r="E7788" s="4">
        <v>41366.400000000001</v>
      </c>
      <c r="F7788" s="4">
        <v>8045.7647999999999</v>
      </c>
      <c r="G7788" s="3">
        <v>0.19449999999999998</v>
      </c>
      <c r="H7788" s="7">
        <v>3830.2222222222226</v>
      </c>
      <c r="I7788" s="4">
        <v>744.97822222222226</v>
      </c>
      <c r="J7788">
        <v>10.799999999999999</v>
      </c>
      <c r="K7788" t="s">
        <v>60</v>
      </c>
      <c r="L7788" t="s">
        <v>116</v>
      </c>
      <c r="M7788" t="s">
        <v>115</v>
      </c>
      <c r="N7788" s="2">
        <v>42200</v>
      </c>
      <c r="O7788" s="2">
        <v>42565</v>
      </c>
      <c r="P7788" t="s">
        <v>24</v>
      </c>
      <c r="Q7788" t="s">
        <v>30</v>
      </c>
      <c r="R7788" s="5" t="str">
        <f t="shared" si="367"/>
        <v>0.18</v>
      </c>
      <c r="S7788" s="6" t="str">
        <f t="shared" si="368"/>
        <v/>
      </c>
      <c r="T7788">
        <f>ROUND(INT(表1[[#This Row],[合同结束日期]]-表1[[#This Row],[合同起始日期]])/365,1)</f>
        <v>1</v>
      </c>
    </row>
    <row r="7789" spans="1:20">
      <c r="A7789" s="1">
        <v>42430</v>
      </c>
      <c r="B7789" t="s">
        <v>121</v>
      </c>
      <c r="C7789">
        <f t="shared" si="366"/>
        <v>3</v>
      </c>
      <c r="D7789" t="s">
        <v>481</v>
      </c>
      <c r="E7789" s="4">
        <v>225192</v>
      </c>
      <c r="F7789" s="4">
        <v>14705.0376</v>
      </c>
      <c r="G7789" s="3">
        <v>6.5299999999999997E-2</v>
      </c>
      <c r="H7789" s="7">
        <v>46915</v>
      </c>
      <c r="I7789" s="4">
        <v>3063.5495000000001</v>
      </c>
      <c r="J7789">
        <v>4.8</v>
      </c>
      <c r="K7789" t="s">
        <v>20</v>
      </c>
      <c r="L7789" t="s">
        <v>173</v>
      </c>
      <c r="M7789" t="s">
        <v>172</v>
      </c>
      <c r="N7789" s="2">
        <v>42278</v>
      </c>
      <c r="O7789" s="2">
        <v>42643</v>
      </c>
      <c r="P7789" t="s">
        <v>311</v>
      </c>
      <c r="Q7789" t="s">
        <v>35</v>
      </c>
      <c r="R7789" s="5" t="str">
        <f t="shared" si="367"/>
        <v>0.06</v>
      </c>
      <c r="S7789" s="6" t="str">
        <f t="shared" si="368"/>
        <v/>
      </c>
      <c r="T7789">
        <f>ROUND(INT(表1[[#This Row],[合同结束日期]]-表1[[#This Row],[合同起始日期]])/365,1)</f>
        <v>1</v>
      </c>
    </row>
    <row r="7790" spans="1:20">
      <c r="A7790" s="1">
        <v>42461</v>
      </c>
      <c r="B7790" t="s">
        <v>121</v>
      </c>
      <c r="C7790">
        <f t="shared" si="366"/>
        <v>3</v>
      </c>
      <c r="D7790" t="s">
        <v>242</v>
      </c>
      <c r="E7790" s="4">
        <v>934524</v>
      </c>
      <c r="F7790" s="4">
        <v>189801.82439999995</v>
      </c>
      <c r="G7790" s="3">
        <v>0.20309999999999995</v>
      </c>
      <c r="H7790" s="7">
        <v>409.87894736842105</v>
      </c>
      <c r="I7790" s="4">
        <v>83.246414210526297</v>
      </c>
      <c r="J7790">
        <v>2280</v>
      </c>
      <c r="K7790" t="s">
        <v>151</v>
      </c>
      <c r="L7790" t="s">
        <v>243</v>
      </c>
      <c r="M7790" t="s">
        <v>243</v>
      </c>
      <c r="N7790" s="2">
        <v>41282</v>
      </c>
      <c r="O7790" s="2">
        <v>45055</v>
      </c>
      <c r="P7790" t="s">
        <v>14</v>
      </c>
      <c r="Q7790" t="s">
        <v>37</v>
      </c>
      <c r="R7790" s="5" t="str">
        <f t="shared" si="367"/>
        <v>0.</v>
      </c>
      <c r="S7790" s="6" t="str">
        <f t="shared" si="368"/>
        <v/>
      </c>
      <c r="T7790">
        <f>ROUND(INT(表1[[#This Row],[合同结束日期]]-表1[[#This Row],[合同起始日期]])/365,1)</f>
        <v>10.3</v>
      </c>
    </row>
    <row r="7791" spans="1:20">
      <c r="A7791" s="1">
        <v>42461</v>
      </c>
      <c r="B7791" t="s">
        <v>121</v>
      </c>
      <c r="C7791">
        <f t="shared" si="366"/>
        <v>3</v>
      </c>
      <c r="D7791" t="s">
        <v>122</v>
      </c>
      <c r="E7791" s="4">
        <v>230110.71599999999</v>
      </c>
      <c r="F7791" s="4">
        <v>26784.887342400001</v>
      </c>
      <c r="G7791" s="3">
        <v>0.11640000000000002</v>
      </c>
      <c r="H7791" s="7">
        <v>1997.4888541666667</v>
      </c>
      <c r="I7791" s="4">
        <v>232.50770262500004</v>
      </c>
      <c r="J7791">
        <v>115.19999999999999</v>
      </c>
      <c r="K7791" t="s">
        <v>44</v>
      </c>
      <c r="L7791" t="s">
        <v>46</v>
      </c>
      <c r="M7791" t="s">
        <v>45</v>
      </c>
      <c r="N7791" s="2">
        <v>41358</v>
      </c>
      <c r="O7791" s="2">
        <v>43213</v>
      </c>
      <c r="P7791" t="s">
        <v>24</v>
      </c>
      <c r="Q7791" t="s">
        <v>435</v>
      </c>
      <c r="R7791" s="5" t="str">
        <f t="shared" si="367"/>
        <v>0.1</v>
      </c>
      <c r="S7791" s="6" t="str">
        <f t="shared" si="368"/>
        <v>0.1</v>
      </c>
      <c r="T7791">
        <f>ROUND(INT(表1[[#This Row],[合同结束日期]]-表1[[#This Row],[合同起始日期]])/365,1)</f>
        <v>5.0999999999999996</v>
      </c>
    </row>
    <row r="7792" spans="1:20">
      <c r="A7792" s="1">
        <v>42461</v>
      </c>
      <c r="B7792" t="s">
        <v>121</v>
      </c>
      <c r="C7792">
        <f t="shared" si="366"/>
        <v>3</v>
      </c>
      <c r="D7792" t="s">
        <v>124</v>
      </c>
      <c r="E7792" s="4">
        <v>564117.6</v>
      </c>
      <c r="F7792" s="4">
        <v>68991.582479999997</v>
      </c>
      <c r="G7792" s="3">
        <v>0.12230000000000001</v>
      </c>
      <c r="H7792" s="7">
        <v>940.19599999999991</v>
      </c>
      <c r="I7792" s="4">
        <v>114.98597079999999</v>
      </c>
      <c r="J7792">
        <v>600</v>
      </c>
      <c r="K7792" t="s">
        <v>44</v>
      </c>
      <c r="L7792" t="s">
        <v>72</v>
      </c>
      <c r="M7792" t="s">
        <v>71</v>
      </c>
      <c r="N7792" s="2">
        <v>41267</v>
      </c>
      <c r="O7792" s="2">
        <v>44325</v>
      </c>
      <c r="P7792" t="s">
        <v>18</v>
      </c>
      <c r="Q7792" t="s">
        <v>42</v>
      </c>
      <c r="R7792" s="5" t="str">
        <f t="shared" si="367"/>
        <v>0.08</v>
      </c>
      <c r="S7792" s="6" t="str">
        <f t="shared" si="368"/>
        <v/>
      </c>
      <c r="T7792">
        <f>ROUND(INT(表1[[#This Row],[合同结束日期]]-表1[[#This Row],[合同起始日期]])/365,1)</f>
        <v>8.4</v>
      </c>
    </row>
    <row r="7793" spans="1:20">
      <c r="A7793" s="1">
        <v>42461</v>
      </c>
      <c r="B7793" t="s">
        <v>121</v>
      </c>
      <c r="C7793">
        <f t="shared" si="366"/>
        <v>3</v>
      </c>
      <c r="D7793" t="s">
        <v>125</v>
      </c>
      <c r="E7793" s="4">
        <v>943898.39999999991</v>
      </c>
      <c r="F7793" s="4">
        <v>91086.195599999992</v>
      </c>
      <c r="G7793" s="3">
        <v>9.6500000000000002E-2</v>
      </c>
      <c r="H7793" s="7">
        <v>2022.0616966580976</v>
      </c>
      <c r="I7793" s="4">
        <v>195.12895372750643</v>
      </c>
      <c r="J7793">
        <v>466.79999999999995</v>
      </c>
      <c r="K7793" t="s">
        <v>44</v>
      </c>
      <c r="L7793" t="s">
        <v>72</v>
      </c>
      <c r="M7793" t="s">
        <v>126</v>
      </c>
      <c r="N7793" s="2">
        <v>41257</v>
      </c>
      <c r="O7793" s="2">
        <v>44325</v>
      </c>
      <c r="P7793" t="s">
        <v>24</v>
      </c>
      <c r="Q7793" t="s">
        <v>42</v>
      </c>
      <c r="R7793" s="5" t="str">
        <f t="shared" si="367"/>
        <v>0.08</v>
      </c>
      <c r="S7793" s="6" t="str">
        <f t="shared" si="368"/>
        <v/>
      </c>
      <c r="T7793">
        <f>ROUND(INT(表1[[#This Row],[合同结束日期]]-表1[[#This Row],[合同起始日期]])/365,1)</f>
        <v>8.4</v>
      </c>
    </row>
    <row r="7794" spans="1:20">
      <c r="A7794" s="1">
        <v>42461</v>
      </c>
      <c r="B7794" t="s">
        <v>121</v>
      </c>
      <c r="C7794">
        <f t="shared" ref="C7794:C7856" si="369">IF($B7794="负一层",-1,IF($B7794="负一夹层",0,IF($B7794="一层",1,IF($B7794="二层",2,IF($B7794="三层",3,IF($B7794="四层",4))))))</f>
        <v>3</v>
      </c>
      <c r="D7794" t="s">
        <v>127</v>
      </c>
      <c r="E7794" s="4">
        <v>2777080.8</v>
      </c>
      <c r="F7794" s="4">
        <v>111083.232</v>
      </c>
      <c r="G7794" s="3">
        <v>0.04</v>
      </c>
      <c r="H7794" s="7">
        <v>2249.0126336248786</v>
      </c>
      <c r="I7794" s="4">
        <v>89.960505344995141</v>
      </c>
      <c r="J7794">
        <v>1234.8</v>
      </c>
      <c r="K7794" t="s">
        <v>44</v>
      </c>
      <c r="L7794" t="s">
        <v>72</v>
      </c>
      <c r="M7794" t="s">
        <v>71</v>
      </c>
      <c r="N7794" s="2">
        <v>41241</v>
      </c>
      <c r="O7794" s="2">
        <v>45055</v>
      </c>
      <c r="P7794" t="s">
        <v>14</v>
      </c>
      <c r="Q7794" t="s">
        <v>37</v>
      </c>
      <c r="R7794" s="5" t="str">
        <f t="shared" ref="R7794:R7856" si="370">IF(ISERROR(FIND(",",$Q7794)),$Q7794,LEFT($Q7794,FIND(",",$Q7794)-1))</f>
        <v>0.</v>
      </c>
      <c r="S7794" s="6" t="str">
        <f t="shared" si="368"/>
        <v/>
      </c>
      <c r="T7794">
        <f>ROUND(INT(表1[[#This Row],[合同结束日期]]-表1[[#This Row],[合同起始日期]])/365,1)</f>
        <v>10.4</v>
      </c>
    </row>
    <row r="7795" spans="1:20">
      <c r="A7795" s="1">
        <v>42461</v>
      </c>
      <c r="B7795" t="s">
        <v>121</v>
      </c>
      <c r="C7795">
        <f t="shared" si="369"/>
        <v>3</v>
      </c>
      <c r="D7795" t="s">
        <v>312</v>
      </c>
      <c r="E7795" s="4">
        <v>797553.6</v>
      </c>
      <c r="F7795" s="4">
        <v>82148.020800000013</v>
      </c>
      <c r="G7795" s="3">
        <v>0.10300000000000002</v>
      </c>
      <c r="H7795" s="7">
        <v>4886.9705882352946</v>
      </c>
      <c r="I7795" s="4">
        <v>503.35797058823539</v>
      </c>
      <c r="J7795">
        <v>163.19999999999999</v>
      </c>
      <c r="K7795" t="s">
        <v>44</v>
      </c>
      <c r="L7795" t="s">
        <v>72</v>
      </c>
      <c r="M7795" t="s">
        <v>71</v>
      </c>
      <c r="N7795" s="2">
        <v>41640</v>
      </c>
      <c r="O7795" s="2">
        <v>43100</v>
      </c>
      <c r="P7795" t="s">
        <v>18</v>
      </c>
      <c r="Q7795" t="s">
        <v>19</v>
      </c>
      <c r="R7795" s="5" t="str">
        <f t="shared" si="370"/>
        <v>0.1</v>
      </c>
      <c r="S7795" s="6" t="str">
        <f t="shared" ref="S7795:S7857" si="371">IF(ISERROR(FIND(",",$Q7795)),"",RIGHT($Q7795,LEN($Q7795)-FIND(",",$Q7795)))</f>
        <v/>
      </c>
      <c r="T7795">
        <f>ROUND(INT(表1[[#This Row],[合同结束日期]]-表1[[#This Row],[合同起始日期]])/365,1)</f>
        <v>4</v>
      </c>
    </row>
    <row r="7796" spans="1:20">
      <c r="A7796" s="1">
        <v>42461</v>
      </c>
      <c r="B7796" t="s">
        <v>121</v>
      </c>
      <c r="C7796">
        <f t="shared" si="369"/>
        <v>3</v>
      </c>
      <c r="D7796" t="s">
        <v>128</v>
      </c>
      <c r="E7796" s="4">
        <v>279844.8</v>
      </c>
      <c r="F7796" s="4">
        <v>30810.912479999999</v>
      </c>
      <c r="G7796" s="3">
        <v>0.1101</v>
      </c>
      <c r="H7796" s="7">
        <v>1544.3973509933776</v>
      </c>
      <c r="I7796" s="4">
        <v>170.03814834437085</v>
      </c>
      <c r="J7796">
        <v>181.2</v>
      </c>
      <c r="K7796" t="s">
        <v>76</v>
      </c>
      <c r="L7796" t="s">
        <v>75</v>
      </c>
      <c r="M7796" t="s">
        <v>75</v>
      </c>
      <c r="N7796" s="2">
        <v>41285</v>
      </c>
      <c r="O7796" s="2">
        <v>43229</v>
      </c>
      <c r="P7796" t="s">
        <v>14</v>
      </c>
      <c r="Q7796" t="s">
        <v>37</v>
      </c>
      <c r="R7796" s="5" t="str">
        <f t="shared" si="370"/>
        <v>0.</v>
      </c>
      <c r="S7796" s="6" t="str">
        <f t="shared" si="371"/>
        <v/>
      </c>
      <c r="T7796">
        <f>ROUND(INT(表1[[#This Row],[合同结束日期]]-表1[[#This Row],[合同起始日期]])/365,1)</f>
        <v>5.3</v>
      </c>
    </row>
    <row r="7797" spans="1:20">
      <c r="A7797" s="1">
        <v>42461</v>
      </c>
      <c r="B7797" t="s">
        <v>121</v>
      </c>
      <c r="C7797">
        <f t="shared" si="369"/>
        <v>3</v>
      </c>
      <c r="D7797" t="s">
        <v>129</v>
      </c>
      <c r="E7797" s="4">
        <v>218172</v>
      </c>
      <c r="F7797" s="4">
        <v>38856.433199999992</v>
      </c>
      <c r="G7797" s="3">
        <v>0.17809999999999995</v>
      </c>
      <c r="H7797" s="7">
        <v>1818.1</v>
      </c>
      <c r="I7797" s="4">
        <v>323.80360999999994</v>
      </c>
      <c r="J7797">
        <v>120</v>
      </c>
      <c r="K7797" t="s">
        <v>20</v>
      </c>
      <c r="L7797" t="s">
        <v>21</v>
      </c>
      <c r="M7797" t="s">
        <v>130</v>
      </c>
      <c r="N7797" s="2">
        <v>41285</v>
      </c>
      <c r="O7797" s="2">
        <v>42864</v>
      </c>
      <c r="P7797" t="s">
        <v>24</v>
      </c>
      <c r="Q7797" t="s">
        <v>25</v>
      </c>
      <c r="R7797" s="5" t="str">
        <f t="shared" si="370"/>
        <v>0.15</v>
      </c>
      <c r="S7797" s="6" t="str">
        <f t="shared" si="371"/>
        <v/>
      </c>
      <c r="T7797">
        <f>ROUND(INT(表1[[#This Row],[合同结束日期]]-表1[[#This Row],[合同起始日期]])/365,1)</f>
        <v>4.3</v>
      </c>
    </row>
    <row r="7798" spans="1:20">
      <c r="A7798" s="1">
        <v>42461</v>
      </c>
      <c r="B7798" t="s">
        <v>121</v>
      </c>
      <c r="C7798">
        <f t="shared" si="369"/>
        <v>3</v>
      </c>
      <c r="D7798" t="s">
        <v>424</v>
      </c>
      <c r="E7798" s="4">
        <v>120979.2</v>
      </c>
      <c r="F7798" s="4">
        <v>19078.419840000002</v>
      </c>
      <c r="G7798" s="3">
        <v>0.15770000000000003</v>
      </c>
      <c r="H7798" s="7">
        <v>1902.1886792452831</v>
      </c>
      <c r="I7798" s="4">
        <v>299.97515471698119</v>
      </c>
      <c r="J7798">
        <v>63.599999999999994</v>
      </c>
      <c r="K7798" t="s">
        <v>20</v>
      </c>
      <c r="L7798" t="s">
        <v>21</v>
      </c>
      <c r="M7798" t="s">
        <v>130</v>
      </c>
      <c r="N7798" s="2">
        <v>42134</v>
      </c>
      <c r="O7798" s="2">
        <v>42864</v>
      </c>
      <c r="P7798" t="s">
        <v>24</v>
      </c>
      <c r="Q7798" t="s">
        <v>28</v>
      </c>
      <c r="R7798" s="5" t="str">
        <f t="shared" si="370"/>
        <v>0.13</v>
      </c>
      <c r="S7798" s="6" t="str">
        <f t="shared" si="371"/>
        <v/>
      </c>
      <c r="T7798">
        <f>ROUND(INT(表1[[#This Row],[合同结束日期]]-表1[[#This Row],[合同起始日期]])/365,1)</f>
        <v>2</v>
      </c>
    </row>
    <row r="7799" spans="1:20">
      <c r="A7799" s="1">
        <v>42461</v>
      </c>
      <c r="B7799" t="s">
        <v>121</v>
      </c>
      <c r="C7799">
        <f t="shared" si="369"/>
        <v>3</v>
      </c>
      <c r="D7799" t="s">
        <v>442</v>
      </c>
      <c r="E7799" s="4">
        <v>97239.599999999991</v>
      </c>
      <c r="F7799" s="4">
        <v>45381.721319999997</v>
      </c>
      <c r="G7799" s="3">
        <v>0.4667</v>
      </c>
      <c r="H7799" s="7">
        <v>664.20491803278685</v>
      </c>
      <c r="I7799" s="4">
        <v>309.98443524590158</v>
      </c>
      <c r="J7799">
        <v>146.4</v>
      </c>
      <c r="K7799" t="s">
        <v>11</v>
      </c>
      <c r="L7799" t="s">
        <v>13</v>
      </c>
      <c r="M7799" t="s">
        <v>34</v>
      </c>
      <c r="N7799" s="2">
        <v>42156</v>
      </c>
      <c r="O7799" s="2">
        <v>42886</v>
      </c>
      <c r="P7799" t="s">
        <v>24</v>
      </c>
      <c r="Q7799" t="s">
        <v>25</v>
      </c>
      <c r="R7799" s="5" t="str">
        <f t="shared" si="370"/>
        <v>0.15</v>
      </c>
      <c r="S7799" s="6" t="str">
        <f t="shared" si="371"/>
        <v/>
      </c>
      <c r="T7799">
        <f>ROUND(INT(表1[[#This Row],[合同结束日期]]-表1[[#This Row],[合同起始日期]])/365,1)</f>
        <v>2</v>
      </c>
    </row>
    <row r="7800" spans="1:20">
      <c r="A7800" s="1">
        <v>42461</v>
      </c>
      <c r="B7800" t="s">
        <v>121</v>
      </c>
      <c r="C7800">
        <f t="shared" si="369"/>
        <v>3</v>
      </c>
      <c r="D7800" t="s">
        <v>402</v>
      </c>
      <c r="E7800" s="4">
        <v>147217.32</v>
      </c>
      <c r="F7800" s="4">
        <v>26999.656488000004</v>
      </c>
      <c r="G7800" s="3">
        <v>0.18340000000000001</v>
      </c>
      <c r="H7800" s="7">
        <v>1635.748</v>
      </c>
      <c r="I7800" s="4">
        <v>299.99618320000002</v>
      </c>
      <c r="J7800">
        <v>90</v>
      </c>
      <c r="K7800" t="s">
        <v>20</v>
      </c>
      <c r="L7800" t="s">
        <v>21</v>
      </c>
      <c r="M7800" t="s">
        <v>130</v>
      </c>
      <c r="N7800" s="2">
        <v>42123</v>
      </c>
      <c r="O7800" s="2">
        <v>42853</v>
      </c>
      <c r="P7800" t="s">
        <v>24</v>
      </c>
      <c r="Q7800" t="s">
        <v>28</v>
      </c>
      <c r="R7800" s="5" t="str">
        <f t="shared" si="370"/>
        <v>0.13</v>
      </c>
      <c r="S7800" s="6" t="str">
        <f t="shared" si="371"/>
        <v/>
      </c>
      <c r="T7800">
        <f>ROUND(INT(表1[[#This Row],[合同结束日期]]-表1[[#This Row],[合同起始日期]])/365,1)</f>
        <v>2</v>
      </c>
    </row>
    <row r="7801" spans="1:20">
      <c r="A7801" s="1">
        <v>42461</v>
      </c>
      <c r="B7801" t="s">
        <v>121</v>
      </c>
      <c r="C7801">
        <f t="shared" si="369"/>
        <v>3</v>
      </c>
      <c r="D7801" t="s">
        <v>135</v>
      </c>
      <c r="E7801" s="4">
        <v>454404</v>
      </c>
      <c r="F7801" s="4">
        <v>90471.8364</v>
      </c>
      <c r="G7801" s="3">
        <v>0.1991</v>
      </c>
      <c r="H7801" s="7">
        <v>1097.5942028985507</v>
      </c>
      <c r="I7801" s="4">
        <v>218.53100579710144</v>
      </c>
      <c r="J7801">
        <v>414</v>
      </c>
      <c r="K7801" t="s">
        <v>44</v>
      </c>
      <c r="L7801" t="s">
        <v>72</v>
      </c>
      <c r="M7801" t="s">
        <v>71</v>
      </c>
      <c r="N7801" s="2">
        <v>42104</v>
      </c>
      <c r="O7801" s="2">
        <v>43594</v>
      </c>
      <c r="P7801" t="s">
        <v>24</v>
      </c>
      <c r="Q7801" t="s">
        <v>374</v>
      </c>
      <c r="R7801" s="5" t="str">
        <f t="shared" si="370"/>
        <v>0.1</v>
      </c>
      <c r="S7801" s="6" t="str">
        <f t="shared" si="371"/>
        <v>0.11</v>
      </c>
      <c r="T7801">
        <f>ROUND(INT(表1[[#This Row],[合同结束日期]]-表1[[#This Row],[合同起始日期]])/365,1)</f>
        <v>4.0999999999999996</v>
      </c>
    </row>
    <row r="7802" spans="1:20">
      <c r="A7802" s="1">
        <v>42461</v>
      </c>
      <c r="B7802" t="s">
        <v>121</v>
      </c>
      <c r="C7802">
        <f t="shared" si="369"/>
        <v>3</v>
      </c>
      <c r="D7802" t="s">
        <v>136</v>
      </c>
      <c r="E7802" s="4">
        <v>387017.64</v>
      </c>
      <c r="F7802" s="4">
        <v>51705.556704000002</v>
      </c>
      <c r="G7802" s="3">
        <v>0.1336</v>
      </c>
      <c r="H7802" s="7">
        <v>1295.2397590361445</v>
      </c>
      <c r="I7802" s="4">
        <v>173.04403180722892</v>
      </c>
      <c r="J7802">
        <v>298.8</v>
      </c>
      <c r="K7802" t="s">
        <v>44</v>
      </c>
      <c r="L7802" t="s">
        <v>72</v>
      </c>
      <c r="M7802" t="s">
        <v>71</v>
      </c>
      <c r="N7802" s="2">
        <v>41271</v>
      </c>
      <c r="O7802" s="2">
        <v>43229</v>
      </c>
      <c r="P7802" t="s">
        <v>24</v>
      </c>
      <c r="Q7802" t="s">
        <v>48</v>
      </c>
      <c r="R7802" s="5" t="str">
        <f t="shared" si="370"/>
        <v>0.11</v>
      </c>
      <c r="S7802" s="6" t="str">
        <f t="shared" si="371"/>
        <v/>
      </c>
      <c r="T7802">
        <f>ROUND(INT(表1[[#This Row],[合同结束日期]]-表1[[#This Row],[合同起始日期]])/365,1)</f>
        <v>5.4</v>
      </c>
    </row>
    <row r="7803" spans="1:20">
      <c r="A7803" s="1">
        <v>42461</v>
      </c>
      <c r="B7803" t="s">
        <v>121</v>
      </c>
      <c r="C7803">
        <f t="shared" si="369"/>
        <v>3</v>
      </c>
      <c r="D7803" t="s">
        <v>137</v>
      </c>
      <c r="E7803" s="4">
        <v>254530.8</v>
      </c>
      <c r="F7803" s="4">
        <v>39350.46168</v>
      </c>
      <c r="G7803" s="3">
        <v>0.15460000000000002</v>
      </c>
      <c r="H7803" s="7">
        <v>1034.6780487804879</v>
      </c>
      <c r="I7803" s="4">
        <v>159.96122634146343</v>
      </c>
      <c r="J7803">
        <v>246</v>
      </c>
      <c r="K7803" t="s">
        <v>44</v>
      </c>
      <c r="L7803" t="s">
        <v>72</v>
      </c>
      <c r="M7803" t="s">
        <v>126</v>
      </c>
      <c r="N7803" s="2">
        <v>41249</v>
      </c>
      <c r="O7803" s="2">
        <v>43229</v>
      </c>
      <c r="P7803" t="s">
        <v>24</v>
      </c>
      <c r="Q7803" t="s">
        <v>19</v>
      </c>
      <c r="R7803" s="5" t="str">
        <f t="shared" si="370"/>
        <v>0.1</v>
      </c>
      <c r="S7803" s="6" t="str">
        <f t="shared" si="371"/>
        <v/>
      </c>
      <c r="T7803">
        <f>ROUND(INT(表1[[#This Row],[合同结束日期]]-表1[[#This Row],[合同起始日期]])/365,1)</f>
        <v>5.4</v>
      </c>
    </row>
    <row r="7804" spans="1:20">
      <c r="A7804" s="1">
        <v>42461</v>
      </c>
      <c r="B7804" t="s">
        <v>121</v>
      </c>
      <c r="C7804">
        <f t="shared" si="369"/>
        <v>3</v>
      </c>
      <c r="D7804" t="s">
        <v>443</v>
      </c>
      <c r="E7804" s="4">
        <v>279693.59999999998</v>
      </c>
      <c r="F7804" s="4">
        <v>20585.448959999998</v>
      </c>
      <c r="G7804" s="3">
        <v>7.3599999999999999E-2</v>
      </c>
      <c r="H7804" s="7">
        <v>4756.6938775510198</v>
      </c>
      <c r="I7804" s="4">
        <v>350.09266938775511</v>
      </c>
      <c r="J7804">
        <v>58.8</v>
      </c>
      <c r="K7804" t="s">
        <v>140</v>
      </c>
      <c r="L7804" t="s">
        <v>309</v>
      </c>
      <c r="M7804" t="s">
        <v>309</v>
      </c>
      <c r="N7804" s="2">
        <v>42156</v>
      </c>
      <c r="O7804" s="2">
        <v>42886</v>
      </c>
      <c r="P7804" t="s">
        <v>24</v>
      </c>
      <c r="Q7804" t="s">
        <v>208</v>
      </c>
      <c r="R7804" s="5" t="str">
        <f t="shared" si="370"/>
        <v>0.05</v>
      </c>
      <c r="S7804" s="6" t="str">
        <f t="shared" si="371"/>
        <v/>
      </c>
      <c r="T7804">
        <f>ROUND(INT(表1[[#This Row],[合同结束日期]]-表1[[#This Row],[合同起始日期]])/365,1)</f>
        <v>2</v>
      </c>
    </row>
    <row r="7805" spans="1:20">
      <c r="A7805" s="1">
        <v>42461</v>
      </c>
      <c r="B7805" t="s">
        <v>121</v>
      </c>
      <c r="C7805">
        <f t="shared" si="369"/>
        <v>3</v>
      </c>
      <c r="D7805" t="s">
        <v>493</v>
      </c>
      <c r="E7805" s="4">
        <v>490033.19999999995</v>
      </c>
      <c r="F7805" s="4">
        <v>139659.462</v>
      </c>
      <c r="G7805" s="3">
        <v>0.28500000000000003</v>
      </c>
      <c r="H7805" s="7">
        <v>947.47331786542929</v>
      </c>
      <c r="I7805" s="4">
        <v>270.02989559164735</v>
      </c>
      <c r="J7805">
        <v>517.19999999999993</v>
      </c>
      <c r="K7805" t="s">
        <v>11</v>
      </c>
      <c r="L7805" t="s">
        <v>92</v>
      </c>
      <c r="M7805" t="s">
        <v>92</v>
      </c>
      <c r="N7805" s="2">
        <v>42423</v>
      </c>
      <c r="O7805" s="2">
        <v>43518</v>
      </c>
      <c r="P7805" t="s">
        <v>24</v>
      </c>
      <c r="Q7805" t="s">
        <v>56</v>
      </c>
      <c r="R7805" s="5" t="str">
        <f t="shared" si="370"/>
        <v>0.17</v>
      </c>
      <c r="S7805" s="6" t="str">
        <f t="shared" si="371"/>
        <v/>
      </c>
      <c r="T7805">
        <f>ROUND(INT(表1[[#This Row],[合同结束日期]]-表1[[#This Row],[合同起始日期]])/365,1)</f>
        <v>3</v>
      </c>
    </row>
    <row r="7806" spans="1:20">
      <c r="A7806" s="1">
        <v>42461</v>
      </c>
      <c r="B7806" t="s">
        <v>121</v>
      </c>
      <c r="C7806">
        <f t="shared" si="369"/>
        <v>3</v>
      </c>
      <c r="D7806" t="s">
        <v>142</v>
      </c>
      <c r="E7806" s="4">
        <v>220229.66399999999</v>
      </c>
      <c r="F7806" s="4">
        <v>47679.722256000001</v>
      </c>
      <c r="G7806" s="3">
        <v>0.21650000000000003</v>
      </c>
      <c r="H7806" s="7">
        <v>834.20327272727263</v>
      </c>
      <c r="I7806" s="4">
        <v>180.60500854545455</v>
      </c>
      <c r="J7806">
        <v>264</v>
      </c>
      <c r="K7806" t="s">
        <v>60</v>
      </c>
      <c r="L7806" t="s">
        <v>61</v>
      </c>
      <c r="M7806" t="s">
        <v>143</v>
      </c>
      <c r="N7806" s="2">
        <v>41383</v>
      </c>
      <c r="O7806" s="2">
        <v>42873</v>
      </c>
      <c r="P7806" t="s">
        <v>24</v>
      </c>
      <c r="Q7806" t="s">
        <v>48</v>
      </c>
      <c r="R7806" s="5" t="str">
        <f t="shared" si="370"/>
        <v>0.11</v>
      </c>
      <c r="S7806" s="6" t="str">
        <f t="shared" si="371"/>
        <v/>
      </c>
      <c r="T7806">
        <f>ROUND(INT(表1[[#This Row],[合同结束日期]]-表1[[#This Row],[合同起始日期]])/365,1)</f>
        <v>4.0999999999999996</v>
      </c>
    </row>
    <row r="7807" spans="1:20">
      <c r="A7807" s="1">
        <v>42461</v>
      </c>
      <c r="B7807" t="s">
        <v>121</v>
      </c>
      <c r="C7807">
        <f t="shared" si="369"/>
        <v>3</v>
      </c>
      <c r="D7807" t="s">
        <v>425</v>
      </c>
      <c r="E7807" s="4">
        <v>250453.19999999998</v>
      </c>
      <c r="F7807" s="4">
        <v>40823.871600000006</v>
      </c>
      <c r="G7807" s="3">
        <v>0.16300000000000003</v>
      </c>
      <c r="H7807" s="7">
        <v>6138.5588235294117</v>
      </c>
      <c r="I7807" s="4">
        <v>1000.5850882352943</v>
      </c>
      <c r="J7807">
        <v>40.799999999999997</v>
      </c>
      <c r="K7807" t="s">
        <v>44</v>
      </c>
      <c r="L7807" t="s">
        <v>46</v>
      </c>
      <c r="M7807" t="s">
        <v>187</v>
      </c>
      <c r="N7807" s="2">
        <v>42156</v>
      </c>
      <c r="O7807" s="2">
        <v>42886</v>
      </c>
      <c r="P7807" t="s">
        <v>24</v>
      </c>
      <c r="Q7807" t="s">
        <v>25</v>
      </c>
      <c r="R7807" s="5" t="str">
        <f t="shared" si="370"/>
        <v>0.15</v>
      </c>
      <c r="S7807" s="6" t="str">
        <f t="shared" si="371"/>
        <v/>
      </c>
      <c r="T7807">
        <f>ROUND(INT(表1[[#This Row],[合同结束日期]]-表1[[#This Row],[合同起始日期]])/365,1)</f>
        <v>2</v>
      </c>
    </row>
    <row r="7808" spans="1:20">
      <c r="A7808" s="1">
        <v>42461</v>
      </c>
      <c r="B7808" t="s">
        <v>121</v>
      </c>
      <c r="C7808">
        <f t="shared" si="369"/>
        <v>3</v>
      </c>
      <c r="D7808" t="s">
        <v>146</v>
      </c>
      <c r="E7808" s="4">
        <v>609355.83600000001</v>
      </c>
      <c r="F7808" s="4">
        <v>88539.402970800016</v>
      </c>
      <c r="G7808" s="3">
        <v>0.14530000000000001</v>
      </c>
      <c r="H7808" s="7">
        <v>3733.7980147058825</v>
      </c>
      <c r="I7808" s="4">
        <v>542.52085153676489</v>
      </c>
      <c r="J7808">
        <v>163.19999999999999</v>
      </c>
      <c r="K7808" t="s">
        <v>11</v>
      </c>
      <c r="L7808" t="s">
        <v>51</v>
      </c>
      <c r="M7808" t="s">
        <v>50</v>
      </c>
      <c r="N7808" s="2">
        <v>41343</v>
      </c>
      <c r="O7808" s="2">
        <v>42499</v>
      </c>
      <c r="P7808" t="s">
        <v>18</v>
      </c>
      <c r="Q7808" t="s">
        <v>83</v>
      </c>
      <c r="R7808" s="5" t="str">
        <f t="shared" si="370"/>
        <v>0.14</v>
      </c>
      <c r="S7808" s="6" t="str">
        <f t="shared" si="371"/>
        <v/>
      </c>
      <c r="T7808">
        <f>ROUND(INT(表1[[#This Row],[合同结束日期]]-表1[[#This Row],[合同起始日期]])/365,1)</f>
        <v>3.2</v>
      </c>
    </row>
    <row r="7809" spans="1:20">
      <c r="A7809" s="1">
        <v>42461</v>
      </c>
      <c r="B7809" t="s">
        <v>121</v>
      </c>
      <c r="C7809">
        <f t="shared" si="369"/>
        <v>3</v>
      </c>
      <c r="D7809" t="s">
        <v>147</v>
      </c>
      <c r="E7809" s="4">
        <v>947635.23600000003</v>
      </c>
      <c r="F7809" s="4">
        <v>88224.840471600008</v>
      </c>
      <c r="G7809" s="3">
        <v>9.3100000000000002E-2</v>
      </c>
      <c r="H7809" s="7">
        <v>1168.1893934911243</v>
      </c>
      <c r="I7809" s="4">
        <v>108.75843253402368</v>
      </c>
      <c r="J7809">
        <v>811.19999999999993</v>
      </c>
      <c r="K7809" t="s">
        <v>44</v>
      </c>
      <c r="L7809" t="s">
        <v>72</v>
      </c>
      <c r="M7809" t="s">
        <v>71</v>
      </c>
      <c r="N7809" s="2">
        <v>41240</v>
      </c>
      <c r="O7809" s="2">
        <v>44325</v>
      </c>
      <c r="P7809" t="s">
        <v>18</v>
      </c>
      <c r="Q7809" t="s">
        <v>42</v>
      </c>
      <c r="R7809" s="5" t="str">
        <f t="shared" si="370"/>
        <v>0.08</v>
      </c>
      <c r="S7809" s="6" t="str">
        <f t="shared" si="371"/>
        <v/>
      </c>
      <c r="T7809">
        <f>ROUND(INT(表1[[#This Row],[合同结束日期]]-表1[[#This Row],[合同起始日期]])/365,1)</f>
        <v>8.5</v>
      </c>
    </row>
    <row r="7810" spans="1:20">
      <c r="A7810" s="1">
        <v>42461</v>
      </c>
      <c r="B7810" t="s">
        <v>121</v>
      </c>
      <c r="C7810">
        <f t="shared" si="369"/>
        <v>3</v>
      </c>
      <c r="D7810" t="s">
        <v>148</v>
      </c>
      <c r="E7810" s="4">
        <v>181061.64</v>
      </c>
      <c r="F7810" s="4">
        <v>25783.177535999999</v>
      </c>
      <c r="G7810" s="3">
        <v>0.14239999999999997</v>
      </c>
      <c r="H7810" s="7">
        <v>2433.6241935483877</v>
      </c>
      <c r="I7810" s="4">
        <v>346.54808516129037</v>
      </c>
      <c r="J7810">
        <v>74.399999999999991</v>
      </c>
      <c r="K7810" t="s">
        <v>44</v>
      </c>
      <c r="L7810" t="s">
        <v>72</v>
      </c>
      <c r="M7810" t="s">
        <v>126</v>
      </c>
      <c r="N7810" s="2">
        <v>41312</v>
      </c>
      <c r="O7810" s="2">
        <v>43229</v>
      </c>
      <c r="P7810" t="s">
        <v>24</v>
      </c>
      <c r="Q7810" t="s">
        <v>65</v>
      </c>
      <c r="R7810" s="5" t="str">
        <f t="shared" si="370"/>
        <v>0.12</v>
      </c>
      <c r="S7810" s="6" t="str">
        <f t="shared" si="371"/>
        <v/>
      </c>
      <c r="T7810">
        <f>ROUND(INT(表1[[#This Row],[合同结束日期]]-表1[[#This Row],[合同起始日期]])/365,1)</f>
        <v>5.3</v>
      </c>
    </row>
    <row r="7811" spans="1:20">
      <c r="A7811" s="1">
        <v>42461</v>
      </c>
      <c r="B7811" t="s">
        <v>121</v>
      </c>
      <c r="C7811">
        <f t="shared" si="369"/>
        <v>3</v>
      </c>
      <c r="D7811" t="s">
        <v>477</v>
      </c>
      <c r="E7811" s="4">
        <v>72082.8</v>
      </c>
      <c r="F7811" s="4">
        <v>13018.153679999998</v>
      </c>
      <c r="G7811" s="3">
        <v>0.18059999999999996</v>
      </c>
      <c r="H7811" s="7">
        <v>1937.7096774193551</v>
      </c>
      <c r="I7811" s="4">
        <v>349.95036774193545</v>
      </c>
      <c r="J7811">
        <v>37.199999999999996</v>
      </c>
      <c r="K7811" t="s">
        <v>44</v>
      </c>
      <c r="L7811" t="s">
        <v>46</v>
      </c>
      <c r="M7811" t="s">
        <v>187</v>
      </c>
      <c r="N7811" s="2">
        <v>42293</v>
      </c>
      <c r="O7811" s="2">
        <v>43023</v>
      </c>
      <c r="P7811" t="s">
        <v>24</v>
      </c>
      <c r="Q7811" t="s">
        <v>83</v>
      </c>
      <c r="R7811" s="5" t="str">
        <f t="shared" si="370"/>
        <v>0.14</v>
      </c>
      <c r="S7811" s="6" t="str">
        <f t="shared" si="371"/>
        <v/>
      </c>
      <c r="T7811">
        <f>ROUND(INT(表1[[#This Row],[合同结束日期]]-表1[[#This Row],[合同起始日期]])/365,1)</f>
        <v>2</v>
      </c>
    </row>
    <row r="7812" spans="1:20">
      <c r="A7812" s="1">
        <v>42461</v>
      </c>
      <c r="B7812" t="s">
        <v>121</v>
      </c>
      <c r="C7812">
        <f t="shared" si="369"/>
        <v>3</v>
      </c>
      <c r="D7812" t="s">
        <v>149</v>
      </c>
      <c r="E7812" s="4">
        <v>3299388.5160000003</v>
      </c>
      <c r="F7812" s="4">
        <v>409372.58922138816</v>
      </c>
      <c r="G7812" s="3">
        <v>0.12407529068983039</v>
      </c>
      <c r="H7812" s="7">
        <v>739.50791554599266</v>
      </c>
      <c r="I7812" s="4">
        <v>91.754659588799584</v>
      </c>
      <c r="J7812">
        <v>4461.5999999999995</v>
      </c>
      <c r="K7812" t="s">
        <v>151</v>
      </c>
      <c r="L7812" t="s">
        <v>150</v>
      </c>
      <c r="M7812" t="s">
        <v>150</v>
      </c>
      <c r="N7812" s="2">
        <v>41150</v>
      </c>
      <c r="O7812" s="2">
        <v>48708</v>
      </c>
      <c r="P7812" t="s">
        <v>24</v>
      </c>
      <c r="Q7812" t="s">
        <v>65</v>
      </c>
      <c r="R7812" s="5" t="str">
        <f t="shared" si="370"/>
        <v>0.12</v>
      </c>
      <c r="S7812" s="6" t="str">
        <f t="shared" si="371"/>
        <v/>
      </c>
      <c r="T7812">
        <f>ROUND(INT(表1[[#This Row],[合同结束日期]]-表1[[#This Row],[合同起始日期]])/365,1)</f>
        <v>20.7</v>
      </c>
    </row>
    <row r="7813" spans="1:20">
      <c r="A7813" s="1">
        <v>42461</v>
      </c>
      <c r="B7813" t="s">
        <v>121</v>
      </c>
      <c r="C7813">
        <f t="shared" si="369"/>
        <v>3</v>
      </c>
      <c r="D7813" t="s">
        <v>225</v>
      </c>
      <c r="E7813" s="4">
        <v>394200</v>
      </c>
      <c r="F7813" s="4">
        <v>31536</v>
      </c>
      <c r="G7813" s="3">
        <v>0.08</v>
      </c>
      <c r="H7813" s="7">
        <v>2183.7399454895967</v>
      </c>
      <c r="I7813" s="4">
        <v>174.69919563916773</v>
      </c>
      <c r="J7813">
        <v>180.51599999999999</v>
      </c>
      <c r="K7813" t="s">
        <v>44</v>
      </c>
      <c r="L7813" t="s">
        <v>72</v>
      </c>
      <c r="M7813" t="s">
        <v>126</v>
      </c>
      <c r="N7813" s="2">
        <v>41337</v>
      </c>
      <c r="O7813" s="2">
        <v>46917</v>
      </c>
      <c r="P7813" t="s">
        <v>24</v>
      </c>
      <c r="Q7813">
        <v>0.08</v>
      </c>
      <c r="R7813" s="5">
        <f t="shared" si="370"/>
        <v>0.08</v>
      </c>
      <c r="S7813" s="6" t="str">
        <f t="shared" si="371"/>
        <v/>
      </c>
      <c r="T7813">
        <f>ROUND(INT(表1[[#This Row],[合同结束日期]]-表1[[#This Row],[合同起始日期]])/365,1)</f>
        <v>15.3</v>
      </c>
    </row>
    <row r="7814" spans="1:20">
      <c r="A7814" s="1">
        <v>42461</v>
      </c>
      <c r="B7814" t="s">
        <v>121</v>
      </c>
      <c r="C7814">
        <f t="shared" si="369"/>
        <v>3</v>
      </c>
      <c r="D7814" t="s">
        <v>152</v>
      </c>
      <c r="E7814" s="4">
        <v>242496</v>
      </c>
      <c r="F7814" s="4">
        <v>63388.454400000002</v>
      </c>
      <c r="G7814" s="3">
        <v>0.26140000000000002</v>
      </c>
      <c r="H7814" s="7">
        <v>726.90647482014401</v>
      </c>
      <c r="I7814" s="4">
        <v>190.01335251798565</v>
      </c>
      <c r="J7814">
        <v>333.59999999999997</v>
      </c>
      <c r="K7814" t="s">
        <v>151</v>
      </c>
      <c r="L7814" t="s">
        <v>154</v>
      </c>
      <c r="M7814" t="s">
        <v>153</v>
      </c>
      <c r="N7814" s="2">
        <v>41261</v>
      </c>
      <c r="O7814" s="2">
        <v>43229</v>
      </c>
      <c r="P7814" t="s">
        <v>14</v>
      </c>
      <c r="Q7814" t="s">
        <v>37</v>
      </c>
      <c r="R7814" s="5" t="str">
        <f t="shared" si="370"/>
        <v>0.</v>
      </c>
      <c r="S7814" s="6" t="str">
        <f t="shared" si="371"/>
        <v/>
      </c>
      <c r="T7814">
        <f>ROUND(INT(表1[[#This Row],[合同结束日期]]-表1[[#This Row],[合同起始日期]])/365,1)</f>
        <v>5.4</v>
      </c>
    </row>
    <row r="7815" spans="1:20">
      <c r="A7815" s="1">
        <v>42461</v>
      </c>
      <c r="B7815" t="s">
        <v>121</v>
      </c>
      <c r="C7815">
        <f t="shared" si="369"/>
        <v>3</v>
      </c>
      <c r="D7815" t="s">
        <v>138</v>
      </c>
      <c r="E7815" s="4">
        <v>92895.599999999991</v>
      </c>
      <c r="F7815" s="4">
        <v>17659.453560000002</v>
      </c>
      <c r="G7815" s="3">
        <v>0.19010000000000005</v>
      </c>
      <c r="H7815" s="7">
        <v>1682.891304347826</v>
      </c>
      <c r="I7815" s="4">
        <v>319.91763695652179</v>
      </c>
      <c r="J7815">
        <v>55.199999999999996</v>
      </c>
      <c r="K7815" t="s">
        <v>140</v>
      </c>
      <c r="L7815" t="s">
        <v>139</v>
      </c>
      <c r="M7815" t="s">
        <v>139</v>
      </c>
      <c r="N7815" s="2">
        <v>42182</v>
      </c>
      <c r="O7815" s="2">
        <v>42912</v>
      </c>
      <c r="P7815" t="s">
        <v>24</v>
      </c>
      <c r="Q7815" t="s">
        <v>83</v>
      </c>
      <c r="R7815" s="5" t="str">
        <f t="shared" si="370"/>
        <v>0.14</v>
      </c>
      <c r="S7815" s="6" t="str">
        <f t="shared" si="371"/>
        <v/>
      </c>
      <c r="T7815">
        <f>ROUND(INT(表1[[#This Row],[合同结束日期]]-表1[[#This Row],[合同起始日期]])/365,1)</f>
        <v>2</v>
      </c>
    </row>
    <row r="7816" spans="1:20">
      <c r="A7816" s="1">
        <v>42461</v>
      </c>
      <c r="B7816" t="s">
        <v>121</v>
      </c>
      <c r="C7816">
        <f t="shared" si="369"/>
        <v>3</v>
      </c>
      <c r="D7816" t="s">
        <v>426</v>
      </c>
      <c r="E7816" s="4">
        <v>346930.68</v>
      </c>
      <c r="F7816" s="4">
        <v>62863.839216</v>
      </c>
      <c r="G7816" s="3">
        <v>0.1812</v>
      </c>
      <c r="H7816" s="7">
        <v>2834.4009803921572</v>
      </c>
      <c r="I7816" s="4">
        <v>513.59345764705881</v>
      </c>
      <c r="J7816">
        <v>122.39999999999999</v>
      </c>
      <c r="K7816" t="s">
        <v>11</v>
      </c>
      <c r="L7816" t="s">
        <v>13</v>
      </c>
      <c r="M7816" t="s">
        <v>27</v>
      </c>
      <c r="N7816" s="2">
        <v>42172</v>
      </c>
      <c r="O7816" s="2">
        <v>42902</v>
      </c>
      <c r="P7816" t="s">
        <v>24</v>
      </c>
      <c r="Q7816" t="s">
        <v>59</v>
      </c>
      <c r="R7816" s="5" t="str">
        <f t="shared" si="370"/>
        <v>0.16</v>
      </c>
      <c r="S7816" s="6" t="str">
        <f t="shared" si="371"/>
        <v/>
      </c>
      <c r="T7816">
        <f>ROUND(INT(表1[[#This Row],[合同结束日期]]-表1[[#This Row],[合同起始日期]])/365,1)</f>
        <v>2</v>
      </c>
    </row>
    <row r="7817" spans="1:20">
      <c r="A7817" s="1">
        <v>42461</v>
      </c>
      <c r="B7817" t="s">
        <v>121</v>
      </c>
      <c r="C7817">
        <f t="shared" si="369"/>
        <v>3</v>
      </c>
      <c r="D7817" t="s">
        <v>445</v>
      </c>
      <c r="E7817" s="4">
        <v>141204.6</v>
      </c>
      <c r="F7817" s="4">
        <v>30147.182099999998</v>
      </c>
      <c r="G7817" s="3">
        <v>0.21349999999999997</v>
      </c>
      <c r="H7817" s="7">
        <v>1528.1883116883118</v>
      </c>
      <c r="I7817" s="4">
        <v>326.26820454545458</v>
      </c>
      <c r="J7817">
        <v>92.399999999999991</v>
      </c>
      <c r="K7817" t="s">
        <v>11</v>
      </c>
      <c r="L7817" t="s">
        <v>51</v>
      </c>
      <c r="M7817" t="s">
        <v>50</v>
      </c>
      <c r="N7817" s="2">
        <v>42172</v>
      </c>
      <c r="O7817" s="2">
        <v>42902</v>
      </c>
      <c r="P7817" t="s">
        <v>24</v>
      </c>
      <c r="Q7817" t="s">
        <v>30</v>
      </c>
      <c r="R7817" s="5" t="str">
        <f t="shared" si="370"/>
        <v>0.18</v>
      </c>
      <c r="S7817" s="6" t="str">
        <f t="shared" si="371"/>
        <v/>
      </c>
      <c r="T7817">
        <f>ROUND(INT(表1[[#This Row],[合同结束日期]]-表1[[#This Row],[合同起始日期]])/365,1)</f>
        <v>2</v>
      </c>
    </row>
    <row r="7818" spans="1:20">
      <c r="A7818" s="1">
        <v>42461</v>
      </c>
      <c r="B7818" t="s">
        <v>121</v>
      </c>
      <c r="C7818">
        <f t="shared" si="369"/>
        <v>3</v>
      </c>
      <c r="D7818" t="s">
        <v>447</v>
      </c>
      <c r="E7818" s="4">
        <v>579852</v>
      </c>
      <c r="F7818" s="4">
        <v>101937.9816</v>
      </c>
      <c r="G7818" s="3">
        <v>0.17580000000000001</v>
      </c>
      <c r="H7818" s="7">
        <v>4832.1000000000004</v>
      </c>
      <c r="I7818" s="4">
        <v>849.48317999999995</v>
      </c>
      <c r="J7818">
        <v>120</v>
      </c>
      <c r="K7818" t="s">
        <v>11</v>
      </c>
      <c r="L7818" t="s">
        <v>51</v>
      </c>
      <c r="M7818" t="s">
        <v>50</v>
      </c>
      <c r="N7818" s="2">
        <v>42172</v>
      </c>
      <c r="O7818" s="2">
        <v>42902</v>
      </c>
      <c r="P7818" t="s">
        <v>24</v>
      </c>
      <c r="Q7818" t="s">
        <v>59</v>
      </c>
      <c r="R7818" s="5" t="str">
        <f t="shared" si="370"/>
        <v>0.16</v>
      </c>
      <c r="S7818" s="6" t="str">
        <f t="shared" si="371"/>
        <v/>
      </c>
      <c r="T7818">
        <f>ROUND(INT(表1[[#This Row],[合同结束日期]]-表1[[#This Row],[合同起始日期]])/365,1)</f>
        <v>2</v>
      </c>
    </row>
    <row r="7819" spans="1:20">
      <c r="A7819" s="1">
        <v>42461</v>
      </c>
      <c r="B7819" t="s">
        <v>121</v>
      </c>
      <c r="C7819">
        <f t="shared" si="369"/>
        <v>3</v>
      </c>
      <c r="D7819" t="s">
        <v>367</v>
      </c>
      <c r="E7819" s="4">
        <v>934202.4</v>
      </c>
      <c r="F7819" s="4">
        <v>161336.75448</v>
      </c>
      <c r="G7819" s="3">
        <v>0.17269999999999999</v>
      </c>
      <c r="H7819" s="7">
        <v>7785.02</v>
      </c>
      <c r="I7819" s="4">
        <v>1344.4729540000001</v>
      </c>
      <c r="J7819">
        <v>120</v>
      </c>
      <c r="K7819" t="s">
        <v>11</v>
      </c>
      <c r="L7819" t="s">
        <v>51</v>
      </c>
      <c r="M7819" t="s">
        <v>50</v>
      </c>
      <c r="N7819" s="2">
        <v>41989</v>
      </c>
      <c r="O7819" s="2">
        <v>42719</v>
      </c>
      <c r="P7819" t="s">
        <v>24</v>
      </c>
      <c r="Q7819" t="s">
        <v>59</v>
      </c>
      <c r="R7819" s="5" t="str">
        <f t="shared" si="370"/>
        <v>0.16</v>
      </c>
      <c r="S7819" s="6" t="str">
        <f t="shared" si="371"/>
        <v/>
      </c>
      <c r="T7819">
        <f>ROUND(INT(表1[[#This Row],[合同结束日期]]-表1[[#This Row],[合同起始日期]])/365,1)</f>
        <v>2</v>
      </c>
    </row>
    <row r="7820" spans="1:20">
      <c r="A7820" s="1">
        <v>42461</v>
      </c>
      <c r="B7820" t="s">
        <v>121</v>
      </c>
      <c r="C7820">
        <f t="shared" si="369"/>
        <v>3</v>
      </c>
      <c r="D7820" t="s">
        <v>158</v>
      </c>
      <c r="E7820" s="4">
        <v>125735.03999999999</v>
      </c>
      <c r="F7820" s="4">
        <v>23525.025984</v>
      </c>
      <c r="G7820" s="3">
        <v>0.18710000000000002</v>
      </c>
      <c r="H7820" s="7">
        <v>1871.0571428571427</v>
      </c>
      <c r="I7820" s="4">
        <v>350.07479142857142</v>
      </c>
      <c r="J7820">
        <v>67.2</v>
      </c>
      <c r="K7820" t="s">
        <v>11</v>
      </c>
      <c r="L7820" t="s">
        <v>13</v>
      </c>
      <c r="M7820" t="s">
        <v>27</v>
      </c>
      <c r="N7820" s="2">
        <v>41330</v>
      </c>
      <c r="O7820" s="2">
        <v>42864</v>
      </c>
      <c r="P7820" t="s">
        <v>24</v>
      </c>
      <c r="Q7820" t="s">
        <v>59</v>
      </c>
      <c r="R7820" s="5" t="str">
        <f t="shared" si="370"/>
        <v>0.16</v>
      </c>
      <c r="S7820" s="6" t="str">
        <f t="shared" si="371"/>
        <v/>
      </c>
      <c r="T7820">
        <f>ROUND(INT(表1[[#This Row],[合同结束日期]]-表1[[#This Row],[合同起始日期]])/365,1)</f>
        <v>4.2</v>
      </c>
    </row>
    <row r="7821" spans="1:20">
      <c r="A7821" s="1">
        <v>42461</v>
      </c>
      <c r="B7821" t="s">
        <v>121</v>
      </c>
      <c r="C7821">
        <f t="shared" si="369"/>
        <v>3</v>
      </c>
      <c r="D7821" t="s">
        <v>108</v>
      </c>
      <c r="E7821" s="4">
        <v>129937.2</v>
      </c>
      <c r="F7821" s="4">
        <v>24350.23128</v>
      </c>
      <c r="G7821" s="3">
        <v>0.18740000000000001</v>
      </c>
      <c r="H7821" s="7">
        <v>1933.5892857142856</v>
      </c>
      <c r="I7821" s="4">
        <v>362.3546321428571</v>
      </c>
      <c r="J7821">
        <v>67.2</v>
      </c>
      <c r="K7821" t="s">
        <v>11</v>
      </c>
      <c r="L7821" t="s">
        <v>12</v>
      </c>
      <c r="M7821" t="s">
        <v>53</v>
      </c>
      <c r="N7821" s="2">
        <v>42156</v>
      </c>
      <c r="O7821" s="2">
        <v>42886</v>
      </c>
      <c r="P7821" t="s">
        <v>24</v>
      </c>
      <c r="Q7821" t="s">
        <v>59</v>
      </c>
      <c r="R7821" s="5" t="str">
        <f t="shared" si="370"/>
        <v>0.16</v>
      </c>
      <c r="S7821" s="6" t="str">
        <f t="shared" si="371"/>
        <v/>
      </c>
      <c r="T7821">
        <f>ROUND(INT(表1[[#This Row],[合同结束日期]]-表1[[#This Row],[合同起始日期]])/365,1)</f>
        <v>2</v>
      </c>
    </row>
    <row r="7822" spans="1:20">
      <c r="A7822" s="1">
        <v>42461</v>
      </c>
      <c r="B7822" t="s">
        <v>121</v>
      </c>
      <c r="C7822">
        <f t="shared" si="369"/>
        <v>3</v>
      </c>
      <c r="D7822" t="s">
        <v>244</v>
      </c>
      <c r="E7822" s="4">
        <v>449534.39999999997</v>
      </c>
      <c r="F7822" s="4">
        <v>87704.161439999996</v>
      </c>
      <c r="G7822" s="3">
        <v>0.1951</v>
      </c>
      <c r="H7822" s="7">
        <v>2416.8516129032255</v>
      </c>
      <c r="I7822" s="4">
        <v>471.52774967741931</v>
      </c>
      <c r="J7822">
        <v>186</v>
      </c>
      <c r="K7822" t="s">
        <v>11</v>
      </c>
      <c r="L7822" t="s">
        <v>13</v>
      </c>
      <c r="M7822" t="s">
        <v>27</v>
      </c>
      <c r="N7822" s="2">
        <v>41445</v>
      </c>
      <c r="O7822" s="2">
        <v>42935</v>
      </c>
      <c r="P7822" t="s">
        <v>24</v>
      </c>
      <c r="Q7822" t="s">
        <v>56</v>
      </c>
      <c r="R7822" s="5" t="str">
        <f t="shared" si="370"/>
        <v>0.17</v>
      </c>
      <c r="S7822" s="6" t="str">
        <f t="shared" si="371"/>
        <v/>
      </c>
      <c r="T7822">
        <f>ROUND(INT(表1[[#This Row],[合同结束日期]]-表1[[#This Row],[合同起始日期]])/365,1)</f>
        <v>4.0999999999999996</v>
      </c>
    </row>
    <row r="7823" spans="1:20">
      <c r="A7823" s="1">
        <v>42461</v>
      </c>
      <c r="B7823" t="s">
        <v>121</v>
      </c>
      <c r="C7823">
        <f t="shared" si="369"/>
        <v>3</v>
      </c>
      <c r="D7823" t="s">
        <v>160</v>
      </c>
      <c r="E7823" s="4">
        <v>206445.6</v>
      </c>
      <c r="F7823" s="4">
        <v>35426.064959999996</v>
      </c>
      <c r="G7823" s="3">
        <v>0.17159999999999997</v>
      </c>
      <c r="H7823" s="7">
        <v>2820.2950819672133</v>
      </c>
      <c r="I7823" s="4">
        <v>483.96263606557369</v>
      </c>
      <c r="J7823">
        <v>73.2</v>
      </c>
      <c r="K7823" t="s">
        <v>20</v>
      </c>
      <c r="L7823" t="s">
        <v>21</v>
      </c>
      <c r="M7823" t="s">
        <v>130</v>
      </c>
      <c r="N7823" s="2">
        <v>41295</v>
      </c>
      <c r="O7823" s="2">
        <v>42499</v>
      </c>
      <c r="P7823" t="s">
        <v>24</v>
      </c>
      <c r="Q7823" t="s">
        <v>25</v>
      </c>
      <c r="R7823" s="5" t="str">
        <f t="shared" si="370"/>
        <v>0.15</v>
      </c>
      <c r="S7823" s="6" t="str">
        <f t="shared" si="371"/>
        <v/>
      </c>
      <c r="T7823">
        <f>ROUND(INT(表1[[#This Row],[合同结束日期]]-表1[[#This Row],[合同起始日期]])/365,1)</f>
        <v>3.3</v>
      </c>
    </row>
    <row r="7824" spans="1:20">
      <c r="A7824" s="1">
        <v>42461</v>
      </c>
      <c r="B7824" t="s">
        <v>121</v>
      </c>
      <c r="C7824">
        <f t="shared" si="369"/>
        <v>3</v>
      </c>
      <c r="D7824" t="s">
        <v>161</v>
      </c>
      <c r="E7824" s="4">
        <v>152059.19999999998</v>
      </c>
      <c r="F7824" s="4">
        <v>30290.192640000001</v>
      </c>
      <c r="G7824" s="3">
        <v>0.19920000000000004</v>
      </c>
      <c r="H7824" s="7">
        <v>1810.2285714285713</v>
      </c>
      <c r="I7824" s="4">
        <v>360.59753142857141</v>
      </c>
      <c r="J7824">
        <v>84</v>
      </c>
      <c r="K7824" t="s">
        <v>20</v>
      </c>
      <c r="L7824" t="s">
        <v>21</v>
      </c>
      <c r="M7824" t="s">
        <v>17</v>
      </c>
      <c r="N7824" s="2">
        <v>41326</v>
      </c>
      <c r="O7824" s="2">
        <v>42864</v>
      </c>
      <c r="P7824" t="s">
        <v>24</v>
      </c>
      <c r="Q7824" t="s">
        <v>56</v>
      </c>
      <c r="R7824" s="5" t="str">
        <f t="shared" si="370"/>
        <v>0.17</v>
      </c>
      <c r="S7824" s="6" t="str">
        <f t="shared" si="371"/>
        <v/>
      </c>
      <c r="T7824">
        <f>ROUND(INT(表1[[#This Row],[合同结束日期]]-表1[[#This Row],[合同起始日期]])/365,1)</f>
        <v>4.2</v>
      </c>
    </row>
    <row r="7825" spans="1:20">
      <c r="A7825" s="1">
        <v>42461</v>
      </c>
      <c r="B7825" t="s">
        <v>121</v>
      </c>
      <c r="C7825">
        <f t="shared" si="369"/>
        <v>3</v>
      </c>
      <c r="D7825" t="s">
        <v>428</v>
      </c>
      <c r="E7825" s="4">
        <v>163434</v>
      </c>
      <c r="F7825" s="4">
        <v>35236.3704</v>
      </c>
      <c r="G7825" s="3">
        <v>0.21559999999999999</v>
      </c>
      <c r="H7825" s="7">
        <v>1530.2808988764045</v>
      </c>
      <c r="I7825" s="4">
        <v>329.92856179775282</v>
      </c>
      <c r="J7825">
        <v>106.8</v>
      </c>
      <c r="K7825" t="s">
        <v>20</v>
      </c>
      <c r="L7825" t="s">
        <v>21</v>
      </c>
      <c r="M7825" t="s">
        <v>130</v>
      </c>
      <c r="N7825" s="2">
        <v>42156</v>
      </c>
      <c r="O7825" s="2">
        <v>42886</v>
      </c>
      <c r="P7825" t="s">
        <v>24</v>
      </c>
      <c r="Q7825" t="s">
        <v>56</v>
      </c>
      <c r="R7825" s="5" t="str">
        <f t="shared" si="370"/>
        <v>0.17</v>
      </c>
      <c r="S7825" s="6" t="str">
        <f t="shared" si="371"/>
        <v/>
      </c>
      <c r="T7825">
        <f>ROUND(INT(表1[[#This Row],[合同结束日期]]-表1[[#This Row],[合同起始日期]])/365,1)</f>
        <v>2</v>
      </c>
    </row>
    <row r="7826" spans="1:20">
      <c r="A7826" s="1">
        <v>42461</v>
      </c>
      <c r="B7826" t="s">
        <v>121</v>
      </c>
      <c r="C7826">
        <f t="shared" si="369"/>
        <v>3</v>
      </c>
      <c r="D7826" t="s">
        <v>487</v>
      </c>
      <c r="E7826" s="4">
        <v>108997.2</v>
      </c>
      <c r="F7826" s="4">
        <v>20120.883120000002</v>
      </c>
      <c r="G7826" s="3">
        <v>0.18460000000000001</v>
      </c>
      <c r="H7826" s="7">
        <v>2112.348837209302</v>
      </c>
      <c r="I7826" s="4">
        <v>389.93959534883726</v>
      </c>
      <c r="J7826">
        <v>51.6</v>
      </c>
      <c r="K7826" t="s">
        <v>20</v>
      </c>
      <c r="L7826" t="s">
        <v>21</v>
      </c>
      <c r="M7826" t="s">
        <v>130</v>
      </c>
      <c r="N7826" s="2">
        <v>42385</v>
      </c>
      <c r="O7826" s="2">
        <v>43115</v>
      </c>
      <c r="P7826" t="s">
        <v>24</v>
      </c>
      <c r="Q7826" t="s">
        <v>59</v>
      </c>
      <c r="R7826" s="5" t="str">
        <f t="shared" si="370"/>
        <v>0.16</v>
      </c>
      <c r="S7826" s="6" t="str">
        <f t="shared" si="371"/>
        <v/>
      </c>
      <c r="T7826">
        <f>ROUND(INT(表1[[#This Row],[合同结束日期]]-表1[[#This Row],[合同起始日期]])/365,1)</f>
        <v>2</v>
      </c>
    </row>
    <row r="7827" spans="1:20">
      <c r="A7827" s="1">
        <v>42461</v>
      </c>
      <c r="B7827" t="s">
        <v>121</v>
      </c>
      <c r="C7827">
        <f t="shared" si="369"/>
        <v>3</v>
      </c>
      <c r="D7827" t="s">
        <v>448</v>
      </c>
      <c r="E7827" s="4">
        <v>86116.800000000003</v>
      </c>
      <c r="F7827" s="4">
        <v>21839.22048</v>
      </c>
      <c r="G7827" s="3">
        <v>0.25359999999999999</v>
      </c>
      <c r="H7827" s="7">
        <v>1380.0769230769231</v>
      </c>
      <c r="I7827" s="4">
        <v>349.9875076923077</v>
      </c>
      <c r="J7827">
        <v>62.4</v>
      </c>
      <c r="K7827" t="s">
        <v>20</v>
      </c>
      <c r="L7827" t="s">
        <v>21</v>
      </c>
      <c r="M7827" t="s">
        <v>130</v>
      </c>
      <c r="N7827" s="2">
        <v>42156</v>
      </c>
      <c r="O7827" s="2">
        <v>42886</v>
      </c>
      <c r="P7827" t="s">
        <v>24</v>
      </c>
      <c r="Q7827" t="s">
        <v>56</v>
      </c>
      <c r="R7827" s="5" t="str">
        <f t="shared" si="370"/>
        <v>0.17</v>
      </c>
      <c r="S7827" s="6" t="str">
        <f t="shared" si="371"/>
        <v/>
      </c>
      <c r="T7827">
        <f>ROUND(INT(表1[[#This Row],[合同结束日期]]-表1[[#This Row],[合同起始日期]])/365,1)</f>
        <v>2</v>
      </c>
    </row>
    <row r="7828" spans="1:20">
      <c r="A7828" s="1">
        <v>42461</v>
      </c>
      <c r="B7828" t="s">
        <v>121</v>
      </c>
      <c r="C7828">
        <f t="shared" si="369"/>
        <v>3</v>
      </c>
      <c r="D7828" t="s">
        <v>380</v>
      </c>
      <c r="E7828" s="4">
        <v>183716.52</v>
      </c>
      <c r="F7828" s="4">
        <v>34244.759328</v>
      </c>
      <c r="G7828" s="3">
        <v>0.18640000000000001</v>
      </c>
      <c r="H7828" s="7">
        <v>2014.4355263157893</v>
      </c>
      <c r="I7828" s="4">
        <v>375.49078210526312</v>
      </c>
      <c r="J7828">
        <v>91.2</v>
      </c>
      <c r="K7828" t="s">
        <v>20</v>
      </c>
      <c r="L7828" t="s">
        <v>21</v>
      </c>
      <c r="M7828" t="s">
        <v>130</v>
      </c>
      <c r="N7828" s="2">
        <v>42104</v>
      </c>
      <c r="O7828" s="2">
        <v>42834</v>
      </c>
      <c r="P7828" t="s">
        <v>24</v>
      </c>
      <c r="Q7828" t="s">
        <v>405</v>
      </c>
      <c r="R7828" s="5" t="str">
        <f t="shared" si="370"/>
        <v>0.16</v>
      </c>
      <c r="S7828" s="6" t="str">
        <f t="shared" si="371"/>
        <v>0.17</v>
      </c>
      <c r="T7828">
        <f>ROUND(INT(表1[[#This Row],[合同结束日期]]-表1[[#This Row],[合同起始日期]])/365,1)</f>
        <v>2</v>
      </c>
    </row>
    <row r="7829" spans="1:20">
      <c r="A7829" s="1">
        <v>42461</v>
      </c>
      <c r="B7829" t="s">
        <v>121</v>
      </c>
      <c r="C7829">
        <f t="shared" si="369"/>
        <v>3</v>
      </c>
      <c r="D7829" t="s">
        <v>166</v>
      </c>
      <c r="E7829" s="4">
        <v>292971.59999999998</v>
      </c>
      <c r="F7829" s="4">
        <v>57539.622240000004</v>
      </c>
      <c r="G7829" s="3">
        <v>0.19640000000000002</v>
      </c>
      <c r="H7829" s="7">
        <v>1444.6331360946745</v>
      </c>
      <c r="I7829" s="4">
        <v>283.72594792899412</v>
      </c>
      <c r="J7829">
        <v>202.79999999999998</v>
      </c>
      <c r="K7829" t="s">
        <v>20</v>
      </c>
      <c r="L7829" t="s">
        <v>21</v>
      </c>
      <c r="M7829" t="s">
        <v>130</v>
      </c>
      <c r="N7829" s="2">
        <v>41281</v>
      </c>
      <c r="O7829" s="2">
        <v>42499</v>
      </c>
      <c r="P7829" t="s">
        <v>24</v>
      </c>
      <c r="Q7829" t="s">
        <v>59</v>
      </c>
      <c r="R7829" s="5" t="str">
        <f t="shared" si="370"/>
        <v>0.16</v>
      </c>
      <c r="S7829" s="6" t="str">
        <f t="shared" si="371"/>
        <v/>
      </c>
      <c r="T7829">
        <f>ROUND(INT(表1[[#This Row],[合同结束日期]]-表1[[#This Row],[合同起始日期]])/365,1)</f>
        <v>3.3</v>
      </c>
    </row>
    <row r="7830" spans="1:20">
      <c r="A7830" s="1">
        <v>42461</v>
      </c>
      <c r="B7830" t="s">
        <v>121</v>
      </c>
      <c r="C7830">
        <f t="shared" si="369"/>
        <v>3</v>
      </c>
      <c r="D7830" t="s">
        <v>167</v>
      </c>
      <c r="E7830" s="4">
        <v>184683.6</v>
      </c>
      <c r="F7830" s="4">
        <v>48922.685640000003</v>
      </c>
      <c r="G7830" s="3">
        <v>0.26490000000000002</v>
      </c>
      <c r="H7830" s="7">
        <v>1019.225165562914</v>
      </c>
      <c r="I7830" s="4">
        <v>269.99274635761594</v>
      </c>
      <c r="J7830">
        <v>181.2</v>
      </c>
      <c r="K7830" t="s">
        <v>20</v>
      </c>
      <c r="L7830" t="s">
        <v>21</v>
      </c>
      <c r="M7830" t="s">
        <v>130</v>
      </c>
      <c r="N7830" s="2">
        <v>41285</v>
      </c>
      <c r="O7830" s="2">
        <v>42499</v>
      </c>
      <c r="P7830" t="s">
        <v>24</v>
      </c>
      <c r="Q7830" t="s">
        <v>30</v>
      </c>
      <c r="R7830" s="5" t="str">
        <f t="shared" si="370"/>
        <v>0.18</v>
      </c>
      <c r="S7830" s="6" t="str">
        <f t="shared" si="371"/>
        <v/>
      </c>
      <c r="T7830">
        <f>ROUND(INT(表1[[#This Row],[合同结束日期]]-表1[[#This Row],[合同起始日期]])/365,1)</f>
        <v>3.3</v>
      </c>
    </row>
    <row r="7831" spans="1:20">
      <c r="A7831" s="1">
        <v>42461</v>
      </c>
      <c r="B7831" t="s">
        <v>121</v>
      </c>
      <c r="C7831">
        <f t="shared" si="369"/>
        <v>3</v>
      </c>
      <c r="D7831" t="s">
        <v>168</v>
      </c>
      <c r="E7831" s="4">
        <v>212223.6</v>
      </c>
      <c r="F7831" s="4">
        <v>50551.661519999994</v>
      </c>
      <c r="G7831" s="3">
        <v>0.23819999999999997</v>
      </c>
      <c r="H7831" s="7">
        <v>1091.6851851851852</v>
      </c>
      <c r="I7831" s="4">
        <v>260.03941111111106</v>
      </c>
      <c r="J7831">
        <v>194.4</v>
      </c>
      <c r="K7831" t="s">
        <v>60</v>
      </c>
      <c r="L7831" t="s">
        <v>61</v>
      </c>
      <c r="M7831" t="s">
        <v>58</v>
      </c>
      <c r="N7831" s="2">
        <v>41348</v>
      </c>
      <c r="O7831" s="2">
        <v>42499</v>
      </c>
      <c r="P7831" t="s">
        <v>24</v>
      </c>
      <c r="Q7831" t="s">
        <v>420</v>
      </c>
      <c r="R7831" s="5" t="str">
        <f t="shared" si="370"/>
        <v>0.19</v>
      </c>
      <c r="S7831" s="6" t="str">
        <f t="shared" si="371"/>
        <v/>
      </c>
      <c r="T7831">
        <f>ROUND(INT(表1[[#This Row],[合同结束日期]]-表1[[#This Row],[合同起始日期]])/365,1)</f>
        <v>3.2</v>
      </c>
    </row>
    <row r="7832" spans="1:20">
      <c r="A7832" s="1">
        <v>42461</v>
      </c>
      <c r="B7832" t="s">
        <v>121</v>
      </c>
      <c r="C7832">
        <f t="shared" si="369"/>
        <v>3</v>
      </c>
      <c r="D7832" t="s">
        <v>226</v>
      </c>
      <c r="E7832" s="4">
        <v>327394.31999999995</v>
      </c>
      <c r="F7832" s="4">
        <v>87447.022871999987</v>
      </c>
      <c r="G7832" s="3">
        <v>0.2671</v>
      </c>
      <c r="H7832" s="7">
        <v>249.84304029304027</v>
      </c>
      <c r="I7832" s="4">
        <v>66.733076062271053</v>
      </c>
      <c r="J7832">
        <v>1310.3999999999999</v>
      </c>
      <c r="K7832" t="s">
        <v>20</v>
      </c>
      <c r="L7832" t="s">
        <v>173</v>
      </c>
      <c r="M7832" t="s">
        <v>172</v>
      </c>
      <c r="N7832" s="2">
        <v>41241</v>
      </c>
      <c r="O7832" s="2">
        <v>45803</v>
      </c>
      <c r="P7832" t="s">
        <v>39</v>
      </c>
      <c r="Q7832" t="s">
        <v>83</v>
      </c>
      <c r="R7832" s="5" t="str">
        <f t="shared" si="370"/>
        <v>0.14</v>
      </c>
      <c r="S7832" s="6" t="str">
        <f t="shared" si="371"/>
        <v/>
      </c>
      <c r="T7832">
        <f>ROUND(INT(表1[[#This Row],[合同结束日期]]-表1[[#This Row],[合同起始日期]])/365,1)</f>
        <v>12.5</v>
      </c>
    </row>
    <row r="7833" spans="1:20">
      <c r="A7833" s="1">
        <v>42461</v>
      </c>
      <c r="B7833" t="s">
        <v>121</v>
      </c>
      <c r="C7833">
        <f t="shared" si="369"/>
        <v>3</v>
      </c>
      <c r="D7833" t="s">
        <v>169</v>
      </c>
      <c r="E7833" s="4">
        <v>157545.60000000001</v>
      </c>
      <c r="F7833" s="4">
        <v>38094.526079999996</v>
      </c>
      <c r="G7833" s="3">
        <v>0.24179999999999996</v>
      </c>
      <c r="H7833" s="7">
        <v>1226.9906542056074</v>
      </c>
      <c r="I7833" s="4">
        <v>296.68634018691586</v>
      </c>
      <c r="J7833">
        <v>128.4</v>
      </c>
      <c r="K7833" t="s">
        <v>20</v>
      </c>
      <c r="L7833" t="s">
        <v>21</v>
      </c>
      <c r="M7833" t="s">
        <v>130</v>
      </c>
      <c r="N7833" s="2">
        <v>41326</v>
      </c>
      <c r="O7833" s="2">
        <v>42499</v>
      </c>
      <c r="P7833" t="s">
        <v>24</v>
      </c>
      <c r="Q7833" t="s">
        <v>170</v>
      </c>
      <c r="R7833" s="5" t="str">
        <f t="shared" si="370"/>
        <v>0.2</v>
      </c>
      <c r="S7833" s="6" t="str">
        <f t="shared" si="371"/>
        <v/>
      </c>
      <c r="T7833">
        <f>ROUND(INT(表1[[#This Row],[合同结束日期]]-表1[[#This Row],[合同起始日期]])/365,1)</f>
        <v>3.2</v>
      </c>
    </row>
    <row r="7834" spans="1:20">
      <c r="A7834" s="1">
        <v>42461</v>
      </c>
      <c r="B7834" t="s">
        <v>121</v>
      </c>
      <c r="C7834">
        <f t="shared" si="369"/>
        <v>3</v>
      </c>
      <c r="D7834" t="s">
        <v>171</v>
      </c>
      <c r="E7834" s="4">
        <v>265401.59999999998</v>
      </c>
      <c r="F7834" s="4">
        <v>118236.41280000001</v>
      </c>
      <c r="G7834" s="3">
        <v>0.44550000000000006</v>
      </c>
      <c r="H7834" s="7">
        <v>374.86101694915249</v>
      </c>
      <c r="I7834" s="4">
        <v>167.00058305084747</v>
      </c>
      <c r="J7834">
        <v>708</v>
      </c>
      <c r="K7834" t="s">
        <v>20</v>
      </c>
      <c r="L7834" t="s">
        <v>173</v>
      </c>
      <c r="M7834" t="s">
        <v>172</v>
      </c>
      <c r="N7834" s="2">
        <v>41377</v>
      </c>
      <c r="O7834" s="2">
        <v>43247</v>
      </c>
      <c r="P7834" t="s">
        <v>24</v>
      </c>
      <c r="Q7834" t="s">
        <v>429</v>
      </c>
      <c r="R7834" s="5" t="str">
        <f t="shared" si="370"/>
        <v>0.22</v>
      </c>
      <c r="S7834" s="6" t="str">
        <f t="shared" si="371"/>
        <v/>
      </c>
      <c r="T7834">
        <f>ROUND(INT(表1[[#This Row],[合同结束日期]]-表1[[#This Row],[合同起始日期]])/365,1)</f>
        <v>5.0999999999999996</v>
      </c>
    </row>
    <row r="7835" spans="1:20">
      <c r="A7835" s="1">
        <v>42461</v>
      </c>
      <c r="B7835" t="s">
        <v>121</v>
      </c>
      <c r="C7835">
        <f t="shared" si="369"/>
        <v>3</v>
      </c>
      <c r="D7835" t="s">
        <v>174</v>
      </c>
      <c r="E7835" s="4">
        <v>378663.6</v>
      </c>
      <c r="F7835" s="4">
        <v>73006.342080000002</v>
      </c>
      <c r="G7835" s="3">
        <v>0.19280000000000003</v>
      </c>
      <c r="H7835" s="7">
        <v>674.25854700854688</v>
      </c>
      <c r="I7835" s="4">
        <v>129.99704786324787</v>
      </c>
      <c r="J7835">
        <v>561.6</v>
      </c>
      <c r="K7835" t="s">
        <v>76</v>
      </c>
      <c r="L7835" t="s">
        <v>75</v>
      </c>
      <c r="M7835" t="s">
        <v>75</v>
      </c>
      <c r="N7835" s="2">
        <v>41243</v>
      </c>
      <c r="O7835" s="2">
        <v>43229</v>
      </c>
      <c r="P7835" t="s">
        <v>24</v>
      </c>
      <c r="Q7835" t="s">
        <v>48</v>
      </c>
      <c r="R7835" s="5" t="str">
        <f t="shared" si="370"/>
        <v>0.11</v>
      </c>
      <c r="S7835" s="6" t="str">
        <f t="shared" si="371"/>
        <v/>
      </c>
      <c r="T7835">
        <f>ROUND(INT(表1[[#This Row],[合同结束日期]]-表1[[#This Row],[合同起始日期]])/365,1)</f>
        <v>5.4</v>
      </c>
    </row>
    <row r="7836" spans="1:20">
      <c r="A7836" s="1">
        <v>42461</v>
      </c>
      <c r="B7836" t="s">
        <v>121</v>
      </c>
      <c r="C7836">
        <f t="shared" si="369"/>
        <v>3</v>
      </c>
      <c r="D7836" t="s">
        <v>175</v>
      </c>
      <c r="E7836" s="4">
        <v>1164922.8</v>
      </c>
      <c r="F7836" s="4">
        <v>186853.61711999998</v>
      </c>
      <c r="G7836" s="3">
        <v>0.16039999999999999</v>
      </c>
      <c r="H7836" s="7">
        <v>592.29347162904219</v>
      </c>
      <c r="I7836" s="4">
        <v>95.003872849298347</v>
      </c>
      <c r="J7836">
        <v>1966.8</v>
      </c>
      <c r="K7836" t="s">
        <v>20</v>
      </c>
      <c r="L7836" t="s">
        <v>173</v>
      </c>
      <c r="M7836" t="s">
        <v>172</v>
      </c>
      <c r="N7836" s="2">
        <v>41288</v>
      </c>
      <c r="O7836" s="2">
        <v>44694</v>
      </c>
      <c r="P7836" t="s">
        <v>18</v>
      </c>
      <c r="Q7836">
        <v>0</v>
      </c>
      <c r="R7836" s="5">
        <f t="shared" si="370"/>
        <v>0</v>
      </c>
      <c r="S7836" s="6" t="str">
        <f t="shared" si="371"/>
        <v/>
      </c>
      <c r="T7836">
        <f>ROUND(INT(表1[[#This Row],[合同结束日期]]-表1[[#This Row],[合同起始日期]])/365,1)</f>
        <v>9.3000000000000007</v>
      </c>
    </row>
    <row r="7837" spans="1:20">
      <c r="A7837" s="1">
        <v>42461</v>
      </c>
      <c r="B7837" t="s">
        <v>121</v>
      </c>
      <c r="C7837">
        <f t="shared" si="369"/>
        <v>3</v>
      </c>
      <c r="D7837" t="s">
        <v>327</v>
      </c>
      <c r="E7837" s="4">
        <v>57367.199999999997</v>
      </c>
      <c r="F7837" s="4">
        <v>10199.88816</v>
      </c>
      <c r="G7837" s="3">
        <v>0.17780000000000001</v>
      </c>
      <c r="H7837" s="7">
        <v>1991.9166666666667</v>
      </c>
      <c r="I7837" s="4">
        <v>354.16278333333338</v>
      </c>
      <c r="J7837">
        <v>28.799999999999997</v>
      </c>
      <c r="K7837" t="s">
        <v>20</v>
      </c>
      <c r="L7837" t="s">
        <v>21</v>
      </c>
      <c r="M7837" t="s">
        <v>134</v>
      </c>
      <c r="N7837" s="2">
        <v>41787</v>
      </c>
      <c r="O7837" s="2">
        <v>42517</v>
      </c>
      <c r="P7837" t="s">
        <v>24</v>
      </c>
      <c r="Q7837" t="s">
        <v>48</v>
      </c>
      <c r="R7837" s="5" t="str">
        <f t="shared" si="370"/>
        <v>0.11</v>
      </c>
      <c r="S7837" s="6" t="str">
        <f t="shared" si="371"/>
        <v/>
      </c>
      <c r="T7837">
        <f>ROUND(INT(表1[[#This Row],[合同结束日期]]-表1[[#This Row],[合同起始日期]])/365,1)</f>
        <v>2</v>
      </c>
    </row>
    <row r="7838" spans="1:20">
      <c r="A7838" s="1">
        <v>42461</v>
      </c>
      <c r="B7838" t="s">
        <v>121</v>
      </c>
      <c r="C7838">
        <f t="shared" si="369"/>
        <v>3</v>
      </c>
      <c r="D7838" t="s">
        <v>313</v>
      </c>
      <c r="E7838" s="4">
        <v>135644.03999999998</v>
      </c>
      <c r="F7838" s="4">
        <v>23059.486800000002</v>
      </c>
      <c r="G7838" s="3">
        <v>0.17000000000000004</v>
      </c>
      <c r="H7838" s="7">
        <v>7535.7799999999988</v>
      </c>
      <c r="I7838" s="4">
        <v>1281.0826000000002</v>
      </c>
      <c r="J7838">
        <v>18</v>
      </c>
      <c r="K7838" t="s">
        <v>20</v>
      </c>
      <c r="L7838" t="s">
        <v>21</v>
      </c>
      <c r="M7838" t="s">
        <v>130</v>
      </c>
      <c r="N7838" s="2">
        <v>42201</v>
      </c>
      <c r="O7838" s="2">
        <v>42566</v>
      </c>
      <c r="P7838" t="s">
        <v>24</v>
      </c>
      <c r="Q7838" t="s">
        <v>59</v>
      </c>
      <c r="R7838" s="5" t="str">
        <f t="shared" si="370"/>
        <v>0.16</v>
      </c>
      <c r="S7838" s="6" t="str">
        <f t="shared" si="371"/>
        <v/>
      </c>
      <c r="T7838">
        <f>ROUND(INT(表1[[#This Row],[合同结束日期]]-表1[[#This Row],[合同起始日期]])/365,1)</f>
        <v>1</v>
      </c>
    </row>
    <row r="7839" spans="1:20">
      <c r="A7839" s="1">
        <v>42461</v>
      </c>
      <c r="B7839" t="s">
        <v>121</v>
      </c>
      <c r="C7839">
        <f t="shared" si="369"/>
        <v>3</v>
      </c>
      <c r="D7839" t="s">
        <v>432</v>
      </c>
      <c r="E7839" s="4">
        <v>51601.799999999996</v>
      </c>
      <c r="F7839" s="4">
        <v>29759.94</v>
      </c>
      <c r="G7839" s="3">
        <v>0.57672290501494139</v>
      </c>
      <c r="H7839" s="7">
        <v>2866.7666666666664</v>
      </c>
      <c r="I7839" s="4">
        <v>1653.33</v>
      </c>
      <c r="J7839">
        <v>18</v>
      </c>
      <c r="K7839" t="s">
        <v>60</v>
      </c>
      <c r="L7839" t="s">
        <v>61</v>
      </c>
      <c r="M7839" t="s">
        <v>179</v>
      </c>
      <c r="N7839" s="2">
        <v>42461</v>
      </c>
      <c r="O7839" s="2">
        <v>42825</v>
      </c>
      <c r="P7839" t="s">
        <v>24</v>
      </c>
      <c r="Q7839" t="s">
        <v>56</v>
      </c>
      <c r="R7839" s="5" t="str">
        <f t="shared" si="370"/>
        <v>0.17</v>
      </c>
      <c r="S7839" s="6" t="str">
        <f t="shared" si="371"/>
        <v/>
      </c>
      <c r="T7839">
        <f>ROUND(INT(表1[[#This Row],[合同结束日期]]-表1[[#This Row],[合同起始日期]])/365,1)</f>
        <v>1</v>
      </c>
    </row>
    <row r="7840" spans="1:20">
      <c r="A7840" s="1">
        <v>42461</v>
      </c>
      <c r="B7840" t="s">
        <v>121</v>
      </c>
      <c r="C7840">
        <f t="shared" si="369"/>
        <v>3</v>
      </c>
      <c r="D7840" t="s">
        <v>339</v>
      </c>
      <c r="E7840" s="4">
        <v>61796.399999999994</v>
      </c>
      <c r="F7840" s="4">
        <v>10004.837160000001</v>
      </c>
      <c r="G7840" s="3">
        <v>0.16190000000000004</v>
      </c>
      <c r="H7840" s="7">
        <v>4291.416666666667</v>
      </c>
      <c r="I7840" s="4">
        <v>694.78035833333342</v>
      </c>
      <c r="J7840">
        <v>14.399999999999999</v>
      </c>
      <c r="K7840" t="s">
        <v>44</v>
      </c>
      <c r="L7840" t="s">
        <v>46</v>
      </c>
      <c r="M7840" t="s">
        <v>187</v>
      </c>
      <c r="N7840" s="2">
        <v>41864</v>
      </c>
      <c r="O7840" s="2">
        <v>42594</v>
      </c>
      <c r="P7840" t="s">
        <v>24</v>
      </c>
      <c r="Q7840" t="s">
        <v>25</v>
      </c>
      <c r="R7840" s="5" t="str">
        <f t="shared" si="370"/>
        <v>0.15</v>
      </c>
      <c r="S7840" s="6" t="str">
        <f t="shared" si="371"/>
        <v/>
      </c>
      <c r="T7840">
        <f>ROUND(INT(表1[[#This Row],[合同结束日期]]-表1[[#This Row],[合同起始日期]])/365,1)</f>
        <v>2</v>
      </c>
    </row>
    <row r="7841" spans="1:20">
      <c r="A7841" s="1">
        <v>42461</v>
      </c>
      <c r="B7841" t="s">
        <v>121</v>
      </c>
      <c r="C7841">
        <f t="shared" si="369"/>
        <v>3</v>
      </c>
      <c r="D7841" t="s">
        <v>319</v>
      </c>
      <c r="E7841" s="4">
        <v>181044.47999999998</v>
      </c>
      <c r="F7841" s="4">
        <v>32551.797504000002</v>
      </c>
      <c r="G7841" s="3">
        <v>0.17980000000000002</v>
      </c>
      <c r="H7841" s="7">
        <v>10776.457142857142</v>
      </c>
      <c r="I7841" s="4">
        <v>1937.6069942857143</v>
      </c>
      <c r="J7841">
        <v>16.8</v>
      </c>
      <c r="K7841" t="s">
        <v>20</v>
      </c>
      <c r="L7841" t="s">
        <v>21</v>
      </c>
      <c r="M7841" t="s">
        <v>130</v>
      </c>
      <c r="N7841" s="2">
        <v>42112</v>
      </c>
      <c r="O7841" s="2">
        <v>42842</v>
      </c>
      <c r="P7841" t="s">
        <v>24</v>
      </c>
      <c r="Q7841" t="s">
        <v>397</v>
      </c>
      <c r="R7841" s="5" t="str">
        <f t="shared" si="370"/>
        <v>0.17</v>
      </c>
      <c r="S7841" s="6" t="str">
        <f t="shared" si="371"/>
        <v>0.17</v>
      </c>
      <c r="T7841">
        <f>ROUND(INT(表1[[#This Row],[合同结束日期]]-表1[[#This Row],[合同起始日期]])/365,1)</f>
        <v>2</v>
      </c>
    </row>
    <row r="7842" spans="1:20">
      <c r="A7842" s="1">
        <v>42461</v>
      </c>
      <c r="B7842" t="s">
        <v>121</v>
      </c>
      <c r="C7842">
        <f t="shared" si="369"/>
        <v>3</v>
      </c>
      <c r="D7842" t="s">
        <v>340</v>
      </c>
      <c r="E7842" s="4">
        <v>150759.6</v>
      </c>
      <c r="F7842" s="4">
        <v>22402.876559999993</v>
      </c>
      <c r="G7842" s="3">
        <v>0.14859999999999995</v>
      </c>
      <c r="H7842" s="7">
        <v>3306.1315789473683</v>
      </c>
      <c r="I7842" s="4">
        <v>491.29115263157877</v>
      </c>
      <c r="J7842">
        <v>45.6</v>
      </c>
      <c r="K7842" t="s">
        <v>44</v>
      </c>
      <c r="L7842" t="s">
        <v>46</v>
      </c>
      <c r="M7842" t="s">
        <v>45</v>
      </c>
      <c r="N7842" s="2">
        <v>41841</v>
      </c>
      <c r="O7842" s="2">
        <v>43659</v>
      </c>
      <c r="P7842" t="s">
        <v>24</v>
      </c>
      <c r="Q7842" t="s">
        <v>28</v>
      </c>
      <c r="R7842" s="5" t="str">
        <f t="shared" si="370"/>
        <v>0.13</v>
      </c>
      <c r="S7842" s="6" t="str">
        <f t="shared" si="371"/>
        <v/>
      </c>
      <c r="T7842">
        <f>ROUND(INT(表1[[#This Row],[合同结束日期]]-表1[[#This Row],[合同起始日期]])/365,1)</f>
        <v>5</v>
      </c>
    </row>
    <row r="7843" spans="1:20">
      <c r="A7843" s="1">
        <v>42461</v>
      </c>
      <c r="B7843" t="s">
        <v>121</v>
      </c>
      <c r="C7843">
        <f t="shared" si="369"/>
        <v>3</v>
      </c>
      <c r="D7843" t="s">
        <v>479</v>
      </c>
      <c r="E7843" s="4">
        <v>32498.639999999999</v>
      </c>
      <c r="F7843" s="4">
        <v>17472</v>
      </c>
      <c r="G7843" s="3">
        <v>0.5376224974337388</v>
      </c>
      <c r="H7843" s="7">
        <v>1289.6285714285714</v>
      </c>
      <c r="I7843" s="4">
        <v>693.33333333333337</v>
      </c>
      <c r="J7843">
        <v>25.2</v>
      </c>
      <c r="K7843" t="s">
        <v>44</v>
      </c>
      <c r="L7843" t="s">
        <v>46</v>
      </c>
      <c r="M7843" t="s">
        <v>187</v>
      </c>
      <c r="N7843" s="2">
        <v>42480</v>
      </c>
      <c r="O7843" s="2">
        <v>43209</v>
      </c>
      <c r="P7843" t="s">
        <v>24</v>
      </c>
      <c r="Q7843" t="s">
        <v>83</v>
      </c>
      <c r="R7843" s="5" t="str">
        <f t="shared" si="370"/>
        <v>0.14</v>
      </c>
      <c r="S7843" s="6" t="str">
        <f t="shared" si="371"/>
        <v/>
      </c>
      <c r="T7843">
        <f>ROUND(INT(表1[[#This Row],[合同结束日期]]-表1[[#This Row],[合同起始日期]])/365,1)</f>
        <v>2</v>
      </c>
    </row>
    <row r="7844" spans="1:20">
      <c r="A7844" s="1">
        <v>42461</v>
      </c>
      <c r="B7844" t="s">
        <v>121</v>
      </c>
      <c r="C7844">
        <f t="shared" si="369"/>
        <v>3</v>
      </c>
      <c r="D7844" t="s">
        <v>320</v>
      </c>
      <c r="E7844" s="4">
        <v>56652</v>
      </c>
      <c r="F7844" s="4">
        <v>6441.3324000000002</v>
      </c>
      <c r="G7844" s="3">
        <v>0.11370000000000001</v>
      </c>
      <c r="H7844" s="7">
        <v>23605</v>
      </c>
      <c r="I7844" s="4">
        <v>2683.8885</v>
      </c>
      <c r="J7844">
        <v>2.4</v>
      </c>
      <c r="K7844" t="s">
        <v>44</v>
      </c>
      <c r="L7844" t="s">
        <v>46</v>
      </c>
      <c r="M7844" t="s">
        <v>187</v>
      </c>
      <c r="N7844" s="2">
        <v>41712</v>
      </c>
      <c r="O7844" s="2">
        <v>42807</v>
      </c>
      <c r="P7844" t="s">
        <v>24</v>
      </c>
      <c r="Q7844" t="s">
        <v>19</v>
      </c>
      <c r="R7844" s="5" t="str">
        <f t="shared" si="370"/>
        <v>0.1</v>
      </c>
      <c r="S7844" s="6" t="str">
        <f t="shared" si="371"/>
        <v/>
      </c>
      <c r="T7844">
        <f>ROUND(INT(表1[[#This Row],[合同结束日期]]-表1[[#This Row],[合同起始日期]])/365,1)</f>
        <v>3</v>
      </c>
    </row>
    <row r="7845" spans="1:20">
      <c r="A7845" s="1">
        <v>42461</v>
      </c>
      <c r="B7845" t="s">
        <v>121</v>
      </c>
      <c r="C7845">
        <f t="shared" si="369"/>
        <v>3</v>
      </c>
      <c r="D7845" t="s">
        <v>321</v>
      </c>
      <c r="E7845" s="4">
        <v>73632</v>
      </c>
      <c r="F7845" s="4">
        <v>8224.6943999999985</v>
      </c>
      <c r="G7845" s="3">
        <v>0.11169999999999998</v>
      </c>
      <c r="H7845" s="7">
        <v>30680</v>
      </c>
      <c r="I7845" s="4">
        <v>3426.9559999999997</v>
      </c>
      <c r="J7845">
        <v>2.4</v>
      </c>
      <c r="K7845" t="s">
        <v>44</v>
      </c>
      <c r="L7845" t="s">
        <v>46</v>
      </c>
      <c r="M7845" t="s">
        <v>187</v>
      </c>
      <c r="N7845" s="2">
        <v>41712</v>
      </c>
      <c r="O7845" s="2">
        <v>42807</v>
      </c>
      <c r="P7845" t="s">
        <v>24</v>
      </c>
      <c r="Q7845" t="s">
        <v>19</v>
      </c>
      <c r="R7845" s="5" t="str">
        <f t="shared" si="370"/>
        <v>0.1</v>
      </c>
      <c r="S7845" s="6" t="str">
        <f t="shared" si="371"/>
        <v/>
      </c>
      <c r="T7845">
        <f>ROUND(INT(表1[[#This Row],[合同结束日期]]-表1[[#This Row],[合同起始日期]])/365,1)</f>
        <v>3</v>
      </c>
    </row>
    <row r="7846" spans="1:20">
      <c r="A7846" s="1">
        <v>42461</v>
      </c>
      <c r="B7846" t="s">
        <v>121</v>
      </c>
      <c r="C7846">
        <f t="shared" si="369"/>
        <v>3</v>
      </c>
      <c r="D7846" t="s">
        <v>330</v>
      </c>
      <c r="E7846" s="4">
        <v>21142.799999999999</v>
      </c>
      <c r="F7846" s="4">
        <v>4067.8747200000003</v>
      </c>
      <c r="G7846" s="3">
        <v>0.19240000000000002</v>
      </c>
      <c r="H7846" s="7">
        <v>8809.5</v>
      </c>
      <c r="I7846" s="4">
        <v>1694.9478000000001</v>
      </c>
      <c r="J7846">
        <v>2.4</v>
      </c>
      <c r="K7846" t="s">
        <v>44</v>
      </c>
      <c r="L7846" t="s">
        <v>46</v>
      </c>
      <c r="M7846" t="s">
        <v>45</v>
      </c>
      <c r="N7846" s="2">
        <v>41790</v>
      </c>
      <c r="O7846" s="2">
        <v>42704</v>
      </c>
      <c r="P7846" t="s">
        <v>24</v>
      </c>
      <c r="Q7846" t="s">
        <v>59</v>
      </c>
      <c r="R7846" s="5" t="str">
        <f t="shared" si="370"/>
        <v>0.16</v>
      </c>
      <c r="S7846" s="6" t="str">
        <f t="shared" si="371"/>
        <v/>
      </c>
      <c r="T7846">
        <f>ROUND(INT(表1[[#This Row],[合同结束日期]]-表1[[#This Row],[合同起始日期]])/365,1)</f>
        <v>2.5</v>
      </c>
    </row>
    <row r="7847" spans="1:20">
      <c r="A7847" s="1">
        <v>42461</v>
      </c>
      <c r="B7847" t="s">
        <v>121</v>
      </c>
      <c r="C7847">
        <f t="shared" si="369"/>
        <v>3</v>
      </c>
      <c r="D7847" t="s">
        <v>337</v>
      </c>
      <c r="E7847" s="4">
        <v>31936.799999999999</v>
      </c>
      <c r="F7847" s="4">
        <v>6601.3365600000006</v>
      </c>
      <c r="G7847" s="3">
        <v>0.20670000000000002</v>
      </c>
      <c r="H7847" s="7">
        <v>2957.1111111111113</v>
      </c>
      <c r="I7847" s="4">
        <v>611.23486666666679</v>
      </c>
      <c r="J7847">
        <v>10.799999999999999</v>
      </c>
      <c r="K7847" t="s">
        <v>60</v>
      </c>
      <c r="L7847" t="s">
        <v>116</v>
      </c>
      <c r="M7847" t="s">
        <v>115</v>
      </c>
      <c r="N7847" s="2">
        <v>42200</v>
      </c>
      <c r="O7847" s="2">
        <v>42565</v>
      </c>
      <c r="P7847" t="s">
        <v>24</v>
      </c>
      <c r="Q7847" t="s">
        <v>30</v>
      </c>
      <c r="R7847" s="5" t="str">
        <f t="shared" si="370"/>
        <v>0.18</v>
      </c>
      <c r="S7847" s="6" t="str">
        <f t="shared" si="371"/>
        <v/>
      </c>
      <c r="T7847">
        <f>ROUND(INT(表1[[#This Row],[合同结束日期]]-表1[[#This Row],[合同起始日期]])/365,1)</f>
        <v>1</v>
      </c>
    </row>
    <row r="7848" spans="1:20">
      <c r="A7848" s="1">
        <v>42461</v>
      </c>
      <c r="B7848" t="s">
        <v>121</v>
      </c>
      <c r="C7848">
        <f t="shared" si="369"/>
        <v>3</v>
      </c>
      <c r="D7848" t="s">
        <v>481</v>
      </c>
      <c r="E7848" s="4">
        <v>233202</v>
      </c>
      <c r="F7848" s="4">
        <v>15881.056200000001</v>
      </c>
      <c r="G7848" s="3">
        <v>6.8100000000000008E-2</v>
      </c>
      <c r="H7848" s="7">
        <v>48583.75</v>
      </c>
      <c r="I7848" s="4">
        <v>3308.5533750000004</v>
      </c>
      <c r="J7848">
        <v>4.8</v>
      </c>
      <c r="K7848" t="s">
        <v>20</v>
      </c>
      <c r="L7848" t="s">
        <v>173</v>
      </c>
      <c r="M7848" t="s">
        <v>172</v>
      </c>
      <c r="N7848" s="2">
        <v>42278</v>
      </c>
      <c r="O7848" s="2">
        <v>42643</v>
      </c>
      <c r="P7848" t="s">
        <v>311</v>
      </c>
      <c r="Q7848" t="s">
        <v>35</v>
      </c>
      <c r="R7848" s="5" t="str">
        <f t="shared" si="370"/>
        <v>0.06</v>
      </c>
      <c r="S7848" s="6" t="str">
        <f t="shared" si="371"/>
        <v/>
      </c>
      <c r="T7848">
        <f>ROUND(INT(表1[[#This Row],[合同结束日期]]-表1[[#This Row],[合同起始日期]])/365,1)</f>
        <v>1</v>
      </c>
    </row>
    <row r="7849" spans="1:20">
      <c r="A7849" s="1">
        <v>42491</v>
      </c>
      <c r="B7849" t="s">
        <v>121</v>
      </c>
      <c r="C7849">
        <f t="shared" si="369"/>
        <v>3</v>
      </c>
      <c r="D7849" t="s">
        <v>242</v>
      </c>
      <c r="E7849" s="4">
        <v>1012279.2</v>
      </c>
      <c r="F7849" s="4">
        <v>189802.35</v>
      </c>
      <c r="G7849" s="3">
        <v>0.18750000000000003</v>
      </c>
      <c r="H7849" s="7">
        <v>443.98210526315785</v>
      </c>
      <c r="I7849" s="4">
        <v>83.246644736842114</v>
      </c>
      <c r="J7849">
        <v>2280</v>
      </c>
      <c r="K7849" t="s">
        <v>151</v>
      </c>
      <c r="L7849" t="s">
        <v>243</v>
      </c>
      <c r="M7849" t="s">
        <v>243</v>
      </c>
      <c r="N7849" s="2">
        <v>41282</v>
      </c>
      <c r="O7849" s="2">
        <v>45055</v>
      </c>
      <c r="P7849" t="s">
        <v>14</v>
      </c>
      <c r="Q7849" t="s">
        <v>15</v>
      </c>
      <c r="R7849" s="5" t="str">
        <f t="shared" si="370"/>
        <v>0.</v>
      </c>
      <c r="S7849" s="6" t="str">
        <f t="shared" si="371"/>
        <v>0.</v>
      </c>
      <c r="T7849">
        <f>ROUND(INT(表1[[#This Row],[合同结束日期]]-表1[[#This Row],[合同起始日期]])/365,1)</f>
        <v>10.3</v>
      </c>
    </row>
    <row r="7850" spans="1:20">
      <c r="A7850" s="1">
        <v>42491</v>
      </c>
      <c r="B7850" t="s">
        <v>121</v>
      </c>
      <c r="C7850">
        <f t="shared" si="369"/>
        <v>3</v>
      </c>
      <c r="D7850" t="s">
        <v>122</v>
      </c>
      <c r="E7850" s="4">
        <v>240842.49600000001</v>
      </c>
      <c r="F7850" s="4">
        <v>27528.297292799998</v>
      </c>
      <c r="G7850" s="3">
        <v>0.11429999999999998</v>
      </c>
      <c r="H7850" s="7">
        <v>2090.646666666667</v>
      </c>
      <c r="I7850" s="4">
        <v>238.960914</v>
      </c>
      <c r="J7850">
        <v>115.19999999999999</v>
      </c>
      <c r="K7850" t="s">
        <v>44</v>
      </c>
      <c r="L7850" t="s">
        <v>46</v>
      </c>
      <c r="M7850" t="s">
        <v>45</v>
      </c>
      <c r="N7850" s="2">
        <v>41358</v>
      </c>
      <c r="O7850" s="2">
        <v>43213</v>
      </c>
      <c r="P7850" t="s">
        <v>24</v>
      </c>
      <c r="Q7850" t="s">
        <v>19</v>
      </c>
      <c r="R7850" s="5" t="str">
        <f t="shared" si="370"/>
        <v>0.1</v>
      </c>
      <c r="S7850" s="6" t="str">
        <f t="shared" si="371"/>
        <v/>
      </c>
      <c r="T7850">
        <f>ROUND(INT(表1[[#This Row],[合同结束日期]]-表1[[#This Row],[合同起始日期]])/365,1)</f>
        <v>5.0999999999999996</v>
      </c>
    </row>
    <row r="7851" spans="1:20">
      <c r="A7851" s="1">
        <v>42491</v>
      </c>
      <c r="B7851" t="s">
        <v>121</v>
      </c>
      <c r="C7851">
        <f t="shared" si="369"/>
        <v>3</v>
      </c>
      <c r="D7851" t="s">
        <v>124</v>
      </c>
      <c r="E7851" s="4">
        <v>561925.19999999995</v>
      </c>
      <c r="F7851" s="4">
        <v>69004.414560000005</v>
      </c>
      <c r="G7851" s="3">
        <v>0.12280000000000002</v>
      </c>
      <c r="H7851" s="7">
        <v>936.54199999999992</v>
      </c>
      <c r="I7851" s="4">
        <v>115.00735760000001</v>
      </c>
      <c r="J7851">
        <v>600</v>
      </c>
      <c r="K7851" t="s">
        <v>44</v>
      </c>
      <c r="L7851" t="s">
        <v>72</v>
      </c>
      <c r="M7851" t="s">
        <v>71</v>
      </c>
      <c r="N7851" s="2">
        <v>41267</v>
      </c>
      <c r="O7851" s="2">
        <v>44325</v>
      </c>
      <c r="P7851" t="s">
        <v>18</v>
      </c>
      <c r="Q7851" t="s">
        <v>408</v>
      </c>
      <c r="R7851" s="5" t="str">
        <f t="shared" si="370"/>
        <v>0.08</v>
      </c>
      <c r="S7851" s="6" t="str">
        <f t="shared" si="371"/>
        <v>0.09</v>
      </c>
      <c r="T7851">
        <f>ROUND(INT(表1[[#This Row],[合同结束日期]]-表1[[#This Row],[合同起始日期]])/365,1)</f>
        <v>8.4</v>
      </c>
    </row>
    <row r="7852" spans="1:20">
      <c r="A7852" s="1">
        <v>42491</v>
      </c>
      <c r="B7852" t="s">
        <v>121</v>
      </c>
      <c r="C7852">
        <f t="shared" si="369"/>
        <v>3</v>
      </c>
      <c r="D7852" t="s">
        <v>125</v>
      </c>
      <c r="E7852" s="4">
        <v>1024164</v>
      </c>
      <c r="F7852" s="4">
        <v>105079.2264</v>
      </c>
      <c r="G7852" s="3">
        <v>0.1026</v>
      </c>
      <c r="H7852" s="7">
        <v>2194.0102827763499</v>
      </c>
      <c r="I7852" s="4">
        <v>225.1054550128535</v>
      </c>
      <c r="J7852">
        <v>466.79999999999995</v>
      </c>
      <c r="K7852" t="s">
        <v>44</v>
      </c>
      <c r="L7852" t="s">
        <v>72</v>
      </c>
      <c r="M7852" t="s">
        <v>126</v>
      </c>
      <c r="N7852" s="2">
        <v>41257</v>
      </c>
      <c r="O7852" s="2">
        <v>44325</v>
      </c>
      <c r="P7852" t="s">
        <v>24</v>
      </c>
      <c r="Q7852" t="s">
        <v>408</v>
      </c>
      <c r="R7852" s="5" t="str">
        <f t="shared" si="370"/>
        <v>0.08</v>
      </c>
      <c r="S7852" s="6" t="str">
        <f t="shared" si="371"/>
        <v>0.09</v>
      </c>
      <c r="T7852">
        <f>ROUND(INT(表1[[#This Row],[合同结束日期]]-表1[[#This Row],[合同起始日期]])/365,1)</f>
        <v>8.4</v>
      </c>
    </row>
    <row r="7853" spans="1:20">
      <c r="A7853" s="1">
        <v>42491</v>
      </c>
      <c r="B7853" t="s">
        <v>121</v>
      </c>
      <c r="C7853">
        <f t="shared" si="369"/>
        <v>3</v>
      </c>
      <c r="D7853" t="s">
        <v>127</v>
      </c>
      <c r="E7853" s="4">
        <v>2691774.3359999997</v>
      </c>
      <c r="F7853" s="4">
        <v>113862.05441279999</v>
      </c>
      <c r="G7853" s="3">
        <v>4.2300000000000004E-2</v>
      </c>
      <c r="H7853" s="7">
        <v>2179.927385811467</v>
      </c>
      <c r="I7853" s="4">
        <v>92.210928419825066</v>
      </c>
      <c r="J7853">
        <v>1234.8</v>
      </c>
      <c r="K7853" t="s">
        <v>44</v>
      </c>
      <c r="L7853" t="s">
        <v>72</v>
      </c>
      <c r="M7853" t="s">
        <v>71</v>
      </c>
      <c r="N7853" s="2">
        <v>41241</v>
      </c>
      <c r="O7853" s="2">
        <v>45055</v>
      </c>
      <c r="P7853" t="s">
        <v>14</v>
      </c>
      <c r="Q7853" t="s">
        <v>15</v>
      </c>
      <c r="R7853" s="5" t="str">
        <f t="shared" si="370"/>
        <v>0.</v>
      </c>
      <c r="S7853" s="6" t="str">
        <f t="shared" si="371"/>
        <v>0.</v>
      </c>
      <c r="T7853">
        <f>ROUND(INT(表1[[#This Row],[合同结束日期]]-表1[[#This Row],[合同起始日期]])/365,1)</f>
        <v>10.4</v>
      </c>
    </row>
    <row r="7854" spans="1:20">
      <c r="A7854" s="1">
        <v>42491</v>
      </c>
      <c r="B7854" t="s">
        <v>121</v>
      </c>
      <c r="C7854">
        <f t="shared" si="369"/>
        <v>3</v>
      </c>
      <c r="D7854" t="s">
        <v>312</v>
      </c>
      <c r="E7854" s="4">
        <v>869028.6</v>
      </c>
      <c r="F7854" s="4">
        <v>89596.848660000003</v>
      </c>
      <c r="G7854" s="3">
        <v>0.10310000000000001</v>
      </c>
      <c r="H7854" s="7">
        <v>5324.9301470588234</v>
      </c>
      <c r="I7854" s="4">
        <v>549.00029816176482</v>
      </c>
      <c r="J7854">
        <v>163.19999999999999</v>
      </c>
      <c r="K7854" t="s">
        <v>44</v>
      </c>
      <c r="L7854" t="s">
        <v>72</v>
      </c>
      <c r="M7854" t="s">
        <v>71</v>
      </c>
      <c r="N7854" s="2">
        <v>41640</v>
      </c>
      <c r="O7854" s="2">
        <v>43100</v>
      </c>
      <c r="P7854" t="s">
        <v>18</v>
      </c>
      <c r="Q7854" t="s">
        <v>19</v>
      </c>
      <c r="R7854" s="5" t="str">
        <f t="shared" si="370"/>
        <v>0.1</v>
      </c>
      <c r="S7854" s="6" t="str">
        <f t="shared" si="371"/>
        <v/>
      </c>
      <c r="T7854">
        <f>ROUND(INT(表1[[#This Row],[合同结束日期]]-表1[[#This Row],[合同起始日期]])/365,1)</f>
        <v>4</v>
      </c>
    </row>
    <row r="7855" spans="1:20">
      <c r="A7855" s="1">
        <v>42491</v>
      </c>
      <c r="B7855" t="s">
        <v>121</v>
      </c>
      <c r="C7855">
        <f t="shared" si="369"/>
        <v>3</v>
      </c>
      <c r="D7855" t="s">
        <v>128</v>
      </c>
      <c r="E7855" s="4">
        <v>277666.8</v>
      </c>
      <c r="F7855" s="4">
        <v>32098.282079999997</v>
      </c>
      <c r="G7855" s="3">
        <v>0.11559999999999999</v>
      </c>
      <c r="H7855" s="7">
        <v>1532.3774834437086</v>
      </c>
      <c r="I7855" s="4">
        <v>177.1428370860927</v>
      </c>
      <c r="J7855">
        <v>181.2</v>
      </c>
      <c r="K7855" t="s">
        <v>76</v>
      </c>
      <c r="L7855" t="s">
        <v>75</v>
      </c>
      <c r="M7855" t="s">
        <v>75</v>
      </c>
      <c r="N7855" s="2">
        <v>41285</v>
      </c>
      <c r="O7855" s="2">
        <v>43229</v>
      </c>
      <c r="P7855" t="s">
        <v>14</v>
      </c>
      <c r="Q7855" t="s">
        <v>15</v>
      </c>
      <c r="R7855" s="5" t="str">
        <f t="shared" si="370"/>
        <v>0.</v>
      </c>
      <c r="S7855" s="6" t="str">
        <f t="shared" si="371"/>
        <v>0.</v>
      </c>
      <c r="T7855">
        <f>ROUND(INT(表1[[#This Row],[合同结束日期]]-表1[[#This Row],[合同起始日期]])/365,1)</f>
        <v>5.3</v>
      </c>
    </row>
    <row r="7856" spans="1:20">
      <c r="A7856" s="1">
        <v>42491</v>
      </c>
      <c r="B7856" t="s">
        <v>121</v>
      </c>
      <c r="C7856">
        <f t="shared" si="369"/>
        <v>3</v>
      </c>
      <c r="D7856" t="s">
        <v>129</v>
      </c>
      <c r="E7856" s="4">
        <v>336415.2</v>
      </c>
      <c r="F7856" s="4">
        <v>59545.490399999995</v>
      </c>
      <c r="G7856" s="3">
        <v>0.17699999999999999</v>
      </c>
      <c r="H7856" s="7">
        <v>2803.46</v>
      </c>
      <c r="I7856" s="4">
        <v>496.21241999999995</v>
      </c>
      <c r="J7856">
        <v>120</v>
      </c>
      <c r="K7856" t="s">
        <v>20</v>
      </c>
      <c r="L7856" t="s">
        <v>21</v>
      </c>
      <c r="M7856" t="s">
        <v>130</v>
      </c>
      <c r="N7856" s="2">
        <v>41285</v>
      </c>
      <c r="O7856" s="2">
        <v>42864</v>
      </c>
      <c r="P7856" t="s">
        <v>24</v>
      </c>
      <c r="Q7856" t="s">
        <v>385</v>
      </c>
      <c r="R7856" s="5" t="str">
        <f t="shared" si="370"/>
        <v>0.15</v>
      </c>
      <c r="S7856" s="6" t="str">
        <f t="shared" si="371"/>
        <v>0.16</v>
      </c>
      <c r="T7856">
        <f>ROUND(INT(表1[[#This Row],[合同结束日期]]-表1[[#This Row],[合同起始日期]])/365,1)</f>
        <v>4.3</v>
      </c>
    </row>
    <row r="7857" spans="1:20">
      <c r="A7857" s="1">
        <v>42491</v>
      </c>
      <c r="B7857" t="s">
        <v>121</v>
      </c>
      <c r="C7857">
        <f t="shared" ref="C7857:C7920" si="372">IF($B7857="负一层",-1,IF($B7857="负一夹层",0,IF($B7857="一层",1,IF($B7857="二层",2,IF($B7857="三层",3,IF($B7857="四层",4))))))</f>
        <v>3</v>
      </c>
      <c r="D7857" t="s">
        <v>424</v>
      </c>
      <c r="E7857" s="4">
        <v>144233.63999999998</v>
      </c>
      <c r="F7857" s="4">
        <v>22067.746919999998</v>
      </c>
      <c r="G7857" s="3">
        <v>0.153</v>
      </c>
      <c r="H7857" s="7">
        <v>2267.8245283018869</v>
      </c>
      <c r="I7857" s="4">
        <v>346.97715283018869</v>
      </c>
      <c r="J7857">
        <v>63.599999999999994</v>
      </c>
      <c r="K7857" t="s">
        <v>20</v>
      </c>
      <c r="L7857" t="s">
        <v>21</v>
      </c>
      <c r="M7857" t="s">
        <v>130</v>
      </c>
      <c r="N7857" s="2">
        <v>42134</v>
      </c>
      <c r="O7857" s="2">
        <v>42864</v>
      </c>
      <c r="P7857" t="s">
        <v>24</v>
      </c>
      <c r="Q7857" t="s">
        <v>455</v>
      </c>
      <c r="R7857" s="5" t="str">
        <f t="shared" ref="R7857:R7920" si="373">IF(ISERROR(FIND(",",$Q7857)),$Q7857,LEFT($Q7857,FIND(",",$Q7857)-1))</f>
        <v>0.13</v>
      </c>
      <c r="S7857" s="6" t="str">
        <f t="shared" si="371"/>
        <v>0.13</v>
      </c>
      <c r="T7857">
        <f>ROUND(INT(表1[[#This Row],[合同结束日期]]-表1[[#This Row],[合同起始日期]])/365,1)</f>
        <v>2</v>
      </c>
    </row>
    <row r="7858" spans="1:20">
      <c r="A7858" s="1">
        <v>42491</v>
      </c>
      <c r="B7858" t="s">
        <v>121</v>
      </c>
      <c r="C7858">
        <f t="shared" si="372"/>
        <v>3</v>
      </c>
      <c r="D7858" t="s">
        <v>442</v>
      </c>
      <c r="E7858" s="4">
        <v>164833.44</v>
      </c>
      <c r="F7858" s="4">
        <v>45378.646031999997</v>
      </c>
      <c r="G7858" s="3">
        <v>0.27529999999999999</v>
      </c>
      <c r="H7858" s="7">
        <v>1125.9114754098359</v>
      </c>
      <c r="I7858" s="4">
        <v>309.96342918032781</v>
      </c>
      <c r="J7858">
        <v>146.4</v>
      </c>
      <c r="K7858" t="s">
        <v>11</v>
      </c>
      <c r="L7858" t="s">
        <v>13</v>
      </c>
      <c r="M7858" t="s">
        <v>34</v>
      </c>
      <c r="N7858" s="2">
        <v>42156</v>
      </c>
      <c r="O7858" s="2">
        <v>42886</v>
      </c>
      <c r="P7858" t="s">
        <v>24</v>
      </c>
      <c r="Q7858" t="s">
        <v>25</v>
      </c>
      <c r="R7858" s="5" t="str">
        <f t="shared" si="373"/>
        <v>0.15</v>
      </c>
      <c r="S7858" s="6" t="str">
        <f t="shared" ref="S7858:S7921" si="374">IF(ISERROR(FIND(",",$Q7858)),"",RIGHT($Q7858,LEN($Q7858)-FIND(",",$Q7858)))</f>
        <v/>
      </c>
      <c r="T7858">
        <f>ROUND(INT(表1[[#This Row],[合同结束日期]]-表1[[#This Row],[合同起始日期]])/365,1)</f>
        <v>2</v>
      </c>
    </row>
    <row r="7859" spans="1:20">
      <c r="A7859" s="1">
        <v>42491</v>
      </c>
      <c r="B7859" t="s">
        <v>121</v>
      </c>
      <c r="C7859">
        <f t="shared" si="372"/>
        <v>3</v>
      </c>
      <c r="D7859" t="s">
        <v>402</v>
      </c>
      <c r="E7859" s="4">
        <v>247332.36000000002</v>
      </c>
      <c r="F7859" s="4">
        <v>37099.853999999999</v>
      </c>
      <c r="G7859" s="3">
        <v>0.15</v>
      </c>
      <c r="H7859" s="7">
        <v>2748.1373333333336</v>
      </c>
      <c r="I7859" s="4">
        <v>412.22059999999999</v>
      </c>
      <c r="J7859">
        <v>90</v>
      </c>
      <c r="K7859" t="s">
        <v>20</v>
      </c>
      <c r="L7859" t="s">
        <v>21</v>
      </c>
      <c r="M7859" t="s">
        <v>130</v>
      </c>
      <c r="N7859" s="2">
        <v>42123</v>
      </c>
      <c r="O7859" s="2">
        <v>42853</v>
      </c>
      <c r="P7859" t="s">
        <v>24</v>
      </c>
      <c r="Q7859" t="s">
        <v>455</v>
      </c>
      <c r="R7859" s="5" t="str">
        <f t="shared" si="373"/>
        <v>0.13</v>
      </c>
      <c r="S7859" s="6" t="str">
        <f t="shared" si="374"/>
        <v>0.13</v>
      </c>
      <c r="T7859">
        <f>ROUND(INT(表1[[#This Row],[合同结束日期]]-表1[[#This Row],[合同起始日期]])/365,1)</f>
        <v>2</v>
      </c>
    </row>
    <row r="7860" spans="1:20">
      <c r="A7860" s="1">
        <v>42491</v>
      </c>
      <c r="B7860" t="s">
        <v>121</v>
      </c>
      <c r="C7860">
        <f t="shared" si="372"/>
        <v>3</v>
      </c>
      <c r="D7860" t="s">
        <v>135</v>
      </c>
      <c r="E7860" s="4">
        <v>492066</v>
      </c>
      <c r="F7860" s="4">
        <v>91081.416599999997</v>
      </c>
      <c r="G7860" s="3">
        <v>0.18509999999999999</v>
      </c>
      <c r="H7860" s="7">
        <v>1188.5652173913043</v>
      </c>
      <c r="I7860" s="4">
        <v>220.00342173913043</v>
      </c>
      <c r="J7860">
        <v>414</v>
      </c>
      <c r="K7860" t="s">
        <v>44</v>
      </c>
      <c r="L7860" t="s">
        <v>72</v>
      </c>
      <c r="M7860" t="s">
        <v>71</v>
      </c>
      <c r="N7860" s="2">
        <v>42104</v>
      </c>
      <c r="O7860" s="2">
        <v>43594</v>
      </c>
      <c r="P7860" t="s">
        <v>24</v>
      </c>
      <c r="Q7860" t="s">
        <v>48</v>
      </c>
      <c r="R7860" s="5" t="str">
        <f t="shared" si="373"/>
        <v>0.11</v>
      </c>
      <c r="S7860" s="6" t="str">
        <f t="shared" si="374"/>
        <v/>
      </c>
      <c r="T7860">
        <f>ROUND(INT(表1[[#This Row],[合同结束日期]]-表1[[#This Row],[合同起始日期]])/365,1)</f>
        <v>4.0999999999999996</v>
      </c>
    </row>
    <row r="7861" spans="1:20">
      <c r="A7861" s="1">
        <v>42491</v>
      </c>
      <c r="B7861" t="s">
        <v>121</v>
      </c>
      <c r="C7861">
        <f t="shared" si="372"/>
        <v>3</v>
      </c>
      <c r="D7861" t="s">
        <v>136</v>
      </c>
      <c r="E7861" s="4">
        <v>382210.8</v>
      </c>
      <c r="F7861" s="4">
        <v>51445.573679999994</v>
      </c>
      <c r="G7861" s="3">
        <v>0.1346</v>
      </c>
      <c r="H7861" s="7">
        <v>1279.1526104417669</v>
      </c>
      <c r="I7861" s="4">
        <v>172.17394136546181</v>
      </c>
      <c r="J7861">
        <v>298.8</v>
      </c>
      <c r="K7861" t="s">
        <v>44</v>
      </c>
      <c r="L7861" t="s">
        <v>72</v>
      </c>
      <c r="M7861" t="s">
        <v>71</v>
      </c>
      <c r="N7861" s="2">
        <v>41271</v>
      </c>
      <c r="O7861" s="2">
        <v>43229</v>
      </c>
      <c r="P7861" t="s">
        <v>24</v>
      </c>
      <c r="Q7861" t="s">
        <v>495</v>
      </c>
      <c r="R7861" s="5" t="str">
        <f t="shared" si="373"/>
        <v>0.11</v>
      </c>
      <c r="S7861" s="6" t="str">
        <f t="shared" si="374"/>
        <v>0.11</v>
      </c>
      <c r="T7861">
        <f>ROUND(INT(表1[[#This Row],[合同结束日期]]-表1[[#This Row],[合同起始日期]])/365,1)</f>
        <v>5.4</v>
      </c>
    </row>
    <row r="7862" spans="1:20">
      <c r="A7862" s="1">
        <v>42491</v>
      </c>
      <c r="B7862" t="s">
        <v>121</v>
      </c>
      <c r="C7862">
        <f t="shared" si="372"/>
        <v>3</v>
      </c>
      <c r="D7862" t="s">
        <v>137</v>
      </c>
      <c r="E7862" s="4">
        <v>278668.32</v>
      </c>
      <c r="F7862" s="4">
        <v>39961.037088000005</v>
      </c>
      <c r="G7862" s="3">
        <v>0.1434</v>
      </c>
      <c r="H7862" s="7">
        <v>1132.7980487804878</v>
      </c>
      <c r="I7862" s="4">
        <v>162.44324019512197</v>
      </c>
      <c r="J7862">
        <v>246</v>
      </c>
      <c r="K7862" t="s">
        <v>44</v>
      </c>
      <c r="L7862" t="s">
        <v>72</v>
      </c>
      <c r="M7862" t="s">
        <v>126</v>
      </c>
      <c r="N7862" s="2">
        <v>41249</v>
      </c>
      <c r="O7862" s="2">
        <v>43229</v>
      </c>
      <c r="P7862" t="s">
        <v>24</v>
      </c>
      <c r="Q7862" t="s">
        <v>435</v>
      </c>
      <c r="R7862" s="5" t="str">
        <f t="shared" si="373"/>
        <v>0.1</v>
      </c>
      <c r="S7862" s="6" t="str">
        <f t="shared" si="374"/>
        <v>0.1</v>
      </c>
      <c r="T7862">
        <f>ROUND(INT(表1[[#This Row],[合同结束日期]]-表1[[#This Row],[合同起始日期]])/365,1)</f>
        <v>5.4</v>
      </c>
    </row>
    <row r="7863" spans="1:20">
      <c r="A7863" s="1">
        <v>42491</v>
      </c>
      <c r="B7863" t="s">
        <v>121</v>
      </c>
      <c r="C7863">
        <f t="shared" si="372"/>
        <v>3</v>
      </c>
      <c r="D7863" t="s">
        <v>443</v>
      </c>
      <c r="E7863" s="4">
        <v>269890.8</v>
      </c>
      <c r="F7863" s="4">
        <v>20592.668039999997</v>
      </c>
      <c r="G7863" s="3">
        <v>7.6299999999999993E-2</v>
      </c>
      <c r="H7863" s="7">
        <v>4589.9795918367345</v>
      </c>
      <c r="I7863" s="4">
        <v>350.21544285714282</v>
      </c>
      <c r="J7863">
        <v>58.8</v>
      </c>
      <c r="K7863" t="s">
        <v>140</v>
      </c>
      <c r="L7863" t="s">
        <v>309</v>
      </c>
      <c r="M7863" t="s">
        <v>309</v>
      </c>
      <c r="N7863" s="2">
        <v>42156</v>
      </c>
      <c r="O7863" s="2">
        <v>42886</v>
      </c>
      <c r="P7863" t="s">
        <v>24</v>
      </c>
      <c r="Q7863" t="s">
        <v>208</v>
      </c>
      <c r="R7863" s="5" t="str">
        <f t="shared" si="373"/>
        <v>0.05</v>
      </c>
      <c r="S7863" s="6" t="str">
        <f t="shared" si="374"/>
        <v/>
      </c>
      <c r="T7863">
        <f>ROUND(INT(表1[[#This Row],[合同结束日期]]-表1[[#This Row],[合同起始日期]])/365,1)</f>
        <v>2</v>
      </c>
    </row>
    <row r="7864" spans="1:20">
      <c r="A7864" s="1">
        <v>42491</v>
      </c>
      <c r="B7864" t="s">
        <v>121</v>
      </c>
      <c r="C7864">
        <f t="shared" si="372"/>
        <v>3</v>
      </c>
      <c r="D7864" t="s">
        <v>493</v>
      </c>
      <c r="E7864" s="4">
        <v>566499.6</v>
      </c>
      <c r="F7864" s="4">
        <v>139642.1514</v>
      </c>
      <c r="G7864" s="3">
        <v>0.24650000000000002</v>
      </c>
      <c r="H7864" s="7">
        <v>1095.3201856148494</v>
      </c>
      <c r="I7864" s="4">
        <v>269.99642575406034</v>
      </c>
      <c r="J7864">
        <v>517.19999999999993</v>
      </c>
      <c r="K7864" t="s">
        <v>11</v>
      </c>
      <c r="L7864" t="s">
        <v>92</v>
      </c>
      <c r="M7864" t="s">
        <v>92</v>
      </c>
      <c r="N7864" s="2">
        <v>42423</v>
      </c>
      <c r="O7864" s="2">
        <v>43518</v>
      </c>
      <c r="P7864" t="s">
        <v>24</v>
      </c>
      <c r="Q7864" t="s">
        <v>56</v>
      </c>
      <c r="R7864" s="5" t="str">
        <f t="shared" si="373"/>
        <v>0.17</v>
      </c>
      <c r="S7864" s="6" t="str">
        <f t="shared" si="374"/>
        <v/>
      </c>
      <c r="T7864">
        <f>ROUND(INT(表1[[#This Row],[合同结束日期]]-表1[[#This Row],[合同起始日期]])/365,1)</f>
        <v>3</v>
      </c>
    </row>
    <row r="7865" spans="1:20">
      <c r="A7865" s="1">
        <v>42491</v>
      </c>
      <c r="B7865" t="s">
        <v>121</v>
      </c>
      <c r="C7865">
        <f t="shared" si="372"/>
        <v>3</v>
      </c>
      <c r="D7865" t="s">
        <v>142</v>
      </c>
      <c r="E7865" s="4">
        <v>240886.91999999998</v>
      </c>
      <c r="F7865" s="4">
        <v>48779.601300000002</v>
      </c>
      <c r="G7865" s="3">
        <v>0.20250000000000001</v>
      </c>
      <c r="H7865" s="7">
        <v>912.45045454545448</v>
      </c>
      <c r="I7865" s="4">
        <v>184.77121704545456</v>
      </c>
      <c r="J7865">
        <v>264</v>
      </c>
      <c r="K7865" t="s">
        <v>60</v>
      </c>
      <c r="L7865" t="s">
        <v>61</v>
      </c>
      <c r="M7865" t="s">
        <v>143</v>
      </c>
      <c r="N7865" s="2">
        <v>41383</v>
      </c>
      <c r="O7865" s="2">
        <v>42873</v>
      </c>
      <c r="P7865" t="s">
        <v>24</v>
      </c>
      <c r="Q7865" t="s">
        <v>495</v>
      </c>
      <c r="R7865" s="5" t="str">
        <f t="shared" si="373"/>
        <v>0.11</v>
      </c>
      <c r="S7865" s="6" t="str">
        <f t="shared" si="374"/>
        <v>0.11</v>
      </c>
      <c r="T7865">
        <f>ROUND(INT(表1[[#This Row],[合同结束日期]]-表1[[#This Row],[合同起始日期]])/365,1)</f>
        <v>4.0999999999999996</v>
      </c>
    </row>
    <row r="7866" spans="1:20">
      <c r="A7866" s="1">
        <v>42491</v>
      </c>
      <c r="B7866" t="s">
        <v>121</v>
      </c>
      <c r="C7866">
        <f t="shared" si="372"/>
        <v>3</v>
      </c>
      <c r="D7866" t="s">
        <v>425</v>
      </c>
      <c r="E7866" s="4">
        <v>260964</v>
      </c>
      <c r="F7866" s="4">
        <v>42458.842799999999</v>
      </c>
      <c r="G7866" s="3">
        <v>0.16269999999999998</v>
      </c>
      <c r="H7866" s="7">
        <v>6396.176470588236</v>
      </c>
      <c r="I7866" s="4">
        <v>1040.6579117647059</v>
      </c>
      <c r="J7866">
        <v>40.799999999999997</v>
      </c>
      <c r="K7866" t="s">
        <v>44</v>
      </c>
      <c r="L7866" t="s">
        <v>46</v>
      </c>
      <c r="M7866" t="s">
        <v>187</v>
      </c>
      <c r="N7866" s="2">
        <v>42156</v>
      </c>
      <c r="O7866" s="2">
        <v>42886</v>
      </c>
      <c r="P7866" t="s">
        <v>24</v>
      </c>
      <c r="Q7866" t="s">
        <v>25</v>
      </c>
      <c r="R7866" s="5" t="str">
        <f t="shared" si="373"/>
        <v>0.15</v>
      </c>
      <c r="S7866" s="6" t="str">
        <f t="shared" si="374"/>
        <v/>
      </c>
      <c r="T7866">
        <f>ROUND(INT(表1[[#This Row],[合同结束日期]]-表1[[#This Row],[合同起始日期]])/365,1)</f>
        <v>2</v>
      </c>
    </row>
    <row r="7867" spans="1:20">
      <c r="A7867" s="1">
        <v>42491</v>
      </c>
      <c r="B7867" t="s">
        <v>121</v>
      </c>
      <c r="C7867">
        <f t="shared" si="372"/>
        <v>3</v>
      </c>
      <c r="D7867" t="s">
        <v>146</v>
      </c>
      <c r="E7867" s="4">
        <v>543312.07199999993</v>
      </c>
      <c r="F7867" s="4">
        <v>81877.129250400001</v>
      </c>
      <c r="G7867" s="3">
        <v>0.15070000000000003</v>
      </c>
      <c r="H7867" s="7">
        <v>3329.1180882352937</v>
      </c>
      <c r="I7867" s="4">
        <v>501.69809589705886</v>
      </c>
      <c r="J7867">
        <v>163.19999999999999</v>
      </c>
      <c r="K7867" t="s">
        <v>11</v>
      </c>
      <c r="L7867" t="s">
        <v>51</v>
      </c>
      <c r="M7867" t="s">
        <v>50</v>
      </c>
      <c r="N7867" s="2">
        <v>41343</v>
      </c>
      <c r="O7867" s="2">
        <v>42499</v>
      </c>
      <c r="P7867" t="s">
        <v>18</v>
      </c>
      <c r="Q7867" t="s">
        <v>83</v>
      </c>
      <c r="R7867" s="5" t="str">
        <f t="shared" si="373"/>
        <v>0.14</v>
      </c>
      <c r="S7867" s="6" t="str">
        <f t="shared" si="374"/>
        <v/>
      </c>
      <c r="T7867">
        <f>ROUND(INT(表1[[#This Row],[合同结束日期]]-表1[[#This Row],[合同起始日期]])/365,1)</f>
        <v>3.2</v>
      </c>
    </row>
    <row r="7868" spans="1:20">
      <c r="A7868" s="1">
        <v>42491</v>
      </c>
      <c r="B7868" t="s">
        <v>121</v>
      </c>
      <c r="C7868">
        <f t="shared" si="372"/>
        <v>3</v>
      </c>
      <c r="D7868" t="s">
        <v>147</v>
      </c>
      <c r="E7868" s="4">
        <v>1002782.088</v>
      </c>
      <c r="F7868" s="4">
        <v>88244.823743999994</v>
      </c>
      <c r="G7868" s="3">
        <v>8.7999999999999995E-2</v>
      </c>
      <c r="H7868" s="7">
        <v>1236.1712130177516</v>
      </c>
      <c r="I7868" s="4">
        <v>108.78306674556214</v>
      </c>
      <c r="J7868">
        <v>811.19999999999993</v>
      </c>
      <c r="K7868" t="s">
        <v>44</v>
      </c>
      <c r="L7868" t="s">
        <v>72</v>
      </c>
      <c r="M7868" t="s">
        <v>71</v>
      </c>
      <c r="N7868" s="2">
        <v>41240</v>
      </c>
      <c r="O7868" s="2">
        <v>44325</v>
      </c>
      <c r="P7868" t="s">
        <v>18</v>
      </c>
      <c r="Q7868" t="s">
        <v>391</v>
      </c>
      <c r="R7868" s="5" t="str">
        <f t="shared" si="373"/>
        <v>0.08</v>
      </c>
      <c r="S7868" s="6" t="str">
        <f t="shared" si="374"/>
        <v>0.08</v>
      </c>
      <c r="T7868">
        <f>ROUND(INT(表1[[#This Row],[合同结束日期]]-表1[[#This Row],[合同起始日期]])/365,1)</f>
        <v>8.5</v>
      </c>
    </row>
    <row r="7869" spans="1:20">
      <c r="A7869" s="1">
        <v>42491</v>
      </c>
      <c r="B7869" t="s">
        <v>121</v>
      </c>
      <c r="C7869">
        <f t="shared" si="372"/>
        <v>3</v>
      </c>
      <c r="D7869" t="s">
        <v>148</v>
      </c>
      <c r="E7869" s="4">
        <v>194280</v>
      </c>
      <c r="F7869" s="4">
        <v>27024.348000000002</v>
      </c>
      <c r="G7869" s="3">
        <v>0.1391</v>
      </c>
      <c r="H7869" s="7">
        <v>2611.2903225806454</v>
      </c>
      <c r="I7869" s="4">
        <v>363.23048387096782</v>
      </c>
      <c r="J7869">
        <v>74.399999999999991</v>
      </c>
      <c r="K7869" t="s">
        <v>44</v>
      </c>
      <c r="L7869" t="s">
        <v>72</v>
      </c>
      <c r="M7869" t="s">
        <v>126</v>
      </c>
      <c r="N7869" s="2">
        <v>41312</v>
      </c>
      <c r="O7869" s="2">
        <v>43229</v>
      </c>
      <c r="P7869" t="s">
        <v>24</v>
      </c>
      <c r="Q7869" t="s">
        <v>394</v>
      </c>
      <c r="R7869" s="5" t="str">
        <f t="shared" si="373"/>
        <v>0.12</v>
      </c>
      <c r="S7869" s="6" t="str">
        <f t="shared" si="374"/>
        <v>0.12</v>
      </c>
      <c r="T7869">
        <f>ROUND(INT(表1[[#This Row],[合同结束日期]]-表1[[#This Row],[合同起始日期]])/365,1)</f>
        <v>5.3</v>
      </c>
    </row>
    <row r="7870" spans="1:20">
      <c r="A7870" s="1">
        <v>42491</v>
      </c>
      <c r="B7870" t="s">
        <v>121</v>
      </c>
      <c r="C7870">
        <f t="shared" si="372"/>
        <v>3</v>
      </c>
      <c r="D7870" t="s">
        <v>477</v>
      </c>
      <c r="E7870" s="4">
        <v>80464.800000000003</v>
      </c>
      <c r="F7870" s="4">
        <v>13131.855360000001</v>
      </c>
      <c r="G7870" s="3">
        <v>0.16320000000000001</v>
      </c>
      <c r="H7870" s="7">
        <v>2163.0322580645166</v>
      </c>
      <c r="I7870" s="4">
        <v>353.0068645161291</v>
      </c>
      <c r="J7870">
        <v>37.199999999999996</v>
      </c>
      <c r="K7870" t="s">
        <v>44</v>
      </c>
      <c r="L7870" t="s">
        <v>46</v>
      </c>
      <c r="M7870" t="s">
        <v>187</v>
      </c>
      <c r="N7870" s="2">
        <v>42293</v>
      </c>
      <c r="O7870" s="2">
        <v>43023</v>
      </c>
      <c r="P7870" t="s">
        <v>24</v>
      </c>
      <c r="Q7870" t="s">
        <v>83</v>
      </c>
      <c r="R7870" s="5" t="str">
        <f t="shared" si="373"/>
        <v>0.14</v>
      </c>
      <c r="S7870" s="6" t="str">
        <f t="shared" si="374"/>
        <v/>
      </c>
      <c r="T7870">
        <f>ROUND(INT(表1[[#This Row],[合同结束日期]]-表1[[#This Row],[合同起始日期]])/365,1)</f>
        <v>2</v>
      </c>
    </row>
    <row r="7871" spans="1:20">
      <c r="A7871" s="1">
        <v>42491</v>
      </c>
      <c r="B7871" t="s">
        <v>121</v>
      </c>
      <c r="C7871">
        <f t="shared" si="372"/>
        <v>3</v>
      </c>
      <c r="D7871" t="s">
        <v>149</v>
      </c>
      <c r="E7871" s="4">
        <v>3434421.0239999997</v>
      </c>
      <c r="F7871" s="4">
        <v>424687.49591974873</v>
      </c>
      <c r="G7871" s="3">
        <v>0.12365621248880078</v>
      </c>
      <c r="H7871" s="7">
        <v>769.77340505648203</v>
      </c>
      <c r="I7871" s="4">
        <v>95.187263743892046</v>
      </c>
      <c r="J7871">
        <v>4461.5999999999995</v>
      </c>
      <c r="K7871" t="s">
        <v>151</v>
      </c>
      <c r="L7871" t="s">
        <v>150</v>
      </c>
      <c r="M7871" t="s">
        <v>150</v>
      </c>
      <c r="N7871" s="2">
        <v>41150</v>
      </c>
      <c r="O7871" s="2">
        <v>48708</v>
      </c>
      <c r="P7871" t="s">
        <v>24</v>
      </c>
      <c r="Q7871" t="s">
        <v>65</v>
      </c>
      <c r="R7871" s="5" t="str">
        <f t="shared" si="373"/>
        <v>0.12</v>
      </c>
      <c r="S7871" s="6" t="str">
        <f t="shared" si="374"/>
        <v/>
      </c>
      <c r="T7871">
        <f>ROUND(INT(表1[[#This Row],[合同结束日期]]-表1[[#This Row],[合同起始日期]])/365,1)</f>
        <v>20.7</v>
      </c>
    </row>
    <row r="7872" spans="1:20">
      <c r="A7872" s="1">
        <v>42491</v>
      </c>
      <c r="B7872" t="s">
        <v>121</v>
      </c>
      <c r="C7872">
        <f t="shared" si="372"/>
        <v>3</v>
      </c>
      <c r="D7872" t="s">
        <v>225</v>
      </c>
      <c r="E7872" s="4">
        <v>407340</v>
      </c>
      <c r="F7872" s="4">
        <v>54249.119999999988</v>
      </c>
      <c r="G7872" s="3">
        <v>0.13317896597437029</v>
      </c>
      <c r="H7872" s="7">
        <v>2256.5312770059163</v>
      </c>
      <c r="I7872" s="4">
        <v>300.52250216047327</v>
      </c>
      <c r="J7872">
        <v>180.51599999999999</v>
      </c>
      <c r="K7872" t="s">
        <v>44</v>
      </c>
      <c r="L7872" t="s">
        <v>72</v>
      </c>
      <c r="M7872" t="s">
        <v>126</v>
      </c>
      <c r="N7872" s="2">
        <v>41337</v>
      </c>
      <c r="O7872" s="2">
        <v>46917</v>
      </c>
      <c r="P7872" t="s">
        <v>24</v>
      </c>
      <c r="Q7872">
        <v>0.08</v>
      </c>
      <c r="R7872" s="5">
        <f t="shared" si="373"/>
        <v>0.08</v>
      </c>
      <c r="S7872" s="6" t="str">
        <f t="shared" si="374"/>
        <v/>
      </c>
      <c r="T7872">
        <f>ROUND(INT(表1[[#This Row],[合同结束日期]]-表1[[#This Row],[合同起始日期]])/365,1)</f>
        <v>15.3</v>
      </c>
    </row>
    <row r="7873" spans="1:20">
      <c r="A7873" s="1">
        <v>42491</v>
      </c>
      <c r="B7873" t="s">
        <v>121</v>
      </c>
      <c r="C7873">
        <f t="shared" si="372"/>
        <v>3</v>
      </c>
      <c r="D7873" t="s">
        <v>138</v>
      </c>
      <c r="E7873" s="4">
        <v>109605.59999999999</v>
      </c>
      <c r="F7873" s="4">
        <v>18128.766239999997</v>
      </c>
      <c r="G7873" s="3">
        <v>0.16539999999999999</v>
      </c>
      <c r="H7873" s="7">
        <v>1985.608695652174</v>
      </c>
      <c r="I7873" s="4">
        <v>328.41967826086955</v>
      </c>
      <c r="J7873">
        <v>55.199999999999996</v>
      </c>
      <c r="K7873" t="s">
        <v>140</v>
      </c>
      <c r="L7873" t="s">
        <v>139</v>
      </c>
      <c r="M7873" t="s">
        <v>139</v>
      </c>
      <c r="N7873" s="2">
        <v>42182</v>
      </c>
      <c r="O7873" s="2">
        <v>42912</v>
      </c>
      <c r="P7873" t="s">
        <v>24</v>
      </c>
      <c r="Q7873" t="s">
        <v>83</v>
      </c>
      <c r="R7873" s="5" t="str">
        <f t="shared" si="373"/>
        <v>0.14</v>
      </c>
      <c r="S7873" s="6" t="str">
        <f t="shared" si="374"/>
        <v/>
      </c>
      <c r="T7873">
        <f>ROUND(INT(表1[[#This Row],[合同结束日期]]-表1[[#This Row],[合同起始日期]])/365,1)</f>
        <v>2</v>
      </c>
    </row>
    <row r="7874" spans="1:20">
      <c r="A7874" s="1">
        <v>42491</v>
      </c>
      <c r="B7874" t="s">
        <v>121</v>
      </c>
      <c r="C7874">
        <f t="shared" si="372"/>
        <v>3</v>
      </c>
      <c r="D7874" t="s">
        <v>426</v>
      </c>
      <c r="E7874" s="4">
        <v>415438.44</v>
      </c>
      <c r="F7874" s="4">
        <v>74363.480760000006</v>
      </c>
      <c r="G7874" s="3">
        <v>0.17900000000000002</v>
      </c>
      <c r="H7874" s="7">
        <v>3394.1049019607844</v>
      </c>
      <c r="I7874" s="4">
        <v>607.54477745098052</v>
      </c>
      <c r="J7874">
        <v>122.39999999999999</v>
      </c>
      <c r="K7874" t="s">
        <v>11</v>
      </c>
      <c r="L7874" t="s">
        <v>13</v>
      </c>
      <c r="M7874" t="s">
        <v>27</v>
      </c>
      <c r="N7874" s="2">
        <v>42172</v>
      </c>
      <c r="O7874" s="2">
        <v>42902</v>
      </c>
      <c r="P7874" t="s">
        <v>24</v>
      </c>
      <c r="Q7874" t="s">
        <v>59</v>
      </c>
      <c r="R7874" s="5" t="str">
        <f t="shared" si="373"/>
        <v>0.16</v>
      </c>
      <c r="S7874" s="6" t="str">
        <f t="shared" si="374"/>
        <v/>
      </c>
      <c r="T7874">
        <f>ROUND(INT(表1[[#This Row],[合同结束日期]]-表1[[#This Row],[合同起始日期]])/365,1)</f>
        <v>2</v>
      </c>
    </row>
    <row r="7875" spans="1:20">
      <c r="A7875" s="1">
        <v>42491</v>
      </c>
      <c r="B7875" t="s">
        <v>121</v>
      </c>
      <c r="C7875">
        <f t="shared" si="372"/>
        <v>3</v>
      </c>
      <c r="D7875" t="s">
        <v>445</v>
      </c>
      <c r="E7875" s="4">
        <v>131773.56</v>
      </c>
      <c r="F7875" s="4">
        <v>28370.847468000004</v>
      </c>
      <c r="G7875" s="3">
        <v>0.21530000000000002</v>
      </c>
      <c r="H7875" s="7">
        <v>1426.1207792207792</v>
      </c>
      <c r="I7875" s="4">
        <v>307.04380376623385</v>
      </c>
      <c r="J7875">
        <v>92.399999999999991</v>
      </c>
      <c r="K7875" t="s">
        <v>11</v>
      </c>
      <c r="L7875" t="s">
        <v>51</v>
      </c>
      <c r="M7875" t="s">
        <v>50</v>
      </c>
      <c r="N7875" s="2">
        <v>42172</v>
      </c>
      <c r="O7875" s="2">
        <v>42902</v>
      </c>
      <c r="P7875" t="s">
        <v>24</v>
      </c>
      <c r="Q7875" t="s">
        <v>30</v>
      </c>
      <c r="R7875" s="5" t="str">
        <f t="shared" si="373"/>
        <v>0.18</v>
      </c>
      <c r="S7875" s="6" t="str">
        <f t="shared" si="374"/>
        <v/>
      </c>
      <c r="T7875">
        <f>ROUND(INT(表1[[#This Row],[合同结束日期]]-表1[[#This Row],[合同起始日期]])/365,1)</f>
        <v>2</v>
      </c>
    </row>
    <row r="7876" spans="1:20">
      <c r="A7876" s="1">
        <v>42491</v>
      </c>
      <c r="B7876" t="s">
        <v>121</v>
      </c>
      <c r="C7876">
        <f t="shared" si="372"/>
        <v>3</v>
      </c>
      <c r="D7876" t="s">
        <v>447</v>
      </c>
      <c r="E7876" s="4">
        <v>547540.79999999993</v>
      </c>
      <c r="F7876" s="4">
        <v>93629.476800000019</v>
      </c>
      <c r="G7876" s="3">
        <v>0.17100000000000007</v>
      </c>
      <c r="H7876" s="7">
        <v>4562.8399999999992</v>
      </c>
      <c r="I7876" s="4">
        <v>780.24564000000021</v>
      </c>
      <c r="J7876">
        <v>120</v>
      </c>
      <c r="K7876" t="s">
        <v>11</v>
      </c>
      <c r="L7876" t="s">
        <v>51</v>
      </c>
      <c r="M7876" t="s">
        <v>50</v>
      </c>
      <c r="N7876" s="2">
        <v>42172</v>
      </c>
      <c r="O7876" s="2">
        <v>42902</v>
      </c>
      <c r="P7876" t="s">
        <v>24</v>
      </c>
      <c r="Q7876" t="s">
        <v>59</v>
      </c>
      <c r="R7876" s="5" t="str">
        <f t="shared" si="373"/>
        <v>0.16</v>
      </c>
      <c r="S7876" s="6" t="str">
        <f t="shared" si="374"/>
        <v/>
      </c>
      <c r="T7876">
        <f>ROUND(INT(表1[[#This Row],[合同结束日期]]-表1[[#This Row],[合同起始日期]])/365,1)</f>
        <v>2</v>
      </c>
    </row>
    <row r="7877" spans="1:20">
      <c r="A7877" s="1">
        <v>42491</v>
      </c>
      <c r="B7877" t="s">
        <v>121</v>
      </c>
      <c r="C7877">
        <f t="shared" si="372"/>
        <v>3</v>
      </c>
      <c r="D7877" t="s">
        <v>367</v>
      </c>
      <c r="E7877" s="4">
        <v>834904.79999999993</v>
      </c>
      <c r="F7877" s="4">
        <v>139596.08255999998</v>
      </c>
      <c r="G7877" s="3">
        <v>0.16719999999999999</v>
      </c>
      <c r="H7877" s="7">
        <v>6957.5399999999991</v>
      </c>
      <c r="I7877" s="4">
        <v>1163.3006879999998</v>
      </c>
      <c r="J7877">
        <v>120</v>
      </c>
      <c r="K7877" t="s">
        <v>11</v>
      </c>
      <c r="L7877" t="s">
        <v>51</v>
      </c>
      <c r="M7877" t="s">
        <v>50</v>
      </c>
      <c r="N7877" s="2">
        <v>41989</v>
      </c>
      <c r="O7877" s="2">
        <v>42719</v>
      </c>
      <c r="P7877" t="s">
        <v>24</v>
      </c>
      <c r="Q7877" t="s">
        <v>59</v>
      </c>
      <c r="R7877" s="5" t="str">
        <f t="shared" si="373"/>
        <v>0.16</v>
      </c>
      <c r="S7877" s="6" t="str">
        <f t="shared" si="374"/>
        <v/>
      </c>
      <c r="T7877">
        <f>ROUND(INT(表1[[#This Row],[合同结束日期]]-表1[[#This Row],[合同起始日期]])/365,1)</f>
        <v>2</v>
      </c>
    </row>
    <row r="7878" spans="1:20">
      <c r="A7878" s="1">
        <v>42491</v>
      </c>
      <c r="B7878" t="s">
        <v>121</v>
      </c>
      <c r="C7878">
        <f t="shared" si="372"/>
        <v>3</v>
      </c>
      <c r="D7878" t="s">
        <v>158</v>
      </c>
      <c r="E7878" s="4">
        <v>164460.6</v>
      </c>
      <c r="F7878" s="4">
        <v>29866.044959999999</v>
      </c>
      <c r="G7878" s="3">
        <v>0.18159999999999998</v>
      </c>
      <c r="H7878" s="7">
        <v>2447.3303571428573</v>
      </c>
      <c r="I7878" s="4">
        <v>444.43519285714285</v>
      </c>
      <c r="J7878">
        <v>67.2</v>
      </c>
      <c r="K7878" t="s">
        <v>11</v>
      </c>
      <c r="L7878" t="s">
        <v>13</v>
      </c>
      <c r="M7878" t="s">
        <v>27</v>
      </c>
      <c r="N7878" s="2">
        <v>41330</v>
      </c>
      <c r="O7878" s="2">
        <v>42864</v>
      </c>
      <c r="P7878" t="s">
        <v>24</v>
      </c>
      <c r="Q7878" t="s">
        <v>373</v>
      </c>
      <c r="R7878" s="5" t="str">
        <f t="shared" si="373"/>
        <v>0.16</v>
      </c>
      <c r="S7878" s="6" t="str">
        <f t="shared" si="374"/>
        <v>0.16</v>
      </c>
      <c r="T7878">
        <f>ROUND(INT(表1[[#This Row],[合同结束日期]]-表1[[#This Row],[合同起始日期]])/365,1)</f>
        <v>4.2</v>
      </c>
    </row>
    <row r="7879" spans="1:20">
      <c r="A7879" s="1">
        <v>42491</v>
      </c>
      <c r="B7879" t="s">
        <v>121</v>
      </c>
      <c r="C7879">
        <f t="shared" si="372"/>
        <v>3</v>
      </c>
      <c r="D7879" t="s">
        <v>108</v>
      </c>
      <c r="E7879" s="4">
        <v>183664.8</v>
      </c>
      <c r="F7879" s="4">
        <v>32747.433839999998</v>
      </c>
      <c r="G7879" s="3">
        <v>0.17829999999999999</v>
      </c>
      <c r="H7879" s="7">
        <v>2733.1071428571427</v>
      </c>
      <c r="I7879" s="4">
        <v>487.31300357142851</v>
      </c>
      <c r="J7879">
        <v>67.2</v>
      </c>
      <c r="K7879" t="s">
        <v>11</v>
      </c>
      <c r="L7879" t="s">
        <v>12</v>
      </c>
      <c r="M7879" t="s">
        <v>53</v>
      </c>
      <c r="N7879" s="2">
        <v>42156</v>
      </c>
      <c r="O7879" s="2">
        <v>42886</v>
      </c>
      <c r="P7879" t="s">
        <v>24</v>
      </c>
      <c r="Q7879" t="s">
        <v>59</v>
      </c>
      <c r="R7879" s="5" t="str">
        <f t="shared" si="373"/>
        <v>0.16</v>
      </c>
      <c r="S7879" s="6" t="str">
        <f t="shared" si="374"/>
        <v/>
      </c>
      <c r="T7879">
        <f>ROUND(INT(表1[[#This Row],[合同结束日期]]-表1[[#This Row],[合同起始日期]])/365,1)</f>
        <v>2</v>
      </c>
    </row>
    <row r="7880" spans="1:20">
      <c r="A7880" s="1">
        <v>42491</v>
      </c>
      <c r="B7880" t="s">
        <v>121</v>
      </c>
      <c r="C7880">
        <f t="shared" si="372"/>
        <v>3</v>
      </c>
      <c r="D7880" t="s">
        <v>244</v>
      </c>
      <c r="E7880" s="4">
        <v>507416.39999999997</v>
      </c>
      <c r="F7880" s="4">
        <v>98032.848480000001</v>
      </c>
      <c r="G7880" s="3">
        <v>0.19320000000000001</v>
      </c>
      <c r="H7880" s="7">
        <v>2728.0451612903225</v>
      </c>
      <c r="I7880" s="4">
        <v>527.05832516129033</v>
      </c>
      <c r="J7880">
        <v>186</v>
      </c>
      <c r="K7880" t="s">
        <v>11</v>
      </c>
      <c r="L7880" t="s">
        <v>13</v>
      </c>
      <c r="M7880" t="s">
        <v>27</v>
      </c>
      <c r="N7880" s="2">
        <v>41445</v>
      </c>
      <c r="O7880" s="2">
        <v>42935</v>
      </c>
      <c r="P7880" t="s">
        <v>24</v>
      </c>
      <c r="Q7880" t="s">
        <v>56</v>
      </c>
      <c r="R7880" s="5" t="str">
        <f t="shared" si="373"/>
        <v>0.17</v>
      </c>
      <c r="S7880" s="6" t="str">
        <f t="shared" si="374"/>
        <v/>
      </c>
      <c r="T7880">
        <f>ROUND(INT(表1[[#This Row],[合同结束日期]]-表1[[#This Row],[合同起始日期]])/365,1)</f>
        <v>4.0999999999999996</v>
      </c>
    </row>
    <row r="7881" spans="1:20">
      <c r="A7881" s="1">
        <v>42491</v>
      </c>
      <c r="B7881" t="s">
        <v>121</v>
      </c>
      <c r="C7881">
        <f t="shared" si="372"/>
        <v>3</v>
      </c>
      <c r="D7881" t="s">
        <v>160</v>
      </c>
      <c r="E7881" s="4">
        <v>265407.59999999998</v>
      </c>
      <c r="F7881" s="4">
        <v>47428.33812</v>
      </c>
      <c r="G7881" s="3">
        <v>0.17870000000000003</v>
      </c>
      <c r="H7881" s="7">
        <v>3625.786885245901</v>
      </c>
      <c r="I7881" s="4">
        <v>647.92811639344256</v>
      </c>
      <c r="J7881">
        <v>73.2</v>
      </c>
      <c r="K7881" t="s">
        <v>20</v>
      </c>
      <c r="L7881" t="s">
        <v>21</v>
      </c>
      <c r="M7881" t="s">
        <v>130</v>
      </c>
      <c r="N7881" s="2">
        <v>41295</v>
      </c>
      <c r="O7881" s="2">
        <v>42499</v>
      </c>
      <c r="P7881" t="s">
        <v>24</v>
      </c>
      <c r="Q7881" t="s">
        <v>25</v>
      </c>
      <c r="R7881" s="5" t="str">
        <f t="shared" si="373"/>
        <v>0.15</v>
      </c>
      <c r="S7881" s="6" t="str">
        <f t="shared" si="374"/>
        <v/>
      </c>
      <c r="T7881">
        <f>ROUND(INT(表1[[#This Row],[合同结束日期]]-表1[[#This Row],[合同起始日期]])/365,1)</f>
        <v>3.3</v>
      </c>
    </row>
    <row r="7882" spans="1:20">
      <c r="A7882" s="1">
        <v>42491</v>
      </c>
      <c r="B7882" t="s">
        <v>121</v>
      </c>
      <c r="C7882">
        <f t="shared" si="372"/>
        <v>3</v>
      </c>
      <c r="D7882" t="s">
        <v>161</v>
      </c>
      <c r="E7882" s="4">
        <v>226198.44</v>
      </c>
      <c r="F7882" s="4">
        <v>44900.390340000005</v>
      </c>
      <c r="G7882" s="3">
        <v>0.19850000000000001</v>
      </c>
      <c r="H7882" s="7">
        <v>2692.8385714285714</v>
      </c>
      <c r="I7882" s="4">
        <v>534.52845642857153</v>
      </c>
      <c r="J7882">
        <v>84</v>
      </c>
      <c r="K7882" t="s">
        <v>20</v>
      </c>
      <c r="L7882" t="s">
        <v>21</v>
      </c>
      <c r="M7882" t="s">
        <v>17</v>
      </c>
      <c r="N7882" s="2">
        <v>41326</v>
      </c>
      <c r="O7882" s="2">
        <v>42864</v>
      </c>
      <c r="P7882" t="s">
        <v>24</v>
      </c>
      <c r="Q7882" t="s">
        <v>393</v>
      </c>
      <c r="R7882" s="5" t="str">
        <f t="shared" si="373"/>
        <v>0.17</v>
      </c>
      <c r="S7882" s="6" t="str">
        <f t="shared" si="374"/>
        <v>0.18</v>
      </c>
      <c r="T7882">
        <f>ROUND(INT(表1[[#This Row],[合同结束日期]]-表1[[#This Row],[合同起始日期]])/365,1)</f>
        <v>4.2</v>
      </c>
    </row>
    <row r="7883" spans="1:20">
      <c r="A7883" s="1">
        <v>42491</v>
      </c>
      <c r="B7883" t="s">
        <v>121</v>
      </c>
      <c r="C7883">
        <f t="shared" si="372"/>
        <v>3</v>
      </c>
      <c r="D7883" t="s">
        <v>428</v>
      </c>
      <c r="E7883" s="4">
        <v>175200</v>
      </c>
      <c r="F7883" s="4">
        <v>35250.240000000005</v>
      </c>
      <c r="G7883" s="3">
        <v>0.20120000000000002</v>
      </c>
      <c r="H7883" s="7">
        <v>1640.4494382022472</v>
      </c>
      <c r="I7883" s="4">
        <v>330.05842696629219</v>
      </c>
      <c r="J7883">
        <v>106.8</v>
      </c>
      <c r="K7883" t="s">
        <v>20</v>
      </c>
      <c r="L7883" t="s">
        <v>21</v>
      </c>
      <c r="M7883" t="s">
        <v>130</v>
      </c>
      <c r="N7883" s="2">
        <v>42156</v>
      </c>
      <c r="O7883" s="2">
        <v>42886</v>
      </c>
      <c r="P7883" t="s">
        <v>24</v>
      </c>
      <c r="Q7883" t="s">
        <v>56</v>
      </c>
      <c r="R7883" s="5" t="str">
        <f t="shared" si="373"/>
        <v>0.17</v>
      </c>
      <c r="S7883" s="6" t="str">
        <f t="shared" si="374"/>
        <v/>
      </c>
      <c r="T7883">
        <f>ROUND(INT(表1[[#This Row],[合同结束日期]]-表1[[#This Row],[合同起始日期]])/365,1)</f>
        <v>2</v>
      </c>
    </row>
    <row r="7884" spans="1:20">
      <c r="A7884" s="1">
        <v>42491</v>
      </c>
      <c r="B7884" t="s">
        <v>121</v>
      </c>
      <c r="C7884">
        <f t="shared" si="372"/>
        <v>3</v>
      </c>
      <c r="D7884" t="s">
        <v>487</v>
      </c>
      <c r="E7884" s="4">
        <v>141164.4</v>
      </c>
      <c r="F7884" s="4">
        <v>25522.523520000002</v>
      </c>
      <c r="G7884" s="3">
        <v>0.18080000000000002</v>
      </c>
      <c r="H7884" s="7">
        <v>2735.7441860465115</v>
      </c>
      <c r="I7884" s="4">
        <v>494.62254883720931</v>
      </c>
      <c r="J7884">
        <v>51.6</v>
      </c>
      <c r="K7884" t="s">
        <v>20</v>
      </c>
      <c r="L7884" t="s">
        <v>21</v>
      </c>
      <c r="M7884" t="s">
        <v>130</v>
      </c>
      <c r="N7884" s="2">
        <v>42385</v>
      </c>
      <c r="O7884" s="2">
        <v>43115</v>
      </c>
      <c r="P7884" t="s">
        <v>24</v>
      </c>
      <c r="Q7884" t="s">
        <v>59</v>
      </c>
      <c r="R7884" s="5" t="str">
        <f t="shared" si="373"/>
        <v>0.16</v>
      </c>
      <c r="S7884" s="6" t="str">
        <f t="shared" si="374"/>
        <v/>
      </c>
      <c r="T7884">
        <f>ROUND(INT(表1[[#This Row],[合同结束日期]]-表1[[#This Row],[合同起始日期]])/365,1)</f>
        <v>2</v>
      </c>
    </row>
    <row r="7885" spans="1:20">
      <c r="A7885" s="1">
        <v>42491</v>
      </c>
      <c r="B7885" t="s">
        <v>121</v>
      </c>
      <c r="C7885">
        <f t="shared" si="372"/>
        <v>3</v>
      </c>
      <c r="D7885" t="s">
        <v>448</v>
      </c>
      <c r="E7885" s="4">
        <v>133690.79999999999</v>
      </c>
      <c r="F7885" s="4">
        <v>26042.967840000001</v>
      </c>
      <c r="G7885" s="3">
        <v>0.19480000000000003</v>
      </c>
      <c r="H7885" s="7">
        <v>2142.4807692307691</v>
      </c>
      <c r="I7885" s="4">
        <v>417.35525384615386</v>
      </c>
      <c r="J7885">
        <v>62.4</v>
      </c>
      <c r="K7885" t="s">
        <v>20</v>
      </c>
      <c r="L7885" t="s">
        <v>21</v>
      </c>
      <c r="M7885" t="s">
        <v>130</v>
      </c>
      <c r="N7885" s="2">
        <v>42156</v>
      </c>
      <c r="O7885" s="2">
        <v>42886</v>
      </c>
      <c r="P7885" t="s">
        <v>24</v>
      </c>
      <c r="Q7885" t="s">
        <v>56</v>
      </c>
      <c r="R7885" s="5" t="str">
        <f t="shared" si="373"/>
        <v>0.17</v>
      </c>
      <c r="S7885" s="6" t="str">
        <f t="shared" si="374"/>
        <v/>
      </c>
      <c r="T7885">
        <f>ROUND(INT(表1[[#This Row],[合同结束日期]]-表1[[#This Row],[合同起始日期]])/365,1)</f>
        <v>2</v>
      </c>
    </row>
    <row r="7886" spans="1:20">
      <c r="A7886" s="1">
        <v>42491</v>
      </c>
      <c r="B7886" t="s">
        <v>121</v>
      </c>
      <c r="C7886">
        <f t="shared" si="372"/>
        <v>3</v>
      </c>
      <c r="D7886" t="s">
        <v>380</v>
      </c>
      <c r="E7886" s="4">
        <v>264423.96000000002</v>
      </c>
      <c r="F7886" s="4">
        <v>48944.874996000006</v>
      </c>
      <c r="G7886" s="3">
        <v>0.18510000000000001</v>
      </c>
      <c r="H7886" s="7">
        <v>2899.3855263157898</v>
      </c>
      <c r="I7886" s="4">
        <v>536.67626092105263</v>
      </c>
      <c r="J7886">
        <v>91.2</v>
      </c>
      <c r="K7886" t="s">
        <v>20</v>
      </c>
      <c r="L7886" t="s">
        <v>21</v>
      </c>
      <c r="M7886" t="s">
        <v>130</v>
      </c>
      <c r="N7886" s="2">
        <v>42104</v>
      </c>
      <c r="O7886" s="2">
        <v>42834</v>
      </c>
      <c r="P7886" t="s">
        <v>24</v>
      </c>
      <c r="Q7886" t="s">
        <v>56</v>
      </c>
      <c r="R7886" s="5" t="str">
        <f t="shared" si="373"/>
        <v>0.17</v>
      </c>
      <c r="S7886" s="6" t="str">
        <f t="shared" si="374"/>
        <v/>
      </c>
      <c r="T7886">
        <f>ROUND(INT(表1[[#This Row],[合同结束日期]]-表1[[#This Row],[合同起始日期]])/365,1)</f>
        <v>2</v>
      </c>
    </row>
    <row r="7887" spans="1:20">
      <c r="A7887" s="1">
        <v>42491</v>
      </c>
      <c r="B7887" t="s">
        <v>121</v>
      </c>
      <c r="C7887">
        <f t="shared" si="372"/>
        <v>3</v>
      </c>
      <c r="D7887" t="s">
        <v>166</v>
      </c>
      <c r="E7887" s="4">
        <v>336478.8</v>
      </c>
      <c r="F7887" s="4">
        <v>68843.562479999993</v>
      </c>
      <c r="G7887" s="3">
        <v>0.20459999999999998</v>
      </c>
      <c r="H7887" s="7">
        <v>1659.165680473373</v>
      </c>
      <c r="I7887" s="4">
        <v>339.46529822485206</v>
      </c>
      <c r="J7887">
        <v>202.79999999999998</v>
      </c>
      <c r="K7887" t="s">
        <v>20</v>
      </c>
      <c r="L7887" t="s">
        <v>21</v>
      </c>
      <c r="M7887" t="s">
        <v>130</v>
      </c>
      <c r="N7887" s="2">
        <v>41281</v>
      </c>
      <c r="O7887" s="2">
        <v>43229</v>
      </c>
      <c r="P7887" t="s">
        <v>24</v>
      </c>
      <c r="Q7887" t="s">
        <v>405</v>
      </c>
      <c r="R7887" s="5" t="str">
        <f t="shared" si="373"/>
        <v>0.16</v>
      </c>
      <c r="S7887" s="6" t="str">
        <f t="shared" si="374"/>
        <v>0.17</v>
      </c>
      <c r="T7887">
        <f>ROUND(INT(表1[[#This Row],[合同结束日期]]-表1[[#This Row],[合同起始日期]])/365,1)</f>
        <v>5.3</v>
      </c>
    </row>
    <row r="7888" spans="1:20">
      <c r="A7888" s="1">
        <v>42491</v>
      </c>
      <c r="B7888" t="s">
        <v>121</v>
      </c>
      <c r="C7888">
        <f t="shared" si="372"/>
        <v>3</v>
      </c>
      <c r="D7888" t="s">
        <v>167</v>
      </c>
      <c r="E7888" s="4">
        <v>181959.6</v>
      </c>
      <c r="F7888" s="4">
        <v>56644.023479999996</v>
      </c>
      <c r="G7888" s="3">
        <v>0.31129999999999997</v>
      </c>
      <c r="H7888" s="7">
        <v>1004.1920529801325</v>
      </c>
      <c r="I7888" s="4">
        <v>312.60498609271525</v>
      </c>
      <c r="J7888">
        <v>181.2</v>
      </c>
      <c r="K7888" t="s">
        <v>20</v>
      </c>
      <c r="L7888" t="s">
        <v>21</v>
      </c>
      <c r="M7888" t="s">
        <v>130</v>
      </c>
      <c r="N7888" s="2">
        <v>41285</v>
      </c>
      <c r="O7888" s="2">
        <v>42499</v>
      </c>
      <c r="P7888" t="s">
        <v>24</v>
      </c>
      <c r="Q7888" t="s">
        <v>30</v>
      </c>
      <c r="R7888" s="5" t="str">
        <f t="shared" si="373"/>
        <v>0.18</v>
      </c>
      <c r="S7888" s="6" t="str">
        <f t="shared" si="374"/>
        <v/>
      </c>
      <c r="T7888">
        <f>ROUND(INT(表1[[#This Row],[合同结束日期]]-表1[[#This Row],[合同起始日期]])/365,1)</f>
        <v>3.3</v>
      </c>
    </row>
    <row r="7889" spans="1:20">
      <c r="A7889" s="1">
        <v>42491</v>
      </c>
      <c r="B7889" t="s">
        <v>121</v>
      </c>
      <c r="C7889">
        <f t="shared" si="372"/>
        <v>3</v>
      </c>
      <c r="D7889" t="s">
        <v>168</v>
      </c>
      <c r="E7889" s="4">
        <v>92712</v>
      </c>
      <c r="F7889" s="4">
        <v>20721.132000000001</v>
      </c>
      <c r="G7889" s="3">
        <v>0.2235</v>
      </c>
      <c r="H7889" s="7">
        <v>476.91358024691357</v>
      </c>
      <c r="I7889" s="4">
        <v>106.59018518518519</v>
      </c>
      <c r="J7889">
        <v>194.4</v>
      </c>
      <c r="K7889" t="s">
        <v>60</v>
      </c>
      <c r="L7889" t="s">
        <v>61</v>
      </c>
      <c r="M7889" t="s">
        <v>58</v>
      </c>
      <c r="N7889" s="2">
        <v>41348</v>
      </c>
      <c r="O7889" s="2">
        <v>42499</v>
      </c>
      <c r="P7889" t="s">
        <v>24</v>
      </c>
      <c r="Q7889" t="s">
        <v>420</v>
      </c>
      <c r="R7889" s="5" t="str">
        <f t="shared" si="373"/>
        <v>0.19</v>
      </c>
      <c r="S7889" s="6" t="str">
        <f t="shared" si="374"/>
        <v/>
      </c>
      <c r="T7889">
        <f>ROUND(INT(表1[[#This Row],[合同结束日期]]-表1[[#This Row],[合同起始日期]])/365,1)</f>
        <v>3.2</v>
      </c>
    </row>
    <row r="7890" spans="1:20">
      <c r="A7890" s="1">
        <v>42491</v>
      </c>
      <c r="B7890" t="s">
        <v>121</v>
      </c>
      <c r="C7890">
        <f t="shared" si="372"/>
        <v>3</v>
      </c>
      <c r="D7890" t="s">
        <v>169</v>
      </c>
      <c r="E7890" s="4">
        <v>30025.199999999997</v>
      </c>
      <c r="F7890" s="4">
        <v>10064.447040000001</v>
      </c>
      <c r="G7890" s="3">
        <v>0.33520000000000005</v>
      </c>
      <c r="H7890" s="7">
        <v>233.84112149532706</v>
      </c>
      <c r="I7890" s="4">
        <v>78.383543925233653</v>
      </c>
      <c r="J7890">
        <v>128.4</v>
      </c>
      <c r="K7890" t="s">
        <v>20</v>
      </c>
      <c r="L7890" t="s">
        <v>21</v>
      </c>
      <c r="M7890" t="s">
        <v>130</v>
      </c>
      <c r="N7890" s="2">
        <v>41326</v>
      </c>
      <c r="O7890" s="2">
        <v>42499</v>
      </c>
      <c r="P7890" t="s">
        <v>24</v>
      </c>
      <c r="Q7890" t="s">
        <v>170</v>
      </c>
      <c r="R7890" s="5" t="str">
        <f t="shared" si="373"/>
        <v>0.2</v>
      </c>
      <c r="S7890" s="6" t="str">
        <f t="shared" si="374"/>
        <v/>
      </c>
      <c r="T7890">
        <f>ROUND(INT(表1[[#This Row],[合同结束日期]]-表1[[#This Row],[合同起始日期]])/365,1)</f>
        <v>3.2</v>
      </c>
    </row>
    <row r="7891" spans="1:20">
      <c r="A7891" s="1">
        <v>42491</v>
      </c>
      <c r="B7891" t="s">
        <v>121</v>
      </c>
      <c r="C7891">
        <f t="shared" si="372"/>
        <v>3</v>
      </c>
      <c r="D7891" t="s">
        <v>498</v>
      </c>
      <c r="E7891" s="4">
        <v>123586.17599999999</v>
      </c>
      <c r="F7891" s="4">
        <v>26224.986547199998</v>
      </c>
      <c r="G7891" s="3">
        <v>0.2122</v>
      </c>
      <c r="H7891" s="7">
        <v>962.50915887850454</v>
      </c>
      <c r="I7891" s="4">
        <v>204.24444351401866</v>
      </c>
      <c r="J7891">
        <v>128.4</v>
      </c>
      <c r="K7891" t="s">
        <v>20</v>
      </c>
      <c r="L7891" t="s">
        <v>21</v>
      </c>
      <c r="M7891" t="s">
        <v>130</v>
      </c>
      <c r="N7891" s="2">
        <v>42500</v>
      </c>
      <c r="O7891" s="2">
        <v>43229</v>
      </c>
      <c r="P7891" t="s">
        <v>14</v>
      </c>
      <c r="Q7891" t="s">
        <v>446</v>
      </c>
      <c r="R7891" s="5" t="str">
        <f t="shared" si="373"/>
        <v>0.</v>
      </c>
      <c r="S7891" s="6" t="str">
        <f t="shared" si="374"/>
        <v>0.18</v>
      </c>
      <c r="T7891">
        <f>ROUND(INT(表1[[#This Row],[合同结束日期]]-表1[[#This Row],[合同起始日期]])/365,1)</f>
        <v>2</v>
      </c>
    </row>
    <row r="7892" spans="1:20">
      <c r="A7892" s="1">
        <v>42491</v>
      </c>
      <c r="B7892" t="s">
        <v>121</v>
      </c>
      <c r="C7892">
        <f t="shared" si="372"/>
        <v>3</v>
      </c>
      <c r="D7892" t="s">
        <v>174</v>
      </c>
      <c r="E7892" s="4">
        <v>360428.39999999997</v>
      </c>
      <c r="F7892" s="4">
        <v>75005.150039999993</v>
      </c>
      <c r="G7892" s="3">
        <v>0.20810000000000001</v>
      </c>
      <c r="H7892" s="7">
        <v>641.78846153846143</v>
      </c>
      <c r="I7892" s="4">
        <v>133.55617884615384</v>
      </c>
      <c r="J7892">
        <v>561.6</v>
      </c>
      <c r="K7892" t="s">
        <v>76</v>
      </c>
      <c r="L7892" t="s">
        <v>75</v>
      </c>
      <c r="M7892" t="s">
        <v>75</v>
      </c>
      <c r="N7892" s="2">
        <v>41243</v>
      </c>
      <c r="O7892" s="2">
        <v>43229</v>
      </c>
      <c r="P7892" t="s">
        <v>24</v>
      </c>
      <c r="Q7892" t="s">
        <v>495</v>
      </c>
      <c r="R7892" s="5" t="str">
        <f t="shared" si="373"/>
        <v>0.11</v>
      </c>
      <c r="S7892" s="6" t="str">
        <f t="shared" si="374"/>
        <v>0.11</v>
      </c>
      <c r="T7892">
        <f>ROUND(INT(表1[[#This Row],[合同结束日期]]-表1[[#This Row],[合同起始日期]])/365,1)</f>
        <v>5.4</v>
      </c>
    </row>
    <row r="7893" spans="1:20">
      <c r="A7893" s="1">
        <v>42491</v>
      </c>
      <c r="B7893" t="s">
        <v>121</v>
      </c>
      <c r="C7893">
        <f t="shared" si="372"/>
        <v>3</v>
      </c>
      <c r="D7893" t="s">
        <v>175</v>
      </c>
      <c r="E7893" s="4">
        <v>1668204</v>
      </c>
      <c r="F7893" s="4">
        <v>192510.74160000001</v>
      </c>
      <c r="G7893" s="3">
        <v>0.1154</v>
      </c>
      <c r="H7893" s="7">
        <v>848.18181818181824</v>
      </c>
      <c r="I7893" s="4">
        <v>97.880181818181825</v>
      </c>
      <c r="J7893">
        <v>1966.8</v>
      </c>
      <c r="K7893" t="s">
        <v>20</v>
      </c>
      <c r="L7893" t="s">
        <v>173</v>
      </c>
      <c r="M7893" t="s">
        <v>172</v>
      </c>
      <c r="N7893" s="2">
        <v>41288</v>
      </c>
      <c r="O7893" s="2">
        <v>44694</v>
      </c>
      <c r="P7893" t="s">
        <v>18</v>
      </c>
      <c r="Q7893">
        <v>0</v>
      </c>
      <c r="R7893" s="5">
        <f t="shared" si="373"/>
        <v>0</v>
      </c>
      <c r="S7893" s="6" t="str">
        <f t="shared" si="374"/>
        <v/>
      </c>
      <c r="T7893">
        <f>ROUND(INT(表1[[#This Row],[合同结束日期]]-表1[[#This Row],[合同起始日期]])/365,1)</f>
        <v>9.3000000000000007</v>
      </c>
    </row>
    <row r="7894" spans="1:20">
      <c r="A7894" s="1">
        <v>42491</v>
      </c>
      <c r="B7894" t="s">
        <v>121</v>
      </c>
      <c r="C7894">
        <f t="shared" si="372"/>
        <v>3</v>
      </c>
      <c r="D7894" t="s">
        <v>327</v>
      </c>
      <c r="E7894" s="4">
        <v>70905.599999999991</v>
      </c>
      <c r="F7894" s="4">
        <v>8884.4716800000006</v>
      </c>
      <c r="G7894" s="3">
        <v>0.12530000000000002</v>
      </c>
      <c r="H7894" s="7">
        <v>2462</v>
      </c>
      <c r="I7894" s="4">
        <v>308.48860000000008</v>
      </c>
      <c r="J7894">
        <v>28.799999999999997</v>
      </c>
      <c r="K7894" t="s">
        <v>20</v>
      </c>
      <c r="L7894" t="s">
        <v>21</v>
      </c>
      <c r="M7894" t="s">
        <v>134</v>
      </c>
      <c r="N7894" s="2">
        <v>41787</v>
      </c>
      <c r="O7894" s="2">
        <v>42517</v>
      </c>
      <c r="P7894" t="s">
        <v>24</v>
      </c>
      <c r="Q7894" t="s">
        <v>48</v>
      </c>
      <c r="R7894" s="5" t="str">
        <f t="shared" si="373"/>
        <v>0.11</v>
      </c>
      <c r="S7894" s="6" t="str">
        <f t="shared" si="374"/>
        <v/>
      </c>
      <c r="T7894">
        <f>ROUND(INT(表1[[#This Row],[合同结束日期]]-表1[[#This Row],[合同起始日期]])/365,1)</f>
        <v>2</v>
      </c>
    </row>
    <row r="7895" spans="1:20">
      <c r="A7895" s="1">
        <v>42491</v>
      </c>
      <c r="B7895" t="s">
        <v>121</v>
      </c>
      <c r="C7895">
        <f t="shared" si="372"/>
        <v>3</v>
      </c>
      <c r="D7895" t="s">
        <v>313</v>
      </c>
      <c r="E7895" s="4">
        <v>181967.64</v>
      </c>
      <c r="F7895" s="4">
        <v>30843.51498</v>
      </c>
      <c r="G7895" s="3">
        <v>0.16949999999999998</v>
      </c>
      <c r="H7895" s="7">
        <v>10109.313333333334</v>
      </c>
      <c r="I7895" s="4">
        <v>1713.5286100000001</v>
      </c>
      <c r="J7895">
        <v>18</v>
      </c>
      <c r="K7895" t="s">
        <v>20</v>
      </c>
      <c r="L7895" t="s">
        <v>21</v>
      </c>
      <c r="M7895" t="s">
        <v>130</v>
      </c>
      <c r="N7895" s="2">
        <v>42201</v>
      </c>
      <c r="O7895" s="2">
        <v>42566</v>
      </c>
      <c r="P7895" t="s">
        <v>24</v>
      </c>
      <c r="Q7895" t="s">
        <v>59</v>
      </c>
      <c r="R7895" s="5" t="str">
        <f t="shared" si="373"/>
        <v>0.16</v>
      </c>
      <c r="S7895" s="6" t="str">
        <f t="shared" si="374"/>
        <v/>
      </c>
      <c r="T7895">
        <f>ROUND(INT(表1[[#This Row],[合同结束日期]]-表1[[#This Row],[合同起始日期]])/365,1)</f>
        <v>1</v>
      </c>
    </row>
    <row r="7896" spans="1:20">
      <c r="A7896" s="1">
        <v>42491</v>
      </c>
      <c r="B7896" t="s">
        <v>121</v>
      </c>
      <c r="C7896">
        <f t="shared" si="372"/>
        <v>3</v>
      </c>
      <c r="D7896" t="s">
        <v>432</v>
      </c>
      <c r="E7896" s="4">
        <v>68669.88</v>
      </c>
      <c r="F7896" s="4">
        <v>12408.647316000001</v>
      </c>
      <c r="G7896" s="3">
        <v>0.1807</v>
      </c>
      <c r="H7896" s="7">
        <v>3814.9933333333338</v>
      </c>
      <c r="I7896" s="4">
        <v>689.36929533333341</v>
      </c>
      <c r="J7896">
        <v>18</v>
      </c>
      <c r="K7896" t="s">
        <v>60</v>
      </c>
      <c r="L7896" t="s">
        <v>61</v>
      </c>
      <c r="M7896" t="s">
        <v>179</v>
      </c>
      <c r="N7896" s="2">
        <v>42461</v>
      </c>
      <c r="O7896" s="2">
        <v>42825</v>
      </c>
      <c r="P7896" t="s">
        <v>24</v>
      </c>
      <c r="Q7896" t="s">
        <v>56</v>
      </c>
      <c r="R7896" s="5" t="str">
        <f t="shared" si="373"/>
        <v>0.17</v>
      </c>
      <c r="S7896" s="6" t="str">
        <f t="shared" si="374"/>
        <v/>
      </c>
      <c r="T7896">
        <f>ROUND(INT(表1[[#This Row],[合同结束日期]]-表1[[#This Row],[合同起始日期]])/365,1)</f>
        <v>1</v>
      </c>
    </row>
    <row r="7897" spans="1:20">
      <c r="A7897" s="1">
        <v>42491</v>
      </c>
      <c r="B7897" t="s">
        <v>121</v>
      </c>
      <c r="C7897">
        <f t="shared" si="372"/>
        <v>3</v>
      </c>
      <c r="D7897" t="s">
        <v>339</v>
      </c>
      <c r="E7897" s="4">
        <v>41370</v>
      </c>
      <c r="F7897" s="4">
        <v>7198.38</v>
      </c>
      <c r="G7897" s="3">
        <v>0.17400000000000002</v>
      </c>
      <c r="H7897" s="7">
        <v>2872.916666666667</v>
      </c>
      <c r="I7897" s="4">
        <v>499.88750000000005</v>
      </c>
      <c r="J7897">
        <v>14.399999999999999</v>
      </c>
      <c r="K7897" t="s">
        <v>44</v>
      </c>
      <c r="L7897" t="s">
        <v>46</v>
      </c>
      <c r="M7897" t="s">
        <v>187</v>
      </c>
      <c r="N7897" s="2">
        <v>41864</v>
      </c>
      <c r="O7897" s="2">
        <v>42594</v>
      </c>
      <c r="P7897" t="s">
        <v>24</v>
      </c>
      <c r="Q7897" t="s">
        <v>25</v>
      </c>
      <c r="R7897" s="5" t="str">
        <f t="shared" si="373"/>
        <v>0.15</v>
      </c>
      <c r="S7897" s="6" t="str">
        <f t="shared" si="374"/>
        <v/>
      </c>
      <c r="T7897">
        <f>ROUND(INT(表1[[#This Row],[合同结束日期]]-表1[[#This Row],[合同起始日期]])/365,1)</f>
        <v>2</v>
      </c>
    </row>
    <row r="7898" spans="1:20">
      <c r="A7898" s="1">
        <v>42491</v>
      </c>
      <c r="B7898" t="s">
        <v>121</v>
      </c>
      <c r="C7898">
        <f t="shared" si="372"/>
        <v>3</v>
      </c>
      <c r="D7898" t="s">
        <v>268</v>
      </c>
      <c r="E7898" s="4">
        <v>72919.199999999997</v>
      </c>
      <c r="F7898" s="4">
        <v>19489.271999999997</v>
      </c>
      <c r="G7898" s="3">
        <v>0.26727215877299804</v>
      </c>
      <c r="H7898" s="7">
        <v>5063.8333333333339</v>
      </c>
      <c r="I7898" s="4">
        <v>1353.4216666666666</v>
      </c>
      <c r="J7898">
        <v>14.399999999999999</v>
      </c>
      <c r="K7898" t="s">
        <v>20</v>
      </c>
      <c r="L7898" t="s">
        <v>21</v>
      </c>
      <c r="M7898" t="s">
        <v>130</v>
      </c>
      <c r="N7898" s="2">
        <v>42461</v>
      </c>
      <c r="O7898" s="2">
        <v>42825</v>
      </c>
      <c r="P7898" t="s">
        <v>24</v>
      </c>
      <c r="Q7898" t="s">
        <v>504</v>
      </c>
      <c r="R7898" s="5" t="str">
        <f t="shared" si="373"/>
        <v>0.16</v>
      </c>
      <c r="S7898" s="6" t="str">
        <f t="shared" si="374"/>
        <v>0.1</v>
      </c>
      <c r="T7898">
        <f>ROUND(INT(表1[[#This Row],[合同结束日期]]-表1[[#This Row],[合同起始日期]])/365,1)</f>
        <v>1</v>
      </c>
    </row>
    <row r="7899" spans="1:20">
      <c r="A7899" s="1">
        <v>42491</v>
      </c>
      <c r="B7899" t="s">
        <v>121</v>
      </c>
      <c r="C7899">
        <f t="shared" si="372"/>
        <v>3</v>
      </c>
      <c r="D7899" t="s">
        <v>319</v>
      </c>
      <c r="E7899" s="4">
        <v>285956.16000000003</v>
      </c>
      <c r="F7899" s="4">
        <v>51271.939488000004</v>
      </c>
      <c r="G7899" s="3">
        <v>0.17929999999999999</v>
      </c>
      <c r="H7899" s="7">
        <v>17021.2</v>
      </c>
      <c r="I7899" s="4">
        <v>3051.9011599999999</v>
      </c>
      <c r="J7899">
        <v>16.8</v>
      </c>
      <c r="K7899" t="s">
        <v>20</v>
      </c>
      <c r="L7899" t="s">
        <v>21</v>
      </c>
      <c r="M7899" t="s">
        <v>130</v>
      </c>
      <c r="N7899" s="2">
        <v>42112</v>
      </c>
      <c r="O7899" s="2">
        <v>42842</v>
      </c>
      <c r="P7899" t="s">
        <v>24</v>
      </c>
      <c r="Q7899" t="s">
        <v>56</v>
      </c>
      <c r="R7899" s="5" t="str">
        <f t="shared" si="373"/>
        <v>0.17</v>
      </c>
      <c r="S7899" s="6" t="str">
        <f t="shared" si="374"/>
        <v/>
      </c>
      <c r="T7899">
        <f>ROUND(INT(表1[[#This Row],[合同结束日期]]-表1[[#This Row],[合同起始日期]])/365,1)</f>
        <v>2</v>
      </c>
    </row>
    <row r="7900" spans="1:20">
      <c r="A7900" s="1">
        <v>42491</v>
      </c>
      <c r="B7900" t="s">
        <v>121</v>
      </c>
      <c r="C7900">
        <f t="shared" si="372"/>
        <v>3</v>
      </c>
      <c r="D7900" t="s">
        <v>340</v>
      </c>
      <c r="E7900" s="4">
        <v>133243.19999999998</v>
      </c>
      <c r="F7900" s="4">
        <v>20013.128639999999</v>
      </c>
      <c r="G7900" s="3">
        <v>0.1502</v>
      </c>
      <c r="H7900" s="7">
        <v>2921.9999999999995</v>
      </c>
      <c r="I7900" s="4">
        <v>438.88439999999997</v>
      </c>
      <c r="J7900">
        <v>45.6</v>
      </c>
      <c r="K7900" t="s">
        <v>44</v>
      </c>
      <c r="L7900" t="s">
        <v>46</v>
      </c>
      <c r="M7900" t="s">
        <v>45</v>
      </c>
      <c r="N7900" s="2">
        <v>41841</v>
      </c>
      <c r="O7900" s="2">
        <v>43659</v>
      </c>
      <c r="P7900" t="s">
        <v>24</v>
      </c>
      <c r="Q7900" t="s">
        <v>28</v>
      </c>
      <c r="R7900" s="5" t="str">
        <f t="shared" si="373"/>
        <v>0.13</v>
      </c>
      <c r="S7900" s="6" t="str">
        <f t="shared" si="374"/>
        <v/>
      </c>
      <c r="T7900">
        <f>ROUND(INT(表1[[#This Row],[合同结束日期]]-表1[[#This Row],[合同起始日期]])/365,1)</f>
        <v>5</v>
      </c>
    </row>
    <row r="7901" spans="1:20">
      <c r="A7901" s="1">
        <v>42491</v>
      </c>
      <c r="B7901" t="s">
        <v>121</v>
      </c>
      <c r="C7901">
        <f t="shared" si="372"/>
        <v>3</v>
      </c>
      <c r="D7901" t="s">
        <v>479</v>
      </c>
      <c r="E7901" s="4">
        <v>81740.039999999994</v>
      </c>
      <c r="F7901" s="4">
        <v>26337.791999999998</v>
      </c>
      <c r="G7901" s="3">
        <v>0.32221408259648515</v>
      </c>
      <c r="H7901" s="7">
        <v>3243.652380952381</v>
      </c>
      <c r="I7901" s="4">
        <v>1045.1504761904762</v>
      </c>
      <c r="J7901">
        <v>25.2</v>
      </c>
      <c r="K7901" t="s">
        <v>44</v>
      </c>
      <c r="L7901" t="s">
        <v>46</v>
      </c>
      <c r="M7901" t="s">
        <v>187</v>
      </c>
      <c r="N7901" s="2">
        <v>42480</v>
      </c>
      <c r="O7901" s="2">
        <v>43209</v>
      </c>
      <c r="P7901" t="s">
        <v>24</v>
      </c>
      <c r="Q7901" t="s">
        <v>83</v>
      </c>
      <c r="R7901" s="5" t="str">
        <f t="shared" si="373"/>
        <v>0.14</v>
      </c>
      <c r="S7901" s="6" t="str">
        <f t="shared" si="374"/>
        <v/>
      </c>
      <c r="T7901">
        <f>ROUND(INT(表1[[#This Row],[合同结束日期]]-表1[[#This Row],[合同起始日期]])/365,1)</f>
        <v>2</v>
      </c>
    </row>
    <row r="7902" spans="1:20">
      <c r="A7902" s="1">
        <v>42491</v>
      </c>
      <c r="B7902" t="s">
        <v>121</v>
      </c>
      <c r="C7902">
        <f t="shared" si="372"/>
        <v>3</v>
      </c>
      <c r="D7902" t="s">
        <v>320</v>
      </c>
      <c r="E7902" s="4">
        <v>53334</v>
      </c>
      <c r="F7902" s="4">
        <v>6090.7427999999991</v>
      </c>
      <c r="G7902" s="3">
        <v>0.11419999999999998</v>
      </c>
      <c r="H7902" s="7">
        <v>22222.5</v>
      </c>
      <c r="I7902" s="4">
        <v>2537.8094999999998</v>
      </c>
      <c r="J7902">
        <v>2.4</v>
      </c>
      <c r="K7902" t="s">
        <v>44</v>
      </c>
      <c r="L7902" t="s">
        <v>46</v>
      </c>
      <c r="M7902" t="s">
        <v>187</v>
      </c>
      <c r="N7902" s="2">
        <v>41712</v>
      </c>
      <c r="O7902" s="2">
        <v>42807</v>
      </c>
      <c r="P7902" t="s">
        <v>24</v>
      </c>
      <c r="Q7902" t="s">
        <v>19</v>
      </c>
      <c r="R7902" s="5" t="str">
        <f t="shared" si="373"/>
        <v>0.1</v>
      </c>
      <c r="S7902" s="6" t="str">
        <f t="shared" si="374"/>
        <v/>
      </c>
      <c r="T7902">
        <f>ROUND(INT(表1[[#This Row],[合同结束日期]]-表1[[#This Row],[合同起始日期]])/365,1)</f>
        <v>3</v>
      </c>
    </row>
    <row r="7903" spans="1:20">
      <c r="A7903" s="1">
        <v>42491</v>
      </c>
      <c r="B7903" t="s">
        <v>121</v>
      </c>
      <c r="C7903">
        <f t="shared" si="372"/>
        <v>3</v>
      </c>
      <c r="D7903" t="s">
        <v>321</v>
      </c>
      <c r="E7903" s="4">
        <v>72198</v>
      </c>
      <c r="F7903" s="4">
        <v>8071.7363999999998</v>
      </c>
      <c r="G7903" s="3">
        <v>0.1118</v>
      </c>
      <c r="H7903" s="7">
        <v>30082.5</v>
      </c>
      <c r="I7903" s="4">
        <v>3363.2235000000001</v>
      </c>
      <c r="J7903">
        <v>2.4</v>
      </c>
      <c r="K7903" t="s">
        <v>44</v>
      </c>
      <c r="L7903" t="s">
        <v>46</v>
      </c>
      <c r="M7903" t="s">
        <v>187</v>
      </c>
      <c r="N7903" s="2">
        <v>41712</v>
      </c>
      <c r="O7903" s="2">
        <v>42807</v>
      </c>
      <c r="P7903" t="s">
        <v>24</v>
      </c>
      <c r="Q7903" t="s">
        <v>19</v>
      </c>
      <c r="R7903" s="5" t="str">
        <f t="shared" si="373"/>
        <v>0.1</v>
      </c>
      <c r="S7903" s="6" t="str">
        <f t="shared" si="374"/>
        <v/>
      </c>
      <c r="T7903">
        <f>ROUND(INT(表1[[#This Row],[合同结束日期]]-表1[[#This Row],[合同起始日期]])/365,1)</f>
        <v>3</v>
      </c>
    </row>
    <row r="7904" spans="1:20">
      <c r="A7904" s="1">
        <v>42491</v>
      </c>
      <c r="B7904" t="s">
        <v>121</v>
      </c>
      <c r="C7904">
        <f t="shared" si="372"/>
        <v>3</v>
      </c>
      <c r="D7904" t="s">
        <v>330</v>
      </c>
      <c r="E7904" s="4">
        <v>18894</v>
      </c>
      <c r="F7904" s="4">
        <v>3689.9982</v>
      </c>
      <c r="G7904" s="3">
        <v>0.1953</v>
      </c>
      <c r="H7904" s="7">
        <v>7872.5</v>
      </c>
      <c r="I7904" s="4">
        <v>1537.4992500000001</v>
      </c>
      <c r="J7904">
        <v>2.4</v>
      </c>
      <c r="K7904" t="s">
        <v>44</v>
      </c>
      <c r="L7904" t="s">
        <v>46</v>
      </c>
      <c r="M7904" t="s">
        <v>45</v>
      </c>
      <c r="N7904" s="2">
        <v>41790</v>
      </c>
      <c r="O7904" s="2">
        <v>42704</v>
      </c>
      <c r="P7904" t="s">
        <v>24</v>
      </c>
      <c r="Q7904" t="s">
        <v>59</v>
      </c>
      <c r="R7904" s="5" t="str">
        <f t="shared" si="373"/>
        <v>0.16</v>
      </c>
      <c r="S7904" s="6" t="str">
        <f t="shared" si="374"/>
        <v/>
      </c>
      <c r="T7904">
        <f>ROUND(INT(表1[[#This Row],[合同结束日期]]-表1[[#This Row],[合同起始日期]])/365,1)</f>
        <v>2.5</v>
      </c>
    </row>
    <row r="7905" spans="1:20">
      <c r="A7905" s="1">
        <v>42491</v>
      </c>
      <c r="B7905" t="s">
        <v>121</v>
      </c>
      <c r="C7905">
        <f t="shared" si="372"/>
        <v>3</v>
      </c>
      <c r="D7905" t="s">
        <v>337</v>
      </c>
      <c r="E7905" s="4">
        <v>30144</v>
      </c>
      <c r="F7905" s="4">
        <v>6598.5216</v>
      </c>
      <c r="G7905" s="3">
        <v>0.21890000000000001</v>
      </c>
      <c r="H7905" s="7">
        <v>2791.1111111111113</v>
      </c>
      <c r="I7905" s="4">
        <v>610.97422222222224</v>
      </c>
      <c r="J7905">
        <v>10.799999999999999</v>
      </c>
      <c r="K7905" t="s">
        <v>60</v>
      </c>
      <c r="L7905" t="s">
        <v>116</v>
      </c>
      <c r="M7905" t="s">
        <v>115</v>
      </c>
      <c r="N7905" s="2">
        <v>42200</v>
      </c>
      <c r="O7905" s="2">
        <v>42565</v>
      </c>
      <c r="P7905" t="s">
        <v>24</v>
      </c>
      <c r="Q7905" t="s">
        <v>30</v>
      </c>
      <c r="R7905" s="5" t="str">
        <f t="shared" si="373"/>
        <v>0.18</v>
      </c>
      <c r="S7905" s="6" t="str">
        <f t="shared" si="374"/>
        <v/>
      </c>
      <c r="T7905">
        <f>ROUND(INT(表1[[#This Row],[合同结束日期]]-表1[[#This Row],[合同起始日期]])/365,1)</f>
        <v>1</v>
      </c>
    </row>
    <row r="7906" spans="1:20">
      <c r="A7906" s="1">
        <v>42491</v>
      </c>
      <c r="B7906" t="s">
        <v>121</v>
      </c>
      <c r="C7906">
        <f t="shared" si="372"/>
        <v>3</v>
      </c>
      <c r="D7906" t="s">
        <v>481</v>
      </c>
      <c r="E7906" s="4">
        <v>252844.79999999999</v>
      </c>
      <c r="F7906" s="4">
        <v>17117.592960000002</v>
      </c>
      <c r="G7906" s="3">
        <v>6.770000000000001E-2</v>
      </c>
      <c r="H7906" s="7">
        <v>52676</v>
      </c>
      <c r="I7906" s="4">
        <v>3566.1652000000004</v>
      </c>
      <c r="J7906">
        <v>4.8</v>
      </c>
      <c r="K7906" t="s">
        <v>20</v>
      </c>
      <c r="L7906" t="s">
        <v>173</v>
      </c>
      <c r="M7906" t="s">
        <v>172</v>
      </c>
      <c r="N7906" s="2">
        <v>42278</v>
      </c>
      <c r="O7906" s="2">
        <v>42643</v>
      </c>
      <c r="P7906" t="s">
        <v>311</v>
      </c>
      <c r="Q7906" t="s">
        <v>35</v>
      </c>
      <c r="R7906" s="5" t="str">
        <f t="shared" si="373"/>
        <v>0.06</v>
      </c>
      <c r="S7906" s="6" t="str">
        <f t="shared" si="374"/>
        <v/>
      </c>
      <c r="T7906">
        <f>ROUND(INT(表1[[#This Row],[合同结束日期]]-表1[[#This Row],[合同起始日期]])/365,1)</f>
        <v>1</v>
      </c>
    </row>
    <row r="7907" spans="1:20">
      <c r="A7907" s="1">
        <v>42491</v>
      </c>
      <c r="B7907" t="s">
        <v>121</v>
      </c>
      <c r="C7907">
        <f t="shared" si="372"/>
        <v>3</v>
      </c>
      <c r="D7907" t="s">
        <v>171</v>
      </c>
      <c r="E7907" s="4">
        <v>181237.19999999998</v>
      </c>
      <c r="F7907" s="4">
        <v>55950.635999999999</v>
      </c>
      <c r="G7907" s="3">
        <v>0.30871496580172286</v>
      </c>
      <c r="H7907" s="7">
        <v>255.98474576271184</v>
      </c>
      <c r="I7907" s="4">
        <v>79.026322033898296</v>
      </c>
      <c r="J7907">
        <v>708</v>
      </c>
      <c r="K7907" t="s">
        <v>20</v>
      </c>
      <c r="L7907" t="s">
        <v>173</v>
      </c>
      <c r="M7907" t="s">
        <v>172</v>
      </c>
      <c r="N7907" s="2">
        <v>41377</v>
      </c>
      <c r="O7907" s="2">
        <v>41422</v>
      </c>
      <c r="P7907" t="s">
        <v>24</v>
      </c>
      <c r="Q7907">
        <v>0.22</v>
      </c>
      <c r="R7907" s="5">
        <f t="shared" si="373"/>
        <v>0.22</v>
      </c>
      <c r="S7907" s="6" t="str">
        <f t="shared" si="374"/>
        <v/>
      </c>
      <c r="T7907">
        <f>ROUND(INT(表1[[#This Row],[合同结束日期]]-表1[[#This Row],[合同起始日期]])/365,1)</f>
        <v>0.1</v>
      </c>
    </row>
    <row r="7908" spans="1:20">
      <c r="A7908" s="1">
        <v>42522</v>
      </c>
      <c r="B7908" t="s">
        <v>121</v>
      </c>
      <c r="C7908">
        <f t="shared" si="372"/>
        <v>3</v>
      </c>
      <c r="D7908" t="s">
        <v>128</v>
      </c>
      <c r="E7908" s="4">
        <v>260863.19999999998</v>
      </c>
      <c r="F7908" s="4">
        <v>32607.899999999998</v>
      </c>
      <c r="G7908" s="3">
        <v>0.125</v>
      </c>
      <c r="H7908" s="7">
        <v>1439.6423841059602</v>
      </c>
      <c r="I7908" s="4">
        <v>179.95529801324503</v>
      </c>
      <c r="J7908">
        <v>181.2</v>
      </c>
      <c r="K7908" t="s">
        <v>76</v>
      </c>
      <c r="L7908" t="s">
        <v>75</v>
      </c>
      <c r="M7908" t="s">
        <v>75</v>
      </c>
      <c r="N7908" s="2">
        <v>41285</v>
      </c>
      <c r="O7908" s="2">
        <v>43229</v>
      </c>
      <c r="P7908" t="s">
        <v>14</v>
      </c>
      <c r="Q7908">
        <v>0</v>
      </c>
      <c r="R7908" s="5">
        <f t="shared" si="373"/>
        <v>0</v>
      </c>
      <c r="S7908" s="6" t="str">
        <f t="shared" si="374"/>
        <v/>
      </c>
      <c r="T7908">
        <f>ROUND(INT(表1[[#This Row],[合同结束日期]]-表1[[#This Row],[合同起始日期]])/365,1)</f>
        <v>5.3</v>
      </c>
    </row>
    <row r="7909" spans="1:20">
      <c r="A7909" s="1">
        <v>42522</v>
      </c>
      <c r="B7909" t="s">
        <v>121</v>
      </c>
      <c r="C7909">
        <f t="shared" si="372"/>
        <v>3</v>
      </c>
      <c r="D7909" t="s">
        <v>127</v>
      </c>
      <c r="E7909" s="4">
        <v>2652491.3160000001</v>
      </c>
      <c r="F7909" s="4">
        <v>114852.8739828</v>
      </c>
      <c r="G7909" s="3">
        <v>4.3299999999999998E-2</v>
      </c>
      <c r="H7909" s="7">
        <v>2148.114120505345</v>
      </c>
      <c r="I7909" s="4">
        <v>93.013341417881435</v>
      </c>
      <c r="J7909">
        <v>1234.8</v>
      </c>
      <c r="K7909" t="s">
        <v>44</v>
      </c>
      <c r="L7909" t="s">
        <v>72</v>
      </c>
      <c r="M7909" t="s">
        <v>71</v>
      </c>
      <c r="N7909" s="2">
        <v>41241</v>
      </c>
      <c r="O7909" s="2">
        <v>45055</v>
      </c>
      <c r="P7909" t="s">
        <v>14</v>
      </c>
      <c r="Q7909">
        <v>0</v>
      </c>
      <c r="R7909" s="5">
        <f t="shared" si="373"/>
        <v>0</v>
      </c>
      <c r="S7909" s="6" t="str">
        <f t="shared" si="374"/>
        <v/>
      </c>
      <c r="T7909">
        <f>ROUND(INT(表1[[#This Row],[合同结束日期]]-表1[[#This Row],[合同起始日期]])/365,1)</f>
        <v>10.4</v>
      </c>
    </row>
    <row r="7910" spans="1:20">
      <c r="A7910" s="1">
        <v>42522</v>
      </c>
      <c r="B7910" t="s">
        <v>121</v>
      </c>
      <c r="C7910">
        <f t="shared" si="372"/>
        <v>3</v>
      </c>
      <c r="D7910" t="s">
        <v>167</v>
      </c>
      <c r="E7910" s="4">
        <v>162196.79999999999</v>
      </c>
      <c r="F7910" s="4">
        <v>59801.960159999988</v>
      </c>
      <c r="G7910" s="3">
        <v>0.36869999999999997</v>
      </c>
      <c r="H7910" s="7">
        <v>895.12582781456956</v>
      </c>
      <c r="I7910" s="4">
        <v>330.03289271523175</v>
      </c>
      <c r="J7910">
        <v>181.2</v>
      </c>
      <c r="K7910" t="s">
        <v>20</v>
      </c>
      <c r="L7910" t="s">
        <v>21</v>
      </c>
      <c r="M7910" t="s">
        <v>130</v>
      </c>
      <c r="N7910" s="2">
        <v>41285</v>
      </c>
      <c r="O7910" s="2">
        <v>42613</v>
      </c>
      <c r="P7910" t="s">
        <v>24</v>
      </c>
      <c r="Q7910">
        <v>0.18</v>
      </c>
      <c r="R7910" s="5">
        <f t="shared" si="373"/>
        <v>0.18</v>
      </c>
      <c r="S7910" s="6" t="str">
        <f t="shared" si="374"/>
        <v/>
      </c>
      <c r="T7910">
        <f>ROUND(INT(表1[[#This Row],[合同结束日期]]-表1[[#This Row],[合同起始日期]])/365,1)</f>
        <v>3.6</v>
      </c>
    </row>
    <row r="7911" spans="1:20">
      <c r="A7911" s="1">
        <v>42522</v>
      </c>
      <c r="B7911" t="s">
        <v>121</v>
      </c>
      <c r="C7911">
        <f t="shared" si="372"/>
        <v>3</v>
      </c>
      <c r="D7911" t="s">
        <v>146</v>
      </c>
      <c r="E7911" s="4">
        <v>465725.64</v>
      </c>
      <c r="F7911" s="4">
        <v>73351.7883</v>
      </c>
      <c r="G7911" s="3">
        <v>0.1575</v>
      </c>
      <c r="H7911" s="7">
        <v>2853.7110294117651</v>
      </c>
      <c r="I7911" s="4">
        <v>449.45948713235299</v>
      </c>
      <c r="J7911">
        <v>163.19999999999999</v>
      </c>
      <c r="K7911" t="s">
        <v>11</v>
      </c>
      <c r="L7911" t="s">
        <v>51</v>
      </c>
      <c r="M7911" t="s">
        <v>50</v>
      </c>
      <c r="N7911" s="2">
        <v>41343</v>
      </c>
      <c r="O7911" s="2">
        <v>42864</v>
      </c>
      <c r="P7911" t="s">
        <v>24</v>
      </c>
      <c r="Q7911">
        <v>0.14000000000000001</v>
      </c>
      <c r="R7911" s="5">
        <f t="shared" si="373"/>
        <v>0.14000000000000001</v>
      </c>
      <c r="S7911" s="6" t="str">
        <f t="shared" si="374"/>
        <v/>
      </c>
      <c r="T7911">
        <f>ROUND(INT(表1[[#This Row],[合同结束日期]]-表1[[#This Row],[合同起始日期]])/365,1)</f>
        <v>4.2</v>
      </c>
    </row>
    <row r="7912" spans="1:20">
      <c r="A7912" s="1">
        <v>42522</v>
      </c>
      <c r="B7912" t="s">
        <v>121</v>
      </c>
      <c r="C7912">
        <f t="shared" si="372"/>
        <v>3</v>
      </c>
      <c r="D7912" t="s">
        <v>161</v>
      </c>
      <c r="E7912" s="4">
        <v>149507.76</v>
      </c>
      <c r="F7912" s="4">
        <v>32712.297888000001</v>
      </c>
      <c r="G7912" s="3">
        <v>0.21879999999999999</v>
      </c>
      <c r="H7912" s="7">
        <v>1779.8542857142859</v>
      </c>
      <c r="I7912" s="4">
        <v>389.43211771428571</v>
      </c>
      <c r="J7912">
        <v>84</v>
      </c>
      <c r="K7912" t="s">
        <v>20</v>
      </c>
      <c r="L7912" t="s">
        <v>21</v>
      </c>
      <c r="M7912" t="s">
        <v>17</v>
      </c>
      <c r="N7912" s="2">
        <v>41326</v>
      </c>
      <c r="O7912" s="2">
        <v>42864</v>
      </c>
      <c r="P7912" t="s">
        <v>24</v>
      </c>
      <c r="Q7912">
        <v>0.18</v>
      </c>
      <c r="R7912" s="5">
        <f t="shared" si="373"/>
        <v>0.18</v>
      </c>
      <c r="S7912" s="6" t="str">
        <f t="shared" si="374"/>
        <v/>
      </c>
      <c r="T7912">
        <f>ROUND(INT(表1[[#This Row],[合同结束日期]]-表1[[#This Row],[合同起始日期]])/365,1)</f>
        <v>4.2</v>
      </c>
    </row>
    <row r="7913" spans="1:20">
      <c r="A7913" s="1">
        <v>42522</v>
      </c>
      <c r="B7913" t="s">
        <v>121</v>
      </c>
      <c r="C7913">
        <f t="shared" si="372"/>
        <v>3</v>
      </c>
      <c r="D7913" t="s">
        <v>160</v>
      </c>
      <c r="E7913" s="4">
        <v>163248</v>
      </c>
      <c r="F7913" s="4">
        <v>31310.966400000001</v>
      </c>
      <c r="G7913" s="3">
        <v>0.1918</v>
      </c>
      <c r="H7913" s="7">
        <v>2230.1639344262294</v>
      </c>
      <c r="I7913" s="4">
        <v>427.7454426229508</v>
      </c>
      <c r="J7913">
        <v>73.2</v>
      </c>
      <c r="K7913" t="s">
        <v>20</v>
      </c>
      <c r="L7913" t="s">
        <v>21</v>
      </c>
      <c r="M7913" t="s">
        <v>130</v>
      </c>
      <c r="N7913" s="2">
        <v>41295</v>
      </c>
      <c r="O7913" s="2">
        <v>42864</v>
      </c>
      <c r="P7913" t="s">
        <v>24</v>
      </c>
      <c r="Q7913">
        <v>0.16</v>
      </c>
      <c r="R7913" s="5">
        <f t="shared" si="373"/>
        <v>0.16</v>
      </c>
      <c r="S7913" s="6" t="str">
        <f t="shared" si="374"/>
        <v/>
      </c>
      <c r="T7913">
        <f>ROUND(INT(表1[[#This Row],[合同结束日期]]-表1[[#This Row],[合同起始日期]])/365,1)</f>
        <v>4.3</v>
      </c>
    </row>
    <row r="7914" spans="1:20">
      <c r="A7914" s="1">
        <v>42522</v>
      </c>
      <c r="B7914" t="s">
        <v>121</v>
      </c>
      <c r="C7914">
        <f t="shared" si="372"/>
        <v>3</v>
      </c>
      <c r="D7914" t="s">
        <v>242</v>
      </c>
      <c r="E7914" s="4">
        <v>838544.4</v>
      </c>
      <c r="F7914" s="4">
        <v>189846.45215999999</v>
      </c>
      <c r="G7914" s="3">
        <v>0.22639999999999999</v>
      </c>
      <c r="H7914" s="7">
        <v>367.78263157894736</v>
      </c>
      <c r="I7914" s="4">
        <v>83.265987789473684</v>
      </c>
      <c r="J7914">
        <v>2280</v>
      </c>
      <c r="K7914" t="s">
        <v>151</v>
      </c>
      <c r="L7914" t="s">
        <v>243</v>
      </c>
      <c r="M7914" t="s">
        <v>243</v>
      </c>
      <c r="N7914" s="2">
        <v>41282</v>
      </c>
      <c r="O7914" s="2">
        <v>45055</v>
      </c>
      <c r="P7914" t="s">
        <v>14</v>
      </c>
      <c r="Q7914">
        <v>0</v>
      </c>
      <c r="R7914" s="5">
        <f t="shared" si="373"/>
        <v>0</v>
      </c>
      <c r="S7914" s="6" t="str">
        <f t="shared" si="374"/>
        <v/>
      </c>
      <c r="T7914">
        <f>ROUND(INT(表1[[#This Row],[合同结束日期]]-表1[[#This Row],[合同起始日期]])/365,1)</f>
        <v>10.3</v>
      </c>
    </row>
    <row r="7915" spans="1:20">
      <c r="A7915" s="1">
        <v>42522</v>
      </c>
      <c r="B7915" t="s">
        <v>121</v>
      </c>
      <c r="C7915">
        <f t="shared" si="372"/>
        <v>3</v>
      </c>
      <c r="D7915" t="s">
        <v>122</v>
      </c>
      <c r="E7915" s="4">
        <v>117659.448</v>
      </c>
      <c r="F7915" s="4">
        <v>20731.5947376</v>
      </c>
      <c r="G7915" s="3">
        <v>0.1762</v>
      </c>
      <c r="H7915" s="7">
        <v>1021.3493750000001</v>
      </c>
      <c r="I7915" s="4">
        <v>179.96175987500001</v>
      </c>
      <c r="J7915">
        <v>115.19999999999999</v>
      </c>
      <c r="K7915" t="s">
        <v>44</v>
      </c>
      <c r="L7915" t="s">
        <v>46</v>
      </c>
      <c r="M7915" t="s">
        <v>45</v>
      </c>
      <c r="N7915" s="2">
        <v>41358</v>
      </c>
      <c r="O7915" s="2">
        <v>43213</v>
      </c>
      <c r="P7915" t="s">
        <v>24</v>
      </c>
      <c r="Q7915">
        <v>0.1</v>
      </c>
      <c r="R7915" s="5">
        <f t="shared" si="373"/>
        <v>0.1</v>
      </c>
      <c r="S7915" s="6" t="str">
        <f t="shared" si="374"/>
        <v/>
      </c>
      <c r="T7915">
        <f>ROUND(INT(表1[[#This Row],[合同结束日期]]-表1[[#This Row],[合同起始日期]])/365,1)</f>
        <v>5.0999999999999996</v>
      </c>
    </row>
    <row r="7916" spans="1:20">
      <c r="A7916" s="1">
        <v>42522</v>
      </c>
      <c r="B7916" t="s">
        <v>121</v>
      </c>
      <c r="C7916">
        <f t="shared" si="372"/>
        <v>3</v>
      </c>
      <c r="D7916" t="s">
        <v>124</v>
      </c>
      <c r="E7916" s="4">
        <v>589972.79999999993</v>
      </c>
      <c r="F7916" s="4">
        <v>69026.817600000009</v>
      </c>
      <c r="G7916" s="3">
        <v>0.11700000000000003</v>
      </c>
      <c r="H7916" s="7">
        <v>983.2879999999999</v>
      </c>
      <c r="I7916" s="4">
        <v>115.04469600000002</v>
      </c>
      <c r="J7916">
        <v>600</v>
      </c>
      <c r="K7916" t="s">
        <v>44</v>
      </c>
      <c r="L7916" t="s">
        <v>72</v>
      </c>
      <c r="M7916" t="s">
        <v>71</v>
      </c>
      <c r="N7916" s="2">
        <v>41267</v>
      </c>
      <c r="O7916" s="2">
        <v>44325</v>
      </c>
      <c r="P7916" t="s">
        <v>18</v>
      </c>
      <c r="Q7916">
        <v>0.09</v>
      </c>
      <c r="R7916" s="5">
        <f t="shared" si="373"/>
        <v>0.09</v>
      </c>
      <c r="S7916" s="6" t="str">
        <f t="shared" si="374"/>
        <v/>
      </c>
      <c r="T7916">
        <f>ROUND(INT(表1[[#This Row],[合同结束日期]]-表1[[#This Row],[合同起始日期]])/365,1)</f>
        <v>8.4</v>
      </c>
    </row>
    <row r="7917" spans="1:20">
      <c r="A7917" s="1">
        <v>42522</v>
      </c>
      <c r="B7917" t="s">
        <v>121</v>
      </c>
      <c r="C7917">
        <f t="shared" si="372"/>
        <v>3</v>
      </c>
      <c r="D7917" t="s">
        <v>125</v>
      </c>
      <c r="E7917" s="4">
        <v>1089440.3999999999</v>
      </c>
      <c r="F7917" s="4">
        <v>117768.50723999999</v>
      </c>
      <c r="G7917" s="3">
        <v>0.1081</v>
      </c>
      <c r="H7917" s="7">
        <v>2333.8483290488434</v>
      </c>
      <c r="I7917" s="4">
        <v>252.28900437017995</v>
      </c>
      <c r="J7917">
        <v>466.79999999999995</v>
      </c>
      <c r="K7917" t="s">
        <v>44</v>
      </c>
      <c r="L7917" t="s">
        <v>72</v>
      </c>
      <c r="M7917" t="s">
        <v>126</v>
      </c>
      <c r="N7917" s="2">
        <v>41257</v>
      </c>
      <c r="O7917" s="2">
        <v>44325</v>
      </c>
      <c r="P7917" t="s">
        <v>24</v>
      </c>
      <c r="Q7917">
        <v>0.09</v>
      </c>
      <c r="R7917" s="5">
        <f t="shared" si="373"/>
        <v>0.09</v>
      </c>
      <c r="S7917" s="6" t="str">
        <f t="shared" si="374"/>
        <v/>
      </c>
      <c r="T7917">
        <f>ROUND(INT(表1[[#This Row],[合同结束日期]]-表1[[#This Row],[合同起始日期]])/365,1)</f>
        <v>8.4</v>
      </c>
    </row>
    <row r="7918" spans="1:20">
      <c r="A7918" s="1">
        <v>42522</v>
      </c>
      <c r="B7918" t="s">
        <v>121</v>
      </c>
      <c r="C7918">
        <f t="shared" si="372"/>
        <v>3</v>
      </c>
      <c r="D7918" t="s">
        <v>136</v>
      </c>
      <c r="E7918" s="4">
        <v>364153.2</v>
      </c>
      <c r="F7918" s="4">
        <v>49306.343280000001</v>
      </c>
      <c r="G7918" s="3">
        <v>0.13539999999999999</v>
      </c>
      <c r="H7918" s="7">
        <v>1218.7188755020081</v>
      </c>
      <c r="I7918" s="4">
        <v>165.01453574297187</v>
      </c>
      <c r="J7918">
        <v>298.8</v>
      </c>
      <c r="K7918" t="s">
        <v>44</v>
      </c>
      <c r="L7918" t="s">
        <v>72</v>
      </c>
      <c r="M7918" t="s">
        <v>71</v>
      </c>
      <c r="N7918" s="2">
        <v>41271</v>
      </c>
      <c r="O7918" s="2">
        <v>43229</v>
      </c>
      <c r="P7918" t="s">
        <v>24</v>
      </c>
      <c r="Q7918">
        <v>0.11</v>
      </c>
      <c r="R7918" s="5">
        <f t="shared" si="373"/>
        <v>0.11</v>
      </c>
      <c r="S7918" s="6" t="str">
        <f t="shared" si="374"/>
        <v/>
      </c>
      <c r="T7918">
        <f>ROUND(INT(表1[[#This Row],[合同结束日期]]-表1[[#This Row],[合同起始日期]])/365,1)</f>
        <v>5.4</v>
      </c>
    </row>
    <row r="7919" spans="1:20">
      <c r="A7919" s="1">
        <v>42522</v>
      </c>
      <c r="B7919" t="s">
        <v>121</v>
      </c>
      <c r="C7919">
        <f t="shared" si="372"/>
        <v>3</v>
      </c>
      <c r="D7919" t="s">
        <v>137</v>
      </c>
      <c r="E7919" s="4">
        <v>265121.03999999998</v>
      </c>
      <c r="F7919" s="4">
        <v>41411.906448000002</v>
      </c>
      <c r="G7919" s="3">
        <v>0.15620000000000001</v>
      </c>
      <c r="H7919" s="7">
        <v>1077.7278048780488</v>
      </c>
      <c r="I7919" s="4">
        <v>168.34108312195121</v>
      </c>
      <c r="J7919">
        <v>246</v>
      </c>
      <c r="K7919" t="s">
        <v>44</v>
      </c>
      <c r="L7919" t="s">
        <v>72</v>
      </c>
      <c r="M7919" t="s">
        <v>126</v>
      </c>
      <c r="N7919" s="2">
        <v>41249</v>
      </c>
      <c r="O7919" s="2">
        <v>43229</v>
      </c>
      <c r="P7919" t="s">
        <v>24</v>
      </c>
      <c r="Q7919">
        <v>0.1</v>
      </c>
      <c r="R7919" s="5">
        <f t="shared" si="373"/>
        <v>0.1</v>
      </c>
      <c r="S7919" s="6" t="str">
        <f t="shared" si="374"/>
        <v/>
      </c>
      <c r="T7919">
        <f>ROUND(INT(表1[[#This Row],[合同结束日期]]-表1[[#This Row],[合同起始日期]])/365,1)</f>
        <v>5.4</v>
      </c>
    </row>
    <row r="7920" spans="1:20">
      <c r="A7920" s="1">
        <v>42522</v>
      </c>
      <c r="B7920" t="s">
        <v>121</v>
      </c>
      <c r="C7920">
        <f t="shared" si="372"/>
        <v>3</v>
      </c>
      <c r="D7920" t="s">
        <v>147</v>
      </c>
      <c r="E7920" s="4">
        <v>1010611.776</v>
      </c>
      <c r="F7920" s="4">
        <v>88226.408044800002</v>
      </c>
      <c r="G7920" s="3">
        <v>8.7300000000000003E-2</v>
      </c>
      <c r="H7920" s="7">
        <v>1245.8231952662723</v>
      </c>
      <c r="I7920" s="4">
        <v>108.76036494674557</v>
      </c>
      <c r="J7920">
        <v>811.19999999999993</v>
      </c>
      <c r="K7920" t="s">
        <v>44</v>
      </c>
      <c r="L7920" t="s">
        <v>72</v>
      </c>
      <c r="M7920" t="s">
        <v>71</v>
      </c>
      <c r="N7920" s="2">
        <v>41240</v>
      </c>
      <c r="O7920" s="2">
        <v>44325</v>
      </c>
      <c r="P7920" t="s">
        <v>18</v>
      </c>
      <c r="Q7920">
        <v>0.08</v>
      </c>
      <c r="R7920" s="5">
        <f t="shared" si="373"/>
        <v>0.08</v>
      </c>
      <c r="S7920" s="6" t="str">
        <f t="shared" si="374"/>
        <v/>
      </c>
      <c r="T7920">
        <f>ROUND(INT(表1[[#This Row],[合同结束日期]]-表1[[#This Row],[合同起始日期]])/365,1)</f>
        <v>8.5</v>
      </c>
    </row>
    <row r="7921" spans="1:20">
      <c r="A7921" s="1">
        <v>42522</v>
      </c>
      <c r="B7921" t="s">
        <v>121</v>
      </c>
      <c r="C7921">
        <f t="shared" ref="C7921:C7984" si="375">IF($B7921="负一层",-1,IF($B7921="负一夹层",0,IF($B7921="一层",1,IF($B7921="二层",2,IF($B7921="三层",3,IF($B7921="四层",4))))))</f>
        <v>3</v>
      </c>
      <c r="D7921" t="s">
        <v>142</v>
      </c>
      <c r="E7921" s="4">
        <v>289078.56</v>
      </c>
      <c r="F7921" s="4">
        <v>52988.100048000008</v>
      </c>
      <c r="G7921" s="3">
        <v>0.18330000000000002</v>
      </c>
      <c r="H7921" s="7">
        <v>1094.9945454545455</v>
      </c>
      <c r="I7921" s="4">
        <v>200.7125001818182</v>
      </c>
      <c r="J7921">
        <v>264</v>
      </c>
      <c r="K7921" t="s">
        <v>60</v>
      </c>
      <c r="L7921" t="s">
        <v>61</v>
      </c>
      <c r="M7921" t="s">
        <v>143</v>
      </c>
      <c r="N7921" s="2">
        <v>41383</v>
      </c>
      <c r="O7921" s="2">
        <v>42873</v>
      </c>
      <c r="P7921" t="s">
        <v>24</v>
      </c>
      <c r="Q7921">
        <v>0.11</v>
      </c>
      <c r="R7921" s="5">
        <f t="shared" ref="R7921:R7984" si="376">IF(ISERROR(FIND(",",$Q7921)),$Q7921,LEFT($Q7921,FIND(",",$Q7921)-1))</f>
        <v>0.11</v>
      </c>
      <c r="S7921" s="6" t="str">
        <f t="shared" si="374"/>
        <v/>
      </c>
      <c r="T7921">
        <f>ROUND(INT(表1[[#This Row],[合同结束日期]]-表1[[#This Row],[合同起始日期]])/365,1)</f>
        <v>4.0999999999999996</v>
      </c>
    </row>
    <row r="7922" spans="1:20">
      <c r="A7922" s="1">
        <v>42522</v>
      </c>
      <c r="B7922" t="s">
        <v>121</v>
      </c>
      <c r="C7922">
        <f t="shared" si="375"/>
        <v>3</v>
      </c>
      <c r="D7922" t="s">
        <v>148</v>
      </c>
      <c r="E7922" s="4">
        <v>197099.04</v>
      </c>
      <c r="F7922" s="4">
        <v>27377.056655999997</v>
      </c>
      <c r="G7922" s="3">
        <v>0.13889999999999997</v>
      </c>
      <c r="H7922" s="7">
        <v>2649.1806451612906</v>
      </c>
      <c r="I7922" s="4">
        <v>367.97119161290323</v>
      </c>
      <c r="J7922">
        <v>74.399999999999991</v>
      </c>
      <c r="K7922" t="s">
        <v>44</v>
      </c>
      <c r="L7922" t="s">
        <v>72</v>
      </c>
      <c r="M7922" t="s">
        <v>126</v>
      </c>
      <c r="N7922" s="2">
        <v>41312</v>
      </c>
      <c r="O7922" s="2">
        <v>43229</v>
      </c>
      <c r="P7922" t="s">
        <v>24</v>
      </c>
      <c r="Q7922">
        <v>0.12</v>
      </c>
      <c r="R7922" s="5">
        <f t="shared" si="376"/>
        <v>0.12</v>
      </c>
      <c r="S7922" s="6" t="str">
        <f t="shared" ref="S7922:S7985" si="377">IF(ISERROR(FIND(",",$Q7922)),"",RIGHT($Q7922,LEN($Q7922)-FIND(",",$Q7922)))</f>
        <v/>
      </c>
      <c r="T7922">
        <f>ROUND(INT(表1[[#This Row],[合同结束日期]]-表1[[#This Row],[合同起始日期]])/365,1)</f>
        <v>5.3</v>
      </c>
    </row>
    <row r="7923" spans="1:20">
      <c r="A7923" s="1">
        <v>42522</v>
      </c>
      <c r="B7923" t="s">
        <v>121</v>
      </c>
      <c r="C7923">
        <f t="shared" si="375"/>
        <v>3</v>
      </c>
      <c r="D7923" t="s">
        <v>149</v>
      </c>
      <c r="E7923" s="4">
        <v>4142242.32</v>
      </c>
      <c r="F7923" s="4">
        <v>519109.38239999989</v>
      </c>
      <c r="G7923" s="3">
        <v>0.12532086302473969</v>
      </c>
      <c r="H7923" s="7">
        <v>928.42081764389468</v>
      </c>
      <c r="I7923" s="4">
        <v>116.35049811726734</v>
      </c>
      <c r="J7923">
        <v>4461.5999999999995</v>
      </c>
      <c r="K7923" t="s">
        <v>151</v>
      </c>
      <c r="L7923" t="s">
        <v>150</v>
      </c>
      <c r="M7923" t="s">
        <v>150</v>
      </c>
      <c r="N7923" s="2">
        <v>41150</v>
      </c>
      <c r="O7923" s="2">
        <v>48708</v>
      </c>
      <c r="P7923" t="s">
        <v>24</v>
      </c>
      <c r="Q7923">
        <v>0.12</v>
      </c>
      <c r="R7923" s="5">
        <f t="shared" si="376"/>
        <v>0.12</v>
      </c>
      <c r="S7923" s="6" t="str">
        <f t="shared" si="377"/>
        <v/>
      </c>
      <c r="T7923">
        <f>ROUND(INT(表1[[#This Row],[合同结束日期]]-表1[[#This Row],[合同起始日期]])/365,1)</f>
        <v>20.7</v>
      </c>
    </row>
    <row r="7924" spans="1:20">
      <c r="A7924" s="1">
        <v>42522</v>
      </c>
      <c r="B7924" t="s">
        <v>121</v>
      </c>
      <c r="C7924">
        <f t="shared" si="375"/>
        <v>3</v>
      </c>
      <c r="D7924" t="s">
        <v>166</v>
      </c>
      <c r="E7924" s="4">
        <v>228358.8</v>
      </c>
      <c r="F7924" s="4">
        <v>70380.182160000011</v>
      </c>
      <c r="G7924" s="3">
        <v>0.30820000000000008</v>
      </c>
      <c r="H7924" s="7">
        <v>1126.0295857988167</v>
      </c>
      <c r="I7924" s="4">
        <v>347.04231834319535</v>
      </c>
      <c r="J7924">
        <v>202.79999999999998</v>
      </c>
      <c r="K7924" t="s">
        <v>20</v>
      </c>
      <c r="L7924" t="s">
        <v>21</v>
      </c>
      <c r="M7924" t="s">
        <v>130</v>
      </c>
      <c r="N7924" s="2">
        <v>41281</v>
      </c>
      <c r="O7924" s="2">
        <v>43229</v>
      </c>
      <c r="P7924" t="s">
        <v>24</v>
      </c>
      <c r="Q7924">
        <v>0.17</v>
      </c>
      <c r="R7924" s="5">
        <f t="shared" si="376"/>
        <v>0.17</v>
      </c>
      <c r="S7924" s="6" t="str">
        <f t="shared" si="377"/>
        <v/>
      </c>
      <c r="T7924">
        <f>ROUND(INT(表1[[#This Row],[合同结束日期]]-表1[[#This Row],[合同起始日期]])/365,1)</f>
        <v>5.3</v>
      </c>
    </row>
    <row r="7925" spans="1:20">
      <c r="A7925" s="1">
        <v>42522</v>
      </c>
      <c r="B7925" t="s">
        <v>121</v>
      </c>
      <c r="C7925">
        <f t="shared" si="375"/>
        <v>3</v>
      </c>
      <c r="D7925" t="s">
        <v>225</v>
      </c>
      <c r="E7925" s="4">
        <v>394200</v>
      </c>
      <c r="F7925" s="4">
        <v>55329.515999999989</v>
      </c>
      <c r="G7925" s="3">
        <v>0.14035899543378993</v>
      </c>
      <c r="H7925" s="7">
        <v>2183.7399454895967</v>
      </c>
      <c r="I7925" s="4">
        <v>306.50754503755894</v>
      </c>
      <c r="J7925">
        <v>180.51599999999999</v>
      </c>
      <c r="K7925" t="s">
        <v>44</v>
      </c>
      <c r="L7925" t="s">
        <v>72</v>
      </c>
      <c r="M7925" t="s">
        <v>126</v>
      </c>
      <c r="N7925" s="2">
        <v>41337</v>
      </c>
      <c r="O7925" s="2">
        <v>46917</v>
      </c>
      <c r="P7925" t="s">
        <v>24</v>
      </c>
      <c r="Q7925">
        <v>0.08</v>
      </c>
      <c r="R7925" s="5">
        <f t="shared" si="376"/>
        <v>0.08</v>
      </c>
      <c r="S7925" s="6" t="str">
        <f t="shared" si="377"/>
        <v/>
      </c>
      <c r="T7925">
        <f>ROUND(INT(表1[[#This Row],[合同结束日期]]-表1[[#This Row],[合同起始日期]])/365,1)</f>
        <v>15.3</v>
      </c>
    </row>
    <row r="7926" spans="1:20">
      <c r="A7926" s="1">
        <v>42522</v>
      </c>
      <c r="B7926" t="s">
        <v>121</v>
      </c>
      <c r="C7926">
        <f t="shared" si="375"/>
        <v>3</v>
      </c>
      <c r="D7926" t="s">
        <v>174</v>
      </c>
      <c r="E7926" s="4">
        <v>404221.2</v>
      </c>
      <c r="F7926" s="4">
        <v>75831.897119999994</v>
      </c>
      <c r="G7926" s="3">
        <v>0.18759999999999999</v>
      </c>
      <c r="H7926" s="7">
        <v>719.767094017094</v>
      </c>
      <c r="I7926" s="4">
        <v>135.02830683760683</v>
      </c>
      <c r="J7926">
        <v>561.6</v>
      </c>
      <c r="K7926" t="s">
        <v>76</v>
      </c>
      <c r="L7926" t="s">
        <v>75</v>
      </c>
      <c r="M7926" t="s">
        <v>75</v>
      </c>
      <c r="N7926" s="2">
        <v>41243</v>
      </c>
      <c r="O7926" s="2">
        <v>43229</v>
      </c>
      <c r="P7926" t="s">
        <v>24</v>
      </c>
      <c r="Q7926">
        <v>0.11</v>
      </c>
      <c r="R7926" s="5">
        <f t="shared" si="376"/>
        <v>0.11</v>
      </c>
      <c r="S7926" s="6" t="str">
        <f t="shared" si="377"/>
        <v/>
      </c>
      <c r="T7926">
        <f>ROUND(INT(表1[[#This Row],[合同结束日期]]-表1[[#This Row],[合同起始日期]])/365,1)</f>
        <v>5.4</v>
      </c>
    </row>
    <row r="7927" spans="1:20">
      <c r="A7927" s="1">
        <v>42522</v>
      </c>
      <c r="B7927" t="s">
        <v>121</v>
      </c>
      <c r="C7927">
        <f t="shared" si="375"/>
        <v>3</v>
      </c>
      <c r="D7927" t="s">
        <v>175</v>
      </c>
      <c r="E7927" s="4">
        <v>1779616.8</v>
      </c>
      <c r="F7927" s="4">
        <v>196647.65639999998</v>
      </c>
      <c r="G7927" s="3">
        <v>0.11049999999999999</v>
      </c>
      <c r="H7927" s="7">
        <v>904.82855399633922</v>
      </c>
      <c r="I7927" s="4">
        <v>99.983555216595477</v>
      </c>
      <c r="J7927">
        <v>1966.8</v>
      </c>
      <c r="K7927" t="s">
        <v>20</v>
      </c>
      <c r="L7927" t="s">
        <v>173</v>
      </c>
      <c r="M7927" t="s">
        <v>172</v>
      </c>
      <c r="N7927" s="2">
        <v>41288</v>
      </c>
      <c r="O7927" s="2">
        <v>44694</v>
      </c>
      <c r="P7927" t="s">
        <v>18</v>
      </c>
      <c r="Q7927">
        <v>0</v>
      </c>
      <c r="R7927" s="5">
        <f t="shared" si="376"/>
        <v>0</v>
      </c>
      <c r="S7927" s="6" t="str">
        <f t="shared" si="377"/>
        <v/>
      </c>
      <c r="T7927">
        <f>ROUND(INT(表1[[#This Row],[合同结束日期]]-表1[[#This Row],[合同起始日期]])/365,1)</f>
        <v>9.3000000000000007</v>
      </c>
    </row>
    <row r="7928" spans="1:20">
      <c r="A7928" s="1">
        <v>42522</v>
      </c>
      <c r="B7928" t="s">
        <v>121</v>
      </c>
      <c r="C7928">
        <f t="shared" si="375"/>
        <v>3</v>
      </c>
      <c r="D7928" t="s">
        <v>158</v>
      </c>
      <c r="E7928" s="4">
        <v>153067.19999999998</v>
      </c>
      <c r="F7928" s="4">
        <v>29281.755359999999</v>
      </c>
      <c r="G7928" s="3">
        <v>0.19130000000000003</v>
      </c>
      <c r="H7928" s="7">
        <v>2277.7857142857138</v>
      </c>
      <c r="I7928" s="4">
        <v>435.74040714285712</v>
      </c>
      <c r="J7928">
        <v>67.2</v>
      </c>
      <c r="K7928" t="s">
        <v>11</v>
      </c>
      <c r="L7928" t="s">
        <v>13</v>
      </c>
      <c r="M7928" t="s">
        <v>27</v>
      </c>
      <c r="N7928" s="2">
        <v>41330</v>
      </c>
      <c r="O7928" s="2">
        <v>42864</v>
      </c>
      <c r="P7928" t="s">
        <v>24</v>
      </c>
      <c r="Q7928">
        <v>0.16</v>
      </c>
      <c r="R7928" s="5">
        <f t="shared" si="376"/>
        <v>0.16</v>
      </c>
      <c r="S7928" s="6" t="str">
        <f t="shared" si="377"/>
        <v/>
      </c>
      <c r="T7928">
        <f>ROUND(INT(表1[[#This Row],[合同结束日期]]-表1[[#This Row],[合同起始日期]])/365,1)</f>
        <v>4.2</v>
      </c>
    </row>
    <row r="7929" spans="1:20">
      <c r="A7929" s="1">
        <v>42522</v>
      </c>
      <c r="B7929" t="s">
        <v>121</v>
      </c>
      <c r="C7929">
        <f t="shared" si="375"/>
        <v>3</v>
      </c>
      <c r="D7929" t="s">
        <v>244</v>
      </c>
      <c r="E7929" s="4">
        <v>183600</v>
      </c>
      <c r="F7929" s="4">
        <v>48911.040000000001</v>
      </c>
      <c r="G7929" s="3">
        <v>0.26640000000000003</v>
      </c>
      <c r="H7929" s="7">
        <v>987.09677419354841</v>
      </c>
      <c r="I7929" s="4">
        <v>262.96258064516127</v>
      </c>
      <c r="J7929">
        <v>186</v>
      </c>
      <c r="K7929" t="s">
        <v>11</v>
      </c>
      <c r="L7929" t="s">
        <v>13</v>
      </c>
      <c r="M7929" t="s">
        <v>27</v>
      </c>
      <c r="N7929" s="2">
        <v>41445</v>
      </c>
      <c r="O7929" s="2">
        <v>42935</v>
      </c>
      <c r="P7929" t="s">
        <v>24</v>
      </c>
      <c r="Q7929">
        <v>0.17</v>
      </c>
      <c r="R7929" s="5">
        <f t="shared" si="376"/>
        <v>0.17</v>
      </c>
      <c r="S7929" s="6" t="str">
        <f t="shared" si="377"/>
        <v/>
      </c>
      <c r="T7929">
        <f>ROUND(INT(表1[[#This Row],[合同结束日期]]-表1[[#This Row],[合同起始日期]])/365,1)</f>
        <v>4.0999999999999996</v>
      </c>
    </row>
    <row r="7930" spans="1:20">
      <c r="A7930" s="1">
        <v>42522</v>
      </c>
      <c r="B7930" t="s">
        <v>121</v>
      </c>
      <c r="C7930">
        <f t="shared" si="375"/>
        <v>3</v>
      </c>
      <c r="D7930" t="s">
        <v>312</v>
      </c>
      <c r="E7930" s="4">
        <v>821986.79999999993</v>
      </c>
      <c r="F7930" s="4">
        <v>86390.812679999988</v>
      </c>
      <c r="G7930" s="3">
        <v>0.1051</v>
      </c>
      <c r="H7930" s="7">
        <v>5036.6838235294117</v>
      </c>
      <c r="I7930" s="4">
        <v>529.35546985294116</v>
      </c>
      <c r="J7930">
        <v>163.19999999999999</v>
      </c>
      <c r="K7930" t="s">
        <v>44</v>
      </c>
      <c r="L7930" t="s">
        <v>72</v>
      </c>
      <c r="M7930" t="s">
        <v>71</v>
      </c>
      <c r="N7930" s="2">
        <v>41640</v>
      </c>
      <c r="O7930" s="2">
        <v>43100</v>
      </c>
      <c r="P7930" t="s">
        <v>18</v>
      </c>
      <c r="Q7930">
        <v>0.1</v>
      </c>
      <c r="R7930" s="5">
        <f t="shared" si="376"/>
        <v>0.1</v>
      </c>
      <c r="S7930" s="6" t="str">
        <f t="shared" si="377"/>
        <v/>
      </c>
      <c r="T7930">
        <f>ROUND(INT(表1[[#This Row],[合同结束日期]]-表1[[#This Row],[合同起始日期]])/365,1)</f>
        <v>4</v>
      </c>
    </row>
    <row r="7931" spans="1:20">
      <c r="A7931" s="1">
        <v>42522</v>
      </c>
      <c r="B7931" t="s">
        <v>121</v>
      </c>
      <c r="C7931">
        <f t="shared" si="375"/>
        <v>3</v>
      </c>
      <c r="D7931" t="s">
        <v>327</v>
      </c>
      <c r="E7931" s="4">
        <v>61852.799999999996</v>
      </c>
      <c r="F7931" s="4">
        <v>0</v>
      </c>
      <c r="G7931" s="3">
        <v>0</v>
      </c>
      <c r="H7931" s="7">
        <v>2147.6666666666665</v>
      </c>
      <c r="I7931" s="4">
        <v>0</v>
      </c>
      <c r="J7931">
        <v>28.799999999999997</v>
      </c>
      <c r="K7931" t="s">
        <v>20</v>
      </c>
      <c r="L7931" t="s">
        <v>21</v>
      </c>
      <c r="M7931" t="s">
        <v>134</v>
      </c>
      <c r="N7931" s="2">
        <v>41787</v>
      </c>
      <c r="O7931" s="2">
        <v>42517</v>
      </c>
      <c r="P7931" t="s">
        <v>24</v>
      </c>
      <c r="Q7931" t="s">
        <v>48</v>
      </c>
      <c r="R7931" s="5" t="str">
        <f t="shared" si="376"/>
        <v>0.11</v>
      </c>
      <c r="S7931" s="6" t="str">
        <f t="shared" si="377"/>
        <v/>
      </c>
      <c r="T7931">
        <f>ROUND(INT(表1[[#This Row],[合同结束日期]]-表1[[#This Row],[合同起始日期]])/365,1)</f>
        <v>2</v>
      </c>
    </row>
    <row r="7932" spans="1:20">
      <c r="A7932" s="1">
        <v>42522</v>
      </c>
      <c r="B7932" t="s">
        <v>121</v>
      </c>
      <c r="C7932">
        <f t="shared" si="375"/>
        <v>3</v>
      </c>
      <c r="D7932" t="s">
        <v>339</v>
      </c>
      <c r="E7932" s="4">
        <v>39249.599999999999</v>
      </c>
      <c r="F7932" s="4">
        <v>7567.3228799999997</v>
      </c>
      <c r="G7932" s="3">
        <v>0.1928</v>
      </c>
      <c r="H7932" s="7">
        <v>2725.666666666667</v>
      </c>
      <c r="I7932" s="4">
        <v>525.50853333333339</v>
      </c>
      <c r="J7932">
        <v>14.399999999999999</v>
      </c>
      <c r="K7932" t="s">
        <v>44</v>
      </c>
      <c r="L7932" t="s">
        <v>46</v>
      </c>
      <c r="M7932" t="s">
        <v>187</v>
      </c>
      <c r="N7932" s="2">
        <v>41864</v>
      </c>
      <c r="O7932" s="2">
        <v>42594</v>
      </c>
      <c r="P7932" t="s">
        <v>24</v>
      </c>
      <c r="Q7932">
        <v>0.15</v>
      </c>
      <c r="R7932" s="5">
        <f t="shared" si="376"/>
        <v>0.15</v>
      </c>
      <c r="S7932" s="6" t="str">
        <f t="shared" si="377"/>
        <v/>
      </c>
      <c r="T7932">
        <f>ROUND(INT(表1[[#This Row],[合同结束日期]]-表1[[#This Row],[合同起始日期]])/365,1)</f>
        <v>2</v>
      </c>
    </row>
    <row r="7933" spans="1:20">
      <c r="A7933" s="1">
        <v>42522</v>
      </c>
      <c r="B7933" t="s">
        <v>121</v>
      </c>
      <c r="C7933">
        <f t="shared" si="375"/>
        <v>3</v>
      </c>
      <c r="D7933" t="s">
        <v>340</v>
      </c>
      <c r="E7933" s="4">
        <v>146912.4</v>
      </c>
      <c r="F7933" s="4">
        <v>22477.597199999997</v>
      </c>
      <c r="G7933" s="3">
        <v>0.15299999999999997</v>
      </c>
      <c r="H7933" s="7">
        <v>3221.7631578947367</v>
      </c>
      <c r="I7933" s="4">
        <v>492.92976315789463</v>
      </c>
      <c r="J7933">
        <v>45.6</v>
      </c>
      <c r="K7933" t="s">
        <v>44</v>
      </c>
      <c r="L7933" t="s">
        <v>46</v>
      </c>
      <c r="M7933" t="s">
        <v>45</v>
      </c>
      <c r="N7933" s="2">
        <v>41841</v>
      </c>
      <c r="O7933" s="2">
        <v>43659</v>
      </c>
      <c r="P7933" t="s">
        <v>24</v>
      </c>
      <c r="Q7933">
        <v>0.13</v>
      </c>
      <c r="R7933" s="5">
        <f t="shared" si="376"/>
        <v>0.13</v>
      </c>
      <c r="S7933" s="6" t="str">
        <f t="shared" si="377"/>
        <v/>
      </c>
      <c r="T7933">
        <f>ROUND(INT(表1[[#This Row],[合同结束日期]]-表1[[#This Row],[合同起始日期]])/365,1)</f>
        <v>5</v>
      </c>
    </row>
    <row r="7934" spans="1:20">
      <c r="A7934" s="1">
        <v>42522</v>
      </c>
      <c r="B7934" t="s">
        <v>121</v>
      </c>
      <c r="C7934">
        <f t="shared" si="375"/>
        <v>3</v>
      </c>
      <c r="D7934" t="s">
        <v>367</v>
      </c>
      <c r="E7934" s="4">
        <v>808640.4</v>
      </c>
      <c r="F7934" s="4">
        <v>129544.19208000001</v>
      </c>
      <c r="G7934" s="3">
        <v>0.16020000000000001</v>
      </c>
      <c r="H7934" s="7">
        <v>6738.67</v>
      </c>
      <c r="I7934" s="4">
        <v>1079.534934</v>
      </c>
      <c r="J7934">
        <v>120</v>
      </c>
      <c r="K7934" t="s">
        <v>11</v>
      </c>
      <c r="L7934" t="s">
        <v>51</v>
      </c>
      <c r="M7934" t="s">
        <v>50</v>
      </c>
      <c r="N7934" s="2">
        <v>41989</v>
      </c>
      <c r="O7934" s="2">
        <v>42719</v>
      </c>
      <c r="P7934" t="s">
        <v>24</v>
      </c>
      <c r="Q7934">
        <v>0.16</v>
      </c>
      <c r="R7934" s="5">
        <f t="shared" si="376"/>
        <v>0.16</v>
      </c>
      <c r="S7934" s="6" t="str">
        <f t="shared" si="377"/>
        <v/>
      </c>
      <c r="T7934">
        <f>ROUND(INT(表1[[#This Row],[合同结束日期]]-表1[[#This Row],[合同起始日期]])/365,1)</f>
        <v>2</v>
      </c>
    </row>
    <row r="7935" spans="1:20">
      <c r="A7935" s="1">
        <v>42522</v>
      </c>
      <c r="B7935" t="s">
        <v>121</v>
      </c>
      <c r="C7935">
        <f t="shared" si="375"/>
        <v>3</v>
      </c>
      <c r="D7935" t="s">
        <v>380</v>
      </c>
      <c r="E7935" s="4">
        <v>147389.98800000001</v>
      </c>
      <c r="F7935" s="4">
        <v>34518.735189600004</v>
      </c>
      <c r="G7935" s="3">
        <v>0.23420000000000002</v>
      </c>
      <c r="H7935" s="7">
        <v>1616.1182894736844</v>
      </c>
      <c r="I7935" s="4">
        <v>378.49490339473687</v>
      </c>
      <c r="J7935">
        <v>91.2</v>
      </c>
      <c r="K7935" t="s">
        <v>20</v>
      </c>
      <c r="L7935" t="s">
        <v>21</v>
      </c>
      <c r="M7935" t="s">
        <v>130</v>
      </c>
      <c r="N7935" s="2">
        <v>42104</v>
      </c>
      <c r="O7935" s="2">
        <v>42834</v>
      </c>
      <c r="P7935" t="s">
        <v>24</v>
      </c>
      <c r="Q7935">
        <v>0.17</v>
      </c>
      <c r="R7935" s="5">
        <f t="shared" si="376"/>
        <v>0.17</v>
      </c>
      <c r="S7935" s="6" t="str">
        <f t="shared" si="377"/>
        <v/>
      </c>
      <c r="T7935">
        <f>ROUND(INT(表1[[#This Row],[合同结束日期]]-表1[[#This Row],[合同起始日期]])/365,1)</f>
        <v>2</v>
      </c>
    </row>
    <row r="7936" spans="1:20">
      <c r="A7936" s="1">
        <v>42522</v>
      </c>
      <c r="B7936" t="s">
        <v>121</v>
      </c>
      <c r="C7936">
        <f t="shared" si="375"/>
        <v>3</v>
      </c>
      <c r="D7936" t="s">
        <v>135</v>
      </c>
      <c r="E7936" s="4">
        <v>468097.2</v>
      </c>
      <c r="F7936" s="4">
        <v>95772.687120000002</v>
      </c>
      <c r="G7936" s="3">
        <v>0.2046</v>
      </c>
      <c r="H7936" s="7">
        <v>1130.6695652173914</v>
      </c>
      <c r="I7936" s="4">
        <v>231.33499304347828</v>
      </c>
      <c r="J7936">
        <v>414</v>
      </c>
      <c r="K7936" t="s">
        <v>44</v>
      </c>
      <c r="L7936" t="s">
        <v>72</v>
      </c>
      <c r="M7936" t="s">
        <v>71</v>
      </c>
      <c r="N7936" s="2">
        <v>42104</v>
      </c>
      <c r="O7936" s="2">
        <v>43594</v>
      </c>
      <c r="P7936" t="s">
        <v>24</v>
      </c>
      <c r="Q7936">
        <v>0.11</v>
      </c>
      <c r="R7936" s="5">
        <f t="shared" si="376"/>
        <v>0.11</v>
      </c>
      <c r="S7936" s="6" t="str">
        <f t="shared" si="377"/>
        <v/>
      </c>
      <c r="T7936">
        <f>ROUND(INT(表1[[#This Row],[合同结束日期]]-表1[[#This Row],[合同起始日期]])/365,1)</f>
        <v>4.0999999999999996</v>
      </c>
    </row>
    <row r="7937" spans="1:20">
      <c r="A7937" s="1">
        <v>42522</v>
      </c>
      <c r="B7937" t="s">
        <v>121</v>
      </c>
      <c r="C7937">
        <f t="shared" si="375"/>
        <v>3</v>
      </c>
      <c r="D7937" t="s">
        <v>319</v>
      </c>
      <c r="E7937" s="4">
        <v>163994.4</v>
      </c>
      <c r="F7937" s="4">
        <v>29912.578560000002</v>
      </c>
      <c r="G7937" s="3">
        <v>0.18240000000000001</v>
      </c>
      <c r="H7937" s="7">
        <v>9761.5714285714275</v>
      </c>
      <c r="I7937" s="4">
        <v>1780.5106285714287</v>
      </c>
      <c r="J7937">
        <v>16.8</v>
      </c>
      <c r="K7937" t="s">
        <v>20</v>
      </c>
      <c r="L7937" t="s">
        <v>21</v>
      </c>
      <c r="M7937" t="s">
        <v>130</v>
      </c>
      <c r="N7937" s="2">
        <v>42112</v>
      </c>
      <c r="O7937" s="2">
        <v>42842</v>
      </c>
      <c r="P7937" t="s">
        <v>24</v>
      </c>
      <c r="Q7937">
        <v>0.17</v>
      </c>
      <c r="R7937" s="5">
        <f t="shared" si="376"/>
        <v>0.17</v>
      </c>
      <c r="S7937" s="6" t="str">
        <f t="shared" si="377"/>
        <v/>
      </c>
      <c r="T7937">
        <f>ROUND(INT(表1[[#This Row],[合同结束日期]]-表1[[#This Row],[合同起始日期]])/365,1)</f>
        <v>2</v>
      </c>
    </row>
    <row r="7938" spans="1:20">
      <c r="A7938" s="1">
        <v>42522</v>
      </c>
      <c r="B7938" t="s">
        <v>121</v>
      </c>
      <c r="C7938">
        <f t="shared" si="375"/>
        <v>3</v>
      </c>
      <c r="D7938" t="s">
        <v>402</v>
      </c>
      <c r="E7938" s="4">
        <v>141619.08000000002</v>
      </c>
      <c r="F7938" s="4">
        <v>29343.473376000002</v>
      </c>
      <c r="G7938" s="3">
        <v>0.2072</v>
      </c>
      <c r="H7938" s="7">
        <v>1573.5453333333335</v>
      </c>
      <c r="I7938" s="4">
        <v>326.03859306666669</v>
      </c>
      <c r="J7938">
        <v>90</v>
      </c>
      <c r="K7938" t="s">
        <v>20</v>
      </c>
      <c r="L7938" t="s">
        <v>21</v>
      </c>
      <c r="M7938" t="s">
        <v>130</v>
      </c>
      <c r="N7938" s="2">
        <v>42123</v>
      </c>
      <c r="O7938" s="2">
        <v>42853</v>
      </c>
      <c r="P7938" t="s">
        <v>24</v>
      </c>
      <c r="Q7938">
        <v>0.13</v>
      </c>
      <c r="R7938" s="5">
        <f t="shared" si="376"/>
        <v>0.13</v>
      </c>
      <c r="S7938" s="6" t="str">
        <f t="shared" si="377"/>
        <v/>
      </c>
      <c r="T7938">
        <f>ROUND(INT(表1[[#This Row],[合同结束日期]]-表1[[#This Row],[合同起始日期]])/365,1)</f>
        <v>2</v>
      </c>
    </row>
    <row r="7939" spans="1:20">
      <c r="A7939" s="1">
        <v>42522</v>
      </c>
      <c r="B7939" t="s">
        <v>121</v>
      </c>
      <c r="C7939">
        <f t="shared" si="375"/>
        <v>3</v>
      </c>
      <c r="D7939" t="s">
        <v>424</v>
      </c>
      <c r="E7939" s="4">
        <v>157514.34</v>
      </c>
      <c r="F7939" s="4">
        <v>24871.514286000001</v>
      </c>
      <c r="G7939" s="3">
        <v>0.15790000000000001</v>
      </c>
      <c r="H7939" s="7">
        <v>2476.6405660377359</v>
      </c>
      <c r="I7939" s="4">
        <v>391.06154537735853</v>
      </c>
      <c r="J7939">
        <v>63.599999999999994</v>
      </c>
      <c r="K7939" t="s">
        <v>20</v>
      </c>
      <c r="L7939" t="s">
        <v>21</v>
      </c>
      <c r="M7939" t="s">
        <v>130</v>
      </c>
      <c r="N7939" s="2">
        <v>42134</v>
      </c>
      <c r="O7939" s="2">
        <v>42864</v>
      </c>
      <c r="P7939" t="s">
        <v>24</v>
      </c>
      <c r="Q7939">
        <v>0.13</v>
      </c>
      <c r="R7939" s="5">
        <f t="shared" si="376"/>
        <v>0.13</v>
      </c>
      <c r="S7939" s="6" t="str">
        <f t="shared" si="377"/>
        <v/>
      </c>
      <c r="T7939">
        <f>ROUND(INT(表1[[#This Row],[合同结束日期]]-表1[[#This Row],[合同起始日期]])/365,1)</f>
        <v>2</v>
      </c>
    </row>
    <row r="7940" spans="1:20">
      <c r="A7940" s="1">
        <v>42522</v>
      </c>
      <c r="B7940" t="s">
        <v>121</v>
      </c>
      <c r="C7940">
        <f t="shared" si="375"/>
        <v>3</v>
      </c>
      <c r="D7940" t="s">
        <v>108</v>
      </c>
      <c r="E7940" s="4">
        <v>189776.4</v>
      </c>
      <c r="F7940" s="4">
        <v>33533.489880000001</v>
      </c>
      <c r="G7940" s="3">
        <v>0.17670000000000002</v>
      </c>
      <c r="H7940" s="7">
        <v>2824.0535714285711</v>
      </c>
      <c r="I7940" s="4">
        <v>499.01026607142859</v>
      </c>
      <c r="J7940">
        <v>67.2</v>
      </c>
      <c r="K7940" t="s">
        <v>11</v>
      </c>
      <c r="L7940" t="s">
        <v>12</v>
      </c>
      <c r="M7940" t="s">
        <v>53</v>
      </c>
      <c r="N7940" s="2">
        <v>42156</v>
      </c>
      <c r="O7940" s="2">
        <v>42886</v>
      </c>
      <c r="P7940" t="s">
        <v>24</v>
      </c>
      <c r="Q7940" t="s">
        <v>373</v>
      </c>
      <c r="R7940" s="5" t="str">
        <f t="shared" si="376"/>
        <v>0.16</v>
      </c>
      <c r="S7940" s="6" t="str">
        <f t="shared" si="377"/>
        <v>0.16</v>
      </c>
      <c r="T7940">
        <f>ROUND(INT(表1[[#This Row],[合同结束日期]]-表1[[#This Row],[合同起始日期]])/365,1)</f>
        <v>2</v>
      </c>
    </row>
    <row r="7941" spans="1:20">
      <c r="A7941" s="1">
        <v>42522</v>
      </c>
      <c r="B7941" t="s">
        <v>121</v>
      </c>
      <c r="C7941">
        <f t="shared" si="375"/>
        <v>3</v>
      </c>
      <c r="D7941" t="s">
        <v>428</v>
      </c>
      <c r="E7941" s="4">
        <v>109783.2</v>
      </c>
      <c r="F7941" s="4">
        <v>37952.052239999997</v>
      </c>
      <c r="G7941" s="3">
        <v>0.34570000000000001</v>
      </c>
      <c r="H7941" s="7">
        <v>1027.9325842696628</v>
      </c>
      <c r="I7941" s="4">
        <v>355.35629438202244</v>
      </c>
      <c r="J7941">
        <v>106.8</v>
      </c>
      <c r="K7941" t="s">
        <v>20</v>
      </c>
      <c r="L7941" t="s">
        <v>21</v>
      </c>
      <c r="M7941" t="s">
        <v>130</v>
      </c>
      <c r="N7941" s="2">
        <v>42156</v>
      </c>
      <c r="O7941" s="2">
        <v>42886</v>
      </c>
      <c r="P7941" t="s">
        <v>24</v>
      </c>
      <c r="Q7941" t="s">
        <v>397</v>
      </c>
      <c r="R7941" s="5" t="str">
        <f t="shared" si="376"/>
        <v>0.17</v>
      </c>
      <c r="S7941" s="6" t="str">
        <f t="shared" si="377"/>
        <v>0.17</v>
      </c>
      <c r="T7941">
        <f>ROUND(INT(表1[[#This Row],[合同结束日期]]-表1[[#This Row],[合同起始日期]])/365,1)</f>
        <v>2</v>
      </c>
    </row>
    <row r="7942" spans="1:20">
      <c r="A7942" s="1">
        <v>42522</v>
      </c>
      <c r="B7942" t="s">
        <v>121</v>
      </c>
      <c r="C7942">
        <f t="shared" si="375"/>
        <v>3</v>
      </c>
      <c r="D7942" t="s">
        <v>425</v>
      </c>
      <c r="E7942" s="4">
        <v>260892</v>
      </c>
      <c r="F7942" s="4">
        <v>43255.89360000001</v>
      </c>
      <c r="G7942" s="3">
        <v>0.16580000000000003</v>
      </c>
      <c r="H7942" s="7">
        <v>6394.4117647058829</v>
      </c>
      <c r="I7942" s="4">
        <v>1060.1934705882356</v>
      </c>
      <c r="J7942">
        <v>40.799999999999997</v>
      </c>
      <c r="K7942" t="s">
        <v>44</v>
      </c>
      <c r="L7942" t="s">
        <v>46</v>
      </c>
      <c r="M7942" t="s">
        <v>187</v>
      </c>
      <c r="N7942" s="2">
        <v>42156</v>
      </c>
      <c r="O7942" s="2">
        <v>42886</v>
      </c>
      <c r="P7942" t="s">
        <v>24</v>
      </c>
      <c r="Q7942" t="s">
        <v>396</v>
      </c>
      <c r="R7942" s="5" t="str">
        <f t="shared" si="376"/>
        <v>0.15</v>
      </c>
      <c r="S7942" s="6" t="str">
        <f t="shared" si="377"/>
        <v>0.15</v>
      </c>
      <c r="T7942">
        <f>ROUND(INT(表1[[#This Row],[合同结束日期]]-表1[[#This Row],[合同起始日期]])/365,1)</f>
        <v>2</v>
      </c>
    </row>
    <row r="7943" spans="1:20">
      <c r="A7943" s="1">
        <v>42522</v>
      </c>
      <c r="B7943" t="s">
        <v>121</v>
      </c>
      <c r="C7943">
        <f t="shared" si="375"/>
        <v>3</v>
      </c>
      <c r="D7943" t="s">
        <v>443</v>
      </c>
      <c r="E7943" s="4">
        <v>277512</v>
      </c>
      <c r="F7943" s="4">
        <v>22062.204000000002</v>
      </c>
      <c r="G7943" s="3">
        <v>7.9500000000000001E-2</v>
      </c>
      <c r="H7943" s="7">
        <v>4719.591836734694</v>
      </c>
      <c r="I7943" s="4">
        <v>375.20755102040823</v>
      </c>
      <c r="J7943">
        <v>58.8</v>
      </c>
      <c r="K7943" t="s">
        <v>140</v>
      </c>
      <c r="L7943" t="s">
        <v>309</v>
      </c>
      <c r="M7943" t="s">
        <v>309</v>
      </c>
      <c r="N7943" s="2">
        <v>42156</v>
      </c>
      <c r="O7943" s="2">
        <v>42886</v>
      </c>
      <c r="P7943" t="s">
        <v>24</v>
      </c>
      <c r="Q7943" t="s">
        <v>357</v>
      </c>
      <c r="R7943" s="5" t="str">
        <f t="shared" si="376"/>
        <v>0.05</v>
      </c>
      <c r="S7943" s="6" t="str">
        <f t="shared" si="377"/>
        <v>0.05</v>
      </c>
      <c r="T7943">
        <f>ROUND(INT(表1[[#This Row],[合同结束日期]]-表1[[#This Row],[合同起始日期]])/365,1)</f>
        <v>2</v>
      </c>
    </row>
    <row r="7944" spans="1:20">
      <c r="A7944" s="1">
        <v>42522</v>
      </c>
      <c r="B7944" t="s">
        <v>121</v>
      </c>
      <c r="C7944">
        <f t="shared" si="375"/>
        <v>3</v>
      </c>
      <c r="D7944" t="s">
        <v>426</v>
      </c>
      <c r="E7944" s="4">
        <v>331589.28000000003</v>
      </c>
      <c r="F7944" s="4">
        <v>62537.738208000002</v>
      </c>
      <c r="G7944" s="3">
        <v>0.18859999999999999</v>
      </c>
      <c r="H7944" s="7">
        <v>2709.0627450980396</v>
      </c>
      <c r="I7944" s="4">
        <v>510.92923372549023</v>
      </c>
      <c r="J7944">
        <v>122.39999999999999</v>
      </c>
      <c r="K7944" t="s">
        <v>11</v>
      </c>
      <c r="L7944" t="s">
        <v>13</v>
      </c>
      <c r="M7944" t="s">
        <v>27</v>
      </c>
      <c r="N7944" s="2">
        <v>42172</v>
      </c>
      <c r="O7944" s="2">
        <v>42902</v>
      </c>
      <c r="P7944" t="s">
        <v>24</v>
      </c>
      <c r="Q7944" t="s">
        <v>405</v>
      </c>
      <c r="R7944" s="5" t="str">
        <f t="shared" si="376"/>
        <v>0.16</v>
      </c>
      <c r="S7944" s="6" t="str">
        <f t="shared" si="377"/>
        <v>0.17</v>
      </c>
      <c r="T7944">
        <f>ROUND(INT(表1[[#This Row],[合同结束日期]]-表1[[#This Row],[合同起始日期]])/365,1)</f>
        <v>2</v>
      </c>
    </row>
    <row r="7945" spans="1:20">
      <c r="A7945" s="1">
        <v>42522</v>
      </c>
      <c r="B7945" t="s">
        <v>121</v>
      </c>
      <c r="C7945">
        <f t="shared" si="375"/>
        <v>3</v>
      </c>
      <c r="D7945" t="s">
        <v>445</v>
      </c>
      <c r="E7945" s="4">
        <v>118743.59999999999</v>
      </c>
      <c r="F7945" s="4">
        <v>29151.553800000002</v>
      </c>
      <c r="G7945" s="3">
        <v>0.24550000000000002</v>
      </c>
      <c r="H7945" s="7">
        <v>1285.1038961038962</v>
      </c>
      <c r="I7945" s="4">
        <v>315.49300649350653</v>
      </c>
      <c r="J7945">
        <v>92.399999999999991</v>
      </c>
      <c r="K7945" t="s">
        <v>11</v>
      </c>
      <c r="L7945" t="s">
        <v>51</v>
      </c>
      <c r="M7945" t="s">
        <v>50</v>
      </c>
      <c r="N7945" s="2">
        <v>42172</v>
      </c>
      <c r="O7945" s="2">
        <v>42902</v>
      </c>
      <c r="P7945" t="s">
        <v>24</v>
      </c>
      <c r="Q7945">
        <v>0.18</v>
      </c>
      <c r="R7945" s="5">
        <f t="shared" si="376"/>
        <v>0.18</v>
      </c>
      <c r="S7945" s="6" t="str">
        <f t="shared" si="377"/>
        <v/>
      </c>
      <c r="T7945">
        <f>ROUND(INT(表1[[#This Row],[合同结束日期]]-表1[[#This Row],[合同起始日期]])/365,1)</f>
        <v>2</v>
      </c>
    </row>
    <row r="7946" spans="1:20">
      <c r="A7946" s="1">
        <v>42522</v>
      </c>
      <c r="B7946" t="s">
        <v>121</v>
      </c>
      <c r="C7946">
        <f t="shared" si="375"/>
        <v>3</v>
      </c>
      <c r="D7946" t="s">
        <v>442</v>
      </c>
      <c r="E7946" s="4">
        <v>110776.8</v>
      </c>
      <c r="F7946" s="4">
        <v>49262.442959999993</v>
      </c>
      <c r="G7946" s="3">
        <v>0.44469999999999993</v>
      </c>
      <c r="H7946" s="7">
        <v>756.67213114754099</v>
      </c>
      <c r="I7946" s="4">
        <v>336.49209672131144</v>
      </c>
      <c r="J7946">
        <v>146.4</v>
      </c>
      <c r="K7946" t="s">
        <v>11</v>
      </c>
      <c r="L7946" t="s">
        <v>13</v>
      </c>
      <c r="M7946" t="s">
        <v>34</v>
      </c>
      <c r="N7946" s="2">
        <v>42156</v>
      </c>
      <c r="O7946" s="2">
        <v>42886</v>
      </c>
      <c r="P7946" t="s">
        <v>24</v>
      </c>
      <c r="Q7946">
        <v>0.15</v>
      </c>
      <c r="R7946" s="5">
        <f t="shared" si="376"/>
        <v>0.15</v>
      </c>
      <c r="S7946" s="6" t="str">
        <f t="shared" si="377"/>
        <v/>
      </c>
      <c r="T7946">
        <f>ROUND(INT(表1[[#This Row],[合同结束日期]]-表1[[#This Row],[合同起始日期]])/365,1)</f>
        <v>2</v>
      </c>
    </row>
    <row r="7947" spans="1:20">
      <c r="A7947" s="1">
        <v>42522</v>
      </c>
      <c r="B7947" t="s">
        <v>121</v>
      </c>
      <c r="C7947">
        <f t="shared" si="375"/>
        <v>3</v>
      </c>
      <c r="D7947" t="s">
        <v>448</v>
      </c>
      <c r="E7947" s="4">
        <v>98851.199999999997</v>
      </c>
      <c r="F7947" s="4">
        <v>23398.079040000004</v>
      </c>
      <c r="G7947" s="3">
        <v>0.23670000000000005</v>
      </c>
      <c r="H7947" s="7">
        <v>1584.1538461538462</v>
      </c>
      <c r="I7947" s="4">
        <v>374.96921538461544</v>
      </c>
      <c r="J7947">
        <v>62.4</v>
      </c>
      <c r="K7947" t="s">
        <v>20</v>
      </c>
      <c r="L7947" t="s">
        <v>21</v>
      </c>
      <c r="M7947" t="s">
        <v>130</v>
      </c>
      <c r="N7947" s="2">
        <v>42156</v>
      </c>
      <c r="O7947" s="2">
        <v>42886</v>
      </c>
      <c r="P7947" t="s">
        <v>24</v>
      </c>
      <c r="Q7947" t="s">
        <v>397</v>
      </c>
      <c r="R7947" s="5" t="str">
        <f t="shared" si="376"/>
        <v>0.17</v>
      </c>
      <c r="S7947" s="6" t="str">
        <f t="shared" si="377"/>
        <v>0.17</v>
      </c>
      <c r="T7947">
        <f>ROUND(INT(表1[[#This Row],[合同结束日期]]-表1[[#This Row],[合同起始日期]])/365,1)</f>
        <v>2</v>
      </c>
    </row>
    <row r="7948" spans="1:20">
      <c r="A7948" s="1">
        <v>42522</v>
      </c>
      <c r="B7948" t="s">
        <v>121</v>
      </c>
      <c r="C7948">
        <f t="shared" si="375"/>
        <v>3</v>
      </c>
      <c r="D7948" t="s">
        <v>447</v>
      </c>
      <c r="E7948" s="4">
        <v>516337.19999999995</v>
      </c>
      <c r="F7948" s="4">
        <v>85453.806599999996</v>
      </c>
      <c r="G7948" s="3">
        <v>0.16550000000000001</v>
      </c>
      <c r="H7948" s="7">
        <v>4302.8099999999995</v>
      </c>
      <c r="I7948" s="4">
        <v>712.11505499999998</v>
      </c>
      <c r="J7948">
        <v>120</v>
      </c>
      <c r="K7948" t="s">
        <v>11</v>
      </c>
      <c r="L7948" t="s">
        <v>51</v>
      </c>
      <c r="M7948" t="s">
        <v>50</v>
      </c>
      <c r="N7948" s="2">
        <v>42172</v>
      </c>
      <c r="O7948" s="2">
        <v>42902</v>
      </c>
      <c r="P7948" t="s">
        <v>24</v>
      </c>
      <c r="Q7948">
        <v>0.16</v>
      </c>
      <c r="R7948" s="5">
        <f t="shared" si="376"/>
        <v>0.16</v>
      </c>
      <c r="S7948" s="6" t="str">
        <f t="shared" si="377"/>
        <v/>
      </c>
      <c r="T7948">
        <f>ROUND(INT(表1[[#This Row],[合同结束日期]]-表1[[#This Row],[合同起始日期]])/365,1)</f>
        <v>2</v>
      </c>
    </row>
    <row r="7949" spans="1:20">
      <c r="A7949" s="1">
        <v>42522</v>
      </c>
      <c r="B7949" t="s">
        <v>121</v>
      </c>
      <c r="C7949">
        <f t="shared" si="375"/>
        <v>3</v>
      </c>
      <c r="D7949" t="s">
        <v>138</v>
      </c>
      <c r="E7949" s="4">
        <v>91056</v>
      </c>
      <c r="F7949" s="4">
        <v>18575.423999999999</v>
      </c>
      <c r="G7949" s="3">
        <v>0.20399999999999999</v>
      </c>
      <c r="H7949" s="7">
        <v>1649.5652173913045</v>
      </c>
      <c r="I7949" s="4">
        <v>336.51130434782607</v>
      </c>
      <c r="J7949">
        <v>55.199999999999996</v>
      </c>
      <c r="K7949" t="s">
        <v>140</v>
      </c>
      <c r="L7949" t="s">
        <v>139</v>
      </c>
      <c r="M7949" t="s">
        <v>139</v>
      </c>
      <c r="N7949" s="2">
        <v>42182</v>
      </c>
      <c r="O7949" s="2">
        <v>42912</v>
      </c>
      <c r="P7949" t="s">
        <v>24</v>
      </c>
      <c r="Q7949">
        <v>0.14000000000000001</v>
      </c>
      <c r="R7949" s="5">
        <f t="shared" si="376"/>
        <v>0.14000000000000001</v>
      </c>
      <c r="S7949" s="6" t="str">
        <f t="shared" si="377"/>
        <v/>
      </c>
      <c r="T7949">
        <f>ROUND(INT(表1[[#This Row],[合同结束日期]]-表1[[#This Row],[合同起始日期]])/365,1)</f>
        <v>2</v>
      </c>
    </row>
    <row r="7950" spans="1:20">
      <c r="A7950" s="1">
        <v>42522</v>
      </c>
      <c r="B7950" t="s">
        <v>121</v>
      </c>
      <c r="C7950">
        <f t="shared" si="375"/>
        <v>3</v>
      </c>
      <c r="D7950" t="s">
        <v>313</v>
      </c>
      <c r="E7950" s="4">
        <v>155471.16</v>
      </c>
      <c r="F7950" s="4">
        <v>26756.586636</v>
      </c>
      <c r="G7950" s="3">
        <v>0.1721</v>
      </c>
      <c r="H7950" s="7">
        <v>8637.2866666666669</v>
      </c>
      <c r="I7950" s="4">
        <v>1486.4770353333333</v>
      </c>
      <c r="J7950">
        <v>18</v>
      </c>
      <c r="K7950" t="s">
        <v>20</v>
      </c>
      <c r="L7950" t="s">
        <v>21</v>
      </c>
      <c r="M7950" t="s">
        <v>130</v>
      </c>
      <c r="N7950" s="2">
        <v>42201</v>
      </c>
      <c r="O7950" s="2">
        <v>42566</v>
      </c>
      <c r="P7950" t="s">
        <v>24</v>
      </c>
      <c r="Q7950">
        <v>0.16</v>
      </c>
      <c r="R7950" s="5">
        <f t="shared" si="376"/>
        <v>0.16</v>
      </c>
      <c r="S7950" s="6" t="str">
        <f t="shared" si="377"/>
        <v/>
      </c>
      <c r="T7950">
        <f>ROUND(INT(表1[[#This Row],[合同结束日期]]-表1[[#This Row],[合同起始日期]])/365,1)</f>
        <v>1</v>
      </c>
    </row>
    <row r="7951" spans="1:20">
      <c r="A7951" s="1">
        <v>42522</v>
      </c>
      <c r="B7951" t="s">
        <v>121</v>
      </c>
      <c r="C7951">
        <f t="shared" si="375"/>
        <v>3</v>
      </c>
      <c r="D7951" t="s">
        <v>337</v>
      </c>
      <c r="E7951" s="4">
        <v>33765.599999999999</v>
      </c>
      <c r="F7951" s="4">
        <v>7016.4916800000001</v>
      </c>
      <c r="G7951" s="3">
        <v>0.20780000000000001</v>
      </c>
      <c r="H7951" s="7">
        <v>3126.4444444444448</v>
      </c>
      <c r="I7951" s="4">
        <v>649.67515555555565</v>
      </c>
      <c r="J7951">
        <v>10.799999999999999</v>
      </c>
      <c r="K7951" t="s">
        <v>60</v>
      </c>
      <c r="L7951" t="s">
        <v>116</v>
      </c>
      <c r="M7951" t="s">
        <v>115</v>
      </c>
      <c r="N7951" s="2">
        <v>42200</v>
      </c>
      <c r="O7951" s="2">
        <v>42930</v>
      </c>
      <c r="P7951" t="s">
        <v>24</v>
      </c>
      <c r="Q7951">
        <v>0.18</v>
      </c>
      <c r="R7951" s="5">
        <f t="shared" si="376"/>
        <v>0.18</v>
      </c>
      <c r="S7951" s="6" t="str">
        <f t="shared" si="377"/>
        <v/>
      </c>
      <c r="T7951">
        <f>ROUND(INT(表1[[#This Row],[合同结束日期]]-表1[[#This Row],[合同起始日期]])/365,1)</f>
        <v>2</v>
      </c>
    </row>
    <row r="7952" spans="1:20">
      <c r="A7952" s="1">
        <v>42522</v>
      </c>
      <c r="B7952" t="s">
        <v>121</v>
      </c>
      <c r="C7952">
        <f t="shared" si="375"/>
        <v>3</v>
      </c>
      <c r="D7952" t="s">
        <v>477</v>
      </c>
      <c r="E7952" s="4">
        <v>96477.9</v>
      </c>
      <c r="F7952" s="4">
        <v>16150.400460000001</v>
      </c>
      <c r="G7952" s="3">
        <v>0.16740000000000002</v>
      </c>
      <c r="H7952" s="7">
        <v>2593.4919354838712</v>
      </c>
      <c r="I7952" s="4">
        <v>434.15055000000007</v>
      </c>
      <c r="J7952">
        <v>37.199999999999996</v>
      </c>
      <c r="K7952" t="s">
        <v>44</v>
      </c>
      <c r="L7952" t="s">
        <v>46</v>
      </c>
      <c r="M7952" t="s">
        <v>187</v>
      </c>
      <c r="N7952" s="2">
        <v>42293</v>
      </c>
      <c r="O7952" s="2">
        <v>43023</v>
      </c>
      <c r="P7952" t="s">
        <v>24</v>
      </c>
      <c r="Q7952">
        <v>0.14000000000000001</v>
      </c>
      <c r="R7952" s="5">
        <f t="shared" si="376"/>
        <v>0.14000000000000001</v>
      </c>
      <c r="S7952" s="6" t="str">
        <f t="shared" si="377"/>
        <v/>
      </c>
      <c r="T7952">
        <f>ROUND(INT(表1[[#This Row],[合同结束日期]]-表1[[#This Row],[合同起始日期]])/365,1)</f>
        <v>2</v>
      </c>
    </row>
    <row r="7953" spans="1:20">
      <c r="A7953" s="1">
        <v>42522</v>
      </c>
      <c r="B7953" t="s">
        <v>121</v>
      </c>
      <c r="C7953">
        <f t="shared" si="375"/>
        <v>3</v>
      </c>
      <c r="D7953" t="s">
        <v>493</v>
      </c>
      <c r="E7953" s="4">
        <v>561523.19999999995</v>
      </c>
      <c r="F7953" s="4">
        <v>139650.81983999998</v>
      </c>
      <c r="G7953" s="3">
        <v>0.24869999999999998</v>
      </c>
      <c r="H7953" s="7">
        <v>1085.6983758700696</v>
      </c>
      <c r="I7953" s="4">
        <v>270.01318607888629</v>
      </c>
      <c r="J7953">
        <v>517.19999999999993</v>
      </c>
      <c r="K7953" t="s">
        <v>11</v>
      </c>
      <c r="L7953" t="s">
        <v>92</v>
      </c>
      <c r="M7953" t="s">
        <v>92</v>
      </c>
      <c r="N7953" s="2">
        <v>42423</v>
      </c>
      <c r="O7953" s="2">
        <v>43518</v>
      </c>
      <c r="P7953" t="s">
        <v>24</v>
      </c>
      <c r="Q7953">
        <v>0.17</v>
      </c>
      <c r="R7953" s="5">
        <f t="shared" si="376"/>
        <v>0.17</v>
      </c>
      <c r="S7953" s="6" t="str">
        <f t="shared" si="377"/>
        <v/>
      </c>
      <c r="T7953">
        <f>ROUND(INT(表1[[#This Row],[合同结束日期]]-表1[[#This Row],[合同起始日期]])/365,1)</f>
        <v>3</v>
      </c>
    </row>
    <row r="7954" spans="1:20">
      <c r="A7954" s="1">
        <v>42522</v>
      </c>
      <c r="B7954" t="s">
        <v>121</v>
      </c>
      <c r="C7954">
        <f t="shared" si="375"/>
        <v>3</v>
      </c>
      <c r="D7954" t="s">
        <v>432</v>
      </c>
      <c r="E7954" s="4">
        <v>51756.719999999994</v>
      </c>
      <c r="F7954" s="4">
        <v>10087.384727999999</v>
      </c>
      <c r="G7954" s="3">
        <v>0.19490000000000002</v>
      </c>
      <c r="H7954" s="7">
        <v>2875.373333333333</v>
      </c>
      <c r="I7954" s="4">
        <v>560.41026266666665</v>
      </c>
      <c r="J7954">
        <v>18</v>
      </c>
      <c r="K7954" t="s">
        <v>60</v>
      </c>
      <c r="L7954" t="s">
        <v>61</v>
      </c>
      <c r="M7954" t="s">
        <v>179</v>
      </c>
      <c r="N7954" s="2">
        <v>42461</v>
      </c>
      <c r="O7954" s="2">
        <v>42825</v>
      </c>
      <c r="P7954" t="s">
        <v>24</v>
      </c>
      <c r="Q7954">
        <v>0.17</v>
      </c>
      <c r="R7954" s="5">
        <f t="shared" si="376"/>
        <v>0.17</v>
      </c>
      <c r="S7954" s="6" t="str">
        <f t="shared" si="377"/>
        <v/>
      </c>
      <c r="T7954">
        <f>ROUND(INT(表1[[#This Row],[合同结束日期]]-表1[[#This Row],[合同起始日期]])/365,1)</f>
        <v>1</v>
      </c>
    </row>
    <row r="7955" spans="1:20">
      <c r="A7955" s="1">
        <v>42522</v>
      </c>
      <c r="B7955" t="s">
        <v>121</v>
      </c>
      <c r="C7955">
        <f t="shared" si="375"/>
        <v>3</v>
      </c>
      <c r="D7955" t="s">
        <v>479</v>
      </c>
      <c r="E7955" s="4">
        <v>50929.919999999998</v>
      </c>
      <c r="F7955" s="4">
        <v>9274.3384320000005</v>
      </c>
      <c r="G7955" s="3">
        <v>0.18210000000000001</v>
      </c>
      <c r="H7955" s="7">
        <v>2021.0285714285715</v>
      </c>
      <c r="I7955" s="4">
        <v>368.02930285714291</v>
      </c>
      <c r="J7955">
        <v>25.2</v>
      </c>
      <c r="K7955" t="s">
        <v>44</v>
      </c>
      <c r="L7955" t="s">
        <v>46</v>
      </c>
      <c r="M7955" t="s">
        <v>187</v>
      </c>
      <c r="N7955" s="2">
        <v>42480</v>
      </c>
      <c r="O7955" s="2">
        <v>43209</v>
      </c>
      <c r="P7955" t="s">
        <v>24</v>
      </c>
      <c r="Q7955">
        <v>0.14000000000000001</v>
      </c>
      <c r="R7955" s="5">
        <f t="shared" si="376"/>
        <v>0.14000000000000001</v>
      </c>
      <c r="S7955" s="6" t="str">
        <f t="shared" si="377"/>
        <v/>
      </c>
      <c r="T7955">
        <f>ROUND(INT(表1[[#This Row],[合同结束日期]]-表1[[#This Row],[合同起始日期]])/365,1)</f>
        <v>2</v>
      </c>
    </row>
    <row r="7956" spans="1:20">
      <c r="A7956" s="1">
        <v>42522</v>
      </c>
      <c r="B7956" t="s">
        <v>121</v>
      </c>
      <c r="C7956">
        <f t="shared" si="375"/>
        <v>3</v>
      </c>
      <c r="D7956" t="s">
        <v>268</v>
      </c>
      <c r="E7956" s="4">
        <v>55345.2</v>
      </c>
      <c r="F7956" s="4">
        <v>8960.3878800000002</v>
      </c>
      <c r="G7956" s="3">
        <v>0.16190000000000002</v>
      </c>
      <c r="H7956" s="7">
        <v>3843.416666666667</v>
      </c>
      <c r="I7956" s="4">
        <v>622.24915833333341</v>
      </c>
      <c r="J7956">
        <v>14.399999999999999</v>
      </c>
      <c r="K7956" t="s">
        <v>20</v>
      </c>
      <c r="L7956" t="s">
        <v>21</v>
      </c>
      <c r="M7956" t="s">
        <v>130</v>
      </c>
      <c r="N7956" s="2">
        <v>42461</v>
      </c>
      <c r="O7956" s="2">
        <v>42825</v>
      </c>
      <c r="P7956" t="s">
        <v>24</v>
      </c>
      <c r="Q7956" t="s">
        <v>504</v>
      </c>
      <c r="R7956" s="5" t="str">
        <f t="shared" si="376"/>
        <v>0.16</v>
      </c>
      <c r="S7956" s="6" t="str">
        <f t="shared" si="377"/>
        <v>0.1</v>
      </c>
      <c r="T7956">
        <f>ROUND(INT(表1[[#This Row],[合同结束日期]]-表1[[#This Row],[合同起始日期]])/365,1)</f>
        <v>1</v>
      </c>
    </row>
    <row r="7957" spans="1:20">
      <c r="A7957" s="1">
        <v>42522</v>
      </c>
      <c r="B7957" t="s">
        <v>121</v>
      </c>
      <c r="C7957">
        <f t="shared" si="375"/>
        <v>3</v>
      </c>
      <c r="D7957" t="s">
        <v>498</v>
      </c>
      <c r="E7957" s="4">
        <v>171606.24000000002</v>
      </c>
      <c r="F7957" s="4">
        <v>44548.979904</v>
      </c>
      <c r="G7957" s="3">
        <v>0.25959999999999994</v>
      </c>
      <c r="H7957" s="7">
        <v>1336.4971962616823</v>
      </c>
      <c r="I7957" s="4">
        <v>346.95467214953271</v>
      </c>
      <c r="J7957">
        <v>128.4</v>
      </c>
      <c r="K7957" t="s">
        <v>20</v>
      </c>
      <c r="L7957" t="s">
        <v>21</v>
      </c>
      <c r="M7957" t="s">
        <v>130</v>
      </c>
      <c r="N7957" s="2">
        <v>42500</v>
      </c>
      <c r="O7957" s="2">
        <v>43229</v>
      </c>
      <c r="P7957" t="s">
        <v>24</v>
      </c>
      <c r="Q7957">
        <v>0.18</v>
      </c>
      <c r="R7957" s="5">
        <f t="shared" si="376"/>
        <v>0.18</v>
      </c>
      <c r="S7957" s="6" t="str">
        <f t="shared" si="377"/>
        <v/>
      </c>
      <c r="T7957">
        <f>ROUND(INT(表1[[#This Row],[合同结束日期]]-表1[[#This Row],[合同起始日期]])/365,1)</f>
        <v>2</v>
      </c>
    </row>
    <row r="7958" spans="1:20">
      <c r="A7958" s="1">
        <v>42522</v>
      </c>
      <c r="B7958" t="s">
        <v>121</v>
      </c>
      <c r="C7958">
        <f t="shared" si="375"/>
        <v>3</v>
      </c>
      <c r="D7958" t="s">
        <v>511</v>
      </c>
      <c r="E7958" s="4">
        <v>728976.6</v>
      </c>
      <c r="F7958" s="4">
        <v>117511.02791999999</v>
      </c>
      <c r="G7958" s="3">
        <v>0.16119999999999998</v>
      </c>
      <c r="H7958" s="7">
        <v>3749.8796296296296</v>
      </c>
      <c r="I7958" s="4">
        <v>604.4805962962962</v>
      </c>
      <c r="J7958">
        <v>194.4</v>
      </c>
      <c r="K7958" t="s">
        <v>60</v>
      </c>
      <c r="L7958" t="s">
        <v>61</v>
      </c>
      <c r="M7958" t="s">
        <v>197</v>
      </c>
      <c r="N7958" s="2">
        <v>42501</v>
      </c>
      <c r="O7958" s="2">
        <v>43229</v>
      </c>
      <c r="P7958" t="s">
        <v>14</v>
      </c>
      <c r="Q7958" t="s">
        <v>381</v>
      </c>
      <c r="R7958" s="5" t="str">
        <f t="shared" si="376"/>
        <v>0.</v>
      </c>
      <c r="S7958" s="6" t="str">
        <f t="shared" si="377"/>
        <v>0.16</v>
      </c>
      <c r="T7958">
        <f>ROUND(INT(表1[[#This Row],[合同结束日期]]-表1[[#This Row],[合同起始日期]])/365,1)</f>
        <v>2</v>
      </c>
    </row>
    <row r="7959" spans="1:20">
      <c r="A7959" s="1">
        <v>42522</v>
      </c>
      <c r="B7959" t="s">
        <v>121</v>
      </c>
      <c r="C7959">
        <f t="shared" si="375"/>
        <v>3</v>
      </c>
      <c r="D7959" t="s">
        <v>512</v>
      </c>
      <c r="E7959" s="4">
        <v>59082.240000000005</v>
      </c>
      <c r="F7959" s="4">
        <v>31839.419136000004</v>
      </c>
      <c r="G7959" s="3">
        <v>0.53890000000000005</v>
      </c>
      <c r="H7959" s="7">
        <v>656.46933333333334</v>
      </c>
      <c r="I7959" s="4">
        <v>353.77132373333336</v>
      </c>
      <c r="J7959">
        <v>90</v>
      </c>
      <c r="K7959" t="s">
        <v>11</v>
      </c>
      <c r="L7959" t="s">
        <v>23</v>
      </c>
      <c r="M7959" t="s">
        <v>23</v>
      </c>
      <c r="N7959" s="2">
        <v>42510</v>
      </c>
      <c r="O7959" s="2">
        <v>43239</v>
      </c>
      <c r="P7959" t="s">
        <v>14</v>
      </c>
      <c r="Q7959" t="s">
        <v>446</v>
      </c>
      <c r="R7959" s="5" t="str">
        <f t="shared" si="376"/>
        <v>0.</v>
      </c>
      <c r="S7959" s="6" t="str">
        <f t="shared" si="377"/>
        <v>0.18</v>
      </c>
      <c r="T7959">
        <f>ROUND(INT(表1[[#This Row],[合同结束日期]]-表1[[#This Row],[合同起始日期]])/365,1)</f>
        <v>2</v>
      </c>
    </row>
    <row r="7960" spans="1:20">
      <c r="A7960" s="1">
        <v>42522</v>
      </c>
      <c r="B7960" t="s">
        <v>121</v>
      </c>
      <c r="C7960">
        <f t="shared" si="375"/>
        <v>3</v>
      </c>
      <c r="D7960" t="s">
        <v>513</v>
      </c>
      <c r="E7960" s="4">
        <v>61772.399999999994</v>
      </c>
      <c r="F7960" s="4">
        <v>21657.403440000002</v>
      </c>
      <c r="G7960" s="3">
        <v>0.35060000000000008</v>
      </c>
      <c r="H7960" s="7">
        <v>428.97499999999997</v>
      </c>
      <c r="I7960" s="4">
        <v>150.39863500000001</v>
      </c>
      <c r="J7960">
        <v>144</v>
      </c>
      <c r="K7960" t="s">
        <v>11</v>
      </c>
      <c r="L7960" t="s">
        <v>92</v>
      </c>
      <c r="M7960" t="s">
        <v>92</v>
      </c>
      <c r="N7960" s="2">
        <v>42510</v>
      </c>
      <c r="O7960" s="2">
        <v>43239</v>
      </c>
      <c r="P7960" t="s">
        <v>14</v>
      </c>
      <c r="Q7960" t="s">
        <v>422</v>
      </c>
      <c r="R7960" s="5" t="str">
        <f t="shared" si="376"/>
        <v>0.</v>
      </c>
      <c r="S7960" s="6" t="str">
        <f t="shared" si="377"/>
        <v>0.17</v>
      </c>
      <c r="T7960">
        <f>ROUND(INT(表1[[#This Row],[合同结束日期]]-表1[[#This Row],[合同起始日期]])/365,1)</f>
        <v>2</v>
      </c>
    </row>
    <row r="7961" spans="1:20">
      <c r="A7961" s="1">
        <v>42522</v>
      </c>
      <c r="B7961" t="s">
        <v>121</v>
      </c>
      <c r="C7961">
        <f t="shared" si="375"/>
        <v>3</v>
      </c>
      <c r="D7961" t="s">
        <v>514</v>
      </c>
      <c r="E7961" s="4">
        <v>196566.84</v>
      </c>
      <c r="F7961" s="4">
        <v>39274.054632000007</v>
      </c>
      <c r="G7961" s="3">
        <v>0.19980000000000003</v>
      </c>
      <c r="H7961" s="7">
        <v>1973.5626506024098</v>
      </c>
      <c r="I7961" s="4">
        <v>394.31781759036153</v>
      </c>
      <c r="J7961">
        <v>99.6</v>
      </c>
      <c r="K7961" t="s">
        <v>11</v>
      </c>
      <c r="L7961" t="s">
        <v>51</v>
      </c>
      <c r="M7961" t="s">
        <v>50</v>
      </c>
      <c r="N7961" s="2">
        <v>42510</v>
      </c>
      <c r="O7961" s="2">
        <v>43239</v>
      </c>
      <c r="P7961" t="s">
        <v>14</v>
      </c>
      <c r="Q7961" t="s">
        <v>422</v>
      </c>
      <c r="R7961" s="5" t="str">
        <f t="shared" si="376"/>
        <v>0.</v>
      </c>
      <c r="S7961" s="6" t="str">
        <f t="shared" si="377"/>
        <v>0.17</v>
      </c>
      <c r="T7961">
        <f>ROUND(INT(表1[[#This Row],[合同结束日期]]-表1[[#This Row],[合同起始日期]])/365,1)</f>
        <v>2</v>
      </c>
    </row>
    <row r="7962" spans="1:20">
      <c r="A7962" s="1">
        <v>42522</v>
      </c>
      <c r="B7962" t="s">
        <v>121</v>
      </c>
      <c r="C7962">
        <f t="shared" si="375"/>
        <v>3</v>
      </c>
      <c r="D7962" t="s">
        <v>515</v>
      </c>
      <c r="E7962" s="4">
        <v>477729.6</v>
      </c>
      <c r="F7962" s="4">
        <v>105004.96608</v>
      </c>
      <c r="G7962" s="3">
        <v>0.2198</v>
      </c>
      <c r="H7962" s="7">
        <v>727.80255941499081</v>
      </c>
      <c r="I7962" s="4">
        <v>159.97100255941498</v>
      </c>
      <c r="J7962">
        <v>656.4</v>
      </c>
      <c r="K7962" t="s">
        <v>20</v>
      </c>
      <c r="L7962" t="s">
        <v>354</v>
      </c>
      <c r="M7962" t="s">
        <v>353</v>
      </c>
      <c r="N7962" s="2">
        <v>42510</v>
      </c>
      <c r="O7962" s="2">
        <v>44335</v>
      </c>
      <c r="P7962" t="s">
        <v>24</v>
      </c>
      <c r="Q7962">
        <v>0.14000000000000001</v>
      </c>
      <c r="R7962" s="5">
        <f t="shared" si="376"/>
        <v>0.14000000000000001</v>
      </c>
      <c r="S7962" s="6" t="str">
        <f t="shared" si="377"/>
        <v/>
      </c>
      <c r="T7962">
        <f>ROUND(INT(表1[[#This Row],[合同结束日期]]-表1[[#This Row],[合同起始日期]])/365,1)</f>
        <v>5</v>
      </c>
    </row>
    <row r="7963" spans="1:20">
      <c r="A7963" s="1">
        <v>42522</v>
      </c>
      <c r="B7963" t="s">
        <v>121</v>
      </c>
      <c r="C7963">
        <f t="shared" si="375"/>
        <v>3</v>
      </c>
      <c r="D7963" t="s">
        <v>516</v>
      </c>
      <c r="E7963" s="4">
        <v>112429.2</v>
      </c>
      <c r="F7963" s="4">
        <v>2102.4260400000003</v>
      </c>
      <c r="G7963" s="3">
        <v>1.8700000000000001E-2</v>
      </c>
      <c r="H7963" s="7">
        <v>281.35435435435437</v>
      </c>
      <c r="I7963" s="4">
        <v>5.2613264264264279</v>
      </c>
      <c r="J7963">
        <v>399.59999999999997</v>
      </c>
      <c r="K7963" t="s">
        <v>20</v>
      </c>
      <c r="L7963" t="s">
        <v>173</v>
      </c>
      <c r="M7963" t="s">
        <v>172</v>
      </c>
      <c r="N7963" s="2">
        <v>42552</v>
      </c>
      <c r="O7963" s="2">
        <v>43251</v>
      </c>
      <c r="P7963" t="s">
        <v>564</v>
      </c>
      <c r="Q7963">
        <v>0</v>
      </c>
      <c r="R7963" s="5">
        <f t="shared" si="376"/>
        <v>0</v>
      </c>
      <c r="S7963" s="6" t="str">
        <f t="shared" si="377"/>
        <v/>
      </c>
      <c r="T7963">
        <f>ROUND(INT(表1[[#This Row],[合同结束日期]]-表1[[#This Row],[合同起始日期]])/365,1)</f>
        <v>1.9</v>
      </c>
    </row>
    <row r="7964" spans="1:20">
      <c r="A7964" s="1">
        <v>42522</v>
      </c>
      <c r="B7964" t="s">
        <v>121</v>
      </c>
      <c r="C7964">
        <f t="shared" si="375"/>
        <v>3</v>
      </c>
      <c r="D7964" t="s">
        <v>129</v>
      </c>
      <c r="E7964" s="4">
        <v>233110.8</v>
      </c>
      <c r="F7964" s="4">
        <v>45526.539240000006</v>
      </c>
      <c r="G7964" s="3">
        <v>0.19530000000000003</v>
      </c>
      <c r="H7964" s="7">
        <v>1942.59</v>
      </c>
      <c r="I7964" s="4">
        <v>379.38782700000007</v>
      </c>
      <c r="J7964">
        <v>120</v>
      </c>
      <c r="K7964" t="s">
        <v>20</v>
      </c>
      <c r="L7964" t="s">
        <v>21</v>
      </c>
      <c r="M7964" t="s">
        <v>130</v>
      </c>
      <c r="N7964" s="2">
        <v>41285</v>
      </c>
      <c r="O7964" s="2">
        <v>42864</v>
      </c>
      <c r="P7964" t="s">
        <v>24</v>
      </c>
      <c r="Q7964">
        <v>0.16</v>
      </c>
      <c r="R7964" s="5">
        <f t="shared" si="376"/>
        <v>0.16</v>
      </c>
      <c r="S7964" s="6" t="str">
        <f t="shared" si="377"/>
        <v/>
      </c>
      <c r="T7964">
        <f>ROUND(INT(表1[[#This Row],[合同结束日期]]-表1[[#This Row],[合同起始日期]])/365,1)</f>
        <v>4.3</v>
      </c>
    </row>
    <row r="7965" spans="1:20">
      <c r="A7965" s="1">
        <v>42522</v>
      </c>
      <c r="B7965" t="s">
        <v>121</v>
      </c>
      <c r="C7965">
        <f t="shared" si="375"/>
        <v>3</v>
      </c>
      <c r="D7965" t="s">
        <v>320</v>
      </c>
      <c r="E7965" s="4">
        <v>61503.192000000003</v>
      </c>
      <c r="F7965" s="4">
        <v>7091.3180376</v>
      </c>
      <c r="G7965" s="3">
        <v>0.1153</v>
      </c>
      <c r="H7965" s="7">
        <v>25626.33</v>
      </c>
      <c r="I7965" s="4">
        <v>2954.7158490000002</v>
      </c>
      <c r="J7965">
        <v>2.4</v>
      </c>
      <c r="K7965" t="s">
        <v>44</v>
      </c>
      <c r="L7965" t="s">
        <v>46</v>
      </c>
      <c r="M7965" t="s">
        <v>187</v>
      </c>
      <c r="N7965" s="2">
        <v>41712</v>
      </c>
      <c r="O7965" s="2">
        <v>42807</v>
      </c>
      <c r="P7965" t="s">
        <v>24</v>
      </c>
      <c r="Q7965">
        <v>0.1</v>
      </c>
      <c r="R7965" s="5">
        <f t="shared" si="376"/>
        <v>0.1</v>
      </c>
      <c r="S7965" s="6" t="str">
        <f t="shared" si="377"/>
        <v/>
      </c>
      <c r="T7965">
        <f>ROUND(INT(表1[[#This Row],[合同结束日期]]-表1[[#This Row],[合同起始日期]])/365,1)</f>
        <v>3</v>
      </c>
    </row>
    <row r="7966" spans="1:20">
      <c r="A7966" s="1">
        <v>42522</v>
      </c>
      <c r="B7966" t="s">
        <v>121</v>
      </c>
      <c r="C7966">
        <f t="shared" si="375"/>
        <v>3</v>
      </c>
      <c r="D7966" t="s">
        <v>321</v>
      </c>
      <c r="E7966" s="4">
        <v>68918.471999999994</v>
      </c>
      <c r="F7966" s="4">
        <v>7870.4895023999998</v>
      </c>
      <c r="G7966" s="3">
        <v>0.11420000000000001</v>
      </c>
      <c r="H7966" s="7">
        <v>28716.03</v>
      </c>
      <c r="I7966" s="4">
        <v>3279.3706259999999</v>
      </c>
      <c r="J7966">
        <v>2.4</v>
      </c>
      <c r="K7966" t="s">
        <v>44</v>
      </c>
      <c r="L7966" t="s">
        <v>46</v>
      </c>
      <c r="M7966" t="s">
        <v>187</v>
      </c>
      <c r="N7966" s="2">
        <v>41712</v>
      </c>
      <c r="O7966" s="2">
        <v>42807</v>
      </c>
      <c r="P7966" t="s">
        <v>24</v>
      </c>
      <c r="Q7966">
        <v>0.1</v>
      </c>
      <c r="R7966" s="5">
        <f t="shared" si="376"/>
        <v>0.1</v>
      </c>
      <c r="S7966" s="6" t="str">
        <f t="shared" si="377"/>
        <v/>
      </c>
      <c r="T7966">
        <f>ROUND(INT(表1[[#This Row],[合同结束日期]]-表1[[#This Row],[合同起始日期]])/365,1)</f>
        <v>3</v>
      </c>
    </row>
    <row r="7967" spans="1:20">
      <c r="A7967" s="1">
        <v>42522</v>
      </c>
      <c r="B7967" t="s">
        <v>121</v>
      </c>
      <c r="C7967">
        <f t="shared" si="375"/>
        <v>3</v>
      </c>
      <c r="D7967" t="s">
        <v>330</v>
      </c>
      <c r="E7967" s="4">
        <v>20842.8</v>
      </c>
      <c r="F7967" s="4">
        <v>4137.2957999999999</v>
      </c>
      <c r="G7967" s="3">
        <v>0.19850000000000001</v>
      </c>
      <c r="H7967" s="7">
        <v>8684.5</v>
      </c>
      <c r="I7967" s="4">
        <v>1723.8732500000001</v>
      </c>
      <c r="J7967">
        <v>2.4</v>
      </c>
      <c r="K7967" t="s">
        <v>44</v>
      </c>
      <c r="L7967" t="s">
        <v>46</v>
      </c>
      <c r="M7967" t="s">
        <v>45</v>
      </c>
      <c r="N7967" s="2">
        <v>41790</v>
      </c>
      <c r="O7967" s="2">
        <v>42704</v>
      </c>
      <c r="P7967" t="s">
        <v>24</v>
      </c>
      <c r="Q7967">
        <v>0.16</v>
      </c>
      <c r="R7967" s="5">
        <f t="shared" si="376"/>
        <v>0.16</v>
      </c>
      <c r="S7967" s="6" t="str">
        <f t="shared" si="377"/>
        <v/>
      </c>
      <c r="T7967">
        <f>ROUND(INT(表1[[#This Row],[合同结束日期]]-表1[[#This Row],[合同起始日期]])/365,1)</f>
        <v>2.5</v>
      </c>
    </row>
    <row r="7968" spans="1:20">
      <c r="A7968" s="1">
        <v>42522</v>
      </c>
      <c r="B7968" t="s">
        <v>121</v>
      </c>
      <c r="C7968">
        <f t="shared" si="375"/>
        <v>3</v>
      </c>
      <c r="D7968" t="s">
        <v>481</v>
      </c>
      <c r="E7968" s="4">
        <v>221410.8</v>
      </c>
      <c r="F7968" s="4">
        <v>15210.92196</v>
      </c>
      <c r="G7968" s="3">
        <v>6.8699999999999997E-2</v>
      </c>
      <c r="H7968" s="7">
        <v>46127.25</v>
      </c>
      <c r="I7968" s="4">
        <v>3168.9420749999999</v>
      </c>
      <c r="J7968">
        <v>4.8</v>
      </c>
      <c r="K7968" t="s">
        <v>20</v>
      </c>
      <c r="L7968" t="s">
        <v>173</v>
      </c>
      <c r="M7968" t="s">
        <v>172</v>
      </c>
      <c r="N7968" s="2">
        <v>42278</v>
      </c>
      <c r="O7968" s="2">
        <v>42643</v>
      </c>
      <c r="P7968" t="s">
        <v>311</v>
      </c>
      <c r="Q7968">
        <v>0.06</v>
      </c>
      <c r="R7968" s="5">
        <f t="shared" si="376"/>
        <v>0.06</v>
      </c>
      <c r="S7968" s="6" t="str">
        <f t="shared" si="377"/>
        <v/>
      </c>
      <c r="T7968">
        <f>ROUND(INT(表1[[#This Row],[合同结束日期]]-表1[[#This Row],[合同起始日期]])/365,1)</f>
        <v>1</v>
      </c>
    </row>
    <row r="7969" spans="1:20">
      <c r="A7969" s="1">
        <v>42522</v>
      </c>
      <c r="B7969" t="s">
        <v>121</v>
      </c>
      <c r="C7969">
        <f t="shared" si="375"/>
        <v>3</v>
      </c>
      <c r="D7969" t="s">
        <v>487</v>
      </c>
      <c r="E7969" s="4">
        <v>77310</v>
      </c>
      <c r="F7969" s="4">
        <v>18059.615999999998</v>
      </c>
      <c r="G7969" s="3">
        <v>0.23359999999999997</v>
      </c>
      <c r="H7969" s="7">
        <v>1498.2558139534883</v>
      </c>
      <c r="I7969" s="4">
        <v>349.99255813953482</v>
      </c>
      <c r="J7969">
        <v>51.6</v>
      </c>
      <c r="K7969" t="s">
        <v>20</v>
      </c>
      <c r="L7969" t="s">
        <v>21</v>
      </c>
      <c r="M7969" t="s">
        <v>130</v>
      </c>
      <c r="N7969" s="2">
        <v>42385</v>
      </c>
      <c r="O7969" s="2">
        <v>43115</v>
      </c>
      <c r="P7969" t="s">
        <v>24</v>
      </c>
      <c r="Q7969">
        <v>0.16</v>
      </c>
      <c r="R7969" s="5">
        <f t="shared" si="376"/>
        <v>0.16</v>
      </c>
      <c r="S7969" s="6" t="str">
        <f t="shared" si="377"/>
        <v/>
      </c>
      <c r="T7969">
        <f>ROUND(INT(表1[[#This Row],[合同结束日期]]-表1[[#This Row],[合同起始日期]])/365,1)</f>
        <v>2</v>
      </c>
    </row>
    <row r="7970" spans="1:20">
      <c r="A7970" s="1">
        <v>42552</v>
      </c>
      <c r="B7970" t="s">
        <v>121</v>
      </c>
      <c r="C7970">
        <f t="shared" si="375"/>
        <v>3</v>
      </c>
      <c r="D7970" t="s">
        <v>128</v>
      </c>
      <c r="E7970" s="4">
        <v>260649.59999999998</v>
      </c>
      <c r="F7970" s="4">
        <v>32607.264959999997</v>
      </c>
      <c r="G7970" s="3">
        <v>0.12509999999999999</v>
      </c>
      <c r="H7970" s="7">
        <v>1438.4635761589404</v>
      </c>
      <c r="I7970" s="4">
        <v>179.95179337748343</v>
      </c>
      <c r="J7970">
        <v>181.2</v>
      </c>
      <c r="K7970" t="s">
        <v>76</v>
      </c>
      <c r="L7970" t="s">
        <v>75</v>
      </c>
      <c r="M7970" t="s">
        <v>75</v>
      </c>
      <c r="N7970" s="2">
        <v>41285</v>
      </c>
      <c r="O7970" s="2">
        <v>43229</v>
      </c>
      <c r="P7970" t="s">
        <v>14</v>
      </c>
      <c r="Q7970" t="s">
        <v>37</v>
      </c>
      <c r="R7970" s="5" t="str">
        <f t="shared" si="376"/>
        <v>0.</v>
      </c>
      <c r="S7970" s="6" t="str">
        <f t="shared" si="377"/>
        <v/>
      </c>
      <c r="T7970">
        <f>ROUND(INT(表1[[#This Row],[合同结束日期]]-表1[[#This Row],[合同起始日期]])/365,1)</f>
        <v>5.3</v>
      </c>
    </row>
    <row r="7971" spans="1:20">
      <c r="A7971" s="1">
        <v>42552</v>
      </c>
      <c r="B7971" t="s">
        <v>121</v>
      </c>
      <c r="C7971">
        <f t="shared" si="375"/>
        <v>3</v>
      </c>
      <c r="D7971" t="s">
        <v>127</v>
      </c>
      <c r="E7971" s="4">
        <v>2938876.98</v>
      </c>
      <c r="F7971" s="4">
        <v>114910.089918</v>
      </c>
      <c r="G7971" s="3">
        <v>3.9100000000000003E-2</v>
      </c>
      <c r="H7971" s="7">
        <v>2380.0429057337219</v>
      </c>
      <c r="I7971" s="4">
        <v>93.05967761418853</v>
      </c>
      <c r="J7971">
        <v>1234.8</v>
      </c>
      <c r="K7971" t="s">
        <v>44</v>
      </c>
      <c r="L7971" t="s">
        <v>72</v>
      </c>
      <c r="M7971" t="s">
        <v>71</v>
      </c>
      <c r="N7971" s="2">
        <v>41241</v>
      </c>
      <c r="O7971" s="2">
        <v>45055</v>
      </c>
      <c r="P7971" t="s">
        <v>14</v>
      </c>
      <c r="Q7971" t="s">
        <v>37</v>
      </c>
      <c r="R7971" s="5" t="str">
        <f t="shared" si="376"/>
        <v>0.</v>
      </c>
      <c r="S7971" s="6" t="str">
        <f t="shared" si="377"/>
        <v/>
      </c>
      <c r="T7971">
        <f>ROUND(INT(表1[[#This Row],[合同结束日期]]-表1[[#This Row],[合同起始日期]])/365,1)</f>
        <v>10.4</v>
      </c>
    </row>
    <row r="7972" spans="1:20">
      <c r="A7972" s="1">
        <v>42552</v>
      </c>
      <c r="B7972" t="s">
        <v>121</v>
      </c>
      <c r="C7972">
        <f t="shared" si="375"/>
        <v>3</v>
      </c>
      <c r="D7972" t="s">
        <v>167</v>
      </c>
      <c r="E7972" s="4">
        <v>139230</v>
      </c>
      <c r="F7972" s="4">
        <v>59799.285000000003</v>
      </c>
      <c r="G7972" s="3">
        <v>0.42950000000000005</v>
      </c>
      <c r="H7972" s="7">
        <v>768.37748344370868</v>
      </c>
      <c r="I7972" s="4">
        <v>330.01812913907287</v>
      </c>
      <c r="J7972">
        <v>181.2</v>
      </c>
      <c r="K7972" t="s">
        <v>20</v>
      </c>
      <c r="L7972" t="s">
        <v>21</v>
      </c>
      <c r="M7972" t="s">
        <v>130</v>
      </c>
      <c r="N7972" s="2">
        <v>41285</v>
      </c>
      <c r="O7972" s="2">
        <v>42613</v>
      </c>
      <c r="P7972" t="s">
        <v>24</v>
      </c>
      <c r="Q7972" t="s">
        <v>30</v>
      </c>
      <c r="R7972" s="5" t="str">
        <f t="shared" si="376"/>
        <v>0.18</v>
      </c>
      <c r="S7972" s="6" t="str">
        <f t="shared" si="377"/>
        <v/>
      </c>
      <c r="T7972">
        <f>ROUND(INT(表1[[#This Row],[合同结束日期]]-表1[[#This Row],[合同起始日期]])/365,1)</f>
        <v>3.6</v>
      </c>
    </row>
    <row r="7973" spans="1:20">
      <c r="A7973" s="1">
        <v>42552</v>
      </c>
      <c r="B7973" t="s">
        <v>121</v>
      </c>
      <c r="C7973">
        <f t="shared" si="375"/>
        <v>3</v>
      </c>
      <c r="D7973" t="s">
        <v>146</v>
      </c>
      <c r="E7973" s="4">
        <v>370433.97599999997</v>
      </c>
      <c r="F7973" s="4">
        <v>58380.394617599995</v>
      </c>
      <c r="G7973" s="3">
        <v>0.15759999999999999</v>
      </c>
      <c r="H7973" s="7">
        <v>2269.8160294117647</v>
      </c>
      <c r="I7973" s="4">
        <v>357.72300623529412</v>
      </c>
      <c r="J7973">
        <v>163.19999999999999</v>
      </c>
      <c r="K7973" t="s">
        <v>11</v>
      </c>
      <c r="L7973" t="s">
        <v>51</v>
      </c>
      <c r="M7973" t="s">
        <v>50</v>
      </c>
      <c r="N7973" s="2">
        <v>41343</v>
      </c>
      <c r="O7973" s="2">
        <v>42864</v>
      </c>
      <c r="P7973" t="s">
        <v>24</v>
      </c>
      <c r="Q7973" t="s">
        <v>83</v>
      </c>
      <c r="R7973" s="5" t="str">
        <f t="shared" si="376"/>
        <v>0.14</v>
      </c>
      <c r="S7973" s="6" t="str">
        <f t="shared" si="377"/>
        <v/>
      </c>
      <c r="T7973">
        <f>ROUND(INT(表1[[#This Row],[合同结束日期]]-表1[[#This Row],[合同起始日期]])/365,1)</f>
        <v>4.2</v>
      </c>
    </row>
    <row r="7974" spans="1:20">
      <c r="A7974" s="1">
        <v>42552</v>
      </c>
      <c r="B7974" t="s">
        <v>121</v>
      </c>
      <c r="C7974">
        <f t="shared" si="375"/>
        <v>3</v>
      </c>
      <c r="D7974" t="s">
        <v>161</v>
      </c>
      <c r="E7974" s="4">
        <v>139763.51999999999</v>
      </c>
      <c r="F7974" s="4">
        <v>30915.690624000003</v>
      </c>
      <c r="G7974" s="3">
        <v>0.22120000000000004</v>
      </c>
      <c r="H7974" s="7">
        <v>1663.8514285714284</v>
      </c>
      <c r="I7974" s="4">
        <v>368.04393600000003</v>
      </c>
      <c r="J7974">
        <v>84</v>
      </c>
      <c r="K7974" t="s">
        <v>20</v>
      </c>
      <c r="L7974" t="s">
        <v>21</v>
      </c>
      <c r="M7974" t="s">
        <v>17</v>
      </c>
      <c r="N7974" s="2">
        <v>41326</v>
      </c>
      <c r="O7974" s="2">
        <v>42864</v>
      </c>
      <c r="P7974" t="s">
        <v>24</v>
      </c>
      <c r="Q7974" t="s">
        <v>30</v>
      </c>
      <c r="R7974" s="5" t="str">
        <f t="shared" si="376"/>
        <v>0.18</v>
      </c>
      <c r="S7974" s="6" t="str">
        <f t="shared" si="377"/>
        <v/>
      </c>
      <c r="T7974">
        <f>ROUND(INT(表1[[#This Row],[合同结束日期]]-表1[[#This Row],[合同起始日期]])/365,1)</f>
        <v>4.2</v>
      </c>
    </row>
    <row r="7975" spans="1:20">
      <c r="A7975" s="1">
        <v>42552</v>
      </c>
      <c r="B7975" t="s">
        <v>121</v>
      </c>
      <c r="C7975">
        <f t="shared" si="375"/>
        <v>3</v>
      </c>
      <c r="D7975" t="s">
        <v>160</v>
      </c>
      <c r="E7975" s="4">
        <v>130999.2</v>
      </c>
      <c r="F7975" s="4">
        <v>26933.435519999995</v>
      </c>
      <c r="G7975" s="3">
        <v>0.20559999999999998</v>
      </c>
      <c r="H7975" s="7">
        <v>1789.6065573770491</v>
      </c>
      <c r="I7975" s="4">
        <v>367.94310819672125</v>
      </c>
      <c r="J7975">
        <v>73.2</v>
      </c>
      <c r="K7975" t="s">
        <v>20</v>
      </c>
      <c r="L7975" t="s">
        <v>21</v>
      </c>
      <c r="M7975" t="s">
        <v>130</v>
      </c>
      <c r="N7975" s="2">
        <v>41295</v>
      </c>
      <c r="O7975" s="2">
        <v>42864</v>
      </c>
      <c r="P7975" t="s">
        <v>24</v>
      </c>
      <c r="Q7975" t="s">
        <v>59</v>
      </c>
      <c r="R7975" s="5" t="str">
        <f t="shared" si="376"/>
        <v>0.16</v>
      </c>
      <c r="S7975" s="6" t="str">
        <f t="shared" si="377"/>
        <v/>
      </c>
      <c r="T7975">
        <f>ROUND(INT(表1[[#This Row],[合同结束日期]]-表1[[#This Row],[合同起始日期]])/365,1)</f>
        <v>4.3</v>
      </c>
    </row>
    <row r="7976" spans="1:20">
      <c r="A7976" s="1">
        <v>42552</v>
      </c>
      <c r="B7976" t="s">
        <v>121</v>
      </c>
      <c r="C7976">
        <f t="shared" si="375"/>
        <v>3</v>
      </c>
      <c r="D7976" t="s">
        <v>242</v>
      </c>
      <c r="E7976" s="4">
        <v>642092.4</v>
      </c>
      <c r="F7976" s="4">
        <v>189802.51344000001</v>
      </c>
      <c r="G7976" s="3">
        <v>0.29560000000000003</v>
      </c>
      <c r="H7976" s="7">
        <v>281.61947368421056</v>
      </c>
      <c r="I7976" s="4">
        <v>83.246716421052639</v>
      </c>
      <c r="J7976">
        <v>2280</v>
      </c>
      <c r="K7976" t="s">
        <v>151</v>
      </c>
      <c r="L7976" t="s">
        <v>243</v>
      </c>
      <c r="M7976" t="s">
        <v>243</v>
      </c>
      <c r="N7976" s="2">
        <v>41282</v>
      </c>
      <c r="O7976" s="2">
        <v>45055</v>
      </c>
      <c r="P7976" t="s">
        <v>14</v>
      </c>
      <c r="Q7976" t="s">
        <v>37</v>
      </c>
      <c r="R7976" s="5" t="str">
        <f t="shared" si="376"/>
        <v>0.</v>
      </c>
      <c r="S7976" s="6" t="str">
        <f t="shared" si="377"/>
        <v/>
      </c>
      <c r="T7976">
        <f>ROUND(INT(表1[[#This Row],[合同结束日期]]-表1[[#This Row],[合同起始日期]])/365,1)</f>
        <v>10.3</v>
      </c>
    </row>
    <row r="7977" spans="1:20">
      <c r="A7977" s="1">
        <v>42552</v>
      </c>
      <c r="B7977" t="s">
        <v>121</v>
      </c>
      <c r="C7977">
        <f t="shared" si="375"/>
        <v>3</v>
      </c>
      <c r="D7977" t="s">
        <v>122</v>
      </c>
      <c r="E7977" s="4">
        <v>127195.296</v>
      </c>
      <c r="F7977" s="4">
        <v>20732.833247999999</v>
      </c>
      <c r="G7977" s="3">
        <v>0.16299999999999998</v>
      </c>
      <c r="H7977" s="7">
        <v>1104.1258333333335</v>
      </c>
      <c r="I7977" s="4">
        <v>179.97251083333333</v>
      </c>
      <c r="J7977">
        <v>115.19999999999999</v>
      </c>
      <c r="K7977" t="s">
        <v>44</v>
      </c>
      <c r="L7977" t="s">
        <v>46</v>
      </c>
      <c r="M7977" t="s">
        <v>45</v>
      </c>
      <c r="N7977" s="2">
        <v>41358</v>
      </c>
      <c r="O7977" s="2">
        <v>43213</v>
      </c>
      <c r="P7977" t="s">
        <v>24</v>
      </c>
      <c r="Q7977" t="s">
        <v>19</v>
      </c>
      <c r="R7977" s="5" t="str">
        <f t="shared" si="376"/>
        <v>0.1</v>
      </c>
      <c r="S7977" s="6" t="str">
        <f t="shared" si="377"/>
        <v/>
      </c>
      <c r="T7977">
        <f>ROUND(INT(表1[[#This Row],[合同结束日期]]-表1[[#This Row],[合同起始日期]])/365,1)</f>
        <v>5.0999999999999996</v>
      </c>
    </row>
    <row r="7978" spans="1:20">
      <c r="A7978" s="1">
        <v>42552</v>
      </c>
      <c r="B7978" t="s">
        <v>121</v>
      </c>
      <c r="C7978">
        <f t="shared" si="375"/>
        <v>3</v>
      </c>
      <c r="D7978" t="s">
        <v>124</v>
      </c>
      <c r="E7978" s="4">
        <v>714025.2</v>
      </c>
      <c r="F7978" s="4">
        <v>68974.834320000009</v>
      </c>
      <c r="G7978" s="3">
        <v>9.6600000000000019E-2</v>
      </c>
      <c r="H7978" s="7">
        <v>1190.0419999999999</v>
      </c>
      <c r="I7978" s="4">
        <v>114.95805720000001</v>
      </c>
      <c r="J7978">
        <v>600</v>
      </c>
      <c r="K7978" t="s">
        <v>44</v>
      </c>
      <c r="L7978" t="s">
        <v>72</v>
      </c>
      <c r="M7978" t="s">
        <v>71</v>
      </c>
      <c r="N7978" s="2">
        <v>41267</v>
      </c>
      <c r="O7978" s="2">
        <v>44325</v>
      </c>
      <c r="P7978" t="s">
        <v>18</v>
      </c>
      <c r="Q7978" t="s">
        <v>123</v>
      </c>
      <c r="R7978" s="5" t="str">
        <f t="shared" si="376"/>
        <v>0.09</v>
      </c>
      <c r="S7978" s="6" t="str">
        <f t="shared" si="377"/>
        <v/>
      </c>
      <c r="T7978">
        <f>ROUND(INT(表1[[#This Row],[合同结束日期]]-表1[[#This Row],[合同起始日期]])/365,1)</f>
        <v>8.4</v>
      </c>
    </row>
    <row r="7979" spans="1:20">
      <c r="A7979" s="1">
        <v>42552</v>
      </c>
      <c r="B7979" t="s">
        <v>121</v>
      </c>
      <c r="C7979">
        <f t="shared" si="375"/>
        <v>3</v>
      </c>
      <c r="D7979" t="s">
        <v>125</v>
      </c>
      <c r="E7979" s="4">
        <v>1243942.8</v>
      </c>
      <c r="F7979" s="4">
        <v>132355.51392</v>
      </c>
      <c r="G7979" s="3">
        <v>0.10639999999999999</v>
      </c>
      <c r="H7979" s="7">
        <v>2664.8303341902315</v>
      </c>
      <c r="I7979" s="4">
        <v>283.53794755784065</v>
      </c>
      <c r="J7979">
        <v>466.79999999999995</v>
      </c>
      <c r="K7979" t="s">
        <v>44</v>
      </c>
      <c r="L7979" t="s">
        <v>72</v>
      </c>
      <c r="M7979" t="s">
        <v>126</v>
      </c>
      <c r="N7979" s="2">
        <v>41257</v>
      </c>
      <c r="O7979" s="2">
        <v>44325</v>
      </c>
      <c r="P7979" t="s">
        <v>24</v>
      </c>
      <c r="Q7979" t="s">
        <v>123</v>
      </c>
      <c r="R7979" s="5" t="str">
        <f t="shared" si="376"/>
        <v>0.09</v>
      </c>
      <c r="S7979" s="6" t="str">
        <f t="shared" si="377"/>
        <v/>
      </c>
      <c r="T7979">
        <f>ROUND(INT(表1[[#This Row],[合同结束日期]]-表1[[#This Row],[合同起始日期]])/365,1)</f>
        <v>8.4</v>
      </c>
    </row>
    <row r="7980" spans="1:20">
      <c r="A7980" s="1">
        <v>42552</v>
      </c>
      <c r="B7980" t="s">
        <v>121</v>
      </c>
      <c r="C7980">
        <f t="shared" si="375"/>
        <v>3</v>
      </c>
      <c r="D7980" t="s">
        <v>136</v>
      </c>
      <c r="E7980" s="4">
        <v>404925.6</v>
      </c>
      <c r="F7980" s="4">
        <v>53490.67175999999</v>
      </c>
      <c r="G7980" s="3">
        <v>0.1321</v>
      </c>
      <c r="H7980" s="7">
        <v>1355.1726907630521</v>
      </c>
      <c r="I7980" s="4">
        <v>179.01831244979917</v>
      </c>
      <c r="J7980">
        <v>298.8</v>
      </c>
      <c r="K7980" t="s">
        <v>44</v>
      </c>
      <c r="L7980" t="s">
        <v>72</v>
      </c>
      <c r="M7980" t="s">
        <v>71</v>
      </c>
      <c r="N7980" s="2">
        <v>41271</v>
      </c>
      <c r="O7980" s="2">
        <v>43229</v>
      </c>
      <c r="P7980" t="s">
        <v>24</v>
      </c>
      <c r="Q7980" t="s">
        <v>48</v>
      </c>
      <c r="R7980" s="5" t="str">
        <f t="shared" si="376"/>
        <v>0.11</v>
      </c>
      <c r="S7980" s="6" t="str">
        <f t="shared" si="377"/>
        <v/>
      </c>
      <c r="T7980">
        <f>ROUND(INT(表1[[#This Row],[合同结束日期]]-表1[[#This Row],[合同起始日期]])/365,1)</f>
        <v>5.4</v>
      </c>
    </row>
    <row r="7981" spans="1:20">
      <c r="A7981" s="1">
        <v>42552</v>
      </c>
      <c r="B7981" t="s">
        <v>121</v>
      </c>
      <c r="C7981">
        <f t="shared" si="375"/>
        <v>3</v>
      </c>
      <c r="D7981" t="s">
        <v>137</v>
      </c>
      <c r="E7981" s="4">
        <v>313313.27999999997</v>
      </c>
      <c r="F7981" s="4">
        <v>41388.684287999997</v>
      </c>
      <c r="G7981" s="3">
        <v>0.1321</v>
      </c>
      <c r="H7981" s="7">
        <v>1273.631219512195</v>
      </c>
      <c r="I7981" s="4">
        <v>168.24668409756097</v>
      </c>
      <c r="J7981">
        <v>246</v>
      </c>
      <c r="K7981" t="s">
        <v>44</v>
      </c>
      <c r="L7981" t="s">
        <v>72</v>
      </c>
      <c r="M7981" t="s">
        <v>126</v>
      </c>
      <c r="N7981" s="2">
        <v>41249</v>
      </c>
      <c r="O7981" s="2">
        <v>43229</v>
      </c>
      <c r="P7981" t="s">
        <v>24</v>
      </c>
      <c r="Q7981" t="s">
        <v>19</v>
      </c>
      <c r="R7981" s="5" t="str">
        <f t="shared" si="376"/>
        <v>0.1</v>
      </c>
      <c r="S7981" s="6" t="str">
        <f t="shared" si="377"/>
        <v/>
      </c>
      <c r="T7981">
        <f>ROUND(INT(表1[[#This Row],[合同结束日期]]-表1[[#This Row],[合同起始日期]])/365,1)</f>
        <v>5.4</v>
      </c>
    </row>
    <row r="7982" spans="1:20">
      <c r="A7982" s="1">
        <v>42552</v>
      </c>
      <c r="B7982" t="s">
        <v>121</v>
      </c>
      <c r="C7982">
        <f t="shared" si="375"/>
        <v>3</v>
      </c>
      <c r="D7982" t="s">
        <v>147</v>
      </c>
      <c r="E7982" s="4">
        <v>1111913.8799999999</v>
      </c>
      <c r="F7982" s="4">
        <v>88174.770684000003</v>
      </c>
      <c r="G7982" s="3">
        <v>7.9300000000000009E-2</v>
      </c>
      <c r="H7982" s="7">
        <v>1370.7025147928994</v>
      </c>
      <c r="I7982" s="4">
        <v>108.69670942307694</v>
      </c>
      <c r="J7982">
        <v>811.19999999999993</v>
      </c>
      <c r="K7982" t="s">
        <v>44</v>
      </c>
      <c r="L7982" t="s">
        <v>72</v>
      </c>
      <c r="M7982" t="s">
        <v>71</v>
      </c>
      <c r="N7982" s="2">
        <v>41240</v>
      </c>
      <c r="O7982" s="2">
        <v>44325</v>
      </c>
      <c r="P7982" t="s">
        <v>18</v>
      </c>
      <c r="Q7982" t="s">
        <v>42</v>
      </c>
      <c r="R7982" s="5" t="str">
        <f t="shared" si="376"/>
        <v>0.08</v>
      </c>
      <c r="S7982" s="6" t="str">
        <f t="shared" si="377"/>
        <v/>
      </c>
      <c r="T7982">
        <f>ROUND(INT(表1[[#This Row],[合同结束日期]]-表1[[#This Row],[合同起始日期]])/365,1)</f>
        <v>8.5</v>
      </c>
    </row>
    <row r="7983" spans="1:20">
      <c r="A7983" s="1">
        <v>42552</v>
      </c>
      <c r="B7983" t="s">
        <v>121</v>
      </c>
      <c r="C7983">
        <f t="shared" si="375"/>
        <v>3</v>
      </c>
      <c r="D7983" t="s">
        <v>142</v>
      </c>
      <c r="E7983" s="4">
        <v>375030.89999999997</v>
      </c>
      <c r="F7983" s="4">
        <v>57304.721520000006</v>
      </c>
      <c r="G7983" s="3">
        <v>0.15280000000000002</v>
      </c>
      <c r="H7983" s="7">
        <v>1420.5715909090907</v>
      </c>
      <c r="I7983" s="4">
        <v>217.06333909090912</v>
      </c>
      <c r="J7983">
        <v>264</v>
      </c>
      <c r="K7983" t="s">
        <v>60</v>
      </c>
      <c r="L7983" t="s">
        <v>61</v>
      </c>
      <c r="M7983" t="s">
        <v>143</v>
      </c>
      <c r="N7983" s="2">
        <v>41383</v>
      </c>
      <c r="O7983" s="2">
        <v>42873</v>
      </c>
      <c r="P7983" t="s">
        <v>24</v>
      </c>
      <c r="Q7983" t="s">
        <v>48</v>
      </c>
      <c r="R7983" s="5" t="str">
        <f t="shared" si="376"/>
        <v>0.11</v>
      </c>
      <c r="S7983" s="6" t="str">
        <f t="shared" si="377"/>
        <v/>
      </c>
      <c r="T7983">
        <f>ROUND(INT(表1[[#This Row],[合同结束日期]]-表1[[#This Row],[合同起始日期]])/365,1)</f>
        <v>4.0999999999999996</v>
      </c>
    </row>
    <row r="7984" spans="1:20">
      <c r="A7984" s="1">
        <v>42552</v>
      </c>
      <c r="B7984" t="s">
        <v>121</v>
      </c>
      <c r="C7984">
        <f t="shared" si="375"/>
        <v>3</v>
      </c>
      <c r="D7984" t="s">
        <v>148</v>
      </c>
      <c r="E7984" s="4">
        <v>184378.68</v>
      </c>
      <c r="F7984" s="4">
        <v>25849.890936</v>
      </c>
      <c r="G7984" s="3">
        <v>0.14019999999999999</v>
      </c>
      <c r="H7984" s="7">
        <v>2478.2080645161291</v>
      </c>
      <c r="I7984" s="4">
        <v>347.44477064516133</v>
      </c>
      <c r="J7984">
        <v>74.399999999999991</v>
      </c>
      <c r="K7984" t="s">
        <v>44</v>
      </c>
      <c r="L7984" t="s">
        <v>72</v>
      </c>
      <c r="M7984" t="s">
        <v>126</v>
      </c>
      <c r="N7984" s="2">
        <v>41312</v>
      </c>
      <c r="O7984" s="2">
        <v>43229</v>
      </c>
      <c r="P7984" t="s">
        <v>24</v>
      </c>
      <c r="Q7984" t="s">
        <v>65</v>
      </c>
      <c r="R7984" s="5" t="str">
        <f t="shared" si="376"/>
        <v>0.12</v>
      </c>
      <c r="S7984" s="6" t="str">
        <f t="shared" si="377"/>
        <v/>
      </c>
      <c r="T7984">
        <f>ROUND(INT(表1[[#This Row],[合同结束日期]]-表1[[#This Row],[合同起始日期]])/365,1)</f>
        <v>5.3</v>
      </c>
    </row>
    <row r="7985" spans="1:20">
      <c r="A7985" s="1">
        <v>42552</v>
      </c>
      <c r="B7985" t="s">
        <v>121</v>
      </c>
      <c r="C7985">
        <f t="shared" ref="C7985:C8048" si="378">IF($B7985="负一层",-1,IF($B7985="负一夹层",0,IF($B7985="一层",1,IF($B7985="二层",2,IF($B7985="三层",3,IF($B7985="四层",4))))))</f>
        <v>3</v>
      </c>
      <c r="D7985" t="s">
        <v>149</v>
      </c>
      <c r="E7985" s="4">
        <v>4065400.2839999995</v>
      </c>
      <c r="F7985" s="4">
        <v>509888.3380799999</v>
      </c>
      <c r="G7985" s="3">
        <v>0.12542143515036955</v>
      </c>
      <c r="H7985" s="7">
        <v>911.19784023668637</v>
      </c>
      <c r="I7985" s="4">
        <v>114.28374082840236</v>
      </c>
      <c r="J7985">
        <v>4461.5999999999995</v>
      </c>
      <c r="K7985" t="s">
        <v>151</v>
      </c>
      <c r="L7985" t="s">
        <v>150</v>
      </c>
      <c r="M7985" t="s">
        <v>150</v>
      </c>
      <c r="N7985" s="2">
        <v>41150</v>
      </c>
      <c r="O7985" s="2">
        <v>48708</v>
      </c>
      <c r="P7985" t="s">
        <v>24</v>
      </c>
      <c r="Q7985" t="s">
        <v>65</v>
      </c>
      <c r="R7985" s="5" t="str">
        <f t="shared" ref="R7985:R8048" si="379">IF(ISERROR(FIND(",",$Q7985)),$Q7985,LEFT($Q7985,FIND(",",$Q7985)-1))</f>
        <v>0.12</v>
      </c>
      <c r="S7985" s="6" t="str">
        <f t="shared" si="377"/>
        <v/>
      </c>
      <c r="T7985">
        <f>ROUND(INT(表1[[#This Row],[合同结束日期]]-表1[[#This Row],[合同起始日期]])/365,1)</f>
        <v>20.7</v>
      </c>
    </row>
    <row r="7986" spans="1:20">
      <c r="A7986" s="1">
        <v>42552</v>
      </c>
      <c r="B7986" t="s">
        <v>121</v>
      </c>
      <c r="C7986">
        <f t="shared" si="378"/>
        <v>3</v>
      </c>
      <c r="D7986" t="s">
        <v>166</v>
      </c>
      <c r="E7986" s="4">
        <v>249222</v>
      </c>
      <c r="F7986" s="4">
        <v>70380.29280000001</v>
      </c>
      <c r="G7986" s="3">
        <v>0.28240000000000004</v>
      </c>
      <c r="H7986" s="7">
        <v>1228.905325443787</v>
      </c>
      <c r="I7986" s="4">
        <v>347.04286390532553</v>
      </c>
      <c r="J7986">
        <v>202.79999999999998</v>
      </c>
      <c r="K7986" t="s">
        <v>20</v>
      </c>
      <c r="L7986" t="s">
        <v>21</v>
      </c>
      <c r="M7986" t="s">
        <v>130</v>
      </c>
      <c r="N7986" s="2">
        <v>41281</v>
      </c>
      <c r="O7986" s="2">
        <v>43229</v>
      </c>
      <c r="P7986" t="s">
        <v>24</v>
      </c>
      <c r="Q7986" t="s">
        <v>56</v>
      </c>
      <c r="R7986" s="5" t="str">
        <f t="shared" si="379"/>
        <v>0.17</v>
      </c>
      <c r="S7986" s="6" t="str">
        <f t="shared" ref="S7986:S8049" si="380">IF(ISERROR(FIND(",",$Q7986)),"",RIGHT($Q7986,LEN($Q7986)-FIND(",",$Q7986)))</f>
        <v/>
      </c>
      <c r="T7986">
        <f>ROUND(INT(表1[[#This Row],[合同结束日期]]-表1[[#This Row],[合同起始日期]])/365,1)</f>
        <v>5.3</v>
      </c>
    </row>
    <row r="7987" spans="1:20">
      <c r="A7987" s="1">
        <v>42552</v>
      </c>
      <c r="B7987" t="s">
        <v>121</v>
      </c>
      <c r="C7987">
        <f t="shared" si="378"/>
        <v>3</v>
      </c>
      <c r="D7987" t="s">
        <v>225</v>
      </c>
      <c r="E7987" s="4">
        <v>660000</v>
      </c>
      <c r="F7987" s="4">
        <v>53702.58</v>
      </c>
      <c r="G7987" s="3">
        <v>8.1367545454545456E-2</v>
      </c>
      <c r="H7987" s="7">
        <v>3656.1856012763415</v>
      </c>
      <c r="I7987" s="4">
        <v>297.49484810210731</v>
      </c>
      <c r="J7987">
        <v>180.51599999999999</v>
      </c>
      <c r="K7987" t="s">
        <v>44</v>
      </c>
      <c r="L7987" t="s">
        <v>72</v>
      </c>
      <c r="M7987" t="s">
        <v>126</v>
      </c>
      <c r="N7987" s="2">
        <v>41337</v>
      </c>
      <c r="O7987" s="2">
        <v>46917</v>
      </c>
      <c r="P7987" t="s">
        <v>24</v>
      </c>
      <c r="Q7987">
        <v>0.08</v>
      </c>
      <c r="R7987" s="5">
        <f t="shared" si="379"/>
        <v>0.08</v>
      </c>
      <c r="S7987" s="6" t="str">
        <f t="shared" si="380"/>
        <v/>
      </c>
      <c r="T7987">
        <f>ROUND(INT(表1[[#This Row],[合同结束日期]]-表1[[#This Row],[合同起始日期]])/365,1)</f>
        <v>15.3</v>
      </c>
    </row>
    <row r="7988" spans="1:20">
      <c r="A7988" s="1">
        <v>42552</v>
      </c>
      <c r="B7988" t="s">
        <v>121</v>
      </c>
      <c r="C7988">
        <f t="shared" si="378"/>
        <v>3</v>
      </c>
      <c r="D7988" t="s">
        <v>174</v>
      </c>
      <c r="E7988" s="4">
        <v>297338.39999999997</v>
      </c>
      <c r="F7988" s="4">
        <v>75821.292000000001</v>
      </c>
      <c r="G7988" s="3">
        <v>0.25500000000000006</v>
      </c>
      <c r="H7988" s="7">
        <v>529.4487179487179</v>
      </c>
      <c r="I7988" s="4">
        <v>135.00942307692307</v>
      </c>
      <c r="J7988">
        <v>561.6</v>
      </c>
      <c r="K7988" t="s">
        <v>76</v>
      </c>
      <c r="L7988" t="s">
        <v>75</v>
      </c>
      <c r="M7988" t="s">
        <v>75</v>
      </c>
      <c r="N7988" s="2">
        <v>41243</v>
      </c>
      <c r="O7988" s="2">
        <v>43229</v>
      </c>
      <c r="P7988" t="s">
        <v>24</v>
      </c>
      <c r="Q7988" t="s">
        <v>48</v>
      </c>
      <c r="R7988" s="5" t="str">
        <f t="shared" si="379"/>
        <v>0.11</v>
      </c>
      <c r="S7988" s="6" t="str">
        <f t="shared" si="380"/>
        <v/>
      </c>
      <c r="T7988">
        <f>ROUND(INT(表1[[#This Row],[合同结束日期]]-表1[[#This Row],[合同起始日期]])/365,1)</f>
        <v>5.4</v>
      </c>
    </row>
    <row r="7989" spans="1:20">
      <c r="A7989" s="1">
        <v>42552</v>
      </c>
      <c r="B7989" t="s">
        <v>121</v>
      </c>
      <c r="C7989">
        <f t="shared" si="378"/>
        <v>3</v>
      </c>
      <c r="D7989" t="s">
        <v>175</v>
      </c>
      <c r="E7989" s="4">
        <v>2426044.7999999998</v>
      </c>
      <c r="F7989" s="4">
        <v>196752.23327999996</v>
      </c>
      <c r="G7989" s="3">
        <v>8.1099999999999992E-2</v>
      </c>
      <c r="H7989" s="7">
        <v>1233.4984746796827</v>
      </c>
      <c r="I7989" s="4">
        <v>100.03672629652225</v>
      </c>
      <c r="J7989">
        <v>1966.8</v>
      </c>
      <c r="K7989" t="s">
        <v>20</v>
      </c>
      <c r="L7989" t="s">
        <v>173</v>
      </c>
      <c r="M7989" t="s">
        <v>172</v>
      </c>
      <c r="N7989" s="2">
        <v>41288</v>
      </c>
      <c r="O7989" s="2">
        <v>44694</v>
      </c>
      <c r="P7989" t="s">
        <v>18</v>
      </c>
      <c r="Q7989">
        <v>0</v>
      </c>
      <c r="R7989" s="5">
        <f t="shared" si="379"/>
        <v>0</v>
      </c>
      <c r="S7989" s="6" t="str">
        <f t="shared" si="380"/>
        <v/>
      </c>
      <c r="T7989">
        <f>ROUND(INT(表1[[#This Row],[合同结束日期]]-表1[[#This Row],[合同起始日期]])/365,1)</f>
        <v>9.3000000000000007</v>
      </c>
    </row>
    <row r="7990" spans="1:20">
      <c r="A7990" s="1">
        <v>42552</v>
      </c>
      <c r="B7990" t="s">
        <v>121</v>
      </c>
      <c r="C7990">
        <f t="shared" si="378"/>
        <v>3</v>
      </c>
      <c r="D7990" t="s">
        <v>158</v>
      </c>
      <c r="E7990" s="4">
        <v>198887.64</v>
      </c>
      <c r="F7990" s="4">
        <v>36973.212276000006</v>
      </c>
      <c r="G7990" s="3">
        <v>0.18590000000000001</v>
      </c>
      <c r="H7990" s="7">
        <v>2959.6375000000003</v>
      </c>
      <c r="I7990" s="4">
        <v>550.19661125000005</v>
      </c>
      <c r="J7990">
        <v>67.2</v>
      </c>
      <c r="K7990" t="s">
        <v>11</v>
      </c>
      <c r="L7990" t="s">
        <v>13</v>
      </c>
      <c r="M7990" t="s">
        <v>27</v>
      </c>
      <c r="N7990" s="2">
        <v>41330</v>
      </c>
      <c r="O7990" s="2">
        <v>42864</v>
      </c>
      <c r="P7990" t="s">
        <v>24</v>
      </c>
      <c r="Q7990" t="s">
        <v>59</v>
      </c>
      <c r="R7990" s="5" t="str">
        <f t="shared" si="379"/>
        <v>0.16</v>
      </c>
      <c r="S7990" s="6" t="str">
        <f t="shared" si="380"/>
        <v/>
      </c>
      <c r="T7990">
        <f>ROUND(INT(表1[[#This Row],[合同结束日期]]-表1[[#This Row],[合同起始日期]])/365,1)</f>
        <v>4.2</v>
      </c>
    </row>
    <row r="7991" spans="1:20">
      <c r="A7991" s="1">
        <v>42552</v>
      </c>
      <c r="B7991" t="s">
        <v>121</v>
      </c>
      <c r="C7991">
        <f t="shared" si="378"/>
        <v>3</v>
      </c>
      <c r="D7991" t="s">
        <v>244</v>
      </c>
      <c r="E7991" s="4">
        <v>442180.8</v>
      </c>
      <c r="F7991" s="4">
        <v>88789.904640000008</v>
      </c>
      <c r="G7991" s="3">
        <v>0.20080000000000003</v>
      </c>
      <c r="H7991" s="7">
        <v>2377.3161290322578</v>
      </c>
      <c r="I7991" s="4">
        <v>477.36507870967745</v>
      </c>
      <c r="J7991">
        <v>186</v>
      </c>
      <c r="K7991" t="s">
        <v>11</v>
      </c>
      <c r="L7991" t="s">
        <v>13</v>
      </c>
      <c r="M7991" t="s">
        <v>27</v>
      </c>
      <c r="N7991" s="2">
        <v>41445</v>
      </c>
      <c r="O7991" s="2">
        <v>42935</v>
      </c>
      <c r="P7991" t="s">
        <v>24</v>
      </c>
      <c r="Q7991" t="s">
        <v>397</v>
      </c>
      <c r="R7991" s="5" t="str">
        <f t="shared" si="379"/>
        <v>0.17</v>
      </c>
      <c r="S7991" s="6" t="str">
        <f t="shared" si="380"/>
        <v>0.17</v>
      </c>
      <c r="T7991">
        <f>ROUND(INT(表1[[#This Row],[合同结束日期]]-表1[[#This Row],[合同起始日期]])/365,1)</f>
        <v>4.0999999999999996</v>
      </c>
    </row>
    <row r="7992" spans="1:20">
      <c r="A7992" s="1">
        <v>42552</v>
      </c>
      <c r="B7992" t="s">
        <v>121</v>
      </c>
      <c r="C7992">
        <f t="shared" si="378"/>
        <v>3</v>
      </c>
      <c r="D7992" t="s">
        <v>312</v>
      </c>
      <c r="E7992" s="4">
        <v>887882.04</v>
      </c>
      <c r="F7992" s="4">
        <v>93316.402404000008</v>
      </c>
      <c r="G7992" s="3">
        <v>0.1051</v>
      </c>
      <c r="H7992" s="7">
        <v>5440.453676470589</v>
      </c>
      <c r="I7992" s="4">
        <v>571.79168139705894</v>
      </c>
      <c r="J7992">
        <v>163.19999999999999</v>
      </c>
      <c r="K7992" t="s">
        <v>44</v>
      </c>
      <c r="L7992" t="s">
        <v>72</v>
      </c>
      <c r="M7992" t="s">
        <v>71</v>
      </c>
      <c r="N7992" s="2">
        <v>41640</v>
      </c>
      <c r="O7992" s="2">
        <v>43100</v>
      </c>
      <c r="P7992" t="s">
        <v>18</v>
      </c>
      <c r="Q7992" t="s">
        <v>19</v>
      </c>
      <c r="R7992" s="5" t="str">
        <f t="shared" si="379"/>
        <v>0.1</v>
      </c>
      <c r="S7992" s="6" t="str">
        <f t="shared" si="380"/>
        <v/>
      </c>
      <c r="T7992">
        <f>ROUND(INT(表1[[#This Row],[合同结束日期]]-表1[[#This Row],[合同起始日期]])/365,1)</f>
        <v>4</v>
      </c>
    </row>
    <row r="7993" spans="1:20">
      <c r="A7993" s="1">
        <v>42552</v>
      </c>
      <c r="B7993" t="s">
        <v>121</v>
      </c>
      <c r="C7993">
        <f t="shared" si="378"/>
        <v>3</v>
      </c>
      <c r="D7993" t="s">
        <v>327</v>
      </c>
      <c r="E7993" s="4">
        <v>77829.599999999991</v>
      </c>
      <c r="F7993" s="4">
        <v>11355.33864</v>
      </c>
      <c r="G7993" s="3">
        <v>0.1459</v>
      </c>
      <c r="H7993" s="7">
        <v>2702.4166666666665</v>
      </c>
      <c r="I7993" s="4">
        <v>394.28259166666669</v>
      </c>
      <c r="J7993">
        <v>28.799999999999997</v>
      </c>
      <c r="K7993" t="s">
        <v>20</v>
      </c>
      <c r="L7993" t="s">
        <v>21</v>
      </c>
      <c r="M7993" t="s">
        <v>134</v>
      </c>
      <c r="N7993" s="2">
        <v>41787</v>
      </c>
      <c r="O7993" s="2">
        <v>42517</v>
      </c>
      <c r="P7993" t="s">
        <v>24</v>
      </c>
      <c r="Q7993" t="s">
        <v>48</v>
      </c>
      <c r="R7993" s="5" t="str">
        <f t="shared" si="379"/>
        <v>0.11</v>
      </c>
      <c r="S7993" s="6" t="str">
        <f t="shared" si="380"/>
        <v/>
      </c>
      <c r="T7993">
        <f>ROUND(INT(表1[[#This Row],[合同结束日期]]-表1[[#This Row],[合同起始日期]])/365,1)</f>
        <v>2</v>
      </c>
    </row>
    <row r="7994" spans="1:20">
      <c r="A7994" s="1">
        <v>42552</v>
      </c>
      <c r="B7994" t="s">
        <v>121</v>
      </c>
      <c r="C7994">
        <f t="shared" si="378"/>
        <v>3</v>
      </c>
      <c r="D7994" t="s">
        <v>339</v>
      </c>
      <c r="E7994" s="4">
        <v>60735.6</v>
      </c>
      <c r="F7994" s="4">
        <v>10203.5808</v>
      </c>
      <c r="G7994" s="3">
        <v>0.16800000000000001</v>
      </c>
      <c r="H7994" s="7">
        <v>4217.75</v>
      </c>
      <c r="I7994" s="4">
        <v>708.58200000000011</v>
      </c>
      <c r="J7994">
        <v>14.399999999999999</v>
      </c>
      <c r="K7994" t="s">
        <v>44</v>
      </c>
      <c r="L7994" t="s">
        <v>46</v>
      </c>
      <c r="M7994" t="s">
        <v>187</v>
      </c>
      <c r="N7994" s="2">
        <v>41864</v>
      </c>
      <c r="O7994" s="2">
        <v>42594</v>
      </c>
      <c r="P7994" t="s">
        <v>24</v>
      </c>
      <c r="Q7994" t="s">
        <v>25</v>
      </c>
      <c r="R7994" s="5" t="str">
        <f t="shared" si="379"/>
        <v>0.15</v>
      </c>
      <c r="S7994" s="6" t="str">
        <f t="shared" si="380"/>
        <v/>
      </c>
      <c r="T7994">
        <f>ROUND(INT(表1[[#This Row],[合同结束日期]]-表1[[#This Row],[合同起始日期]])/365,1)</f>
        <v>2</v>
      </c>
    </row>
    <row r="7995" spans="1:20">
      <c r="A7995" s="1">
        <v>42552</v>
      </c>
      <c r="B7995" t="s">
        <v>121</v>
      </c>
      <c r="C7995">
        <f t="shared" si="378"/>
        <v>3</v>
      </c>
      <c r="D7995" t="s">
        <v>340</v>
      </c>
      <c r="E7995" s="4">
        <v>161626.79999999999</v>
      </c>
      <c r="F7995" s="4">
        <v>24486.460199999998</v>
      </c>
      <c r="G7995" s="3">
        <v>0.1515</v>
      </c>
      <c r="H7995" s="7">
        <v>3544.4473684210525</v>
      </c>
      <c r="I7995" s="4">
        <v>536.98377631578944</v>
      </c>
      <c r="J7995">
        <v>45.6</v>
      </c>
      <c r="K7995" t="s">
        <v>44</v>
      </c>
      <c r="L7995" t="s">
        <v>46</v>
      </c>
      <c r="M7995" t="s">
        <v>45</v>
      </c>
      <c r="N7995" s="2">
        <v>41841</v>
      </c>
      <c r="O7995" s="2">
        <v>43659</v>
      </c>
      <c r="P7995" t="s">
        <v>24</v>
      </c>
      <c r="Q7995" t="s">
        <v>455</v>
      </c>
      <c r="R7995" s="5" t="str">
        <f t="shared" si="379"/>
        <v>0.13</v>
      </c>
      <c r="S7995" s="6" t="str">
        <f t="shared" si="380"/>
        <v>0.13</v>
      </c>
      <c r="T7995">
        <f>ROUND(INT(表1[[#This Row],[合同结束日期]]-表1[[#This Row],[合同起始日期]])/365,1)</f>
        <v>5</v>
      </c>
    </row>
    <row r="7996" spans="1:20">
      <c r="A7996" s="1">
        <v>42552</v>
      </c>
      <c r="B7996" t="s">
        <v>121</v>
      </c>
      <c r="C7996">
        <f t="shared" si="378"/>
        <v>3</v>
      </c>
      <c r="D7996" t="s">
        <v>367</v>
      </c>
      <c r="E7996" s="4">
        <v>790928.28</v>
      </c>
      <c r="F7996" s="4">
        <v>132559.57972800001</v>
      </c>
      <c r="G7996" s="3">
        <v>0.1676</v>
      </c>
      <c r="H7996" s="7">
        <v>6591.0690000000004</v>
      </c>
      <c r="I7996" s="4">
        <v>1104.6631644000001</v>
      </c>
      <c r="J7996">
        <v>120</v>
      </c>
      <c r="K7996" t="s">
        <v>11</v>
      </c>
      <c r="L7996" t="s">
        <v>51</v>
      </c>
      <c r="M7996" t="s">
        <v>50</v>
      </c>
      <c r="N7996" s="2">
        <v>41989</v>
      </c>
      <c r="O7996" s="2">
        <v>42719</v>
      </c>
      <c r="P7996" t="s">
        <v>24</v>
      </c>
      <c r="Q7996" t="s">
        <v>59</v>
      </c>
      <c r="R7996" s="5" t="str">
        <f t="shared" si="379"/>
        <v>0.16</v>
      </c>
      <c r="S7996" s="6" t="str">
        <f t="shared" si="380"/>
        <v/>
      </c>
      <c r="T7996">
        <f>ROUND(INT(表1[[#This Row],[合同结束日期]]-表1[[#This Row],[合同起始日期]])/365,1)</f>
        <v>2</v>
      </c>
    </row>
    <row r="7997" spans="1:20">
      <c r="A7997" s="1">
        <v>42552</v>
      </c>
      <c r="B7997" t="s">
        <v>121</v>
      </c>
      <c r="C7997">
        <f t="shared" si="378"/>
        <v>3</v>
      </c>
      <c r="D7997" t="s">
        <v>380</v>
      </c>
      <c r="E7997" s="4">
        <v>162125.83200000002</v>
      </c>
      <c r="F7997" s="4">
        <v>34516.589632799994</v>
      </c>
      <c r="G7997" s="3">
        <v>0.21289999999999992</v>
      </c>
      <c r="H7997" s="7">
        <v>1777.6955263157897</v>
      </c>
      <c r="I7997" s="4">
        <v>378.47137755263151</v>
      </c>
      <c r="J7997">
        <v>91.2</v>
      </c>
      <c r="K7997" t="s">
        <v>20</v>
      </c>
      <c r="L7997" t="s">
        <v>21</v>
      </c>
      <c r="M7997" t="s">
        <v>130</v>
      </c>
      <c r="N7997" s="2">
        <v>42104</v>
      </c>
      <c r="O7997" s="2">
        <v>42834</v>
      </c>
      <c r="P7997" t="s">
        <v>24</v>
      </c>
      <c r="Q7997" t="s">
        <v>56</v>
      </c>
      <c r="R7997" s="5" t="str">
        <f t="shared" si="379"/>
        <v>0.17</v>
      </c>
      <c r="S7997" s="6" t="str">
        <f t="shared" si="380"/>
        <v/>
      </c>
      <c r="T7997">
        <f>ROUND(INT(表1[[#This Row],[合同结束日期]]-表1[[#This Row],[合同起始日期]])/365,1)</f>
        <v>2</v>
      </c>
    </row>
    <row r="7998" spans="1:20">
      <c r="A7998" s="1">
        <v>42552</v>
      </c>
      <c r="B7998" t="s">
        <v>121</v>
      </c>
      <c r="C7998">
        <f t="shared" si="378"/>
        <v>3</v>
      </c>
      <c r="D7998" t="s">
        <v>135</v>
      </c>
      <c r="E7998" s="4">
        <v>584452.79999999993</v>
      </c>
      <c r="F7998" s="4">
        <v>95733.368639999986</v>
      </c>
      <c r="G7998" s="3">
        <v>0.1638</v>
      </c>
      <c r="H7998" s="7">
        <v>1411.7217391304346</v>
      </c>
      <c r="I7998" s="4">
        <v>231.24002086956517</v>
      </c>
      <c r="J7998">
        <v>414</v>
      </c>
      <c r="K7998" t="s">
        <v>44</v>
      </c>
      <c r="L7998" t="s">
        <v>72</v>
      </c>
      <c r="M7998" t="s">
        <v>71</v>
      </c>
      <c r="N7998" s="2">
        <v>42104</v>
      </c>
      <c r="O7998" s="2">
        <v>43594</v>
      </c>
      <c r="P7998" t="s">
        <v>24</v>
      </c>
      <c r="Q7998" t="s">
        <v>48</v>
      </c>
      <c r="R7998" s="5" t="str">
        <f t="shared" si="379"/>
        <v>0.11</v>
      </c>
      <c r="S7998" s="6" t="str">
        <f t="shared" si="380"/>
        <v/>
      </c>
      <c r="T7998">
        <f>ROUND(INT(表1[[#This Row],[合同结束日期]]-表1[[#This Row],[合同起始日期]])/365,1)</f>
        <v>4.0999999999999996</v>
      </c>
    </row>
    <row r="7999" spans="1:20">
      <c r="A7999" s="1">
        <v>42552</v>
      </c>
      <c r="B7999" t="s">
        <v>121</v>
      </c>
      <c r="C7999">
        <f t="shared" si="378"/>
        <v>3</v>
      </c>
      <c r="D7999" t="s">
        <v>319</v>
      </c>
      <c r="E7999" s="4">
        <v>113305.2</v>
      </c>
      <c r="F7999" s="4">
        <v>20859.48732</v>
      </c>
      <c r="G7999" s="3">
        <v>0.18410000000000001</v>
      </c>
      <c r="H7999" s="7">
        <v>6744.3571428571422</v>
      </c>
      <c r="I7999" s="4">
        <v>1241.63615</v>
      </c>
      <c r="J7999">
        <v>16.8</v>
      </c>
      <c r="K7999" t="s">
        <v>20</v>
      </c>
      <c r="L7999" t="s">
        <v>21</v>
      </c>
      <c r="M7999" t="s">
        <v>130</v>
      </c>
      <c r="N7999" s="2">
        <v>42112</v>
      </c>
      <c r="O7999" s="2">
        <v>42842</v>
      </c>
      <c r="P7999" t="s">
        <v>24</v>
      </c>
      <c r="Q7999" t="s">
        <v>56</v>
      </c>
      <c r="R7999" s="5" t="str">
        <f t="shared" si="379"/>
        <v>0.17</v>
      </c>
      <c r="S7999" s="6" t="str">
        <f t="shared" si="380"/>
        <v/>
      </c>
      <c r="T7999">
        <f>ROUND(INT(表1[[#This Row],[合同结束日期]]-表1[[#This Row],[合同起始日期]])/365,1)</f>
        <v>2</v>
      </c>
    </row>
    <row r="8000" spans="1:20">
      <c r="A8000" s="1">
        <v>42552</v>
      </c>
      <c r="B8000" t="s">
        <v>121</v>
      </c>
      <c r="C8000">
        <f t="shared" si="378"/>
        <v>3</v>
      </c>
      <c r="D8000" t="s">
        <v>402</v>
      </c>
      <c r="E8000" s="4">
        <v>122048.4</v>
      </c>
      <c r="F8000" s="4">
        <v>29340.435359999999</v>
      </c>
      <c r="G8000" s="3">
        <v>0.2404</v>
      </c>
      <c r="H8000" s="7">
        <v>1356.0933333333332</v>
      </c>
      <c r="I8000" s="4">
        <v>326.00483733333334</v>
      </c>
      <c r="J8000">
        <v>90</v>
      </c>
      <c r="K8000" t="s">
        <v>20</v>
      </c>
      <c r="L8000" t="s">
        <v>21</v>
      </c>
      <c r="M8000" t="s">
        <v>130</v>
      </c>
      <c r="N8000" s="2">
        <v>42123</v>
      </c>
      <c r="O8000" s="2">
        <v>42853</v>
      </c>
      <c r="P8000" t="s">
        <v>24</v>
      </c>
      <c r="Q8000" t="s">
        <v>28</v>
      </c>
      <c r="R8000" s="5" t="str">
        <f t="shared" si="379"/>
        <v>0.13</v>
      </c>
      <c r="S8000" s="6" t="str">
        <f t="shared" si="380"/>
        <v/>
      </c>
      <c r="T8000">
        <f>ROUND(INT(表1[[#This Row],[合同结束日期]]-表1[[#This Row],[合同起始日期]])/365,1)</f>
        <v>2</v>
      </c>
    </row>
    <row r="8001" spans="1:20">
      <c r="A8001" s="1">
        <v>42552</v>
      </c>
      <c r="B8001" t="s">
        <v>121</v>
      </c>
      <c r="C8001">
        <f t="shared" si="378"/>
        <v>3</v>
      </c>
      <c r="D8001" t="s">
        <v>424</v>
      </c>
      <c r="E8001" s="4">
        <v>109329.96</v>
      </c>
      <c r="F8001" s="4">
        <v>20728.960416000002</v>
      </c>
      <c r="G8001" s="3">
        <v>0.18959999999999999</v>
      </c>
      <c r="H8001" s="7">
        <v>1719.0245283018871</v>
      </c>
      <c r="I8001" s="4">
        <v>325.92705056603779</v>
      </c>
      <c r="J8001">
        <v>63.599999999999994</v>
      </c>
      <c r="K8001" t="s">
        <v>20</v>
      </c>
      <c r="L8001" t="s">
        <v>21</v>
      </c>
      <c r="M8001" t="s">
        <v>130</v>
      </c>
      <c r="N8001" s="2">
        <v>42134</v>
      </c>
      <c r="O8001" s="2">
        <v>42864</v>
      </c>
      <c r="P8001" t="s">
        <v>24</v>
      </c>
      <c r="Q8001" t="s">
        <v>28</v>
      </c>
      <c r="R8001" s="5" t="str">
        <f t="shared" si="379"/>
        <v>0.13</v>
      </c>
      <c r="S8001" s="6" t="str">
        <f t="shared" si="380"/>
        <v/>
      </c>
      <c r="T8001">
        <f>ROUND(INT(表1[[#This Row],[合同结束日期]]-表1[[#This Row],[合同起始日期]])/365,1)</f>
        <v>2</v>
      </c>
    </row>
    <row r="8002" spans="1:20">
      <c r="A8002" s="1">
        <v>42552</v>
      </c>
      <c r="B8002" t="s">
        <v>121</v>
      </c>
      <c r="C8002">
        <f t="shared" si="378"/>
        <v>3</v>
      </c>
      <c r="D8002" t="s">
        <v>108</v>
      </c>
      <c r="E8002" s="4">
        <v>172658.4</v>
      </c>
      <c r="F8002" s="4">
        <v>30992.182799999999</v>
      </c>
      <c r="G8002" s="3">
        <v>0.17949999999999999</v>
      </c>
      <c r="H8002" s="7">
        <v>2569.3214285714284</v>
      </c>
      <c r="I8002" s="4">
        <v>461.19319642857141</v>
      </c>
      <c r="J8002">
        <v>67.2</v>
      </c>
      <c r="K8002" t="s">
        <v>11</v>
      </c>
      <c r="L8002" t="s">
        <v>12</v>
      </c>
      <c r="M8002" t="s">
        <v>53</v>
      </c>
      <c r="N8002" s="2">
        <v>42156</v>
      </c>
      <c r="O8002" s="2">
        <v>42886</v>
      </c>
      <c r="P8002" t="s">
        <v>24</v>
      </c>
      <c r="Q8002" t="s">
        <v>59</v>
      </c>
      <c r="R8002" s="5" t="str">
        <f t="shared" si="379"/>
        <v>0.16</v>
      </c>
      <c r="S8002" s="6" t="str">
        <f t="shared" si="380"/>
        <v/>
      </c>
      <c r="T8002">
        <f>ROUND(INT(表1[[#This Row],[合同结束日期]]-表1[[#This Row],[合同起始日期]])/365,1)</f>
        <v>2</v>
      </c>
    </row>
    <row r="8003" spans="1:20">
      <c r="A8003" s="1">
        <v>42552</v>
      </c>
      <c r="B8003" t="s">
        <v>121</v>
      </c>
      <c r="C8003">
        <f t="shared" si="378"/>
        <v>3</v>
      </c>
      <c r="D8003" t="s">
        <v>428</v>
      </c>
      <c r="E8003" s="4">
        <v>86386.8</v>
      </c>
      <c r="F8003" s="4">
        <v>39305.993999999999</v>
      </c>
      <c r="G8003" s="3">
        <v>0.45499999999999996</v>
      </c>
      <c r="H8003" s="7">
        <v>808.86516853932585</v>
      </c>
      <c r="I8003" s="4">
        <v>368.03365168539324</v>
      </c>
      <c r="J8003">
        <v>106.8</v>
      </c>
      <c r="K8003" t="s">
        <v>20</v>
      </c>
      <c r="L8003" t="s">
        <v>21</v>
      </c>
      <c r="M8003" t="s">
        <v>130</v>
      </c>
      <c r="N8003" s="2">
        <v>42156</v>
      </c>
      <c r="O8003" s="2">
        <v>42886</v>
      </c>
      <c r="P8003" t="s">
        <v>24</v>
      </c>
      <c r="Q8003" t="s">
        <v>56</v>
      </c>
      <c r="R8003" s="5" t="str">
        <f t="shared" si="379"/>
        <v>0.17</v>
      </c>
      <c r="S8003" s="6" t="str">
        <f t="shared" si="380"/>
        <v/>
      </c>
      <c r="T8003">
        <f>ROUND(INT(表1[[#This Row],[合同结束日期]]-表1[[#This Row],[合同起始日期]])/365,1)</f>
        <v>2</v>
      </c>
    </row>
    <row r="8004" spans="1:20">
      <c r="A8004" s="1">
        <v>42552</v>
      </c>
      <c r="B8004" t="s">
        <v>121</v>
      </c>
      <c r="C8004">
        <f t="shared" si="378"/>
        <v>3</v>
      </c>
      <c r="D8004" t="s">
        <v>425</v>
      </c>
      <c r="E8004" s="4">
        <v>249582</v>
      </c>
      <c r="F8004" s="4">
        <v>41480.528400000003</v>
      </c>
      <c r="G8004" s="3">
        <v>0.16620000000000001</v>
      </c>
      <c r="H8004" s="7">
        <v>6117.2058823529414</v>
      </c>
      <c r="I8004" s="4">
        <v>1016.679617647059</v>
      </c>
      <c r="J8004">
        <v>40.799999999999997</v>
      </c>
      <c r="K8004" t="s">
        <v>44</v>
      </c>
      <c r="L8004" t="s">
        <v>46</v>
      </c>
      <c r="M8004" t="s">
        <v>187</v>
      </c>
      <c r="N8004" s="2">
        <v>42156</v>
      </c>
      <c r="O8004" s="2">
        <v>42886</v>
      </c>
      <c r="P8004" t="s">
        <v>24</v>
      </c>
      <c r="Q8004" t="s">
        <v>25</v>
      </c>
      <c r="R8004" s="5" t="str">
        <f t="shared" si="379"/>
        <v>0.15</v>
      </c>
      <c r="S8004" s="6" t="str">
        <f t="shared" si="380"/>
        <v/>
      </c>
      <c r="T8004">
        <f>ROUND(INT(表1[[#This Row],[合同结束日期]]-表1[[#This Row],[合同起始日期]])/365,1)</f>
        <v>2</v>
      </c>
    </row>
    <row r="8005" spans="1:20">
      <c r="A8005" s="1">
        <v>42552</v>
      </c>
      <c r="B8005" t="s">
        <v>121</v>
      </c>
      <c r="C8005">
        <f t="shared" si="378"/>
        <v>3</v>
      </c>
      <c r="D8005" t="s">
        <v>443</v>
      </c>
      <c r="E8005" s="4">
        <v>305674.8</v>
      </c>
      <c r="F8005" s="4">
        <v>22864.475040000001</v>
      </c>
      <c r="G8005" s="3">
        <v>7.4800000000000005E-2</v>
      </c>
      <c r="H8005" s="7">
        <v>5198.5510204081629</v>
      </c>
      <c r="I8005" s="4">
        <v>388.85161632653063</v>
      </c>
      <c r="J8005">
        <v>58.8</v>
      </c>
      <c r="K8005" t="s">
        <v>140</v>
      </c>
      <c r="L8005" t="s">
        <v>309</v>
      </c>
      <c r="M8005" t="s">
        <v>309</v>
      </c>
      <c r="N8005" s="2">
        <v>42156</v>
      </c>
      <c r="O8005" s="2">
        <v>42886</v>
      </c>
      <c r="P8005" t="s">
        <v>24</v>
      </c>
      <c r="Q8005" t="s">
        <v>208</v>
      </c>
      <c r="R8005" s="5" t="str">
        <f t="shared" si="379"/>
        <v>0.05</v>
      </c>
      <c r="S8005" s="6" t="str">
        <f t="shared" si="380"/>
        <v/>
      </c>
      <c r="T8005">
        <f>ROUND(INT(表1[[#This Row],[合同结束日期]]-表1[[#This Row],[合同起始日期]])/365,1)</f>
        <v>2</v>
      </c>
    </row>
    <row r="8006" spans="1:20">
      <c r="A8006" s="1">
        <v>42552</v>
      </c>
      <c r="B8006" t="s">
        <v>121</v>
      </c>
      <c r="C8006">
        <f t="shared" si="378"/>
        <v>3</v>
      </c>
      <c r="D8006" t="s">
        <v>426</v>
      </c>
      <c r="E8006" s="4">
        <v>374752.68</v>
      </c>
      <c r="F8006" s="4">
        <v>73376.574744000012</v>
      </c>
      <c r="G8006" s="3">
        <v>0.19580000000000003</v>
      </c>
      <c r="H8006" s="7">
        <v>3061.7049019607844</v>
      </c>
      <c r="I8006" s="4">
        <v>599.48181980392167</v>
      </c>
      <c r="J8006">
        <v>122.39999999999999</v>
      </c>
      <c r="K8006" t="s">
        <v>11</v>
      </c>
      <c r="L8006" t="s">
        <v>13</v>
      </c>
      <c r="M8006" t="s">
        <v>27</v>
      </c>
      <c r="N8006" s="2">
        <v>42172</v>
      </c>
      <c r="O8006" s="2">
        <v>42902</v>
      </c>
      <c r="P8006" t="s">
        <v>24</v>
      </c>
      <c r="Q8006" t="s">
        <v>56</v>
      </c>
      <c r="R8006" s="5" t="str">
        <f t="shared" si="379"/>
        <v>0.17</v>
      </c>
      <c r="S8006" s="6" t="str">
        <f t="shared" si="380"/>
        <v/>
      </c>
      <c r="T8006">
        <f>ROUND(INT(表1[[#This Row],[合同结束日期]]-表1[[#This Row],[合同起始日期]])/365,1)</f>
        <v>2</v>
      </c>
    </row>
    <row r="8007" spans="1:20">
      <c r="A8007" s="1">
        <v>42552</v>
      </c>
      <c r="B8007" t="s">
        <v>121</v>
      </c>
      <c r="C8007">
        <f t="shared" si="378"/>
        <v>3</v>
      </c>
      <c r="D8007" t="s">
        <v>445</v>
      </c>
      <c r="E8007" s="4">
        <v>143069.16</v>
      </c>
      <c r="F8007" s="4">
        <v>31933.036511999999</v>
      </c>
      <c r="G8007" s="3">
        <v>0.22319999999999998</v>
      </c>
      <c r="H8007" s="7">
        <v>1548.3675324675326</v>
      </c>
      <c r="I8007" s="4">
        <v>345.59563324675327</v>
      </c>
      <c r="J8007">
        <v>92.399999999999991</v>
      </c>
      <c r="K8007" t="s">
        <v>11</v>
      </c>
      <c r="L8007" t="s">
        <v>51</v>
      </c>
      <c r="M8007" t="s">
        <v>50</v>
      </c>
      <c r="N8007" s="2">
        <v>42172</v>
      </c>
      <c r="O8007" s="2">
        <v>42902</v>
      </c>
      <c r="P8007" t="s">
        <v>24</v>
      </c>
      <c r="Q8007" t="s">
        <v>388</v>
      </c>
      <c r="R8007" s="5" t="str">
        <f t="shared" si="379"/>
        <v>0.18</v>
      </c>
      <c r="S8007" s="6" t="str">
        <f t="shared" si="380"/>
        <v>0.18</v>
      </c>
      <c r="T8007">
        <f>ROUND(INT(表1[[#This Row],[合同结束日期]]-表1[[#This Row],[合同起始日期]])/365,1)</f>
        <v>2</v>
      </c>
    </row>
    <row r="8008" spans="1:20">
      <c r="A8008" s="1">
        <v>42552</v>
      </c>
      <c r="B8008" t="s">
        <v>121</v>
      </c>
      <c r="C8008">
        <f t="shared" si="378"/>
        <v>3</v>
      </c>
      <c r="D8008" t="s">
        <v>442</v>
      </c>
      <c r="E8008" s="4">
        <v>139736.4</v>
      </c>
      <c r="F8008" s="4">
        <v>49257.080999999998</v>
      </c>
      <c r="G8008" s="3">
        <v>0.35249999999999998</v>
      </c>
      <c r="H8008" s="7">
        <v>954.48360655737702</v>
      </c>
      <c r="I8008" s="4">
        <v>336.45547131147538</v>
      </c>
      <c r="J8008">
        <v>146.4</v>
      </c>
      <c r="K8008" t="s">
        <v>11</v>
      </c>
      <c r="L8008" t="s">
        <v>13</v>
      </c>
      <c r="M8008" t="s">
        <v>34</v>
      </c>
      <c r="N8008" s="2">
        <v>42156</v>
      </c>
      <c r="O8008" s="2">
        <v>42886</v>
      </c>
      <c r="P8008" t="s">
        <v>24</v>
      </c>
      <c r="Q8008" t="s">
        <v>25</v>
      </c>
      <c r="R8008" s="5" t="str">
        <f t="shared" si="379"/>
        <v>0.15</v>
      </c>
      <c r="S8008" s="6" t="str">
        <f t="shared" si="380"/>
        <v/>
      </c>
      <c r="T8008">
        <f>ROUND(INT(表1[[#This Row],[合同结束日期]]-表1[[#This Row],[合同起始日期]])/365,1)</f>
        <v>2</v>
      </c>
    </row>
    <row r="8009" spans="1:20">
      <c r="A8009" s="1">
        <v>42552</v>
      </c>
      <c r="B8009" t="s">
        <v>121</v>
      </c>
      <c r="C8009">
        <f t="shared" si="378"/>
        <v>3</v>
      </c>
      <c r="D8009" t="s">
        <v>448</v>
      </c>
      <c r="E8009" s="4">
        <v>84939.599999999991</v>
      </c>
      <c r="F8009" s="4">
        <v>24275.737679999998</v>
      </c>
      <c r="G8009" s="3">
        <v>0.2858</v>
      </c>
      <c r="H8009" s="7">
        <v>1361.2115384615383</v>
      </c>
      <c r="I8009" s="4">
        <v>389.03425769230768</v>
      </c>
      <c r="J8009">
        <v>62.4</v>
      </c>
      <c r="K8009" t="s">
        <v>20</v>
      </c>
      <c r="L8009" t="s">
        <v>21</v>
      </c>
      <c r="M8009" t="s">
        <v>130</v>
      </c>
      <c r="N8009" s="2">
        <v>42156</v>
      </c>
      <c r="O8009" s="2">
        <v>42886</v>
      </c>
      <c r="P8009" t="s">
        <v>24</v>
      </c>
      <c r="Q8009" t="s">
        <v>56</v>
      </c>
      <c r="R8009" s="5" t="str">
        <f t="shared" si="379"/>
        <v>0.17</v>
      </c>
      <c r="S8009" s="6" t="str">
        <f t="shared" si="380"/>
        <v/>
      </c>
      <c r="T8009">
        <f>ROUND(INT(表1[[#This Row],[合同结束日期]]-表1[[#This Row],[合同起始日期]])/365,1)</f>
        <v>2</v>
      </c>
    </row>
    <row r="8010" spans="1:20">
      <c r="A8010" s="1">
        <v>42552</v>
      </c>
      <c r="B8010" t="s">
        <v>121</v>
      </c>
      <c r="C8010">
        <f t="shared" si="378"/>
        <v>3</v>
      </c>
      <c r="D8010" t="s">
        <v>447</v>
      </c>
      <c r="E8010" s="4">
        <v>536817.6</v>
      </c>
      <c r="F8010" s="4">
        <v>91903.173120000007</v>
      </c>
      <c r="G8010" s="3">
        <v>0.17120000000000002</v>
      </c>
      <c r="H8010" s="7">
        <v>4473.4799999999996</v>
      </c>
      <c r="I8010" s="4">
        <v>765.85977600000001</v>
      </c>
      <c r="J8010">
        <v>120</v>
      </c>
      <c r="K8010" t="s">
        <v>11</v>
      </c>
      <c r="L8010" t="s">
        <v>51</v>
      </c>
      <c r="M8010" t="s">
        <v>50</v>
      </c>
      <c r="N8010" s="2">
        <v>42172</v>
      </c>
      <c r="O8010" s="2">
        <v>42902</v>
      </c>
      <c r="P8010" t="s">
        <v>24</v>
      </c>
      <c r="Q8010" t="s">
        <v>373</v>
      </c>
      <c r="R8010" s="5" t="str">
        <f t="shared" si="379"/>
        <v>0.16</v>
      </c>
      <c r="S8010" s="6" t="str">
        <f t="shared" si="380"/>
        <v>0.16</v>
      </c>
      <c r="T8010">
        <f>ROUND(INT(表1[[#This Row],[合同结束日期]]-表1[[#This Row],[合同起始日期]])/365,1)</f>
        <v>2</v>
      </c>
    </row>
    <row r="8011" spans="1:20">
      <c r="A8011" s="1">
        <v>42552</v>
      </c>
      <c r="B8011" t="s">
        <v>121</v>
      </c>
      <c r="C8011">
        <f t="shared" si="378"/>
        <v>3</v>
      </c>
      <c r="D8011" t="s">
        <v>138</v>
      </c>
      <c r="E8011" s="4">
        <v>77738.399999999994</v>
      </c>
      <c r="F8011" s="4">
        <v>18952.621919999998</v>
      </c>
      <c r="G8011" s="3">
        <v>0.24379999999999999</v>
      </c>
      <c r="H8011" s="7">
        <v>1408.304347826087</v>
      </c>
      <c r="I8011" s="4">
        <v>343.34460000000001</v>
      </c>
      <c r="J8011">
        <v>55.199999999999996</v>
      </c>
      <c r="K8011" t="s">
        <v>140</v>
      </c>
      <c r="L8011" t="s">
        <v>139</v>
      </c>
      <c r="M8011" t="s">
        <v>139</v>
      </c>
      <c r="N8011" s="2">
        <v>42182</v>
      </c>
      <c r="O8011" s="2">
        <v>42912</v>
      </c>
      <c r="P8011" t="s">
        <v>24</v>
      </c>
      <c r="Q8011" t="s">
        <v>364</v>
      </c>
      <c r="R8011" s="5" t="str">
        <f t="shared" si="379"/>
        <v>0.14</v>
      </c>
      <c r="S8011" s="6" t="str">
        <f t="shared" si="380"/>
        <v>0.14</v>
      </c>
      <c r="T8011">
        <f>ROUND(INT(表1[[#This Row],[合同结束日期]]-表1[[#This Row],[合同起始日期]])/365,1)</f>
        <v>2</v>
      </c>
    </row>
    <row r="8012" spans="1:20">
      <c r="A8012" s="1">
        <v>42552</v>
      </c>
      <c r="B8012" t="s">
        <v>121</v>
      </c>
      <c r="C8012">
        <f t="shared" si="378"/>
        <v>3</v>
      </c>
      <c r="D8012" t="s">
        <v>313</v>
      </c>
      <c r="E8012" s="4">
        <v>118872.81600000001</v>
      </c>
      <c r="F8012" s="4">
        <v>20612.546294400003</v>
      </c>
      <c r="G8012" s="3">
        <v>0.17340000000000003</v>
      </c>
      <c r="H8012" s="7">
        <v>6604.0453333333335</v>
      </c>
      <c r="I8012" s="4">
        <v>1145.1414608000002</v>
      </c>
      <c r="J8012">
        <v>18</v>
      </c>
      <c r="K8012" t="s">
        <v>20</v>
      </c>
      <c r="L8012" t="s">
        <v>21</v>
      </c>
      <c r="M8012" t="s">
        <v>130</v>
      </c>
      <c r="N8012" s="2">
        <v>42201</v>
      </c>
      <c r="O8012" s="2">
        <v>42566</v>
      </c>
      <c r="P8012" t="s">
        <v>24</v>
      </c>
      <c r="Q8012" t="s">
        <v>59</v>
      </c>
      <c r="R8012" s="5" t="str">
        <f t="shared" si="379"/>
        <v>0.16</v>
      </c>
      <c r="S8012" s="6" t="str">
        <f t="shared" si="380"/>
        <v/>
      </c>
      <c r="T8012">
        <f>ROUND(INT(表1[[#This Row],[合同结束日期]]-表1[[#This Row],[合同起始日期]])/365,1)</f>
        <v>1</v>
      </c>
    </row>
    <row r="8013" spans="1:20">
      <c r="A8013" s="1">
        <v>42552</v>
      </c>
      <c r="B8013" t="s">
        <v>121</v>
      </c>
      <c r="C8013">
        <f t="shared" si="378"/>
        <v>3</v>
      </c>
      <c r="D8013" t="s">
        <v>337</v>
      </c>
      <c r="E8013" s="4">
        <v>48014.400000000001</v>
      </c>
      <c r="F8013" s="4">
        <v>9708.5116799999996</v>
      </c>
      <c r="G8013" s="3">
        <v>0.20219999999999999</v>
      </c>
      <c r="H8013" s="7">
        <v>4445.7777777777783</v>
      </c>
      <c r="I8013" s="4">
        <v>898.93626666666671</v>
      </c>
      <c r="J8013">
        <v>10.799999999999999</v>
      </c>
      <c r="K8013" t="s">
        <v>60</v>
      </c>
      <c r="L8013" t="s">
        <v>116</v>
      </c>
      <c r="M8013" t="s">
        <v>115</v>
      </c>
      <c r="N8013" s="2">
        <v>42200</v>
      </c>
      <c r="O8013" s="2">
        <v>42930</v>
      </c>
      <c r="P8013" t="s">
        <v>24</v>
      </c>
      <c r="Q8013" t="s">
        <v>388</v>
      </c>
      <c r="R8013" s="5" t="str">
        <f t="shared" si="379"/>
        <v>0.18</v>
      </c>
      <c r="S8013" s="6" t="str">
        <f t="shared" si="380"/>
        <v>0.18</v>
      </c>
      <c r="T8013">
        <f>ROUND(INT(表1[[#This Row],[合同结束日期]]-表1[[#This Row],[合同起始日期]])/365,1)</f>
        <v>2</v>
      </c>
    </row>
    <row r="8014" spans="1:20">
      <c r="A8014" s="1">
        <v>42552</v>
      </c>
      <c r="B8014" t="s">
        <v>121</v>
      </c>
      <c r="C8014">
        <f t="shared" si="378"/>
        <v>3</v>
      </c>
      <c r="D8014" t="s">
        <v>477</v>
      </c>
      <c r="E8014" s="4">
        <v>99588.84</v>
      </c>
      <c r="F8014" s="4">
        <v>16611.418511999997</v>
      </c>
      <c r="G8014" s="3">
        <v>0.16679999999999998</v>
      </c>
      <c r="H8014" s="7">
        <v>2677.11935483871</v>
      </c>
      <c r="I8014" s="4">
        <v>446.54350838709672</v>
      </c>
      <c r="J8014">
        <v>37.199999999999996</v>
      </c>
      <c r="K8014" t="s">
        <v>44</v>
      </c>
      <c r="L8014" t="s">
        <v>46</v>
      </c>
      <c r="M8014" t="s">
        <v>187</v>
      </c>
      <c r="N8014" s="2">
        <v>42293</v>
      </c>
      <c r="O8014" s="2">
        <v>43023</v>
      </c>
      <c r="P8014" t="s">
        <v>24</v>
      </c>
      <c r="Q8014" t="s">
        <v>83</v>
      </c>
      <c r="R8014" s="5" t="str">
        <f t="shared" si="379"/>
        <v>0.14</v>
      </c>
      <c r="S8014" s="6" t="str">
        <f t="shared" si="380"/>
        <v/>
      </c>
      <c r="T8014">
        <f>ROUND(INT(表1[[#This Row],[合同结束日期]]-表1[[#This Row],[合同起始日期]])/365,1)</f>
        <v>2</v>
      </c>
    </row>
    <row r="8015" spans="1:20">
      <c r="A8015" s="1">
        <v>42552</v>
      </c>
      <c r="B8015" t="s">
        <v>121</v>
      </c>
      <c r="C8015">
        <f t="shared" si="378"/>
        <v>3</v>
      </c>
      <c r="D8015" t="s">
        <v>493</v>
      </c>
      <c r="E8015" s="4">
        <v>388383.6</v>
      </c>
      <c r="F8015" s="4">
        <v>139662.74256000001</v>
      </c>
      <c r="G8015" s="3">
        <v>0.35960000000000003</v>
      </c>
      <c r="H8015" s="7">
        <v>750.93503480278423</v>
      </c>
      <c r="I8015" s="4">
        <v>270.03623851508127</v>
      </c>
      <c r="J8015">
        <v>517.19999999999993</v>
      </c>
      <c r="K8015" t="s">
        <v>11</v>
      </c>
      <c r="L8015" t="s">
        <v>92</v>
      </c>
      <c r="M8015" t="s">
        <v>92</v>
      </c>
      <c r="N8015" s="2">
        <v>42423</v>
      </c>
      <c r="O8015" s="2">
        <v>43518</v>
      </c>
      <c r="P8015" t="s">
        <v>24</v>
      </c>
      <c r="Q8015" t="s">
        <v>56</v>
      </c>
      <c r="R8015" s="5" t="str">
        <f t="shared" si="379"/>
        <v>0.17</v>
      </c>
      <c r="S8015" s="6" t="str">
        <f t="shared" si="380"/>
        <v/>
      </c>
      <c r="T8015">
        <f>ROUND(INT(表1[[#This Row],[合同结束日期]]-表1[[#This Row],[合同起始日期]])/365,1)</f>
        <v>3</v>
      </c>
    </row>
    <row r="8016" spans="1:20">
      <c r="A8016" s="1">
        <v>42552</v>
      </c>
      <c r="B8016" t="s">
        <v>121</v>
      </c>
      <c r="C8016">
        <f t="shared" si="378"/>
        <v>3</v>
      </c>
      <c r="D8016" t="s">
        <v>432</v>
      </c>
      <c r="E8016" s="4">
        <v>48871.44</v>
      </c>
      <c r="F8016" s="4">
        <v>10087.065216000001</v>
      </c>
      <c r="G8016" s="3">
        <v>0.2064</v>
      </c>
      <c r="H8016" s="7">
        <v>2715.08</v>
      </c>
      <c r="I8016" s="4">
        <v>560.39251200000001</v>
      </c>
      <c r="J8016">
        <v>18</v>
      </c>
      <c r="K8016" t="s">
        <v>60</v>
      </c>
      <c r="L8016" t="s">
        <v>61</v>
      </c>
      <c r="M8016" t="s">
        <v>179</v>
      </c>
      <c r="N8016" s="2">
        <v>42461</v>
      </c>
      <c r="O8016" s="2">
        <v>42825</v>
      </c>
      <c r="P8016" t="s">
        <v>24</v>
      </c>
      <c r="Q8016" t="s">
        <v>56</v>
      </c>
      <c r="R8016" s="5" t="str">
        <f t="shared" si="379"/>
        <v>0.17</v>
      </c>
      <c r="S8016" s="6" t="str">
        <f t="shared" si="380"/>
        <v/>
      </c>
      <c r="T8016">
        <f>ROUND(INT(表1[[#This Row],[合同结束日期]]-表1[[#This Row],[合同起始日期]])/365,1)</f>
        <v>1</v>
      </c>
    </row>
    <row r="8017" spans="1:20">
      <c r="A8017" s="1">
        <v>42552</v>
      </c>
      <c r="B8017" t="s">
        <v>121</v>
      </c>
      <c r="C8017">
        <f t="shared" si="378"/>
        <v>3</v>
      </c>
      <c r="D8017" t="s">
        <v>479</v>
      </c>
      <c r="E8017" s="4">
        <v>73317.887999999992</v>
      </c>
      <c r="F8017" s="4">
        <v>12112.115097599997</v>
      </c>
      <c r="G8017" s="3">
        <v>0.16519999999999999</v>
      </c>
      <c r="H8017" s="7">
        <v>2909.4399999999996</v>
      </c>
      <c r="I8017" s="4">
        <v>480.63948799999991</v>
      </c>
      <c r="J8017">
        <v>25.2</v>
      </c>
      <c r="K8017" t="s">
        <v>44</v>
      </c>
      <c r="L8017" t="s">
        <v>46</v>
      </c>
      <c r="M8017" t="s">
        <v>187</v>
      </c>
      <c r="N8017" s="2">
        <v>42480</v>
      </c>
      <c r="O8017" s="2">
        <v>43209</v>
      </c>
      <c r="P8017" t="s">
        <v>24</v>
      </c>
      <c r="Q8017" t="s">
        <v>83</v>
      </c>
      <c r="R8017" s="5" t="str">
        <f t="shared" si="379"/>
        <v>0.14</v>
      </c>
      <c r="S8017" s="6" t="str">
        <f t="shared" si="380"/>
        <v/>
      </c>
      <c r="T8017">
        <f>ROUND(INT(表1[[#This Row],[合同结束日期]]-表1[[#This Row],[合同起始日期]])/365,1)</f>
        <v>2</v>
      </c>
    </row>
    <row r="8018" spans="1:20">
      <c r="A8018" s="1">
        <v>42552</v>
      </c>
      <c r="B8018" t="s">
        <v>121</v>
      </c>
      <c r="C8018">
        <f t="shared" si="378"/>
        <v>3</v>
      </c>
      <c r="D8018" t="s">
        <v>268</v>
      </c>
      <c r="E8018" s="4">
        <v>44659.199999999997</v>
      </c>
      <c r="F8018" s="4">
        <v>8194.963200000002</v>
      </c>
      <c r="G8018" s="3">
        <v>0.18350000000000005</v>
      </c>
      <c r="H8018" s="7">
        <v>3101.3333333333335</v>
      </c>
      <c r="I8018" s="4">
        <v>569.09466666666685</v>
      </c>
      <c r="J8018">
        <v>14.399999999999999</v>
      </c>
      <c r="K8018" t="s">
        <v>20</v>
      </c>
      <c r="L8018" t="s">
        <v>21</v>
      </c>
      <c r="M8018" t="s">
        <v>130</v>
      </c>
      <c r="N8018" s="2">
        <v>42461</v>
      </c>
      <c r="O8018" s="2">
        <v>42825</v>
      </c>
      <c r="P8018" t="s">
        <v>24</v>
      </c>
      <c r="Q8018" t="s">
        <v>504</v>
      </c>
      <c r="R8018" s="5" t="str">
        <f t="shared" si="379"/>
        <v>0.16</v>
      </c>
      <c r="S8018" s="6" t="str">
        <f t="shared" si="380"/>
        <v>0.1</v>
      </c>
      <c r="T8018">
        <f>ROUND(INT(表1[[#This Row],[合同结束日期]]-表1[[#This Row],[合同起始日期]])/365,1)</f>
        <v>1</v>
      </c>
    </row>
    <row r="8019" spans="1:20">
      <c r="A8019" s="1">
        <v>42552</v>
      </c>
      <c r="B8019" t="s">
        <v>121</v>
      </c>
      <c r="C8019">
        <f t="shared" si="378"/>
        <v>3</v>
      </c>
      <c r="D8019" t="s">
        <v>498</v>
      </c>
      <c r="E8019" s="4">
        <v>152829</v>
      </c>
      <c r="F8019" s="4">
        <v>44549.653500000008</v>
      </c>
      <c r="G8019" s="3">
        <v>0.29150000000000004</v>
      </c>
      <c r="H8019" s="7">
        <v>1190.2570093457944</v>
      </c>
      <c r="I8019" s="4">
        <v>346.95991822429909</v>
      </c>
      <c r="J8019">
        <v>128.4</v>
      </c>
      <c r="K8019" t="s">
        <v>20</v>
      </c>
      <c r="L8019" t="s">
        <v>21</v>
      </c>
      <c r="M8019" t="s">
        <v>130</v>
      </c>
      <c r="N8019" s="2">
        <v>42500</v>
      </c>
      <c r="O8019" s="2">
        <v>43229</v>
      </c>
      <c r="P8019" t="s">
        <v>24</v>
      </c>
      <c r="Q8019" t="s">
        <v>30</v>
      </c>
      <c r="R8019" s="5" t="str">
        <f t="shared" si="379"/>
        <v>0.18</v>
      </c>
      <c r="S8019" s="6" t="str">
        <f t="shared" si="380"/>
        <v/>
      </c>
      <c r="T8019">
        <f>ROUND(INT(表1[[#This Row],[合同结束日期]]-表1[[#This Row],[合同起始日期]])/365,1)</f>
        <v>2</v>
      </c>
    </row>
    <row r="8020" spans="1:20">
      <c r="A8020" s="1">
        <v>42552</v>
      </c>
      <c r="B8020" t="s">
        <v>121</v>
      </c>
      <c r="C8020">
        <f t="shared" si="378"/>
        <v>3</v>
      </c>
      <c r="D8020" t="s">
        <v>511</v>
      </c>
      <c r="E8020" s="4">
        <v>861343.91999999993</v>
      </c>
      <c r="F8020" s="4">
        <v>155041.90559999997</v>
      </c>
      <c r="G8020" s="3">
        <v>0.18</v>
      </c>
      <c r="H8020" s="7">
        <v>4430.781481481481</v>
      </c>
      <c r="I8020" s="4">
        <v>797.54066666666654</v>
      </c>
      <c r="J8020">
        <v>194.4</v>
      </c>
      <c r="K8020" t="s">
        <v>60</v>
      </c>
      <c r="L8020" t="s">
        <v>61</v>
      </c>
      <c r="M8020" t="s">
        <v>197</v>
      </c>
      <c r="N8020" s="2">
        <v>42501</v>
      </c>
      <c r="O8020" s="2">
        <v>43229</v>
      </c>
      <c r="P8020" t="s">
        <v>24</v>
      </c>
      <c r="Q8020" t="s">
        <v>59</v>
      </c>
      <c r="R8020" s="5" t="str">
        <f t="shared" si="379"/>
        <v>0.16</v>
      </c>
      <c r="S8020" s="6" t="str">
        <f t="shared" si="380"/>
        <v/>
      </c>
      <c r="T8020">
        <f>ROUND(INT(表1[[#This Row],[合同结束日期]]-表1[[#This Row],[合同起始日期]])/365,1)</f>
        <v>2</v>
      </c>
    </row>
    <row r="8021" spans="1:20">
      <c r="A8021" s="1">
        <v>42552</v>
      </c>
      <c r="B8021" t="s">
        <v>121</v>
      </c>
      <c r="C8021">
        <f t="shared" si="378"/>
        <v>3</v>
      </c>
      <c r="D8021" t="s">
        <v>512</v>
      </c>
      <c r="E8021" s="4">
        <v>80548.92</v>
      </c>
      <c r="F8021" s="4">
        <v>34064.138268000002</v>
      </c>
      <c r="G8021" s="3">
        <v>0.42290000000000005</v>
      </c>
      <c r="H8021" s="7">
        <v>894.98799999999994</v>
      </c>
      <c r="I8021" s="4">
        <v>378.4904252</v>
      </c>
      <c r="J8021">
        <v>90</v>
      </c>
      <c r="K8021" t="s">
        <v>11</v>
      </c>
      <c r="L8021" t="s">
        <v>23</v>
      </c>
      <c r="M8021" t="s">
        <v>23</v>
      </c>
      <c r="N8021" s="2">
        <v>42510</v>
      </c>
      <c r="O8021" s="2">
        <v>43239</v>
      </c>
      <c r="P8021" t="s">
        <v>24</v>
      </c>
      <c r="Q8021" t="s">
        <v>30</v>
      </c>
      <c r="R8021" s="5" t="str">
        <f t="shared" si="379"/>
        <v>0.18</v>
      </c>
      <c r="S8021" s="6" t="str">
        <f t="shared" si="380"/>
        <v/>
      </c>
      <c r="T8021">
        <f>ROUND(INT(表1[[#This Row],[合同结束日期]]-表1[[#This Row],[合同起始日期]])/365,1)</f>
        <v>2</v>
      </c>
    </row>
    <row r="8022" spans="1:20">
      <c r="A8022" s="1">
        <v>42552</v>
      </c>
      <c r="B8022" t="s">
        <v>121</v>
      </c>
      <c r="C8022">
        <f t="shared" si="378"/>
        <v>3</v>
      </c>
      <c r="D8022" t="s">
        <v>513</v>
      </c>
      <c r="E8022" s="4">
        <v>138002.4</v>
      </c>
      <c r="F8022" s="4">
        <v>52992.921600000001</v>
      </c>
      <c r="G8022" s="3">
        <v>0.38400000000000001</v>
      </c>
      <c r="H8022" s="7">
        <v>958.34999999999991</v>
      </c>
      <c r="I8022" s="4">
        <v>368.00639999999999</v>
      </c>
      <c r="J8022">
        <v>144</v>
      </c>
      <c r="K8022" t="s">
        <v>11</v>
      </c>
      <c r="L8022" t="s">
        <v>92</v>
      </c>
      <c r="M8022" t="s">
        <v>92</v>
      </c>
      <c r="N8022" s="2">
        <v>42510</v>
      </c>
      <c r="O8022" s="2">
        <v>43239</v>
      </c>
      <c r="P8022" t="s">
        <v>24</v>
      </c>
      <c r="Q8022" t="s">
        <v>56</v>
      </c>
      <c r="R8022" s="5" t="str">
        <f t="shared" si="379"/>
        <v>0.17</v>
      </c>
      <c r="S8022" s="6" t="str">
        <f t="shared" si="380"/>
        <v/>
      </c>
      <c r="T8022">
        <f>ROUND(INT(表1[[#This Row],[合同结束日期]]-表1[[#This Row],[合同起始日期]])/365,1)</f>
        <v>2</v>
      </c>
    </row>
    <row r="8023" spans="1:20">
      <c r="A8023" s="1">
        <v>42552</v>
      </c>
      <c r="B8023" t="s">
        <v>121</v>
      </c>
      <c r="C8023">
        <f t="shared" si="378"/>
        <v>3</v>
      </c>
      <c r="D8023" t="s">
        <v>514</v>
      </c>
      <c r="E8023" s="4">
        <v>300732.12</v>
      </c>
      <c r="F8023" s="4">
        <v>58973.568732</v>
      </c>
      <c r="G8023" s="3">
        <v>0.1961</v>
      </c>
      <c r="H8023" s="7">
        <v>3019.398795180723</v>
      </c>
      <c r="I8023" s="4">
        <v>592.10410373493983</v>
      </c>
      <c r="J8023">
        <v>99.6</v>
      </c>
      <c r="K8023" t="s">
        <v>11</v>
      </c>
      <c r="L8023" t="s">
        <v>51</v>
      </c>
      <c r="M8023" t="s">
        <v>50</v>
      </c>
      <c r="N8023" s="2">
        <v>42510</v>
      </c>
      <c r="O8023" s="2">
        <v>43239</v>
      </c>
      <c r="P8023" t="s">
        <v>24</v>
      </c>
      <c r="Q8023" t="s">
        <v>56</v>
      </c>
      <c r="R8023" s="5" t="str">
        <f t="shared" si="379"/>
        <v>0.17</v>
      </c>
      <c r="S8023" s="6" t="str">
        <f t="shared" si="380"/>
        <v/>
      </c>
      <c r="T8023">
        <f>ROUND(INT(表1[[#This Row],[合同结束日期]]-表1[[#This Row],[合同起始日期]])/365,1)</f>
        <v>2</v>
      </c>
    </row>
    <row r="8024" spans="1:20">
      <c r="A8024" s="1">
        <v>42552</v>
      </c>
      <c r="B8024" t="s">
        <v>121</v>
      </c>
      <c r="C8024">
        <f t="shared" si="378"/>
        <v>3</v>
      </c>
      <c r="D8024" t="s">
        <v>515</v>
      </c>
      <c r="E8024" s="4">
        <v>476442</v>
      </c>
      <c r="F8024" s="4">
        <v>104817.23999999999</v>
      </c>
      <c r="G8024" s="3">
        <v>0.21999999999999997</v>
      </c>
      <c r="H8024" s="7">
        <v>725.84095063985376</v>
      </c>
      <c r="I8024" s="4">
        <v>159.68500914076782</v>
      </c>
      <c r="J8024">
        <v>656.4</v>
      </c>
      <c r="K8024" t="s">
        <v>20</v>
      </c>
      <c r="L8024" t="s">
        <v>354</v>
      </c>
      <c r="M8024" t="s">
        <v>353</v>
      </c>
      <c r="N8024" s="2">
        <v>42510</v>
      </c>
      <c r="O8024" s="2">
        <v>44335</v>
      </c>
      <c r="P8024" t="s">
        <v>24</v>
      </c>
      <c r="Q8024" t="s">
        <v>83</v>
      </c>
      <c r="R8024" s="5" t="str">
        <f t="shared" si="379"/>
        <v>0.14</v>
      </c>
      <c r="S8024" s="6" t="str">
        <f t="shared" si="380"/>
        <v/>
      </c>
      <c r="T8024">
        <f>ROUND(INT(表1[[#This Row],[合同结束日期]]-表1[[#This Row],[合同起始日期]])/365,1)</f>
        <v>5</v>
      </c>
    </row>
    <row r="8025" spans="1:20">
      <c r="A8025" s="1">
        <v>42552</v>
      </c>
      <c r="B8025" t="s">
        <v>121</v>
      </c>
      <c r="C8025">
        <f t="shared" si="378"/>
        <v>3</v>
      </c>
      <c r="D8025" t="s">
        <v>516</v>
      </c>
      <c r="E8025" s="4">
        <v>234039.6</v>
      </c>
      <c r="F8025" s="4">
        <v>96705.162720000008</v>
      </c>
      <c r="G8025" s="3">
        <v>0.41320000000000001</v>
      </c>
      <c r="H8025" s="7">
        <v>585.68468468468473</v>
      </c>
      <c r="I8025" s="4">
        <v>242.00491171171174</v>
      </c>
      <c r="J8025">
        <v>399.59999999999997</v>
      </c>
      <c r="K8025" t="s">
        <v>20</v>
      </c>
      <c r="L8025" t="s">
        <v>173</v>
      </c>
      <c r="M8025" t="s">
        <v>172</v>
      </c>
      <c r="N8025" s="2">
        <v>42522</v>
      </c>
      <c r="O8025" s="2">
        <v>43251</v>
      </c>
      <c r="P8025" t="s">
        <v>24</v>
      </c>
      <c r="Q8025" t="s">
        <v>429</v>
      </c>
      <c r="R8025" s="5" t="str">
        <f t="shared" si="379"/>
        <v>0.22</v>
      </c>
      <c r="S8025" s="6" t="str">
        <f t="shared" si="380"/>
        <v/>
      </c>
      <c r="T8025">
        <f>ROUND(INT(表1[[#This Row],[合同结束日期]]-表1[[#This Row],[合同起始日期]])/365,1)</f>
        <v>2</v>
      </c>
    </row>
    <row r="8026" spans="1:20">
      <c r="A8026" s="1">
        <v>42552</v>
      </c>
      <c r="B8026" t="s">
        <v>121</v>
      </c>
      <c r="C8026">
        <f t="shared" si="378"/>
        <v>3</v>
      </c>
      <c r="D8026" t="s">
        <v>129</v>
      </c>
      <c r="E8026" s="4">
        <v>249266.4</v>
      </c>
      <c r="F8026" s="4">
        <v>48233.0484</v>
      </c>
      <c r="G8026" s="3">
        <v>0.19350000000000001</v>
      </c>
      <c r="H8026" s="7">
        <v>2077.2199999999998</v>
      </c>
      <c r="I8026" s="4">
        <v>401.94207</v>
      </c>
      <c r="J8026">
        <v>120</v>
      </c>
      <c r="K8026" t="s">
        <v>20</v>
      </c>
      <c r="L8026" t="s">
        <v>21</v>
      </c>
      <c r="M8026" t="s">
        <v>130</v>
      </c>
      <c r="N8026" s="2">
        <v>41285</v>
      </c>
      <c r="O8026" s="2">
        <v>42864</v>
      </c>
      <c r="P8026" t="s">
        <v>24</v>
      </c>
      <c r="Q8026" t="s">
        <v>59</v>
      </c>
      <c r="R8026" s="5" t="str">
        <f t="shared" si="379"/>
        <v>0.16</v>
      </c>
      <c r="S8026" s="6" t="str">
        <f t="shared" si="380"/>
        <v/>
      </c>
      <c r="T8026">
        <f>ROUND(INT(表1[[#This Row],[合同结束日期]]-表1[[#This Row],[合同起始日期]])/365,1)</f>
        <v>4.3</v>
      </c>
    </row>
    <row r="8027" spans="1:20">
      <c r="A8027" s="1">
        <v>42552</v>
      </c>
      <c r="B8027" t="s">
        <v>121</v>
      </c>
      <c r="C8027">
        <f t="shared" si="378"/>
        <v>3</v>
      </c>
      <c r="D8027" t="s">
        <v>320</v>
      </c>
      <c r="E8027" s="4">
        <v>75420</v>
      </c>
      <c r="F8027" s="4">
        <v>8552.6279999999988</v>
      </c>
      <c r="G8027" s="3">
        <v>0.11339999999999999</v>
      </c>
      <c r="H8027" s="7">
        <v>31425</v>
      </c>
      <c r="I8027" s="4">
        <v>3563.5949999999998</v>
      </c>
      <c r="J8027">
        <v>2.4</v>
      </c>
      <c r="K8027" t="s">
        <v>44</v>
      </c>
      <c r="L8027" t="s">
        <v>46</v>
      </c>
      <c r="M8027" t="s">
        <v>187</v>
      </c>
      <c r="N8027" s="2">
        <v>41712</v>
      </c>
      <c r="O8027" s="2">
        <v>42807</v>
      </c>
      <c r="P8027" t="s">
        <v>24</v>
      </c>
      <c r="Q8027" t="s">
        <v>19</v>
      </c>
      <c r="R8027" s="5" t="str">
        <f t="shared" si="379"/>
        <v>0.1</v>
      </c>
      <c r="S8027" s="6" t="str">
        <f t="shared" si="380"/>
        <v/>
      </c>
      <c r="T8027">
        <f>ROUND(INT(表1[[#This Row],[合同结束日期]]-表1[[#This Row],[合同起始日期]])/365,1)</f>
        <v>3</v>
      </c>
    </row>
    <row r="8028" spans="1:20">
      <c r="A8028" s="1">
        <v>42552</v>
      </c>
      <c r="B8028" t="s">
        <v>121</v>
      </c>
      <c r="C8028">
        <f t="shared" si="378"/>
        <v>3</v>
      </c>
      <c r="D8028" t="s">
        <v>321</v>
      </c>
      <c r="E8028" s="4">
        <v>82206</v>
      </c>
      <c r="F8028" s="4">
        <v>9264.6162000000004</v>
      </c>
      <c r="G8028" s="3">
        <v>0.11270000000000001</v>
      </c>
      <c r="H8028" s="7">
        <v>34252.5</v>
      </c>
      <c r="I8028" s="4">
        <v>3860.2567500000005</v>
      </c>
      <c r="J8028">
        <v>2.4</v>
      </c>
      <c r="K8028" t="s">
        <v>44</v>
      </c>
      <c r="L8028" t="s">
        <v>46</v>
      </c>
      <c r="M8028" t="s">
        <v>187</v>
      </c>
      <c r="N8028" s="2">
        <v>41712</v>
      </c>
      <c r="O8028" s="2">
        <v>42807</v>
      </c>
      <c r="P8028" t="s">
        <v>24</v>
      </c>
      <c r="Q8028" t="s">
        <v>19</v>
      </c>
      <c r="R8028" s="5" t="str">
        <f t="shared" si="379"/>
        <v>0.1</v>
      </c>
      <c r="S8028" s="6" t="str">
        <f t="shared" si="380"/>
        <v/>
      </c>
      <c r="T8028">
        <f>ROUND(INT(表1[[#This Row],[合同结束日期]]-表1[[#This Row],[合同起始日期]])/365,1)</f>
        <v>3</v>
      </c>
    </row>
    <row r="8029" spans="1:20">
      <c r="A8029" s="1">
        <v>42552</v>
      </c>
      <c r="B8029" t="s">
        <v>121</v>
      </c>
      <c r="C8029">
        <f t="shared" si="378"/>
        <v>3</v>
      </c>
      <c r="D8029" t="s">
        <v>330</v>
      </c>
      <c r="E8029" s="4">
        <v>20314.8</v>
      </c>
      <c r="F8029" s="4">
        <v>4048.7396399999998</v>
      </c>
      <c r="G8029" s="3">
        <v>0.1993</v>
      </c>
      <c r="H8029" s="7">
        <v>8464.5</v>
      </c>
      <c r="I8029" s="4">
        <v>1686.9748500000001</v>
      </c>
      <c r="J8029">
        <v>2.4</v>
      </c>
      <c r="K8029" t="s">
        <v>44</v>
      </c>
      <c r="L8029" t="s">
        <v>46</v>
      </c>
      <c r="M8029" t="s">
        <v>45</v>
      </c>
      <c r="N8029" s="2">
        <v>41790</v>
      </c>
      <c r="O8029" s="2">
        <v>42704</v>
      </c>
      <c r="P8029" t="s">
        <v>24</v>
      </c>
      <c r="Q8029" t="s">
        <v>59</v>
      </c>
      <c r="R8029" s="5" t="str">
        <f t="shared" si="379"/>
        <v>0.16</v>
      </c>
      <c r="S8029" s="6" t="str">
        <f t="shared" si="380"/>
        <v/>
      </c>
      <c r="T8029">
        <f>ROUND(INT(表1[[#This Row],[合同结束日期]]-表1[[#This Row],[合同起始日期]])/365,1)</f>
        <v>2.5</v>
      </c>
    </row>
    <row r="8030" spans="1:20">
      <c r="A8030" s="1">
        <v>42552</v>
      </c>
      <c r="B8030" t="s">
        <v>121</v>
      </c>
      <c r="C8030">
        <f t="shared" si="378"/>
        <v>3</v>
      </c>
      <c r="D8030" t="s">
        <v>481</v>
      </c>
      <c r="E8030" s="4">
        <v>189218.4</v>
      </c>
      <c r="F8030" s="4">
        <v>13188.52248</v>
      </c>
      <c r="G8030" s="3">
        <v>6.9699999999999998E-2</v>
      </c>
      <c r="H8030" s="7">
        <v>39420.5</v>
      </c>
      <c r="I8030" s="4">
        <v>2747.6088500000001</v>
      </c>
      <c r="J8030">
        <v>4.8</v>
      </c>
      <c r="K8030" t="s">
        <v>20</v>
      </c>
      <c r="L8030" t="s">
        <v>173</v>
      </c>
      <c r="M8030" t="s">
        <v>172</v>
      </c>
      <c r="N8030" s="2">
        <v>42278</v>
      </c>
      <c r="O8030" s="2">
        <v>42643</v>
      </c>
      <c r="P8030" t="s">
        <v>311</v>
      </c>
      <c r="Q8030" t="s">
        <v>35</v>
      </c>
      <c r="R8030" s="5" t="str">
        <f t="shared" si="379"/>
        <v>0.06</v>
      </c>
      <c r="S8030" s="6" t="str">
        <f t="shared" si="380"/>
        <v/>
      </c>
      <c r="T8030">
        <f>ROUND(INT(表1[[#This Row],[合同结束日期]]-表1[[#This Row],[合同起始日期]])/365,1)</f>
        <v>1</v>
      </c>
    </row>
    <row r="8031" spans="1:20">
      <c r="A8031" s="1">
        <v>42552</v>
      </c>
      <c r="B8031" t="s">
        <v>121</v>
      </c>
      <c r="C8031">
        <f t="shared" si="378"/>
        <v>3</v>
      </c>
      <c r="D8031" t="s">
        <v>487</v>
      </c>
      <c r="E8031" s="4">
        <v>54549.599999999999</v>
      </c>
      <c r="F8031" s="4">
        <v>18988.715760000003</v>
      </c>
      <c r="G8031" s="3">
        <v>0.34810000000000008</v>
      </c>
      <c r="H8031" s="7">
        <v>1057.1627906976744</v>
      </c>
      <c r="I8031" s="4">
        <v>367.99836744186052</v>
      </c>
      <c r="J8031">
        <v>51.6</v>
      </c>
      <c r="K8031" t="s">
        <v>20</v>
      </c>
      <c r="L8031" t="s">
        <v>21</v>
      </c>
      <c r="M8031" t="s">
        <v>130</v>
      </c>
      <c r="N8031" s="2">
        <v>42385</v>
      </c>
      <c r="O8031" s="2">
        <v>43115</v>
      </c>
      <c r="P8031" t="s">
        <v>24</v>
      </c>
      <c r="Q8031" t="s">
        <v>59</v>
      </c>
      <c r="R8031" s="5" t="str">
        <f t="shared" si="379"/>
        <v>0.16</v>
      </c>
      <c r="S8031" s="6" t="str">
        <f t="shared" si="380"/>
        <v/>
      </c>
      <c r="T8031">
        <f>ROUND(INT(表1[[#This Row],[合同结束日期]]-表1[[#This Row],[合同起始日期]])/365,1)</f>
        <v>2</v>
      </c>
    </row>
    <row r="8032" spans="1:20">
      <c r="A8032" s="1">
        <v>42552</v>
      </c>
      <c r="B8032" t="s">
        <v>121</v>
      </c>
      <c r="C8032">
        <f t="shared" si="378"/>
        <v>3</v>
      </c>
      <c r="D8032" t="s">
        <v>530</v>
      </c>
      <c r="E8032" s="4">
        <v>521629.19999999995</v>
      </c>
      <c r="F8032" s="4">
        <v>71776.177920000002</v>
      </c>
      <c r="G8032" s="3">
        <v>0.13760000000000003</v>
      </c>
      <c r="H8032" s="7">
        <v>1691.4046692607003</v>
      </c>
      <c r="I8032" s="4">
        <v>232.73728249027241</v>
      </c>
      <c r="J8032">
        <v>308.39999999999998</v>
      </c>
      <c r="K8032" t="s">
        <v>20</v>
      </c>
      <c r="L8032" t="s">
        <v>173</v>
      </c>
      <c r="M8032" t="s">
        <v>172</v>
      </c>
      <c r="N8032" s="2">
        <v>42527</v>
      </c>
      <c r="O8032" s="2">
        <v>43621</v>
      </c>
      <c r="P8032" t="s">
        <v>14</v>
      </c>
      <c r="Q8032" t="s">
        <v>465</v>
      </c>
      <c r="R8032" s="5" t="str">
        <f t="shared" si="379"/>
        <v>0.</v>
      </c>
      <c r="S8032" s="6" t="str">
        <f t="shared" si="380"/>
        <v>0.1</v>
      </c>
      <c r="T8032">
        <f>ROUND(INT(表1[[#This Row],[合同结束日期]]-表1[[#This Row],[合同起始日期]])/365,1)</f>
        <v>3</v>
      </c>
    </row>
    <row r="8033" spans="1:20">
      <c r="A8033" s="1">
        <v>42552</v>
      </c>
      <c r="B8033" t="s">
        <v>121</v>
      </c>
      <c r="C8033">
        <f t="shared" si="378"/>
        <v>3</v>
      </c>
      <c r="D8033" t="s">
        <v>532</v>
      </c>
      <c r="E8033" s="4">
        <v>100130.4</v>
      </c>
      <c r="F8033" s="4">
        <v>31020.864000000001</v>
      </c>
      <c r="G8033" s="3">
        <v>0.30980465473023183</v>
      </c>
      <c r="H8033" s="7">
        <v>3337.68</v>
      </c>
      <c r="I8033" s="4">
        <v>1034.0288</v>
      </c>
      <c r="J8033">
        <v>30</v>
      </c>
      <c r="K8033" t="s">
        <v>44</v>
      </c>
      <c r="L8033" t="s">
        <v>46</v>
      </c>
      <c r="M8033" t="s">
        <v>187</v>
      </c>
      <c r="N8033" s="2">
        <v>42546</v>
      </c>
      <c r="O8033" s="2">
        <v>43275</v>
      </c>
      <c r="P8033" t="s">
        <v>24</v>
      </c>
      <c r="Q8033">
        <v>0.16</v>
      </c>
      <c r="R8033" s="5">
        <f t="shared" si="379"/>
        <v>0.16</v>
      </c>
      <c r="S8033" s="6" t="str">
        <f t="shared" si="380"/>
        <v/>
      </c>
      <c r="T8033">
        <f>ROUND(INT(表1[[#This Row],[合同结束日期]]-表1[[#This Row],[合同起始日期]])/365,1)</f>
        <v>2</v>
      </c>
    </row>
    <row r="8034" spans="1:20">
      <c r="A8034" s="1">
        <v>42583</v>
      </c>
      <c r="B8034" t="s">
        <v>121</v>
      </c>
      <c r="C8034">
        <f t="shared" si="378"/>
        <v>3</v>
      </c>
      <c r="D8034" t="s">
        <v>128</v>
      </c>
      <c r="E8034" s="4">
        <v>258789.59999999998</v>
      </c>
      <c r="F8034" s="4">
        <v>32607.489599999997</v>
      </c>
      <c r="G8034" s="3">
        <v>0.126</v>
      </c>
      <c r="H8034" s="7">
        <v>1428.1986754966888</v>
      </c>
      <c r="I8034" s="4">
        <v>179.95303311258277</v>
      </c>
      <c r="J8034">
        <v>181.2</v>
      </c>
      <c r="K8034" t="s">
        <v>76</v>
      </c>
      <c r="L8034" t="s">
        <v>75</v>
      </c>
      <c r="M8034" t="s">
        <v>75</v>
      </c>
      <c r="N8034" s="2">
        <v>41285</v>
      </c>
      <c r="O8034" s="2">
        <v>43229</v>
      </c>
      <c r="P8034" t="s">
        <v>14</v>
      </c>
      <c r="Q8034" t="s">
        <v>37</v>
      </c>
      <c r="R8034" s="5" t="str">
        <f t="shared" si="379"/>
        <v>0.</v>
      </c>
      <c r="S8034" s="6" t="str">
        <f t="shared" si="380"/>
        <v/>
      </c>
      <c r="T8034">
        <f>ROUND(INT(表1[[#This Row],[合同结束日期]]-表1[[#This Row],[合同起始日期]])/365,1)</f>
        <v>5.3</v>
      </c>
    </row>
    <row r="8035" spans="1:20">
      <c r="A8035" s="1">
        <v>42583</v>
      </c>
      <c r="B8035" t="s">
        <v>121</v>
      </c>
      <c r="C8035">
        <f t="shared" si="378"/>
        <v>3</v>
      </c>
      <c r="D8035" t="s">
        <v>127</v>
      </c>
      <c r="E8035" s="4">
        <v>2702259.6119999997</v>
      </c>
      <c r="F8035" s="4">
        <v>114846.03350999999</v>
      </c>
      <c r="G8035" s="3">
        <v>4.2500000000000003E-2</v>
      </c>
      <c r="H8035" s="7">
        <v>2188.418862973761</v>
      </c>
      <c r="I8035" s="4">
        <v>93.007801676384844</v>
      </c>
      <c r="J8035">
        <v>1234.8</v>
      </c>
      <c r="K8035" t="s">
        <v>44</v>
      </c>
      <c r="L8035" t="s">
        <v>72</v>
      </c>
      <c r="M8035" t="s">
        <v>71</v>
      </c>
      <c r="N8035" s="2">
        <v>41241</v>
      </c>
      <c r="O8035" s="2">
        <v>45055</v>
      </c>
      <c r="P8035" t="s">
        <v>14</v>
      </c>
      <c r="Q8035" t="s">
        <v>37</v>
      </c>
      <c r="R8035" s="5" t="str">
        <f t="shared" si="379"/>
        <v>0.</v>
      </c>
      <c r="S8035" s="6" t="str">
        <f t="shared" si="380"/>
        <v/>
      </c>
      <c r="T8035">
        <f>ROUND(INT(表1[[#This Row],[合同结束日期]]-表1[[#This Row],[合同起始日期]])/365,1)</f>
        <v>10.4</v>
      </c>
    </row>
    <row r="8036" spans="1:20">
      <c r="A8036" s="1">
        <v>42583</v>
      </c>
      <c r="B8036" t="s">
        <v>121</v>
      </c>
      <c r="C8036">
        <f t="shared" si="378"/>
        <v>3</v>
      </c>
      <c r="D8036" t="s">
        <v>167</v>
      </c>
      <c r="E8036" s="4">
        <v>157203.6</v>
      </c>
      <c r="F8036" s="4">
        <v>59800.24944</v>
      </c>
      <c r="G8036" s="3">
        <v>0.38039999999999996</v>
      </c>
      <c r="H8036" s="7">
        <v>867.5695364238411</v>
      </c>
      <c r="I8036" s="4">
        <v>330.02345165562917</v>
      </c>
      <c r="J8036">
        <v>181.2</v>
      </c>
      <c r="K8036" t="s">
        <v>20</v>
      </c>
      <c r="L8036" t="s">
        <v>21</v>
      </c>
      <c r="M8036" t="s">
        <v>130</v>
      </c>
      <c r="N8036" s="2">
        <v>41285</v>
      </c>
      <c r="O8036" s="2">
        <v>42613</v>
      </c>
      <c r="P8036" t="s">
        <v>24</v>
      </c>
      <c r="Q8036" t="s">
        <v>30</v>
      </c>
      <c r="R8036" s="5" t="str">
        <f t="shared" si="379"/>
        <v>0.18</v>
      </c>
      <c r="S8036" s="6" t="str">
        <f t="shared" si="380"/>
        <v/>
      </c>
      <c r="T8036">
        <f>ROUND(INT(表1[[#This Row],[合同结束日期]]-表1[[#This Row],[合同起始日期]])/365,1)</f>
        <v>3.6</v>
      </c>
    </row>
    <row r="8037" spans="1:20">
      <c r="A8037" s="1">
        <v>42583</v>
      </c>
      <c r="B8037" t="s">
        <v>121</v>
      </c>
      <c r="C8037">
        <f t="shared" si="378"/>
        <v>3</v>
      </c>
      <c r="D8037" t="s">
        <v>146</v>
      </c>
      <c r="E8037" s="4">
        <v>450241.74</v>
      </c>
      <c r="F8037" s="4">
        <v>69562.348830000003</v>
      </c>
      <c r="G8037" s="3">
        <v>0.1545</v>
      </c>
      <c r="H8037" s="7">
        <v>2758.8341911764705</v>
      </c>
      <c r="I8037" s="4">
        <v>426.23988253676475</v>
      </c>
      <c r="J8037">
        <v>163.19999999999999</v>
      </c>
      <c r="K8037" t="s">
        <v>11</v>
      </c>
      <c r="L8037" t="s">
        <v>51</v>
      </c>
      <c r="M8037" t="s">
        <v>50</v>
      </c>
      <c r="N8037" s="2">
        <v>41343</v>
      </c>
      <c r="O8037" s="2">
        <v>42864</v>
      </c>
      <c r="P8037" t="s">
        <v>24</v>
      </c>
      <c r="Q8037" t="s">
        <v>28</v>
      </c>
      <c r="R8037" s="5" t="str">
        <f t="shared" si="379"/>
        <v>0.13</v>
      </c>
      <c r="S8037" s="6" t="str">
        <f t="shared" si="380"/>
        <v/>
      </c>
      <c r="T8037">
        <f>ROUND(INT(表1[[#This Row],[合同结束日期]]-表1[[#This Row],[合同起始日期]])/365,1)</f>
        <v>4.2</v>
      </c>
    </row>
    <row r="8038" spans="1:20">
      <c r="A8038" s="1">
        <v>42583</v>
      </c>
      <c r="B8038" t="s">
        <v>121</v>
      </c>
      <c r="C8038">
        <f t="shared" si="378"/>
        <v>3</v>
      </c>
      <c r="D8038" t="s">
        <v>161</v>
      </c>
      <c r="E8038" s="4">
        <v>227309.87999999998</v>
      </c>
      <c r="F8038" s="4">
        <v>47416.840968000004</v>
      </c>
      <c r="G8038" s="3">
        <v>0.20860000000000004</v>
      </c>
      <c r="H8038" s="7">
        <v>2706.0699999999997</v>
      </c>
      <c r="I8038" s="4">
        <v>564.48620200000005</v>
      </c>
      <c r="J8038">
        <v>84</v>
      </c>
      <c r="K8038" t="s">
        <v>20</v>
      </c>
      <c r="L8038" t="s">
        <v>21</v>
      </c>
      <c r="M8038" t="s">
        <v>17</v>
      </c>
      <c r="N8038" s="2">
        <v>41326</v>
      </c>
      <c r="O8038" s="2">
        <v>42864</v>
      </c>
      <c r="P8038" t="s">
        <v>24</v>
      </c>
      <c r="Q8038" t="s">
        <v>30</v>
      </c>
      <c r="R8038" s="5" t="str">
        <f t="shared" si="379"/>
        <v>0.18</v>
      </c>
      <c r="S8038" s="6" t="str">
        <f t="shared" si="380"/>
        <v/>
      </c>
      <c r="T8038">
        <f>ROUND(INT(表1[[#This Row],[合同结束日期]]-表1[[#This Row],[合同起始日期]])/365,1)</f>
        <v>4.2</v>
      </c>
    </row>
    <row r="8039" spans="1:20">
      <c r="A8039" s="1">
        <v>42583</v>
      </c>
      <c r="B8039" t="s">
        <v>121</v>
      </c>
      <c r="C8039">
        <f t="shared" si="378"/>
        <v>3</v>
      </c>
      <c r="D8039" t="s">
        <v>160</v>
      </c>
      <c r="E8039" s="4">
        <v>184123.19999999998</v>
      </c>
      <c r="F8039" s="4">
        <v>34817.697119999997</v>
      </c>
      <c r="G8039" s="3">
        <v>0.18909999999999999</v>
      </c>
      <c r="H8039" s="7">
        <v>2515.3442622950815</v>
      </c>
      <c r="I8039" s="4">
        <v>475.65159999999992</v>
      </c>
      <c r="J8039">
        <v>73.2</v>
      </c>
      <c r="K8039" t="s">
        <v>20</v>
      </c>
      <c r="L8039" t="s">
        <v>21</v>
      </c>
      <c r="M8039" t="s">
        <v>130</v>
      </c>
      <c r="N8039" s="2">
        <v>41295</v>
      </c>
      <c r="O8039" s="2">
        <v>42864</v>
      </c>
      <c r="P8039" t="s">
        <v>24</v>
      </c>
      <c r="Q8039" t="s">
        <v>59</v>
      </c>
      <c r="R8039" s="5" t="str">
        <f t="shared" si="379"/>
        <v>0.16</v>
      </c>
      <c r="S8039" s="6" t="str">
        <f t="shared" si="380"/>
        <v/>
      </c>
      <c r="T8039">
        <f>ROUND(INT(表1[[#This Row],[合同结束日期]]-表1[[#This Row],[合同起始日期]])/365,1)</f>
        <v>4.3</v>
      </c>
    </row>
    <row r="8040" spans="1:20">
      <c r="A8040" s="1">
        <v>42583</v>
      </c>
      <c r="B8040" t="s">
        <v>121</v>
      </c>
      <c r="C8040">
        <f t="shared" si="378"/>
        <v>3</v>
      </c>
      <c r="D8040" t="s">
        <v>242</v>
      </c>
      <c r="E8040" s="4">
        <v>589042.79999999993</v>
      </c>
      <c r="F8040" s="4">
        <v>189789.59015999999</v>
      </c>
      <c r="G8040" s="3">
        <v>0.32220000000000004</v>
      </c>
      <c r="H8040" s="7">
        <v>258.35210526315785</v>
      </c>
      <c r="I8040" s="4">
        <v>83.24104831578947</v>
      </c>
      <c r="J8040">
        <v>2280</v>
      </c>
      <c r="K8040" t="s">
        <v>151</v>
      </c>
      <c r="L8040" t="s">
        <v>243</v>
      </c>
      <c r="M8040" t="s">
        <v>243</v>
      </c>
      <c r="N8040" s="2">
        <v>41282</v>
      </c>
      <c r="O8040" s="2">
        <v>45055</v>
      </c>
      <c r="P8040" t="s">
        <v>14</v>
      </c>
      <c r="Q8040" t="s">
        <v>37</v>
      </c>
      <c r="R8040" s="5" t="str">
        <f t="shared" si="379"/>
        <v>0.</v>
      </c>
      <c r="S8040" s="6" t="str">
        <f t="shared" si="380"/>
        <v/>
      </c>
      <c r="T8040">
        <f>ROUND(INT(表1[[#This Row],[合同结束日期]]-表1[[#This Row],[合同起始日期]])/365,1)</f>
        <v>10.3</v>
      </c>
    </row>
    <row r="8041" spans="1:20">
      <c r="A8041" s="1">
        <v>42583</v>
      </c>
      <c r="B8041" t="s">
        <v>121</v>
      </c>
      <c r="C8041">
        <f t="shared" si="378"/>
        <v>3</v>
      </c>
      <c r="D8041" t="s">
        <v>122</v>
      </c>
      <c r="E8041" s="4">
        <v>84523.848000000013</v>
      </c>
      <c r="F8041" s="4">
        <v>20733.699914400004</v>
      </c>
      <c r="G8041" s="3">
        <v>0.24530000000000002</v>
      </c>
      <c r="H8041" s="7">
        <v>733.71395833333349</v>
      </c>
      <c r="I8041" s="4">
        <v>179.98003397916671</v>
      </c>
      <c r="J8041">
        <v>115.19999999999999</v>
      </c>
      <c r="K8041" t="s">
        <v>44</v>
      </c>
      <c r="L8041" t="s">
        <v>46</v>
      </c>
      <c r="M8041" t="s">
        <v>45</v>
      </c>
      <c r="N8041" s="2">
        <v>41358</v>
      </c>
      <c r="O8041" s="2">
        <v>43213</v>
      </c>
      <c r="P8041" t="s">
        <v>24</v>
      </c>
      <c r="Q8041" t="s">
        <v>19</v>
      </c>
      <c r="R8041" s="5" t="str">
        <f t="shared" si="379"/>
        <v>0.1</v>
      </c>
      <c r="S8041" s="6" t="str">
        <f t="shared" si="380"/>
        <v/>
      </c>
      <c r="T8041">
        <f>ROUND(INT(表1[[#This Row],[合同结束日期]]-表1[[#This Row],[合同起始日期]])/365,1)</f>
        <v>5.0999999999999996</v>
      </c>
    </row>
    <row r="8042" spans="1:20">
      <c r="A8042" s="1">
        <v>42583</v>
      </c>
      <c r="B8042" t="s">
        <v>121</v>
      </c>
      <c r="C8042">
        <f t="shared" si="378"/>
        <v>3</v>
      </c>
      <c r="D8042" t="s">
        <v>124</v>
      </c>
      <c r="E8042" s="4">
        <v>621610.79999999993</v>
      </c>
      <c r="F8042" s="4">
        <v>68998.798800000004</v>
      </c>
      <c r="G8042" s="3">
        <v>0.11100000000000002</v>
      </c>
      <c r="H8042" s="7">
        <v>1036.0179999999998</v>
      </c>
      <c r="I8042" s="4">
        <v>114.99799800000001</v>
      </c>
      <c r="J8042">
        <v>600</v>
      </c>
      <c r="K8042" t="s">
        <v>44</v>
      </c>
      <c r="L8042" t="s">
        <v>72</v>
      </c>
      <c r="M8042" t="s">
        <v>71</v>
      </c>
      <c r="N8042" s="2">
        <v>41267</v>
      </c>
      <c r="O8042" s="2">
        <v>44325</v>
      </c>
      <c r="P8042" t="s">
        <v>18</v>
      </c>
      <c r="Q8042" t="s">
        <v>123</v>
      </c>
      <c r="R8042" s="5" t="str">
        <f t="shared" si="379"/>
        <v>0.09</v>
      </c>
      <c r="S8042" s="6" t="str">
        <f t="shared" si="380"/>
        <v/>
      </c>
      <c r="T8042">
        <f>ROUND(INT(表1[[#This Row],[合同结束日期]]-表1[[#This Row],[合同起始日期]])/365,1)</f>
        <v>8.4</v>
      </c>
    </row>
    <row r="8043" spans="1:20">
      <c r="A8043" s="1">
        <v>42583</v>
      </c>
      <c r="B8043" t="s">
        <v>121</v>
      </c>
      <c r="C8043">
        <f t="shared" si="378"/>
        <v>3</v>
      </c>
      <c r="D8043" t="s">
        <v>125</v>
      </c>
      <c r="E8043" s="4">
        <v>1112734.8</v>
      </c>
      <c r="F8043" s="4">
        <v>119952.81143999998</v>
      </c>
      <c r="G8043" s="3">
        <v>0.10779999999999998</v>
      </c>
      <c r="H8043" s="7">
        <v>2383.7506426735222</v>
      </c>
      <c r="I8043" s="4">
        <v>256.96831928020561</v>
      </c>
      <c r="J8043">
        <v>466.79999999999995</v>
      </c>
      <c r="K8043" t="s">
        <v>44</v>
      </c>
      <c r="L8043" t="s">
        <v>72</v>
      </c>
      <c r="M8043" t="s">
        <v>126</v>
      </c>
      <c r="N8043" s="2">
        <v>41257</v>
      </c>
      <c r="O8043" s="2">
        <v>44325</v>
      </c>
      <c r="P8043" t="s">
        <v>24</v>
      </c>
      <c r="Q8043" t="s">
        <v>123</v>
      </c>
      <c r="R8043" s="5" t="str">
        <f t="shared" si="379"/>
        <v>0.09</v>
      </c>
      <c r="S8043" s="6" t="str">
        <f t="shared" si="380"/>
        <v/>
      </c>
      <c r="T8043">
        <f>ROUND(INT(表1[[#This Row],[合同结束日期]]-表1[[#This Row],[合同起始日期]])/365,1)</f>
        <v>8.4</v>
      </c>
    </row>
    <row r="8044" spans="1:20">
      <c r="A8044" s="1">
        <v>42583</v>
      </c>
      <c r="B8044" t="s">
        <v>121</v>
      </c>
      <c r="C8044">
        <f t="shared" si="378"/>
        <v>3</v>
      </c>
      <c r="D8044" t="s">
        <v>136</v>
      </c>
      <c r="E8044" s="4">
        <v>305888.39999999997</v>
      </c>
      <c r="F8044" s="4">
        <v>49309.210080000004</v>
      </c>
      <c r="G8044" s="3">
        <v>0.16120000000000004</v>
      </c>
      <c r="H8044" s="7">
        <v>1023.7228915662649</v>
      </c>
      <c r="I8044" s="4">
        <v>165.02413012048194</v>
      </c>
      <c r="J8044">
        <v>298.8</v>
      </c>
      <c r="K8044" t="s">
        <v>44</v>
      </c>
      <c r="L8044" t="s">
        <v>72</v>
      </c>
      <c r="M8044" t="s">
        <v>71</v>
      </c>
      <c r="N8044" s="2">
        <v>41271</v>
      </c>
      <c r="O8044" s="2">
        <v>43229</v>
      </c>
      <c r="P8044" t="s">
        <v>24</v>
      </c>
      <c r="Q8044" t="s">
        <v>48</v>
      </c>
      <c r="R8044" s="5" t="str">
        <f t="shared" si="379"/>
        <v>0.11</v>
      </c>
      <c r="S8044" s="6" t="str">
        <f t="shared" si="380"/>
        <v/>
      </c>
      <c r="T8044">
        <f>ROUND(INT(表1[[#This Row],[合同结束日期]]-表1[[#This Row],[合同起始日期]])/365,1)</f>
        <v>5.4</v>
      </c>
    </row>
    <row r="8045" spans="1:20">
      <c r="A8045" s="1">
        <v>42583</v>
      </c>
      <c r="B8045" t="s">
        <v>121</v>
      </c>
      <c r="C8045">
        <f t="shared" si="378"/>
        <v>3</v>
      </c>
      <c r="D8045" t="s">
        <v>137</v>
      </c>
      <c r="E8045" s="4">
        <v>267601.68</v>
      </c>
      <c r="F8045" s="4">
        <v>41397.979895999997</v>
      </c>
      <c r="G8045" s="3">
        <v>0.1547</v>
      </c>
      <c r="H8045" s="7">
        <v>1087.8117073170731</v>
      </c>
      <c r="I8045" s="4">
        <v>168.28447112195121</v>
      </c>
      <c r="J8045">
        <v>246</v>
      </c>
      <c r="K8045" t="s">
        <v>44</v>
      </c>
      <c r="L8045" t="s">
        <v>72</v>
      </c>
      <c r="M8045" t="s">
        <v>126</v>
      </c>
      <c r="N8045" s="2">
        <v>41249</v>
      </c>
      <c r="O8045" s="2">
        <v>43229</v>
      </c>
      <c r="P8045" t="s">
        <v>24</v>
      </c>
      <c r="Q8045" t="s">
        <v>19</v>
      </c>
      <c r="R8045" s="5" t="str">
        <f t="shared" si="379"/>
        <v>0.1</v>
      </c>
      <c r="S8045" s="6" t="str">
        <f t="shared" si="380"/>
        <v/>
      </c>
      <c r="T8045">
        <f>ROUND(INT(表1[[#This Row],[合同结束日期]]-表1[[#This Row],[合同起始日期]])/365,1)</f>
        <v>5.4</v>
      </c>
    </row>
    <row r="8046" spans="1:20">
      <c r="A8046" s="1">
        <v>42583</v>
      </c>
      <c r="B8046" t="s">
        <v>121</v>
      </c>
      <c r="C8046">
        <f t="shared" si="378"/>
        <v>3</v>
      </c>
      <c r="D8046" t="s">
        <v>147</v>
      </c>
      <c r="E8046" s="4">
        <v>946796.50799999991</v>
      </c>
      <c r="F8046" s="4">
        <v>88241.434545599986</v>
      </c>
      <c r="G8046" s="3">
        <v>9.3199999999999991E-2</v>
      </c>
      <c r="H8046" s="7">
        <v>1167.1554585798817</v>
      </c>
      <c r="I8046" s="4">
        <v>108.77888873964497</v>
      </c>
      <c r="J8046">
        <v>811.19999999999993</v>
      </c>
      <c r="K8046" t="s">
        <v>44</v>
      </c>
      <c r="L8046" t="s">
        <v>72</v>
      </c>
      <c r="M8046" t="s">
        <v>71</v>
      </c>
      <c r="N8046" s="2">
        <v>41240</v>
      </c>
      <c r="O8046" s="2">
        <v>44325</v>
      </c>
      <c r="P8046" t="s">
        <v>18</v>
      </c>
      <c r="Q8046" t="s">
        <v>42</v>
      </c>
      <c r="R8046" s="5" t="str">
        <f t="shared" si="379"/>
        <v>0.08</v>
      </c>
      <c r="S8046" s="6" t="str">
        <f t="shared" si="380"/>
        <v/>
      </c>
      <c r="T8046">
        <f>ROUND(INT(表1[[#This Row],[合同结束日期]]-表1[[#This Row],[合同起始日期]])/365,1)</f>
        <v>8.5</v>
      </c>
    </row>
    <row r="8047" spans="1:20">
      <c r="A8047" s="1">
        <v>42583</v>
      </c>
      <c r="B8047" t="s">
        <v>121</v>
      </c>
      <c r="C8047">
        <f t="shared" si="378"/>
        <v>3</v>
      </c>
      <c r="D8047" t="s">
        <v>142</v>
      </c>
      <c r="E8047" s="4">
        <v>323888.15999999997</v>
      </c>
      <c r="F8047" s="4">
        <v>52988.102975999995</v>
      </c>
      <c r="G8047" s="3">
        <v>0.1636</v>
      </c>
      <c r="H8047" s="7">
        <v>1226.8490909090908</v>
      </c>
      <c r="I8047" s="4">
        <v>200.71251127272726</v>
      </c>
      <c r="J8047">
        <v>264</v>
      </c>
      <c r="K8047" t="s">
        <v>60</v>
      </c>
      <c r="L8047" t="s">
        <v>61</v>
      </c>
      <c r="M8047" t="s">
        <v>143</v>
      </c>
      <c r="N8047" s="2">
        <v>41383</v>
      </c>
      <c r="O8047" s="2">
        <v>42873</v>
      </c>
      <c r="P8047" t="s">
        <v>24</v>
      </c>
      <c r="Q8047" t="s">
        <v>48</v>
      </c>
      <c r="R8047" s="5" t="str">
        <f t="shared" si="379"/>
        <v>0.11</v>
      </c>
      <c r="S8047" s="6" t="str">
        <f t="shared" si="380"/>
        <v/>
      </c>
      <c r="T8047">
        <f>ROUND(INT(表1[[#This Row],[合同结束日期]]-表1[[#This Row],[合同起始日期]])/365,1)</f>
        <v>4.0999999999999996</v>
      </c>
    </row>
    <row r="8048" spans="1:20">
      <c r="A8048" s="1">
        <v>42583</v>
      </c>
      <c r="B8048" t="s">
        <v>121</v>
      </c>
      <c r="C8048">
        <f t="shared" si="378"/>
        <v>3</v>
      </c>
      <c r="D8048" t="s">
        <v>148</v>
      </c>
      <c r="E8048" s="4">
        <v>143079.6</v>
      </c>
      <c r="F8048" s="4">
        <v>20889.621599999999</v>
      </c>
      <c r="G8048" s="3">
        <v>0.14599999999999999</v>
      </c>
      <c r="H8048" s="7">
        <v>1923.1129032258068</v>
      </c>
      <c r="I8048" s="4">
        <v>280.77448387096774</v>
      </c>
      <c r="J8048">
        <v>74.399999999999991</v>
      </c>
      <c r="K8048" t="s">
        <v>44</v>
      </c>
      <c r="L8048" t="s">
        <v>72</v>
      </c>
      <c r="M8048" t="s">
        <v>126</v>
      </c>
      <c r="N8048" s="2">
        <v>41312</v>
      </c>
      <c r="O8048" s="2">
        <v>43229</v>
      </c>
      <c r="P8048" t="s">
        <v>24</v>
      </c>
      <c r="Q8048" t="s">
        <v>65</v>
      </c>
      <c r="R8048" s="5" t="str">
        <f t="shared" si="379"/>
        <v>0.12</v>
      </c>
      <c r="S8048" s="6" t="str">
        <f t="shared" si="380"/>
        <v/>
      </c>
      <c r="T8048">
        <f>ROUND(INT(表1[[#This Row],[合同结束日期]]-表1[[#This Row],[合同起始日期]])/365,1)</f>
        <v>5.3</v>
      </c>
    </row>
    <row r="8049" spans="1:20">
      <c r="A8049" s="1">
        <v>42583</v>
      </c>
      <c r="B8049" t="s">
        <v>121</v>
      </c>
      <c r="C8049">
        <f t="shared" ref="C8049:C8112" si="381">IF($B8049="负一层",-1,IF($B8049="负一夹层",0,IF($B8049="一层",1,IF($B8049="二层",2,IF($B8049="三层",3,IF($B8049="四层",4))))))</f>
        <v>3</v>
      </c>
      <c r="D8049" t="s">
        <v>149</v>
      </c>
      <c r="E8049" s="4">
        <v>3204630.0120000001</v>
      </c>
      <c r="F8049" s="4">
        <v>406595.90543999994</v>
      </c>
      <c r="G8049" s="3">
        <v>0.12687764388321529</v>
      </c>
      <c r="H8049" s="7">
        <v>718.26923345884893</v>
      </c>
      <c r="I8049" s="4">
        <v>91.132308015061867</v>
      </c>
      <c r="J8049">
        <v>4461.5999999999995</v>
      </c>
      <c r="K8049" t="s">
        <v>151</v>
      </c>
      <c r="L8049" t="s">
        <v>150</v>
      </c>
      <c r="M8049" t="s">
        <v>150</v>
      </c>
      <c r="N8049" s="2">
        <v>41150</v>
      </c>
      <c r="O8049" s="2">
        <v>48708</v>
      </c>
      <c r="P8049" t="s">
        <v>24</v>
      </c>
      <c r="Q8049" t="s">
        <v>65</v>
      </c>
      <c r="R8049" s="5" t="str">
        <f t="shared" ref="R8049:R8112" si="382">IF(ISERROR(FIND(",",$Q8049)),$Q8049,LEFT($Q8049,FIND(",",$Q8049)-1))</f>
        <v>0.12</v>
      </c>
      <c r="S8049" s="6" t="str">
        <f t="shared" si="380"/>
        <v/>
      </c>
      <c r="T8049">
        <f>ROUND(INT(表1[[#This Row],[合同结束日期]]-表1[[#This Row],[合同起始日期]])/365,1)</f>
        <v>20.7</v>
      </c>
    </row>
    <row r="8050" spans="1:20">
      <c r="A8050" s="1">
        <v>42583</v>
      </c>
      <c r="B8050" t="s">
        <v>121</v>
      </c>
      <c r="C8050">
        <f t="shared" si="381"/>
        <v>3</v>
      </c>
      <c r="D8050" t="s">
        <v>166</v>
      </c>
      <c r="E8050" s="4">
        <v>269131.2</v>
      </c>
      <c r="F8050" s="4">
        <v>70377.808799999999</v>
      </c>
      <c r="G8050" s="3">
        <v>0.26150000000000001</v>
      </c>
      <c r="H8050" s="7">
        <v>1327.0769230769233</v>
      </c>
      <c r="I8050" s="4">
        <v>347.03061538461543</v>
      </c>
      <c r="J8050">
        <v>202.79999999999998</v>
      </c>
      <c r="K8050" t="s">
        <v>20</v>
      </c>
      <c r="L8050" t="s">
        <v>21</v>
      </c>
      <c r="M8050" t="s">
        <v>130</v>
      </c>
      <c r="N8050" s="2">
        <v>41281</v>
      </c>
      <c r="O8050" s="2">
        <v>43229</v>
      </c>
      <c r="P8050" t="s">
        <v>24</v>
      </c>
      <c r="Q8050" t="s">
        <v>56</v>
      </c>
      <c r="R8050" s="5" t="str">
        <f t="shared" si="382"/>
        <v>0.17</v>
      </c>
      <c r="S8050" s="6" t="str">
        <f t="shared" ref="S8050:S8113" si="383">IF(ISERROR(FIND(",",$Q8050)),"",RIGHT($Q8050,LEN($Q8050)-FIND(",",$Q8050)))</f>
        <v/>
      </c>
      <c r="T8050">
        <f>ROUND(INT(表1[[#This Row],[合同结束日期]]-表1[[#This Row],[合同起始日期]])/365,1)</f>
        <v>5.3</v>
      </c>
    </row>
    <row r="8051" spans="1:20">
      <c r="A8051" s="1">
        <v>42583</v>
      </c>
      <c r="B8051" t="s">
        <v>121</v>
      </c>
      <c r="C8051">
        <f t="shared" si="381"/>
        <v>3</v>
      </c>
      <c r="D8051" t="s">
        <v>225</v>
      </c>
      <c r="E8051" s="4">
        <v>492000</v>
      </c>
      <c r="F8051" s="4">
        <v>40262.579999999994</v>
      </c>
      <c r="G8051" s="3">
        <v>8.1834512195121945E-2</v>
      </c>
      <c r="H8051" s="7">
        <v>2725.5201754969089</v>
      </c>
      <c r="I8051" s="4">
        <v>223.04161403975269</v>
      </c>
      <c r="J8051">
        <v>180.51599999999999</v>
      </c>
      <c r="K8051" t="s">
        <v>44</v>
      </c>
      <c r="L8051" t="s">
        <v>72</v>
      </c>
      <c r="M8051" t="s">
        <v>126</v>
      </c>
      <c r="N8051" s="2">
        <v>41337</v>
      </c>
      <c r="O8051" s="2">
        <v>46917</v>
      </c>
      <c r="P8051" t="s">
        <v>24</v>
      </c>
      <c r="Q8051">
        <v>0.08</v>
      </c>
      <c r="R8051" s="5">
        <f t="shared" si="382"/>
        <v>0.08</v>
      </c>
      <c r="S8051" s="6" t="str">
        <f t="shared" si="383"/>
        <v/>
      </c>
      <c r="T8051">
        <f>ROUND(INT(表1[[#This Row],[合同结束日期]]-表1[[#This Row],[合同起始日期]])/365,1)</f>
        <v>15.3</v>
      </c>
    </row>
    <row r="8052" spans="1:20">
      <c r="A8052" s="1">
        <v>42583</v>
      </c>
      <c r="B8052" t="s">
        <v>121</v>
      </c>
      <c r="C8052">
        <f t="shared" si="381"/>
        <v>3</v>
      </c>
      <c r="D8052" t="s">
        <v>174</v>
      </c>
      <c r="E8052" s="4">
        <v>312710.39999999997</v>
      </c>
      <c r="F8052" s="4">
        <v>75801.000960000005</v>
      </c>
      <c r="G8052" s="3">
        <v>0.24240000000000003</v>
      </c>
      <c r="H8052" s="7">
        <v>556.8205128205127</v>
      </c>
      <c r="I8052" s="4">
        <v>134.9732923076923</v>
      </c>
      <c r="J8052">
        <v>561.6</v>
      </c>
      <c r="K8052" t="s">
        <v>76</v>
      </c>
      <c r="L8052" t="s">
        <v>75</v>
      </c>
      <c r="M8052" t="s">
        <v>75</v>
      </c>
      <c r="N8052" s="2">
        <v>41243</v>
      </c>
      <c r="O8052" s="2">
        <v>43229</v>
      </c>
      <c r="P8052" t="s">
        <v>24</v>
      </c>
      <c r="Q8052" t="s">
        <v>48</v>
      </c>
      <c r="R8052" s="5" t="str">
        <f t="shared" si="382"/>
        <v>0.11</v>
      </c>
      <c r="S8052" s="6" t="str">
        <f t="shared" si="383"/>
        <v/>
      </c>
      <c r="T8052">
        <f>ROUND(INT(表1[[#This Row],[合同结束日期]]-表1[[#This Row],[合同起始日期]])/365,1)</f>
        <v>5.4</v>
      </c>
    </row>
    <row r="8053" spans="1:20">
      <c r="A8053" s="1">
        <v>42583</v>
      </c>
      <c r="B8053" t="s">
        <v>121</v>
      </c>
      <c r="C8053">
        <f t="shared" si="381"/>
        <v>3</v>
      </c>
      <c r="D8053" t="s">
        <v>175</v>
      </c>
      <c r="E8053" s="4">
        <v>1937515.2</v>
      </c>
      <c r="F8053" s="4">
        <v>196657.7928</v>
      </c>
      <c r="G8053" s="3">
        <v>0.10150000000000001</v>
      </c>
      <c r="H8053" s="7">
        <v>985.11043319097007</v>
      </c>
      <c r="I8053" s="4">
        <v>99.988708968883472</v>
      </c>
      <c r="J8053">
        <v>1966.8</v>
      </c>
      <c r="K8053" t="s">
        <v>20</v>
      </c>
      <c r="L8053" t="s">
        <v>173</v>
      </c>
      <c r="M8053" t="s">
        <v>172</v>
      </c>
      <c r="N8053" s="2">
        <v>41288</v>
      </c>
      <c r="O8053" s="2">
        <v>44694</v>
      </c>
      <c r="P8053" t="s">
        <v>18</v>
      </c>
      <c r="Q8053">
        <v>0</v>
      </c>
      <c r="R8053" s="5">
        <f t="shared" si="382"/>
        <v>0</v>
      </c>
      <c r="S8053" s="6" t="str">
        <f t="shared" si="383"/>
        <v/>
      </c>
      <c r="T8053">
        <f>ROUND(INT(表1[[#This Row],[合同结束日期]]-表1[[#This Row],[合同起始日期]])/365,1)</f>
        <v>9.3000000000000007</v>
      </c>
    </row>
    <row r="8054" spans="1:20">
      <c r="A8054" s="1">
        <v>42583</v>
      </c>
      <c r="B8054" t="s">
        <v>121</v>
      </c>
      <c r="C8054">
        <f t="shared" si="381"/>
        <v>3</v>
      </c>
      <c r="D8054" t="s">
        <v>158</v>
      </c>
      <c r="E8054" s="4">
        <v>143652</v>
      </c>
      <c r="F8054" s="4">
        <v>28256.348400000003</v>
      </c>
      <c r="G8054" s="3">
        <v>0.19670000000000001</v>
      </c>
      <c r="H8054" s="7">
        <v>2137.6785714285716</v>
      </c>
      <c r="I8054" s="4">
        <v>420.48137500000001</v>
      </c>
      <c r="J8054">
        <v>67.2</v>
      </c>
      <c r="K8054" t="s">
        <v>11</v>
      </c>
      <c r="L8054" t="s">
        <v>13</v>
      </c>
      <c r="M8054" t="s">
        <v>27</v>
      </c>
      <c r="N8054" s="2">
        <v>41330</v>
      </c>
      <c r="O8054" s="2">
        <v>42864</v>
      </c>
      <c r="P8054" t="s">
        <v>24</v>
      </c>
      <c r="Q8054" t="s">
        <v>59</v>
      </c>
      <c r="R8054" s="5" t="str">
        <f t="shared" si="382"/>
        <v>0.16</v>
      </c>
      <c r="S8054" s="6" t="str">
        <f t="shared" si="383"/>
        <v/>
      </c>
      <c r="T8054">
        <f>ROUND(INT(表1[[#This Row],[合同结束日期]]-表1[[#This Row],[合同起始日期]])/365,1)</f>
        <v>4.2</v>
      </c>
    </row>
    <row r="8055" spans="1:20">
      <c r="A8055" s="1">
        <v>42583</v>
      </c>
      <c r="B8055" t="s">
        <v>121</v>
      </c>
      <c r="C8055">
        <f t="shared" si="381"/>
        <v>3</v>
      </c>
      <c r="D8055" t="s">
        <v>244</v>
      </c>
      <c r="E8055" s="4">
        <v>444388.8</v>
      </c>
      <c r="F8055" s="4">
        <v>89188.832159999991</v>
      </c>
      <c r="G8055" s="3">
        <v>0.20069999999999999</v>
      </c>
      <c r="H8055" s="7">
        <v>2389.1870967741934</v>
      </c>
      <c r="I8055" s="4">
        <v>479.50985032258058</v>
      </c>
      <c r="J8055">
        <v>186</v>
      </c>
      <c r="K8055" t="s">
        <v>11</v>
      </c>
      <c r="L8055" t="s">
        <v>13</v>
      </c>
      <c r="M8055" t="s">
        <v>27</v>
      </c>
      <c r="N8055" s="2">
        <v>41445</v>
      </c>
      <c r="O8055" s="2">
        <v>42935</v>
      </c>
      <c r="P8055" t="s">
        <v>24</v>
      </c>
      <c r="Q8055" t="s">
        <v>56</v>
      </c>
      <c r="R8055" s="5" t="str">
        <f t="shared" si="382"/>
        <v>0.17</v>
      </c>
      <c r="S8055" s="6" t="str">
        <f t="shared" si="383"/>
        <v/>
      </c>
      <c r="T8055">
        <f>ROUND(INT(表1[[#This Row],[合同结束日期]]-表1[[#This Row],[合同起始日期]])/365,1)</f>
        <v>4.0999999999999996</v>
      </c>
    </row>
    <row r="8056" spans="1:20">
      <c r="A8056" s="1">
        <v>42583</v>
      </c>
      <c r="B8056" t="s">
        <v>121</v>
      </c>
      <c r="C8056">
        <f t="shared" si="381"/>
        <v>3</v>
      </c>
      <c r="D8056" t="s">
        <v>312</v>
      </c>
      <c r="E8056" s="4">
        <v>824595.6</v>
      </c>
      <c r="F8056" s="4">
        <v>86664.997560000003</v>
      </c>
      <c r="G8056" s="3">
        <v>0.10510000000000001</v>
      </c>
      <c r="H8056" s="7">
        <v>5052.6691176470595</v>
      </c>
      <c r="I8056" s="4">
        <v>531.03552426470594</v>
      </c>
      <c r="J8056">
        <v>163.19999999999999</v>
      </c>
      <c r="K8056" t="s">
        <v>44</v>
      </c>
      <c r="L8056" t="s">
        <v>72</v>
      </c>
      <c r="M8056" t="s">
        <v>71</v>
      </c>
      <c r="N8056" s="2">
        <v>41640</v>
      </c>
      <c r="O8056" s="2">
        <v>43100</v>
      </c>
      <c r="P8056" t="s">
        <v>18</v>
      </c>
      <c r="Q8056" t="s">
        <v>19</v>
      </c>
      <c r="R8056" s="5" t="str">
        <f t="shared" si="382"/>
        <v>0.1</v>
      </c>
      <c r="S8056" s="6" t="str">
        <f t="shared" si="383"/>
        <v/>
      </c>
      <c r="T8056">
        <f>ROUND(INT(表1[[#This Row],[合同结束日期]]-表1[[#This Row],[合同起始日期]])/365,1)</f>
        <v>4</v>
      </c>
    </row>
    <row r="8057" spans="1:20">
      <c r="A8057" s="1">
        <v>42583</v>
      </c>
      <c r="B8057" t="s">
        <v>121</v>
      </c>
      <c r="C8057">
        <f t="shared" si="381"/>
        <v>3</v>
      </c>
      <c r="D8057" t="s">
        <v>327</v>
      </c>
      <c r="E8057" s="4">
        <v>55291.199999999997</v>
      </c>
      <c r="F8057" s="4">
        <v>11351.283359999999</v>
      </c>
      <c r="G8057" s="3">
        <v>0.20530000000000001</v>
      </c>
      <c r="H8057" s="7">
        <v>1919.8333333333335</v>
      </c>
      <c r="I8057" s="4">
        <v>394.14178333333336</v>
      </c>
      <c r="J8057">
        <v>28.799999999999997</v>
      </c>
      <c r="K8057" t="s">
        <v>20</v>
      </c>
      <c r="L8057" t="s">
        <v>21</v>
      </c>
      <c r="M8057" t="s">
        <v>134</v>
      </c>
      <c r="N8057" s="2">
        <v>41787</v>
      </c>
      <c r="O8057" s="2">
        <v>42882</v>
      </c>
      <c r="P8057" t="s">
        <v>24</v>
      </c>
      <c r="Q8057" t="s">
        <v>65</v>
      </c>
      <c r="R8057" s="5" t="str">
        <f t="shared" si="382"/>
        <v>0.12</v>
      </c>
      <c r="S8057" s="6" t="str">
        <f t="shared" si="383"/>
        <v/>
      </c>
      <c r="T8057">
        <f>ROUND(INT(表1[[#This Row],[合同结束日期]]-表1[[#This Row],[合同起始日期]])/365,1)</f>
        <v>3</v>
      </c>
    </row>
    <row r="8058" spans="1:20">
      <c r="A8058" s="1">
        <v>42583</v>
      </c>
      <c r="B8058" t="s">
        <v>121</v>
      </c>
      <c r="C8058">
        <f t="shared" si="381"/>
        <v>3</v>
      </c>
      <c r="D8058" t="s">
        <v>339</v>
      </c>
      <c r="E8058" s="4">
        <v>37569.599999999999</v>
      </c>
      <c r="F8058" s="4">
        <v>7799.4489599999997</v>
      </c>
      <c r="G8058" s="3">
        <v>0.20760000000000001</v>
      </c>
      <c r="H8058" s="7">
        <v>2609</v>
      </c>
      <c r="I8058" s="4">
        <v>541.62840000000006</v>
      </c>
      <c r="J8058">
        <v>14.399999999999999</v>
      </c>
      <c r="K8058" t="s">
        <v>44</v>
      </c>
      <c r="L8058" t="s">
        <v>46</v>
      </c>
      <c r="M8058" t="s">
        <v>187</v>
      </c>
      <c r="N8058" s="2">
        <v>41864</v>
      </c>
      <c r="O8058" s="2">
        <v>42594</v>
      </c>
      <c r="P8058" t="s">
        <v>24</v>
      </c>
      <c r="Q8058" t="s">
        <v>25</v>
      </c>
      <c r="R8058" s="5" t="str">
        <f t="shared" si="382"/>
        <v>0.15</v>
      </c>
      <c r="S8058" s="6" t="str">
        <f t="shared" si="383"/>
        <v/>
      </c>
      <c r="T8058">
        <f>ROUND(INT(表1[[#This Row],[合同结束日期]]-表1[[#This Row],[合同起始日期]])/365,1)</f>
        <v>2</v>
      </c>
    </row>
    <row r="8059" spans="1:20">
      <c r="A8059" s="1">
        <v>42583</v>
      </c>
      <c r="B8059" t="s">
        <v>121</v>
      </c>
      <c r="C8059">
        <f t="shared" si="381"/>
        <v>3</v>
      </c>
      <c r="D8059" t="s">
        <v>340</v>
      </c>
      <c r="E8059" s="4">
        <v>136177.19999999998</v>
      </c>
      <c r="F8059" s="4">
        <v>20998.524239999999</v>
      </c>
      <c r="G8059" s="3">
        <v>0.1542</v>
      </c>
      <c r="H8059" s="7">
        <v>2986.3421052631575</v>
      </c>
      <c r="I8059" s="4">
        <v>460.49395263157891</v>
      </c>
      <c r="J8059">
        <v>45.6</v>
      </c>
      <c r="K8059" t="s">
        <v>44</v>
      </c>
      <c r="L8059" t="s">
        <v>46</v>
      </c>
      <c r="M8059" t="s">
        <v>45</v>
      </c>
      <c r="N8059" s="2">
        <v>41841</v>
      </c>
      <c r="O8059" s="2">
        <v>43659</v>
      </c>
      <c r="P8059" t="s">
        <v>24</v>
      </c>
      <c r="Q8059" t="s">
        <v>28</v>
      </c>
      <c r="R8059" s="5" t="str">
        <f t="shared" si="382"/>
        <v>0.13</v>
      </c>
      <c r="S8059" s="6" t="str">
        <f t="shared" si="383"/>
        <v/>
      </c>
      <c r="T8059">
        <f>ROUND(INT(表1[[#This Row],[合同结束日期]]-表1[[#This Row],[合同起始日期]])/365,1)</f>
        <v>5</v>
      </c>
    </row>
    <row r="8060" spans="1:20">
      <c r="A8060" s="1">
        <v>42583</v>
      </c>
      <c r="B8060" t="s">
        <v>121</v>
      </c>
      <c r="C8060">
        <f t="shared" si="381"/>
        <v>3</v>
      </c>
      <c r="D8060" t="s">
        <v>367</v>
      </c>
      <c r="E8060" s="4">
        <v>884941.44000000006</v>
      </c>
      <c r="F8060" s="4">
        <v>147608.232192</v>
      </c>
      <c r="G8060" s="3">
        <v>0.16679999999999998</v>
      </c>
      <c r="H8060" s="7">
        <v>7374.5120000000006</v>
      </c>
      <c r="I8060" s="4">
        <v>1230.0686016</v>
      </c>
      <c r="J8060">
        <v>120</v>
      </c>
      <c r="K8060" t="s">
        <v>11</v>
      </c>
      <c r="L8060" t="s">
        <v>51</v>
      </c>
      <c r="M8060" t="s">
        <v>50</v>
      </c>
      <c r="N8060" s="2">
        <v>41989</v>
      </c>
      <c r="O8060" s="2">
        <v>42719</v>
      </c>
      <c r="P8060" t="s">
        <v>24</v>
      </c>
      <c r="Q8060" t="s">
        <v>59</v>
      </c>
      <c r="R8060" s="5" t="str">
        <f t="shared" si="382"/>
        <v>0.16</v>
      </c>
      <c r="S8060" s="6" t="str">
        <f t="shared" si="383"/>
        <v/>
      </c>
      <c r="T8060">
        <f>ROUND(INT(表1[[#This Row],[合同结束日期]]-表1[[#This Row],[合同起始日期]])/365,1)</f>
        <v>2</v>
      </c>
    </row>
    <row r="8061" spans="1:20">
      <c r="A8061" s="1">
        <v>42583</v>
      </c>
      <c r="B8061" t="s">
        <v>121</v>
      </c>
      <c r="C8061">
        <f t="shared" si="381"/>
        <v>3</v>
      </c>
      <c r="D8061" t="s">
        <v>380</v>
      </c>
      <c r="E8061" s="4">
        <v>209615.87999999998</v>
      </c>
      <c r="F8061" s="4">
        <v>41147.597243999997</v>
      </c>
      <c r="G8061" s="3">
        <v>0.1963</v>
      </c>
      <c r="H8061" s="7">
        <v>2298.4197368421051</v>
      </c>
      <c r="I8061" s="4">
        <v>451.1797943421052</v>
      </c>
      <c r="J8061">
        <v>91.2</v>
      </c>
      <c r="K8061" t="s">
        <v>20</v>
      </c>
      <c r="L8061" t="s">
        <v>21</v>
      </c>
      <c r="M8061" t="s">
        <v>130</v>
      </c>
      <c r="N8061" s="2">
        <v>42104</v>
      </c>
      <c r="O8061" s="2">
        <v>42834</v>
      </c>
      <c r="P8061" t="s">
        <v>24</v>
      </c>
      <c r="Q8061" t="s">
        <v>56</v>
      </c>
      <c r="R8061" s="5" t="str">
        <f t="shared" si="382"/>
        <v>0.17</v>
      </c>
      <c r="S8061" s="6" t="str">
        <f t="shared" si="383"/>
        <v/>
      </c>
      <c r="T8061">
        <f>ROUND(INT(表1[[#This Row],[合同结束日期]]-表1[[#This Row],[合同起始日期]])/365,1)</f>
        <v>2</v>
      </c>
    </row>
    <row r="8062" spans="1:20">
      <c r="A8062" s="1">
        <v>42583</v>
      </c>
      <c r="B8062" t="s">
        <v>121</v>
      </c>
      <c r="C8062">
        <f t="shared" si="381"/>
        <v>3</v>
      </c>
      <c r="D8062" t="s">
        <v>135</v>
      </c>
      <c r="E8062" s="4">
        <v>484353.6</v>
      </c>
      <c r="F8062" s="4">
        <v>95756.706719999987</v>
      </c>
      <c r="G8062" s="3">
        <v>0.19769999999999999</v>
      </c>
      <c r="H8062" s="7">
        <v>1169.9362318840579</v>
      </c>
      <c r="I8062" s="4">
        <v>231.29639304347822</v>
      </c>
      <c r="J8062">
        <v>414</v>
      </c>
      <c r="K8062" t="s">
        <v>44</v>
      </c>
      <c r="L8062" t="s">
        <v>72</v>
      </c>
      <c r="M8062" t="s">
        <v>71</v>
      </c>
      <c r="N8062" s="2">
        <v>42104</v>
      </c>
      <c r="O8062" s="2">
        <v>43594</v>
      </c>
      <c r="P8062" t="s">
        <v>24</v>
      </c>
      <c r="Q8062" t="s">
        <v>48</v>
      </c>
      <c r="R8062" s="5" t="str">
        <f t="shared" si="382"/>
        <v>0.11</v>
      </c>
      <c r="S8062" s="6" t="str">
        <f t="shared" si="383"/>
        <v/>
      </c>
      <c r="T8062">
        <f>ROUND(INT(表1[[#This Row],[合同结束日期]]-表1[[#This Row],[合同起始日期]])/365,1)</f>
        <v>4.0999999999999996</v>
      </c>
    </row>
    <row r="8063" spans="1:20">
      <c r="A8063" s="1">
        <v>42583</v>
      </c>
      <c r="B8063" t="s">
        <v>121</v>
      </c>
      <c r="C8063">
        <f t="shared" si="381"/>
        <v>3</v>
      </c>
      <c r="D8063" t="s">
        <v>319</v>
      </c>
      <c r="E8063" s="4">
        <v>101117.4</v>
      </c>
      <c r="F8063" s="4">
        <v>18686.495519999997</v>
      </c>
      <c r="G8063" s="3">
        <v>0.18479999999999999</v>
      </c>
      <c r="H8063" s="7">
        <v>6018.8928571428569</v>
      </c>
      <c r="I8063" s="4">
        <v>1112.2913999999998</v>
      </c>
      <c r="J8063">
        <v>16.8</v>
      </c>
      <c r="K8063" t="s">
        <v>20</v>
      </c>
      <c r="L8063" t="s">
        <v>21</v>
      </c>
      <c r="M8063" t="s">
        <v>130</v>
      </c>
      <c r="N8063" s="2">
        <v>42112</v>
      </c>
      <c r="O8063" s="2">
        <v>42842</v>
      </c>
      <c r="P8063" t="s">
        <v>24</v>
      </c>
      <c r="Q8063" t="s">
        <v>56</v>
      </c>
      <c r="R8063" s="5" t="str">
        <f t="shared" si="382"/>
        <v>0.17</v>
      </c>
      <c r="S8063" s="6" t="str">
        <f t="shared" si="383"/>
        <v/>
      </c>
      <c r="T8063">
        <f>ROUND(INT(表1[[#This Row],[合同结束日期]]-表1[[#This Row],[合同起始日期]])/365,1)</f>
        <v>2</v>
      </c>
    </row>
    <row r="8064" spans="1:20">
      <c r="A8064" s="1">
        <v>42583</v>
      </c>
      <c r="B8064" t="s">
        <v>121</v>
      </c>
      <c r="C8064">
        <f t="shared" si="381"/>
        <v>3</v>
      </c>
      <c r="D8064" t="s">
        <v>402</v>
      </c>
      <c r="E8064" s="4">
        <v>140544.84</v>
      </c>
      <c r="F8064" s="4">
        <v>29345.762591999999</v>
      </c>
      <c r="G8064" s="3">
        <v>0.20879999999999999</v>
      </c>
      <c r="H8064" s="7">
        <v>1561.6093333333333</v>
      </c>
      <c r="I8064" s="4">
        <v>326.06402880000002</v>
      </c>
      <c r="J8064">
        <v>90</v>
      </c>
      <c r="K8064" t="s">
        <v>20</v>
      </c>
      <c r="L8064" t="s">
        <v>21</v>
      </c>
      <c r="M8064" t="s">
        <v>130</v>
      </c>
      <c r="N8064" s="2">
        <v>42123</v>
      </c>
      <c r="O8064" s="2">
        <v>42853</v>
      </c>
      <c r="P8064" t="s">
        <v>24</v>
      </c>
      <c r="Q8064" t="s">
        <v>28</v>
      </c>
      <c r="R8064" s="5" t="str">
        <f t="shared" si="382"/>
        <v>0.13</v>
      </c>
      <c r="S8064" s="6" t="str">
        <f t="shared" si="383"/>
        <v/>
      </c>
      <c r="T8064">
        <f>ROUND(INT(表1[[#This Row],[合同结束日期]]-表1[[#This Row],[合同起始日期]])/365,1)</f>
        <v>2</v>
      </c>
    </row>
    <row r="8065" spans="1:20">
      <c r="A8065" s="1">
        <v>42583</v>
      </c>
      <c r="B8065" t="s">
        <v>121</v>
      </c>
      <c r="C8065">
        <f t="shared" si="381"/>
        <v>3</v>
      </c>
      <c r="D8065" t="s">
        <v>424</v>
      </c>
      <c r="E8065" s="4">
        <v>92461.680000000008</v>
      </c>
      <c r="F8065" s="4">
        <v>20729.908656000003</v>
      </c>
      <c r="G8065" s="3">
        <v>0.22420000000000001</v>
      </c>
      <c r="H8065" s="7">
        <v>1453.8000000000002</v>
      </c>
      <c r="I8065" s="4">
        <v>325.94196000000011</v>
      </c>
      <c r="J8065">
        <v>63.599999999999994</v>
      </c>
      <c r="K8065" t="s">
        <v>20</v>
      </c>
      <c r="L8065" t="s">
        <v>21</v>
      </c>
      <c r="M8065" t="s">
        <v>130</v>
      </c>
      <c r="N8065" s="2">
        <v>42134</v>
      </c>
      <c r="O8065" s="2">
        <v>42864</v>
      </c>
      <c r="P8065" t="s">
        <v>24</v>
      </c>
      <c r="Q8065" t="s">
        <v>28</v>
      </c>
      <c r="R8065" s="5" t="str">
        <f t="shared" si="382"/>
        <v>0.13</v>
      </c>
      <c r="S8065" s="6" t="str">
        <f t="shared" si="383"/>
        <v/>
      </c>
      <c r="T8065">
        <f>ROUND(INT(表1[[#This Row],[合同结束日期]]-表1[[#This Row],[合同起始日期]])/365,1)</f>
        <v>2</v>
      </c>
    </row>
    <row r="8066" spans="1:20">
      <c r="A8066" s="1">
        <v>42583</v>
      </c>
      <c r="B8066" t="s">
        <v>121</v>
      </c>
      <c r="C8066">
        <f t="shared" si="381"/>
        <v>3</v>
      </c>
      <c r="D8066" t="s">
        <v>108</v>
      </c>
      <c r="E8066" s="4">
        <v>115690.8</v>
      </c>
      <c r="F8066" s="4">
        <v>21865.561200000004</v>
      </c>
      <c r="G8066" s="3">
        <v>0.18900000000000003</v>
      </c>
      <c r="H8066" s="7">
        <v>1721.5892857142858</v>
      </c>
      <c r="I8066" s="4">
        <v>325.38037500000002</v>
      </c>
      <c r="J8066">
        <v>67.2</v>
      </c>
      <c r="K8066" t="s">
        <v>11</v>
      </c>
      <c r="L8066" t="s">
        <v>12</v>
      </c>
      <c r="M8066" t="s">
        <v>53</v>
      </c>
      <c r="N8066" s="2">
        <v>42156</v>
      </c>
      <c r="O8066" s="2">
        <v>42886</v>
      </c>
      <c r="P8066" t="s">
        <v>24</v>
      </c>
      <c r="Q8066" t="s">
        <v>59</v>
      </c>
      <c r="R8066" s="5" t="str">
        <f t="shared" si="382"/>
        <v>0.16</v>
      </c>
      <c r="S8066" s="6" t="str">
        <f t="shared" si="383"/>
        <v/>
      </c>
      <c r="T8066">
        <f>ROUND(INT(表1[[#This Row],[合同结束日期]]-表1[[#This Row],[合同起始日期]])/365,1)</f>
        <v>2</v>
      </c>
    </row>
    <row r="8067" spans="1:20">
      <c r="A8067" s="1">
        <v>42583</v>
      </c>
      <c r="B8067" t="s">
        <v>121</v>
      </c>
      <c r="C8067">
        <f t="shared" si="381"/>
        <v>3</v>
      </c>
      <c r="D8067" t="s">
        <v>428</v>
      </c>
      <c r="E8067" s="4">
        <v>116361.59999999999</v>
      </c>
      <c r="F8067" s="4">
        <v>39306.948479999999</v>
      </c>
      <c r="G8067" s="3">
        <v>0.33780000000000004</v>
      </c>
      <c r="H8067" s="7">
        <v>1089.5280898876404</v>
      </c>
      <c r="I8067" s="4">
        <v>368.04258876404492</v>
      </c>
      <c r="J8067">
        <v>106.8</v>
      </c>
      <c r="K8067" t="s">
        <v>20</v>
      </c>
      <c r="L8067" t="s">
        <v>21</v>
      </c>
      <c r="M8067" t="s">
        <v>130</v>
      </c>
      <c r="N8067" s="2">
        <v>42156</v>
      </c>
      <c r="O8067" s="2">
        <v>42886</v>
      </c>
      <c r="P8067" t="s">
        <v>24</v>
      </c>
      <c r="Q8067" t="s">
        <v>56</v>
      </c>
      <c r="R8067" s="5" t="str">
        <f t="shared" si="382"/>
        <v>0.17</v>
      </c>
      <c r="S8067" s="6" t="str">
        <f t="shared" si="383"/>
        <v/>
      </c>
      <c r="T8067">
        <f>ROUND(INT(表1[[#This Row],[合同结束日期]]-表1[[#This Row],[合同起始日期]])/365,1)</f>
        <v>2</v>
      </c>
    </row>
    <row r="8068" spans="1:20">
      <c r="A8068" s="1">
        <v>42583</v>
      </c>
      <c r="B8068" t="s">
        <v>121</v>
      </c>
      <c r="C8068">
        <f t="shared" si="381"/>
        <v>3</v>
      </c>
      <c r="D8068" t="s">
        <v>425</v>
      </c>
      <c r="E8068" s="4">
        <v>220383.24000000002</v>
      </c>
      <c r="F8068" s="4">
        <v>36870.116051999998</v>
      </c>
      <c r="G8068" s="3">
        <v>0.16729999999999998</v>
      </c>
      <c r="H8068" s="7">
        <v>5401.5500000000011</v>
      </c>
      <c r="I8068" s="4">
        <v>903.67931499999997</v>
      </c>
      <c r="J8068">
        <v>40.799999999999997</v>
      </c>
      <c r="K8068" t="s">
        <v>44</v>
      </c>
      <c r="L8068" t="s">
        <v>46</v>
      </c>
      <c r="M8068" t="s">
        <v>187</v>
      </c>
      <c r="N8068" s="2">
        <v>42156</v>
      </c>
      <c r="O8068" s="2">
        <v>42886</v>
      </c>
      <c r="P8068" t="s">
        <v>24</v>
      </c>
      <c r="Q8068" t="s">
        <v>25</v>
      </c>
      <c r="R8068" s="5" t="str">
        <f t="shared" si="382"/>
        <v>0.15</v>
      </c>
      <c r="S8068" s="6" t="str">
        <f t="shared" si="383"/>
        <v/>
      </c>
      <c r="T8068">
        <f>ROUND(INT(表1[[#This Row],[合同结束日期]]-表1[[#This Row],[合同起始日期]])/365,1)</f>
        <v>2</v>
      </c>
    </row>
    <row r="8069" spans="1:20">
      <c r="A8069" s="1">
        <v>42583</v>
      </c>
      <c r="B8069" t="s">
        <v>121</v>
      </c>
      <c r="C8069">
        <f t="shared" si="381"/>
        <v>3</v>
      </c>
      <c r="D8069" t="s">
        <v>443</v>
      </c>
      <c r="E8069" s="4">
        <v>223491.6</v>
      </c>
      <c r="F8069" s="4">
        <v>22863.190680000003</v>
      </c>
      <c r="G8069" s="3">
        <v>0.10230000000000002</v>
      </c>
      <c r="H8069" s="7">
        <v>3800.8775510204086</v>
      </c>
      <c r="I8069" s="4">
        <v>388.82977346938782</v>
      </c>
      <c r="J8069">
        <v>58.8</v>
      </c>
      <c r="K8069" t="s">
        <v>140</v>
      </c>
      <c r="L8069" t="s">
        <v>309</v>
      </c>
      <c r="M8069" t="s">
        <v>309</v>
      </c>
      <c r="N8069" s="2">
        <v>42156</v>
      </c>
      <c r="O8069" s="2">
        <v>42886</v>
      </c>
      <c r="P8069" t="s">
        <v>24</v>
      </c>
      <c r="Q8069" t="s">
        <v>208</v>
      </c>
      <c r="R8069" s="5" t="str">
        <f t="shared" si="382"/>
        <v>0.05</v>
      </c>
      <c r="S8069" s="6" t="str">
        <f t="shared" si="383"/>
        <v/>
      </c>
      <c r="T8069">
        <f>ROUND(INT(表1[[#This Row],[合同结束日期]]-表1[[#This Row],[合同起始日期]])/365,1)</f>
        <v>2</v>
      </c>
    </row>
    <row r="8070" spans="1:20">
      <c r="A8070" s="1">
        <v>42583</v>
      </c>
      <c r="B8070" t="s">
        <v>121</v>
      </c>
      <c r="C8070">
        <f t="shared" si="381"/>
        <v>3</v>
      </c>
      <c r="D8070" t="s">
        <v>426</v>
      </c>
      <c r="E8070" s="4">
        <v>362786.16</v>
      </c>
      <c r="F8070" s="4">
        <v>71251.201824000003</v>
      </c>
      <c r="G8070" s="3">
        <v>0.19640000000000002</v>
      </c>
      <c r="H8070" s="7">
        <v>2963.9392156862746</v>
      </c>
      <c r="I8070" s="4">
        <v>582.1176619607844</v>
      </c>
      <c r="J8070">
        <v>122.39999999999999</v>
      </c>
      <c r="K8070" t="s">
        <v>11</v>
      </c>
      <c r="L8070" t="s">
        <v>13</v>
      </c>
      <c r="M8070" t="s">
        <v>27</v>
      </c>
      <c r="N8070" s="2">
        <v>42172</v>
      </c>
      <c r="O8070" s="2">
        <v>42902</v>
      </c>
      <c r="P8070" t="s">
        <v>24</v>
      </c>
      <c r="Q8070" t="s">
        <v>56</v>
      </c>
      <c r="R8070" s="5" t="str">
        <f t="shared" si="382"/>
        <v>0.17</v>
      </c>
      <c r="S8070" s="6" t="str">
        <f t="shared" si="383"/>
        <v/>
      </c>
      <c r="T8070">
        <f>ROUND(INT(表1[[#This Row],[合同结束日期]]-表1[[#This Row],[合同起始日期]])/365,1)</f>
        <v>2</v>
      </c>
    </row>
    <row r="8071" spans="1:20">
      <c r="A8071" s="1">
        <v>42583</v>
      </c>
      <c r="B8071" t="s">
        <v>121</v>
      </c>
      <c r="C8071">
        <f t="shared" si="381"/>
        <v>3</v>
      </c>
      <c r="D8071" t="s">
        <v>445</v>
      </c>
      <c r="E8071" s="4">
        <v>128838</v>
      </c>
      <c r="F8071" s="4">
        <v>31088.609399999994</v>
      </c>
      <c r="G8071" s="3">
        <v>0.24129999999999996</v>
      </c>
      <c r="H8071" s="7">
        <v>1394.3506493506495</v>
      </c>
      <c r="I8071" s="4">
        <v>336.45681168831163</v>
      </c>
      <c r="J8071">
        <v>92.399999999999991</v>
      </c>
      <c r="K8071" t="s">
        <v>11</v>
      </c>
      <c r="L8071" t="s">
        <v>51</v>
      </c>
      <c r="M8071" t="s">
        <v>50</v>
      </c>
      <c r="N8071" s="2">
        <v>42172</v>
      </c>
      <c r="O8071" s="2">
        <v>42902</v>
      </c>
      <c r="P8071" t="s">
        <v>24</v>
      </c>
      <c r="Q8071" t="s">
        <v>30</v>
      </c>
      <c r="R8071" s="5" t="str">
        <f t="shared" si="382"/>
        <v>0.18</v>
      </c>
      <c r="S8071" s="6" t="str">
        <f t="shared" si="383"/>
        <v/>
      </c>
      <c r="T8071">
        <f>ROUND(INT(表1[[#This Row],[合同结束日期]]-表1[[#This Row],[合同起始日期]])/365,1)</f>
        <v>2</v>
      </c>
    </row>
    <row r="8072" spans="1:20">
      <c r="A8072" s="1">
        <v>42583</v>
      </c>
      <c r="B8072" t="s">
        <v>121</v>
      </c>
      <c r="C8072">
        <f t="shared" si="381"/>
        <v>3</v>
      </c>
      <c r="D8072" t="s">
        <v>442</v>
      </c>
      <c r="E8072" s="4">
        <v>128144.4</v>
      </c>
      <c r="F8072" s="4">
        <v>49258.707359999993</v>
      </c>
      <c r="G8072" s="3">
        <v>0.38439999999999996</v>
      </c>
      <c r="H8072" s="7">
        <v>875.30327868852453</v>
      </c>
      <c r="I8072" s="4">
        <v>336.46658032786877</v>
      </c>
      <c r="J8072">
        <v>146.4</v>
      </c>
      <c r="K8072" t="s">
        <v>11</v>
      </c>
      <c r="L8072" t="s">
        <v>13</v>
      </c>
      <c r="M8072" t="s">
        <v>34</v>
      </c>
      <c r="N8072" s="2">
        <v>42156</v>
      </c>
      <c r="O8072" s="2">
        <v>42886</v>
      </c>
      <c r="P8072" t="s">
        <v>24</v>
      </c>
      <c r="Q8072" t="s">
        <v>25</v>
      </c>
      <c r="R8072" s="5" t="str">
        <f t="shared" si="382"/>
        <v>0.15</v>
      </c>
      <c r="S8072" s="6" t="str">
        <f t="shared" si="383"/>
        <v/>
      </c>
      <c r="T8072">
        <f>ROUND(INT(表1[[#This Row],[合同结束日期]]-表1[[#This Row],[合同起始日期]])/365,1)</f>
        <v>2</v>
      </c>
    </row>
    <row r="8073" spans="1:20">
      <c r="A8073" s="1">
        <v>42583</v>
      </c>
      <c r="B8073" t="s">
        <v>121</v>
      </c>
      <c r="C8073">
        <f t="shared" si="381"/>
        <v>3</v>
      </c>
      <c r="D8073" t="s">
        <v>448</v>
      </c>
      <c r="E8073" s="4">
        <v>75513.599999999991</v>
      </c>
      <c r="F8073" s="4">
        <v>24270.071039999999</v>
      </c>
      <c r="G8073" s="3">
        <v>0.32140000000000002</v>
      </c>
      <c r="H8073" s="7">
        <v>1210.153846153846</v>
      </c>
      <c r="I8073" s="4">
        <v>388.94344615384614</v>
      </c>
      <c r="J8073">
        <v>62.4</v>
      </c>
      <c r="K8073" t="s">
        <v>20</v>
      </c>
      <c r="L8073" t="s">
        <v>21</v>
      </c>
      <c r="M8073" t="s">
        <v>130</v>
      </c>
      <c r="N8073" s="2">
        <v>42156</v>
      </c>
      <c r="O8073" s="2">
        <v>42886</v>
      </c>
      <c r="P8073" t="s">
        <v>24</v>
      </c>
      <c r="Q8073" t="s">
        <v>56</v>
      </c>
      <c r="R8073" s="5" t="str">
        <f t="shared" si="382"/>
        <v>0.17</v>
      </c>
      <c r="S8073" s="6" t="str">
        <f t="shared" si="383"/>
        <v/>
      </c>
      <c r="T8073">
        <f>ROUND(INT(表1[[#This Row],[合同结束日期]]-表1[[#This Row],[合同起始日期]])/365,1)</f>
        <v>2</v>
      </c>
    </row>
    <row r="8074" spans="1:20">
      <c r="A8074" s="1">
        <v>42583</v>
      </c>
      <c r="B8074" t="s">
        <v>121</v>
      </c>
      <c r="C8074">
        <f t="shared" si="381"/>
        <v>3</v>
      </c>
      <c r="D8074" t="s">
        <v>447</v>
      </c>
      <c r="E8074" s="4">
        <v>414693.6</v>
      </c>
      <c r="F8074" s="4">
        <v>72364.033199999991</v>
      </c>
      <c r="G8074" s="3">
        <v>0.17449999999999999</v>
      </c>
      <c r="H8074" s="7">
        <v>3455.7799999999997</v>
      </c>
      <c r="I8074" s="4">
        <v>603.03360999999995</v>
      </c>
      <c r="J8074">
        <v>120</v>
      </c>
      <c r="K8074" t="s">
        <v>11</v>
      </c>
      <c r="L8074" t="s">
        <v>51</v>
      </c>
      <c r="M8074" t="s">
        <v>50</v>
      </c>
      <c r="N8074" s="2">
        <v>42172</v>
      </c>
      <c r="O8074" s="2">
        <v>42902</v>
      </c>
      <c r="P8074" t="s">
        <v>24</v>
      </c>
      <c r="Q8074" t="s">
        <v>59</v>
      </c>
      <c r="R8074" s="5" t="str">
        <f t="shared" si="382"/>
        <v>0.16</v>
      </c>
      <c r="S8074" s="6" t="str">
        <f t="shared" si="383"/>
        <v/>
      </c>
      <c r="T8074">
        <f>ROUND(INT(表1[[#This Row],[合同结束日期]]-表1[[#This Row],[合同起始日期]])/365,1)</f>
        <v>2</v>
      </c>
    </row>
    <row r="8075" spans="1:20">
      <c r="A8075" s="1">
        <v>42583</v>
      </c>
      <c r="B8075" t="s">
        <v>121</v>
      </c>
      <c r="C8075">
        <f t="shared" si="381"/>
        <v>3</v>
      </c>
      <c r="D8075" t="s">
        <v>138</v>
      </c>
      <c r="E8075" s="4">
        <v>83451.599999999991</v>
      </c>
      <c r="F8075" s="4">
        <v>19152.142199999998</v>
      </c>
      <c r="G8075" s="3">
        <v>0.22950000000000001</v>
      </c>
      <c r="H8075" s="7">
        <v>1511.804347826087</v>
      </c>
      <c r="I8075" s="4">
        <v>346.95909782608697</v>
      </c>
      <c r="J8075">
        <v>55.199999999999996</v>
      </c>
      <c r="K8075" t="s">
        <v>140</v>
      </c>
      <c r="L8075" t="s">
        <v>139</v>
      </c>
      <c r="M8075" t="s">
        <v>139</v>
      </c>
      <c r="N8075" s="2">
        <v>42182</v>
      </c>
      <c r="O8075" s="2">
        <v>42912</v>
      </c>
      <c r="P8075" t="s">
        <v>24</v>
      </c>
      <c r="Q8075" t="s">
        <v>83</v>
      </c>
      <c r="R8075" s="5" t="str">
        <f t="shared" si="382"/>
        <v>0.14</v>
      </c>
      <c r="S8075" s="6" t="str">
        <f t="shared" si="383"/>
        <v/>
      </c>
      <c r="T8075">
        <f>ROUND(INT(表1[[#This Row],[合同结束日期]]-表1[[#This Row],[合同起始日期]])/365,1)</f>
        <v>2</v>
      </c>
    </row>
    <row r="8076" spans="1:20">
      <c r="A8076" s="1">
        <v>42583</v>
      </c>
      <c r="B8076" t="s">
        <v>121</v>
      </c>
      <c r="C8076">
        <f t="shared" si="381"/>
        <v>3</v>
      </c>
      <c r="D8076" t="s">
        <v>313</v>
      </c>
      <c r="E8076" s="4">
        <v>104039.03999999999</v>
      </c>
      <c r="F8076" s="4">
        <v>18113.196863999998</v>
      </c>
      <c r="G8076" s="3">
        <v>0.17409999999999998</v>
      </c>
      <c r="H8076" s="7">
        <v>5779.9466666666667</v>
      </c>
      <c r="I8076" s="4">
        <v>1006.2887146666666</v>
      </c>
      <c r="J8076">
        <v>18</v>
      </c>
      <c r="K8076" t="s">
        <v>20</v>
      </c>
      <c r="L8076" t="s">
        <v>21</v>
      </c>
      <c r="M8076" t="s">
        <v>130</v>
      </c>
      <c r="N8076" s="2">
        <v>42201</v>
      </c>
      <c r="O8076" s="2">
        <v>42931</v>
      </c>
      <c r="P8076" t="s">
        <v>24</v>
      </c>
      <c r="Q8076" t="s">
        <v>59</v>
      </c>
      <c r="R8076" s="5" t="str">
        <f t="shared" si="382"/>
        <v>0.16</v>
      </c>
      <c r="S8076" s="6" t="str">
        <f t="shared" si="383"/>
        <v/>
      </c>
      <c r="T8076">
        <f>ROUND(INT(表1[[#This Row],[合同结束日期]]-表1[[#This Row],[合同起始日期]])/365,1)</f>
        <v>2</v>
      </c>
    </row>
    <row r="8077" spans="1:20">
      <c r="A8077" s="1">
        <v>42583</v>
      </c>
      <c r="B8077" t="s">
        <v>121</v>
      </c>
      <c r="C8077">
        <f t="shared" si="381"/>
        <v>3</v>
      </c>
      <c r="D8077" t="s">
        <v>337</v>
      </c>
      <c r="E8077" s="4">
        <v>35248.799999999996</v>
      </c>
      <c r="F8077" s="4">
        <v>7314.1259999999993</v>
      </c>
      <c r="G8077" s="3">
        <v>0.20750000000000002</v>
      </c>
      <c r="H8077" s="7">
        <v>3263.7777777777778</v>
      </c>
      <c r="I8077" s="4">
        <v>677.23388888888894</v>
      </c>
      <c r="J8077">
        <v>10.799999999999999</v>
      </c>
      <c r="K8077" t="s">
        <v>60</v>
      </c>
      <c r="L8077" t="s">
        <v>116</v>
      </c>
      <c r="M8077" t="s">
        <v>115</v>
      </c>
      <c r="N8077" s="2">
        <v>42200</v>
      </c>
      <c r="O8077" s="2">
        <v>42930</v>
      </c>
      <c r="P8077" t="s">
        <v>24</v>
      </c>
      <c r="Q8077" t="s">
        <v>30</v>
      </c>
      <c r="R8077" s="5" t="str">
        <f t="shared" si="382"/>
        <v>0.18</v>
      </c>
      <c r="S8077" s="6" t="str">
        <f t="shared" si="383"/>
        <v/>
      </c>
      <c r="T8077">
        <f>ROUND(INT(表1[[#This Row],[合同结束日期]]-表1[[#This Row],[合同起始日期]])/365,1)</f>
        <v>2</v>
      </c>
    </row>
    <row r="8078" spans="1:20">
      <c r="A8078" s="1">
        <v>42583</v>
      </c>
      <c r="B8078" t="s">
        <v>121</v>
      </c>
      <c r="C8078">
        <f t="shared" si="381"/>
        <v>3</v>
      </c>
      <c r="D8078" t="s">
        <v>477</v>
      </c>
      <c r="E8078" s="4">
        <v>80403.599999999991</v>
      </c>
      <c r="F8078" s="4">
        <v>13789.217400000001</v>
      </c>
      <c r="G8078" s="3">
        <v>0.17150000000000004</v>
      </c>
      <c r="H8078" s="7">
        <v>2161.3870967741937</v>
      </c>
      <c r="I8078" s="4">
        <v>370.67788709677427</v>
      </c>
      <c r="J8078">
        <v>37.199999999999996</v>
      </c>
      <c r="K8078" t="s">
        <v>44</v>
      </c>
      <c r="L8078" t="s">
        <v>46</v>
      </c>
      <c r="M8078" t="s">
        <v>187</v>
      </c>
      <c r="N8078" s="2">
        <v>42293</v>
      </c>
      <c r="O8078" s="2">
        <v>43023</v>
      </c>
      <c r="P8078" t="s">
        <v>24</v>
      </c>
      <c r="Q8078" t="s">
        <v>83</v>
      </c>
      <c r="R8078" s="5" t="str">
        <f t="shared" si="382"/>
        <v>0.14</v>
      </c>
      <c r="S8078" s="6" t="str">
        <f t="shared" si="383"/>
        <v/>
      </c>
      <c r="T8078">
        <f>ROUND(INT(表1[[#This Row],[合同结束日期]]-表1[[#This Row],[合同起始日期]])/365,1)</f>
        <v>2</v>
      </c>
    </row>
    <row r="8079" spans="1:20">
      <c r="A8079" s="1">
        <v>42583</v>
      </c>
      <c r="B8079" t="s">
        <v>121</v>
      </c>
      <c r="C8079">
        <f t="shared" si="381"/>
        <v>3</v>
      </c>
      <c r="D8079" t="s">
        <v>493</v>
      </c>
      <c r="E8079" s="4">
        <v>269426.39999999997</v>
      </c>
      <c r="F8079" s="4">
        <v>146891.27327999999</v>
      </c>
      <c r="G8079" s="3">
        <v>0.54520000000000002</v>
      </c>
      <c r="H8079" s="7">
        <v>520.93271461716938</v>
      </c>
      <c r="I8079" s="4">
        <v>284.01251600928077</v>
      </c>
      <c r="J8079">
        <v>517.19999999999993</v>
      </c>
      <c r="K8079" t="s">
        <v>11</v>
      </c>
      <c r="L8079" t="s">
        <v>92</v>
      </c>
      <c r="M8079" t="s">
        <v>92</v>
      </c>
      <c r="N8079" s="2">
        <v>42423</v>
      </c>
      <c r="O8079" s="2">
        <v>43518</v>
      </c>
      <c r="P8079" t="s">
        <v>24</v>
      </c>
      <c r="Q8079" t="s">
        <v>56</v>
      </c>
      <c r="R8079" s="5" t="str">
        <f t="shared" si="382"/>
        <v>0.17</v>
      </c>
      <c r="S8079" s="6" t="str">
        <f t="shared" si="383"/>
        <v/>
      </c>
      <c r="T8079">
        <f>ROUND(INT(表1[[#This Row],[合同结束日期]]-表1[[#This Row],[合同起始日期]])/365,1)</f>
        <v>3</v>
      </c>
    </row>
    <row r="8080" spans="1:20">
      <c r="A8080" s="1">
        <v>42583</v>
      </c>
      <c r="B8080" t="s">
        <v>121</v>
      </c>
      <c r="C8080">
        <f t="shared" si="381"/>
        <v>3</v>
      </c>
      <c r="D8080" t="s">
        <v>432</v>
      </c>
      <c r="E8080" s="4">
        <v>52903.199999999997</v>
      </c>
      <c r="F8080" s="4">
        <v>10088.640240000001</v>
      </c>
      <c r="G8080" s="3">
        <v>0.19070000000000004</v>
      </c>
      <c r="H8080" s="7">
        <v>2939.0666666666666</v>
      </c>
      <c r="I8080" s="4">
        <v>560.48001333333332</v>
      </c>
      <c r="J8080">
        <v>18</v>
      </c>
      <c r="K8080" t="s">
        <v>60</v>
      </c>
      <c r="L8080" t="s">
        <v>61</v>
      </c>
      <c r="M8080" t="s">
        <v>179</v>
      </c>
      <c r="N8080" s="2">
        <v>42461</v>
      </c>
      <c r="O8080" s="2">
        <v>42825</v>
      </c>
      <c r="P8080" t="s">
        <v>24</v>
      </c>
      <c r="Q8080" t="s">
        <v>56</v>
      </c>
      <c r="R8080" s="5" t="str">
        <f t="shared" si="382"/>
        <v>0.17</v>
      </c>
      <c r="S8080" s="6" t="str">
        <f t="shared" si="383"/>
        <v/>
      </c>
      <c r="T8080">
        <f>ROUND(INT(表1[[#This Row],[合同结束日期]]-表1[[#This Row],[合同起始日期]])/365,1)</f>
        <v>1</v>
      </c>
    </row>
    <row r="8081" spans="1:20">
      <c r="A8081" s="1">
        <v>42583</v>
      </c>
      <c r="B8081" t="s">
        <v>121</v>
      </c>
      <c r="C8081">
        <f t="shared" si="381"/>
        <v>3</v>
      </c>
      <c r="D8081" t="s">
        <v>479</v>
      </c>
      <c r="E8081" s="4">
        <v>64377.479999999996</v>
      </c>
      <c r="F8081" s="4">
        <v>10796.103395999999</v>
      </c>
      <c r="G8081" s="3">
        <v>0.16769999999999999</v>
      </c>
      <c r="H8081" s="7">
        <v>2554.6619047619047</v>
      </c>
      <c r="I8081" s="4">
        <v>428.41680142857138</v>
      </c>
      <c r="J8081">
        <v>25.2</v>
      </c>
      <c r="K8081" t="s">
        <v>44</v>
      </c>
      <c r="L8081" t="s">
        <v>46</v>
      </c>
      <c r="M8081" t="s">
        <v>187</v>
      </c>
      <c r="N8081" s="2">
        <v>42480</v>
      </c>
      <c r="O8081" s="2">
        <v>43209</v>
      </c>
      <c r="P8081" t="s">
        <v>24</v>
      </c>
      <c r="Q8081" t="s">
        <v>83</v>
      </c>
      <c r="R8081" s="5" t="str">
        <f t="shared" si="382"/>
        <v>0.14</v>
      </c>
      <c r="S8081" s="6" t="str">
        <f t="shared" si="383"/>
        <v/>
      </c>
      <c r="T8081">
        <f>ROUND(INT(表1[[#This Row],[合同结束日期]]-表1[[#This Row],[合同起始日期]])/365,1)</f>
        <v>2</v>
      </c>
    </row>
    <row r="8082" spans="1:20">
      <c r="A8082" s="1">
        <v>42583</v>
      </c>
      <c r="B8082" t="s">
        <v>121</v>
      </c>
      <c r="C8082">
        <f t="shared" si="381"/>
        <v>3</v>
      </c>
      <c r="D8082" t="s">
        <v>268</v>
      </c>
      <c r="E8082" s="4">
        <v>81184.800000000003</v>
      </c>
      <c r="F8082" s="4">
        <v>13931.311680000001</v>
      </c>
      <c r="G8082" s="3">
        <v>0.1716</v>
      </c>
      <c r="H8082" s="7">
        <v>5637.8333333333339</v>
      </c>
      <c r="I8082" s="4">
        <v>967.45220000000018</v>
      </c>
      <c r="J8082">
        <v>14.399999999999999</v>
      </c>
      <c r="K8082" t="s">
        <v>20</v>
      </c>
      <c r="L8082" t="s">
        <v>21</v>
      </c>
      <c r="M8082" t="s">
        <v>130</v>
      </c>
      <c r="N8082" s="2">
        <v>42461</v>
      </c>
      <c r="O8082" s="2">
        <v>42825</v>
      </c>
      <c r="P8082" t="s">
        <v>24</v>
      </c>
      <c r="Q8082" t="s">
        <v>504</v>
      </c>
      <c r="R8082" s="5" t="str">
        <f t="shared" si="382"/>
        <v>0.16</v>
      </c>
      <c r="S8082" s="6" t="str">
        <f t="shared" si="383"/>
        <v>0.1</v>
      </c>
      <c r="T8082">
        <f>ROUND(INT(表1[[#This Row],[合同结束日期]]-表1[[#This Row],[合同起始日期]])/365,1)</f>
        <v>1</v>
      </c>
    </row>
    <row r="8083" spans="1:20">
      <c r="A8083" s="1">
        <v>42583</v>
      </c>
      <c r="B8083" t="s">
        <v>121</v>
      </c>
      <c r="C8083">
        <f t="shared" si="381"/>
        <v>3</v>
      </c>
      <c r="D8083" t="s">
        <v>498</v>
      </c>
      <c r="E8083" s="4">
        <v>133649.63999999998</v>
      </c>
      <c r="F8083" s="4">
        <v>44558.789976000007</v>
      </c>
      <c r="G8083" s="3">
        <v>0.33340000000000009</v>
      </c>
      <c r="H8083" s="7">
        <v>1040.8850467289717</v>
      </c>
      <c r="I8083" s="4">
        <v>347.03107457943929</v>
      </c>
      <c r="J8083">
        <v>128.4</v>
      </c>
      <c r="K8083" t="s">
        <v>20</v>
      </c>
      <c r="L8083" t="s">
        <v>21</v>
      </c>
      <c r="M8083" t="s">
        <v>130</v>
      </c>
      <c r="N8083" s="2">
        <v>42500</v>
      </c>
      <c r="O8083" s="2">
        <v>43229</v>
      </c>
      <c r="P8083" t="s">
        <v>24</v>
      </c>
      <c r="Q8083" t="s">
        <v>30</v>
      </c>
      <c r="R8083" s="5" t="str">
        <f t="shared" si="382"/>
        <v>0.18</v>
      </c>
      <c r="S8083" s="6" t="str">
        <f t="shared" si="383"/>
        <v/>
      </c>
      <c r="T8083">
        <f>ROUND(INT(表1[[#This Row],[合同结束日期]]-表1[[#This Row],[合同起始日期]])/365,1)</f>
        <v>2</v>
      </c>
    </row>
    <row r="8084" spans="1:20">
      <c r="A8084" s="1">
        <v>42583</v>
      </c>
      <c r="B8084" t="s">
        <v>121</v>
      </c>
      <c r="C8084">
        <f t="shared" si="381"/>
        <v>3</v>
      </c>
      <c r="D8084" t="s">
        <v>511</v>
      </c>
      <c r="E8084" s="4">
        <v>692325.84000000008</v>
      </c>
      <c r="F8084" s="4">
        <v>126626.396136</v>
      </c>
      <c r="G8084" s="3">
        <v>0.18289999999999998</v>
      </c>
      <c r="H8084" s="7">
        <v>3561.346913580247</v>
      </c>
      <c r="I8084" s="4">
        <v>651.37035049382712</v>
      </c>
      <c r="J8084">
        <v>194.4</v>
      </c>
      <c r="K8084" t="s">
        <v>60</v>
      </c>
      <c r="L8084" t="s">
        <v>61</v>
      </c>
      <c r="M8084" t="s">
        <v>197</v>
      </c>
      <c r="N8084" s="2">
        <v>42501</v>
      </c>
      <c r="O8084" s="2">
        <v>43229</v>
      </c>
      <c r="P8084" t="s">
        <v>24</v>
      </c>
      <c r="Q8084" t="s">
        <v>59</v>
      </c>
      <c r="R8084" s="5" t="str">
        <f t="shared" si="382"/>
        <v>0.16</v>
      </c>
      <c r="S8084" s="6" t="str">
        <f t="shared" si="383"/>
        <v/>
      </c>
      <c r="T8084">
        <f>ROUND(INT(表1[[#This Row],[合同结束日期]]-表1[[#This Row],[合同起始日期]])/365,1)</f>
        <v>2</v>
      </c>
    </row>
    <row r="8085" spans="1:20">
      <c r="A8085" s="1">
        <v>42583</v>
      </c>
      <c r="B8085" t="s">
        <v>121</v>
      </c>
      <c r="C8085">
        <f t="shared" si="381"/>
        <v>3</v>
      </c>
      <c r="D8085" t="s">
        <v>512</v>
      </c>
      <c r="E8085" s="4">
        <v>69891.599999999991</v>
      </c>
      <c r="F8085" s="4">
        <v>34065.165840000001</v>
      </c>
      <c r="G8085" s="3">
        <v>0.48740000000000006</v>
      </c>
      <c r="H8085" s="7">
        <v>776.57333333333327</v>
      </c>
      <c r="I8085" s="4">
        <v>378.50184266666668</v>
      </c>
      <c r="J8085">
        <v>90</v>
      </c>
      <c r="K8085" t="s">
        <v>11</v>
      </c>
      <c r="L8085" t="s">
        <v>23</v>
      </c>
      <c r="M8085" t="s">
        <v>23</v>
      </c>
      <c r="N8085" s="2">
        <v>42510</v>
      </c>
      <c r="O8085" s="2">
        <v>43239</v>
      </c>
      <c r="P8085" t="s">
        <v>24</v>
      </c>
      <c r="Q8085" t="s">
        <v>30</v>
      </c>
      <c r="R8085" s="5" t="str">
        <f t="shared" si="382"/>
        <v>0.18</v>
      </c>
      <c r="S8085" s="6" t="str">
        <f t="shared" si="383"/>
        <v/>
      </c>
      <c r="T8085">
        <f>ROUND(INT(表1[[#This Row],[合同结束日期]]-表1[[#This Row],[合同起始日期]])/365,1)</f>
        <v>2</v>
      </c>
    </row>
    <row r="8086" spans="1:20">
      <c r="A8086" s="1">
        <v>42583</v>
      </c>
      <c r="B8086" t="s">
        <v>121</v>
      </c>
      <c r="C8086">
        <f t="shared" si="381"/>
        <v>3</v>
      </c>
      <c r="D8086" t="s">
        <v>513</v>
      </c>
      <c r="E8086" s="4">
        <v>131970</v>
      </c>
      <c r="F8086" s="4">
        <v>52985.954999999994</v>
      </c>
      <c r="G8086" s="3">
        <v>0.40149999999999997</v>
      </c>
      <c r="H8086" s="7">
        <v>916.45833333333337</v>
      </c>
      <c r="I8086" s="4">
        <v>367.95802083333331</v>
      </c>
      <c r="J8086">
        <v>144</v>
      </c>
      <c r="K8086" t="s">
        <v>11</v>
      </c>
      <c r="L8086" t="s">
        <v>92</v>
      </c>
      <c r="M8086" t="s">
        <v>92</v>
      </c>
      <c r="N8086" s="2">
        <v>42510</v>
      </c>
      <c r="O8086" s="2">
        <v>43239</v>
      </c>
      <c r="P8086" t="s">
        <v>24</v>
      </c>
      <c r="Q8086" t="s">
        <v>56</v>
      </c>
      <c r="R8086" s="5" t="str">
        <f t="shared" si="382"/>
        <v>0.17</v>
      </c>
      <c r="S8086" s="6" t="str">
        <f t="shared" si="383"/>
        <v/>
      </c>
      <c r="T8086">
        <f>ROUND(INT(表1[[#This Row],[合同结束日期]]-表1[[#This Row],[合同起始日期]])/365,1)</f>
        <v>2</v>
      </c>
    </row>
    <row r="8087" spans="1:20">
      <c r="A8087" s="1">
        <v>42583</v>
      </c>
      <c r="B8087" t="s">
        <v>121</v>
      </c>
      <c r="C8087">
        <f t="shared" si="381"/>
        <v>3</v>
      </c>
      <c r="D8087" t="s">
        <v>514</v>
      </c>
      <c r="E8087" s="4">
        <v>269760.84000000003</v>
      </c>
      <c r="F8087" s="4">
        <v>53439.622404000002</v>
      </c>
      <c r="G8087" s="3">
        <v>0.1981</v>
      </c>
      <c r="H8087" s="7">
        <v>2708.4421686746991</v>
      </c>
      <c r="I8087" s="4">
        <v>536.54239361445786</v>
      </c>
      <c r="J8087">
        <v>99.6</v>
      </c>
      <c r="K8087" t="s">
        <v>11</v>
      </c>
      <c r="L8087" t="s">
        <v>51</v>
      </c>
      <c r="M8087" t="s">
        <v>50</v>
      </c>
      <c r="N8087" s="2">
        <v>42510</v>
      </c>
      <c r="O8087" s="2">
        <v>43239</v>
      </c>
      <c r="P8087" t="s">
        <v>24</v>
      </c>
      <c r="Q8087" t="s">
        <v>56</v>
      </c>
      <c r="R8087" s="5" t="str">
        <f t="shared" si="382"/>
        <v>0.17</v>
      </c>
      <c r="S8087" s="6" t="str">
        <f t="shared" si="383"/>
        <v/>
      </c>
      <c r="T8087">
        <f>ROUND(INT(表1[[#This Row],[合同结束日期]]-表1[[#This Row],[合同起始日期]])/365,1)</f>
        <v>2</v>
      </c>
    </row>
    <row r="8088" spans="1:20">
      <c r="A8088" s="1">
        <v>42583</v>
      </c>
      <c r="B8088" t="s">
        <v>121</v>
      </c>
      <c r="C8088">
        <f t="shared" si="381"/>
        <v>3</v>
      </c>
      <c r="D8088" t="s">
        <v>515</v>
      </c>
      <c r="E8088" s="4">
        <v>480710.39999999997</v>
      </c>
      <c r="F8088" s="4">
        <v>105467.86176</v>
      </c>
      <c r="G8088" s="3">
        <v>0.21940000000000001</v>
      </c>
      <c r="H8088" s="7">
        <v>732.34369287020104</v>
      </c>
      <c r="I8088" s="4">
        <v>160.67620621572212</v>
      </c>
      <c r="J8088">
        <v>656.4</v>
      </c>
      <c r="K8088" t="s">
        <v>20</v>
      </c>
      <c r="L8088" t="s">
        <v>354</v>
      </c>
      <c r="M8088" t="s">
        <v>353</v>
      </c>
      <c r="N8088" s="2">
        <v>42510</v>
      </c>
      <c r="O8088" s="2">
        <v>44335</v>
      </c>
      <c r="P8088" t="s">
        <v>24</v>
      </c>
      <c r="Q8088" t="s">
        <v>83</v>
      </c>
      <c r="R8088" s="5" t="str">
        <f t="shared" si="382"/>
        <v>0.14</v>
      </c>
      <c r="S8088" s="6" t="str">
        <f t="shared" si="383"/>
        <v/>
      </c>
      <c r="T8088">
        <f>ROUND(INT(表1[[#This Row],[合同结束日期]]-表1[[#This Row],[合同起始日期]])/365,1)</f>
        <v>5</v>
      </c>
    </row>
    <row r="8089" spans="1:20">
      <c r="A8089" s="1">
        <v>42583</v>
      </c>
      <c r="B8089" t="s">
        <v>121</v>
      </c>
      <c r="C8089">
        <f t="shared" si="381"/>
        <v>3</v>
      </c>
      <c r="D8089" t="s">
        <v>516</v>
      </c>
      <c r="E8089" s="4">
        <v>198900</v>
      </c>
      <c r="F8089" s="4">
        <v>96705.180000000008</v>
      </c>
      <c r="G8089" s="3">
        <v>0.48620000000000002</v>
      </c>
      <c r="H8089" s="7">
        <v>497.74774774774778</v>
      </c>
      <c r="I8089" s="4">
        <v>242.004954954955</v>
      </c>
      <c r="J8089">
        <v>399.59999999999997</v>
      </c>
      <c r="K8089" t="s">
        <v>20</v>
      </c>
      <c r="L8089" t="s">
        <v>173</v>
      </c>
      <c r="M8089" t="s">
        <v>172</v>
      </c>
      <c r="N8089" s="2">
        <v>42522</v>
      </c>
      <c r="O8089" s="2">
        <v>43251</v>
      </c>
      <c r="P8089" t="s">
        <v>24</v>
      </c>
      <c r="Q8089" t="s">
        <v>429</v>
      </c>
      <c r="R8089" s="5" t="str">
        <f t="shared" si="382"/>
        <v>0.22</v>
      </c>
      <c r="S8089" s="6" t="str">
        <f t="shared" si="383"/>
        <v/>
      </c>
      <c r="T8089">
        <f>ROUND(INT(表1[[#This Row],[合同结束日期]]-表1[[#This Row],[合同起始日期]])/365,1)</f>
        <v>2</v>
      </c>
    </row>
    <row r="8090" spans="1:20">
      <c r="A8090" s="1">
        <v>42583</v>
      </c>
      <c r="B8090" t="s">
        <v>121</v>
      </c>
      <c r="C8090">
        <f t="shared" si="381"/>
        <v>3</v>
      </c>
      <c r="D8090" t="s">
        <v>532</v>
      </c>
      <c r="E8090" s="4">
        <v>107666.4</v>
      </c>
      <c r="F8090" s="4">
        <v>17592.689759999997</v>
      </c>
      <c r="G8090" s="3">
        <v>0.16339999999999999</v>
      </c>
      <c r="H8090" s="7">
        <v>3588.8799999999997</v>
      </c>
      <c r="I8090" s="4">
        <v>586.42299199999991</v>
      </c>
      <c r="J8090">
        <v>30</v>
      </c>
      <c r="K8090" t="s">
        <v>44</v>
      </c>
      <c r="L8090" t="s">
        <v>46</v>
      </c>
      <c r="M8090" t="s">
        <v>187</v>
      </c>
      <c r="N8090" s="2">
        <v>42546</v>
      </c>
      <c r="O8090" s="2">
        <v>43275</v>
      </c>
      <c r="P8090" t="s">
        <v>24</v>
      </c>
      <c r="Q8090" t="s">
        <v>25</v>
      </c>
      <c r="R8090" s="5" t="str">
        <f t="shared" si="382"/>
        <v>0.15</v>
      </c>
      <c r="S8090" s="6" t="str">
        <f t="shared" si="383"/>
        <v/>
      </c>
      <c r="T8090">
        <f>ROUND(INT(表1[[#This Row],[合同结束日期]]-表1[[#This Row],[合同起始日期]])/365,1)</f>
        <v>2</v>
      </c>
    </row>
    <row r="8091" spans="1:20">
      <c r="A8091" s="1">
        <v>42583</v>
      </c>
      <c r="B8091" t="s">
        <v>121</v>
      </c>
      <c r="C8091">
        <f t="shared" si="381"/>
        <v>3</v>
      </c>
      <c r="D8091" t="s">
        <v>129</v>
      </c>
      <c r="E8091" s="4">
        <v>294308.52</v>
      </c>
      <c r="F8091" s="4">
        <v>55800.895391999999</v>
      </c>
      <c r="G8091" s="3">
        <v>0.18959999999999999</v>
      </c>
      <c r="H8091" s="7">
        <v>2452.5710000000004</v>
      </c>
      <c r="I8091" s="4">
        <v>465.0074616</v>
      </c>
      <c r="J8091">
        <v>120</v>
      </c>
      <c r="K8091" t="s">
        <v>20</v>
      </c>
      <c r="L8091" t="s">
        <v>21</v>
      </c>
      <c r="M8091" t="s">
        <v>130</v>
      </c>
      <c r="N8091" s="2">
        <v>41285</v>
      </c>
      <c r="O8091" s="2">
        <v>42864</v>
      </c>
      <c r="P8091" t="s">
        <v>24</v>
      </c>
      <c r="Q8091" t="s">
        <v>59</v>
      </c>
      <c r="R8091" s="5" t="str">
        <f t="shared" si="382"/>
        <v>0.16</v>
      </c>
      <c r="S8091" s="6" t="str">
        <f t="shared" si="383"/>
        <v/>
      </c>
      <c r="T8091">
        <f>ROUND(INT(表1[[#This Row],[合同结束日期]]-表1[[#This Row],[合同起始日期]])/365,1)</f>
        <v>4.3</v>
      </c>
    </row>
    <row r="8092" spans="1:20">
      <c r="A8092" s="1">
        <v>42583</v>
      </c>
      <c r="B8092" t="s">
        <v>121</v>
      </c>
      <c r="C8092">
        <f t="shared" si="381"/>
        <v>3</v>
      </c>
      <c r="D8092" t="s">
        <v>320</v>
      </c>
      <c r="E8092" s="4">
        <v>63702</v>
      </c>
      <c r="F8092" s="4">
        <v>7325.7300000000005</v>
      </c>
      <c r="G8092" s="3">
        <v>0.115</v>
      </c>
      <c r="H8092" s="7">
        <v>26542.5</v>
      </c>
      <c r="I8092" s="4">
        <v>3052.3875000000003</v>
      </c>
      <c r="J8092">
        <v>2.4</v>
      </c>
      <c r="K8092" t="s">
        <v>44</v>
      </c>
      <c r="L8092" t="s">
        <v>46</v>
      </c>
      <c r="M8092" t="s">
        <v>187</v>
      </c>
      <c r="N8092" s="2">
        <v>41712</v>
      </c>
      <c r="O8092" s="2">
        <v>42807</v>
      </c>
      <c r="P8092" t="s">
        <v>24</v>
      </c>
      <c r="Q8092" t="s">
        <v>19</v>
      </c>
      <c r="R8092" s="5" t="str">
        <f t="shared" si="382"/>
        <v>0.1</v>
      </c>
      <c r="S8092" s="6" t="str">
        <f t="shared" si="383"/>
        <v/>
      </c>
      <c r="T8092">
        <f>ROUND(INT(表1[[#This Row],[合同结束日期]]-表1[[#This Row],[合同起始日期]])/365,1)</f>
        <v>3</v>
      </c>
    </row>
    <row r="8093" spans="1:20">
      <c r="A8093" s="1">
        <v>42583</v>
      </c>
      <c r="B8093" t="s">
        <v>121</v>
      </c>
      <c r="C8093">
        <f t="shared" si="381"/>
        <v>3</v>
      </c>
      <c r="D8093" t="s">
        <v>321</v>
      </c>
      <c r="E8093" s="4">
        <v>55530</v>
      </c>
      <c r="F8093" s="4">
        <v>6469.2449999999999</v>
      </c>
      <c r="G8093" s="3">
        <v>0.11649999999999999</v>
      </c>
      <c r="H8093" s="7">
        <v>23137.5</v>
      </c>
      <c r="I8093" s="4">
        <v>2695.5187500000002</v>
      </c>
      <c r="J8093">
        <v>2.4</v>
      </c>
      <c r="K8093" t="s">
        <v>44</v>
      </c>
      <c r="L8093" t="s">
        <v>46</v>
      </c>
      <c r="M8093" t="s">
        <v>187</v>
      </c>
      <c r="N8093" s="2">
        <v>41712</v>
      </c>
      <c r="O8093" s="2">
        <v>42807</v>
      </c>
      <c r="P8093" t="s">
        <v>24</v>
      </c>
      <c r="Q8093" t="s">
        <v>19</v>
      </c>
      <c r="R8093" s="5" t="str">
        <f t="shared" si="382"/>
        <v>0.1</v>
      </c>
      <c r="S8093" s="6" t="str">
        <f t="shared" si="383"/>
        <v/>
      </c>
      <c r="T8093">
        <f>ROUND(INT(表1[[#This Row],[合同结束日期]]-表1[[#This Row],[合同起始日期]])/365,1)</f>
        <v>3</v>
      </c>
    </row>
    <row r="8094" spans="1:20">
      <c r="A8094" s="1">
        <v>42583</v>
      </c>
      <c r="B8094" t="s">
        <v>121</v>
      </c>
      <c r="C8094">
        <f t="shared" si="381"/>
        <v>3</v>
      </c>
      <c r="D8094" t="s">
        <v>330</v>
      </c>
      <c r="E8094" s="4">
        <v>13179.6</v>
      </c>
      <c r="F8094" s="4">
        <v>2850.7474799999995</v>
      </c>
      <c r="G8094" s="3">
        <v>0.21629999999999996</v>
      </c>
      <c r="H8094" s="7">
        <v>5491.5</v>
      </c>
      <c r="I8094" s="4">
        <v>1187.8114499999999</v>
      </c>
      <c r="J8094">
        <v>2.4</v>
      </c>
      <c r="K8094" t="s">
        <v>44</v>
      </c>
      <c r="L8094" t="s">
        <v>46</v>
      </c>
      <c r="M8094" t="s">
        <v>45</v>
      </c>
      <c r="N8094" s="2">
        <v>41790</v>
      </c>
      <c r="O8094" s="2">
        <v>42704</v>
      </c>
      <c r="P8094" t="s">
        <v>24</v>
      </c>
      <c r="Q8094" t="s">
        <v>59</v>
      </c>
      <c r="R8094" s="5" t="str">
        <f t="shared" si="382"/>
        <v>0.16</v>
      </c>
      <c r="S8094" s="6" t="str">
        <f t="shared" si="383"/>
        <v/>
      </c>
      <c r="T8094">
        <f>ROUND(INT(表1[[#This Row],[合同结束日期]]-表1[[#This Row],[合同起始日期]])/365,1)</f>
        <v>2.5</v>
      </c>
    </row>
    <row r="8095" spans="1:20">
      <c r="A8095" s="1">
        <v>42583</v>
      </c>
      <c r="B8095" t="s">
        <v>121</v>
      </c>
      <c r="C8095">
        <f t="shared" si="381"/>
        <v>3</v>
      </c>
      <c r="D8095" t="s">
        <v>481</v>
      </c>
      <c r="E8095" s="4">
        <v>141242.4</v>
      </c>
      <c r="F8095" s="4">
        <v>10169.452800000001</v>
      </c>
      <c r="G8095" s="3">
        <v>7.2000000000000008E-2</v>
      </c>
      <c r="H8095" s="7">
        <v>29425.5</v>
      </c>
      <c r="I8095" s="4">
        <v>2118.6360000000004</v>
      </c>
      <c r="J8095">
        <v>4.8</v>
      </c>
      <c r="K8095" t="s">
        <v>20</v>
      </c>
      <c r="L8095" t="s">
        <v>173</v>
      </c>
      <c r="M8095" t="s">
        <v>172</v>
      </c>
      <c r="N8095" s="2">
        <v>42278</v>
      </c>
      <c r="O8095" s="2">
        <v>42643</v>
      </c>
      <c r="P8095" t="s">
        <v>311</v>
      </c>
      <c r="Q8095" t="s">
        <v>35</v>
      </c>
      <c r="R8095" s="5" t="str">
        <f t="shared" si="382"/>
        <v>0.06</v>
      </c>
      <c r="S8095" s="6" t="str">
        <f t="shared" si="383"/>
        <v/>
      </c>
      <c r="T8095">
        <f>ROUND(INT(表1[[#This Row],[合同结束日期]]-表1[[#This Row],[合同起始日期]])/365,1)</f>
        <v>1</v>
      </c>
    </row>
    <row r="8096" spans="1:20">
      <c r="A8096" s="1">
        <v>42583</v>
      </c>
      <c r="B8096" t="s">
        <v>121</v>
      </c>
      <c r="C8096">
        <f t="shared" si="381"/>
        <v>3</v>
      </c>
      <c r="D8096" t="s">
        <v>487</v>
      </c>
      <c r="E8096" s="4">
        <v>93759.48000000001</v>
      </c>
      <c r="F8096" s="4">
        <v>18986.294700000002</v>
      </c>
      <c r="G8096" s="3">
        <v>0.20250000000000001</v>
      </c>
      <c r="H8096" s="7">
        <v>1817.0441860465119</v>
      </c>
      <c r="I8096" s="4">
        <v>367.95144767441866</v>
      </c>
      <c r="J8096">
        <v>51.6</v>
      </c>
      <c r="K8096" t="s">
        <v>20</v>
      </c>
      <c r="L8096" t="s">
        <v>21</v>
      </c>
      <c r="M8096" t="s">
        <v>130</v>
      </c>
      <c r="N8096" s="2">
        <v>42385</v>
      </c>
      <c r="O8096" s="2">
        <v>43115</v>
      </c>
      <c r="P8096" t="s">
        <v>24</v>
      </c>
      <c r="Q8096" t="s">
        <v>59</v>
      </c>
      <c r="R8096" s="5" t="str">
        <f t="shared" si="382"/>
        <v>0.16</v>
      </c>
      <c r="S8096" s="6" t="str">
        <f t="shared" si="383"/>
        <v/>
      </c>
      <c r="T8096">
        <f>ROUND(INT(表1[[#This Row],[合同结束日期]]-表1[[#This Row],[合同起始日期]])/365,1)</f>
        <v>2</v>
      </c>
    </row>
    <row r="8097" spans="1:20">
      <c r="A8097" s="1">
        <v>42583</v>
      </c>
      <c r="B8097" t="s">
        <v>121</v>
      </c>
      <c r="C8097">
        <f t="shared" si="381"/>
        <v>3</v>
      </c>
      <c r="D8097" t="s">
        <v>530</v>
      </c>
      <c r="E8097" s="4">
        <v>414378</v>
      </c>
      <c r="F8097" s="4">
        <v>77115.74579999999</v>
      </c>
      <c r="G8097" s="3">
        <v>0.18609999999999999</v>
      </c>
      <c r="H8097" s="7">
        <v>1343.63813229572</v>
      </c>
      <c r="I8097" s="4">
        <v>250.05105642023344</v>
      </c>
      <c r="J8097">
        <v>308.39999999999998</v>
      </c>
      <c r="K8097" t="s">
        <v>20</v>
      </c>
      <c r="L8097" t="s">
        <v>173</v>
      </c>
      <c r="M8097" t="s">
        <v>172</v>
      </c>
      <c r="N8097" s="2">
        <v>42527</v>
      </c>
      <c r="O8097" s="2">
        <v>43621</v>
      </c>
      <c r="P8097" t="s">
        <v>24</v>
      </c>
      <c r="Q8097" t="s">
        <v>19</v>
      </c>
      <c r="R8097" s="5" t="str">
        <f t="shared" si="382"/>
        <v>0.1</v>
      </c>
      <c r="S8097" s="6" t="str">
        <f t="shared" si="383"/>
        <v/>
      </c>
      <c r="T8097">
        <f>ROUND(INT(表1[[#This Row],[合同结束日期]]-表1[[#This Row],[合同起始日期]])/365,1)</f>
        <v>3</v>
      </c>
    </row>
    <row r="8098" spans="1:20">
      <c r="A8098" s="1">
        <v>42614</v>
      </c>
      <c r="B8098" t="s">
        <v>121</v>
      </c>
      <c r="C8098">
        <f t="shared" si="381"/>
        <v>3</v>
      </c>
      <c r="D8098" t="s">
        <v>128</v>
      </c>
      <c r="E8098" s="4">
        <v>295741.2</v>
      </c>
      <c r="F8098" s="4">
        <v>32620.254359999995</v>
      </c>
      <c r="G8098" s="3">
        <v>0.11029999999999998</v>
      </c>
      <c r="H8098" s="7">
        <v>1632.1258278145697</v>
      </c>
      <c r="I8098" s="4">
        <v>180.02347880794701</v>
      </c>
      <c r="J8098">
        <v>181.2</v>
      </c>
      <c r="K8098" t="s">
        <v>76</v>
      </c>
      <c r="L8098" t="s">
        <v>75</v>
      </c>
      <c r="M8098" t="s">
        <v>75</v>
      </c>
      <c r="N8098" s="2">
        <v>41285</v>
      </c>
      <c r="O8098" s="2">
        <v>43229</v>
      </c>
      <c r="P8098" t="s">
        <v>14</v>
      </c>
      <c r="Q8098" t="s">
        <v>37</v>
      </c>
      <c r="R8098" s="5" t="str">
        <f t="shared" si="382"/>
        <v>0.</v>
      </c>
      <c r="S8098" s="6" t="str">
        <f t="shared" si="383"/>
        <v/>
      </c>
      <c r="T8098">
        <f>ROUND(INT(表1[[#This Row],[合同结束日期]]-表1[[#This Row],[合同起始日期]])/365,1)</f>
        <v>5.3</v>
      </c>
    </row>
    <row r="8099" spans="1:20">
      <c r="A8099" s="1">
        <v>42614</v>
      </c>
      <c r="B8099" t="s">
        <v>121</v>
      </c>
      <c r="C8099">
        <f t="shared" si="381"/>
        <v>3</v>
      </c>
      <c r="D8099" t="s">
        <v>127</v>
      </c>
      <c r="E8099" s="4">
        <v>2574182.2799999998</v>
      </c>
      <c r="F8099" s="4">
        <v>114808.529688</v>
      </c>
      <c r="G8099" s="3">
        <v>4.4600000000000001E-2</v>
      </c>
      <c r="H8099" s="7">
        <v>2084.6957240038873</v>
      </c>
      <c r="I8099" s="4">
        <v>92.977429290573369</v>
      </c>
      <c r="J8099">
        <v>1234.8</v>
      </c>
      <c r="K8099" t="s">
        <v>44</v>
      </c>
      <c r="L8099" t="s">
        <v>72</v>
      </c>
      <c r="M8099" t="s">
        <v>71</v>
      </c>
      <c r="N8099" s="2">
        <v>41241</v>
      </c>
      <c r="O8099" s="2">
        <v>45055</v>
      </c>
      <c r="P8099" t="s">
        <v>14</v>
      </c>
      <c r="Q8099" t="s">
        <v>37</v>
      </c>
      <c r="R8099" s="5" t="str">
        <f t="shared" si="382"/>
        <v>0.</v>
      </c>
      <c r="S8099" s="6" t="str">
        <f t="shared" si="383"/>
        <v/>
      </c>
      <c r="T8099">
        <f>ROUND(INT(表1[[#This Row],[合同结束日期]]-表1[[#This Row],[合同起始日期]])/365,1)</f>
        <v>10.4</v>
      </c>
    </row>
    <row r="8100" spans="1:20">
      <c r="A8100" s="1">
        <v>42614</v>
      </c>
      <c r="B8100" t="s">
        <v>121</v>
      </c>
      <c r="C8100">
        <f t="shared" si="381"/>
        <v>3</v>
      </c>
      <c r="D8100" t="s">
        <v>167</v>
      </c>
      <c r="E8100" s="4">
        <v>49791.6</v>
      </c>
      <c r="F8100" s="4">
        <v>0</v>
      </c>
      <c r="G8100" s="3">
        <v>0</v>
      </c>
      <c r="H8100" s="7">
        <v>274.78807947019868</v>
      </c>
      <c r="I8100" s="4">
        <v>0</v>
      </c>
      <c r="J8100">
        <v>181.2</v>
      </c>
      <c r="K8100" t="s">
        <v>20</v>
      </c>
      <c r="L8100" t="s">
        <v>21</v>
      </c>
      <c r="M8100" t="s">
        <v>130</v>
      </c>
      <c r="N8100" s="2">
        <v>41285</v>
      </c>
      <c r="O8100" s="2">
        <v>42613</v>
      </c>
      <c r="P8100" t="s">
        <v>24</v>
      </c>
      <c r="Q8100" t="s">
        <v>30</v>
      </c>
      <c r="R8100" s="5" t="str">
        <f t="shared" si="382"/>
        <v>0.18</v>
      </c>
      <c r="S8100" s="6" t="str">
        <f t="shared" si="383"/>
        <v/>
      </c>
      <c r="T8100">
        <f>ROUND(INT(表1[[#This Row],[合同结束日期]]-表1[[#This Row],[合同起始日期]])/365,1)</f>
        <v>3.6</v>
      </c>
    </row>
    <row r="8101" spans="1:20">
      <c r="A8101" s="1">
        <v>42614</v>
      </c>
      <c r="B8101" t="s">
        <v>121</v>
      </c>
      <c r="C8101">
        <f t="shared" si="381"/>
        <v>3</v>
      </c>
      <c r="D8101" t="s">
        <v>146</v>
      </c>
      <c r="E8101" s="4">
        <v>465406.71599999996</v>
      </c>
      <c r="F8101" s="4">
        <v>73301.557769999999</v>
      </c>
      <c r="G8101" s="3">
        <v>0.1575</v>
      </c>
      <c r="H8101" s="7">
        <v>2851.7568382352943</v>
      </c>
      <c r="I8101" s="4">
        <v>449.15170202205883</v>
      </c>
      <c r="J8101">
        <v>163.19999999999999</v>
      </c>
      <c r="K8101" t="s">
        <v>11</v>
      </c>
      <c r="L8101" t="s">
        <v>51</v>
      </c>
      <c r="M8101" t="s">
        <v>50</v>
      </c>
      <c r="N8101" s="2">
        <v>41343</v>
      </c>
      <c r="O8101" s="2">
        <v>42864</v>
      </c>
      <c r="P8101" t="s">
        <v>24</v>
      </c>
      <c r="Q8101" t="s">
        <v>28</v>
      </c>
      <c r="R8101" s="5" t="str">
        <f t="shared" si="382"/>
        <v>0.13</v>
      </c>
      <c r="S8101" s="6" t="str">
        <f t="shared" si="383"/>
        <v/>
      </c>
      <c r="T8101">
        <f>ROUND(INT(表1[[#This Row],[合同结束日期]]-表1[[#This Row],[合同起始日期]])/365,1)</f>
        <v>4.2</v>
      </c>
    </row>
    <row r="8102" spans="1:20">
      <c r="A8102" s="1">
        <v>42614</v>
      </c>
      <c r="B8102" t="s">
        <v>121</v>
      </c>
      <c r="C8102">
        <f t="shared" si="381"/>
        <v>3</v>
      </c>
      <c r="D8102" t="s">
        <v>161</v>
      </c>
      <c r="E8102" s="4">
        <v>229968</v>
      </c>
      <c r="F8102" s="4">
        <v>47925.331199999993</v>
      </c>
      <c r="G8102" s="3">
        <v>0.20839999999999997</v>
      </c>
      <c r="H8102" s="7">
        <v>2737.7142857142858</v>
      </c>
      <c r="I8102" s="4">
        <v>570.5396571428571</v>
      </c>
      <c r="J8102">
        <v>84</v>
      </c>
      <c r="K8102" t="s">
        <v>20</v>
      </c>
      <c r="L8102" t="s">
        <v>21</v>
      </c>
      <c r="M8102" t="s">
        <v>17</v>
      </c>
      <c r="N8102" s="2">
        <v>41326</v>
      </c>
      <c r="O8102" s="2">
        <v>42864</v>
      </c>
      <c r="P8102" t="s">
        <v>24</v>
      </c>
      <c r="Q8102" t="s">
        <v>30</v>
      </c>
      <c r="R8102" s="5" t="str">
        <f t="shared" si="382"/>
        <v>0.18</v>
      </c>
      <c r="S8102" s="6" t="str">
        <f t="shared" si="383"/>
        <v/>
      </c>
      <c r="T8102">
        <f>ROUND(INT(表1[[#This Row],[合同结束日期]]-表1[[#This Row],[合同起始日期]])/365,1)</f>
        <v>4.2</v>
      </c>
    </row>
    <row r="8103" spans="1:20">
      <c r="A8103" s="1">
        <v>42614</v>
      </c>
      <c r="B8103" t="s">
        <v>121</v>
      </c>
      <c r="C8103">
        <f t="shared" si="381"/>
        <v>3</v>
      </c>
      <c r="D8103" t="s">
        <v>160</v>
      </c>
      <c r="E8103" s="4">
        <v>242860.79999999999</v>
      </c>
      <c r="F8103" s="4">
        <v>44686.387200000005</v>
      </c>
      <c r="G8103" s="3">
        <v>0.18400000000000002</v>
      </c>
      <c r="H8103" s="7">
        <v>3317.7704918032782</v>
      </c>
      <c r="I8103" s="4">
        <v>610.46977049180327</v>
      </c>
      <c r="J8103">
        <v>73.2</v>
      </c>
      <c r="K8103" t="s">
        <v>20</v>
      </c>
      <c r="L8103" t="s">
        <v>21</v>
      </c>
      <c r="M8103" t="s">
        <v>130</v>
      </c>
      <c r="N8103" s="2">
        <v>41295</v>
      </c>
      <c r="O8103" s="2">
        <v>42864</v>
      </c>
      <c r="P8103" t="s">
        <v>24</v>
      </c>
      <c r="Q8103" t="s">
        <v>59</v>
      </c>
      <c r="R8103" s="5" t="str">
        <f t="shared" si="382"/>
        <v>0.16</v>
      </c>
      <c r="S8103" s="6" t="str">
        <f t="shared" si="383"/>
        <v/>
      </c>
      <c r="T8103">
        <f>ROUND(INT(表1[[#This Row],[合同结束日期]]-表1[[#This Row],[合同起始日期]])/365,1)</f>
        <v>4.3</v>
      </c>
    </row>
    <row r="8104" spans="1:20">
      <c r="A8104" s="1">
        <v>42614</v>
      </c>
      <c r="B8104" t="s">
        <v>121</v>
      </c>
      <c r="C8104">
        <f t="shared" si="381"/>
        <v>3</v>
      </c>
      <c r="D8104" t="s">
        <v>242</v>
      </c>
      <c r="E8104" s="4">
        <v>728984.4</v>
      </c>
      <c r="F8104" s="4">
        <v>189827.53775999998</v>
      </c>
      <c r="G8104" s="3">
        <v>0.26039999999999996</v>
      </c>
      <c r="H8104" s="7">
        <v>319.73</v>
      </c>
      <c r="I8104" s="4">
        <v>83.257691999999992</v>
      </c>
      <c r="J8104">
        <v>2280</v>
      </c>
      <c r="K8104" t="s">
        <v>151</v>
      </c>
      <c r="L8104" t="s">
        <v>243</v>
      </c>
      <c r="M8104" t="s">
        <v>243</v>
      </c>
      <c r="N8104" s="2">
        <v>41282</v>
      </c>
      <c r="O8104" s="2">
        <v>45055</v>
      </c>
      <c r="P8104" t="s">
        <v>14</v>
      </c>
      <c r="Q8104" t="s">
        <v>37</v>
      </c>
      <c r="R8104" s="5" t="str">
        <f t="shared" si="382"/>
        <v>0.</v>
      </c>
      <c r="S8104" s="6" t="str">
        <f t="shared" si="383"/>
        <v/>
      </c>
      <c r="T8104">
        <f>ROUND(INT(表1[[#This Row],[合同结束日期]]-表1[[#This Row],[合同起始日期]])/365,1)</f>
        <v>10.3</v>
      </c>
    </row>
    <row r="8105" spans="1:20">
      <c r="A8105" s="1">
        <v>42614</v>
      </c>
      <c r="B8105" t="s">
        <v>121</v>
      </c>
      <c r="C8105">
        <f t="shared" si="381"/>
        <v>3</v>
      </c>
      <c r="D8105" t="s">
        <v>122</v>
      </c>
      <c r="E8105" s="4">
        <v>64325.328000000001</v>
      </c>
      <c r="F8105" s="4">
        <v>20738.4857472</v>
      </c>
      <c r="G8105" s="3">
        <v>0.32240000000000002</v>
      </c>
      <c r="H8105" s="7">
        <v>558.37958333333336</v>
      </c>
      <c r="I8105" s="4">
        <v>180.0215776666667</v>
      </c>
      <c r="J8105">
        <v>115.19999999999999</v>
      </c>
      <c r="K8105" t="s">
        <v>44</v>
      </c>
      <c r="L8105" t="s">
        <v>46</v>
      </c>
      <c r="M8105" t="s">
        <v>45</v>
      </c>
      <c r="N8105" s="2">
        <v>41358</v>
      </c>
      <c r="O8105" s="2">
        <v>43213</v>
      </c>
      <c r="P8105" t="s">
        <v>24</v>
      </c>
      <c r="Q8105" t="s">
        <v>19</v>
      </c>
      <c r="R8105" s="5" t="str">
        <f t="shared" si="382"/>
        <v>0.1</v>
      </c>
      <c r="S8105" s="6" t="str">
        <f t="shared" si="383"/>
        <v/>
      </c>
      <c r="T8105">
        <f>ROUND(INT(表1[[#This Row],[合同结束日期]]-表1[[#This Row],[合同起始日期]])/365,1)</f>
        <v>5.0999999999999996</v>
      </c>
    </row>
    <row r="8106" spans="1:20">
      <c r="A8106" s="1">
        <v>42614</v>
      </c>
      <c r="B8106" t="s">
        <v>121</v>
      </c>
      <c r="C8106">
        <f t="shared" si="381"/>
        <v>3</v>
      </c>
      <c r="D8106" t="s">
        <v>124</v>
      </c>
      <c r="E8106" s="4">
        <v>537990</v>
      </c>
      <c r="F8106" s="4">
        <v>69024.116999999998</v>
      </c>
      <c r="G8106" s="3">
        <v>0.1283</v>
      </c>
      <c r="H8106" s="7">
        <v>896.65</v>
      </c>
      <c r="I8106" s="4">
        <v>115.040195</v>
      </c>
      <c r="J8106">
        <v>600</v>
      </c>
      <c r="K8106" t="s">
        <v>44</v>
      </c>
      <c r="L8106" t="s">
        <v>72</v>
      </c>
      <c r="M8106" t="s">
        <v>71</v>
      </c>
      <c r="N8106" s="2">
        <v>41267</v>
      </c>
      <c r="O8106" s="2">
        <v>44325</v>
      </c>
      <c r="P8106" t="s">
        <v>18</v>
      </c>
      <c r="Q8106" t="s">
        <v>123</v>
      </c>
      <c r="R8106" s="5" t="str">
        <f t="shared" si="382"/>
        <v>0.09</v>
      </c>
      <c r="S8106" s="6" t="str">
        <f t="shared" si="383"/>
        <v/>
      </c>
      <c r="T8106">
        <f>ROUND(INT(表1[[#This Row],[合同结束日期]]-表1[[#This Row],[合同起始日期]])/365,1)</f>
        <v>8.4</v>
      </c>
    </row>
    <row r="8107" spans="1:20">
      <c r="A8107" s="1">
        <v>42614</v>
      </c>
      <c r="B8107" t="s">
        <v>121</v>
      </c>
      <c r="C8107">
        <f t="shared" si="381"/>
        <v>3</v>
      </c>
      <c r="D8107" t="s">
        <v>125</v>
      </c>
      <c r="E8107" s="4">
        <v>812305.2</v>
      </c>
      <c r="F8107" s="4">
        <v>91628.026559999998</v>
      </c>
      <c r="G8107" s="3">
        <v>0.11280000000000001</v>
      </c>
      <c r="H8107" s="7">
        <v>1740.1568123393317</v>
      </c>
      <c r="I8107" s="4">
        <v>196.28968843187661</v>
      </c>
      <c r="J8107">
        <v>466.79999999999995</v>
      </c>
      <c r="K8107" t="s">
        <v>44</v>
      </c>
      <c r="L8107" t="s">
        <v>72</v>
      </c>
      <c r="M8107" t="s">
        <v>126</v>
      </c>
      <c r="N8107" s="2">
        <v>41257</v>
      </c>
      <c r="O8107" s="2">
        <v>44325</v>
      </c>
      <c r="P8107" t="s">
        <v>24</v>
      </c>
      <c r="Q8107" t="s">
        <v>123</v>
      </c>
      <c r="R8107" s="5" t="str">
        <f t="shared" si="382"/>
        <v>0.09</v>
      </c>
      <c r="S8107" s="6" t="str">
        <f t="shared" si="383"/>
        <v/>
      </c>
      <c r="T8107">
        <f>ROUND(INT(表1[[#This Row],[合同结束日期]]-表1[[#This Row],[合同起始日期]])/365,1)</f>
        <v>8.4</v>
      </c>
    </row>
    <row r="8108" spans="1:20">
      <c r="A8108" s="1">
        <v>42614</v>
      </c>
      <c r="B8108" t="s">
        <v>121</v>
      </c>
      <c r="C8108">
        <f t="shared" si="381"/>
        <v>3</v>
      </c>
      <c r="D8108" t="s">
        <v>136</v>
      </c>
      <c r="E8108" s="4">
        <v>293923.20000000001</v>
      </c>
      <c r="F8108" s="4">
        <v>49290.920639999989</v>
      </c>
      <c r="G8108" s="3">
        <v>0.16769999999999996</v>
      </c>
      <c r="H8108" s="7">
        <v>983.67871485943772</v>
      </c>
      <c r="I8108" s="4">
        <v>164.96292048192768</v>
      </c>
      <c r="J8108">
        <v>298.8</v>
      </c>
      <c r="K8108" t="s">
        <v>44</v>
      </c>
      <c r="L8108" t="s">
        <v>72</v>
      </c>
      <c r="M8108" t="s">
        <v>71</v>
      </c>
      <c r="N8108" s="2">
        <v>41271</v>
      </c>
      <c r="O8108" s="2">
        <v>43229</v>
      </c>
      <c r="P8108" t="s">
        <v>24</v>
      </c>
      <c r="Q8108" t="s">
        <v>48</v>
      </c>
      <c r="R8108" s="5" t="str">
        <f t="shared" si="382"/>
        <v>0.11</v>
      </c>
      <c r="S8108" s="6" t="str">
        <f t="shared" si="383"/>
        <v/>
      </c>
      <c r="T8108">
        <f>ROUND(INT(表1[[#This Row],[合同结束日期]]-表1[[#This Row],[合同起始日期]])/365,1)</f>
        <v>5.4</v>
      </c>
    </row>
    <row r="8109" spans="1:20">
      <c r="A8109" s="1">
        <v>42614</v>
      </c>
      <c r="B8109" t="s">
        <v>121</v>
      </c>
      <c r="C8109">
        <f t="shared" si="381"/>
        <v>3</v>
      </c>
      <c r="D8109" t="s">
        <v>137</v>
      </c>
      <c r="E8109" s="4">
        <v>205291.89600000001</v>
      </c>
      <c r="F8109" s="4">
        <v>41407.375423200006</v>
      </c>
      <c r="G8109" s="3">
        <v>0.20170000000000002</v>
      </c>
      <c r="H8109" s="7">
        <v>834.51990243902446</v>
      </c>
      <c r="I8109" s="4">
        <v>168.32266432195124</v>
      </c>
      <c r="J8109">
        <v>246</v>
      </c>
      <c r="K8109" t="s">
        <v>44</v>
      </c>
      <c r="L8109" t="s">
        <v>72</v>
      </c>
      <c r="M8109" t="s">
        <v>126</v>
      </c>
      <c r="N8109" s="2">
        <v>41249</v>
      </c>
      <c r="O8109" s="2">
        <v>43229</v>
      </c>
      <c r="P8109" t="s">
        <v>24</v>
      </c>
      <c r="Q8109" t="s">
        <v>19</v>
      </c>
      <c r="R8109" s="5" t="str">
        <f t="shared" si="382"/>
        <v>0.1</v>
      </c>
      <c r="S8109" s="6" t="str">
        <f t="shared" si="383"/>
        <v/>
      </c>
      <c r="T8109">
        <f>ROUND(INT(表1[[#This Row],[合同结束日期]]-表1[[#This Row],[合同起始日期]])/365,1)</f>
        <v>5.4</v>
      </c>
    </row>
    <row r="8110" spans="1:20">
      <c r="A8110" s="1">
        <v>42614</v>
      </c>
      <c r="B8110" t="s">
        <v>121</v>
      </c>
      <c r="C8110">
        <f t="shared" si="381"/>
        <v>3</v>
      </c>
      <c r="D8110" t="s">
        <v>147</v>
      </c>
      <c r="E8110" s="4">
        <v>845640.75599999994</v>
      </c>
      <c r="F8110" s="4">
        <v>88200.330850800005</v>
      </c>
      <c r="G8110" s="3">
        <v>0.10430000000000002</v>
      </c>
      <c r="H8110" s="7">
        <v>1042.4565532544379</v>
      </c>
      <c r="I8110" s="4">
        <v>108.72821850443789</v>
      </c>
      <c r="J8110">
        <v>811.19999999999993</v>
      </c>
      <c r="K8110" t="s">
        <v>44</v>
      </c>
      <c r="L8110" t="s">
        <v>72</v>
      </c>
      <c r="M8110" t="s">
        <v>71</v>
      </c>
      <c r="N8110" s="2">
        <v>41240</v>
      </c>
      <c r="O8110" s="2">
        <v>44325</v>
      </c>
      <c r="P8110" t="s">
        <v>18</v>
      </c>
      <c r="Q8110" t="s">
        <v>42</v>
      </c>
      <c r="R8110" s="5" t="str">
        <f t="shared" si="382"/>
        <v>0.08</v>
      </c>
      <c r="S8110" s="6" t="str">
        <f t="shared" si="383"/>
        <v/>
      </c>
      <c r="T8110">
        <f>ROUND(INT(表1[[#This Row],[合同结束日期]]-表1[[#This Row],[合同起始日期]])/365,1)</f>
        <v>8.5</v>
      </c>
    </row>
    <row r="8111" spans="1:20">
      <c r="A8111" s="1">
        <v>42614</v>
      </c>
      <c r="B8111" t="s">
        <v>121</v>
      </c>
      <c r="C8111">
        <f t="shared" si="381"/>
        <v>3</v>
      </c>
      <c r="D8111" t="s">
        <v>142</v>
      </c>
      <c r="E8111" s="4">
        <v>270955.32</v>
      </c>
      <c r="F8111" s="4">
        <v>52971.765059999998</v>
      </c>
      <c r="G8111" s="3">
        <v>0.19549999999999998</v>
      </c>
      <c r="H8111" s="7">
        <v>1026.3459090909091</v>
      </c>
      <c r="I8111" s="4">
        <v>200.65062522727271</v>
      </c>
      <c r="J8111">
        <v>264</v>
      </c>
      <c r="K8111" t="s">
        <v>60</v>
      </c>
      <c r="L8111" t="s">
        <v>61</v>
      </c>
      <c r="M8111" t="s">
        <v>143</v>
      </c>
      <c r="N8111" s="2">
        <v>41383</v>
      </c>
      <c r="O8111" s="2">
        <v>42873</v>
      </c>
      <c r="P8111" t="s">
        <v>24</v>
      </c>
      <c r="Q8111" t="s">
        <v>48</v>
      </c>
      <c r="R8111" s="5" t="str">
        <f t="shared" si="382"/>
        <v>0.11</v>
      </c>
      <c r="S8111" s="6" t="str">
        <f t="shared" si="383"/>
        <v/>
      </c>
      <c r="T8111">
        <f>ROUND(INT(表1[[#This Row],[合同结束日期]]-表1[[#This Row],[合同起始日期]])/365,1)</f>
        <v>4.0999999999999996</v>
      </c>
    </row>
    <row r="8112" spans="1:20">
      <c r="A8112" s="1">
        <v>42614</v>
      </c>
      <c r="B8112" t="s">
        <v>121</v>
      </c>
      <c r="C8112">
        <f t="shared" si="381"/>
        <v>3</v>
      </c>
      <c r="D8112" t="s">
        <v>148</v>
      </c>
      <c r="E8112" s="4">
        <v>117776.28000000001</v>
      </c>
      <c r="F8112" s="4">
        <v>18596.874612000003</v>
      </c>
      <c r="G8112" s="3">
        <v>0.15790000000000001</v>
      </c>
      <c r="H8112" s="7">
        <v>1583.0145161290327</v>
      </c>
      <c r="I8112" s="4">
        <v>249.95799209677426</v>
      </c>
      <c r="J8112">
        <v>74.399999999999991</v>
      </c>
      <c r="K8112" t="s">
        <v>44</v>
      </c>
      <c r="L8112" t="s">
        <v>72</v>
      </c>
      <c r="M8112" t="s">
        <v>126</v>
      </c>
      <c r="N8112" s="2">
        <v>41312</v>
      </c>
      <c r="O8112" s="2">
        <v>43229</v>
      </c>
      <c r="P8112" t="s">
        <v>24</v>
      </c>
      <c r="Q8112" t="s">
        <v>65</v>
      </c>
      <c r="R8112" s="5" t="str">
        <f t="shared" si="382"/>
        <v>0.12</v>
      </c>
      <c r="S8112" s="6" t="str">
        <f t="shared" si="383"/>
        <v/>
      </c>
      <c r="T8112">
        <f>ROUND(INT(表1[[#This Row],[合同结束日期]]-表1[[#This Row],[合同起始日期]])/365,1)</f>
        <v>5.3</v>
      </c>
    </row>
    <row r="8113" spans="1:20">
      <c r="A8113" s="1">
        <v>42614</v>
      </c>
      <c r="B8113" t="s">
        <v>121</v>
      </c>
      <c r="C8113">
        <f t="shared" ref="C8113:C8176" si="384">IF($B8113="负一层",-1,IF($B8113="负一夹层",0,IF($B8113="一层",1,IF($B8113="二层",2,IF($B8113="三层",3,IF($B8113="四层",4))))))</f>
        <v>3</v>
      </c>
      <c r="D8113" t="s">
        <v>149</v>
      </c>
      <c r="E8113" s="4">
        <v>1997761.56</v>
      </c>
      <c r="F8113" s="4">
        <v>261771.6912</v>
      </c>
      <c r="G8113" s="3">
        <v>0.13103249979441992</v>
      </c>
      <c r="H8113" s="7">
        <v>447.76796664873592</v>
      </c>
      <c r="I8113" s="4">
        <v>58.672155997848314</v>
      </c>
      <c r="J8113">
        <v>4461.5999999999995</v>
      </c>
      <c r="K8113" t="s">
        <v>151</v>
      </c>
      <c r="L8113" t="s">
        <v>150</v>
      </c>
      <c r="M8113" t="s">
        <v>150</v>
      </c>
      <c r="N8113" s="2">
        <v>41150</v>
      </c>
      <c r="O8113" s="2">
        <v>48708</v>
      </c>
      <c r="P8113" t="s">
        <v>24</v>
      </c>
      <c r="Q8113" t="s">
        <v>65</v>
      </c>
      <c r="R8113" s="5" t="str">
        <f t="shared" ref="R8113:R8176" si="385">IF(ISERROR(FIND(",",$Q8113)),$Q8113,LEFT($Q8113,FIND(",",$Q8113)-1))</f>
        <v>0.12</v>
      </c>
      <c r="S8113" s="6" t="str">
        <f t="shared" si="383"/>
        <v/>
      </c>
      <c r="T8113">
        <f>ROUND(INT(表1[[#This Row],[合同结束日期]]-表1[[#This Row],[合同起始日期]])/365,1)</f>
        <v>20.7</v>
      </c>
    </row>
    <row r="8114" spans="1:20">
      <c r="A8114" s="1">
        <v>42614</v>
      </c>
      <c r="B8114" t="s">
        <v>121</v>
      </c>
      <c r="C8114">
        <f t="shared" si="384"/>
        <v>3</v>
      </c>
      <c r="D8114" t="s">
        <v>166</v>
      </c>
      <c r="E8114" s="4">
        <v>360068.39999999997</v>
      </c>
      <c r="F8114" s="4">
        <v>75038.254560000001</v>
      </c>
      <c r="G8114" s="3">
        <v>0.20840000000000003</v>
      </c>
      <c r="H8114" s="7">
        <v>1775.4852071005917</v>
      </c>
      <c r="I8114" s="4">
        <v>370.01111715976333</v>
      </c>
      <c r="J8114">
        <v>202.79999999999998</v>
      </c>
      <c r="K8114" t="s">
        <v>20</v>
      </c>
      <c r="L8114" t="s">
        <v>21</v>
      </c>
      <c r="M8114" t="s">
        <v>130</v>
      </c>
      <c r="N8114" s="2">
        <v>41281</v>
      </c>
      <c r="O8114" s="2">
        <v>43229</v>
      </c>
      <c r="P8114" t="s">
        <v>24</v>
      </c>
      <c r="Q8114" t="s">
        <v>56</v>
      </c>
      <c r="R8114" s="5" t="str">
        <f t="shared" si="385"/>
        <v>0.17</v>
      </c>
      <c r="S8114" s="6" t="str">
        <f t="shared" ref="S8114:S8177" si="386">IF(ISERROR(FIND(",",$Q8114)),"",RIGHT($Q8114,LEN($Q8114)-FIND(",",$Q8114)))</f>
        <v/>
      </c>
      <c r="T8114">
        <f>ROUND(INT(表1[[#This Row],[合同结束日期]]-表1[[#This Row],[合同起始日期]])/365,1)</f>
        <v>5.3</v>
      </c>
    </row>
    <row r="8115" spans="1:20">
      <c r="A8115" s="1">
        <v>42614</v>
      </c>
      <c r="B8115" t="s">
        <v>121</v>
      </c>
      <c r="C8115">
        <f t="shared" si="384"/>
        <v>3</v>
      </c>
      <c r="D8115" t="s">
        <v>225</v>
      </c>
      <c r="E8115" s="4">
        <v>372000</v>
      </c>
      <c r="F8115" s="4">
        <v>30662.579999999994</v>
      </c>
      <c r="G8115" s="3">
        <v>8.2426290322580628E-2</v>
      </c>
      <c r="H8115" s="7">
        <v>2060.7591570830286</v>
      </c>
      <c r="I8115" s="4">
        <v>169.86073256664227</v>
      </c>
      <c r="J8115">
        <v>180.51599999999999</v>
      </c>
      <c r="K8115" t="s">
        <v>44</v>
      </c>
      <c r="L8115" t="s">
        <v>72</v>
      </c>
      <c r="M8115" t="s">
        <v>126</v>
      </c>
      <c r="N8115" s="2">
        <v>41337</v>
      </c>
      <c r="O8115" s="2">
        <v>46917</v>
      </c>
      <c r="P8115" t="s">
        <v>24</v>
      </c>
      <c r="Q8115">
        <v>0.08</v>
      </c>
      <c r="R8115" s="5">
        <f t="shared" si="385"/>
        <v>0.08</v>
      </c>
      <c r="S8115" s="6" t="str">
        <f t="shared" si="386"/>
        <v/>
      </c>
      <c r="T8115">
        <f>ROUND(INT(表1[[#This Row],[合同结束日期]]-表1[[#This Row],[合同起始日期]])/365,1)</f>
        <v>15.3</v>
      </c>
    </row>
    <row r="8116" spans="1:20">
      <c r="A8116" s="1">
        <v>42614</v>
      </c>
      <c r="B8116" t="s">
        <v>121</v>
      </c>
      <c r="C8116">
        <f t="shared" si="384"/>
        <v>3</v>
      </c>
      <c r="D8116" t="s">
        <v>174</v>
      </c>
      <c r="E8116" s="4">
        <v>298038</v>
      </c>
      <c r="F8116" s="4">
        <v>75820.867200000008</v>
      </c>
      <c r="G8116" s="3">
        <v>0.25440000000000002</v>
      </c>
      <c r="H8116" s="7">
        <v>530.69444444444446</v>
      </c>
      <c r="I8116" s="4">
        <v>135.00866666666667</v>
      </c>
      <c r="J8116">
        <v>561.6</v>
      </c>
      <c r="K8116" t="s">
        <v>76</v>
      </c>
      <c r="L8116" t="s">
        <v>75</v>
      </c>
      <c r="M8116" t="s">
        <v>75</v>
      </c>
      <c r="N8116" s="2">
        <v>41243</v>
      </c>
      <c r="O8116" s="2">
        <v>43229</v>
      </c>
      <c r="P8116" t="s">
        <v>24</v>
      </c>
      <c r="Q8116" t="s">
        <v>48</v>
      </c>
      <c r="R8116" s="5" t="str">
        <f t="shared" si="385"/>
        <v>0.11</v>
      </c>
      <c r="S8116" s="6" t="str">
        <f t="shared" si="386"/>
        <v/>
      </c>
      <c r="T8116">
        <f>ROUND(INT(表1[[#This Row],[合同结束日期]]-表1[[#This Row],[合同起始日期]])/365,1)</f>
        <v>5.4</v>
      </c>
    </row>
    <row r="8117" spans="1:20">
      <c r="A8117" s="1">
        <v>42614</v>
      </c>
      <c r="B8117" t="s">
        <v>121</v>
      </c>
      <c r="C8117">
        <f t="shared" si="384"/>
        <v>3</v>
      </c>
      <c r="D8117" t="s">
        <v>175</v>
      </c>
      <c r="E8117" s="4">
        <v>1125702</v>
      </c>
      <c r="F8117" s="4">
        <v>196660.13939999999</v>
      </c>
      <c r="G8117" s="3">
        <v>0.17469999999999999</v>
      </c>
      <c r="H8117" s="7">
        <v>572.35204392922515</v>
      </c>
      <c r="I8117" s="4">
        <v>99.989902074435633</v>
      </c>
      <c r="J8117">
        <v>1966.8</v>
      </c>
      <c r="K8117" t="s">
        <v>20</v>
      </c>
      <c r="L8117" t="s">
        <v>173</v>
      </c>
      <c r="M8117" t="s">
        <v>172</v>
      </c>
      <c r="N8117" s="2">
        <v>41288</v>
      </c>
      <c r="O8117" s="2">
        <v>44694</v>
      </c>
      <c r="P8117" t="s">
        <v>18</v>
      </c>
      <c r="Q8117">
        <v>0</v>
      </c>
      <c r="R8117" s="5">
        <f t="shared" si="385"/>
        <v>0</v>
      </c>
      <c r="S8117" s="6" t="str">
        <f t="shared" si="386"/>
        <v/>
      </c>
      <c r="T8117">
        <f>ROUND(INT(表1[[#This Row],[合同结束日期]]-表1[[#This Row],[合同起始日期]])/365,1)</f>
        <v>9.3000000000000007</v>
      </c>
    </row>
    <row r="8118" spans="1:20">
      <c r="A8118" s="1">
        <v>42614</v>
      </c>
      <c r="B8118" t="s">
        <v>121</v>
      </c>
      <c r="C8118">
        <f t="shared" si="384"/>
        <v>3</v>
      </c>
      <c r="D8118" t="s">
        <v>158</v>
      </c>
      <c r="E8118" s="4">
        <v>151322.4</v>
      </c>
      <c r="F8118" s="4">
        <v>28978.239600000004</v>
      </c>
      <c r="G8118" s="3">
        <v>0.19150000000000003</v>
      </c>
      <c r="H8118" s="7">
        <v>2251.8214285714284</v>
      </c>
      <c r="I8118" s="4">
        <v>431.22380357142862</v>
      </c>
      <c r="J8118">
        <v>67.2</v>
      </c>
      <c r="K8118" t="s">
        <v>11</v>
      </c>
      <c r="L8118" t="s">
        <v>13</v>
      </c>
      <c r="M8118" t="s">
        <v>27</v>
      </c>
      <c r="N8118" s="2">
        <v>41330</v>
      </c>
      <c r="O8118" s="2">
        <v>42864</v>
      </c>
      <c r="P8118" t="s">
        <v>24</v>
      </c>
      <c r="Q8118" t="s">
        <v>59</v>
      </c>
      <c r="R8118" s="5" t="str">
        <f t="shared" si="385"/>
        <v>0.16</v>
      </c>
      <c r="S8118" s="6" t="str">
        <f t="shared" si="386"/>
        <v/>
      </c>
      <c r="T8118">
        <f>ROUND(INT(表1[[#This Row],[合同结束日期]]-表1[[#This Row],[合同起始日期]])/365,1)</f>
        <v>4.2</v>
      </c>
    </row>
    <row r="8119" spans="1:20">
      <c r="A8119" s="1">
        <v>42614</v>
      </c>
      <c r="B8119" t="s">
        <v>121</v>
      </c>
      <c r="C8119">
        <f t="shared" si="384"/>
        <v>3</v>
      </c>
      <c r="D8119" t="s">
        <v>244</v>
      </c>
      <c r="E8119" s="4">
        <v>464942.39999999997</v>
      </c>
      <c r="F8119" s="4">
        <v>92848.997279999996</v>
      </c>
      <c r="G8119" s="3">
        <v>0.19970000000000002</v>
      </c>
      <c r="H8119" s="7">
        <v>2499.690322580645</v>
      </c>
      <c r="I8119" s="4">
        <v>499.18815741935481</v>
      </c>
      <c r="J8119">
        <v>186</v>
      </c>
      <c r="K8119" t="s">
        <v>11</v>
      </c>
      <c r="L8119" t="s">
        <v>13</v>
      </c>
      <c r="M8119" t="s">
        <v>27</v>
      </c>
      <c r="N8119" s="2">
        <v>41445</v>
      </c>
      <c r="O8119" s="2">
        <v>42935</v>
      </c>
      <c r="P8119" t="s">
        <v>24</v>
      </c>
      <c r="Q8119" t="s">
        <v>56</v>
      </c>
      <c r="R8119" s="5" t="str">
        <f t="shared" si="385"/>
        <v>0.17</v>
      </c>
      <c r="S8119" s="6" t="str">
        <f t="shared" si="386"/>
        <v/>
      </c>
      <c r="T8119">
        <f>ROUND(INT(表1[[#This Row],[合同结束日期]]-表1[[#This Row],[合同起始日期]])/365,1)</f>
        <v>4.0999999999999996</v>
      </c>
    </row>
    <row r="8120" spans="1:20">
      <c r="A8120" s="1">
        <v>42614</v>
      </c>
      <c r="B8120" t="s">
        <v>121</v>
      </c>
      <c r="C8120">
        <f t="shared" si="384"/>
        <v>3</v>
      </c>
      <c r="D8120" t="s">
        <v>312</v>
      </c>
      <c r="E8120" s="4">
        <v>686926.32</v>
      </c>
      <c r="F8120" s="4">
        <v>72195.956231999997</v>
      </c>
      <c r="G8120" s="3">
        <v>0.1051</v>
      </c>
      <c r="H8120" s="7">
        <v>4209.107352941176</v>
      </c>
      <c r="I8120" s="4">
        <v>442.37718279411769</v>
      </c>
      <c r="J8120">
        <v>163.19999999999999</v>
      </c>
      <c r="K8120" t="s">
        <v>44</v>
      </c>
      <c r="L8120" t="s">
        <v>72</v>
      </c>
      <c r="M8120" t="s">
        <v>71</v>
      </c>
      <c r="N8120" s="2">
        <v>41640</v>
      </c>
      <c r="O8120" s="2">
        <v>43100</v>
      </c>
      <c r="P8120" t="s">
        <v>18</v>
      </c>
      <c r="Q8120" t="s">
        <v>19</v>
      </c>
      <c r="R8120" s="5" t="str">
        <f t="shared" si="385"/>
        <v>0.1</v>
      </c>
      <c r="S8120" s="6" t="str">
        <f t="shared" si="386"/>
        <v/>
      </c>
      <c r="T8120">
        <f>ROUND(INT(表1[[#This Row],[合同结束日期]]-表1[[#This Row],[合同起始日期]])/365,1)</f>
        <v>4</v>
      </c>
    </row>
    <row r="8121" spans="1:20">
      <c r="A8121" s="1">
        <v>42614</v>
      </c>
      <c r="B8121" t="s">
        <v>121</v>
      </c>
      <c r="C8121">
        <f t="shared" si="384"/>
        <v>3</v>
      </c>
      <c r="D8121" t="s">
        <v>327</v>
      </c>
      <c r="E8121" s="4">
        <v>42787.199999999997</v>
      </c>
      <c r="F8121" s="4">
        <v>11351.444160000001</v>
      </c>
      <c r="G8121" s="3">
        <v>0.26530000000000004</v>
      </c>
      <c r="H8121" s="7">
        <v>1485.6666666666667</v>
      </c>
      <c r="I8121" s="4">
        <v>394.14736666666676</v>
      </c>
      <c r="J8121">
        <v>28.799999999999997</v>
      </c>
      <c r="K8121" t="s">
        <v>20</v>
      </c>
      <c r="L8121" t="s">
        <v>21</v>
      </c>
      <c r="M8121" t="s">
        <v>134</v>
      </c>
      <c r="N8121" s="2">
        <v>41787</v>
      </c>
      <c r="O8121" s="2">
        <v>42882</v>
      </c>
      <c r="P8121" t="s">
        <v>24</v>
      </c>
      <c r="Q8121" t="s">
        <v>65</v>
      </c>
      <c r="R8121" s="5" t="str">
        <f t="shared" si="385"/>
        <v>0.12</v>
      </c>
      <c r="S8121" s="6" t="str">
        <f t="shared" si="386"/>
        <v/>
      </c>
      <c r="T8121">
        <f>ROUND(INT(表1[[#This Row],[合同结束日期]]-表1[[#This Row],[合同起始日期]])/365,1)</f>
        <v>3</v>
      </c>
    </row>
    <row r="8122" spans="1:20">
      <c r="A8122" s="1">
        <v>42614</v>
      </c>
      <c r="B8122" t="s">
        <v>121</v>
      </c>
      <c r="C8122">
        <f t="shared" si="384"/>
        <v>3</v>
      </c>
      <c r="D8122" t="s">
        <v>339</v>
      </c>
      <c r="E8122" s="4">
        <v>37278</v>
      </c>
      <c r="F8122" s="4">
        <v>7943.9417999999987</v>
      </c>
      <c r="G8122" s="3">
        <v>0.21309999999999996</v>
      </c>
      <c r="H8122" s="7">
        <v>2588.7500000000005</v>
      </c>
      <c r="I8122" s="4">
        <v>551.66262499999993</v>
      </c>
      <c r="J8122">
        <v>14.399999999999999</v>
      </c>
      <c r="K8122" t="s">
        <v>44</v>
      </c>
      <c r="L8122" t="s">
        <v>46</v>
      </c>
      <c r="M8122" t="s">
        <v>187</v>
      </c>
      <c r="N8122" s="2">
        <v>41864</v>
      </c>
      <c r="O8122" s="2">
        <v>42959</v>
      </c>
      <c r="P8122" t="s">
        <v>24</v>
      </c>
      <c r="Q8122" t="s">
        <v>59</v>
      </c>
      <c r="R8122" s="5" t="str">
        <f t="shared" si="385"/>
        <v>0.16</v>
      </c>
      <c r="S8122" s="6" t="str">
        <f t="shared" si="386"/>
        <v/>
      </c>
      <c r="T8122">
        <f>ROUND(INT(表1[[#This Row],[合同结束日期]]-表1[[#This Row],[合同起始日期]])/365,1)</f>
        <v>3</v>
      </c>
    </row>
    <row r="8123" spans="1:20">
      <c r="A8123" s="1">
        <v>42614</v>
      </c>
      <c r="B8123" t="s">
        <v>121</v>
      </c>
      <c r="C8123">
        <f t="shared" si="384"/>
        <v>3</v>
      </c>
      <c r="D8123" t="s">
        <v>340</v>
      </c>
      <c r="E8123" s="4">
        <v>93128.4</v>
      </c>
      <c r="F8123" s="4">
        <v>15133.365</v>
      </c>
      <c r="G8123" s="3">
        <v>0.16250000000000001</v>
      </c>
      <c r="H8123" s="7">
        <v>2042.2894736842104</v>
      </c>
      <c r="I8123" s="4">
        <v>331.8720394736842</v>
      </c>
      <c r="J8123">
        <v>45.6</v>
      </c>
      <c r="K8123" t="s">
        <v>44</v>
      </c>
      <c r="L8123" t="s">
        <v>46</v>
      </c>
      <c r="M8123" t="s">
        <v>45</v>
      </c>
      <c r="N8123" s="2">
        <v>41841</v>
      </c>
      <c r="O8123" s="2">
        <v>43659</v>
      </c>
      <c r="P8123" t="s">
        <v>24</v>
      </c>
      <c r="Q8123" t="s">
        <v>28</v>
      </c>
      <c r="R8123" s="5" t="str">
        <f t="shared" si="385"/>
        <v>0.13</v>
      </c>
      <c r="S8123" s="6" t="str">
        <f t="shared" si="386"/>
        <v/>
      </c>
      <c r="T8123">
        <f>ROUND(INT(表1[[#This Row],[合同结束日期]]-表1[[#This Row],[合同起始日期]])/365,1)</f>
        <v>5</v>
      </c>
    </row>
    <row r="8124" spans="1:20">
      <c r="A8124" s="1">
        <v>42614</v>
      </c>
      <c r="B8124" t="s">
        <v>121</v>
      </c>
      <c r="C8124">
        <f t="shared" si="384"/>
        <v>3</v>
      </c>
      <c r="D8124" t="s">
        <v>367</v>
      </c>
      <c r="E8124" s="4">
        <v>750044.76</v>
      </c>
      <c r="F8124" s="4">
        <v>126007.51968</v>
      </c>
      <c r="G8124" s="3">
        <v>0.16799999999999998</v>
      </c>
      <c r="H8124" s="7">
        <v>6250.3730000000005</v>
      </c>
      <c r="I8124" s="4">
        <v>1050.062664</v>
      </c>
      <c r="J8124">
        <v>120</v>
      </c>
      <c r="K8124" t="s">
        <v>11</v>
      </c>
      <c r="L8124" t="s">
        <v>51</v>
      </c>
      <c r="M8124" t="s">
        <v>50</v>
      </c>
      <c r="N8124" s="2">
        <v>41989</v>
      </c>
      <c r="O8124" s="2">
        <v>42719</v>
      </c>
      <c r="P8124" t="s">
        <v>24</v>
      </c>
      <c r="Q8124" t="s">
        <v>59</v>
      </c>
      <c r="R8124" s="5" t="str">
        <f t="shared" si="385"/>
        <v>0.16</v>
      </c>
      <c r="S8124" s="6" t="str">
        <f t="shared" si="386"/>
        <v/>
      </c>
      <c r="T8124">
        <f>ROUND(INT(表1[[#This Row],[合同结束日期]]-表1[[#This Row],[合同起始日期]])/365,1)</f>
        <v>2</v>
      </c>
    </row>
    <row r="8125" spans="1:20">
      <c r="A8125" s="1">
        <v>42614</v>
      </c>
      <c r="B8125" t="s">
        <v>121</v>
      </c>
      <c r="C8125">
        <f t="shared" si="384"/>
        <v>3</v>
      </c>
      <c r="D8125" t="s">
        <v>380</v>
      </c>
      <c r="E8125" s="4">
        <v>164037.12</v>
      </c>
      <c r="F8125" s="4">
        <v>34513.410047999998</v>
      </c>
      <c r="G8125" s="3">
        <v>0.2104</v>
      </c>
      <c r="H8125" s="7">
        <v>1798.6526315789472</v>
      </c>
      <c r="I8125" s="4">
        <v>378.43651368421047</v>
      </c>
      <c r="J8125">
        <v>91.2</v>
      </c>
      <c r="K8125" t="s">
        <v>20</v>
      </c>
      <c r="L8125" t="s">
        <v>21</v>
      </c>
      <c r="M8125" t="s">
        <v>130</v>
      </c>
      <c r="N8125" s="2">
        <v>42104</v>
      </c>
      <c r="O8125" s="2">
        <v>42834</v>
      </c>
      <c r="P8125" t="s">
        <v>24</v>
      </c>
      <c r="Q8125" t="s">
        <v>56</v>
      </c>
      <c r="R8125" s="5" t="str">
        <f t="shared" si="385"/>
        <v>0.17</v>
      </c>
      <c r="S8125" s="6" t="str">
        <f t="shared" si="386"/>
        <v/>
      </c>
      <c r="T8125">
        <f>ROUND(INT(表1[[#This Row],[合同结束日期]]-表1[[#This Row],[合同起始日期]])/365,1)</f>
        <v>2</v>
      </c>
    </row>
    <row r="8126" spans="1:20">
      <c r="A8126" s="1">
        <v>42614</v>
      </c>
      <c r="B8126" t="s">
        <v>121</v>
      </c>
      <c r="C8126">
        <f t="shared" si="384"/>
        <v>3</v>
      </c>
      <c r="D8126" t="s">
        <v>135</v>
      </c>
      <c r="E8126" s="4">
        <v>433459.20000000001</v>
      </c>
      <c r="F8126" s="4">
        <v>95751.137279999981</v>
      </c>
      <c r="G8126" s="3">
        <v>0.22089999999999996</v>
      </c>
      <c r="H8126" s="7">
        <v>1047.0028985507247</v>
      </c>
      <c r="I8126" s="4">
        <v>231.28294028985502</v>
      </c>
      <c r="J8126">
        <v>414</v>
      </c>
      <c r="K8126" t="s">
        <v>44</v>
      </c>
      <c r="L8126" t="s">
        <v>72</v>
      </c>
      <c r="M8126" t="s">
        <v>71</v>
      </c>
      <c r="N8126" s="2">
        <v>42104</v>
      </c>
      <c r="O8126" s="2">
        <v>43594</v>
      </c>
      <c r="P8126" t="s">
        <v>24</v>
      </c>
      <c r="Q8126" t="s">
        <v>48</v>
      </c>
      <c r="R8126" s="5" t="str">
        <f t="shared" si="385"/>
        <v>0.11</v>
      </c>
      <c r="S8126" s="6" t="str">
        <f t="shared" si="386"/>
        <v/>
      </c>
      <c r="T8126">
        <f>ROUND(INT(表1[[#This Row],[合同结束日期]]-表1[[#This Row],[合同起始日期]])/365,1)</f>
        <v>4.0999999999999996</v>
      </c>
    </row>
    <row r="8127" spans="1:20">
      <c r="A8127" s="1">
        <v>42614</v>
      </c>
      <c r="B8127" t="s">
        <v>121</v>
      </c>
      <c r="C8127">
        <f t="shared" si="384"/>
        <v>3</v>
      </c>
      <c r="D8127" t="s">
        <v>319</v>
      </c>
      <c r="E8127" s="4">
        <v>220690.8</v>
      </c>
      <c r="F8127" s="4">
        <v>40033.311120000006</v>
      </c>
      <c r="G8127" s="3">
        <v>0.18140000000000003</v>
      </c>
      <c r="H8127" s="7">
        <v>13136.357142857141</v>
      </c>
      <c r="I8127" s="4">
        <v>2382.935185714286</v>
      </c>
      <c r="J8127">
        <v>16.8</v>
      </c>
      <c r="K8127" t="s">
        <v>20</v>
      </c>
      <c r="L8127" t="s">
        <v>21</v>
      </c>
      <c r="M8127" t="s">
        <v>130</v>
      </c>
      <c r="N8127" s="2">
        <v>42112</v>
      </c>
      <c r="O8127" s="2">
        <v>42842</v>
      </c>
      <c r="P8127" t="s">
        <v>24</v>
      </c>
      <c r="Q8127" t="s">
        <v>56</v>
      </c>
      <c r="R8127" s="5" t="str">
        <f t="shared" si="385"/>
        <v>0.17</v>
      </c>
      <c r="S8127" s="6" t="str">
        <f t="shared" si="386"/>
        <v/>
      </c>
      <c r="T8127">
        <f>ROUND(INT(表1[[#This Row],[合同结束日期]]-表1[[#This Row],[合同起始日期]])/365,1)</f>
        <v>2</v>
      </c>
    </row>
    <row r="8128" spans="1:20">
      <c r="A8128" s="1">
        <v>42614</v>
      </c>
      <c r="B8128" t="s">
        <v>121</v>
      </c>
      <c r="C8128">
        <f t="shared" si="384"/>
        <v>3</v>
      </c>
      <c r="D8128" t="s">
        <v>402</v>
      </c>
      <c r="E8128" s="4">
        <v>178527.24000000002</v>
      </c>
      <c r="F8128" s="4">
        <v>29332.025532000003</v>
      </c>
      <c r="G8128" s="3">
        <v>0.1643</v>
      </c>
      <c r="H8128" s="7">
        <v>1983.6360000000002</v>
      </c>
      <c r="I8128" s="4">
        <v>325.91139480000004</v>
      </c>
      <c r="J8128">
        <v>90</v>
      </c>
      <c r="K8128" t="s">
        <v>20</v>
      </c>
      <c r="L8128" t="s">
        <v>21</v>
      </c>
      <c r="M8128" t="s">
        <v>130</v>
      </c>
      <c r="N8128" s="2">
        <v>42123</v>
      </c>
      <c r="O8128" s="2">
        <v>42853</v>
      </c>
      <c r="P8128" t="s">
        <v>24</v>
      </c>
      <c r="Q8128" t="s">
        <v>28</v>
      </c>
      <c r="R8128" s="5" t="str">
        <f t="shared" si="385"/>
        <v>0.13</v>
      </c>
      <c r="S8128" s="6" t="str">
        <f t="shared" si="386"/>
        <v/>
      </c>
      <c r="T8128">
        <f>ROUND(INT(表1[[#This Row],[合同结束日期]]-表1[[#This Row],[合同起始日期]])/365,1)</f>
        <v>2</v>
      </c>
    </row>
    <row r="8129" spans="1:20">
      <c r="A8129" s="1">
        <v>42614</v>
      </c>
      <c r="B8129" t="s">
        <v>121</v>
      </c>
      <c r="C8129">
        <f t="shared" si="384"/>
        <v>3</v>
      </c>
      <c r="D8129" t="s">
        <v>424</v>
      </c>
      <c r="E8129" s="4">
        <v>200349.6</v>
      </c>
      <c r="F8129" s="4">
        <v>30713.593679999994</v>
      </c>
      <c r="G8129" s="3">
        <v>0.15329999999999996</v>
      </c>
      <c r="H8129" s="7">
        <v>3150.1509433962269</v>
      </c>
      <c r="I8129" s="4">
        <v>482.91813962264149</v>
      </c>
      <c r="J8129">
        <v>63.599999999999994</v>
      </c>
      <c r="K8129" t="s">
        <v>20</v>
      </c>
      <c r="L8129" t="s">
        <v>21</v>
      </c>
      <c r="M8129" t="s">
        <v>130</v>
      </c>
      <c r="N8129" s="2">
        <v>42134</v>
      </c>
      <c r="O8129" s="2">
        <v>42864</v>
      </c>
      <c r="P8129" t="s">
        <v>24</v>
      </c>
      <c r="Q8129" t="s">
        <v>28</v>
      </c>
      <c r="R8129" s="5" t="str">
        <f t="shared" si="385"/>
        <v>0.13</v>
      </c>
      <c r="S8129" s="6" t="str">
        <f t="shared" si="386"/>
        <v/>
      </c>
      <c r="T8129">
        <f>ROUND(INT(表1[[#This Row],[合同结束日期]]-表1[[#This Row],[合同起始日期]])/365,1)</f>
        <v>2</v>
      </c>
    </row>
    <row r="8130" spans="1:20">
      <c r="A8130" s="1">
        <v>42614</v>
      </c>
      <c r="B8130" t="s">
        <v>121</v>
      </c>
      <c r="C8130">
        <f t="shared" si="384"/>
        <v>3</v>
      </c>
      <c r="D8130" t="s">
        <v>108</v>
      </c>
      <c r="E8130" s="4">
        <v>114848.4</v>
      </c>
      <c r="F8130" s="4">
        <v>21740.80212</v>
      </c>
      <c r="G8130" s="3">
        <v>0.18930000000000002</v>
      </c>
      <c r="H8130" s="7">
        <v>1709.0535714285713</v>
      </c>
      <c r="I8130" s="4">
        <v>323.52384107142854</v>
      </c>
      <c r="J8130">
        <v>67.2</v>
      </c>
      <c r="K8130" t="s">
        <v>11</v>
      </c>
      <c r="L8130" t="s">
        <v>12</v>
      </c>
      <c r="M8130" t="s">
        <v>53</v>
      </c>
      <c r="N8130" s="2">
        <v>42156</v>
      </c>
      <c r="O8130" s="2">
        <v>42886</v>
      </c>
      <c r="P8130" t="s">
        <v>24</v>
      </c>
      <c r="Q8130" t="s">
        <v>59</v>
      </c>
      <c r="R8130" s="5" t="str">
        <f t="shared" si="385"/>
        <v>0.16</v>
      </c>
      <c r="S8130" s="6" t="str">
        <f t="shared" si="386"/>
        <v/>
      </c>
      <c r="T8130">
        <f>ROUND(INT(表1[[#This Row],[合同结束日期]]-表1[[#This Row],[合同起始日期]])/365,1)</f>
        <v>2</v>
      </c>
    </row>
    <row r="8131" spans="1:20">
      <c r="A8131" s="1">
        <v>42614</v>
      </c>
      <c r="B8131" t="s">
        <v>121</v>
      </c>
      <c r="C8131">
        <f t="shared" si="384"/>
        <v>3</v>
      </c>
      <c r="D8131" t="s">
        <v>428</v>
      </c>
      <c r="E8131" s="4">
        <v>136266</v>
      </c>
      <c r="F8131" s="4">
        <v>39299.114399999999</v>
      </c>
      <c r="G8131" s="3">
        <v>0.28839999999999999</v>
      </c>
      <c r="H8131" s="7">
        <v>1275.8988764044943</v>
      </c>
      <c r="I8131" s="4">
        <v>367.96923595505615</v>
      </c>
      <c r="J8131">
        <v>106.8</v>
      </c>
      <c r="K8131" t="s">
        <v>20</v>
      </c>
      <c r="L8131" t="s">
        <v>21</v>
      </c>
      <c r="M8131" t="s">
        <v>130</v>
      </c>
      <c r="N8131" s="2">
        <v>42156</v>
      </c>
      <c r="O8131" s="2">
        <v>42886</v>
      </c>
      <c r="P8131" t="s">
        <v>24</v>
      </c>
      <c r="Q8131" t="s">
        <v>56</v>
      </c>
      <c r="R8131" s="5" t="str">
        <f t="shared" si="385"/>
        <v>0.17</v>
      </c>
      <c r="S8131" s="6" t="str">
        <f t="shared" si="386"/>
        <v/>
      </c>
      <c r="T8131">
        <f>ROUND(INT(表1[[#This Row],[合同结束日期]]-表1[[#This Row],[合同起始日期]])/365,1)</f>
        <v>2</v>
      </c>
    </row>
    <row r="8132" spans="1:20">
      <c r="A8132" s="1">
        <v>42614</v>
      </c>
      <c r="B8132" t="s">
        <v>121</v>
      </c>
      <c r="C8132">
        <f t="shared" si="384"/>
        <v>3</v>
      </c>
      <c r="D8132" t="s">
        <v>425</v>
      </c>
      <c r="E8132" s="4">
        <v>206706.24000000002</v>
      </c>
      <c r="F8132" s="4">
        <v>34726.64832</v>
      </c>
      <c r="G8132" s="3">
        <v>0.16799999999999998</v>
      </c>
      <c r="H8132" s="7">
        <v>5066.3294117647065</v>
      </c>
      <c r="I8132" s="4">
        <v>851.1433411764707</v>
      </c>
      <c r="J8132">
        <v>40.799999999999997</v>
      </c>
      <c r="K8132" t="s">
        <v>44</v>
      </c>
      <c r="L8132" t="s">
        <v>46</v>
      </c>
      <c r="M8132" t="s">
        <v>187</v>
      </c>
      <c r="N8132" s="2">
        <v>42156</v>
      </c>
      <c r="O8132" s="2">
        <v>42886</v>
      </c>
      <c r="P8132" t="s">
        <v>24</v>
      </c>
      <c r="Q8132" t="s">
        <v>25</v>
      </c>
      <c r="R8132" s="5" t="str">
        <f t="shared" si="385"/>
        <v>0.15</v>
      </c>
      <c r="S8132" s="6" t="str">
        <f t="shared" si="386"/>
        <v/>
      </c>
      <c r="T8132">
        <f>ROUND(INT(表1[[#This Row],[合同结束日期]]-表1[[#This Row],[合同起始日期]])/365,1)</f>
        <v>2</v>
      </c>
    </row>
    <row r="8133" spans="1:20">
      <c r="A8133" s="1">
        <v>42614</v>
      </c>
      <c r="B8133" t="s">
        <v>121</v>
      </c>
      <c r="C8133">
        <f t="shared" si="384"/>
        <v>3</v>
      </c>
      <c r="D8133" t="s">
        <v>443</v>
      </c>
      <c r="E8133" s="4">
        <v>301810.8</v>
      </c>
      <c r="F8133" s="4">
        <v>22877.25864</v>
      </c>
      <c r="G8133" s="3">
        <v>7.5800000000000006E-2</v>
      </c>
      <c r="H8133" s="7">
        <v>5132.8367346938776</v>
      </c>
      <c r="I8133" s="4">
        <v>389.06902448979594</v>
      </c>
      <c r="J8133">
        <v>58.8</v>
      </c>
      <c r="K8133" t="s">
        <v>140</v>
      </c>
      <c r="L8133" t="s">
        <v>309</v>
      </c>
      <c r="M8133" t="s">
        <v>309</v>
      </c>
      <c r="N8133" s="2">
        <v>42156</v>
      </c>
      <c r="O8133" s="2">
        <v>42886</v>
      </c>
      <c r="P8133" t="s">
        <v>24</v>
      </c>
      <c r="Q8133" t="s">
        <v>208</v>
      </c>
      <c r="R8133" s="5" t="str">
        <f t="shared" si="385"/>
        <v>0.05</v>
      </c>
      <c r="S8133" s="6" t="str">
        <f t="shared" si="386"/>
        <v/>
      </c>
      <c r="T8133">
        <f>ROUND(INT(表1[[#This Row],[合同结束日期]]-表1[[#This Row],[合同起始日期]])/365,1)</f>
        <v>2</v>
      </c>
    </row>
    <row r="8134" spans="1:20">
      <c r="A8134" s="1">
        <v>42614</v>
      </c>
      <c r="B8134" t="s">
        <v>121</v>
      </c>
      <c r="C8134">
        <f t="shared" si="384"/>
        <v>3</v>
      </c>
      <c r="D8134" t="s">
        <v>426</v>
      </c>
      <c r="E8134" s="4">
        <v>404947.68</v>
      </c>
      <c r="F8134" s="4">
        <v>78762.323760000014</v>
      </c>
      <c r="G8134" s="3">
        <v>0.19450000000000003</v>
      </c>
      <c r="H8134" s="7">
        <v>3308.3960784313726</v>
      </c>
      <c r="I8134" s="4">
        <v>643.48303725490211</v>
      </c>
      <c r="J8134">
        <v>122.39999999999999</v>
      </c>
      <c r="K8134" t="s">
        <v>11</v>
      </c>
      <c r="L8134" t="s">
        <v>13</v>
      </c>
      <c r="M8134" t="s">
        <v>27</v>
      </c>
      <c r="N8134" s="2">
        <v>42172</v>
      </c>
      <c r="O8134" s="2">
        <v>42902</v>
      </c>
      <c r="P8134" t="s">
        <v>24</v>
      </c>
      <c r="Q8134" t="s">
        <v>56</v>
      </c>
      <c r="R8134" s="5" t="str">
        <f t="shared" si="385"/>
        <v>0.17</v>
      </c>
      <c r="S8134" s="6" t="str">
        <f t="shared" si="386"/>
        <v/>
      </c>
      <c r="T8134">
        <f>ROUND(INT(表1[[#This Row],[合同结束日期]]-表1[[#This Row],[合同起始日期]])/365,1)</f>
        <v>2</v>
      </c>
    </row>
    <row r="8135" spans="1:20">
      <c r="A8135" s="1">
        <v>42614</v>
      </c>
      <c r="B8135" t="s">
        <v>121</v>
      </c>
      <c r="C8135">
        <f t="shared" si="384"/>
        <v>3</v>
      </c>
      <c r="D8135" t="s">
        <v>445</v>
      </c>
      <c r="E8135" s="4">
        <v>138161.28</v>
      </c>
      <c r="F8135" s="4">
        <v>31086.288</v>
      </c>
      <c r="G8135" s="3">
        <v>0.22500000000000001</v>
      </c>
      <c r="H8135" s="7">
        <v>1495.2519480519481</v>
      </c>
      <c r="I8135" s="4">
        <v>336.43168831168833</v>
      </c>
      <c r="J8135">
        <v>92.399999999999991</v>
      </c>
      <c r="K8135" t="s">
        <v>11</v>
      </c>
      <c r="L8135" t="s">
        <v>51</v>
      </c>
      <c r="M8135" t="s">
        <v>50</v>
      </c>
      <c r="N8135" s="2">
        <v>42172</v>
      </c>
      <c r="O8135" s="2">
        <v>42902</v>
      </c>
      <c r="P8135" t="s">
        <v>24</v>
      </c>
      <c r="Q8135" t="s">
        <v>30</v>
      </c>
      <c r="R8135" s="5" t="str">
        <f t="shared" si="385"/>
        <v>0.18</v>
      </c>
      <c r="S8135" s="6" t="str">
        <f t="shared" si="386"/>
        <v/>
      </c>
      <c r="T8135">
        <f>ROUND(INT(表1[[#This Row],[合同结束日期]]-表1[[#This Row],[合同起始日期]])/365,1)</f>
        <v>2</v>
      </c>
    </row>
    <row r="8136" spans="1:20">
      <c r="A8136" s="1">
        <v>42614</v>
      </c>
      <c r="B8136" t="s">
        <v>121</v>
      </c>
      <c r="C8136">
        <f t="shared" si="384"/>
        <v>3</v>
      </c>
      <c r="D8136" t="s">
        <v>442</v>
      </c>
      <c r="E8136" s="4">
        <v>106162.8</v>
      </c>
      <c r="F8136" s="4">
        <v>49259.539199999992</v>
      </c>
      <c r="G8136" s="3">
        <v>0.46399999999999991</v>
      </c>
      <c r="H8136" s="7">
        <v>725.15573770491801</v>
      </c>
      <c r="I8136" s="4">
        <v>336.47226229508192</v>
      </c>
      <c r="J8136">
        <v>146.4</v>
      </c>
      <c r="K8136" t="s">
        <v>11</v>
      </c>
      <c r="L8136" t="s">
        <v>13</v>
      </c>
      <c r="M8136" t="s">
        <v>34</v>
      </c>
      <c r="N8136" s="2">
        <v>42156</v>
      </c>
      <c r="O8136" s="2">
        <v>42886</v>
      </c>
      <c r="P8136" t="s">
        <v>24</v>
      </c>
      <c r="Q8136" t="s">
        <v>25</v>
      </c>
      <c r="R8136" s="5" t="str">
        <f t="shared" si="385"/>
        <v>0.15</v>
      </c>
      <c r="S8136" s="6" t="str">
        <f t="shared" si="386"/>
        <v/>
      </c>
      <c r="T8136">
        <f>ROUND(INT(表1[[#This Row],[合同结束日期]]-表1[[#This Row],[合同起始日期]])/365,1)</f>
        <v>2</v>
      </c>
    </row>
    <row r="8137" spans="1:20">
      <c r="A8137" s="1">
        <v>42614</v>
      </c>
      <c r="B8137" t="s">
        <v>121</v>
      </c>
      <c r="C8137">
        <f t="shared" si="384"/>
        <v>3</v>
      </c>
      <c r="D8137" t="s">
        <v>448</v>
      </c>
      <c r="E8137" s="4">
        <v>122475.59999999999</v>
      </c>
      <c r="F8137" s="4">
        <v>25168.735800000002</v>
      </c>
      <c r="G8137" s="3">
        <v>0.20550000000000004</v>
      </c>
      <c r="H8137" s="7">
        <v>1962.75</v>
      </c>
      <c r="I8137" s="4">
        <v>403.34512500000005</v>
      </c>
      <c r="J8137">
        <v>62.4</v>
      </c>
      <c r="K8137" t="s">
        <v>20</v>
      </c>
      <c r="L8137" t="s">
        <v>21</v>
      </c>
      <c r="M8137" t="s">
        <v>130</v>
      </c>
      <c r="N8137" s="2">
        <v>42156</v>
      </c>
      <c r="O8137" s="2">
        <v>42886</v>
      </c>
      <c r="P8137" t="s">
        <v>24</v>
      </c>
      <c r="Q8137" t="s">
        <v>56</v>
      </c>
      <c r="R8137" s="5" t="str">
        <f t="shared" si="385"/>
        <v>0.17</v>
      </c>
      <c r="S8137" s="6" t="str">
        <f t="shared" si="386"/>
        <v/>
      </c>
      <c r="T8137">
        <f>ROUND(INT(表1[[#This Row],[合同结束日期]]-表1[[#This Row],[合同起始日期]])/365,1)</f>
        <v>2</v>
      </c>
    </row>
    <row r="8138" spans="1:20">
      <c r="A8138" s="1">
        <v>42614</v>
      </c>
      <c r="B8138" t="s">
        <v>121</v>
      </c>
      <c r="C8138">
        <f t="shared" si="384"/>
        <v>3</v>
      </c>
      <c r="D8138" t="s">
        <v>447</v>
      </c>
      <c r="E8138" s="4">
        <v>476110.8</v>
      </c>
      <c r="F8138" s="4">
        <v>82176.72408</v>
      </c>
      <c r="G8138" s="3">
        <v>0.1726</v>
      </c>
      <c r="H8138" s="7">
        <v>3967.5899999999997</v>
      </c>
      <c r="I8138" s="4">
        <v>684.80603399999995</v>
      </c>
      <c r="J8138">
        <v>120</v>
      </c>
      <c r="K8138" t="s">
        <v>11</v>
      </c>
      <c r="L8138" t="s">
        <v>51</v>
      </c>
      <c r="M8138" t="s">
        <v>50</v>
      </c>
      <c r="N8138" s="2">
        <v>42172</v>
      </c>
      <c r="O8138" s="2">
        <v>42902</v>
      </c>
      <c r="P8138" t="s">
        <v>24</v>
      </c>
      <c r="Q8138" t="s">
        <v>59</v>
      </c>
      <c r="R8138" s="5" t="str">
        <f t="shared" si="385"/>
        <v>0.16</v>
      </c>
      <c r="S8138" s="6" t="str">
        <f t="shared" si="386"/>
        <v/>
      </c>
      <c r="T8138">
        <f>ROUND(INT(表1[[#This Row],[合同结束日期]]-表1[[#This Row],[合同起始日期]])/365,1)</f>
        <v>2</v>
      </c>
    </row>
    <row r="8139" spans="1:20">
      <c r="A8139" s="1">
        <v>42614</v>
      </c>
      <c r="B8139" t="s">
        <v>121</v>
      </c>
      <c r="C8139">
        <f t="shared" si="384"/>
        <v>3</v>
      </c>
      <c r="D8139" t="s">
        <v>138</v>
      </c>
      <c r="E8139" s="4">
        <v>68434.8</v>
      </c>
      <c r="F8139" s="4">
        <v>19154.900520000003</v>
      </c>
      <c r="G8139" s="3">
        <v>0.27990000000000004</v>
      </c>
      <c r="H8139" s="7">
        <v>1239.7608695652175</v>
      </c>
      <c r="I8139" s="4">
        <v>347.00906739130443</v>
      </c>
      <c r="J8139">
        <v>55.199999999999996</v>
      </c>
      <c r="K8139" t="s">
        <v>140</v>
      </c>
      <c r="L8139" t="s">
        <v>139</v>
      </c>
      <c r="M8139" t="s">
        <v>139</v>
      </c>
      <c r="N8139" s="2">
        <v>42182</v>
      </c>
      <c r="O8139" s="2">
        <v>42912</v>
      </c>
      <c r="P8139" t="s">
        <v>24</v>
      </c>
      <c r="Q8139" t="s">
        <v>83</v>
      </c>
      <c r="R8139" s="5" t="str">
        <f t="shared" si="385"/>
        <v>0.14</v>
      </c>
      <c r="S8139" s="6" t="str">
        <f t="shared" si="386"/>
        <v/>
      </c>
      <c r="T8139">
        <f>ROUND(INT(表1[[#This Row],[合同结束日期]]-表1[[#This Row],[合同起始日期]])/365,1)</f>
        <v>2</v>
      </c>
    </row>
    <row r="8140" spans="1:20">
      <c r="A8140" s="1">
        <v>42614</v>
      </c>
      <c r="B8140" t="s">
        <v>121</v>
      </c>
      <c r="C8140">
        <f t="shared" si="384"/>
        <v>3</v>
      </c>
      <c r="D8140" t="s">
        <v>313</v>
      </c>
      <c r="E8140" s="4">
        <v>170718.6</v>
      </c>
      <c r="F8140" s="4">
        <v>29312.383620000004</v>
      </c>
      <c r="G8140" s="3">
        <v>0.17170000000000002</v>
      </c>
      <c r="H8140" s="7">
        <v>9484.3666666666668</v>
      </c>
      <c r="I8140" s="4">
        <v>1628.4657566666669</v>
      </c>
      <c r="J8140">
        <v>18</v>
      </c>
      <c r="K8140" t="s">
        <v>20</v>
      </c>
      <c r="L8140" t="s">
        <v>21</v>
      </c>
      <c r="M8140" t="s">
        <v>130</v>
      </c>
      <c r="N8140" s="2">
        <v>42201</v>
      </c>
      <c r="O8140" s="2">
        <v>42931</v>
      </c>
      <c r="P8140" t="s">
        <v>24</v>
      </c>
      <c r="Q8140" t="s">
        <v>59</v>
      </c>
      <c r="R8140" s="5" t="str">
        <f t="shared" si="385"/>
        <v>0.16</v>
      </c>
      <c r="S8140" s="6" t="str">
        <f t="shared" si="386"/>
        <v/>
      </c>
      <c r="T8140">
        <f>ROUND(INT(表1[[#This Row],[合同结束日期]]-表1[[#This Row],[合同起始日期]])/365,1)</f>
        <v>2</v>
      </c>
    </row>
    <row r="8141" spans="1:20">
      <c r="A8141" s="1">
        <v>42614</v>
      </c>
      <c r="B8141" t="s">
        <v>121</v>
      </c>
      <c r="C8141">
        <f t="shared" si="384"/>
        <v>3</v>
      </c>
      <c r="D8141" t="s">
        <v>337</v>
      </c>
      <c r="E8141" s="4">
        <v>35133.599999999999</v>
      </c>
      <c r="F8141" s="4">
        <v>7314.8155199999992</v>
      </c>
      <c r="G8141" s="3">
        <v>0.2082</v>
      </c>
      <c r="H8141" s="7">
        <v>3253.1111111111113</v>
      </c>
      <c r="I8141" s="4">
        <v>677.29773333333333</v>
      </c>
      <c r="J8141">
        <v>10.799999999999999</v>
      </c>
      <c r="K8141" t="s">
        <v>60</v>
      </c>
      <c r="L8141" t="s">
        <v>116</v>
      </c>
      <c r="M8141" t="s">
        <v>115</v>
      </c>
      <c r="N8141" s="2">
        <v>42200</v>
      </c>
      <c r="O8141" s="2">
        <v>42930</v>
      </c>
      <c r="P8141" t="s">
        <v>24</v>
      </c>
      <c r="Q8141" t="s">
        <v>30</v>
      </c>
      <c r="R8141" s="5" t="str">
        <f t="shared" si="385"/>
        <v>0.18</v>
      </c>
      <c r="S8141" s="6" t="str">
        <f t="shared" si="386"/>
        <v/>
      </c>
      <c r="T8141">
        <f>ROUND(INT(表1[[#This Row],[合同结束日期]]-表1[[#This Row],[合同起始日期]])/365,1)</f>
        <v>2</v>
      </c>
    </row>
    <row r="8142" spans="1:20">
      <c r="A8142" s="1">
        <v>42614</v>
      </c>
      <c r="B8142" t="s">
        <v>121</v>
      </c>
      <c r="C8142">
        <f t="shared" si="384"/>
        <v>3</v>
      </c>
      <c r="D8142" t="s">
        <v>477</v>
      </c>
      <c r="E8142" s="4">
        <v>56334</v>
      </c>
      <c r="F8142" s="4">
        <v>13689.162</v>
      </c>
      <c r="G8142" s="3">
        <v>0.24299999999999999</v>
      </c>
      <c r="H8142" s="7">
        <v>1514.3548387096776</v>
      </c>
      <c r="I8142" s="4">
        <v>367.98822580645168</v>
      </c>
      <c r="J8142">
        <v>37.199999999999996</v>
      </c>
      <c r="K8142" t="s">
        <v>44</v>
      </c>
      <c r="L8142" t="s">
        <v>46</v>
      </c>
      <c r="M8142" t="s">
        <v>187</v>
      </c>
      <c r="N8142" s="2">
        <v>42293</v>
      </c>
      <c r="O8142" s="2">
        <v>43023</v>
      </c>
      <c r="P8142" t="s">
        <v>24</v>
      </c>
      <c r="Q8142" t="s">
        <v>83</v>
      </c>
      <c r="R8142" s="5" t="str">
        <f t="shared" si="385"/>
        <v>0.14</v>
      </c>
      <c r="S8142" s="6" t="str">
        <f t="shared" si="386"/>
        <v/>
      </c>
      <c r="T8142">
        <f>ROUND(INT(表1[[#This Row],[合同结束日期]]-表1[[#This Row],[合同起始日期]])/365,1)</f>
        <v>2</v>
      </c>
    </row>
    <row r="8143" spans="1:20">
      <c r="A8143" s="1">
        <v>42614</v>
      </c>
      <c r="B8143" t="s">
        <v>121</v>
      </c>
      <c r="C8143">
        <f t="shared" si="384"/>
        <v>3</v>
      </c>
      <c r="D8143" t="s">
        <v>493</v>
      </c>
      <c r="E8143" s="4">
        <v>472956</v>
      </c>
      <c r="F8143" s="4">
        <v>146900.13360000003</v>
      </c>
      <c r="G8143" s="3">
        <v>0.31060000000000004</v>
      </c>
      <c r="H8143" s="7">
        <v>914.45475638051062</v>
      </c>
      <c r="I8143" s="4">
        <v>284.02964733178663</v>
      </c>
      <c r="J8143">
        <v>517.19999999999993</v>
      </c>
      <c r="K8143" t="s">
        <v>11</v>
      </c>
      <c r="L8143" t="s">
        <v>92</v>
      </c>
      <c r="M8143" t="s">
        <v>92</v>
      </c>
      <c r="N8143" s="2">
        <v>42423</v>
      </c>
      <c r="O8143" s="2">
        <v>43518</v>
      </c>
      <c r="P8143" t="s">
        <v>24</v>
      </c>
      <c r="Q8143" t="s">
        <v>56</v>
      </c>
      <c r="R8143" s="5" t="str">
        <f t="shared" si="385"/>
        <v>0.17</v>
      </c>
      <c r="S8143" s="6" t="str">
        <f t="shared" si="386"/>
        <v/>
      </c>
      <c r="T8143">
        <f>ROUND(INT(表1[[#This Row],[合同结束日期]]-表1[[#This Row],[合同起始日期]])/365,1)</f>
        <v>3</v>
      </c>
    </row>
    <row r="8144" spans="1:20">
      <c r="A8144" s="1">
        <v>42614</v>
      </c>
      <c r="B8144" t="s">
        <v>121</v>
      </c>
      <c r="C8144">
        <f t="shared" si="384"/>
        <v>3</v>
      </c>
      <c r="D8144" t="s">
        <v>432</v>
      </c>
      <c r="E8144" s="4">
        <v>58071.48</v>
      </c>
      <c r="F8144" s="4">
        <v>11004.545459999999</v>
      </c>
      <c r="G8144" s="3">
        <v>0.18949999999999997</v>
      </c>
      <c r="H8144" s="7">
        <v>3226.1933333333336</v>
      </c>
      <c r="I8144" s="4">
        <v>611.36363666666659</v>
      </c>
      <c r="J8144">
        <v>18</v>
      </c>
      <c r="K8144" t="s">
        <v>60</v>
      </c>
      <c r="L8144" t="s">
        <v>61</v>
      </c>
      <c r="M8144" t="s">
        <v>179</v>
      </c>
      <c r="N8144" s="2">
        <v>42461</v>
      </c>
      <c r="O8144" s="2">
        <v>42825</v>
      </c>
      <c r="P8144" t="s">
        <v>24</v>
      </c>
      <c r="Q8144" t="s">
        <v>56</v>
      </c>
      <c r="R8144" s="5" t="str">
        <f t="shared" si="385"/>
        <v>0.17</v>
      </c>
      <c r="S8144" s="6" t="str">
        <f t="shared" si="386"/>
        <v/>
      </c>
      <c r="T8144">
        <f>ROUND(INT(表1[[#This Row],[合同结束日期]]-表1[[#This Row],[合同起始日期]])/365,1)</f>
        <v>1</v>
      </c>
    </row>
    <row r="8145" spans="1:20">
      <c r="A8145" s="1">
        <v>42614</v>
      </c>
      <c r="B8145" t="s">
        <v>121</v>
      </c>
      <c r="C8145">
        <f t="shared" si="384"/>
        <v>3</v>
      </c>
      <c r="D8145" t="s">
        <v>479</v>
      </c>
      <c r="E8145" s="4">
        <v>56246.903999999995</v>
      </c>
      <c r="F8145" s="4">
        <v>9601.3465127999989</v>
      </c>
      <c r="G8145" s="3">
        <v>0.17069999999999999</v>
      </c>
      <c r="H8145" s="7">
        <v>2232.02</v>
      </c>
      <c r="I8145" s="4">
        <v>381.00581399999999</v>
      </c>
      <c r="J8145">
        <v>25.2</v>
      </c>
      <c r="K8145" t="s">
        <v>44</v>
      </c>
      <c r="L8145" t="s">
        <v>46</v>
      </c>
      <c r="M8145" t="s">
        <v>187</v>
      </c>
      <c r="N8145" s="2">
        <v>42480</v>
      </c>
      <c r="O8145" s="2">
        <v>43209</v>
      </c>
      <c r="P8145" t="s">
        <v>24</v>
      </c>
      <c r="Q8145" t="s">
        <v>83</v>
      </c>
      <c r="R8145" s="5" t="str">
        <f t="shared" si="385"/>
        <v>0.14</v>
      </c>
      <c r="S8145" s="6" t="str">
        <f t="shared" si="386"/>
        <v/>
      </c>
      <c r="T8145">
        <f>ROUND(INT(表1[[#This Row],[合同结束日期]]-表1[[#This Row],[合同起始日期]])/365,1)</f>
        <v>2</v>
      </c>
    </row>
    <row r="8146" spans="1:20">
      <c r="A8146" s="1">
        <v>42614</v>
      </c>
      <c r="B8146" t="s">
        <v>121</v>
      </c>
      <c r="C8146">
        <f t="shared" si="384"/>
        <v>3</v>
      </c>
      <c r="D8146" t="s">
        <v>268</v>
      </c>
      <c r="E8146" s="4">
        <v>149730</v>
      </c>
      <c r="F8146" s="4">
        <v>25783.505999999998</v>
      </c>
      <c r="G8146" s="3">
        <v>0.17219999999999999</v>
      </c>
      <c r="H8146" s="7">
        <v>10397.916666666668</v>
      </c>
      <c r="I8146" s="4">
        <v>1790.52125</v>
      </c>
      <c r="J8146">
        <v>14.399999999999999</v>
      </c>
      <c r="K8146" t="s">
        <v>20</v>
      </c>
      <c r="L8146" t="s">
        <v>21</v>
      </c>
      <c r="M8146" t="s">
        <v>130</v>
      </c>
      <c r="N8146" s="2">
        <v>42461</v>
      </c>
      <c r="O8146" s="2">
        <v>42825</v>
      </c>
      <c r="P8146" t="s">
        <v>24</v>
      </c>
      <c r="Q8146" t="s">
        <v>504</v>
      </c>
      <c r="R8146" s="5" t="str">
        <f t="shared" si="385"/>
        <v>0.16</v>
      </c>
      <c r="S8146" s="6" t="str">
        <f t="shared" si="386"/>
        <v>0.1</v>
      </c>
      <c r="T8146">
        <f>ROUND(INT(表1[[#This Row],[合同结束日期]]-表1[[#This Row],[合同起始日期]])/365,1)</f>
        <v>1</v>
      </c>
    </row>
    <row r="8147" spans="1:20">
      <c r="A8147" s="1">
        <v>42614</v>
      </c>
      <c r="B8147" t="s">
        <v>121</v>
      </c>
      <c r="C8147">
        <f t="shared" si="384"/>
        <v>3</v>
      </c>
      <c r="D8147" t="s">
        <v>498</v>
      </c>
      <c r="E8147" s="4">
        <v>188086.08</v>
      </c>
      <c r="F8147" s="4">
        <v>44557.592352</v>
      </c>
      <c r="G8147" s="3">
        <v>0.23690000000000003</v>
      </c>
      <c r="H8147" s="7">
        <v>1464.844859813084</v>
      </c>
      <c r="I8147" s="4">
        <v>347.0217472897196</v>
      </c>
      <c r="J8147">
        <v>128.4</v>
      </c>
      <c r="K8147" t="s">
        <v>20</v>
      </c>
      <c r="L8147" t="s">
        <v>21</v>
      </c>
      <c r="M8147" t="s">
        <v>130</v>
      </c>
      <c r="N8147" s="2">
        <v>42500</v>
      </c>
      <c r="O8147" s="2">
        <v>43229</v>
      </c>
      <c r="P8147" t="s">
        <v>24</v>
      </c>
      <c r="Q8147" t="s">
        <v>30</v>
      </c>
      <c r="R8147" s="5" t="str">
        <f t="shared" si="385"/>
        <v>0.18</v>
      </c>
      <c r="S8147" s="6" t="str">
        <f t="shared" si="386"/>
        <v/>
      </c>
      <c r="T8147">
        <f>ROUND(INT(表1[[#This Row],[合同结束日期]]-表1[[#This Row],[合同起始日期]])/365,1)</f>
        <v>2</v>
      </c>
    </row>
    <row r="8148" spans="1:20">
      <c r="A8148" s="1">
        <v>42614</v>
      </c>
      <c r="B8148" t="s">
        <v>121</v>
      </c>
      <c r="C8148">
        <f t="shared" si="384"/>
        <v>3</v>
      </c>
      <c r="D8148" t="s">
        <v>511</v>
      </c>
      <c r="E8148" s="4">
        <v>606285.84</v>
      </c>
      <c r="F8148" s="4">
        <v>112162.88039999999</v>
      </c>
      <c r="G8148" s="3">
        <v>0.185</v>
      </c>
      <c r="H8148" s="7">
        <v>3118.754320987654</v>
      </c>
      <c r="I8148" s="4">
        <v>576.96954938271597</v>
      </c>
      <c r="J8148">
        <v>194.4</v>
      </c>
      <c r="K8148" t="s">
        <v>60</v>
      </c>
      <c r="L8148" t="s">
        <v>61</v>
      </c>
      <c r="M8148" t="s">
        <v>197</v>
      </c>
      <c r="N8148" s="2">
        <v>42501</v>
      </c>
      <c r="O8148" s="2">
        <v>43229</v>
      </c>
      <c r="P8148" t="s">
        <v>24</v>
      </c>
      <c r="Q8148" t="s">
        <v>59</v>
      </c>
      <c r="R8148" s="5" t="str">
        <f t="shared" si="385"/>
        <v>0.16</v>
      </c>
      <c r="S8148" s="6" t="str">
        <f t="shared" si="386"/>
        <v/>
      </c>
      <c r="T8148">
        <f>ROUND(INT(表1[[#This Row],[合同结束日期]]-表1[[#This Row],[合同起始日期]])/365,1)</f>
        <v>2</v>
      </c>
    </row>
    <row r="8149" spans="1:20">
      <c r="A8149" s="1">
        <v>42614</v>
      </c>
      <c r="B8149" t="s">
        <v>121</v>
      </c>
      <c r="C8149">
        <f t="shared" si="384"/>
        <v>3</v>
      </c>
      <c r="D8149" t="s">
        <v>512</v>
      </c>
      <c r="E8149" s="4">
        <v>127190.39999999999</v>
      </c>
      <c r="F8149" s="4">
        <v>34061.589120000004</v>
      </c>
      <c r="G8149" s="3">
        <v>0.26780000000000004</v>
      </c>
      <c r="H8149" s="7">
        <v>1413.2266666666667</v>
      </c>
      <c r="I8149" s="4">
        <v>378.46210133333341</v>
      </c>
      <c r="J8149">
        <v>90</v>
      </c>
      <c r="K8149" t="s">
        <v>11</v>
      </c>
      <c r="L8149" t="s">
        <v>23</v>
      </c>
      <c r="M8149" t="s">
        <v>23</v>
      </c>
      <c r="N8149" s="2">
        <v>42510</v>
      </c>
      <c r="O8149" s="2">
        <v>43239</v>
      </c>
      <c r="P8149" t="s">
        <v>24</v>
      </c>
      <c r="Q8149" t="s">
        <v>30</v>
      </c>
      <c r="R8149" s="5" t="str">
        <f t="shared" si="385"/>
        <v>0.18</v>
      </c>
      <c r="S8149" s="6" t="str">
        <f t="shared" si="386"/>
        <v/>
      </c>
      <c r="T8149">
        <f>ROUND(INT(表1[[#This Row],[合同结束日期]]-表1[[#This Row],[合同起始日期]])/365,1)</f>
        <v>2</v>
      </c>
    </row>
    <row r="8150" spans="1:20">
      <c r="A8150" s="1">
        <v>42614</v>
      </c>
      <c r="B8150" t="s">
        <v>121</v>
      </c>
      <c r="C8150">
        <f t="shared" si="384"/>
        <v>3</v>
      </c>
      <c r="D8150" t="s">
        <v>513</v>
      </c>
      <c r="E8150" s="4">
        <v>254461.19999999998</v>
      </c>
      <c r="F8150" s="4">
        <v>53055.160200000006</v>
      </c>
      <c r="G8150" s="3">
        <v>0.20850000000000005</v>
      </c>
      <c r="H8150" s="7">
        <v>1767.0916666666665</v>
      </c>
      <c r="I8150" s="4">
        <v>368.43861250000003</v>
      </c>
      <c r="J8150">
        <v>144</v>
      </c>
      <c r="K8150" t="s">
        <v>11</v>
      </c>
      <c r="L8150" t="s">
        <v>92</v>
      </c>
      <c r="M8150" t="s">
        <v>92</v>
      </c>
      <c r="N8150" s="2">
        <v>42510</v>
      </c>
      <c r="O8150" s="2">
        <v>43239</v>
      </c>
      <c r="P8150" t="s">
        <v>24</v>
      </c>
      <c r="Q8150" t="s">
        <v>56</v>
      </c>
      <c r="R8150" s="5" t="str">
        <f t="shared" si="385"/>
        <v>0.17</v>
      </c>
      <c r="S8150" s="6" t="str">
        <f t="shared" si="386"/>
        <v/>
      </c>
      <c r="T8150">
        <f>ROUND(INT(表1[[#This Row],[合同结束日期]]-表1[[#This Row],[合同起始日期]])/365,1)</f>
        <v>2</v>
      </c>
    </row>
    <row r="8151" spans="1:20">
      <c r="A8151" s="1">
        <v>42614</v>
      </c>
      <c r="B8151" t="s">
        <v>121</v>
      </c>
      <c r="C8151">
        <f t="shared" si="384"/>
        <v>3</v>
      </c>
      <c r="D8151" t="s">
        <v>514</v>
      </c>
      <c r="E8151" s="4">
        <v>251560.08</v>
      </c>
      <c r="F8151" s="4">
        <v>50186.235959999998</v>
      </c>
      <c r="G8151" s="3">
        <v>0.19950000000000001</v>
      </c>
      <c r="H8151" s="7">
        <v>2525.7036144578315</v>
      </c>
      <c r="I8151" s="4">
        <v>503.87787108433736</v>
      </c>
      <c r="J8151">
        <v>99.6</v>
      </c>
      <c r="K8151" t="s">
        <v>11</v>
      </c>
      <c r="L8151" t="s">
        <v>51</v>
      </c>
      <c r="M8151" t="s">
        <v>50</v>
      </c>
      <c r="N8151" s="2">
        <v>42510</v>
      </c>
      <c r="O8151" s="2">
        <v>43239</v>
      </c>
      <c r="P8151" t="s">
        <v>24</v>
      </c>
      <c r="Q8151" t="s">
        <v>56</v>
      </c>
      <c r="R8151" s="5" t="str">
        <f t="shared" si="385"/>
        <v>0.17</v>
      </c>
      <c r="S8151" s="6" t="str">
        <f t="shared" si="386"/>
        <v/>
      </c>
      <c r="T8151">
        <f>ROUND(INT(表1[[#This Row],[合同结束日期]]-表1[[#This Row],[合同起始日期]])/365,1)</f>
        <v>2</v>
      </c>
    </row>
    <row r="8152" spans="1:20">
      <c r="A8152" s="1">
        <v>42614</v>
      </c>
      <c r="B8152" t="s">
        <v>121</v>
      </c>
      <c r="C8152">
        <f t="shared" si="384"/>
        <v>3</v>
      </c>
      <c r="D8152" t="s">
        <v>515</v>
      </c>
      <c r="E8152" s="4">
        <v>475081.19999999995</v>
      </c>
      <c r="F8152" s="4">
        <v>104612.88024</v>
      </c>
      <c r="G8152" s="3">
        <v>0.22020000000000001</v>
      </c>
      <c r="H8152" s="7">
        <v>723.76782449725772</v>
      </c>
      <c r="I8152" s="4">
        <v>159.37367495429618</v>
      </c>
      <c r="J8152">
        <v>656.4</v>
      </c>
      <c r="K8152" t="s">
        <v>20</v>
      </c>
      <c r="L8152" t="s">
        <v>354</v>
      </c>
      <c r="M8152" t="s">
        <v>353</v>
      </c>
      <c r="N8152" s="2">
        <v>42510</v>
      </c>
      <c r="O8152" s="2">
        <v>44335</v>
      </c>
      <c r="P8152" t="s">
        <v>24</v>
      </c>
      <c r="Q8152" t="s">
        <v>83</v>
      </c>
      <c r="R8152" s="5" t="str">
        <f t="shared" si="385"/>
        <v>0.14</v>
      </c>
      <c r="S8152" s="6" t="str">
        <f t="shared" si="386"/>
        <v/>
      </c>
      <c r="T8152">
        <f>ROUND(INT(表1[[#This Row],[合同结束日期]]-表1[[#This Row],[合同起始日期]])/365,1)</f>
        <v>5</v>
      </c>
    </row>
    <row r="8153" spans="1:20">
      <c r="A8153" s="1">
        <v>42614</v>
      </c>
      <c r="B8153" t="s">
        <v>121</v>
      </c>
      <c r="C8153">
        <f t="shared" si="384"/>
        <v>3</v>
      </c>
      <c r="D8153" t="s">
        <v>516</v>
      </c>
      <c r="E8153" s="4">
        <v>167715.6</v>
      </c>
      <c r="F8153" s="4">
        <v>96704.814959999989</v>
      </c>
      <c r="G8153" s="3">
        <v>0.57659999999999989</v>
      </c>
      <c r="H8153" s="7">
        <v>419.70870870870874</v>
      </c>
      <c r="I8153" s="4">
        <v>242.00404144144144</v>
      </c>
      <c r="J8153">
        <v>399.59999999999997</v>
      </c>
      <c r="K8153" t="s">
        <v>20</v>
      </c>
      <c r="L8153" t="s">
        <v>173</v>
      </c>
      <c r="M8153" t="s">
        <v>172</v>
      </c>
      <c r="N8153" s="2">
        <v>42522</v>
      </c>
      <c r="O8153" s="2">
        <v>43251</v>
      </c>
      <c r="P8153" t="s">
        <v>24</v>
      </c>
      <c r="Q8153" t="s">
        <v>429</v>
      </c>
      <c r="R8153" s="5" t="str">
        <f t="shared" si="385"/>
        <v>0.22</v>
      </c>
      <c r="S8153" s="6" t="str">
        <f t="shared" si="386"/>
        <v/>
      </c>
      <c r="T8153">
        <f>ROUND(INT(表1[[#This Row],[合同结束日期]]-表1[[#This Row],[合同起始日期]])/365,1)</f>
        <v>2</v>
      </c>
    </row>
    <row r="8154" spans="1:20">
      <c r="A8154" s="1">
        <v>42614</v>
      </c>
      <c r="B8154" t="s">
        <v>121</v>
      </c>
      <c r="C8154">
        <f t="shared" si="384"/>
        <v>3</v>
      </c>
      <c r="D8154" t="s">
        <v>542</v>
      </c>
      <c r="E8154" s="4">
        <v>365184.94799999997</v>
      </c>
      <c r="F8154" s="4">
        <v>65404.6241868</v>
      </c>
      <c r="G8154" s="3">
        <v>0.17910000000000001</v>
      </c>
      <c r="H8154" s="7">
        <v>558.38677064220178</v>
      </c>
      <c r="I8154" s="4">
        <v>100.00707062201835</v>
      </c>
      <c r="J8154">
        <v>654</v>
      </c>
      <c r="K8154" t="s">
        <v>20</v>
      </c>
      <c r="L8154" t="s">
        <v>21</v>
      </c>
      <c r="M8154" t="s">
        <v>134</v>
      </c>
      <c r="N8154" s="2">
        <v>42515</v>
      </c>
      <c r="O8154" s="2">
        <v>45511</v>
      </c>
      <c r="P8154" t="s">
        <v>24</v>
      </c>
      <c r="Q8154" t="s">
        <v>42</v>
      </c>
      <c r="R8154" s="5" t="str">
        <f t="shared" si="385"/>
        <v>0.08</v>
      </c>
      <c r="S8154" s="6" t="str">
        <f t="shared" si="386"/>
        <v/>
      </c>
      <c r="T8154">
        <f>ROUND(INT(表1[[#This Row],[合同结束日期]]-表1[[#This Row],[合同起始日期]])/365,1)</f>
        <v>8.1999999999999993</v>
      </c>
    </row>
    <row r="8155" spans="1:20">
      <c r="A8155" s="1">
        <v>42614</v>
      </c>
      <c r="B8155" t="s">
        <v>121</v>
      </c>
      <c r="C8155">
        <f t="shared" si="384"/>
        <v>3</v>
      </c>
      <c r="D8155" t="s">
        <v>532</v>
      </c>
      <c r="E8155" s="4">
        <v>89457.599999999991</v>
      </c>
      <c r="F8155" s="4">
        <v>15753.483359999998</v>
      </c>
      <c r="G8155" s="3">
        <v>0.17610000000000001</v>
      </c>
      <c r="H8155" s="7">
        <v>2981.9199999999996</v>
      </c>
      <c r="I8155" s="4">
        <v>525.11611199999993</v>
      </c>
      <c r="J8155">
        <v>30</v>
      </c>
      <c r="K8155" t="s">
        <v>44</v>
      </c>
      <c r="L8155" t="s">
        <v>46</v>
      </c>
      <c r="M8155" t="s">
        <v>187</v>
      </c>
      <c r="N8155" s="2">
        <v>42546</v>
      </c>
      <c r="O8155" s="2">
        <v>43275</v>
      </c>
      <c r="P8155" t="s">
        <v>24</v>
      </c>
      <c r="Q8155" t="s">
        <v>25</v>
      </c>
      <c r="R8155" s="5" t="str">
        <f t="shared" si="385"/>
        <v>0.15</v>
      </c>
      <c r="S8155" s="6" t="str">
        <f t="shared" si="386"/>
        <v/>
      </c>
      <c r="T8155">
        <f>ROUND(INT(表1[[#This Row],[合同结束日期]]-表1[[#This Row],[合同起始日期]])/365,1)</f>
        <v>2</v>
      </c>
    </row>
    <row r="8156" spans="1:20">
      <c r="A8156" s="1">
        <v>42614</v>
      </c>
      <c r="B8156" t="s">
        <v>121</v>
      </c>
      <c r="C8156">
        <f t="shared" si="384"/>
        <v>3</v>
      </c>
      <c r="D8156" t="s">
        <v>129</v>
      </c>
      <c r="E8156" s="4">
        <v>352977.24</v>
      </c>
      <c r="F8156" s="4">
        <v>65653.766640000016</v>
      </c>
      <c r="G8156" s="3">
        <v>0.18600000000000005</v>
      </c>
      <c r="H8156" s="7">
        <v>2941.4769999999999</v>
      </c>
      <c r="I8156" s="4">
        <v>547.11472200000014</v>
      </c>
      <c r="J8156">
        <v>120</v>
      </c>
      <c r="K8156" t="s">
        <v>20</v>
      </c>
      <c r="L8156" t="s">
        <v>21</v>
      </c>
      <c r="M8156" t="s">
        <v>130</v>
      </c>
      <c r="N8156" s="2">
        <v>41285</v>
      </c>
      <c r="O8156" s="2">
        <v>42864</v>
      </c>
      <c r="P8156" t="s">
        <v>24</v>
      </c>
      <c r="Q8156" t="s">
        <v>59</v>
      </c>
      <c r="R8156" s="5" t="str">
        <f t="shared" si="385"/>
        <v>0.16</v>
      </c>
      <c r="S8156" s="6" t="str">
        <f t="shared" si="386"/>
        <v/>
      </c>
      <c r="T8156">
        <f>ROUND(INT(表1[[#This Row],[合同结束日期]]-表1[[#This Row],[合同起始日期]])/365,1)</f>
        <v>4.3</v>
      </c>
    </row>
    <row r="8157" spans="1:20">
      <c r="A8157" s="1">
        <v>42614</v>
      </c>
      <c r="B8157" t="s">
        <v>121</v>
      </c>
      <c r="C8157">
        <f t="shared" si="384"/>
        <v>3</v>
      </c>
      <c r="D8157" t="s">
        <v>320</v>
      </c>
      <c r="E8157" s="4">
        <v>42516</v>
      </c>
      <c r="F8157" s="4">
        <v>5101.9199999999992</v>
      </c>
      <c r="G8157" s="3">
        <v>0.11999999999999998</v>
      </c>
      <c r="H8157" s="7">
        <v>17715</v>
      </c>
      <c r="I8157" s="4">
        <v>2125.7999999999997</v>
      </c>
      <c r="J8157">
        <v>2.4</v>
      </c>
      <c r="K8157" t="s">
        <v>44</v>
      </c>
      <c r="L8157" t="s">
        <v>46</v>
      </c>
      <c r="M8157" t="s">
        <v>187</v>
      </c>
      <c r="N8157" s="2">
        <v>41712</v>
      </c>
      <c r="O8157" s="2">
        <v>42807</v>
      </c>
      <c r="P8157" t="s">
        <v>24</v>
      </c>
      <c r="Q8157" t="s">
        <v>19</v>
      </c>
      <c r="R8157" s="5" t="str">
        <f t="shared" si="385"/>
        <v>0.1</v>
      </c>
      <c r="S8157" s="6" t="str">
        <f t="shared" si="386"/>
        <v/>
      </c>
      <c r="T8157">
        <f>ROUND(INT(表1[[#This Row],[合同结束日期]]-表1[[#This Row],[合同起始日期]])/365,1)</f>
        <v>3</v>
      </c>
    </row>
    <row r="8158" spans="1:20">
      <c r="A8158" s="1">
        <v>42614</v>
      </c>
      <c r="B8158" t="s">
        <v>121</v>
      </c>
      <c r="C8158">
        <f t="shared" si="384"/>
        <v>3</v>
      </c>
      <c r="D8158" t="s">
        <v>321</v>
      </c>
      <c r="E8158" s="4">
        <v>46278</v>
      </c>
      <c r="F8158" s="4">
        <v>5493.1986000000006</v>
      </c>
      <c r="G8158" s="3">
        <v>0.11870000000000001</v>
      </c>
      <c r="H8158" s="7">
        <v>19282.5</v>
      </c>
      <c r="I8158" s="4">
        <v>2288.8327500000005</v>
      </c>
      <c r="J8158">
        <v>2.4</v>
      </c>
      <c r="K8158" t="s">
        <v>44</v>
      </c>
      <c r="L8158" t="s">
        <v>46</v>
      </c>
      <c r="M8158" t="s">
        <v>187</v>
      </c>
      <c r="N8158" s="2">
        <v>41712</v>
      </c>
      <c r="O8158" s="2">
        <v>42807</v>
      </c>
      <c r="P8158" t="s">
        <v>24</v>
      </c>
      <c r="Q8158" t="s">
        <v>19</v>
      </c>
      <c r="R8158" s="5" t="str">
        <f t="shared" si="385"/>
        <v>0.1</v>
      </c>
      <c r="S8158" s="6" t="str">
        <f t="shared" si="386"/>
        <v/>
      </c>
      <c r="T8158">
        <f>ROUND(INT(表1[[#This Row],[合同结束日期]]-表1[[#This Row],[合同起始日期]])/365,1)</f>
        <v>3</v>
      </c>
    </row>
    <row r="8159" spans="1:20">
      <c r="A8159" s="1">
        <v>42614</v>
      </c>
      <c r="B8159" t="s">
        <v>121</v>
      </c>
      <c r="C8159">
        <f t="shared" si="384"/>
        <v>3</v>
      </c>
      <c r="D8159" t="s">
        <v>330</v>
      </c>
      <c r="E8159" s="4">
        <v>9836.4</v>
      </c>
      <c r="F8159" s="4">
        <v>2400.0816</v>
      </c>
      <c r="G8159" s="3">
        <v>0.24399999999999999</v>
      </c>
      <c r="H8159" s="7">
        <v>4098.5</v>
      </c>
      <c r="I8159" s="4">
        <v>1000.034</v>
      </c>
      <c r="J8159">
        <v>2.4</v>
      </c>
      <c r="K8159" t="s">
        <v>44</v>
      </c>
      <c r="L8159" t="s">
        <v>46</v>
      </c>
      <c r="M8159" t="s">
        <v>45</v>
      </c>
      <c r="N8159" s="2">
        <v>41790</v>
      </c>
      <c r="O8159" s="2">
        <v>42704</v>
      </c>
      <c r="P8159" t="s">
        <v>24</v>
      </c>
      <c r="Q8159" t="s">
        <v>59</v>
      </c>
      <c r="R8159" s="5" t="str">
        <f t="shared" si="385"/>
        <v>0.16</v>
      </c>
      <c r="S8159" s="6" t="str">
        <f t="shared" si="386"/>
        <v/>
      </c>
      <c r="T8159">
        <f>ROUND(INT(表1[[#This Row],[合同结束日期]]-表1[[#This Row],[合同起始日期]])/365,1)</f>
        <v>2.5</v>
      </c>
    </row>
    <row r="8160" spans="1:20">
      <c r="A8160" s="1">
        <v>42614</v>
      </c>
      <c r="B8160" t="s">
        <v>121</v>
      </c>
      <c r="C8160">
        <f t="shared" si="384"/>
        <v>3</v>
      </c>
      <c r="D8160" t="s">
        <v>481</v>
      </c>
      <c r="E8160" s="4">
        <v>121488</v>
      </c>
      <c r="F8160" s="4">
        <v>8917.2191999999995</v>
      </c>
      <c r="G8160" s="3">
        <v>7.3399999999999993E-2</v>
      </c>
      <c r="H8160" s="7">
        <v>25310</v>
      </c>
      <c r="I8160" s="4">
        <v>1857.7539999999999</v>
      </c>
      <c r="J8160">
        <v>4.8</v>
      </c>
      <c r="K8160" t="s">
        <v>20</v>
      </c>
      <c r="L8160" t="s">
        <v>173</v>
      </c>
      <c r="M8160" t="s">
        <v>172</v>
      </c>
      <c r="N8160" s="2">
        <v>42278</v>
      </c>
      <c r="O8160" s="2">
        <v>42643</v>
      </c>
      <c r="P8160" t="s">
        <v>311</v>
      </c>
      <c r="Q8160" t="s">
        <v>35</v>
      </c>
      <c r="R8160" s="5" t="str">
        <f t="shared" si="385"/>
        <v>0.06</v>
      </c>
      <c r="S8160" s="6" t="str">
        <f t="shared" si="386"/>
        <v/>
      </c>
      <c r="T8160">
        <f>ROUND(INT(表1[[#This Row],[合同结束日期]]-表1[[#This Row],[合同起始日期]])/365,1)</f>
        <v>1</v>
      </c>
    </row>
    <row r="8161" spans="1:20">
      <c r="A8161" s="1">
        <v>42614</v>
      </c>
      <c r="B8161" t="s">
        <v>121</v>
      </c>
      <c r="C8161">
        <f t="shared" si="384"/>
        <v>3</v>
      </c>
      <c r="D8161" t="s">
        <v>487</v>
      </c>
      <c r="E8161" s="4">
        <v>164286.24000000002</v>
      </c>
      <c r="F8161" s="4">
        <v>30327.239904000002</v>
      </c>
      <c r="G8161" s="3">
        <v>0.18459999999999999</v>
      </c>
      <c r="H8161" s="7">
        <v>3183.8418604651165</v>
      </c>
      <c r="I8161" s="4">
        <v>587.73720744186051</v>
      </c>
      <c r="J8161">
        <v>51.6</v>
      </c>
      <c r="K8161" t="s">
        <v>20</v>
      </c>
      <c r="L8161" t="s">
        <v>21</v>
      </c>
      <c r="M8161" t="s">
        <v>130</v>
      </c>
      <c r="N8161" s="2">
        <v>42385</v>
      </c>
      <c r="O8161" s="2">
        <v>43115</v>
      </c>
      <c r="P8161" t="s">
        <v>24</v>
      </c>
      <c r="Q8161" t="s">
        <v>59</v>
      </c>
      <c r="R8161" s="5" t="str">
        <f t="shared" si="385"/>
        <v>0.16</v>
      </c>
      <c r="S8161" s="6" t="str">
        <f t="shared" si="386"/>
        <v/>
      </c>
      <c r="T8161">
        <f>ROUND(INT(表1[[#This Row],[合同结束日期]]-表1[[#This Row],[合同起始日期]])/365,1)</f>
        <v>2</v>
      </c>
    </row>
    <row r="8162" spans="1:20">
      <c r="A8162" s="1">
        <v>42614</v>
      </c>
      <c r="B8162" t="s">
        <v>121</v>
      </c>
      <c r="C8162">
        <f t="shared" si="384"/>
        <v>3</v>
      </c>
      <c r="D8162" t="s">
        <v>530</v>
      </c>
      <c r="E8162" s="4">
        <v>313308</v>
      </c>
      <c r="F8162" s="4">
        <v>77105.098799999992</v>
      </c>
      <c r="G8162" s="3">
        <v>0.24609999999999999</v>
      </c>
      <c r="H8162" s="7">
        <v>1015.9143968871596</v>
      </c>
      <c r="I8162" s="4">
        <v>250.01653307392996</v>
      </c>
      <c r="J8162">
        <v>308.39999999999998</v>
      </c>
      <c r="K8162" t="s">
        <v>20</v>
      </c>
      <c r="L8162" t="s">
        <v>173</v>
      </c>
      <c r="M8162" t="s">
        <v>172</v>
      </c>
      <c r="N8162" s="2">
        <v>42527</v>
      </c>
      <c r="O8162" s="2">
        <v>43621</v>
      </c>
      <c r="P8162" t="s">
        <v>24</v>
      </c>
      <c r="Q8162" t="s">
        <v>19</v>
      </c>
      <c r="R8162" s="5" t="str">
        <f t="shared" si="385"/>
        <v>0.1</v>
      </c>
      <c r="S8162" s="6" t="str">
        <f t="shared" si="386"/>
        <v/>
      </c>
      <c r="T8162">
        <f>ROUND(INT(表1[[#This Row],[合同结束日期]]-表1[[#This Row],[合同起始日期]])/365,1)</f>
        <v>3</v>
      </c>
    </row>
    <row r="8163" spans="1:20">
      <c r="A8163" s="1">
        <v>42644</v>
      </c>
      <c r="B8163" t="s">
        <v>121</v>
      </c>
      <c r="C8163">
        <f t="shared" si="384"/>
        <v>3</v>
      </c>
      <c r="D8163" t="s">
        <v>447</v>
      </c>
      <c r="E8163" s="4">
        <v>600398.4</v>
      </c>
      <c r="F8163" s="4">
        <v>102067.728</v>
      </c>
      <c r="G8163" s="3">
        <v>0.16999999999999998</v>
      </c>
      <c r="H8163" s="7">
        <v>5003.3200000000006</v>
      </c>
      <c r="I8163" s="4">
        <v>850.56439999999998</v>
      </c>
      <c r="J8163">
        <v>120</v>
      </c>
      <c r="K8163" t="s">
        <v>11</v>
      </c>
      <c r="L8163" t="s">
        <v>51</v>
      </c>
      <c r="M8163" t="s">
        <v>50</v>
      </c>
      <c r="N8163" s="2">
        <v>42172</v>
      </c>
      <c r="O8163" s="2">
        <v>42902</v>
      </c>
      <c r="P8163" t="s">
        <v>24</v>
      </c>
      <c r="Q8163" t="s">
        <v>59</v>
      </c>
      <c r="R8163" s="5" t="str">
        <f t="shared" si="385"/>
        <v>0.16</v>
      </c>
      <c r="S8163" s="6" t="str">
        <f t="shared" si="386"/>
        <v/>
      </c>
      <c r="T8163">
        <f>ROUND(INT(表1[[#This Row],[合同结束日期]]-表1[[#This Row],[合同起始日期]])/365,1)</f>
        <v>2</v>
      </c>
    </row>
    <row r="8164" spans="1:20">
      <c r="A8164" s="1">
        <v>42644</v>
      </c>
      <c r="B8164" t="s">
        <v>121</v>
      </c>
      <c r="C8164">
        <f t="shared" si="384"/>
        <v>3</v>
      </c>
      <c r="D8164" t="s">
        <v>125</v>
      </c>
      <c r="E8164" s="4">
        <v>982164</v>
      </c>
      <c r="F8164" s="4">
        <v>107645.1744</v>
      </c>
      <c r="G8164" s="3">
        <v>0.1096</v>
      </c>
      <c r="H8164" s="7">
        <v>2104.0359897172239</v>
      </c>
      <c r="I8164" s="4">
        <v>230.60234447300775</v>
      </c>
      <c r="J8164">
        <v>466.79999999999995</v>
      </c>
      <c r="K8164" t="s">
        <v>44</v>
      </c>
      <c r="L8164" t="s">
        <v>72</v>
      </c>
      <c r="M8164" t="s">
        <v>126</v>
      </c>
      <c r="N8164" s="2">
        <v>41257</v>
      </c>
      <c r="O8164" s="2">
        <v>44325</v>
      </c>
      <c r="P8164" t="s">
        <v>24</v>
      </c>
      <c r="Q8164" t="s">
        <v>123</v>
      </c>
      <c r="R8164" s="5" t="str">
        <f t="shared" si="385"/>
        <v>0.09</v>
      </c>
      <c r="S8164" s="6" t="str">
        <f t="shared" si="386"/>
        <v/>
      </c>
      <c r="T8164">
        <f>ROUND(INT(表1[[#This Row],[合同结束日期]]-表1[[#This Row],[合同起始日期]])/365,1)</f>
        <v>8.4</v>
      </c>
    </row>
    <row r="8165" spans="1:20">
      <c r="A8165" s="1">
        <v>42644</v>
      </c>
      <c r="B8165" t="s">
        <v>121</v>
      </c>
      <c r="C8165">
        <f t="shared" si="384"/>
        <v>3</v>
      </c>
      <c r="D8165" t="s">
        <v>380</v>
      </c>
      <c r="E8165" s="4">
        <v>262559.136</v>
      </c>
      <c r="F8165" s="4">
        <v>50332.586371199999</v>
      </c>
      <c r="G8165" s="3">
        <v>0.19170000000000001</v>
      </c>
      <c r="H8165" s="7">
        <v>2878.9378947368418</v>
      </c>
      <c r="I8165" s="4">
        <v>551.89239442105259</v>
      </c>
      <c r="J8165">
        <v>91.2</v>
      </c>
      <c r="K8165" t="s">
        <v>20</v>
      </c>
      <c r="L8165" t="s">
        <v>21</v>
      </c>
      <c r="M8165" t="s">
        <v>130</v>
      </c>
      <c r="N8165" s="2">
        <v>42104</v>
      </c>
      <c r="O8165" s="2">
        <v>42834</v>
      </c>
      <c r="P8165" t="s">
        <v>24</v>
      </c>
      <c r="Q8165" t="s">
        <v>56</v>
      </c>
      <c r="R8165" s="5" t="str">
        <f t="shared" si="385"/>
        <v>0.17</v>
      </c>
      <c r="S8165" s="6" t="str">
        <f t="shared" si="386"/>
        <v/>
      </c>
      <c r="T8165">
        <f>ROUND(INT(表1[[#This Row],[合同结束日期]]-表1[[#This Row],[合同起始日期]])/365,1)</f>
        <v>2</v>
      </c>
    </row>
    <row r="8166" spans="1:20">
      <c r="A8166" s="1">
        <v>42644</v>
      </c>
      <c r="B8166" t="s">
        <v>121</v>
      </c>
      <c r="C8166">
        <f t="shared" si="384"/>
        <v>3</v>
      </c>
      <c r="D8166" t="s">
        <v>108</v>
      </c>
      <c r="E8166" s="4">
        <v>137823.6</v>
      </c>
      <c r="F8166" s="4">
        <v>25414.671840000003</v>
      </c>
      <c r="G8166" s="3">
        <v>0.18440000000000001</v>
      </c>
      <c r="H8166" s="7">
        <v>2050.9464285714284</v>
      </c>
      <c r="I8166" s="4">
        <v>378.19452142857148</v>
      </c>
      <c r="J8166">
        <v>67.2</v>
      </c>
      <c r="K8166" t="s">
        <v>11</v>
      </c>
      <c r="L8166" t="s">
        <v>12</v>
      </c>
      <c r="M8166" t="s">
        <v>53</v>
      </c>
      <c r="N8166" s="2">
        <v>42156</v>
      </c>
      <c r="O8166" s="2">
        <v>42886</v>
      </c>
      <c r="P8166" t="s">
        <v>24</v>
      </c>
      <c r="Q8166" t="s">
        <v>59</v>
      </c>
      <c r="R8166" s="5" t="str">
        <f t="shared" si="385"/>
        <v>0.16</v>
      </c>
      <c r="S8166" s="6" t="str">
        <f t="shared" si="386"/>
        <v/>
      </c>
      <c r="T8166">
        <f>ROUND(INT(表1[[#This Row],[合同结束日期]]-表1[[#This Row],[合同起始日期]])/365,1)</f>
        <v>2</v>
      </c>
    </row>
    <row r="8167" spans="1:20">
      <c r="A8167" s="1">
        <v>42644</v>
      </c>
      <c r="B8167" t="s">
        <v>121</v>
      </c>
      <c r="C8167">
        <f t="shared" si="384"/>
        <v>3</v>
      </c>
      <c r="D8167" t="s">
        <v>166</v>
      </c>
      <c r="E8167" s="4">
        <v>420854.39999999997</v>
      </c>
      <c r="F8167" s="4">
        <v>85854.297600000005</v>
      </c>
      <c r="G8167" s="3">
        <v>0.20400000000000004</v>
      </c>
      <c r="H8167" s="7">
        <v>2075.2189349112427</v>
      </c>
      <c r="I8167" s="4">
        <v>423.34466272189354</v>
      </c>
      <c r="J8167">
        <v>202.79999999999998</v>
      </c>
      <c r="K8167" t="s">
        <v>20</v>
      </c>
      <c r="L8167" t="s">
        <v>21</v>
      </c>
      <c r="M8167" t="s">
        <v>130</v>
      </c>
      <c r="N8167" s="2">
        <v>41281</v>
      </c>
      <c r="O8167" s="2">
        <v>43229</v>
      </c>
      <c r="P8167" t="s">
        <v>24</v>
      </c>
      <c r="Q8167" t="s">
        <v>56</v>
      </c>
      <c r="R8167" s="5" t="str">
        <f t="shared" si="385"/>
        <v>0.17</v>
      </c>
      <c r="S8167" s="6" t="str">
        <f t="shared" si="386"/>
        <v/>
      </c>
      <c r="T8167">
        <f>ROUND(INT(表1[[#This Row],[合同结束日期]]-表1[[#This Row],[合同起始日期]])/365,1)</f>
        <v>5.3</v>
      </c>
    </row>
    <row r="8168" spans="1:20">
      <c r="A8168" s="1">
        <v>42644</v>
      </c>
      <c r="B8168" t="s">
        <v>121</v>
      </c>
      <c r="C8168">
        <f t="shared" si="384"/>
        <v>3</v>
      </c>
      <c r="D8168" t="s">
        <v>135</v>
      </c>
      <c r="E8168" s="4">
        <v>528524.4</v>
      </c>
      <c r="F8168" s="4">
        <v>95768.621279999992</v>
      </c>
      <c r="G8168" s="3">
        <v>0.18119999999999997</v>
      </c>
      <c r="H8168" s="7">
        <v>1276.6289855072464</v>
      </c>
      <c r="I8168" s="4">
        <v>231.32517217391302</v>
      </c>
      <c r="J8168">
        <v>414</v>
      </c>
      <c r="K8168" t="s">
        <v>44</v>
      </c>
      <c r="L8168" t="s">
        <v>72</v>
      </c>
      <c r="M8168" t="s">
        <v>71</v>
      </c>
      <c r="N8168" s="2">
        <v>42104</v>
      </c>
      <c r="O8168" s="2">
        <v>43594</v>
      </c>
      <c r="P8168" t="s">
        <v>24</v>
      </c>
      <c r="Q8168" t="s">
        <v>48</v>
      </c>
      <c r="R8168" s="5" t="str">
        <f t="shared" si="385"/>
        <v>0.11</v>
      </c>
      <c r="S8168" s="6" t="str">
        <f t="shared" si="386"/>
        <v/>
      </c>
      <c r="T8168">
        <f>ROUND(INT(表1[[#This Row],[合同结束日期]]-表1[[#This Row],[合同起始日期]])/365,1)</f>
        <v>4.0999999999999996</v>
      </c>
    </row>
    <row r="8169" spans="1:20">
      <c r="A8169" s="1">
        <v>42644</v>
      </c>
      <c r="B8169" t="s">
        <v>121</v>
      </c>
      <c r="C8169">
        <f t="shared" si="384"/>
        <v>3</v>
      </c>
      <c r="D8169" t="s">
        <v>175</v>
      </c>
      <c r="E8169" s="4">
        <v>1610672.4</v>
      </c>
      <c r="F8169" s="4">
        <v>196663.10004000002</v>
      </c>
      <c r="G8169" s="3">
        <v>0.12210000000000001</v>
      </c>
      <c r="H8169" s="7">
        <v>818.93044539353264</v>
      </c>
      <c r="I8169" s="4">
        <v>99.991407382550349</v>
      </c>
      <c r="J8169">
        <v>1966.8</v>
      </c>
      <c r="K8169" t="s">
        <v>20</v>
      </c>
      <c r="L8169" t="s">
        <v>173</v>
      </c>
      <c r="M8169" t="s">
        <v>172</v>
      </c>
      <c r="N8169" s="2">
        <v>41288</v>
      </c>
      <c r="O8169" s="2">
        <v>44694</v>
      </c>
      <c r="P8169" t="s">
        <v>18</v>
      </c>
      <c r="Q8169">
        <v>0</v>
      </c>
      <c r="R8169" s="5">
        <f t="shared" si="385"/>
        <v>0</v>
      </c>
      <c r="S8169" s="6" t="str">
        <f t="shared" si="386"/>
        <v/>
      </c>
      <c r="T8169">
        <f>ROUND(INT(表1[[#This Row],[合同结束日期]]-表1[[#This Row],[合同起始日期]])/365,1)</f>
        <v>9.3000000000000007</v>
      </c>
    </row>
    <row r="8170" spans="1:20">
      <c r="A8170" s="1">
        <v>42644</v>
      </c>
      <c r="B8170" t="s">
        <v>121</v>
      </c>
      <c r="C8170">
        <f t="shared" si="384"/>
        <v>3</v>
      </c>
      <c r="D8170" t="s">
        <v>136</v>
      </c>
      <c r="E8170" s="4">
        <v>331790.39999999997</v>
      </c>
      <c r="F8170" s="4">
        <v>49304.053439999996</v>
      </c>
      <c r="G8170" s="3">
        <v>0.14860000000000001</v>
      </c>
      <c r="H8170" s="7">
        <v>1110.4096385542166</v>
      </c>
      <c r="I8170" s="4">
        <v>165.0068722891566</v>
      </c>
      <c r="J8170">
        <v>298.8</v>
      </c>
      <c r="K8170" t="s">
        <v>44</v>
      </c>
      <c r="L8170" t="s">
        <v>72</v>
      </c>
      <c r="M8170" t="s">
        <v>71</v>
      </c>
      <c r="N8170" s="2">
        <v>41271</v>
      </c>
      <c r="O8170" s="2">
        <v>43229</v>
      </c>
      <c r="P8170" t="s">
        <v>24</v>
      </c>
      <c r="Q8170" t="s">
        <v>48</v>
      </c>
      <c r="R8170" s="5" t="str">
        <f t="shared" si="385"/>
        <v>0.11</v>
      </c>
      <c r="S8170" s="6" t="str">
        <f t="shared" si="386"/>
        <v/>
      </c>
      <c r="T8170">
        <f>ROUND(INT(表1[[#This Row],[合同结束日期]]-表1[[#This Row],[合同起始日期]])/365,1)</f>
        <v>5.4</v>
      </c>
    </row>
    <row r="8171" spans="1:20">
      <c r="A8171" s="1">
        <v>42644</v>
      </c>
      <c r="B8171" t="s">
        <v>121</v>
      </c>
      <c r="C8171">
        <f t="shared" si="384"/>
        <v>3</v>
      </c>
      <c r="D8171" t="s">
        <v>122</v>
      </c>
      <c r="E8171" s="4">
        <v>39937.32</v>
      </c>
      <c r="F8171" s="4">
        <v>20735.456543999997</v>
      </c>
      <c r="G8171" s="3">
        <v>0.51919999999999988</v>
      </c>
      <c r="H8171" s="7">
        <v>346.67812500000002</v>
      </c>
      <c r="I8171" s="4">
        <v>179.9952825</v>
      </c>
      <c r="J8171">
        <v>115.19999999999999</v>
      </c>
      <c r="K8171" t="s">
        <v>44</v>
      </c>
      <c r="L8171" t="s">
        <v>46</v>
      </c>
      <c r="M8171" t="s">
        <v>45</v>
      </c>
      <c r="N8171" s="2">
        <v>41358</v>
      </c>
      <c r="O8171" s="2">
        <v>43213</v>
      </c>
      <c r="P8171" t="s">
        <v>24</v>
      </c>
      <c r="Q8171" t="s">
        <v>19</v>
      </c>
      <c r="R8171" s="5" t="str">
        <f t="shared" si="385"/>
        <v>0.1</v>
      </c>
      <c r="S8171" s="6" t="str">
        <f t="shared" si="386"/>
        <v/>
      </c>
      <c r="T8171">
        <f>ROUND(INT(表1[[#This Row],[合同结束日期]]-表1[[#This Row],[合同起始日期]])/365,1)</f>
        <v>5.0999999999999996</v>
      </c>
    </row>
    <row r="8172" spans="1:20">
      <c r="A8172" s="1">
        <v>42644</v>
      </c>
      <c r="B8172" t="s">
        <v>121</v>
      </c>
      <c r="C8172">
        <f t="shared" si="384"/>
        <v>3</v>
      </c>
      <c r="D8172" t="s">
        <v>515</v>
      </c>
      <c r="E8172" s="4">
        <v>636636</v>
      </c>
      <c r="F8172" s="4">
        <v>128345.81759999999</v>
      </c>
      <c r="G8172" s="3">
        <v>0.2016</v>
      </c>
      <c r="H8172" s="7">
        <v>969.89031078610606</v>
      </c>
      <c r="I8172" s="4">
        <v>195.52988665447899</v>
      </c>
      <c r="J8172">
        <v>656.4</v>
      </c>
      <c r="K8172" t="s">
        <v>20</v>
      </c>
      <c r="L8172" t="s">
        <v>354</v>
      </c>
      <c r="M8172" t="s">
        <v>353</v>
      </c>
      <c r="N8172" s="2">
        <v>42510</v>
      </c>
      <c r="O8172" s="2">
        <v>44335</v>
      </c>
      <c r="P8172" t="s">
        <v>24</v>
      </c>
      <c r="Q8172" t="s">
        <v>83</v>
      </c>
      <c r="R8172" s="5" t="str">
        <f t="shared" si="385"/>
        <v>0.14</v>
      </c>
      <c r="S8172" s="6" t="str">
        <f t="shared" si="386"/>
        <v/>
      </c>
      <c r="T8172">
        <f>ROUND(INT(表1[[#This Row],[合同结束日期]]-表1[[#This Row],[合同起始日期]])/365,1)</f>
        <v>5</v>
      </c>
    </row>
    <row r="8173" spans="1:20">
      <c r="A8173" s="1">
        <v>42644</v>
      </c>
      <c r="B8173" t="s">
        <v>121</v>
      </c>
      <c r="C8173">
        <f t="shared" si="384"/>
        <v>3</v>
      </c>
      <c r="D8173" t="s">
        <v>244</v>
      </c>
      <c r="E8173" s="4">
        <v>618148.79999999993</v>
      </c>
      <c r="F8173" s="4">
        <v>120168.12672</v>
      </c>
      <c r="G8173" s="3">
        <v>0.19440000000000002</v>
      </c>
      <c r="H8173" s="7">
        <v>3323.38064516129</v>
      </c>
      <c r="I8173" s="4">
        <v>646.06519741935483</v>
      </c>
      <c r="J8173">
        <v>186</v>
      </c>
      <c r="K8173" t="s">
        <v>11</v>
      </c>
      <c r="L8173" t="s">
        <v>13</v>
      </c>
      <c r="M8173" t="s">
        <v>27</v>
      </c>
      <c r="N8173" s="2">
        <v>41445</v>
      </c>
      <c r="O8173" s="2">
        <v>42935</v>
      </c>
      <c r="P8173" t="s">
        <v>24</v>
      </c>
      <c r="Q8173" t="s">
        <v>56</v>
      </c>
      <c r="R8173" s="5" t="str">
        <f t="shared" si="385"/>
        <v>0.17</v>
      </c>
      <c r="S8173" s="6" t="str">
        <f t="shared" si="386"/>
        <v/>
      </c>
      <c r="T8173">
        <f>ROUND(INT(表1[[#This Row],[合同结束日期]]-表1[[#This Row],[合同起始日期]])/365,1)</f>
        <v>4.0999999999999996</v>
      </c>
    </row>
    <row r="8174" spans="1:20">
      <c r="A8174" s="1">
        <v>42644</v>
      </c>
      <c r="B8174" t="s">
        <v>121</v>
      </c>
      <c r="C8174">
        <f t="shared" si="384"/>
        <v>3</v>
      </c>
      <c r="D8174" t="s">
        <v>511</v>
      </c>
      <c r="E8174" s="4">
        <v>726823.12800000003</v>
      </c>
      <c r="F8174" s="4">
        <v>132427.17392160001</v>
      </c>
      <c r="G8174" s="3">
        <v>0.1822</v>
      </c>
      <c r="H8174" s="7">
        <v>3738.8020987654322</v>
      </c>
      <c r="I8174" s="4">
        <v>681.20974239506177</v>
      </c>
      <c r="J8174">
        <v>194.4</v>
      </c>
      <c r="K8174" t="s">
        <v>60</v>
      </c>
      <c r="L8174" t="s">
        <v>61</v>
      </c>
      <c r="M8174" t="s">
        <v>197</v>
      </c>
      <c r="N8174" s="2">
        <v>42501</v>
      </c>
      <c r="O8174" s="2">
        <v>43229</v>
      </c>
      <c r="P8174" t="s">
        <v>24</v>
      </c>
      <c r="Q8174" t="s">
        <v>59</v>
      </c>
      <c r="R8174" s="5" t="str">
        <f t="shared" si="385"/>
        <v>0.16</v>
      </c>
      <c r="S8174" s="6" t="str">
        <f t="shared" si="386"/>
        <v/>
      </c>
      <c r="T8174">
        <f>ROUND(INT(表1[[#This Row],[合同结束日期]]-表1[[#This Row],[合同起始日期]])/365,1)</f>
        <v>2</v>
      </c>
    </row>
    <row r="8175" spans="1:20">
      <c r="A8175" s="1">
        <v>42644</v>
      </c>
      <c r="B8175" t="s">
        <v>121</v>
      </c>
      <c r="C8175">
        <f t="shared" si="384"/>
        <v>3</v>
      </c>
      <c r="D8175" t="s">
        <v>542</v>
      </c>
      <c r="E8175" s="4">
        <v>873712.08</v>
      </c>
      <c r="F8175" s="4">
        <v>79682.541696</v>
      </c>
      <c r="G8175" s="3">
        <v>9.1200000000000003E-2</v>
      </c>
      <c r="H8175" s="7">
        <v>1335.9511926605503</v>
      </c>
      <c r="I8175" s="4">
        <v>121.8387487706422</v>
      </c>
      <c r="J8175">
        <v>654</v>
      </c>
      <c r="K8175" t="s">
        <v>20</v>
      </c>
      <c r="L8175" t="s">
        <v>21</v>
      </c>
      <c r="M8175" t="s">
        <v>134</v>
      </c>
      <c r="N8175" s="2">
        <v>42515</v>
      </c>
      <c r="O8175" s="2">
        <v>45511</v>
      </c>
      <c r="P8175" t="s">
        <v>24</v>
      </c>
      <c r="Q8175" t="s">
        <v>42</v>
      </c>
      <c r="R8175" s="5" t="str">
        <f t="shared" si="385"/>
        <v>0.08</v>
      </c>
      <c r="S8175" s="6" t="str">
        <f t="shared" si="386"/>
        <v/>
      </c>
      <c r="T8175">
        <f>ROUND(INT(表1[[#This Row],[合同结束日期]]-表1[[#This Row],[合同起始日期]])/365,1)</f>
        <v>8.1999999999999993</v>
      </c>
    </row>
    <row r="8176" spans="1:20">
      <c r="A8176" s="1">
        <v>42644</v>
      </c>
      <c r="B8176" t="s">
        <v>121</v>
      </c>
      <c r="C8176">
        <f t="shared" si="384"/>
        <v>3</v>
      </c>
      <c r="D8176" t="s">
        <v>477</v>
      </c>
      <c r="E8176" s="4">
        <v>92346.599999999991</v>
      </c>
      <c r="F8176" s="4">
        <v>15551.167439999997</v>
      </c>
      <c r="G8176" s="3">
        <v>0.16839999999999999</v>
      </c>
      <c r="H8176" s="7">
        <v>2482.4354838709678</v>
      </c>
      <c r="I8176" s="4">
        <v>418.04213548387094</v>
      </c>
      <c r="J8176">
        <v>37.199999999999996</v>
      </c>
      <c r="K8176" t="s">
        <v>44</v>
      </c>
      <c r="L8176" t="s">
        <v>46</v>
      </c>
      <c r="M8176" t="s">
        <v>187</v>
      </c>
      <c r="N8176" s="2">
        <v>42293</v>
      </c>
      <c r="O8176" s="2">
        <v>43023</v>
      </c>
      <c r="P8176" t="s">
        <v>24</v>
      </c>
      <c r="Q8176" t="s">
        <v>364</v>
      </c>
      <c r="R8176" s="5" t="str">
        <f t="shared" si="385"/>
        <v>0.14</v>
      </c>
      <c r="S8176" s="6" t="str">
        <f t="shared" si="386"/>
        <v>0.14</v>
      </c>
      <c r="T8176">
        <f>ROUND(INT(表1[[#This Row],[合同结束日期]]-表1[[#This Row],[合同起始日期]])/365,1)</f>
        <v>2</v>
      </c>
    </row>
    <row r="8177" spans="1:20">
      <c r="A8177" s="1">
        <v>42644</v>
      </c>
      <c r="B8177" t="s">
        <v>121</v>
      </c>
      <c r="C8177">
        <f t="shared" ref="C8177:C8238" si="387">IF($B8177="负一层",-1,IF($B8177="负一夹层",0,IF($B8177="一层",1,IF($B8177="二层",2,IF($B8177="三层",3,IF($B8177="四层",4))))))</f>
        <v>3</v>
      </c>
      <c r="D8177" t="s">
        <v>137</v>
      </c>
      <c r="E8177" s="4">
        <v>275168.31599999999</v>
      </c>
      <c r="F8177" s="4">
        <v>41412.831557999991</v>
      </c>
      <c r="G8177" s="3">
        <v>0.15049999999999997</v>
      </c>
      <c r="H8177" s="7">
        <v>1118.5703902439025</v>
      </c>
      <c r="I8177" s="4">
        <v>168.34484373170727</v>
      </c>
      <c r="J8177">
        <v>246</v>
      </c>
      <c r="K8177" t="s">
        <v>44</v>
      </c>
      <c r="L8177" t="s">
        <v>72</v>
      </c>
      <c r="M8177" t="s">
        <v>126</v>
      </c>
      <c r="N8177" s="2">
        <v>41249</v>
      </c>
      <c r="O8177" s="2">
        <v>43229</v>
      </c>
      <c r="P8177" t="s">
        <v>24</v>
      </c>
      <c r="Q8177" t="s">
        <v>19</v>
      </c>
      <c r="R8177" s="5" t="str">
        <f t="shared" ref="R8177:R8238" si="388">IF(ISERROR(FIND(",",$Q8177)),$Q8177,LEFT($Q8177,FIND(",",$Q8177)-1))</f>
        <v>0.1</v>
      </c>
      <c r="S8177" s="6" t="str">
        <f t="shared" si="386"/>
        <v/>
      </c>
      <c r="T8177">
        <f>ROUND(INT(表1[[#This Row],[合同结束日期]]-表1[[#This Row],[合同起始日期]])/365,1)</f>
        <v>5.4</v>
      </c>
    </row>
    <row r="8178" spans="1:20">
      <c r="A8178" s="1">
        <v>42644</v>
      </c>
      <c r="B8178" t="s">
        <v>121</v>
      </c>
      <c r="C8178">
        <f t="shared" si="387"/>
        <v>3</v>
      </c>
      <c r="D8178" t="s">
        <v>148</v>
      </c>
      <c r="E8178" s="4">
        <v>150532.79999999999</v>
      </c>
      <c r="F8178" s="4">
        <v>21782.096160000001</v>
      </c>
      <c r="G8178" s="3">
        <v>0.14470000000000002</v>
      </c>
      <c r="H8178" s="7">
        <v>2023.2903225806451</v>
      </c>
      <c r="I8178" s="4">
        <v>292.77010967741938</v>
      </c>
      <c r="J8178">
        <v>74.399999999999991</v>
      </c>
      <c r="K8178" t="s">
        <v>44</v>
      </c>
      <c r="L8178" t="s">
        <v>72</v>
      </c>
      <c r="M8178" t="s">
        <v>126</v>
      </c>
      <c r="N8178" s="2">
        <v>41312</v>
      </c>
      <c r="O8178" s="2">
        <v>43229</v>
      </c>
      <c r="P8178" t="s">
        <v>24</v>
      </c>
      <c r="Q8178" t="s">
        <v>65</v>
      </c>
      <c r="R8178" s="5" t="str">
        <f t="shared" si="388"/>
        <v>0.12</v>
      </c>
      <c r="S8178" s="6" t="str">
        <f t="shared" ref="S8178:S8239" si="389">IF(ISERROR(FIND(",",$Q8178)),"",RIGHT($Q8178,LEN($Q8178)-FIND(",",$Q8178)))</f>
        <v/>
      </c>
      <c r="T8178">
        <f>ROUND(INT(表1[[#This Row],[合同结束日期]]-表1[[#This Row],[合同起始日期]])/365,1)</f>
        <v>5.3</v>
      </c>
    </row>
    <row r="8179" spans="1:20">
      <c r="A8179" s="1">
        <v>42644</v>
      </c>
      <c r="B8179" t="s">
        <v>121</v>
      </c>
      <c r="C8179">
        <f t="shared" si="387"/>
        <v>3</v>
      </c>
      <c r="D8179" t="s">
        <v>242</v>
      </c>
      <c r="E8179" s="4">
        <v>885495.6</v>
      </c>
      <c r="F8179" s="4">
        <v>189850.25664000001</v>
      </c>
      <c r="G8179" s="3">
        <v>0.21440000000000001</v>
      </c>
      <c r="H8179" s="7">
        <v>388.37526315789472</v>
      </c>
      <c r="I8179" s="4">
        <v>83.267656421052635</v>
      </c>
      <c r="J8179">
        <v>2280</v>
      </c>
      <c r="K8179" t="s">
        <v>151</v>
      </c>
      <c r="L8179" t="s">
        <v>243</v>
      </c>
      <c r="M8179" t="s">
        <v>243</v>
      </c>
      <c r="N8179" s="2">
        <v>41282</v>
      </c>
      <c r="O8179" s="2">
        <v>45055</v>
      </c>
      <c r="P8179" t="s">
        <v>14</v>
      </c>
      <c r="Q8179" t="s">
        <v>37</v>
      </c>
      <c r="R8179" s="5" t="str">
        <f t="shared" si="388"/>
        <v>0.</v>
      </c>
      <c r="S8179" s="6" t="str">
        <f t="shared" si="389"/>
        <v/>
      </c>
      <c r="T8179">
        <f>ROUND(INT(表1[[#This Row],[合同结束日期]]-表1[[#This Row],[合同起始日期]])/365,1)</f>
        <v>10.3</v>
      </c>
    </row>
    <row r="8180" spans="1:20">
      <c r="A8180" s="1">
        <v>42644</v>
      </c>
      <c r="B8180" t="s">
        <v>121</v>
      </c>
      <c r="C8180">
        <f t="shared" si="387"/>
        <v>3</v>
      </c>
      <c r="D8180" t="s">
        <v>138</v>
      </c>
      <c r="E8180" s="4">
        <v>36717.599999999999</v>
      </c>
      <c r="F8180" s="4">
        <v>19155.571920000002</v>
      </c>
      <c r="G8180" s="3">
        <v>0.52170000000000005</v>
      </c>
      <c r="H8180" s="7">
        <v>665.17391304347825</v>
      </c>
      <c r="I8180" s="4">
        <v>347.02123043478269</v>
      </c>
      <c r="J8180">
        <v>55.199999999999996</v>
      </c>
      <c r="K8180" t="s">
        <v>140</v>
      </c>
      <c r="L8180" t="s">
        <v>139</v>
      </c>
      <c r="M8180" t="s">
        <v>139</v>
      </c>
      <c r="N8180" s="2">
        <v>42182</v>
      </c>
      <c r="O8180" s="2">
        <v>42912</v>
      </c>
      <c r="P8180" t="s">
        <v>24</v>
      </c>
      <c r="Q8180" t="s">
        <v>83</v>
      </c>
      <c r="R8180" s="5" t="str">
        <f t="shared" si="388"/>
        <v>0.14</v>
      </c>
      <c r="S8180" s="6" t="str">
        <f t="shared" si="389"/>
        <v/>
      </c>
      <c r="T8180">
        <f>ROUND(INT(表1[[#This Row],[合同结束日期]]-表1[[#This Row],[合同起始日期]])/365,1)</f>
        <v>2</v>
      </c>
    </row>
    <row r="8181" spans="1:20">
      <c r="A8181" s="1">
        <v>42644</v>
      </c>
      <c r="B8181" t="s">
        <v>121</v>
      </c>
      <c r="C8181">
        <f t="shared" si="387"/>
        <v>3</v>
      </c>
      <c r="D8181" t="s">
        <v>127</v>
      </c>
      <c r="E8181" s="4">
        <v>2845901.8559999997</v>
      </c>
      <c r="F8181" s="4">
        <v>114974.43498239998</v>
      </c>
      <c r="G8181" s="3">
        <v>4.0399999999999998E-2</v>
      </c>
      <c r="H8181" s="7">
        <v>2304.7472108843535</v>
      </c>
      <c r="I8181" s="4">
        <v>93.111787319727881</v>
      </c>
      <c r="J8181">
        <v>1234.8</v>
      </c>
      <c r="K8181" t="s">
        <v>44</v>
      </c>
      <c r="L8181" t="s">
        <v>72</v>
      </c>
      <c r="M8181" t="s">
        <v>71</v>
      </c>
      <c r="N8181" s="2">
        <v>41241</v>
      </c>
      <c r="O8181" s="2">
        <v>45055</v>
      </c>
      <c r="P8181" t="s">
        <v>14</v>
      </c>
      <c r="Q8181" t="s">
        <v>37</v>
      </c>
      <c r="R8181" s="5" t="str">
        <f t="shared" si="388"/>
        <v>0.</v>
      </c>
      <c r="S8181" s="6" t="str">
        <f t="shared" si="389"/>
        <v/>
      </c>
      <c r="T8181">
        <f>ROUND(INT(表1[[#This Row],[合同结束日期]]-表1[[#This Row],[合同起始日期]])/365,1)</f>
        <v>10.4</v>
      </c>
    </row>
    <row r="8182" spans="1:20">
      <c r="A8182" s="1">
        <v>42644</v>
      </c>
      <c r="B8182" t="s">
        <v>121</v>
      </c>
      <c r="C8182">
        <f t="shared" si="387"/>
        <v>3</v>
      </c>
      <c r="D8182" t="s">
        <v>161</v>
      </c>
      <c r="E8182" s="4">
        <v>296925.36</v>
      </c>
      <c r="F8182" s="4">
        <v>60572.773440000004</v>
      </c>
      <c r="G8182" s="3">
        <v>0.20400000000000001</v>
      </c>
      <c r="H8182" s="7">
        <v>3534.8257142857142</v>
      </c>
      <c r="I8182" s="4">
        <v>721.10444571428582</v>
      </c>
      <c r="J8182">
        <v>84</v>
      </c>
      <c r="K8182" t="s">
        <v>20</v>
      </c>
      <c r="L8182" t="s">
        <v>21</v>
      </c>
      <c r="M8182" t="s">
        <v>17</v>
      </c>
      <c r="N8182" s="2">
        <v>41326</v>
      </c>
      <c r="O8182" s="2">
        <v>42864</v>
      </c>
      <c r="P8182" t="s">
        <v>24</v>
      </c>
      <c r="Q8182" t="s">
        <v>30</v>
      </c>
      <c r="R8182" s="5" t="str">
        <f t="shared" si="388"/>
        <v>0.18</v>
      </c>
      <c r="S8182" s="6" t="str">
        <f t="shared" si="389"/>
        <v/>
      </c>
      <c r="T8182">
        <f>ROUND(INT(表1[[#This Row],[合同结束日期]]-表1[[#This Row],[合同起始日期]])/365,1)</f>
        <v>4.2</v>
      </c>
    </row>
    <row r="8183" spans="1:20">
      <c r="A8183" s="1">
        <v>42644</v>
      </c>
      <c r="B8183" t="s">
        <v>121</v>
      </c>
      <c r="C8183">
        <f t="shared" si="387"/>
        <v>3</v>
      </c>
      <c r="D8183" t="s">
        <v>513</v>
      </c>
      <c r="E8183" s="4">
        <v>371748</v>
      </c>
      <c r="F8183" s="4">
        <v>73977.851999999999</v>
      </c>
      <c r="G8183" s="3">
        <v>0.19900000000000001</v>
      </c>
      <c r="H8183" s="7">
        <v>2581.5833333333335</v>
      </c>
      <c r="I8183" s="4">
        <v>513.73508333333336</v>
      </c>
      <c r="J8183">
        <v>144</v>
      </c>
      <c r="K8183" t="s">
        <v>11</v>
      </c>
      <c r="L8183" t="s">
        <v>92</v>
      </c>
      <c r="M8183" t="s">
        <v>92</v>
      </c>
      <c r="N8183" s="2">
        <v>42510</v>
      </c>
      <c r="O8183" s="2">
        <v>43239</v>
      </c>
      <c r="P8183" t="s">
        <v>24</v>
      </c>
      <c r="Q8183" t="s">
        <v>56</v>
      </c>
      <c r="R8183" s="5" t="str">
        <f t="shared" si="388"/>
        <v>0.17</v>
      </c>
      <c r="S8183" s="6" t="str">
        <f t="shared" si="389"/>
        <v/>
      </c>
      <c r="T8183">
        <f>ROUND(INT(表1[[#This Row],[合同结束日期]]-表1[[#This Row],[合同起始日期]])/365,1)</f>
        <v>2</v>
      </c>
    </row>
    <row r="8184" spans="1:20">
      <c r="A8184" s="1">
        <v>42644</v>
      </c>
      <c r="B8184" t="s">
        <v>121</v>
      </c>
      <c r="C8184">
        <f t="shared" si="387"/>
        <v>3</v>
      </c>
      <c r="D8184" t="s">
        <v>516</v>
      </c>
      <c r="E8184" s="4">
        <v>277876.8</v>
      </c>
      <c r="F8184" s="4">
        <v>96701.126400000008</v>
      </c>
      <c r="G8184" s="3">
        <v>0.34800000000000003</v>
      </c>
      <c r="H8184" s="7">
        <v>695.38738738738743</v>
      </c>
      <c r="I8184" s="4">
        <v>241.99481081081086</v>
      </c>
      <c r="J8184">
        <v>399.59999999999997</v>
      </c>
      <c r="K8184" t="s">
        <v>20</v>
      </c>
      <c r="L8184" t="s">
        <v>173</v>
      </c>
      <c r="M8184" t="s">
        <v>172</v>
      </c>
      <c r="N8184" s="2">
        <v>42522</v>
      </c>
      <c r="O8184" s="2">
        <v>43251</v>
      </c>
      <c r="P8184" t="s">
        <v>24</v>
      </c>
      <c r="Q8184" t="s">
        <v>429</v>
      </c>
      <c r="R8184" s="5" t="str">
        <f t="shared" si="388"/>
        <v>0.22</v>
      </c>
      <c r="S8184" s="6" t="str">
        <f t="shared" si="389"/>
        <v/>
      </c>
      <c r="T8184">
        <f>ROUND(INT(表1[[#This Row],[合同结束日期]]-表1[[#This Row],[合同起始日期]])/365,1)</f>
        <v>2</v>
      </c>
    </row>
    <row r="8185" spans="1:20">
      <c r="A8185" s="1">
        <v>42644</v>
      </c>
      <c r="B8185" t="s">
        <v>121</v>
      </c>
      <c r="C8185">
        <f t="shared" si="387"/>
        <v>3</v>
      </c>
      <c r="D8185" t="s">
        <v>443</v>
      </c>
      <c r="E8185" s="4">
        <v>294610.8</v>
      </c>
      <c r="F8185" s="4">
        <v>22861.79808</v>
      </c>
      <c r="G8185" s="3">
        <v>7.7600000000000002E-2</v>
      </c>
      <c r="H8185" s="7">
        <v>5010.3877551020405</v>
      </c>
      <c r="I8185" s="4">
        <v>388.80608979591841</v>
      </c>
      <c r="J8185">
        <v>58.8</v>
      </c>
      <c r="K8185" t="s">
        <v>140</v>
      </c>
      <c r="L8185" t="s">
        <v>309</v>
      </c>
      <c r="M8185" t="s">
        <v>309</v>
      </c>
      <c r="N8185" s="2">
        <v>42156</v>
      </c>
      <c r="O8185" s="2">
        <v>42886</v>
      </c>
      <c r="P8185" t="s">
        <v>24</v>
      </c>
      <c r="Q8185" t="s">
        <v>208</v>
      </c>
      <c r="R8185" s="5" t="str">
        <f t="shared" si="388"/>
        <v>0.05</v>
      </c>
      <c r="S8185" s="6" t="str">
        <f t="shared" si="389"/>
        <v/>
      </c>
      <c r="T8185">
        <f>ROUND(INT(表1[[#This Row],[合同结束日期]]-表1[[#This Row],[合同起始日期]])/365,1)</f>
        <v>2</v>
      </c>
    </row>
    <row r="8186" spans="1:20">
      <c r="A8186" s="1">
        <v>42644</v>
      </c>
      <c r="B8186" t="s">
        <v>121</v>
      </c>
      <c r="C8186">
        <f t="shared" si="387"/>
        <v>3</v>
      </c>
      <c r="D8186" t="s">
        <v>424</v>
      </c>
      <c r="E8186" s="4">
        <v>169944.72</v>
      </c>
      <c r="F8186" s="4">
        <v>26562.359736000002</v>
      </c>
      <c r="G8186" s="3">
        <v>0.15630000000000002</v>
      </c>
      <c r="H8186" s="7">
        <v>2672.0867924528307</v>
      </c>
      <c r="I8186" s="4">
        <v>417.64716566037742</v>
      </c>
      <c r="J8186">
        <v>63.599999999999994</v>
      </c>
      <c r="K8186" t="s">
        <v>20</v>
      </c>
      <c r="L8186" t="s">
        <v>21</v>
      </c>
      <c r="M8186" t="s">
        <v>130</v>
      </c>
      <c r="N8186" s="2">
        <v>42134</v>
      </c>
      <c r="O8186" s="2">
        <v>42864</v>
      </c>
      <c r="P8186" t="s">
        <v>24</v>
      </c>
      <c r="Q8186" t="s">
        <v>28</v>
      </c>
      <c r="R8186" s="5" t="str">
        <f t="shared" si="388"/>
        <v>0.13</v>
      </c>
      <c r="S8186" s="6" t="str">
        <f t="shared" si="389"/>
        <v/>
      </c>
      <c r="T8186">
        <f>ROUND(INT(表1[[#This Row],[合同结束日期]]-表1[[#This Row],[合同起始日期]])/365,1)</f>
        <v>2</v>
      </c>
    </row>
    <row r="8187" spans="1:20">
      <c r="A8187" s="1">
        <v>42644</v>
      </c>
      <c r="B8187" t="s">
        <v>121</v>
      </c>
      <c r="C8187">
        <f t="shared" si="387"/>
        <v>3</v>
      </c>
      <c r="D8187" t="s">
        <v>142</v>
      </c>
      <c r="E8187" s="4">
        <v>288621.48</v>
      </c>
      <c r="F8187" s="4">
        <v>52962.041579999997</v>
      </c>
      <c r="G8187" s="3">
        <v>0.1835</v>
      </c>
      <c r="H8187" s="7">
        <v>1093.2631818181817</v>
      </c>
      <c r="I8187" s="4">
        <v>200.61379386363635</v>
      </c>
      <c r="J8187">
        <v>264</v>
      </c>
      <c r="K8187" t="s">
        <v>60</v>
      </c>
      <c r="L8187" t="s">
        <v>61</v>
      </c>
      <c r="M8187" t="s">
        <v>143</v>
      </c>
      <c r="N8187" s="2">
        <v>41383</v>
      </c>
      <c r="O8187" s="2">
        <v>42873</v>
      </c>
      <c r="P8187" t="s">
        <v>24</v>
      </c>
      <c r="Q8187" t="s">
        <v>48</v>
      </c>
      <c r="R8187" s="5" t="str">
        <f t="shared" si="388"/>
        <v>0.11</v>
      </c>
      <c r="S8187" s="6" t="str">
        <f t="shared" si="389"/>
        <v/>
      </c>
      <c r="T8187">
        <f>ROUND(INT(表1[[#This Row],[合同结束日期]]-表1[[#This Row],[合同起始日期]])/365,1)</f>
        <v>4.0999999999999996</v>
      </c>
    </row>
    <row r="8188" spans="1:20">
      <c r="A8188" s="1">
        <v>42644</v>
      </c>
      <c r="B8188" t="s">
        <v>121</v>
      </c>
      <c r="C8188">
        <f t="shared" si="387"/>
        <v>3</v>
      </c>
      <c r="D8188" t="s">
        <v>128</v>
      </c>
      <c r="E8188" s="4">
        <v>327394.8</v>
      </c>
      <c r="F8188" s="4">
        <v>32608.522079999999</v>
      </c>
      <c r="G8188" s="3">
        <v>9.9599999999999994E-2</v>
      </c>
      <c r="H8188" s="7">
        <v>1806.814569536424</v>
      </c>
      <c r="I8188" s="4">
        <v>179.95873112582782</v>
      </c>
      <c r="J8188">
        <v>181.2</v>
      </c>
      <c r="K8188" t="s">
        <v>76</v>
      </c>
      <c r="L8188" t="s">
        <v>75</v>
      </c>
      <c r="M8188" t="s">
        <v>75</v>
      </c>
      <c r="N8188" s="2">
        <v>41285</v>
      </c>
      <c r="O8188" s="2">
        <v>43229</v>
      </c>
      <c r="P8188" t="s">
        <v>14</v>
      </c>
      <c r="Q8188" t="s">
        <v>37</v>
      </c>
      <c r="R8188" s="5" t="str">
        <f t="shared" si="388"/>
        <v>0.</v>
      </c>
      <c r="S8188" s="6" t="str">
        <f t="shared" si="389"/>
        <v/>
      </c>
      <c r="T8188">
        <f>ROUND(INT(表1[[#This Row],[合同结束日期]]-表1[[#This Row],[合同起始日期]])/365,1)</f>
        <v>5.3</v>
      </c>
    </row>
    <row r="8189" spans="1:20">
      <c r="A8189" s="1">
        <v>42644</v>
      </c>
      <c r="B8189" t="s">
        <v>121</v>
      </c>
      <c r="C8189">
        <f t="shared" si="387"/>
        <v>3</v>
      </c>
      <c r="D8189" t="s">
        <v>514</v>
      </c>
      <c r="E8189" s="4">
        <v>187896</v>
      </c>
      <c r="F8189" s="4">
        <v>41882.018400000001</v>
      </c>
      <c r="G8189" s="3">
        <v>0.22290000000000001</v>
      </c>
      <c r="H8189" s="7">
        <v>1886.5060240963855</v>
      </c>
      <c r="I8189" s="4">
        <v>420.50219277108437</v>
      </c>
      <c r="J8189">
        <v>99.6</v>
      </c>
      <c r="K8189" t="s">
        <v>11</v>
      </c>
      <c r="L8189" t="s">
        <v>51</v>
      </c>
      <c r="M8189" t="s">
        <v>50</v>
      </c>
      <c r="N8189" s="2">
        <v>42510</v>
      </c>
      <c r="O8189" s="2">
        <v>43239</v>
      </c>
      <c r="P8189" t="s">
        <v>24</v>
      </c>
      <c r="Q8189" t="s">
        <v>56</v>
      </c>
      <c r="R8189" s="5" t="str">
        <f t="shared" si="388"/>
        <v>0.17</v>
      </c>
      <c r="S8189" s="6" t="str">
        <f t="shared" si="389"/>
        <v/>
      </c>
      <c r="T8189">
        <f>ROUND(INT(表1[[#This Row],[合同结束日期]]-表1[[#This Row],[合同起始日期]])/365,1)</f>
        <v>2</v>
      </c>
    </row>
    <row r="8190" spans="1:20">
      <c r="A8190" s="1">
        <v>42644</v>
      </c>
      <c r="B8190" t="s">
        <v>121</v>
      </c>
      <c r="C8190">
        <f t="shared" si="387"/>
        <v>3</v>
      </c>
      <c r="D8190" t="s">
        <v>512</v>
      </c>
      <c r="E8190" s="4">
        <v>170160.6</v>
      </c>
      <c r="F8190" s="4">
        <v>36924.850200000001</v>
      </c>
      <c r="G8190" s="3">
        <v>0.217</v>
      </c>
      <c r="H8190" s="7">
        <v>1890.6733333333334</v>
      </c>
      <c r="I8190" s="4">
        <v>410.27611333333334</v>
      </c>
      <c r="J8190">
        <v>90</v>
      </c>
      <c r="K8190" t="s">
        <v>11</v>
      </c>
      <c r="L8190" t="s">
        <v>23</v>
      </c>
      <c r="M8190" t="s">
        <v>23</v>
      </c>
      <c r="N8190" s="2">
        <v>42510</v>
      </c>
      <c r="O8190" s="2">
        <v>43239</v>
      </c>
      <c r="P8190" t="s">
        <v>24</v>
      </c>
      <c r="Q8190" t="s">
        <v>30</v>
      </c>
      <c r="R8190" s="5" t="str">
        <f t="shared" si="388"/>
        <v>0.18</v>
      </c>
      <c r="S8190" s="6" t="str">
        <f t="shared" si="389"/>
        <v/>
      </c>
      <c r="T8190">
        <f>ROUND(INT(表1[[#This Row],[合同结束日期]]-表1[[#This Row],[合同起始日期]])/365,1)</f>
        <v>2</v>
      </c>
    </row>
    <row r="8191" spans="1:20">
      <c r="A8191" s="1">
        <v>42644</v>
      </c>
      <c r="B8191" t="s">
        <v>121</v>
      </c>
      <c r="C8191">
        <f t="shared" si="387"/>
        <v>3</v>
      </c>
      <c r="D8191" t="s">
        <v>160</v>
      </c>
      <c r="E8191" s="4">
        <v>280170</v>
      </c>
      <c r="F8191" s="4">
        <v>49113.800999999999</v>
      </c>
      <c r="G8191" s="3">
        <v>0.17530000000000001</v>
      </c>
      <c r="H8191" s="7">
        <v>3827.4590163934427</v>
      </c>
      <c r="I8191" s="4">
        <v>670.95356557377045</v>
      </c>
      <c r="J8191">
        <v>73.2</v>
      </c>
      <c r="K8191" t="s">
        <v>20</v>
      </c>
      <c r="L8191" t="s">
        <v>21</v>
      </c>
      <c r="M8191" t="s">
        <v>130</v>
      </c>
      <c r="N8191" s="2">
        <v>41295</v>
      </c>
      <c r="O8191" s="2">
        <v>42864</v>
      </c>
      <c r="P8191" t="s">
        <v>24</v>
      </c>
      <c r="Q8191" t="s">
        <v>59</v>
      </c>
      <c r="R8191" s="5" t="str">
        <f t="shared" si="388"/>
        <v>0.16</v>
      </c>
      <c r="S8191" s="6" t="str">
        <f t="shared" si="389"/>
        <v/>
      </c>
      <c r="T8191">
        <f>ROUND(INT(表1[[#This Row],[合同结束日期]]-表1[[#This Row],[合同起始日期]])/365,1)</f>
        <v>4.3</v>
      </c>
    </row>
    <row r="8192" spans="1:20">
      <c r="A8192" s="1">
        <v>42644</v>
      </c>
      <c r="B8192" t="s">
        <v>121</v>
      </c>
      <c r="C8192">
        <f t="shared" si="387"/>
        <v>3</v>
      </c>
      <c r="D8192" t="s">
        <v>426</v>
      </c>
      <c r="E8192" s="4">
        <v>553002.96</v>
      </c>
      <c r="F8192" s="4">
        <v>105181.16299200001</v>
      </c>
      <c r="G8192" s="3">
        <v>0.19020000000000004</v>
      </c>
      <c r="H8192" s="7">
        <v>4517.9980392156867</v>
      </c>
      <c r="I8192" s="4">
        <v>859.3232270588237</v>
      </c>
      <c r="J8192">
        <v>122.39999999999999</v>
      </c>
      <c r="K8192" t="s">
        <v>11</v>
      </c>
      <c r="L8192" t="s">
        <v>13</v>
      </c>
      <c r="M8192" t="s">
        <v>27</v>
      </c>
      <c r="N8192" s="2">
        <v>42172</v>
      </c>
      <c r="O8192" s="2">
        <v>42902</v>
      </c>
      <c r="P8192" t="s">
        <v>24</v>
      </c>
      <c r="Q8192" t="s">
        <v>56</v>
      </c>
      <c r="R8192" s="5" t="str">
        <f t="shared" si="388"/>
        <v>0.17</v>
      </c>
      <c r="S8192" s="6" t="str">
        <f t="shared" si="389"/>
        <v/>
      </c>
      <c r="T8192">
        <f>ROUND(INT(表1[[#This Row],[合同结束日期]]-表1[[#This Row],[合同起始日期]])/365,1)</f>
        <v>2</v>
      </c>
    </row>
    <row r="8193" spans="1:20">
      <c r="A8193" s="1">
        <v>42644</v>
      </c>
      <c r="B8193" t="s">
        <v>121</v>
      </c>
      <c r="C8193">
        <f t="shared" si="387"/>
        <v>3</v>
      </c>
      <c r="D8193" t="s">
        <v>493</v>
      </c>
      <c r="E8193" s="4">
        <v>851941.2</v>
      </c>
      <c r="F8193" s="4">
        <v>179504.01083999997</v>
      </c>
      <c r="G8193" s="3">
        <v>0.21069999999999997</v>
      </c>
      <c r="H8193" s="7">
        <v>1647.218097447796</v>
      </c>
      <c r="I8193" s="4">
        <v>347.06885313225058</v>
      </c>
      <c r="J8193">
        <v>517.19999999999993</v>
      </c>
      <c r="K8193" t="s">
        <v>11</v>
      </c>
      <c r="L8193" t="s">
        <v>92</v>
      </c>
      <c r="M8193" t="s">
        <v>92</v>
      </c>
      <c r="N8193" s="2">
        <v>42423</v>
      </c>
      <c r="O8193" s="2">
        <v>43518</v>
      </c>
      <c r="P8193" t="s">
        <v>24</v>
      </c>
      <c r="Q8193" t="s">
        <v>56</v>
      </c>
      <c r="R8193" s="5" t="str">
        <f t="shared" si="388"/>
        <v>0.17</v>
      </c>
      <c r="S8193" s="6" t="str">
        <f t="shared" si="389"/>
        <v/>
      </c>
      <c r="T8193">
        <f>ROUND(INT(表1[[#This Row],[合同结束日期]]-表1[[#This Row],[合同起始日期]])/365,1)</f>
        <v>3</v>
      </c>
    </row>
    <row r="8194" spans="1:20">
      <c r="A8194" s="1">
        <v>42644</v>
      </c>
      <c r="B8194" t="s">
        <v>121</v>
      </c>
      <c r="C8194">
        <f t="shared" si="387"/>
        <v>3</v>
      </c>
      <c r="D8194" t="s">
        <v>442</v>
      </c>
      <c r="E8194" s="4">
        <v>141852</v>
      </c>
      <c r="F8194" s="4">
        <v>49265.199600000007</v>
      </c>
      <c r="G8194" s="3">
        <v>0.34730000000000005</v>
      </c>
      <c r="H8194" s="7">
        <v>968.93442622950818</v>
      </c>
      <c r="I8194" s="4">
        <v>336.51092622950824</v>
      </c>
      <c r="J8194">
        <v>146.4</v>
      </c>
      <c r="K8194" t="s">
        <v>11</v>
      </c>
      <c r="L8194" t="s">
        <v>13</v>
      </c>
      <c r="M8194" t="s">
        <v>34</v>
      </c>
      <c r="N8194" s="2">
        <v>42156</v>
      </c>
      <c r="O8194" s="2">
        <v>42886</v>
      </c>
      <c r="P8194" t="s">
        <v>24</v>
      </c>
      <c r="Q8194" t="s">
        <v>25</v>
      </c>
      <c r="R8194" s="5" t="str">
        <f t="shared" si="388"/>
        <v>0.15</v>
      </c>
      <c r="S8194" s="6" t="str">
        <f t="shared" si="389"/>
        <v/>
      </c>
      <c r="T8194">
        <f>ROUND(INT(表1[[#This Row],[合同结束日期]]-表1[[#This Row],[合同起始日期]])/365,1)</f>
        <v>2</v>
      </c>
    </row>
    <row r="8195" spans="1:20">
      <c r="A8195" s="1">
        <v>42644</v>
      </c>
      <c r="B8195" t="s">
        <v>121</v>
      </c>
      <c r="C8195">
        <f t="shared" si="387"/>
        <v>3</v>
      </c>
      <c r="D8195" t="s">
        <v>448</v>
      </c>
      <c r="E8195" s="4">
        <v>125524.79999999999</v>
      </c>
      <c r="F8195" s="4">
        <v>25707.479039999998</v>
      </c>
      <c r="G8195" s="3">
        <v>0.20480000000000001</v>
      </c>
      <c r="H8195" s="7">
        <v>2011.6153846153845</v>
      </c>
      <c r="I8195" s="4">
        <v>411.97883076923074</v>
      </c>
      <c r="J8195">
        <v>62.4</v>
      </c>
      <c r="K8195" t="s">
        <v>20</v>
      </c>
      <c r="L8195" t="s">
        <v>21</v>
      </c>
      <c r="M8195" t="s">
        <v>130</v>
      </c>
      <c r="N8195" s="2">
        <v>42156</v>
      </c>
      <c r="O8195" s="2">
        <v>42886</v>
      </c>
      <c r="P8195" t="s">
        <v>24</v>
      </c>
      <c r="Q8195" t="s">
        <v>56</v>
      </c>
      <c r="R8195" s="5" t="str">
        <f t="shared" si="388"/>
        <v>0.17</v>
      </c>
      <c r="S8195" s="6" t="str">
        <f t="shared" si="389"/>
        <v/>
      </c>
      <c r="T8195">
        <f>ROUND(INT(表1[[#This Row],[合同结束日期]]-表1[[#This Row],[合同起始日期]])/365,1)</f>
        <v>2</v>
      </c>
    </row>
    <row r="8196" spans="1:20">
      <c r="A8196" s="1">
        <v>42644</v>
      </c>
      <c r="B8196" t="s">
        <v>121</v>
      </c>
      <c r="C8196">
        <f t="shared" si="387"/>
        <v>3</v>
      </c>
      <c r="D8196" t="s">
        <v>428</v>
      </c>
      <c r="E8196" s="4">
        <v>156363.6</v>
      </c>
      <c r="F8196" s="4">
        <v>39309.80904</v>
      </c>
      <c r="G8196" s="3">
        <v>0.25140000000000001</v>
      </c>
      <c r="H8196" s="7">
        <v>1464.0786516853934</v>
      </c>
      <c r="I8196" s="4">
        <v>368.06937303370785</v>
      </c>
      <c r="J8196">
        <v>106.8</v>
      </c>
      <c r="K8196" t="s">
        <v>20</v>
      </c>
      <c r="L8196" t="s">
        <v>21</v>
      </c>
      <c r="M8196" t="s">
        <v>130</v>
      </c>
      <c r="N8196" s="2">
        <v>42156</v>
      </c>
      <c r="O8196" s="2">
        <v>42886</v>
      </c>
      <c r="P8196" t="s">
        <v>24</v>
      </c>
      <c r="Q8196" t="s">
        <v>56</v>
      </c>
      <c r="R8196" s="5" t="str">
        <f t="shared" si="388"/>
        <v>0.17</v>
      </c>
      <c r="S8196" s="6" t="str">
        <f t="shared" si="389"/>
        <v/>
      </c>
      <c r="T8196">
        <f>ROUND(INT(表1[[#This Row],[合同结束日期]]-表1[[#This Row],[合同起始日期]])/365,1)</f>
        <v>2</v>
      </c>
    </row>
    <row r="8197" spans="1:20">
      <c r="A8197" s="1">
        <v>42644</v>
      </c>
      <c r="B8197" t="s">
        <v>121</v>
      </c>
      <c r="C8197">
        <f t="shared" si="387"/>
        <v>3</v>
      </c>
      <c r="D8197" t="s">
        <v>174</v>
      </c>
      <c r="E8197" s="4">
        <v>343212</v>
      </c>
      <c r="F8197" s="4">
        <v>75815.530799999993</v>
      </c>
      <c r="G8197" s="3">
        <v>0.22089999999999999</v>
      </c>
      <c r="H8197" s="7">
        <v>611.13247863247864</v>
      </c>
      <c r="I8197" s="4">
        <v>134.99916452991451</v>
      </c>
      <c r="J8197">
        <v>561.6</v>
      </c>
      <c r="K8197" t="s">
        <v>76</v>
      </c>
      <c r="L8197" t="s">
        <v>75</v>
      </c>
      <c r="M8197" t="s">
        <v>75</v>
      </c>
      <c r="N8197" s="2">
        <v>41243</v>
      </c>
      <c r="O8197" s="2">
        <v>43229</v>
      </c>
      <c r="P8197" t="s">
        <v>24</v>
      </c>
      <c r="Q8197" t="s">
        <v>48</v>
      </c>
      <c r="R8197" s="5" t="str">
        <f t="shared" si="388"/>
        <v>0.11</v>
      </c>
      <c r="S8197" s="6" t="str">
        <f t="shared" si="389"/>
        <v/>
      </c>
      <c r="T8197">
        <f>ROUND(INT(表1[[#This Row],[合同结束日期]]-表1[[#This Row],[合同起始日期]])/365,1)</f>
        <v>5.4</v>
      </c>
    </row>
    <row r="8198" spans="1:20">
      <c r="A8198" s="1">
        <v>42644</v>
      </c>
      <c r="B8198" t="s">
        <v>121</v>
      </c>
      <c r="C8198">
        <f t="shared" si="387"/>
        <v>3</v>
      </c>
      <c r="D8198" t="s">
        <v>149</v>
      </c>
      <c r="E8198" s="4">
        <v>3326699.7839999995</v>
      </c>
      <c r="F8198" s="4">
        <v>421250.37407999992</v>
      </c>
      <c r="G8198" s="3">
        <v>0.12662710837510308</v>
      </c>
      <c r="H8198" s="7">
        <v>745.62932221624533</v>
      </c>
      <c r="I8198" s="4">
        <v>94.416884991931141</v>
      </c>
      <c r="J8198">
        <v>4461.5999999999995</v>
      </c>
      <c r="K8198" t="s">
        <v>151</v>
      </c>
      <c r="L8198" t="s">
        <v>150</v>
      </c>
      <c r="M8198" t="s">
        <v>150</v>
      </c>
      <c r="N8198" s="2">
        <v>41150</v>
      </c>
      <c r="O8198" s="2">
        <v>48708</v>
      </c>
      <c r="P8198" t="s">
        <v>24</v>
      </c>
      <c r="Q8198" t="s">
        <v>65</v>
      </c>
      <c r="R8198" s="5" t="str">
        <f t="shared" si="388"/>
        <v>0.12</v>
      </c>
      <c r="S8198" s="6" t="str">
        <f t="shared" si="389"/>
        <v/>
      </c>
      <c r="T8198">
        <f>ROUND(INT(表1[[#This Row],[合同结束日期]]-表1[[#This Row],[合同起始日期]])/365,1)</f>
        <v>20.7</v>
      </c>
    </row>
    <row r="8199" spans="1:20">
      <c r="A8199" s="1">
        <v>42644</v>
      </c>
      <c r="B8199" t="s">
        <v>121</v>
      </c>
      <c r="C8199">
        <f t="shared" si="387"/>
        <v>3</v>
      </c>
      <c r="D8199" t="s">
        <v>147</v>
      </c>
      <c r="E8199" s="4">
        <v>1049480.52</v>
      </c>
      <c r="F8199" s="4">
        <v>88261.311732000002</v>
      </c>
      <c r="G8199" s="3">
        <v>8.4099999999999994E-2</v>
      </c>
      <c r="H8199" s="7">
        <v>1293.7383136094677</v>
      </c>
      <c r="I8199" s="4">
        <v>108.80339217455622</v>
      </c>
      <c r="J8199">
        <v>811.19999999999993</v>
      </c>
      <c r="K8199" t="s">
        <v>44</v>
      </c>
      <c r="L8199" t="s">
        <v>72</v>
      </c>
      <c r="M8199" t="s">
        <v>71</v>
      </c>
      <c r="N8199" s="2">
        <v>41240</v>
      </c>
      <c r="O8199" s="2">
        <v>44325</v>
      </c>
      <c r="P8199" t="s">
        <v>18</v>
      </c>
      <c r="Q8199" t="s">
        <v>42</v>
      </c>
      <c r="R8199" s="5" t="str">
        <f t="shared" si="388"/>
        <v>0.08</v>
      </c>
      <c r="S8199" s="6" t="str">
        <f t="shared" si="389"/>
        <v/>
      </c>
      <c r="T8199">
        <f>ROUND(INT(表1[[#This Row],[合同结束日期]]-表1[[#This Row],[合同起始日期]])/365,1)</f>
        <v>8.5</v>
      </c>
    </row>
    <row r="8200" spans="1:20">
      <c r="A8200" s="1">
        <v>42644</v>
      </c>
      <c r="B8200" t="s">
        <v>121</v>
      </c>
      <c r="C8200">
        <f t="shared" si="387"/>
        <v>3</v>
      </c>
      <c r="D8200" t="s">
        <v>445</v>
      </c>
      <c r="E8200" s="4">
        <v>167304.47999999998</v>
      </c>
      <c r="F8200" s="4">
        <v>36522.567984000001</v>
      </c>
      <c r="G8200" s="3">
        <v>0.21830000000000002</v>
      </c>
      <c r="H8200" s="7">
        <v>1810.6545454545453</v>
      </c>
      <c r="I8200" s="4">
        <v>395.2658872727273</v>
      </c>
      <c r="J8200">
        <v>92.399999999999991</v>
      </c>
      <c r="K8200" t="s">
        <v>11</v>
      </c>
      <c r="L8200" t="s">
        <v>51</v>
      </c>
      <c r="M8200" t="s">
        <v>50</v>
      </c>
      <c r="N8200" s="2">
        <v>42172</v>
      </c>
      <c r="O8200" s="2">
        <v>42902</v>
      </c>
      <c r="P8200" t="s">
        <v>24</v>
      </c>
      <c r="Q8200" t="s">
        <v>30</v>
      </c>
      <c r="R8200" s="5" t="str">
        <f t="shared" si="388"/>
        <v>0.18</v>
      </c>
      <c r="S8200" s="6" t="str">
        <f t="shared" si="389"/>
        <v/>
      </c>
      <c r="T8200">
        <f>ROUND(INT(表1[[#This Row],[合同结束日期]]-表1[[#This Row],[合同起始日期]])/365,1)</f>
        <v>2</v>
      </c>
    </row>
    <row r="8201" spans="1:20">
      <c r="A8201" s="1">
        <v>42644</v>
      </c>
      <c r="B8201" t="s">
        <v>121</v>
      </c>
      <c r="C8201">
        <f t="shared" si="387"/>
        <v>3</v>
      </c>
      <c r="D8201" t="s">
        <v>225</v>
      </c>
      <c r="E8201" s="4">
        <v>516000</v>
      </c>
      <c r="F8201" s="4">
        <v>42182.579999999994</v>
      </c>
      <c r="G8201" s="3">
        <v>8.1749186046511615E-2</v>
      </c>
      <c r="H8201" s="7">
        <v>2858.472379179685</v>
      </c>
      <c r="I8201" s="4">
        <v>233.67779033437478</v>
      </c>
      <c r="J8201">
        <v>180.51599999999999</v>
      </c>
      <c r="K8201" t="s">
        <v>44</v>
      </c>
      <c r="L8201" t="s">
        <v>72</v>
      </c>
      <c r="M8201" t="s">
        <v>126</v>
      </c>
      <c r="N8201" s="2">
        <v>41337</v>
      </c>
      <c r="O8201" s="2">
        <v>46917</v>
      </c>
      <c r="P8201" t="s">
        <v>24</v>
      </c>
      <c r="Q8201">
        <v>0.08</v>
      </c>
      <c r="R8201" s="5">
        <f t="shared" si="388"/>
        <v>0.08</v>
      </c>
      <c r="S8201" s="6" t="str">
        <f t="shared" si="389"/>
        <v/>
      </c>
      <c r="T8201">
        <f>ROUND(INT(表1[[#This Row],[合同结束日期]]-表1[[#This Row],[合同起始日期]])/365,1)</f>
        <v>15.3</v>
      </c>
    </row>
    <row r="8202" spans="1:20">
      <c r="A8202" s="1">
        <v>42644</v>
      </c>
      <c r="B8202" t="s">
        <v>121</v>
      </c>
      <c r="C8202">
        <f t="shared" si="387"/>
        <v>3</v>
      </c>
      <c r="D8202" t="s">
        <v>124</v>
      </c>
      <c r="E8202" s="4">
        <v>675501.6</v>
      </c>
      <c r="F8202" s="4">
        <v>68968.713360000009</v>
      </c>
      <c r="G8202" s="3">
        <v>0.10210000000000001</v>
      </c>
      <c r="H8202" s="7">
        <v>1125.836</v>
      </c>
      <c r="I8202" s="4">
        <v>114.94785560000001</v>
      </c>
      <c r="J8202">
        <v>600</v>
      </c>
      <c r="K8202" t="s">
        <v>44</v>
      </c>
      <c r="L8202" t="s">
        <v>72</v>
      </c>
      <c r="M8202" t="s">
        <v>71</v>
      </c>
      <c r="N8202" s="2">
        <v>41267</v>
      </c>
      <c r="O8202" s="2">
        <v>44325</v>
      </c>
      <c r="P8202" t="s">
        <v>18</v>
      </c>
      <c r="Q8202" t="s">
        <v>123</v>
      </c>
      <c r="R8202" s="5" t="str">
        <f t="shared" si="388"/>
        <v>0.09</v>
      </c>
      <c r="S8202" s="6" t="str">
        <f t="shared" si="389"/>
        <v/>
      </c>
      <c r="T8202">
        <f>ROUND(INT(表1[[#This Row],[合同结束日期]]-表1[[#This Row],[合同起始日期]])/365,1)</f>
        <v>8.4</v>
      </c>
    </row>
    <row r="8203" spans="1:20">
      <c r="A8203" s="1">
        <v>42644</v>
      </c>
      <c r="B8203" t="s">
        <v>121</v>
      </c>
      <c r="C8203">
        <f t="shared" si="387"/>
        <v>3</v>
      </c>
      <c r="D8203" t="s">
        <v>367</v>
      </c>
      <c r="E8203" s="4">
        <v>938750.76</v>
      </c>
      <c r="F8203" s="4">
        <v>156208.126464</v>
      </c>
      <c r="G8203" s="3">
        <v>0.16639999999999999</v>
      </c>
      <c r="H8203" s="7">
        <v>7822.9229999999998</v>
      </c>
      <c r="I8203" s="4">
        <v>1301.7343871999999</v>
      </c>
      <c r="J8203">
        <v>120</v>
      </c>
      <c r="K8203" t="s">
        <v>11</v>
      </c>
      <c r="L8203" t="s">
        <v>51</v>
      </c>
      <c r="M8203" t="s">
        <v>50</v>
      </c>
      <c r="N8203" s="2">
        <v>41989</v>
      </c>
      <c r="O8203" s="2">
        <v>42719</v>
      </c>
      <c r="P8203" t="s">
        <v>24</v>
      </c>
      <c r="Q8203" t="s">
        <v>59</v>
      </c>
      <c r="R8203" s="5" t="str">
        <f t="shared" si="388"/>
        <v>0.16</v>
      </c>
      <c r="S8203" s="6" t="str">
        <f t="shared" si="389"/>
        <v/>
      </c>
      <c r="T8203">
        <f>ROUND(INT(表1[[#This Row],[合同结束日期]]-表1[[#This Row],[合同起始日期]])/365,1)</f>
        <v>2</v>
      </c>
    </row>
    <row r="8204" spans="1:20">
      <c r="A8204" s="1">
        <v>42644</v>
      </c>
      <c r="B8204" t="s">
        <v>121</v>
      </c>
      <c r="C8204">
        <f t="shared" si="387"/>
        <v>3</v>
      </c>
      <c r="D8204" t="s">
        <v>498</v>
      </c>
      <c r="E8204" s="4">
        <v>281775.71999999997</v>
      </c>
      <c r="F8204" s="4">
        <v>60074.583503999995</v>
      </c>
      <c r="G8204" s="3">
        <v>0.2132</v>
      </c>
      <c r="H8204" s="7">
        <v>2194.5149532710279</v>
      </c>
      <c r="I8204" s="4">
        <v>467.87058803738313</v>
      </c>
      <c r="J8204">
        <v>128.4</v>
      </c>
      <c r="K8204" t="s">
        <v>20</v>
      </c>
      <c r="L8204" t="s">
        <v>21</v>
      </c>
      <c r="M8204" t="s">
        <v>130</v>
      </c>
      <c r="N8204" s="2">
        <v>42500</v>
      </c>
      <c r="O8204" s="2">
        <v>43229</v>
      </c>
      <c r="P8204" t="s">
        <v>24</v>
      </c>
      <c r="Q8204" t="s">
        <v>30</v>
      </c>
      <c r="R8204" s="5" t="str">
        <f t="shared" si="388"/>
        <v>0.18</v>
      </c>
      <c r="S8204" s="6" t="str">
        <f t="shared" si="389"/>
        <v/>
      </c>
      <c r="T8204">
        <f>ROUND(INT(表1[[#This Row],[合同结束日期]]-表1[[#This Row],[合同起始日期]])/365,1)</f>
        <v>2</v>
      </c>
    </row>
    <row r="8205" spans="1:20">
      <c r="A8205" s="1">
        <v>42644</v>
      </c>
      <c r="B8205" t="s">
        <v>121</v>
      </c>
      <c r="C8205">
        <f t="shared" si="387"/>
        <v>3</v>
      </c>
      <c r="D8205" t="s">
        <v>158</v>
      </c>
      <c r="E8205" s="4">
        <v>188332.19999999998</v>
      </c>
      <c r="F8205" s="4">
        <v>35199.288180000003</v>
      </c>
      <c r="G8205" s="3">
        <v>0.18690000000000004</v>
      </c>
      <c r="H8205" s="7">
        <v>2802.5624999999995</v>
      </c>
      <c r="I8205" s="4">
        <v>523.79893125000001</v>
      </c>
      <c r="J8205">
        <v>67.2</v>
      </c>
      <c r="K8205" t="s">
        <v>11</v>
      </c>
      <c r="L8205" t="s">
        <v>13</v>
      </c>
      <c r="M8205" t="s">
        <v>27</v>
      </c>
      <c r="N8205" s="2">
        <v>41330</v>
      </c>
      <c r="O8205" s="2">
        <v>42864</v>
      </c>
      <c r="P8205" t="s">
        <v>24</v>
      </c>
      <c r="Q8205" t="s">
        <v>59</v>
      </c>
      <c r="R8205" s="5" t="str">
        <f t="shared" si="388"/>
        <v>0.16</v>
      </c>
      <c r="S8205" s="6" t="str">
        <f t="shared" si="389"/>
        <v/>
      </c>
      <c r="T8205">
        <f>ROUND(INT(表1[[#This Row],[合同结束日期]]-表1[[#This Row],[合同起始日期]])/365,1)</f>
        <v>4.2</v>
      </c>
    </row>
    <row r="8206" spans="1:20">
      <c r="A8206" s="1">
        <v>42644</v>
      </c>
      <c r="B8206" t="s">
        <v>121</v>
      </c>
      <c r="C8206">
        <f t="shared" si="387"/>
        <v>3</v>
      </c>
      <c r="D8206" t="s">
        <v>146</v>
      </c>
      <c r="E8206" s="4">
        <v>571386.64800000004</v>
      </c>
      <c r="F8206" s="4">
        <v>88107.821121600005</v>
      </c>
      <c r="G8206" s="3">
        <v>0.1542</v>
      </c>
      <c r="H8206" s="7">
        <v>3501.1436764705886</v>
      </c>
      <c r="I8206" s="4">
        <v>539.87635491176479</v>
      </c>
      <c r="J8206">
        <v>163.19999999999999</v>
      </c>
      <c r="K8206" t="s">
        <v>11</v>
      </c>
      <c r="L8206" t="s">
        <v>51</v>
      </c>
      <c r="M8206" t="s">
        <v>50</v>
      </c>
      <c r="N8206" s="2">
        <v>41343</v>
      </c>
      <c r="O8206" s="2">
        <v>42864</v>
      </c>
      <c r="P8206" t="s">
        <v>24</v>
      </c>
      <c r="Q8206" t="s">
        <v>28</v>
      </c>
      <c r="R8206" s="5" t="str">
        <f t="shared" si="388"/>
        <v>0.13</v>
      </c>
      <c r="S8206" s="6" t="str">
        <f t="shared" si="389"/>
        <v/>
      </c>
      <c r="T8206">
        <f>ROUND(INT(表1[[#This Row],[合同结束日期]]-表1[[#This Row],[合同起始日期]])/365,1)</f>
        <v>4.2</v>
      </c>
    </row>
    <row r="8207" spans="1:20">
      <c r="A8207" s="1">
        <v>42644</v>
      </c>
      <c r="B8207" t="s">
        <v>121</v>
      </c>
      <c r="C8207">
        <f t="shared" si="387"/>
        <v>3</v>
      </c>
      <c r="D8207" t="s">
        <v>425</v>
      </c>
      <c r="E8207" s="4">
        <v>271509.19199999998</v>
      </c>
      <c r="F8207" s="4">
        <v>44934.771275999999</v>
      </c>
      <c r="G8207" s="3">
        <v>0.16550000000000001</v>
      </c>
      <c r="H8207" s="7">
        <v>6654.6370588235295</v>
      </c>
      <c r="I8207" s="4">
        <v>1101.3424332352943</v>
      </c>
      <c r="J8207">
        <v>40.799999999999997</v>
      </c>
      <c r="K8207" t="s">
        <v>44</v>
      </c>
      <c r="L8207" t="s">
        <v>46</v>
      </c>
      <c r="M8207" t="s">
        <v>187</v>
      </c>
      <c r="N8207" s="2">
        <v>42156</v>
      </c>
      <c r="O8207" s="2">
        <v>42886</v>
      </c>
      <c r="P8207" t="s">
        <v>24</v>
      </c>
      <c r="Q8207" t="s">
        <v>25</v>
      </c>
      <c r="R8207" s="5" t="str">
        <f t="shared" si="388"/>
        <v>0.15</v>
      </c>
      <c r="S8207" s="6" t="str">
        <f t="shared" si="389"/>
        <v/>
      </c>
      <c r="T8207">
        <f>ROUND(INT(表1[[#This Row],[合同结束日期]]-表1[[#This Row],[合同起始日期]])/365,1)</f>
        <v>2</v>
      </c>
    </row>
    <row r="8208" spans="1:20">
      <c r="A8208" s="1">
        <v>42644</v>
      </c>
      <c r="B8208" t="s">
        <v>121</v>
      </c>
      <c r="C8208">
        <f t="shared" si="387"/>
        <v>3</v>
      </c>
      <c r="D8208" t="s">
        <v>402</v>
      </c>
      <c r="E8208" s="4">
        <v>165060.24000000002</v>
      </c>
      <c r="F8208" s="4">
        <v>29347.710672000005</v>
      </c>
      <c r="G8208" s="3">
        <v>0.17780000000000001</v>
      </c>
      <c r="H8208" s="7">
        <v>1834.002666666667</v>
      </c>
      <c r="I8208" s="4">
        <v>326.08567413333338</v>
      </c>
      <c r="J8208">
        <v>90</v>
      </c>
      <c r="K8208" t="s">
        <v>20</v>
      </c>
      <c r="L8208" t="s">
        <v>21</v>
      </c>
      <c r="M8208" t="s">
        <v>130</v>
      </c>
      <c r="N8208" s="2">
        <v>42123</v>
      </c>
      <c r="O8208" s="2">
        <v>42853</v>
      </c>
      <c r="P8208" t="s">
        <v>24</v>
      </c>
      <c r="Q8208" t="s">
        <v>28</v>
      </c>
      <c r="R8208" s="5" t="str">
        <f t="shared" si="388"/>
        <v>0.13</v>
      </c>
      <c r="S8208" s="6" t="str">
        <f t="shared" si="389"/>
        <v/>
      </c>
      <c r="T8208">
        <f>ROUND(INT(表1[[#This Row],[合同结束日期]]-表1[[#This Row],[合同起始日期]])/365,1)</f>
        <v>2</v>
      </c>
    </row>
    <row r="8209" spans="1:20">
      <c r="A8209" s="1">
        <v>42644</v>
      </c>
      <c r="B8209" t="s">
        <v>121</v>
      </c>
      <c r="C8209">
        <f t="shared" si="387"/>
        <v>3</v>
      </c>
      <c r="D8209" t="s">
        <v>312</v>
      </c>
      <c r="E8209" s="4">
        <v>813068.34000000008</v>
      </c>
      <c r="F8209" s="4">
        <v>85453.48253400001</v>
      </c>
      <c r="G8209" s="3">
        <v>0.1051</v>
      </c>
      <c r="H8209" s="7">
        <v>4982.0363970588242</v>
      </c>
      <c r="I8209" s="4">
        <v>523.61202533088249</v>
      </c>
      <c r="J8209">
        <v>163.19999999999999</v>
      </c>
      <c r="K8209" t="s">
        <v>44</v>
      </c>
      <c r="L8209" t="s">
        <v>72</v>
      </c>
      <c r="M8209" t="s">
        <v>71</v>
      </c>
      <c r="N8209" s="2">
        <v>41640</v>
      </c>
      <c r="O8209" s="2">
        <v>43100</v>
      </c>
      <c r="P8209" t="s">
        <v>18</v>
      </c>
      <c r="Q8209" t="s">
        <v>19</v>
      </c>
      <c r="R8209" s="5" t="str">
        <f t="shared" si="388"/>
        <v>0.1</v>
      </c>
      <c r="S8209" s="6" t="str">
        <f t="shared" si="389"/>
        <v/>
      </c>
      <c r="T8209">
        <f>ROUND(INT(表1[[#This Row],[合同结束日期]]-表1[[#This Row],[合同起始日期]])/365,1)</f>
        <v>4</v>
      </c>
    </row>
    <row r="8210" spans="1:20">
      <c r="A8210" s="1">
        <v>42644</v>
      </c>
      <c r="B8210" t="s">
        <v>121</v>
      </c>
      <c r="C8210">
        <f t="shared" si="387"/>
        <v>3</v>
      </c>
      <c r="D8210" t="s">
        <v>327</v>
      </c>
      <c r="E8210" s="4">
        <v>52197.599999999999</v>
      </c>
      <c r="F8210" s="4">
        <v>11352.978000000001</v>
      </c>
      <c r="G8210" s="3">
        <v>0.21750000000000003</v>
      </c>
      <c r="H8210" s="7">
        <v>1812.4166666666667</v>
      </c>
      <c r="I8210" s="4">
        <v>394.20062500000006</v>
      </c>
      <c r="J8210">
        <v>28.799999999999997</v>
      </c>
      <c r="K8210" t="s">
        <v>20</v>
      </c>
      <c r="L8210" t="s">
        <v>21</v>
      </c>
      <c r="M8210" t="s">
        <v>134</v>
      </c>
      <c r="N8210" s="2">
        <v>41787</v>
      </c>
      <c r="O8210" s="2">
        <v>42882</v>
      </c>
      <c r="P8210" t="s">
        <v>24</v>
      </c>
      <c r="Q8210" t="s">
        <v>65</v>
      </c>
      <c r="R8210" s="5" t="str">
        <f t="shared" si="388"/>
        <v>0.12</v>
      </c>
      <c r="S8210" s="6" t="str">
        <f t="shared" si="389"/>
        <v/>
      </c>
      <c r="T8210">
        <f>ROUND(INT(表1[[#This Row],[合同结束日期]]-表1[[#This Row],[合同起始日期]])/365,1)</f>
        <v>3</v>
      </c>
    </row>
    <row r="8211" spans="1:20">
      <c r="A8211" s="1">
        <v>42644</v>
      </c>
      <c r="B8211" t="s">
        <v>121</v>
      </c>
      <c r="C8211">
        <f t="shared" si="387"/>
        <v>3</v>
      </c>
      <c r="D8211" t="s">
        <v>319</v>
      </c>
      <c r="E8211" s="4">
        <v>188602.8</v>
      </c>
      <c r="F8211" s="4">
        <v>34306.849320000001</v>
      </c>
      <c r="G8211" s="3">
        <v>0.18190000000000001</v>
      </c>
      <c r="H8211" s="7">
        <v>11226.357142857141</v>
      </c>
      <c r="I8211" s="4">
        <v>2042.0743642857142</v>
      </c>
      <c r="J8211">
        <v>16.8</v>
      </c>
      <c r="K8211" t="s">
        <v>20</v>
      </c>
      <c r="L8211" t="s">
        <v>21</v>
      </c>
      <c r="M8211" t="s">
        <v>130</v>
      </c>
      <c r="N8211" s="2">
        <v>42112</v>
      </c>
      <c r="O8211" s="2">
        <v>42842</v>
      </c>
      <c r="P8211" t="s">
        <v>24</v>
      </c>
      <c r="Q8211" t="s">
        <v>56</v>
      </c>
      <c r="R8211" s="5" t="str">
        <f t="shared" si="388"/>
        <v>0.17</v>
      </c>
      <c r="S8211" s="6" t="str">
        <f t="shared" si="389"/>
        <v/>
      </c>
      <c r="T8211">
        <f>ROUND(INT(表1[[#This Row],[合同结束日期]]-表1[[#This Row],[合同起始日期]])/365,1)</f>
        <v>2</v>
      </c>
    </row>
    <row r="8212" spans="1:20">
      <c r="A8212" s="1">
        <v>42644</v>
      </c>
      <c r="B8212" t="s">
        <v>121</v>
      </c>
      <c r="C8212">
        <f t="shared" si="387"/>
        <v>3</v>
      </c>
      <c r="D8212" t="s">
        <v>337</v>
      </c>
      <c r="E8212" s="4">
        <v>48216</v>
      </c>
      <c r="F8212" s="4">
        <v>9749.2752</v>
      </c>
      <c r="G8212" s="3">
        <v>0.20219999999999999</v>
      </c>
      <c r="H8212" s="7">
        <v>4464.4444444444453</v>
      </c>
      <c r="I8212" s="4">
        <v>902.71066666666673</v>
      </c>
      <c r="J8212">
        <v>10.799999999999999</v>
      </c>
      <c r="K8212" t="s">
        <v>60</v>
      </c>
      <c r="L8212" t="s">
        <v>116</v>
      </c>
      <c r="M8212" t="s">
        <v>115</v>
      </c>
      <c r="N8212" s="2">
        <v>42200</v>
      </c>
      <c r="O8212" s="2">
        <v>42930</v>
      </c>
      <c r="P8212" t="s">
        <v>24</v>
      </c>
      <c r="Q8212" t="s">
        <v>30</v>
      </c>
      <c r="R8212" s="5" t="str">
        <f t="shared" si="388"/>
        <v>0.18</v>
      </c>
      <c r="S8212" s="6" t="str">
        <f t="shared" si="389"/>
        <v/>
      </c>
      <c r="T8212">
        <f>ROUND(INT(表1[[#This Row],[合同结束日期]]-表1[[#This Row],[合同起始日期]])/365,1)</f>
        <v>2</v>
      </c>
    </row>
    <row r="8213" spans="1:20">
      <c r="A8213" s="1">
        <v>42644</v>
      </c>
      <c r="B8213" t="s">
        <v>121</v>
      </c>
      <c r="C8213">
        <f t="shared" si="387"/>
        <v>3</v>
      </c>
      <c r="D8213" t="s">
        <v>339</v>
      </c>
      <c r="E8213" s="4">
        <v>68823.599999999991</v>
      </c>
      <c r="F8213" s="4">
        <v>12195.54192</v>
      </c>
      <c r="G8213" s="3">
        <v>0.17720000000000002</v>
      </c>
      <c r="H8213" s="7">
        <v>4779.416666666667</v>
      </c>
      <c r="I8213" s="4">
        <v>846.91263333333336</v>
      </c>
      <c r="J8213">
        <v>14.399999999999999</v>
      </c>
      <c r="K8213" t="s">
        <v>44</v>
      </c>
      <c r="L8213" t="s">
        <v>46</v>
      </c>
      <c r="M8213" t="s">
        <v>187</v>
      </c>
      <c r="N8213" s="2">
        <v>41864</v>
      </c>
      <c r="O8213" s="2">
        <v>42959</v>
      </c>
      <c r="P8213" t="s">
        <v>24</v>
      </c>
      <c r="Q8213" t="s">
        <v>59</v>
      </c>
      <c r="R8213" s="5" t="str">
        <f t="shared" si="388"/>
        <v>0.16</v>
      </c>
      <c r="S8213" s="6" t="str">
        <f t="shared" si="389"/>
        <v/>
      </c>
      <c r="T8213">
        <f>ROUND(INT(表1[[#This Row],[合同结束日期]]-表1[[#This Row],[合同起始日期]])/365,1)</f>
        <v>3</v>
      </c>
    </row>
    <row r="8214" spans="1:20">
      <c r="A8214" s="1">
        <v>42644</v>
      </c>
      <c r="B8214" t="s">
        <v>121</v>
      </c>
      <c r="C8214">
        <f t="shared" si="387"/>
        <v>3</v>
      </c>
      <c r="D8214" t="s">
        <v>340</v>
      </c>
      <c r="E8214" s="4">
        <v>142352.4</v>
      </c>
      <c r="F8214" s="4">
        <v>21851.093400000002</v>
      </c>
      <c r="G8214" s="3">
        <v>0.15350000000000003</v>
      </c>
      <c r="H8214" s="7">
        <v>3121.7631578947367</v>
      </c>
      <c r="I8214" s="4">
        <v>479.1906447368421</v>
      </c>
      <c r="J8214">
        <v>45.6</v>
      </c>
      <c r="K8214" t="s">
        <v>44</v>
      </c>
      <c r="L8214" t="s">
        <v>46</v>
      </c>
      <c r="M8214" t="s">
        <v>45</v>
      </c>
      <c r="N8214" s="2">
        <v>41841</v>
      </c>
      <c r="O8214" s="2">
        <v>43659</v>
      </c>
      <c r="P8214" t="s">
        <v>24</v>
      </c>
      <c r="Q8214" t="s">
        <v>28</v>
      </c>
      <c r="R8214" s="5" t="str">
        <f t="shared" si="388"/>
        <v>0.13</v>
      </c>
      <c r="S8214" s="6" t="str">
        <f t="shared" si="389"/>
        <v/>
      </c>
      <c r="T8214">
        <f>ROUND(INT(表1[[#This Row],[合同结束日期]]-表1[[#This Row],[合同起始日期]])/365,1)</f>
        <v>5</v>
      </c>
    </row>
    <row r="8215" spans="1:20">
      <c r="A8215" s="1">
        <v>42644</v>
      </c>
      <c r="B8215" t="s">
        <v>121</v>
      </c>
      <c r="C8215">
        <f t="shared" si="387"/>
        <v>3</v>
      </c>
      <c r="D8215" t="s">
        <v>313</v>
      </c>
      <c r="E8215" s="4">
        <v>152856.35999999999</v>
      </c>
      <c r="F8215" s="4">
        <v>26321.865192000001</v>
      </c>
      <c r="G8215" s="3">
        <v>0.17220000000000002</v>
      </c>
      <c r="H8215" s="7">
        <v>8492.0199999999986</v>
      </c>
      <c r="I8215" s="4">
        <v>1462.325844</v>
      </c>
      <c r="J8215">
        <v>18</v>
      </c>
      <c r="K8215" t="s">
        <v>20</v>
      </c>
      <c r="L8215" t="s">
        <v>21</v>
      </c>
      <c r="M8215" t="s">
        <v>130</v>
      </c>
      <c r="N8215" s="2">
        <v>42201</v>
      </c>
      <c r="O8215" s="2">
        <v>42931</v>
      </c>
      <c r="P8215" t="s">
        <v>24</v>
      </c>
      <c r="Q8215" t="s">
        <v>59</v>
      </c>
      <c r="R8215" s="5" t="str">
        <f t="shared" si="388"/>
        <v>0.16</v>
      </c>
      <c r="S8215" s="6" t="str">
        <f t="shared" si="389"/>
        <v/>
      </c>
      <c r="T8215">
        <f>ROUND(INT(表1[[#This Row],[合同结束日期]]-表1[[#This Row],[合同起始日期]])/365,1)</f>
        <v>2</v>
      </c>
    </row>
    <row r="8216" spans="1:20">
      <c r="A8216" s="1">
        <v>42644</v>
      </c>
      <c r="B8216" t="s">
        <v>121</v>
      </c>
      <c r="C8216">
        <f t="shared" si="387"/>
        <v>3</v>
      </c>
      <c r="D8216" t="s">
        <v>532</v>
      </c>
      <c r="E8216" s="4">
        <v>144158.88</v>
      </c>
      <c r="F8216" s="4">
        <v>23339.322672000002</v>
      </c>
      <c r="G8216" s="3">
        <v>0.16190000000000002</v>
      </c>
      <c r="H8216" s="7">
        <v>4805.2960000000003</v>
      </c>
      <c r="I8216" s="4">
        <v>777.97742240000002</v>
      </c>
      <c r="J8216">
        <v>30</v>
      </c>
      <c r="K8216" t="s">
        <v>44</v>
      </c>
      <c r="L8216" t="s">
        <v>46</v>
      </c>
      <c r="M8216" t="s">
        <v>187</v>
      </c>
      <c r="N8216" s="2">
        <v>42546</v>
      </c>
      <c r="O8216" s="2">
        <v>43275</v>
      </c>
      <c r="P8216" t="s">
        <v>24</v>
      </c>
      <c r="Q8216" t="s">
        <v>25</v>
      </c>
      <c r="R8216" s="5" t="str">
        <f t="shared" si="388"/>
        <v>0.15</v>
      </c>
      <c r="S8216" s="6" t="str">
        <f t="shared" si="389"/>
        <v/>
      </c>
      <c r="T8216">
        <f>ROUND(INT(表1[[#This Row],[合同结束日期]]-表1[[#This Row],[合同起始日期]])/365,1)</f>
        <v>2</v>
      </c>
    </row>
    <row r="8217" spans="1:20">
      <c r="A8217" s="1">
        <v>42644</v>
      </c>
      <c r="B8217" t="s">
        <v>121</v>
      </c>
      <c r="C8217">
        <f t="shared" si="387"/>
        <v>3</v>
      </c>
      <c r="D8217" t="s">
        <v>432</v>
      </c>
      <c r="E8217" s="4">
        <v>51440.04</v>
      </c>
      <c r="F8217" s="4">
        <v>10087.391844000002</v>
      </c>
      <c r="G8217" s="3">
        <v>0.19610000000000002</v>
      </c>
      <c r="H8217" s="7">
        <v>2857.78</v>
      </c>
      <c r="I8217" s="4">
        <v>560.41065800000013</v>
      </c>
      <c r="J8217">
        <v>18</v>
      </c>
      <c r="K8217" t="s">
        <v>60</v>
      </c>
      <c r="L8217" t="s">
        <v>61</v>
      </c>
      <c r="M8217" t="s">
        <v>179</v>
      </c>
      <c r="N8217" s="2">
        <v>42461</v>
      </c>
      <c r="O8217" s="2">
        <v>42825</v>
      </c>
      <c r="P8217" t="s">
        <v>24</v>
      </c>
      <c r="Q8217" t="s">
        <v>56</v>
      </c>
      <c r="R8217" s="5" t="str">
        <f t="shared" si="388"/>
        <v>0.17</v>
      </c>
      <c r="S8217" s="6" t="str">
        <f t="shared" si="389"/>
        <v/>
      </c>
      <c r="T8217">
        <f>ROUND(INT(表1[[#This Row],[合同结束日期]]-表1[[#This Row],[合同起始日期]])/365,1)</f>
        <v>1</v>
      </c>
    </row>
    <row r="8218" spans="1:20">
      <c r="A8218" s="1">
        <v>42644</v>
      </c>
      <c r="B8218" t="s">
        <v>121</v>
      </c>
      <c r="C8218">
        <f t="shared" si="387"/>
        <v>3</v>
      </c>
      <c r="D8218" t="s">
        <v>268</v>
      </c>
      <c r="E8218" s="4">
        <v>124452</v>
      </c>
      <c r="F8218" s="4">
        <v>21542.641199999995</v>
      </c>
      <c r="G8218" s="3">
        <v>0.17309999999999995</v>
      </c>
      <c r="H8218" s="7">
        <v>8642.5</v>
      </c>
      <c r="I8218" s="4">
        <v>1496.0167499999998</v>
      </c>
      <c r="J8218">
        <v>14.399999999999999</v>
      </c>
      <c r="K8218" t="s">
        <v>20</v>
      </c>
      <c r="L8218" t="s">
        <v>21</v>
      </c>
      <c r="M8218" t="s">
        <v>130</v>
      </c>
      <c r="N8218" s="2">
        <v>42461</v>
      </c>
      <c r="O8218" s="2">
        <v>42825</v>
      </c>
      <c r="P8218" t="s">
        <v>24</v>
      </c>
      <c r="Q8218" t="s">
        <v>504</v>
      </c>
      <c r="R8218" s="5" t="str">
        <f t="shared" si="388"/>
        <v>0.16</v>
      </c>
      <c r="S8218" s="6" t="str">
        <f t="shared" si="389"/>
        <v>0.1</v>
      </c>
      <c r="T8218">
        <f>ROUND(INT(表1[[#This Row],[合同结束日期]]-表1[[#This Row],[合同起始日期]])/365,1)</f>
        <v>1</v>
      </c>
    </row>
    <row r="8219" spans="1:20">
      <c r="A8219" s="1">
        <v>42644</v>
      </c>
      <c r="B8219" t="s">
        <v>121</v>
      </c>
      <c r="C8219">
        <f t="shared" si="387"/>
        <v>3</v>
      </c>
      <c r="D8219" t="s">
        <v>487</v>
      </c>
      <c r="E8219" s="4">
        <v>194188.44</v>
      </c>
      <c r="F8219" s="4">
        <v>35361.714924</v>
      </c>
      <c r="G8219" s="3">
        <v>0.18209999999999998</v>
      </c>
      <c r="H8219" s="7">
        <v>3763.341860465116</v>
      </c>
      <c r="I8219" s="4">
        <v>685.3045527906977</v>
      </c>
      <c r="J8219">
        <v>51.6</v>
      </c>
      <c r="K8219" t="s">
        <v>20</v>
      </c>
      <c r="L8219" t="s">
        <v>21</v>
      </c>
      <c r="M8219" t="s">
        <v>130</v>
      </c>
      <c r="N8219" s="2">
        <v>42385</v>
      </c>
      <c r="O8219" s="2">
        <v>43115</v>
      </c>
      <c r="P8219" t="s">
        <v>24</v>
      </c>
      <c r="Q8219" t="s">
        <v>59</v>
      </c>
      <c r="R8219" s="5" t="str">
        <f t="shared" si="388"/>
        <v>0.16</v>
      </c>
      <c r="S8219" s="6" t="str">
        <f t="shared" si="389"/>
        <v/>
      </c>
      <c r="T8219">
        <f>ROUND(INT(表1[[#This Row],[合同结束日期]]-表1[[#This Row],[合同起始日期]])/365,1)</f>
        <v>2</v>
      </c>
    </row>
    <row r="8220" spans="1:20">
      <c r="A8220" s="1">
        <v>42644</v>
      </c>
      <c r="B8220" t="s">
        <v>121</v>
      </c>
      <c r="C8220">
        <f t="shared" si="387"/>
        <v>3</v>
      </c>
      <c r="D8220" t="s">
        <v>530</v>
      </c>
      <c r="E8220" s="4">
        <v>396285.6</v>
      </c>
      <c r="F8220" s="4">
        <v>77117.177759999991</v>
      </c>
      <c r="G8220" s="3">
        <v>0.1946</v>
      </c>
      <c r="H8220" s="7">
        <v>1284.9727626459144</v>
      </c>
      <c r="I8220" s="4">
        <v>250.05569961089492</v>
      </c>
      <c r="J8220">
        <v>308.39999999999998</v>
      </c>
      <c r="K8220" t="s">
        <v>20</v>
      </c>
      <c r="L8220" t="s">
        <v>173</v>
      </c>
      <c r="M8220" t="s">
        <v>172</v>
      </c>
      <c r="N8220" s="2">
        <v>42527</v>
      </c>
      <c r="O8220" s="2">
        <v>43621</v>
      </c>
      <c r="P8220" t="s">
        <v>24</v>
      </c>
      <c r="Q8220" t="s">
        <v>19</v>
      </c>
      <c r="R8220" s="5" t="str">
        <f t="shared" si="388"/>
        <v>0.1</v>
      </c>
      <c r="S8220" s="6" t="str">
        <f t="shared" si="389"/>
        <v/>
      </c>
      <c r="T8220">
        <f>ROUND(INT(表1[[#This Row],[合同结束日期]]-表1[[#This Row],[合同起始日期]])/365,1)</f>
        <v>3</v>
      </c>
    </row>
    <row r="8221" spans="1:20">
      <c r="A8221" s="1">
        <v>42644</v>
      </c>
      <c r="B8221" t="s">
        <v>121</v>
      </c>
      <c r="C8221">
        <f t="shared" si="387"/>
        <v>3</v>
      </c>
      <c r="D8221" t="s">
        <v>129</v>
      </c>
      <c r="E8221" s="4">
        <v>342294.36</v>
      </c>
      <c r="F8221" s="4">
        <v>63872.127575999992</v>
      </c>
      <c r="G8221" s="3">
        <v>0.18659999999999999</v>
      </c>
      <c r="H8221" s="7">
        <v>2852.453</v>
      </c>
      <c r="I8221" s="4">
        <v>532.26772979999998</v>
      </c>
      <c r="J8221">
        <v>120</v>
      </c>
      <c r="K8221" t="s">
        <v>20</v>
      </c>
      <c r="L8221" t="s">
        <v>21</v>
      </c>
      <c r="M8221" t="s">
        <v>130</v>
      </c>
      <c r="N8221" s="2">
        <v>41285</v>
      </c>
      <c r="O8221" s="2">
        <v>42864</v>
      </c>
      <c r="P8221" t="s">
        <v>24</v>
      </c>
      <c r="Q8221" t="s">
        <v>59</v>
      </c>
      <c r="R8221" s="5" t="str">
        <f t="shared" si="388"/>
        <v>0.16</v>
      </c>
      <c r="S8221" s="6" t="str">
        <f t="shared" si="389"/>
        <v/>
      </c>
      <c r="T8221">
        <f>ROUND(INT(表1[[#This Row],[合同结束日期]]-表1[[#This Row],[合同起始日期]])/365,1)</f>
        <v>4.3</v>
      </c>
    </row>
    <row r="8222" spans="1:20">
      <c r="A8222" s="1">
        <v>42644</v>
      </c>
      <c r="B8222" t="s">
        <v>121</v>
      </c>
      <c r="C8222">
        <f t="shared" si="387"/>
        <v>3</v>
      </c>
      <c r="D8222" t="s">
        <v>481</v>
      </c>
      <c r="E8222" s="4">
        <v>176730</v>
      </c>
      <c r="F8222" s="4">
        <v>0</v>
      </c>
      <c r="G8222" s="3">
        <v>0</v>
      </c>
      <c r="H8222" s="7">
        <v>36818.75</v>
      </c>
      <c r="I8222" s="4">
        <v>0</v>
      </c>
      <c r="J8222">
        <v>4.8</v>
      </c>
      <c r="K8222" t="s">
        <v>20</v>
      </c>
      <c r="L8222" t="s">
        <v>173</v>
      </c>
      <c r="M8222" t="s">
        <v>172</v>
      </c>
      <c r="N8222" s="2">
        <v>42278</v>
      </c>
      <c r="O8222" s="2">
        <v>42643</v>
      </c>
      <c r="P8222" t="s">
        <v>311</v>
      </c>
      <c r="Q8222" t="s">
        <v>35</v>
      </c>
      <c r="R8222" s="5" t="str">
        <f t="shared" si="388"/>
        <v>0.06</v>
      </c>
      <c r="S8222" s="6" t="str">
        <f t="shared" si="389"/>
        <v/>
      </c>
      <c r="T8222">
        <f>ROUND(INT(表1[[#This Row],[合同结束日期]]-表1[[#This Row],[合同起始日期]])/365,1)</f>
        <v>1</v>
      </c>
    </row>
    <row r="8223" spans="1:20">
      <c r="A8223" s="1">
        <v>42644</v>
      </c>
      <c r="B8223" t="s">
        <v>121</v>
      </c>
      <c r="C8223">
        <f t="shared" si="387"/>
        <v>3</v>
      </c>
      <c r="D8223" t="s">
        <v>330</v>
      </c>
      <c r="E8223" s="4">
        <v>18993.599999999999</v>
      </c>
      <c r="F8223" s="4">
        <v>3827.2103999999999</v>
      </c>
      <c r="G8223" s="3">
        <v>0.20150000000000001</v>
      </c>
      <c r="H8223" s="7">
        <v>7914</v>
      </c>
      <c r="I8223" s="4">
        <v>1594.671</v>
      </c>
      <c r="J8223">
        <v>2.4</v>
      </c>
      <c r="K8223" t="s">
        <v>44</v>
      </c>
      <c r="L8223" t="s">
        <v>46</v>
      </c>
      <c r="M8223" t="s">
        <v>45</v>
      </c>
      <c r="N8223" s="2">
        <v>41790</v>
      </c>
      <c r="O8223" s="2">
        <v>42704</v>
      </c>
      <c r="P8223" t="s">
        <v>24</v>
      </c>
      <c r="Q8223" t="s">
        <v>59</v>
      </c>
      <c r="R8223" s="5" t="str">
        <f t="shared" si="388"/>
        <v>0.16</v>
      </c>
      <c r="S8223" s="6" t="str">
        <f t="shared" si="389"/>
        <v/>
      </c>
      <c r="T8223">
        <f>ROUND(INT(表1[[#This Row],[合同结束日期]]-表1[[#This Row],[合同起始日期]])/365,1)</f>
        <v>2.5</v>
      </c>
    </row>
    <row r="8224" spans="1:20">
      <c r="A8224" s="1">
        <v>42644</v>
      </c>
      <c r="B8224" t="s">
        <v>121</v>
      </c>
      <c r="C8224">
        <f t="shared" si="387"/>
        <v>3</v>
      </c>
      <c r="D8224" t="s">
        <v>321</v>
      </c>
      <c r="E8224" s="4">
        <v>50004</v>
      </c>
      <c r="F8224" s="4">
        <v>5885.4708000000001</v>
      </c>
      <c r="G8224" s="3">
        <v>0.1177</v>
      </c>
      <c r="H8224" s="7">
        <v>20835</v>
      </c>
      <c r="I8224" s="4">
        <v>2452.2795000000001</v>
      </c>
      <c r="J8224">
        <v>2.4</v>
      </c>
      <c r="K8224" t="s">
        <v>44</v>
      </c>
      <c r="L8224" t="s">
        <v>46</v>
      </c>
      <c r="M8224" t="s">
        <v>187</v>
      </c>
      <c r="N8224" s="2">
        <v>41712</v>
      </c>
      <c r="O8224" s="2">
        <v>42807</v>
      </c>
      <c r="P8224" t="s">
        <v>24</v>
      </c>
      <c r="Q8224" t="s">
        <v>19</v>
      </c>
      <c r="R8224" s="5" t="str">
        <f t="shared" si="388"/>
        <v>0.1</v>
      </c>
      <c r="S8224" s="6" t="str">
        <f t="shared" si="389"/>
        <v/>
      </c>
      <c r="T8224">
        <f>ROUND(INT(表1[[#This Row],[合同结束日期]]-表1[[#This Row],[合同起始日期]])/365,1)</f>
        <v>3</v>
      </c>
    </row>
    <row r="8225" spans="1:20">
      <c r="A8225" s="1">
        <v>42644</v>
      </c>
      <c r="B8225" t="s">
        <v>121</v>
      </c>
      <c r="C8225">
        <f t="shared" si="387"/>
        <v>3</v>
      </c>
      <c r="D8225" t="s">
        <v>320</v>
      </c>
      <c r="E8225" s="4">
        <v>48582</v>
      </c>
      <c r="F8225" s="4">
        <v>5737.5342000000001</v>
      </c>
      <c r="G8225" s="3">
        <v>0.1181</v>
      </c>
      <c r="H8225" s="7">
        <v>20242.5</v>
      </c>
      <c r="I8225" s="4">
        <v>2390.6392500000002</v>
      </c>
      <c r="J8225">
        <v>2.4</v>
      </c>
      <c r="K8225" t="s">
        <v>44</v>
      </c>
      <c r="L8225" t="s">
        <v>46</v>
      </c>
      <c r="M8225" t="s">
        <v>187</v>
      </c>
      <c r="N8225" s="2">
        <v>41712</v>
      </c>
      <c r="O8225" s="2">
        <v>42807</v>
      </c>
      <c r="P8225" t="s">
        <v>24</v>
      </c>
      <c r="Q8225" t="s">
        <v>19</v>
      </c>
      <c r="R8225" s="5" t="str">
        <f t="shared" si="388"/>
        <v>0.1</v>
      </c>
      <c r="S8225" s="6" t="str">
        <f t="shared" si="389"/>
        <v/>
      </c>
      <c r="T8225">
        <f>ROUND(INT(表1[[#This Row],[合同结束日期]]-表1[[#This Row],[合同起始日期]])/365,1)</f>
        <v>3</v>
      </c>
    </row>
    <row r="8226" spans="1:20">
      <c r="A8226" s="1">
        <v>42675</v>
      </c>
      <c r="B8226" t="s">
        <v>121</v>
      </c>
      <c r="C8226">
        <f t="shared" si="387"/>
        <v>3</v>
      </c>
      <c r="D8226" t="s">
        <v>128</v>
      </c>
      <c r="E8226" s="4">
        <v>297207.59999999998</v>
      </c>
      <c r="F8226" s="4">
        <v>32603.673719999999</v>
      </c>
      <c r="G8226" s="3">
        <v>0.10970000000000001</v>
      </c>
      <c r="H8226" s="7">
        <v>1640.2185430463576</v>
      </c>
      <c r="I8226" s="4">
        <v>179.93197417218545</v>
      </c>
      <c r="J8226">
        <v>181.2</v>
      </c>
      <c r="K8226" t="s">
        <v>76</v>
      </c>
      <c r="L8226" t="s">
        <v>75</v>
      </c>
      <c r="M8226" t="s">
        <v>75</v>
      </c>
      <c r="N8226" s="2">
        <v>41285</v>
      </c>
      <c r="O8226" s="2">
        <v>43229</v>
      </c>
      <c r="P8226" t="s">
        <v>14</v>
      </c>
      <c r="Q8226" t="s">
        <v>37</v>
      </c>
      <c r="R8226" s="5" t="str">
        <f t="shared" si="388"/>
        <v>0.</v>
      </c>
      <c r="S8226" s="6" t="str">
        <f t="shared" si="389"/>
        <v/>
      </c>
      <c r="T8226">
        <f>ROUND(INT(表1[[#This Row],[合同结束日期]]-表1[[#This Row],[合同起始日期]])/365,1)</f>
        <v>5.3</v>
      </c>
    </row>
    <row r="8227" spans="1:20">
      <c r="A8227" s="1">
        <v>42675</v>
      </c>
      <c r="B8227" t="s">
        <v>121</v>
      </c>
      <c r="C8227">
        <f t="shared" si="387"/>
        <v>3</v>
      </c>
      <c r="D8227" t="s">
        <v>127</v>
      </c>
      <c r="E8227" s="4">
        <v>2321232.4560000002</v>
      </c>
      <c r="F8227" s="4">
        <v>114901.00657200001</v>
      </c>
      <c r="G8227" s="3">
        <v>4.9500000000000002E-2</v>
      </c>
      <c r="H8227" s="7">
        <v>1879.8448785228379</v>
      </c>
      <c r="I8227" s="4">
        <v>93.052321486880487</v>
      </c>
      <c r="J8227">
        <v>1234.8</v>
      </c>
      <c r="K8227" t="s">
        <v>44</v>
      </c>
      <c r="L8227" t="s">
        <v>72</v>
      </c>
      <c r="M8227" t="s">
        <v>71</v>
      </c>
      <c r="N8227" s="2">
        <v>41241</v>
      </c>
      <c r="O8227" s="2">
        <v>45055</v>
      </c>
      <c r="P8227" t="s">
        <v>14</v>
      </c>
      <c r="Q8227" t="s">
        <v>37</v>
      </c>
      <c r="R8227" s="5" t="str">
        <f t="shared" si="388"/>
        <v>0.</v>
      </c>
      <c r="S8227" s="6" t="str">
        <f t="shared" si="389"/>
        <v/>
      </c>
      <c r="T8227">
        <f>ROUND(INT(表1[[#This Row],[合同结束日期]]-表1[[#This Row],[合同起始日期]])/365,1)</f>
        <v>10.4</v>
      </c>
    </row>
    <row r="8228" spans="1:20">
      <c r="A8228" s="1">
        <v>42675</v>
      </c>
      <c r="B8228" t="s">
        <v>121</v>
      </c>
      <c r="C8228">
        <f t="shared" si="387"/>
        <v>3</v>
      </c>
      <c r="D8228" t="s">
        <v>146</v>
      </c>
      <c r="E8228" s="4">
        <v>444745.45199999999</v>
      </c>
      <c r="F8228" s="4">
        <v>70403.205051600002</v>
      </c>
      <c r="G8228" s="3">
        <v>0.1583</v>
      </c>
      <c r="H8228" s="7">
        <v>2725.1559558823533</v>
      </c>
      <c r="I8228" s="4">
        <v>431.39218781617649</v>
      </c>
      <c r="J8228">
        <v>163.19999999999999</v>
      </c>
      <c r="K8228" t="s">
        <v>11</v>
      </c>
      <c r="L8228" t="s">
        <v>51</v>
      </c>
      <c r="M8228" t="s">
        <v>50</v>
      </c>
      <c r="N8228" s="2">
        <v>41343</v>
      </c>
      <c r="O8228" s="2">
        <v>42864</v>
      </c>
      <c r="P8228" t="s">
        <v>24</v>
      </c>
      <c r="Q8228" t="s">
        <v>28</v>
      </c>
      <c r="R8228" s="5" t="str">
        <f t="shared" si="388"/>
        <v>0.13</v>
      </c>
      <c r="S8228" s="6" t="str">
        <f t="shared" si="389"/>
        <v/>
      </c>
      <c r="T8228">
        <f>ROUND(INT(表1[[#This Row],[合同结束日期]]-表1[[#This Row],[合同起始日期]])/365,1)</f>
        <v>4.2</v>
      </c>
    </row>
    <row r="8229" spans="1:20">
      <c r="A8229" s="1">
        <v>42675</v>
      </c>
      <c r="B8229" t="s">
        <v>121</v>
      </c>
      <c r="C8229">
        <f t="shared" si="387"/>
        <v>3</v>
      </c>
      <c r="D8229" t="s">
        <v>161</v>
      </c>
      <c r="E8229" s="4">
        <v>259808.64000000001</v>
      </c>
      <c r="F8229" s="4">
        <v>53546.560703999996</v>
      </c>
      <c r="G8229" s="3">
        <v>0.20609999999999998</v>
      </c>
      <c r="H8229" s="7">
        <v>3092.96</v>
      </c>
      <c r="I8229" s="4">
        <v>637.45905599999992</v>
      </c>
      <c r="J8229">
        <v>84</v>
      </c>
      <c r="K8229" t="s">
        <v>20</v>
      </c>
      <c r="L8229" t="s">
        <v>21</v>
      </c>
      <c r="M8229" t="s">
        <v>17</v>
      </c>
      <c r="N8229" s="2">
        <v>41326</v>
      </c>
      <c r="O8229" s="2">
        <v>42864</v>
      </c>
      <c r="P8229" t="s">
        <v>24</v>
      </c>
      <c r="Q8229" t="s">
        <v>30</v>
      </c>
      <c r="R8229" s="5" t="str">
        <f t="shared" si="388"/>
        <v>0.18</v>
      </c>
      <c r="S8229" s="6" t="str">
        <f t="shared" si="389"/>
        <v/>
      </c>
      <c r="T8229">
        <f>ROUND(INT(表1[[#This Row],[合同结束日期]]-表1[[#This Row],[合同起始日期]])/365,1)</f>
        <v>4.2</v>
      </c>
    </row>
    <row r="8230" spans="1:20">
      <c r="A8230" s="1">
        <v>42675</v>
      </c>
      <c r="B8230" t="s">
        <v>121</v>
      </c>
      <c r="C8230">
        <f t="shared" si="387"/>
        <v>3</v>
      </c>
      <c r="D8230" t="s">
        <v>160</v>
      </c>
      <c r="E8230" s="4">
        <v>370554</v>
      </c>
      <c r="F8230" s="4">
        <v>64587.5622</v>
      </c>
      <c r="G8230" s="3">
        <v>0.17430000000000001</v>
      </c>
      <c r="H8230" s="7">
        <v>5062.2131147540986</v>
      </c>
      <c r="I8230" s="4">
        <v>882.34374590163929</v>
      </c>
      <c r="J8230">
        <v>73.2</v>
      </c>
      <c r="K8230" t="s">
        <v>20</v>
      </c>
      <c r="L8230" t="s">
        <v>21</v>
      </c>
      <c r="M8230" t="s">
        <v>130</v>
      </c>
      <c r="N8230" s="2">
        <v>41295</v>
      </c>
      <c r="O8230" s="2">
        <v>42864</v>
      </c>
      <c r="P8230" t="s">
        <v>24</v>
      </c>
      <c r="Q8230" t="s">
        <v>59</v>
      </c>
      <c r="R8230" s="5" t="str">
        <f t="shared" si="388"/>
        <v>0.16</v>
      </c>
      <c r="S8230" s="6" t="str">
        <f t="shared" si="389"/>
        <v/>
      </c>
      <c r="T8230">
        <f>ROUND(INT(表1[[#This Row],[合同结束日期]]-表1[[#This Row],[合同起始日期]])/365,1)</f>
        <v>4.3</v>
      </c>
    </row>
    <row r="8231" spans="1:20">
      <c r="A8231" s="1">
        <v>42675</v>
      </c>
      <c r="B8231" t="s">
        <v>121</v>
      </c>
      <c r="C8231">
        <f t="shared" si="387"/>
        <v>3</v>
      </c>
      <c r="D8231" t="s">
        <v>242</v>
      </c>
      <c r="E8231" s="4">
        <v>971834.39999999991</v>
      </c>
      <c r="F8231" s="4">
        <v>189799.25831999999</v>
      </c>
      <c r="G8231" s="3">
        <v>0.1953</v>
      </c>
      <c r="H8231" s="7">
        <v>426.24315789473678</v>
      </c>
      <c r="I8231" s="4">
        <v>83.245288736842099</v>
      </c>
      <c r="J8231">
        <v>2280</v>
      </c>
      <c r="K8231" t="s">
        <v>151</v>
      </c>
      <c r="L8231" t="s">
        <v>243</v>
      </c>
      <c r="M8231" t="s">
        <v>243</v>
      </c>
      <c r="N8231" s="2">
        <v>41282</v>
      </c>
      <c r="O8231" s="2">
        <v>45055</v>
      </c>
      <c r="P8231" t="s">
        <v>14</v>
      </c>
      <c r="Q8231" t="s">
        <v>37</v>
      </c>
      <c r="R8231" s="5" t="str">
        <f t="shared" si="388"/>
        <v>0.</v>
      </c>
      <c r="S8231" s="6" t="str">
        <f t="shared" si="389"/>
        <v/>
      </c>
      <c r="T8231">
        <f>ROUND(INT(表1[[#This Row],[合同结束日期]]-表1[[#This Row],[合同起始日期]])/365,1)</f>
        <v>10.3</v>
      </c>
    </row>
    <row r="8232" spans="1:20">
      <c r="A8232" s="1">
        <v>42675</v>
      </c>
      <c r="B8232" t="s">
        <v>121</v>
      </c>
      <c r="C8232">
        <f t="shared" si="387"/>
        <v>3</v>
      </c>
      <c r="D8232" t="s">
        <v>124</v>
      </c>
      <c r="E8232" s="4">
        <v>508252.8</v>
      </c>
      <c r="F8232" s="4">
        <v>69020.730240000004</v>
      </c>
      <c r="G8232" s="3">
        <v>0.1358</v>
      </c>
      <c r="H8232" s="7">
        <v>847.08799999999997</v>
      </c>
      <c r="I8232" s="4">
        <v>115.0345504</v>
      </c>
      <c r="J8232">
        <v>600</v>
      </c>
      <c r="K8232" t="s">
        <v>44</v>
      </c>
      <c r="L8232" t="s">
        <v>72</v>
      </c>
      <c r="M8232" t="s">
        <v>71</v>
      </c>
      <c r="N8232" s="2">
        <v>41267</v>
      </c>
      <c r="O8232" s="2">
        <v>44325</v>
      </c>
      <c r="P8232" t="s">
        <v>18</v>
      </c>
      <c r="Q8232" t="s">
        <v>123</v>
      </c>
      <c r="R8232" s="5" t="str">
        <f t="shared" si="388"/>
        <v>0.09</v>
      </c>
      <c r="S8232" s="6" t="str">
        <f t="shared" si="389"/>
        <v/>
      </c>
      <c r="T8232">
        <f>ROUND(INT(表1[[#This Row],[合同结束日期]]-表1[[#This Row],[合同起始日期]])/365,1)</f>
        <v>8.4</v>
      </c>
    </row>
    <row r="8233" spans="1:20">
      <c r="A8233" s="1">
        <v>42675</v>
      </c>
      <c r="B8233" t="s">
        <v>121</v>
      </c>
      <c r="C8233">
        <f t="shared" si="387"/>
        <v>3</v>
      </c>
      <c r="D8233" t="s">
        <v>125</v>
      </c>
      <c r="E8233" s="4">
        <v>804084</v>
      </c>
      <c r="F8233" s="4">
        <v>90861.491999999998</v>
      </c>
      <c r="G8233" s="3">
        <v>0.113</v>
      </c>
      <c r="H8233" s="7">
        <v>1722.5449871465298</v>
      </c>
      <c r="I8233" s="4">
        <v>194.64758354755784</v>
      </c>
      <c r="J8233">
        <v>466.79999999999995</v>
      </c>
      <c r="K8233" t="s">
        <v>44</v>
      </c>
      <c r="L8233" t="s">
        <v>72</v>
      </c>
      <c r="M8233" t="s">
        <v>126</v>
      </c>
      <c r="N8233" s="2">
        <v>41257</v>
      </c>
      <c r="O8233" s="2">
        <v>44325</v>
      </c>
      <c r="P8233" t="s">
        <v>24</v>
      </c>
      <c r="Q8233" t="s">
        <v>123</v>
      </c>
      <c r="R8233" s="5" t="str">
        <f t="shared" si="388"/>
        <v>0.09</v>
      </c>
      <c r="S8233" s="6" t="str">
        <f t="shared" si="389"/>
        <v/>
      </c>
      <c r="T8233">
        <f>ROUND(INT(表1[[#This Row],[合同结束日期]]-表1[[#This Row],[合同起始日期]])/365,1)</f>
        <v>8.4</v>
      </c>
    </row>
    <row r="8234" spans="1:20">
      <c r="A8234" s="1">
        <v>42675</v>
      </c>
      <c r="B8234" t="s">
        <v>121</v>
      </c>
      <c r="C8234">
        <f t="shared" si="387"/>
        <v>3</v>
      </c>
      <c r="D8234" t="s">
        <v>136</v>
      </c>
      <c r="E8234" s="4">
        <v>313684.8</v>
      </c>
      <c r="F8234" s="4">
        <v>49311.25056</v>
      </c>
      <c r="G8234" s="3">
        <v>0.15720000000000001</v>
      </c>
      <c r="H8234" s="7">
        <v>1049.8152610441766</v>
      </c>
      <c r="I8234" s="4">
        <v>165.03095903614457</v>
      </c>
      <c r="J8234">
        <v>298.8</v>
      </c>
      <c r="K8234" t="s">
        <v>44</v>
      </c>
      <c r="L8234" t="s">
        <v>72</v>
      </c>
      <c r="M8234" t="s">
        <v>71</v>
      </c>
      <c r="N8234" s="2">
        <v>41271</v>
      </c>
      <c r="O8234" s="2">
        <v>43229</v>
      </c>
      <c r="P8234" t="s">
        <v>24</v>
      </c>
      <c r="Q8234" t="s">
        <v>48</v>
      </c>
      <c r="R8234" s="5" t="str">
        <f t="shared" si="388"/>
        <v>0.11</v>
      </c>
      <c r="S8234" s="6" t="str">
        <f t="shared" si="389"/>
        <v/>
      </c>
      <c r="T8234">
        <f>ROUND(INT(表1[[#This Row],[合同结束日期]]-表1[[#This Row],[合同起始日期]])/365,1)</f>
        <v>5.4</v>
      </c>
    </row>
    <row r="8235" spans="1:20">
      <c r="A8235" s="1">
        <v>42675</v>
      </c>
      <c r="B8235" t="s">
        <v>121</v>
      </c>
      <c r="C8235">
        <f t="shared" si="387"/>
        <v>3</v>
      </c>
      <c r="D8235" t="s">
        <v>137</v>
      </c>
      <c r="E8235" s="4">
        <v>205140.492</v>
      </c>
      <c r="F8235" s="4">
        <v>41397.351285600002</v>
      </c>
      <c r="G8235" s="3">
        <v>0.20180000000000001</v>
      </c>
      <c r="H8235" s="7">
        <v>833.90443902439029</v>
      </c>
      <c r="I8235" s="4">
        <v>168.28191579512196</v>
      </c>
      <c r="J8235">
        <v>246</v>
      </c>
      <c r="K8235" t="s">
        <v>44</v>
      </c>
      <c r="L8235" t="s">
        <v>72</v>
      </c>
      <c r="M8235" t="s">
        <v>126</v>
      </c>
      <c r="N8235" s="2">
        <v>41249</v>
      </c>
      <c r="O8235" s="2">
        <v>43229</v>
      </c>
      <c r="P8235" t="s">
        <v>24</v>
      </c>
      <c r="Q8235" t="s">
        <v>19</v>
      </c>
      <c r="R8235" s="5" t="str">
        <f t="shared" si="388"/>
        <v>0.1</v>
      </c>
      <c r="S8235" s="6" t="str">
        <f t="shared" si="389"/>
        <v/>
      </c>
      <c r="T8235">
        <f>ROUND(INT(表1[[#This Row],[合同结束日期]]-表1[[#This Row],[合同起始日期]])/365,1)</f>
        <v>5.4</v>
      </c>
    </row>
    <row r="8236" spans="1:20">
      <c r="A8236" s="1">
        <v>42675</v>
      </c>
      <c r="B8236" t="s">
        <v>121</v>
      </c>
      <c r="C8236">
        <f t="shared" si="387"/>
        <v>3</v>
      </c>
      <c r="D8236" t="s">
        <v>147</v>
      </c>
      <c r="E8236" s="4">
        <v>840852.63600000006</v>
      </c>
      <c r="F8236" s="4">
        <v>88205.441516400009</v>
      </c>
      <c r="G8236" s="3">
        <v>0.10490000000000001</v>
      </c>
      <c r="H8236" s="7">
        <v>1036.5540384615385</v>
      </c>
      <c r="I8236" s="4">
        <v>108.73451863461541</v>
      </c>
      <c r="J8236">
        <v>811.19999999999993</v>
      </c>
      <c r="K8236" t="s">
        <v>44</v>
      </c>
      <c r="L8236" t="s">
        <v>72</v>
      </c>
      <c r="M8236" t="s">
        <v>71</v>
      </c>
      <c r="N8236" s="2">
        <v>41240</v>
      </c>
      <c r="O8236" s="2">
        <v>44325</v>
      </c>
      <c r="P8236" t="s">
        <v>18</v>
      </c>
      <c r="Q8236" t="s">
        <v>42</v>
      </c>
      <c r="R8236" s="5" t="str">
        <f t="shared" si="388"/>
        <v>0.08</v>
      </c>
      <c r="S8236" s="6" t="str">
        <f t="shared" si="389"/>
        <v/>
      </c>
      <c r="T8236">
        <f>ROUND(INT(表1[[#This Row],[合同结束日期]]-表1[[#This Row],[合同起始日期]])/365,1)</f>
        <v>8.5</v>
      </c>
    </row>
    <row r="8237" spans="1:20">
      <c r="A8237" s="1">
        <v>42675</v>
      </c>
      <c r="B8237" t="s">
        <v>121</v>
      </c>
      <c r="C8237">
        <f t="shared" si="387"/>
        <v>3</v>
      </c>
      <c r="D8237" t="s">
        <v>142</v>
      </c>
      <c r="E8237" s="4">
        <v>226796.16</v>
      </c>
      <c r="F8237" s="4">
        <v>52979.582976000005</v>
      </c>
      <c r="G8237" s="3">
        <v>0.23360000000000003</v>
      </c>
      <c r="H8237" s="7">
        <v>859.07636363636368</v>
      </c>
      <c r="I8237" s="4">
        <v>200.68023854545456</v>
      </c>
      <c r="J8237">
        <v>264</v>
      </c>
      <c r="K8237" t="s">
        <v>60</v>
      </c>
      <c r="L8237" t="s">
        <v>61</v>
      </c>
      <c r="M8237" t="s">
        <v>143</v>
      </c>
      <c r="N8237" s="2">
        <v>41383</v>
      </c>
      <c r="O8237" s="2">
        <v>42873</v>
      </c>
      <c r="P8237" t="s">
        <v>24</v>
      </c>
      <c r="Q8237" t="s">
        <v>48</v>
      </c>
      <c r="R8237" s="5" t="str">
        <f t="shared" si="388"/>
        <v>0.11</v>
      </c>
      <c r="S8237" s="6" t="str">
        <f t="shared" si="389"/>
        <v/>
      </c>
      <c r="T8237">
        <f>ROUND(INT(表1[[#This Row],[合同结束日期]]-表1[[#This Row],[合同起始日期]])/365,1)</f>
        <v>4.0999999999999996</v>
      </c>
    </row>
    <row r="8238" spans="1:20">
      <c r="A8238" s="1">
        <v>42675</v>
      </c>
      <c r="B8238" t="s">
        <v>121</v>
      </c>
      <c r="C8238">
        <f t="shared" si="387"/>
        <v>3</v>
      </c>
      <c r="D8238" t="s">
        <v>148</v>
      </c>
      <c r="E8238" s="4">
        <v>137121.35999999999</v>
      </c>
      <c r="F8238" s="4">
        <v>20170.552056000004</v>
      </c>
      <c r="G8238" s="3">
        <v>0.14710000000000004</v>
      </c>
      <c r="H8238" s="7">
        <v>1843.0290322580645</v>
      </c>
      <c r="I8238" s="4">
        <v>271.1095706451614</v>
      </c>
      <c r="J8238">
        <v>74.399999999999991</v>
      </c>
      <c r="K8238" t="s">
        <v>44</v>
      </c>
      <c r="L8238" t="s">
        <v>72</v>
      </c>
      <c r="M8238" t="s">
        <v>126</v>
      </c>
      <c r="N8238" s="2">
        <v>41312</v>
      </c>
      <c r="O8238" s="2">
        <v>43229</v>
      </c>
      <c r="P8238" t="s">
        <v>24</v>
      </c>
      <c r="Q8238" t="s">
        <v>65</v>
      </c>
      <c r="R8238" s="5" t="str">
        <f t="shared" si="388"/>
        <v>0.12</v>
      </c>
      <c r="S8238" s="6" t="str">
        <f t="shared" si="389"/>
        <v/>
      </c>
      <c r="T8238">
        <f>ROUND(INT(表1[[#This Row],[合同结束日期]]-表1[[#This Row],[合同起始日期]])/365,1)</f>
        <v>5.3</v>
      </c>
    </row>
    <row r="8239" spans="1:20">
      <c r="A8239" s="1">
        <v>42675</v>
      </c>
      <c r="B8239" t="s">
        <v>121</v>
      </c>
      <c r="C8239">
        <f t="shared" ref="C8239:C8302" si="390">IF($B8239="负一层",-1,IF($B8239="负一夹层",0,IF($B8239="一层",1,IF($B8239="二层",2,IF($B8239="三层",3,IF($B8239="四层",4))))))</f>
        <v>3</v>
      </c>
      <c r="D8239" t="s">
        <v>149</v>
      </c>
      <c r="E8239" s="4">
        <v>3193880.1839999999</v>
      </c>
      <c r="F8239" s="4">
        <v>405312.02207999991</v>
      </c>
      <c r="G8239" s="3">
        <v>0.12690270101879311</v>
      </c>
      <c r="H8239" s="7">
        <v>715.85982248520713</v>
      </c>
      <c r="I8239" s="4">
        <v>90.844545024206553</v>
      </c>
      <c r="J8239">
        <v>4461.5999999999995</v>
      </c>
      <c r="K8239" t="s">
        <v>151</v>
      </c>
      <c r="L8239" t="s">
        <v>150</v>
      </c>
      <c r="M8239" t="s">
        <v>150</v>
      </c>
      <c r="N8239" s="2">
        <v>41150</v>
      </c>
      <c r="O8239" s="2">
        <v>48708</v>
      </c>
      <c r="P8239" t="s">
        <v>24</v>
      </c>
      <c r="Q8239" t="s">
        <v>65</v>
      </c>
      <c r="R8239" s="5" t="str">
        <f t="shared" ref="R8239:R8302" si="391">IF(ISERROR(FIND(",",$Q8239)),$Q8239,LEFT($Q8239,FIND(",",$Q8239)-1))</f>
        <v>0.12</v>
      </c>
      <c r="S8239" s="6" t="str">
        <f t="shared" si="389"/>
        <v/>
      </c>
      <c r="T8239">
        <f>ROUND(INT(表1[[#This Row],[合同结束日期]]-表1[[#This Row],[合同起始日期]])/365,1)</f>
        <v>20.7</v>
      </c>
    </row>
    <row r="8240" spans="1:20">
      <c r="A8240" s="1">
        <v>42675</v>
      </c>
      <c r="B8240" t="s">
        <v>121</v>
      </c>
      <c r="C8240">
        <f t="shared" si="390"/>
        <v>3</v>
      </c>
      <c r="D8240" t="s">
        <v>166</v>
      </c>
      <c r="E8240" s="4">
        <v>360283.2</v>
      </c>
      <c r="F8240" s="4">
        <v>75046.990560000006</v>
      </c>
      <c r="G8240" s="3">
        <v>0.20830000000000001</v>
      </c>
      <c r="H8240" s="7">
        <v>1776.544378698225</v>
      </c>
      <c r="I8240" s="4">
        <v>370.0541940828403</v>
      </c>
      <c r="J8240">
        <v>202.79999999999998</v>
      </c>
      <c r="K8240" t="s">
        <v>20</v>
      </c>
      <c r="L8240" t="s">
        <v>21</v>
      </c>
      <c r="M8240" t="s">
        <v>130</v>
      </c>
      <c r="N8240" s="2">
        <v>41281</v>
      </c>
      <c r="O8240" s="2">
        <v>43229</v>
      </c>
      <c r="P8240" t="s">
        <v>24</v>
      </c>
      <c r="Q8240" t="s">
        <v>56</v>
      </c>
      <c r="R8240" s="5" t="str">
        <f t="shared" si="391"/>
        <v>0.17</v>
      </c>
      <c r="S8240" s="6" t="str">
        <f t="shared" ref="S8240:S8303" si="392">IF(ISERROR(FIND(",",$Q8240)),"",RIGHT($Q8240,LEN($Q8240)-FIND(",",$Q8240)))</f>
        <v/>
      </c>
      <c r="T8240">
        <f>ROUND(INT(表1[[#This Row],[合同结束日期]]-表1[[#This Row],[合同起始日期]])/365,1)</f>
        <v>5.3</v>
      </c>
    </row>
    <row r="8241" spans="1:20">
      <c r="A8241" s="1">
        <v>42675</v>
      </c>
      <c r="B8241" t="s">
        <v>121</v>
      </c>
      <c r="C8241">
        <f t="shared" si="390"/>
        <v>3</v>
      </c>
      <c r="D8241" t="s">
        <v>225</v>
      </c>
      <c r="E8241" s="4">
        <v>480000</v>
      </c>
      <c r="F8241" s="4">
        <v>39302.579999999994</v>
      </c>
      <c r="G8241" s="3">
        <v>8.1880374999999991E-2</v>
      </c>
      <c r="H8241" s="7">
        <v>2659.0440736555211</v>
      </c>
      <c r="I8241" s="4">
        <v>217.72352589244164</v>
      </c>
      <c r="J8241">
        <v>180.51599999999999</v>
      </c>
      <c r="K8241" t="s">
        <v>44</v>
      </c>
      <c r="L8241" t="s">
        <v>72</v>
      </c>
      <c r="M8241" t="s">
        <v>126</v>
      </c>
      <c r="N8241" s="2">
        <v>41337</v>
      </c>
      <c r="O8241" s="2">
        <v>46917</v>
      </c>
      <c r="P8241" t="s">
        <v>24</v>
      </c>
      <c r="Q8241">
        <v>0.08</v>
      </c>
      <c r="R8241" s="5">
        <f t="shared" si="391"/>
        <v>0.08</v>
      </c>
      <c r="S8241" s="6" t="str">
        <f t="shared" si="392"/>
        <v/>
      </c>
      <c r="T8241">
        <f>ROUND(INT(表1[[#This Row],[合同结束日期]]-表1[[#This Row],[合同起始日期]])/365,1)</f>
        <v>15.3</v>
      </c>
    </row>
    <row r="8242" spans="1:20">
      <c r="A8242" s="1">
        <v>42675</v>
      </c>
      <c r="B8242" t="s">
        <v>121</v>
      </c>
      <c r="C8242">
        <f t="shared" si="390"/>
        <v>3</v>
      </c>
      <c r="D8242" t="s">
        <v>174</v>
      </c>
      <c r="E8242" s="4">
        <v>394668</v>
      </c>
      <c r="F8242" s="4">
        <v>75815.722800000003</v>
      </c>
      <c r="G8242" s="3">
        <v>0.19210000000000002</v>
      </c>
      <c r="H8242" s="7">
        <v>702.75641025641028</v>
      </c>
      <c r="I8242" s="4">
        <v>134.9995064102564</v>
      </c>
      <c r="J8242">
        <v>561.6</v>
      </c>
      <c r="K8242" t="s">
        <v>76</v>
      </c>
      <c r="L8242" t="s">
        <v>75</v>
      </c>
      <c r="M8242" t="s">
        <v>75</v>
      </c>
      <c r="N8242" s="2">
        <v>41243</v>
      </c>
      <c r="O8242" s="2">
        <v>43229</v>
      </c>
      <c r="P8242" t="s">
        <v>24</v>
      </c>
      <c r="Q8242" t="s">
        <v>48</v>
      </c>
      <c r="R8242" s="5" t="str">
        <f t="shared" si="391"/>
        <v>0.11</v>
      </c>
      <c r="S8242" s="6" t="str">
        <f t="shared" si="392"/>
        <v/>
      </c>
      <c r="T8242">
        <f>ROUND(INT(表1[[#This Row],[合同结束日期]]-表1[[#This Row],[合同起始日期]])/365,1)</f>
        <v>5.4</v>
      </c>
    </row>
    <row r="8243" spans="1:20">
      <c r="A8243" s="1">
        <v>42675</v>
      </c>
      <c r="B8243" t="s">
        <v>121</v>
      </c>
      <c r="C8243">
        <f t="shared" si="390"/>
        <v>3</v>
      </c>
      <c r="D8243" t="s">
        <v>175</v>
      </c>
      <c r="E8243" s="4">
        <v>1013830.7999999999</v>
      </c>
      <c r="F8243" s="4">
        <v>196683.17520000003</v>
      </c>
      <c r="G8243" s="3">
        <v>0.19400000000000003</v>
      </c>
      <c r="H8243" s="7">
        <v>515.47223917022575</v>
      </c>
      <c r="I8243" s="4">
        <v>100.00161439902381</v>
      </c>
      <c r="J8243">
        <v>1966.8</v>
      </c>
      <c r="K8243" t="s">
        <v>20</v>
      </c>
      <c r="L8243" t="s">
        <v>173</v>
      </c>
      <c r="M8243" t="s">
        <v>172</v>
      </c>
      <c r="N8243" s="2">
        <v>41288</v>
      </c>
      <c r="O8243" s="2">
        <v>44694</v>
      </c>
      <c r="P8243" t="s">
        <v>18</v>
      </c>
      <c r="Q8243">
        <v>0</v>
      </c>
      <c r="R8243" s="5">
        <f t="shared" si="391"/>
        <v>0</v>
      </c>
      <c r="S8243" s="6" t="str">
        <f t="shared" si="392"/>
        <v/>
      </c>
      <c r="T8243">
        <f>ROUND(INT(表1[[#This Row],[合同结束日期]]-表1[[#This Row],[合同起始日期]])/365,1)</f>
        <v>9.3000000000000007</v>
      </c>
    </row>
    <row r="8244" spans="1:20">
      <c r="A8244" s="1">
        <v>42675</v>
      </c>
      <c r="B8244" t="s">
        <v>121</v>
      </c>
      <c r="C8244">
        <f t="shared" si="390"/>
        <v>3</v>
      </c>
      <c r="D8244" t="s">
        <v>158</v>
      </c>
      <c r="E8244" s="4">
        <v>156111</v>
      </c>
      <c r="F8244" s="4">
        <v>29785.978800000004</v>
      </c>
      <c r="G8244" s="3">
        <v>0.19080000000000003</v>
      </c>
      <c r="H8244" s="7">
        <v>2323.0803571428569</v>
      </c>
      <c r="I8244" s="4">
        <v>443.2437321428572</v>
      </c>
      <c r="J8244">
        <v>67.2</v>
      </c>
      <c r="K8244" t="s">
        <v>11</v>
      </c>
      <c r="L8244" t="s">
        <v>13</v>
      </c>
      <c r="M8244" t="s">
        <v>27</v>
      </c>
      <c r="N8244" s="2">
        <v>41330</v>
      </c>
      <c r="O8244" s="2">
        <v>42864</v>
      </c>
      <c r="P8244" t="s">
        <v>24</v>
      </c>
      <c r="Q8244" t="s">
        <v>59</v>
      </c>
      <c r="R8244" s="5" t="str">
        <f t="shared" si="391"/>
        <v>0.16</v>
      </c>
      <c r="S8244" s="6" t="str">
        <f t="shared" si="392"/>
        <v/>
      </c>
      <c r="T8244">
        <f>ROUND(INT(表1[[#This Row],[合同结束日期]]-表1[[#This Row],[合同起始日期]])/365,1)</f>
        <v>4.2</v>
      </c>
    </row>
    <row r="8245" spans="1:20">
      <c r="A8245" s="1">
        <v>42675</v>
      </c>
      <c r="B8245" t="s">
        <v>121</v>
      </c>
      <c r="C8245">
        <f t="shared" si="390"/>
        <v>3</v>
      </c>
      <c r="D8245" t="s">
        <v>244</v>
      </c>
      <c r="E8245" s="4">
        <v>397135.2</v>
      </c>
      <c r="F8245" s="4">
        <v>80737.586160000006</v>
      </c>
      <c r="G8245" s="3">
        <v>0.20330000000000001</v>
      </c>
      <c r="H8245" s="7">
        <v>2135.1354838709676</v>
      </c>
      <c r="I8245" s="4">
        <v>434.07304387096775</v>
      </c>
      <c r="J8245">
        <v>186</v>
      </c>
      <c r="K8245" t="s">
        <v>11</v>
      </c>
      <c r="L8245" t="s">
        <v>13</v>
      </c>
      <c r="M8245" t="s">
        <v>27</v>
      </c>
      <c r="N8245" s="2">
        <v>41445</v>
      </c>
      <c r="O8245" s="2">
        <v>42935</v>
      </c>
      <c r="P8245" t="s">
        <v>24</v>
      </c>
      <c r="Q8245" t="s">
        <v>56</v>
      </c>
      <c r="R8245" s="5" t="str">
        <f t="shared" si="391"/>
        <v>0.17</v>
      </c>
      <c r="S8245" s="6" t="str">
        <f t="shared" si="392"/>
        <v/>
      </c>
      <c r="T8245">
        <f>ROUND(INT(表1[[#This Row],[合同结束日期]]-表1[[#This Row],[合同起始日期]])/365,1)</f>
        <v>4.0999999999999996</v>
      </c>
    </row>
    <row r="8246" spans="1:20">
      <c r="A8246" s="1">
        <v>42675</v>
      </c>
      <c r="B8246" t="s">
        <v>121</v>
      </c>
      <c r="C8246">
        <f t="shared" si="390"/>
        <v>3</v>
      </c>
      <c r="D8246" t="s">
        <v>312</v>
      </c>
      <c r="E8246" s="4">
        <v>730528.63199999998</v>
      </c>
      <c r="F8246" s="4">
        <v>76778.559223199991</v>
      </c>
      <c r="G8246" s="3">
        <v>0.10509999999999999</v>
      </c>
      <c r="H8246" s="7">
        <v>4476.2783823529417</v>
      </c>
      <c r="I8246" s="4">
        <v>470.45685798529411</v>
      </c>
      <c r="J8246">
        <v>163.19999999999999</v>
      </c>
      <c r="K8246" t="s">
        <v>44</v>
      </c>
      <c r="L8246" t="s">
        <v>72</v>
      </c>
      <c r="M8246" t="s">
        <v>71</v>
      </c>
      <c r="N8246" s="2">
        <v>41640</v>
      </c>
      <c r="O8246" s="2">
        <v>43100</v>
      </c>
      <c r="P8246" t="s">
        <v>18</v>
      </c>
      <c r="Q8246" t="s">
        <v>19</v>
      </c>
      <c r="R8246" s="5" t="str">
        <f t="shared" si="391"/>
        <v>0.1</v>
      </c>
      <c r="S8246" s="6" t="str">
        <f t="shared" si="392"/>
        <v/>
      </c>
      <c r="T8246">
        <f>ROUND(INT(表1[[#This Row],[合同结束日期]]-表1[[#This Row],[合同起始日期]])/365,1)</f>
        <v>4</v>
      </c>
    </row>
    <row r="8247" spans="1:20">
      <c r="A8247" s="1">
        <v>42675</v>
      </c>
      <c r="B8247" t="s">
        <v>121</v>
      </c>
      <c r="C8247">
        <f t="shared" si="390"/>
        <v>3</v>
      </c>
      <c r="D8247" t="s">
        <v>327</v>
      </c>
      <c r="E8247" s="4">
        <v>49320</v>
      </c>
      <c r="F8247" s="4">
        <v>11353.463999999998</v>
      </c>
      <c r="G8247" s="3">
        <v>0.23019999999999996</v>
      </c>
      <c r="H8247" s="7">
        <v>1712.5000000000002</v>
      </c>
      <c r="I8247" s="4">
        <v>394.21749999999997</v>
      </c>
      <c r="J8247">
        <v>28.799999999999997</v>
      </c>
      <c r="K8247" t="s">
        <v>20</v>
      </c>
      <c r="L8247" t="s">
        <v>21</v>
      </c>
      <c r="M8247" t="s">
        <v>134</v>
      </c>
      <c r="N8247" s="2">
        <v>41787</v>
      </c>
      <c r="O8247" s="2">
        <v>42882</v>
      </c>
      <c r="P8247" t="s">
        <v>24</v>
      </c>
      <c r="Q8247" t="s">
        <v>65</v>
      </c>
      <c r="R8247" s="5" t="str">
        <f t="shared" si="391"/>
        <v>0.12</v>
      </c>
      <c r="S8247" s="6" t="str">
        <f t="shared" si="392"/>
        <v/>
      </c>
      <c r="T8247">
        <f>ROUND(INT(表1[[#This Row],[合同结束日期]]-表1[[#This Row],[合同起始日期]])/365,1)</f>
        <v>3</v>
      </c>
    </row>
    <row r="8248" spans="1:20">
      <c r="A8248" s="1">
        <v>42675</v>
      </c>
      <c r="B8248" t="s">
        <v>121</v>
      </c>
      <c r="C8248">
        <f t="shared" si="390"/>
        <v>3</v>
      </c>
      <c r="D8248" t="s">
        <v>339</v>
      </c>
      <c r="E8248" s="4">
        <v>61038</v>
      </c>
      <c r="F8248" s="4">
        <v>10889.1792</v>
      </c>
      <c r="G8248" s="3">
        <v>0.1784</v>
      </c>
      <c r="H8248" s="7">
        <v>4238.75</v>
      </c>
      <c r="I8248" s="4">
        <v>756.1930000000001</v>
      </c>
      <c r="J8248">
        <v>14.399999999999999</v>
      </c>
      <c r="K8248" t="s">
        <v>44</v>
      </c>
      <c r="L8248" t="s">
        <v>46</v>
      </c>
      <c r="M8248" t="s">
        <v>187</v>
      </c>
      <c r="N8248" s="2">
        <v>41864</v>
      </c>
      <c r="O8248" s="2">
        <v>42959</v>
      </c>
      <c r="P8248" t="s">
        <v>24</v>
      </c>
      <c r="Q8248" t="s">
        <v>59</v>
      </c>
      <c r="R8248" s="5" t="str">
        <f t="shared" si="391"/>
        <v>0.16</v>
      </c>
      <c r="S8248" s="6" t="str">
        <f t="shared" si="392"/>
        <v/>
      </c>
      <c r="T8248">
        <f>ROUND(INT(表1[[#This Row],[合同结束日期]]-表1[[#This Row],[合同起始日期]])/365,1)</f>
        <v>3</v>
      </c>
    </row>
    <row r="8249" spans="1:20">
      <c r="A8249" s="1">
        <v>42675</v>
      </c>
      <c r="B8249" t="s">
        <v>121</v>
      </c>
      <c r="C8249">
        <f t="shared" si="390"/>
        <v>3</v>
      </c>
      <c r="D8249" t="s">
        <v>340</v>
      </c>
      <c r="E8249" s="4">
        <v>122185.2</v>
      </c>
      <c r="F8249" s="4">
        <v>19097.546759999997</v>
      </c>
      <c r="G8249" s="3">
        <v>0.15629999999999999</v>
      </c>
      <c r="H8249" s="7">
        <v>2679.5</v>
      </c>
      <c r="I8249" s="4">
        <v>418.80584999999991</v>
      </c>
      <c r="J8249">
        <v>45.6</v>
      </c>
      <c r="K8249" t="s">
        <v>44</v>
      </c>
      <c r="L8249" t="s">
        <v>46</v>
      </c>
      <c r="M8249" t="s">
        <v>45</v>
      </c>
      <c r="N8249" s="2">
        <v>41841</v>
      </c>
      <c r="O8249" s="2">
        <v>43659</v>
      </c>
      <c r="P8249" t="s">
        <v>24</v>
      </c>
      <c r="Q8249" t="s">
        <v>28</v>
      </c>
      <c r="R8249" s="5" t="str">
        <f t="shared" si="391"/>
        <v>0.13</v>
      </c>
      <c r="S8249" s="6" t="str">
        <f t="shared" si="392"/>
        <v/>
      </c>
      <c r="T8249">
        <f>ROUND(INT(表1[[#This Row],[合同结束日期]]-表1[[#This Row],[合同起始日期]])/365,1)</f>
        <v>5</v>
      </c>
    </row>
    <row r="8250" spans="1:20">
      <c r="A8250" s="1">
        <v>42675</v>
      </c>
      <c r="B8250" t="s">
        <v>121</v>
      </c>
      <c r="C8250">
        <f t="shared" si="390"/>
        <v>3</v>
      </c>
      <c r="D8250" t="s">
        <v>367</v>
      </c>
      <c r="E8250" s="4">
        <v>659303.76</v>
      </c>
      <c r="F8250" s="4">
        <v>111488.26581600001</v>
      </c>
      <c r="G8250" s="3">
        <v>0.16910000000000003</v>
      </c>
      <c r="H8250" s="7">
        <v>5494.1980000000003</v>
      </c>
      <c r="I8250" s="4">
        <v>929.0688818000001</v>
      </c>
      <c r="J8250">
        <v>120</v>
      </c>
      <c r="K8250" t="s">
        <v>11</v>
      </c>
      <c r="L8250" t="s">
        <v>51</v>
      </c>
      <c r="M8250" t="s">
        <v>50</v>
      </c>
      <c r="N8250" s="2">
        <v>41989</v>
      </c>
      <c r="O8250" s="2">
        <v>42719</v>
      </c>
      <c r="P8250" t="s">
        <v>24</v>
      </c>
      <c r="Q8250" t="s">
        <v>59</v>
      </c>
      <c r="R8250" s="5" t="str">
        <f t="shared" si="391"/>
        <v>0.16</v>
      </c>
      <c r="S8250" s="6" t="str">
        <f t="shared" si="392"/>
        <v/>
      </c>
      <c r="T8250">
        <f>ROUND(INT(表1[[#This Row],[合同结束日期]]-表1[[#This Row],[合同起始日期]])/365,1)</f>
        <v>2</v>
      </c>
    </row>
    <row r="8251" spans="1:20">
      <c r="A8251" s="1">
        <v>42675</v>
      </c>
      <c r="B8251" t="s">
        <v>121</v>
      </c>
      <c r="C8251">
        <f t="shared" si="390"/>
        <v>3</v>
      </c>
      <c r="D8251" t="s">
        <v>380</v>
      </c>
      <c r="E8251" s="4">
        <v>238867.94399999999</v>
      </c>
      <c r="F8251" s="4">
        <v>46220.947164000005</v>
      </c>
      <c r="G8251" s="3">
        <v>0.19350000000000003</v>
      </c>
      <c r="H8251" s="7">
        <v>2619.1660526315786</v>
      </c>
      <c r="I8251" s="4">
        <v>506.80863118421058</v>
      </c>
      <c r="J8251">
        <v>91.2</v>
      </c>
      <c r="K8251" t="s">
        <v>20</v>
      </c>
      <c r="L8251" t="s">
        <v>21</v>
      </c>
      <c r="M8251" t="s">
        <v>130</v>
      </c>
      <c r="N8251" s="2">
        <v>42104</v>
      </c>
      <c r="O8251" s="2">
        <v>42834</v>
      </c>
      <c r="P8251" t="s">
        <v>24</v>
      </c>
      <c r="Q8251" t="s">
        <v>56</v>
      </c>
      <c r="R8251" s="5" t="str">
        <f t="shared" si="391"/>
        <v>0.17</v>
      </c>
      <c r="S8251" s="6" t="str">
        <f t="shared" si="392"/>
        <v/>
      </c>
      <c r="T8251">
        <f>ROUND(INT(表1[[#This Row],[合同结束日期]]-表1[[#This Row],[合同起始日期]])/365,1)</f>
        <v>2</v>
      </c>
    </row>
    <row r="8252" spans="1:20">
      <c r="A8252" s="1">
        <v>42675</v>
      </c>
      <c r="B8252" t="s">
        <v>121</v>
      </c>
      <c r="C8252">
        <f t="shared" si="390"/>
        <v>3</v>
      </c>
      <c r="D8252" t="s">
        <v>135</v>
      </c>
      <c r="E8252" s="4">
        <v>403629.6</v>
      </c>
      <c r="F8252" s="4">
        <v>95740.941119999989</v>
      </c>
      <c r="G8252" s="3">
        <v>0.23719999999999999</v>
      </c>
      <c r="H8252" s="7">
        <v>974.95072463768111</v>
      </c>
      <c r="I8252" s="4">
        <v>231.25831188405795</v>
      </c>
      <c r="J8252">
        <v>414</v>
      </c>
      <c r="K8252" t="s">
        <v>44</v>
      </c>
      <c r="L8252" t="s">
        <v>72</v>
      </c>
      <c r="M8252" t="s">
        <v>71</v>
      </c>
      <c r="N8252" s="2">
        <v>42104</v>
      </c>
      <c r="O8252" s="2">
        <v>43594</v>
      </c>
      <c r="P8252" t="s">
        <v>24</v>
      </c>
      <c r="Q8252" t="s">
        <v>48</v>
      </c>
      <c r="R8252" s="5" t="str">
        <f t="shared" si="391"/>
        <v>0.11</v>
      </c>
      <c r="S8252" s="6" t="str">
        <f t="shared" si="392"/>
        <v/>
      </c>
      <c r="T8252">
        <f>ROUND(INT(表1[[#This Row],[合同结束日期]]-表1[[#This Row],[合同起始日期]])/365,1)</f>
        <v>4.0999999999999996</v>
      </c>
    </row>
    <row r="8253" spans="1:20">
      <c r="A8253" s="1">
        <v>42675</v>
      </c>
      <c r="B8253" t="s">
        <v>121</v>
      </c>
      <c r="C8253">
        <f t="shared" si="390"/>
        <v>3</v>
      </c>
      <c r="D8253" t="s">
        <v>319</v>
      </c>
      <c r="E8253" s="4">
        <v>169088.4</v>
      </c>
      <c r="F8253" s="4">
        <v>30824.815320000002</v>
      </c>
      <c r="G8253" s="3">
        <v>0.18230000000000002</v>
      </c>
      <c r="H8253" s="7">
        <v>10064.785714285714</v>
      </c>
      <c r="I8253" s="4">
        <v>1834.8104357142856</v>
      </c>
      <c r="J8253">
        <v>16.8</v>
      </c>
      <c r="K8253" t="s">
        <v>20</v>
      </c>
      <c r="L8253" t="s">
        <v>21</v>
      </c>
      <c r="M8253" t="s">
        <v>130</v>
      </c>
      <c r="N8253" s="2">
        <v>42112</v>
      </c>
      <c r="O8253" s="2">
        <v>42842</v>
      </c>
      <c r="P8253" t="s">
        <v>24</v>
      </c>
      <c r="Q8253" t="s">
        <v>56</v>
      </c>
      <c r="R8253" s="5" t="str">
        <f t="shared" si="391"/>
        <v>0.17</v>
      </c>
      <c r="S8253" s="6" t="str">
        <f t="shared" si="392"/>
        <v/>
      </c>
      <c r="T8253">
        <f>ROUND(INT(表1[[#This Row],[合同结束日期]]-表1[[#This Row],[合同起始日期]])/365,1)</f>
        <v>2</v>
      </c>
    </row>
    <row r="8254" spans="1:20">
      <c r="A8254" s="1">
        <v>42675</v>
      </c>
      <c r="B8254" t="s">
        <v>121</v>
      </c>
      <c r="C8254">
        <f t="shared" si="390"/>
        <v>3</v>
      </c>
      <c r="D8254" t="s">
        <v>402</v>
      </c>
      <c r="E8254" s="4">
        <v>148437.6</v>
      </c>
      <c r="F8254" s="4">
        <v>29346.113519999995</v>
      </c>
      <c r="G8254" s="3">
        <v>0.19769999999999996</v>
      </c>
      <c r="H8254" s="7">
        <v>1649.3066666666668</v>
      </c>
      <c r="I8254" s="4">
        <v>326.06792799999994</v>
      </c>
      <c r="J8254">
        <v>90</v>
      </c>
      <c r="K8254" t="s">
        <v>20</v>
      </c>
      <c r="L8254" t="s">
        <v>21</v>
      </c>
      <c r="M8254" t="s">
        <v>130</v>
      </c>
      <c r="N8254" s="2">
        <v>42123</v>
      </c>
      <c r="O8254" s="2">
        <v>42853</v>
      </c>
      <c r="P8254" t="s">
        <v>24</v>
      </c>
      <c r="Q8254" t="s">
        <v>28</v>
      </c>
      <c r="R8254" s="5" t="str">
        <f t="shared" si="391"/>
        <v>0.13</v>
      </c>
      <c r="S8254" s="6" t="str">
        <f t="shared" si="392"/>
        <v/>
      </c>
      <c r="T8254">
        <f>ROUND(INT(表1[[#This Row],[合同结束日期]]-表1[[#This Row],[合同起始日期]])/365,1)</f>
        <v>2</v>
      </c>
    </row>
    <row r="8255" spans="1:20">
      <c r="A8255" s="1">
        <v>42675</v>
      </c>
      <c r="B8255" t="s">
        <v>121</v>
      </c>
      <c r="C8255">
        <f t="shared" si="390"/>
        <v>3</v>
      </c>
      <c r="D8255" t="s">
        <v>424</v>
      </c>
      <c r="E8255" s="4">
        <v>105014.04</v>
      </c>
      <c r="F8255" s="4">
        <v>20729.771496000001</v>
      </c>
      <c r="G8255" s="3">
        <v>0.19740000000000002</v>
      </c>
      <c r="H8255" s="7">
        <v>1651.1641509433962</v>
      </c>
      <c r="I8255" s="4">
        <v>325.93980339622647</v>
      </c>
      <c r="J8255">
        <v>63.599999999999994</v>
      </c>
      <c r="K8255" t="s">
        <v>20</v>
      </c>
      <c r="L8255" t="s">
        <v>21</v>
      </c>
      <c r="M8255" t="s">
        <v>130</v>
      </c>
      <c r="N8255" s="2">
        <v>42134</v>
      </c>
      <c r="O8255" s="2">
        <v>42864</v>
      </c>
      <c r="P8255" t="s">
        <v>24</v>
      </c>
      <c r="Q8255" t="s">
        <v>28</v>
      </c>
      <c r="R8255" s="5" t="str">
        <f t="shared" si="391"/>
        <v>0.13</v>
      </c>
      <c r="S8255" s="6" t="str">
        <f t="shared" si="392"/>
        <v/>
      </c>
      <c r="T8255">
        <f>ROUND(INT(表1[[#This Row],[合同结束日期]]-表1[[#This Row],[合同起始日期]])/365,1)</f>
        <v>2</v>
      </c>
    </row>
    <row r="8256" spans="1:20">
      <c r="A8256" s="1">
        <v>42675</v>
      </c>
      <c r="B8256" t="s">
        <v>121</v>
      </c>
      <c r="C8256">
        <f t="shared" si="390"/>
        <v>3</v>
      </c>
      <c r="D8256" t="s">
        <v>108</v>
      </c>
      <c r="E8256" s="4">
        <v>136034.4</v>
      </c>
      <c r="F8256" s="4">
        <v>25125.553679999994</v>
      </c>
      <c r="G8256" s="3">
        <v>0.18469999999999995</v>
      </c>
      <c r="H8256" s="7">
        <v>2024.3214285714284</v>
      </c>
      <c r="I8256" s="4">
        <v>373.89216785714274</v>
      </c>
      <c r="J8256">
        <v>67.2</v>
      </c>
      <c r="K8256" t="s">
        <v>11</v>
      </c>
      <c r="L8256" t="s">
        <v>12</v>
      </c>
      <c r="M8256" t="s">
        <v>53</v>
      </c>
      <c r="N8256" s="2">
        <v>42156</v>
      </c>
      <c r="O8256" s="2">
        <v>42886</v>
      </c>
      <c r="P8256" t="s">
        <v>24</v>
      </c>
      <c r="Q8256" t="s">
        <v>59</v>
      </c>
      <c r="R8256" s="5" t="str">
        <f t="shared" si="391"/>
        <v>0.16</v>
      </c>
      <c r="S8256" s="6" t="str">
        <f t="shared" si="392"/>
        <v/>
      </c>
      <c r="T8256">
        <f>ROUND(INT(表1[[#This Row],[合同结束日期]]-表1[[#This Row],[合同起始日期]])/365,1)</f>
        <v>2</v>
      </c>
    </row>
    <row r="8257" spans="1:20">
      <c r="A8257" s="1">
        <v>42675</v>
      </c>
      <c r="B8257" t="s">
        <v>121</v>
      </c>
      <c r="C8257">
        <f t="shared" si="390"/>
        <v>3</v>
      </c>
      <c r="D8257" t="s">
        <v>428</v>
      </c>
      <c r="E8257" s="4">
        <v>229922.4</v>
      </c>
      <c r="F8257" s="4">
        <v>46697.239439999998</v>
      </c>
      <c r="G8257" s="3">
        <v>0.2031</v>
      </c>
      <c r="H8257" s="7">
        <v>2152.8314606741574</v>
      </c>
      <c r="I8257" s="4">
        <v>437.24006966292131</v>
      </c>
      <c r="J8257">
        <v>106.8</v>
      </c>
      <c r="K8257" t="s">
        <v>20</v>
      </c>
      <c r="L8257" t="s">
        <v>21</v>
      </c>
      <c r="M8257" t="s">
        <v>130</v>
      </c>
      <c r="N8257" s="2">
        <v>42156</v>
      </c>
      <c r="O8257" s="2">
        <v>42886</v>
      </c>
      <c r="P8257" t="s">
        <v>24</v>
      </c>
      <c r="Q8257" t="s">
        <v>56</v>
      </c>
      <c r="R8257" s="5" t="str">
        <f t="shared" si="391"/>
        <v>0.17</v>
      </c>
      <c r="S8257" s="6" t="str">
        <f t="shared" si="392"/>
        <v/>
      </c>
      <c r="T8257">
        <f>ROUND(INT(表1[[#This Row],[合同结束日期]]-表1[[#This Row],[合同起始日期]])/365,1)</f>
        <v>2</v>
      </c>
    </row>
    <row r="8258" spans="1:20">
      <c r="A8258" s="1">
        <v>42675</v>
      </c>
      <c r="B8258" t="s">
        <v>121</v>
      </c>
      <c r="C8258">
        <f t="shared" si="390"/>
        <v>3</v>
      </c>
      <c r="D8258" t="s">
        <v>425</v>
      </c>
      <c r="E8258" s="4">
        <v>203784.74399999998</v>
      </c>
      <c r="F8258" s="4">
        <v>34256.215466399997</v>
      </c>
      <c r="G8258" s="3">
        <v>0.1681</v>
      </c>
      <c r="H8258" s="7">
        <v>4994.7241176470588</v>
      </c>
      <c r="I8258" s="4">
        <v>839.61312417647059</v>
      </c>
      <c r="J8258">
        <v>40.799999999999997</v>
      </c>
      <c r="K8258" t="s">
        <v>44</v>
      </c>
      <c r="L8258" t="s">
        <v>46</v>
      </c>
      <c r="M8258" t="s">
        <v>187</v>
      </c>
      <c r="N8258" s="2">
        <v>42156</v>
      </c>
      <c r="O8258" s="2">
        <v>42886</v>
      </c>
      <c r="P8258" t="s">
        <v>24</v>
      </c>
      <c r="Q8258" t="s">
        <v>25</v>
      </c>
      <c r="R8258" s="5" t="str">
        <f t="shared" si="391"/>
        <v>0.15</v>
      </c>
      <c r="S8258" s="6" t="str">
        <f t="shared" si="392"/>
        <v/>
      </c>
      <c r="T8258">
        <f>ROUND(INT(表1[[#This Row],[合同结束日期]]-表1[[#This Row],[合同起始日期]])/365,1)</f>
        <v>2</v>
      </c>
    </row>
    <row r="8259" spans="1:20">
      <c r="A8259" s="1">
        <v>42675</v>
      </c>
      <c r="B8259" t="s">
        <v>121</v>
      </c>
      <c r="C8259">
        <f t="shared" si="390"/>
        <v>3</v>
      </c>
      <c r="D8259" t="s">
        <v>443</v>
      </c>
      <c r="E8259" s="4">
        <v>299448</v>
      </c>
      <c r="F8259" s="4">
        <v>22877.827200000003</v>
      </c>
      <c r="G8259" s="3">
        <v>7.640000000000001E-2</v>
      </c>
      <c r="H8259" s="7">
        <v>5092.6530612244896</v>
      </c>
      <c r="I8259" s="4">
        <v>389.07869387755107</v>
      </c>
      <c r="J8259">
        <v>58.8</v>
      </c>
      <c r="K8259" t="s">
        <v>140</v>
      </c>
      <c r="L8259" t="s">
        <v>309</v>
      </c>
      <c r="M8259" t="s">
        <v>309</v>
      </c>
      <c r="N8259" s="2">
        <v>42156</v>
      </c>
      <c r="O8259" s="2">
        <v>42886</v>
      </c>
      <c r="P8259" t="s">
        <v>24</v>
      </c>
      <c r="Q8259" t="s">
        <v>208</v>
      </c>
      <c r="R8259" s="5" t="str">
        <f t="shared" si="391"/>
        <v>0.05</v>
      </c>
      <c r="S8259" s="6" t="str">
        <f t="shared" si="392"/>
        <v/>
      </c>
      <c r="T8259">
        <f>ROUND(INT(表1[[#This Row],[合同结束日期]]-表1[[#This Row],[合同起始日期]])/365,1)</f>
        <v>2</v>
      </c>
    </row>
    <row r="8260" spans="1:20">
      <c r="A8260" s="1">
        <v>42675</v>
      </c>
      <c r="B8260" t="s">
        <v>121</v>
      </c>
      <c r="C8260">
        <f t="shared" si="390"/>
        <v>3</v>
      </c>
      <c r="D8260" t="s">
        <v>426</v>
      </c>
      <c r="E8260" s="4">
        <v>368706.95999999996</v>
      </c>
      <c r="F8260" s="4">
        <v>72303.434855999993</v>
      </c>
      <c r="G8260" s="3">
        <v>0.1961</v>
      </c>
      <c r="H8260" s="7">
        <v>3012.3117647058821</v>
      </c>
      <c r="I8260" s="4">
        <v>590.7143370588235</v>
      </c>
      <c r="J8260">
        <v>122.39999999999999</v>
      </c>
      <c r="K8260" t="s">
        <v>11</v>
      </c>
      <c r="L8260" t="s">
        <v>13</v>
      </c>
      <c r="M8260" t="s">
        <v>27</v>
      </c>
      <c r="N8260" s="2">
        <v>42172</v>
      </c>
      <c r="O8260" s="2">
        <v>42902</v>
      </c>
      <c r="P8260" t="s">
        <v>24</v>
      </c>
      <c r="Q8260" t="s">
        <v>56</v>
      </c>
      <c r="R8260" s="5" t="str">
        <f t="shared" si="391"/>
        <v>0.17</v>
      </c>
      <c r="S8260" s="6" t="str">
        <f t="shared" si="392"/>
        <v/>
      </c>
      <c r="T8260">
        <f>ROUND(INT(表1[[#This Row],[合同结束日期]]-表1[[#This Row],[合同起始日期]])/365,1)</f>
        <v>2</v>
      </c>
    </row>
    <row r="8261" spans="1:20">
      <c r="A8261" s="1">
        <v>42675</v>
      </c>
      <c r="B8261" t="s">
        <v>121</v>
      </c>
      <c r="C8261">
        <f t="shared" si="390"/>
        <v>3</v>
      </c>
      <c r="D8261" t="s">
        <v>445</v>
      </c>
      <c r="E8261" s="4">
        <v>167962.92</v>
      </c>
      <c r="F8261" s="4">
        <v>36649.509143999996</v>
      </c>
      <c r="G8261" s="3">
        <v>0.21819999999999995</v>
      </c>
      <c r="H8261" s="7">
        <v>1817.7805194805198</v>
      </c>
      <c r="I8261" s="4">
        <v>396.63970935064935</v>
      </c>
      <c r="J8261">
        <v>92.399999999999991</v>
      </c>
      <c r="K8261" t="s">
        <v>11</v>
      </c>
      <c r="L8261" t="s">
        <v>51</v>
      </c>
      <c r="M8261" t="s">
        <v>50</v>
      </c>
      <c r="N8261" s="2">
        <v>42172</v>
      </c>
      <c r="O8261" s="2">
        <v>42902</v>
      </c>
      <c r="P8261" t="s">
        <v>24</v>
      </c>
      <c r="Q8261" t="s">
        <v>30</v>
      </c>
      <c r="R8261" s="5" t="str">
        <f t="shared" si="391"/>
        <v>0.18</v>
      </c>
      <c r="S8261" s="6" t="str">
        <f t="shared" si="392"/>
        <v/>
      </c>
      <c r="T8261">
        <f>ROUND(INT(表1[[#This Row],[合同结束日期]]-表1[[#This Row],[合同起始日期]])/365,1)</f>
        <v>2</v>
      </c>
    </row>
    <row r="8262" spans="1:20">
      <c r="A8262" s="1">
        <v>42675</v>
      </c>
      <c r="B8262" t="s">
        <v>121</v>
      </c>
      <c r="C8262">
        <f t="shared" si="390"/>
        <v>3</v>
      </c>
      <c r="D8262" t="s">
        <v>442</v>
      </c>
      <c r="E8262" s="4">
        <v>148428</v>
      </c>
      <c r="F8262" s="4">
        <v>49263.253199999992</v>
      </c>
      <c r="G8262" s="3">
        <v>0.33189999999999997</v>
      </c>
      <c r="H8262" s="7">
        <v>1013.8524590163934</v>
      </c>
      <c r="I8262" s="4">
        <v>336.49763114754091</v>
      </c>
      <c r="J8262">
        <v>146.4</v>
      </c>
      <c r="K8262" t="s">
        <v>11</v>
      </c>
      <c r="L8262" t="s">
        <v>13</v>
      </c>
      <c r="M8262" t="s">
        <v>34</v>
      </c>
      <c r="N8262" s="2">
        <v>42156</v>
      </c>
      <c r="O8262" s="2">
        <v>42886</v>
      </c>
      <c r="P8262" t="s">
        <v>24</v>
      </c>
      <c r="Q8262" t="s">
        <v>25</v>
      </c>
      <c r="R8262" s="5" t="str">
        <f t="shared" si="391"/>
        <v>0.15</v>
      </c>
      <c r="S8262" s="6" t="str">
        <f t="shared" si="392"/>
        <v/>
      </c>
      <c r="T8262">
        <f>ROUND(INT(表1[[#This Row],[合同结束日期]]-表1[[#This Row],[合同起始日期]])/365,1)</f>
        <v>2</v>
      </c>
    </row>
    <row r="8263" spans="1:20">
      <c r="A8263" s="1">
        <v>42675</v>
      </c>
      <c r="B8263" t="s">
        <v>121</v>
      </c>
      <c r="C8263">
        <f t="shared" si="390"/>
        <v>3</v>
      </c>
      <c r="D8263" t="s">
        <v>448</v>
      </c>
      <c r="E8263" s="4">
        <v>127096.79999999999</v>
      </c>
      <c r="F8263" s="4">
        <v>25991.295600000001</v>
      </c>
      <c r="G8263" s="3">
        <v>0.20450000000000002</v>
      </c>
      <c r="H8263" s="7">
        <v>2036.8076923076922</v>
      </c>
      <c r="I8263" s="4">
        <v>416.52717307692313</v>
      </c>
      <c r="J8263">
        <v>62.4</v>
      </c>
      <c r="K8263" t="s">
        <v>20</v>
      </c>
      <c r="L8263" t="s">
        <v>21</v>
      </c>
      <c r="M8263" t="s">
        <v>130</v>
      </c>
      <c r="N8263" s="2">
        <v>42156</v>
      </c>
      <c r="O8263" s="2">
        <v>42886</v>
      </c>
      <c r="P8263" t="s">
        <v>24</v>
      </c>
      <c r="Q8263" t="s">
        <v>56</v>
      </c>
      <c r="R8263" s="5" t="str">
        <f t="shared" si="391"/>
        <v>0.17</v>
      </c>
      <c r="S8263" s="6" t="str">
        <f t="shared" si="392"/>
        <v/>
      </c>
      <c r="T8263">
        <f>ROUND(INT(表1[[#This Row],[合同结束日期]]-表1[[#This Row],[合同起始日期]])/365,1)</f>
        <v>2</v>
      </c>
    </row>
    <row r="8264" spans="1:20">
      <c r="A8264" s="1">
        <v>42675</v>
      </c>
      <c r="B8264" t="s">
        <v>121</v>
      </c>
      <c r="C8264">
        <f t="shared" si="390"/>
        <v>3</v>
      </c>
      <c r="D8264" t="s">
        <v>447</v>
      </c>
      <c r="E8264" s="4">
        <v>381903.6</v>
      </c>
      <c r="F8264" s="4">
        <v>67100.462520000001</v>
      </c>
      <c r="G8264" s="3">
        <v>0.17570000000000002</v>
      </c>
      <c r="H8264" s="7">
        <v>3182.5299999999997</v>
      </c>
      <c r="I8264" s="4">
        <v>559.17052100000001</v>
      </c>
      <c r="J8264">
        <v>120</v>
      </c>
      <c r="K8264" t="s">
        <v>11</v>
      </c>
      <c r="L8264" t="s">
        <v>51</v>
      </c>
      <c r="M8264" t="s">
        <v>50</v>
      </c>
      <c r="N8264" s="2">
        <v>42172</v>
      </c>
      <c r="O8264" s="2">
        <v>42902</v>
      </c>
      <c r="P8264" t="s">
        <v>24</v>
      </c>
      <c r="Q8264" t="s">
        <v>59</v>
      </c>
      <c r="R8264" s="5" t="str">
        <f t="shared" si="391"/>
        <v>0.16</v>
      </c>
      <c r="S8264" s="6" t="str">
        <f t="shared" si="392"/>
        <v/>
      </c>
      <c r="T8264">
        <f>ROUND(INT(表1[[#This Row],[合同结束日期]]-表1[[#This Row],[合同起始日期]])/365,1)</f>
        <v>2</v>
      </c>
    </row>
    <row r="8265" spans="1:20">
      <c r="A8265" s="1">
        <v>42675</v>
      </c>
      <c r="B8265" t="s">
        <v>121</v>
      </c>
      <c r="C8265">
        <f t="shared" si="390"/>
        <v>3</v>
      </c>
      <c r="D8265" t="s">
        <v>313</v>
      </c>
      <c r="E8265" s="4">
        <v>265823.60399999999</v>
      </c>
      <c r="F8265" s="4">
        <v>45296.342121599999</v>
      </c>
      <c r="G8265" s="3">
        <v>0.1704</v>
      </c>
      <c r="H8265" s="7">
        <v>14767.977999999999</v>
      </c>
      <c r="I8265" s="4">
        <v>2516.4634511999998</v>
      </c>
      <c r="J8265">
        <v>18</v>
      </c>
      <c r="K8265" t="s">
        <v>20</v>
      </c>
      <c r="L8265" t="s">
        <v>21</v>
      </c>
      <c r="M8265" t="s">
        <v>130</v>
      </c>
      <c r="N8265" s="2">
        <v>42201</v>
      </c>
      <c r="O8265" s="2">
        <v>42931</v>
      </c>
      <c r="P8265" t="s">
        <v>24</v>
      </c>
      <c r="Q8265" t="s">
        <v>59</v>
      </c>
      <c r="R8265" s="5" t="str">
        <f t="shared" si="391"/>
        <v>0.16</v>
      </c>
      <c r="S8265" s="6" t="str">
        <f t="shared" si="392"/>
        <v/>
      </c>
      <c r="T8265">
        <f>ROUND(INT(表1[[#This Row],[合同结束日期]]-表1[[#This Row],[合同起始日期]])/365,1)</f>
        <v>2</v>
      </c>
    </row>
    <row r="8266" spans="1:20">
      <c r="A8266" s="1">
        <v>42675</v>
      </c>
      <c r="B8266" t="s">
        <v>121</v>
      </c>
      <c r="C8266">
        <f t="shared" si="390"/>
        <v>3</v>
      </c>
      <c r="D8266" t="s">
        <v>337</v>
      </c>
      <c r="E8266" s="4">
        <v>34501.199999999997</v>
      </c>
      <c r="F8266" s="4">
        <v>7314.2543999999989</v>
      </c>
      <c r="G8266" s="3">
        <v>0.21199999999999999</v>
      </c>
      <c r="H8266" s="7">
        <v>3194.5555555555557</v>
      </c>
      <c r="I8266" s="4">
        <v>677.24577777777779</v>
      </c>
      <c r="J8266">
        <v>10.799999999999999</v>
      </c>
      <c r="K8266" t="s">
        <v>60</v>
      </c>
      <c r="L8266" t="s">
        <v>116</v>
      </c>
      <c r="M8266" t="s">
        <v>115</v>
      </c>
      <c r="N8266" s="2">
        <v>42200</v>
      </c>
      <c r="O8266" s="2">
        <v>42930</v>
      </c>
      <c r="P8266" t="s">
        <v>24</v>
      </c>
      <c r="Q8266" t="s">
        <v>30</v>
      </c>
      <c r="R8266" s="5" t="str">
        <f t="shared" si="391"/>
        <v>0.18</v>
      </c>
      <c r="S8266" s="6" t="str">
        <f t="shared" si="392"/>
        <v/>
      </c>
      <c r="T8266">
        <f>ROUND(INT(表1[[#This Row],[合同结束日期]]-表1[[#This Row],[合同起始日期]])/365,1)</f>
        <v>2</v>
      </c>
    </row>
    <row r="8267" spans="1:20">
      <c r="A8267" s="1">
        <v>42675</v>
      </c>
      <c r="B8267" t="s">
        <v>121</v>
      </c>
      <c r="C8267">
        <f t="shared" si="390"/>
        <v>3</v>
      </c>
      <c r="D8267" t="s">
        <v>477</v>
      </c>
      <c r="E8267" s="4">
        <v>94446</v>
      </c>
      <c r="F8267" s="4">
        <v>15857.483399999999</v>
      </c>
      <c r="G8267" s="3">
        <v>0.16789999999999999</v>
      </c>
      <c r="H8267" s="7">
        <v>2538.8709677419356</v>
      </c>
      <c r="I8267" s="4">
        <v>426.27643548387101</v>
      </c>
      <c r="J8267">
        <v>37.199999999999996</v>
      </c>
      <c r="K8267" t="s">
        <v>44</v>
      </c>
      <c r="L8267" t="s">
        <v>46</v>
      </c>
      <c r="M8267" t="s">
        <v>187</v>
      </c>
      <c r="N8267" s="2">
        <v>42293</v>
      </c>
      <c r="O8267" s="2">
        <v>43023</v>
      </c>
      <c r="P8267" t="s">
        <v>24</v>
      </c>
      <c r="Q8267" t="s">
        <v>83</v>
      </c>
      <c r="R8267" s="5" t="str">
        <f t="shared" si="391"/>
        <v>0.14</v>
      </c>
      <c r="S8267" s="6" t="str">
        <f t="shared" si="392"/>
        <v/>
      </c>
      <c r="T8267">
        <f>ROUND(INT(表1[[#This Row],[合同结束日期]]-表1[[#This Row],[合同起始日期]])/365,1)</f>
        <v>2</v>
      </c>
    </row>
    <row r="8268" spans="1:20">
      <c r="A8268" s="1">
        <v>42675</v>
      </c>
      <c r="B8268" t="s">
        <v>121</v>
      </c>
      <c r="C8268">
        <f t="shared" si="390"/>
        <v>3</v>
      </c>
      <c r="D8268" t="s">
        <v>493</v>
      </c>
      <c r="E8268" s="4">
        <v>913496.4</v>
      </c>
      <c r="F8268" s="4">
        <v>190463.9994</v>
      </c>
      <c r="G8268" s="3">
        <v>0.20849999999999999</v>
      </c>
      <c r="H8268" s="7">
        <v>1766.2343387471001</v>
      </c>
      <c r="I8268" s="4">
        <v>368.25985962877036</v>
      </c>
      <c r="J8268">
        <v>517.19999999999993</v>
      </c>
      <c r="K8268" t="s">
        <v>11</v>
      </c>
      <c r="L8268" t="s">
        <v>92</v>
      </c>
      <c r="M8268" t="s">
        <v>92</v>
      </c>
      <c r="N8268" s="2">
        <v>42423</v>
      </c>
      <c r="O8268" s="2">
        <v>43518</v>
      </c>
      <c r="P8268" t="s">
        <v>24</v>
      </c>
      <c r="Q8268" t="s">
        <v>56</v>
      </c>
      <c r="R8268" s="5" t="str">
        <f t="shared" si="391"/>
        <v>0.17</v>
      </c>
      <c r="S8268" s="6" t="str">
        <f t="shared" si="392"/>
        <v/>
      </c>
      <c r="T8268">
        <f>ROUND(INT(表1[[#This Row],[合同结束日期]]-表1[[#This Row],[合同起始日期]])/365,1)</f>
        <v>3</v>
      </c>
    </row>
    <row r="8269" spans="1:20">
      <c r="A8269" s="1">
        <v>42675</v>
      </c>
      <c r="B8269" t="s">
        <v>121</v>
      </c>
      <c r="C8269">
        <f t="shared" si="390"/>
        <v>3</v>
      </c>
      <c r="D8269" t="s">
        <v>432</v>
      </c>
      <c r="E8269" s="4">
        <v>47765.04</v>
      </c>
      <c r="F8269" s="4">
        <v>10087.976448000001</v>
      </c>
      <c r="G8269" s="3">
        <v>0.21120000000000003</v>
      </c>
      <c r="H8269" s="7">
        <v>2653.6133333333332</v>
      </c>
      <c r="I8269" s="4">
        <v>560.4431360000001</v>
      </c>
      <c r="J8269">
        <v>18</v>
      </c>
      <c r="K8269" t="s">
        <v>60</v>
      </c>
      <c r="L8269" t="s">
        <v>61</v>
      </c>
      <c r="M8269" t="s">
        <v>179</v>
      </c>
      <c r="N8269" s="2">
        <v>42461</v>
      </c>
      <c r="O8269" s="2">
        <v>42825</v>
      </c>
      <c r="P8269" t="s">
        <v>24</v>
      </c>
      <c r="Q8269" t="s">
        <v>56</v>
      </c>
      <c r="R8269" s="5" t="str">
        <f t="shared" si="391"/>
        <v>0.17</v>
      </c>
      <c r="S8269" s="6" t="str">
        <f t="shared" si="392"/>
        <v/>
      </c>
      <c r="T8269">
        <f>ROUND(INT(表1[[#This Row],[合同结束日期]]-表1[[#This Row],[合同起始日期]])/365,1)</f>
        <v>1</v>
      </c>
    </row>
    <row r="8270" spans="1:20">
      <c r="A8270" s="1">
        <v>42675</v>
      </c>
      <c r="B8270" t="s">
        <v>121</v>
      </c>
      <c r="C8270">
        <f t="shared" si="390"/>
        <v>3</v>
      </c>
      <c r="D8270" t="s">
        <v>268</v>
      </c>
      <c r="E8270" s="4">
        <v>94713.599999999991</v>
      </c>
      <c r="F8270" s="4">
        <v>16546.465919999999</v>
      </c>
      <c r="G8270" s="3">
        <v>0.17469999999999999</v>
      </c>
      <c r="H8270" s="7">
        <v>6577.333333333333</v>
      </c>
      <c r="I8270" s="4">
        <v>1149.0601333333334</v>
      </c>
      <c r="J8270">
        <v>14.399999999999999</v>
      </c>
      <c r="K8270" t="s">
        <v>20</v>
      </c>
      <c r="L8270" t="s">
        <v>21</v>
      </c>
      <c r="M8270" t="s">
        <v>130</v>
      </c>
      <c r="N8270" s="2">
        <v>42461</v>
      </c>
      <c r="O8270" s="2">
        <v>42825</v>
      </c>
      <c r="P8270" t="s">
        <v>24</v>
      </c>
      <c r="Q8270" t="s">
        <v>504</v>
      </c>
      <c r="R8270" s="5" t="str">
        <f t="shared" si="391"/>
        <v>0.16</v>
      </c>
      <c r="S8270" s="6" t="str">
        <f t="shared" si="392"/>
        <v>0.1</v>
      </c>
      <c r="T8270">
        <f>ROUND(INT(表1[[#This Row],[合同结束日期]]-表1[[#This Row],[合同起始日期]])/365,1)</f>
        <v>1</v>
      </c>
    </row>
    <row r="8271" spans="1:20">
      <c r="A8271" s="1">
        <v>42675</v>
      </c>
      <c r="B8271" t="s">
        <v>121</v>
      </c>
      <c r="C8271">
        <f t="shared" si="390"/>
        <v>3</v>
      </c>
      <c r="D8271" t="s">
        <v>498</v>
      </c>
      <c r="E8271" s="4">
        <v>218248.32000000001</v>
      </c>
      <c r="F8271" s="4">
        <v>48058.280063999999</v>
      </c>
      <c r="G8271" s="3">
        <v>0.22019999999999998</v>
      </c>
      <c r="H8271" s="7">
        <v>1699.7532710280373</v>
      </c>
      <c r="I8271" s="4">
        <v>374.28567028037378</v>
      </c>
      <c r="J8271">
        <v>128.4</v>
      </c>
      <c r="K8271" t="s">
        <v>20</v>
      </c>
      <c r="L8271" t="s">
        <v>21</v>
      </c>
      <c r="M8271" t="s">
        <v>130</v>
      </c>
      <c r="N8271" s="2">
        <v>42500</v>
      </c>
      <c r="O8271" s="2">
        <v>43229</v>
      </c>
      <c r="P8271" t="s">
        <v>24</v>
      </c>
      <c r="Q8271" t="s">
        <v>30</v>
      </c>
      <c r="R8271" s="5" t="str">
        <f t="shared" si="391"/>
        <v>0.18</v>
      </c>
      <c r="S8271" s="6" t="str">
        <f t="shared" si="392"/>
        <v/>
      </c>
      <c r="T8271">
        <f>ROUND(INT(表1[[#This Row],[合同结束日期]]-表1[[#This Row],[合同起始日期]])/365,1)</f>
        <v>2</v>
      </c>
    </row>
    <row r="8272" spans="1:20">
      <c r="A8272" s="1">
        <v>42675</v>
      </c>
      <c r="B8272" t="s">
        <v>121</v>
      </c>
      <c r="C8272">
        <f t="shared" si="390"/>
        <v>3</v>
      </c>
      <c r="D8272" t="s">
        <v>511</v>
      </c>
      <c r="E8272" s="4">
        <v>610827.38399999996</v>
      </c>
      <c r="F8272" s="4">
        <v>112941.98330159999</v>
      </c>
      <c r="G8272" s="3">
        <v>0.18490000000000001</v>
      </c>
      <c r="H8272" s="7">
        <v>3142.1161728395059</v>
      </c>
      <c r="I8272" s="4">
        <v>580.97728035802459</v>
      </c>
      <c r="J8272">
        <v>194.4</v>
      </c>
      <c r="K8272" t="s">
        <v>60</v>
      </c>
      <c r="L8272" t="s">
        <v>61</v>
      </c>
      <c r="M8272" t="s">
        <v>197</v>
      </c>
      <c r="N8272" s="2">
        <v>42501</v>
      </c>
      <c r="O8272" s="2">
        <v>43229</v>
      </c>
      <c r="P8272" t="s">
        <v>24</v>
      </c>
      <c r="Q8272" t="s">
        <v>59</v>
      </c>
      <c r="R8272" s="5" t="str">
        <f t="shared" si="391"/>
        <v>0.16</v>
      </c>
      <c r="S8272" s="6" t="str">
        <f t="shared" si="392"/>
        <v/>
      </c>
      <c r="T8272">
        <f>ROUND(INT(表1[[#This Row],[合同结束日期]]-表1[[#This Row],[合同起始日期]])/365,1)</f>
        <v>2</v>
      </c>
    </row>
    <row r="8273" spans="1:20">
      <c r="A8273" s="1">
        <v>42675</v>
      </c>
      <c r="B8273" t="s">
        <v>121</v>
      </c>
      <c r="C8273">
        <f t="shared" si="390"/>
        <v>3</v>
      </c>
      <c r="D8273" t="s">
        <v>512</v>
      </c>
      <c r="E8273" s="4">
        <v>165163.19999999998</v>
      </c>
      <c r="F8273" s="4">
        <v>35989.061279999994</v>
      </c>
      <c r="G8273" s="3">
        <v>0.21789999999999998</v>
      </c>
      <c r="H8273" s="7">
        <v>1835.1466666666665</v>
      </c>
      <c r="I8273" s="4">
        <v>399.87845866666663</v>
      </c>
      <c r="J8273">
        <v>90</v>
      </c>
      <c r="K8273" t="s">
        <v>11</v>
      </c>
      <c r="L8273" t="s">
        <v>23</v>
      </c>
      <c r="M8273" t="s">
        <v>23</v>
      </c>
      <c r="N8273" s="2">
        <v>42510</v>
      </c>
      <c r="O8273" s="2">
        <v>43239</v>
      </c>
      <c r="P8273" t="s">
        <v>24</v>
      </c>
      <c r="Q8273" t="s">
        <v>30</v>
      </c>
      <c r="R8273" s="5" t="str">
        <f t="shared" si="391"/>
        <v>0.18</v>
      </c>
      <c r="S8273" s="6" t="str">
        <f t="shared" si="392"/>
        <v/>
      </c>
      <c r="T8273">
        <f>ROUND(INT(表1[[#This Row],[合同结束日期]]-表1[[#This Row],[合同起始日期]])/365,1)</f>
        <v>2</v>
      </c>
    </row>
    <row r="8274" spans="1:20">
      <c r="A8274" s="1">
        <v>42675</v>
      </c>
      <c r="B8274" t="s">
        <v>121</v>
      </c>
      <c r="C8274">
        <f t="shared" si="390"/>
        <v>3</v>
      </c>
      <c r="D8274" t="s">
        <v>513</v>
      </c>
      <c r="E8274" s="4">
        <v>160625.75999999998</v>
      </c>
      <c r="F8274" s="4">
        <v>52990.438223999998</v>
      </c>
      <c r="G8274" s="3">
        <v>0.32990000000000003</v>
      </c>
      <c r="H8274" s="7">
        <v>1115.4566666666665</v>
      </c>
      <c r="I8274" s="4">
        <v>367.98915433333332</v>
      </c>
      <c r="J8274">
        <v>144</v>
      </c>
      <c r="K8274" t="s">
        <v>11</v>
      </c>
      <c r="L8274" t="s">
        <v>92</v>
      </c>
      <c r="M8274" t="s">
        <v>92</v>
      </c>
      <c r="N8274" s="2">
        <v>42510</v>
      </c>
      <c r="O8274" s="2">
        <v>43239</v>
      </c>
      <c r="P8274" t="s">
        <v>24</v>
      </c>
      <c r="Q8274" t="s">
        <v>56</v>
      </c>
      <c r="R8274" s="5" t="str">
        <f t="shared" si="391"/>
        <v>0.17</v>
      </c>
      <c r="S8274" s="6" t="str">
        <f t="shared" si="392"/>
        <v/>
      </c>
      <c r="T8274">
        <f>ROUND(INT(表1[[#This Row],[合同结束日期]]-表1[[#This Row],[合同起始日期]])/365,1)</f>
        <v>2</v>
      </c>
    </row>
    <row r="8275" spans="1:20">
      <c r="A8275" s="1">
        <v>42675</v>
      </c>
      <c r="B8275" t="s">
        <v>121</v>
      </c>
      <c r="C8275">
        <f t="shared" si="390"/>
        <v>3</v>
      </c>
      <c r="D8275" t="s">
        <v>514</v>
      </c>
      <c r="E8275" s="4">
        <v>185992.8</v>
      </c>
      <c r="F8275" s="4">
        <v>41885.578559999994</v>
      </c>
      <c r="G8275" s="3">
        <v>0.22519999999999998</v>
      </c>
      <c r="H8275" s="7">
        <v>1867.3975903614457</v>
      </c>
      <c r="I8275" s="4">
        <v>420.53793734939757</v>
      </c>
      <c r="J8275">
        <v>99.6</v>
      </c>
      <c r="K8275" t="s">
        <v>11</v>
      </c>
      <c r="L8275" t="s">
        <v>51</v>
      </c>
      <c r="M8275" t="s">
        <v>50</v>
      </c>
      <c r="N8275" s="2">
        <v>42510</v>
      </c>
      <c r="O8275" s="2">
        <v>43239</v>
      </c>
      <c r="P8275" t="s">
        <v>24</v>
      </c>
      <c r="Q8275" t="s">
        <v>56</v>
      </c>
      <c r="R8275" s="5" t="str">
        <f t="shared" si="391"/>
        <v>0.17</v>
      </c>
      <c r="S8275" s="6" t="str">
        <f t="shared" si="392"/>
        <v/>
      </c>
      <c r="T8275">
        <f>ROUND(INT(表1[[#This Row],[合同结束日期]]-表1[[#This Row],[合同起始日期]])/365,1)</f>
        <v>2</v>
      </c>
    </row>
    <row r="8276" spans="1:20">
      <c r="A8276" s="1">
        <v>42675</v>
      </c>
      <c r="B8276" t="s">
        <v>121</v>
      </c>
      <c r="C8276">
        <f t="shared" si="390"/>
        <v>3</v>
      </c>
      <c r="D8276" t="s">
        <v>515</v>
      </c>
      <c r="E8276" s="4">
        <v>496135.19999999995</v>
      </c>
      <c r="F8276" s="4">
        <v>107710.95192000001</v>
      </c>
      <c r="G8276" s="3">
        <v>0.21710000000000004</v>
      </c>
      <c r="H8276" s="7">
        <v>755.84277879341857</v>
      </c>
      <c r="I8276" s="4">
        <v>164.0934672760512</v>
      </c>
      <c r="J8276">
        <v>656.4</v>
      </c>
      <c r="K8276" t="s">
        <v>20</v>
      </c>
      <c r="L8276" t="s">
        <v>354</v>
      </c>
      <c r="M8276" t="s">
        <v>353</v>
      </c>
      <c r="N8276" s="2">
        <v>42510</v>
      </c>
      <c r="O8276" s="2">
        <v>44335</v>
      </c>
      <c r="P8276" t="s">
        <v>24</v>
      </c>
      <c r="Q8276" t="s">
        <v>83</v>
      </c>
      <c r="R8276" s="5" t="str">
        <f t="shared" si="391"/>
        <v>0.14</v>
      </c>
      <c r="S8276" s="6" t="str">
        <f t="shared" si="392"/>
        <v/>
      </c>
      <c r="T8276">
        <f>ROUND(INT(表1[[#This Row],[合同结束日期]]-表1[[#This Row],[合同起始日期]])/365,1)</f>
        <v>5</v>
      </c>
    </row>
    <row r="8277" spans="1:20">
      <c r="A8277" s="1">
        <v>42675</v>
      </c>
      <c r="B8277" t="s">
        <v>121</v>
      </c>
      <c r="C8277">
        <f t="shared" si="390"/>
        <v>3</v>
      </c>
      <c r="D8277" t="s">
        <v>516</v>
      </c>
      <c r="E8277" s="4">
        <v>314062.8</v>
      </c>
      <c r="F8277" s="4">
        <v>96699.936119999998</v>
      </c>
      <c r="G8277" s="3">
        <v>0.30790000000000001</v>
      </c>
      <c r="H8277" s="7">
        <v>785.94294294294298</v>
      </c>
      <c r="I8277" s="4">
        <v>241.99183213213215</v>
      </c>
      <c r="J8277">
        <v>399.59999999999997</v>
      </c>
      <c r="K8277" t="s">
        <v>20</v>
      </c>
      <c r="L8277" t="s">
        <v>173</v>
      </c>
      <c r="M8277" t="s">
        <v>172</v>
      </c>
      <c r="N8277" s="2">
        <v>42522</v>
      </c>
      <c r="O8277" s="2">
        <v>43251</v>
      </c>
      <c r="P8277" t="s">
        <v>24</v>
      </c>
      <c r="Q8277" t="s">
        <v>429</v>
      </c>
      <c r="R8277" s="5" t="str">
        <f t="shared" si="391"/>
        <v>0.22</v>
      </c>
      <c r="S8277" s="6" t="str">
        <f t="shared" si="392"/>
        <v/>
      </c>
      <c r="T8277">
        <f>ROUND(INT(表1[[#This Row],[合同结束日期]]-表1[[#This Row],[合同起始日期]])/365,1)</f>
        <v>2</v>
      </c>
    </row>
    <row r="8278" spans="1:20">
      <c r="A8278" s="1">
        <v>42675</v>
      </c>
      <c r="B8278" t="s">
        <v>121</v>
      </c>
      <c r="C8278">
        <f t="shared" si="390"/>
        <v>3</v>
      </c>
      <c r="D8278" t="s">
        <v>542</v>
      </c>
      <c r="E8278" s="4">
        <v>656026.05599999998</v>
      </c>
      <c r="F8278" s="4">
        <v>65405.797783200003</v>
      </c>
      <c r="G8278" s="3">
        <v>9.9700000000000011E-2</v>
      </c>
      <c r="H8278" s="7">
        <v>1003.0979449541284</v>
      </c>
      <c r="I8278" s="4">
        <v>100.00886511192661</v>
      </c>
      <c r="J8278">
        <v>654</v>
      </c>
      <c r="K8278" t="s">
        <v>20</v>
      </c>
      <c r="L8278" t="s">
        <v>21</v>
      </c>
      <c r="M8278" t="s">
        <v>134</v>
      </c>
      <c r="N8278" s="2">
        <v>42515</v>
      </c>
      <c r="O8278" s="2">
        <v>45511</v>
      </c>
      <c r="P8278" t="s">
        <v>24</v>
      </c>
      <c r="Q8278" t="s">
        <v>42</v>
      </c>
      <c r="R8278" s="5" t="str">
        <f t="shared" si="391"/>
        <v>0.08</v>
      </c>
      <c r="S8278" s="6" t="str">
        <f t="shared" si="392"/>
        <v/>
      </c>
      <c r="T8278">
        <f>ROUND(INT(表1[[#This Row],[合同结束日期]]-表1[[#This Row],[合同起始日期]])/365,1)</f>
        <v>8.1999999999999993</v>
      </c>
    </row>
    <row r="8279" spans="1:20">
      <c r="A8279" s="1">
        <v>42675</v>
      </c>
      <c r="B8279" t="s">
        <v>121</v>
      </c>
      <c r="C8279">
        <f t="shared" si="390"/>
        <v>3</v>
      </c>
      <c r="D8279" t="s">
        <v>532</v>
      </c>
      <c r="E8279" s="4">
        <v>145165.68</v>
      </c>
      <c r="F8279" s="4">
        <v>23502.323592000001</v>
      </c>
      <c r="G8279" s="3">
        <v>0.16190000000000002</v>
      </c>
      <c r="H8279" s="7">
        <v>4838.8559999999998</v>
      </c>
      <c r="I8279" s="4">
        <v>783.41078640000001</v>
      </c>
      <c r="J8279">
        <v>30</v>
      </c>
      <c r="K8279" t="s">
        <v>44</v>
      </c>
      <c r="L8279" t="s">
        <v>46</v>
      </c>
      <c r="M8279" t="s">
        <v>187</v>
      </c>
      <c r="N8279" s="2">
        <v>42546</v>
      </c>
      <c r="O8279" s="2">
        <v>43275</v>
      </c>
      <c r="P8279" t="s">
        <v>24</v>
      </c>
      <c r="Q8279" t="s">
        <v>25</v>
      </c>
      <c r="R8279" s="5" t="str">
        <f t="shared" si="391"/>
        <v>0.15</v>
      </c>
      <c r="S8279" s="6" t="str">
        <f t="shared" si="392"/>
        <v/>
      </c>
      <c r="T8279">
        <f>ROUND(INT(表1[[#This Row],[合同结束日期]]-表1[[#This Row],[合同起始日期]])/365,1)</f>
        <v>2</v>
      </c>
    </row>
    <row r="8280" spans="1:20">
      <c r="A8280" s="1">
        <v>42675</v>
      </c>
      <c r="B8280" t="s">
        <v>121</v>
      </c>
      <c r="C8280">
        <f t="shared" si="390"/>
        <v>3</v>
      </c>
      <c r="D8280" t="s">
        <v>550</v>
      </c>
      <c r="E8280" s="4">
        <v>96708.599999999991</v>
      </c>
      <c r="F8280" s="4">
        <v>14216.164200000001</v>
      </c>
      <c r="G8280" s="3">
        <v>0.14700000000000002</v>
      </c>
      <c r="H8280" s="7">
        <v>3837.6428571428569</v>
      </c>
      <c r="I8280" s="4">
        <v>564.13350000000003</v>
      </c>
      <c r="J8280">
        <v>25.2</v>
      </c>
      <c r="K8280" t="s">
        <v>44</v>
      </c>
      <c r="L8280" t="s">
        <v>46</v>
      </c>
      <c r="M8280" t="s">
        <v>187</v>
      </c>
      <c r="N8280" s="2">
        <v>42663</v>
      </c>
      <c r="O8280" s="2">
        <v>43058</v>
      </c>
      <c r="P8280" t="s">
        <v>24</v>
      </c>
      <c r="Q8280" t="s">
        <v>83</v>
      </c>
      <c r="R8280" s="5" t="str">
        <f t="shared" si="391"/>
        <v>0.14</v>
      </c>
      <c r="S8280" s="6" t="str">
        <f t="shared" si="392"/>
        <v/>
      </c>
      <c r="T8280">
        <f>ROUND(INT(表1[[#This Row],[合同结束日期]]-表1[[#This Row],[合同起始日期]])/365,1)</f>
        <v>1.1000000000000001</v>
      </c>
    </row>
    <row r="8281" spans="1:20">
      <c r="A8281" s="1">
        <v>42675</v>
      </c>
      <c r="B8281" t="s">
        <v>121</v>
      </c>
      <c r="C8281">
        <f t="shared" si="390"/>
        <v>3</v>
      </c>
      <c r="D8281" t="s">
        <v>167</v>
      </c>
      <c r="E8281" s="4">
        <v>343576.8</v>
      </c>
      <c r="F8281" s="4">
        <v>74556.165599999993</v>
      </c>
      <c r="G8281" s="3">
        <v>0.217</v>
      </c>
      <c r="H8281" s="7">
        <v>1896.1192052980134</v>
      </c>
      <c r="I8281" s="4">
        <v>411.45786754966883</v>
      </c>
      <c r="J8281">
        <v>181.2</v>
      </c>
      <c r="K8281" t="s">
        <v>20</v>
      </c>
      <c r="L8281" t="s">
        <v>21</v>
      </c>
      <c r="M8281" t="s">
        <v>130</v>
      </c>
      <c r="N8281" s="2">
        <v>42623</v>
      </c>
      <c r="O8281" s="2">
        <v>43352</v>
      </c>
      <c r="P8281" t="s">
        <v>24</v>
      </c>
      <c r="Q8281" t="s">
        <v>30</v>
      </c>
      <c r="R8281" s="5" t="str">
        <f t="shared" si="391"/>
        <v>0.18</v>
      </c>
      <c r="S8281" s="6" t="str">
        <f t="shared" si="392"/>
        <v/>
      </c>
      <c r="T8281">
        <f>ROUND(INT(表1[[#This Row],[合同结束日期]]-表1[[#This Row],[合同起始日期]])/365,1)</f>
        <v>2</v>
      </c>
    </row>
    <row r="8282" spans="1:20">
      <c r="A8282" s="1">
        <v>42675</v>
      </c>
      <c r="B8282" t="s">
        <v>121</v>
      </c>
      <c r="C8282">
        <f t="shared" si="390"/>
        <v>3</v>
      </c>
      <c r="D8282" t="s">
        <v>553</v>
      </c>
      <c r="E8282" s="4">
        <v>65431.740000000005</v>
      </c>
      <c r="F8282" s="4">
        <v>12333.882990000002</v>
      </c>
      <c r="G8282" s="3">
        <v>0.1885</v>
      </c>
      <c r="H8282" s="7">
        <v>1185.3576086956523</v>
      </c>
      <c r="I8282" s="4">
        <v>223.43990923913049</v>
      </c>
      <c r="J8282">
        <v>55.199999999999996</v>
      </c>
      <c r="K8282" t="s">
        <v>44</v>
      </c>
      <c r="L8282" t="s">
        <v>46</v>
      </c>
      <c r="M8282" t="s">
        <v>187</v>
      </c>
      <c r="N8282" s="2">
        <v>42668</v>
      </c>
      <c r="O8282" s="2">
        <v>43397</v>
      </c>
      <c r="P8282" t="s">
        <v>14</v>
      </c>
      <c r="Q8282" t="s">
        <v>25</v>
      </c>
      <c r="R8282" s="5" t="str">
        <f t="shared" si="391"/>
        <v>0.15</v>
      </c>
      <c r="S8282" s="6" t="str">
        <f t="shared" si="392"/>
        <v/>
      </c>
      <c r="T8282">
        <f>ROUND(INT(表1[[#This Row],[合同结束日期]]-表1[[#This Row],[合同起始日期]])/365,1)</f>
        <v>2</v>
      </c>
    </row>
    <row r="8283" spans="1:20">
      <c r="A8283" s="1">
        <v>42675</v>
      </c>
      <c r="B8283" t="s">
        <v>121</v>
      </c>
      <c r="C8283">
        <f t="shared" si="390"/>
        <v>3</v>
      </c>
      <c r="D8283" t="s">
        <v>554</v>
      </c>
      <c r="E8283" s="4">
        <v>42598.799999999996</v>
      </c>
      <c r="F8283" s="4">
        <v>13669.95492</v>
      </c>
      <c r="G8283" s="3">
        <v>0.32090000000000002</v>
      </c>
      <c r="H8283" s="7">
        <v>771.71739130434776</v>
      </c>
      <c r="I8283" s="4">
        <v>247.64411086956522</v>
      </c>
      <c r="J8283">
        <v>55.199999999999996</v>
      </c>
      <c r="K8283" t="s">
        <v>11</v>
      </c>
      <c r="L8283" t="s">
        <v>13</v>
      </c>
      <c r="M8283" t="s">
        <v>27</v>
      </c>
      <c r="N8283" s="2">
        <v>42663</v>
      </c>
      <c r="O8283" s="2">
        <v>43392</v>
      </c>
      <c r="P8283" t="s">
        <v>14</v>
      </c>
      <c r="Q8283" t="s">
        <v>56</v>
      </c>
      <c r="R8283" s="5" t="str">
        <f t="shared" si="391"/>
        <v>0.17</v>
      </c>
      <c r="S8283" s="6" t="str">
        <f t="shared" si="392"/>
        <v/>
      </c>
      <c r="T8283">
        <f>ROUND(INT(表1[[#This Row],[合同结束日期]]-表1[[#This Row],[合同起始日期]])/365,1)</f>
        <v>2</v>
      </c>
    </row>
    <row r="8284" spans="1:20">
      <c r="A8284" s="1">
        <v>42675</v>
      </c>
      <c r="B8284" t="s">
        <v>121</v>
      </c>
      <c r="C8284">
        <f t="shared" si="390"/>
        <v>3</v>
      </c>
      <c r="D8284" t="s">
        <v>129</v>
      </c>
      <c r="E8284" s="4">
        <v>326139.95999999996</v>
      </c>
      <c r="F8284" s="4">
        <v>61151.242499999993</v>
      </c>
      <c r="G8284" s="3">
        <v>0.1875</v>
      </c>
      <c r="H8284" s="7">
        <v>2717.8329999999996</v>
      </c>
      <c r="I8284" s="4">
        <v>509.59368749999993</v>
      </c>
      <c r="J8284">
        <v>120</v>
      </c>
      <c r="K8284" t="s">
        <v>20</v>
      </c>
      <c r="L8284" t="s">
        <v>21</v>
      </c>
      <c r="M8284" t="s">
        <v>130</v>
      </c>
      <c r="N8284" s="2">
        <v>41285</v>
      </c>
      <c r="O8284" s="2">
        <v>42864</v>
      </c>
      <c r="P8284" t="s">
        <v>24</v>
      </c>
      <c r="Q8284" t="s">
        <v>59</v>
      </c>
      <c r="R8284" s="5" t="str">
        <f t="shared" si="391"/>
        <v>0.16</v>
      </c>
      <c r="S8284" s="6" t="str">
        <f t="shared" si="392"/>
        <v/>
      </c>
      <c r="T8284">
        <f>ROUND(INT(表1[[#This Row],[合同结束日期]]-表1[[#This Row],[合同起始日期]])/365,1)</f>
        <v>4.3</v>
      </c>
    </row>
    <row r="8285" spans="1:20">
      <c r="A8285" s="1">
        <v>42675</v>
      </c>
      <c r="B8285" t="s">
        <v>121</v>
      </c>
      <c r="C8285">
        <f t="shared" si="390"/>
        <v>3</v>
      </c>
      <c r="D8285" t="s">
        <v>320</v>
      </c>
      <c r="E8285" s="4">
        <v>37548</v>
      </c>
      <c r="F8285" s="4">
        <v>4577.1011999999992</v>
      </c>
      <c r="G8285" s="3">
        <v>0.12189999999999998</v>
      </c>
      <c r="H8285" s="7">
        <v>15645</v>
      </c>
      <c r="I8285" s="4">
        <v>1907.1254999999996</v>
      </c>
      <c r="J8285">
        <v>2.4</v>
      </c>
      <c r="K8285" t="s">
        <v>44</v>
      </c>
      <c r="L8285" t="s">
        <v>46</v>
      </c>
      <c r="M8285" t="s">
        <v>187</v>
      </c>
      <c r="N8285" s="2">
        <v>41712</v>
      </c>
      <c r="O8285" s="2">
        <v>42807</v>
      </c>
      <c r="P8285" t="s">
        <v>24</v>
      </c>
      <c r="Q8285" t="s">
        <v>19</v>
      </c>
      <c r="R8285" s="5" t="str">
        <f t="shared" si="391"/>
        <v>0.1</v>
      </c>
      <c r="S8285" s="6" t="str">
        <f t="shared" si="392"/>
        <v/>
      </c>
      <c r="T8285">
        <f>ROUND(INT(表1[[#This Row],[合同结束日期]]-表1[[#This Row],[合同起始日期]])/365,1)</f>
        <v>3</v>
      </c>
    </row>
    <row r="8286" spans="1:20">
      <c r="A8286" s="1">
        <v>42675</v>
      </c>
      <c r="B8286" t="s">
        <v>121</v>
      </c>
      <c r="C8286">
        <f t="shared" si="390"/>
        <v>3</v>
      </c>
      <c r="D8286" t="s">
        <v>321</v>
      </c>
      <c r="E8286" s="4">
        <v>43488</v>
      </c>
      <c r="F8286" s="4">
        <v>5201.1647999999996</v>
      </c>
      <c r="G8286" s="3">
        <v>0.11959999999999998</v>
      </c>
      <c r="H8286" s="7">
        <v>18120</v>
      </c>
      <c r="I8286" s="4">
        <v>2167.152</v>
      </c>
      <c r="J8286">
        <v>2.4</v>
      </c>
      <c r="K8286" t="s">
        <v>44</v>
      </c>
      <c r="L8286" t="s">
        <v>46</v>
      </c>
      <c r="M8286" t="s">
        <v>187</v>
      </c>
      <c r="N8286" s="2">
        <v>41712</v>
      </c>
      <c r="O8286" s="2">
        <v>42807</v>
      </c>
      <c r="P8286" t="s">
        <v>24</v>
      </c>
      <c r="Q8286" t="s">
        <v>19</v>
      </c>
      <c r="R8286" s="5" t="str">
        <f t="shared" si="391"/>
        <v>0.1</v>
      </c>
      <c r="S8286" s="6" t="str">
        <f t="shared" si="392"/>
        <v/>
      </c>
      <c r="T8286">
        <f>ROUND(INT(表1[[#This Row],[合同结束日期]]-表1[[#This Row],[合同起始日期]])/365,1)</f>
        <v>3</v>
      </c>
    </row>
    <row r="8287" spans="1:20">
      <c r="A8287" s="1">
        <v>42675</v>
      </c>
      <c r="B8287" t="s">
        <v>121</v>
      </c>
      <c r="C8287">
        <f t="shared" si="390"/>
        <v>3</v>
      </c>
      <c r="D8287" t="s">
        <v>330</v>
      </c>
      <c r="E8287" s="4">
        <v>13798.8</v>
      </c>
      <c r="F8287" s="4">
        <v>2954.3230799999997</v>
      </c>
      <c r="G8287" s="3">
        <v>0.21409999999999998</v>
      </c>
      <c r="H8287" s="7">
        <v>5749.5</v>
      </c>
      <c r="I8287" s="4">
        <v>1230.96795</v>
      </c>
      <c r="J8287">
        <v>2.4</v>
      </c>
      <c r="K8287" t="s">
        <v>44</v>
      </c>
      <c r="L8287" t="s">
        <v>46</v>
      </c>
      <c r="M8287" t="s">
        <v>45</v>
      </c>
      <c r="N8287" s="2">
        <v>41790</v>
      </c>
      <c r="O8287" s="2">
        <v>42704</v>
      </c>
      <c r="P8287" t="s">
        <v>24</v>
      </c>
      <c r="Q8287" t="s">
        <v>59</v>
      </c>
      <c r="R8287" s="5" t="str">
        <f t="shared" si="391"/>
        <v>0.16</v>
      </c>
      <c r="S8287" s="6" t="str">
        <f t="shared" si="392"/>
        <v/>
      </c>
      <c r="T8287">
        <f>ROUND(INT(表1[[#This Row],[合同结束日期]]-表1[[#This Row],[合同起始日期]])/365,1)</f>
        <v>2.5</v>
      </c>
    </row>
    <row r="8288" spans="1:20">
      <c r="A8288" s="1">
        <v>42675</v>
      </c>
      <c r="B8288" t="s">
        <v>121</v>
      </c>
      <c r="C8288">
        <f t="shared" si="390"/>
        <v>3</v>
      </c>
      <c r="D8288" t="s">
        <v>481</v>
      </c>
      <c r="E8288" s="4">
        <v>162866.4</v>
      </c>
      <c r="F8288" s="4">
        <v>13859.930639999999</v>
      </c>
      <c r="G8288" s="3">
        <v>8.5099999999999995E-2</v>
      </c>
      <c r="H8288" s="7">
        <v>33930.5</v>
      </c>
      <c r="I8288" s="4">
        <v>2887.4855499999999</v>
      </c>
      <c r="J8288">
        <v>4.8</v>
      </c>
      <c r="K8288" t="s">
        <v>20</v>
      </c>
      <c r="L8288" t="s">
        <v>173</v>
      </c>
      <c r="M8288" t="s">
        <v>172</v>
      </c>
      <c r="N8288" s="2">
        <v>42278</v>
      </c>
      <c r="O8288" s="2">
        <v>42643</v>
      </c>
      <c r="P8288" t="s">
        <v>311</v>
      </c>
      <c r="Q8288" t="s">
        <v>35</v>
      </c>
      <c r="R8288" s="5" t="str">
        <f t="shared" si="391"/>
        <v>0.06</v>
      </c>
      <c r="S8288" s="6" t="str">
        <f t="shared" si="392"/>
        <v/>
      </c>
      <c r="T8288">
        <f>ROUND(INT(表1[[#This Row],[合同结束日期]]-表1[[#This Row],[合同起始日期]])/365,1)</f>
        <v>1</v>
      </c>
    </row>
    <row r="8289" spans="1:20">
      <c r="A8289" s="1">
        <v>42675</v>
      </c>
      <c r="B8289" t="s">
        <v>121</v>
      </c>
      <c r="C8289">
        <f t="shared" si="390"/>
        <v>3</v>
      </c>
      <c r="D8289" t="s">
        <v>487</v>
      </c>
      <c r="E8289" s="4">
        <v>182315.28</v>
      </c>
      <c r="F8289" s="4">
        <v>33363.696239999997</v>
      </c>
      <c r="G8289" s="3">
        <v>0.183</v>
      </c>
      <c r="H8289" s="7">
        <v>3533.2418604651161</v>
      </c>
      <c r="I8289" s="4">
        <v>646.58326046511627</v>
      </c>
      <c r="J8289">
        <v>51.6</v>
      </c>
      <c r="K8289" t="s">
        <v>20</v>
      </c>
      <c r="L8289" t="s">
        <v>21</v>
      </c>
      <c r="M8289" t="s">
        <v>130</v>
      </c>
      <c r="N8289" s="2">
        <v>42385</v>
      </c>
      <c r="O8289" s="2">
        <v>43115</v>
      </c>
      <c r="P8289" t="s">
        <v>24</v>
      </c>
      <c r="Q8289" t="s">
        <v>59</v>
      </c>
      <c r="R8289" s="5" t="str">
        <f t="shared" si="391"/>
        <v>0.16</v>
      </c>
      <c r="S8289" s="6" t="str">
        <f t="shared" si="392"/>
        <v/>
      </c>
      <c r="T8289">
        <f>ROUND(INT(表1[[#This Row],[合同结束日期]]-表1[[#This Row],[合同起始日期]])/365,1)</f>
        <v>2</v>
      </c>
    </row>
    <row r="8290" spans="1:20">
      <c r="A8290" s="1">
        <v>42675</v>
      </c>
      <c r="B8290" t="s">
        <v>121</v>
      </c>
      <c r="C8290">
        <f t="shared" si="390"/>
        <v>3</v>
      </c>
      <c r="D8290" t="s">
        <v>530</v>
      </c>
      <c r="E8290" s="4">
        <v>285367.2</v>
      </c>
      <c r="F8290" s="4">
        <v>77106.217439999993</v>
      </c>
      <c r="G8290" s="3">
        <v>0.27019999999999994</v>
      </c>
      <c r="H8290" s="7">
        <v>925.31517509727632</v>
      </c>
      <c r="I8290" s="4">
        <v>250.02016031128403</v>
      </c>
      <c r="J8290">
        <v>308.39999999999998</v>
      </c>
      <c r="K8290" t="s">
        <v>20</v>
      </c>
      <c r="L8290" t="s">
        <v>173</v>
      </c>
      <c r="M8290" t="s">
        <v>172</v>
      </c>
      <c r="N8290" s="2">
        <v>42527</v>
      </c>
      <c r="O8290" s="2">
        <v>43621</v>
      </c>
      <c r="P8290" t="s">
        <v>24</v>
      </c>
      <c r="Q8290" t="s">
        <v>19</v>
      </c>
      <c r="R8290" s="5" t="str">
        <f t="shared" si="391"/>
        <v>0.1</v>
      </c>
      <c r="S8290" s="6" t="str">
        <f t="shared" si="392"/>
        <v/>
      </c>
      <c r="T8290">
        <f>ROUND(INT(表1[[#This Row],[合同结束日期]]-表1[[#This Row],[合同起始日期]])/365,1)</f>
        <v>3</v>
      </c>
    </row>
    <row r="8291" spans="1:20">
      <c r="A8291" s="1">
        <v>42705</v>
      </c>
      <c r="B8291" t="s">
        <v>121</v>
      </c>
      <c r="C8291">
        <f t="shared" si="390"/>
        <v>3</v>
      </c>
      <c r="D8291" t="s">
        <v>108</v>
      </c>
      <c r="E8291" s="4">
        <v>101408.4</v>
      </c>
      <c r="F8291" s="4">
        <v>20829.285359999998</v>
      </c>
      <c r="G8291" s="3">
        <v>0.2054</v>
      </c>
      <c r="H8291" s="7">
        <v>1509.0535714285713</v>
      </c>
      <c r="I8291" s="4">
        <v>309.95960357142854</v>
      </c>
      <c r="J8291">
        <v>67.2</v>
      </c>
      <c r="K8291" t="s">
        <v>11</v>
      </c>
      <c r="L8291" t="s">
        <v>12</v>
      </c>
      <c r="M8291" t="s">
        <v>53</v>
      </c>
      <c r="N8291" s="2">
        <v>42156</v>
      </c>
      <c r="O8291" s="2">
        <v>42886</v>
      </c>
      <c r="P8291" t="s">
        <v>24</v>
      </c>
      <c r="Q8291" t="s">
        <v>59</v>
      </c>
      <c r="R8291" s="5" t="str">
        <f t="shared" si="391"/>
        <v>0.16</v>
      </c>
      <c r="S8291" s="6" t="str">
        <f t="shared" si="392"/>
        <v/>
      </c>
      <c r="T8291">
        <f>ROUND(INT(表1[[#This Row],[合同结束日期]]-表1[[#This Row],[合同起始日期]])/365,1)</f>
        <v>2</v>
      </c>
    </row>
    <row r="8292" spans="1:20">
      <c r="A8292" s="1">
        <v>42705</v>
      </c>
      <c r="B8292" t="s">
        <v>121</v>
      </c>
      <c r="C8292">
        <f t="shared" si="390"/>
        <v>3</v>
      </c>
      <c r="D8292" t="s">
        <v>337</v>
      </c>
      <c r="E8292" s="4">
        <v>35114.400000000001</v>
      </c>
      <c r="F8292" s="4">
        <v>7314.3295200000002</v>
      </c>
      <c r="G8292" s="3">
        <v>0.20829999999999999</v>
      </c>
      <c r="H8292" s="7">
        <v>3251.3333333333339</v>
      </c>
      <c r="I8292" s="4">
        <v>677.25273333333337</v>
      </c>
      <c r="J8292">
        <v>10.799999999999999</v>
      </c>
      <c r="K8292" t="s">
        <v>60</v>
      </c>
      <c r="L8292" t="s">
        <v>116</v>
      </c>
      <c r="M8292" t="s">
        <v>115</v>
      </c>
      <c r="N8292" s="2">
        <v>42200</v>
      </c>
      <c r="O8292" s="2">
        <v>42930</v>
      </c>
      <c r="P8292" t="s">
        <v>24</v>
      </c>
      <c r="Q8292" t="s">
        <v>30</v>
      </c>
      <c r="R8292" s="5" t="str">
        <f t="shared" si="391"/>
        <v>0.18</v>
      </c>
      <c r="S8292" s="6" t="str">
        <f t="shared" si="392"/>
        <v/>
      </c>
      <c r="T8292">
        <f>ROUND(INT(表1[[#This Row],[合同结束日期]]-表1[[#This Row],[合同起始日期]])/365,1)</f>
        <v>2</v>
      </c>
    </row>
    <row r="8293" spans="1:20">
      <c r="A8293" s="1">
        <v>42705</v>
      </c>
      <c r="B8293" t="s">
        <v>121</v>
      </c>
      <c r="C8293">
        <f t="shared" si="390"/>
        <v>3</v>
      </c>
      <c r="D8293" t="s">
        <v>402</v>
      </c>
      <c r="E8293" s="4">
        <v>273969.12</v>
      </c>
      <c r="F8293" s="4">
        <v>42163.847568000005</v>
      </c>
      <c r="G8293" s="3">
        <v>0.15390000000000001</v>
      </c>
      <c r="H8293" s="7">
        <v>3044.1013333333331</v>
      </c>
      <c r="I8293" s="4">
        <v>468.48719520000003</v>
      </c>
      <c r="J8293">
        <v>90</v>
      </c>
      <c r="K8293" t="s">
        <v>20</v>
      </c>
      <c r="L8293" t="s">
        <v>21</v>
      </c>
      <c r="M8293" t="s">
        <v>130</v>
      </c>
      <c r="N8293" s="2">
        <v>42123</v>
      </c>
      <c r="O8293" s="2">
        <v>42853</v>
      </c>
      <c r="P8293" t="s">
        <v>24</v>
      </c>
      <c r="Q8293" t="s">
        <v>28</v>
      </c>
      <c r="R8293" s="5" t="str">
        <f t="shared" si="391"/>
        <v>0.13</v>
      </c>
      <c r="S8293" s="6" t="str">
        <f t="shared" si="392"/>
        <v/>
      </c>
      <c r="T8293">
        <f>ROUND(INT(表1[[#This Row],[合同结束日期]]-表1[[#This Row],[合同起始日期]])/365,1)</f>
        <v>2</v>
      </c>
    </row>
    <row r="8294" spans="1:20">
      <c r="A8294" s="1">
        <v>42705</v>
      </c>
      <c r="B8294" t="s">
        <v>121</v>
      </c>
      <c r="C8294">
        <f t="shared" si="390"/>
        <v>3</v>
      </c>
      <c r="D8294" t="s">
        <v>447</v>
      </c>
      <c r="E8294" s="4">
        <v>480019.19999999995</v>
      </c>
      <c r="F8294" s="4">
        <v>82803.311999999991</v>
      </c>
      <c r="G8294" s="3">
        <v>0.17249999999999999</v>
      </c>
      <c r="H8294" s="7">
        <v>4000.1599999999994</v>
      </c>
      <c r="I8294" s="4">
        <v>690.02759999999989</v>
      </c>
      <c r="J8294">
        <v>120</v>
      </c>
      <c r="K8294" t="s">
        <v>11</v>
      </c>
      <c r="L8294" t="s">
        <v>51</v>
      </c>
      <c r="M8294" t="s">
        <v>50</v>
      </c>
      <c r="N8294" s="2">
        <v>42172</v>
      </c>
      <c r="O8294" s="2">
        <v>42902</v>
      </c>
      <c r="P8294" t="s">
        <v>24</v>
      </c>
      <c r="Q8294" t="s">
        <v>59</v>
      </c>
      <c r="R8294" s="5" t="str">
        <f t="shared" si="391"/>
        <v>0.16</v>
      </c>
      <c r="S8294" s="6" t="str">
        <f t="shared" si="392"/>
        <v/>
      </c>
      <c r="T8294">
        <f>ROUND(INT(表1[[#This Row],[合同结束日期]]-表1[[#This Row],[合同起始日期]])/365,1)</f>
        <v>2</v>
      </c>
    </row>
    <row r="8295" spans="1:20">
      <c r="A8295" s="1">
        <v>42705</v>
      </c>
      <c r="B8295" t="s">
        <v>121</v>
      </c>
      <c r="C8295">
        <f t="shared" si="390"/>
        <v>3</v>
      </c>
      <c r="D8295" t="s">
        <v>327</v>
      </c>
      <c r="E8295" s="4">
        <v>46764</v>
      </c>
      <c r="F8295" s="4">
        <v>11354.299200000001</v>
      </c>
      <c r="G8295" s="3">
        <v>0.24280000000000002</v>
      </c>
      <c r="H8295" s="7">
        <v>1623.7500000000002</v>
      </c>
      <c r="I8295" s="4">
        <v>394.24650000000008</v>
      </c>
      <c r="J8295">
        <v>28.799999999999997</v>
      </c>
      <c r="K8295" t="s">
        <v>20</v>
      </c>
      <c r="L8295" t="s">
        <v>21</v>
      </c>
      <c r="M8295" t="s">
        <v>134</v>
      </c>
      <c r="N8295" s="2">
        <v>41787</v>
      </c>
      <c r="O8295" s="2">
        <v>42882</v>
      </c>
      <c r="P8295" t="s">
        <v>24</v>
      </c>
      <c r="Q8295" t="s">
        <v>65</v>
      </c>
      <c r="R8295" s="5" t="str">
        <f t="shared" si="391"/>
        <v>0.12</v>
      </c>
      <c r="S8295" s="6" t="str">
        <f t="shared" si="392"/>
        <v/>
      </c>
      <c r="T8295">
        <f>ROUND(INT(表1[[#This Row],[合同结束日期]]-表1[[#This Row],[合同起始日期]])/365,1)</f>
        <v>3</v>
      </c>
    </row>
    <row r="8296" spans="1:20">
      <c r="A8296" s="1">
        <v>42705</v>
      </c>
      <c r="B8296" t="s">
        <v>121</v>
      </c>
      <c r="C8296">
        <f t="shared" si="390"/>
        <v>3</v>
      </c>
      <c r="D8296" t="s">
        <v>340</v>
      </c>
      <c r="E8296" s="4">
        <v>157465.19999999998</v>
      </c>
      <c r="F8296" s="4">
        <v>23903.217359999999</v>
      </c>
      <c r="G8296" s="3">
        <v>0.15180000000000002</v>
      </c>
      <c r="H8296" s="7">
        <v>3453.1842105263154</v>
      </c>
      <c r="I8296" s="4">
        <v>524.19336315789474</v>
      </c>
      <c r="J8296">
        <v>45.6</v>
      </c>
      <c r="K8296" t="s">
        <v>44</v>
      </c>
      <c r="L8296" t="s">
        <v>46</v>
      </c>
      <c r="M8296" t="s">
        <v>45</v>
      </c>
      <c r="N8296" s="2">
        <v>41841</v>
      </c>
      <c r="O8296" s="2">
        <v>43659</v>
      </c>
      <c r="P8296" t="s">
        <v>24</v>
      </c>
      <c r="Q8296" t="s">
        <v>28</v>
      </c>
      <c r="R8296" s="5" t="str">
        <f t="shared" si="391"/>
        <v>0.13</v>
      </c>
      <c r="S8296" s="6" t="str">
        <f t="shared" si="392"/>
        <v/>
      </c>
      <c r="T8296">
        <f>ROUND(INT(表1[[#This Row],[合同结束日期]]-表1[[#This Row],[合同起始日期]])/365,1)</f>
        <v>5</v>
      </c>
    </row>
    <row r="8297" spans="1:20">
      <c r="A8297" s="1">
        <v>42705</v>
      </c>
      <c r="B8297" t="s">
        <v>121</v>
      </c>
      <c r="C8297">
        <f t="shared" si="390"/>
        <v>3</v>
      </c>
      <c r="D8297" t="s">
        <v>319</v>
      </c>
      <c r="E8297" s="4">
        <v>165708</v>
      </c>
      <c r="F8297" s="4">
        <v>30208.5684</v>
      </c>
      <c r="G8297" s="3">
        <v>0.18229999999999999</v>
      </c>
      <c r="H8297" s="7">
        <v>9863.5714285714275</v>
      </c>
      <c r="I8297" s="4">
        <v>1798.1290714285713</v>
      </c>
      <c r="J8297">
        <v>16.8</v>
      </c>
      <c r="K8297" t="s">
        <v>20</v>
      </c>
      <c r="L8297" t="s">
        <v>21</v>
      </c>
      <c r="M8297" t="s">
        <v>130</v>
      </c>
      <c r="N8297" s="2">
        <v>42112</v>
      </c>
      <c r="O8297" s="2">
        <v>42842</v>
      </c>
      <c r="P8297" t="s">
        <v>24</v>
      </c>
      <c r="Q8297" t="s">
        <v>56</v>
      </c>
      <c r="R8297" s="5" t="str">
        <f t="shared" si="391"/>
        <v>0.17</v>
      </c>
      <c r="S8297" s="6" t="str">
        <f t="shared" si="392"/>
        <v/>
      </c>
      <c r="T8297">
        <f>ROUND(INT(表1[[#This Row],[合同结束日期]]-表1[[#This Row],[合同起始日期]])/365,1)</f>
        <v>2</v>
      </c>
    </row>
    <row r="8298" spans="1:20">
      <c r="A8298" s="1">
        <v>42705</v>
      </c>
      <c r="B8298" t="s">
        <v>121</v>
      </c>
      <c r="C8298">
        <f t="shared" si="390"/>
        <v>3</v>
      </c>
      <c r="D8298" t="s">
        <v>127</v>
      </c>
      <c r="E8298" s="4">
        <v>2556544.5239999997</v>
      </c>
      <c r="F8298" s="4">
        <v>114788.84912760001</v>
      </c>
      <c r="G8298" s="3">
        <v>4.4900000000000009E-2</v>
      </c>
      <c r="H8298" s="7">
        <v>2070.4118270165209</v>
      </c>
      <c r="I8298" s="4">
        <v>92.961491033041796</v>
      </c>
      <c r="J8298">
        <v>1234.8</v>
      </c>
      <c r="K8298" t="s">
        <v>44</v>
      </c>
      <c r="L8298" t="s">
        <v>72</v>
      </c>
      <c r="M8298" t="s">
        <v>71</v>
      </c>
      <c r="N8298" s="2">
        <v>41241</v>
      </c>
      <c r="O8298" s="2">
        <v>45055</v>
      </c>
      <c r="P8298" t="s">
        <v>14</v>
      </c>
      <c r="Q8298" t="s">
        <v>37</v>
      </c>
      <c r="R8298" s="5" t="str">
        <f t="shared" si="391"/>
        <v>0.</v>
      </c>
      <c r="S8298" s="6" t="str">
        <f t="shared" si="392"/>
        <v/>
      </c>
      <c r="T8298">
        <f>ROUND(INT(表1[[#This Row],[合同结束日期]]-表1[[#This Row],[合同起始日期]])/365,1)</f>
        <v>10.4</v>
      </c>
    </row>
    <row r="8299" spans="1:20">
      <c r="A8299" s="1">
        <v>42705</v>
      </c>
      <c r="B8299" t="s">
        <v>121</v>
      </c>
      <c r="C8299">
        <f t="shared" si="390"/>
        <v>3</v>
      </c>
      <c r="D8299" t="s">
        <v>513</v>
      </c>
      <c r="E8299" s="4">
        <v>315520.31999999995</v>
      </c>
      <c r="F8299" s="4">
        <v>63955.968863999995</v>
      </c>
      <c r="G8299" s="3">
        <v>0.20270000000000002</v>
      </c>
      <c r="H8299" s="7">
        <v>2191.1133333333328</v>
      </c>
      <c r="I8299" s="4">
        <v>444.13867266666665</v>
      </c>
      <c r="J8299">
        <v>144</v>
      </c>
      <c r="K8299" t="s">
        <v>11</v>
      </c>
      <c r="L8299" t="s">
        <v>92</v>
      </c>
      <c r="M8299" t="s">
        <v>92</v>
      </c>
      <c r="N8299" s="2">
        <v>42510</v>
      </c>
      <c r="O8299" s="2">
        <v>43239</v>
      </c>
      <c r="P8299" t="s">
        <v>24</v>
      </c>
      <c r="Q8299" t="s">
        <v>56</v>
      </c>
      <c r="R8299" s="5" t="str">
        <f t="shared" si="391"/>
        <v>0.17</v>
      </c>
      <c r="S8299" s="6" t="str">
        <f t="shared" si="392"/>
        <v/>
      </c>
      <c r="T8299">
        <f>ROUND(INT(表1[[#This Row],[合同结束日期]]-表1[[#This Row],[合同起始日期]])/365,1)</f>
        <v>2</v>
      </c>
    </row>
    <row r="8300" spans="1:20">
      <c r="A8300" s="1">
        <v>42705</v>
      </c>
      <c r="B8300" t="s">
        <v>121</v>
      </c>
      <c r="C8300">
        <f t="shared" si="390"/>
        <v>3</v>
      </c>
      <c r="D8300" t="s">
        <v>380</v>
      </c>
      <c r="E8300" s="4">
        <v>238411.91999999998</v>
      </c>
      <c r="F8300" s="4">
        <v>45846.612215999994</v>
      </c>
      <c r="G8300" s="3">
        <v>0.1923</v>
      </c>
      <c r="H8300" s="7">
        <v>2614.1657894736841</v>
      </c>
      <c r="I8300" s="4">
        <v>502.70408131578938</v>
      </c>
      <c r="J8300">
        <v>91.2</v>
      </c>
      <c r="K8300" t="s">
        <v>20</v>
      </c>
      <c r="L8300" t="s">
        <v>21</v>
      </c>
      <c r="M8300" t="s">
        <v>130</v>
      </c>
      <c r="N8300" s="2">
        <v>42104</v>
      </c>
      <c r="O8300" s="2">
        <v>42834</v>
      </c>
      <c r="P8300" t="s">
        <v>24</v>
      </c>
      <c r="Q8300" t="s">
        <v>56</v>
      </c>
      <c r="R8300" s="5" t="str">
        <f t="shared" si="391"/>
        <v>0.17</v>
      </c>
      <c r="S8300" s="6" t="str">
        <f t="shared" si="392"/>
        <v/>
      </c>
      <c r="T8300">
        <f>ROUND(INT(表1[[#This Row],[合同结束日期]]-表1[[#This Row],[合同起始日期]])/365,1)</f>
        <v>2</v>
      </c>
    </row>
    <row r="8301" spans="1:20">
      <c r="A8301" s="1">
        <v>42705</v>
      </c>
      <c r="B8301" t="s">
        <v>121</v>
      </c>
      <c r="C8301">
        <f t="shared" si="390"/>
        <v>3</v>
      </c>
      <c r="D8301" t="s">
        <v>135</v>
      </c>
      <c r="E8301" s="4">
        <v>497317.19999999995</v>
      </c>
      <c r="F8301" s="4">
        <v>95733.561000000002</v>
      </c>
      <c r="G8301" s="3">
        <v>0.19250000000000003</v>
      </c>
      <c r="H8301" s="7">
        <v>1201.2492753623187</v>
      </c>
      <c r="I8301" s="4">
        <v>231.24048550724638</v>
      </c>
      <c r="J8301">
        <v>414</v>
      </c>
      <c r="K8301" t="s">
        <v>44</v>
      </c>
      <c r="L8301" t="s">
        <v>72</v>
      </c>
      <c r="M8301" t="s">
        <v>71</v>
      </c>
      <c r="N8301" s="2">
        <v>42104</v>
      </c>
      <c r="O8301" s="2">
        <v>43594</v>
      </c>
      <c r="P8301" t="s">
        <v>24</v>
      </c>
      <c r="Q8301" t="s">
        <v>48</v>
      </c>
      <c r="R8301" s="5" t="str">
        <f t="shared" si="391"/>
        <v>0.11</v>
      </c>
      <c r="S8301" s="6" t="str">
        <f t="shared" si="392"/>
        <v/>
      </c>
      <c r="T8301">
        <f>ROUND(INT(表1[[#This Row],[合同结束日期]]-表1[[#This Row],[合同起始日期]])/365,1)</f>
        <v>4.0999999999999996</v>
      </c>
    </row>
    <row r="8302" spans="1:20">
      <c r="A8302" s="1">
        <v>42705</v>
      </c>
      <c r="B8302" t="s">
        <v>121</v>
      </c>
      <c r="C8302">
        <f t="shared" si="390"/>
        <v>3</v>
      </c>
      <c r="D8302" t="s">
        <v>448</v>
      </c>
      <c r="E8302" s="4">
        <v>134469.6</v>
      </c>
      <c r="F8302" s="4">
        <v>27310.775759999997</v>
      </c>
      <c r="G8302" s="3">
        <v>0.20309999999999997</v>
      </c>
      <c r="H8302" s="7">
        <v>2154.9615384615386</v>
      </c>
      <c r="I8302" s="4">
        <v>437.67268846153843</v>
      </c>
      <c r="J8302">
        <v>62.4</v>
      </c>
      <c r="K8302" t="s">
        <v>20</v>
      </c>
      <c r="L8302" t="s">
        <v>21</v>
      </c>
      <c r="M8302" t="s">
        <v>130</v>
      </c>
      <c r="N8302" s="2">
        <v>42156</v>
      </c>
      <c r="O8302" s="2">
        <v>42886</v>
      </c>
      <c r="P8302" t="s">
        <v>24</v>
      </c>
      <c r="Q8302" t="s">
        <v>56</v>
      </c>
      <c r="R8302" s="5" t="str">
        <f t="shared" si="391"/>
        <v>0.17</v>
      </c>
      <c r="S8302" s="6" t="str">
        <f t="shared" si="392"/>
        <v/>
      </c>
      <c r="T8302">
        <f>ROUND(INT(表1[[#This Row],[合同结束日期]]-表1[[#This Row],[合同起始日期]])/365,1)</f>
        <v>2</v>
      </c>
    </row>
    <row r="8303" spans="1:20">
      <c r="A8303" s="1">
        <v>42705</v>
      </c>
      <c r="B8303" t="s">
        <v>121</v>
      </c>
      <c r="C8303">
        <f t="shared" ref="C8303:C8366" si="393">IF($B8303="负一层",-1,IF($B8303="负一夹层",0,IF($B8303="一层",1,IF($B8303="二层",2,IF($B8303="三层",3,IF($B8303="四层",4))))))</f>
        <v>3</v>
      </c>
      <c r="D8303" t="s">
        <v>498</v>
      </c>
      <c r="E8303" s="4">
        <v>157020.96</v>
      </c>
      <c r="F8303" s="4">
        <v>44562.548448000001</v>
      </c>
      <c r="G8303" s="3">
        <v>0.2838</v>
      </c>
      <c r="H8303" s="7">
        <v>1222.9046728971962</v>
      </c>
      <c r="I8303" s="4">
        <v>347.06034616822427</v>
      </c>
      <c r="J8303">
        <v>128.4</v>
      </c>
      <c r="K8303" t="s">
        <v>20</v>
      </c>
      <c r="L8303" t="s">
        <v>21</v>
      </c>
      <c r="M8303" t="s">
        <v>130</v>
      </c>
      <c r="N8303" s="2">
        <v>42500</v>
      </c>
      <c r="O8303" s="2">
        <v>43229</v>
      </c>
      <c r="P8303" t="s">
        <v>24</v>
      </c>
      <c r="Q8303" t="s">
        <v>30</v>
      </c>
      <c r="R8303" s="5" t="str">
        <f t="shared" ref="R8303:R8366" si="394">IF(ISERROR(FIND(",",$Q8303)),$Q8303,LEFT($Q8303,FIND(",",$Q8303)-1))</f>
        <v>0.18</v>
      </c>
      <c r="S8303" s="6" t="str">
        <f t="shared" si="392"/>
        <v/>
      </c>
      <c r="T8303">
        <f>ROUND(INT(表1[[#This Row],[合同结束日期]]-表1[[#This Row],[合同起始日期]])/365,1)</f>
        <v>2</v>
      </c>
    </row>
    <row r="8304" spans="1:20">
      <c r="A8304" s="1">
        <v>42705</v>
      </c>
      <c r="B8304" t="s">
        <v>121</v>
      </c>
      <c r="C8304">
        <f t="shared" si="393"/>
        <v>3</v>
      </c>
      <c r="D8304" t="s">
        <v>158</v>
      </c>
      <c r="E8304" s="4">
        <v>169421.4</v>
      </c>
      <c r="F8304" s="4">
        <v>32020.644600000003</v>
      </c>
      <c r="G8304" s="3">
        <v>0.18900000000000003</v>
      </c>
      <c r="H8304" s="7">
        <v>2521.1517857142853</v>
      </c>
      <c r="I8304" s="4">
        <v>476.49768750000004</v>
      </c>
      <c r="J8304">
        <v>67.2</v>
      </c>
      <c r="K8304" t="s">
        <v>11</v>
      </c>
      <c r="L8304" t="s">
        <v>13</v>
      </c>
      <c r="M8304" t="s">
        <v>27</v>
      </c>
      <c r="N8304" s="2">
        <v>41330</v>
      </c>
      <c r="O8304" s="2">
        <v>42864</v>
      </c>
      <c r="P8304" t="s">
        <v>24</v>
      </c>
      <c r="Q8304" t="s">
        <v>59</v>
      </c>
      <c r="R8304" s="5" t="str">
        <f t="shared" si="394"/>
        <v>0.16</v>
      </c>
      <c r="S8304" s="6" t="str">
        <f t="shared" ref="S8304:S8367" si="395">IF(ISERROR(FIND(",",$Q8304)),"",RIGHT($Q8304,LEN($Q8304)-FIND(",",$Q8304)))</f>
        <v/>
      </c>
      <c r="T8304">
        <f>ROUND(INT(表1[[#This Row],[合同结束日期]]-表1[[#This Row],[合同起始日期]])/365,1)</f>
        <v>4.2</v>
      </c>
    </row>
    <row r="8305" spans="1:20">
      <c r="A8305" s="1">
        <v>42705</v>
      </c>
      <c r="B8305" t="s">
        <v>121</v>
      </c>
      <c r="C8305">
        <f t="shared" si="393"/>
        <v>3</v>
      </c>
      <c r="D8305" t="s">
        <v>426</v>
      </c>
      <c r="E8305" s="4">
        <v>572705.52</v>
      </c>
      <c r="F8305" s="4">
        <v>108699.507696</v>
      </c>
      <c r="G8305" s="3">
        <v>0.1898</v>
      </c>
      <c r="H8305" s="7">
        <v>4678.9666666666672</v>
      </c>
      <c r="I8305" s="4">
        <v>888.06787333333341</v>
      </c>
      <c r="J8305">
        <v>122.39999999999999</v>
      </c>
      <c r="K8305" t="s">
        <v>11</v>
      </c>
      <c r="L8305" t="s">
        <v>13</v>
      </c>
      <c r="M8305" t="s">
        <v>27</v>
      </c>
      <c r="N8305" s="2">
        <v>42172</v>
      </c>
      <c r="O8305" s="2">
        <v>42902</v>
      </c>
      <c r="P8305" t="s">
        <v>24</v>
      </c>
      <c r="Q8305" t="s">
        <v>56</v>
      </c>
      <c r="R8305" s="5" t="str">
        <f t="shared" si="394"/>
        <v>0.17</v>
      </c>
      <c r="S8305" s="6" t="str">
        <f t="shared" si="395"/>
        <v/>
      </c>
      <c r="T8305">
        <f>ROUND(INT(表1[[#This Row],[合同结束日期]]-表1[[#This Row],[合同起始日期]])/365,1)</f>
        <v>2</v>
      </c>
    </row>
    <row r="8306" spans="1:20">
      <c r="A8306" s="1">
        <v>42705</v>
      </c>
      <c r="B8306" t="s">
        <v>121</v>
      </c>
      <c r="C8306">
        <f t="shared" si="393"/>
        <v>3</v>
      </c>
      <c r="D8306" t="s">
        <v>167</v>
      </c>
      <c r="E8306" s="4">
        <v>419254.8</v>
      </c>
      <c r="F8306" s="4">
        <v>88840.092120000001</v>
      </c>
      <c r="G8306" s="3">
        <v>0.21190000000000001</v>
      </c>
      <c r="H8306" s="7">
        <v>2313.7682119205297</v>
      </c>
      <c r="I8306" s="4">
        <v>490.28748410596029</v>
      </c>
      <c r="J8306">
        <v>181.2</v>
      </c>
      <c r="K8306" t="s">
        <v>20</v>
      </c>
      <c r="L8306" t="s">
        <v>21</v>
      </c>
      <c r="M8306" t="s">
        <v>130</v>
      </c>
      <c r="N8306" s="2">
        <v>42623</v>
      </c>
      <c r="O8306" s="2">
        <v>43352</v>
      </c>
      <c r="P8306" t="s">
        <v>24</v>
      </c>
      <c r="Q8306" t="s">
        <v>30</v>
      </c>
      <c r="R8306" s="5" t="str">
        <f t="shared" si="394"/>
        <v>0.18</v>
      </c>
      <c r="S8306" s="6" t="str">
        <f t="shared" si="395"/>
        <v/>
      </c>
      <c r="T8306">
        <f>ROUND(INT(表1[[#This Row],[合同结束日期]]-表1[[#This Row],[合同起始日期]])/365,1)</f>
        <v>2</v>
      </c>
    </row>
    <row r="8307" spans="1:20">
      <c r="A8307" s="1">
        <v>42705</v>
      </c>
      <c r="B8307" t="s">
        <v>121</v>
      </c>
      <c r="C8307">
        <f t="shared" si="393"/>
        <v>3</v>
      </c>
      <c r="D8307" t="s">
        <v>225</v>
      </c>
      <c r="E8307" s="4">
        <v>660000</v>
      </c>
      <c r="F8307" s="4">
        <v>53702.58</v>
      </c>
      <c r="G8307" s="3">
        <v>8.1367545454545456E-2</v>
      </c>
      <c r="H8307" s="7">
        <v>3656.1856012763415</v>
      </c>
      <c r="I8307" s="4">
        <v>297.49484810210731</v>
      </c>
      <c r="J8307">
        <v>180.51599999999999</v>
      </c>
      <c r="K8307" t="s">
        <v>44</v>
      </c>
      <c r="L8307" t="s">
        <v>72</v>
      </c>
      <c r="M8307" t="s">
        <v>126</v>
      </c>
      <c r="N8307" s="2">
        <v>41337</v>
      </c>
      <c r="O8307" s="2">
        <v>46917</v>
      </c>
      <c r="P8307" t="s">
        <v>24</v>
      </c>
      <c r="Q8307">
        <v>0.08</v>
      </c>
      <c r="R8307" s="5">
        <f t="shared" si="394"/>
        <v>0.08</v>
      </c>
      <c r="S8307" s="6" t="str">
        <f t="shared" si="395"/>
        <v/>
      </c>
      <c r="T8307">
        <f>ROUND(INT(表1[[#This Row],[合同结束日期]]-表1[[#This Row],[合同起始日期]])/365,1)</f>
        <v>15.3</v>
      </c>
    </row>
    <row r="8308" spans="1:20">
      <c r="A8308" s="1">
        <v>42705</v>
      </c>
      <c r="B8308" t="s">
        <v>121</v>
      </c>
      <c r="C8308">
        <f t="shared" si="393"/>
        <v>3</v>
      </c>
      <c r="D8308" t="s">
        <v>424</v>
      </c>
      <c r="E8308" s="4">
        <v>108333.06</v>
      </c>
      <c r="F8308" s="4">
        <v>20734.947684000002</v>
      </c>
      <c r="G8308" s="3">
        <v>0.19140000000000001</v>
      </c>
      <c r="H8308" s="7">
        <v>1703.3500000000001</v>
      </c>
      <c r="I8308" s="4">
        <v>326.02119000000005</v>
      </c>
      <c r="J8308">
        <v>63.599999999999994</v>
      </c>
      <c r="K8308" t="s">
        <v>20</v>
      </c>
      <c r="L8308" t="s">
        <v>21</v>
      </c>
      <c r="M8308" t="s">
        <v>130</v>
      </c>
      <c r="N8308" s="2">
        <v>42134</v>
      </c>
      <c r="O8308" s="2">
        <v>42864</v>
      </c>
      <c r="P8308" t="s">
        <v>24</v>
      </c>
      <c r="Q8308" t="s">
        <v>28</v>
      </c>
      <c r="R8308" s="5" t="str">
        <f t="shared" si="394"/>
        <v>0.13</v>
      </c>
      <c r="S8308" s="6" t="str">
        <f t="shared" si="395"/>
        <v/>
      </c>
      <c r="T8308">
        <f>ROUND(INT(表1[[#This Row],[合同结束日期]]-表1[[#This Row],[合同起始日期]])/365,1)</f>
        <v>2</v>
      </c>
    </row>
    <row r="8309" spans="1:20">
      <c r="A8309" s="1">
        <v>42705</v>
      </c>
      <c r="B8309" t="s">
        <v>121</v>
      </c>
      <c r="C8309">
        <f t="shared" si="393"/>
        <v>3</v>
      </c>
      <c r="D8309" t="s">
        <v>443</v>
      </c>
      <c r="E8309" s="4">
        <v>275928</v>
      </c>
      <c r="F8309" s="4">
        <v>22874.431200000006</v>
      </c>
      <c r="G8309" s="3">
        <v>8.2900000000000029E-2</v>
      </c>
      <c r="H8309" s="7">
        <v>4692.6530612244896</v>
      </c>
      <c r="I8309" s="4">
        <v>389.02093877551033</v>
      </c>
      <c r="J8309">
        <v>58.8</v>
      </c>
      <c r="K8309" t="s">
        <v>140</v>
      </c>
      <c r="L8309" t="s">
        <v>309</v>
      </c>
      <c r="M8309" t="s">
        <v>309</v>
      </c>
      <c r="N8309" s="2">
        <v>42156</v>
      </c>
      <c r="O8309" s="2">
        <v>42886</v>
      </c>
      <c r="P8309" t="s">
        <v>24</v>
      </c>
      <c r="Q8309" t="s">
        <v>208</v>
      </c>
      <c r="R8309" s="5" t="str">
        <f t="shared" si="394"/>
        <v>0.05</v>
      </c>
      <c r="S8309" s="6" t="str">
        <f t="shared" si="395"/>
        <v/>
      </c>
      <c r="T8309">
        <f>ROUND(INT(表1[[#This Row],[合同结束日期]]-表1[[#This Row],[合同起始日期]])/365,1)</f>
        <v>2</v>
      </c>
    </row>
    <row r="8310" spans="1:20">
      <c r="A8310" s="1">
        <v>42705</v>
      </c>
      <c r="B8310" t="s">
        <v>121</v>
      </c>
      <c r="C8310">
        <f t="shared" si="393"/>
        <v>3</v>
      </c>
      <c r="D8310" t="s">
        <v>161</v>
      </c>
      <c r="E8310" s="4">
        <v>278548.68</v>
      </c>
      <c r="F8310" s="4">
        <v>57102.479399999997</v>
      </c>
      <c r="G8310" s="3">
        <v>0.20499999999999999</v>
      </c>
      <c r="H8310" s="7">
        <v>3316.0557142857142</v>
      </c>
      <c r="I8310" s="4">
        <v>679.79142142857143</v>
      </c>
      <c r="J8310">
        <v>84</v>
      </c>
      <c r="K8310" t="s">
        <v>20</v>
      </c>
      <c r="L8310" t="s">
        <v>21</v>
      </c>
      <c r="M8310" t="s">
        <v>17</v>
      </c>
      <c r="N8310" s="2">
        <v>41326</v>
      </c>
      <c r="O8310" s="2">
        <v>42864</v>
      </c>
      <c r="P8310" t="s">
        <v>24</v>
      </c>
      <c r="Q8310" t="s">
        <v>30</v>
      </c>
      <c r="R8310" s="5" t="str">
        <f t="shared" si="394"/>
        <v>0.18</v>
      </c>
      <c r="S8310" s="6" t="str">
        <f t="shared" si="395"/>
        <v/>
      </c>
      <c r="T8310">
        <f>ROUND(INT(表1[[#This Row],[合同结束日期]]-表1[[#This Row],[合同起始日期]])/365,1)</f>
        <v>4.2</v>
      </c>
    </row>
    <row r="8311" spans="1:20">
      <c r="A8311" s="1">
        <v>42705</v>
      </c>
      <c r="B8311" t="s">
        <v>121</v>
      </c>
      <c r="C8311">
        <f t="shared" si="393"/>
        <v>3</v>
      </c>
      <c r="D8311" t="s">
        <v>166</v>
      </c>
      <c r="E8311" s="4">
        <v>421596</v>
      </c>
      <c r="F8311" s="4">
        <v>86005.584000000003</v>
      </c>
      <c r="G8311" s="3">
        <v>0.20400000000000001</v>
      </c>
      <c r="H8311" s="7">
        <v>2078.8757396449705</v>
      </c>
      <c r="I8311" s="4">
        <v>424.09065088757399</v>
      </c>
      <c r="J8311">
        <v>202.79999999999998</v>
      </c>
      <c r="K8311" t="s">
        <v>20</v>
      </c>
      <c r="L8311" t="s">
        <v>21</v>
      </c>
      <c r="M8311" t="s">
        <v>130</v>
      </c>
      <c r="N8311" s="2">
        <v>41281</v>
      </c>
      <c r="O8311" s="2">
        <v>43229</v>
      </c>
      <c r="P8311" t="s">
        <v>24</v>
      </c>
      <c r="Q8311" t="s">
        <v>56</v>
      </c>
      <c r="R8311" s="5" t="str">
        <f t="shared" si="394"/>
        <v>0.17</v>
      </c>
      <c r="S8311" s="6" t="str">
        <f t="shared" si="395"/>
        <v/>
      </c>
      <c r="T8311">
        <f>ROUND(INT(表1[[#This Row],[合同结束日期]]-表1[[#This Row],[合同起始日期]])/365,1)</f>
        <v>5.3</v>
      </c>
    </row>
    <row r="8312" spans="1:20">
      <c r="A8312" s="1">
        <v>42705</v>
      </c>
      <c r="B8312" t="s">
        <v>121</v>
      </c>
      <c r="C8312">
        <f t="shared" si="393"/>
        <v>3</v>
      </c>
      <c r="D8312" t="s">
        <v>128</v>
      </c>
      <c r="E8312" s="4">
        <v>391518</v>
      </c>
      <c r="F8312" s="4">
        <v>32613.449399999998</v>
      </c>
      <c r="G8312" s="3">
        <v>8.3299999999999999E-2</v>
      </c>
      <c r="H8312" s="7">
        <v>2160.6953642384105</v>
      </c>
      <c r="I8312" s="4">
        <v>179.98592384105959</v>
      </c>
      <c r="J8312">
        <v>181.2</v>
      </c>
      <c r="K8312" t="s">
        <v>76</v>
      </c>
      <c r="L8312" t="s">
        <v>75</v>
      </c>
      <c r="M8312" t="s">
        <v>75</v>
      </c>
      <c r="N8312" s="2">
        <v>41285</v>
      </c>
      <c r="O8312" s="2">
        <v>43229</v>
      </c>
      <c r="P8312" t="s">
        <v>14</v>
      </c>
      <c r="Q8312" t="s">
        <v>37</v>
      </c>
      <c r="R8312" s="5" t="str">
        <f t="shared" si="394"/>
        <v>0.</v>
      </c>
      <c r="S8312" s="6" t="str">
        <f t="shared" si="395"/>
        <v/>
      </c>
      <c r="T8312">
        <f>ROUND(INT(表1[[#This Row],[合同结束日期]]-表1[[#This Row],[合同起始日期]])/365,1)</f>
        <v>5.3</v>
      </c>
    </row>
    <row r="8313" spans="1:20">
      <c r="A8313" s="1">
        <v>42705</v>
      </c>
      <c r="B8313" t="s">
        <v>121</v>
      </c>
      <c r="C8313">
        <f t="shared" si="393"/>
        <v>3</v>
      </c>
      <c r="D8313" t="s">
        <v>160</v>
      </c>
      <c r="E8313" s="4">
        <v>318326.39999999997</v>
      </c>
      <c r="F8313" s="4">
        <v>55929.948479999999</v>
      </c>
      <c r="G8313" s="3">
        <v>0.17570000000000002</v>
      </c>
      <c r="H8313" s="7">
        <v>4348.7213114754095</v>
      </c>
      <c r="I8313" s="4">
        <v>764.07033442622946</v>
      </c>
      <c r="J8313">
        <v>73.2</v>
      </c>
      <c r="K8313" t="s">
        <v>20</v>
      </c>
      <c r="L8313" t="s">
        <v>21</v>
      </c>
      <c r="M8313" t="s">
        <v>130</v>
      </c>
      <c r="N8313" s="2">
        <v>41295</v>
      </c>
      <c r="O8313" s="2">
        <v>42864</v>
      </c>
      <c r="P8313" t="s">
        <v>24</v>
      </c>
      <c r="Q8313" t="s">
        <v>59</v>
      </c>
      <c r="R8313" s="5" t="str">
        <f t="shared" si="394"/>
        <v>0.16</v>
      </c>
      <c r="S8313" s="6" t="str">
        <f t="shared" si="395"/>
        <v/>
      </c>
      <c r="T8313">
        <f>ROUND(INT(表1[[#This Row],[合同结束日期]]-表1[[#This Row],[合同起始日期]])/365,1)</f>
        <v>4.3</v>
      </c>
    </row>
    <row r="8314" spans="1:20">
      <c r="A8314" s="1">
        <v>42705</v>
      </c>
      <c r="B8314" t="s">
        <v>121</v>
      </c>
      <c r="C8314">
        <f t="shared" si="393"/>
        <v>3</v>
      </c>
      <c r="D8314" t="s">
        <v>445</v>
      </c>
      <c r="E8314" s="4">
        <v>155829.96</v>
      </c>
      <c r="F8314" s="4">
        <v>34344.923183999999</v>
      </c>
      <c r="G8314" s="3">
        <v>0.22040000000000001</v>
      </c>
      <c r="H8314" s="7">
        <v>1686.4714285714285</v>
      </c>
      <c r="I8314" s="4">
        <v>371.69830285714289</v>
      </c>
      <c r="J8314">
        <v>92.399999999999991</v>
      </c>
      <c r="K8314" t="s">
        <v>11</v>
      </c>
      <c r="L8314" t="s">
        <v>51</v>
      </c>
      <c r="M8314" t="s">
        <v>50</v>
      </c>
      <c r="N8314" s="2">
        <v>42172</v>
      </c>
      <c r="O8314" s="2">
        <v>42902</v>
      </c>
      <c r="P8314" t="s">
        <v>24</v>
      </c>
      <c r="Q8314" t="s">
        <v>30</v>
      </c>
      <c r="R8314" s="5" t="str">
        <f t="shared" si="394"/>
        <v>0.18</v>
      </c>
      <c r="S8314" s="6" t="str">
        <f t="shared" si="395"/>
        <v/>
      </c>
      <c r="T8314">
        <f>ROUND(INT(表1[[#This Row],[合同结束日期]]-表1[[#This Row],[合同起始日期]])/365,1)</f>
        <v>2</v>
      </c>
    </row>
    <row r="8315" spans="1:20">
      <c r="A8315" s="1">
        <v>42705</v>
      </c>
      <c r="B8315" t="s">
        <v>121</v>
      </c>
      <c r="C8315">
        <f t="shared" si="393"/>
        <v>3</v>
      </c>
      <c r="D8315" t="s">
        <v>428</v>
      </c>
      <c r="E8315" s="4">
        <v>288973.2</v>
      </c>
      <c r="F8315" s="4">
        <v>57245.590919999995</v>
      </c>
      <c r="G8315" s="3">
        <v>0.19809999999999997</v>
      </c>
      <c r="H8315" s="7">
        <v>2705.7415730337079</v>
      </c>
      <c r="I8315" s="4">
        <v>536.0074056179775</v>
      </c>
      <c r="J8315">
        <v>106.8</v>
      </c>
      <c r="K8315" t="s">
        <v>20</v>
      </c>
      <c r="L8315" t="s">
        <v>21</v>
      </c>
      <c r="M8315" t="s">
        <v>130</v>
      </c>
      <c r="N8315" s="2">
        <v>42156</v>
      </c>
      <c r="O8315" s="2">
        <v>42886</v>
      </c>
      <c r="P8315" t="s">
        <v>24</v>
      </c>
      <c r="Q8315" t="s">
        <v>56</v>
      </c>
      <c r="R8315" s="5" t="str">
        <f t="shared" si="394"/>
        <v>0.17</v>
      </c>
      <c r="S8315" s="6" t="str">
        <f t="shared" si="395"/>
        <v/>
      </c>
      <c r="T8315">
        <f>ROUND(INT(表1[[#This Row],[合同结束日期]]-表1[[#This Row],[合同起始日期]])/365,1)</f>
        <v>2</v>
      </c>
    </row>
    <row r="8316" spans="1:20">
      <c r="A8316" s="1">
        <v>42705</v>
      </c>
      <c r="B8316" t="s">
        <v>121</v>
      </c>
      <c r="C8316">
        <f t="shared" si="393"/>
        <v>3</v>
      </c>
      <c r="D8316" t="s">
        <v>514</v>
      </c>
      <c r="E8316" s="4">
        <v>157650.72</v>
      </c>
      <c r="F8316" s="4">
        <v>41887.796303999996</v>
      </c>
      <c r="G8316" s="3">
        <v>0.26569999999999999</v>
      </c>
      <c r="H8316" s="7">
        <v>1582.8385542168676</v>
      </c>
      <c r="I8316" s="4">
        <v>420.56020385542166</v>
      </c>
      <c r="J8316">
        <v>99.6</v>
      </c>
      <c r="K8316" t="s">
        <v>11</v>
      </c>
      <c r="L8316" t="s">
        <v>51</v>
      </c>
      <c r="M8316" t="s">
        <v>50</v>
      </c>
      <c r="N8316" s="2">
        <v>42510</v>
      </c>
      <c r="O8316" s="2">
        <v>43239</v>
      </c>
      <c r="P8316" t="s">
        <v>24</v>
      </c>
      <c r="Q8316" t="s">
        <v>56</v>
      </c>
      <c r="R8316" s="5" t="str">
        <f t="shared" si="394"/>
        <v>0.17</v>
      </c>
      <c r="S8316" s="6" t="str">
        <f t="shared" si="395"/>
        <v/>
      </c>
      <c r="T8316">
        <f>ROUND(INT(表1[[#This Row],[合同结束日期]]-表1[[#This Row],[合同起始日期]])/365,1)</f>
        <v>2</v>
      </c>
    </row>
    <row r="8317" spans="1:20">
      <c r="A8317" s="1">
        <v>42705</v>
      </c>
      <c r="B8317" t="s">
        <v>121</v>
      </c>
      <c r="C8317">
        <f t="shared" si="393"/>
        <v>3</v>
      </c>
      <c r="D8317" t="s">
        <v>268</v>
      </c>
      <c r="E8317" s="4">
        <v>103272</v>
      </c>
      <c r="F8317" s="4">
        <v>17989.982400000001</v>
      </c>
      <c r="G8317" s="3">
        <v>0.17419999999999999</v>
      </c>
      <c r="H8317" s="7">
        <v>7171.666666666667</v>
      </c>
      <c r="I8317" s="4">
        <v>1249.3043333333335</v>
      </c>
      <c r="J8317">
        <v>14.399999999999999</v>
      </c>
      <c r="K8317" t="s">
        <v>20</v>
      </c>
      <c r="L8317" t="s">
        <v>21</v>
      </c>
      <c r="M8317" t="s">
        <v>130</v>
      </c>
      <c r="N8317" s="2">
        <v>42461</v>
      </c>
      <c r="O8317" s="2">
        <v>42825</v>
      </c>
      <c r="P8317" t="s">
        <v>24</v>
      </c>
      <c r="Q8317" t="s">
        <v>504</v>
      </c>
      <c r="R8317" s="5" t="str">
        <f t="shared" si="394"/>
        <v>0.16</v>
      </c>
      <c r="S8317" s="6" t="str">
        <f t="shared" si="395"/>
        <v>0.1</v>
      </c>
      <c r="T8317">
        <f>ROUND(INT(表1[[#This Row],[合同结束日期]]-表1[[#This Row],[合同起始日期]])/365,1)</f>
        <v>1</v>
      </c>
    </row>
    <row r="8318" spans="1:20">
      <c r="A8318" s="1">
        <v>42705</v>
      </c>
      <c r="B8318" t="s">
        <v>121</v>
      </c>
      <c r="C8318">
        <f t="shared" si="393"/>
        <v>3</v>
      </c>
      <c r="D8318" t="s">
        <v>146</v>
      </c>
      <c r="E8318" s="4">
        <v>465486.78</v>
      </c>
      <c r="F8318" s="4">
        <v>73314.167849999998</v>
      </c>
      <c r="G8318" s="3">
        <v>0.15749999999999997</v>
      </c>
      <c r="H8318" s="7">
        <v>2852.2474264705884</v>
      </c>
      <c r="I8318" s="4">
        <v>449.22896966911765</v>
      </c>
      <c r="J8318">
        <v>163.19999999999999</v>
      </c>
      <c r="K8318" t="s">
        <v>11</v>
      </c>
      <c r="L8318" t="s">
        <v>51</v>
      </c>
      <c r="M8318" t="s">
        <v>50</v>
      </c>
      <c r="N8318" s="2">
        <v>41343</v>
      </c>
      <c r="O8318" s="2">
        <v>42864</v>
      </c>
      <c r="P8318" t="s">
        <v>24</v>
      </c>
      <c r="Q8318" t="s">
        <v>28</v>
      </c>
      <c r="R8318" s="5" t="str">
        <f t="shared" si="394"/>
        <v>0.13</v>
      </c>
      <c r="S8318" s="6" t="str">
        <f t="shared" si="395"/>
        <v/>
      </c>
      <c r="T8318">
        <f>ROUND(INT(表1[[#This Row],[合同结束日期]]-表1[[#This Row],[合同起始日期]])/365,1)</f>
        <v>4.2</v>
      </c>
    </row>
    <row r="8319" spans="1:20">
      <c r="A8319" s="1">
        <v>42705</v>
      </c>
      <c r="B8319" t="s">
        <v>121</v>
      </c>
      <c r="C8319">
        <f t="shared" si="393"/>
        <v>3</v>
      </c>
      <c r="D8319" t="s">
        <v>367</v>
      </c>
      <c r="E8319" s="4">
        <v>814916.88</v>
      </c>
      <c r="F8319" s="4">
        <v>55006.8894</v>
      </c>
      <c r="G8319" s="3">
        <v>6.7500000000000004E-2</v>
      </c>
      <c r="H8319" s="7">
        <v>6790.9740000000002</v>
      </c>
      <c r="I8319" s="4">
        <v>458.39074499999998</v>
      </c>
      <c r="J8319">
        <v>120</v>
      </c>
      <c r="K8319" t="s">
        <v>11</v>
      </c>
      <c r="L8319" t="s">
        <v>51</v>
      </c>
      <c r="M8319" t="s">
        <v>50</v>
      </c>
      <c r="N8319" s="2">
        <v>41989</v>
      </c>
      <c r="O8319" s="2">
        <v>42719</v>
      </c>
      <c r="P8319" t="s">
        <v>24</v>
      </c>
      <c r="Q8319" t="s">
        <v>59</v>
      </c>
      <c r="R8319" s="5" t="str">
        <f t="shared" si="394"/>
        <v>0.16</v>
      </c>
      <c r="S8319" s="6" t="str">
        <f t="shared" si="395"/>
        <v/>
      </c>
      <c r="T8319">
        <f>ROUND(INT(表1[[#This Row],[合同结束日期]]-表1[[#This Row],[合同起始日期]])/365,1)</f>
        <v>2</v>
      </c>
    </row>
    <row r="8320" spans="1:20">
      <c r="A8320" s="1">
        <v>42705</v>
      </c>
      <c r="B8320" t="s">
        <v>121</v>
      </c>
      <c r="C8320">
        <f t="shared" si="393"/>
        <v>3</v>
      </c>
      <c r="D8320" t="s">
        <v>532</v>
      </c>
      <c r="E8320" s="4">
        <v>122252.4</v>
      </c>
      <c r="F8320" s="4">
        <v>19890.465479999995</v>
      </c>
      <c r="G8320" s="3">
        <v>0.16269999999999996</v>
      </c>
      <c r="H8320" s="7">
        <v>4075.08</v>
      </c>
      <c r="I8320" s="4">
        <v>663.01551599999982</v>
      </c>
      <c r="J8320">
        <v>30</v>
      </c>
      <c r="K8320" t="s">
        <v>44</v>
      </c>
      <c r="L8320" t="s">
        <v>46</v>
      </c>
      <c r="M8320" t="s">
        <v>187</v>
      </c>
      <c r="N8320" s="2">
        <v>42546</v>
      </c>
      <c r="O8320" s="2">
        <v>43275</v>
      </c>
      <c r="P8320" t="s">
        <v>24</v>
      </c>
      <c r="Q8320" t="s">
        <v>25</v>
      </c>
      <c r="R8320" s="5" t="str">
        <f t="shared" si="394"/>
        <v>0.15</v>
      </c>
      <c r="S8320" s="6" t="str">
        <f t="shared" si="395"/>
        <v/>
      </c>
      <c r="T8320">
        <f>ROUND(INT(表1[[#This Row],[合同结束日期]]-表1[[#This Row],[合同起始日期]])/365,1)</f>
        <v>2</v>
      </c>
    </row>
    <row r="8321" spans="1:20">
      <c r="A8321" s="1">
        <v>42705</v>
      </c>
      <c r="B8321" t="s">
        <v>121</v>
      </c>
      <c r="C8321">
        <f t="shared" si="393"/>
        <v>3</v>
      </c>
      <c r="D8321" t="s">
        <v>554</v>
      </c>
      <c r="E8321" s="4">
        <v>26703.599999999999</v>
      </c>
      <c r="F8321" s="4">
        <v>22289.494919999997</v>
      </c>
      <c r="G8321" s="3">
        <v>0.8347</v>
      </c>
      <c r="H8321" s="7">
        <v>483.76086956521738</v>
      </c>
      <c r="I8321" s="4">
        <v>403.79519782608696</v>
      </c>
      <c r="J8321">
        <v>55.199999999999996</v>
      </c>
      <c r="K8321" t="s">
        <v>11</v>
      </c>
      <c r="L8321" t="s">
        <v>13</v>
      </c>
      <c r="M8321" t="s">
        <v>27</v>
      </c>
      <c r="N8321" s="2">
        <v>42663</v>
      </c>
      <c r="O8321" s="2">
        <v>43392</v>
      </c>
      <c r="P8321" t="s">
        <v>14</v>
      </c>
      <c r="Q8321" t="s">
        <v>397</v>
      </c>
      <c r="R8321" s="5" t="str">
        <f t="shared" si="394"/>
        <v>0.17</v>
      </c>
      <c r="S8321" s="6" t="str">
        <f t="shared" si="395"/>
        <v>0.17</v>
      </c>
      <c r="T8321">
        <f>ROUND(INT(表1[[#This Row],[合同结束日期]]-表1[[#This Row],[合同起始日期]])/365,1)</f>
        <v>2</v>
      </c>
    </row>
    <row r="8322" spans="1:20">
      <c r="A8322" s="1">
        <v>42705</v>
      </c>
      <c r="B8322" t="s">
        <v>121</v>
      </c>
      <c r="C8322">
        <f t="shared" si="393"/>
        <v>3</v>
      </c>
      <c r="D8322" t="s">
        <v>432</v>
      </c>
      <c r="E8322" s="4">
        <v>51953.7</v>
      </c>
      <c r="F8322" s="4">
        <v>10084.213169999999</v>
      </c>
      <c r="G8322" s="3">
        <v>0.19409999999999999</v>
      </c>
      <c r="H8322" s="7">
        <v>2886.3166666666666</v>
      </c>
      <c r="I8322" s="4">
        <v>560.23406499999999</v>
      </c>
      <c r="J8322">
        <v>18</v>
      </c>
      <c r="K8322" t="s">
        <v>60</v>
      </c>
      <c r="L8322" t="s">
        <v>61</v>
      </c>
      <c r="M8322" t="s">
        <v>179</v>
      </c>
      <c r="N8322" s="2">
        <v>42461</v>
      </c>
      <c r="O8322" s="2">
        <v>42825</v>
      </c>
      <c r="P8322" t="s">
        <v>24</v>
      </c>
      <c r="Q8322" t="s">
        <v>56</v>
      </c>
      <c r="R8322" s="5" t="str">
        <f t="shared" si="394"/>
        <v>0.17</v>
      </c>
      <c r="S8322" s="6" t="str">
        <f t="shared" si="395"/>
        <v/>
      </c>
      <c r="T8322">
        <f>ROUND(INT(表1[[#This Row],[合同结束日期]]-表1[[#This Row],[合同起始日期]])/365,1)</f>
        <v>1</v>
      </c>
    </row>
    <row r="8323" spans="1:20">
      <c r="A8323" s="1">
        <v>42705</v>
      </c>
      <c r="B8323" t="s">
        <v>121</v>
      </c>
      <c r="C8323">
        <f t="shared" si="393"/>
        <v>3</v>
      </c>
      <c r="D8323" t="s">
        <v>244</v>
      </c>
      <c r="E8323" s="4">
        <v>381606</v>
      </c>
      <c r="F8323" s="4">
        <v>77962.105800000005</v>
      </c>
      <c r="G8323" s="3">
        <v>0.20430000000000001</v>
      </c>
      <c r="H8323" s="7">
        <v>2051.6451612903224</v>
      </c>
      <c r="I8323" s="4">
        <v>419.15110645161292</v>
      </c>
      <c r="J8323">
        <v>186</v>
      </c>
      <c r="K8323" t="s">
        <v>11</v>
      </c>
      <c r="L8323" t="s">
        <v>13</v>
      </c>
      <c r="M8323" t="s">
        <v>27</v>
      </c>
      <c r="N8323" s="2">
        <v>41445</v>
      </c>
      <c r="O8323" s="2">
        <v>42935</v>
      </c>
      <c r="P8323" t="s">
        <v>24</v>
      </c>
      <c r="Q8323" t="s">
        <v>56</v>
      </c>
      <c r="R8323" s="5" t="str">
        <f t="shared" si="394"/>
        <v>0.17</v>
      </c>
      <c r="S8323" s="6" t="str">
        <f t="shared" si="395"/>
        <v/>
      </c>
      <c r="T8323">
        <f>ROUND(INT(表1[[#This Row],[合同结束日期]]-表1[[#This Row],[合同起始日期]])/365,1)</f>
        <v>4.0999999999999996</v>
      </c>
    </row>
    <row r="8324" spans="1:20">
      <c r="A8324" s="1">
        <v>42705</v>
      </c>
      <c r="B8324" t="s">
        <v>121</v>
      </c>
      <c r="C8324">
        <f t="shared" si="393"/>
        <v>3</v>
      </c>
      <c r="D8324" t="s">
        <v>148</v>
      </c>
      <c r="E8324" s="4">
        <v>157143.6</v>
      </c>
      <c r="F8324" s="4">
        <v>22581.535320000006</v>
      </c>
      <c r="G8324" s="3">
        <v>0.14370000000000002</v>
      </c>
      <c r="H8324" s="7">
        <v>2112.1451612903229</v>
      </c>
      <c r="I8324" s="4">
        <v>303.51525967741946</v>
      </c>
      <c r="J8324">
        <v>74.399999999999991</v>
      </c>
      <c r="K8324" t="s">
        <v>44</v>
      </c>
      <c r="L8324" t="s">
        <v>72</v>
      </c>
      <c r="M8324" t="s">
        <v>126</v>
      </c>
      <c r="N8324" s="2">
        <v>41312</v>
      </c>
      <c r="O8324" s="2">
        <v>43229</v>
      </c>
      <c r="P8324" t="s">
        <v>24</v>
      </c>
      <c r="Q8324" t="s">
        <v>65</v>
      </c>
      <c r="R8324" s="5" t="str">
        <f t="shared" si="394"/>
        <v>0.12</v>
      </c>
      <c r="S8324" s="6" t="str">
        <f t="shared" si="395"/>
        <v/>
      </c>
      <c r="T8324">
        <f>ROUND(INT(表1[[#This Row],[合同结束日期]]-表1[[#This Row],[合同起始日期]])/365,1)</f>
        <v>5.3</v>
      </c>
    </row>
    <row r="8325" spans="1:20">
      <c r="A8325" s="1">
        <v>42705</v>
      </c>
      <c r="B8325" t="s">
        <v>121</v>
      </c>
      <c r="C8325">
        <f t="shared" si="393"/>
        <v>3</v>
      </c>
      <c r="D8325" t="s">
        <v>511</v>
      </c>
      <c r="E8325" s="4">
        <v>778290.72</v>
      </c>
      <c r="F8325" s="4">
        <v>141026.278464</v>
      </c>
      <c r="G8325" s="3">
        <v>0.1812</v>
      </c>
      <c r="H8325" s="7">
        <v>4003.5530864197526</v>
      </c>
      <c r="I8325" s="4">
        <v>725.44381925925927</v>
      </c>
      <c r="J8325">
        <v>194.4</v>
      </c>
      <c r="K8325" t="s">
        <v>60</v>
      </c>
      <c r="L8325" t="s">
        <v>61</v>
      </c>
      <c r="M8325" t="s">
        <v>197</v>
      </c>
      <c r="N8325" s="2">
        <v>42501</v>
      </c>
      <c r="O8325" s="2">
        <v>43229</v>
      </c>
      <c r="P8325" t="s">
        <v>24</v>
      </c>
      <c r="Q8325" t="s">
        <v>59</v>
      </c>
      <c r="R8325" s="5" t="str">
        <f t="shared" si="394"/>
        <v>0.16</v>
      </c>
      <c r="S8325" s="6" t="str">
        <f t="shared" si="395"/>
        <v/>
      </c>
      <c r="T8325">
        <f>ROUND(INT(表1[[#This Row],[合同结束日期]]-表1[[#This Row],[合同起始日期]])/365,1)</f>
        <v>2</v>
      </c>
    </row>
    <row r="8326" spans="1:20">
      <c r="A8326" s="1">
        <v>42705</v>
      </c>
      <c r="B8326" t="s">
        <v>121</v>
      </c>
      <c r="C8326">
        <f t="shared" si="393"/>
        <v>3</v>
      </c>
      <c r="D8326" t="s">
        <v>542</v>
      </c>
      <c r="E8326" s="4">
        <v>1110209.568</v>
      </c>
      <c r="F8326" s="4">
        <v>98586.609638399997</v>
      </c>
      <c r="G8326" s="3">
        <v>8.8800000000000004E-2</v>
      </c>
      <c r="H8326" s="7">
        <v>1697.5681467889908</v>
      </c>
      <c r="I8326" s="4">
        <v>150.74405143486237</v>
      </c>
      <c r="J8326">
        <v>654</v>
      </c>
      <c r="K8326" t="s">
        <v>20</v>
      </c>
      <c r="L8326" t="s">
        <v>21</v>
      </c>
      <c r="M8326" t="s">
        <v>134</v>
      </c>
      <c r="N8326" s="2">
        <v>42515</v>
      </c>
      <c r="O8326" s="2">
        <v>45511</v>
      </c>
      <c r="P8326" t="s">
        <v>24</v>
      </c>
      <c r="Q8326" t="s">
        <v>42</v>
      </c>
      <c r="R8326" s="5" t="str">
        <f t="shared" si="394"/>
        <v>0.08</v>
      </c>
      <c r="S8326" s="6" t="str">
        <f t="shared" si="395"/>
        <v/>
      </c>
      <c r="T8326">
        <f>ROUND(INT(表1[[#This Row],[合同结束日期]]-表1[[#This Row],[合同起始日期]])/365,1)</f>
        <v>8.1999999999999993</v>
      </c>
    </row>
    <row r="8327" spans="1:20">
      <c r="A8327" s="1">
        <v>42705</v>
      </c>
      <c r="B8327" t="s">
        <v>121</v>
      </c>
      <c r="C8327">
        <f t="shared" si="393"/>
        <v>3</v>
      </c>
      <c r="D8327" t="s">
        <v>493</v>
      </c>
      <c r="E8327" s="4">
        <v>1127698.8</v>
      </c>
      <c r="F8327" s="4">
        <v>228697.31664</v>
      </c>
      <c r="G8327" s="3">
        <v>0.20280000000000001</v>
      </c>
      <c r="H8327" s="7">
        <v>2180.3921113689098</v>
      </c>
      <c r="I8327" s="4">
        <v>442.1835201856149</v>
      </c>
      <c r="J8327">
        <v>517.19999999999993</v>
      </c>
      <c r="K8327" t="s">
        <v>11</v>
      </c>
      <c r="L8327" t="s">
        <v>92</v>
      </c>
      <c r="M8327" t="s">
        <v>92</v>
      </c>
      <c r="N8327" s="2">
        <v>42423</v>
      </c>
      <c r="O8327" s="2">
        <v>43518</v>
      </c>
      <c r="P8327" t="s">
        <v>24</v>
      </c>
      <c r="Q8327" t="s">
        <v>56</v>
      </c>
      <c r="R8327" s="5" t="str">
        <f t="shared" si="394"/>
        <v>0.17</v>
      </c>
      <c r="S8327" s="6" t="str">
        <f t="shared" si="395"/>
        <v/>
      </c>
      <c r="T8327">
        <f>ROUND(INT(表1[[#This Row],[合同结束日期]]-表1[[#This Row],[合同起始日期]])/365,1)</f>
        <v>3</v>
      </c>
    </row>
    <row r="8328" spans="1:20">
      <c r="A8328" s="1">
        <v>42705</v>
      </c>
      <c r="B8328" t="s">
        <v>121</v>
      </c>
      <c r="C8328">
        <f t="shared" si="393"/>
        <v>3</v>
      </c>
      <c r="D8328" t="s">
        <v>512</v>
      </c>
      <c r="E8328" s="4">
        <v>400286.39999999997</v>
      </c>
      <c r="F8328" s="4">
        <v>80417.537759999992</v>
      </c>
      <c r="G8328" s="3">
        <v>0.2009</v>
      </c>
      <c r="H8328" s="7">
        <v>4447.6266666666661</v>
      </c>
      <c r="I8328" s="4">
        <v>893.5281973333332</v>
      </c>
      <c r="J8328">
        <v>90</v>
      </c>
      <c r="K8328" t="s">
        <v>11</v>
      </c>
      <c r="L8328" t="s">
        <v>23</v>
      </c>
      <c r="M8328" t="s">
        <v>23</v>
      </c>
      <c r="N8328" s="2">
        <v>42510</v>
      </c>
      <c r="O8328" s="2">
        <v>43239</v>
      </c>
      <c r="P8328" t="s">
        <v>24</v>
      </c>
      <c r="Q8328" t="s">
        <v>30</v>
      </c>
      <c r="R8328" s="5" t="str">
        <f t="shared" si="394"/>
        <v>0.18</v>
      </c>
      <c r="S8328" s="6" t="str">
        <f t="shared" si="395"/>
        <v/>
      </c>
      <c r="T8328">
        <f>ROUND(INT(表1[[#This Row],[合同结束日期]]-表1[[#This Row],[合同起始日期]])/365,1)</f>
        <v>2</v>
      </c>
    </row>
    <row r="8329" spans="1:20">
      <c r="A8329" s="1">
        <v>42705</v>
      </c>
      <c r="B8329" t="s">
        <v>121</v>
      </c>
      <c r="C8329">
        <f t="shared" si="393"/>
        <v>3</v>
      </c>
      <c r="D8329" t="s">
        <v>442</v>
      </c>
      <c r="E8329" s="4">
        <v>148328.4</v>
      </c>
      <c r="F8329" s="4">
        <v>49259.861640000003</v>
      </c>
      <c r="G8329" s="3">
        <v>0.33210000000000001</v>
      </c>
      <c r="H8329" s="7">
        <v>1013.1721311475409</v>
      </c>
      <c r="I8329" s="4">
        <v>336.47446475409839</v>
      </c>
      <c r="J8329">
        <v>146.4</v>
      </c>
      <c r="K8329" t="s">
        <v>11</v>
      </c>
      <c r="L8329" t="s">
        <v>13</v>
      </c>
      <c r="M8329" t="s">
        <v>34</v>
      </c>
      <c r="N8329" s="2">
        <v>42156</v>
      </c>
      <c r="O8329" s="2">
        <v>42886</v>
      </c>
      <c r="P8329" t="s">
        <v>24</v>
      </c>
      <c r="Q8329" t="s">
        <v>25</v>
      </c>
      <c r="R8329" s="5" t="str">
        <f t="shared" si="394"/>
        <v>0.15</v>
      </c>
      <c r="S8329" s="6" t="str">
        <f t="shared" si="395"/>
        <v/>
      </c>
      <c r="T8329">
        <f>ROUND(INT(表1[[#This Row],[合同结束日期]]-表1[[#This Row],[合同起始日期]])/365,1)</f>
        <v>2</v>
      </c>
    </row>
    <row r="8330" spans="1:20">
      <c r="A8330" s="1">
        <v>42705</v>
      </c>
      <c r="B8330" t="s">
        <v>121</v>
      </c>
      <c r="C8330">
        <f t="shared" si="393"/>
        <v>3</v>
      </c>
      <c r="D8330" t="s">
        <v>147</v>
      </c>
      <c r="E8330" s="4">
        <v>980163.804</v>
      </c>
      <c r="F8330" s="4">
        <v>88214.742360000004</v>
      </c>
      <c r="G8330" s="3">
        <v>0.09</v>
      </c>
      <c r="H8330" s="7">
        <v>1208.2887130177517</v>
      </c>
      <c r="I8330" s="4">
        <v>108.74598417159764</v>
      </c>
      <c r="J8330">
        <v>811.19999999999993</v>
      </c>
      <c r="K8330" t="s">
        <v>44</v>
      </c>
      <c r="L8330" t="s">
        <v>72</v>
      </c>
      <c r="M8330" t="s">
        <v>71</v>
      </c>
      <c r="N8330" s="2">
        <v>41240</v>
      </c>
      <c r="O8330" s="2">
        <v>44325</v>
      </c>
      <c r="P8330" t="s">
        <v>18</v>
      </c>
      <c r="Q8330" t="s">
        <v>42</v>
      </c>
      <c r="R8330" s="5" t="str">
        <f t="shared" si="394"/>
        <v>0.08</v>
      </c>
      <c r="S8330" s="6" t="str">
        <f t="shared" si="395"/>
        <v/>
      </c>
      <c r="T8330">
        <f>ROUND(INT(表1[[#This Row],[合同结束日期]]-表1[[#This Row],[合同起始日期]])/365,1)</f>
        <v>8.5</v>
      </c>
    </row>
    <row r="8331" spans="1:20">
      <c r="A8331" s="1">
        <v>42705</v>
      </c>
      <c r="B8331" t="s">
        <v>121</v>
      </c>
      <c r="C8331">
        <f t="shared" si="393"/>
        <v>3</v>
      </c>
      <c r="D8331" t="s">
        <v>515</v>
      </c>
      <c r="E8331" s="4">
        <v>477112.8</v>
      </c>
      <c r="F8331" s="4">
        <v>104917.10471999999</v>
      </c>
      <c r="G8331" s="3">
        <v>0.21989999999999998</v>
      </c>
      <c r="H8331" s="7">
        <v>726.86288848263257</v>
      </c>
      <c r="I8331" s="4">
        <v>159.83714917733087</v>
      </c>
      <c r="J8331">
        <v>656.4</v>
      </c>
      <c r="K8331" t="s">
        <v>20</v>
      </c>
      <c r="L8331" t="s">
        <v>354</v>
      </c>
      <c r="M8331" t="s">
        <v>353</v>
      </c>
      <c r="N8331" s="2">
        <v>42510</v>
      </c>
      <c r="O8331" s="2">
        <v>44335</v>
      </c>
      <c r="P8331" t="s">
        <v>24</v>
      </c>
      <c r="Q8331" t="s">
        <v>83</v>
      </c>
      <c r="R8331" s="5" t="str">
        <f t="shared" si="394"/>
        <v>0.14</v>
      </c>
      <c r="S8331" s="6" t="str">
        <f t="shared" si="395"/>
        <v/>
      </c>
      <c r="T8331">
        <f>ROUND(INT(表1[[#This Row],[合同结束日期]]-表1[[#This Row],[合同起始日期]])/365,1)</f>
        <v>5</v>
      </c>
    </row>
    <row r="8332" spans="1:20">
      <c r="A8332" s="1">
        <v>42705</v>
      </c>
      <c r="B8332" t="s">
        <v>121</v>
      </c>
      <c r="C8332">
        <f t="shared" si="393"/>
        <v>3</v>
      </c>
      <c r="D8332" t="s">
        <v>125</v>
      </c>
      <c r="E8332" s="4">
        <v>950085.6</v>
      </c>
      <c r="F8332" s="4">
        <v>104604.42456</v>
      </c>
      <c r="G8332" s="3">
        <v>0.1101</v>
      </c>
      <c r="H8332" s="7">
        <v>2035.3161953727508</v>
      </c>
      <c r="I8332" s="4">
        <v>224.08831311053987</v>
      </c>
      <c r="J8332">
        <v>466.79999999999995</v>
      </c>
      <c r="K8332" t="s">
        <v>44</v>
      </c>
      <c r="L8332" t="s">
        <v>72</v>
      </c>
      <c r="M8332" t="s">
        <v>126</v>
      </c>
      <c r="N8332" s="2">
        <v>41257</v>
      </c>
      <c r="O8332" s="2">
        <v>44325</v>
      </c>
      <c r="P8332" t="s">
        <v>24</v>
      </c>
      <c r="Q8332" t="s">
        <v>123</v>
      </c>
      <c r="R8332" s="5" t="str">
        <f t="shared" si="394"/>
        <v>0.09</v>
      </c>
      <c r="S8332" s="6" t="str">
        <f t="shared" si="395"/>
        <v/>
      </c>
      <c r="T8332">
        <f>ROUND(INT(表1[[#This Row],[合同结束日期]]-表1[[#This Row],[合同起始日期]])/365,1)</f>
        <v>8.4</v>
      </c>
    </row>
    <row r="8333" spans="1:20">
      <c r="A8333" s="1">
        <v>42705</v>
      </c>
      <c r="B8333" t="s">
        <v>121</v>
      </c>
      <c r="C8333">
        <f t="shared" si="393"/>
        <v>3</v>
      </c>
      <c r="D8333" t="s">
        <v>137</v>
      </c>
      <c r="E8333" s="4">
        <v>250773.64799999999</v>
      </c>
      <c r="F8333" s="4">
        <v>41402.7292848</v>
      </c>
      <c r="G8333" s="3">
        <v>0.1651</v>
      </c>
      <c r="H8333" s="7">
        <v>1019.4050731707316</v>
      </c>
      <c r="I8333" s="4">
        <v>168.3037775804878</v>
      </c>
      <c r="J8333">
        <v>246</v>
      </c>
      <c r="K8333" t="s">
        <v>44</v>
      </c>
      <c r="L8333" t="s">
        <v>72</v>
      </c>
      <c r="M8333" t="s">
        <v>126</v>
      </c>
      <c r="N8333" s="2">
        <v>41249</v>
      </c>
      <c r="O8333" s="2">
        <v>43229</v>
      </c>
      <c r="P8333" t="s">
        <v>24</v>
      </c>
      <c r="Q8333" t="s">
        <v>19</v>
      </c>
      <c r="R8333" s="5" t="str">
        <f t="shared" si="394"/>
        <v>0.1</v>
      </c>
      <c r="S8333" s="6" t="str">
        <f t="shared" si="395"/>
        <v/>
      </c>
      <c r="T8333">
        <f>ROUND(INT(表1[[#This Row],[合同结束日期]]-表1[[#This Row],[合同起始日期]])/365,1)</f>
        <v>5.4</v>
      </c>
    </row>
    <row r="8334" spans="1:20">
      <c r="A8334" s="1">
        <v>42705</v>
      </c>
      <c r="B8334" t="s">
        <v>121</v>
      </c>
      <c r="C8334">
        <f t="shared" si="393"/>
        <v>3</v>
      </c>
      <c r="D8334" t="s">
        <v>558</v>
      </c>
      <c r="E8334" s="4">
        <v>28784.808000000001</v>
      </c>
      <c r="F8334" s="4">
        <v>22043.405966400001</v>
      </c>
      <c r="G8334" s="3">
        <v>0.76580000000000004</v>
      </c>
      <c r="H8334" s="7">
        <v>470.34000000000003</v>
      </c>
      <c r="I8334" s="4">
        <v>360.18637200000006</v>
      </c>
      <c r="J8334">
        <v>61.199999999999996</v>
      </c>
      <c r="K8334" t="s">
        <v>44</v>
      </c>
      <c r="L8334" t="s">
        <v>46</v>
      </c>
      <c r="M8334" t="s">
        <v>187</v>
      </c>
      <c r="N8334" s="2">
        <v>42668</v>
      </c>
      <c r="O8334" s="2">
        <v>43397</v>
      </c>
      <c r="P8334" t="s">
        <v>14</v>
      </c>
      <c r="Q8334" t="s">
        <v>455</v>
      </c>
      <c r="R8334" s="5" t="str">
        <f t="shared" si="394"/>
        <v>0.13</v>
      </c>
      <c r="S8334" s="6" t="str">
        <f t="shared" si="395"/>
        <v>0.13</v>
      </c>
      <c r="T8334">
        <f>ROUND(INT(表1[[#This Row],[合同结束日期]]-表1[[#This Row],[合同起始日期]])/365,1)</f>
        <v>2</v>
      </c>
    </row>
    <row r="8335" spans="1:20">
      <c r="A8335" s="1">
        <v>42705</v>
      </c>
      <c r="B8335" t="s">
        <v>121</v>
      </c>
      <c r="C8335">
        <f t="shared" si="393"/>
        <v>3</v>
      </c>
      <c r="D8335" t="s">
        <v>174</v>
      </c>
      <c r="E8335" s="4">
        <v>457164</v>
      </c>
      <c r="F8335" s="4">
        <v>78357.909599999999</v>
      </c>
      <c r="G8335" s="3">
        <v>0.1714</v>
      </c>
      <c r="H8335" s="7">
        <v>814.03846153846155</v>
      </c>
      <c r="I8335" s="4">
        <v>139.5261923076923</v>
      </c>
      <c r="J8335">
        <v>561.6</v>
      </c>
      <c r="K8335" t="s">
        <v>76</v>
      </c>
      <c r="L8335" t="s">
        <v>75</v>
      </c>
      <c r="M8335" t="s">
        <v>75</v>
      </c>
      <c r="N8335" s="2">
        <v>41243</v>
      </c>
      <c r="O8335" s="2">
        <v>43229</v>
      </c>
      <c r="P8335" t="s">
        <v>24</v>
      </c>
      <c r="Q8335" t="s">
        <v>48</v>
      </c>
      <c r="R8335" s="5" t="str">
        <f t="shared" si="394"/>
        <v>0.11</v>
      </c>
      <c r="S8335" s="6" t="str">
        <f t="shared" si="395"/>
        <v/>
      </c>
      <c r="T8335">
        <f>ROUND(INT(表1[[#This Row],[合同结束日期]]-表1[[#This Row],[合同起始日期]])/365,1)</f>
        <v>5.4</v>
      </c>
    </row>
    <row r="8336" spans="1:20">
      <c r="A8336" s="1">
        <v>42705</v>
      </c>
      <c r="B8336" t="s">
        <v>121</v>
      </c>
      <c r="C8336">
        <f t="shared" si="393"/>
        <v>3</v>
      </c>
      <c r="D8336" t="s">
        <v>339</v>
      </c>
      <c r="E8336" s="4">
        <v>51602.400000000001</v>
      </c>
      <c r="F8336" s="4">
        <v>9303.9127200000003</v>
      </c>
      <c r="G8336" s="3">
        <v>0.18029999999999999</v>
      </c>
      <c r="H8336" s="7">
        <v>3583.5000000000005</v>
      </c>
      <c r="I8336" s="4">
        <v>646.10505000000012</v>
      </c>
      <c r="J8336">
        <v>14.399999999999999</v>
      </c>
      <c r="K8336" t="s">
        <v>44</v>
      </c>
      <c r="L8336" t="s">
        <v>46</v>
      </c>
      <c r="M8336" t="s">
        <v>187</v>
      </c>
      <c r="N8336" s="2">
        <v>41864</v>
      </c>
      <c r="O8336" s="2">
        <v>42959</v>
      </c>
      <c r="P8336" t="s">
        <v>24</v>
      </c>
      <c r="Q8336" t="s">
        <v>59</v>
      </c>
      <c r="R8336" s="5" t="str">
        <f t="shared" si="394"/>
        <v>0.16</v>
      </c>
      <c r="S8336" s="6" t="str">
        <f t="shared" si="395"/>
        <v/>
      </c>
      <c r="T8336">
        <f>ROUND(INT(表1[[#This Row],[合同结束日期]]-表1[[#This Row],[合同起始日期]])/365,1)</f>
        <v>3</v>
      </c>
    </row>
    <row r="8337" spans="1:20">
      <c r="A8337" s="1">
        <v>42705</v>
      </c>
      <c r="B8337" t="s">
        <v>121</v>
      </c>
      <c r="C8337">
        <f t="shared" si="393"/>
        <v>3</v>
      </c>
      <c r="D8337" t="s">
        <v>425</v>
      </c>
      <c r="E8337" s="4">
        <v>304075.68</v>
      </c>
      <c r="F8337" s="4">
        <v>50050.856927999994</v>
      </c>
      <c r="G8337" s="3">
        <v>0.1646</v>
      </c>
      <c r="H8337" s="7">
        <v>7452.8352941176472</v>
      </c>
      <c r="I8337" s="4">
        <v>1226.7366894117647</v>
      </c>
      <c r="J8337">
        <v>40.799999999999997</v>
      </c>
      <c r="K8337" t="s">
        <v>44</v>
      </c>
      <c r="L8337" t="s">
        <v>46</v>
      </c>
      <c r="M8337" t="s">
        <v>187</v>
      </c>
      <c r="N8337" s="2">
        <v>42156</v>
      </c>
      <c r="O8337" s="2">
        <v>42886</v>
      </c>
      <c r="P8337" t="s">
        <v>24</v>
      </c>
      <c r="Q8337" t="s">
        <v>25</v>
      </c>
      <c r="R8337" s="5" t="str">
        <f t="shared" si="394"/>
        <v>0.15</v>
      </c>
      <c r="S8337" s="6" t="str">
        <f t="shared" si="395"/>
        <v/>
      </c>
      <c r="T8337">
        <f>ROUND(INT(表1[[#This Row],[合同结束日期]]-表1[[#This Row],[合同起始日期]])/365,1)</f>
        <v>2</v>
      </c>
    </row>
    <row r="8338" spans="1:20">
      <c r="A8338" s="1">
        <v>42705</v>
      </c>
      <c r="B8338" t="s">
        <v>121</v>
      </c>
      <c r="C8338">
        <f t="shared" si="393"/>
        <v>3</v>
      </c>
      <c r="D8338" t="s">
        <v>175</v>
      </c>
      <c r="E8338" s="4">
        <v>1402428</v>
      </c>
      <c r="F8338" s="4">
        <v>196620.40559999997</v>
      </c>
      <c r="G8338" s="3">
        <v>0.14019999999999999</v>
      </c>
      <c r="H8338" s="7">
        <v>713.05064063453324</v>
      </c>
      <c r="I8338" s="4">
        <v>99.969699816961551</v>
      </c>
      <c r="J8338">
        <v>1966.8</v>
      </c>
      <c r="K8338" t="s">
        <v>20</v>
      </c>
      <c r="L8338" t="s">
        <v>173</v>
      </c>
      <c r="M8338" t="s">
        <v>172</v>
      </c>
      <c r="N8338" s="2">
        <v>41288</v>
      </c>
      <c r="O8338" s="2">
        <v>44694</v>
      </c>
      <c r="P8338" t="s">
        <v>18</v>
      </c>
      <c r="Q8338">
        <v>0</v>
      </c>
      <c r="R8338" s="5">
        <f t="shared" si="394"/>
        <v>0</v>
      </c>
      <c r="S8338" s="6" t="str">
        <f t="shared" si="395"/>
        <v/>
      </c>
      <c r="T8338">
        <f>ROUND(INT(表1[[#This Row],[合同结束日期]]-表1[[#This Row],[合同起始日期]])/365,1)</f>
        <v>9.3000000000000007</v>
      </c>
    </row>
    <row r="8339" spans="1:20">
      <c r="A8339" s="1">
        <v>42705</v>
      </c>
      <c r="B8339" t="s">
        <v>121</v>
      </c>
      <c r="C8339">
        <f t="shared" si="393"/>
        <v>3</v>
      </c>
      <c r="D8339" t="s">
        <v>124</v>
      </c>
      <c r="E8339" s="4">
        <v>599239.19999999995</v>
      </c>
      <c r="F8339" s="4">
        <v>68972.431919999988</v>
      </c>
      <c r="G8339" s="3">
        <v>0.11509999999999999</v>
      </c>
      <c r="H8339" s="7">
        <v>998.73199999999997</v>
      </c>
      <c r="I8339" s="4">
        <v>114.95405319999998</v>
      </c>
      <c r="J8339">
        <v>600</v>
      </c>
      <c r="K8339" t="s">
        <v>44</v>
      </c>
      <c r="L8339" t="s">
        <v>72</v>
      </c>
      <c r="M8339" t="s">
        <v>71</v>
      </c>
      <c r="N8339" s="2">
        <v>41267</v>
      </c>
      <c r="O8339" s="2">
        <v>44325</v>
      </c>
      <c r="P8339" t="s">
        <v>18</v>
      </c>
      <c r="Q8339" t="s">
        <v>123</v>
      </c>
      <c r="R8339" s="5" t="str">
        <f t="shared" si="394"/>
        <v>0.09</v>
      </c>
      <c r="S8339" s="6" t="str">
        <f t="shared" si="395"/>
        <v/>
      </c>
      <c r="T8339">
        <f>ROUND(INT(表1[[#This Row],[合同结束日期]]-表1[[#This Row],[合同起始日期]])/365,1)</f>
        <v>8.4</v>
      </c>
    </row>
    <row r="8340" spans="1:20">
      <c r="A8340" s="1">
        <v>42705</v>
      </c>
      <c r="B8340" t="s">
        <v>121</v>
      </c>
      <c r="C8340">
        <f t="shared" si="393"/>
        <v>3</v>
      </c>
      <c r="D8340" t="s">
        <v>550</v>
      </c>
      <c r="E8340" s="4">
        <v>117163.2</v>
      </c>
      <c r="F8340" s="4">
        <v>17222.990400000002</v>
      </c>
      <c r="G8340" s="3">
        <v>0.14700000000000002</v>
      </c>
      <c r="H8340" s="7">
        <v>4649.333333333333</v>
      </c>
      <c r="I8340" s="4">
        <v>683.45200000000011</v>
      </c>
      <c r="J8340">
        <v>25.2</v>
      </c>
      <c r="K8340" t="s">
        <v>44</v>
      </c>
      <c r="L8340" t="s">
        <v>46</v>
      </c>
      <c r="M8340" t="s">
        <v>187</v>
      </c>
      <c r="N8340" s="2">
        <v>42663</v>
      </c>
      <c r="O8340" s="2">
        <v>43058</v>
      </c>
      <c r="P8340" t="s">
        <v>24</v>
      </c>
      <c r="Q8340" t="s">
        <v>83</v>
      </c>
      <c r="R8340" s="5" t="str">
        <f t="shared" si="394"/>
        <v>0.14</v>
      </c>
      <c r="S8340" s="6" t="str">
        <f t="shared" si="395"/>
        <v/>
      </c>
      <c r="T8340">
        <f>ROUND(INT(表1[[#This Row],[合同结束日期]]-表1[[#This Row],[合同起始日期]])/365,1)</f>
        <v>1.1000000000000001</v>
      </c>
    </row>
    <row r="8341" spans="1:20">
      <c r="A8341" s="1">
        <v>42705</v>
      </c>
      <c r="B8341" t="s">
        <v>121</v>
      </c>
      <c r="C8341">
        <f t="shared" si="393"/>
        <v>3</v>
      </c>
      <c r="D8341" t="s">
        <v>312</v>
      </c>
      <c r="E8341" s="4">
        <v>860913.54</v>
      </c>
      <c r="F8341" s="4">
        <v>90482.01305400001</v>
      </c>
      <c r="G8341" s="3">
        <v>0.10510000000000001</v>
      </c>
      <c r="H8341" s="7">
        <v>5275.2055147058827</v>
      </c>
      <c r="I8341" s="4">
        <v>554.42409959558836</v>
      </c>
      <c r="J8341">
        <v>163.19999999999999</v>
      </c>
      <c r="K8341" t="s">
        <v>44</v>
      </c>
      <c r="L8341" t="s">
        <v>72</v>
      </c>
      <c r="M8341" t="s">
        <v>71</v>
      </c>
      <c r="N8341" s="2">
        <v>41640</v>
      </c>
      <c r="O8341" s="2">
        <v>43100</v>
      </c>
      <c r="P8341" t="s">
        <v>18</v>
      </c>
      <c r="Q8341" t="s">
        <v>19</v>
      </c>
      <c r="R8341" s="5" t="str">
        <f t="shared" si="394"/>
        <v>0.1</v>
      </c>
      <c r="S8341" s="6" t="str">
        <f t="shared" si="395"/>
        <v/>
      </c>
      <c r="T8341">
        <f>ROUND(INT(表1[[#This Row],[合同结束日期]]-表1[[#This Row],[合同起始日期]])/365,1)</f>
        <v>4</v>
      </c>
    </row>
    <row r="8342" spans="1:20">
      <c r="A8342" s="1">
        <v>42705</v>
      </c>
      <c r="B8342" t="s">
        <v>121</v>
      </c>
      <c r="C8342">
        <f t="shared" si="393"/>
        <v>3</v>
      </c>
      <c r="D8342" t="s">
        <v>516</v>
      </c>
      <c r="E8342" s="4">
        <v>515322</v>
      </c>
      <c r="F8342" s="4">
        <v>140219.11619999999</v>
      </c>
      <c r="G8342" s="3">
        <v>0.27209999999999995</v>
      </c>
      <c r="H8342" s="7">
        <v>1289.5945945945948</v>
      </c>
      <c r="I8342" s="4">
        <v>350.89868918918921</v>
      </c>
      <c r="J8342">
        <v>399.59999999999997</v>
      </c>
      <c r="K8342" t="s">
        <v>20</v>
      </c>
      <c r="L8342" t="s">
        <v>173</v>
      </c>
      <c r="M8342" t="s">
        <v>172</v>
      </c>
      <c r="N8342" s="2">
        <v>42522</v>
      </c>
      <c r="O8342" s="2">
        <v>43251</v>
      </c>
      <c r="P8342" t="s">
        <v>24</v>
      </c>
      <c r="Q8342" t="s">
        <v>429</v>
      </c>
      <c r="R8342" s="5" t="str">
        <f t="shared" si="394"/>
        <v>0.22</v>
      </c>
      <c r="S8342" s="6" t="str">
        <f t="shared" si="395"/>
        <v/>
      </c>
      <c r="T8342">
        <f>ROUND(INT(表1[[#This Row],[合同结束日期]]-表1[[#This Row],[合同起始日期]])/365,1)</f>
        <v>2</v>
      </c>
    </row>
    <row r="8343" spans="1:20">
      <c r="A8343" s="1">
        <v>42705</v>
      </c>
      <c r="B8343" t="s">
        <v>121</v>
      </c>
      <c r="C8343">
        <f t="shared" si="393"/>
        <v>3</v>
      </c>
      <c r="D8343" t="s">
        <v>553</v>
      </c>
      <c r="E8343" s="4">
        <v>121609.92</v>
      </c>
      <c r="F8343" s="4">
        <v>18642.800735999997</v>
      </c>
      <c r="G8343" s="3">
        <v>0.15329999999999999</v>
      </c>
      <c r="H8343" s="7">
        <v>2203.0782608695654</v>
      </c>
      <c r="I8343" s="4">
        <v>337.7318973913043</v>
      </c>
      <c r="J8343">
        <v>55.199999999999996</v>
      </c>
      <c r="K8343" t="s">
        <v>44</v>
      </c>
      <c r="L8343" t="s">
        <v>46</v>
      </c>
      <c r="M8343" t="s">
        <v>187</v>
      </c>
      <c r="N8343" s="2">
        <v>42668</v>
      </c>
      <c r="O8343" s="2">
        <v>43397</v>
      </c>
      <c r="P8343" t="s">
        <v>14</v>
      </c>
      <c r="Q8343" t="s">
        <v>396</v>
      </c>
      <c r="R8343" s="5" t="str">
        <f t="shared" si="394"/>
        <v>0.15</v>
      </c>
      <c r="S8343" s="6" t="str">
        <f t="shared" si="395"/>
        <v>0.15</v>
      </c>
      <c r="T8343">
        <f>ROUND(INT(表1[[#This Row],[合同结束日期]]-表1[[#This Row],[合同起始日期]])/365,1)</f>
        <v>2</v>
      </c>
    </row>
    <row r="8344" spans="1:20">
      <c r="A8344" s="1">
        <v>42705</v>
      </c>
      <c r="B8344" t="s">
        <v>121</v>
      </c>
      <c r="C8344">
        <f t="shared" si="393"/>
        <v>3</v>
      </c>
      <c r="D8344" t="s">
        <v>313</v>
      </c>
      <c r="E8344" s="4">
        <v>164726.39999999999</v>
      </c>
      <c r="F8344" s="4">
        <v>28316.46816</v>
      </c>
      <c r="G8344" s="3">
        <v>0.1719</v>
      </c>
      <c r="H8344" s="7">
        <v>9151.4666666666672</v>
      </c>
      <c r="I8344" s="4">
        <v>1573.1371200000001</v>
      </c>
      <c r="J8344">
        <v>18</v>
      </c>
      <c r="K8344" t="s">
        <v>20</v>
      </c>
      <c r="L8344" t="s">
        <v>21</v>
      </c>
      <c r="M8344" t="s">
        <v>130</v>
      </c>
      <c r="N8344" s="2">
        <v>42201</v>
      </c>
      <c r="O8344" s="2">
        <v>42931</v>
      </c>
      <c r="P8344" t="s">
        <v>24</v>
      </c>
      <c r="Q8344" t="s">
        <v>59</v>
      </c>
      <c r="R8344" s="5" t="str">
        <f t="shared" si="394"/>
        <v>0.16</v>
      </c>
      <c r="S8344" s="6" t="str">
        <f t="shared" si="395"/>
        <v/>
      </c>
      <c r="T8344">
        <f>ROUND(INT(表1[[#This Row],[合同结束日期]]-表1[[#This Row],[合同起始日期]])/365,1)</f>
        <v>2</v>
      </c>
    </row>
    <row r="8345" spans="1:20">
      <c r="A8345" s="1">
        <v>42705</v>
      </c>
      <c r="B8345" t="s">
        <v>121</v>
      </c>
      <c r="C8345">
        <f t="shared" si="393"/>
        <v>3</v>
      </c>
      <c r="D8345" t="s">
        <v>142</v>
      </c>
      <c r="E8345" s="4">
        <v>270287.27999999997</v>
      </c>
      <c r="F8345" s="4">
        <v>52976.306880000004</v>
      </c>
      <c r="G8345" s="3">
        <v>0.19600000000000004</v>
      </c>
      <c r="H8345" s="7">
        <v>1023.8154545454545</v>
      </c>
      <c r="I8345" s="4">
        <v>200.66782909090909</v>
      </c>
      <c r="J8345">
        <v>264</v>
      </c>
      <c r="K8345" t="s">
        <v>60</v>
      </c>
      <c r="L8345" t="s">
        <v>61</v>
      </c>
      <c r="M8345" t="s">
        <v>143</v>
      </c>
      <c r="N8345" s="2">
        <v>41383</v>
      </c>
      <c r="O8345" s="2">
        <v>42873</v>
      </c>
      <c r="P8345" t="s">
        <v>24</v>
      </c>
      <c r="Q8345" t="s">
        <v>48</v>
      </c>
      <c r="R8345" s="5" t="str">
        <f t="shared" si="394"/>
        <v>0.11</v>
      </c>
      <c r="S8345" s="6" t="str">
        <f t="shared" si="395"/>
        <v/>
      </c>
      <c r="T8345">
        <f>ROUND(INT(表1[[#This Row],[合同结束日期]]-表1[[#This Row],[合同起始日期]])/365,1)</f>
        <v>4.0999999999999996</v>
      </c>
    </row>
    <row r="8346" spans="1:20">
      <c r="A8346" s="1">
        <v>42705</v>
      </c>
      <c r="B8346" t="s">
        <v>121</v>
      </c>
      <c r="C8346">
        <f t="shared" si="393"/>
        <v>3</v>
      </c>
      <c r="D8346" t="s">
        <v>477</v>
      </c>
      <c r="E8346" s="4">
        <v>116234.76</v>
      </c>
      <c r="F8346" s="4">
        <v>19062.500639999998</v>
      </c>
      <c r="G8346" s="3">
        <v>0.16400000000000001</v>
      </c>
      <c r="H8346" s="7">
        <v>3124.5903225806455</v>
      </c>
      <c r="I8346" s="4">
        <v>512.43281290322579</v>
      </c>
      <c r="J8346">
        <v>37.199999999999996</v>
      </c>
      <c r="K8346" t="s">
        <v>44</v>
      </c>
      <c r="L8346" t="s">
        <v>46</v>
      </c>
      <c r="M8346" t="s">
        <v>187</v>
      </c>
      <c r="N8346" s="2">
        <v>42293</v>
      </c>
      <c r="O8346" s="2">
        <v>43023</v>
      </c>
      <c r="P8346" t="s">
        <v>24</v>
      </c>
      <c r="Q8346" t="s">
        <v>83</v>
      </c>
      <c r="R8346" s="5" t="str">
        <f t="shared" si="394"/>
        <v>0.14</v>
      </c>
      <c r="S8346" s="6" t="str">
        <f t="shared" si="395"/>
        <v/>
      </c>
      <c r="T8346">
        <f>ROUND(INT(表1[[#This Row],[合同结束日期]]-表1[[#This Row],[合同起始日期]])/365,1)</f>
        <v>2</v>
      </c>
    </row>
    <row r="8347" spans="1:20">
      <c r="A8347" s="1">
        <v>42705</v>
      </c>
      <c r="B8347" t="s">
        <v>121</v>
      </c>
      <c r="C8347">
        <f t="shared" si="393"/>
        <v>3</v>
      </c>
      <c r="D8347" t="s">
        <v>242</v>
      </c>
      <c r="E8347" s="4">
        <v>1169060.3999999999</v>
      </c>
      <c r="F8347" s="4">
        <v>189855.40896</v>
      </c>
      <c r="G8347" s="3">
        <v>0.16240000000000002</v>
      </c>
      <c r="H8347" s="7">
        <v>512.74578947368423</v>
      </c>
      <c r="I8347" s="4">
        <v>83.269916210526318</v>
      </c>
      <c r="J8347">
        <v>2280</v>
      </c>
      <c r="K8347" t="s">
        <v>151</v>
      </c>
      <c r="L8347" t="s">
        <v>243</v>
      </c>
      <c r="M8347" t="s">
        <v>243</v>
      </c>
      <c r="N8347" s="2">
        <v>41282</v>
      </c>
      <c r="O8347" s="2">
        <v>45055</v>
      </c>
      <c r="P8347" t="s">
        <v>14</v>
      </c>
      <c r="Q8347" t="s">
        <v>37</v>
      </c>
      <c r="R8347" s="5" t="str">
        <f t="shared" si="394"/>
        <v>0.</v>
      </c>
      <c r="S8347" s="6" t="str">
        <f t="shared" si="395"/>
        <v/>
      </c>
      <c r="T8347">
        <f>ROUND(INT(表1[[#This Row],[合同结束日期]]-表1[[#This Row],[合同起始日期]])/365,1)</f>
        <v>10.3</v>
      </c>
    </row>
    <row r="8348" spans="1:20">
      <c r="A8348" s="1">
        <v>42705</v>
      </c>
      <c r="B8348" t="s">
        <v>121</v>
      </c>
      <c r="C8348">
        <f t="shared" si="393"/>
        <v>3</v>
      </c>
      <c r="D8348" t="s">
        <v>136</v>
      </c>
      <c r="E8348" s="4">
        <v>393829.2</v>
      </c>
      <c r="F8348" s="4">
        <v>52300.517759999995</v>
      </c>
      <c r="G8348" s="3">
        <v>0.13279999999999997</v>
      </c>
      <c r="H8348" s="7">
        <v>1318.0361445783133</v>
      </c>
      <c r="I8348" s="4">
        <v>175.03519999999997</v>
      </c>
      <c r="J8348">
        <v>298.8</v>
      </c>
      <c r="K8348" t="s">
        <v>44</v>
      </c>
      <c r="L8348" t="s">
        <v>72</v>
      </c>
      <c r="M8348" t="s">
        <v>71</v>
      </c>
      <c r="N8348" s="2">
        <v>41271</v>
      </c>
      <c r="O8348" s="2">
        <v>43229</v>
      </c>
      <c r="P8348" t="s">
        <v>24</v>
      </c>
      <c r="Q8348" t="s">
        <v>48</v>
      </c>
      <c r="R8348" s="5" t="str">
        <f t="shared" si="394"/>
        <v>0.11</v>
      </c>
      <c r="S8348" s="6" t="str">
        <f t="shared" si="395"/>
        <v/>
      </c>
      <c r="T8348">
        <f>ROUND(INT(表1[[#This Row],[合同结束日期]]-表1[[#This Row],[合同起始日期]])/365,1)</f>
        <v>5.4</v>
      </c>
    </row>
    <row r="8349" spans="1:20">
      <c r="A8349" s="1">
        <v>42705</v>
      </c>
      <c r="B8349" t="s">
        <v>121</v>
      </c>
      <c r="C8349">
        <f t="shared" si="393"/>
        <v>3</v>
      </c>
      <c r="D8349" t="s">
        <v>149</v>
      </c>
      <c r="E8349" s="4">
        <v>3960291.1799999997</v>
      </c>
      <c r="F8349" s="4">
        <v>497281.34159999999</v>
      </c>
      <c r="G8349" s="3">
        <v>0.12556686339412043</v>
      </c>
      <c r="H8349" s="7">
        <v>887.63922807961274</v>
      </c>
      <c r="I8349" s="4">
        <v>111.45807369553525</v>
      </c>
      <c r="J8349">
        <v>4461.5999999999995</v>
      </c>
      <c r="K8349" t="s">
        <v>151</v>
      </c>
      <c r="L8349" t="s">
        <v>150</v>
      </c>
      <c r="M8349" t="s">
        <v>150</v>
      </c>
      <c r="N8349" s="2">
        <v>41150</v>
      </c>
      <c r="O8349" s="2">
        <v>48708</v>
      </c>
      <c r="P8349" t="s">
        <v>24</v>
      </c>
      <c r="Q8349" t="s">
        <v>65</v>
      </c>
      <c r="R8349" s="5" t="str">
        <f t="shared" si="394"/>
        <v>0.12</v>
      </c>
      <c r="S8349" s="6" t="str">
        <f t="shared" si="395"/>
        <v/>
      </c>
      <c r="T8349">
        <f>ROUND(INT(表1[[#This Row],[合同结束日期]]-表1[[#This Row],[合同起始日期]])/365,1)</f>
        <v>20.7</v>
      </c>
    </row>
    <row r="8350" spans="1:20">
      <c r="A8350" s="1">
        <v>42705</v>
      </c>
      <c r="B8350" t="s">
        <v>121</v>
      </c>
      <c r="C8350">
        <f t="shared" si="393"/>
        <v>3</v>
      </c>
      <c r="D8350" t="s">
        <v>129</v>
      </c>
      <c r="E8350" s="4">
        <v>467577.12000000005</v>
      </c>
      <c r="F8350" s="4">
        <v>84912.004992000017</v>
      </c>
      <c r="G8350" s="3">
        <v>0.18160000000000001</v>
      </c>
      <c r="H8350" s="7">
        <v>3896.4760000000006</v>
      </c>
      <c r="I8350" s="4">
        <v>707.60004160000017</v>
      </c>
      <c r="J8350">
        <v>120</v>
      </c>
      <c r="K8350" t="s">
        <v>20</v>
      </c>
      <c r="L8350" t="s">
        <v>21</v>
      </c>
      <c r="M8350" t="s">
        <v>130</v>
      </c>
      <c r="N8350" s="2">
        <v>41285</v>
      </c>
      <c r="O8350" s="2">
        <v>42864</v>
      </c>
      <c r="P8350" t="s">
        <v>24</v>
      </c>
      <c r="Q8350" t="s">
        <v>59</v>
      </c>
      <c r="R8350" s="5" t="str">
        <f t="shared" si="394"/>
        <v>0.16</v>
      </c>
      <c r="S8350" s="6" t="str">
        <f t="shared" si="395"/>
        <v/>
      </c>
      <c r="T8350">
        <f>ROUND(INT(表1[[#This Row],[合同结束日期]]-表1[[#This Row],[合同起始日期]])/365,1)</f>
        <v>4.3</v>
      </c>
    </row>
    <row r="8351" spans="1:20">
      <c r="A8351" s="1">
        <v>42705</v>
      </c>
      <c r="B8351" t="s">
        <v>121</v>
      </c>
      <c r="C8351">
        <f t="shared" si="393"/>
        <v>3</v>
      </c>
      <c r="D8351" t="s">
        <v>487</v>
      </c>
      <c r="E8351" s="4">
        <v>197199.96000000002</v>
      </c>
      <c r="F8351" s="4">
        <v>35870.672724000004</v>
      </c>
      <c r="G8351" s="3">
        <v>0.18190000000000001</v>
      </c>
      <c r="H8351" s="7">
        <v>3821.7046511627909</v>
      </c>
      <c r="I8351" s="4">
        <v>695.16807604651171</v>
      </c>
      <c r="J8351">
        <v>51.6</v>
      </c>
      <c r="K8351" t="s">
        <v>20</v>
      </c>
      <c r="L8351" t="s">
        <v>21</v>
      </c>
      <c r="M8351" t="s">
        <v>130</v>
      </c>
      <c r="N8351" s="2">
        <v>42385</v>
      </c>
      <c r="O8351" s="2">
        <v>43115</v>
      </c>
      <c r="P8351" t="s">
        <v>24</v>
      </c>
      <c r="Q8351" t="s">
        <v>59</v>
      </c>
      <c r="R8351" s="5" t="str">
        <f t="shared" si="394"/>
        <v>0.16</v>
      </c>
      <c r="S8351" s="6" t="str">
        <f t="shared" si="395"/>
        <v/>
      </c>
      <c r="T8351">
        <f>ROUND(INT(表1[[#This Row],[合同结束日期]]-表1[[#This Row],[合同起始日期]])/365,1)</f>
        <v>2</v>
      </c>
    </row>
    <row r="8352" spans="1:20">
      <c r="A8352" s="1">
        <v>42705</v>
      </c>
      <c r="B8352" t="s">
        <v>121</v>
      </c>
      <c r="C8352">
        <f t="shared" si="393"/>
        <v>3</v>
      </c>
      <c r="D8352" t="s">
        <v>330</v>
      </c>
      <c r="E8352" s="4">
        <v>8522.4</v>
      </c>
      <c r="F8352" s="4">
        <v>0</v>
      </c>
      <c r="G8352" s="3">
        <v>0</v>
      </c>
      <c r="H8352" s="7">
        <v>3551</v>
      </c>
      <c r="I8352" s="4">
        <v>0</v>
      </c>
      <c r="J8352">
        <v>2.4</v>
      </c>
      <c r="K8352" t="s">
        <v>44</v>
      </c>
      <c r="L8352" t="s">
        <v>46</v>
      </c>
      <c r="M8352" t="s">
        <v>45</v>
      </c>
      <c r="N8352" s="2">
        <v>41790</v>
      </c>
      <c r="O8352" s="2">
        <v>42704</v>
      </c>
      <c r="P8352" t="s">
        <v>24</v>
      </c>
      <c r="Q8352" t="s">
        <v>59</v>
      </c>
      <c r="R8352" s="5" t="str">
        <f t="shared" si="394"/>
        <v>0.16</v>
      </c>
      <c r="S8352" s="6" t="str">
        <f t="shared" si="395"/>
        <v/>
      </c>
      <c r="T8352">
        <f>ROUND(INT(表1[[#This Row],[合同结束日期]]-表1[[#This Row],[合同起始日期]])/365,1)</f>
        <v>2.5</v>
      </c>
    </row>
    <row r="8353" spans="1:20">
      <c r="A8353" s="1">
        <v>42705</v>
      </c>
      <c r="B8353" t="s">
        <v>121</v>
      </c>
      <c r="C8353">
        <f t="shared" si="393"/>
        <v>3</v>
      </c>
      <c r="D8353" t="s">
        <v>320</v>
      </c>
      <c r="E8353" s="4">
        <v>48960</v>
      </c>
      <c r="F8353" s="4">
        <v>5777.2800000000007</v>
      </c>
      <c r="G8353" s="3">
        <v>0.11800000000000001</v>
      </c>
      <c r="H8353" s="7">
        <v>20400</v>
      </c>
      <c r="I8353" s="4">
        <v>2407.2000000000003</v>
      </c>
      <c r="J8353">
        <v>2.4</v>
      </c>
      <c r="K8353" t="s">
        <v>44</v>
      </c>
      <c r="L8353" t="s">
        <v>46</v>
      </c>
      <c r="M8353" t="s">
        <v>187</v>
      </c>
      <c r="N8353" s="2">
        <v>41712</v>
      </c>
      <c r="O8353" s="2">
        <v>42807</v>
      </c>
      <c r="P8353" t="s">
        <v>24</v>
      </c>
      <c r="Q8353" t="s">
        <v>19</v>
      </c>
      <c r="R8353" s="5" t="str">
        <f t="shared" si="394"/>
        <v>0.1</v>
      </c>
      <c r="S8353" s="6" t="str">
        <f t="shared" si="395"/>
        <v/>
      </c>
      <c r="T8353">
        <f>ROUND(INT(表1[[#This Row],[合同结束日期]]-表1[[#This Row],[合同起始日期]])/365,1)</f>
        <v>3</v>
      </c>
    </row>
    <row r="8354" spans="1:20">
      <c r="A8354" s="1">
        <v>42705</v>
      </c>
      <c r="B8354" t="s">
        <v>121</v>
      </c>
      <c r="C8354">
        <f t="shared" si="393"/>
        <v>3</v>
      </c>
      <c r="D8354" t="s">
        <v>321</v>
      </c>
      <c r="E8354" s="4">
        <v>50472</v>
      </c>
      <c r="F8354" s="4">
        <v>5935.5071999999991</v>
      </c>
      <c r="G8354" s="3">
        <v>0.11759999999999998</v>
      </c>
      <c r="H8354" s="7">
        <v>21030</v>
      </c>
      <c r="I8354" s="4">
        <v>2473.1279999999997</v>
      </c>
      <c r="J8354">
        <v>2.4</v>
      </c>
      <c r="K8354" t="s">
        <v>44</v>
      </c>
      <c r="L8354" t="s">
        <v>46</v>
      </c>
      <c r="M8354" t="s">
        <v>187</v>
      </c>
      <c r="N8354" s="2">
        <v>41712</v>
      </c>
      <c r="O8354" s="2">
        <v>42807</v>
      </c>
      <c r="P8354" t="s">
        <v>24</v>
      </c>
      <c r="Q8354" t="s">
        <v>19</v>
      </c>
      <c r="R8354" s="5" t="str">
        <f t="shared" si="394"/>
        <v>0.1</v>
      </c>
      <c r="S8354" s="6" t="str">
        <f t="shared" si="395"/>
        <v/>
      </c>
      <c r="T8354">
        <f>ROUND(INT(表1[[#This Row],[合同结束日期]]-表1[[#This Row],[合同起始日期]])/365,1)</f>
        <v>3</v>
      </c>
    </row>
    <row r="8355" spans="1:20">
      <c r="A8355" s="1">
        <v>42705</v>
      </c>
      <c r="B8355" t="s">
        <v>121</v>
      </c>
      <c r="C8355">
        <f t="shared" si="393"/>
        <v>3</v>
      </c>
      <c r="D8355" t="s">
        <v>481</v>
      </c>
      <c r="E8355" s="4">
        <v>188347.19999999998</v>
      </c>
      <c r="F8355" s="4">
        <v>13862.35392</v>
      </c>
      <c r="G8355" s="3">
        <v>7.3599999999999999E-2</v>
      </c>
      <c r="H8355" s="7">
        <v>39239</v>
      </c>
      <c r="I8355" s="4">
        <v>2887.9904000000001</v>
      </c>
      <c r="J8355">
        <v>4.8</v>
      </c>
      <c r="K8355" t="s">
        <v>20</v>
      </c>
      <c r="L8355" t="s">
        <v>173</v>
      </c>
      <c r="M8355" t="s">
        <v>172</v>
      </c>
      <c r="N8355" s="2">
        <v>42278</v>
      </c>
      <c r="O8355" s="2">
        <v>43008</v>
      </c>
      <c r="P8355" t="s">
        <v>24</v>
      </c>
      <c r="Q8355" t="s">
        <v>37</v>
      </c>
      <c r="R8355" s="5" t="str">
        <f t="shared" si="394"/>
        <v>0.</v>
      </c>
      <c r="S8355" s="6" t="str">
        <f t="shared" si="395"/>
        <v/>
      </c>
      <c r="T8355">
        <f>ROUND(INT(表1[[#This Row],[合同结束日期]]-表1[[#This Row],[合同起始日期]])/365,1)</f>
        <v>2</v>
      </c>
    </row>
    <row r="8356" spans="1:20">
      <c r="A8356" s="1">
        <v>42705</v>
      </c>
      <c r="B8356" t="s">
        <v>121</v>
      </c>
      <c r="C8356">
        <f t="shared" si="393"/>
        <v>3</v>
      </c>
      <c r="D8356" t="s">
        <v>530</v>
      </c>
      <c r="E8356" s="4">
        <v>370561.5</v>
      </c>
      <c r="F8356" s="4">
        <v>77113.848149999991</v>
      </c>
      <c r="G8356" s="3">
        <v>0.20809999999999998</v>
      </c>
      <c r="H8356" s="7">
        <v>1201.5612840466927</v>
      </c>
      <c r="I8356" s="4">
        <v>250.04490321011673</v>
      </c>
      <c r="J8356">
        <v>308.39999999999998</v>
      </c>
      <c r="K8356" t="s">
        <v>20</v>
      </c>
      <c r="L8356" t="s">
        <v>173</v>
      </c>
      <c r="M8356" t="s">
        <v>172</v>
      </c>
      <c r="N8356" s="2">
        <v>42527</v>
      </c>
      <c r="O8356" s="2">
        <v>43621</v>
      </c>
      <c r="P8356" t="s">
        <v>24</v>
      </c>
      <c r="Q8356" t="s">
        <v>19</v>
      </c>
      <c r="R8356" s="5" t="str">
        <f t="shared" si="394"/>
        <v>0.1</v>
      </c>
      <c r="S8356" s="6" t="str">
        <f t="shared" si="395"/>
        <v/>
      </c>
      <c r="T8356">
        <f>ROUND(INT(表1[[#This Row],[合同结束日期]]-表1[[#This Row],[合同起始日期]])/365,1)</f>
        <v>3</v>
      </c>
    </row>
    <row r="8357" spans="1:20">
      <c r="A8357" s="1">
        <v>41640</v>
      </c>
      <c r="B8357" t="s">
        <v>227</v>
      </c>
      <c r="C8357">
        <f t="shared" si="393"/>
        <v>4</v>
      </c>
      <c r="D8357" t="s">
        <v>228</v>
      </c>
      <c r="E8357" s="4">
        <v>559795.43999999994</v>
      </c>
      <c r="F8357" s="4">
        <v>50381.589599999999</v>
      </c>
      <c r="G8357" s="3">
        <v>9.0000000000000011E-2</v>
      </c>
      <c r="H8357" s="7">
        <v>235.84236602628917</v>
      </c>
      <c r="I8357" s="4">
        <v>21.225812942366026</v>
      </c>
      <c r="J8357">
        <v>2373.6</v>
      </c>
      <c r="K8357" t="s">
        <v>11</v>
      </c>
      <c r="L8357" t="s">
        <v>51</v>
      </c>
      <c r="M8357" t="s">
        <v>50</v>
      </c>
      <c r="N8357" s="2">
        <v>41286</v>
      </c>
      <c r="O8357" s="2">
        <v>44325</v>
      </c>
      <c r="P8357" t="s">
        <v>39</v>
      </c>
      <c r="Q8357" t="s">
        <v>123</v>
      </c>
      <c r="R8357" s="5" t="str">
        <f t="shared" si="394"/>
        <v>0.09</v>
      </c>
      <c r="S8357" s="6" t="str">
        <f t="shared" si="395"/>
        <v/>
      </c>
      <c r="T8357">
        <f>ROUND(INT(表1[[#This Row],[合同结束日期]]-表1[[#This Row],[合同起始日期]])/365,1)</f>
        <v>8.3000000000000007</v>
      </c>
    </row>
    <row r="8358" spans="1:20">
      <c r="A8358" s="1">
        <v>41640</v>
      </c>
      <c r="B8358" t="s">
        <v>227</v>
      </c>
      <c r="C8358">
        <f t="shared" si="393"/>
        <v>4</v>
      </c>
      <c r="D8358" t="s">
        <v>245</v>
      </c>
      <c r="E8358" s="4">
        <v>45664.799999999996</v>
      </c>
      <c r="F8358" s="4">
        <v>36531.839999999997</v>
      </c>
      <c r="G8358" s="3">
        <v>0.8</v>
      </c>
      <c r="H8358" s="7">
        <v>50.269484808454422</v>
      </c>
      <c r="I8358" s="4">
        <v>40.21558784676354</v>
      </c>
      <c r="J8358">
        <v>908.4</v>
      </c>
      <c r="K8358" t="s">
        <v>151</v>
      </c>
      <c r="L8358" t="s">
        <v>154</v>
      </c>
      <c r="M8358" t="s">
        <v>246</v>
      </c>
      <c r="N8358" s="2">
        <v>41286</v>
      </c>
      <c r="O8358" s="2">
        <v>44357</v>
      </c>
      <c r="P8358" t="s">
        <v>14</v>
      </c>
      <c r="Q8358" t="s">
        <v>9</v>
      </c>
      <c r="R8358" s="5" t="str">
        <f t="shared" si="394"/>
        <v/>
      </c>
      <c r="S8358" s="6" t="str">
        <f t="shared" si="395"/>
        <v/>
      </c>
      <c r="T8358">
        <f>ROUND(INT(表1[[#This Row],[合同结束日期]]-表1[[#This Row],[合同起始日期]])/365,1)</f>
        <v>8.4</v>
      </c>
    </row>
    <row r="8359" spans="1:20">
      <c r="A8359" s="1">
        <v>41640</v>
      </c>
      <c r="B8359" t="s">
        <v>227</v>
      </c>
      <c r="C8359">
        <f t="shared" si="393"/>
        <v>4</v>
      </c>
      <c r="D8359" t="s">
        <v>229</v>
      </c>
      <c r="E8359" s="4">
        <v>126680.4</v>
      </c>
      <c r="F8359" s="4">
        <v>34203.707999999999</v>
      </c>
      <c r="G8359" s="3">
        <v>0.27</v>
      </c>
      <c r="H8359" s="7">
        <v>147.85294117647058</v>
      </c>
      <c r="I8359" s="4">
        <v>39.92029411764706</v>
      </c>
      <c r="J8359">
        <v>856.8</v>
      </c>
      <c r="K8359" t="s">
        <v>151</v>
      </c>
      <c r="L8359" t="s">
        <v>230</v>
      </c>
      <c r="M8359" t="s">
        <v>230</v>
      </c>
      <c r="N8359" s="2">
        <v>41286</v>
      </c>
      <c r="O8359" s="2">
        <v>44327</v>
      </c>
      <c r="P8359" t="s">
        <v>14</v>
      </c>
      <c r="Q8359" t="s">
        <v>9</v>
      </c>
      <c r="R8359" s="5" t="str">
        <f t="shared" si="394"/>
        <v/>
      </c>
      <c r="S8359" s="6" t="str">
        <f t="shared" si="395"/>
        <v/>
      </c>
      <c r="T8359">
        <f>ROUND(INT(表1[[#This Row],[合同结束日期]]-表1[[#This Row],[合同起始日期]])/365,1)</f>
        <v>8.3000000000000007</v>
      </c>
    </row>
    <row r="8360" spans="1:20">
      <c r="A8360" s="1">
        <v>41640</v>
      </c>
      <c r="B8360" t="s">
        <v>227</v>
      </c>
      <c r="C8360">
        <f t="shared" si="393"/>
        <v>4</v>
      </c>
      <c r="D8360" t="s">
        <v>248</v>
      </c>
      <c r="E8360" s="4">
        <v>948559.2</v>
      </c>
      <c r="F8360" s="4">
        <v>56913.551999999996</v>
      </c>
      <c r="G8360" s="3">
        <v>0.06</v>
      </c>
      <c r="H8360" s="7">
        <v>1262.7252396166134</v>
      </c>
      <c r="I8360" s="4">
        <v>75.76351437699681</v>
      </c>
      <c r="J8360">
        <v>751.19999999999993</v>
      </c>
      <c r="K8360" t="s">
        <v>44</v>
      </c>
      <c r="L8360" t="s">
        <v>72</v>
      </c>
      <c r="M8360" t="s">
        <v>71</v>
      </c>
      <c r="N8360" s="2">
        <v>41341</v>
      </c>
      <c r="O8360" s="2">
        <v>44337</v>
      </c>
      <c r="P8360" t="s">
        <v>18</v>
      </c>
      <c r="Q8360" t="s">
        <v>42</v>
      </c>
      <c r="R8360" s="5" t="str">
        <f t="shared" si="394"/>
        <v>0.08</v>
      </c>
      <c r="S8360" s="6" t="str">
        <f t="shared" si="395"/>
        <v/>
      </c>
      <c r="T8360">
        <f>ROUND(INT(表1[[#This Row],[合同结束日期]]-表1[[#This Row],[合同起始日期]])/365,1)</f>
        <v>8.1999999999999993</v>
      </c>
    </row>
    <row r="8361" spans="1:20">
      <c r="A8361" s="1">
        <v>41640</v>
      </c>
      <c r="B8361" t="s">
        <v>227</v>
      </c>
      <c r="C8361">
        <f t="shared" si="393"/>
        <v>4</v>
      </c>
      <c r="D8361" t="s">
        <v>298</v>
      </c>
      <c r="E8361" s="4">
        <v>1008320.3999999999</v>
      </c>
      <c r="F8361" s="4">
        <v>20166.407999999999</v>
      </c>
      <c r="G8361" s="3">
        <v>0.02</v>
      </c>
      <c r="H8361" s="7">
        <v>1972.4577464788731</v>
      </c>
      <c r="I8361" s="4">
        <v>39.449154929577467</v>
      </c>
      <c r="J8361">
        <v>511.2</v>
      </c>
      <c r="K8361" t="s">
        <v>44</v>
      </c>
      <c r="L8361" t="s">
        <v>72</v>
      </c>
      <c r="M8361" t="s">
        <v>71</v>
      </c>
      <c r="N8361" s="2">
        <v>41256</v>
      </c>
      <c r="O8361" s="2">
        <v>44325</v>
      </c>
      <c r="P8361" t="s">
        <v>18</v>
      </c>
      <c r="Q8361" t="s">
        <v>37</v>
      </c>
      <c r="R8361" s="5" t="str">
        <f t="shared" si="394"/>
        <v>0.</v>
      </c>
      <c r="S8361" s="6" t="str">
        <f t="shared" si="395"/>
        <v/>
      </c>
      <c r="T8361">
        <f>ROUND(INT(表1[[#This Row],[合同结束日期]]-表1[[#This Row],[合同起始日期]])/365,1)</f>
        <v>8.4</v>
      </c>
    </row>
    <row r="8362" spans="1:20">
      <c r="A8362" s="1">
        <v>41671</v>
      </c>
      <c r="B8362" t="s">
        <v>227</v>
      </c>
      <c r="C8362">
        <f t="shared" si="393"/>
        <v>4</v>
      </c>
      <c r="D8362" t="s">
        <v>228</v>
      </c>
      <c r="E8362" s="4">
        <v>243927.47999999995</v>
      </c>
      <c r="F8362" s="4">
        <v>93155.904611999998</v>
      </c>
      <c r="G8362" s="3">
        <v>0.38190000000000007</v>
      </c>
      <c r="H8362" s="7">
        <v>102.76688574317491</v>
      </c>
      <c r="I8362" s="4">
        <v>39.246673665318504</v>
      </c>
      <c r="J8362">
        <v>2373.6</v>
      </c>
      <c r="K8362" t="s">
        <v>11</v>
      </c>
      <c r="L8362" t="s">
        <v>51</v>
      </c>
      <c r="M8362" t="s">
        <v>50</v>
      </c>
      <c r="N8362" s="2">
        <v>41286</v>
      </c>
      <c r="O8362" s="2">
        <v>44325</v>
      </c>
      <c r="P8362" t="s">
        <v>39</v>
      </c>
      <c r="Q8362" t="s">
        <v>123</v>
      </c>
      <c r="R8362" s="5" t="str">
        <f t="shared" si="394"/>
        <v>0.09</v>
      </c>
      <c r="S8362" s="6" t="str">
        <f t="shared" si="395"/>
        <v/>
      </c>
      <c r="T8362">
        <f>ROUND(INT(表1[[#This Row],[合同结束日期]]-表1[[#This Row],[合同起始日期]])/365,1)</f>
        <v>8.3000000000000007</v>
      </c>
    </row>
    <row r="8363" spans="1:20">
      <c r="A8363" s="1">
        <v>41671</v>
      </c>
      <c r="B8363" t="s">
        <v>227</v>
      </c>
      <c r="C8363">
        <f t="shared" si="393"/>
        <v>4</v>
      </c>
      <c r="D8363" t="s">
        <v>245</v>
      </c>
      <c r="E8363" s="4">
        <v>79540.800000000003</v>
      </c>
      <c r="F8363" s="4">
        <v>63584.915520000002</v>
      </c>
      <c r="G8363" s="3">
        <v>0.7994</v>
      </c>
      <c r="H8363" s="7">
        <v>87.561426684280065</v>
      </c>
      <c r="I8363" s="4">
        <v>69.996604491413478</v>
      </c>
      <c r="J8363">
        <v>908.4</v>
      </c>
      <c r="K8363" t="s">
        <v>151</v>
      </c>
      <c r="L8363" t="s">
        <v>154</v>
      </c>
      <c r="M8363" t="s">
        <v>246</v>
      </c>
      <c r="N8363" s="2">
        <v>41286</v>
      </c>
      <c r="O8363" s="2">
        <v>44357</v>
      </c>
      <c r="P8363" t="s">
        <v>14</v>
      </c>
      <c r="Q8363" t="s">
        <v>9</v>
      </c>
      <c r="R8363" s="5" t="str">
        <f t="shared" si="394"/>
        <v/>
      </c>
      <c r="S8363" s="6" t="str">
        <f t="shared" si="395"/>
        <v/>
      </c>
      <c r="T8363">
        <f>ROUND(INT(表1[[#This Row],[合同结束日期]]-表1[[#This Row],[合同起始日期]])/365,1)</f>
        <v>8.4</v>
      </c>
    </row>
    <row r="8364" spans="1:20">
      <c r="A8364" s="1">
        <v>41671</v>
      </c>
      <c r="B8364" t="s">
        <v>227</v>
      </c>
      <c r="C8364">
        <f t="shared" si="393"/>
        <v>4</v>
      </c>
      <c r="D8364" t="s">
        <v>229</v>
      </c>
      <c r="E8364" s="4">
        <v>141735.6</v>
      </c>
      <c r="F8364" s="4">
        <v>59982.505919999996</v>
      </c>
      <c r="G8364" s="3">
        <v>0.42319999999999997</v>
      </c>
      <c r="H8364" s="7">
        <v>165.42436974789916</v>
      </c>
      <c r="I8364" s="4">
        <v>70.007593277310917</v>
      </c>
      <c r="J8364">
        <v>856.8</v>
      </c>
      <c r="K8364" t="s">
        <v>151</v>
      </c>
      <c r="L8364" t="s">
        <v>230</v>
      </c>
      <c r="M8364" t="s">
        <v>230</v>
      </c>
      <c r="N8364" s="2">
        <v>41286</v>
      </c>
      <c r="O8364" s="2">
        <v>44327</v>
      </c>
      <c r="P8364" t="s">
        <v>14</v>
      </c>
      <c r="Q8364" t="s">
        <v>9</v>
      </c>
      <c r="R8364" s="5" t="str">
        <f t="shared" si="394"/>
        <v/>
      </c>
      <c r="S8364" s="6" t="str">
        <f t="shared" si="395"/>
        <v/>
      </c>
      <c r="T8364">
        <f>ROUND(INT(表1[[#This Row],[合同结束日期]]-表1[[#This Row],[合同起始日期]])/365,1)</f>
        <v>8.3000000000000007</v>
      </c>
    </row>
    <row r="8365" spans="1:20">
      <c r="A8365" s="1">
        <v>41671</v>
      </c>
      <c r="B8365" t="s">
        <v>227</v>
      </c>
      <c r="C8365">
        <f t="shared" si="393"/>
        <v>4</v>
      </c>
      <c r="D8365" t="s">
        <v>247</v>
      </c>
      <c r="E8365" s="4">
        <v>125146.79999999999</v>
      </c>
      <c r="F8365" s="4">
        <v>58869.054719999993</v>
      </c>
      <c r="G8365" s="3">
        <v>0.47039999999999998</v>
      </c>
      <c r="H8365" s="7">
        <v>102.0440313111546</v>
      </c>
      <c r="I8365" s="4">
        <v>48.00151232876712</v>
      </c>
      <c r="J8365">
        <v>1226.3999999999999</v>
      </c>
      <c r="K8365" t="s">
        <v>44</v>
      </c>
      <c r="L8365" t="s">
        <v>72</v>
      </c>
      <c r="M8365" t="s">
        <v>71</v>
      </c>
      <c r="N8365" s="2">
        <v>41282</v>
      </c>
      <c r="O8365" s="2">
        <v>45055</v>
      </c>
      <c r="P8365" t="s">
        <v>18</v>
      </c>
      <c r="Q8365" t="s">
        <v>35</v>
      </c>
      <c r="R8365" s="5" t="str">
        <f t="shared" si="394"/>
        <v>0.06</v>
      </c>
      <c r="S8365" s="6" t="str">
        <f t="shared" si="395"/>
        <v/>
      </c>
      <c r="T8365">
        <f>ROUND(INT(表1[[#This Row],[合同结束日期]]-表1[[#This Row],[合同起始日期]])/365,1)</f>
        <v>10.3</v>
      </c>
    </row>
    <row r="8366" spans="1:20">
      <c r="A8366" s="1">
        <v>41671</v>
      </c>
      <c r="B8366" t="s">
        <v>227</v>
      </c>
      <c r="C8366">
        <f t="shared" si="393"/>
        <v>4</v>
      </c>
      <c r="D8366" t="s">
        <v>248</v>
      </c>
      <c r="E8366" s="4">
        <v>957346.79999999993</v>
      </c>
      <c r="F8366" s="4">
        <v>82619.028839999999</v>
      </c>
      <c r="G8366" s="3">
        <v>8.6300000000000002E-2</v>
      </c>
      <c r="H8366" s="7">
        <v>1274.4233226837061</v>
      </c>
      <c r="I8366" s="4">
        <v>109.98273274760385</v>
      </c>
      <c r="J8366">
        <v>751.19999999999993</v>
      </c>
      <c r="K8366" t="s">
        <v>44</v>
      </c>
      <c r="L8366" t="s">
        <v>72</v>
      </c>
      <c r="M8366" t="s">
        <v>71</v>
      </c>
      <c r="N8366" s="2">
        <v>41341</v>
      </c>
      <c r="O8366" s="2">
        <v>44337</v>
      </c>
      <c r="P8366" t="s">
        <v>18</v>
      </c>
      <c r="Q8366" t="s">
        <v>42</v>
      </c>
      <c r="R8366" s="5" t="str">
        <f t="shared" si="394"/>
        <v>0.08</v>
      </c>
      <c r="S8366" s="6" t="str">
        <f t="shared" si="395"/>
        <v/>
      </c>
      <c r="T8366">
        <f>ROUND(INT(表1[[#This Row],[合同结束日期]]-表1[[#This Row],[合同起始日期]])/365,1)</f>
        <v>8.1999999999999993</v>
      </c>
    </row>
    <row r="8367" spans="1:20">
      <c r="A8367" s="1">
        <v>41671</v>
      </c>
      <c r="B8367" t="s">
        <v>227</v>
      </c>
      <c r="C8367">
        <f t="shared" ref="C8367:C8424" si="396">IF($B8367="负一层",-1,IF($B8367="负一夹层",0,IF($B8367="一层",1,IF($B8367="二层",2,IF($B8367="三层",3,IF($B8367="四层",4))))))</f>
        <v>4</v>
      </c>
      <c r="D8367" t="s">
        <v>298</v>
      </c>
      <c r="E8367" s="4">
        <v>1140878.3999999999</v>
      </c>
      <c r="F8367" s="4">
        <v>35823.581760000008</v>
      </c>
      <c r="G8367" s="3">
        <v>3.1400000000000011E-2</v>
      </c>
      <c r="H8367" s="7">
        <v>2231.7652582159621</v>
      </c>
      <c r="I8367" s="4">
        <v>70.077429107981231</v>
      </c>
      <c r="J8367">
        <v>511.2</v>
      </c>
      <c r="K8367" t="s">
        <v>44</v>
      </c>
      <c r="L8367" t="s">
        <v>72</v>
      </c>
      <c r="M8367" t="s">
        <v>71</v>
      </c>
      <c r="N8367" s="2">
        <v>41256</v>
      </c>
      <c r="O8367" s="2">
        <v>44325</v>
      </c>
      <c r="P8367" t="s">
        <v>18</v>
      </c>
      <c r="Q8367" t="s">
        <v>37</v>
      </c>
      <c r="R8367" s="5" t="str">
        <f t="shared" ref="R8367:R8424" si="397">IF(ISERROR(FIND(",",$Q8367)),$Q8367,LEFT($Q8367,FIND(",",$Q8367)-1))</f>
        <v>0.</v>
      </c>
      <c r="S8367" s="6" t="str">
        <f t="shared" si="395"/>
        <v/>
      </c>
      <c r="T8367">
        <f>ROUND(INT(表1[[#This Row],[合同结束日期]]-表1[[#This Row],[合同起始日期]])/365,1)</f>
        <v>8.4</v>
      </c>
    </row>
    <row r="8368" spans="1:20">
      <c r="A8368" s="1">
        <v>41699</v>
      </c>
      <c r="B8368" t="s">
        <v>227</v>
      </c>
      <c r="C8368">
        <f t="shared" si="396"/>
        <v>4</v>
      </c>
      <c r="D8368" t="s">
        <v>228</v>
      </c>
      <c r="E8368" s="4">
        <v>309354.59999999998</v>
      </c>
      <c r="F8368" s="4">
        <v>99055.34292000001</v>
      </c>
      <c r="G8368" s="3">
        <v>0.32020000000000004</v>
      </c>
      <c r="H8368" s="7">
        <v>130.33139534883719</v>
      </c>
      <c r="I8368" s="4">
        <v>41.732112790697677</v>
      </c>
      <c r="J8368">
        <v>2373.6</v>
      </c>
      <c r="K8368" t="s">
        <v>11</v>
      </c>
      <c r="L8368" t="s">
        <v>51</v>
      </c>
      <c r="M8368" t="s">
        <v>50</v>
      </c>
      <c r="N8368" s="2">
        <v>41286</v>
      </c>
      <c r="O8368" s="2">
        <v>44325</v>
      </c>
      <c r="P8368" t="s">
        <v>39</v>
      </c>
      <c r="Q8368" t="s">
        <v>123</v>
      </c>
      <c r="R8368" s="5" t="str">
        <f t="shared" si="397"/>
        <v>0.09</v>
      </c>
      <c r="S8368" s="6" t="str">
        <f t="shared" ref="S8368:S8425" si="398">IF(ISERROR(FIND(",",$Q8368)),"",RIGHT($Q8368,LEN($Q8368)-FIND(",",$Q8368)))</f>
        <v/>
      </c>
      <c r="T8368">
        <f>ROUND(INT(表1[[#This Row],[合同结束日期]]-表1[[#This Row],[合同起始日期]])/365,1)</f>
        <v>8.3000000000000007</v>
      </c>
    </row>
    <row r="8369" spans="1:20">
      <c r="A8369" s="1">
        <v>41699</v>
      </c>
      <c r="B8369" t="s">
        <v>227</v>
      </c>
      <c r="C8369">
        <f t="shared" si="396"/>
        <v>4</v>
      </c>
      <c r="D8369" t="s">
        <v>245</v>
      </c>
      <c r="E8369" s="4">
        <v>104307.59999999999</v>
      </c>
      <c r="F8369" s="4">
        <v>63585.912960000001</v>
      </c>
      <c r="G8369" s="3">
        <v>0.60960000000000003</v>
      </c>
      <c r="H8369" s="7">
        <v>114.82562747688242</v>
      </c>
      <c r="I8369" s="4">
        <v>69.997702509907526</v>
      </c>
      <c r="J8369">
        <v>908.4</v>
      </c>
      <c r="K8369" t="s">
        <v>151</v>
      </c>
      <c r="L8369" t="s">
        <v>154</v>
      </c>
      <c r="M8369" t="s">
        <v>246</v>
      </c>
      <c r="N8369" s="2">
        <v>41286</v>
      </c>
      <c r="O8369" s="2">
        <v>44357</v>
      </c>
      <c r="P8369" t="s">
        <v>14</v>
      </c>
      <c r="Q8369" t="s">
        <v>9</v>
      </c>
      <c r="R8369" s="5" t="str">
        <f t="shared" si="397"/>
        <v/>
      </c>
      <c r="S8369" s="6" t="str">
        <f t="shared" si="398"/>
        <v/>
      </c>
      <c r="T8369">
        <f>ROUND(INT(表1[[#This Row],[合同结束日期]]-表1[[#This Row],[合同起始日期]])/365,1)</f>
        <v>8.4</v>
      </c>
    </row>
    <row r="8370" spans="1:20">
      <c r="A8370" s="1">
        <v>41699</v>
      </c>
      <c r="B8370" t="s">
        <v>227</v>
      </c>
      <c r="C8370">
        <f t="shared" si="396"/>
        <v>4</v>
      </c>
      <c r="D8370" t="s">
        <v>229</v>
      </c>
      <c r="E8370" s="4">
        <v>176548.8</v>
      </c>
      <c r="F8370" s="4">
        <v>59973.627359999999</v>
      </c>
      <c r="G8370" s="3">
        <v>0.3397</v>
      </c>
      <c r="H8370" s="7">
        <v>206.05602240896357</v>
      </c>
      <c r="I8370" s="4">
        <v>69.997230812324929</v>
      </c>
      <c r="J8370">
        <v>856.8</v>
      </c>
      <c r="K8370" t="s">
        <v>151</v>
      </c>
      <c r="L8370" t="s">
        <v>230</v>
      </c>
      <c r="M8370" t="s">
        <v>230</v>
      </c>
      <c r="N8370" s="2">
        <v>41286</v>
      </c>
      <c r="O8370" s="2">
        <v>44327</v>
      </c>
      <c r="P8370" t="s">
        <v>14</v>
      </c>
      <c r="Q8370" t="s">
        <v>9</v>
      </c>
      <c r="R8370" s="5" t="str">
        <f t="shared" si="397"/>
        <v/>
      </c>
      <c r="S8370" s="6" t="str">
        <f t="shared" si="398"/>
        <v/>
      </c>
      <c r="T8370">
        <f>ROUND(INT(表1[[#This Row],[合同结束日期]]-表1[[#This Row],[合同起始日期]])/365,1)</f>
        <v>8.3000000000000007</v>
      </c>
    </row>
    <row r="8371" spans="1:20">
      <c r="A8371" s="1">
        <v>41699</v>
      </c>
      <c r="B8371" t="s">
        <v>227</v>
      </c>
      <c r="C8371">
        <f t="shared" si="396"/>
        <v>4</v>
      </c>
      <c r="D8371" t="s">
        <v>247</v>
      </c>
      <c r="E8371" s="4">
        <v>635035.19999999995</v>
      </c>
      <c r="F8371" s="4">
        <v>58867.763039999991</v>
      </c>
      <c r="G8371" s="3">
        <v>9.2699999999999991E-2</v>
      </c>
      <c r="H8371" s="7">
        <v>517.80430528375734</v>
      </c>
      <c r="I8371" s="4">
        <v>48.000459099804303</v>
      </c>
      <c r="J8371">
        <v>1226.3999999999999</v>
      </c>
      <c r="K8371" t="s">
        <v>44</v>
      </c>
      <c r="L8371" t="s">
        <v>72</v>
      </c>
      <c r="M8371" t="s">
        <v>71</v>
      </c>
      <c r="N8371" s="2">
        <v>41282</v>
      </c>
      <c r="O8371" s="2">
        <v>45055</v>
      </c>
      <c r="P8371" t="s">
        <v>18</v>
      </c>
      <c r="Q8371" t="s">
        <v>35</v>
      </c>
      <c r="R8371" s="5" t="str">
        <f t="shared" si="397"/>
        <v>0.06</v>
      </c>
      <c r="S8371" s="6" t="str">
        <f t="shared" si="398"/>
        <v/>
      </c>
      <c r="T8371">
        <f>ROUND(INT(表1[[#This Row],[合同结束日期]]-表1[[#This Row],[合同起始日期]])/365,1)</f>
        <v>10.3</v>
      </c>
    </row>
    <row r="8372" spans="1:20">
      <c r="A8372" s="1">
        <v>41699</v>
      </c>
      <c r="B8372" t="s">
        <v>227</v>
      </c>
      <c r="C8372">
        <f t="shared" si="396"/>
        <v>4</v>
      </c>
      <c r="D8372" t="s">
        <v>248</v>
      </c>
      <c r="E8372" s="4">
        <v>1080864</v>
      </c>
      <c r="F8372" s="4">
        <v>86469.12000000001</v>
      </c>
      <c r="G8372" s="3">
        <v>8.0000000000000016E-2</v>
      </c>
      <c r="H8372" s="7">
        <v>1438.8498402555913</v>
      </c>
      <c r="I8372" s="4">
        <v>115.10798722044731</v>
      </c>
      <c r="J8372">
        <v>751.19999999999993</v>
      </c>
      <c r="K8372" t="s">
        <v>44</v>
      </c>
      <c r="L8372" t="s">
        <v>72</v>
      </c>
      <c r="M8372" t="s">
        <v>71</v>
      </c>
      <c r="N8372" s="2">
        <v>41341</v>
      </c>
      <c r="O8372" s="2">
        <v>44337</v>
      </c>
      <c r="P8372" t="s">
        <v>18</v>
      </c>
      <c r="Q8372" t="s">
        <v>42</v>
      </c>
      <c r="R8372" s="5" t="str">
        <f t="shared" si="397"/>
        <v>0.08</v>
      </c>
      <c r="S8372" s="6" t="str">
        <f t="shared" si="398"/>
        <v/>
      </c>
      <c r="T8372">
        <f>ROUND(INT(表1[[#This Row],[合同结束日期]]-表1[[#This Row],[合同起始日期]])/365,1)</f>
        <v>8.1999999999999993</v>
      </c>
    </row>
    <row r="8373" spans="1:20">
      <c r="A8373" s="1">
        <v>41699</v>
      </c>
      <c r="B8373" t="s">
        <v>227</v>
      </c>
      <c r="C8373">
        <f t="shared" si="396"/>
        <v>4</v>
      </c>
      <c r="D8373" t="s">
        <v>298</v>
      </c>
      <c r="E8373" s="4">
        <v>1145414.3999999999</v>
      </c>
      <c r="F8373" s="4">
        <v>40891.294080000007</v>
      </c>
      <c r="G8373" s="3">
        <v>3.570000000000001E-2</v>
      </c>
      <c r="H8373" s="7">
        <v>2240.6384976525819</v>
      </c>
      <c r="I8373" s="4">
        <v>79.990794366197193</v>
      </c>
      <c r="J8373">
        <v>511.2</v>
      </c>
      <c r="K8373" t="s">
        <v>44</v>
      </c>
      <c r="L8373" t="s">
        <v>72</v>
      </c>
      <c r="M8373" t="s">
        <v>71</v>
      </c>
      <c r="N8373" s="2">
        <v>41256</v>
      </c>
      <c r="O8373" s="2">
        <v>44325</v>
      </c>
      <c r="P8373" t="s">
        <v>18</v>
      </c>
      <c r="Q8373" t="s">
        <v>37</v>
      </c>
      <c r="R8373" s="5" t="str">
        <f t="shared" si="397"/>
        <v>0.</v>
      </c>
      <c r="S8373" s="6" t="str">
        <f t="shared" si="398"/>
        <v/>
      </c>
      <c r="T8373">
        <f>ROUND(INT(表1[[#This Row],[合同结束日期]]-表1[[#This Row],[合同起始日期]])/365,1)</f>
        <v>8.4</v>
      </c>
    </row>
    <row r="8374" spans="1:20">
      <c r="A8374" s="1">
        <v>41730</v>
      </c>
      <c r="B8374" t="s">
        <v>227</v>
      </c>
      <c r="C8374">
        <f t="shared" si="396"/>
        <v>4</v>
      </c>
      <c r="D8374" t="s">
        <v>228</v>
      </c>
      <c r="E8374" s="4">
        <v>239969.39999999997</v>
      </c>
      <c r="F8374" s="4">
        <v>92796.166979999995</v>
      </c>
      <c r="G8374" s="3">
        <v>0.38670000000000004</v>
      </c>
      <c r="H8374" s="7">
        <v>101.09934277047522</v>
      </c>
      <c r="I8374" s="4">
        <v>39.095115849342768</v>
      </c>
      <c r="J8374">
        <v>2373.6</v>
      </c>
      <c r="K8374" t="s">
        <v>11</v>
      </c>
      <c r="L8374" t="s">
        <v>51</v>
      </c>
      <c r="M8374" t="s">
        <v>50</v>
      </c>
      <c r="N8374" s="2">
        <v>41286</v>
      </c>
      <c r="O8374" s="2">
        <v>44325</v>
      </c>
      <c r="P8374" t="s">
        <v>39</v>
      </c>
      <c r="Q8374" t="s">
        <v>123</v>
      </c>
      <c r="R8374" s="5" t="str">
        <f t="shared" si="397"/>
        <v>0.09</v>
      </c>
      <c r="S8374" s="6" t="str">
        <f t="shared" si="398"/>
        <v/>
      </c>
      <c r="T8374">
        <f>ROUND(INT(表1[[#This Row],[合同结束日期]]-表1[[#This Row],[合同起始日期]])/365,1)</f>
        <v>8.3000000000000007</v>
      </c>
    </row>
    <row r="8375" spans="1:20">
      <c r="A8375" s="1">
        <v>41730</v>
      </c>
      <c r="B8375" t="s">
        <v>227</v>
      </c>
      <c r="C8375">
        <f t="shared" si="396"/>
        <v>4</v>
      </c>
      <c r="D8375" t="s">
        <v>245</v>
      </c>
      <c r="E8375" s="4">
        <v>72487.199999999997</v>
      </c>
      <c r="F8375" s="4">
        <v>63585.771839999994</v>
      </c>
      <c r="G8375" s="3">
        <v>0.87719999999999998</v>
      </c>
      <c r="H8375" s="7">
        <v>79.79656538969617</v>
      </c>
      <c r="I8375" s="4">
        <v>69.997547159841474</v>
      </c>
      <c r="J8375">
        <v>908.4</v>
      </c>
      <c r="K8375" t="s">
        <v>151</v>
      </c>
      <c r="L8375" t="s">
        <v>154</v>
      </c>
      <c r="M8375" t="s">
        <v>246</v>
      </c>
      <c r="N8375" s="2">
        <v>41286</v>
      </c>
      <c r="O8375" s="2">
        <v>44357</v>
      </c>
      <c r="P8375" t="s">
        <v>14</v>
      </c>
      <c r="Q8375" t="s">
        <v>9</v>
      </c>
      <c r="R8375" s="5" t="str">
        <f t="shared" si="397"/>
        <v/>
      </c>
      <c r="S8375" s="6" t="str">
        <f t="shared" si="398"/>
        <v/>
      </c>
      <c r="T8375">
        <f>ROUND(INT(表1[[#This Row],[合同结束日期]]-表1[[#This Row],[合同起始日期]])/365,1)</f>
        <v>8.4</v>
      </c>
    </row>
    <row r="8376" spans="1:20">
      <c r="A8376" s="1">
        <v>41730</v>
      </c>
      <c r="B8376" t="s">
        <v>227</v>
      </c>
      <c r="C8376">
        <f t="shared" si="396"/>
        <v>4</v>
      </c>
      <c r="D8376" t="s">
        <v>229</v>
      </c>
      <c r="E8376" s="4">
        <v>171961.19999999998</v>
      </c>
      <c r="F8376" s="4">
        <v>59980.066559999999</v>
      </c>
      <c r="G8376" s="3">
        <v>0.34880000000000005</v>
      </c>
      <c r="H8376" s="7">
        <v>200.70168067226891</v>
      </c>
      <c r="I8376" s="4">
        <v>70.004746218487398</v>
      </c>
      <c r="J8376">
        <v>856.8</v>
      </c>
      <c r="K8376" t="s">
        <v>151</v>
      </c>
      <c r="L8376" t="s">
        <v>230</v>
      </c>
      <c r="M8376" t="s">
        <v>230</v>
      </c>
      <c r="N8376" s="2">
        <v>41286</v>
      </c>
      <c r="O8376" s="2">
        <v>44327</v>
      </c>
      <c r="P8376" t="s">
        <v>14</v>
      </c>
      <c r="Q8376" t="s">
        <v>9</v>
      </c>
      <c r="R8376" s="5" t="str">
        <f t="shared" si="397"/>
        <v/>
      </c>
      <c r="S8376" s="6" t="str">
        <f t="shared" si="398"/>
        <v/>
      </c>
      <c r="T8376">
        <f>ROUND(INT(表1[[#This Row],[合同结束日期]]-表1[[#This Row],[合同起始日期]])/365,1)</f>
        <v>8.3000000000000007</v>
      </c>
    </row>
    <row r="8377" spans="1:20">
      <c r="A8377" s="1">
        <v>41730</v>
      </c>
      <c r="B8377" t="s">
        <v>227</v>
      </c>
      <c r="C8377">
        <f t="shared" si="396"/>
        <v>4</v>
      </c>
      <c r="D8377" t="s">
        <v>247</v>
      </c>
      <c r="E8377" s="4">
        <v>251797.8</v>
      </c>
      <c r="F8377" s="4">
        <v>58870.325639999995</v>
      </c>
      <c r="G8377" s="3">
        <v>0.23379999999999998</v>
      </c>
      <c r="H8377" s="7">
        <v>205.3145792563601</v>
      </c>
      <c r="I8377" s="4">
        <v>48.002548630136985</v>
      </c>
      <c r="J8377">
        <v>1226.3999999999999</v>
      </c>
      <c r="K8377" t="s">
        <v>44</v>
      </c>
      <c r="L8377" t="s">
        <v>72</v>
      </c>
      <c r="M8377" t="s">
        <v>71</v>
      </c>
      <c r="N8377" s="2">
        <v>41282</v>
      </c>
      <c r="O8377" s="2">
        <v>45055</v>
      </c>
      <c r="P8377" t="s">
        <v>18</v>
      </c>
      <c r="Q8377" t="s">
        <v>35</v>
      </c>
      <c r="R8377" s="5" t="str">
        <f t="shared" si="397"/>
        <v>0.06</v>
      </c>
      <c r="S8377" s="6" t="str">
        <f t="shared" si="398"/>
        <v/>
      </c>
      <c r="T8377">
        <f>ROUND(INT(表1[[#This Row],[合同结束日期]]-表1[[#This Row],[合同起始日期]])/365,1)</f>
        <v>10.3</v>
      </c>
    </row>
    <row r="8378" spans="1:20">
      <c r="A8378" s="1">
        <v>41730</v>
      </c>
      <c r="B8378" t="s">
        <v>227</v>
      </c>
      <c r="C8378">
        <f t="shared" si="396"/>
        <v>4</v>
      </c>
      <c r="D8378" t="s">
        <v>248</v>
      </c>
      <c r="E8378" s="4">
        <v>1067067.5999999999</v>
      </c>
      <c r="F8378" s="4">
        <v>85365.407999999996</v>
      </c>
      <c r="G8378" s="3">
        <v>0.08</v>
      </c>
      <c r="H8378" s="7">
        <v>1420.4840255591055</v>
      </c>
      <c r="I8378" s="4">
        <v>113.63872204472844</v>
      </c>
      <c r="J8378">
        <v>751.19999999999993</v>
      </c>
      <c r="K8378" t="s">
        <v>44</v>
      </c>
      <c r="L8378" t="s">
        <v>72</v>
      </c>
      <c r="M8378" t="s">
        <v>71</v>
      </c>
      <c r="N8378" s="2">
        <v>41341</v>
      </c>
      <c r="O8378" s="2">
        <v>44337</v>
      </c>
      <c r="P8378" t="s">
        <v>18</v>
      </c>
      <c r="Q8378" t="s">
        <v>42</v>
      </c>
      <c r="R8378" s="5" t="str">
        <f t="shared" si="397"/>
        <v>0.08</v>
      </c>
      <c r="S8378" s="6" t="str">
        <f t="shared" si="398"/>
        <v/>
      </c>
      <c r="T8378">
        <f>ROUND(INT(表1[[#This Row],[合同结束日期]]-表1[[#This Row],[合同起始日期]])/365,1)</f>
        <v>8.1999999999999993</v>
      </c>
    </row>
    <row r="8379" spans="1:20">
      <c r="A8379" s="1">
        <v>41730</v>
      </c>
      <c r="B8379" t="s">
        <v>227</v>
      </c>
      <c r="C8379">
        <f t="shared" si="396"/>
        <v>4</v>
      </c>
      <c r="D8379" t="s">
        <v>298</v>
      </c>
      <c r="E8379" s="4">
        <v>1187565.5999999999</v>
      </c>
      <c r="F8379" s="4">
        <v>40852.25664</v>
      </c>
      <c r="G8379" s="3">
        <v>3.4400000000000007E-2</v>
      </c>
      <c r="H8379" s="7">
        <v>2323.0938967136149</v>
      </c>
      <c r="I8379" s="4">
        <v>79.914430046948354</v>
      </c>
      <c r="J8379">
        <v>511.2</v>
      </c>
      <c r="K8379" t="s">
        <v>44</v>
      </c>
      <c r="L8379" t="s">
        <v>72</v>
      </c>
      <c r="M8379" t="s">
        <v>71</v>
      </c>
      <c r="N8379" s="2">
        <v>41256</v>
      </c>
      <c r="O8379" s="2">
        <v>44325</v>
      </c>
      <c r="P8379" t="s">
        <v>18</v>
      </c>
      <c r="Q8379" t="s">
        <v>37</v>
      </c>
      <c r="R8379" s="5" t="str">
        <f t="shared" si="397"/>
        <v>0.</v>
      </c>
      <c r="S8379" s="6" t="str">
        <f t="shared" si="398"/>
        <v/>
      </c>
      <c r="T8379">
        <f>ROUND(INT(表1[[#This Row],[合同结束日期]]-表1[[#This Row],[合同起始日期]])/365,1)</f>
        <v>8.4</v>
      </c>
    </row>
    <row r="8380" spans="1:20">
      <c r="A8380" s="1">
        <v>41760</v>
      </c>
      <c r="B8380" t="s">
        <v>227</v>
      </c>
      <c r="C8380">
        <f t="shared" si="396"/>
        <v>4</v>
      </c>
      <c r="D8380" t="s">
        <v>245</v>
      </c>
      <c r="E8380" s="4">
        <v>82051.199999999997</v>
      </c>
      <c r="F8380" s="4">
        <v>63589.68</v>
      </c>
      <c r="G8380" s="3">
        <v>0.77500000000000002</v>
      </c>
      <c r="H8380" s="7">
        <v>90.324966974900917</v>
      </c>
      <c r="I8380" s="4">
        <v>70.001849405548214</v>
      </c>
      <c r="J8380">
        <v>908.4</v>
      </c>
      <c r="K8380" t="s">
        <v>151</v>
      </c>
      <c r="L8380" t="s">
        <v>154</v>
      </c>
      <c r="M8380" t="s">
        <v>246</v>
      </c>
      <c r="N8380" s="2">
        <v>41286</v>
      </c>
      <c r="O8380" s="2">
        <v>44357</v>
      </c>
      <c r="P8380" t="s">
        <v>14</v>
      </c>
      <c r="Q8380" t="s">
        <v>9</v>
      </c>
      <c r="R8380" s="5" t="str">
        <f t="shared" si="397"/>
        <v/>
      </c>
      <c r="S8380" s="6" t="str">
        <f t="shared" si="398"/>
        <v/>
      </c>
      <c r="T8380">
        <f>ROUND(INT(表1[[#This Row],[合同结束日期]]-表1[[#This Row],[合同起始日期]])/365,1)</f>
        <v>8.4</v>
      </c>
    </row>
    <row r="8381" spans="1:20">
      <c r="A8381" s="1">
        <v>41760</v>
      </c>
      <c r="B8381" t="s">
        <v>227</v>
      </c>
      <c r="C8381">
        <f t="shared" si="396"/>
        <v>4</v>
      </c>
      <c r="D8381" t="s">
        <v>229</v>
      </c>
      <c r="E8381" s="4">
        <v>127227.59999999999</v>
      </c>
      <c r="F8381" s="4">
        <v>59975.090639999995</v>
      </c>
      <c r="G8381" s="3">
        <v>0.47139999999999999</v>
      </c>
      <c r="H8381" s="7">
        <v>148.49159663865547</v>
      </c>
      <c r="I8381" s="4">
        <v>69.998938655462183</v>
      </c>
      <c r="J8381">
        <v>856.8</v>
      </c>
      <c r="K8381" t="s">
        <v>151</v>
      </c>
      <c r="L8381" t="s">
        <v>230</v>
      </c>
      <c r="M8381" t="s">
        <v>230</v>
      </c>
      <c r="N8381" s="2">
        <v>41286</v>
      </c>
      <c r="O8381" s="2">
        <v>44327</v>
      </c>
      <c r="P8381" t="s">
        <v>14</v>
      </c>
      <c r="Q8381" t="s">
        <v>9</v>
      </c>
      <c r="R8381" s="5" t="str">
        <f t="shared" si="397"/>
        <v/>
      </c>
      <c r="S8381" s="6" t="str">
        <f t="shared" si="398"/>
        <v/>
      </c>
      <c r="T8381">
        <f>ROUND(INT(表1[[#This Row],[合同结束日期]]-表1[[#This Row],[合同起始日期]])/365,1)</f>
        <v>8.3000000000000007</v>
      </c>
    </row>
    <row r="8382" spans="1:20">
      <c r="A8382" s="1">
        <v>41760</v>
      </c>
      <c r="B8382" t="s">
        <v>227</v>
      </c>
      <c r="C8382">
        <f t="shared" si="396"/>
        <v>4</v>
      </c>
      <c r="D8382" t="s">
        <v>247</v>
      </c>
      <c r="E8382" s="4">
        <v>261624</v>
      </c>
      <c r="F8382" s="4">
        <v>58865.4</v>
      </c>
      <c r="G8382" s="3">
        <v>0.22500000000000001</v>
      </c>
      <c r="H8382" s="7">
        <v>213.32681017612526</v>
      </c>
      <c r="I8382" s="4">
        <v>47.998532289628187</v>
      </c>
      <c r="J8382">
        <v>1226.3999999999999</v>
      </c>
      <c r="K8382" t="s">
        <v>44</v>
      </c>
      <c r="L8382" t="s">
        <v>72</v>
      </c>
      <c r="M8382" t="s">
        <v>71</v>
      </c>
      <c r="N8382" s="2">
        <v>41282</v>
      </c>
      <c r="O8382" s="2">
        <v>45055</v>
      </c>
      <c r="P8382" t="s">
        <v>18</v>
      </c>
      <c r="Q8382" t="s">
        <v>35</v>
      </c>
      <c r="R8382" s="5" t="str">
        <f t="shared" si="397"/>
        <v>0.06</v>
      </c>
      <c r="S8382" s="6" t="str">
        <f t="shared" si="398"/>
        <v/>
      </c>
      <c r="T8382">
        <f>ROUND(INT(表1[[#This Row],[合同结束日期]]-表1[[#This Row],[合同起始日期]])/365,1)</f>
        <v>10.3</v>
      </c>
    </row>
    <row r="8383" spans="1:20">
      <c r="A8383" s="1">
        <v>41760</v>
      </c>
      <c r="B8383" t="s">
        <v>227</v>
      </c>
      <c r="C8383">
        <f t="shared" si="396"/>
        <v>4</v>
      </c>
      <c r="D8383" t="s">
        <v>248</v>
      </c>
      <c r="E8383" s="4">
        <v>1105868.3999999999</v>
      </c>
      <c r="F8383" s="4">
        <v>88469.471999999994</v>
      </c>
      <c r="G8383" s="3">
        <v>0.08</v>
      </c>
      <c r="H8383" s="7">
        <v>1472.1357827476038</v>
      </c>
      <c r="I8383" s="4">
        <v>117.77086261980831</v>
      </c>
      <c r="J8383">
        <v>751.19999999999993</v>
      </c>
      <c r="K8383" t="s">
        <v>44</v>
      </c>
      <c r="L8383" t="s">
        <v>72</v>
      </c>
      <c r="M8383" t="s">
        <v>71</v>
      </c>
      <c r="N8383" s="2">
        <v>41341</v>
      </c>
      <c r="O8383" s="2">
        <v>44337</v>
      </c>
      <c r="P8383" t="s">
        <v>18</v>
      </c>
      <c r="Q8383" t="s">
        <v>42</v>
      </c>
      <c r="R8383" s="5" t="str">
        <f t="shared" si="397"/>
        <v>0.08</v>
      </c>
      <c r="S8383" s="6" t="str">
        <f t="shared" si="398"/>
        <v/>
      </c>
      <c r="T8383">
        <f>ROUND(INT(表1[[#This Row],[合同结束日期]]-表1[[#This Row],[合同起始日期]])/365,1)</f>
        <v>8.1999999999999993</v>
      </c>
    </row>
    <row r="8384" spans="1:20">
      <c r="A8384" s="1">
        <v>41760</v>
      </c>
      <c r="B8384" t="s">
        <v>227</v>
      </c>
      <c r="C8384">
        <f t="shared" si="396"/>
        <v>4</v>
      </c>
      <c r="D8384" t="s">
        <v>298</v>
      </c>
      <c r="E8384" s="4">
        <v>1324633.2</v>
      </c>
      <c r="F8384" s="4">
        <v>40931.165879999993</v>
      </c>
      <c r="G8384" s="3">
        <v>3.0899999999999997E-2</v>
      </c>
      <c r="H8384" s="7">
        <v>2591.2230046948357</v>
      </c>
      <c r="I8384" s="4">
        <v>80.06879084507041</v>
      </c>
      <c r="J8384">
        <v>511.2</v>
      </c>
      <c r="K8384" t="s">
        <v>44</v>
      </c>
      <c r="L8384" t="s">
        <v>72</v>
      </c>
      <c r="M8384" t="s">
        <v>71</v>
      </c>
      <c r="N8384" s="2">
        <v>41256</v>
      </c>
      <c r="O8384" s="2">
        <v>44325</v>
      </c>
      <c r="P8384" t="s">
        <v>18</v>
      </c>
      <c r="Q8384" t="s">
        <v>37</v>
      </c>
      <c r="R8384" s="5" t="str">
        <f t="shared" si="397"/>
        <v>0.</v>
      </c>
      <c r="S8384" s="6" t="str">
        <f t="shared" si="398"/>
        <v/>
      </c>
      <c r="T8384">
        <f>ROUND(INT(表1[[#This Row],[合同结束日期]]-表1[[#This Row],[合同起始日期]])/365,1)</f>
        <v>8.4</v>
      </c>
    </row>
    <row r="8385" spans="1:20">
      <c r="A8385" s="1">
        <v>41791</v>
      </c>
      <c r="B8385" t="s">
        <v>227</v>
      </c>
      <c r="C8385">
        <f t="shared" si="396"/>
        <v>4</v>
      </c>
      <c r="D8385" t="s">
        <v>245</v>
      </c>
      <c r="E8385" s="4">
        <v>146630.39999999999</v>
      </c>
      <c r="F8385" s="4">
        <v>63593.604479999995</v>
      </c>
      <c r="G8385" s="3">
        <v>0.43369999999999997</v>
      </c>
      <c r="H8385" s="7">
        <v>161.41611624834874</v>
      </c>
      <c r="I8385" s="4">
        <v>70.006169616908849</v>
      </c>
      <c r="J8385">
        <v>908.4</v>
      </c>
      <c r="K8385" t="s">
        <v>151</v>
      </c>
      <c r="L8385" t="s">
        <v>154</v>
      </c>
      <c r="M8385" t="s">
        <v>246</v>
      </c>
      <c r="N8385" s="2">
        <v>41286</v>
      </c>
      <c r="O8385" s="2">
        <v>44357</v>
      </c>
      <c r="P8385" t="s">
        <v>14</v>
      </c>
      <c r="Q8385" t="s">
        <v>9</v>
      </c>
      <c r="R8385" s="5" t="str">
        <f t="shared" si="397"/>
        <v/>
      </c>
      <c r="S8385" s="6" t="str">
        <f t="shared" si="398"/>
        <v/>
      </c>
      <c r="T8385">
        <f>ROUND(INT(表1[[#This Row],[合同结束日期]]-表1[[#This Row],[合同起始日期]])/365,1)</f>
        <v>8.4</v>
      </c>
    </row>
    <row r="8386" spans="1:20">
      <c r="A8386" s="1">
        <v>41791</v>
      </c>
      <c r="B8386" t="s">
        <v>227</v>
      </c>
      <c r="C8386">
        <f t="shared" si="396"/>
        <v>4</v>
      </c>
      <c r="D8386" t="s">
        <v>229</v>
      </c>
      <c r="E8386" s="4">
        <v>135616.79999999999</v>
      </c>
      <c r="F8386" s="4">
        <v>59969.74895999999</v>
      </c>
      <c r="G8386" s="3">
        <v>0.44219999999999998</v>
      </c>
      <c r="H8386" s="7">
        <v>158.28291316526611</v>
      </c>
      <c r="I8386" s="4">
        <v>69.992704201680667</v>
      </c>
      <c r="J8386">
        <v>856.8</v>
      </c>
      <c r="K8386" t="s">
        <v>151</v>
      </c>
      <c r="L8386" t="s">
        <v>230</v>
      </c>
      <c r="M8386" t="s">
        <v>230</v>
      </c>
      <c r="N8386" s="2">
        <v>41286</v>
      </c>
      <c r="O8386" s="2">
        <v>44327</v>
      </c>
      <c r="P8386" t="s">
        <v>14</v>
      </c>
      <c r="Q8386" t="s">
        <v>9</v>
      </c>
      <c r="R8386" s="5" t="str">
        <f t="shared" si="397"/>
        <v/>
      </c>
      <c r="S8386" s="6" t="str">
        <f t="shared" si="398"/>
        <v/>
      </c>
      <c r="T8386">
        <f>ROUND(INT(表1[[#This Row],[合同结束日期]]-表1[[#This Row],[合同起始日期]])/365,1)</f>
        <v>8.3000000000000007</v>
      </c>
    </row>
    <row r="8387" spans="1:20">
      <c r="A8387" s="1">
        <v>41791</v>
      </c>
      <c r="B8387" t="s">
        <v>227</v>
      </c>
      <c r="C8387">
        <f t="shared" si="396"/>
        <v>4</v>
      </c>
      <c r="D8387" t="s">
        <v>247</v>
      </c>
      <c r="E8387" s="4">
        <v>313426.8</v>
      </c>
      <c r="F8387" s="4">
        <v>58861.553040000006</v>
      </c>
      <c r="G8387" s="3">
        <v>0.18780000000000002</v>
      </c>
      <c r="H8387" s="7">
        <v>255.56653620352253</v>
      </c>
      <c r="I8387" s="4">
        <v>47.995395499021534</v>
      </c>
      <c r="J8387">
        <v>1226.3999999999999</v>
      </c>
      <c r="K8387" t="s">
        <v>44</v>
      </c>
      <c r="L8387" t="s">
        <v>72</v>
      </c>
      <c r="M8387" t="s">
        <v>71</v>
      </c>
      <c r="N8387" s="2">
        <v>41282</v>
      </c>
      <c r="O8387" s="2">
        <v>45055</v>
      </c>
      <c r="P8387" t="s">
        <v>18</v>
      </c>
      <c r="Q8387" t="s">
        <v>35</v>
      </c>
      <c r="R8387" s="5" t="str">
        <f t="shared" si="397"/>
        <v>0.06</v>
      </c>
      <c r="S8387" s="6" t="str">
        <f t="shared" si="398"/>
        <v/>
      </c>
      <c r="T8387">
        <f>ROUND(INT(表1[[#This Row],[合同结束日期]]-表1[[#This Row],[合同起始日期]])/365,1)</f>
        <v>10.3</v>
      </c>
    </row>
    <row r="8388" spans="1:20">
      <c r="A8388" s="1">
        <v>41791</v>
      </c>
      <c r="B8388" t="s">
        <v>227</v>
      </c>
      <c r="C8388">
        <f t="shared" si="396"/>
        <v>4</v>
      </c>
      <c r="D8388" t="s">
        <v>248</v>
      </c>
      <c r="E8388" s="4">
        <v>1071613.2</v>
      </c>
      <c r="F8388" s="4">
        <v>85729.055999999997</v>
      </c>
      <c r="G8388" s="3">
        <v>0.08</v>
      </c>
      <c r="H8388" s="7">
        <v>1426.535143769968</v>
      </c>
      <c r="I8388" s="4">
        <v>114.12281150159745</v>
      </c>
      <c r="J8388">
        <v>751.19999999999993</v>
      </c>
      <c r="K8388" t="s">
        <v>44</v>
      </c>
      <c r="L8388" t="s">
        <v>72</v>
      </c>
      <c r="M8388" t="s">
        <v>71</v>
      </c>
      <c r="N8388" s="2">
        <v>41341</v>
      </c>
      <c r="O8388" s="2">
        <v>44337</v>
      </c>
      <c r="P8388" t="s">
        <v>18</v>
      </c>
      <c r="Q8388" t="s">
        <v>42</v>
      </c>
      <c r="R8388" s="5" t="str">
        <f t="shared" si="397"/>
        <v>0.08</v>
      </c>
      <c r="S8388" s="6" t="str">
        <f t="shared" si="398"/>
        <v/>
      </c>
      <c r="T8388">
        <f>ROUND(INT(表1[[#This Row],[合同结束日期]]-表1[[#This Row],[合同起始日期]])/365,1)</f>
        <v>8.1999999999999993</v>
      </c>
    </row>
    <row r="8389" spans="1:20">
      <c r="A8389" s="1">
        <v>41791</v>
      </c>
      <c r="B8389" t="s">
        <v>227</v>
      </c>
      <c r="C8389">
        <f t="shared" si="396"/>
        <v>4</v>
      </c>
      <c r="D8389" t="s">
        <v>298</v>
      </c>
      <c r="E8389" s="4">
        <v>1263608.3999999999</v>
      </c>
      <c r="F8389" s="4">
        <v>40940.912160000007</v>
      </c>
      <c r="G8389" s="3">
        <v>3.2400000000000005E-2</v>
      </c>
      <c r="H8389" s="7">
        <v>2471.8474178403753</v>
      </c>
      <c r="I8389" s="4">
        <v>80.087856338028189</v>
      </c>
      <c r="J8389">
        <v>511.2</v>
      </c>
      <c r="K8389" t="s">
        <v>44</v>
      </c>
      <c r="L8389" t="s">
        <v>72</v>
      </c>
      <c r="M8389" t="s">
        <v>71</v>
      </c>
      <c r="N8389" s="2">
        <v>41256</v>
      </c>
      <c r="O8389" s="2">
        <v>44325</v>
      </c>
      <c r="P8389" t="s">
        <v>18</v>
      </c>
      <c r="Q8389" t="s">
        <v>37</v>
      </c>
      <c r="R8389" s="5" t="str">
        <f t="shared" si="397"/>
        <v>0.</v>
      </c>
      <c r="S8389" s="6" t="str">
        <f t="shared" si="398"/>
        <v/>
      </c>
      <c r="T8389">
        <f>ROUND(INT(表1[[#This Row],[合同结束日期]]-表1[[#This Row],[合同起始日期]])/365,1)</f>
        <v>8.4</v>
      </c>
    </row>
    <row r="8390" spans="1:20">
      <c r="A8390" s="1">
        <v>41821</v>
      </c>
      <c r="B8390" t="s">
        <v>227</v>
      </c>
      <c r="C8390">
        <f t="shared" si="396"/>
        <v>4</v>
      </c>
      <c r="D8390" t="s">
        <v>240</v>
      </c>
      <c r="E8390" s="4">
        <v>91884</v>
      </c>
      <c r="F8390" s="4">
        <v>4842.2868000000008</v>
      </c>
      <c r="G8390" s="3">
        <v>5.2700000000000011E-2</v>
      </c>
      <c r="H8390" s="7">
        <v>6380.8333333333339</v>
      </c>
      <c r="I8390" s="4">
        <v>336.26991666666675</v>
      </c>
      <c r="J8390">
        <v>14.399999999999999</v>
      </c>
      <c r="K8390" t="s">
        <v>66</v>
      </c>
      <c r="L8390" t="s">
        <v>64</v>
      </c>
      <c r="M8390" t="s">
        <v>64</v>
      </c>
      <c r="N8390" s="2">
        <v>41481</v>
      </c>
      <c r="O8390" s="2">
        <v>41845</v>
      </c>
      <c r="P8390" t="s">
        <v>14</v>
      </c>
      <c r="Q8390" t="s">
        <v>37</v>
      </c>
      <c r="R8390" s="5" t="str">
        <f t="shared" si="397"/>
        <v>0.</v>
      </c>
      <c r="S8390" s="6" t="str">
        <f t="shared" si="398"/>
        <v/>
      </c>
      <c r="T8390">
        <f>ROUND(INT(表1[[#This Row],[合同结束日期]]-表1[[#This Row],[合同起始日期]])/365,1)</f>
        <v>1</v>
      </c>
    </row>
    <row r="8391" spans="1:20">
      <c r="A8391" s="1">
        <v>41821</v>
      </c>
      <c r="B8391" t="s">
        <v>227</v>
      </c>
      <c r="C8391">
        <f t="shared" si="396"/>
        <v>4</v>
      </c>
      <c r="D8391" t="s">
        <v>310</v>
      </c>
      <c r="E8391" s="4">
        <v>16434</v>
      </c>
      <c r="F8391" s="4">
        <v>6599.8944000000001</v>
      </c>
      <c r="G8391" s="3">
        <v>0.40160000000000001</v>
      </c>
      <c r="H8391" s="7">
        <v>1141.25</v>
      </c>
      <c r="I8391" s="4">
        <v>458.32600000000008</v>
      </c>
      <c r="J8391">
        <v>14.399999999999999</v>
      </c>
      <c r="K8391" t="s">
        <v>11</v>
      </c>
      <c r="L8391" t="s">
        <v>12</v>
      </c>
      <c r="M8391" t="s">
        <v>10</v>
      </c>
      <c r="N8391" s="2">
        <v>41724</v>
      </c>
      <c r="O8391" s="2">
        <v>42088</v>
      </c>
      <c r="P8391" t="s">
        <v>24</v>
      </c>
      <c r="Q8391" t="s">
        <v>83</v>
      </c>
      <c r="R8391" s="5" t="str">
        <f t="shared" si="397"/>
        <v>0.14</v>
      </c>
      <c r="S8391" s="6" t="str">
        <f t="shared" si="398"/>
        <v/>
      </c>
      <c r="T8391">
        <f>ROUND(INT(表1[[#This Row],[合同结束日期]]-表1[[#This Row],[合同起始日期]])/365,1)</f>
        <v>1</v>
      </c>
    </row>
    <row r="8392" spans="1:20">
      <c r="A8392" s="1">
        <v>41821</v>
      </c>
      <c r="B8392" t="s">
        <v>227</v>
      </c>
      <c r="C8392">
        <f t="shared" si="396"/>
        <v>4</v>
      </c>
      <c r="D8392" t="s">
        <v>316</v>
      </c>
      <c r="E8392" s="4">
        <v>24264</v>
      </c>
      <c r="F8392" s="4">
        <v>2426.4</v>
      </c>
      <c r="G8392" s="3">
        <v>0.1</v>
      </c>
      <c r="H8392" s="7">
        <v>10110</v>
      </c>
      <c r="I8392" s="4">
        <v>1011.0000000000001</v>
      </c>
      <c r="J8392">
        <v>2.4</v>
      </c>
      <c r="K8392" t="s">
        <v>44</v>
      </c>
      <c r="L8392" t="s">
        <v>46</v>
      </c>
      <c r="M8392" t="s">
        <v>187</v>
      </c>
      <c r="N8392" s="2">
        <v>41712</v>
      </c>
      <c r="O8392" s="2">
        <v>42076</v>
      </c>
      <c r="P8392" t="s">
        <v>18</v>
      </c>
      <c r="Q8392" t="s">
        <v>19</v>
      </c>
      <c r="R8392" s="5" t="str">
        <f t="shared" si="397"/>
        <v>0.1</v>
      </c>
      <c r="S8392" s="6" t="str">
        <f t="shared" si="398"/>
        <v/>
      </c>
      <c r="T8392">
        <f>ROUND(INT(表1[[#This Row],[合同结束日期]]-表1[[#This Row],[合同起始日期]])/365,1)</f>
        <v>1</v>
      </c>
    </row>
    <row r="8393" spans="1:20">
      <c r="A8393" s="1">
        <v>41821</v>
      </c>
      <c r="B8393" t="s">
        <v>227</v>
      </c>
      <c r="C8393">
        <f t="shared" si="396"/>
        <v>4</v>
      </c>
      <c r="D8393" t="s">
        <v>317</v>
      </c>
      <c r="E8393" s="4">
        <v>40749.599999999999</v>
      </c>
      <c r="F8393" s="4">
        <v>7526.4511199999979</v>
      </c>
      <c r="G8393" s="3">
        <v>0.18469999999999995</v>
      </c>
      <c r="H8393" s="7">
        <v>4244.75</v>
      </c>
      <c r="I8393" s="4">
        <v>784.00532499999986</v>
      </c>
      <c r="J8393">
        <v>9.6</v>
      </c>
      <c r="K8393" t="s">
        <v>11</v>
      </c>
      <c r="L8393" t="s">
        <v>12</v>
      </c>
      <c r="M8393" t="s">
        <v>110</v>
      </c>
      <c r="N8393" s="2">
        <v>41759</v>
      </c>
      <c r="O8393" s="2">
        <v>42123</v>
      </c>
      <c r="P8393" t="s">
        <v>24</v>
      </c>
      <c r="Q8393" t="s">
        <v>56</v>
      </c>
      <c r="R8393" s="5" t="str">
        <f t="shared" si="397"/>
        <v>0.17</v>
      </c>
      <c r="S8393" s="6" t="str">
        <f t="shared" si="398"/>
        <v/>
      </c>
      <c r="T8393">
        <f>ROUND(INT(表1[[#This Row],[合同结束日期]]-表1[[#This Row],[合同起始日期]])/365,1)</f>
        <v>1</v>
      </c>
    </row>
    <row r="8394" spans="1:20">
      <c r="A8394" s="1">
        <v>41821</v>
      </c>
      <c r="B8394" t="s">
        <v>227</v>
      </c>
      <c r="C8394">
        <f t="shared" si="396"/>
        <v>4</v>
      </c>
      <c r="D8394" t="s">
        <v>318</v>
      </c>
      <c r="E8394" s="4">
        <v>13515.6</v>
      </c>
      <c r="F8394" s="4">
        <v>12000.50124</v>
      </c>
      <c r="G8394" s="3">
        <v>0.88789999999999991</v>
      </c>
      <c r="H8394" s="7">
        <v>201.125</v>
      </c>
      <c r="I8394" s="4">
        <v>178.57888749999998</v>
      </c>
      <c r="J8394">
        <v>67.2</v>
      </c>
      <c r="K8394" t="s">
        <v>60</v>
      </c>
      <c r="L8394" t="s">
        <v>107</v>
      </c>
      <c r="M8394" t="s">
        <v>299</v>
      </c>
      <c r="N8394" s="2">
        <v>41752</v>
      </c>
      <c r="O8394" s="2">
        <v>42116</v>
      </c>
      <c r="P8394" t="s">
        <v>14</v>
      </c>
      <c r="Q8394" t="s">
        <v>9</v>
      </c>
      <c r="R8394" s="5" t="str">
        <f t="shared" si="397"/>
        <v/>
      </c>
      <c r="S8394" s="6" t="str">
        <f t="shared" si="398"/>
        <v/>
      </c>
      <c r="T8394">
        <f>ROUND(INT(表1[[#This Row],[合同结束日期]]-表1[[#This Row],[合同起始日期]])/365,1)</f>
        <v>1</v>
      </c>
    </row>
    <row r="8395" spans="1:20">
      <c r="A8395" s="1">
        <v>41821</v>
      </c>
      <c r="B8395" t="s">
        <v>227</v>
      </c>
      <c r="C8395">
        <f t="shared" si="396"/>
        <v>4</v>
      </c>
      <c r="D8395" t="s">
        <v>211</v>
      </c>
      <c r="E8395" s="4">
        <v>40228.799999999996</v>
      </c>
      <c r="F8395" s="4">
        <v>7438.3051200000009</v>
      </c>
      <c r="G8395" s="3">
        <v>0.18490000000000004</v>
      </c>
      <c r="H8395" s="7">
        <v>2793.6666666666665</v>
      </c>
      <c r="I8395" s="4">
        <v>516.54896666666673</v>
      </c>
      <c r="J8395">
        <v>14.399999999999999</v>
      </c>
      <c r="K8395" t="s">
        <v>11</v>
      </c>
      <c r="L8395" t="s">
        <v>12</v>
      </c>
      <c r="M8395" t="s">
        <v>110</v>
      </c>
      <c r="N8395" s="2">
        <v>41804</v>
      </c>
      <c r="O8395" s="2">
        <v>42133</v>
      </c>
      <c r="P8395" t="s">
        <v>24</v>
      </c>
      <c r="Q8395" t="s">
        <v>56</v>
      </c>
      <c r="R8395" s="5" t="str">
        <f t="shared" si="397"/>
        <v>0.17</v>
      </c>
      <c r="S8395" s="6" t="str">
        <f t="shared" si="398"/>
        <v/>
      </c>
      <c r="T8395">
        <f>ROUND(INT(表1[[#This Row],[合同结束日期]]-表1[[#This Row],[合同起始日期]])/365,1)</f>
        <v>0.9</v>
      </c>
    </row>
    <row r="8396" spans="1:20">
      <c r="A8396" s="1">
        <v>41821</v>
      </c>
      <c r="B8396" t="s">
        <v>227</v>
      </c>
      <c r="C8396">
        <f t="shared" si="396"/>
        <v>4</v>
      </c>
      <c r="D8396" t="s">
        <v>275</v>
      </c>
      <c r="E8396" s="4">
        <v>31366.799999999999</v>
      </c>
      <c r="F8396" s="4">
        <v>6599.5747199999996</v>
      </c>
      <c r="G8396" s="3">
        <v>0.2104</v>
      </c>
      <c r="H8396" s="7">
        <v>2178.25</v>
      </c>
      <c r="I8396" s="4">
        <v>458.30380000000002</v>
      </c>
      <c r="J8396">
        <v>14.399999999999999</v>
      </c>
      <c r="K8396" t="s">
        <v>76</v>
      </c>
      <c r="L8396" t="s">
        <v>276</v>
      </c>
      <c r="M8396" t="s">
        <v>276</v>
      </c>
      <c r="N8396" s="2">
        <v>41532</v>
      </c>
      <c r="O8396" s="2">
        <v>41896</v>
      </c>
      <c r="P8396" t="s">
        <v>14</v>
      </c>
      <c r="Q8396" t="s">
        <v>37</v>
      </c>
      <c r="R8396" s="5" t="str">
        <f t="shared" si="397"/>
        <v>0.</v>
      </c>
      <c r="S8396" s="6" t="str">
        <f t="shared" si="398"/>
        <v/>
      </c>
      <c r="T8396">
        <f>ROUND(INT(表1[[#This Row],[合同结束日期]]-表1[[#This Row],[合同起始日期]])/365,1)</f>
        <v>1</v>
      </c>
    </row>
    <row r="8397" spans="1:20">
      <c r="A8397" s="1">
        <v>41821</v>
      </c>
      <c r="B8397" t="s">
        <v>227</v>
      </c>
      <c r="C8397">
        <f t="shared" si="396"/>
        <v>4</v>
      </c>
      <c r="D8397" t="s">
        <v>277</v>
      </c>
      <c r="E8397" s="4">
        <v>49636.799999999996</v>
      </c>
      <c r="F8397" s="4">
        <v>6601.6944000000003</v>
      </c>
      <c r="G8397" s="3">
        <v>0.13300000000000001</v>
      </c>
      <c r="H8397" s="7">
        <v>3447</v>
      </c>
      <c r="I8397" s="4">
        <v>458.45100000000008</v>
      </c>
      <c r="J8397">
        <v>14.399999999999999</v>
      </c>
      <c r="K8397" t="s">
        <v>11</v>
      </c>
      <c r="L8397" t="s">
        <v>12</v>
      </c>
      <c r="M8397" t="s">
        <v>110</v>
      </c>
      <c r="N8397" s="2">
        <v>41533</v>
      </c>
      <c r="O8397" s="2">
        <v>41897</v>
      </c>
      <c r="P8397" t="s">
        <v>14</v>
      </c>
      <c r="Q8397" t="s">
        <v>37</v>
      </c>
      <c r="R8397" s="5" t="str">
        <f t="shared" si="397"/>
        <v>0.</v>
      </c>
      <c r="S8397" s="6" t="str">
        <f t="shared" si="398"/>
        <v/>
      </c>
      <c r="T8397">
        <f>ROUND(INT(表1[[#This Row],[合同结束日期]]-表1[[#This Row],[合同起始日期]])/365,1)</f>
        <v>1</v>
      </c>
    </row>
    <row r="8398" spans="1:20">
      <c r="A8398" s="1">
        <v>41821</v>
      </c>
      <c r="B8398" t="s">
        <v>227</v>
      </c>
      <c r="C8398">
        <f t="shared" si="396"/>
        <v>4</v>
      </c>
      <c r="D8398" t="s">
        <v>278</v>
      </c>
      <c r="E8398" s="4">
        <v>32292</v>
      </c>
      <c r="F8398" s="4">
        <v>5999.8536000000004</v>
      </c>
      <c r="G8398" s="3">
        <v>0.18580000000000002</v>
      </c>
      <c r="H8398" s="7">
        <v>2242.5</v>
      </c>
      <c r="I8398" s="4">
        <v>416.65650000000005</v>
      </c>
      <c r="J8398">
        <v>14.399999999999999</v>
      </c>
      <c r="K8398" t="s">
        <v>11</v>
      </c>
      <c r="L8398" t="s">
        <v>12</v>
      </c>
      <c r="M8398" t="s">
        <v>110</v>
      </c>
      <c r="N8398" s="2">
        <v>41518</v>
      </c>
      <c r="O8398" s="2">
        <v>41882</v>
      </c>
      <c r="P8398" t="s">
        <v>14</v>
      </c>
      <c r="Q8398" t="s">
        <v>37</v>
      </c>
      <c r="R8398" s="5" t="str">
        <f t="shared" si="397"/>
        <v>0.</v>
      </c>
      <c r="S8398" s="6" t="str">
        <f t="shared" si="398"/>
        <v/>
      </c>
      <c r="T8398">
        <f>ROUND(INT(表1[[#This Row],[合同结束日期]]-表1[[#This Row],[合同起始日期]])/365,1)</f>
        <v>1</v>
      </c>
    </row>
    <row r="8399" spans="1:20">
      <c r="A8399" s="1">
        <v>41821</v>
      </c>
      <c r="B8399" t="s">
        <v>227</v>
      </c>
      <c r="C8399">
        <f t="shared" si="396"/>
        <v>4</v>
      </c>
      <c r="D8399" t="s">
        <v>279</v>
      </c>
      <c r="E8399" s="4">
        <v>30582</v>
      </c>
      <c r="F8399" s="4">
        <v>6000.1884</v>
      </c>
      <c r="G8399" s="3">
        <v>0.19620000000000001</v>
      </c>
      <c r="H8399" s="7">
        <v>2123.75</v>
      </c>
      <c r="I8399" s="4">
        <v>416.67975000000007</v>
      </c>
      <c r="J8399">
        <v>14.399999999999999</v>
      </c>
      <c r="K8399" t="s">
        <v>66</v>
      </c>
      <c r="L8399" t="s">
        <v>64</v>
      </c>
      <c r="M8399" t="s">
        <v>64</v>
      </c>
      <c r="N8399" s="2">
        <v>41536</v>
      </c>
      <c r="O8399" s="2">
        <v>41900</v>
      </c>
      <c r="P8399" t="s">
        <v>24</v>
      </c>
      <c r="Q8399" t="s">
        <v>28</v>
      </c>
      <c r="R8399" s="5" t="str">
        <f t="shared" si="397"/>
        <v>0.13</v>
      </c>
      <c r="S8399" s="6" t="str">
        <f t="shared" si="398"/>
        <v/>
      </c>
      <c r="T8399">
        <f>ROUND(INT(表1[[#This Row],[合同结束日期]]-表1[[#This Row],[合同起始日期]])/365,1)</f>
        <v>1</v>
      </c>
    </row>
    <row r="8400" spans="1:20">
      <c r="A8400" s="1">
        <v>41821</v>
      </c>
      <c r="B8400" t="s">
        <v>227</v>
      </c>
      <c r="C8400">
        <f t="shared" si="396"/>
        <v>4</v>
      </c>
      <c r="D8400" t="s">
        <v>280</v>
      </c>
      <c r="E8400" s="4">
        <v>31227.599999999999</v>
      </c>
      <c r="F8400" s="4">
        <v>5998.8219600000002</v>
      </c>
      <c r="G8400" s="3">
        <v>0.19210000000000002</v>
      </c>
      <c r="H8400" s="7">
        <v>2168.5833333333335</v>
      </c>
      <c r="I8400" s="4">
        <v>416.58485833333339</v>
      </c>
      <c r="J8400">
        <v>14.399999999999999</v>
      </c>
      <c r="K8400" t="s">
        <v>11</v>
      </c>
      <c r="L8400" t="s">
        <v>12</v>
      </c>
      <c r="M8400" t="s">
        <v>110</v>
      </c>
      <c r="N8400" s="2">
        <v>41541</v>
      </c>
      <c r="O8400" s="2">
        <v>41905</v>
      </c>
      <c r="P8400" t="s">
        <v>14</v>
      </c>
      <c r="Q8400" t="s">
        <v>37</v>
      </c>
      <c r="R8400" s="5" t="str">
        <f t="shared" si="397"/>
        <v>0.</v>
      </c>
      <c r="S8400" s="6" t="str">
        <f t="shared" si="398"/>
        <v/>
      </c>
      <c r="T8400">
        <f>ROUND(INT(表1[[#This Row],[合同结束日期]]-表1[[#This Row],[合同起始日期]])/365,1)</f>
        <v>1</v>
      </c>
    </row>
    <row r="8401" spans="1:20">
      <c r="A8401" s="1">
        <v>41821</v>
      </c>
      <c r="B8401" t="s">
        <v>227</v>
      </c>
      <c r="C8401">
        <f t="shared" si="396"/>
        <v>4</v>
      </c>
      <c r="D8401" t="s">
        <v>301</v>
      </c>
      <c r="E8401" s="4">
        <v>3870</v>
      </c>
      <c r="F8401" s="4">
        <v>2400.174</v>
      </c>
      <c r="G8401" s="3">
        <v>0.62019999999999997</v>
      </c>
      <c r="H8401" s="7">
        <v>248.07692307692309</v>
      </c>
      <c r="I8401" s="4">
        <v>153.8573076923077</v>
      </c>
      <c r="J8401">
        <v>15.6</v>
      </c>
      <c r="K8401" t="s">
        <v>60</v>
      </c>
      <c r="L8401" t="s">
        <v>107</v>
      </c>
      <c r="M8401" t="s">
        <v>302</v>
      </c>
      <c r="N8401" s="2">
        <v>41609</v>
      </c>
      <c r="O8401" s="2">
        <v>41973</v>
      </c>
      <c r="P8401" t="s">
        <v>14</v>
      </c>
      <c r="Q8401" t="s">
        <v>37</v>
      </c>
      <c r="R8401" s="5" t="str">
        <f t="shared" si="397"/>
        <v>0.</v>
      </c>
      <c r="S8401" s="6" t="str">
        <f t="shared" si="398"/>
        <v/>
      </c>
      <c r="T8401">
        <f>ROUND(INT(表1[[#This Row],[合同结束日期]]-表1[[#This Row],[合同起始日期]])/365,1)</f>
        <v>1</v>
      </c>
    </row>
    <row r="8402" spans="1:20">
      <c r="A8402" s="1">
        <v>41821</v>
      </c>
      <c r="B8402" t="s">
        <v>227</v>
      </c>
      <c r="C8402">
        <f t="shared" si="396"/>
        <v>4</v>
      </c>
      <c r="D8402" t="s">
        <v>300</v>
      </c>
      <c r="E8402" s="4">
        <v>9144</v>
      </c>
      <c r="F8402" s="4">
        <v>2040.0263999999997</v>
      </c>
      <c r="G8402" s="3">
        <v>0.22309999999999997</v>
      </c>
      <c r="H8402" s="7">
        <v>1270.0000000000002</v>
      </c>
      <c r="I8402" s="4">
        <v>283.33699999999999</v>
      </c>
      <c r="J8402">
        <v>7.1999999999999993</v>
      </c>
      <c r="K8402" t="s">
        <v>60</v>
      </c>
      <c r="L8402" t="s">
        <v>107</v>
      </c>
      <c r="M8402" t="s">
        <v>303</v>
      </c>
      <c r="N8402" s="2">
        <v>41617</v>
      </c>
      <c r="O8402" s="2">
        <v>41981</v>
      </c>
      <c r="P8402" t="s">
        <v>14</v>
      </c>
      <c r="Q8402" t="s">
        <v>37</v>
      </c>
      <c r="R8402" s="5" t="str">
        <f t="shared" si="397"/>
        <v>0.</v>
      </c>
      <c r="S8402" s="6" t="str">
        <f t="shared" si="398"/>
        <v/>
      </c>
      <c r="T8402">
        <f>ROUND(INT(表1[[#This Row],[合同结束日期]]-表1[[#This Row],[合同起始日期]])/365,1)</f>
        <v>1</v>
      </c>
    </row>
    <row r="8403" spans="1:20">
      <c r="A8403" s="1">
        <v>41821</v>
      </c>
      <c r="B8403" t="s">
        <v>227</v>
      </c>
      <c r="C8403">
        <f t="shared" si="396"/>
        <v>4</v>
      </c>
      <c r="D8403" t="s">
        <v>327</v>
      </c>
      <c r="E8403" s="4">
        <v>60708</v>
      </c>
      <c r="F8403" s="4">
        <v>9597.9348000000009</v>
      </c>
      <c r="G8403" s="3">
        <v>0.15810000000000002</v>
      </c>
      <c r="H8403" s="7">
        <v>2107.916666666667</v>
      </c>
      <c r="I8403" s="4">
        <v>333.26162500000004</v>
      </c>
      <c r="J8403">
        <v>28.799999999999997</v>
      </c>
      <c r="K8403" t="s">
        <v>20</v>
      </c>
      <c r="L8403" t="s">
        <v>21</v>
      </c>
      <c r="M8403" t="s">
        <v>134</v>
      </c>
      <c r="N8403" s="2">
        <v>41787</v>
      </c>
      <c r="O8403" s="2">
        <v>42151</v>
      </c>
      <c r="P8403" t="s">
        <v>24</v>
      </c>
      <c r="Q8403" t="s">
        <v>19</v>
      </c>
      <c r="R8403" s="5" t="str">
        <f t="shared" si="397"/>
        <v>0.1</v>
      </c>
      <c r="S8403" s="6" t="str">
        <f t="shared" si="398"/>
        <v/>
      </c>
      <c r="T8403">
        <f>ROUND(INT(表1[[#This Row],[合同结束日期]]-表1[[#This Row],[合同起始日期]])/365,1)</f>
        <v>1</v>
      </c>
    </row>
    <row r="8404" spans="1:20">
      <c r="A8404" s="1">
        <v>41821</v>
      </c>
      <c r="B8404" t="s">
        <v>227</v>
      </c>
      <c r="C8404">
        <f t="shared" si="396"/>
        <v>4</v>
      </c>
      <c r="D8404" t="s">
        <v>337</v>
      </c>
      <c r="E8404" s="4">
        <v>28642.799999999999</v>
      </c>
      <c r="F8404" s="4">
        <v>6269.9089199999999</v>
      </c>
      <c r="G8404" s="3">
        <v>0.21890000000000001</v>
      </c>
      <c r="H8404" s="7">
        <v>1591.2666666666667</v>
      </c>
      <c r="I8404" s="4">
        <v>348.3282733333333</v>
      </c>
      <c r="J8404">
        <v>18</v>
      </c>
      <c r="K8404" t="s">
        <v>60</v>
      </c>
      <c r="L8404" t="s">
        <v>116</v>
      </c>
      <c r="M8404" t="s">
        <v>115</v>
      </c>
      <c r="N8404" s="2">
        <v>41825</v>
      </c>
      <c r="O8404" s="2">
        <v>42189</v>
      </c>
      <c r="P8404" t="s">
        <v>24</v>
      </c>
      <c r="Q8404" t="s">
        <v>30</v>
      </c>
      <c r="R8404" s="5" t="str">
        <f t="shared" si="397"/>
        <v>0.18</v>
      </c>
      <c r="S8404" s="6" t="str">
        <f t="shared" si="398"/>
        <v/>
      </c>
      <c r="T8404">
        <f>ROUND(INT(表1[[#This Row],[合同结束日期]]-表1[[#This Row],[合同起始日期]])/365,1)</f>
        <v>1</v>
      </c>
    </row>
    <row r="8405" spans="1:20">
      <c r="A8405" s="1">
        <v>41821</v>
      </c>
      <c r="B8405" t="s">
        <v>227</v>
      </c>
      <c r="C8405">
        <f t="shared" si="396"/>
        <v>4</v>
      </c>
      <c r="D8405" t="s">
        <v>313</v>
      </c>
      <c r="E8405" s="4">
        <v>19876.679999999997</v>
      </c>
      <c r="F8405" s="4">
        <v>6599.0577600000006</v>
      </c>
      <c r="G8405" s="3">
        <v>0.33200000000000007</v>
      </c>
      <c r="H8405" s="7">
        <v>1104.2599999999998</v>
      </c>
      <c r="I8405" s="4">
        <v>366.61432000000002</v>
      </c>
      <c r="J8405">
        <v>18</v>
      </c>
      <c r="K8405" t="s">
        <v>20</v>
      </c>
      <c r="L8405" t="s">
        <v>21</v>
      </c>
      <c r="M8405" t="s">
        <v>130</v>
      </c>
      <c r="N8405" s="2">
        <v>41727</v>
      </c>
      <c r="O8405" s="2">
        <v>42091</v>
      </c>
      <c r="P8405" t="s">
        <v>24</v>
      </c>
      <c r="Q8405" t="s">
        <v>59</v>
      </c>
      <c r="R8405" s="5" t="str">
        <f t="shared" si="397"/>
        <v>0.16</v>
      </c>
      <c r="S8405" s="6" t="str">
        <f t="shared" si="398"/>
        <v/>
      </c>
      <c r="T8405">
        <f>ROUND(INT(表1[[#This Row],[合同结束日期]]-表1[[#This Row],[合同起始日期]])/365,1)</f>
        <v>1</v>
      </c>
    </row>
    <row r="8406" spans="1:20">
      <c r="A8406" s="1">
        <v>41821</v>
      </c>
      <c r="B8406" t="s">
        <v>227</v>
      </c>
      <c r="C8406">
        <f t="shared" si="396"/>
        <v>4</v>
      </c>
      <c r="D8406" t="s">
        <v>319</v>
      </c>
      <c r="E8406" s="4">
        <v>63773.52</v>
      </c>
      <c r="F8406" s="4">
        <v>10803.234288000001</v>
      </c>
      <c r="G8406" s="3">
        <v>0.16940000000000002</v>
      </c>
      <c r="H8406" s="7">
        <v>3796.042857142857</v>
      </c>
      <c r="I8406" s="4">
        <v>643.04966000000002</v>
      </c>
      <c r="J8406">
        <v>16.8</v>
      </c>
      <c r="K8406" t="s">
        <v>20</v>
      </c>
      <c r="L8406" t="s">
        <v>21</v>
      </c>
      <c r="M8406" t="s">
        <v>130</v>
      </c>
      <c r="N8406" s="2">
        <v>41747</v>
      </c>
      <c r="O8406" s="2">
        <v>42111</v>
      </c>
      <c r="P8406" t="s">
        <v>24</v>
      </c>
      <c r="Q8406" t="s">
        <v>59</v>
      </c>
      <c r="R8406" s="5" t="str">
        <f t="shared" si="397"/>
        <v>0.16</v>
      </c>
      <c r="S8406" s="6" t="str">
        <f t="shared" si="398"/>
        <v/>
      </c>
      <c r="T8406">
        <f>ROUND(INT(表1[[#This Row],[合同结束日期]]-表1[[#This Row],[合同起始日期]])/365,1)</f>
        <v>1</v>
      </c>
    </row>
    <row r="8407" spans="1:20">
      <c r="A8407" s="1">
        <v>41821</v>
      </c>
      <c r="B8407" t="s">
        <v>227</v>
      </c>
      <c r="C8407">
        <f t="shared" si="396"/>
        <v>4</v>
      </c>
      <c r="D8407" t="s">
        <v>320</v>
      </c>
      <c r="E8407" s="4">
        <v>45672</v>
      </c>
      <c r="F8407" s="4">
        <v>4567.2</v>
      </c>
      <c r="G8407" s="3">
        <v>9.9999999999999992E-2</v>
      </c>
      <c r="H8407" s="7">
        <v>19030</v>
      </c>
      <c r="I8407" s="4">
        <v>1903</v>
      </c>
      <c r="J8407">
        <v>2.4</v>
      </c>
      <c r="K8407" t="s">
        <v>44</v>
      </c>
      <c r="L8407" t="s">
        <v>46</v>
      </c>
      <c r="M8407" t="s">
        <v>187</v>
      </c>
      <c r="N8407" s="2">
        <v>41712</v>
      </c>
      <c r="O8407" s="2">
        <v>42076</v>
      </c>
      <c r="P8407" t="s">
        <v>18</v>
      </c>
      <c r="Q8407" t="s">
        <v>19</v>
      </c>
      <c r="R8407" s="5" t="str">
        <f t="shared" si="397"/>
        <v>0.1</v>
      </c>
      <c r="S8407" s="6" t="str">
        <f t="shared" si="398"/>
        <v/>
      </c>
      <c r="T8407">
        <f>ROUND(INT(表1[[#This Row],[合同结束日期]]-表1[[#This Row],[合同起始日期]])/365,1)</f>
        <v>1</v>
      </c>
    </row>
    <row r="8408" spans="1:20">
      <c r="A8408" s="1">
        <v>41821</v>
      </c>
      <c r="B8408" t="s">
        <v>227</v>
      </c>
      <c r="C8408">
        <f t="shared" si="396"/>
        <v>4</v>
      </c>
      <c r="D8408" t="s">
        <v>321</v>
      </c>
      <c r="E8408" s="4">
        <v>63264</v>
      </c>
      <c r="F8408" s="4">
        <v>6326.4</v>
      </c>
      <c r="G8408" s="3">
        <v>9.9999999999999992E-2</v>
      </c>
      <c r="H8408" s="7">
        <v>26360</v>
      </c>
      <c r="I8408" s="4">
        <v>2636</v>
      </c>
      <c r="J8408">
        <v>2.4</v>
      </c>
      <c r="K8408" t="s">
        <v>44</v>
      </c>
      <c r="L8408" t="s">
        <v>46</v>
      </c>
      <c r="M8408" t="s">
        <v>187</v>
      </c>
      <c r="N8408" s="2">
        <v>41712</v>
      </c>
      <c r="O8408" s="2">
        <v>42076</v>
      </c>
      <c r="P8408" t="s">
        <v>18</v>
      </c>
      <c r="Q8408" t="s">
        <v>19</v>
      </c>
      <c r="R8408" s="5" t="str">
        <f t="shared" si="397"/>
        <v>0.1</v>
      </c>
      <c r="S8408" s="6" t="str">
        <f t="shared" si="398"/>
        <v/>
      </c>
      <c r="T8408">
        <f>ROUND(INT(表1[[#This Row],[合同结束日期]]-表1[[#This Row],[合同起始日期]])/365,1)</f>
        <v>1</v>
      </c>
    </row>
    <row r="8409" spans="1:20">
      <c r="A8409" s="1">
        <v>41821</v>
      </c>
      <c r="B8409" t="s">
        <v>227</v>
      </c>
      <c r="C8409">
        <f t="shared" si="396"/>
        <v>4</v>
      </c>
      <c r="D8409" t="s">
        <v>268</v>
      </c>
      <c r="E8409" s="4">
        <v>57164.4</v>
      </c>
      <c r="F8409" s="4">
        <v>5807.9030399999992</v>
      </c>
      <c r="G8409" s="3">
        <v>0.10159999999999998</v>
      </c>
      <c r="H8409" s="7">
        <v>3969.7500000000005</v>
      </c>
      <c r="I8409" s="4">
        <v>403.32659999999998</v>
      </c>
      <c r="J8409">
        <v>14.399999999999999</v>
      </c>
      <c r="K8409" t="s">
        <v>20</v>
      </c>
      <c r="L8409" t="s">
        <v>21</v>
      </c>
      <c r="M8409" t="s">
        <v>130</v>
      </c>
      <c r="N8409" s="2">
        <v>41486</v>
      </c>
      <c r="O8409" s="2">
        <v>41850</v>
      </c>
      <c r="P8409" t="s">
        <v>24</v>
      </c>
      <c r="Q8409" t="s">
        <v>28</v>
      </c>
      <c r="R8409" s="5" t="str">
        <f t="shared" si="397"/>
        <v>0.13</v>
      </c>
      <c r="S8409" s="6" t="str">
        <f t="shared" si="398"/>
        <v/>
      </c>
      <c r="T8409">
        <f>ROUND(INT(表1[[#This Row],[合同结束日期]]-表1[[#This Row],[合同起始日期]])/365,1)</f>
        <v>1</v>
      </c>
    </row>
    <row r="8410" spans="1:20">
      <c r="A8410" s="1">
        <v>41821</v>
      </c>
      <c r="B8410" t="s">
        <v>227</v>
      </c>
      <c r="C8410">
        <f t="shared" si="396"/>
        <v>4</v>
      </c>
      <c r="D8410" t="s">
        <v>297</v>
      </c>
      <c r="E8410" s="4">
        <v>40750.320000000007</v>
      </c>
      <c r="F8410" s="4">
        <v>7200.5815439999997</v>
      </c>
      <c r="G8410" s="3">
        <v>0.17669999999999997</v>
      </c>
      <c r="H8410" s="7">
        <v>2829.8833333333341</v>
      </c>
      <c r="I8410" s="4">
        <v>500.04038500000001</v>
      </c>
      <c r="J8410">
        <v>14.399999999999999</v>
      </c>
      <c r="K8410" t="s">
        <v>60</v>
      </c>
      <c r="L8410" t="s">
        <v>61</v>
      </c>
      <c r="M8410" t="s">
        <v>305</v>
      </c>
      <c r="N8410" s="2">
        <v>41587</v>
      </c>
      <c r="O8410" s="2">
        <v>41951</v>
      </c>
      <c r="P8410" t="s">
        <v>14</v>
      </c>
      <c r="Q8410" t="s">
        <v>37</v>
      </c>
      <c r="R8410" s="5" t="str">
        <f t="shared" si="397"/>
        <v>0.</v>
      </c>
      <c r="S8410" s="6" t="str">
        <f t="shared" si="398"/>
        <v/>
      </c>
      <c r="T8410">
        <f>ROUND(INT(表1[[#This Row],[合同结束日期]]-表1[[#This Row],[合同起始日期]])/365,1)</f>
        <v>1</v>
      </c>
    </row>
    <row r="8411" spans="1:20">
      <c r="A8411" s="1">
        <v>41821</v>
      </c>
      <c r="B8411" t="s">
        <v>227</v>
      </c>
      <c r="C8411">
        <f t="shared" si="396"/>
        <v>4</v>
      </c>
      <c r="D8411" t="s">
        <v>245</v>
      </c>
      <c r="E8411" s="4">
        <v>161618.4</v>
      </c>
      <c r="F8411" s="4">
        <v>63580.67856</v>
      </c>
      <c r="G8411" s="3">
        <v>0.39340000000000003</v>
      </c>
      <c r="H8411" s="7">
        <v>177.91545574636723</v>
      </c>
      <c r="I8411" s="4">
        <v>69.991940290620875</v>
      </c>
      <c r="J8411">
        <v>908.4</v>
      </c>
      <c r="K8411" t="s">
        <v>151</v>
      </c>
      <c r="L8411" t="s">
        <v>154</v>
      </c>
      <c r="M8411" t="s">
        <v>246</v>
      </c>
      <c r="N8411" s="2">
        <v>41286</v>
      </c>
      <c r="O8411" s="2">
        <v>44357</v>
      </c>
      <c r="P8411" t="s">
        <v>14</v>
      </c>
      <c r="Q8411" t="s">
        <v>9</v>
      </c>
      <c r="R8411" s="5" t="str">
        <f t="shared" si="397"/>
        <v/>
      </c>
      <c r="S8411" s="6" t="str">
        <f t="shared" si="398"/>
        <v/>
      </c>
      <c r="T8411">
        <f>ROUND(INT(表1[[#This Row],[合同结束日期]]-表1[[#This Row],[合同起始日期]])/365,1)</f>
        <v>8.4</v>
      </c>
    </row>
    <row r="8412" spans="1:20">
      <c r="A8412" s="1">
        <v>41821</v>
      </c>
      <c r="B8412" t="s">
        <v>227</v>
      </c>
      <c r="C8412">
        <f t="shared" si="396"/>
        <v>4</v>
      </c>
      <c r="D8412" t="s">
        <v>229</v>
      </c>
      <c r="E8412" s="4">
        <v>177445.19999999998</v>
      </c>
      <c r="F8412" s="4">
        <v>59976.477599999991</v>
      </c>
      <c r="G8412" s="3">
        <v>0.33799999999999997</v>
      </c>
      <c r="H8412" s="7">
        <v>207.10224089635852</v>
      </c>
      <c r="I8412" s="4">
        <v>70.00055742296918</v>
      </c>
      <c r="J8412">
        <v>856.8</v>
      </c>
      <c r="K8412" t="s">
        <v>151</v>
      </c>
      <c r="L8412" t="s">
        <v>230</v>
      </c>
      <c r="M8412" t="s">
        <v>230</v>
      </c>
      <c r="N8412" s="2">
        <v>41286</v>
      </c>
      <c r="O8412" s="2">
        <v>44327</v>
      </c>
      <c r="P8412" t="s">
        <v>14</v>
      </c>
      <c r="Q8412" t="s">
        <v>9</v>
      </c>
      <c r="R8412" s="5" t="str">
        <f t="shared" si="397"/>
        <v/>
      </c>
      <c r="S8412" s="6" t="str">
        <f t="shared" si="398"/>
        <v/>
      </c>
      <c r="T8412">
        <f>ROUND(INT(表1[[#This Row],[合同结束日期]]-表1[[#This Row],[合同起始日期]])/365,1)</f>
        <v>8.3000000000000007</v>
      </c>
    </row>
    <row r="8413" spans="1:20">
      <c r="A8413" s="1">
        <v>41821</v>
      </c>
      <c r="B8413" t="s">
        <v>227</v>
      </c>
      <c r="C8413">
        <f t="shared" si="396"/>
        <v>4</v>
      </c>
      <c r="D8413" t="s">
        <v>247</v>
      </c>
      <c r="E8413" s="4">
        <v>344214</v>
      </c>
      <c r="F8413" s="4">
        <v>58860.594000000005</v>
      </c>
      <c r="G8413" s="3">
        <v>0.17100000000000001</v>
      </c>
      <c r="H8413" s="7">
        <v>280.67025440313114</v>
      </c>
      <c r="I8413" s="4">
        <v>47.994613502935429</v>
      </c>
      <c r="J8413">
        <v>1226.3999999999999</v>
      </c>
      <c r="K8413" t="s">
        <v>44</v>
      </c>
      <c r="L8413" t="s">
        <v>72</v>
      </c>
      <c r="M8413" t="s">
        <v>71</v>
      </c>
      <c r="N8413" s="2">
        <v>41282</v>
      </c>
      <c r="O8413" s="2">
        <v>45055</v>
      </c>
      <c r="P8413" t="s">
        <v>18</v>
      </c>
      <c r="Q8413" t="s">
        <v>35</v>
      </c>
      <c r="R8413" s="5" t="str">
        <f t="shared" si="397"/>
        <v>0.06</v>
      </c>
      <c r="S8413" s="6" t="str">
        <f t="shared" si="398"/>
        <v/>
      </c>
      <c r="T8413">
        <f>ROUND(INT(表1[[#This Row],[合同结束日期]]-表1[[#This Row],[合同起始日期]])/365,1)</f>
        <v>10.3</v>
      </c>
    </row>
    <row r="8414" spans="1:20">
      <c r="A8414" s="1">
        <v>41821</v>
      </c>
      <c r="B8414" t="s">
        <v>227</v>
      </c>
      <c r="C8414">
        <f t="shared" si="396"/>
        <v>4</v>
      </c>
      <c r="D8414" t="s">
        <v>248</v>
      </c>
      <c r="E8414" s="4">
        <v>1082965.2</v>
      </c>
      <c r="F8414" s="4">
        <v>86637.216</v>
      </c>
      <c r="G8414" s="3">
        <v>0.08</v>
      </c>
      <c r="H8414" s="7">
        <v>1441.6469648562302</v>
      </c>
      <c r="I8414" s="4">
        <v>115.33175718849841</v>
      </c>
      <c r="J8414">
        <v>751.19999999999993</v>
      </c>
      <c r="K8414" t="s">
        <v>44</v>
      </c>
      <c r="L8414" t="s">
        <v>72</v>
      </c>
      <c r="M8414" t="s">
        <v>71</v>
      </c>
      <c r="N8414" s="2">
        <v>41341</v>
      </c>
      <c r="O8414" s="2">
        <v>44337</v>
      </c>
      <c r="P8414" t="s">
        <v>18</v>
      </c>
      <c r="Q8414" t="s">
        <v>42</v>
      </c>
      <c r="R8414" s="5" t="str">
        <f t="shared" si="397"/>
        <v>0.08</v>
      </c>
      <c r="S8414" s="6" t="str">
        <f t="shared" si="398"/>
        <v/>
      </c>
      <c r="T8414">
        <f>ROUND(INT(表1[[#This Row],[合同结束日期]]-表1[[#This Row],[合同起始日期]])/365,1)</f>
        <v>8.1999999999999993</v>
      </c>
    </row>
    <row r="8415" spans="1:20">
      <c r="A8415" s="1">
        <v>41821</v>
      </c>
      <c r="B8415" t="s">
        <v>227</v>
      </c>
      <c r="C8415">
        <f t="shared" si="396"/>
        <v>4</v>
      </c>
      <c r="D8415" t="s">
        <v>298</v>
      </c>
      <c r="E8415" s="4">
        <v>1174978.8</v>
      </c>
      <c r="F8415" s="4">
        <v>40889.262239999996</v>
      </c>
      <c r="G8415" s="3">
        <v>3.4799999999999998E-2</v>
      </c>
      <c r="H8415" s="7">
        <v>2298.4718309859159</v>
      </c>
      <c r="I8415" s="4">
        <v>79.98681971830986</v>
      </c>
      <c r="J8415">
        <v>511.2</v>
      </c>
      <c r="K8415" t="s">
        <v>44</v>
      </c>
      <c r="L8415" t="s">
        <v>72</v>
      </c>
      <c r="M8415" t="s">
        <v>71</v>
      </c>
      <c r="N8415" s="2">
        <v>41256</v>
      </c>
      <c r="O8415" s="2">
        <v>44325</v>
      </c>
      <c r="P8415" t="s">
        <v>18</v>
      </c>
      <c r="Q8415" t="s">
        <v>37</v>
      </c>
      <c r="R8415" s="5" t="str">
        <f t="shared" si="397"/>
        <v>0.</v>
      </c>
      <c r="S8415" s="6" t="str">
        <f t="shared" si="398"/>
        <v/>
      </c>
      <c r="T8415">
        <f>ROUND(INT(表1[[#This Row],[合同结束日期]]-表1[[#This Row],[合同起始日期]])/365,1)</f>
        <v>8.4</v>
      </c>
    </row>
    <row r="8416" spans="1:20">
      <c r="A8416" s="1">
        <v>41821</v>
      </c>
      <c r="B8416" t="s">
        <v>227</v>
      </c>
      <c r="C8416">
        <f t="shared" si="396"/>
        <v>4</v>
      </c>
      <c r="D8416" t="s">
        <v>322</v>
      </c>
      <c r="E8416" s="4">
        <v>21330</v>
      </c>
      <c r="F8416" s="4">
        <v>5400.7560000000003</v>
      </c>
      <c r="G8416" s="3">
        <v>0.25320000000000004</v>
      </c>
      <c r="H8416" s="7">
        <v>711</v>
      </c>
      <c r="I8416" s="4">
        <v>180.02520000000001</v>
      </c>
      <c r="J8416">
        <v>30</v>
      </c>
      <c r="K8416" t="s">
        <v>60</v>
      </c>
      <c r="L8416" t="s">
        <v>107</v>
      </c>
      <c r="M8416" t="s">
        <v>323</v>
      </c>
      <c r="N8416" s="2">
        <v>41730</v>
      </c>
      <c r="O8416" s="2">
        <v>42094</v>
      </c>
      <c r="P8416" t="s">
        <v>14</v>
      </c>
      <c r="Q8416" t="s">
        <v>9</v>
      </c>
      <c r="R8416" s="5" t="str">
        <f t="shared" si="397"/>
        <v/>
      </c>
      <c r="S8416" s="6" t="str">
        <f t="shared" si="398"/>
        <v/>
      </c>
      <c r="T8416">
        <f>ROUND(INT(表1[[#This Row],[合同结束日期]]-表1[[#This Row],[合同起始日期]])/365,1)</f>
        <v>1</v>
      </c>
    </row>
    <row r="8417" spans="1:20">
      <c r="A8417" s="1">
        <v>41821</v>
      </c>
      <c r="B8417" t="s">
        <v>227</v>
      </c>
      <c r="C8417">
        <f t="shared" si="396"/>
        <v>4</v>
      </c>
      <c r="D8417" t="s">
        <v>328</v>
      </c>
      <c r="E8417" s="4">
        <v>130885.2</v>
      </c>
      <c r="F8417" s="4">
        <v>5405.558759999999</v>
      </c>
      <c r="G8417" s="3">
        <v>4.1299999999999996E-2</v>
      </c>
      <c r="H8417" s="7">
        <v>9089.25</v>
      </c>
      <c r="I8417" s="4">
        <v>375.38602499999996</v>
      </c>
      <c r="J8417">
        <v>14.399999999999999</v>
      </c>
      <c r="K8417" t="s">
        <v>60</v>
      </c>
      <c r="L8417" t="s">
        <v>107</v>
      </c>
      <c r="M8417" t="s">
        <v>329</v>
      </c>
      <c r="N8417" s="2">
        <v>41787</v>
      </c>
      <c r="O8417" s="2">
        <v>42151</v>
      </c>
      <c r="P8417" t="s">
        <v>14</v>
      </c>
      <c r="Q8417" t="s">
        <v>9</v>
      </c>
      <c r="R8417" s="5" t="str">
        <f t="shared" si="397"/>
        <v/>
      </c>
      <c r="S8417" s="6" t="str">
        <f t="shared" si="398"/>
        <v/>
      </c>
      <c r="T8417">
        <f>ROUND(INT(表1[[#This Row],[合同结束日期]]-表1[[#This Row],[合同起始日期]])/365,1)</f>
        <v>1</v>
      </c>
    </row>
    <row r="8418" spans="1:20">
      <c r="A8418" s="1">
        <v>41821</v>
      </c>
      <c r="B8418" t="s">
        <v>227</v>
      </c>
      <c r="C8418">
        <f t="shared" si="396"/>
        <v>4</v>
      </c>
      <c r="D8418" t="s">
        <v>331</v>
      </c>
      <c r="E8418" s="4">
        <v>191521.19999999998</v>
      </c>
      <c r="F8418" s="4">
        <v>5400.8978399999996</v>
      </c>
      <c r="G8418" s="3">
        <v>2.8199999999999999E-2</v>
      </c>
      <c r="H8418" s="7">
        <v>13300.083333333334</v>
      </c>
      <c r="I8418" s="4">
        <v>375.06235000000004</v>
      </c>
      <c r="J8418">
        <v>14.399999999999999</v>
      </c>
      <c r="K8418" t="s">
        <v>60</v>
      </c>
      <c r="L8418" t="s">
        <v>107</v>
      </c>
      <c r="M8418" t="s">
        <v>332</v>
      </c>
      <c r="N8418" s="2">
        <v>41793</v>
      </c>
      <c r="O8418" s="2">
        <v>42157</v>
      </c>
      <c r="P8418" t="s">
        <v>14</v>
      </c>
      <c r="Q8418" t="s">
        <v>9</v>
      </c>
      <c r="R8418" s="5" t="str">
        <f t="shared" si="397"/>
        <v/>
      </c>
      <c r="S8418" s="6" t="str">
        <f t="shared" si="398"/>
        <v/>
      </c>
      <c r="T8418">
        <f>ROUND(INT(表1[[#This Row],[合同结束日期]]-表1[[#This Row],[合同起始日期]])/365,1)</f>
        <v>1</v>
      </c>
    </row>
    <row r="8419" spans="1:20">
      <c r="A8419" s="1">
        <v>41821</v>
      </c>
      <c r="B8419" t="s">
        <v>227</v>
      </c>
      <c r="C8419">
        <f t="shared" si="396"/>
        <v>4</v>
      </c>
      <c r="D8419" t="s">
        <v>307</v>
      </c>
      <c r="E8419" s="4">
        <v>45242.400000000001</v>
      </c>
      <c r="F8419" s="4">
        <v>15599.579520000003</v>
      </c>
      <c r="G8419" s="3">
        <v>0.34480000000000005</v>
      </c>
      <c r="H8419" s="7">
        <v>1047.2777777777778</v>
      </c>
      <c r="I8419" s="4">
        <v>361.10137777777788</v>
      </c>
      <c r="J8419">
        <v>43.199999999999996</v>
      </c>
      <c r="K8419" t="s">
        <v>66</v>
      </c>
      <c r="L8419" t="s">
        <v>66</v>
      </c>
      <c r="M8419" t="s">
        <v>66</v>
      </c>
      <c r="N8419" s="2">
        <v>41635</v>
      </c>
      <c r="O8419" s="2">
        <v>42364</v>
      </c>
      <c r="P8419" t="s">
        <v>24</v>
      </c>
      <c r="Q8419" t="s">
        <v>195</v>
      </c>
      <c r="R8419" s="5" t="str">
        <f t="shared" si="397"/>
        <v>0.09</v>
      </c>
      <c r="S8419" s="6" t="str">
        <f t="shared" si="398"/>
        <v>0.</v>
      </c>
      <c r="T8419">
        <f>ROUND(INT(表1[[#This Row],[合同结束日期]]-表1[[#This Row],[合同起始日期]])/365,1)</f>
        <v>2</v>
      </c>
    </row>
    <row r="8420" spans="1:20">
      <c r="A8420" s="1">
        <v>41821</v>
      </c>
      <c r="B8420" t="s">
        <v>227</v>
      </c>
      <c r="C8420">
        <f t="shared" si="396"/>
        <v>4</v>
      </c>
      <c r="D8420" t="s">
        <v>314</v>
      </c>
      <c r="E8420" s="4">
        <v>63311.639999999992</v>
      </c>
      <c r="F8420" s="4">
        <v>6597.0728880000006</v>
      </c>
      <c r="G8420" s="3">
        <v>0.10420000000000003</v>
      </c>
      <c r="H8420" s="7">
        <v>3517.313333333333</v>
      </c>
      <c r="I8420" s="4">
        <v>366.50404933333334</v>
      </c>
      <c r="J8420">
        <v>18</v>
      </c>
      <c r="K8420" t="s">
        <v>76</v>
      </c>
      <c r="L8420" t="s">
        <v>276</v>
      </c>
      <c r="M8420" t="s">
        <v>276</v>
      </c>
      <c r="N8420" s="2">
        <v>41727</v>
      </c>
      <c r="O8420" s="2">
        <v>42091</v>
      </c>
      <c r="P8420" t="s">
        <v>24</v>
      </c>
      <c r="Q8420" t="s">
        <v>83</v>
      </c>
      <c r="R8420" s="5" t="str">
        <f t="shared" si="397"/>
        <v>0.14</v>
      </c>
      <c r="S8420" s="6" t="str">
        <f t="shared" si="398"/>
        <v/>
      </c>
      <c r="T8420">
        <f>ROUND(INT(表1[[#This Row],[合同结束日期]]-表1[[#This Row],[合同起始日期]])/365,1)</f>
        <v>1</v>
      </c>
    </row>
    <row r="8421" spans="1:20">
      <c r="A8421" s="1">
        <v>41821</v>
      </c>
      <c r="B8421" t="s">
        <v>227</v>
      </c>
      <c r="C8421">
        <f t="shared" si="396"/>
        <v>4</v>
      </c>
      <c r="D8421" t="s">
        <v>334</v>
      </c>
      <c r="E8421" s="4">
        <v>27604.68</v>
      </c>
      <c r="F8421" s="4">
        <v>5567.8639560000011</v>
      </c>
      <c r="G8421" s="3">
        <v>0.20170000000000005</v>
      </c>
      <c r="H8421" s="7">
        <v>2300.39</v>
      </c>
      <c r="I8421" s="4">
        <v>463.98866300000009</v>
      </c>
      <c r="J8421">
        <v>12</v>
      </c>
      <c r="K8421" t="s">
        <v>60</v>
      </c>
      <c r="L8421" t="s">
        <v>61</v>
      </c>
      <c r="M8421" t="s">
        <v>197</v>
      </c>
      <c r="N8421" s="2">
        <v>41810</v>
      </c>
      <c r="O8421" s="2">
        <v>42174</v>
      </c>
      <c r="P8421" t="s">
        <v>24</v>
      </c>
      <c r="Q8421" t="s">
        <v>30</v>
      </c>
      <c r="R8421" s="5" t="str">
        <f t="shared" si="397"/>
        <v>0.18</v>
      </c>
      <c r="S8421" s="6" t="str">
        <f t="shared" si="398"/>
        <v/>
      </c>
      <c r="T8421">
        <f>ROUND(INT(表1[[#This Row],[合同结束日期]]-表1[[#This Row],[合同起始日期]])/365,1)</f>
        <v>1</v>
      </c>
    </row>
    <row r="8422" spans="1:20">
      <c r="A8422" s="1">
        <v>41821</v>
      </c>
      <c r="B8422" t="s">
        <v>227</v>
      </c>
      <c r="C8422">
        <f t="shared" si="396"/>
        <v>4</v>
      </c>
      <c r="D8422" t="s">
        <v>285</v>
      </c>
      <c r="E8422" s="4">
        <v>12721.199999999999</v>
      </c>
      <c r="F8422" s="4">
        <v>9599.4175200000009</v>
      </c>
      <c r="G8422" s="3">
        <v>0.75460000000000016</v>
      </c>
      <c r="H8422" s="7">
        <v>1766.8333333333333</v>
      </c>
      <c r="I8422" s="4">
        <v>1333.2524333333336</v>
      </c>
      <c r="J8422">
        <v>7.1999999999999993</v>
      </c>
      <c r="K8422" t="s">
        <v>60</v>
      </c>
      <c r="L8422" t="s">
        <v>61</v>
      </c>
      <c r="M8422" t="s">
        <v>58</v>
      </c>
      <c r="N8422" s="2">
        <v>41531</v>
      </c>
      <c r="O8422" s="2">
        <v>41895</v>
      </c>
      <c r="P8422" t="s">
        <v>24</v>
      </c>
      <c r="Q8422" t="s">
        <v>30</v>
      </c>
      <c r="R8422" s="5" t="str">
        <f t="shared" si="397"/>
        <v>0.18</v>
      </c>
      <c r="S8422" s="6" t="str">
        <f t="shared" si="398"/>
        <v/>
      </c>
      <c r="T8422">
        <f>ROUND(INT(表1[[#This Row],[合同结束日期]]-表1[[#This Row],[合同起始日期]])/365,1)</f>
        <v>1</v>
      </c>
    </row>
    <row r="8423" spans="1:20">
      <c r="A8423" s="1">
        <v>41821</v>
      </c>
      <c r="B8423" t="s">
        <v>227</v>
      </c>
      <c r="C8423">
        <f t="shared" si="396"/>
        <v>4</v>
      </c>
      <c r="D8423" t="s">
        <v>270</v>
      </c>
      <c r="E8423" s="4">
        <v>18688.272000000001</v>
      </c>
      <c r="F8423" s="4">
        <v>6600.6976703999999</v>
      </c>
      <c r="G8423" s="3">
        <v>0.35319999999999996</v>
      </c>
      <c r="H8423" s="7">
        <v>1297.7966666666669</v>
      </c>
      <c r="I8423" s="4">
        <v>458.38178266666671</v>
      </c>
      <c r="J8423">
        <v>14.399999999999999</v>
      </c>
      <c r="K8423" t="s">
        <v>11</v>
      </c>
      <c r="L8423" t="s">
        <v>13</v>
      </c>
      <c r="M8423" t="s">
        <v>34</v>
      </c>
      <c r="N8423" s="2">
        <v>41497</v>
      </c>
      <c r="O8423" s="2">
        <v>41861</v>
      </c>
      <c r="P8423" t="s">
        <v>24</v>
      </c>
      <c r="Q8423" t="s">
        <v>25</v>
      </c>
      <c r="R8423" s="5" t="str">
        <f t="shared" si="397"/>
        <v>0.15</v>
      </c>
      <c r="S8423" s="6" t="str">
        <f t="shared" si="398"/>
        <v/>
      </c>
      <c r="T8423">
        <f>ROUND(INT(表1[[#This Row],[合同结束日期]]-表1[[#This Row],[合同起始日期]])/365,1)</f>
        <v>1</v>
      </c>
    </row>
    <row r="8424" spans="1:20">
      <c r="A8424" s="1">
        <v>41821</v>
      </c>
      <c r="B8424" t="s">
        <v>227</v>
      </c>
      <c r="C8424">
        <f t="shared" si="396"/>
        <v>4</v>
      </c>
      <c r="D8424" t="s">
        <v>286</v>
      </c>
      <c r="E8424" s="4">
        <v>17958</v>
      </c>
      <c r="F8424" s="4">
        <v>5399.9706000000006</v>
      </c>
      <c r="G8424" s="3">
        <v>0.30070000000000002</v>
      </c>
      <c r="H8424" s="7">
        <v>1247.0833333333335</v>
      </c>
      <c r="I8424" s="4">
        <v>374.99795833333343</v>
      </c>
      <c r="J8424">
        <v>14.399999999999999</v>
      </c>
      <c r="K8424" t="s">
        <v>60</v>
      </c>
      <c r="L8424" t="s">
        <v>61</v>
      </c>
      <c r="M8424" t="s">
        <v>234</v>
      </c>
      <c r="N8424" s="2">
        <v>41523</v>
      </c>
      <c r="O8424" s="2">
        <v>41887</v>
      </c>
      <c r="P8424" t="s">
        <v>14</v>
      </c>
      <c r="Q8424" t="s">
        <v>37</v>
      </c>
      <c r="R8424" s="5" t="str">
        <f t="shared" si="397"/>
        <v>0.</v>
      </c>
      <c r="S8424" s="6" t="str">
        <f t="shared" si="398"/>
        <v/>
      </c>
      <c r="T8424">
        <f>ROUND(INT(表1[[#This Row],[合同结束日期]]-表1[[#This Row],[合同起始日期]])/365,1)</f>
        <v>1</v>
      </c>
    </row>
    <row r="8425" spans="1:20">
      <c r="A8425" s="1">
        <v>41821</v>
      </c>
      <c r="B8425" t="s">
        <v>227</v>
      </c>
      <c r="C8425">
        <f t="shared" ref="C8425:C8487" si="399">IF($B8425="负一层",-1,IF($B8425="负一夹层",0,IF($B8425="一层",1,IF($B8425="二层",2,IF($B8425="三层",3,IF($B8425="四层",4))))))</f>
        <v>4</v>
      </c>
      <c r="D8425" t="s">
        <v>271</v>
      </c>
      <c r="E8425" s="4">
        <v>42660.299999999996</v>
      </c>
      <c r="F8425" s="4">
        <v>6599.5484099999994</v>
      </c>
      <c r="G8425" s="3">
        <v>0.1547</v>
      </c>
      <c r="H8425" s="7">
        <v>2962.5208333333335</v>
      </c>
      <c r="I8425" s="4">
        <v>458.30197291666667</v>
      </c>
      <c r="J8425">
        <v>14.399999999999999</v>
      </c>
      <c r="K8425" t="s">
        <v>60</v>
      </c>
      <c r="L8425" t="s">
        <v>116</v>
      </c>
      <c r="M8425" t="s">
        <v>145</v>
      </c>
      <c r="N8425" s="2">
        <v>41487</v>
      </c>
      <c r="O8425" s="2">
        <v>41851</v>
      </c>
      <c r="P8425" t="s">
        <v>14</v>
      </c>
      <c r="Q8425" t="s">
        <v>37</v>
      </c>
      <c r="R8425" s="5" t="str">
        <f t="shared" ref="R8425:R8487" si="400">IF(ISERROR(FIND(",",$Q8425)),$Q8425,LEFT($Q8425,FIND(",",$Q8425)-1))</f>
        <v>0.</v>
      </c>
      <c r="S8425" s="6" t="str">
        <f t="shared" si="398"/>
        <v/>
      </c>
      <c r="T8425">
        <f>ROUND(INT(表1[[#This Row],[合同结束日期]]-表1[[#This Row],[合同起始日期]])/365,1)</f>
        <v>1</v>
      </c>
    </row>
    <row r="8426" spans="1:20">
      <c r="A8426" s="1">
        <v>41821</v>
      </c>
      <c r="B8426" t="s">
        <v>227</v>
      </c>
      <c r="C8426">
        <f t="shared" si="399"/>
        <v>4</v>
      </c>
      <c r="D8426" t="s">
        <v>272</v>
      </c>
      <c r="E8426" s="4">
        <v>43150.799999999996</v>
      </c>
      <c r="F8426" s="4">
        <v>6602.0724</v>
      </c>
      <c r="G8426" s="3">
        <v>0.15300000000000002</v>
      </c>
      <c r="H8426" s="7">
        <v>2996.5833333333335</v>
      </c>
      <c r="I8426" s="4">
        <v>458.47725000000003</v>
      </c>
      <c r="J8426">
        <v>14.399999999999999</v>
      </c>
      <c r="K8426" t="s">
        <v>11</v>
      </c>
      <c r="L8426" t="s">
        <v>12</v>
      </c>
      <c r="M8426" t="s">
        <v>110</v>
      </c>
      <c r="N8426" s="2">
        <v>41509</v>
      </c>
      <c r="O8426" s="2">
        <v>41873</v>
      </c>
      <c r="P8426" t="s">
        <v>14</v>
      </c>
      <c r="Q8426" t="s">
        <v>37</v>
      </c>
      <c r="R8426" s="5" t="str">
        <f t="shared" si="400"/>
        <v>0.</v>
      </c>
      <c r="S8426" s="6" t="str">
        <f t="shared" ref="S8426:S8488" si="401">IF(ISERROR(FIND(",",$Q8426)),"",RIGHT($Q8426,LEN($Q8426)-FIND(",",$Q8426)))</f>
        <v/>
      </c>
      <c r="T8426">
        <f>ROUND(INT(表1[[#This Row],[合同结束日期]]-表1[[#This Row],[合同起始日期]])/365,1)</f>
        <v>1</v>
      </c>
    </row>
    <row r="8427" spans="1:20">
      <c r="A8427" s="1">
        <v>41821</v>
      </c>
      <c r="B8427" t="s">
        <v>227</v>
      </c>
      <c r="C8427">
        <f t="shared" si="399"/>
        <v>4</v>
      </c>
      <c r="D8427" t="s">
        <v>287</v>
      </c>
      <c r="E8427" s="4">
        <v>29445.599999999999</v>
      </c>
      <c r="F8427" s="4">
        <v>6001.0132800000001</v>
      </c>
      <c r="G8427" s="3">
        <v>0.20380000000000001</v>
      </c>
      <c r="H8427" s="7">
        <v>1635.8666666666666</v>
      </c>
      <c r="I8427" s="4">
        <v>333.38962666666669</v>
      </c>
      <c r="J8427">
        <v>18</v>
      </c>
      <c r="K8427" t="s">
        <v>11</v>
      </c>
      <c r="L8427" t="s">
        <v>12</v>
      </c>
      <c r="M8427" t="s">
        <v>288</v>
      </c>
      <c r="N8427" s="2">
        <v>41522</v>
      </c>
      <c r="O8427" s="2">
        <v>41886</v>
      </c>
      <c r="P8427" t="s">
        <v>14</v>
      </c>
      <c r="Q8427" t="s">
        <v>37</v>
      </c>
      <c r="R8427" s="5" t="str">
        <f t="shared" si="400"/>
        <v>0.</v>
      </c>
      <c r="S8427" s="6" t="str">
        <f t="shared" si="401"/>
        <v/>
      </c>
      <c r="T8427">
        <f>ROUND(INT(表1[[#This Row],[合同结束日期]]-表1[[#This Row],[合同起始日期]])/365,1)</f>
        <v>1</v>
      </c>
    </row>
    <row r="8428" spans="1:20">
      <c r="A8428" s="1">
        <v>41821</v>
      </c>
      <c r="B8428" t="s">
        <v>227</v>
      </c>
      <c r="C8428">
        <f t="shared" si="399"/>
        <v>4</v>
      </c>
      <c r="D8428" t="s">
        <v>273</v>
      </c>
      <c r="E8428" s="4">
        <v>208551.6</v>
      </c>
      <c r="F8428" s="4">
        <v>18769.643999999997</v>
      </c>
      <c r="G8428" s="3">
        <v>8.9999999999999983E-2</v>
      </c>
      <c r="H8428" s="7">
        <v>2482.7571428571428</v>
      </c>
      <c r="I8428" s="4">
        <v>223.44814285714281</v>
      </c>
      <c r="J8428">
        <v>84</v>
      </c>
      <c r="K8428" t="s">
        <v>44</v>
      </c>
      <c r="L8428" t="s">
        <v>46</v>
      </c>
      <c r="M8428" t="s">
        <v>187</v>
      </c>
      <c r="N8428" s="2">
        <v>41502</v>
      </c>
      <c r="O8428" s="2">
        <v>42597</v>
      </c>
      <c r="P8428" t="s">
        <v>18</v>
      </c>
      <c r="Q8428" t="s">
        <v>123</v>
      </c>
      <c r="R8428" s="5" t="str">
        <f t="shared" si="400"/>
        <v>0.09</v>
      </c>
      <c r="S8428" s="6" t="str">
        <f t="shared" si="401"/>
        <v/>
      </c>
      <c r="T8428">
        <f>ROUND(INT(表1[[#This Row],[合同结束日期]]-表1[[#This Row],[合同起始日期]])/365,1)</f>
        <v>3</v>
      </c>
    </row>
    <row r="8429" spans="1:20">
      <c r="A8429" s="1">
        <v>41821</v>
      </c>
      <c r="B8429" t="s">
        <v>227</v>
      </c>
      <c r="C8429">
        <f t="shared" si="399"/>
        <v>4</v>
      </c>
      <c r="D8429" t="s">
        <v>290</v>
      </c>
      <c r="E8429" s="4">
        <v>11048.4</v>
      </c>
      <c r="F8429" s="4">
        <v>7200.2422800000013</v>
      </c>
      <c r="G8429" s="3">
        <v>0.65170000000000017</v>
      </c>
      <c r="H8429" s="7">
        <v>767.25</v>
      </c>
      <c r="I8429" s="4">
        <v>500.01682500000015</v>
      </c>
      <c r="J8429">
        <v>14.399999999999999</v>
      </c>
      <c r="K8429" t="s">
        <v>60</v>
      </c>
      <c r="L8429" t="s">
        <v>61</v>
      </c>
      <c r="M8429" t="s">
        <v>197</v>
      </c>
      <c r="N8429" s="2">
        <v>41542</v>
      </c>
      <c r="O8429" s="2">
        <v>41906</v>
      </c>
      <c r="P8429" t="s">
        <v>24</v>
      </c>
      <c r="Q8429" t="s">
        <v>59</v>
      </c>
      <c r="R8429" s="5" t="str">
        <f t="shared" si="400"/>
        <v>0.16</v>
      </c>
      <c r="S8429" s="6" t="str">
        <f t="shared" si="401"/>
        <v/>
      </c>
      <c r="T8429">
        <f>ROUND(INT(表1[[#This Row],[合同结束日期]]-表1[[#This Row],[合同起始日期]])/365,1)</f>
        <v>1</v>
      </c>
    </row>
    <row r="8430" spans="1:20">
      <c r="A8430" s="1">
        <v>41852</v>
      </c>
      <c r="B8430" t="s">
        <v>227</v>
      </c>
      <c r="C8430">
        <f t="shared" si="399"/>
        <v>4</v>
      </c>
      <c r="D8430" t="s">
        <v>245</v>
      </c>
      <c r="E8430" s="4">
        <v>148189.19999999998</v>
      </c>
      <c r="F8430" s="4">
        <v>63587.985719999997</v>
      </c>
      <c r="G8430" s="3">
        <v>0.42910000000000004</v>
      </c>
      <c r="H8430" s="7">
        <v>163.13210039630118</v>
      </c>
      <c r="I8430" s="4">
        <v>69.999984280052843</v>
      </c>
      <c r="J8430">
        <v>908.4</v>
      </c>
      <c r="K8430" t="s">
        <v>151</v>
      </c>
      <c r="L8430" t="s">
        <v>154</v>
      </c>
      <c r="M8430" t="s">
        <v>246</v>
      </c>
      <c r="N8430" s="2">
        <v>41286</v>
      </c>
      <c r="O8430" s="2">
        <v>44357</v>
      </c>
      <c r="P8430" t="s">
        <v>14</v>
      </c>
      <c r="Q8430" t="s">
        <v>9</v>
      </c>
      <c r="R8430" s="5" t="str">
        <f t="shared" si="400"/>
        <v/>
      </c>
      <c r="S8430" s="6" t="str">
        <f t="shared" si="401"/>
        <v/>
      </c>
      <c r="T8430">
        <f>ROUND(INT(表1[[#This Row],[合同结束日期]]-表1[[#This Row],[合同起始日期]])/365,1)</f>
        <v>8.4</v>
      </c>
    </row>
    <row r="8431" spans="1:20">
      <c r="A8431" s="1">
        <v>41852</v>
      </c>
      <c r="B8431" t="s">
        <v>227</v>
      </c>
      <c r="C8431">
        <f t="shared" si="399"/>
        <v>4</v>
      </c>
      <c r="D8431" t="s">
        <v>229</v>
      </c>
      <c r="E8431" s="4">
        <v>162945.60000000001</v>
      </c>
      <c r="F8431" s="4">
        <v>59980.275360000007</v>
      </c>
      <c r="G8431" s="3">
        <v>0.36810000000000004</v>
      </c>
      <c r="H8431" s="7">
        <v>190.1792717086835</v>
      </c>
      <c r="I8431" s="4">
        <v>70.004989915966405</v>
      </c>
      <c r="J8431">
        <v>856.8</v>
      </c>
      <c r="K8431" t="s">
        <v>151</v>
      </c>
      <c r="L8431" t="s">
        <v>230</v>
      </c>
      <c r="M8431" t="s">
        <v>230</v>
      </c>
      <c r="N8431" s="2">
        <v>41286</v>
      </c>
      <c r="O8431" s="2">
        <v>44327</v>
      </c>
      <c r="P8431" t="s">
        <v>14</v>
      </c>
      <c r="Q8431" t="s">
        <v>9</v>
      </c>
      <c r="R8431" s="5" t="str">
        <f t="shared" si="400"/>
        <v/>
      </c>
      <c r="S8431" s="6" t="str">
        <f t="shared" si="401"/>
        <v/>
      </c>
      <c r="T8431">
        <f>ROUND(INT(表1[[#This Row],[合同结束日期]]-表1[[#This Row],[合同起始日期]])/365,1)</f>
        <v>8.3000000000000007</v>
      </c>
    </row>
    <row r="8432" spans="1:20">
      <c r="A8432" s="1">
        <v>41852</v>
      </c>
      <c r="B8432" t="s">
        <v>227</v>
      </c>
      <c r="C8432">
        <f t="shared" si="399"/>
        <v>4</v>
      </c>
      <c r="D8432" t="s">
        <v>248</v>
      </c>
      <c r="E8432" s="4">
        <v>1013544</v>
      </c>
      <c r="F8432" s="4">
        <v>82603.835999999996</v>
      </c>
      <c r="G8432" s="3">
        <v>8.1499999999999989E-2</v>
      </c>
      <c r="H8432" s="7">
        <v>1349.2332268370608</v>
      </c>
      <c r="I8432" s="4">
        <v>109.96250798722045</v>
      </c>
      <c r="J8432">
        <v>751.19999999999993</v>
      </c>
      <c r="K8432" t="s">
        <v>44</v>
      </c>
      <c r="L8432" t="s">
        <v>72</v>
      </c>
      <c r="M8432" t="s">
        <v>71</v>
      </c>
      <c r="N8432" s="2">
        <v>41341</v>
      </c>
      <c r="O8432" s="2">
        <v>44337</v>
      </c>
      <c r="P8432" t="s">
        <v>18</v>
      </c>
      <c r="Q8432" t="s">
        <v>42</v>
      </c>
      <c r="R8432" s="5" t="str">
        <f t="shared" si="400"/>
        <v>0.08</v>
      </c>
      <c r="S8432" s="6" t="str">
        <f t="shared" si="401"/>
        <v/>
      </c>
      <c r="T8432">
        <f>ROUND(INT(表1[[#This Row],[合同结束日期]]-表1[[#This Row],[合同起始日期]])/365,1)</f>
        <v>8.1999999999999993</v>
      </c>
    </row>
    <row r="8433" spans="1:20">
      <c r="A8433" s="1">
        <v>41852</v>
      </c>
      <c r="B8433" t="s">
        <v>227</v>
      </c>
      <c r="C8433">
        <f t="shared" si="399"/>
        <v>4</v>
      </c>
      <c r="D8433" t="s">
        <v>298</v>
      </c>
      <c r="E8433" s="4">
        <v>1219857.5999999999</v>
      </c>
      <c r="F8433" s="4">
        <v>40865.229599999999</v>
      </c>
      <c r="G8433" s="3">
        <v>3.3500000000000002E-2</v>
      </c>
      <c r="H8433" s="7">
        <v>2386.262910798122</v>
      </c>
      <c r="I8433" s="4">
        <v>79.939807511737087</v>
      </c>
      <c r="J8433">
        <v>511.2</v>
      </c>
      <c r="K8433" t="s">
        <v>44</v>
      </c>
      <c r="L8433" t="s">
        <v>72</v>
      </c>
      <c r="M8433" t="s">
        <v>71</v>
      </c>
      <c r="N8433" s="2">
        <v>41256</v>
      </c>
      <c r="O8433" s="2">
        <v>44325</v>
      </c>
      <c r="P8433" t="s">
        <v>18</v>
      </c>
      <c r="Q8433" t="s">
        <v>37</v>
      </c>
      <c r="R8433" s="5" t="str">
        <f t="shared" si="400"/>
        <v>0.</v>
      </c>
      <c r="S8433" s="6" t="str">
        <f t="shared" si="401"/>
        <v/>
      </c>
      <c r="T8433">
        <f>ROUND(INT(表1[[#This Row],[合同结束日期]]-表1[[#This Row],[合同起始日期]])/365,1)</f>
        <v>8.4</v>
      </c>
    </row>
    <row r="8434" spans="1:20">
      <c r="A8434" s="1">
        <v>41852</v>
      </c>
      <c r="B8434" t="s">
        <v>227</v>
      </c>
      <c r="C8434">
        <f t="shared" si="399"/>
        <v>4</v>
      </c>
      <c r="D8434" t="s">
        <v>341</v>
      </c>
      <c r="E8434" s="4">
        <v>6194.04</v>
      </c>
      <c r="F8434" s="4">
        <v>2400.1905000000002</v>
      </c>
      <c r="G8434" s="3">
        <v>0.38750000000000001</v>
      </c>
      <c r="H8434" s="7">
        <v>114.70444444444445</v>
      </c>
      <c r="I8434" s="4">
        <v>44.447972222222226</v>
      </c>
      <c r="J8434">
        <v>54</v>
      </c>
      <c r="K8434" t="s">
        <v>44</v>
      </c>
      <c r="L8434" t="s">
        <v>46</v>
      </c>
      <c r="M8434" t="s">
        <v>45</v>
      </c>
      <c r="N8434" s="2">
        <v>41760</v>
      </c>
      <c r="O8434" s="2">
        <v>42124</v>
      </c>
      <c r="P8434" t="s">
        <v>24</v>
      </c>
      <c r="Q8434" t="s">
        <v>83</v>
      </c>
      <c r="R8434" s="5" t="str">
        <f t="shared" si="400"/>
        <v>0.14</v>
      </c>
      <c r="S8434" s="6" t="str">
        <f t="shared" si="401"/>
        <v/>
      </c>
      <c r="T8434">
        <f>ROUND(INT(表1[[#This Row],[合同结束日期]]-表1[[#This Row],[合同起始日期]])/365,1)</f>
        <v>1</v>
      </c>
    </row>
    <row r="8435" spans="1:20">
      <c r="A8435" s="1">
        <v>41883</v>
      </c>
      <c r="B8435" t="s">
        <v>227</v>
      </c>
      <c r="C8435">
        <f t="shared" si="399"/>
        <v>4</v>
      </c>
      <c r="D8435" t="s">
        <v>245</v>
      </c>
      <c r="E8435" s="4">
        <v>142386</v>
      </c>
      <c r="F8435" s="4">
        <v>63589.587599999999</v>
      </c>
      <c r="G8435" s="3">
        <v>0.4466</v>
      </c>
      <c r="H8435" s="7">
        <v>156.74372523117569</v>
      </c>
      <c r="I8435" s="4">
        <v>70.001747688243071</v>
      </c>
      <c r="J8435">
        <v>908.4</v>
      </c>
      <c r="K8435" t="s">
        <v>151</v>
      </c>
      <c r="L8435" t="s">
        <v>154</v>
      </c>
      <c r="M8435" t="s">
        <v>246</v>
      </c>
      <c r="N8435" s="2">
        <v>41286</v>
      </c>
      <c r="O8435" s="2">
        <v>44357</v>
      </c>
      <c r="P8435" t="s">
        <v>14</v>
      </c>
      <c r="Q8435" t="s">
        <v>9</v>
      </c>
      <c r="R8435" s="5" t="str">
        <f t="shared" si="400"/>
        <v/>
      </c>
      <c r="S8435" s="6" t="str">
        <f t="shared" si="401"/>
        <v/>
      </c>
      <c r="T8435">
        <f>ROUND(INT(表1[[#This Row],[合同结束日期]]-表1[[#This Row],[合同起始日期]])/365,1)</f>
        <v>8.4</v>
      </c>
    </row>
    <row r="8436" spans="1:20">
      <c r="A8436" s="1">
        <v>41883</v>
      </c>
      <c r="B8436" t="s">
        <v>227</v>
      </c>
      <c r="C8436">
        <f t="shared" si="399"/>
        <v>4</v>
      </c>
      <c r="D8436" t="s">
        <v>229</v>
      </c>
      <c r="E8436" s="4">
        <v>185983.19999999998</v>
      </c>
      <c r="F8436" s="4">
        <v>59979.581999999995</v>
      </c>
      <c r="G8436" s="3">
        <v>0.32250000000000001</v>
      </c>
      <c r="H8436" s="7">
        <v>217.0672268907563</v>
      </c>
      <c r="I8436" s="4">
        <v>70.004180672268902</v>
      </c>
      <c r="J8436">
        <v>856.8</v>
      </c>
      <c r="K8436" t="s">
        <v>151</v>
      </c>
      <c r="L8436" t="s">
        <v>230</v>
      </c>
      <c r="M8436" t="s">
        <v>230</v>
      </c>
      <c r="N8436" s="2">
        <v>41286</v>
      </c>
      <c r="O8436" s="2">
        <v>44327</v>
      </c>
      <c r="P8436" t="s">
        <v>14</v>
      </c>
      <c r="Q8436" t="s">
        <v>9</v>
      </c>
      <c r="R8436" s="5" t="str">
        <f t="shared" si="400"/>
        <v/>
      </c>
      <c r="S8436" s="6" t="str">
        <f t="shared" si="401"/>
        <v/>
      </c>
      <c r="T8436">
        <f>ROUND(INT(表1[[#This Row],[合同结束日期]]-表1[[#This Row],[合同起始日期]])/365,1)</f>
        <v>8.3000000000000007</v>
      </c>
    </row>
    <row r="8437" spans="1:20">
      <c r="A8437" s="1">
        <v>41883</v>
      </c>
      <c r="B8437" t="s">
        <v>227</v>
      </c>
      <c r="C8437">
        <f t="shared" si="399"/>
        <v>4</v>
      </c>
      <c r="D8437" t="s">
        <v>248</v>
      </c>
      <c r="E8437" s="4">
        <v>892105.2</v>
      </c>
      <c r="F8437" s="4">
        <v>82608.941519999993</v>
      </c>
      <c r="G8437" s="3">
        <v>9.2600000000000002E-2</v>
      </c>
      <c r="H8437" s="7">
        <v>1187.5734824281151</v>
      </c>
      <c r="I8437" s="4">
        <v>109.96930447284345</v>
      </c>
      <c r="J8437">
        <v>751.19999999999993</v>
      </c>
      <c r="K8437" t="s">
        <v>44</v>
      </c>
      <c r="L8437" t="s">
        <v>72</v>
      </c>
      <c r="M8437" t="s">
        <v>71</v>
      </c>
      <c r="N8437" s="2">
        <v>41341</v>
      </c>
      <c r="O8437" s="2">
        <v>44337</v>
      </c>
      <c r="P8437" t="s">
        <v>18</v>
      </c>
      <c r="Q8437" t="s">
        <v>42</v>
      </c>
      <c r="R8437" s="5" t="str">
        <f t="shared" si="400"/>
        <v>0.08</v>
      </c>
      <c r="S8437" s="6" t="str">
        <f t="shared" si="401"/>
        <v/>
      </c>
      <c r="T8437">
        <f>ROUND(INT(表1[[#This Row],[合同结束日期]]-表1[[#This Row],[合同起始日期]])/365,1)</f>
        <v>8.1999999999999993</v>
      </c>
    </row>
    <row r="8438" spans="1:20">
      <c r="A8438" s="1">
        <v>41883</v>
      </c>
      <c r="B8438" t="s">
        <v>227</v>
      </c>
      <c r="C8438">
        <f t="shared" si="399"/>
        <v>4</v>
      </c>
      <c r="D8438" t="s">
        <v>298</v>
      </c>
      <c r="E8438" s="4">
        <v>1127346</v>
      </c>
      <c r="F8438" s="4">
        <v>40922.659800000001</v>
      </c>
      <c r="G8438" s="3">
        <v>3.6299999999999999E-2</v>
      </c>
      <c r="H8438" s="7">
        <v>2205.2934272300472</v>
      </c>
      <c r="I8438" s="4">
        <v>80.052151408450712</v>
      </c>
      <c r="J8438">
        <v>511.2</v>
      </c>
      <c r="K8438" t="s">
        <v>44</v>
      </c>
      <c r="L8438" t="s">
        <v>72</v>
      </c>
      <c r="M8438" t="s">
        <v>71</v>
      </c>
      <c r="N8438" s="2">
        <v>41256</v>
      </c>
      <c r="O8438" s="2">
        <v>44325</v>
      </c>
      <c r="P8438" t="s">
        <v>18</v>
      </c>
      <c r="Q8438" t="s">
        <v>37</v>
      </c>
      <c r="R8438" s="5" t="str">
        <f t="shared" si="400"/>
        <v>0.</v>
      </c>
      <c r="S8438" s="6" t="str">
        <f t="shared" si="401"/>
        <v/>
      </c>
      <c r="T8438">
        <f>ROUND(INT(表1[[#This Row],[合同结束日期]]-表1[[#This Row],[合同起始日期]])/365,1)</f>
        <v>8.4</v>
      </c>
    </row>
    <row r="8439" spans="1:20">
      <c r="A8439" s="1">
        <v>41883</v>
      </c>
      <c r="B8439" t="s">
        <v>227</v>
      </c>
      <c r="C8439">
        <f t="shared" si="399"/>
        <v>4</v>
      </c>
      <c r="D8439" t="s">
        <v>341</v>
      </c>
      <c r="E8439" s="4">
        <v>9770.4</v>
      </c>
      <c r="F8439" s="4">
        <v>2399.61024</v>
      </c>
      <c r="G8439" s="3">
        <v>0.24560000000000001</v>
      </c>
      <c r="H8439" s="7">
        <v>180.93333333333334</v>
      </c>
      <c r="I8439" s="4">
        <v>44.437226666666668</v>
      </c>
      <c r="J8439">
        <v>54</v>
      </c>
      <c r="K8439" t="s">
        <v>44</v>
      </c>
      <c r="L8439" t="s">
        <v>46</v>
      </c>
      <c r="M8439" t="s">
        <v>45</v>
      </c>
      <c r="N8439" s="2">
        <v>41760</v>
      </c>
      <c r="O8439" s="2">
        <v>42124</v>
      </c>
      <c r="P8439" t="s">
        <v>24</v>
      </c>
      <c r="Q8439" t="s">
        <v>83</v>
      </c>
      <c r="R8439" s="5" t="str">
        <f t="shared" si="400"/>
        <v>0.14</v>
      </c>
      <c r="S8439" s="6" t="str">
        <f t="shared" si="401"/>
        <v/>
      </c>
      <c r="T8439">
        <f>ROUND(INT(表1[[#This Row],[合同结束日期]]-表1[[#This Row],[合同起始日期]])/365,1)</f>
        <v>1</v>
      </c>
    </row>
    <row r="8440" spans="1:20">
      <c r="A8440" s="1">
        <v>41913</v>
      </c>
      <c r="B8440" t="s">
        <v>227</v>
      </c>
      <c r="C8440">
        <f t="shared" si="399"/>
        <v>4</v>
      </c>
      <c r="D8440" t="s">
        <v>346</v>
      </c>
      <c r="E8440" s="4">
        <v>871500</v>
      </c>
      <c r="F8440" s="4">
        <v>96736.5</v>
      </c>
      <c r="G8440" s="3">
        <v>0.111</v>
      </c>
      <c r="H8440" s="7">
        <v>675.58139534883719</v>
      </c>
      <c r="I8440" s="4">
        <v>74.989534883720935</v>
      </c>
      <c r="J8440">
        <v>1290</v>
      </c>
      <c r="K8440" t="s">
        <v>44</v>
      </c>
      <c r="L8440" t="s">
        <v>72</v>
      </c>
      <c r="M8440" t="s">
        <v>71</v>
      </c>
      <c r="N8440" s="2">
        <v>41808</v>
      </c>
      <c r="O8440" s="2">
        <v>44729</v>
      </c>
      <c r="P8440" t="s">
        <v>24</v>
      </c>
      <c r="Q8440" t="s">
        <v>208</v>
      </c>
      <c r="R8440" s="5" t="str">
        <f t="shared" si="400"/>
        <v>0.05</v>
      </c>
      <c r="S8440" s="6" t="str">
        <f t="shared" si="401"/>
        <v/>
      </c>
      <c r="T8440">
        <f>ROUND(INT(表1[[#This Row],[合同结束日期]]-表1[[#This Row],[合同起始日期]])/365,1)</f>
        <v>8</v>
      </c>
    </row>
    <row r="8441" spans="1:20">
      <c r="A8441" s="1">
        <v>41913</v>
      </c>
      <c r="B8441" t="s">
        <v>227</v>
      </c>
      <c r="C8441">
        <f t="shared" si="399"/>
        <v>4</v>
      </c>
      <c r="D8441" t="s">
        <v>352</v>
      </c>
      <c r="E8441" s="4">
        <v>616018.79999999993</v>
      </c>
      <c r="F8441" s="4">
        <v>95606.117760000008</v>
      </c>
      <c r="G8441" s="3">
        <v>0.15520000000000003</v>
      </c>
      <c r="H8441" s="7">
        <v>966.75894538606406</v>
      </c>
      <c r="I8441" s="4">
        <v>150.04098832391716</v>
      </c>
      <c r="J8441">
        <v>637.19999999999993</v>
      </c>
      <c r="K8441" t="s">
        <v>20</v>
      </c>
      <c r="L8441" t="s">
        <v>354</v>
      </c>
      <c r="M8441" t="s">
        <v>353</v>
      </c>
      <c r="N8441" s="2">
        <v>41835</v>
      </c>
      <c r="O8441" s="2">
        <v>43660</v>
      </c>
      <c r="P8441" t="s">
        <v>14</v>
      </c>
      <c r="Q8441" t="s">
        <v>9</v>
      </c>
      <c r="R8441" s="5" t="str">
        <f t="shared" si="400"/>
        <v/>
      </c>
      <c r="S8441" s="6" t="str">
        <f t="shared" si="401"/>
        <v/>
      </c>
      <c r="T8441">
        <f>ROUND(INT(表1[[#This Row],[合同结束日期]]-表1[[#This Row],[合同起始日期]])/365,1)</f>
        <v>5</v>
      </c>
    </row>
    <row r="8442" spans="1:20">
      <c r="A8442" s="1">
        <v>41913</v>
      </c>
      <c r="B8442" t="s">
        <v>227</v>
      </c>
      <c r="C8442">
        <f t="shared" si="399"/>
        <v>4</v>
      </c>
      <c r="D8442" t="s">
        <v>245</v>
      </c>
      <c r="E8442" s="4">
        <v>161709.6</v>
      </c>
      <c r="F8442" s="4">
        <v>63584.214719999996</v>
      </c>
      <c r="G8442" s="3">
        <v>0.39319999999999994</v>
      </c>
      <c r="H8442" s="7">
        <v>178.01585204755617</v>
      </c>
      <c r="I8442" s="4">
        <v>69.995833025099074</v>
      </c>
      <c r="J8442">
        <v>908.4</v>
      </c>
      <c r="K8442" t="s">
        <v>151</v>
      </c>
      <c r="L8442" t="s">
        <v>154</v>
      </c>
      <c r="M8442" t="s">
        <v>246</v>
      </c>
      <c r="N8442" s="2">
        <v>41286</v>
      </c>
      <c r="O8442" s="2">
        <v>44357</v>
      </c>
      <c r="P8442" t="s">
        <v>14</v>
      </c>
      <c r="Q8442" t="s">
        <v>9</v>
      </c>
      <c r="R8442" s="5" t="str">
        <f t="shared" si="400"/>
        <v/>
      </c>
      <c r="S8442" s="6" t="str">
        <f t="shared" si="401"/>
        <v/>
      </c>
      <c r="T8442">
        <f>ROUND(INT(表1[[#This Row],[合同结束日期]]-表1[[#This Row],[合同起始日期]])/365,1)</f>
        <v>8.4</v>
      </c>
    </row>
    <row r="8443" spans="1:20">
      <c r="A8443" s="1">
        <v>41913</v>
      </c>
      <c r="B8443" t="s">
        <v>227</v>
      </c>
      <c r="C8443">
        <f t="shared" si="399"/>
        <v>4</v>
      </c>
      <c r="D8443" t="s">
        <v>229</v>
      </c>
      <c r="E8443" s="4">
        <v>97562.4</v>
      </c>
      <c r="F8443" s="4">
        <v>59971.607280000004</v>
      </c>
      <c r="G8443" s="3">
        <v>0.61470000000000002</v>
      </c>
      <c r="H8443" s="7">
        <v>113.86834733893558</v>
      </c>
      <c r="I8443" s="4">
        <v>69.994873109243699</v>
      </c>
      <c r="J8443">
        <v>856.8</v>
      </c>
      <c r="K8443" t="s">
        <v>151</v>
      </c>
      <c r="L8443" t="s">
        <v>230</v>
      </c>
      <c r="M8443" t="s">
        <v>230</v>
      </c>
      <c r="N8443" s="2">
        <v>41286</v>
      </c>
      <c r="O8443" s="2">
        <v>44327</v>
      </c>
      <c r="P8443" t="s">
        <v>14</v>
      </c>
      <c r="Q8443" t="s">
        <v>9</v>
      </c>
      <c r="R8443" s="5" t="str">
        <f t="shared" si="400"/>
        <v/>
      </c>
      <c r="S8443" s="6" t="str">
        <f t="shared" si="401"/>
        <v/>
      </c>
      <c r="T8443">
        <f>ROUND(INT(表1[[#This Row],[合同结束日期]]-表1[[#This Row],[合同起始日期]])/365,1)</f>
        <v>8.3000000000000007</v>
      </c>
    </row>
    <row r="8444" spans="1:20">
      <c r="A8444" s="1">
        <v>41913</v>
      </c>
      <c r="B8444" t="s">
        <v>227</v>
      </c>
      <c r="C8444">
        <f t="shared" si="399"/>
        <v>4</v>
      </c>
      <c r="D8444" t="s">
        <v>248</v>
      </c>
      <c r="E8444" s="4">
        <v>1015275.6</v>
      </c>
      <c r="F8444" s="4">
        <v>82643.433839999998</v>
      </c>
      <c r="G8444" s="3">
        <v>8.14E-2</v>
      </c>
      <c r="H8444" s="7">
        <v>1351.538338658147</v>
      </c>
      <c r="I8444" s="4">
        <v>110.01522076677317</v>
      </c>
      <c r="J8444">
        <v>751.19999999999993</v>
      </c>
      <c r="K8444" t="s">
        <v>44</v>
      </c>
      <c r="L8444" t="s">
        <v>72</v>
      </c>
      <c r="M8444" t="s">
        <v>71</v>
      </c>
      <c r="N8444" s="2">
        <v>41341</v>
      </c>
      <c r="O8444" s="2">
        <v>44337</v>
      </c>
      <c r="P8444" t="s">
        <v>18</v>
      </c>
      <c r="Q8444" t="s">
        <v>42</v>
      </c>
      <c r="R8444" s="5" t="str">
        <f t="shared" si="400"/>
        <v>0.08</v>
      </c>
      <c r="S8444" s="6" t="str">
        <f t="shared" si="401"/>
        <v/>
      </c>
      <c r="T8444">
        <f>ROUND(INT(表1[[#This Row],[合同结束日期]]-表1[[#This Row],[合同起始日期]])/365,1)</f>
        <v>8.1999999999999993</v>
      </c>
    </row>
    <row r="8445" spans="1:20">
      <c r="A8445" s="1">
        <v>41913</v>
      </c>
      <c r="B8445" t="s">
        <v>227</v>
      </c>
      <c r="C8445">
        <f t="shared" si="399"/>
        <v>4</v>
      </c>
      <c r="D8445" t="s">
        <v>298</v>
      </c>
      <c r="E8445" s="4">
        <v>1335718.8</v>
      </c>
      <c r="F8445" s="4">
        <v>40872.995280000003</v>
      </c>
      <c r="G8445" s="3">
        <v>3.0600000000000002E-2</v>
      </c>
      <c r="H8445" s="7">
        <v>2612.9084507042253</v>
      </c>
      <c r="I8445" s="4">
        <v>79.954998591549298</v>
      </c>
      <c r="J8445">
        <v>511.2</v>
      </c>
      <c r="K8445" t="s">
        <v>44</v>
      </c>
      <c r="L8445" t="s">
        <v>72</v>
      </c>
      <c r="M8445" t="s">
        <v>71</v>
      </c>
      <c r="N8445" s="2">
        <v>41256</v>
      </c>
      <c r="O8445" s="2">
        <v>44325</v>
      </c>
      <c r="P8445" t="s">
        <v>18</v>
      </c>
      <c r="Q8445" t="s">
        <v>37</v>
      </c>
      <c r="R8445" s="5" t="str">
        <f t="shared" si="400"/>
        <v>0.</v>
      </c>
      <c r="S8445" s="6" t="str">
        <f t="shared" si="401"/>
        <v/>
      </c>
      <c r="T8445">
        <f>ROUND(INT(表1[[#This Row],[合同结束日期]]-表1[[#This Row],[合同起始日期]])/365,1)</f>
        <v>8.4</v>
      </c>
    </row>
    <row r="8446" spans="1:20">
      <c r="A8446" s="1">
        <v>41913</v>
      </c>
      <c r="B8446" t="s">
        <v>227</v>
      </c>
      <c r="C8446">
        <f t="shared" si="399"/>
        <v>4</v>
      </c>
      <c r="D8446" t="s">
        <v>341</v>
      </c>
      <c r="E8446" s="4">
        <v>14865.72</v>
      </c>
      <c r="F8446" s="4">
        <v>2681.7758879999997</v>
      </c>
      <c r="G8446" s="3">
        <v>0.18039999999999998</v>
      </c>
      <c r="H8446" s="7">
        <v>275.29111111111109</v>
      </c>
      <c r="I8446" s="4">
        <v>49.662516444444435</v>
      </c>
      <c r="J8446">
        <v>54</v>
      </c>
      <c r="K8446" t="s">
        <v>44</v>
      </c>
      <c r="L8446" t="s">
        <v>46</v>
      </c>
      <c r="M8446" t="s">
        <v>45</v>
      </c>
      <c r="N8446" s="2">
        <v>41760</v>
      </c>
      <c r="O8446" s="2">
        <v>42124</v>
      </c>
      <c r="P8446" t="s">
        <v>24</v>
      </c>
      <c r="Q8446" t="s">
        <v>83</v>
      </c>
      <c r="R8446" s="5" t="str">
        <f t="shared" si="400"/>
        <v>0.14</v>
      </c>
      <c r="S8446" s="6" t="str">
        <f t="shared" si="401"/>
        <v/>
      </c>
      <c r="T8446">
        <f>ROUND(INT(表1[[#This Row],[合同结束日期]]-表1[[#This Row],[合同起始日期]])/365,1)</f>
        <v>1</v>
      </c>
    </row>
    <row r="8447" spans="1:20">
      <c r="A8447" s="1">
        <v>41944</v>
      </c>
      <c r="B8447" t="s">
        <v>227</v>
      </c>
      <c r="C8447">
        <f t="shared" si="399"/>
        <v>4</v>
      </c>
      <c r="D8447" t="s">
        <v>346</v>
      </c>
      <c r="E8447" s="4">
        <v>1079377.2</v>
      </c>
      <c r="F8447" s="4">
        <v>96712.197120000012</v>
      </c>
      <c r="G8447" s="3">
        <v>8.9600000000000013E-2</v>
      </c>
      <c r="H8447" s="7">
        <v>836.72651162790692</v>
      </c>
      <c r="I8447" s="4">
        <v>74.970695441860471</v>
      </c>
      <c r="J8447">
        <v>1290</v>
      </c>
      <c r="K8447" t="s">
        <v>44</v>
      </c>
      <c r="L8447" t="s">
        <v>72</v>
      </c>
      <c r="M8447" t="s">
        <v>71</v>
      </c>
      <c r="N8447" s="2">
        <v>41808</v>
      </c>
      <c r="O8447" s="2">
        <v>44729</v>
      </c>
      <c r="P8447" t="s">
        <v>24</v>
      </c>
      <c r="Q8447" t="s">
        <v>208</v>
      </c>
      <c r="R8447" s="5" t="str">
        <f t="shared" si="400"/>
        <v>0.05</v>
      </c>
      <c r="S8447" s="6" t="str">
        <f t="shared" si="401"/>
        <v/>
      </c>
      <c r="T8447">
        <f>ROUND(INT(表1[[#This Row],[合同结束日期]]-表1[[#This Row],[合同起始日期]])/365,1)</f>
        <v>8</v>
      </c>
    </row>
    <row r="8448" spans="1:20">
      <c r="A8448" s="1">
        <v>41944</v>
      </c>
      <c r="B8448" t="s">
        <v>227</v>
      </c>
      <c r="C8448">
        <f t="shared" si="399"/>
        <v>4</v>
      </c>
      <c r="D8448" t="s">
        <v>352</v>
      </c>
      <c r="E8448" s="4">
        <v>867574.79999999993</v>
      </c>
      <c r="F8448" s="4">
        <v>95606.742959999989</v>
      </c>
      <c r="G8448" s="3">
        <v>0.11019999999999999</v>
      </c>
      <c r="H8448" s="7">
        <v>1361.542372881356</v>
      </c>
      <c r="I8448" s="4">
        <v>150.04196949152544</v>
      </c>
      <c r="J8448">
        <v>637.19999999999993</v>
      </c>
      <c r="K8448" t="s">
        <v>20</v>
      </c>
      <c r="L8448" t="s">
        <v>354</v>
      </c>
      <c r="M8448" t="s">
        <v>353</v>
      </c>
      <c r="N8448" s="2">
        <v>41835</v>
      </c>
      <c r="O8448" s="2">
        <v>43660</v>
      </c>
      <c r="P8448" t="s">
        <v>14</v>
      </c>
      <c r="Q8448">
        <v>0</v>
      </c>
      <c r="R8448" s="5">
        <f t="shared" si="400"/>
        <v>0</v>
      </c>
      <c r="S8448" s="6" t="str">
        <f t="shared" si="401"/>
        <v/>
      </c>
      <c r="T8448">
        <f>ROUND(INT(表1[[#This Row],[合同结束日期]]-表1[[#This Row],[合同起始日期]])/365,1)</f>
        <v>5</v>
      </c>
    </row>
    <row r="8449" spans="1:20">
      <c r="A8449" s="1">
        <v>41944</v>
      </c>
      <c r="B8449" t="s">
        <v>227</v>
      </c>
      <c r="C8449">
        <f t="shared" si="399"/>
        <v>4</v>
      </c>
      <c r="D8449" t="s">
        <v>245</v>
      </c>
      <c r="E8449" s="4">
        <v>146568</v>
      </c>
      <c r="F8449" s="4">
        <v>63581.198400000001</v>
      </c>
      <c r="G8449" s="3">
        <v>0.43380000000000002</v>
      </c>
      <c r="H8449" s="7">
        <v>161.34742404227214</v>
      </c>
      <c r="I8449" s="4">
        <v>69.992512549537651</v>
      </c>
      <c r="J8449">
        <v>908.4</v>
      </c>
      <c r="K8449" t="s">
        <v>151</v>
      </c>
      <c r="L8449" t="s">
        <v>154</v>
      </c>
      <c r="M8449" t="s">
        <v>246</v>
      </c>
      <c r="N8449" s="2">
        <v>41286</v>
      </c>
      <c r="O8449" s="2">
        <v>44357</v>
      </c>
      <c r="P8449" t="s">
        <v>14</v>
      </c>
      <c r="Q8449">
        <v>0</v>
      </c>
      <c r="R8449" s="5">
        <f t="shared" si="400"/>
        <v>0</v>
      </c>
      <c r="S8449" s="6" t="str">
        <f t="shared" si="401"/>
        <v/>
      </c>
      <c r="T8449">
        <f>ROUND(INT(表1[[#This Row],[合同结束日期]]-表1[[#This Row],[合同起始日期]])/365,1)</f>
        <v>8.4</v>
      </c>
    </row>
    <row r="8450" spans="1:20">
      <c r="A8450" s="1">
        <v>41944</v>
      </c>
      <c r="B8450" t="s">
        <v>227</v>
      </c>
      <c r="C8450">
        <f t="shared" si="399"/>
        <v>4</v>
      </c>
      <c r="D8450" t="s">
        <v>229</v>
      </c>
      <c r="E8450" s="4">
        <v>101340</v>
      </c>
      <c r="F8450" s="4">
        <v>59973.012000000002</v>
      </c>
      <c r="G8450" s="3">
        <v>0.59179999999999999</v>
      </c>
      <c r="H8450" s="7">
        <v>118.27731092436976</v>
      </c>
      <c r="I8450" s="4">
        <v>69.996512605042028</v>
      </c>
      <c r="J8450">
        <v>856.8</v>
      </c>
      <c r="K8450" t="s">
        <v>151</v>
      </c>
      <c r="L8450" t="s">
        <v>230</v>
      </c>
      <c r="M8450" t="s">
        <v>230</v>
      </c>
      <c r="N8450" s="2">
        <v>41286</v>
      </c>
      <c r="O8450" s="2">
        <v>44327</v>
      </c>
      <c r="P8450" t="s">
        <v>14</v>
      </c>
      <c r="Q8450">
        <v>0</v>
      </c>
      <c r="R8450" s="5">
        <f t="shared" si="400"/>
        <v>0</v>
      </c>
      <c r="S8450" s="6" t="str">
        <f t="shared" si="401"/>
        <v/>
      </c>
      <c r="T8450">
        <f>ROUND(INT(表1[[#This Row],[合同结束日期]]-表1[[#This Row],[合同起始日期]])/365,1)</f>
        <v>8.3000000000000007</v>
      </c>
    </row>
    <row r="8451" spans="1:20">
      <c r="A8451" s="1">
        <v>41944</v>
      </c>
      <c r="B8451" t="s">
        <v>227</v>
      </c>
      <c r="C8451">
        <f t="shared" si="399"/>
        <v>4</v>
      </c>
      <c r="D8451" t="s">
        <v>248</v>
      </c>
      <c r="E8451" s="4">
        <v>919832.4</v>
      </c>
      <c r="F8451" s="4">
        <v>82600.949520000009</v>
      </c>
      <c r="G8451" s="3">
        <v>8.9800000000000005E-2</v>
      </c>
      <c r="H8451" s="7">
        <v>1224.4840255591055</v>
      </c>
      <c r="I8451" s="4">
        <v>109.9586654952077</v>
      </c>
      <c r="J8451">
        <v>751.19999999999993</v>
      </c>
      <c r="K8451" t="s">
        <v>44</v>
      </c>
      <c r="L8451" t="s">
        <v>72</v>
      </c>
      <c r="M8451" t="s">
        <v>71</v>
      </c>
      <c r="N8451" s="2">
        <v>41341</v>
      </c>
      <c r="O8451" s="2">
        <v>44337</v>
      </c>
      <c r="P8451" t="s">
        <v>18</v>
      </c>
      <c r="Q8451" t="s">
        <v>42</v>
      </c>
      <c r="R8451" s="5" t="str">
        <f t="shared" si="400"/>
        <v>0.08</v>
      </c>
      <c r="S8451" s="6" t="str">
        <f t="shared" si="401"/>
        <v/>
      </c>
      <c r="T8451">
        <f>ROUND(INT(表1[[#This Row],[合同结束日期]]-表1[[#This Row],[合同起始日期]])/365,1)</f>
        <v>8.1999999999999993</v>
      </c>
    </row>
    <row r="8452" spans="1:20">
      <c r="A8452" s="1">
        <v>41944</v>
      </c>
      <c r="B8452" t="s">
        <v>227</v>
      </c>
      <c r="C8452">
        <f t="shared" si="399"/>
        <v>4</v>
      </c>
      <c r="D8452" t="s">
        <v>298</v>
      </c>
      <c r="E8452" s="4">
        <v>1074428.3999999999</v>
      </c>
      <c r="F8452" s="4">
        <v>40935.722040000001</v>
      </c>
      <c r="G8452" s="3">
        <v>3.8100000000000002E-2</v>
      </c>
      <c r="H8452" s="7">
        <v>2101.7769953051643</v>
      </c>
      <c r="I8452" s="4">
        <v>80.077703521126764</v>
      </c>
      <c r="J8452">
        <v>511.2</v>
      </c>
      <c r="K8452" t="s">
        <v>44</v>
      </c>
      <c r="L8452" t="s">
        <v>72</v>
      </c>
      <c r="M8452" t="s">
        <v>71</v>
      </c>
      <c r="N8452" s="2">
        <v>41256</v>
      </c>
      <c r="O8452" s="2">
        <v>44325</v>
      </c>
      <c r="P8452" t="s">
        <v>18</v>
      </c>
      <c r="Q8452" t="s">
        <v>37</v>
      </c>
      <c r="R8452" s="5" t="str">
        <f t="shared" si="400"/>
        <v>0.</v>
      </c>
      <c r="S8452" s="6" t="str">
        <f t="shared" si="401"/>
        <v/>
      </c>
      <c r="T8452">
        <f>ROUND(INT(表1[[#This Row],[合同结束日期]]-表1[[#This Row],[合同起始日期]])/365,1)</f>
        <v>8.4</v>
      </c>
    </row>
    <row r="8453" spans="1:20">
      <c r="A8453" s="1">
        <v>41944</v>
      </c>
      <c r="B8453" t="s">
        <v>227</v>
      </c>
      <c r="C8453">
        <f t="shared" si="399"/>
        <v>4</v>
      </c>
      <c r="D8453" t="s">
        <v>341</v>
      </c>
      <c r="E8453" s="4">
        <v>10552.8</v>
      </c>
      <c r="F8453" s="4">
        <v>2399.7067200000001</v>
      </c>
      <c r="G8453" s="3">
        <v>0.22740000000000002</v>
      </c>
      <c r="H8453" s="7">
        <v>195.42222222222222</v>
      </c>
      <c r="I8453" s="4">
        <v>44.439013333333335</v>
      </c>
      <c r="J8453">
        <v>54</v>
      </c>
      <c r="K8453" t="s">
        <v>44</v>
      </c>
      <c r="L8453" t="s">
        <v>46</v>
      </c>
      <c r="M8453" t="s">
        <v>45</v>
      </c>
      <c r="N8453" s="2">
        <v>41760</v>
      </c>
      <c r="O8453" s="2">
        <v>42124</v>
      </c>
      <c r="P8453" t="s">
        <v>24</v>
      </c>
      <c r="Q8453" t="s">
        <v>83</v>
      </c>
      <c r="R8453" s="5" t="str">
        <f t="shared" si="400"/>
        <v>0.14</v>
      </c>
      <c r="S8453" s="6" t="str">
        <f t="shared" si="401"/>
        <v/>
      </c>
      <c r="T8453">
        <f>ROUND(INT(表1[[#This Row],[合同结束日期]]-表1[[#This Row],[合同起始日期]])/365,1)</f>
        <v>1</v>
      </c>
    </row>
    <row r="8454" spans="1:20">
      <c r="A8454" s="1">
        <v>41974</v>
      </c>
      <c r="B8454" t="s">
        <v>227</v>
      </c>
      <c r="C8454">
        <f t="shared" si="399"/>
        <v>4</v>
      </c>
      <c r="D8454" t="s">
        <v>346</v>
      </c>
      <c r="E8454" s="4">
        <v>1074018</v>
      </c>
      <c r="F8454" s="4">
        <v>96769.021800000002</v>
      </c>
      <c r="G8454" s="3">
        <v>9.01E-2</v>
      </c>
      <c r="H8454" s="7">
        <v>832.57209302325577</v>
      </c>
      <c r="I8454" s="4">
        <v>75.014745581395346</v>
      </c>
      <c r="J8454">
        <v>1290</v>
      </c>
      <c r="K8454" t="s">
        <v>44</v>
      </c>
      <c r="L8454" t="s">
        <v>72</v>
      </c>
      <c r="M8454" t="s">
        <v>71</v>
      </c>
      <c r="N8454" s="2">
        <v>41808</v>
      </c>
      <c r="O8454" s="2">
        <v>44729</v>
      </c>
      <c r="P8454" t="s">
        <v>24</v>
      </c>
      <c r="Q8454" t="s">
        <v>208</v>
      </c>
      <c r="R8454" s="5" t="str">
        <f t="shared" si="400"/>
        <v>0.05</v>
      </c>
      <c r="S8454" s="6" t="str">
        <f t="shared" si="401"/>
        <v/>
      </c>
      <c r="T8454">
        <f>ROUND(INT(表1[[#This Row],[合同结束日期]]-表1[[#This Row],[合同起始日期]])/365,1)</f>
        <v>8</v>
      </c>
    </row>
    <row r="8455" spans="1:20">
      <c r="A8455" s="1">
        <v>41974</v>
      </c>
      <c r="B8455" t="s">
        <v>227</v>
      </c>
      <c r="C8455">
        <f t="shared" si="399"/>
        <v>4</v>
      </c>
      <c r="D8455" t="s">
        <v>352</v>
      </c>
      <c r="E8455" s="4">
        <v>735292.2</v>
      </c>
      <c r="F8455" s="4">
        <v>95587.98599999999</v>
      </c>
      <c r="G8455" s="3">
        <v>0.13</v>
      </c>
      <c r="H8455" s="7">
        <v>1153.942561205273</v>
      </c>
      <c r="I8455" s="4">
        <v>150.0125329566855</v>
      </c>
      <c r="J8455">
        <v>637.19999999999993</v>
      </c>
      <c r="K8455" t="s">
        <v>20</v>
      </c>
      <c r="L8455" t="s">
        <v>354</v>
      </c>
      <c r="M8455" t="s">
        <v>353</v>
      </c>
      <c r="N8455" s="2">
        <v>41835</v>
      </c>
      <c r="O8455" s="2">
        <v>43660</v>
      </c>
      <c r="P8455" t="s">
        <v>14</v>
      </c>
      <c r="Q8455">
        <v>0</v>
      </c>
      <c r="R8455" s="5">
        <f t="shared" si="400"/>
        <v>0</v>
      </c>
      <c r="S8455" s="6" t="str">
        <f t="shared" si="401"/>
        <v/>
      </c>
      <c r="T8455">
        <f>ROUND(INT(表1[[#This Row],[合同结束日期]]-表1[[#This Row],[合同起始日期]])/365,1)</f>
        <v>5</v>
      </c>
    </row>
    <row r="8456" spans="1:20">
      <c r="A8456" s="1">
        <v>41974</v>
      </c>
      <c r="B8456" t="s">
        <v>227</v>
      </c>
      <c r="C8456">
        <f t="shared" si="399"/>
        <v>4</v>
      </c>
      <c r="D8456" t="s">
        <v>245</v>
      </c>
      <c r="E8456" s="4">
        <v>157196.4</v>
      </c>
      <c r="F8456" s="4">
        <v>63585.943800000001</v>
      </c>
      <c r="G8456" s="3">
        <v>0.40450000000000003</v>
      </c>
      <c r="H8456" s="7">
        <v>173.04755614266841</v>
      </c>
      <c r="I8456" s="4">
        <v>69.997736459709387</v>
      </c>
      <c r="J8456">
        <v>908.4</v>
      </c>
      <c r="K8456" t="s">
        <v>151</v>
      </c>
      <c r="L8456" t="s">
        <v>154</v>
      </c>
      <c r="M8456" t="s">
        <v>246</v>
      </c>
      <c r="N8456" s="2">
        <v>41286</v>
      </c>
      <c r="O8456" s="2">
        <v>44357</v>
      </c>
      <c r="P8456" t="s">
        <v>14</v>
      </c>
      <c r="Q8456">
        <v>0</v>
      </c>
      <c r="R8456" s="5">
        <f t="shared" si="400"/>
        <v>0</v>
      </c>
      <c r="S8456" s="6" t="str">
        <f t="shared" si="401"/>
        <v/>
      </c>
      <c r="T8456">
        <f>ROUND(INT(表1[[#This Row],[合同结束日期]]-表1[[#This Row],[合同起始日期]])/365,1)</f>
        <v>8.4</v>
      </c>
    </row>
    <row r="8457" spans="1:20">
      <c r="A8457" s="1">
        <v>41974</v>
      </c>
      <c r="B8457" t="s">
        <v>227</v>
      </c>
      <c r="C8457">
        <f t="shared" si="399"/>
        <v>4</v>
      </c>
      <c r="D8457" t="s">
        <v>229</v>
      </c>
      <c r="E8457" s="4">
        <v>244142.4</v>
      </c>
      <c r="F8457" s="4">
        <v>59985.787679999994</v>
      </c>
      <c r="G8457" s="3">
        <v>0.24569999999999997</v>
      </c>
      <c r="H8457" s="7">
        <v>284.94677871148463</v>
      </c>
      <c r="I8457" s="4">
        <v>70.011423529411758</v>
      </c>
      <c r="J8457">
        <v>856.8</v>
      </c>
      <c r="K8457" t="s">
        <v>151</v>
      </c>
      <c r="L8457" t="s">
        <v>230</v>
      </c>
      <c r="M8457" t="s">
        <v>230</v>
      </c>
      <c r="N8457" s="2">
        <v>41286</v>
      </c>
      <c r="O8457" s="2">
        <v>44327</v>
      </c>
      <c r="P8457" t="s">
        <v>14</v>
      </c>
      <c r="Q8457">
        <v>0</v>
      </c>
      <c r="R8457" s="5">
        <f t="shared" si="400"/>
        <v>0</v>
      </c>
      <c r="S8457" s="6" t="str">
        <f t="shared" si="401"/>
        <v/>
      </c>
      <c r="T8457">
        <f>ROUND(INT(表1[[#This Row],[合同结束日期]]-表1[[#This Row],[合同起始日期]])/365,1)</f>
        <v>8.3000000000000007</v>
      </c>
    </row>
    <row r="8458" spans="1:20">
      <c r="A8458" s="1">
        <v>41974</v>
      </c>
      <c r="B8458" t="s">
        <v>227</v>
      </c>
      <c r="C8458">
        <f t="shared" si="399"/>
        <v>4</v>
      </c>
      <c r="D8458" t="s">
        <v>248</v>
      </c>
      <c r="E8458" s="4">
        <v>1015215.6</v>
      </c>
      <c r="F8458" s="4">
        <v>82638.549839999992</v>
      </c>
      <c r="G8458" s="3">
        <v>8.14E-2</v>
      </c>
      <c r="H8458" s="7">
        <v>1351.4584664536742</v>
      </c>
      <c r="I8458" s="4">
        <v>110.00871916932907</v>
      </c>
      <c r="J8458">
        <v>751.19999999999993</v>
      </c>
      <c r="K8458" t="s">
        <v>44</v>
      </c>
      <c r="L8458" t="s">
        <v>72</v>
      </c>
      <c r="M8458" t="s">
        <v>71</v>
      </c>
      <c r="N8458" s="2">
        <v>41341</v>
      </c>
      <c r="O8458" s="2">
        <v>44337</v>
      </c>
      <c r="P8458" t="s">
        <v>18</v>
      </c>
      <c r="Q8458" t="s">
        <v>42</v>
      </c>
      <c r="R8458" s="5" t="str">
        <f t="shared" si="400"/>
        <v>0.08</v>
      </c>
      <c r="S8458" s="6" t="str">
        <f t="shared" si="401"/>
        <v/>
      </c>
      <c r="T8458">
        <f>ROUND(INT(表1[[#This Row],[合同结束日期]]-表1[[#This Row],[合同起始日期]])/365,1)</f>
        <v>8.1999999999999993</v>
      </c>
    </row>
    <row r="8459" spans="1:20">
      <c r="A8459" s="1">
        <v>41974</v>
      </c>
      <c r="B8459" t="s">
        <v>227</v>
      </c>
      <c r="C8459">
        <f t="shared" si="399"/>
        <v>4</v>
      </c>
      <c r="D8459" t="s">
        <v>298</v>
      </c>
      <c r="E8459" s="4">
        <v>1122804</v>
      </c>
      <c r="F8459" s="4">
        <v>40870.065599999994</v>
      </c>
      <c r="G8459" s="3">
        <v>3.6399999999999995E-2</v>
      </c>
      <c r="H8459" s="7">
        <v>2196.4084507042253</v>
      </c>
      <c r="I8459" s="4">
        <v>79.949267605633793</v>
      </c>
      <c r="J8459">
        <v>511.2</v>
      </c>
      <c r="K8459" t="s">
        <v>44</v>
      </c>
      <c r="L8459" t="s">
        <v>72</v>
      </c>
      <c r="M8459" t="s">
        <v>71</v>
      </c>
      <c r="N8459" s="2">
        <v>41256</v>
      </c>
      <c r="O8459" s="2">
        <v>44325</v>
      </c>
      <c r="P8459" t="s">
        <v>18</v>
      </c>
      <c r="Q8459" t="s">
        <v>37</v>
      </c>
      <c r="R8459" s="5" t="str">
        <f t="shared" si="400"/>
        <v>0.</v>
      </c>
      <c r="S8459" s="6" t="str">
        <f t="shared" si="401"/>
        <v/>
      </c>
      <c r="T8459">
        <f>ROUND(INT(表1[[#This Row],[合同结束日期]]-表1[[#This Row],[合同起始日期]])/365,1)</f>
        <v>8.4</v>
      </c>
    </row>
    <row r="8460" spans="1:20">
      <c r="A8460" s="1">
        <v>41974</v>
      </c>
      <c r="B8460" t="s">
        <v>227</v>
      </c>
      <c r="C8460">
        <f t="shared" si="399"/>
        <v>4</v>
      </c>
      <c r="D8460" t="s">
        <v>341</v>
      </c>
      <c r="E8460" s="4">
        <v>9927</v>
      </c>
      <c r="F8460" s="4">
        <v>2400.3485999999998</v>
      </c>
      <c r="G8460" s="3">
        <v>0.24179999999999999</v>
      </c>
      <c r="H8460" s="7">
        <v>183.83333333333334</v>
      </c>
      <c r="I8460" s="4">
        <v>44.450899999999997</v>
      </c>
      <c r="J8460">
        <v>54</v>
      </c>
      <c r="K8460" t="s">
        <v>44</v>
      </c>
      <c r="L8460" t="s">
        <v>46</v>
      </c>
      <c r="M8460" t="s">
        <v>45</v>
      </c>
      <c r="N8460" s="2">
        <v>41760</v>
      </c>
      <c r="O8460" s="2">
        <v>42124</v>
      </c>
      <c r="P8460" t="s">
        <v>24</v>
      </c>
      <c r="Q8460" t="s">
        <v>83</v>
      </c>
      <c r="R8460" s="5" t="str">
        <f t="shared" si="400"/>
        <v>0.14</v>
      </c>
      <c r="S8460" s="6" t="str">
        <f t="shared" si="401"/>
        <v/>
      </c>
      <c r="T8460">
        <f>ROUND(INT(表1[[#This Row],[合同结束日期]]-表1[[#This Row],[合同起始日期]])/365,1)</f>
        <v>1</v>
      </c>
    </row>
    <row r="8461" spans="1:20">
      <c r="A8461" s="1">
        <v>42005</v>
      </c>
      <c r="B8461" t="s">
        <v>227</v>
      </c>
      <c r="C8461">
        <f t="shared" si="399"/>
        <v>4</v>
      </c>
      <c r="D8461" t="s">
        <v>346</v>
      </c>
      <c r="E8461" s="4">
        <v>1055392.8</v>
      </c>
      <c r="F8461" s="4">
        <v>96779.519759999996</v>
      </c>
      <c r="G8461" s="3">
        <v>9.169999999999999E-2</v>
      </c>
      <c r="H8461" s="7">
        <v>818.13395348837219</v>
      </c>
      <c r="I8461" s="4">
        <v>75.022883534883718</v>
      </c>
      <c r="J8461">
        <v>1290</v>
      </c>
      <c r="K8461" t="s">
        <v>44</v>
      </c>
      <c r="L8461" t="s">
        <v>72</v>
      </c>
      <c r="M8461" t="s">
        <v>71</v>
      </c>
      <c r="N8461" s="2">
        <v>41808</v>
      </c>
      <c r="O8461" s="2">
        <v>44729</v>
      </c>
      <c r="P8461" t="s">
        <v>24</v>
      </c>
      <c r="Q8461" t="s">
        <v>208</v>
      </c>
      <c r="R8461" s="5" t="str">
        <f t="shared" si="400"/>
        <v>0.05</v>
      </c>
      <c r="S8461" s="6" t="str">
        <f t="shared" si="401"/>
        <v/>
      </c>
      <c r="T8461">
        <f>ROUND(INT(表1[[#This Row],[合同结束日期]]-表1[[#This Row],[合同起始日期]])/365,1)</f>
        <v>8</v>
      </c>
    </row>
    <row r="8462" spans="1:20">
      <c r="A8462" s="1">
        <v>42005</v>
      </c>
      <c r="B8462" t="s">
        <v>227</v>
      </c>
      <c r="C8462">
        <f t="shared" si="399"/>
        <v>4</v>
      </c>
      <c r="D8462" t="s">
        <v>352</v>
      </c>
      <c r="E8462" s="4">
        <v>711873.6</v>
      </c>
      <c r="F8462" s="4">
        <v>95604.624480000013</v>
      </c>
      <c r="G8462" s="3">
        <v>0.13430000000000003</v>
      </c>
      <c r="H8462" s="7">
        <v>1117.190207156309</v>
      </c>
      <c r="I8462" s="4">
        <v>150.0386448210923</v>
      </c>
      <c r="J8462">
        <v>637.19999999999993</v>
      </c>
      <c r="K8462" t="s">
        <v>20</v>
      </c>
      <c r="L8462" t="s">
        <v>354</v>
      </c>
      <c r="M8462" t="s">
        <v>353</v>
      </c>
      <c r="N8462" s="2">
        <v>41835</v>
      </c>
      <c r="O8462" s="2">
        <v>43660</v>
      </c>
      <c r="P8462" t="s">
        <v>14</v>
      </c>
      <c r="Q8462">
        <v>0</v>
      </c>
      <c r="R8462" s="5">
        <f t="shared" si="400"/>
        <v>0</v>
      </c>
      <c r="S8462" s="6" t="str">
        <f t="shared" si="401"/>
        <v/>
      </c>
      <c r="T8462">
        <f>ROUND(INT(表1[[#This Row],[合同结束日期]]-表1[[#This Row],[合同起始日期]])/365,1)</f>
        <v>5</v>
      </c>
    </row>
    <row r="8463" spans="1:20">
      <c r="A8463" s="1">
        <v>42005</v>
      </c>
      <c r="B8463" t="s">
        <v>227</v>
      </c>
      <c r="C8463">
        <f t="shared" si="399"/>
        <v>4</v>
      </c>
      <c r="D8463" t="s">
        <v>245</v>
      </c>
      <c r="E8463" s="4">
        <v>71378.399999999994</v>
      </c>
      <c r="F8463" s="4">
        <v>63591.016559999996</v>
      </c>
      <c r="G8463" s="3">
        <v>0.89090000000000003</v>
      </c>
      <c r="H8463" s="7">
        <v>78.575957727873174</v>
      </c>
      <c r="I8463" s="4">
        <v>70.003320739762216</v>
      </c>
      <c r="J8463">
        <v>908.4</v>
      </c>
      <c r="K8463" t="s">
        <v>151</v>
      </c>
      <c r="L8463" t="s">
        <v>154</v>
      </c>
      <c r="M8463" t="s">
        <v>246</v>
      </c>
      <c r="N8463" s="2">
        <v>41286</v>
      </c>
      <c r="O8463" s="2">
        <v>44357</v>
      </c>
      <c r="P8463" t="s">
        <v>14</v>
      </c>
      <c r="Q8463">
        <v>0</v>
      </c>
      <c r="R8463" s="5">
        <f t="shared" si="400"/>
        <v>0</v>
      </c>
      <c r="S8463" s="6" t="str">
        <f t="shared" si="401"/>
        <v/>
      </c>
      <c r="T8463">
        <f>ROUND(INT(表1[[#This Row],[合同结束日期]]-表1[[#This Row],[合同起始日期]])/365,1)</f>
        <v>8.4</v>
      </c>
    </row>
    <row r="8464" spans="1:20">
      <c r="A8464" s="1">
        <v>42005</v>
      </c>
      <c r="B8464" t="s">
        <v>227</v>
      </c>
      <c r="C8464">
        <f t="shared" si="399"/>
        <v>4</v>
      </c>
      <c r="D8464" t="s">
        <v>229</v>
      </c>
      <c r="E8464" s="4">
        <v>108305.4</v>
      </c>
      <c r="F8464" s="4">
        <v>59979.530520000008</v>
      </c>
      <c r="G8464" s="3">
        <v>0.55380000000000007</v>
      </c>
      <c r="H8464" s="7">
        <v>126.40686274509804</v>
      </c>
      <c r="I8464" s="4">
        <v>70.00412058823531</v>
      </c>
      <c r="J8464">
        <v>856.8</v>
      </c>
      <c r="K8464" t="s">
        <v>151</v>
      </c>
      <c r="L8464" t="s">
        <v>230</v>
      </c>
      <c r="M8464" t="s">
        <v>230</v>
      </c>
      <c r="N8464" s="2">
        <v>41286</v>
      </c>
      <c r="O8464" s="2">
        <v>44327</v>
      </c>
      <c r="P8464" t="s">
        <v>14</v>
      </c>
      <c r="Q8464">
        <v>0</v>
      </c>
      <c r="R8464" s="5">
        <f t="shared" si="400"/>
        <v>0</v>
      </c>
      <c r="S8464" s="6" t="str">
        <f t="shared" si="401"/>
        <v/>
      </c>
      <c r="T8464">
        <f>ROUND(INT(表1[[#This Row],[合同结束日期]]-表1[[#This Row],[合同起始日期]])/365,1)</f>
        <v>8.3000000000000007</v>
      </c>
    </row>
    <row r="8465" spans="1:20">
      <c r="A8465" s="1">
        <v>42005</v>
      </c>
      <c r="B8465" t="s">
        <v>227</v>
      </c>
      <c r="C8465">
        <f t="shared" si="399"/>
        <v>4</v>
      </c>
      <c r="D8465" t="s">
        <v>248</v>
      </c>
      <c r="E8465" s="4">
        <v>1004206.7999999999</v>
      </c>
      <c r="F8465" s="4">
        <v>82646.219639999981</v>
      </c>
      <c r="G8465" s="3">
        <v>8.2299999999999984E-2</v>
      </c>
      <c r="H8465" s="7">
        <v>1336.8035143769969</v>
      </c>
      <c r="I8465" s="4">
        <v>110.01892923322683</v>
      </c>
      <c r="J8465">
        <v>751.19999999999993</v>
      </c>
      <c r="K8465" t="s">
        <v>44</v>
      </c>
      <c r="L8465" t="s">
        <v>72</v>
      </c>
      <c r="M8465" t="s">
        <v>71</v>
      </c>
      <c r="N8465" s="2">
        <v>41341</v>
      </c>
      <c r="O8465" s="2">
        <v>44337</v>
      </c>
      <c r="P8465" t="s">
        <v>18</v>
      </c>
      <c r="Q8465" t="s">
        <v>42</v>
      </c>
      <c r="R8465" s="5" t="str">
        <f t="shared" si="400"/>
        <v>0.08</v>
      </c>
      <c r="S8465" s="6" t="str">
        <f t="shared" si="401"/>
        <v/>
      </c>
      <c r="T8465">
        <f>ROUND(INT(表1[[#This Row],[合同结束日期]]-表1[[#This Row],[合同起始日期]])/365,1)</f>
        <v>8.1999999999999993</v>
      </c>
    </row>
    <row r="8466" spans="1:20">
      <c r="A8466" s="1">
        <v>42005</v>
      </c>
      <c r="B8466" t="s">
        <v>227</v>
      </c>
      <c r="C8466">
        <f t="shared" si="399"/>
        <v>4</v>
      </c>
      <c r="D8466" t="s">
        <v>298</v>
      </c>
      <c r="E8466" s="4">
        <v>1307257.2</v>
      </c>
      <c r="F8466" s="4">
        <v>40917.15036</v>
      </c>
      <c r="G8466" s="3">
        <v>3.1300000000000001E-2</v>
      </c>
      <c r="H8466" s="7">
        <v>2557.2323943661972</v>
      </c>
      <c r="I8466" s="4">
        <v>80.041373943661966</v>
      </c>
      <c r="J8466">
        <v>511.2</v>
      </c>
      <c r="K8466" t="s">
        <v>44</v>
      </c>
      <c r="L8466" t="s">
        <v>72</v>
      </c>
      <c r="M8466" t="s">
        <v>71</v>
      </c>
      <c r="N8466" s="2">
        <v>41256</v>
      </c>
      <c r="O8466" s="2">
        <v>44325</v>
      </c>
      <c r="P8466" t="s">
        <v>18</v>
      </c>
      <c r="Q8466" t="s">
        <v>37</v>
      </c>
      <c r="R8466" s="5" t="str">
        <f t="shared" si="400"/>
        <v>0.</v>
      </c>
      <c r="S8466" s="6" t="str">
        <f t="shared" si="401"/>
        <v/>
      </c>
      <c r="T8466">
        <f>ROUND(INT(表1[[#This Row],[合同结束日期]]-表1[[#This Row],[合同起始日期]])/365,1)</f>
        <v>8.4</v>
      </c>
    </row>
    <row r="8467" spans="1:20">
      <c r="A8467" s="1">
        <v>42005</v>
      </c>
      <c r="B8467" t="s">
        <v>227</v>
      </c>
      <c r="C8467">
        <f t="shared" si="399"/>
        <v>4</v>
      </c>
      <c r="D8467" t="s">
        <v>341</v>
      </c>
      <c r="E8467" s="4">
        <v>10057.92</v>
      </c>
      <c r="F8467" s="4">
        <v>2399.819712</v>
      </c>
      <c r="G8467" s="3">
        <v>0.23860000000000001</v>
      </c>
      <c r="H8467" s="7">
        <v>186.25777777777779</v>
      </c>
      <c r="I8467" s="4">
        <v>44.441105777777778</v>
      </c>
      <c r="J8467">
        <v>54</v>
      </c>
      <c r="K8467" t="s">
        <v>44</v>
      </c>
      <c r="L8467" t="s">
        <v>46</v>
      </c>
      <c r="M8467" t="s">
        <v>45</v>
      </c>
      <c r="N8467" s="2">
        <v>41760</v>
      </c>
      <c r="O8467" s="2">
        <v>42124</v>
      </c>
      <c r="P8467" t="s">
        <v>24</v>
      </c>
      <c r="Q8467" t="s">
        <v>83</v>
      </c>
      <c r="R8467" s="5" t="str">
        <f t="shared" si="400"/>
        <v>0.14</v>
      </c>
      <c r="S8467" s="6" t="str">
        <f t="shared" si="401"/>
        <v/>
      </c>
      <c r="T8467">
        <f>ROUND(INT(表1[[#This Row],[合同结束日期]]-表1[[#This Row],[合同起始日期]])/365,1)</f>
        <v>1</v>
      </c>
    </row>
    <row r="8468" spans="1:20">
      <c r="A8468" s="1">
        <v>42036</v>
      </c>
      <c r="B8468" t="s">
        <v>227</v>
      </c>
      <c r="C8468">
        <f t="shared" si="399"/>
        <v>4</v>
      </c>
      <c r="D8468" t="s">
        <v>346</v>
      </c>
      <c r="E8468" s="4">
        <v>912546</v>
      </c>
      <c r="F8468" s="4">
        <v>96729.875999999989</v>
      </c>
      <c r="G8468" s="3">
        <v>0.10599999999999998</v>
      </c>
      <c r="H8468" s="7">
        <v>707.4</v>
      </c>
      <c r="I8468" s="4">
        <v>74.984399999999994</v>
      </c>
      <c r="J8468">
        <v>1290</v>
      </c>
      <c r="K8468" t="s">
        <v>44</v>
      </c>
      <c r="L8468" t="s">
        <v>72</v>
      </c>
      <c r="M8468" t="s">
        <v>71</v>
      </c>
      <c r="N8468" s="2">
        <v>41808</v>
      </c>
      <c r="O8468" s="2">
        <v>44729</v>
      </c>
      <c r="P8468" t="s">
        <v>24</v>
      </c>
      <c r="Q8468" t="s">
        <v>208</v>
      </c>
      <c r="R8468" s="5" t="str">
        <f t="shared" si="400"/>
        <v>0.05</v>
      </c>
      <c r="S8468" s="6" t="str">
        <f t="shared" si="401"/>
        <v/>
      </c>
      <c r="T8468">
        <f>ROUND(INT(表1[[#This Row],[合同结束日期]]-表1[[#This Row],[合同起始日期]])/365,1)</f>
        <v>8</v>
      </c>
    </row>
    <row r="8469" spans="1:20">
      <c r="A8469" s="1">
        <v>42036</v>
      </c>
      <c r="B8469" t="s">
        <v>227</v>
      </c>
      <c r="C8469">
        <f t="shared" si="399"/>
        <v>4</v>
      </c>
      <c r="D8469" t="s">
        <v>352</v>
      </c>
      <c r="E8469" s="4">
        <v>217484.4</v>
      </c>
      <c r="F8469" s="4">
        <v>95584.393800000005</v>
      </c>
      <c r="G8469" s="3">
        <v>0.43950000000000006</v>
      </c>
      <c r="H8469" s="7">
        <v>341.31261770244822</v>
      </c>
      <c r="I8469" s="4">
        <v>150.00689548022601</v>
      </c>
      <c r="J8469">
        <v>637.19999999999993</v>
      </c>
      <c r="K8469" t="s">
        <v>20</v>
      </c>
      <c r="L8469" t="s">
        <v>354</v>
      </c>
      <c r="M8469" t="s">
        <v>353</v>
      </c>
      <c r="N8469" s="2">
        <v>41835</v>
      </c>
      <c r="O8469" s="2">
        <v>43660</v>
      </c>
      <c r="P8469" t="s">
        <v>14</v>
      </c>
      <c r="Q8469">
        <v>0</v>
      </c>
      <c r="R8469" s="5">
        <f t="shared" si="400"/>
        <v>0</v>
      </c>
      <c r="S8469" s="6" t="str">
        <f t="shared" si="401"/>
        <v/>
      </c>
      <c r="T8469">
        <f>ROUND(INT(表1[[#This Row],[合同结束日期]]-表1[[#This Row],[合同起始日期]])/365,1)</f>
        <v>5</v>
      </c>
    </row>
    <row r="8470" spans="1:20">
      <c r="A8470" s="1">
        <v>42036</v>
      </c>
      <c r="B8470" t="s">
        <v>227</v>
      </c>
      <c r="C8470">
        <f t="shared" si="399"/>
        <v>4</v>
      </c>
      <c r="D8470" t="s">
        <v>245</v>
      </c>
      <c r="E8470" s="4">
        <v>54718.799999999996</v>
      </c>
      <c r="F8470" s="4">
        <v>63588.717480000007</v>
      </c>
      <c r="G8470" s="3">
        <v>1.1621000000000001</v>
      </c>
      <c r="H8470" s="7">
        <v>60.236459709379126</v>
      </c>
      <c r="I8470" s="4">
        <v>70.00078982826949</v>
      </c>
      <c r="J8470">
        <v>908.4</v>
      </c>
      <c r="K8470" t="s">
        <v>151</v>
      </c>
      <c r="L8470" t="s">
        <v>154</v>
      </c>
      <c r="M8470" t="s">
        <v>246</v>
      </c>
      <c r="N8470" s="2">
        <v>41286</v>
      </c>
      <c r="O8470" s="2">
        <v>44357</v>
      </c>
      <c r="P8470" t="s">
        <v>14</v>
      </c>
      <c r="Q8470">
        <v>0</v>
      </c>
      <c r="R8470" s="5">
        <f t="shared" si="400"/>
        <v>0</v>
      </c>
      <c r="S8470" s="6" t="str">
        <f t="shared" si="401"/>
        <v/>
      </c>
      <c r="T8470">
        <f>ROUND(INT(表1[[#This Row],[合同结束日期]]-表1[[#This Row],[合同起始日期]])/365,1)</f>
        <v>8.4</v>
      </c>
    </row>
    <row r="8471" spans="1:20">
      <c r="A8471" s="1">
        <v>42036</v>
      </c>
      <c r="B8471" t="s">
        <v>227</v>
      </c>
      <c r="C8471">
        <f t="shared" si="399"/>
        <v>4</v>
      </c>
      <c r="D8471" t="s">
        <v>229</v>
      </c>
      <c r="E8471" s="4">
        <v>7680</v>
      </c>
      <c r="F8471" s="4">
        <v>59976.192000000003</v>
      </c>
      <c r="G8471" s="3">
        <v>7.8094000000000001</v>
      </c>
      <c r="H8471" s="7">
        <v>8.9635854341736696</v>
      </c>
      <c r="I8471" s="4">
        <v>70.000224089635864</v>
      </c>
      <c r="J8471">
        <v>856.8</v>
      </c>
      <c r="K8471" t="s">
        <v>151</v>
      </c>
      <c r="L8471" t="s">
        <v>230</v>
      </c>
      <c r="M8471" t="s">
        <v>230</v>
      </c>
      <c r="N8471" s="2">
        <v>41286</v>
      </c>
      <c r="O8471" s="2">
        <v>44327</v>
      </c>
      <c r="P8471" t="s">
        <v>14</v>
      </c>
      <c r="Q8471">
        <v>0</v>
      </c>
      <c r="R8471" s="5">
        <f t="shared" si="400"/>
        <v>0</v>
      </c>
      <c r="S8471" s="6" t="str">
        <f t="shared" si="401"/>
        <v/>
      </c>
      <c r="T8471">
        <f>ROUND(INT(表1[[#This Row],[合同结束日期]]-表1[[#This Row],[合同起始日期]])/365,1)</f>
        <v>8.3000000000000007</v>
      </c>
    </row>
    <row r="8472" spans="1:20">
      <c r="A8472" s="1">
        <v>42036</v>
      </c>
      <c r="B8472" t="s">
        <v>227</v>
      </c>
      <c r="C8472">
        <f t="shared" si="399"/>
        <v>4</v>
      </c>
      <c r="D8472" t="s">
        <v>248</v>
      </c>
      <c r="E8472" s="4">
        <v>1015857.6</v>
      </c>
      <c r="F8472" s="4">
        <v>82589.222880000001</v>
      </c>
      <c r="G8472" s="3">
        <v>8.1299999999999997E-2</v>
      </c>
      <c r="H8472" s="7">
        <v>1352.3130990415336</v>
      </c>
      <c r="I8472" s="4">
        <v>109.94305495207669</v>
      </c>
      <c r="J8472">
        <v>751.19999999999993</v>
      </c>
      <c r="K8472" t="s">
        <v>44</v>
      </c>
      <c r="L8472" t="s">
        <v>72</v>
      </c>
      <c r="M8472" t="s">
        <v>71</v>
      </c>
      <c r="N8472" s="2">
        <v>41341</v>
      </c>
      <c r="O8472" s="2">
        <v>44337</v>
      </c>
      <c r="P8472" t="s">
        <v>18</v>
      </c>
      <c r="Q8472" t="s">
        <v>42</v>
      </c>
      <c r="R8472" s="5" t="str">
        <f t="shared" si="400"/>
        <v>0.08</v>
      </c>
      <c r="S8472" s="6" t="str">
        <f t="shared" si="401"/>
        <v/>
      </c>
      <c r="T8472">
        <f>ROUND(INT(表1[[#This Row],[合同结束日期]]-表1[[#This Row],[合同起始日期]])/365,1)</f>
        <v>8.1999999999999993</v>
      </c>
    </row>
    <row r="8473" spans="1:20">
      <c r="A8473" s="1">
        <v>42036</v>
      </c>
      <c r="B8473" t="s">
        <v>227</v>
      </c>
      <c r="C8473">
        <f t="shared" si="399"/>
        <v>4</v>
      </c>
      <c r="D8473" t="s">
        <v>298</v>
      </c>
      <c r="E8473" s="4">
        <v>1341876</v>
      </c>
      <c r="F8473" s="4">
        <v>40927.218000000008</v>
      </c>
      <c r="G8473" s="3">
        <v>3.0500000000000006E-2</v>
      </c>
      <c r="H8473" s="7">
        <v>2624.9530516431923</v>
      </c>
      <c r="I8473" s="4">
        <v>80.06106807511739</v>
      </c>
      <c r="J8473">
        <v>511.2</v>
      </c>
      <c r="K8473" t="s">
        <v>44</v>
      </c>
      <c r="L8473" t="s">
        <v>72</v>
      </c>
      <c r="M8473" t="s">
        <v>71</v>
      </c>
      <c r="N8473" s="2">
        <v>41256</v>
      </c>
      <c r="O8473" s="2">
        <v>44325</v>
      </c>
      <c r="P8473" t="s">
        <v>18</v>
      </c>
      <c r="Q8473" t="s">
        <v>37</v>
      </c>
      <c r="R8473" s="5" t="str">
        <f t="shared" si="400"/>
        <v>0.</v>
      </c>
      <c r="S8473" s="6" t="str">
        <f t="shared" si="401"/>
        <v/>
      </c>
      <c r="T8473">
        <f>ROUND(INT(表1[[#This Row],[合同结束日期]]-表1[[#This Row],[合同起始日期]])/365,1)</f>
        <v>8.4</v>
      </c>
    </row>
    <row r="8474" spans="1:20">
      <c r="A8474" s="1">
        <v>42036</v>
      </c>
      <c r="B8474" t="s">
        <v>227</v>
      </c>
      <c r="C8474">
        <f t="shared" si="399"/>
        <v>4</v>
      </c>
      <c r="D8474" t="s">
        <v>341</v>
      </c>
      <c r="E8474" s="4">
        <v>6496.8</v>
      </c>
      <c r="F8474" s="4">
        <v>2399.9179199999994</v>
      </c>
      <c r="G8474" s="3">
        <v>0.3693999999999999</v>
      </c>
      <c r="H8474" s="7">
        <v>120.31111111111112</v>
      </c>
      <c r="I8474" s="4">
        <v>44.442924444444436</v>
      </c>
      <c r="J8474">
        <v>54</v>
      </c>
      <c r="K8474" t="s">
        <v>44</v>
      </c>
      <c r="L8474" t="s">
        <v>46</v>
      </c>
      <c r="M8474" t="s">
        <v>45</v>
      </c>
      <c r="N8474" s="2">
        <v>41760</v>
      </c>
      <c r="O8474" s="2">
        <v>42124</v>
      </c>
      <c r="P8474" t="s">
        <v>24</v>
      </c>
      <c r="Q8474" t="s">
        <v>83</v>
      </c>
      <c r="R8474" s="5" t="str">
        <f t="shared" si="400"/>
        <v>0.14</v>
      </c>
      <c r="S8474" s="6" t="str">
        <f t="shared" si="401"/>
        <v/>
      </c>
      <c r="T8474">
        <f>ROUND(INT(表1[[#This Row],[合同结束日期]]-表1[[#This Row],[合同起始日期]])/365,1)</f>
        <v>1</v>
      </c>
    </row>
    <row r="8475" spans="1:20">
      <c r="A8475" s="1">
        <v>42064</v>
      </c>
      <c r="B8475" t="s">
        <v>227</v>
      </c>
      <c r="C8475">
        <f t="shared" si="399"/>
        <v>4</v>
      </c>
      <c r="D8475" t="s">
        <v>346</v>
      </c>
      <c r="E8475" s="4">
        <v>1107270</v>
      </c>
      <c r="F8475" s="4">
        <v>96775.398000000001</v>
      </c>
      <c r="G8475" s="3">
        <v>8.7400000000000005E-2</v>
      </c>
      <c r="H8475" s="7">
        <v>858.34883720930236</v>
      </c>
      <c r="I8475" s="4">
        <v>75.019688372093029</v>
      </c>
      <c r="J8475">
        <v>1290</v>
      </c>
      <c r="K8475" t="s">
        <v>44</v>
      </c>
      <c r="L8475" t="s">
        <v>72</v>
      </c>
      <c r="M8475" t="s">
        <v>71</v>
      </c>
      <c r="N8475" s="2">
        <v>41808</v>
      </c>
      <c r="O8475" s="2">
        <v>44729</v>
      </c>
      <c r="P8475" t="s">
        <v>24</v>
      </c>
      <c r="Q8475" t="s">
        <v>208</v>
      </c>
      <c r="R8475" s="5" t="str">
        <f t="shared" si="400"/>
        <v>0.05</v>
      </c>
      <c r="S8475" s="6" t="str">
        <f t="shared" si="401"/>
        <v/>
      </c>
      <c r="T8475">
        <f>ROUND(INT(表1[[#This Row],[合同结束日期]]-表1[[#This Row],[合同起始日期]])/365,1)</f>
        <v>8</v>
      </c>
    </row>
    <row r="8476" spans="1:20">
      <c r="A8476" s="1">
        <v>42064</v>
      </c>
      <c r="B8476" t="s">
        <v>227</v>
      </c>
      <c r="C8476">
        <f t="shared" si="399"/>
        <v>4</v>
      </c>
      <c r="D8476" t="s">
        <v>352</v>
      </c>
      <c r="E8476" s="4">
        <v>1270089.5999999999</v>
      </c>
      <c r="F8476" s="4">
        <v>95637.746880000006</v>
      </c>
      <c r="G8476" s="3">
        <v>7.530000000000002E-2</v>
      </c>
      <c r="H8476" s="7">
        <v>1993.2354048964219</v>
      </c>
      <c r="I8476" s="4">
        <v>150.09062598870059</v>
      </c>
      <c r="J8476">
        <v>637.19999999999993</v>
      </c>
      <c r="K8476" t="s">
        <v>20</v>
      </c>
      <c r="L8476" t="s">
        <v>354</v>
      </c>
      <c r="M8476" t="s">
        <v>353</v>
      </c>
      <c r="N8476" s="2">
        <v>41835</v>
      </c>
      <c r="O8476" s="2">
        <v>43660</v>
      </c>
      <c r="P8476" t="s">
        <v>14</v>
      </c>
      <c r="Q8476">
        <v>0</v>
      </c>
      <c r="R8476" s="5">
        <f t="shared" si="400"/>
        <v>0</v>
      </c>
      <c r="S8476" s="6" t="str">
        <f t="shared" si="401"/>
        <v/>
      </c>
      <c r="T8476">
        <f>ROUND(INT(表1[[#This Row],[合同结束日期]]-表1[[#This Row],[合同起始日期]])/365,1)</f>
        <v>5</v>
      </c>
    </row>
    <row r="8477" spans="1:20">
      <c r="A8477" s="1">
        <v>42064</v>
      </c>
      <c r="B8477" t="s">
        <v>227</v>
      </c>
      <c r="C8477">
        <f t="shared" si="399"/>
        <v>4</v>
      </c>
      <c r="D8477" t="s">
        <v>245</v>
      </c>
      <c r="E8477" s="4">
        <v>84906</v>
      </c>
      <c r="F8477" s="4">
        <v>63586.1034</v>
      </c>
      <c r="G8477" s="3">
        <v>0.74890000000000001</v>
      </c>
      <c r="H8477" s="7">
        <v>93.467635402906211</v>
      </c>
      <c r="I8477" s="4">
        <v>69.997912153236456</v>
      </c>
      <c r="J8477">
        <v>908.4</v>
      </c>
      <c r="K8477" t="s">
        <v>151</v>
      </c>
      <c r="L8477" t="s">
        <v>154</v>
      </c>
      <c r="M8477" t="s">
        <v>246</v>
      </c>
      <c r="N8477" s="2">
        <v>41286</v>
      </c>
      <c r="O8477" s="2">
        <v>44357</v>
      </c>
      <c r="P8477" t="s">
        <v>14</v>
      </c>
      <c r="Q8477">
        <v>0</v>
      </c>
      <c r="R8477" s="5">
        <f t="shared" si="400"/>
        <v>0</v>
      </c>
      <c r="S8477" s="6" t="str">
        <f t="shared" si="401"/>
        <v/>
      </c>
      <c r="T8477">
        <f>ROUND(INT(表1[[#This Row],[合同结束日期]]-表1[[#This Row],[合同起始日期]])/365,1)</f>
        <v>8.4</v>
      </c>
    </row>
    <row r="8478" spans="1:20">
      <c r="A8478" s="1">
        <v>42064</v>
      </c>
      <c r="B8478" t="s">
        <v>227</v>
      </c>
      <c r="C8478">
        <f t="shared" si="399"/>
        <v>4</v>
      </c>
      <c r="D8478" t="s">
        <v>229</v>
      </c>
      <c r="E8478" s="4">
        <v>267704.39999999997</v>
      </c>
      <c r="F8478" s="4">
        <v>59965.785600000003</v>
      </c>
      <c r="G8478" s="3">
        <v>0.22400000000000003</v>
      </c>
      <c r="H8478" s="7">
        <v>312.44677871148457</v>
      </c>
      <c r="I8478" s="4">
        <v>69.988078431372557</v>
      </c>
      <c r="J8478">
        <v>856.8</v>
      </c>
      <c r="K8478" t="s">
        <v>151</v>
      </c>
      <c r="L8478" t="s">
        <v>230</v>
      </c>
      <c r="M8478" t="s">
        <v>230</v>
      </c>
      <c r="N8478" s="2">
        <v>41286</v>
      </c>
      <c r="O8478" s="2">
        <v>44327</v>
      </c>
      <c r="P8478" t="s">
        <v>14</v>
      </c>
      <c r="Q8478">
        <v>0</v>
      </c>
      <c r="R8478" s="5">
        <f t="shared" si="400"/>
        <v>0</v>
      </c>
      <c r="S8478" s="6" t="str">
        <f t="shared" si="401"/>
        <v/>
      </c>
      <c r="T8478">
        <f>ROUND(INT(表1[[#This Row],[合同结束日期]]-表1[[#This Row],[合同起始日期]])/365,1)</f>
        <v>8.3000000000000007</v>
      </c>
    </row>
    <row r="8479" spans="1:20">
      <c r="A8479" s="1">
        <v>42064</v>
      </c>
      <c r="B8479" t="s">
        <v>227</v>
      </c>
      <c r="C8479">
        <f t="shared" si="399"/>
        <v>4</v>
      </c>
      <c r="D8479" t="s">
        <v>248</v>
      </c>
      <c r="E8479" s="4">
        <v>1123326</v>
      </c>
      <c r="F8479" s="4">
        <v>89866.08</v>
      </c>
      <c r="G8479" s="3">
        <v>0.08</v>
      </c>
      <c r="H8479" s="7">
        <v>1495.3753993610226</v>
      </c>
      <c r="I8479" s="4">
        <v>119.63003194888181</v>
      </c>
      <c r="J8479">
        <v>751.19999999999993</v>
      </c>
      <c r="K8479" t="s">
        <v>44</v>
      </c>
      <c r="L8479" t="s">
        <v>72</v>
      </c>
      <c r="M8479" t="s">
        <v>71</v>
      </c>
      <c r="N8479" s="2">
        <v>41341</v>
      </c>
      <c r="O8479" s="2">
        <v>44337</v>
      </c>
      <c r="P8479" t="s">
        <v>18</v>
      </c>
      <c r="Q8479" t="s">
        <v>42</v>
      </c>
      <c r="R8479" s="5" t="str">
        <f t="shared" si="400"/>
        <v>0.08</v>
      </c>
      <c r="S8479" s="6" t="str">
        <f t="shared" si="401"/>
        <v/>
      </c>
      <c r="T8479">
        <f>ROUND(INT(表1[[#This Row],[合同结束日期]]-表1[[#This Row],[合同起始日期]])/365,1)</f>
        <v>8.1999999999999993</v>
      </c>
    </row>
    <row r="8480" spans="1:20">
      <c r="A8480" s="1">
        <v>42064</v>
      </c>
      <c r="B8480" t="s">
        <v>227</v>
      </c>
      <c r="C8480">
        <f t="shared" si="399"/>
        <v>4</v>
      </c>
      <c r="D8480" t="s">
        <v>298</v>
      </c>
      <c r="E8480" s="4">
        <v>1427928</v>
      </c>
      <c r="F8480" s="4">
        <v>40838.7408</v>
      </c>
      <c r="G8480" s="3">
        <v>2.86E-2</v>
      </c>
      <c r="H8480" s="7">
        <v>2793.2863849765258</v>
      </c>
      <c r="I8480" s="4">
        <v>79.887990610328643</v>
      </c>
      <c r="J8480">
        <v>511.2</v>
      </c>
      <c r="K8480" t="s">
        <v>44</v>
      </c>
      <c r="L8480" t="s">
        <v>72</v>
      </c>
      <c r="M8480" t="s">
        <v>71</v>
      </c>
      <c r="N8480" s="2">
        <v>41256</v>
      </c>
      <c r="O8480" s="2">
        <v>44325</v>
      </c>
      <c r="P8480" t="s">
        <v>18</v>
      </c>
      <c r="Q8480" t="s">
        <v>37</v>
      </c>
      <c r="R8480" s="5" t="str">
        <f t="shared" si="400"/>
        <v>0.</v>
      </c>
      <c r="S8480" s="6" t="str">
        <f t="shared" si="401"/>
        <v/>
      </c>
      <c r="T8480">
        <f>ROUND(INT(表1[[#This Row],[合同结束日期]]-表1[[#This Row],[合同起始日期]])/365,1)</f>
        <v>8.4</v>
      </c>
    </row>
    <row r="8481" spans="1:20">
      <c r="A8481" s="1">
        <v>42064</v>
      </c>
      <c r="B8481" t="s">
        <v>227</v>
      </c>
      <c r="C8481">
        <f t="shared" si="399"/>
        <v>4</v>
      </c>
      <c r="D8481" t="s">
        <v>341</v>
      </c>
      <c r="E8481" s="4">
        <v>11705.52</v>
      </c>
      <c r="F8481" s="4">
        <v>2399.6315999999997</v>
      </c>
      <c r="G8481" s="3">
        <v>0.20499999999999996</v>
      </c>
      <c r="H8481" s="7">
        <v>216.76888888888891</v>
      </c>
      <c r="I8481" s="4">
        <v>44.437622222222217</v>
      </c>
      <c r="J8481">
        <v>54</v>
      </c>
      <c r="K8481" t="s">
        <v>44</v>
      </c>
      <c r="L8481" t="s">
        <v>46</v>
      </c>
      <c r="M8481" t="s">
        <v>45</v>
      </c>
      <c r="N8481" s="2">
        <v>41760</v>
      </c>
      <c r="O8481" s="2">
        <v>42124</v>
      </c>
      <c r="P8481" t="s">
        <v>24</v>
      </c>
      <c r="Q8481" t="s">
        <v>83</v>
      </c>
      <c r="R8481" s="5" t="str">
        <f t="shared" si="400"/>
        <v>0.14</v>
      </c>
      <c r="S8481" s="6" t="str">
        <f t="shared" si="401"/>
        <v/>
      </c>
      <c r="T8481">
        <f>ROUND(INT(表1[[#This Row],[合同结束日期]]-表1[[#This Row],[合同起始日期]])/365,1)</f>
        <v>1</v>
      </c>
    </row>
    <row r="8482" spans="1:20">
      <c r="A8482" s="1">
        <v>42095</v>
      </c>
      <c r="B8482" t="s">
        <v>227</v>
      </c>
      <c r="C8482">
        <f t="shared" si="399"/>
        <v>4</v>
      </c>
      <c r="D8482" t="s">
        <v>346</v>
      </c>
      <c r="E8482" s="4">
        <v>825625.2</v>
      </c>
      <c r="F8482" s="4">
        <v>96763.273440000004</v>
      </c>
      <c r="G8482" s="3">
        <v>0.11720000000000001</v>
      </c>
      <c r="H8482" s="7">
        <v>640.01953488372089</v>
      </c>
      <c r="I8482" s="4">
        <v>75.010289488372095</v>
      </c>
      <c r="J8482">
        <v>1290</v>
      </c>
      <c r="K8482" t="s">
        <v>44</v>
      </c>
      <c r="L8482" t="s">
        <v>72</v>
      </c>
      <c r="M8482" t="s">
        <v>71</v>
      </c>
      <c r="N8482" s="2">
        <v>41808</v>
      </c>
      <c r="O8482" s="2">
        <v>44729</v>
      </c>
      <c r="P8482" t="s">
        <v>24</v>
      </c>
      <c r="Q8482">
        <v>0.05</v>
      </c>
      <c r="R8482" s="5">
        <f t="shared" si="400"/>
        <v>0.05</v>
      </c>
      <c r="S8482" s="6" t="str">
        <f t="shared" si="401"/>
        <v/>
      </c>
      <c r="T8482">
        <f>ROUND(INT(表1[[#This Row],[合同结束日期]]-表1[[#This Row],[合同起始日期]])/365,1)</f>
        <v>8</v>
      </c>
    </row>
    <row r="8483" spans="1:20">
      <c r="A8483" s="1">
        <v>42095</v>
      </c>
      <c r="B8483" t="s">
        <v>227</v>
      </c>
      <c r="C8483">
        <f t="shared" si="399"/>
        <v>4</v>
      </c>
      <c r="D8483" t="s">
        <v>352</v>
      </c>
      <c r="E8483" s="4">
        <v>861598.79999999993</v>
      </c>
      <c r="F8483" s="4">
        <v>95551.306919999988</v>
      </c>
      <c r="G8483" s="3">
        <v>0.1109</v>
      </c>
      <c r="H8483" s="7">
        <v>1352.1638418079096</v>
      </c>
      <c r="I8483" s="4">
        <v>149.95497005649716</v>
      </c>
      <c r="J8483">
        <v>637.19999999999993</v>
      </c>
      <c r="K8483" t="s">
        <v>20</v>
      </c>
      <c r="L8483" t="s">
        <v>354</v>
      </c>
      <c r="M8483" t="s">
        <v>353</v>
      </c>
      <c r="N8483" s="2">
        <v>41835</v>
      </c>
      <c r="O8483" s="2">
        <v>43660</v>
      </c>
      <c r="P8483" t="s">
        <v>14</v>
      </c>
      <c r="Q8483">
        <v>0</v>
      </c>
      <c r="R8483" s="5">
        <f t="shared" si="400"/>
        <v>0</v>
      </c>
      <c r="S8483" s="6" t="str">
        <f t="shared" si="401"/>
        <v/>
      </c>
      <c r="T8483">
        <f>ROUND(INT(表1[[#This Row],[合同结束日期]]-表1[[#This Row],[合同起始日期]])/365,1)</f>
        <v>5</v>
      </c>
    </row>
    <row r="8484" spans="1:20">
      <c r="A8484" s="1">
        <v>42095</v>
      </c>
      <c r="B8484" t="s">
        <v>227</v>
      </c>
      <c r="C8484">
        <f t="shared" si="399"/>
        <v>4</v>
      </c>
      <c r="D8484" t="s">
        <v>245</v>
      </c>
      <c r="E8484" s="4">
        <v>85390.8</v>
      </c>
      <c r="F8484" s="4">
        <v>63590.528760000001</v>
      </c>
      <c r="G8484" s="3">
        <v>0.74470000000000003</v>
      </c>
      <c r="H8484" s="7">
        <v>94.001321003963014</v>
      </c>
      <c r="I8484" s="4">
        <v>70.002783751651265</v>
      </c>
      <c r="J8484">
        <v>908.4</v>
      </c>
      <c r="K8484" t="s">
        <v>151</v>
      </c>
      <c r="L8484" t="s">
        <v>154</v>
      </c>
      <c r="M8484" t="s">
        <v>246</v>
      </c>
      <c r="N8484" s="2">
        <v>41286</v>
      </c>
      <c r="O8484" s="2">
        <v>44357</v>
      </c>
      <c r="P8484" t="s">
        <v>14</v>
      </c>
      <c r="Q8484">
        <v>0</v>
      </c>
      <c r="R8484" s="5">
        <f t="shared" si="400"/>
        <v>0</v>
      </c>
      <c r="S8484" s="6" t="str">
        <f t="shared" si="401"/>
        <v/>
      </c>
      <c r="T8484">
        <f>ROUND(INT(表1[[#This Row],[合同结束日期]]-表1[[#This Row],[合同起始日期]])/365,1)</f>
        <v>8.4</v>
      </c>
    </row>
    <row r="8485" spans="1:20">
      <c r="A8485" s="1">
        <v>42095</v>
      </c>
      <c r="B8485" t="s">
        <v>227</v>
      </c>
      <c r="C8485">
        <f t="shared" si="399"/>
        <v>4</v>
      </c>
      <c r="D8485" t="s">
        <v>229</v>
      </c>
      <c r="E8485" s="4">
        <v>144000</v>
      </c>
      <c r="F8485" s="4">
        <v>59976</v>
      </c>
      <c r="G8485" s="3">
        <v>0.41649999999999998</v>
      </c>
      <c r="H8485" s="7">
        <v>168.0672268907563</v>
      </c>
      <c r="I8485" s="4">
        <v>70</v>
      </c>
      <c r="J8485">
        <v>856.8</v>
      </c>
      <c r="K8485" t="s">
        <v>151</v>
      </c>
      <c r="L8485" t="s">
        <v>230</v>
      </c>
      <c r="M8485" t="s">
        <v>230</v>
      </c>
      <c r="N8485" s="2">
        <v>41286</v>
      </c>
      <c r="O8485" s="2">
        <v>44327</v>
      </c>
      <c r="P8485" t="s">
        <v>14</v>
      </c>
      <c r="Q8485">
        <v>0</v>
      </c>
      <c r="R8485" s="5">
        <f t="shared" si="400"/>
        <v>0</v>
      </c>
      <c r="S8485" s="6" t="str">
        <f t="shared" si="401"/>
        <v/>
      </c>
      <c r="T8485">
        <f>ROUND(INT(表1[[#This Row],[合同结束日期]]-表1[[#This Row],[合同起始日期]])/365,1)</f>
        <v>8.3000000000000007</v>
      </c>
    </row>
    <row r="8486" spans="1:20">
      <c r="A8486" s="1">
        <v>42095</v>
      </c>
      <c r="B8486" t="s">
        <v>227</v>
      </c>
      <c r="C8486">
        <f t="shared" si="399"/>
        <v>4</v>
      </c>
      <c r="D8486" t="s">
        <v>248</v>
      </c>
      <c r="E8486" s="4">
        <v>1040062.7999999999</v>
      </c>
      <c r="F8486" s="4">
        <v>83205.024000000005</v>
      </c>
      <c r="G8486" s="3">
        <v>8.0000000000000016E-2</v>
      </c>
      <c r="H8486" s="7">
        <v>1384.535143769968</v>
      </c>
      <c r="I8486" s="4">
        <v>110.76281150159745</v>
      </c>
      <c r="J8486">
        <v>751.19999999999993</v>
      </c>
      <c r="K8486" t="s">
        <v>44</v>
      </c>
      <c r="L8486" t="s">
        <v>72</v>
      </c>
      <c r="M8486" t="s">
        <v>71</v>
      </c>
      <c r="N8486" s="2">
        <v>41341</v>
      </c>
      <c r="O8486" s="2">
        <v>44337</v>
      </c>
      <c r="P8486" t="s">
        <v>18</v>
      </c>
      <c r="Q8486">
        <v>0.08</v>
      </c>
      <c r="R8486" s="5">
        <f t="shared" si="400"/>
        <v>0.08</v>
      </c>
      <c r="S8486" s="6" t="str">
        <f t="shared" si="401"/>
        <v/>
      </c>
      <c r="T8486">
        <f>ROUND(INT(表1[[#This Row],[合同结束日期]]-表1[[#This Row],[合同起始日期]])/365,1)</f>
        <v>8.1999999999999993</v>
      </c>
    </row>
    <row r="8487" spans="1:20">
      <c r="A8487" s="1">
        <v>42095</v>
      </c>
      <c r="B8487" t="s">
        <v>227</v>
      </c>
      <c r="C8487">
        <f t="shared" si="399"/>
        <v>4</v>
      </c>
      <c r="D8487" t="s">
        <v>298</v>
      </c>
      <c r="E8487" s="4">
        <v>1278181.2</v>
      </c>
      <c r="F8487" s="4">
        <v>40901.7984</v>
      </c>
      <c r="G8487" s="3">
        <v>3.2000000000000001E-2</v>
      </c>
      <c r="H8487" s="7">
        <v>2500.3544600938967</v>
      </c>
      <c r="I8487" s="4">
        <v>80.011342723004702</v>
      </c>
      <c r="J8487">
        <v>511.2</v>
      </c>
      <c r="K8487" t="s">
        <v>44</v>
      </c>
      <c r="L8487" t="s">
        <v>72</v>
      </c>
      <c r="M8487" t="s">
        <v>71</v>
      </c>
      <c r="N8487" s="2">
        <v>41256</v>
      </c>
      <c r="O8487" s="2">
        <v>44325</v>
      </c>
      <c r="P8487" t="s">
        <v>18</v>
      </c>
      <c r="Q8487">
        <v>0</v>
      </c>
      <c r="R8487" s="5">
        <f t="shared" si="400"/>
        <v>0</v>
      </c>
      <c r="S8487" s="6" t="str">
        <f t="shared" si="401"/>
        <v/>
      </c>
      <c r="T8487">
        <f>ROUND(INT(表1[[#This Row],[合同结束日期]]-表1[[#This Row],[合同起始日期]])/365,1)</f>
        <v>8.4</v>
      </c>
    </row>
    <row r="8488" spans="1:20">
      <c r="A8488" s="1">
        <v>42095</v>
      </c>
      <c r="B8488" t="s">
        <v>227</v>
      </c>
      <c r="C8488">
        <f t="shared" ref="C8488:C8551" si="402">IF($B8488="负一层",-1,IF($B8488="负一夹层",0,IF($B8488="一层",1,IF($B8488="二层",2,IF($B8488="三层",3,IF($B8488="四层",4))))))</f>
        <v>4</v>
      </c>
      <c r="D8488" t="s">
        <v>341</v>
      </c>
      <c r="E8488" s="4">
        <v>7726.44</v>
      </c>
      <c r="F8488" s="4">
        <v>2399.8322640000001</v>
      </c>
      <c r="G8488" s="3">
        <v>0.31060000000000004</v>
      </c>
      <c r="H8488" s="7">
        <v>143.08222222222221</v>
      </c>
      <c r="I8488" s="4">
        <v>44.441338222222221</v>
      </c>
      <c r="J8488">
        <v>54</v>
      </c>
      <c r="K8488" t="s">
        <v>44</v>
      </c>
      <c r="L8488" t="s">
        <v>46</v>
      </c>
      <c r="M8488" t="s">
        <v>45</v>
      </c>
      <c r="N8488" s="2">
        <v>41760</v>
      </c>
      <c r="O8488" s="2">
        <v>42124</v>
      </c>
      <c r="P8488" t="s">
        <v>24</v>
      </c>
      <c r="Q8488">
        <v>0.14000000000000001</v>
      </c>
      <c r="R8488" s="5">
        <f t="shared" ref="R8488:R8551" si="403">IF(ISERROR(FIND(",",$Q8488)),$Q8488,LEFT($Q8488,FIND(",",$Q8488)-1))</f>
        <v>0.14000000000000001</v>
      </c>
      <c r="S8488" s="6" t="str">
        <f t="shared" si="401"/>
        <v/>
      </c>
      <c r="T8488">
        <f>ROUND(INT(表1[[#This Row],[合同结束日期]]-表1[[#This Row],[合同起始日期]])/365,1)</f>
        <v>1</v>
      </c>
    </row>
    <row r="8489" spans="1:20">
      <c r="A8489" s="1">
        <v>42125</v>
      </c>
      <c r="B8489" t="s">
        <v>227</v>
      </c>
      <c r="C8489">
        <f t="shared" si="402"/>
        <v>4</v>
      </c>
      <c r="D8489" t="s">
        <v>346</v>
      </c>
      <c r="E8489" s="4">
        <v>838935.6</v>
      </c>
      <c r="F8489" s="4">
        <v>96729.274680000002</v>
      </c>
      <c r="G8489" s="3">
        <v>0.1153</v>
      </c>
      <c r="H8489" s="7">
        <v>650.33767441860459</v>
      </c>
      <c r="I8489" s="4">
        <v>74.983933860465115</v>
      </c>
      <c r="J8489">
        <v>1290</v>
      </c>
      <c r="K8489" t="s">
        <v>44</v>
      </c>
      <c r="L8489" t="s">
        <v>72</v>
      </c>
      <c r="M8489" t="s">
        <v>71</v>
      </c>
      <c r="N8489" s="2">
        <v>41808</v>
      </c>
      <c r="O8489" s="2">
        <v>44729</v>
      </c>
      <c r="P8489" t="s">
        <v>24</v>
      </c>
      <c r="Q8489" t="s">
        <v>208</v>
      </c>
      <c r="R8489" s="5" t="str">
        <f t="shared" si="403"/>
        <v>0.05</v>
      </c>
      <c r="S8489" s="6" t="str">
        <f t="shared" ref="S8489:S8552" si="404">IF(ISERROR(FIND(",",$Q8489)),"",RIGHT($Q8489,LEN($Q8489)-FIND(",",$Q8489)))</f>
        <v/>
      </c>
      <c r="T8489">
        <f>ROUND(INT(表1[[#This Row],[合同结束日期]]-表1[[#This Row],[合同起始日期]])/365,1)</f>
        <v>8</v>
      </c>
    </row>
    <row r="8490" spans="1:20">
      <c r="A8490" s="1">
        <v>42125</v>
      </c>
      <c r="B8490" t="s">
        <v>227</v>
      </c>
      <c r="C8490">
        <f t="shared" si="402"/>
        <v>4</v>
      </c>
      <c r="D8490" t="s">
        <v>352</v>
      </c>
      <c r="E8490" s="4">
        <v>898314</v>
      </c>
      <c r="F8490" s="4">
        <v>95580.609599999996</v>
      </c>
      <c r="G8490" s="3">
        <v>0.10639999999999999</v>
      </c>
      <c r="H8490" s="7">
        <v>1409.783427495292</v>
      </c>
      <c r="I8490" s="4">
        <v>150.00095668549906</v>
      </c>
      <c r="J8490">
        <v>637.19999999999993</v>
      </c>
      <c r="K8490" t="s">
        <v>20</v>
      </c>
      <c r="L8490" t="s">
        <v>354</v>
      </c>
      <c r="M8490" t="s">
        <v>353</v>
      </c>
      <c r="N8490" s="2">
        <v>41835</v>
      </c>
      <c r="O8490" s="2">
        <v>43660</v>
      </c>
      <c r="P8490" t="s">
        <v>14</v>
      </c>
      <c r="Q8490">
        <v>0</v>
      </c>
      <c r="R8490" s="5">
        <f t="shared" si="403"/>
        <v>0</v>
      </c>
      <c r="S8490" s="6" t="str">
        <f t="shared" si="404"/>
        <v/>
      </c>
      <c r="T8490">
        <f>ROUND(INT(表1[[#This Row],[合同结束日期]]-表1[[#This Row],[合同起始日期]])/365,1)</f>
        <v>5</v>
      </c>
    </row>
    <row r="8491" spans="1:20">
      <c r="A8491" s="1">
        <v>42125</v>
      </c>
      <c r="B8491" t="s">
        <v>227</v>
      </c>
      <c r="C8491">
        <f t="shared" si="402"/>
        <v>4</v>
      </c>
      <c r="D8491" t="s">
        <v>245</v>
      </c>
      <c r="E8491" s="4">
        <v>92002.8</v>
      </c>
      <c r="F8491" s="4">
        <v>63592.335359999997</v>
      </c>
      <c r="G8491" s="3">
        <v>0.69119999999999993</v>
      </c>
      <c r="H8491" s="7">
        <v>101.28005284015853</v>
      </c>
      <c r="I8491" s="4">
        <v>70.004772523117566</v>
      </c>
      <c r="J8491">
        <v>908.4</v>
      </c>
      <c r="K8491" t="s">
        <v>151</v>
      </c>
      <c r="L8491" t="s">
        <v>154</v>
      </c>
      <c r="M8491" t="s">
        <v>246</v>
      </c>
      <c r="N8491" s="2">
        <v>41286</v>
      </c>
      <c r="O8491" s="2">
        <v>44357</v>
      </c>
      <c r="P8491" t="s">
        <v>14</v>
      </c>
      <c r="Q8491">
        <v>0</v>
      </c>
      <c r="R8491" s="5">
        <f t="shared" si="403"/>
        <v>0</v>
      </c>
      <c r="S8491" s="6" t="str">
        <f t="shared" si="404"/>
        <v/>
      </c>
      <c r="T8491">
        <f>ROUND(INT(表1[[#This Row],[合同结束日期]]-表1[[#This Row],[合同起始日期]])/365,1)</f>
        <v>8.4</v>
      </c>
    </row>
    <row r="8492" spans="1:20">
      <c r="A8492" s="1">
        <v>42125</v>
      </c>
      <c r="B8492" t="s">
        <v>227</v>
      </c>
      <c r="C8492">
        <f t="shared" si="402"/>
        <v>4</v>
      </c>
      <c r="D8492" t="s">
        <v>229</v>
      </c>
      <c r="E8492" s="4">
        <v>123915.59999999999</v>
      </c>
      <c r="F8492" s="4">
        <v>59975.150399999999</v>
      </c>
      <c r="G8492" s="3">
        <v>0.48400000000000004</v>
      </c>
      <c r="H8492" s="7">
        <v>144.62605042016807</v>
      </c>
      <c r="I8492" s="4">
        <v>69.999008403361344</v>
      </c>
      <c r="J8492">
        <v>856.8</v>
      </c>
      <c r="K8492" t="s">
        <v>151</v>
      </c>
      <c r="L8492" t="s">
        <v>230</v>
      </c>
      <c r="M8492" t="s">
        <v>230</v>
      </c>
      <c r="N8492" s="2">
        <v>41286</v>
      </c>
      <c r="O8492" s="2">
        <v>44327</v>
      </c>
      <c r="P8492" t="s">
        <v>14</v>
      </c>
      <c r="Q8492">
        <v>0</v>
      </c>
      <c r="R8492" s="5">
        <f t="shared" si="403"/>
        <v>0</v>
      </c>
      <c r="S8492" s="6" t="str">
        <f t="shared" si="404"/>
        <v/>
      </c>
      <c r="T8492">
        <f>ROUND(INT(表1[[#This Row],[合同结束日期]]-表1[[#This Row],[合同起始日期]])/365,1)</f>
        <v>8.3000000000000007</v>
      </c>
    </row>
    <row r="8493" spans="1:20">
      <c r="A8493" s="1">
        <v>42125</v>
      </c>
      <c r="B8493" t="s">
        <v>227</v>
      </c>
      <c r="C8493">
        <f t="shared" si="402"/>
        <v>4</v>
      </c>
      <c r="D8493" t="s">
        <v>248</v>
      </c>
      <c r="E8493" s="4">
        <v>1042951.2</v>
      </c>
      <c r="F8493" s="4">
        <v>85104.817920000016</v>
      </c>
      <c r="G8493" s="3">
        <v>8.160000000000002E-2</v>
      </c>
      <c r="H8493" s="7">
        <v>1388.3801916932907</v>
      </c>
      <c r="I8493" s="4">
        <v>113.29182364217256</v>
      </c>
      <c r="J8493">
        <v>751.19999999999993</v>
      </c>
      <c r="K8493" t="s">
        <v>44</v>
      </c>
      <c r="L8493" t="s">
        <v>72</v>
      </c>
      <c r="M8493" t="s">
        <v>71</v>
      </c>
      <c r="N8493" s="2">
        <v>41341</v>
      </c>
      <c r="O8493" s="2">
        <v>44337</v>
      </c>
      <c r="P8493" t="s">
        <v>18</v>
      </c>
      <c r="Q8493" t="s">
        <v>408</v>
      </c>
      <c r="R8493" s="5" t="str">
        <f t="shared" si="403"/>
        <v>0.08</v>
      </c>
      <c r="S8493" s="6" t="str">
        <f t="shared" si="404"/>
        <v>0.09</v>
      </c>
      <c r="T8493">
        <f>ROUND(INT(表1[[#This Row],[合同结束日期]]-表1[[#This Row],[合同起始日期]])/365,1)</f>
        <v>8.1999999999999993</v>
      </c>
    </row>
    <row r="8494" spans="1:20">
      <c r="A8494" s="1">
        <v>42125</v>
      </c>
      <c r="B8494" t="s">
        <v>227</v>
      </c>
      <c r="C8494">
        <f t="shared" si="402"/>
        <v>4</v>
      </c>
      <c r="D8494" t="s">
        <v>298</v>
      </c>
      <c r="E8494" s="4">
        <v>1380781.2</v>
      </c>
      <c r="F8494" s="4">
        <v>42666.139079999994</v>
      </c>
      <c r="G8494" s="3">
        <v>3.0899999999999997E-2</v>
      </c>
      <c r="H8494" s="7">
        <v>2701.0586854460093</v>
      </c>
      <c r="I8494" s="4">
        <v>83.462713380281684</v>
      </c>
      <c r="J8494">
        <v>511.2</v>
      </c>
      <c r="K8494" t="s">
        <v>44</v>
      </c>
      <c r="L8494" t="s">
        <v>72</v>
      </c>
      <c r="M8494" t="s">
        <v>71</v>
      </c>
      <c r="N8494" s="2">
        <v>41256</v>
      </c>
      <c r="O8494" s="2">
        <v>44325</v>
      </c>
      <c r="P8494" t="s">
        <v>18</v>
      </c>
      <c r="Q8494" t="s">
        <v>15</v>
      </c>
      <c r="R8494" s="5" t="str">
        <f t="shared" si="403"/>
        <v>0.</v>
      </c>
      <c r="S8494" s="6" t="str">
        <f t="shared" si="404"/>
        <v>0.</v>
      </c>
      <c r="T8494">
        <f>ROUND(INT(表1[[#This Row],[合同结束日期]]-表1[[#This Row],[合同起始日期]])/365,1)</f>
        <v>8.4</v>
      </c>
    </row>
    <row r="8495" spans="1:20">
      <c r="A8495" s="1">
        <v>42125</v>
      </c>
      <c r="B8495" t="s">
        <v>227</v>
      </c>
      <c r="C8495">
        <f t="shared" si="402"/>
        <v>4</v>
      </c>
      <c r="D8495" t="s">
        <v>341</v>
      </c>
      <c r="E8495" s="4">
        <v>6633.5999999999995</v>
      </c>
      <c r="F8495" s="4">
        <v>2400.0364800000002</v>
      </c>
      <c r="G8495" s="3">
        <v>0.36180000000000007</v>
      </c>
      <c r="H8495" s="7">
        <v>122.84444444444443</v>
      </c>
      <c r="I8495" s="4">
        <v>44.445120000000003</v>
      </c>
      <c r="J8495">
        <v>54</v>
      </c>
      <c r="K8495" t="s">
        <v>44</v>
      </c>
      <c r="L8495" t="s">
        <v>46</v>
      </c>
      <c r="M8495" t="s">
        <v>45</v>
      </c>
      <c r="N8495" s="2">
        <v>41760</v>
      </c>
      <c r="O8495" s="2">
        <v>42155</v>
      </c>
      <c r="P8495" t="s">
        <v>24</v>
      </c>
      <c r="Q8495" t="s">
        <v>83</v>
      </c>
      <c r="R8495" s="5" t="str">
        <f t="shared" si="403"/>
        <v>0.14</v>
      </c>
      <c r="S8495" s="6" t="str">
        <f t="shared" si="404"/>
        <v/>
      </c>
      <c r="T8495">
        <f>ROUND(INT(表1[[#This Row],[合同结束日期]]-表1[[#This Row],[合同起始日期]])/365,1)</f>
        <v>1.1000000000000001</v>
      </c>
    </row>
    <row r="8496" spans="1:20">
      <c r="A8496" s="1">
        <v>42156</v>
      </c>
      <c r="B8496" t="s">
        <v>227</v>
      </c>
      <c r="C8496">
        <f t="shared" si="402"/>
        <v>4</v>
      </c>
      <c r="D8496" t="s">
        <v>346</v>
      </c>
      <c r="E8496" s="4">
        <v>823741.2</v>
      </c>
      <c r="F8496" s="4">
        <v>96789.590999999986</v>
      </c>
      <c r="G8496" s="3">
        <v>0.11749999999999999</v>
      </c>
      <c r="H8496" s="7">
        <v>638.55906976744177</v>
      </c>
      <c r="I8496" s="4">
        <v>75.030690697674402</v>
      </c>
      <c r="J8496">
        <v>1290</v>
      </c>
      <c r="K8496" t="s">
        <v>44</v>
      </c>
      <c r="L8496" t="s">
        <v>72</v>
      </c>
      <c r="M8496" t="s">
        <v>71</v>
      </c>
      <c r="N8496" s="2">
        <v>41808</v>
      </c>
      <c r="O8496" s="2">
        <v>44729</v>
      </c>
      <c r="P8496" t="s">
        <v>24</v>
      </c>
      <c r="Q8496" t="s">
        <v>208</v>
      </c>
      <c r="R8496" s="5" t="str">
        <f t="shared" si="403"/>
        <v>0.05</v>
      </c>
      <c r="S8496" s="6" t="str">
        <f t="shared" si="404"/>
        <v/>
      </c>
      <c r="T8496">
        <f>ROUND(INT(表1[[#This Row],[合同结束日期]]-表1[[#This Row],[合同起始日期]])/365,1)</f>
        <v>8</v>
      </c>
    </row>
    <row r="8497" spans="1:20">
      <c r="A8497" s="1">
        <v>42156</v>
      </c>
      <c r="B8497" t="s">
        <v>227</v>
      </c>
      <c r="C8497">
        <f t="shared" si="402"/>
        <v>4</v>
      </c>
      <c r="D8497" t="s">
        <v>352</v>
      </c>
      <c r="E8497" s="4">
        <v>813128.4</v>
      </c>
      <c r="F8497" s="4">
        <v>95542.586999999985</v>
      </c>
      <c r="G8497" s="3">
        <v>0.11749999999999998</v>
      </c>
      <c r="H8497" s="7">
        <v>1276.0960451977403</v>
      </c>
      <c r="I8497" s="4">
        <v>149.94128531073446</v>
      </c>
      <c r="J8497">
        <v>637.19999999999993</v>
      </c>
      <c r="K8497" t="s">
        <v>20</v>
      </c>
      <c r="L8497" t="s">
        <v>354</v>
      </c>
      <c r="M8497" t="s">
        <v>353</v>
      </c>
      <c r="N8497" s="2">
        <v>41835</v>
      </c>
      <c r="O8497" s="2">
        <v>43660</v>
      </c>
      <c r="P8497" t="s">
        <v>14</v>
      </c>
      <c r="Q8497">
        <v>0</v>
      </c>
      <c r="R8497" s="5">
        <f t="shared" si="403"/>
        <v>0</v>
      </c>
      <c r="S8497" s="6" t="str">
        <f t="shared" si="404"/>
        <v/>
      </c>
      <c r="T8497">
        <f>ROUND(INT(表1[[#This Row],[合同结束日期]]-表1[[#This Row],[合同起始日期]])/365,1)</f>
        <v>5</v>
      </c>
    </row>
    <row r="8498" spans="1:20">
      <c r="A8498" s="1">
        <v>42156</v>
      </c>
      <c r="B8498" t="s">
        <v>227</v>
      </c>
      <c r="C8498">
        <f t="shared" si="402"/>
        <v>4</v>
      </c>
      <c r="D8498" t="s">
        <v>245</v>
      </c>
      <c r="E8498" s="4">
        <v>84168</v>
      </c>
      <c r="F8498" s="4">
        <v>63588.923999999992</v>
      </c>
      <c r="G8498" s="3">
        <v>0.75549999999999995</v>
      </c>
      <c r="H8498" s="7">
        <v>92.655217965653904</v>
      </c>
      <c r="I8498" s="4">
        <v>70.001017173051508</v>
      </c>
      <c r="J8498">
        <v>908.4</v>
      </c>
      <c r="K8498" t="s">
        <v>151</v>
      </c>
      <c r="L8498" t="s">
        <v>154</v>
      </c>
      <c r="M8498" t="s">
        <v>246</v>
      </c>
      <c r="N8498" s="2">
        <v>41286</v>
      </c>
      <c r="O8498" s="2">
        <v>44357</v>
      </c>
      <c r="P8498" t="s">
        <v>14</v>
      </c>
      <c r="Q8498">
        <v>0</v>
      </c>
      <c r="R8498" s="5">
        <f t="shared" si="403"/>
        <v>0</v>
      </c>
      <c r="S8498" s="6" t="str">
        <f t="shared" si="404"/>
        <v/>
      </c>
      <c r="T8498">
        <f>ROUND(INT(表1[[#This Row],[合同结束日期]]-表1[[#This Row],[合同起始日期]])/365,1)</f>
        <v>8.4</v>
      </c>
    </row>
    <row r="8499" spans="1:20">
      <c r="A8499" s="1">
        <v>42156</v>
      </c>
      <c r="B8499" t="s">
        <v>227</v>
      </c>
      <c r="C8499">
        <f t="shared" si="402"/>
        <v>4</v>
      </c>
      <c r="D8499" t="s">
        <v>229</v>
      </c>
      <c r="E8499" s="4">
        <v>253544.4</v>
      </c>
      <c r="F8499" s="4">
        <v>59988.605040000002</v>
      </c>
      <c r="G8499" s="3">
        <v>0.2366</v>
      </c>
      <c r="H8499" s="7">
        <v>295.92016806722688</v>
      </c>
      <c r="I8499" s="4">
        <v>70.014711764705893</v>
      </c>
      <c r="J8499">
        <v>856.8</v>
      </c>
      <c r="K8499" t="s">
        <v>151</v>
      </c>
      <c r="L8499" t="s">
        <v>230</v>
      </c>
      <c r="M8499" t="s">
        <v>230</v>
      </c>
      <c r="N8499" s="2">
        <v>41286</v>
      </c>
      <c r="O8499" s="2">
        <v>44327</v>
      </c>
      <c r="P8499" t="s">
        <v>14</v>
      </c>
      <c r="Q8499">
        <v>0</v>
      </c>
      <c r="R8499" s="5">
        <f t="shared" si="403"/>
        <v>0</v>
      </c>
      <c r="S8499" s="6" t="str">
        <f t="shared" si="404"/>
        <v/>
      </c>
      <c r="T8499">
        <f>ROUND(INT(表1[[#This Row],[合同结束日期]]-表1[[#This Row],[合同起始日期]])/365,1)</f>
        <v>8.3000000000000007</v>
      </c>
    </row>
    <row r="8500" spans="1:20">
      <c r="A8500" s="1">
        <v>42156</v>
      </c>
      <c r="B8500" t="s">
        <v>227</v>
      </c>
      <c r="C8500">
        <f t="shared" si="402"/>
        <v>4</v>
      </c>
      <c r="D8500" t="s">
        <v>430</v>
      </c>
      <c r="E8500" s="4">
        <v>150960</v>
      </c>
      <c r="F8500" s="4">
        <v>52156.68</v>
      </c>
      <c r="G8500" s="3">
        <v>0.34550000000000003</v>
      </c>
      <c r="H8500" s="7">
        <v>303.86473429951695</v>
      </c>
      <c r="I8500" s="4">
        <v>104.9852657004831</v>
      </c>
      <c r="J8500">
        <v>496.79999999999995</v>
      </c>
      <c r="K8500" t="s">
        <v>20</v>
      </c>
      <c r="L8500" t="s">
        <v>354</v>
      </c>
      <c r="M8500" t="s">
        <v>431</v>
      </c>
      <c r="N8500" s="2">
        <v>42112</v>
      </c>
      <c r="O8500" s="2">
        <v>43938</v>
      </c>
      <c r="P8500" t="s">
        <v>14</v>
      </c>
      <c r="Q8500">
        <v>0</v>
      </c>
      <c r="R8500" s="5">
        <f t="shared" si="403"/>
        <v>0</v>
      </c>
      <c r="S8500" s="6" t="str">
        <f t="shared" si="404"/>
        <v/>
      </c>
      <c r="T8500">
        <f>ROUND(INT(表1[[#This Row],[合同结束日期]]-表1[[#This Row],[合同起始日期]])/365,1)</f>
        <v>5</v>
      </c>
    </row>
    <row r="8501" spans="1:20">
      <c r="A8501" s="1">
        <v>42156</v>
      </c>
      <c r="B8501" t="s">
        <v>227</v>
      </c>
      <c r="C8501">
        <f t="shared" si="402"/>
        <v>4</v>
      </c>
      <c r="D8501" t="s">
        <v>248</v>
      </c>
      <c r="E8501" s="4">
        <v>931504.79999999993</v>
      </c>
      <c r="F8501" s="4">
        <v>86350.494959999982</v>
      </c>
      <c r="G8501" s="3">
        <v>9.2699999999999991E-2</v>
      </c>
      <c r="H8501" s="7">
        <v>1240.0223642172525</v>
      </c>
      <c r="I8501" s="4">
        <v>114.95007316293929</v>
      </c>
      <c r="J8501">
        <v>751.19999999999993</v>
      </c>
      <c r="K8501" t="s">
        <v>44</v>
      </c>
      <c r="L8501" t="s">
        <v>72</v>
      </c>
      <c r="M8501" t="s">
        <v>71</v>
      </c>
      <c r="N8501" s="2">
        <v>41341</v>
      </c>
      <c r="O8501" s="2">
        <v>44337</v>
      </c>
      <c r="P8501" t="s">
        <v>18</v>
      </c>
      <c r="Q8501" t="s">
        <v>123</v>
      </c>
      <c r="R8501" s="5" t="str">
        <f t="shared" si="403"/>
        <v>0.09</v>
      </c>
      <c r="S8501" s="6" t="str">
        <f t="shared" si="404"/>
        <v/>
      </c>
      <c r="T8501">
        <f>ROUND(INT(表1[[#This Row],[合同结束日期]]-表1[[#This Row],[合同起始日期]])/365,1)</f>
        <v>8.1999999999999993</v>
      </c>
    </row>
    <row r="8502" spans="1:20">
      <c r="A8502" s="1">
        <v>42156</v>
      </c>
      <c r="B8502" t="s">
        <v>227</v>
      </c>
      <c r="C8502">
        <f t="shared" si="402"/>
        <v>4</v>
      </c>
      <c r="D8502" t="s">
        <v>298</v>
      </c>
      <c r="E8502" s="4">
        <v>1222050</v>
      </c>
      <c r="F8502" s="4">
        <v>43504.98</v>
      </c>
      <c r="G8502" s="3">
        <v>3.56E-2</v>
      </c>
      <c r="H8502" s="7">
        <v>2390.5516431924884</v>
      </c>
      <c r="I8502" s="4">
        <v>85.103638497652597</v>
      </c>
      <c r="J8502">
        <v>511.2</v>
      </c>
      <c r="K8502" t="s">
        <v>44</v>
      </c>
      <c r="L8502" t="s">
        <v>72</v>
      </c>
      <c r="M8502" t="s">
        <v>71</v>
      </c>
      <c r="N8502" s="2">
        <v>41256</v>
      </c>
      <c r="O8502" s="2">
        <v>44325</v>
      </c>
      <c r="P8502" t="s">
        <v>18</v>
      </c>
      <c r="Q8502" t="s">
        <v>37</v>
      </c>
      <c r="R8502" s="5" t="str">
        <f t="shared" si="403"/>
        <v>0.</v>
      </c>
      <c r="S8502" s="6" t="str">
        <f t="shared" si="404"/>
        <v/>
      </c>
      <c r="T8502">
        <f>ROUND(INT(表1[[#This Row],[合同结束日期]]-表1[[#This Row],[合同起始日期]])/365,1)</f>
        <v>8.4</v>
      </c>
    </row>
    <row r="8503" spans="1:20">
      <c r="A8503" s="1">
        <v>42186</v>
      </c>
      <c r="B8503" t="s">
        <v>227</v>
      </c>
      <c r="C8503">
        <f t="shared" si="402"/>
        <v>4</v>
      </c>
      <c r="D8503" t="s">
        <v>346</v>
      </c>
      <c r="E8503" s="4">
        <v>1018634.3999999999</v>
      </c>
      <c r="F8503" s="4">
        <v>96770.267999999996</v>
      </c>
      <c r="G8503" s="3">
        <v>9.5000000000000001E-2</v>
      </c>
      <c r="H8503" s="7">
        <v>789.63906976744181</v>
      </c>
      <c r="I8503" s="4">
        <v>75.015711627906967</v>
      </c>
      <c r="J8503">
        <v>1290</v>
      </c>
      <c r="K8503" t="s">
        <v>44</v>
      </c>
      <c r="L8503" t="s">
        <v>72</v>
      </c>
      <c r="M8503" t="s">
        <v>71</v>
      </c>
      <c r="N8503" s="2">
        <v>41808</v>
      </c>
      <c r="O8503" s="2">
        <v>44729</v>
      </c>
      <c r="P8503" t="s">
        <v>24</v>
      </c>
      <c r="Q8503" t="s">
        <v>208</v>
      </c>
      <c r="R8503" s="5" t="str">
        <f t="shared" si="403"/>
        <v>0.05</v>
      </c>
      <c r="S8503" s="6" t="str">
        <f t="shared" si="404"/>
        <v/>
      </c>
      <c r="T8503">
        <f>ROUND(INT(表1[[#This Row],[合同结束日期]]-表1[[#This Row],[合同起始日期]])/365,1)</f>
        <v>8</v>
      </c>
    </row>
    <row r="8504" spans="1:20">
      <c r="A8504" s="1">
        <v>42186</v>
      </c>
      <c r="B8504" t="s">
        <v>227</v>
      </c>
      <c r="C8504">
        <f t="shared" si="402"/>
        <v>4</v>
      </c>
      <c r="D8504" t="s">
        <v>352</v>
      </c>
      <c r="E8504" s="4">
        <v>1062427.2</v>
      </c>
      <c r="F8504" s="4">
        <v>95618.447999999989</v>
      </c>
      <c r="G8504" s="3">
        <v>0.09</v>
      </c>
      <c r="H8504" s="7">
        <v>1667.3370998116761</v>
      </c>
      <c r="I8504" s="4">
        <v>150.06033898305085</v>
      </c>
      <c r="J8504">
        <v>637.19999999999993</v>
      </c>
      <c r="K8504" t="s">
        <v>20</v>
      </c>
      <c r="L8504" t="s">
        <v>354</v>
      </c>
      <c r="M8504" t="s">
        <v>353</v>
      </c>
      <c r="N8504" s="2">
        <v>41835</v>
      </c>
      <c r="O8504" s="2">
        <v>43660</v>
      </c>
      <c r="P8504" t="s">
        <v>14</v>
      </c>
      <c r="Q8504">
        <v>0</v>
      </c>
      <c r="R8504" s="5">
        <f t="shared" si="403"/>
        <v>0</v>
      </c>
      <c r="S8504" s="6" t="str">
        <f t="shared" si="404"/>
        <v/>
      </c>
      <c r="T8504">
        <f>ROUND(INT(表1[[#This Row],[合同结束日期]]-表1[[#This Row],[合同起始日期]])/365,1)</f>
        <v>5</v>
      </c>
    </row>
    <row r="8505" spans="1:20">
      <c r="A8505" s="1">
        <v>42186</v>
      </c>
      <c r="B8505" t="s">
        <v>227</v>
      </c>
      <c r="C8505">
        <f t="shared" si="402"/>
        <v>4</v>
      </c>
      <c r="D8505" t="s">
        <v>245</v>
      </c>
      <c r="E8505" s="4">
        <v>69871.199999999997</v>
      </c>
      <c r="F8505" s="4">
        <v>63589.779119999999</v>
      </c>
      <c r="G8505" s="3">
        <v>0.91010000000000002</v>
      </c>
      <c r="H8505" s="7">
        <v>76.916776750330243</v>
      </c>
      <c r="I8505" s="4">
        <v>70.001958520475569</v>
      </c>
      <c r="J8505">
        <v>908.4</v>
      </c>
      <c r="K8505" t="s">
        <v>151</v>
      </c>
      <c r="L8505" t="s">
        <v>154</v>
      </c>
      <c r="M8505" t="s">
        <v>246</v>
      </c>
      <c r="N8505" s="2">
        <v>41286</v>
      </c>
      <c r="O8505" s="2">
        <v>44357</v>
      </c>
      <c r="P8505" t="s">
        <v>14</v>
      </c>
      <c r="Q8505">
        <v>0</v>
      </c>
      <c r="R8505" s="5">
        <f t="shared" si="403"/>
        <v>0</v>
      </c>
      <c r="S8505" s="6" t="str">
        <f t="shared" si="404"/>
        <v/>
      </c>
      <c r="T8505">
        <f>ROUND(INT(表1[[#This Row],[合同结束日期]]-表1[[#This Row],[合同起始日期]])/365,1)</f>
        <v>8.4</v>
      </c>
    </row>
    <row r="8506" spans="1:20">
      <c r="A8506" s="1">
        <v>42186</v>
      </c>
      <c r="B8506" t="s">
        <v>227</v>
      </c>
      <c r="C8506">
        <f t="shared" si="402"/>
        <v>4</v>
      </c>
      <c r="D8506" t="s">
        <v>229</v>
      </c>
      <c r="E8506" s="4">
        <v>136089.60000000001</v>
      </c>
      <c r="F8506" s="4">
        <v>59974.686719999998</v>
      </c>
      <c r="G8506" s="3">
        <v>0.44069999999999998</v>
      </c>
      <c r="H8506" s="7">
        <v>158.83473389355743</v>
      </c>
      <c r="I8506" s="4">
        <v>69.998467226890753</v>
      </c>
      <c r="J8506">
        <v>856.8</v>
      </c>
      <c r="K8506" t="s">
        <v>151</v>
      </c>
      <c r="L8506" t="s">
        <v>230</v>
      </c>
      <c r="M8506" t="s">
        <v>230</v>
      </c>
      <c r="N8506" s="2">
        <v>41286</v>
      </c>
      <c r="O8506" s="2">
        <v>44327</v>
      </c>
      <c r="P8506" t="s">
        <v>14</v>
      </c>
      <c r="Q8506">
        <v>0</v>
      </c>
      <c r="R8506" s="5">
        <f t="shared" si="403"/>
        <v>0</v>
      </c>
      <c r="S8506" s="6" t="str">
        <f t="shared" si="404"/>
        <v/>
      </c>
      <c r="T8506">
        <f>ROUND(INT(表1[[#This Row],[合同结束日期]]-表1[[#This Row],[合同起始日期]])/365,1)</f>
        <v>8.3000000000000007</v>
      </c>
    </row>
    <row r="8507" spans="1:20">
      <c r="A8507" s="1">
        <v>42186</v>
      </c>
      <c r="B8507" t="s">
        <v>227</v>
      </c>
      <c r="C8507">
        <f t="shared" si="402"/>
        <v>4</v>
      </c>
      <c r="D8507" t="s">
        <v>430</v>
      </c>
      <c r="E8507" s="4">
        <v>240412.79999999999</v>
      </c>
      <c r="F8507" s="4">
        <v>74527.967999999993</v>
      </c>
      <c r="G8507" s="3">
        <v>0.31</v>
      </c>
      <c r="H8507" s="7">
        <v>483.9227053140097</v>
      </c>
      <c r="I8507" s="4">
        <v>150.01603864734301</v>
      </c>
      <c r="J8507">
        <v>496.79999999999995</v>
      </c>
      <c r="K8507" t="s">
        <v>20</v>
      </c>
      <c r="L8507" t="s">
        <v>354</v>
      </c>
      <c r="M8507" t="s">
        <v>431</v>
      </c>
      <c r="N8507" s="2">
        <v>42112</v>
      </c>
      <c r="O8507" s="2">
        <v>43938</v>
      </c>
      <c r="P8507" t="s">
        <v>14</v>
      </c>
      <c r="Q8507">
        <v>0</v>
      </c>
      <c r="R8507" s="5">
        <f t="shared" si="403"/>
        <v>0</v>
      </c>
      <c r="S8507" s="6" t="str">
        <f t="shared" si="404"/>
        <v/>
      </c>
      <c r="T8507">
        <f>ROUND(INT(表1[[#This Row],[合同结束日期]]-表1[[#This Row],[合同起始日期]])/365,1)</f>
        <v>5</v>
      </c>
    </row>
    <row r="8508" spans="1:20">
      <c r="A8508" s="1">
        <v>42186</v>
      </c>
      <c r="B8508" t="s">
        <v>227</v>
      </c>
      <c r="C8508">
        <f t="shared" si="402"/>
        <v>4</v>
      </c>
      <c r="D8508" t="s">
        <v>248</v>
      </c>
      <c r="E8508" s="4">
        <v>989743.2</v>
      </c>
      <c r="F8508" s="4">
        <v>86404.581359999996</v>
      </c>
      <c r="G8508" s="3">
        <v>8.7300000000000003E-2</v>
      </c>
      <c r="H8508" s="7">
        <v>1317.5495207667732</v>
      </c>
      <c r="I8508" s="4">
        <v>115.02207316293931</v>
      </c>
      <c r="J8508">
        <v>751.19999999999993</v>
      </c>
      <c r="K8508" t="s">
        <v>44</v>
      </c>
      <c r="L8508" t="s">
        <v>72</v>
      </c>
      <c r="M8508" t="s">
        <v>71</v>
      </c>
      <c r="N8508" s="2">
        <v>41341</v>
      </c>
      <c r="O8508" s="2">
        <v>44337</v>
      </c>
      <c r="P8508" t="s">
        <v>18</v>
      </c>
      <c r="Q8508" t="s">
        <v>123</v>
      </c>
      <c r="R8508" s="5" t="str">
        <f t="shared" si="403"/>
        <v>0.09</v>
      </c>
      <c r="S8508" s="6" t="str">
        <f t="shared" si="404"/>
        <v/>
      </c>
      <c r="T8508">
        <f>ROUND(INT(表1[[#This Row],[合同结束日期]]-表1[[#This Row],[合同起始日期]])/365,1)</f>
        <v>8.1999999999999993</v>
      </c>
    </row>
    <row r="8509" spans="1:20">
      <c r="A8509" s="1">
        <v>42186</v>
      </c>
      <c r="B8509" t="s">
        <v>227</v>
      </c>
      <c r="C8509">
        <f t="shared" si="402"/>
        <v>4</v>
      </c>
      <c r="D8509" t="s">
        <v>298</v>
      </c>
      <c r="E8509" s="4">
        <v>1234556.3999999999</v>
      </c>
      <c r="F8509" s="4">
        <v>43456.385279999995</v>
      </c>
      <c r="G8509" s="3">
        <v>3.5199999999999995E-2</v>
      </c>
      <c r="H8509" s="7">
        <v>2415.0164319248825</v>
      </c>
      <c r="I8509" s="4">
        <v>85.008578403755862</v>
      </c>
      <c r="J8509">
        <v>511.2</v>
      </c>
      <c r="K8509" t="s">
        <v>44</v>
      </c>
      <c r="L8509" t="s">
        <v>72</v>
      </c>
      <c r="M8509" t="s">
        <v>71</v>
      </c>
      <c r="N8509" s="2">
        <v>41256</v>
      </c>
      <c r="O8509" s="2">
        <v>44325</v>
      </c>
      <c r="P8509" t="s">
        <v>18</v>
      </c>
      <c r="Q8509" t="s">
        <v>37</v>
      </c>
      <c r="R8509" s="5" t="str">
        <f t="shared" si="403"/>
        <v>0.</v>
      </c>
      <c r="S8509" s="6" t="str">
        <f t="shared" si="404"/>
        <v/>
      </c>
      <c r="T8509">
        <f>ROUND(INT(表1[[#This Row],[合同结束日期]]-表1[[#This Row],[合同起始日期]])/365,1)</f>
        <v>8.4</v>
      </c>
    </row>
    <row r="8510" spans="1:20">
      <c r="A8510" s="1">
        <v>42217</v>
      </c>
      <c r="B8510" t="s">
        <v>227</v>
      </c>
      <c r="C8510">
        <f t="shared" si="402"/>
        <v>4</v>
      </c>
      <c r="D8510" t="s">
        <v>346</v>
      </c>
      <c r="E8510" s="4">
        <v>1011075.6</v>
      </c>
      <c r="F8510" s="4">
        <v>96759.93492</v>
      </c>
      <c r="G8510" s="3">
        <v>9.5700000000000007E-2</v>
      </c>
      <c r="H8510" s="7">
        <v>783.77953488372088</v>
      </c>
      <c r="I8510" s="4">
        <v>75.007701488372092</v>
      </c>
      <c r="J8510">
        <v>1290</v>
      </c>
      <c r="K8510" t="s">
        <v>44</v>
      </c>
      <c r="L8510" t="s">
        <v>72</v>
      </c>
      <c r="M8510" t="s">
        <v>71</v>
      </c>
      <c r="N8510" s="2">
        <v>41808</v>
      </c>
      <c r="O8510" s="2">
        <v>44729</v>
      </c>
      <c r="P8510" t="s">
        <v>24</v>
      </c>
      <c r="Q8510" t="s">
        <v>208</v>
      </c>
      <c r="R8510" s="5" t="str">
        <f t="shared" si="403"/>
        <v>0.05</v>
      </c>
      <c r="S8510" s="6" t="str">
        <f t="shared" si="404"/>
        <v/>
      </c>
      <c r="T8510">
        <f>ROUND(INT(表1[[#This Row],[合同结束日期]]-表1[[#This Row],[合同起始日期]])/365,1)</f>
        <v>8</v>
      </c>
    </row>
    <row r="8511" spans="1:20">
      <c r="A8511" s="1">
        <v>42217</v>
      </c>
      <c r="B8511" t="s">
        <v>227</v>
      </c>
      <c r="C8511">
        <f t="shared" si="402"/>
        <v>4</v>
      </c>
      <c r="D8511" t="s">
        <v>352</v>
      </c>
      <c r="E8511" s="4">
        <v>1088391.5999999999</v>
      </c>
      <c r="F8511" s="4">
        <v>95560.78247999998</v>
      </c>
      <c r="G8511" s="3">
        <v>8.7799999999999989E-2</v>
      </c>
      <c r="H8511" s="7">
        <v>1708.0847457627119</v>
      </c>
      <c r="I8511" s="4">
        <v>149.96984067796609</v>
      </c>
      <c r="J8511">
        <v>637.19999999999993</v>
      </c>
      <c r="K8511" t="s">
        <v>20</v>
      </c>
      <c r="L8511" t="s">
        <v>354</v>
      </c>
      <c r="M8511" t="s">
        <v>353</v>
      </c>
      <c r="N8511" s="2">
        <v>41835</v>
      </c>
      <c r="O8511" s="2">
        <v>43660</v>
      </c>
      <c r="P8511" t="s">
        <v>14</v>
      </c>
      <c r="Q8511">
        <v>0</v>
      </c>
      <c r="R8511" s="5">
        <f t="shared" si="403"/>
        <v>0</v>
      </c>
      <c r="S8511" s="6" t="str">
        <f t="shared" si="404"/>
        <v/>
      </c>
      <c r="T8511">
        <f>ROUND(INT(表1[[#This Row],[合同结束日期]]-表1[[#This Row],[合同起始日期]])/365,1)</f>
        <v>5</v>
      </c>
    </row>
    <row r="8512" spans="1:20">
      <c r="A8512" s="1">
        <v>42217</v>
      </c>
      <c r="B8512" t="s">
        <v>227</v>
      </c>
      <c r="C8512">
        <f t="shared" si="402"/>
        <v>4</v>
      </c>
      <c r="D8512" t="s">
        <v>245</v>
      </c>
      <c r="E8512" s="4">
        <v>82447.199999999997</v>
      </c>
      <c r="F8512" s="4">
        <v>63591.52536</v>
      </c>
      <c r="G8512" s="3">
        <v>0.77129999999999999</v>
      </c>
      <c r="H8512" s="7">
        <v>90.760898282694853</v>
      </c>
      <c r="I8512" s="4">
        <v>70.003880845442538</v>
      </c>
      <c r="J8512">
        <v>908.4</v>
      </c>
      <c r="K8512" t="s">
        <v>151</v>
      </c>
      <c r="L8512" t="s">
        <v>154</v>
      </c>
      <c r="M8512" t="s">
        <v>246</v>
      </c>
      <c r="N8512" s="2">
        <v>41286</v>
      </c>
      <c r="O8512" s="2">
        <v>44357</v>
      </c>
      <c r="P8512" t="s">
        <v>14</v>
      </c>
      <c r="Q8512">
        <v>0</v>
      </c>
      <c r="R8512" s="5">
        <f t="shared" si="403"/>
        <v>0</v>
      </c>
      <c r="S8512" s="6" t="str">
        <f t="shared" si="404"/>
        <v/>
      </c>
      <c r="T8512">
        <f>ROUND(INT(表1[[#This Row],[合同结束日期]]-表1[[#This Row],[合同起始日期]])/365,1)</f>
        <v>8.4</v>
      </c>
    </row>
    <row r="8513" spans="1:20">
      <c r="A8513" s="1">
        <v>42217</v>
      </c>
      <c r="B8513" t="s">
        <v>227</v>
      </c>
      <c r="C8513">
        <f t="shared" si="402"/>
        <v>4</v>
      </c>
      <c r="D8513" t="s">
        <v>229</v>
      </c>
      <c r="E8513" s="4">
        <v>79857.599999999991</v>
      </c>
      <c r="F8513" s="4">
        <v>59973.057600000007</v>
      </c>
      <c r="G8513" s="3">
        <v>0.75100000000000022</v>
      </c>
      <c r="H8513" s="7">
        <v>93.204481792717075</v>
      </c>
      <c r="I8513" s="4">
        <v>69.996565826330539</v>
      </c>
      <c r="J8513">
        <v>856.8</v>
      </c>
      <c r="K8513" t="s">
        <v>151</v>
      </c>
      <c r="L8513" t="s">
        <v>230</v>
      </c>
      <c r="M8513" t="s">
        <v>230</v>
      </c>
      <c r="N8513" s="2">
        <v>41286</v>
      </c>
      <c r="O8513" s="2">
        <v>44327</v>
      </c>
      <c r="P8513" t="s">
        <v>14</v>
      </c>
      <c r="Q8513">
        <v>0</v>
      </c>
      <c r="R8513" s="5">
        <f t="shared" si="403"/>
        <v>0</v>
      </c>
      <c r="S8513" s="6" t="str">
        <f t="shared" si="404"/>
        <v/>
      </c>
      <c r="T8513">
        <f>ROUND(INT(表1[[#This Row],[合同结束日期]]-表1[[#This Row],[合同起始日期]])/365,1)</f>
        <v>8.3000000000000007</v>
      </c>
    </row>
    <row r="8514" spans="1:20">
      <c r="A8514" s="1">
        <v>42217</v>
      </c>
      <c r="B8514" t="s">
        <v>227</v>
      </c>
      <c r="C8514">
        <f t="shared" si="402"/>
        <v>4</v>
      </c>
      <c r="D8514" t="s">
        <v>430</v>
      </c>
      <c r="E8514" s="4">
        <v>314040</v>
      </c>
      <c r="F8514" s="4">
        <v>74521.691999999995</v>
      </c>
      <c r="G8514" s="3">
        <v>0.23729999999999998</v>
      </c>
      <c r="H8514" s="7">
        <v>632.12560386473433</v>
      </c>
      <c r="I8514" s="4">
        <v>150.00340579710146</v>
      </c>
      <c r="J8514">
        <v>496.79999999999995</v>
      </c>
      <c r="K8514" t="s">
        <v>20</v>
      </c>
      <c r="L8514" t="s">
        <v>354</v>
      </c>
      <c r="M8514" t="s">
        <v>431</v>
      </c>
      <c r="N8514" s="2">
        <v>42112</v>
      </c>
      <c r="O8514" s="2">
        <v>43938</v>
      </c>
      <c r="P8514" t="s">
        <v>14</v>
      </c>
      <c r="Q8514">
        <v>0</v>
      </c>
      <c r="R8514" s="5">
        <f t="shared" si="403"/>
        <v>0</v>
      </c>
      <c r="S8514" s="6" t="str">
        <f t="shared" si="404"/>
        <v/>
      </c>
      <c r="T8514">
        <f>ROUND(INT(表1[[#This Row],[合同结束日期]]-表1[[#This Row],[合同起始日期]])/365,1)</f>
        <v>5</v>
      </c>
    </row>
    <row r="8515" spans="1:20">
      <c r="A8515" s="1">
        <v>42217</v>
      </c>
      <c r="B8515" t="s">
        <v>227</v>
      </c>
      <c r="C8515">
        <f t="shared" si="402"/>
        <v>4</v>
      </c>
      <c r="D8515" t="s">
        <v>248</v>
      </c>
      <c r="E8515" s="4">
        <v>1142368.8</v>
      </c>
      <c r="F8515" s="4">
        <v>97101.348000000013</v>
      </c>
      <c r="G8515" s="3">
        <v>8.5000000000000006E-2</v>
      </c>
      <c r="H8515" s="7">
        <v>1520.7252396166136</v>
      </c>
      <c r="I8515" s="4">
        <v>129.26164536741217</v>
      </c>
      <c r="J8515">
        <v>751.19999999999993</v>
      </c>
      <c r="K8515" t="s">
        <v>44</v>
      </c>
      <c r="L8515" t="s">
        <v>72</v>
      </c>
      <c r="M8515" t="s">
        <v>71</v>
      </c>
      <c r="N8515" s="2">
        <v>41341</v>
      </c>
      <c r="O8515" s="2">
        <v>44337</v>
      </c>
      <c r="P8515" t="s">
        <v>18</v>
      </c>
      <c r="Q8515" t="s">
        <v>123</v>
      </c>
      <c r="R8515" s="5" t="str">
        <f t="shared" si="403"/>
        <v>0.09</v>
      </c>
      <c r="S8515" s="6" t="str">
        <f t="shared" si="404"/>
        <v/>
      </c>
      <c r="T8515">
        <f>ROUND(INT(表1[[#This Row],[合同结束日期]]-表1[[#This Row],[合同起始日期]])/365,1)</f>
        <v>8.1999999999999993</v>
      </c>
    </row>
    <row r="8516" spans="1:20">
      <c r="A8516" s="1">
        <v>42217</v>
      </c>
      <c r="B8516" t="s">
        <v>227</v>
      </c>
      <c r="C8516">
        <f t="shared" si="402"/>
        <v>4</v>
      </c>
      <c r="D8516" t="s">
        <v>298</v>
      </c>
      <c r="E8516" s="4">
        <v>1386110.4</v>
      </c>
      <c r="F8516" s="4">
        <v>43385.255519999999</v>
      </c>
      <c r="G8516" s="3">
        <v>3.1300000000000001E-2</v>
      </c>
      <c r="H8516" s="7">
        <v>2711.4835680751171</v>
      </c>
      <c r="I8516" s="4">
        <v>84.869435680751167</v>
      </c>
      <c r="J8516">
        <v>511.2</v>
      </c>
      <c r="K8516" t="s">
        <v>44</v>
      </c>
      <c r="L8516" t="s">
        <v>72</v>
      </c>
      <c r="M8516" t="s">
        <v>71</v>
      </c>
      <c r="N8516" s="2">
        <v>41256</v>
      </c>
      <c r="O8516" s="2">
        <v>44325</v>
      </c>
      <c r="P8516" t="s">
        <v>18</v>
      </c>
      <c r="Q8516" t="s">
        <v>37</v>
      </c>
      <c r="R8516" s="5" t="str">
        <f t="shared" si="403"/>
        <v>0.</v>
      </c>
      <c r="S8516" s="6" t="str">
        <f t="shared" si="404"/>
        <v/>
      </c>
      <c r="T8516">
        <f>ROUND(INT(表1[[#This Row],[合同结束日期]]-表1[[#This Row],[合同起始日期]])/365,1)</f>
        <v>8.4</v>
      </c>
    </row>
    <row r="8517" spans="1:20">
      <c r="A8517" s="1">
        <v>42248</v>
      </c>
      <c r="B8517" t="s">
        <v>227</v>
      </c>
      <c r="C8517">
        <f t="shared" si="402"/>
        <v>4</v>
      </c>
      <c r="D8517" t="s">
        <v>346</v>
      </c>
      <c r="E8517" s="4">
        <v>969003.6</v>
      </c>
      <c r="F8517" s="4">
        <v>96706.559280000001</v>
      </c>
      <c r="G8517" s="3">
        <v>9.98E-2</v>
      </c>
      <c r="H8517" s="7">
        <v>751.1655813953488</v>
      </c>
      <c r="I8517" s="4">
        <v>74.96632502325582</v>
      </c>
      <c r="J8517">
        <v>1290</v>
      </c>
      <c r="K8517" t="s">
        <v>44</v>
      </c>
      <c r="L8517" t="s">
        <v>72</v>
      </c>
      <c r="M8517" t="s">
        <v>71</v>
      </c>
      <c r="N8517" s="2">
        <v>41808</v>
      </c>
      <c r="O8517" s="2">
        <v>44729</v>
      </c>
      <c r="P8517" t="s">
        <v>24</v>
      </c>
      <c r="Q8517" t="s">
        <v>357</v>
      </c>
      <c r="R8517" s="5" t="str">
        <f t="shared" si="403"/>
        <v>0.05</v>
      </c>
      <c r="S8517" s="6" t="str">
        <f t="shared" si="404"/>
        <v>0.05</v>
      </c>
      <c r="T8517">
        <f>ROUND(INT(表1[[#This Row],[合同结束日期]]-表1[[#This Row],[合同起始日期]])/365,1)</f>
        <v>8</v>
      </c>
    </row>
    <row r="8518" spans="1:20">
      <c r="A8518" s="1">
        <v>42248</v>
      </c>
      <c r="B8518" t="s">
        <v>227</v>
      </c>
      <c r="C8518">
        <f t="shared" si="402"/>
        <v>4</v>
      </c>
      <c r="D8518" t="s">
        <v>352</v>
      </c>
      <c r="E8518" s="4">
        <v>594717.6</v>
      </c>
      <c r="F8518" s="4">
        <v>97474.214640000006</v>
      </c>
      <c r="G8518" s="3">
        <v>0.16390000000000002</v>
      </c>
      <c r="H8518" s="7">
        <v>933.32956685499062</v>
      </c>
      <c r="I8518" s="4">
        <v>152.97271600753299</v>
      </c>
      <c r="J8518">
        <v>637.19999999999993</v>
      </c>
      <c r="K8518" t="s">
        <v>20</v>
      </c>
      <c r="L8518" t="s">
        <v>354</v>
      </c>
      <c r="M8518" t="s">
        <v>353</v>
      </c>
      <c r="N8518" s="2">
        <v>41835</v>
      </c>
      <c r="O8518" s="2">
        <v>43660</v>
      </c>
      <c r="P8518" t="s">
        <v>14</v>
      </c>
      <c r="Q8518">
        <v>0</v>
      </c>
      <c r="R8518" s="5">
        <f t="shared" si="403"/>
        <v>0</v>
      </c>
      <c r="S8518" s="6" t="str">
        <f t="shared" si="404"/>
        <v/>
      </c>
      <c r="T8518">
        <f>ROUND(INT(表1[[#This Row],[合同结束日期]]-表1[[#This Row],[合同起始日期]])/365,1)</f>
        <v>5</v>
      </c>
    </row>
    <row r="8519" spans="1:20">
      <c r="A8519" s="1">
        <v>42248</v>
      </c>
      <c r="B8519" t="s">
        <v>227</v>
      </c>
      <c r="C8519">
        <f t="shared" si="402"/>
        <v>4</v>
      </c>
      <c r="D8519" t="s">
        <v>245</v>
      </c>
      <c r="E8519" s="4">
        <v>80637.599999999991</v>
      </c>
      <c r="F8519" s="4">
        <v>63590.811359999992</v>
      </c>
      <c r="G8519" s="3">
        <v>0.78859999999999997</v>
      </c>
      <c r="H8519" s="7">
        <v>88.768824306472908</v>
      </c>
      <c r="I8519" s="4">
        <v>70.003094848084544</v>
      </c>
      <c r="J8519">
        <v>908.4</v>
      </c>
      <c r="K8519" t="s">
        <v>151</v>
      </c>
      <c r="L8519" t="s">
        <v>154</v>
      </c>
      <c r="M8519" t="s">
        <v>246</v>
      </c>
      <c r="N8519" s="2">
        <v>41286</v>
      </c>
      <c r="O8519" s="2">
        <v>44357</v>
      </c>
      <c r="P8519" t="s">
        <v>14</v>
      </c>
      <c r="Q8519">
        <v>0</v>
      </c>
      <c r="R8519" s="5">
        <f t="shared" si="403"/>
        <v>0</v>
      </c>
      <c r="S8519" s="6" t="str">
        <f t="shared" si="404"/>
        <v/>
      </c>
      <c r="T8519">
        <f>ROUND(INT(表1[[#This Row],[合同结束日期]]-表1[[#This Row],[合同起始日期]])/365,1)</f>
        <v>8.4</v>
      </c>
    </row>
    <row r="8520" spans="1:20">
      <c r="A8520" s="1">
        <v>42248</v>
      </c>
      <c r="B8520" t="s">
        <v>227</v>
      </c>
      <c r="C8520">
        <f t="shared" si="402"/>
        <v>4</v>
      </c>
      <c r="D8520" t="s">
        <v>229</v>
      </c>
      <c r="E8520" s="4">
        <v>280057.2</v>
      </c>
      <c r="F8520" s="4">
        <v>59988.252240000009</v>
      </c>
      <c r="G8520" s="3">
        <v>0.21420000000000003</v>
      </c>
      <c r="H8520" s="7">
        <v>326.86414565826334</v>
      </c>
      <c r="I8520" s="4">
        <v>70.01430000000002</v>
      </c>
      <c r="J8520">
        <v>856.8</v>
      </c>
      <c r="K8520" t="s">
        <v>151</v>
      </c>
      <c r="L8520" t="s">
        <v>230</v>
      </c>
      <c r="M8520" t="s">
        <v>230</v>
      </c>
      <c r="N8520" s="2">
        <v>41286</v>
      </c>
      <c r="O8520" s="2">
        <v>44327</v>
      </c>
      <c r="P8520" t="s">
        <v>14</v>
      </c>
      <c r="Q8520">
        <v>0</v>
      </c>
      <c r="R8520" s="5">
        <f t="shared" si="403"/>
        <v>0</v>
      </c>
      <c r="S8520" s="6" t="str">
        <f t="shared" si="404"/>
        <v/>
      </c>
      <c r="T8520">
        <f>ROUND(INT(表1[[#This Row],[合同结束日期]]-表1[[#This Row],[合同起始日期]])/365,1)</f>
        <v>8.3000000000000007</v>
      </c>
    </row>
    <row r="8521" spans="1:20">
      <c r="A8521" s="1">
        <v>42248</v>
      </c>
      <c r="B8521" t="s">
        <v>227</v>
      </c>
      <c r="C8521">
        <f t="shared" si="402"/>
        <v>4</v>
      </c>
      <c r="D8521" t="s">
        <v>430</v>
      </c>
      <c r="E8521" s="4">
        <v>535692</v>
      </c>
      <c r="F8521" s="4">
        <v>74514.757199999993</v>
      </c>
      <c r="G8521" s="3">
        <v>0.13909999999999997</v>
      </c>
      <c r="H8521" s="7">
        <v>1078.2850241545896</v>
      </c>
      <c r="I8521" s="4">
        <v>149.98944685990338</v>
      </c>
      <c r="J8521">
        <v>496.79999999999995</v>
      </c>
      <c r="K8521" t="s">
        <v>20</v>
      </c>
      <c r="L8521" t="s">
        <v>354</v>
      </c>
      <c r="M8521" t="s">
        <v>431</v>
      </c>
      <c r="N8521" s="2">
        <v>42112</v>
      </c>
      <c r="O8521" s="2">
        <v>43938</v>
      </c>
      <c r="P8521" t="s">
        <v>14</v>
      </c>
      <c r="Q8521">
        <v>0</v>
      </c>
      <c r="R8521" s="5">
        <f t="shared" si="403"/>
        <v>0</v>
      </c>
      <c r="S8521" s="6" t="str">
        <f t="shared" si="404"/>
        <v/>
      </c>
      <c r="T8521">
        <f>ROUND(INT(表1[[#This Row],[合同结束日期]]-表1[[#This Row],[合同起始日期]])/365,1)</f>
        <v>5</v>
      </c>
    </row>
    <row r="8522" spans="1:20">
      <c r="A8522" s="1">
        <v>42248</v>
      </c>
      <c r="B8522" t="s">
        <v>227</v>
      </c>
      <c r="C8522">
        <f t="shared" si="402"/>
        <v>4</v>
      </c>
      <c r="D8522" t="s">
        <v>248</v>
      </c>
      <c r="E8522" s="4">
        <v>930703.2</v>
      </c>
      <c r="F8522" s="4">
        <v>86369.256959999999</v>
      </c>
      <c r="G8522" s="3">
        <v>9.2800000000000007E-2</v>
      </c>
      <c r="H8522" s="7">
        <v>1238.9552715654952</v>
      </c>
      <c r="I8522" s="4">
        <v>114.97504920127797</v>
      </c>
      <c r="J8522">
        <v>751.19999999999993</v>
      </c>
      <c r="K8522" t="s">
        <v>44</v>
      </c>
      <c r="L8522" t="s">
        <v>72</v>
      </c>
      <c r="M8522" t="s">
        <v>71</v>
      </c>
      <c r="N8522" s="2">
        <v>41341</v>
      </c>
      <c r="O8522" s="2">
        <v>44337</v>
      </c>
      <c r="P8522" t="s">
        <v>18</v>
      </c>
      <c r="Q8522" t="s">
        <v>123</v>
      </c>
      <c r="R8522" s="5" t="str">
        <f t="shared" si="403"/>
        <v>0.09</v>
      </c>
      <c r="S8522" s="6" t="str">
        <f t="shared" si="404"/>
        <v/>
      </c>
      <c r="T8522">
        <f>ROUND(INT(表1[[#This Row],[合同结束日期]]-表1[[#This Row],[合同起始日期]])/365,1)</f>
        <v>8.1999999999999993</v>
      </c>
    </row>
    <row r="8523" spans="1:20">
      <c r="A8523" s="1">
        <v>42248</v>
      </c>
      <c r="B8523" t="s">
        <v>227</v>
      </c>
      <c r="C8523">
        <f t="shared" si="402"/>
        <v>4</v>
      </c>
      <c r="D8523" t="s">
        <v>298</v>
      </c>
      <c r="E8523" s="4">
        <v>1235862</v>
      </c>
      <c r="F8523" s="4">
        <v>43502.342400000001</v>
      </c>
      <c r="G8523" s="3">
        <v>3.5200000000000002E-2</v>
      </c>
      <c r="H8523" s="7">
        <v>2417.5704225352115</v>
      </c>
      <c r="I8523" s="4">
        <v>85.098478873239443</v>
      </c>
      <c r="J8523">
        <v>511.2</v>
      </c>
      <c r="K8523" t="s">
        <v>44</v>
      </c>
      <c r="L8523" t="s">
        <v>72</v>
      </c>
      <c r="M8523" t="s">
        <v>71</v>
      </c>
      <c r="N8523" s="2">
        <v>41256</v>
      </c>
      <c r="O8523" s="2">
        <v>44325</v>
      </c>
      <c r="P8523" t="s">
        <v>18</v>
      </c>
      <c r="Q8523" t="s">
        <v>37</v>
      </c>
      <c r="R8523" s="5" t="str">
        <f t="shared" si="403"/>
        <v>0.</v>
      </c>
      <c r="S8523" s="6" t="str">
        <f t="shared" si="404"/>
        <v/>
      </c>
      <c r="T8523">
        <f>ROUND(INT(表1[[#This Row],[合同结束日期]]-表1[[#This Row],[合同起始日期]])/365,1)</f>
        <v>8.4</v>
      </c>
    </row>
    <row r="8524" spans="1:20">
      <c r="A8524" s="1">
        <v>42278</v>
      </c>
      <c r="B8524" t="s">
        <v>227</v>
      </c>
      <c r="C8524">
        <f t="shared" si="402"/>
        <v>4</v>
      </c>
      <c r="D8524" t="s">
        <v>346</v>
      </c>
      <c r="E8524" s="4">
        <v>1118618.3999999999</v>
      </c>
      <c r="F8524" s="4">
        <v>96760.491599999994</v>
      </c>
      <c r="G8524" s="3">
        <v>8.6500000000000007E-2</v>
      </c>
      <c r="H8524" s="7">
        <v>867.14604651162779</v>
      </c>
      <c r="I8524" s="4">
        <v>75.008133023255809</v>
      </c>
      <c r="J8524">
        <v>1290</v>
      </c>
      <c r="K8524" t="s">
        <v>44</v>
      </c>
      <c r="L8524" t="s">
        <v>72</v>
      </c>
      <c r="M8524" t="s">
        <v>71</v>
      </c>
      <c r="N8524" s="2">
        <v>41808</v>
      </c>
      <c r="O8524" s="2">
        <v>44729</v>
      </c>
      <c r="P8524" t="s">
        <v>24</v>
      </c>
      <c r="Q8524" t="s">
        <v>208</v>
      </c>
      <c r="R8524" s="5" t="str">
        <f t="shared" si="403"/>
        <v>0.05</v>
      </c>
      <c r="S8524" s="6" t="str">
        <f t="shared" si="404"/>
        <v/>
      </c>
      <c r="T8524">
        <f>ROUND(INT(表1[[#This Row],[合同结束日期]]-表1[[#This Row],[合同起始日期]])/365,1)</f>
        <v>8</v>
      </c>
    </row>
    <row r="8525" spans="1:20">
      <c r="A8525" s="1">
        <v>42278</v>
      </c>
      <c r="B8525" t="s">
        <v>227</v>
      </c>
      <c r="C8525">
        <f t="shared" si="402"/>
        <v>4</v>
      </c>
      <c r="D8525" t="s">
        <v>352</v>
      </c>
      <c r="E8525" s="4">
        <v>774240</v>
      </c>
      <c r="F8525" s="4">
        <v>98793.02399999999</v>
      </c>
      <c r="G8525" s="3">
        <v>0.12759999999999999</v>
      </c>
      <c r="H8525" s="7">
        <v>1215.0659133709983</v>
      </c>
      <c r="I8525" s="4">
        <v>155.04241054613937</v>
      </c>
      <c r="J8525">
        <v>637.19999999999993</v>
      </c>
      <c r="K8525" t="s">
        <v>20</v>
      </c>
      <c r="L8525" t="s">
        <v>354</v>
      </c>
      <c r="M8525" t="s">
        <v>353</v>
      </c>
      <c r="N8525" s="2">
        <v>41835</v>
      </c>
      <c r="O8525" s="2">
        <v>43660</v>
      </c>
      <c r="P8525" t="s">
        <v>14</v>
      </c>
      <c r="Q8525">
        <v>0</v>
      </c>
      <c r="R8525" s="5">
        <f t="shared" si="403"/>
        <v>0</v>
      </c>
      <c r="S8525" s="6" t="str">
        <f t="shared" si="404"/>
        <v/>
      </c>
      <c r="T8525">
        <f>ROUND(INT(表1[[#This Row],[合同结束日期]]-表1[[#This Row],[合同起始日期]])/365,1)</f>
        <v>5</v>
      </c>
    </row>
    <row r="8526" spans="1:20">
      <c r="A8526" s="1">
        <v>42278</v>
      </c>
      <c r="B8526" t="s">
        <v>227</v>
      </c>
      <c r="C8526">
        <f t="shared" si="402"/>
        <v>4</v>
      </c>
      <c r="D8526" t="s">
        <v>245</v>
      </c>
      <c r="E8526" s="4">
        <v>83725.2</v>
      </c>
      <c r="F8526" s="4">
        <v>63589.289400000001</v>
      </c>
      <c r="G8526" s="3">
        <v>0.75950000000000006</v>
      </c>
      <c r="H8526" s="7">
        <v>92.167767503302514</v>
      </c>
      <c r="I8526" s="4">
        <v>70.00141941875826</v>
      </c>
      <c r="J8526">
        <v>908.4</v>
      </c>
      <c r="K8526" t="s">
        <v>151</v>
      </c>
      <c r="L8526" t="s">
        <v>154</v>
      </c>
      <c r="M8526" t="s">
        <v>246</v>
      </c>
      <c r="N8526" s="2">
        <v>41286</v>
      </c>
      <c r="O8526" s="2">
        <v>44357</v>
      </c>
      <c r="P8526" t="s">
        <v>14</v>
      </c>
      <c r="Q8526">
        <v>0</v>
      </c>
      <c r="R8526" s="5">
        <f t="shared" si="403"/>
        <v>0</v>
      </c>
      <c r="S8526" s="6" t="str">
        <f t="shared" si="404"/>
        <v/>
      </c>
      <c r="T8526">
        <f>ROUND(INT(表1[[#This Row],[合同结束日期]]-表1[[#This Row],[合同起始日期]])/365,1)</f>
        <v>8.4</v>
      </c>
    </row>
    <row r="8527" spans="1:20">
      <c r="A8527" s="1">
        <v>42278</v>
      </c>
      <c r="B8527" t="s">
        <v>227</v>
      </c>
      <c r="C8527">
        <f t="shared" si="402"/>
        <v>4</v>
      </c>
      <c r="D8527" t="s">
        <v>229</v>
      </c>
      <c r="E8527" s="4">
        <v>150303.6</v>
      </c>
      <c r="F8527" s="4">
        <v>59971.136399999988</v>
      </c>
      <c r="G8527" s="3">
        <v>0.39899999999999991</v>
      </c>
      <c r="H8527" s="7">
        <v>175.42436974789916</v>
      </c>
      <c r="I8527" s="4">
        <v>69.994323529411758</v>
      </c>
      <c r="J8527">
        <v>856.8</v>
      </c>
      <c r="K8527" t="s">
        <v>151</v>
      </c>
      <c r="L8527" t="s">
        <v>230</v>
      </c>
      <c r="M8527" t="s">
        <v>230</v>
      </c>
      <c r="N8527" s="2">
        <v>41286</v>
      </c>
      <c r="O8527" s="2">
        <v>44327</v>
      </c>
      <c r="P8527" t="s">
        <v>14</v>
      </c>
      <c r="Q8527">
        <v>0</v>
      </c>
      <c r="R8527" s="5">
        <f t="shared" si="403"/>
        <v>0</v>
      </c>
      <c r="S8527" s="6" t="str">
        <f t="shared" si="404"/>
        <v/>
      </c>
      <c r="T8527">
        <f>ROUND(INT(表1[[#This Row],[合同结束日期]]-表1[[#This Row],[合同起始日期]])/365,1)</f>
        <v>8.3000000000000007</v>
      </c>
    </row>
    <row r="8528" spans="1:20">
      <c r="A8528" s="1">
        <v>42278</v>
      </c>
      <c r="B8528" t="s">
        <v>227</v>
      </c>
      <c r="C8528">
        <f t="shared" si="402"/>
        <v>4</v>
      </c>
      <c r="D8528" t="s">
        <v>430</v>
      </c>
      <c r="E8528" s="4">
        <v>615732</v>
      </c>
      <c r="F8528" s="4">
        <v>74503.572</v>
      </c>
      <c r="G8528" s="3">
        <v>0.121</v>
      </c>
      <c r="H8528" s="7">
        <v>1239.3961352657007</v>
      </c>
      <c r="I8528" s="4">
        <v>149.96693236714978</v>
      </c>
      <c r="J8528">
        <v>496.79999999999995</v>
      </c>
      <c r="K8528" t="s">
        <v>20</v>
      </c>
      <c r="L8528" t="s">
        <v>354</v>
      </c>
      <c r="M8528" t="s">
        <v>431</v>
      </c>
      <c r="N8528" s="2">
        <v>42112</v>
      </c>
      <c r="O8528" s="2">
        <v>43938</v>
      </c>
      <c r="P8528" t="s">
        <v>14</v>
      </c>
      <c r="Q8528">
        <v>0</v>
      </c>
      <c r="R8528" s="5">
        <f t="shared" si="403"/>
        <v>0</v>
      </c>
      <c r="S8528" s="6" t="str">
        <f t="shared" si="404"/>
        <v/>
      </c>
      <c r="T8528">
        <f>ROUND(INT(表1[[#This Row],[合同结束日期]]-表1[[#This Row],[合同起始日期]])/365,1)</f>
        <v>5</v>
      </c>
    </row>
    <row r="8529" spans="1:20">
      <c r="A8529" s="1">
        <v>42278</v>
      </c>
      <c r="B8529" t="s">
        <v>227</v>
      </c>
      <c r="C8529">
        <f t="shared" si="402"/>
        <v>4</v>
      </c>
      <c r="D8529" t="s">
        <v>248</v>
      </c>
      <c r="E8529" s="4">
        <v>1056005.3999999999</v>
      </c>
      <c r="F8529" s="4">
        <v>89760.459000000003</v>
      </c>
      <c r="G8529" s="3">
        <v>8.5000000000000006E-2</v>
      </c>
      <c r="H8529" s="7">
        <v>1405.7579872204474</v>
      </c>
      <c r="I8529" s="4">
        <v>119.48942891373804</v>
      </c>
      <c r="J8529">
        <v>751.19999999999993</v>
      </c>
      <c r="K8529" t="s">
        <v>44</v>
      </c>
      <c r="L8529" t="s">
        <v>72</v>
      </c>
      <c r="M8529" t="s">
        <v>71</v>
      </c>
      <c r="N8529" s="2">
        <v>41341</v>
      </c>
      <c r="O8529" s="2">
        <v>44337</v>
      </c>
      <c r="P8529" t="s">
        <v>18</v>
      </c>
      <c r="Q8529" t="s">
        <v>123</v>
      </c>
      <c r="R8529" s="5" t="str">
        <f t="shared" si="403"/>
        <v>0.09</v>
      </c>
      <c r="S8529" s="6" t="str">
        <f t="shared" si="404"/>
        <v/>
      </c>
      <c r="T8529">
        <f>ROUND(INT(表1[[#This Row],[合同结束日期]]-表1[[#This Row],[合同起始日期]])/365,1)</f>
        <v>8.1999999999999993</v>
      </c>
    </row>
    <row r="8530" spans="1:20">
      <c r="A8530" s="1">
        <v>42278</v>
      </c>
      <c r="B8530" t="s">
        <v>227</v>
      </c>
      <c r="C8530">
        <f t="shared" si="402"/>
        <v>4</v>
      </c>
      <c r="D8530" t="s">
        <v>298</v>
      </c>
      <c r="E8530" s="4">
        <v>1311093.5999999999</v>
      </c>
      <c r="F8530" s="4">
        <v>43397.19816</v>
      </c>
      <c r="G8530" s="3">
        <v>3.3100000000000004E-2</v>
      </c>
      <c r="H8530" s="7">
        <v>2564.7370892018776</v>
      </c>
      <c r="I8530" s="4">
        <v>84.892797652582161</v>
      </c>
      <c r="J8530">
        <v>511.2</v>
      </c>
      <c r="K8530" t="s">
        <v>44</v>
      </c>
      <c r="L8530" t="s">
        <v>72</v>
      </c>
      <c r="M8530" t="s">
        <v>71</v>
      </c>
      <c r="N8530" s="2">
        <v>41256</v>
      </c>
      <c r="O8530" s="2">
        <v>44325</v>
      </c>
      <c r="P8530" t="s">
        <v>18</v>
      </c>
      <c r="Q8530" t="s">
        <v>37</v>
      </c>
      <c r="R8530" s="5" t="str">
        <f t="shared" si="403"/>
        <v>0.</v>
      </c>
      <c r="S8530" s="6" t="str">
        <f t="shared" si="404"/>
        <v/>
      </c>
      <c r="T8530">
        <f>ROUND(INT(表1[[#This Row],[合同结束日期]]-表1[[#This Row],[合同起始日期]])/365,1)</f>
        <v>8.4</v>
      </c>
    </row>
    <row r="8531" spans="1:20">
      <c r="A8531" s="1">
        <v>42309</v>
      </c>
      <c r="B8531" t="s">
        <v>227</v>
      </c>
      <c r="C8531">
        <f t="shared" si="402"/>
        <v>4</v>
      </c>
      <c r="D8531" t="s">
        <v>346</v>
      </c>
      <c r="E8531" s="4">
        <v>1105866</v>
      </c>
      <c r="F8531" s="4">
        <v>96763.274999999994</v>
      </c>
      <c r="G8531" s="3">
        <v>8.7499999999999994E-2</v>
      </c>
      <c r="H8531" s="7">
        <v>857.26046511627908</v>
      </c>
      <c r="I8531" s="4">
        <v>75.010290697674421</v>
      </c>
      <c r="J8531">
        <v>1290</v>
      </c>
      <c r="K8531" t="s">
        <v>44</v>
      </c>
      <c r="L8531" t="s">
        <v>72</v>
      </c>
      <c r="M8531" t="s">
        <v>71</v>
      </c>
      <c r="N8531" s="2">
        <v>41808</v>
      </c>
      <c r="O8531" s="2">
        <v>44729</v>
      </c>
      <c r="P8531" t="s">
        <v>24</v>
      </c>
      <c r="Q8531" t="s">
        <v>208</v>
      </c>
      <c r="R8531" s="5" t="str">
        <f t="shared" si="403"/>
        <v>0.05</v>
      </c>
      <c r="S8531" s="6" t="str">
        <f t="shared" si="404"/>
        <v/>
      </c>
      <c r="T8531">
        <f>ROUND(INT(表1[[#This Row],[合同结束日期]]-表1[[#This Row],[合同起始日期]])/365,1)</f>
        <v>8</v>
      </c>
    </row>
    <row r="8532" spans="1:20">
      <c r="A8532" s="1">
        <v>42309</v>
      </c>
      <c r="B8532" t="s">
        <v>227</v>
      </c>
      <c r="C8532">
        <f t="shared" si="402"/>
        <v>4</v>
      </c>
      <c r="D8532" t="s">
        <v>352</v>
      </c>
      <c r="E8532" s="4">
        <v>780240</v>
      </c>
      <c r="F8532" s="4">
        <v>98778.383999999991</v>
      </c>
      <c r="G8532" s="3">
        <v>0.12659999999999999</v>
      </c>
      <c r="H8532" s="7">
        <v>1224.4821092278721</v>
      </c>
      <c r="I8532" s="4">
        <v>155.01943502824858</v>
      </c>
      <c r="J8532">
        <v>637.19999999999993</v>
      </c>
      <c r="K8532" t="s">
        <v>20</v>
      </c>
      <c r="L8532" t="s">
        <v>354</v>
      </c>
      <c r="M8532" t="s">
        <v>353</v>
      </c>
      <c r="N8532" s="2">
        <v>41835</v>
      </c>
      <c r="O8532" s="2">
        <v>43660</v>
      </c>
      <c r="P8532" t="s">
        <v>14</v>
      </c>
      <c r="Q8532">
        <v>0</v>
      </c>
      <c r="R8532" s="5">
        <f t="shared" si="403"/>
        <v>0</v>
      </c>
      <c r="S8532" s="6" t="str">
        <f t="shared" si="404"/>
        <v/>
      </c>
      <c r="T8532">
        <f>ROUND(INT(表1[[#This Row],[合同结束日期]]-表1[[#This Row],[合同起始日期]])/365,1)</f>
        <v>5</v>
      </c>
    </row>
    <row r="8533" spans="1:20">
      <c r="A8533" s="1">
        <v>42309</v>
      </c>
      <c r="B8533" t="s">
        <v>227</v>
      </c>
      <c r="C8533">
        <f t="shared" si="402"/>
        <v>4</v>
      </c>
      <c r="D8533" t="s">
        <v>245</v>
      </c>
      <c r="E8533" s="4">
        <v>67574.399999999994</v>
      </c>
      <c r="F8533" s="4">
        <v>63587.510399999999</v>
      </c>
      <c r="G8533" s="3">
        <v>0.94100000000000006</v>
      </c>
      <c r="H8533" s="7">
        <v>74.388375165125495</v>
      </c>
      <c r="I8533" s="4">
        <v>69.999461030383088</v>
      </c>
      <c r="J8533">
        <v>908.4</v>
      </c>
      <c r="K8533" t="s">
        <v>151</v>
      </c>
      <c r="L8533" t="s">
        <v>154</v>
      </c>
      <c r="M8533" t="s">
        <v>246</v>
      </c>
      <c r="N8533" s="2">
        <v>41286</v>
      </c>
      <c r="O8533" s="2">
        <v>44357</v>
      </c>
      <c r="P8533" t="s">
        <v>14</v>
      </c>
      <c r="Q8533">
        <v>0</v>
      </c>
      <c r="R8533" s="5">
        <f t="shared" si="403"/>
        <v>0</v>
      </c>
      <c r="S8533" s="6" t="str">
        <f t="shared" si="404"/>
        <v/>
      </c>
      <c r="T8533">
        <f>ROUND(INT(表1[[#This Row],[合同结束日期]]-表1[[#This Row],[合同起始日期]])/365,1)</f>
        <v>8.4</v>
      </c>
    </row>
    <row r="8534" spans="1:20">
      <c r="A8534" s="1">
        <v>42309</v>
      </c>
      <c r="B8534" t="s">
        <v>227</v>
      </c>
      <c r="C8534">
        <f t="shared" si="402"/>
        <v>4</v>
      </c>
      <c r="D8534" t="s">
        <v>229</v>
      </c>
      <c r="E8534" s="4">
        <v>131692.79999999999</v>
      </c>
      <c r="F8534" s="4">
        <v>59972.901119999988</v>
      </c>
      <c r="G8534" s="3">
        <v>0.45539999999999997</v>
      </c>
      <c r="H8534" s="7">
        <v>153.70308123249299</v>
      </c>
      <c r="I8534" s="4">
        <v>69.996383193277296</v>
      </c>
      <c r="J8534">
        <v>856.8</v>
      </c>
      <c r="K8534" t="s">
        <v>151</v>
      </c>
      <c r="L8534" t="s">
        <v>230</v>
      </c>
      <c r="M8534" t="s">
        <v>230</v>
      </c>
      <c r="N8534" s="2">
        <v>41286</v>
      </c>
      <c r="O8534" s="2">
        <v>44327</v>
      </c>
      <c r="P8534" t="s">
        <v>14</v>
      </c>
      <c r="Q8534">
        <v>0</v>
      </c>
      <c r="R8534" s="5">
        <f t="shared" si="403"/>
        <v>0</v>
      </c>
      <c r="S8534" s="6" t="str">
        <f t="shared" si="404"/>
        <v/>
      </c>
      <c r="T8534">
        <f>ROUND(INT(表1[[#This Row],[合同结束日期]]-表1[[#This Row],[合同起始日期]])/365,1)</f>
        <v>8.3000000000000007</v>
      </c>
    </row>
    <row r="8535" spans="1:20">
      <c r="A8535" s="1">
        <v>42309</v>
      </c>
      <c r="B8535" t="s">
        <v>227</v>
      </c>
      <c r="C8535">
        <f t="shared" si="402"/>
        <v>4</v>
      </c>
      <c r="D8535" t="s">
        <v>430</v>
      </c>
      <c r="E8535" s="4">
        <v>418734</v>
      </c>
      <c r="F8535" s="4">
        <v>74534.652000000002</v>
      </c>
      <c r="G8535" s="3">
        <v>0.17799999999999999</v>
      </c>
      <c r="H8535" s="7">
        <v>842.86231884057975</v>
      </c>
      <c r="I8535" s="4">
        <v>150.0294927536232</v>
      </c>
      <c r="J8535">
        <v>496.79999999999995</v>
      </c>
      <c r="K8535" t="s">
        <v>20</v>
      </c>
      <c r="L8535" t="s">
        <v>354</v>
      </c>
      <c r="M8535" t="s">
        <v>431</v>
      </c>
      <c r="N8535" s="2">
        <v>42112</v>
      </c>
      <c r="O8535" s="2">
        <v>43938</v>
      </c>
      <c r="P8535" t="s">
        <v>14</v>
      </c>
      <c r="Q8535">
        <v>0</v>
      </c>
      <c r="R8535" s="5">
        <f t="shared" si="403"/>
        <v>0</v>
      </c>
      <c r="S8535" s="6" t="str">
        <f t="shared" si="404"/>
        <v/>
      </c>
      <c r="T8535">
        <f>ROUND(INT(表1[[#This Row],[合同结束日期]]-表1[[#This Row],[合同起始日期]])/365,1)</f>
        <v>5</v>
      </c>
    </row>
    <row r="8536" spans="1:20">
      <c r="A8536" s="1">
        <v>42309</v>
      </c>
      <c r="B8536" t="s">
        <v>227</v>
      </c>
      <c r="C8536">
        <f t="shared" si="402"/>
        <v>4</v>
      </c>
      <c r="D8536" t="s">
        <v>248</v>
      </c>
      <c r="E8536" s="4">
        <v>917248.79999999993</v>
      </c>
      <c r="F8536" s="4">
        <v>86404.836960000001</v>
      </c>
      <c r="G8536" s="3">
        <v>9.4200000000000006E-2</v>
      </c>
      <c r="H8536" s="7">
        <v>1221.0447284345048</v>
      </c>
      <c r="I8536" s="4">
        <v>115.02241341853036</v>
      </c>
      <c r="J8536">
        <v>751.19999999999993</v>
      </c>
      <c r="K8536" t="s">
        <v>44</v>
      </c>
      <c r="L8536" t="s">
        <v>72</v>
      </c>
      <c r="M8536" t="s">
        <v>71</v>
      </c>
      <c r="N8536" s="2">
        <v>41341</v>
      </c>
      <c r="O8536" s="2">
        <v>44337</v>
      </c>
      <c r="P8536" t="s">
        <v>18</v>
      </c>
      <c r="Q8536" t="s">
        <v>123</v>
      </c>
      <c r="R8536" s="5" t="str">
        <f t="shared" si="403"/>
        <v>0.09</v>
      </c>
      <c r="S8536" s="6" t="str">
        <f t="shared" si="404"/>
        <v/>
      </c>
      <c r="T8536">
        <f>ROUND(INT(表1[[#This Row],[合同结束日期]]-表1[[#This Row],[合同起始日期]])/365,1)</f>
        <v>8.1999999999999993</v>
      </c>
    </row>
    <row r="8537" spans="1:20">
      <c r="A8537" s="1">
        <v>42309</v>
      </c>
      <c r="B8537" t="s">
        <v>227</v>
      </c>
      <c r="C8537">
        <f t="shared" si="402"/>
        <v>4</v>
      </c>
      <c r="D8537" t="s">
        <v>298</v>
      </c>
      <c r="E8537" s="4">
        <v>1017520.7999999999</v>
      </c>
      <c r="F8537" s="4">
        <v>43448.138160000002</v>
      </c>
      <c r="G8537" s="3">
        <v>4.2700000000000002E-2</v>
      </c>
      <c r="H8537" s="7">
        <v>1990.4553990610327</v>
      </c>
      <c r="I8537" s="4">
        <v>84.992445539906115</v>
      </c>
      <c r="J8537">
        <v>511.2</v>
      </c>
      <c r="K8537" t="s">
        <v>44</v>
      </c>
      <c r="L8537" t="s">
        <v>72</v>
      </c>
      <c r="M8537" t="s">
        <v>71</v>
      </c>
      <c r="N8537" s="2">
        <v>41256</v>
      </c>
      <c r="O8537" s="2">
        <v>44325</v>
      </c>
      <c r="P8537" t="s">
        <v>18</v>
      </c>
      <c r="Q8537" t="s">
        <v>37</v>
      </c>
      <c r="R8537" s="5" t="str">
        <f t="shared" si="403"/>
        <v>0.</v>
      </c>
      <c r="S8537" s="6" t="str">
        <f t="shared" si="404"/>
        <v/>
      </c>
      <c r="T8537">
        <f>ROUND(INT(表1[[#This Row],[合同结束日期]]-表1[[#This Row],[合同起始日期]])/365,1)</f>
        <v>8.4</v>
      </c>
    </row>
    <row r="8538" spans="1:20">
      <c r="A8538" s="1">
        <v>42339</v>
      </c>
      <c r="B8538" t="s">
        <v>227</v>
      </c>
      <c r="C8538">
        <f t="shared" si="402"/>
        <v>4</v>
      </c>
      <c r="D8538" t="s">
        <v>346</v>
      </c>
      <c r="E8538" s="4">
        <v>1125541.2</v>
      </c>
      <c r="F8538" s="4">
        <v>96796.543199999986</v>
      </c>
      <c r="G8538" s="3">
        <v>8.5999999999999993E-2</v>
      </c>
      <c r="H8538" s="7">
        <v>872.5125581395348</v>
      </c>
      <c r="I8538" s="4">
        <v>75.036079999999984</v>
      </c>
      <c r="J8538">
        <v>1290</v>
      </c>
      <c r="K8538" t="s">
        <v>44</v>
      </c>
      <c r="L8538" t="s">
        <v>72</v>
      </c>
      <c r="M8538" t="s">
        <v>71</v>
      </c>
      <c r="N8538" s="2">
        <v>41808</v>
      </c>
      <c r="O8538" s="2">
        <v>44729</v>
      </c>
      <c r="P8538" t="s">
        <v>24</v>
      </c>
      <c r="Q8538">
        <v>0.05</v>
      </c>
      <c r="R8538" s="5">
        <f t="shared" si="403"/>
        <v>0.05</v>
      </c>
      <c r="S8538" s="6" t="str">
        <f t="shared" si="404"/>
        <v/>
      </c>
      <c r="T8538">
        <f>ROUND(INT(表1[[#This Row],[合同结束日期]]-表1[[#This Row],[合同起始日期]])/365,1)</f>
        <v>8</v>
      </c>
    </row>
    <row r="8539" spans="1:20">
      <c r="A8539" s="1">
        <v>42339</v>
      </c>
      <c r="B8539" t="s">
        <v>227</v>
      </c>
      <c r="C8539">
        <f t="shared" si="402"/>
        <v>4</v>
      </c>
      <c r="D8539" t="s">
        <v>352</v>
      </c>
      <c r="E8539" s="4">
        <v>1049054.3999999999</v>
      </c>
      <c r="F8539" s="4">
        <v>98716.019039999999</v>
      </c>
      <c r="G8539" s="3">
        <v>9.4100000000000003E-2</v>
      </c>
      <c r="H8539" s="7">
        <v>1646.3502824858758</v>
      </c>
      <c r="I8539" s="4">
        <v>154.92156158192091</v>
      </c>
      <c r="J8539">
        <v>637.19999999999993</v>
      </c>
      <c r="K8539" t="s">
        <v>20</v>
      </c>
      <c r="L8539" t="s">
        <v>354</v>
      </c>
      <c r="M8539" t="s">
        <v>353</v>
      </c>
      <c r="N8539" s="2">
        <v>41835</v>
      </c>
      <c r="O8539" s="2">
        <v>43660</v>
      </c>
      <c r="P8539" t="s">
        <v>14</v>
      </c>
      <c r="Q8539">
        <v>0</v>
      </c>
      <c r="R8539" s="5">
        <f t="shared" si="403"/>
        <v>0</v>
      </c>
      <c r="S8539" s="6" t="str">
        <f t="shared" si="404"/>
        <v/>
      </c>
      <c r="T8539">
        <f>ROUND(INT(表1[[#This Row],[合同结束日期]]-表1[[#This Row],[合同起始日期]])/365,1)</f>
        <v>5</v>
      </c>
    </row>
    <row r="8540" spans="1:20">
      <c r="A8540" s="1">
        <v>42339</v>
      </c>
      <c r="B8540" t="s">
        <v>227</v>
      </c>
      <c r="C8540">
        <f t="shared" si="402"/>
        <v>4</v>
      </c>
      <c r="D8540" t="s">
        <v>245</v>
      </c>
      <c r="E8540" s="4">
        <v>120558</v>
      </c>
      <c r="F8540" s="4">
        <v>63582.289199999992</v>
      </c>
      <c r="G8540" s="3">
        <v>0.52739999999999998</v>
      </c>
      <c r="H8540" s="7">
        <v>132.71466314398944</v>
      </c>
      <c r="I8540" s="4">
        <v>69.993713342140026</v>
      </c>
      <c r="J8540">
        <v>908.4</v>
      </c>
      <c r="K8540" t="s">
        <v>151</v>
      </c>
      <c r="L8540" t="s">
        <v>154</v>
      </c>
      <c r="M8540" t="s">
        <v>246</v>
      </c>
      <c r="N8540" s="2">
        <v>41286</v>
      </c>
      <c r="O8540" s="2">
        <v>44357</v>
      </c>
      <c r="P8540" t="s">
        <v>14</v>
      </c>
      <c r="Q8540">
        <v>0</v>
      </c>
      <c r="R8540" s="5">
        <f t="shared" si="403"/>
        <v>0</v>
      </c>
      <c r="S8540" s="6" t="str">
        <f t="shared" si="404"/>
        <v/>
      </c>
      <c r="T8540">
        <f>ROUND(INT(表1[[#This Row],[合同结束日期]]-表1[[#This Row],[合同起始日期]])/365,1)</f>
        <v>8.4</v>
      </c>
    </row>
    <row r="8541" spans="1:20">
      <c r="A8541" s="1">
        <v>42339</v>
      </c>
      <c r="B8541" t="s">
        <v>227</v>
      </c>
      <c r="C8541">
        <f t="shared" si="402"/>
        <v>4</v>
      </c>
      <c r="D8541" t="s">
        <v>229</v>
      </c>
      <c r="E8541" s="4">
        <v>155547.6</v>
      </c>
      <c r="F8541" s="4">
        <v>59979.154559999995</v>
      </c>
      <c r="G8541" s="3">
        <v>0.38559999999999994</v>
      </c>
      <c r="H8541" s="7">
        <v>181.5448179271709</v>
      </c>
      <c r="I8541" s="4">
        <v>70.003681792717089</v>
      </c>
      <c r="J8541">
        <v>856.8</v>
      </c>
      <c r="K8541" t="s">
        <v>151</v>
      </c>
      <c r="L8541" t="s">
        <v>230</v>
      </c>
      <c r="M8541" t="s">
        <v>230</v>
      </c>
      <c r="N8541" s="2">
        <v>41286</v>
      </c>
      <c r="O8541" s="2">
        <v>44327</v>
      </c>
      <c r="P8541" t="s">
        <v>14</v>
      </c>
      <c r="Q8541">
        <v>0</v>
      </c>
      <c r="R8541" s="5">
        <f t="shared" si="403"/>
        <v>0</v>
      </c>
      <c r="S8541" s="6" t="str">
        <f t="shared" si="404"/>
        <v/>
      </c>
      <c r="T8541">
        <f>ROUND(INT(表1[[#This Row],[合同结束日期]]-表1[[#This Row],[合同起始日期]])/365,1)</f>
        <v>8.3000000000000007</v>
      </c>
    </row>
    <row r="8542" spans="1:20">
      <c r="A8542" s="1">
        <v>42339</v>
      </c>
      <c r="B8542" t="s">
        <v>227</v>
      </c>
      <c r="C8542">
        <f t="shared" si="402"/>
        <v>4</v>
      </c>
      <c r="D8542" t="s">
        <v>430</v>
      </c>
      <c r="E8542" s="4">
        <v>746602.79999999993</v>
      </c>
      <c r="F8542" s="4">
        <v>74510.959440000006</v>
      </c>
      <c r="G8542" s="3">
        <v>9.9800000000000014E-2</v>
      </c>
      <c r="H8542" s="7">
        <v>1502.8236714975844</v>
      </c>
      <c r="I8542" s="4">
        <v>149.98180241545896</v>
      </c>
      <c r="J8542">
        <v>496.79999999999995</v>
      </c>
      <c r="K8542" t="s">
        <v>20</v>
      </c>
      <c r="L8542" t="s">
        <v>354</v>
      </c>
      <c r="M8542" t="s">
        <v>431</v>
      </c>
      <c r="N8542" s="2">
        <v>42112</v>
      </c>
      <c r="O8542" s="2">
        <v>43938</v>
      </c>
      <c r="P8542" t="s">
        <v>14</v>
      </c>
      <c r="Q8542">
        <v>0</v>
      </c>
      <c r="R8542" s="5">
        <f t="shared" si="403"/>
        <v>0</v>
      </c>
      <c r="S8542" s="6" t="str">
        <f t="shared" si="404"/>
        <v/>
      </c>
      <c r="T8542">
        <f>ROUND(INT(表1[[#This Row],[合同结束日期]]-表1[[#This Row],[合同起始日期]])/365,1)</f>
        <v>5</v>
      </c>
    </row>
    <row r="8543" spans="1:20">
      <c r="A8543" s="1">
        <v>42339</v>
      </c>
      <c r="B8543" t="s">
        <v>227</v>
      </c>
      <c r="C8543">
        <f t="shared" si="402"/>
        <v>4</v>
      </c>
      <c r="D8543" t="s">
        <v>248</v>
      </c>
      <c r="E8543" s="4">
        <v>998211.6</v>
      </c>
      <c r="F8543" s="4">
        <v>86345.303400000004</v>
      </c>
      <c r="G8543" s="3">
        <v>8.6500000000000007E-2</v>
      </c>
      <c r="H8543" s="7">
        <v>1328.8226837060704</v>
      </c>
      <c r="I8543" s="4">
        <v>114.9431621405751</v>
      </c>
      <c r="J8543">
        <v>751.19999999999993</v>
      </c>
      <c r="K8543" t="s">
        <v>44</v>
      </c>
      <c r="L8543" t="s">
        <v>72</v>
      </c>
      <c r="M8543" t="s">
        <v>71</v>
      </c>
      <c r="N8543" s="2">
        <v>41341</v>
      </c>
      <c r="O8543" s="2">
        <v>44337</v>
      </c>
      <c r="P8543" t="s">
        <v>18</v>
      </c>
      <c r="Q8543">
        <v>0.09</v>
      </c>
      <c r="R8543" s="5">
        <f t="shared" si="403"/>
        <v>0.09</v>
      </c>
      <c r="S8543" s="6" t="str">
        <f t="shared" si="404"/>
        <v/>
      </c>
      <c r="T8543">
        <f>ROUND(INT(表1[[#This Row],[合同结束日期]]-表1[[#This Row],[合同起始日期]])/365,1)</f>
        <v>8.1999999999999993</v>
      </c>
    </row>
    <row r="8544" spans="1:20">
      <c r="A8544" s="1">
        <v>42339</v>
      </c>
      <c r="B8544" t="s">
        <v>227</v>
      </c>
      <c r="C8544">
        <f t="shared" si="402"/>
        <v>4</v>
      </c>
      <c r="D8544" t="s">
        <v>298</v>
      </c>
      <c r="E8544" s="4">
        <v>1030191.6</v>
      </c>
      <c r="F8544" s="4">
        <v>43474.085519999993</v>
      </c>
      <c r="G8544" s="3">
        <v>4.2199999999999994E-2</v>
      </c>
      <c r="H8544" s="7">
        <v>2015.2417840375588</v>
      </c>
      <c r="I8544" s="4">
        <v>85.043203286384966</v>
      </c>
      <c r="J8544">
        <v>511.2</v>
      </c>
      <c r="K8544" t="s">
        <v>44</v>
      </c>
      <c r="L8544" t="s">
        <v>72</v>
      </c>
      <c r="M8544" t="s">
        <v>71</v>
      </c>
      <c r="N8544" s="2">
        <v>41256</v>
      </c>
      <c r="O8544" s="2">
        <v>44325</v>
      </c>
      <c r="P8544" t="s">
        <v>18</v>
      </c>
      <c r="Q8544">
        <v>0</v>
      </c>
      <c r="R8544" s="5">
        <f t="shared" si="403"/>
        <v>0</v>
      </c>
      <c r="S8544" s="6" t="str">
        <f t="shared" si="404"/>
        <v/>
      </c>
      <c r="T8544">
        <f>ROUND(INT(表1[[#This Row],[合同结束日期]]-表1[[#This Row],[合同起始日期]])/365,1)</f>
        <v>8.4</v>
      </c>
    </row>
    <row r="8545" spans="1:20">
      <c r="A8545" s="1">
        <v>42370</v>
      </c>
      <c r="B8545" t="s">
        <v>227</v>
      </c>
      <c r="C8545">
        <f t="shared" si="402"/>
        <v>4</v>
      </c>
      <c r="D8545" t="s">
        <v>346</v>
      </c>
      <c r="E8545" s="4">
        <v>1047148.7999999999</v>
      </c>
      <c r="F8545" s="4">
        <v>96756.549119999996</v>
      </c>
      <c r="G8545" s="3">
        <v>9.2399999999999996E-2</v>
      </c>
      <c r="H8545" s="7">
        <v>811.7432558139534</v>
      </c>
      <c r="I8545" s="4">
        <v>75.005076837209302</v>
      </c>
      <c r="J8545">
        <v>1290</v>
      </c>
      <c r="K8545" t="s">
        <v>44</v>
      </c>
      <c r="L8545" t="s">
        <v>72</v>
      </c>
      <c r="M8545" t="s">
        <v>71</v>
      </c>
      <c r="N8545" s="2">
        <v>41808</v>
      </c>
      <c r="O8545" s="2">
        <v>44729</v>
      </c>
      <c r="P8545" t="s">
        <v>24</v>
      </c>
      <c r="Q8545" t="s">
        <v>208</v>
      </c>
      <c r="R8545" s="5" t="str">
        <f t="shared" si="403"/>
        <v>0.05</v>
      </c>
      <c r="S8545" s="6" t="str">
        <f t="shared" si="404"/>
        <v/>
      </c>
      <c r="T8545">
        <f>ROUND(INT(表1[[#This Row],[合同结束日期]]-表1[[#This Row],[合同起始日期]])/365,1)</f>
        <v>8</v>
      </c>
    </row>
    <row r="8546" spans="1:20">
      <c r="A8546" s="1">
        <v>42370</v>
      </c>
      <c r="B8546" t="s">
        <v>227</v>
      </c>
      <c r="C8546">
        <f t="shared" si="402"/>
        <v>4</v>
      </c>
      <c r="D8546" t="s">
        <v>352</v>
      </c>
      <c r="E8546" s="4">
        <v>666195.6</v>
      </c>
      <c r="F8546" s="4">
        <v>98796.807479999989</v>
      </c>
      <c r="G8546" s="3">
        <v>0.14829999999999999</v>
      </c>
      <c r="H8546" s="7">
        <v>1045.5047080979284</v>
      </c>
      <c r="I8546" s="4">
        <v>155.0483482109228</v>
      </c>
      <c r="J8546">
        <v>637.19999999999993</v>
      </c>
      <c r="K8546" t="s">
        <v>20</v>
      </c>
      <c r="L8546" t="s">
        <v>354</v>
      </c>
      <c r="M8546" t="s">
        <v>353</v>
      </c>
      <c r="N8546" s="2">
        <v>41835</v>
      </c>
      <c r="O8546" s="2">
        <v>43660</v>
      </c>
      <c r="P8546" t="s">
        <v>14</v>
      </c>
      <c r="Q8546">
        <v>0</v>
      </c>
      <c r="R8546" s="5">
        <f t="shared" si="403"/>
        <v>0</v>
      </c>
      <c r="S8546" s="6" t="str">
        <f t="shared" si="404"/>
        <v/>
      </c>
      <c r="T8546">
        <f>ROUND(INT(表1[[#This Row],[合同结束日期]]-表1[[#This Row],[合同起始日期]])/365,1)</f>
        <v>5</v>
      </c>
    </row>
    <row r="8547" spans="1:20">
      <c r="A8547" s="1">
        <v>42370</v>
      </c>
      <c r="B8547" t="s">
        <v>227</v>
      </c>
      <c r="C8547">
        <f t="shared" si="402"/>
        <v>4</v>
      </c>
      <c r="D8547" t="s">
        <v>245</v>
      </c>
      <c r="E8547" s="4">
        <v>78914.399999999994</v>
      </c>
      <c r="F8547" s="4">
        <v>63589.22352</v>
      </c>
      <c r="G8547" s="3">
        <v>0.80580000000000007</v>
      </c>
      <c r="H8547" s="7">
        <v>86.871862615587844</v>
      </c>
      <c r="I8547" s="4">
        <v>70.001346895640694</v>
      </c>
      <c r="J8547">
        <v>908.4</v>
      </c>
      <c r="K8547" t="s">
        <v>151</v>
      </c>
      <c r="L8547" t="s">
        <v>154</v>
      </c>
      <c r="M8547" t="s">
        <v>246</v>
      </c>
      <c r="N8547" s="2">
        <v>41286</v>
      </c>
      <c r="O8547" s="2">
        <v>44357</v>
      </c>
      <c r="P8547" t="s">
        <v>14</v>
      </c>
      <c r="Q8547">
        <v>0</v>
      </c>
      <c r="R8547" s="5">
        <f t="shared" si="403"/>
        <v>0</v>
      </c>
      <c r="S8547" s="6" t="str">
        <f t="shared" si="404"/>
        <v/>
      </c>
      <c r="T8547">
        <f>ROUND(INT(表1[[#This Row],[合同结束日期]]-表1[[#This Row],[合同起始日期]])/365,1)</f>
        <v>8.4</v>
      </c>
    </row>
    <row r="8548" spans="1:20">
      <c r="A8548" s="1">
        <v>42370</v>
      </c>
      <c r="B8548" t="s">
        <v>227</v>
      </c>
      <c r="C8548">
        <f t="shared" si="402"/>
        <v>4</v>
      </c>
      <c r="D8548" t="s">
        <v>229</v>
      </c>
      <c r="E8548" s="4">
        <v>148018.79999999999</v>
      </c>
      <c r="F8548" s="4">
        <v>59977.217759999992</v>
      </c>
      <c r="G8548" s="3">
        <v>0.4052</v>
      </c>
      <c r="H8548" s="7">
        <v>172.75770308123248</v>
      </c>
      <c r="I8548" s="4">
        <v>70.001421288515402</v>
      </c>
      <c r="J8548">
        <v>856.8</v>
      </c>
      <c r="K8548" t="s">
        <v>151</v>
      </c>
      <c r="L8548" t="s">
        <v>230</v>
      </c>
      <c r="M8548" t="s">
        <v>230</v>
      </c>
      <c r="N8548" s="2">
        <v>41286</v>
      </c>
      <c r="O8548" s="2">
        <v>44327</v>
      </c>
      <c r="P8548" t="s">
        <v>14</v>
      </c>
      <c r="Q8548">
        <v>0</v>
      </c>
      <c r="R8548" s="5">
        <f t="shared" si="403"/>
        <v>0</v>
      </c>
      <c r="S8548" s="6" t="str">
        <f t="shared" si="404"/>
        <v/>
      </c>
      <c r="T8548">
        <f>ROUND(INT(表1[[#This Row],[合同结束日期]]-表1[[#This Row],[合同起始日期]])/365,1)</f>
        <v>8.3000000000000007</v>
      </c>
    </row>
    <row r="8549" spans="1:20">
      <c r="A8549" s="1">
        <v>42370</v>
      </c>
      <c r="B8549" t="s">
        <v>227</v>
      </c>
      <c r="C8549">
        <f t="shared" si="402"/>
        <v>4</v>
      </c>
      <c r="D8549" t="s">
        <v>430</v>
      </c>
      <c r="E8549" s="4">
        <v>763386</v>
      </c>
      <c r="F8549" s="4">
        <v>74506.473599999998</v>
      </c>
      <c r="G8549" s="3">
        <v>9.7599999999999992E-2</v>
      </c>
      <c r="H8549" s="7">
        <v>1536.6062801932369</v>
      </c>
      <c r="I8549" s="4">
        <v>149.97277294685992</v>
      </c>
      <c r="J8549">
        <v>496.79999999999995</v>
      </c>
      <c r="K8549" t="s">
        <v>20</v>
      </c>
      <c r="L8549" t="s">
        <v>354</v>
      </c>
      <c r="M8549" t="s">
        <v>431</v>
      </c>
      <c r="N8549" s="2">
        <v>42112</v>
      </c>
      <c r="O8549" s="2">
        <v>43938</v>
      </c>
      <c r="P8549" t="s">
        <v>14</v>
      </c>
      <c r="Q8549">
        <v>0</v>
      </c>
      <c r="R8549" s="5">
        <f t="shared" si="403"/>
        <v>0</v>
      </c>
      <c r="S8549" s="6" t="str">
        <f t="shared" si="404"/>
        <v/>
      </c>
      <c r="T8549">
        <f>ROUND(INT(表1[[#This Row],[合同结束日期]]-表1[[#This Row],[合同起始日期]])/365,1)</f>
        <v>5</v>
      </c>
    </row>
    <row r="8550" spans="1:20">
      <c r="A8550" s="1">
        <v>42370</v>
      </c>
      <c r="B8550" t="s">
        <v>227</v>
      </c>
      <c r="C8550">
        <f t="shared" si="402"/>
        <v>4</v>
      </c>
      <c r="D8550" t="s">
        <v>248</v>
      </c>
      <c r="E8550" s="4">
        <v>930021.6</v>
      </c>
      <c r="F8550" s="4">
        <v>86399.006639999992</v>
      </c>
      <c r="G8550" s="3">
        <v>9.2899999999999996E-2</v>
      </c>
      <c r="H8550" s="7">
        <v>1238.0479233226838</v>
      </c>
      <c r="I8550" s="4">
        <v>115.01465207667732</v>
      </c>
      <c r="J8550">
        <v>751.19999999999993</v>
      </c>
      <c r="K8550" t="s">
        <v>44</v>
      </c>
      <c r="L8550" t="s">
        <v>72</v>
      </c>
      <c r="M8550" t="s">
        <v>71</v>
      </c>
      <c r="N8550" s="2">
        <v>41341</v>
      </c>
      <c r="O8550" s="2">
        <v>44337</v>
      </c>
      <c r="P8550" t="s">
        <v>18</v>
      </c>
      <c r="Q8550" t="s">
        <v>123</v>
      </c>
      <c r="R8550" s="5" t="str">
        <f t="shared" si="403"/>
        <v>0.09</v>
      </c>
      <c r="S8550" s="6" t="str">
        <f t="shared" si="404"/>
        <v/>
      </c>
      <c r="T8550">
        <f>ROUND(INT(表1[[#This Row],[合同结束日期]]-表1[[#This Row],[合同起始日期]])/365,1)</f>
        <v>8.1999999999999993</v>
      </c>
    </row>
    <row r="8551" spans="1:20">
      <c r="A8551" s="1">
        <v>42370</v>
      </c>
      <c r="B8551" t="s">
        <v>227</v>
      </c>
      <c r="C8551">
        <f t="shared" si="402"/>
        <v>4</v>
      </c>
      <c r="D8551" t="s">
        <v>298</v>
      </c>
      <c r="E8551" s="4">
        <v>1045845.6</v>
      </c>
      <c r="F8551" s="4">
        <v>43402.592400000001</v>
      </c>
      <c r="G8551" s="3">
        <v>4.1500000000000002E-2</v>
      </c>
      <c r="H8551" s="7">
        <v>2045.8638497652582</v>
      </c>
      <c r="I8551" s="4">
        <v>84.903349765258227</v>
      </c>
      <c r="J8551">
        <v>511.2</v>
      </c>
      <c r="K8551" t="s">
        <v>44</v>
      </c>
      <c r="L8551" t="s">
        <v>72</v>
      </c>
      <c r="M8551" t="s">
        <v>71</v>
      </c>
      <c r="N8551" s="2">
        <v>41256</v>
      </c>
      <c r="O8551" s="2">
        <v>44325</v>
      </c>
      <c r="P8551" t="s">
        <v>18</v>
      </c>
      <c r="Q8551" t="s">
        <v>37</v>
      </c>
      <c r="R8551" s="5" t="str">
        <f t="shared" si="403"/>
        <v>0.</v>
      </c>
      <c r="S8551" s="6" t="str">
        <f t="shared" si="404"/>
        <v/>
      </c>
      <c r="T8551">
        <f>ROUND(INT(表1[[#This Row],[合同结束日期]]-表1[[#This Row],[合同起始日期]])/365,1)</f>
        <v>8.4</v>
      </c>
    </row>
    <row r="8552" spans="1:20">
      <c r="A8552" s="1">
        <v>42401</v>
      </c>
      <c r="B8552" t="s">
        <v>227</v>
      </c>
      <c r="C8552">
        <f t="shared" ref="C8552:C8615" si="405">IF($B8552="负一层",-1,IF($B8552="负一夹层",0,IF($B8552="一层",1,IF($B8552="二层",2,IF($B8552="三层",3,IF($B8552="四层",4))))))</f>
        <v>4</v>
      </c>
      <c r="D8552" t="s">
        <v>346</v>
      </c>
      <c r="E8552" s="4">
        <v>930412.79999999993</v>
      </c>
      <c r="F8552" s="4">
        <v>96762.931200000006</v>
      </c>
      <c r="G8552" s="3">
        <v>0.10400000000000001</v>
      </c>
      <c r="H8552" s="7">
        <v>721.25023255813949</v>
      </c>
      <c r="I8552" s="4">
        <v>75.010024186046522</v>
      </c>
      <c r="J8552">
        <v>1290</v>
      </c>
      <c r="K8552" t="s">
        <v>44</v>
      </c>
      <c r="L8552" t="s">
        <v>72</v>
      </c>
      <c r="M8552" t="s">
        <v>71</v>
      </c>
      <c r="N8552" s="2">
        <v>41808</v>
      </c>
      <c r="O8552" s="2">
        <v>44729</v>
      </c>
      <c r="P8552" t="s">
        <v>24</v>
      </c>
      <c r="Q8552" t="s">
        <v>208</v>
      </c>
      <c r="R8552" s="5" t="str">
        <f t="shared" ref="R8552:R8615" si="406">IF(ISERROR(FIND(",",$Q8552)),$Q8552,LEFT($Q8552,FIND(",",$Q8552)-1))</f>
        <v>0.05</v>
      </c>
      <c r="S8552" s="6" t="str">
        <f t="shared" si="404"/>
        <v/>
      </c>
      <c r="T8552">
        <f>ROUND(INT(表1[[#This Row],[合同结束日期]]-表1[[#This Row],[合同起始日期]])/365,1)</f>
        <v>8</v>
      </c>
    </row>
    <row r="8553" spans="1:20">
      <c r="A8553" s="1">
        <v>42401</v>
      </c>
      <c r="B8553" t="s">
        <v>227</v>
      </c>
      <c r="C8553">
        <f t="shared" si="405"/>
        <v>4</v>
      </c>
      <c r="D8553" t="s">
        <v>352</v>
      </c>
      <c r="E8553" s="4">
        <v>558972</v>
      </c>
      <c r="F8553" s="4">
        <v>98770.352400000003</v>
      </c>
      <c r="G8553" s="3">
        <v>0.1767</v>
      </c>
      <c r="H8553" s="7">
        <v>877.23163841807923</v>
      </c>
      <c r="I8553" s="4">
        <v>155.00683050847459</v>
      </c>
      <c r="J8553">
        <v>637.19999999999993</v>
      </c>
      <c r="K8553" t="s">
        <v>20</v>
      </c>
      <c r="L8553" t="s">
        <v>354</v>
      </c>
      <c r="M8553" t="s">
        <v>353</v>
      </c>
      <c r="N8553" s="2">
        <v>41835</v>
      </c>
      <c r="O8553" s="2">
        <v>43660</v>
      </c>
      <c r="P8553" t="s">
        <v>14</v>
      </c>
      <c r="Q8553">
        <v>0</v>
      </c>
      <c r="R8553" s="5">
        <f t="shared" si="406"/>
        <v>0</v>
      </c>
      <c r="S8553" s="6" t="str">
        <f t="shared" ref="S8553:S8616" si="407">IF(ISERROR(FIND(",",$Q8553)),"",RIGHT($Q8553,LEN($Q8553)-FIND(",",$Q8553)))</f>
        <v/>
      </c>
      <c r="T8553">
        <f>ROUND(INT(表1[[#This Row],[合同结束日期]]-表1[[#This Row],[合同起始日期]])/365,1)</f>
        <v>5</v>
      </c>
    </row>
    <row r="8554" spans="1:20">
      <c r="A8554" s="1">
        <v>42401</v>
      </c>
      <c r="B8554" t="s">
        <v>227</v>
      </c>
      <c r="C8554">
        <f t="shared" si="405"/>
        <v>4</v>
      </c>
      <c r="D8554" t="s">
        <v>245</v>
      </c>
      <c r="E8554" s="4">
        <v>52800</v>
      </c>
      <c r="F8554" s="4">
        <v>63587.040000000001</v>
      </c>
      <c r="G8554" s="3">
        <v>1.2042999999999999</v>
      </c>
      <c r="H8554" s="7">
        <v>58.124174372523122</v>
      </c>
      <c r="I8554" s="4">
        <v>69.9989431968296</v>
      </c>
      <c r="J8554">
        <v>908.4</v>
      </c>
      <c r="K8554" t="s">
        <v>151</v>
      </c>
      <c r="L8554" t="s">
        <v>154</v>
      </c>
      <c r="M8554" t="s">
        <v>246</v>
      </c>
      <c r="N8554" s="2">
        <v>41286</v>
      </c>
      <c r="O8554" s="2">
        <v>44357</v>
      </c>
      <c r="P8554" t="s">
        <v>14</v>
      </c>
      <c r="Q8554">
        <v>0</v>
      </c>
      <c r="R8554" s="5">
        <f t="shared" si="406"/>
        <v>0</v>
      </c>
      <c r="S8554" s="6" t="str">
        <f t="shared" si="407"/>
        <v/>
      </c>
      <c r="T8554">
        <f>ROUND(INT(表1[[#This Row],[合同结束日期]]-表1[[#This Row],[合同起始日期]])/365,1)</f>
        <v>8.4</v>
      </c>
    </row>
    <row r="8555" spans="1:20">
      <c r="A8555" s="1">
        <v>42401</v>
      </c>
      <c r="B8555" t="s">
        <v>227</v>
      </c>
      <c r="C8555">
        <f t="shared" si="405"/>
        <v>4</v>
      </c>
      <c r="D8555" t="s">
        <v>229</v>
      </c>
      <c r="E8555" s="4">
        <v>25426.799999999999</v>
      </c>
      <c r="F8555" s="4">
        <v>59976.735839999994</v>
      </c>
      <c r="G8555" s="3">
        <v>2.3588</v>
      </c>
      <c r="H8555" s="7">
        <v>29.676470588235293</v>
      </c>
      <c r="I8555" s="4">
        <v>70.000858823529413</v>
      </c>
      <c r="J8555">
        <v>856.8</v>
      </c>
      <c r="K8555" t="s">
        <v>151</v>
      </c>
      <c r="L8555" t="s">
        <v>230</v>
      </c>
      <c r="M8555" t="s">
        <v>230</v>
      </c>
      <c r="N8555" s="2">
        <v>41286</v>
      </c>
      <c r="O8555" s="2">
        <v>44327</v>
      </c>
      <c r="P8555" t="s">
        <v>14</v>
      </c>
      <c r="Q8555">
        <v>0</v>
      </c>
      <c r="R8555" s="5">
        <f t="shared" si="406"/>
        <v>0</v>
      </c>
      <c r="S8555" s="6" t="str">
        <f t="shared" si="407"/>
        <v/>
      </c>
      <c r="T8555">
        <f>ROUND(INT(表1[[#This Row],[合同结束日期]]-表1[[#This Row],[合同起始日期]])/365,1)</f>
        <v>8.3000000000000007</v>
      </c>
    </row>
    <row r="8556" spans="1:20">
      <c r="A8556" s="1">
        <v>42401</v>
      </c>
      <c r="B8556" t="s">
        <v>227</v>
      </c>
      <c r="C8556">
        <f t="shared" si="405"/>
        <v>4</v>
      </c>
      <c r="D8556" t="s">
        <v>430</v>
      </c>
      <c r="E8556" s="4">
        <v>495386.39999999997</v>
      </c>
      <c r="F8556" s="4">
        <v>74506.114560000002</v>
      </c>
      <c r="G8556" s="3">
        <v>0.15040000000000001</v>
      </c>
      <c r="H8556" s="7">
        <v>997.15458937198071</v>
      </c>
      <c r="I8556" s="4">
        <v>149.9720502415459</v>
      </c>
      <c r="J8556">
        <v>496.79999999999995</v>
      </c>
      <c r="K8556" t="s">
        <v>20</v>
      </c>
      <c r="L8556" t="s">
        <v>354</v>
      </c>
      <c r="M8556" t="s">
        <v>431</v>
      </c>
      <c r="N8556" s="2">
        <v>42112</v>
      </c>
      <c r="O8556" s="2">
        <v>43938</v>
      </c>
      <c r="P8556" t="s">
        <v>14</v>
      </c>
      <c r="Q8556">
        <v>0</v>
      </c>
      <c r="R8556" s="5">
        <f t="shared" si="406"/>
        <v>0</v>
      </c>
      <c r="S8556" s="6" t="str">
        <f t="shared" si="407"/>
        <v/>
      </c>
      <c r="T8556">
        <f>ROUND(INT(表1[[#This Row],[合同结束日期]]-表1[[#This Row],[合同起始日期]])/365,1)</f>
        <v>5</v>
      </c>
    </row>
    <row r="8557" spans="1:20">
      <c r="A8557" s="1">
        <v>42401</v>
      </c>
      <c r="B8557" t="s">
        <v>227</v>
      </c>
      <c r="C8557">
        <f t="shared" si="405"/>
        <v>4</v>
      </c>
      <c r="D8557" t="s">
        <v>248</v>
      </c>
      <c r="E8557" s="4">
        <v>715284</v>
      </c>
      <c r="F8557" s="4">
        <v>86406.30720000001</v>
      </c>
      <c r="G8557" s="3">
        <v>0.12080000000000002</v>
      </c>
      <c r="H8557" s="7">
        <v>952.18849840255598</v>
      </c>
      <c r="I8557" s="4">
        <v>115.02437060702877</v>
      </c>
      <c r="J8557">
        <v>751.19999999999993</v>
      </c>
      <c r="K8557" t="s">
        <v>44</v>
      </c>
      <c r="L8557" t="s">
        <v>72</v>
      </c>
      <c r="M8557" t="s">
        <v>71</v>
      </c>
      <c r="N8557" s="2">
        <v>41341</v>
      </c>
      <c r="O8557" s="2">
        <v>44337</v>
      </c>
      <c r="P8557" t="s">
        <v>18</v>
      </c>
      <c r="Q8557" t="s">
        <v>123</v>
      </c>
      <c r="R8557" s="5" t="str">
        <f t="shared" si="406"/>
        <v>0.09</v>
      </c>
      <c r="S8557" s="6" t="str">
        <f t="shared" si="407"/>
        <v/>
      </c>
      <c r="T8557">
        <f>ROUND(INT(表1[[#This Row],[合同结束日期]]-表1[[#This Row],[合同起始日期]])/365,1)</f>
        <v>8.1999999999999993</v>
      </c>
    </row>
    <row r="8558" spans="1:20">
      <c r="A8558" s="1">
        <v>42401</v>
      </c>
      <c r="B8558" t="s">
        <v>227</v>
      </c>
      <c r="C8558">
        <f t="shared" si="405"/>
        <v>4</v>
      </c>
      <c r="D8558" t="s">
        <v>298</v>
      </c>
      <c r="E8558" s="4">
        <v>1251860.3999999999</v>
      </c>
      <c r="F8558" s="4">
        <v>43439.55588</v>
      </c>
      <c r="G8558" s="3">
        <v>3.4700000000000002E-2</v>
      </c>
      <c r="H8558" s="7">
        <v>2448.8661971830984</v>
      </c>
      <c r="I8558" s="4">
        <v>84.975657042253516</v>
      </c>
      <c r="J8558">
        <v>511.2</v>
      </c>
      <c r="K8558" t="s">
        <v>44</v>
      </c>
      <c r="L8558" t="s">
        <v>72</v>
      </c>
      <c r="M8558" t="s">
        <v>71</v>
      </c>
      <c r="N8558" s="2">
        <v>41256</v>
      </c>
      <c r="O8558" s="2">
        <v>44325</v>
      </c>
      <c r="P8558" t="s">
        <v>18</v>
      </c>
      <c r="Q8558" t="s">
        <v>37</v>
      </c>
      <c r="R8558" s="5" t="str">
        <f t="shared" si="406"/>
        <v>0.</v>
      </c>
      <c r="S8558" s="6" t="str">
        <f t="shared" si="407"/>
        <v/>
      </c>
      <c r="T8558">
        <f>ROUND(INT(表1[[#This Row],[合同结束日期]]-表1[[#This Row],[合同起始日期]])/365,1)</f>
        <v>8.4</v>
      </c>
    </row>
    <row r="8559" spans="1:20">
      <c r="A8559" s="1">
        <v>42430</v>
      </c>
      <c r="B8559" t="s">
        <v>227</v>
      </c>
      <c r="C8559">
        <f t="shared" si="405"/>
        <v>4</v>
      </c>
      <c r="D8559" t="s">
        <v>346</v>
      </c>
      <c r="E8559" s="4">
        <v>815268</v>
      </c>
      <c r="F8559" s="4">
        <v>96772.311600000001</v>
      </c>
      <c r="G8559" s="3">
        <v>0.1187</v>
      </c>
      <c r="H8559" s="7">
        <v>631.99069767441858</v>
      </c>
      <c r="I8559" s="4">
        <v>75.017295813953496</v>
      </c>
      <c r="J8559">
        <v>1290</v>
      </c>
      <c r="K8559" t="s">
        <v>44</v>
      </c>
      <c r="L8559" t="s">
        <v>72</v>
      </c>
      <c r="M8559" t="s">
        <v>71</v>
      </c>
      <c r="N8559" s="2">
        <v>41808</v>
      </c>
      <c r="O8559" s="2">
        <v>44729</v>
      </c>
      <c r="P8559" t="s">
        <v>24</v>
      </c>
      <c r="Q8559" t="s">
        <v>208</v>
      </c>
      <c r="R8559" s="5" t="str">
        <f t="shared" si="406"/>
        <v>0.05</v>
      </c>
      <c r="S8559" s="6" t="str">
        <f t="shared" si="407"/>
        <v/>
      </c>
      <c r="T8559">
        <f>ROUND(INT(表1[[#This Row],[合同结束日期]]-表1[[#This Row],[合同起始日期]])/365,1)</f>
        <v>8</v>
      </c>
    </row>
    <row r="8560" spans="1:20">
      <c r="A8560" s="1">
        <v>42430</v>
      </c>
      <c r="B8560" t="s">
        <v>227</v>
      </c>
      <c r="C8560">
        <f t="shared" si="405"/>
        <v>4</v>
      </c>
      <c r="D8560" t="s">
        <v>352</v>
      </c>
      <c r="E8560" s="4">
        <v>866691.6</v>
      </c>
      <c r="F8560" s="4">
        <v>98802.842400000009</v>
      </c>
      <c r="G8560" s="3">
        <v>0.11400000000000002</v>
      </c>
      <c r="H8560" s="7">
        <v>1360.1563088512241</v>
      </c>
      <c r="I8560" s="4">
        <v>155.05781920903956</v>
      </c>
      <c r="J8560">
        <v>637.19999999999993</v>
      </c>
      <c r="K8560" t="s">
        <v>20</v>
      </c>
      <c r="L8560" t="s">
        <v>354</v>
      </c>
      <c r="M8560" t="s">
        <v>353</v>
      </c>
      <c r="N8560" s="2">
        <v>41835</v>
      </c>
      <c r="O8560" s="2">
        <v>43660</v>
      </c>
      <c r="P8560" t="s">
        <v>14</v>
      </c>
      <c r="Q8560">
        <v>0</v>
      </c>
      <c r="R8560" s="5">
        <f t="shared" si="406"/>
        <v>0</v>
      </c>
      <c r="S8560" s="6" t="str">
        <f t="shared" si="407"/>
        <v/>
      </c>
      <c r="T8560">
        <f>ROUND(INT(表1[[#This Row],[合同结束日期]]-表1[[#This Row],[合同起始日期]])/365,1)</f>
        <v>5</v>
      </c>
    </row>
    <row r="8561" spans="1:20">
      <c r="A8561" s="1">
        <v>42430</v>
      </c>
      <c r="B8561" t="s">
        <v>227</v>
      </c>
      <c r="C8561">
        <f t="shared" si="405"/>
        <v>4</v>
      </c>
      <c r="D8561" t="s">
        <v>245</v>
      </c>
      <c r="E8561" s="4">
        <v>84379.199999999997</v>
      </c>
      <c r="F8561" s="4">
        <v>63588.165119999998</v>
      </c>
      <c r="G8561" s="3">
        <v>0.75360000000000005</v>
      </c>
      <c r="H8561" s="7">
        <v>92.887714663143996</v>
      </c>
      <c r="I8561" s="4">
        <v>70.000181770145304</v>
      </c>
      <c r="J8561">
        <v>908.4</v>
      </c>
      <c r="K8561" t="s">
        <v>151</v>
      </c>
      <c r="L8561" t="s">
        <v>154</v>
      </c>
      <c r="M8561" t="s">
        <v>246</v>
      </c>
      <c r="N8561" s="2">
        <v>41286</v>
      </c>
      <c r="O8561" s="2">
        <v>44357</v>
      </c>
      <c r="P8561" t="s">
        <v>14</v>
      </c>
      <c r="Q8561">
        <v>0</v>
      </c>
      <c r="R8561" s="5">
        <f t="shared" si="406"/>
        <v>0</v>
      </c>
      <c r="S8561" s="6" t="str">
        <f t="shared" si="407"/>
        <v/>
      </c>
      <c r="T8561">
        <f>ROUND(INT(表1[[#This Row],[合同结束日期]]-表1[[#This Row],[合同起始日期]])/365,1)</f>
        <v>8.4</v>
      </c>
    </row>
    <row r="8562" spans="1:20">
      <c r="A8562" s="1">
        <v>42430</v>
      </c>
      <c r="B8562" t="s">
        <v>227</v>
      </c>
      <c r="C8562">
        <f t="shared" si="405"/>
        <v>4</v>
      </c>
      <c r="D8562" t="s">
        <v>229</v>
      </c>
      <c r="E8562" s="4">
        <v>151116</v>
      </c>
      <c r="F8562" s="4">
        <v>59977.940399999992</v>
      </c>
      <c r="G8562" s="3">
        <v>0.39689999999999998</v>
      </c>
      <c r="H8562" s="7">
        <v>176.37254901960785</v>
      </c>
      <c r="I8562" s="4">
        <v>70.002264705882354</v>
      </c>
      <c r="J8562">
        <v>856.8</v>
      </c>
      <c r="K8562" t="s">
        <v>151</v>
      </c>
      <c r="L8562" t="s">
        <v>230</v>
      </c>
      <c r="M8562" t="s">
        <v>230</v>
      </c>
      <c r="N8562" s="2">
        <v>41286</v>
      </c>
      <c r="O8562" s="2">
        <v>44327</v>
      </c>
      <c r="P8562" t="s">
        <v>14</v>
      </c>
      <c r="Q8562">
        <v>0</v>
      </c>
      <c r="R8562" s="5">
        <f t="shared" si="406"/>
        <v>0</v>
      </c>
      <c r="S8562" s="6" t="str">
        <f t="shared" si="407"/>
        <v/>
      </c>
      <c r="T8562">
        <f>ROUND(INT(表1[[#This Row],[合同结束日期]]-表1[[#This Row],[合同起始日期]])/365,1)</f>
        <v>8.3000000000000007</v>
      </c>
    </row>
    <row r="8563" spans="1:20">
      <c r="A8563" s="1">
        <v>42430</v>
      </c>
      <c r="B8563" t="s">
        <v>227</v>
      </c>
      <c r="C8563">
        <f t="shared" si="405"/>
        <v>4</v>
      </c>
      <c r="D8563" t="s">
        <v>430</v>
      </c>
      <c r="E8563" s="4">
        <v>526794.96</v>
      </c>
      <c r="F8563" s="4">
        <v>74541.486839999998</v>
      </c>
      <c r="G8563" s="3">
        <v>0.14150000000000001</v>
      </c>
      <c r="H8563" s="7">
        <v>1060.3763285024154</v>
      </c>
      <c r="I8563" s="4">
        <v>150.04325048309181</v>
      </c>
      <c r="J8563">
        <v>496.79999999999995</v>
      </c>
      <c r="K8563" t="s">
        <v>20</v>
      </c>
      <c r="L8563" t="s">
        <v>354</v>
      </c>
      <c r="M8563" t="s">
        <v>431</v>
      </c>
      <c r="N8563" s="2">
        <v>42112</v>
      </c>
      <c r="O8563" s="2">
        <v>43938</v>
      </c>
      <c r="P8563" t="s">
        <v>14</v>
      </c>
      <c r="Q8563">
        <v>0</v>
      </c>
      <c r="R8563" s="5">
        <f t="shared" si="406"/>
        <v>0</v>
      </c>
      <c r="S8563" s="6" t="str">
        <f t="shared" si="407"/>
        <v/>
      </c>
      <c r="T8563">
        <f>ROUND(INT(表1[[#This Row],[合同结束日期]]-表1[[#This Row],[合同起始日期]])/365,1)</f>
        <v>5</v>
      </c>
    </row>
    <row r="8564" spans="1:20">
      <c r="A8564" s="1">
        <v>42430</v>
      </c>
      <c r="B8564" t="s">
        <v>227</v>
      </c>
      <c r="C8564">
        <f t="shared" si="405"/>
        <v>4</v>
      </c>
      <c r="D8564" t="s">
        <v>248</v>
      </c>
      <c r="E8564" s="4">
        <v>943959.6</v>
      </c>
      <c r="F8564" s="4">
        <v>86372.303400000004</v>
      </c>
      <c r="G8564" s="3">
        <v>9.1500000000000012E-2</v>
      </c>
      <c r="H8564" s="7">
        <v>1256.6022364217254</v>
      </c>
      <c r="I8564" s="4">
        <v>114.97910463258788</v>
      </c>
      <c r="J8564">
        <v>751.19999999999993</v>
      </c>
      <c r="K8564" t="s">
        <v>44</v>
      </c>
      <c r="L8564" t="s">
        <v>72</v>
      </c>
      <c r="M8564" t="s">
        <v>71</v>
      </c>
      <c r="N8564" s="2">
        <v>41341</v>
      </c>
      <c r="O8564" s="2">
        <v>44337</v>
      </c>
      <c r="P8564" t="s">
        <v>18</v>
      </c>
      <c r="Q8564" t="s">
        <v>123</v>
      </c>
      <c r="R8564" s="5" t="str">
        <f t="shared" si="406"/>
        <v>0.09</v>
      </c>
      <c r="S8564" s="6" t="str">
        <f t="shared" si="407"/>
        <v/>
      </c>
      <c r="T8564">
        <f>ROUND(INT(表1[[#This Row],[合同结束日期]]-表1[[#This Row],[合同起始日期]])/365,1)</f>
        <v>8.1999999999999993</v>
      </c>
    </row>
    <row r="8565" spans="1:20">
      <c r="A8565" s="1">
        <v>42430</v>
      </c>
      <c r="B8565" t="s">
        <v>227</v>
      </c>
      <c r="C8565">
        <f t="shared" si="405"/>
        <v>4</v>
      </c>
      <c r="D8565" t="s">
        <v>298</v>
      </c>
      <c r="E8565" s="4">
        <v>1216945.2</v>
      </c>
      <c r="F8565" s="4">
        <v>43444.943640000005</v>
      </c>
      <c r="G8565" s="3">
        <v>3.5700000000000003E-2</v>
      </c>
      <c r="H8565" s="7">
        <v>2380.5657276995303</v>
      </c>
      <c r="I8565" s="4">
        <v>84.986196478873254</v>
      </c>
      <c r="J8565">
        <v>511.2</v>
      </c>
      <c r="K8565" t="s">
        <v>44</v>
      </c>
      <c r="L8565" t="s">
        <v>72</v>
      </c>
      <c r="M8565" t="s">
        <v>71</v>
      </c>
      <c r="N8565" s="2">
        <v>41256</v>
      </c>
      <c r="O8565" s="2">
        <v>44325</v>
      </c>
      <c r="P8565" t="s">
        <v>18</v>
      </c>
      <c r="Q8565" t="s">
        <v>37</v>
      </c>
      <c r="R8565" s="5" t="str">
        <f t="shared" si="406"/>
        <v>0.</v>
      </c>
      <c r="S8565" s="6" t="str">
        <f t="shared" si="407"/>
        <v/>
      </c>
      <c r="T8565">
        <f>ROUND(INT(表1[[#This Row],[合同结束日期]]-表1[[#This Row],[合同起始日期]])/365,1)</f>
        <v>8.4</v>
      </c>
    </row>
    <row r="8566" spans="1:20">
      <c r="A8566" s="1">
        <v>42461</v>
      </c>
      <c r="B8566" t="s">
        <v>227</v>
      </c>
      <c r="C8566">
        <f t="shared" si="405"/>
        <v>4</v>
      </c>
      <c r="D8566" t="s">
        <v>346</v>
      </c>
      <c r="E8566" s="4">
        <v>741054</v>
      </c>
      <c r="F8566" s="4">
        <v>96781.652399999992</v>
      </c>
      <c r="G8566" s="3">
        <v>0.13059999999999999</v>
      </c>
      <c r="H8566" s="7">
        <v>574.46046511627912</v>
      </c>
      <c r="I8566" s="4">
        <v>75.024536744186037</v>
      </c>
      <c r="J8566">
        <v>1290</v>
      </c>
      <c r="K8566" t="s">
        <v>44</v>
      </c>
      <c r="L8566" t="s">
        <v>72</v>
      </c>
      <c r="M8566" t="s">
        <v>71</v>
      </c>
      <c r="N8566" s="2">
        <v>41808</v>
      </c>
      <c r="O8566" s="2">
        <v>44729</v>
      </c>
      <c r="P8566" t="s">
        <v>24</v>
      </c>
      <c r="Q8566" t="s">
        <v>208</v>
      </c>
      <c r="R8566" s="5" t="str">
        <f t="shared" si="406"/>
        <v>0.05</v>
      </c>
      <c r="S8566" s="6" t="str">
        <f t="shared" si="407"/>
        <v/>
      </c>
      <c r="T8566">
        <f>ROUND(INT(表1[[#This Row],[合同结束日期]]-表1[[#This Row],[合同起始日期]])/365,1)</f>
        <v>8</v>
      </c>
    </row>
    <row r="8567" spans="1:20">
      <c r="A8567" s="1">
        <v>42461</v>
      </c>
      <c r="B8567" t="s">
        <v>227</v>
      </c>
      <c r="C8567">
        <f t="shared" si="405"/>
        <v>4</v>
      </c>
      <c r="D8567" t="s">
        <v>352</v>
      </c>
      <c r="E8567" s="4">
        <v>810156</v>
      </c>
      <c r="F8567" s="4">
        <v>98758.016399999993</v>
      </c>
      <c r="G8567" s="3">
        <v>0.12189999999999999</v>
      </c>
      <c r="H8567" s="7">
        <v>1271.4312617702449</v>
      </c>
      <c r="I8567" s="4">
        <v>154.98747080979285</v>
      </c>
      <c r="J8567">
        <v>637.19999999999993</v>
      </c>
      <c r="K8567" t="s">
        <v>20</v>
      </c>
      <c r="L8567" t="s">
        <v>354</v>
      </c>
      <c r="M8567" t="s">
        <v>353</v>
      </c>
      <c r="N8567" s="2">
        <v>41835</v>
      </c>
      <c r="O8567" s="2">
        <v>43660</v>
      </c>
      <c r="P8567" t="s">
        <v>14</v>
      </c>
      <c r="Q8567">
        <v>0</v>
      </c>
      <c r="R8567" s="5">
        <f t="shared" si="406"/>
        <v>0</v>
      </c>
      <c r="S8567" s="6" t="str">
        <f t="shared" si="407"/>
        <v/>
      </c>
      <c r="T8567">
        <f>ROUND(INT(表1[[#This Row],[合同结束日期]]-表1[[#This Row],[合同起始日期]])/365,1)</f>
        <v>5</v>
      </c>
    </row>
    <row r="8568" spans="1:20">
      <c r="A8568" s="1">
        <v>42461</v>
      </c>
      <c r="B8568" t="s">
        <v>227</v>
      </c>
      <c r="C8568">
        <f t="shared" si="405"/>
        <v>4</v>
      </c>
      <c r="D8568" t="s">
        <v>245</v>
      </c>
      <c r="E8568" s="4">
        <v>53467.199999999997</v>
      </c>
      <c r="F8568" s="4">
        <v>63588.540959999998</v>
      </c>
      <c r="G8568" s="3">
        <v>1.1893</v>
      </c>
      <c r="H8568" s="7">
        <v>58.858652575957727</v>
      </c>
      <c r="I8568" s="4">
        <v>70.000595508586528</v>
      </c>
      <c r="J8568">
        <v>908.4</v>
      </c>
      <c r="K8568" t="s">
        <v>151</v>
      </c>
      <c r="L8568" t="s">
        <v>154</v>
      </c>
      <c r="M8568" t="s">
        <v>246</v>
      </c>
      <c r="N8568" s="2">
        <v>41286</v>
      </c>
      <c r="O8568" s="2">
        <v>44357</v>
      </c>
      <c r="P8568" t="s">
        <v>14</v>
      </c>
      <c r="Q8568">
        <v>0</v>
      </c>
      <c r="R8568" s="5">
        <f t="shared" si="406"/>
        <v>0</v>
      </c>
      <c r="S8568" s="6" t="str">
        <f t="shared" si="407"/>
        <v/>
      </c>
      <c r="T8568">
        <f>ROUND(INT(表1[[#This Row],[合同结束日期]]-表1[[#This Row],[合同起始日期]])/365,1)</f>
        <v>8.4</v>
      </c>
    </row>
    <row r="8569" spans="1:20">
      <c r="A8569" s="1">
        <v>42461</v>
      </c>
      <c r="B8569" t="s">
        <v>227</v>
      </c>
      <c r="C8569">
        <f t="shared" si="405"/>
        <v>4</v>
      </c>
      <c r="D8569" t="s">
        <v>229</v>
      </c>
      <c r="E8569" s="4">
        <v>63829.2</v>
      </c>
      <c r="F8569" s="4">
        <v>59973.916320000004</v>
      </c>
      <c r="G8569" s="3">
        <v>0.9396000000000001</v>
      </c>
      <c r="H8569" s="7">
        <v>74.497198879551817</v>
      </c>
      <c r="I8569" s="4">
        <v>69.997568067226894</v>
      </c>
      <c r="J8569">
        <v>856.8</v>
      </c>
      <c r="K8569" t="s">
        <v>151</v>
      </c>
      <c r="L8569" t="s">
        <v>230</v>
      </c>
      <c r="M8569" t="s">
        <v>230</v>
      </c>
      <c r="N8569" s="2">
        <v>41286</v>
      </c>
      <c r="O8569" s="2">
        <v>44327</v>
      </c>
      <c r="P8569" t="s">
        <v>14</v>
      </c>
      <c r="Q8569">
        <v>0</v>
      </c>
      <c r="R8569" s="5">
        <f t="shared" si="406"/>
        <v>0</v>
      </c>
      <c r="S8569" s="6" t="str">
        <f t="shared" si="407"/>
        <v/>
      </c>
      <c r="T8569">
        <f>ROUND(INT(表1[[#This Row],[合同结束日期]]-表1[[#This Row],[合同起始日期]])/365,1)</f>
        <v>8.3000000000000007</v>
      </c>
    </row>
    <row r="8570" spans="1:20">
      <c r="A8570" s="1">
        <v>42461</v>
      </c>
      <c r="B8570" t="s">
        <v>227</v>
      </c>
      <c r="C8570">
        <f t="shared" si="405"/>
        <v>4</v>
      </c>
      <c r="D8570" t="s">
        <v>430</v>
      </c>
      <c r="E8570" s="4">
        <v>525782.04</v>
      </c>
      <c r="F8570" s="4">
        <v>74503.315067999996</v>
      </c>
      <c r="G8570" s="3">
        <v>0.14169999999999999</v>
      </c>
      <c r="H8570" s="7">
        <v>1058.3374396135268</v>
      </c>
      <c r="I8570" s="4">
        <v>149.96641519323671</v>
      </c>
      <c r="J8570">
        <v>496.79999999999995</v>
      </c>
      <c r="K8570" t="s">
        <v>20</v>
      </c>
      <c r="L8570" t="s">
        <v>354</v>
      </c>
      <c r="M8570" t="s">
        <v>431</v>
      </c>
      <c r="N8570" s="2">
        <v>42112</v>
      </c>
      <c r="O8570" s="2">
        <v>43938</v>
      </c>
      <c r="P8570" t="s">
        <v>14</v>
      </c>
      <c r="Q8570">
        <v>0</v>
      </c>
      <c r="R8570" s="5">
        <f t="shared" si="406"/>
        <v>0</v>
      </c>
      <c r="S8570" s="6" t="str">
        <f t="shared" si="407"/>
        <v/>
      </c>
      <c r="T8570">
        <f>ROUND(INT(表1[[#This Row],[合同结束日期]]-表1[[#This Row],[合同起始日期]])/365,1)</f>
        <v>5</v>
      </c>
    </row>
    <row r="8571" spans="1:20">
      <c r="A8571" s="1">
        <v>42461</v>
      </c>
      <c r="B8571" t="s">
        <v>227</v>
      </c>
      <c r="C8571">
        <f t="shared" si="405"/>
        <v>4</v>
      </c>
      <c r="D8571" t="s">
        <v>248</v>
      </c>
      <c r="E8571" s="4">
        <v>888252</v>
      </c>
      <c r="F8571" s="4">
        <v>86426.919600000008</v>
      </c>
      <c r="G8571" s="3">
        <v>9.7300000000000011E-2</v>
      </c>
      <c r="H8571" s="7">
        <v>1182.4440894568691</v>
      </c>
      <c r="I8571" s="4">
        <v>115.05180990415337</v>
      </c>
      <c r="J8571">
        <v>751.19999999999993</v>
      </c>
      <c r="K8571" t="s">
        <v>44</v>
      </c>
      <c r="L8571" t="s">
        <v>72</v>
      </c>
      <c r="M8571" t="s">
        <v>71</v>
      </c>
      <c r="N8571" s="2">
        <v>41341</v>
      </c>
      <c r="O8571" s="2">
        <v>44337</v>
      </c>
      <c r="P8571" t="s">
        <v>18</v>
      </c>
      <c r="Q8571" t="s">
        <v>123</v>
      </c>
      <c r="R8571" s="5" t="str">
        <f t="shared" si="406"/>
        <v>0.09</v>
      </c>
      <c r="S8571" s="6" t="str">
        <f t="shared" si="407"/>
        <v/>
      </c>
      <c r="T8571">
        <f>ROUND(INT(表1[[#This Row],[合同结束日期]]-表1[[#This Row],[合同起始日期]])/365,1)</f>
        <v>8.1999999999999993</v>
      </c>
    </row>
    <row r="8572" spans="1:20">
      <c r="A8572" s="1">
        <v>42461</v>
      </c>
      <c r="B8572" t="s">
        <v>227</v>
      </c>
      <c r="C8572">
        <f t="shared" si="405"/>
        <v>4</v>
      </c>
      <c r="D8572" t="s">
        <v>298</v>
      </c>
      <c r="E8572" s="4">
        <v>1282150.8</v>
      </c>
      <c r="F8572" s="4">
        <v>43464.912120000001</v>
      </c>
      <c r="G8572" s="3">
        <v>3.39E-2</v>
      </c>
      <c r="H8572" s="7">
        <v>2508.1197183098593</v>
      </c>
      <c r="I8572" s="4">
        <v>85.025258450704229</v>
      </c>
      <c r="J8572">
        <v>511.2</v>
      </c>
      <c r="K8572" t="s">
        <v>44</v>
      </c>
      <c r="L8572" t="s">
        <v>72</v>
      </c>
      <c r="M8572" t="s">
        <v>71</v>
      </c>
      <c r="N8572" s="2">
        <v>41256</v>
      </c>
      <c r="O8572" s="2">
        <v>44325</v>
      </c>
      <c r="P8572" t="s">
        <v>18</v>
      </c>
      <c r="Q8572" t="s">
        <v>37</v>
      </c>
      <c r="R8572" s="5" t="str">
        <f t="shared" si="406"/>
        <v>0.</v>
      </c>
      <c r="S8572" s="6" t="str">
        <f t="shared" si="407"/>
        <v/>
      </c>
      <c r="T8572">
        <f>ROUND(INT(表1[[#This Row],[合同结束日期]]-表1[[#This Row],[合同起始日期]])/365,1)</f>
        <v>8.4</v>
      </c>
    </row>
    <row r="8573" spans="1:20">
      <c r="A8573" s="1">
        <v>42491</v>
      </c>
      <c r="B8573" t="s">
        <v>227</v>
      </c>
      <c r="C8573">
        <f t="shared" si="405"/>
        <v>4</v>
      </c>
      <c r="D8573" t="s">
        <v>346</v>
      </c>
      <c r="E8573" s="4">
        <v>825883.2</v>
      </c>
      <c r="F8573" s="4">
        <v>96710.922720000017</v>
      </c>
      <c r="G8573" s="3">
        <v>0.11710000000000002</v>
      </c>
      <c r="H8573" s="7">
        <v>640.21953488372094</v>
      </c>
      <c r="I8573" s="4">
        <v>74.969707534883739</v>
      </c>
      <c r="J8573">
        <v>1290</v>
      </c>
      <c r="K8573" t="s">
        <v>44</v>
      </c>
      <c r="L8573" t="s">
        <v>72</v>
      </c>
      <c r="M8573" t="s">
        <v>71</v>
      </c>
      <c r="N8573" s="2">
        <v>41808</v>
      </c>
      <c r="O8573" s="2">
        <v>44729</v>
      </c>
      <c r="P8573" t="s">
        <v>24</v>
      </c>
      <c r="Q8573" t="s">
        <v>208</v>
      </c>
      <c r="R8573" s="5" t="str">
        <f t="shared" si="406"/>
        <v>0.05</v>
      </c>
      <c r="S8573" s="6" t="str">
        <f t="shared" si="407"/>
        <v/>
      </c>
      <c r="T8573">
        <f>ROUND(INT(表1[[#This Row],[合同结束日期]]-表1[[#This Row],[合同起始日期]])/365,1)</f>
        <v>8</v>
      </c>
    </row>
    <row r="8574" spans="1:20">
      <c r="A8574" s="1">
        <v>42491</v>
      </c>
      <c r="B8574" t="s">
        <v>227</v>
      </c>
      <c r="C8574">
        <f t="shared" si="405"/>
        <v>4</v>
      </c>
      <c r="D8574" t="s">
        <v>352</v>
      </c>
      <c r="E8574" s="4">
        <v>1108471.2</v>
      </c>
      <c r="F8574" s="4">
        <v>98764.783920000002</v>
      </c>
      <c r="G8574" s="3">
        <v>8.9099999999999999E-2</v>
      </c>
      <c r="H8574" s="7">
        <v>1739.5969868173258</v>
      </c>
      <c r="I8574" s="4">
        <v>154.99809152542375</v>
      </c>
      <c r="J8574">
        <v>637.19999999999993</v>
      </c>
      <c r="K8574" t="s">
        <v>20</v>
      </c>
      <c r="L8574" t="s">
        <v>354</v>
      </c>
      <c r="M8574" t="s">
        <v>353</v>
      </c>
      <c r="N8574" s="2">
        <v>41835</v>
      </c>
      <c r="O8574" s="2">
        <v>43660</v>
      </c>
      <c r="P8574" t="s">
        <v>14</v>
      </c>
      <c r="Q8574">
        <v>0</v>
      </c>
      <c r="R8574" s="5">
        <f t="shared" si="406"/>
        <v>0</v>
      </c>
      <c r="S8574" s="6" t="str">
        <f t="shared" si="407"/>
        <v/>
      </c>
      <c r="T8574">
        <f>ROUND(INT(表1[[#This Row],[合同结束日期]]-表1[[#This Row],[合同起始日期]])/365,1)</f>
        <v>5</v>
      </c>
    </row>
    <row r="8575" spans="1:20">
      <c r="A8575" s="1">
        <v>42491</v>
      </c>
      <c r="B8575" t="s">
        <v>227</v>
      </c>
      <c r="C8575">
        <f t="shared" si="405"/>
        <v>4</v>
      </c>
      <c r="D8575" t="s">
        <v>245</v>
      </c>
      <c r="E8575" s="4">
        <v>71497.2</v>
      </c>
      <c r="F8575" s="4">
        <v>63589.609679999994</v>
      </c>
      <c r="G8575" s="3">
        <v>0.88939999999999997</v>
      </c>
      <c r="H8575" s="7">
        <v>78.706737120211358</v>
      </c>
      <c r="I8575" s="4">
        <v>70.00177199471598</v>
      </c>
      <c r="J8575">
        <v>908.4</v>
      </c>
      <c r="K8575" t="s">
        <v>151</v>
      </c>
      <c r="L8575" t="s">
        <v>154</v>
      </c>
      <c r="M8575" t="s">
        <v>246</v>
      </c>
      <c r="N8575" s="2">
        <v>41286</v>
      </c>
      <c r="O8575" s="2">
        <v>44357</v>
      </c>
      <c r="P8575" t="s">
        <v>14</v>
      </c>
      <c r="Q8575">
        <v>0</v>
      </c>
      <c r="R8575" s="5">
        <f t="shared" si="406"/>
        <v>0</v>
      </c>
      <c r="S8575" s="6" t="str">
        <f t="shared" si="407"/>
        <v/>
      </c>
      <c r="T8575">
        <f>ROUND(INT(表1[[#This Row],[合同结束日期]]-表1[[#This Row],[合同起始日期]])/365,1)</f>
        <v>8.4</v>
      </c>
    </row>
    <row r="8576" spans="1:20">
      <c r="A8576" s="1">
        <v>42491</v>
      </c>
      <c r="B8576" t="s">
        <v>227</v>
      </c>
      <c r="C8576">
        <f t="shared" si="405"/>
        <v>4</v>
      </c>
      <c r="D8576" t="s">
        <v>229</v>
      </c>
      <c r="E8576" s="4">
        <v>71059.199999999997</v>
      </c>
      <c r="F8576" s="4">
        <v>62738.167679999999</v>
      </c>
      <c r="G8576" s="3">
        <v>0.88290000000000002</v>
      </c>
      <c r="H8576" s="7">
        <v>82.935574229691881</v>
      </c>
      <c r="I8576" s="4">
        <v>73.223818487394965</v>
      </c>
      <c r="J8576">
        <v>856.8</v>
      </c>
      <c r="K8576" t="s">
        <v>151</v>
      </c>
      <c r="L8576" t="s">
        <v>230</v>
      </c>
      <c r="M8576" t="s">
        <v>230</v>
      </c>
      <c r="N8576" s="2">
        <v>41286</v>
      </c>
      <c r="O8576" s="2">
        <v>44327</v>
      </c>
      <c r="P8576" t="s">
        <v>14</v>
      </c>
      <c r="Q8576">
        <v>0</v>
      </c>
      <c r="R8576" s="5">
        <f t="shared" si="406"/>
        <v>0</v>
      </c>
      <c r="S8576" s="6" t="str">
        <f t="shared" si="407"/>
        <v/>
      </c>
      <c r="T8576">
        <f>ROUND(INT(表1[[#This Row],[合同结束日期]]-表1[[#This Row],[合同起始日期]])/365,1)</f>
        <v>8.3000000000000007</v>
      </c>
    </row>
    <row r="8577" spans="1:20">
      <c r="A8577" s="1">
        <v>42491</v>
      </c>
      <c r="B8577" t="s">
        <v>227</v>
      </c>
      <c r="C8577">
        <f t="shared" si="405"/>
        <v>4</v>
      </c>
      <c r="D8577" t="s">
        <v>430</v>
      </c>
      <c r="E8577" s="4">
        <v>514740</v>
      </c>
      <c r="F8577" s="4">
        <v>74534.351999999999</v>
      </c>
      <c r="G8577" s="3">
        <v>0.14479999999999998</v>
      </c>
      <c r="H8577" s="7">
        <v>1036.1111111111113</v>
      </c>
      <c r="I8577" s="4">
        <v>150.0288888888889</v>
      </c>
      <c r="J8577">
        <v>496.79999999999995</v>
      </c>
      <c r="K8577" t="s">
        <v>20</v>
      </c>
      <c r="L8577" t="s">
        <v>354</v>
      </c>
      <c r="M8577" t="s">
        <v>431</v>
      </c>
      <c r="N8577" s="2">
        <v>42112</v>
      </c>
      <c r="O8577" s="2">
        <v>43938</v>
      </c>
      <c r="P8577" t="s">
        <v>14</v>
      </c>
      <c r="Q8577">
        <v>0</v>
      </c>
      <c r="R8577" s="5">
        <f t="shared" si="406"/>
        <v>0</v>
      </c>
      <c r="S8577" s="6" t="str">
        <f t="shared" si="407"/>
        <v/>
      </c>
      <c r="T8577">
        <f>ROUND(INT(表1[[#This Row],[合同结束日期]]-表1[[#This Row],[合同起始日期]])/365,1)</f>
        <v>5</v>
      </c>
    </row>
    <row r="8578" spans="1:20">
      <c r="A8578" s="1">
        <v>42491</v>
      </c>
      <c r="B8578" t="s">
        <v>227</v>
      </c>
      <c r="C8578">
        <f t="shared" si="405"/>
        <v>4</v>
      </c>
      <c r="D8578" t="s">
        <v>248</v>
      </c>
      <c r="E8578" s="4">
        <v>992272.79999999993</v>
      </c>
      <c r="F8578" s="4">
        <v>87716.91551999998</v>
      </c>
      <c r="G8578" s="3">
        <v>8.8399999999999992E-2</v>
      </c>
      <c r="H8578" s="7">
        <v>1320.9169329073484</v>
      </c>
      <c r="I8578" s="4">
        <v>116.76905686900957</v>
      </c>
      <c r="J8578">
        <v>751.19999999999993</v>
      </c>
      <c r="K8578" t="s">
        <v>44</v>
      </c>
      <c r="L8578" t="s">
        <v>72</v>
      </c>
      <c r="M8578" t="s">
        <v>71</v>
      </c>
      <c r="N8578" s="2">
        <v>41341</v>
      </c>
      <c r="O8578" s="2">
        <v>44337</v>
      </c>
      <c r="P8578" t="s">
        <v>18</v>
      </c>
      <c r="Q8578" t="s">
        <v>499</v>
      </c>
      <c r="R8578" s="5" t="str">
        <f t="shared" si="406"/>
        <v>0.09</v>
      </c>
      <c r="S8578" s="6" t="str">
        <f t="shared" si="407"/>
        <v>0.09</v>
      </c>
      <c r="T8578">
        <f>ROUND(INT(表1[[#This Row],[合同结束日期]]-表1[[#This Row],[合同起始日期]])/365,1)</f>
        <v>8.1999999999999993</v>
      </c>
    </row>
    <row r="8579" spans="1:20">
      <c r="A8579" s="1">
        <v>42491</v>
      </c>
      <c r="B8579" t="s">
        <v>227</v>
      </c>
      <c r="C8579">
        <f t="shared" si="405"/>
        <v>4</v>
      </c>
      <c r="D8579" t="s">
        <v>298</v>
      </c>
      <c r="E8579" s="4">
        <v>1276600.8</v>
      </c>
      <c r="F8579" s="4">
        <v>43404.427199999998</v>
      </c>
      <c r="G8579" s="3">
        <v>3.3999999999999996E-2</v>
      </c>
      <c r="H8579" s="7">
        <v>2497.262910798122</v>
      </c>
      <c r="I8579" s="4">
        <v>84.906938967136142</v>
      </c>
      <c r="J8579">
        <v>511.2</v>
      </c>
      <c r="K8579" t="s">
        <v>44</v>
      </c>
      <c r="L8579" t="s">
        <v>72</v>
      </c>
      <c r="M8579" t="s">
        <v>71</v>
      </c>
      <c r="N8579" s="2">
        <v>41256</v>
      </c>
      <c r="O8579" s="2">
        <v>44325</v>
      </c>
      <c r="P8579" t="s">
        <v>18</v>
      </c>
      <c r="Q8579" t="s">
        <v>15</v>
      </c>
      <c r="R8579" s="5" t="str">
        <f t="shared" si="406"/>
        <v>0.</v>
      </c>
      <c r="S8579" s="6" t="str">
        <f t="shared" si="407"/>
        <v>0.</v>
      </c>
      <c r="T8579">
        <f>ROUND(INT(表1[[#This Row],[合同结束日期]]-表1[[#This Row],[合同起始日期]])/365,1)</f>
        <v>8.4</v>
      </c>
    </row>
    <row r="8580" spans="1:20">
      <c r="A8580" s="1">
        <v>42491</v>
      </c>
      <c r="B8580" t="s">
        <v>227</v>
      </c>
      <c r="C8580">
        <f t="shared" si="405"/>
        <v>4</v>
      </c>
      <c r="D8580" t="s">
        <v>505</v>
      </c>
      <c r="E8580" s="4">
        <v>34482</v>
      </c>
      <c r="F8580" s="4">
        <v>4799.8943999999992</v>
      </c>
      <c r="G8580" s="3">
        <v>0.13919999999999999</v>
      </c>
      <c r="H8580" s="7">
        <v>2873.5</v>
      </c>
      <c r="I8580" s="4">
        <v>399.99119999999994</v>
      </c>
      <c r="J8580">
        <v>12</v>
      </c>
      <c r="K8580" t="s">
        <v>20</v>
      </c>
      <c r="L8580" t="s">
        <v>173</v>
      </c>
      <c r="M8580" t="s">
        <v>172</v>
      </c>
      <c r="N8580" s="2">
        <v>42461</v>
      </c>
      <c r="O8580" s="2">
        <v>43555</v>
      </c>
      <c r="P8580" t="s">
        <v>24</v>
      </c>
      <c r="Q8580" t="s">
        <v>123</v>
      </c>
      <c r="R8580" s="5" t="str">
        <f t="shared" si="406"/>
        <v>0.09</v>
      </c>
      <c r="S8580" s="6" t="str">
        <f t="shared" si="407"/>
        <v/>
      </c>
      <c r="T8580">
        <f>ROUND(INT(表1[[#This Row],[合同结束日期]]-表1[[#This Row],[合同起始日期]])/365,1)</f>
        <v>3</v>
      </c>
    </row>
    <row r="8581" spans="1:20">
      <c r="A8581" s="1">
        <v>42522</v>
      </c>
      <c r="B8581" t="s">
        <v>227</v>
      </c>
      <c r="C8581">
        <f t="shared" si="405"/>
        <v>4</v>
      </c>
      <c r="D8581" t="s">
        <v>229</v>
      </c>
      <c r="E8581" s="4">
        <v>171826.8</v>
      </c>
      <c r="F8581" s="4">
        <v>64263.2232</v>
      </c>
      <c r="G8581" s="3">
        <v>0.37400000000000005</v>
      </c>
      <c r="H8581" s="7">
        <v>200.54481792717087</v>
      </c>
      <c r="I8581" s="4">
        <v>75.003761904761916</v>
      </c>
      <c r="J8581">
        <v>856.8</v>
      </c>
      <c r="K8581" t="s">
        <v>151</v>
      </c>
      <c r="L8581" t="s">
        <v>230</v>
      </c>
      <c r="M8581" t="s">
        <v>230</v>
      </c>
      <c r="N8581" s="2">
        <v>41286</v>
      </c>
      <c r="O8581" s="2">
        <v>44327</v>
      </c>
      <c r="P8581" t="s">
        <v>14</v>
      </c>
      <c r="Q8581">
        <v>0</v>
      </c>
      <c r="R8581" s="5">
        <f t="shared" si="406"/>
        <v>0</v>
      </c>
      <c r="S8581" s="6" t="str">
        <f t="shared" si="407"/>
        <v/>
      </c>
      <c r="T8581">
        <f>ROUND(INT(表1[[#This Row],[合同结束日期]]-表1[[#This Row],[合同起始日期]])/365,1)</f>
        <v>8.3000000000000007</v>
      </c>
    </row>
    <row r="8582" spans="1:20">
      <c r="A8582" s="1">
        <v>42522</v>
      </c>
      <c r="B8582" t="s">
        <v>227</v>
      </c>
      <c r="C8582">
        <f t="shared" si="405"/>
        <v>4</v>
      </c>
      <c r="D8582" t="s">
        <v>245</v>
      </c>
      <c r="E8582" s="4">
        <v>77880</v>
      </c>
      <c r="F8582" s="4">
        <v>66618.552000000011</v>
      </c>
      <c r="G8582" s="3">
        <v>0.85540000000000016</v>
      </c>
      <c r="H8582" s="7">
        <v>85.733157199471606</v>
      </c>
      <c r="I8582" s="4">
        <v>73.336142668428025</v>
      </c>
      <c r="J8582">
        <v>908.4</v>
      </c>
      <c r="K8582" t="s">
        <v>151</v>
      </c>
      <c r="L8582" t="s">
        <v>154</v>
      </c>
      <c r="M8582" t="s">
        <v>246</v>
      </c>
      <c r="N8582" s="2">
        <v>41286</v>
      </c>
      <c r="O8582" s="2">
        <v>44357</v>
      </c>
      <c r="P8582" t="s">
        <v>14</v>
      </c>
      <c r="Q8582">
        <v>0</v>
      </c>
      <c r="R8582" s="5">
        <f t="shared" si="406"/>
        <v>0</v>
      </c>
      <c r="S8582" s="6" t="str">
        <f t="shared" si="407"/>
        <v/>
      </c>
      <c r="T8582">
        <f>ROUND(INT(表1[[#This Row],[合同结束日期]]-表1[[#This Row],[合同起始日期]])/365,1)</f>
        <v>8.4</v>
      </c>
    </row>
    <row r="8583" spans="1:20">
      <c r="A8583" s="1">
        <v>42522</v>
      </c>
      <c r="B8583" t="s">
        <v>227</v>
      </c>
      <c r="C8583">
        <f t="shared" si="405"/>
        <v>4</v>
      </c>
      <c r="D8583" t="s">
        <v>298</v>
      </c>
      <c r="E8583" s="4">
        <v>1253240.3999999999</v>
      </c>
      <c r="F8583" s="4">
        <v>43487.441879999998</v>
      </c>
      <c r="G8583" s="3">
        <v>3.4700000000000002E-2</v>
      </c>
      <c r="H8583" s="7">
        <v>2451.5657276995303</v>
      </c>
      <c r="I8583" s="4">
        <v>85.069330751173709</v>
      </c>
      <c r="J8583">
        <v>511.2</v>
      </c>
      <c r="K8583" t="s">
        <v>44</v>
      </c>
      <c r="L8583" t="s">
        <v>72</v>
      </c>
      <c r="M8583" t="s">
        <v>71</v>
      </c>
      <c r="N8583" s="2">
        <v>41256</v>
      </c>
      <c r="O8583" s="2">
        <v>44325</v>
      </c>
      <c r="P8583" t="s">
        <v>18</v>
      </c>
      <c r="Q8583">
        <v>0</v>
      </c>
      <c r="R8583" s="5">
        <f t="shared" si="406"/>
        <v>0</v>
      </c>
      <c r="S8583" s="6" t="str">
        <f t="shared" si="407"/>
        <v/>
      </c>
      <c r="T8583">
        <f>ROUND(INT(表1[[#This Row],[合同结束日期]]-表1[[#This Row],[合同起始日期]])/365,1)</f>
        <v>8.4</v>
      </c>
    </row>
    <row r="8584" spans="1:20">
      <c r="A8584" s="1">
        <v>42522</v>
      </c>
      <c r="B8584" t="s">
        <v>227</v>
      </c>
      <c r="C8584">
        <f t="shared" si="405"/>
        <v>4</v>
      </c>
      <c r="D8584" t="s">
        <v>248</v>
      </c>
      <c r="E8584" s="4">
        <v>917026.79999999993</v>
      </c>
      <c r="F8584" s="4">
        <v>86383.924560000014</v>
      </c>
      <c r="G8584" s="3">
        <v>9.420000000000002E-2</v>
      </c>
      <c r="H8584" s="7">
        <v>1220.7492012779553</v>
      </c>
      <c r="I8584" s="4">
        <v>114.99457476038341</v>
      </c>
      <c r="J8584">
        <v>751.19999999999993</v>
      </c>
      <c r="K8584" t="s">
        <v>44</v>
      </c>
      <c r="L8584" t="s">
        <v>72</v>
      </c>
      <c r="M8584" t="s">
        <v>71</v>
      </c>
      <c r="N8584" s="2">
        <v>41341</v>
      </c>
      <c r="O8584" s="2">
        <v>44337</v>
      </c>
      <c r="P8584" t="s">
        <v>18</v>
      </c>
      <c r="Q8584">
        <v>0.09</v>
      </c>
      <c r="R8584" s="5">
        <f t="shared" si="406"/>
        <v>0.09</v>
      </c>
      <c r="S8584" s="6" t="str">
        <f t="shared" si="407"/>
        <v/>
      </c>
      <c r="T8584">
        <f>ROUND(INT(表1[[#This Row],[合同结束日期]]-表1[[#This Row],[合同起始日期]])/365,1)</f>
        <v>8.1999999999999993</v>
      </c>
    </row>
    <row r="8585" spans="1:20">
      <c r="A8585" s="1">
        <v>42522</v>
      </c>
      <c r="B8585" t="s">
        <v>227</v>
      </c>
      <c r="C8585">
        <f t="shared" si="405"/>
        <v>4</v>
      </c>
      <c r="D8585" t="s">
        <v>346</v>
      </c>
      <c r="E8585" s="4">
        <v>843230.4</v>
      </c>
      <c r="F8585" s="4">
        <v>101946.55535999998</v>
      </c>
      <c r="G8585" s="3">
        <v>0.12089999999999998</v>
      </c>
      <c r="H8585" s="7">
        <v>653.66697674418606</v>
      </c>
      <c r="I8585" s="4">
        <v>79.028337488372074</v>
      </c>
      <c r="J8585">
        <v>1290</v>
      </c>
      <c r="K8585" t="s">
        <v>44</v>
      </c>
      <c r="L8585" t="s">
        <v>72</v>
      </c>
      <c r="M8585" t="s">
        <v>71</v>
      </c>
      <c r="N8585" s="2">
        <v>41808</v>
      </c>
      <c r="O8585" s="2">
        <v>44729</v>
      </c>
      <c r="P8585" t="s">
        <v>24</v>
      </c>
      <c r="Q8585">
        <v>0.05</v>
      </c>
      <c r="R8585" s="5">
        <f t="shared" si="406"/>
        <v>0.05</v>
      </c>
      <c r="S8585" s="6" t="str">
        <f t="shared" si="407"/>
        <v/>
      </c>
      <c r="T8585">
        <f>ROUND(INT(表1[[#This Row],[合同结束日期]]-表1[[#This Row],[合同起始日期]])/365,1)</f>
        <v>8</v>
      </c>
    </row>
    <row r="8586" spans="1:20">
      <c r="A8586" s="1">
        <v>42522</v>
      </c>
      <c r="B8586" t="s">
        <v>227</v>
      </c>
      <c r="C8586">
        <f t="shared" si="405"/>
        <v>4</v>
      </c>
      <c r="D8586" t="s">
        <v>352</v>
      </c>
      <c r="E8586" s="4">
        <v>1352517.5999999999</v>
      </c>
      <c r="F8586" s="4">
        <v>103873.35167999999</v>
      </c>
      <c r="G8586" s="3">
        <v>7.6800000000000007E-2</v>
      </c>
      <c r="H8586" s="7">
        <v>2122.5951035781545</v>
      </c>
      <c r="I8586" s="4">
        <v>163.01530395480228</v>
      </c>
      <c r="J8586">
        <v>637.19999999999993</v>
      </c>
      <c r="K8586" t="s">
        <v>20</v>
      </c>
      <c r="L8586" t="s">
        <v>354</v>
      </c>
      <c r="M8586" t="s">
        <v>353</v>
      </c>
      <c r="N8586" s="2">
        <v>41835</v>
      </c>
      <c r="O8586" s="2">
        <v>43660</v>
      </c>
      <c r="P8586" t="s">
        <v>14</v>
      </c>
      <c r="Q8586">
        <v>0</v>
      </c>
      <c r="R8586" s="5">
        <f t="shared" si="406"/>
        <v>0</v>
      </c>
      <c r="S8586" s="6" t="str">
        <f t="shared" si="407"/>
        <v/>
      </c>
      <c r="T8586">
        <f>ROUND(INT(表1[[#This Row],[合同结束日期]]-表1[[#This Row],[合同起始日期]])/365,1)</f>
        <v>5</v>
      </c>
    </row>
    <row r="8587" spans="1:20">
      <c r="A8587" s="1">
        <v>42522</v>
      </c>
      <c r="B8587" t="s">
        <v>227</v>
      </c>
      <c r="C8587">
        <f t="shared" si="405"/>
        <v>4</v>
      </c>
      <c r="D8587" t="s">
        <v>430</v>
      </c>
      <c r="E8587" s="4">
        <v>486144</v>
      </c>
      <c r="F8587" s="4">
        <v>80213.759999999995</v>
      </c>
      <c r="G8587" s="3">
        <v>0.16499999999999998</v>
      </c>
      <c r="H8587" s="7">
        <v>978.55072463768124</v>
      </c>
      <c r="I8587" s="4">
        <v>161.46086956521739</v>
      </c>
      <c r="J8587">
        <v>496.79999999999995</v>
      </c>
      <c r="K8587" t="s">
        <v>20</v>
      </c>
      <c r="L8587" t="s">
        <v>354</v>
      </c>
      <c r="M8587" t="s">
        <v>431</v>
      </c>
      <c r="N8587" s="2">
        <v>42112</v>
      </c>
      <c r="O8587" s="2">
        <v>43938</v>
      </c>
      <c r="P8587" t="s">
        <v>14</v>
      </c>
      <c r="Q8587">
        <v>0</v>
      </c>
      <c r="R8587" s="5">
        <f t="shared" si="406"/>
        <v>0</v>
      </c>
      <c r="S8587" s="6" t="str">
        <f t="shared" si="407"/>
        <v/>
      </c>
      <c r="T8587">
        <f>ROUND(INT(表1[[#This Row],[合同结束日期]]-表1[[#This Row],[合同起始日期]])/365,1)</f>
        <v>5</v>
      </c>
    </row>
    <row r="8588" spans="1:20">
      <c r="A8588" s="1">
        <v>42522</v>
      </c>
      <c r="B8588" t="s">
        <v>227</v>
      </c>
      <c r="C8588">
        <f t="shared" si="405"/>
        <v>4</v>
      </c>
      <c r="D8588" t="s">
        <v>505</v>
      </c>
      <c r="E8588" s="4">
        <v>44652</v>
      </c>
      <c r="F8588" s="4">
        <v>4800.0899999999992</v>
      </c>
      <c r="G8588" s="3">
        <v>0.10749999999999998</v>
      </c>
      <c r="H8588" s="7">
        <v>3721</v>
      </c>
      <c r="I8588" s="4">
        <v>400.00749999999994</v>
      </c>
      <c r="J8588">
        <v>12</v>
      </c>
      <c r="K8588" t="s">
        <v>20</v>
      </c>
      <c r="L8588" t="s">
        <v>173</v>
      </c>
      <c r="M8588" t="s">
        <v>172</v>
      </c>
      <c r="N8588" s="2">
        <v>42461</v>
      </c>
      <c r="O8588" s="2">
        <v>43555</v>
      </c>
      <c r="P8588" t="s">
        <v>24</v>
      </c>
      <c r="Q8588">
        <v>0.09</v>
      </c>
      <c r="R8588" s="5">
        <f t="shared" si="406"/>
        <v>0.09</v>
      </c>
      <c r="S8588" s="6" t="str">
        <f t="shared" si="407"/>
        <v/>
      </c>
      <c r="T8588">
        <f>ROUND(INT(表1[[#This Row],[合同结束日期]]-表1[[#This Row],[合同起始日期]])/365,1)</f>
        <v>3</v>
      </c>
    </row>
    <row r="8589" spans="1:20">
      <c r="A8589" s="1">
        <v>42552</v>
      </c>
      <c r="B8589" t="s">
        <v>227</v>
      </c>
      <c r="C8589">
        <f t="shared" si="405"/>
        <v>4</v>
      </c>
      <c r="D8589" t="s">
        <v>229</v>
      </c>
      <c r="E8589" s="4">
        <v>82460.399999999994</v>
      </c>
      <c r="F8589" s="4">
        <v>64261.389720000006</v>
      </c>
      <c r="G8589" s="3">
        <v>0.7793000000000001</v>
      </c>
      <c r="H8589" s="7">
        <v>96.242296918767508</v>
      </c>
      <c r="I8589" s="4">
        <v>75.001621988795534</v>
      </c>
      <c r="J8589">
        <v>856.8</v>
      </c>
      <c r="K8589" t="s">
        <v>151</v>
      </c>
      <c r="L8589" t="s">
        <v>230</v>
      </c>
      <c r="M8589" t="s">
        <v>230</v>
      </c>
      <c r="N8589" s="2">
        <v>41286</v>
      </c>
      <c r="O8589" s="2">
        <v>44327</v>
      </c>
      <c r="P8589" t="s">
        <v>14</v>
      </c>
      <c r="Q8589">
        <v>0</v>
      </c>
      <c r="R8589" s="5">
        <f t="shared" si="406"/>
        <v>0</v>
      </c>
      <c r="S8589" s="6" t="str">
        <f t="shared" si="407"/>
        <v/>
      </c>
      <c r="T8589">
        <f>ROUND(INT(表1[[#This Row],[合同结束日期]]-表1[[#This Row],[合同起始日期]])/365,1)</f>
        <v>8.3000000000000007</v>
      </c>
    </row>
    <row r="8590" spans="1:20">
      <c r="A8590" s="1">
        <v>42552</v>
      </c>
      <c r="B8590" t="s">
        <v>227</v>
      </c>
      <c r="C8590">
        <f t="shared" si="405"/>
        <v>4</v>
      </c>
      <c r="D8590" t="s">
        <v>245</v>
      </c>
      <c r="E8590" s="4">
        <v>292388.39999999997</v>
      </c>
      <c r="F8590" s="4">
        <v>68126.497199999998</v>
      </c>
      <c r="G8590" s="3">
        <v>0.23300000000000001</v>
      </c>
      <c r="H8590" s="7">
        <v>321.87186261558782</v>
      </c>
      <c r="I8590" s="4">
        <v>74.996143989431971</v>
      </c>
      <c r="J8590">
        <v>908.4</v>
      </c>
      <c r="K8590" t="s">
        <v>151</v>
      </c>
      <c r="L8590" t="s">
        <v>154</v>
      </c>
      <c r="M8590" t="s">
        <v>246</v>
      </c>
      <c r="N8590" s="2">
        <v>41286</v>
      </c>
      <c r="O8590" s="2">
        <v>44357</v>
      </c>
      <c r="P8590" t="s">
        <v>14</v>
      </c>
      <c r="Q8590">
        <v>0</v>
      </c>
      <c r="R8590" s="5">
        <f t="shared" si="406"/>
        <v>0</v>
      </c>
      <c r="S8590" s="6" t="str">
        <f t="shared" si="407"/>
        <v/>
      </c>
      <c r="T8590">
        <f>ROUND(INT(表1[[#This Row],[合同结束日期]]-表1[[#This Row],[合同起始日期]])/365,1)</f>
        <v>8.4</v>
      </c>
    </row>
    <row r="8591" spans="1:20">
      <c r="A8591" s="1">
        <v>42552</v>
      </c>
      <c r="B8591" t="s">
        <v>227</v>
      </c>
      <c r="C8591">
        <f t="shared" si="405"/>
        <v>4</v>
      </c>
      <c r="D8591" t="s">
        <v>298</v>
      </c>
      <c r="E8591" s="4">
        <v>1325811.5999999999</v>
      </c>
      <c r="F8591" s="4">
        <v>43486.620480000005</v>
      </c>
      <c r="G8591" s="3">
        <v>3.280000000000001E-2</v>
      </c>
      <c r="H8591" s="7">
        <v>2593.5281690140841</v>
      </c>
      <c r="I8591" s="4">
        <v>85.067723943661989</v>
      </c>
      <c r="J8591">
        <v>511.2</v>
      </c>
      <c r="K8591" t="s">
        <v>44</v>
      </c>
      <c r="L8591" t="s">
        <v>72</v>
      </c>
      <c r="M8591" t="s">
        <v>71</v>
      </c>
      <c r="N8591" s="2">
        <v>41256</v>
      </c>
      <c r="O8591" s="2">
        <v>44325</v>
      </c>
      <c r="P8591" t="s">
        <v>18</v>
      </c>
      <c r="Q8591" t="s">
        <v>37</v>
      </c>
      <c r="R8591" s="5" t="str">
        <f t="shared" si="406"/>
        <v>0.</v>
      </c>
      <c r="S8591" s="6" t="str">
        <f t="shared" si="407"/>
        <v/>
      </c>
      <c r="T8591">
        <f>ROUND(INT(表1[[#This Row],[合同结束日期]]-表1[[#This Row],[合同起始日期]])/365,1)</f>
        <v>8.4</v>
      </c>
    </row>
    <row r="8592" spans="1:20">
      <c r="A8592" s="1">
        <v>42552</v>
      </c>
      <c r="B8592" t="s">
        <v>227</v>
      </c>
      <c r="C8592">
        <f t="shared" si="405"/>
        <v>4</v>
      </c>
      <c r="D8592" t="s">
        <v>248</v>
      </c>
      <c r="E8592" s="4">
        <v>907251.6</v>
      </c>
      <c r="F8592" s="4">
        <v>86370.352319999991</v>
      </c>
      <c r="G8592" s="3">
        <v>9.5199999999999993E-2</v>
      </c>
      <c r="H8592" s="7">
        <v>1207.7364217252398</v>
      </c>
      <c r="I8592" s="4">
        <v>114.97650734824281</v>
      </c>
      <c r="J8592">
        <v>751.19999999999993</v>
      </c>
      <c r="K8592" t="s">
        <v>44</v>
      </c>
      <c r="L8592" t="s">
        <v>72</v>
      </c>
      <c r="M8592" t="s">
        <v>71</v>
      </c>
      <c r="N8592" s="2">
        <v>41341</v>
      </c>
      <c r="O8592" s="2">
        <v>44337</v>
      </c>
      <c r="P8592" t="s">
        <v>18</v>
      </c>
      <c r="Q8592" t="s">
        <v>123</v>
      </c>
      <c r="R8592" s="5" t="str">
        <f t="shared" si="406"/>
        <v>0.09</v>
      </c>
      <c r="S8592" s="6" t="str">
        <f t="shared" si="407"/>
        <v/>
      </c>
      <c r="T8592">
        <f>ROUND(INT(表1[[#This Row],[合同结束日期]]-表1[[#This Row],[合同起始日期]])/365,1)</f>
        <v>8.1999999999999993</v>
      </c>
    </row>
    <row r="8593" spans="1:20">
      <c r="A8593" s="1">
        <v>42552</v>
      </c>
      <c r="B8593" t="s">
        <v>227</v>
      </c>
      <c r="C8593">
        <f t="shared" si="405"/>
        <v>4</v>
      </c>
      <c r="D8593" t="s">
        <v>346</v>
      </c>
      <c r="E8593" s="4">
        <v>995406</v>
      </c>
      <c r="F8593" s="4">
        <v>101929.5744</v>
      </c>
      <c r="G8593" s="3">
        <v>0.10239999999999999</v>
      </c>
      <c r="H8593" s="7">
        <v>771.63255813953492</v>
      </c>
      <c r="I8593" s="4">
        <v>79.015173953488372</v>
      </c>
      <c r="J8593">
        <v>1290</v>
      </c>
      <c r="K8593" t="s">
        <v>44</v>
      </c>
      <c r="L8593" t="s">
        <v>72</v>
      </c>
      <c r="M8593" t="s">
        <v>71</v>
      </c>
      <c r="N8593" s="2">
        <v>41808</v>
      </c>
      <c r="O8593" s="2">
        <v>44729</v>
      </c>
      <c r="P8593" t="s">
        <v>24</v>
      </c>
      <c r="Q8593" t="s">
        <v>208</v>
      </c>
      <c r="R8593" s="5" t="str">
        <f t="shared" si="406"/>
        <v>0.05</v>
      </c>
      <c r="S8593" s="6" t="str">
        <f t="shared" si="407"/>
        <v/>
      </c>
      <c r="T8593">
        <f>ROUND(INT(表1[[#This Row],[合同结束日期]]-表1[[#This Row],[合同起始日期]])/365,1)</f>
        <v>8</v>
      </c>
    </row>
    <row r="8594" spans="1:20">
      <c r="A8594" s="1">
        <v>42552</v>
      </c>
      <c r="B8594" t="s">
        <v>227</v>
      </c>
      <c r="C8594">
        <f t="shared" si="405"/>
        <v>4</v>
      </c>
      <c r="D8594" t="s">
        <v>352</v>
      </c>
      <c r="E8594" s="4">
        <v>932322</v>
      </c>
      <c r="F8594" s="4">
        <v>103860.67079999999</v>
      </c>
      <c r="G8594" s="3">
        <v>0.11139999999999999</v>
      </c>
      <c r="H8594" s="7">
        <v>1463.1544256120528</v>
      </c>
      <c r="I8594" s="4">
        <v>162.99540301318268</v>
      </c>
      <c r="J8594">
        <v>637.19999999999993</v>
      </c>
      <c r="K8594" t="s">
        <v>20</v>
      </c>
      <c r="L8594" t="s">
        <v>354</v>
      </c>
      <c r="M8594" t="s">
        <v>353</v>
      </c>
      <c r="N8594" s="2">
        <v>41835</v>
      </c>
      <c r="O8594" s="2">
        <v>43660</v>
      </c>
      <c r="P8594" t="s">
        <v>14</v>
      </c>
      <c r="Q8594">
        <v>0</v>
      </c>
      <c r="R8594" s="5">
        <f t="shared" si="406"/>
        <v>0</v>
      </c>
      <c r="S8594" s="6" t="str">
        <f t="shared" si="407"/>
        <v/>
      </c>
      <c r="T8594">
        <f>ROUND(INT(表1[[#This Row],[合同结束日期]]-表1[[#This Row],[合同起始日期]])/365,1)</f>
        <v>5</v>
      </c>
    </row>
    <row r="8595" spans="1:20">
      <c r="A8595" s="1">
        <v>42552</v>
      </c>
      <c r="B8595" t="s">
        <v>227</v>
      </c>
      <c r="C8595">
        <f t="shared" si="405"/>
        <v>4</v>
      </c>
      <c r="D8595" t="s">
        <v>430</v>
      </c>
      <c r="E8595" s="4">
        <v>491326.8</v>
      </c>
      <c r="F8595" s="4">
        <v>81019.789320000011</v>
      </c>
      <c r="G8595" s="3">
        <v>0.16490000000000002</v>
      </c>
      <c r="H8595" s="7">
        <v>988.98309178743966</v>
      </c>
      <c r="I8595" s="4">
        <v>163.08331183574882</v>
      </c>
      <c r="J8595">
        <v>496.79999999999995</v>
      </c>
      <c r="K8595" t="s">
        <v>20</v>
      </c>
      <c r="L8595" t="s">
        <v>354</v>
      </c>
      <c r="M8595" t="s">
        <v>431</v>
      </c>
      <c r="N8595" s="2">
        <v>42112</v>
      </c>
      <c r="O8595" s="2">
        <v>43938</v>
      </c>
      <c r="P8595" t="s">
        <v>14</v>
      </c>
      <c r="Q8595">
        <v>0</v>
      </c>
      <c r="R8595" s="5">
        <f t="shared" si="406"/>
        <v>0</v>
      </c>
      <c r="S8595" s="6" t="str">
        <f t="shared" si="407"/>
        <v/>
      </c>
      <c r="T8595">
        <f>ROUND(INT(表1[[#This Row],[合同结束日期]]-表1[[#This Row],[合同起始日期]])/365,1)</f>
        <v>5</v>
      </c>
    </row>
    <row r="8596" spans="1:20">
      <c r="A8596" s="1">
        <v>42552</v>
      </c>
      <c r="B8596" t="s">
        <v>227</v>
      </c>
      <c r="C8596">
        <f t="shared" si="405"/>
        <v>4</v>
      </c>
      <c r="D8596" t="s">
        <v>505</v>
      </c>
      <c r="E8596" s="4">
        <v>14491.199999999999</v>
      </c>
      <c r="F8596" s="4">
        <v>5045.8358399999997</v>
      </c>
      <c r="G8596" s="3">
        <v>0.34820000000000001</v>
      </c>
      <c r="H8596" s="7">
        <v>1207.5999999999999</v>
      </c>
      <c r="I8596" s="4">
        <v>420.48631999999998</v>
      </c>
      <c r="J8596">
        <v>12</v>
      </c>
      <c r="K8596" t="s">
        <v>20</v>
      </c>
      <c r="L8596" t="s">
        <v>173</v>
      </c>
      <c r="M8596" t="s">
        <v>172</v>
      </c>
      <c r="N8596" s="2">
        <v>42461</v>
      </c>
      <c r="O8596" s="2">
        <v>43555</v>
      </c>
      <c r="P8596" t="s">
        <v>24</v>
      </c>
      <c r="Q8596" t="s">
        <v>123</v>
      </c>
      <c r="R8596" s="5" t="str">
        <f t="shared" si="406"/>
        <v>0.09</v>
      </c>
      <c r="S8596" s="6" t="str">
        <f t="shared" si="407"/>
        <v/>
      </c>
      <c r="T8596">
        <f>ROUND(INT(表1[[#This Row],[合同结束日期]]-表1[[#This Row],[合同起始日期]])/365,1)</f>
        <v>3</v>
      </c>
    </row>
    <row r="8597" spans="1:20">
      <c r="A8597" s="1">
        <v>42583</v>
      </c>
      <c r="B8597" t="s">
        <v>227</v>
      </c>
      <c r="C8597">
        <f t="shared" si="405"/>
        <v>4</v>
      </c>
      <c r="D8597" t="s">
        <v>229</v>
      </c>
      <c r="E8597" s="4">
        <v>61659.6</v>
      </c>
      <c r="F8597" s="4">
        <v>64261.635119999999</v>
      </c>
      <c r="G8597" s="3">
        <v>1.0422</v>
      </c>
      <c r="H8597" s="7">
        <v>71.964985994397765</v>
      </c>
      <c r="I8597" s="4">
        <v>75.001908403361341</v>
      </c>
      <c r="J8597">
        <v>856.8</v>
      </c>
      <c r="K8597" t="s">
        <v>151</v>
      </c>
      <c r="L8597" t="s">
        <v>230</v>
      </c>
      <c r="M8597" t="s">
        <v>230</v>
      </c>
      <c r="N8597" s="2">
        <v>41286</v>
      </c>
      <c r="O8597" s="2">
        <v>44327</v>
      </c>
      <c r="P8597" t="s">
        <v>14</v>
      </c>
      <c r="Q8597">
        <v>0</v>
      </c>
      <c r="R8597" s="5">
        <f t="shared" si="406"/>
        <v>0</v>
      </c>
      <c r="S8597" s="6" t="str">
        <f t="shared" si="407"/>
        <v/>
      </c>
      <c r="T8597">
        <f>ROUND(INT(表1[[#This Row],[合同结束日期]]-表1[[#This Row],[合同起始日期]])/365,1)</f>
        <v>8.3000000000000007</v>
      </c>
    </row>
    <row r="8598" spans="1:20">
      <c r="A8598" s="1">
        <v>42583</v>
      </c>
      <c r="B8598" t="s">
        <v>227</v>
      </c>
      <c r="C8598">
        <f t="shared" si="405"/>
        <v>4</v>
      </c>
      <c r="D8598" t="s">
        <v>245</v>
      </c>
      <c r="E8598" s="4">
        <v>271783.2</v>
      </c>
      <c r="F8598" s="4">
        <v>68136.048239999989</v>
      </c>
      <c r="G8598" s="3">
        <v>0.25069999999999992</v>
      </c>
      <c r="H8598" s="7">
        <v>299.18890356671074</v>
      </c>
      <c r="I8598" s="4">
        <v>75.006658124174365</v>
      </c>
      <c r="J8598">
        <v>908.4</v>
      </c>
      <c r="K8598" t="s">
        <v>151</v>
      </c>
      <c r="L8598" t="s">
        <v>154</v>
      </c>
      <c r="M8598" t="s">
        <v>246</v>
      </c>
      <c r="N8598" s="2">
        <v>41286</v>
      </c>
      <c r="O8598" s="2">
        <v>44357</v>
      </c>
      <c r="P8598" t="s">
        <v>14</v>
      </c>
      <c r="Q8598">
        <v>0</v>
      </c>
      <c r="R8598" s="5">
        <f t="shared" si="406"/>
        <v>0</v>
      </c>
      <c r="S8598" s="6" t="str">
        <f t="shared" si="407"/>
        <v/>
      </c>
      <c r="T8598">
        <f>ROUND(INT(表1[[#This Row],[合同结束日期]]-表1[[#This Row],[合同起始日期]])/365,1)</f>
        <v>8.4</v>
      </c>
    </row>
    <row r="8599" spans="1:20">
      <c r="A8599" s="1">
        <v>42583</v>
      </c>
      <c r="B8599" t="s">
        <v>227</v>
      </c>
      <c r="C8599">
        <f t="shared" si="405"/>
        <v>4</v>
      </c>
      <c r="D8599" t="s">
        <v>298</v>
      </c>
      <c r="E8599" s="4">
        <v>1169367.5999999999</v>
      </c>
      <c r="F8599" s="4">
        <v>43500.474720000006</v>
      </c>
      <c r="G8599" s="3">
        <v>3.7200000000000011E-2</v>
      </c>
      <c r="H8599" s="7">
        <v>2287.4953051643192</v>
      </c>
      <c r="I8599" s="4">
        <v>85.094825352112693</v>
      </c>
      <c r="J8599">
        <v>511.2</v>
      </c>
      <c r="K8599" t="s">
        <v>44</v>
      </c>
      <c r="L8599" t="s">
        <v>72</v>
      </c>
      <c r="M8599" t="s">
        <v>71</v>
      </c>
      <c r="N8599" s="2">
        <v>41256</v>
      </c>
      <c r="O8599" s="2">
        <v>44325</v>
      </c>
      <c r="P8599" t="s">
        <v>18</v>
      </c>
      <c r="Q8599" t="s">
        <v>37</v>
      </c>
      <c r="R8599" s="5" t="str">
        <f t="shared" si="406"/>
        <v>0.</v>
      </c>
      <c r="S8599" s="6" t="str">
        <f t="shared" si="407"/>
        <v/>
      </c>
      <c r="T8599">
        <f>ROUND(INT(表1[[#This Row],[合同结束日期]]-表1[[#This Row],[合同起始日期]])/365,1)</f>
        <v>8.4</v>
      </c>
    </row>
    <row r="8600" spans="1:20">
      <c r="A8600" s="1">
        <v>42583</v>
      </c>
      <c r="B8600" t="s">
        <v>227</v>
      </c>
      <c r="C8600">
        <f t="shared" si="405"/>
        <v>4</v>
      </c>
      <c r="D8600" t="s">
        <v>248</v>
      </c>
      <c r="E8600" s="4">
        <v>777891.6</v>
      </c>
      <c r="F8600" s="4">
        <v>86423.756759999989</v>
      </c>
      <c r="G8600" s="3">
        <v>0.11109999999999999</v>
      </c>
      <c r="H8600" s="7">
        <v>1035.5319488817893</v>
      </c>
      <c r="I8600" s="4">
        <v>115.04759952076677</v>
      </c>
      <c r="J8600">
        <v>751.19999999999993</v>
      </c>
      <c r="K8600" t="s">
        <v>44</v>
      </c>
      <c r="L8600" t="s">
        <v>72</v>
      </c>
      <c r="M8600" t="s">
        <v>71</v>
      </c>
      <c r="N8600" s="2">
        <v>41341</v>
      </c>
      <c r="O8600" s="2">
        <v>44337</v>
      </c>
      <c r="P8600" t="s">
        <v>18</v>
      </c>
      <c r="Q8600" t="s">
        <v>123</v>
      </c>
      <c r="R8600" s="5" t="str">
        <f t="shared" si="406"/>
        <v>0.09</v>
      </c>
      <c r="S8600" s="6" t="str">
        <f t="shared" si="407"/>
        <v/>
      </c>
      <c r="T8600">
        <f>ROUND(INT(表1[[#This Row],[合同结束日期]]-表1[[#This Row],[合同起始日期]])/365,1)</f>
        <v>8.1999999999999993</v>
      </c>
    </row>
    <row r="8601" spans="1:20">
      <c r="A8601" s="1">
        <v>42583</v>
      </c>
      <c r="B8601" t="s">
        <v>227</v>
      </c>
      <c r="C8601">
        <f t="shared" si="405"/>
        <v>4</v>
      </c>
      <c r="D8601" t="s">
        <v>346</v>
      </c>
      <c r="E8601" s="4">
        <v>1026379.2</v>
      </c>
      <c r="F8601" s="4">
        <v>102022.09247999999</v>
      </c>
      <c r="G8601" s="3">
        <v>9.9400000000000002E-2</v>
      </c>
      <c r="H8601" s="7">
        <v>795.6427906976744</v>
      </c>
      <c r="I8601" s="4">
        <v>79.086893395348838</v>
      </c>
      <c r="J8601">
        <v>1290</v>
      </c>
      <c r="K8601" t="s">
        <v>44</v>
      </c>
      <c r="L8601" t="s">
        <v>72</v>
      </c>
      <c r="M8601" t="s">
        <v>71</v>
      </c>
      <c r="N8601" s="2">
        <v>41808</v>
      </c>
      <c r="O8601" s="2">
        <v>44729</v>
      </c>
      <c r="P8601" t="s">
        <v>24</v>
      </c>
      <c r="Q8601" t="s">
        <v>208</v>
      </c>
      <c r="R8601" s="5" t="str">
        <f t="shared" si="406"/>
        <v>0.05</v>
      </c>
      <c r="S8601" s="6" t="str">
        <f t="shared" si="407"/>
        <v/>
      </c>
      <c r="T8601">
        <f>ROUND(INT(表1[[#This Row],[合同结束日期]]-表1[[#This Row],[合同起始日期]])/365,1)</f>
        <v>8</v>
      </c>
    </row>
    <row r="8602" spans="1:20">
      <c r="A8602" s="1">
        <v>42583</v>
      </c>
      <c r="B8602" t="s">
        <v>227</v>
      </c>
      <c r="C8602">
        <f t="shared" si="405"/>
        <v>4</v>
      </c>
      <c r="D8602" t="s">
        <v>352</v>
      </c>
      <c r="E8602" s="4">
        <v>633715.19999999995</v>
      </c>
      <c r="F8602" s="4">
        <v>103865.92128000001</v>
      </c>
      <c r="G8602" s="3">
        <v>0.16390000000000002</v>
      </c>
      <c r="H8602" s="7">
        <v>994.5310734463277</v>
      </c>
      <c r="I8602" s="4">
        <v>163.00364293785313</v>
      </c>
      <c r="J8602">
        <v>637.19999999999993</v>
      </c>
      <c r="K8602" t="s">
        <v>20</v>
      </c>
      <c r="L8602" t="s">
        <v>354</v>
      </c>
      <c r="M8602" t="s">
        <v>353</v>
      </c>
      <c r="N8602" s="2">
        <v>41835</v>
      </c>
      <c r="O8602" s="2">
        <v>43660</v>
      </c>
      <c r="P8602" t="s">
        <v>14</v>
      </c>
      <c r="Q8602">
        <v>0</v>
      </c>
      <c r="R8602" s="5">
        <f t="shared" si="406"/>
        <v>0</v>
      </c>
      <c r="S8602" s="6" t="str">
        <f t="shared" si="407"/>
        <v/>
      </c>
      <c r="T8602">
        <f>ROUND(INT(表1[[#This Row],[合同结束日期]]-表1[[#This Row],[合同起始日期]])/365,1)</f>
        <v>5</v>
      </c>
    </row>
    <row r="8603" spans="1:20">
      <c r="A8603" s="1">
        <v>42583</v>
      </c>
      <c r="B8603" t="s">
        <v>227</v>
      </c>
      <c r="C8603">
        <f t="shared" si="405"/>
        <v>4</v>
      </c>
      <c r="D8603" t="s">
        <v>430</v>
      </c>
      <c r="E8603" s="4">
        <v>415076.39999999997</v>
      </c>
      <c r="F8603" s="4">
        <v>81022.913279999993</v>
      </c>
      <c r="G8603" s="3">
        <v>0.19520000000000001</v>
      </c>
      <c r="H8603" s="7">
        <v>835.5</v>
      </c>
      <c r="I8603" s="4">
        <v>163.08959999999999</v>
      </c>
      <c r="J8603">
        <v>496.79999999999995</v>
      </c>
      <c r="K8603" t="s">
        <v>20</v>
      </c>
      <c r="L8603" t="s">
        <v>354</v>
      </c>
      <c r="M8603" t="s">
        <v>431</v>
      </c>
      <c r="N8603" s="2">
        <v>42112</v>
      </c>
      <c r="O8603" s="2">
        <v>43938</v>
      </c>
      <c r="P8603" t="s">
        <v>14</v>
      </c>
      <c r="Q8603">
        <v>0</v>
      </c>
      <c r="R8603" s="5">
        <f t="shared" si="406"/>
        <v>0</v>
      </c>
      <c r="S8603" s="6" t="str">
        <f t="shared" si="407"/>
        <v/>
      </c>
      <c r="T8603">
        <f>ROUND(INT(表1[[#This Row],[合同结束日期]]-表1[[#This Row],[合同起始日期]])/365,1)</f>
        <v>5</v>
      </c>
    </row>
    <row r="8604" spans="1:20">
      <c r="A8604" s="1">
        <v>42583</v>
      </c>
      <c r="B8604" t="s">
        <v>227</v>
      </c>
      <c r="C8604">
        <f t="shared" si="405"/>
        <v>4</v>
      </c>
      <c r="D8604" t="s">
        <v>505</v>
      </c>
      <c r="E8604" s="4">
        <v>17630.399999999998</v>
      </c>
      <c r="F8604" s="4">
        <v>5045.8204800000003</v>
      </c>
      <c r="G8604" s="3">
        <v>0.28620000000000007</v>
      </c>
      <c r="H8604" s="7">
        <v>1469.1999999999998</v>
      </c>
      <c r="I8604" s="4">
        <v>420.48504000000003</v>
      </c>
      <c r="J8604">
        <v>12</v>
      </c>
      <c r="K8604" t="s">
        <v>20</v>
      </c>
      <c r="L8604" t="s">
        <v>173</v>
      </c>
      <c r="M8604" t="s">
        <v>172</v>
      </c>
      <c r="N8604" s="2">
        <v>42461</v>
      </c>
      <c r="O8604" s="2">
        <v>43555</v>
      </c>
      <c r="P8604" t="s">
        <v>24</v>
      </c>
      <c r="Q8604" t="s">
        <v>123</v>
      </c>
      <c r="R8604" s="5" t="str">
        <f t="shared" si="406"/>
        <v>0.09</v>
      </c>
      <c r="S8604" s="6" t="str">
        <f t="shared" si="407"/>
        <v/>
      </c>
      <c r="T8604">
        <f>ROUND(INT(表1[[#This Row],[合同结束日期]]-表1[[#This Row],[合同起始日期]])/365,1)</f>
        <v>3</v>
      </c>
    </row>
    <row r="8605" spans="1:20">
      <c r="A8605" s="1">
        <v>42614</v>
      </c>
      <c r="B8605" t="s">
        <v>227</v>
      </c>
      <c r="C8605">
        <f t="shared" si="405"/>
        <v>4</v>
      </c>
      <c r="D8605" t="s">
        <v>229</v>
      </c>
      <c r="E8605" s="4">
        <v>76376.399999999994</v>
      </c>
      <c r="F8605" s="4">
        <v>64263.102959999997</v>
      </c>
      <c r="G8605" s="3">
        <v>0.84140000000000004</v>
      </c>
      <c r="H8605" s="7">
        <v>89.141456582633054</v>
      </c>
      <c r="I8605" s="4">
        <v>75.003621568627452</v>
      </c>
      <c r="J8605">
        <v>856.8</v>
      </c>
      <c r="K8605" t="s">
        <v>151</v>
      </c>
      <c r="L8605" t="s">
        <v>230</v>
      </c>
      <c r="M8605" t="s">
        <v>230</v>
      </c>
      <c r="N8605" s="2">
        <v>41286</v>
      </c>
      <c r="O8605" s="2">
        <v>44327</v>
      </c>
      <c r="P8605" t="s">
        <v>14</v>
      </c>
      <c r="Q8605">
        <v>0</v>
      </c>
      <c r="R8605" s="5">
        <f t="shared" si="406"/>
        <v>0</v>
      </c>
      <c r="S8605" s="6" t="str">
        <f t="shared" si="407"/>
        <v/>
      </c>
      <c r="T8605">
        <f>ROUND(INT(表1[[#This Row],[合同结束日期]]-表1[[#This Row],[合同起始日期]])/365,1)</f>
        <v>8.3000000000000007</v>
      </c>
    </row>
    <row r="8606" spans="1:20">
      <c r="A8606" s="1">
        <v>42614</v>
      </c>
      <c r="B8606" t="s">
        <v>227</v>
      </c>
      <c r="C8606">
        <f t="shared" si="405"/>
        <v>4</v>
      </c>
      <c r="D8606" t="s">
        <v>245</v>
      </c>
      <c r="E8606" s="4">
        <v>225310.8</v>
      </c>
      <c r="F8606" s="4">
        <v>68133.985920000006</v>
      </c>
      <c r="G8606" s="3">
        <v>0.30240000000000006</v>
      </c>
      <c r="H8606" s="7">
        <v>248.03038309114928</v>
      </c>
      <c r="I8606" s="4">
        <v>75.004387846763549</v>
      </c>
      <c r="J8606">
        <v>908.4</v>
      </c>
      <c r="K8606" t="s">
        <v>151</v>
      </c>
      <c r="L8606" t="s">
        <v>154</v>
      </c>
      <c r="M8606" t="s">
        <v>246</v>
      </c>
      <c r="N8606" s="2">
        <v>41286</v>
      </c>
      <c r="O8606" s="2">
        <v>44357</v>
      </c>
      <c r="P8606" t="s">
        <v>14</v>
      </c>
      <c r="Q8606">
        <v>0</v>
      </c>
      <c r="R8606" s="5">
        <f t="shared" si="406"/>
        <v>0</v>
      </c>
      <c r="S8606" s="6" t="str">
        <f t="shared" si="407"/>
        <v/>
      </c>
      <c r="T8606">
        <f>ROUND(INT(表1[[#This Row],[合同结束日期]]-表1[[#This Row],[合同起始日期]])/365,1)</f>
        <v>8.4</v>
      </c>
    </row>
    <row r="8607" spans="1:20">
      <c r="A8607" s="1">
        <v>42614</v>
      </c>
      <c r="B8607" t="s">
        <v>227</v>
      </c>
      <c r="C8607">
        <f t="shared" si="405"/>
        <v>4</v>
      </c>
      <c r="D8607" t="s">
        <v>298</v>
      </c>
      <c r="E8607" s="4">
        <v>1134980.3999999999</v>
      </c>
      <c r="F8607" s="4">
        <v>43469.749320000003</v>
      </c>
      <c r="G8607" s="3">
        <v>3.8300000000000008E-2</v>
      </c>
      <c r="H8607" s="7">
        <v>2220.2276995305165</v>
      </c>
      <c r="I8607" s="4">
        <v>85.034720892018782</v>
      </c>
      <c r="J8607">
        <v>511.2</v>
      </c>
      <c r="K8607" t="s">
        <v>44</v>
      </c>
      <c r="L8607" t="s">
        <v>72</v>
      </c>
      <c r="M8607" t="s">
        <v>71</v>
      </c>
      <c r="N8607" s="2">
        <v>41256</v>
      </c>
      <c r="O8607" s="2">
        <v>44325</v>
      </c>
      <c r="P8607" t="s">
        <v>18</v>
      </c>
      <c r="Q8607" t="s">
        <v>37</v>
      </c>
      <c r="R8607" s="5" t="str">
        <f t="shared" si="406"/>
        <v>0.</v>
      </c>
      <c r="S8607" s="6" t="str">
        <f t="shared" si="407"/>
        <v/>
      </c>
      <c r="T8607">
        <f>ROUND(INT(表1[[#This Row],[合同结束日期]]-表1[[#This Row],[合同起始日期]])/365,1)</f>
        <v>8.4</v>
      </c>
    </row>
    <row r="8608" spans="1:20">
      <c r="A8608" s="1">
        <v>42614</v>
      </c>
      <c r="B8608" t="s">
        <v>227</v>
      </c>
      <c r="C8608">
        <f t="shared" si="405"/>
        <v>4</v>
      </c>
      <c r="D8608" t="s">
        <v>248</v>
      </c>
      <c r="E8608" s="4">
        <v>561727.19999999995</v>
      </c>
      <c r="F8608" s="4">
        <v>86393.643360000016</v>
      </c>
      <c r="G8608" s="3">
        <v>0.15380000000000005</v>
      </c>
      <c r="H8608" s="7">
        <v>747.77316293929709</v>
      </c>
      <c r="I8608" s="4">
        <v>115.00751246006394</v>
      </c>
      <c r="J8608">
        <v>751.19999999999993</v>
      </c>
      <c r="K8608" t="s">
        <v>44</v>
      </c>
      <c r="L8608" t="s">
        <v>72</v>
      </c>
      <c r="M8608" t="s">
        <v>71</v>
      </c>
      <c r="N8608" s="2">
        <v>41341</v>
      </c>
      <c r="O8608" s="2">
        <v>44337</v>
      </c>
      <c r="P8608" t="s">
        <v>18</v>
      </c>
      <c r="Q8608" t="s">
        <v>123</v>
      </c>
      <c r="R8608" s="5" t="str">
        <f t="shared" si="406"/>
        <v>0.09</v>
      </c>
      <c r="S8608" s="6" t="str">
        <f t="shared" si="407"/>
        <v/>
      </c>
      <c r="T8608">
        <f>ROUND(INT(表1[[#This Row],[合同结束日期]]-表1[[#This Row],[合同起始日期]])/365,1)</f>
        <v>8.1999999999999993</v>
      </c>
    </row>
    <row r="8609" spans="1:20">
      <c r="A8609" s="1">
        <v>42614</v>
      </c>
      <c r="B8609" t="s">
        <v>227</v>
      </c>
      <c r="C8609">
        <f t="shared" si="405"/>
        <v>4</v>
      </c>
      <c r="D8609" t="s">
        <v>346</v>
      </c>
      <c r="E8609" s="4">
        <v>957831.6</v>
      </c>
      <c r="F8609" s="4">
        <v>105361.476</v>
      </c>
      <c r="G8609" s="3">
        <v>0.11</v>
      </c>
      <c r="H8609" s="7">
        <v>742.50511627906974</v>
      </c>
      <c r="I8609" s="4">
        <v>81.675562790697668</v>
      </c>
      <c r="J8609">
        <v>1290</v>
      </c>
      <c r="K8609" t="s">
        <v>44</v>
      </c>
      <c r="L8609" t="s">
        <v>72</v>
      </c>
      <c r="M8609" t="s">
        <v>71</v>
      </c>
      <c r="N8609" s="2">
        <v>41808</v>
      </c>
      <c r="O8609" s="2">
        <v>44729</v>
      </c>
      <c r="P8609" t="s">
        <v>24</v>
      </c>
      <c r="Q8609" t="s">
        <v>541</v>
      </c>
      <c r="R8609" s="5" t="str">
        <f t="shared" si="406"/>
        <v>0.05</v>
      </c>
      <c r="S8609" s="6" t="str">
        <f t="shared" si="407"/>
        <v>0.06</v>
      </c>
      <c r="T8609">
        <f>ROUND(INT(表1[[#This Row],[合同结束日期]]-表1[[#This Row],[合同起始日期]])/365,1)</f>
        <v>8</v>
      </c>
    </row>
    <row r="8610" spans="1:20">
      <c r="A8610" s="1">
        <v>42614</v>
      </c>
      <c r="B8610" t="s">
        <v>227</v>
      </c>
      <c r="C8610">
        <f t="shared" si="405"/>
        <v>4</v>
      </c>
      <c r="D8610" t="s">
        <v>352</v>
      </c>
      <c r="E8610" s="4">
        <v>1484360.4</v>
      </c>
      <c r="F8610" s="4">
        <v>105834.89652000001</v>
      </c>
      <c r="G8610" s="3">
        <v>7.1300000000000016E-2</v>
      </c>
      <c r="H8610" s="7">
        <v>2329.5047080979284</v>
      </c>
      <c r="I8610" s="4">
        <v>166.09368568738233</v>
      </c>
      <c r="J8610">
        <v>637.19999999999993</v>
      </c>
      <c r="K8610" t="s">
        <v>20</v>
      </c>
      <c r="L8610" t="s">
        <v>354</v>
      </c>
      <c r="M8610" t="s">
        <v>353</v>
      </c>
      <c r="N8610" s="2">
        <v>41835</v>
      </c>
      <c r="O8610" s="2">
        <v>43660</v>
      </c>
      <c r="P8610" t="s">
        <v>14</v>
      </c>
      <c r="Q8610">
        <v>0</v>
      </c>
      <c r="R8610" s="5">
        <f t="shared" si="406"/>
        <v>0</v>
      </c>
      <c r="S8610" s="6" t="str">
        <f t="shared" si="407"/>
        <v/>
      </c>
      <c r="T8610">
        <f>ROUND(INT(表1[[#This Row],[合同结束日期]]-表1[[#This Row],[合同起始日期]])/365,1)</f>
        <v>5</v>
      </c>
    </row>
    <row r="8611" spans="1:20">
      <c r="A8611" s="1">
        <v>42614</v>
      </c>
      <c r="B8611" t="s">
        <v>227</v>
      </c>
      <c r="C8611">
        <f t="shared" si="405"/>
        <v>4</v>
      </c>
      <c r="D8611" t="s">
        <v>430</v>
      </c>
      <c r="E8611" s="4">
        <v>470568</v>
      </c>
      <c r="F8611" s="4">
        <v>80984.752799999987</v>
      </c>
      <c r="G8611" s="3">
        <v>0.17209999999999998</v>
      </c>
      <c r="H8611" s="7">
        <v>947.19806763285033</v>
      </c>
      <c r="I8611" s="4">
        <v>163.0127874396135</v>
      </c>
      <c r="J8611">
        <v>496.79999999999995</v>
      </c>
      <c r="K8611" t="s">
        <v>20</v>
      </c>
      <c r="L8611" t="s">
        <v>354</v>
      </c>
      <c r="M8611" t="s">
        <v>431</v>
      </c>
      <c r="N8611" s="2">
        <v>42112</v>
      </c>
      <c r="O8611" s="2">
        <v>43938</v>
      </c>
      <c r="P8611" t="s">
        <v>14</v>
      </c>
      <c r="Q8611">
        <v>0</v>
      </c>
      <c r="R8611" s="5">
        <f t="shared" si="406"/>
        <v>0</v>
      </c>
      <c r="S8611" s="6" t="str">
        <f t="shared" si="407"/>
        <v/>
      </c>
      <c r="T8611">
        <f>ROUND(INT(表1[[#This Row],[合同结束日期]]-表1[[#This Row],[合同起始日期]])/365,1)</f>
        <v>5</v>
      </c>
    </row>
    <row r="8612" spans="1:20">
      <c r="A8612" s="1">
        <v>42614</v>
      </c>
      <c r="B8612" t="s">
        <v>227</v>
      </c>
      <c r="C8612">
        <f t="shared" si="405"/>
        <v>4</v>
      </c>
      <c r="D8612" t="s">
        <v>505</v>
      </c>
      <c r="E8612" s="4">
        <v>19401.240000000002</v>
      </c>
      <c r="F8612" s="4">
        <v>5046.2625240000007</v>
      </c>
      <c r="G8612" s="3">
        <v>0.2601</v>
      </c>
      <c r="H8612" s="7">
        <v>1616.7700000000002</v>
      </c>
      <c r="I8612" s="4">
        <v>420.52187700000007</v>
      </c>
      <c r="J8612">
        <v>12</v>
      </c>
      <c r="K8612" t="s">
        <v>20</v>
      </c>
      <c r="L8612" t="s">
        <v>173</v>
      </c>
      <c r="M8612" t="s">
        <v>172</v>
      </c>
      <c r="N8612" s="2">
        <v>42461</v>
      </c>
      <c r="O8612" s="2">
        <v>43555</v>
      </c>
      <c r="P8612" t="s">
        <v>24</v>
      </c>
      <c r="Q8612" t="s">
        <v>123</v>
      </c>
      <c r="R8612" s="5" t="str">
        <f t="shared" si="406"/>
        <v>0.09</v>
      </c>
      <c r="S8612" s="6" t="str">
        <f t="shared" si="407"/>
        <v/>
      </c>
      <c r="T8612">
        <f>ROUND(INT(表1[[#This Row],[合同结束日期]]-表1[[#This Row],[合同起始日期]])/365,1)</f>
        <v>3</v>
      </c>
    </row>
    <row r="8613" spans="1:20">
      <c r="A8613" s="1">
        <v>42644</v>
      </c>
      <c r="B8613" t="s">
        <v>227</v>
      </c>
      <c r="C8613">
        <f t="shared" si="405"/>
        <v>4</v>
      </c>
      <c r="D8613" t="s">
        <v>298</v>
      </c>
      <c r="E8613" s="4">
        <v>1386561.5999999999</v>
      </c>
      <c r="F8613" s="4">
        <v>43399.378079999995</v>
      </c>
      <c r="G8613" s="3">
        <v>3.1300000000000001E-2</v>
      </c>
      <c r="H8613" s="7">
        <v>2712.3661971830984</v>
      </c>
      <c r="I8613" s="4">
        <v>84.897061971830979</v>
      </c>
      <c r="J8613">
        <v>511.2</v>
      </c>
      <c r="K8613" t="s">
        <v>44</v>
      </c>
      <c r="L8613" t="s">
        <v>72</v>
      </c>
      <c r="M8613" t="s">
        <v>71</v>
      </c>
      <c r="N8613" s="2">
        <v>41256</v>
      </c>
      <c r="O8613" s="2">
        <v>44325</v>
      </c>
      <c r="P8613" t="s">
        <v>18</v>
      </c>
      <c r="Q8613" t="s">
        <v>37</v>
      </c>
      <c r="R8613" s="5" t="str">
        <f t="shared" si="406"/>
        <v>0.</v>
      </c>
      <c r="S8613" s="6" t="str">
        <f t="shared" si="407"/>
        <v/>
      </c>
      <c r="T8613">
        <f>ROUND(INT(表1[[#This Row],[合同结束日期]]-表1[[#This Row],[合同起始日期]])/365,1)</f>
        <v>8.4</v>
      </c>
    </row>
    <row r="8614" spans="1:20">
      <c r="A8614" s="1">
        <v>42644</v>
      </c>
      <c r="B8614" t="s">
        <v>227</v>
      </c>
      <c r="C8614">
        <f t="shared" si="405"/>
        <v>4</v>
      </c>
      <c r="D8614" t="s">
        <v>248</v>
      </c>
      <c r="E8614" s="4">
        <v>903514.79999999993</v>
      </c>
      <c r="F8614" s="4">
        <v>86376.014880000002</v>
      </c>
      <c r="G8614" s="3">
        <v>9.5600000000000004E-2</v>
      </c>
      <c r="H8614" s="7">
        <v>1202.7619808306708</v>
      </c>
      <c r="I8614" s="4">
        <v>114.98404536741215</v>
      </c>
      <c r="J8614">
        <v>751.19999999999993</v>
      </c>
      <c r="K8614" t="s">
        <v>44</v>
      </c>
      <c r="L8614" t="s">
        <v>72</v>
      </c>
      <c r="M8614" t="s">
        <v>71</v>
      </c>
      <c r="N8614" s="2">
        <v>41341</v>
      </c>
      <c r="O8614" s="2">
        <v>44337</v>
      </c>
      <c r="P8614" t="s">
        <v>18</v>
      </c>
      <c r="Q8614" t="s">
        <v>123</v>
      </c>
      <c r="R8614" s="5" t="str">
        <f t="shared" si="406"/>
        <v>0.09</v>
      </c>
      <c r="S8614" s="6" t="str">
        <f t="shared" si="407"/>
        <v/>
      </c>
      <c r="T8614">
        <f>ROUND(INT(表1[[#This Row],[合同结束日期]]-表1[[#This Row],[合同起始日期]])/365,1)</f>
        <v>8.1999999999999993</v>
      </c>
    </row>
    <row r="8615" spans="1:20">
      <c r="A8615" s="1">
        <v>42644</v>
      </c>
      <c r="B8615" t="s">
        <v>227</v>
      </c>
      <c r="C8615">
        <f t="shared" si="405"/>
        <v>4</v>
      </c>
      <c r="D8615" t="s">
        <v>352</v>
      </c>
      <c r="E8615" s="4">
        <v>978902.39999999991</v>
      </c>
      <c r="F8615" s="4">
        <v>107287.70304000001</v>
      </c>
      <c r="G8615" s="3">
        <v>0.10960000000000002</v>
      </c>
      <c r="H8615" s="7">
        <v>1536.2561205273071</v>
      </c>
      <c r="I8615" s="4">
        <v>168.37367080979288</v>
      </c>
      <c r="J8615">
        <v>637.19999999999993</v>
      </c>
      <c r="K8615" t="s">
        <v>20</v>
      </c>
      <c r="L8615" t="s">
        <v>354</v>
      </c>
      <c r="M8615" t="s">
        <v>353</v>
      </c>
      <c r="N8615" s="2">
        <v>41835</v>
      </c>
      <c r="O8615" s="2">
        <v>43660</v>
      </c>
      <c r="P8615" t="s">
        <v>14</v>
      </c>
      <c r="Q8615">
        <v>0</v>
      </c>
      <c r="R8615" s="5">
        <f t="shared" si="406"/>
        <v>0</v>
      </c>
      <c r="S8615" s="6" t="str">
        <f t="shared" si="407"/>
        <v/>
      </c>
      <c r="T8615">
        <f>ROUND(INT(表1[[#This Row],[合同结束日期]]-表1[[#This Row],[合同起始日期]])/365,1)</f>
        <v>5</v>
      </c>
    </row>
    <row r="8616" spans="1:20">
      <c r="A8616" s="1">
        <v>42644</v>
      </c>
      <c r="B8616" t="s">
        <v>227</v>
      </c>
      <c r="C8616">
        <f t="shared" ref="C8616:C8636" si="408">IF($B8616="负一层",-1,IF($B8616="负一夹层",0,IF($B8616="一层",1,IF($B8616="二层",2,IF($B8616="三层",3,IF($B8616="四层",4))))))</f>
        <v>4</v>
      </c>
      <c r="D8616" t="s">
        <v>245</v>
      </c>
      <c r="E8616" s="4">
        <v>241791.59999999998</v>
      </c>
      <c r="F8616" s="4">
        <v>68136.872879999995</v>
      </c>
      <c r="G8616" s="3">
        <v>0.28179999999999999</v>
      </c>
      <c r="H8616" s="7">
        <v>266.17305151915451</v>
      </c>
      <c r="I8616" s="4">
        <v>75.007565918097754</v>
      </c>
      <c r="J8616">
        <v>908.4</v>
      </c>
      <c r="K8616" t="s">
        <v>151</v>
      </c>
      <c r="L8616" t="s">
        <v>154</v>
      </c>
      <c r="M8616" t="s">
        <v>246</v>
      </c>
      <c r="N8616" s="2">
        <v>41286</v>
      </c>
      <c r="O8616" s="2">
        <v>44357</v>
      </c>
      <c r="P8616" t="s">
        <v>14</v>
      </c>
      <c r="Q8616">
        <v>0</v>
      </c>
      <c r="R8616" s="5">
        <f t="shared" ref="R8616:R8636" si="409">IF(ISERROR(FIND(",",$Q8616)),$Q8616,LEFT($Q8616,FIND(",",$Q8616)-1))</f>
        <v>0</v>
      </c>
      <c r="S8616" s="6" t="str">
        <f t="shared" si="407"/>
        <v/>
      </c>
      <c r="T8616">
        <f>ROUND(INT(表1[[#This Row],[合同结束日期]]-表1[[#This Row],[合同起始日期]])/365,1)</f>
        <v>8.4</v>
      </c>
    </row>
    <row r="8617" spans="1:20">
      <c r="A8617" s="1">
        <v>42644</v>
      </c>
      <c r="B8617" t="s">
        <v>227</v>
      </c>
      <c r="C8617">
        <f t="shared" si="408"/>
        <v>4</v>
      </c>
      <c r="D8617" t="s">
        <v>346</v>
      </c>
      <c r="E8617" s="4">
        <v>1134360</v>
      </c>
      <c r="F8617" s="4">
        <v>112528.51199999999</v>
      </c>
      <c r="G8617" s="3">
        <v>9.9199999999999983E-2</v>
      </c>
      <c r="H8617" s="7">
        <v>879.34883720930236</v>
      </c>
      <c r="I8617" s="4">
        <v>87.231404651162777</v>
      </c>
      <c r="J8617">
        <v>1290</v>
      </c>
      <c r="K8617" t="s">
        <v>44</v>
      </c>
      <c r="L8617" t="s">
        <v>72</v>
      </c>
      <c r="M8617" t="s">
        <v>71</v>
      </c>
      <c r="N8617" s="2">
        <v>41808</v>
      </c>
      <c r="O8617" s="2">
        <v>44729</v>
      </c>
      <c r="P8617" t="s">
        <v>24</v>
      </c>
      <c r="Q8617" t="s">
        <v>35</v>
      </c>
      <c r="R8617" s="5" t="str">
        <f t="shared" si="409"/>
        <v>0.06</v>
      </c>
      <c r="S8617" s="6" t="str">
        <f t="shared" ref="S8617:S8636" si="410">IF(ISERROR(FIND(",",$Q8617)),"",RIGHT($Q8617,LEN($Q8617)-FIND(",",$Q8617)))</f>
        <v/>
      </c>
      <c r="T8617">
        <f>ROUND(INT(表1[[#This Row],[合同结束日期]]-表1[[#This Row],[合同起始日期]])/365,1)</f>
        <v>8</v>
      </c>
    </row>
    <row r="8618" spans="1:20">
      <c r="A8618" s="1">
        <v>42644</v>
      </c>
      <c r="B8618" t="s">
        <v>227</v>
      </c>
      <c r="C8618">
        <f t="shared" si="408"/>
        <v>4</v>
      </c>
      <c r="D8618" t="s">
        <v>229</v>
      </c>
      <c r="E8618" s="4">
        <v>347601.6</v>
      </c>
      <c r="F8618" s="4">
        <v>64271.535839999997</v>
      </c>
      <c r="G8618" s="3">
        <v>0.18490000000000001</v>
      </c>
      <c r="H8618" s="7">
        <v>405.69747899159665</v>
      </c>
      <c r="I8618" s="4">
        <v>75.013463865546214</v>
      </c>
      <c r="J8618">
        <v>856.8</v>
      </c>
      <c r="K8618" t="s">
        <v>151</v>
      </c>
      <c r="L8618" t="s">
        <v>230</v>
      </c>
      <c r="M8618" t="s">
        <v>230</v>
      </c>
      <c r="N8618" s="2">
        <v>41286</v>
      </c>
      <c r="O8618" s="2">
        <v>44327</v>
      </c>
      <c r="P8618" t="s">
        <v>14</v>
      </c>
      <c r="Q8618">
        <v>0</v>
      </c>
      <c r="R8618" s="5">
        <f t="shared" si="409"/>
        <v>0</v>
      </c>
      <c r="S8618" s="6" t="str">
        <f t="shared" si="410"/>
        <v/>
      </c>
      <c r="T8618">
        <f>ROUND(INT(表1[[#This Row],[合同结束日期]]-表1[[#This Row],[合同起始日期]])/365,1)</f>
        <v>8.3000000000000007</v>
      </c>
    </row>
    <row r="8619" spans="1:20">
      <c r="A8619" s="1">
        <v>42644</v>
      </c>
      <c r="B8619" t="s">
        <v>227</v>
      </c>
      <c r="C8619">
        <f t="shared" si="408"/>
        <v>4</v>
      </c>
      <c r="D8619" t="s">
        <v>430</v>
      </c>
      <c r="E8619" s="4">
        <v>503300.39999999997</v>
      </c>
      <c r="F8619" s="4">
        <v>80981.034359999991</v>
      </c>
      <c r="G8619" s="3">
        <v>0.16089999999999999</v>
      </c>
      <c r="H8619" s="7">
        <v>1013.0845410628019</v>
      </c>
      <c r="I8619" s="4">
        <v>163.00530265700482</v>
      </c>
      <c r="J8619">
        <v>496.79999999999995</v>
      </c>
      <c r="K8619" t="s">
        <v>20</v>
      </c>
      <c r="L8619" t="s">
        <v>354</v>
      </c>
      <c r="M8619" t="s">
        <v>431</v>
      </c>
      <c r="N8619" s="2">
        <v>42112</v>
      </c>
      <c r="O8619" s="2">
        <v>43938</v>
      </c>
      <c r="P8619" t="s">
        <v>14</v>
      </c>
      <c r="Q8619">
        <v>0</v>
      </c>
      <c r="R8619" s="5">
        <f t="shared" si="409"/>
        <v>0</v>
      </c>
      <c r="S8619" s="6" t="str">
        <f t="shared" si="410"/>
        <v/>
      </c>
      <c r="T8619">
        <f>ROUND(INT(表1[[#This Row],[合同结束日期]]-表1[[#This Row],[合同起始日期]])/365,1)</f>
        <v>5</v>
      </c>
    </row>
    <row r="8620" spans="1:20">
      <c r="A8620" s="1">
        <v>42644</v>
      </c>
      <c r="B8620" t="s">
        <v>227</v>
      </c>
      <c r="C8620">
        <f t="shared" si="408"/>
        <v>4</v>
      </c>
      <c r="D8620" t="s">
        <v>505</v>
      </c>
      <c r="E8620" s="4">
        <v>46605.599999999999</v>
      </c>
      <c r="F8620" s="4">
        <v>5047.3864800000001</v>
      </c>
      <c r="G8620" s="3">
        <v>0.10830000000000001</v>
      </c>
      <c r="H8620" s="7">
        <v>3883.7999999999997</v>
      </c>
      <c r="I8620" s="4">
        <v>420.61554000000001</v>
      </c>
      <c r="J8620">
        <v>12</v>
      </c>
      <c r="K8620" t="s">
        <v>20</v>
      </c>
      <c r="L8620" t="s">
        <v>173</v>
      </c>
      <c r="M8620" t="s">
        <v>172</v>
      </c>
      <c r="N8620" s="2">
        <v>42461</v>
      </c>
      <c r="O8620" s="2">
        <v>43555</v>
      </c>
      <c r="P8620" t="s">
        <v>24</v>
      </c>
      <c r="Q8620" t="s">
        <v>123</v>
      </c>
      <c r="R8620" s="5" t="str">
        <f t="shared" si="409"/>
        <v>0.09</v>
      </c>
      <c r="S8620" s="6" t="str">
        <f t="shared" si="410"/>
        <v/>
      </c>
      <c r="T8620">
        <f>ROUND(INT(表1[[#This Row],[合同结束日期]]-表1[[#This Row],[合同起始日期]])/365,1)</f>
        <v>3</v>
      </c>
    </row>
    <row r="8621" spans="1:20">
      <c r="A8621" s="1">
        <v>42675</v>
      </c>
      <c r="B8621" t="s">
        <v>227</v>
      </c>
      <c r="C8621">
        <f t="shared" si="408"/>
        <v>4</v>
      </c>
      <c r="D8621" t="s">
        <v>229</v>
      </c>
      <c r="E8621" s="4">
        <v>537495.6</v>
      </c>
      <c r="F8621" s="4">
        <v>64284.473760000001</v>
      </c>
      <c r="G8621" s="3">
        <v>0.11960000000000001</v>
      </c>
      <c r="H8621" s="7">
        <v>627.32913165266109</v>
      </c>
      <c r="I8621" s="4">
        <v>75.028564145658265</v>
      </c>
      <c r="J8621">
        <v>856.8</v>
      </c>
      <c r="K8621" t="s">
        <v>151</v>
      </c>
      <c r="L8621" t="s">
        <v>230</v>
      </c>
      <c r="M8621" t="s">
        <v>230</v>
      </c>
      <c r="N8621" s="2">
        <v>41286</v>
      </c>
      <c r="O8621" s="2">
        <v>44327</v>
      </c>
      <c r="P8621" t="s">
        <v>14</v>
      </c>
      <c r="Q8621">
        <v>0</v>
      </c>
      <c r="R8621" s="5">
        <f t="shared" si="409"/>
        <v>0</v>
      </c>
      <c r="S8621" s="6" t="str">
        <f t="shared" si="410"/>
        <v/>
      </c>
      <c r="T8621">
        <f>ROUND(INT(表1[[#This Row],[合同结束日期]]-表1[[#This Row],[合同起始日期]])/365,1)</f>
        <v>8.3000000000000007</v>
      </c>
    </row>
    <row r="8622" spans="1:20">
      <c r="A8622" s="1">
        <v>42675</v>
      </c>
      <c r="B8622" t="s">
        <v>227</v>
      </c>
      <c r="C8622">
        <f t="shared" si="408"/>
        <v>4</v>
      </c>
      <c r="D8622" t="s">
        <v>245</v>
      </c>
      <c r="E8622" s="4">
        <v>333790.31999999995</v>
      </c>
      <c r="F8622" s="4">
        <v>68126.604311999996</v>
      </c>
      <c r="G8622" s="3">
        <v>0.20410000000000003</v>
      </c>
      <c r="H8622" s="7">
        <v>367.44861294583882</v>
      </c>
      <c r="I8622" s="4">
        <v>74.996261902245706</v>
      </c>
      <c r="J8622">
        <v>908.4</v>
      </c>
      <c r="K8622" t="s">
        <v>151</v>
      </c>
      <c r="L8622" t="s">
        <v>154</v>
      </c>
      <c r="M8622" t="s">
        <v>246</v>
      </c>
      <c r="N8622" s="2">
        <v>41286</v>
      </c>
      <c r="O8622" s="2">
        <v>44357</v>
      </c>
      <c r="P8622" t="s">
        <v>14</v>
      </c>
      <c r="Q8622">
        <v>0</v>
      </c>
      <c r="R8622" s="5">
        <f t="shared" si="409"/>
        <v>0</v>
      </c>
      <c r="S8622" s="6" t="str">
        <f t="shared" si="410"/>
        <v/>
      </c>
      <c r="T8622">
        <f>ROUND(INT(表1[[#This Row],[合同结束日期]]-表1[[#This Row],[合同起始日期]])/365,1)</f>
        <v>8.4</v>
      </c>
    </row>
    <row r="8623" spans="1:20">
      <c r="A8623" s="1">
        <v>42675</v>
      </c>
      <c r="B8623" t="s">
        <v>227</v>
      </c>
      <c r="C8623">
        <f t="shared" si="408"/>
        <v>4</v>
      </c>
      <c r="D8623" t="s">
        <v>298</v>
      </c>
      <c r="E8623" s="4">
        <v>1062538.8</v>
      </c>
      <c r="F8623" s="4">
        <v>43457.836919999994</v>
      </c>
      <c r="G8623" s="3">
        <v>4.0899999999999992E-2</v>
      </c>
      <c r="H8623" s="7">
        <v>2078.5187793427231</v>
      </c>
      <c r="I8623" s="4">
        <v>85.011418075117362</v>
      </c>
      <c r="J8623">
        <v>511.2</v>
      </c>
      <c r="K8623" t="s">
        <v>44</v>
      </c>
      <c r="L8623" t="s">
        <v>72</v>
      </c>
      <c r="M8623" t="s">
        <v>71</v>
      </c>
      <c r="N8623" s="2">
        <v>41256</v>
      </c>
      <c r="O8623" s="2">
        <v>44325</v>
      </c>
      <c r="P8623" t="s">
        <v>18</v>
      </c>
      <c r="Q8623" t="s">
        <v>37</v>
      </c>
      <c r="R8623" s="5" t="str">
        <f t="shared" si="409"/>
        <v>0.</v>
      </c>
      <c r="S8623" s="6" t="str">
        <f t="shared" si="410"/>
        <v/>
      </c>
      <c r="T8623">
        <f>ROUND(INT(表1[[#This Row],[合同结束日期]]-表1[[#This Row],[合同起始日期]])/365,1)</f>
        <v>8.4</v>
      </c>
    </row>
    <row r="8624" spans="1:20">
      <c r="A8624" s="1">
        <v>42675</v>
      </c>
      <c r="B8624" t="s">
        <v>227</v>
      </c>
      <c r="C8624">
        <f t="shared" si="408"/>
        <v>4</v>
      </c>
      <c r="D8624" t="s">
        <v>248</v>
      </c>
      <c r="E8624" s="4">
        <v>713944.79999999993</v>
      </c>
      <c r="F8624" s="4">
        <v>86387.320799999987</v>
      </c>
      <c r="G8624" s="3">
        <v>0.121</v>
      </c>
      <c r="H8624" s="7">
        <v>950.40575079872201</v>
      </c>
      <c r="I8624" s="4">
        <v>114.99909584664536</v>
      </c>
      <c r="J8624">
        <v>751.19999999999993</v>
      </c>
      <c r="K8624" t="s">
        <v>44</v>
      </c>
      <c r="L8624" t="s">
        <v>72</v>
      </c>
      <c r="M8624" t="s">
        <v>71</v>
      </c>
      <c r="N8624" s="2">
        <v>41341</v>
      </c>
      <c r="O8624" s="2">
        <v>44337</v>
      </c>
      <c r="P8624" t="s">
        <v>18</v>
      </c>
      <c r="Q8624" t="s">
        <v>123</v>
      </c>
      <c r="R8624" s="5" t="str">
        <f t="shared" si="409"/>
        <v>0.09</v>
      </c>
      <c r="S8624" s="6" t="str">
        <f t="shared" si="410"/>
        <v/>
      </c>
      <c r="T8624">
        <f>ROUND(INT(表1[[#This Row],[合同结束日期]]-表1[[#This Row],[合同起始日期]])/365,1)</f>
        <v>8.1999999999999993</v>
      </c>
    </row>
    <row r="8625" spans="1:20">
      <c r="A8625" s="1">
        <v>42675</v>
      </c>
      <c r="B8625" t="s">
        <v>227</v>
      </c>
      <c r="C8625">
        <f t="shared" si="408"/>
        <v>4</v>
      </c>
      <c r="D8625" t="s">
        <v>346</v>
      </c>
      <c r="E8625" s="4">
        <v>1006635.6</v>
      </c>
      <c r="F8625" s="4">
        <v>108716.64480000001</v>
      </c>
      <c r="G8625" s="3">
        <v>0.10800000000000001</v>
      </c>
      <c r="H8625" s="7">
        <v>780.33767441860459</v>
      </c>
      <c r="I8625" s="4">
        <v>84.276468837209308</v>
      </c>
      <c r="J8625">
        <v>1290</v>
      </c>
      <c r="K8625" t="s">
        <v>44</v>
      </c>
      <c r="L8625" t="s">
        <v>72</v>
      </c>
      <c r="M8625" t="s">
        <v>71</v>
      </c>
      <c r="N8625" s="2">
        <v>41808</v>
      </c>
      <c r="O8625" s="2">
        <v>44729</v>
      </c>
      <c r="P8625" t="s">
        <v>24</v>
      </c>
      <c r="Q8625" t="s">
        <v>35</v>
      </c>
      <c r="R8625" s="5" t="str">
        <f t="shared" si="409"/>
        <v>0.06</v>
      </c>
      <c r="S8625" s="6" t="str">
        <f t="shared" si="410"/>
        <v/>
      </c>
      <c r="T8625">
        <f>ROUND(INT(表1[[#This Row],[合同结束日期]]-表1[[#This Row],[合同起始日期]])/365,1)</f>
        <v>8</v>
      </c>
    </row>
    <row r="8626" spans="1:20">
      <c r="A8626" s="1">
        <v>42675</v>
      </c>
      <c r="B8626" t="s">
        <v>227</v>
      </c>
      <c r="C8626">
        <f t="shared" si="408"/>
        <v>4</v>
      </c>
      <c r="D8626" t="s">
        <v>352</v>
      </c>
      <c r="E8626" s="4">
        <v>1207183.2</v>
      </c>
      <c r="F8626" s="4">
        <v>107197.86816</v>
      </c>
      <c r="G8626" s="3">
        <v>8.8800000000000004E-2</v>
      </c>
      <c r="H8626" s="7">
        <v>1894.5122410546142</v>
      </c>
      <c r="I8626" s="4">
        <v>168.23268700564972</v>
      </c>
      <c r="J8626">
        <v>637.19999999999993</v>
      </c>
      <c r="K8626" t="s">
        <v>20</v>
      </c>
      <c r="L8626" t="s">
        <v>354</v>
      </c>
      <c r="M8626" t="s">
        <v>353</v>
      </c>
      <c r="N8626" s="2">
        <v>41835</v>
      </c>
      <c r="O8626" s="2">
        <v>43660</v>
      </c>
      <c r="P8626" t="s">
        <v>14</v>
      </c>
      <c r="Q8626">
        <v>0</v>
      </c>
      <c r="R8626" s="5">
        <f t="shared" si="409"/>
        <v>0</v>
      </c>
      <c r="S8626" s="6" t="str">
        <f t="shared" si="410"/>
        <v/>
      </c>
      <c r="T8626">
        <f>ROUND(INT(表1[[#This Row],[合同结束日期]]-表1[[#This Row],[合同起始日期]])/365,1)</f>
        <v>5</v>
      </c>
    </row>
    <row r="8627" spans="1:20">
      <c r="A8627" s="1">
        <v>42675</v>
      </c>
      <c r="B8627" t="s">
        <v>227</v>
      </c>
      <c r="C8627">
        <f t="shared" si="408"/>
        <v>4</v>
      </c>
      <c r="D8627" t="s">
        <v>430</v>
      </c>
      <c r="E8627" s="4">
        <v>507907.19999999995</v>
      </c>
      <c r="F8627" s="4">
        <v>81011.198399999994</v>
      </c>
      <c r="G8627" s="3">
        <v>0.1595</v>
      </c>
      <c r="H8627" s="7">
        <v>1022.3574879227053</v>
      </c>
      <c r="I8627" s="4">
        <v>163.0660193236715</v>
      </c>
      <c r="J8627">
        <v>496.79999999999995</v>
      </c>
      <c r="K8627" t="s">
        <v>20</v>
      </c>
      <c r="L8627" t="s">
        <v>354</v>
      </c>
      <c r="M8627" t="s">
        <v>431</v>
      </c>
      <c r="N8627" s="2">
        <v>42112</v>
      </c>
      <c r="O8627" s="2">
        <v>43938</v>
      </c>
      <c r="P8627" t="s">
        <v>14</v>
      </c>
      <c r="Q8627">
        <v>0</v>
      </c>
      <c r="R8627" s="5">
        <f t="shared" si="409"/>
        <v>0</v>
      </c>
      <c r="S8627" s="6" t="str">
        <f t="shared" si="410"/>
        <v/>
      </c>
      <c r="T8627">
        <f>ROUND(INT(表1[[#This Row],[合同结束日期]]-表1[[#This Row],[合同起始日期]])/365,1)</f>
        <v>5</v>
      </c>
    </row>
    <row r="8628" spans="1:20">
      <c r="A8628" s="1">
        <v>42675</v>
      </c>
      <c r="B8628" t="s">
        <v>227</v>
      </c>
      <c r="C8628">
        <f t="shared" si="408"/>
        <v>4</v>
      </c>
      <c r="D8628" t="s">
        <v>505</v>
      </c>
      <c r="E8628" s="4">
        <v>43932.887999999999</v>
      </c>
      <c r="F8628" s="4">
        <v>5047.8888311999999</v>
      </c>
      <c r="G8628" s="3">
        <v>0.1149</v>
      </c>
      <c r="H8628" s="7">
        <v>3661.0740000000001</v>
      </c>
      <c r="I8628" s="4">
        <v>420.65740260000001</v>
      </c>
      <c r="J8628">
        <v>12</v>
      </c>
      <c r="K8628" t="s">
        <v>20</v>
      </c>
      <c r="L8628" t="s">
        <v>173</v>
      </c>
      <c r="M8628" t="s">
        <v>172</v>
      </c>
      <c r="N8628" s="2">
        <v>42461</v>
      </c>
      <c r="O8628" s="2">
        <v>43555</v>
      </c>
      <c r="P8628" t="s">
        <v>24</v>
      </c>
      <c r="Q8628" t="s">
        <v>123</v>
      </c>
      <c r="R8628" s="5" t="str">
        <f t="shared" si="409"/>
        <v>0.09</v>
      </c>
      <c r="S8628" s="6" t="str">
        <f t="shared" si="410"/>
        <v/>
      </c>
      <c r="T8628">
        <f>ROUND(INT(表1[[#This Row],[合同结束日期]]-表1[[#This Row],[合同起始日期]])/365,1)</f>
        <v>3</v>
      </c>
    </row>
    <row r="8629" spans="1:20">
      <c r="A8629" s="1">
        <v>42705</v>
      </c>
      <c r="B8629" t="s">
        <v>227</v>
      </c>
      <c r="C8629">
        <f t="shared" si="408"/>
        <v>4</v>
      </c>
      <c r="D8629" t="s">
        <v>430</v>
      </c>
      <c r="E8629" s="4">
        <v>506904</v>
      </c>
      <c r="F8629" s="4">
        <v>81003.2592</v>
      </c>
      <c r="G8629" s="3">
        <v>0.1598</v>
      </c>
      <c r="H8629" s="7">
        <v>1020.3381642512078</v>
      </c>
      <c r="I8629" s="4">
        <v>163.050038647343</v>
      </c>
      <c r="J8629">
        <v>496.79999999999995</v>
      </c>
      <c r="K8629" t="s">
        <v>20</v>
      </c>
      <c r="L8629" t="s">
        <v>354</v>
      </c>
      <c r="M8629" t="s">
        <v>431</v>
      </c>
      <c r="N8629" s="2">
        <v>42112</v>
      </c>
      <c r="O8629" s="2">
        <v>43938</v>
      </c>
      <c r="P8629" t="s">
        <v>14</v>
      </c>
      <c r="Q8629">
        <v>0</v>
      </c>
      <c r="R8629" s="5">
        <f t="shared" si="409"/>
        <v>0</v>
      </c>
      <c r="S8629" s="6" t="str">
        <f t="shared" si="410"/>
        <v/>
      </c>
      <c r="T8629">
        <f>ROUND(INT(表1[[#This Row],[合同结束日期]]-表1[[#This Row],[合同起始日期]])/365,1)</f>
        <v>5</v>
      </c>
    </row>
    <row r="8630" spans="1:20">
      <c r="A8630" s="1">
        <v>42705</v>
      </c>
      <c r="B8630" t="s">
        <v>227</v>
      </c>
      <c r="C8630">
        <f t="shared" si="408"/>
        <v>4</v>
      </c>
      <c r="D8630" t="s">
        <v>346</v>
      </c>
      <c r="E8630" s="4">
        <v>1002450</v>
      </c>
      <c r="F8630" s="4">
        <v>108765.825</v>
      </c>
      <c r="G8630" s="3">
        <v>0.1085</v>
      </c>
      <c r="H8630" s="7">
        <v>777.09302325581393</v>
      </c>
      <c r="I8630" s="4">
        <v>84.31459302325581</v>
      </c>
      <c r="J8630">
        <v>1290</v>
      </c>
      <c r="K8630" t="s">
        <v>44</v>
      </c>
      <c r="L8630" t="s">
        <v>72</v>
      </c>
      <c r="M8630" t="s">
        <v>71</v>
      </c>
      <c r="N8630" s="2">
        <v>41808</v>
      </c>
      <c r="O8630" s="2">
        <v>44729</v>
      </c>
      <c r="P8630" t="s">
        <v>24</v>
      </c>
      <c r="Q8630" t="s">
        <v>35</v>
      </c>
      <c r="R8630" s="5" t="str">
        <f t="shared" si="409"/>
        <v>0.06</v>
      </c>
      <c r="S8630" s="6" t="str">
        <f t="shared" si="410"/>
        <v/>
      </c>
      <c r="T8630">
        <f>ROUND(INT(表1[[#This Row],[合同结束日期]]-表1[[#This Row],[合同起始日期]])/365,1)</f>
        <v>8</v>
      </c>
    </row>
    <row r="8631" spans="1:20">
      <c r="A8631" s="1">
        <v>42705</v>
      </c>
      <c r="B8631" t="s">
        <v>227</v>
      </c>
      <c r="C8631">
        <f t="shared" si="408"/>
        <v>4</v>
      </c>
      <c r="D8631" t="s">
        <v>505</v>
      </c>
      <c r="E8631" s="4">
        <v>59668.799999999996</v>
      </c>
      <c r="F8631" s="4">
        <v>6277.1577599999991</v>
      </c>
      <c r="G8631" s="3">
        <v>0.10519999999999999</v>
      </c>
      <c r="H8631" s="7">
        <v>4972.3999999999996</v>
      </c>
      <c r="I8631" s="4">
        <v>523.09647999999993</v>
      </c>
      <c r="J8631">
        <v>12</v>
      </c>
      <c r="K8631" t="s">
        <v>20</v>
      </c>
      <c r="L8631" t="s">
        <v>173</v>
      </c>
      <c r="M8631" t="s">
        <v>172</v>
      </c>
      <c r="N8631" s="2">
        <v>42461</v>
      </c>
      <c r="O8631" s="2">
        <v>43555</v>
      </c>
      <c r="P8631" t="s">
        <v>24</v>
      </c>
      <c r="Q8631" t="s">
        <v>123</v>
      </c>
      <c r="R8631" s="5" t="str">
        <f t="shared" si="409"/>
        <v>0.09</v>
      </c>
      <c r="S8631" s="6" t="str">
        <f t="shared" si="410"/>
        <v/>
      </c>
      <c r="T8631">
        <f>ROUND(INT(表1[[#This Row],[合同结束日期]]-表1[[#This Row],[合同起始日期]])/365,1)</f>
        <v>3</v>
      </c>
    </row>
    <row r="8632" spans="1:20">
      <c r="A8632" s="1">
        <v>42705</v>
      </c>
      <c r="B8632" t="s">
        <v>227</v>
      </c>
      <c r="C8632">
        <f t="shared" si="408"/>
        <v>4</v>
      </c>
      <c r="D8632" t="s">
        <v>298</v>
      </c>
      <c r="E8632" s="4">
        <v>1146286.8</v>
      </c>
      <c r="F8632" s="4">
        <v>43444.269720000004</v>
      </c>
      <c r="G8632" s="3">
        <v>3.7900000000000003E-2</v>
      </c>
      <c r="H8632" s="7">
        <v>2242.3450704225352</v>
      </c>
      <c r="I8632" s="4">
        <v>84.984878169014095</v>
      </c>
      <c r="J8632">
        <v>511.2</v>
      </c>
      <c r="K8632" t="s">
        <v>44</v>
      </c>
      <c r="L8632" t="s">
        <v>72</v>
      </c>
      <c r="M8632" t="s">
        <v>71</v>
      </c>
      <c r="N8632" s="2">
        <v>41256</v>
      </c>
      <c r="O8632" s="2">
        <v>44325</v>
      </c>
      <c r="P8632" t="s">
        <v>18</v>
      </c>
      <c r="Q8632" t="s">
        <v>37</v>
      </c>
      <c r="R8632" s="5" t="str">
        <f t="shared" si="409"/>
        <v>0.</v>
      </c>
      <c r="S8632" s="6" t="str">
        <f t="shared" si="410"/>
        <v/>
      </c>
      <c r="T8632">
        <f>ROUND(INT(表1[[#This Row],[合同结束日期]]-表1[[#This Row],[合同起始日期]])/365,1)</f>
        <v>8.4</v>
      </c>
    </row>
    <row r="8633" spans="1:20">
      <c r="A8633" s="1">
        <v>42705</v>
      </c>
      <c r="B8633" t="s">
        <v>227</v>
      </c>
      <c r="C8633">
        <f t="shared" si="408"/>
        <v>4</v>
      </c>
      <c r="D8633" t="s">
        <v>245</v>
      </c>
      <c r="E8633" s="4">
        <v>179436</v>
      </c>
      <c r="F8633" s="4">
        <v>68131.849199999997</v>
      </c>
      <c r="G8633" s="3">
        <v>0.37969999999999998</v>
      </c>
      <c r="H8633" s="7">
        <v>197.52972258916776</v>
      </c>
      <c r="I8633" s="4">
        <v>75.002035667106995</v>
      </c>
      <c r="J8633">
        <v>908.4</v>
      </c>
      <c r="K8633" t="s">
        <v>151</v>
      </c>
      <c r="L8633" t="s">
        <v>154</v>
      </c>
      <c r="M8633" t="s">
        <v>246</v>
      </c>
      <c r="N8633" s="2">
        <v>41286</v>
      </c>
      <c r="O8633" s="2">
        <v>44357</v>
      </c>
      <c r="P8633" t="s">
        <v>14</v>
      </c>
      <c r="Q8633">
        <v>0</v>
      </c>
      <c r="R8633" s="5">
        <f t="shared" si="409"/>
        <v>0</v>
      </c>
      <c r="S8633" s="6" t="str">
        <f t="shared" si="410"/>
        <v/>
      </c>
      <c r="T8633">
        <f>ROUND(INT(表1[[#This Row],[合同结束日期]]-表1[[#This Row],[合同起始日期]])/365,1)</f>
        <v>8.4</v>
      </c>
    </row>
    <row r="8634" spans="1:20">
      <c r="A8634" s="1">
        <v>42705</v>
      </c>
      <c r="B8634" t="s">
        <v>227</v>
      </c>
      <c r="C8634">
        <f t="shared" si="408"/>
        <v>4</v>
      </c>
      <c r="D8634" t="s">
        <v>248</v>
      </c>
      <c r="E8634" s="4">
        <v>816272.4</v>
      </c>
      <c r="F8634" s="4">
        <v>86361.619919999997</v>
      </c>
      <c r="G8634" s="3">
        <v>0.10579999999999999</v>
      </c>
      <c r="H8634" s="7">
        <v>1086.6246006389777</v>
      </c>
      <c r="I8634" s="4">
        <v>114.96488274760384</v>
      </c>
      <c r="J8634">
        <v>751.19999999999993</v>
      </c>
      <c r="K8634" t="s">
        <v>44</v>
      </c>
      <c r="L8634" t="s">
        <v>72</v>
      </c>
      <c r="M8634" t="s">
        <v>71</v>
      </c>
      <c r="N8634" s="2">
        <v>41341</v>
      </c>
      <c r="O8634" s="2">
        <v>44337</v>
      </c>
      <c r="P8634" t="s">
        <v>18</v>
      </c>
      <c r="Q8634" t="s">
        <v>123</v>
      </c>
      <c r="R8634" s="5" t="str">
        <f t="shared" si="409"/>
        <v>0.09</v>
      </c>
      <c r="S8634" s="6" t="str">
        <f t="shared" si="410"/>
        <v/>
      </c>
      <c r="T8634">
        <f>ROUND(INT(表1[[#This Row],[合同结束日期]]-表1[[#This Row],[合同起始日期]])/365,1)</f>
        <v>8.1999999999999993</v>
      </c>
    </row>
    <row r="8635" spans="1:20">
      <c r="A8635" s="1">
        <v>42705</v>
      </c>
      <c r="B8635" t="s">
        <v>227</v>
      </c>
      <c r="C8635">
        <f t="shared" si="408"/>
        <v>4</v>
      </c>
      <c r="D8635" t="s">
        <v>352</v>
      </c>
      <c r="E8635" s="4">
        <v>1301078.3999999999</v>
      </c>
      <c r="F8635" s="4">
        <v>107208.86016</v>
      </c>
      <c r="G8635" s="3">
        <v>8.2400000000000001E-2</v>
      </c>
      <c r="H8635" s="7">
        <v>2041.8681732580039</v>
      </c>
      <c r="I8635" s="4">
        <v>168.24993747645954</v>
      </c>
      <c r="J8635">
        <v>637.19999999999993</v>
      </c>
      <c r="K8635" t="s">
        <v>20</v>
      </c>
      <c r="L8635" t="s">
        <v>354</v>
      </c>
      <c r="M8635" t="s">
        <v>353</v>
      </c>
      <c r="N8635" s="2">
        <v>41835</v>
      </c>
      <c r="O8635" s="2">
        <v>43660</v>
      </c>
      <c r="P8635" t="s">
        <v>14</v>
      </c>
      <c r="Q8635">
        <v>0</v>
      </c>
      <c r="R8635" s="5">
        <f t="shared" si="409"/>
        <v>0</v>
      </c>
      <c r="S8635" s="6" t="str">
        <f t="shared" si="410"/>
        <v/>
      </c>
      <c r="T8635">
        <f>ROUND(INT(表1[[#This Row],[合同结束日期]]-表1[[#This Row],[合同起始日期]])/365,1)</f>
        <v>5</v>
      </c>
    </row>
    <row r="8636" spans="1:20">
      <c r="A8636" s="1">
        <v>42705</v>
      </c>
      <c r="B8636" t="s">
        <v>227</v>
      </c>
      <c r="C8636">
        <f t="shared" si="408"/>
        <v>4</v>
      </c>
      <c r="D8636" t="s">
        <v>229</v>
      </c>
      <c r="E8636" s="4">
        <v>439834.8</v>
      </c>
      <c r="F8636" s="4">
        <v>0</v>
      </c>
      <c r="G8636" s="3">
        <v>0</v>
      </c>
      <c r="H8636" s="7">
        <v>513.3459383753501</v>
      </c>
      <c r="I8636" s="4">
        <v>0</v>
      </c>
      <c r="J8636">
        <v>856.8</v>
      </c>
      <c r="K8636" t="s">
        <v>151</v>
      </c>
      <c r="L8636" t="s">
        <v>230</v>
      </c>
      <c r="M8636" t="s">
        <v>230</v>
      </c>
      <c r="N8636" s="2">
        <v>41286</v>
      </c>
      <c r="O8636" s="2">
        <v>44327</v>
      </c>
      <c r="P8636" t="s">
        <v>14</v>
      </c>
      <c r="Q8636">
        <v>0</v>
      </c>
      <c r="R8636" s="5">
        <f t="shared" si="409"/>
        <v>0</v>
      </c>
      <c r="S8636" s="6" t="str">
        <f t="shared" si="410"/>
        <v/>
      </c>
      <c r="T8636">
        <f>ROUND(INT(表1[[#This Row],[合同结束日期]]-表1[[#This Row],[合同起始日期]])/365,1)</f>
        <v>8.3000000000000007</v>
      </c>
    </row>
  </sheetData>
  <sortState xmlns:xlrd2="http://schemas.microsoft.com/office/spreadsheetml/2017/richdata2" ref="A2:S8636">
    <sortCondition ref="C1"/>
  </sortState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F615B-A75E-4CC2-BC90-A8815C69880B}">
  <dimension ref="A1:C8"/>
  <sheetViews>
    <sheetView workbookViewId="0">
      <selection activeCell="A8" sqref="A8"/>
    </sheetView>
  </sheetViews>
  <sheetFormatPr baseColWidth="10" defaultColWidth="8.83203125" defaultRowHeight="15"/>
  <sheetData>
    <row r="1" spans="1:3">
      <c r="B1" s="8" t="s">
        <v>588</v>
      </c>
      <c r="C1" s="8"/>
    </row>
    <row r="2" spans="1:3">
      <c r="A2" t="s">
        <v>593</v>
      </c>
      <c r="B2" t="s">
        <v>584</v>
      </c>
    </row>
    <row r="4" spans="1:3">
      <c r="A4" t="s">
        <v>593</v>
      </c>
      <c r="B4" t="s">
        <v>585</v>
      </c>
    </row>
    <row r="6" spans="1:3">
      <c r="A6" t="s">
        <v>593</v>
      </c>
      <c r="B6" t="s">
        <v>586</v>
      </c>
    </row>
    <row r="8" spans="1:3">
      <c r="A8" t="s">
        <v>593</v>
      </c>
      <c r="B8" t="s">
        <v>587</v>
      </c>
    </row>
  </sheetData>
  <mergeCells count="1">
    <mergeCell ref="B1:C1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63FF4-1BA4-4235-902C-6159D6F4D55A}">
  <dimension ref="A1:CD1251"/>
  <sheetViews>
    <sheetView topLeftCell="A53" workbookViewId="0">
      <selection activeCell="BN16" sqref="BN16"/>
    </sheetView>
  </sheetViews>
  <sheetFormatPr baseColWidth="10" defaultColWidth="8.83203125" defaultRowHeight="15"/>
  <cols>
    <col min="1" max="1" width="17" customWidth="1"/>
    <col min="3" max="3" width="9" customWidth="1"/>
    <col min="4" max="4" width="14.6640625" customWidth="1"/>
    <col min="12" max="13" width="8.83203125" customWidth="1"/>
    <col min="14" max="14" width="18" customWidth="1"/>
    <col min="15" max="15" width="16.1640625" customWidth="1"/>
    <col min="21" max="21" width="15.1640625" customWidth="1"/>
    <col min="22" max="22" width="13.83203125" customWidth="1"/>
    <col min="34" max="34" width="14.6640625" customWidth="1"/>
    <col min="35" max="35" width="13.6640625" customWidth="1"/>
    <col min="36" max="36" width="16.5" customWidth="1"/>
    <col min="42" max="42" width="12.83203125" customWidth="1"/>
    <col min="43" max="43" width="18" customWidth="1"/>
    <col min="55" max="55" width="13.83203125" customWidth="1"/>
    <col min="56" max="56" width="15" customWidth="1"/>
    <col min="63" max="63" width="11.6640625" customWidth="1"/>
    <col min="66" max="66" width="16.1640625" customWidth="1"/>
    <col min="67" max="67" width="15.83203125" customWidth="1"/>
    <col min="76" max="76" width="15.1640625" customWidth="1"/>
    <col min="77" max="77" width="14.83203125" customWidth="1"/>
  </cols>
  <sheetData>
    <row r="1" spans="1:82" ht="16" thickBot="1">
      <c r="A1" s="18" t="s">
        <v>602</v>
      </c>
      <c r="B1" s="8" t="s">
        <v>595</v>
      </c>
      <c r="C1" s="8"/>
      <c r="D1" s="8"/>
    </row>
    <row r="2" spans="1:82">
      <c r="A2" t="s">
        <v>593</v>
      </c>
      <c r="B2" t="s">
        <v>574</v>
      </c>
      <c r="U2" s="19" t="s">
        <v>604</v>
      </c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1"/>
      <c r="AP2" s="19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1"/>
    </row>
    <row r="3" spans="1:82">
      <c r="U3" s="22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23"/>
      <c r="AP3" s="22" t="s">
        <v>608</v>
      </c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23"/>
      <c r="BK3" t="s">
        <v>610</v>
      </c>
    </row>
    <row r="4" spans="1:82" ht="16" thickBot="1">
      <c r="A4" t="s">
        <v>593</v>
      </c>
      <c r="B4" t="s">
        <v>575</v>
      </c>
      <c r="U4" s="22" t="s">
        <v>607</v>
      </c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23"/>
      <c r="AP4" s="22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23"/>
    </row>
    <row r="5" spans="1:82">
      <c r="U5" s="22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23"/>
      <c r="AP5" s="19" t="s">
        <v>562</v>
      </c>
      <c r="AQ5" s="21" t="s">
        <v>609</v>
      </c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23"/>
      <c r="BK5" s="47" t="s">
        <v>573</v>
      </c>
      <c r="BL5" s="48" t="s">
        <v>611</v>
      </c>
    </row>
    <row r="6" spans="1:82" ht="16" thickBot="1">
      <c r="A6" t="s">
        <v>593</v>
      </c>
      <c r="B6" t="s">
        <v>578</v>
      </c>
      <c r="U6" s="22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23"/>
      <c r="AP6" s="45" t="s">
        <v>576</v>
      </c>
      <c r="AQ6" s="46" t="s">
        <v>570</v>
      </c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23"/>
      <c r="BK6" s="49" t="s">
        <v>612</v>
      </c>
      <c r="BL6" s="50" t="b">
        <f>INT((源数据!$O2-源数据!$N2))/365 &gt;8</f>
        <v>0</v>
      </c>
    </row>
    <row r="7" spans="1:82">
      <c r="U7" s="22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23"/>
      <c r="AP7" s="22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23"/>
    </row>
    <row r="8" spans="1:82">
      <c r="A8" t="s">
        <v>593</v>
      </c>
      <c r="B8" t="s">
        <v>579</v>
      </c>
      <c r="U8" s="22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23"/>
      <c r="AP8" s="22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23"/>
    </row>
    <row r="9" spans="1:82">
      <c r="U9" s="22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23"/>
      <c r="AP9" s="22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23"/>
    </row>
    <row r="10" spans="1:82">
      <c r="U10" s="22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23"/>
      <c r="AP10" s="22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23"/>
    </row>
    <row r="11" spans="1:82">
      <c r="A11" t="s">
        <v>603</v>
      </c>
      <c r="U11" s="22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23"/>
      <c r="AP11" s="22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23"/>
    </row>
    <row r="12" spans="1:82">
      <c r="A12" s="15" t="s">
        <v>596</v>
      </c>
      <c r="B12" s="16" t="s">
        <v>573</v>
      </c>
      <c r="C12" s="17" t="s">
        <v>562</v>
      </c>
      <c r="U12" s="22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23"/>
      <c r="AP12" s="22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23"/>
    </row>
    <row r="13" spans="1:82">
      <c r="A13" s="9" t="s">
        <v>601</v>
      </c>
      <c r="B13" s="10"/>
      <c r="C13" s="11" t="s">
        <v>597</v>
      </c>
      <c r="U13" s="22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23"/>
      <c r="AP13" s="22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23"/>
    </row>
    <row r="14" spans="1:82">
      <c r="A14" s="12"/>
      <c r="B14" s="13" t="s">
        <v>600</v>
      </c>
      <c r="C14" s="14" t="s">
        <v>597</v>
      </c>
      <c r="E14" s="4"/>
      <c r="F14" s="4"/>
      <c r="G14" s="3"/>
      <c r="H14" s="7"/>
      <c r="I14" s="4"/>
      <c r="N14" s="2"/>
      <c r="O14" s="2"/>
      <c r="R14" s="5"/>
      <c r="S14" s="6"/>
      <c r="U14" s="22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23"/>
      <c r="AP14" s="22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23"/>
    </row>
    <row r="15" spans="1:82">
      <c r="A15" s="1"/>
      <c r="E15" s="4"/>
      <c r="F15" s="4"/>
      <c r="G15" s="3"/>
      <c r="H15" s="7"/>
      <c r="I15" s="4"/>
      <c r="N15" s="2"/>
      <c r="O15" s="2"/>
      <c r="R15" s="5"/>
      <c r="S15" s="6"/>
      <c r="U15" s="22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23"/>
      <c r="AP15" s="22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23"/>
    </row>
    <row r="16" spans="1:82" ht="16" thickBot="1">
      <c r="A16" s="1" t="s">
        <v>559</v>
      </c>
      <c r="B16" t="s">
        <v>0</v>
      </c>
      <c r="C16" t="s">
        <v>594</v>
      </c>
      <c r="D16" t="s">
        <v>1</v>
      </c>
      <c r="E16" s="4" t="s">
        <v>2</v>
      </c>
      <c r="F16" s="4" t="s">
        <v>563</v>
      </c>
      <c r="G16" s="3" t="s">
        <v>565</v>
      </c>
      <c r="H16" s="7" t="s">
        <v>566</v>
      </c>
      <c r="I16" s="3" t="s">
        <v>567</v>
      </c>
      <c r="J16" t="s">
        <v>573</v>
      </c>
      <c r="K16" t="s">
        <v>560</v>
      </c>
      <c r="L16" t="s">
        <v>561</v>
      </c>
      <c r="M16" t="s">
        <v>562</v>
      </c>
      <c r="N16" s="2" t="s">
        <v>3</v>
      </c>
      <c r="O16" s="2" t="s">
        <v>4</v>
      </c>
      <c r="P16" t="s">
        <v>5</v>
      </c>
      <c r="Q16" t="s">
        <v>6</v>
      </c>
      <c r="R16" s="5" t="s">
        <v>591</v>
      </c>
      <c r="S16" s="6" t="s">
        <v>592</v>
      </c>
      <c r="U16" s="72" t="s">
        <v>559</v>
      </c>
      <c r="V16" s="51" t="s">
        <v>0</v>
      </c>
      <c r="W16" s="51" t="s">
        <v>594</v>
      </c>
      <c r="X16" s="51" t="s">
        <v>1</v>
      </c>
      <c r="Y16" s="64" t="s">
        <v>2</v>
      </c>
      <c r="Z16" s="64" t="s">
        <v>563</v>
      </c>
      <c r="AA16" s="65" t="s">
        <v>565</v>
      </c>
      <c r="AB16" s="66" t="s">
        <v>566</v>
      </c>
      <c r="AC16" s="65" t="s">
        <v>567</v>
      </c>
      <c r="AD16" s="51" t="s">
        <v>573</v>
      </c>
      <c r="AE16" s="51" t="s">
        <v>560</v>
      </c>
      <c r="AF16" s="51" t="s">
        <v>561</v>
      </c>
      <c r="AG16" s="51" t="s">
        <v>562</v>
      </c>
      <c r="AH16" s="67" t="s">
        <v>3</v>
      </c>
      <c r="AI16" s="67" t="s">
        <v>4</v>
      </c>
      <c r="AJ16" s="51" t="s">
        <v>5</v>
      </c>
      <c r="AK16" s="51" t="s">
        <v>6</v>
      </c>
      <c r="AL16" s="68" t="s">
        <v>591</v>
      </c>
      <c r="AM16" s="69" t="s">
        <v>592</v>
      </c>
      <c r="AN16" s="73" t="s">
        <v>616</v>
      </c>
      <c r="AP16" s="24" t="s">
        <v>559</v>
      </c>
      <c r="AQ16" s="10" t="s">
        <v>0</v>
      </c>
      <c r="AR16" s="10" t="s">
        <v>594</v>
      </c>
      <c r="AS16" s="10" t="s">
        <v>1</v>
      </c>
      <c r="AT16" s="25" t="s">
        <v>2</v>
      </c>
      <c r="AU16" s="25" t="s">
        <v>563</v>
      </c>
      <c r="AV16" s="26" t="s">
        <v>565</v>
      </c>
      <c r="AW16" s="27" t="s">
        <v>566</v>
      </c>
      <c r="AX16" s="26" t="s">
        <v>567</v>
      </c>
      <c r="AY16" s="10" t="s">
        <v>573</v>
      </c>
      <c r="AZ16" s="10" t="s">
        <v>560</v>
      </c>
      <c r="BA16" s="10" t="s">
        <v>561</v>
      </c>
      <c r="BB16" s="10" t="s">
        <v>562</v>
      </c>
      <c r="BC16" s="28" t="s">
        <v>3</v>
      </c>
      <c r="BD16" s="28" t="s">
        <v>4</v>
      </c>
      <c r="BE16" s="10" t="s">
        <v>5</v>
      </c>
      <c r="BF16" s="10" t="s">
        <v>6</v>
      </c>
      <c r="BG16" s="29" t="s">
        <v>591</v>
      </c>
      <c r="BH16" s="30" t="s">
        <v>592</v>
      </c>
      <c r="BK16" s="1" t="s">
        <v>559</v>
      </c>
      <c r="BL16" t="s">
        <v>0</v>
      </c>
      <c r="BM16" t="s">
        <v>594</v>
      </c>
      <c r="BN16" t="s">
        <v>1</v>
      </c>
      <c r="BO16" s="4" t="s">
        <v>2</v>
      </c>
      <c r="BP16" s="4" t="s">
        <v>563</v>
      </c>
      <c r="BQ16" s="3" t="s">
        <v>565</v>
      </c>
      <c r="BR16" s="7" t="s">
        <v>566</v>
      </c>
      <c r="BS16" s="3" t="s">
        <v>567</v>
      </c>
      <c r="BT16" t="s">
        <v>573</v>
      </c>
      <c r="BU16" t="s">
        <v>560</v>
      </c>
      <c r="BV16" t="s">
        <v>561</v>
      </c>
      <c r="BW16" t="s">
        <v>562</v>
      </c>
      <c r="BX16" s="2" t="s">
        <v>3</v>
      </c>
      <c r="BY16" s="2" t="s">
        <v>4</v>
      </c>
      <c r="BZ16" t="s">
        <v>5</v>
      </c>
      <c r="CA16" t="s">
        <v>6</v>
      </c>
      <c r="CB16" s="5" t="s">
        <v>591</v>
      </c>
      <c r="CC16" s="6" t="s">
        <v>592</v>
      </c>
      <c r="CD16" t="s">
        <v>614</v>
      </c>
    </row>
    <row r="17" spans="1:82" ht="16" thickTop="1">
      <c r="A17" s="1">
        <v>41640</v>
      </c>
      <c r="B17" t="s">
        <v>7</v>
      </c>
      <c r="C17">
        <v>1</v>
      </c>
      <c r="D17" t="s">
        <v>235</v>
      </c>
      <c r="E17" s="4">
        <v>775869</v>
      </c>
      <c r="F17" s="4">
        <v>38793.449999999997</v>
      </c>
      <c r="G17" s="3">
        <v>4.9999999999999996E-2</v>
      </c>
      <c r="H17" s="7">
        <v>2074.2941931344244</v>
      </c>
      <c r="I17" s="4">
        <v>103.71470965672121</v>
      </c>
      <c r="J17">
        <v>374.03999999999996</v>
      </c>
      <c r="K17" t="s">
        <v>11</v>
      </c>
      <c r="L17" t="s">
        <v>92</v>
      </c>
      <c r="M17" t="s">
        <v>92</v>
      </c>
      <c r="N17" s="2">
        <v>41384</v>
      </c>
      <c r="O17" s="2">
        <v>43299</v>
      </c>
      <c r="P17" t="s">
        <v>568</v>
      </c>
      <c r="Q17" t="s">
        <v>590</v>
      </c>
      <c r="R17" s="5" t="s">
        <v>65</v>
      </c>
      <c r="S17" s="6" t="s">
        <v>208</v>
      </c>
      <c r="U17" s="74">
        <v>41913</v>
      </c>
      <c r="V17" s="52" t="s">
        <v>176</v>
      </c>
      <c r="W17" s="52">
        <v>-1</v>
      </c>
      <c r="X17" s="52" t="s">
        <v>233</v>
      </c>
      <c r="Y17" s="58">
        <v>22768.799999999999</v>
      </c>
      <c r="Z17" s="58">
        <v>0</v>
      </c>
      <c r="AA17" s="59">
        <v>0</v>
      </c>
      <c r="AB17" s="60">
        <v>1264.9333333333334</v>
      </c>
      <c r="AC17" s="58">
        <v>0</v>
      </c>
      <c r="AD17" s="52">
        <v>18</v>
      </c>
      <c r="AE17" s="52" t="s">
        <v>60</v>
      </c>
      <c r="AF17" s="52" t="s">
        <v>61</v>
      </c>
      <c r="AG17" s="52" t="s">
        <v>234</v>
      </c>
      <c r="AH17" s="61">
        <v>41435</v>
      </c>
      <c r="AI17" s="61">
        <v>41912</v>
      </c>
      <c r="AJ17" s="52" t="s">
        <v>14</v>
      </c>
      <c r="AK17" s="52" t="s">
        <v>9</v>
      </c>
      <c r="AL17" s="62" t="s">
        <v>9</v>
      </c>
      <c r="AM17" s="63" t="s">
        <v>9</v>
      </c>
      <c r="AN17" s="75">
        <v>1.3</v>
      </c>
      <c r="AP17" s="24">
        <v>41640</v>
      </c>
      <c r="AQ17" s="10" t="s">
        <v>121</v>
      </c>
      <c r="AR17" s="10">
        <v>3</v>
      </c>
      <c r="AS17" s="10" t="s">
        <v>161</v>
      </c>
      <c r="AT17" s="25">
        <v>164363.63999999998</v>
      </c>
      <c r="AU17" s="25">
        <v>26298.182400000002</v>
      </c>
      <c r="AV17" s="26">
        <v>0.16000000000000003</v>
      </c>
      <c r="AW17" s="27">
        <v>1956.7099999999998</v>
      </c>
      <c r="AX17" s="25">
        <v>313.0736</v>
      </c>
      <c r="AY17" s="10">
        <v>84</v>
      </c>
      <c r="AZ17" s="10" t="s">
        <v>20</v>
      </c>
      <c r="BA17" s="10" t="s">
        <v>21</v>
      </c>
      <c r="BB17" s="10" t="s">
        <v>17</v>
      </c>
      <c r="BC17" s="28">
        <v>41326</v>
      </c>
      <c r="BD17" s="28">
        <v>42133</v>
      </c>
      <c r="BE17" s="10" t="s">
        <v>24</v>
      </c>
      <c r="BF17" s="10" t="s">
        <v>59</v>
      </c>
      <c r="BG17" s="29" t="s">
        <v>59</v>
      </c>
      <c r="BH17" s="30" t="s">
        <v>9</v>
      </c>
      <c r="BK17" s="1">
        <v>41944</v>
      </c>
      <c r="BL17" t="s">
        <v>176</v>
      </c>
      <c r="BM17">
        <v>-1</v>
      </c>
      <c r="BN17" t="s">
        <v>207</v>
      </c>
      <c r="BO17" s="4">
        <v>812853.49199999974</v>
      </c>
      <c r="BP17" s="4">
        <v>40642.674600000006</v>
      </c>
      <c r="BQ17" s="3">
        <v>5.0000000000000024E-2</v>
      </c>
      <c r="BR17" s="7">
        <v>1862.975550055005</v>
      </c>
      <c r="BS17" s="4">
        <v>93.148777502750292</v>
      </c>
      <c r="BT17">
        <v>436.32</v>
      </c>
      <c r="BU17" t="s">
        <v>44</v>
      </c>
      <c r="BV17" t="s">
        <v>72</v>
      </c>
      <c r="BW17" t="s">
        <v>613</v>
      </c>
      <c r="BX17" s="2">
        <v>41379</v>
      </c>
      <c r="BY17" s="2">
        <v>46947</v>
      </c>
      <c r="BZ17" t="s">
        <v>18</v>
      </c>
      <c r="CA17" t="s">
        <v>208</v>
      </c>
      <c r="CB17" s="5" t="s">
        <v>208</v>
      </c>
      <c r="CC17" s="6" t="s">
        <v>9</v>
      </c>
      <c r="CD17">
        <f>ROUND(INT(BY17-BX17)/365,1)</f>
        <v>15.3</v>
      </c>
    </row>
    <row r="18" spans="1:82">
      <c r="A18" s="1">
        <v>41640</v>
      </c>
      <c r="B18" t="s">
        <v>7</v>
      </c>
      <c r="C18">
        <v>1</v>
      </c>
      <c r="D18" t="s">
        <v>238</v>
      </c>
      <c r="E18" s="4">
        <v>594217.91999999969</v>
      </c>
      <c r="F18" s="4">
        <v>35653.075199999999</v>
      </c>
      <c r="G18" s="3">
        <v>6.0000000000000032E-2</v>
      </c>
      <c r="H18" s="7">
        <v>1584.5811199999991</v>
      </c>
      <c r="I18" s="4">
        <v>95.0748672</v>
      </c>
      <c r="J18">
        <v>375</v>
      </c>
      <c r="K18" t="s">
        <v>11</v>
      </c>
      <c r="L18" t="s">
        <v>92</v>
      </c>
      <c r="M18" t="s">
        <v>92</v>
      </c>
      <c r="N18" s="2">
        <v>41384</v>
      </c>
      <c r="O18" s="2">
        <v>43299</v>
      </c>
      <c r="P18" t="s">
        <v>568</v>
      </c>
      <c r="Q18" t="s">
        <v>236</v>
      </c>
      <c r="R18" s="5" t="s">
        <v>65</v>
      </c>
      <c r="S18" s="6" t="s">
        <v>208</v>
      </c>
      <c r="U18" s="74">
        <v>41944</v>
      </c>
      <c r="V18" s="52" t="s">
        <v>176</v>
      </c>
      <c r="W18" s="52">
        <v>-1</v>
      </c>
      <c r="X18" s="52" t="s">
        <v>282</v>
      </c>
      <c r="Y18" s="58">
        <v>2190.6</v>
      </c>
      <c r="Z18" s="58">
        <v>0</v>
      </c>
      <c r="AA18" s="59">
        <v>0</v>
      </c>
      <c r="AB18" s="60">
        <v>43.464285714285715</v>
      </c>
      <c r="AC18" s="58">
        <v>0</v>
      </c>
      <c r="AD18" s="52">
        <v>50.4</v>
      </c>
      <c r="AE18" s="52" t="s">
        <v>11</v>
      </c>
      <c r="AF18" s="52" t="s">
        <v>12</v>
      </c>
      <c r="AG18" s="52" t="s">
        <v>193</v>
      </c>
      <c r="AH18" s="61">
        <v>41520</v>
      </c>
      <c r="AI18" s="61">
        <v>42269</v>
      </c>
      <c r="AJ18" s="52" t="s">
        <v>24</v>
      </c>
      <c r="AK18" s="52" t="s">
        <v>59</v>
      </c>
      <c r="AL18" s="62" t="s">
        <v>59</v>
      </c>
      <c r="AM18" s="63" t="s">
        <v>9</v>
      </c>
      <c r="AN18" s="75">
        <v>2.1</v>
      </c>
      <c r="AP18" s="24">
        <v>41671</v>
      </c>
      <c r="AQ18" s="10" t="s">
        <v>121</v>
      </c>
      <c r="AR18" s="10">
        <v>3</v>
      </c>
      <c r="AS18" s="10" t="s">
        <v>161</v>
      </c>
      <c r="AT18" s="25">
        <v>90657</v>
      </c>
      <c r="AU18" s="25">
        <v>18702.539099999998</v>
      </c>
      <c r="AV18" s="26">
        <v>0.20629999999999998</v>
      </c>
      <c r="AW18" s="27">
        <v>1079.25</v>
      </c>
      <c r="AX18" s="25">
        <v>222.64927499999999</v>
      </c>
      <c r="AY18" s="10">
        <v>84</v>
      </c>
      <c r="AZ18" s="10" t="s">
        <v>20</v>
      </c>
      <c r="BA18" s="10" t="s">
        <v>21</v>
      </c>
      <c r="BB18" s="10" t="s">
        <v>17</v>
      </c>
      <c r="BC18" s="28">
        <v>41326</v>
      </c>
      <c r="BD18" s="28">
        <v>42133</v>
      </c>
      <c r="BE18" s="10" t="s">
        <v>24</v>
      </c>
      <c r="BF18" s="10" t="s">
        <v>59</v>
      </c>
      <c r="BG18" s="29" t="s">
        <v>59</v>
      </c>
      <c r="BH18" s="30" t="s">
        <v>9</v>
      </c>
      <c r="BK18" s="1">
        <v>41944</v>
      </c>
      <c r="BL18" t="s">
        <v>176</v>
      </c>
      <c r="BM18">
        <v>-1</v>
      </c>
      <c r="BN18" t="s">
        <v>231</v>
      </c>
      <c r="BO18" s="4">
        <v>1251000</v>
      </c>
      <c r="BP18" s="4">
        <v>103457.7</v>
      </c>
      <c r="BQ18" s="3">
        <v>8.2699999999999996E-2</v>
      </c>
      <c r="BR18" s="7">
        <v>1510.8695652173913</v>
      </c>
      <c r="BS18" s="4">
        <v>124.94891304347826</v>
      </c>
      <c r="BT18">
        <v>828</v>
      </c>
      <c r="BU18" t="s">
        <v>44</v>
      </c>
      <c r="BV18" t="s">
        <v>72</v>
      </c>
      <c r="BW18" t="s">
        <v>71</v>
      </c>
      <c r="BX18" s="2">
        <v>41351</v>
      </c>
      <c r="BY18" s="2">
        <v>45122</v>
      </c>
      <c r="BZ18" t="s">
        <v>18</v>
      </c>
      <c r="CA18" t="s">
        <v>42</v>
      </c>
      <c r="CB18" s="5" t="s">
        <v>42</v>
      </c>
      <c r="CC18" s="6" t="s">
        <v>9</v>
      </c>
      <c r="CD18">
        <f t="shared" ref="CD18:CD81" si="0">ROUND(INT(BY18-BX18)/365,1)</f>
        <v>10.3</v>
      </c>
    </row>
    <row r="19" spans="1:82">
      <c r="A19" s="1">
        <v>41671</v>
      </c>
      <c r="B19" t="s">
        <v>7</v>
      </c>
      <c r="C19">
        <v>1</v>
      </c>
      <c r="D19" t="s">
        <v>235</v>
      </c>
      <c r="E19" s="4">
        <v>171265.19999999998</v>
      </c>
      <c r="F19" s="4">
        <v>56106.479519999993</v>
      </c>
      <c r="G19" s="3">
        <v>0.3276</v>
      </c>
      <c r="H19" s="7">
        <v>457.87937119024701</v>
      </c>
      <c r="I19" s="4">
        <v>150.00128200192492</v>
      </c>
      <c r="J19">
        <v>374.03999999999996</v>
      </c>
      <c r="K19" t="s">
        <v>11</v>
      </c>
      <c r="L19" t="s">
        <v>92</v>
      </c>
      <c r="M19" t="s">
        <v>92</v>
      </c>
      <c r="N19" s="2">
        <v>41384</v>
      </c>
      <c r="O19" s="2">
        <v>43299</v>
      </c>
      <c r="P19" t="s">
        <v>18</v>
      </c>
      <c r="Q19" t="s">
        <v>236</v>
      </c>
      <c r="R19" s="5" t="s">
        <v>65</v>
      </c>
      <c r="S19" s="6" t="s">
        <v>208</v>
      </c>
      <c r="U19" s="74">
        <v>42186</v>
      </c>
      <c r="V19" s="52" t="s">
        <v>176</v>
      </c>
      <c r="W19" s="52">
        <v>-1</v>
      </c>
      <c r="X19" s="52" t="s">
        <v>331</v>
      </c>
      <c r="Y19" s="58">
        <v>284605.2</v>
      </c>
      <c r="Z19" s="58">
        <v>0</v>
      </c>
      <c r="AA19" s="59">
        <v>0</v>
      </c>
      <c r="AB19" s="60">
        <v>19764.250000000004</v>
      </c>
      <c r="AC19" s="58">
        <v>0</v>
      </c>
      <c r="AD19" s="52">
        <v>14.399999999999999</v>
      </c>
      <c r="AE19" s="52" t="s">
        <v>60</v>
      </c>
      <c r="AF19" s="52" t="s">
        <v>107</v>
      </c>
      <c r="AG19" s="52" t="s">
        <v>332</v>
      </c>
      <c r="AH19" s="61">
        <v>41793</v>
      </c>
      <c r="AI19" s="61">
        <v>42523</v>
      </c>
      <c r="AJ19" s="52" t="s">
        <v>14</v>
      </c>
      <c r="AK19" s="52">
        <v>0</v>
      </c>
      <c r="AL19" s="62">
        <v>0</v>
      </c>
      <c r="AM19" s="63" t="s">
        <v>9</v>
      </c>
      <c r="AN19" s="75">
        <v>2</v>
      </c>
      <c r="AP19" s="24">
        <v>41699</v>
      </c>
      <c r="AQ19" s="10" t="s">
        <v>121</v>
      </c>
      <c r="AR19" s="10">
        <v>3</v>
      </c>
      <c r="AS19" s="10" t="s">
        <v>161</v>
      </c>
      <c r="AT19" s="25">
        <v>107433.36</v>
      </c>
      <c r="AU19" s="25">
        <v>21389.981975999999</v>
      </c>
      <c r="AV19" s="26">
        <v>0.1991</v>
      </c>
      <c r="AW19" s="27">
        <v>1278.9685714285715</v>
      </c>
      <c r="AX19" s="25">
        <v>254.64264257142855</v>
      </c>
      <c r="AY19" s="10">
        <v>84</v>
      </c>
      <c r="AZ19" s="10" t="s">
        <v>20</v>
      </c>
      <c r="BA19" s="10" t="s">
        <v>21</v>
      </c>
      <c r="BB19" s="10" t="s">
        <v>17</v>
      </c>
      <c r="BC19" s="28">
        <v>41326</v>
      </c>
      <c r="BD19" s="28">
        <v>42133</v>
      </c>
      <c r="BE19" s="10" t="s">
        <v>24</v>
      </c>
      <c r="BF19" s="10" t="s">
        <v>59</v>
      </c>
      <c r="BG19" s="29" t="s">
        <v>59</v>
      </c>
      <c r="BH19" s="30" t="s">
        <v>9</v>
      </c>
      <c r="BK19" s="1">
        <v>41944</v>
      </c>
      <c r="BL19" t="s">
        <v>176</v>
      </c>
      <c r="BM19">
        <v>-1</v>
      </c>
      <c r="BN19" t="s">
        <v>269</v>
      </c>
      <c r="BO19" s="4">
        <v>1474847.7</v>
      </c>
      <c r="BP19" s="4">
        <v>84803.742750000005</v>
      </c>
      <c r="BQ19" s="3">
        <v>5.7500000000000002E-2</v>
      </c>
      <c r="BR19" s="7">
        <v>3914.1393312101909</v>
      </c>
      <c r="BS19" s="4">
        <v>225.063011544586</v>
      </c>
      <c r="BT19">
        <v>376.8</v>
      </c>
      <c r="BU19" t="s">
        <v>60</v>
      </c>
      <c r="BV19" t="s">
        <v>61</v>
      </c>
      <c r="BW19" t="s">
        <v>234</v>
      </c>
      <c r="BX19" s="2">
        <v>41291</v>
      </c>
      <c r="BY19" s="2">
        <v>44407</v>
      </c>
      <c r="BZ19" t="s">
        <v>39</v>
      </c>
      <c r="CA19" t="s">
        <v>208</v>
      </c>
      <c r="CB19" s="5" t="s">
        <v>208</v>
      </c>
      <c r="CC19" s="6" t="s">
        <v>9</v>
      </c>
      <c r="CD19">
        <f t="shared" si="0"/>
        <v>8.5</v>
      </c>
    </row>
    <row r="20" spans="1:82">
      <c r="A20" s="1">
        <v>41671</v>
      </c>
      <c r="B20" t="s">
        <v>7</v>
      </c>
      <c r="C20">
        <v>1</v>
      </c>
      <c r="D20" t="s">
        <v>238</v>
      </c>
      <c r="E20" s="4">
        <v>98771.640000000014</v>
      </c>
      <c r="F20" s="4">
        <v>56250.448979999994</v>
      </c>
      <c r="G20" s="3">
        <v>0.5694999999999999</v>
      </c>
      <c r="H20" s="7">
        <v>263.39104000000003</v>
      </c>
      <c r="I20" s="4">
        <v>150.00119727999999</v>
      </c>
      <c r="J20">
        <v>375</v>
      </c>
      <c r="K20" t="s">
        <v>11</v>
      </c>
      <c r="L20" t="s">
        <v>92</v>
      </c>
      <c r="M20" t="s">
        <v>92</v>
      </c>
      <c r="N20" s="2">
        <v>41384</v>
      </c>
      <c r="O20" s="2">
        <v>43299</v>
      </c>
      <c r="P20" t="s">
        <v>18</v>
      </c>
      <c r="Q20" t="s">
        <v>236</v>
      </c>
      <c r="R20" s="5" t="s">
        <v>65</v>
      </c>
      <c r="S20" s="6" t="s">
        <v>208</v>
      </c>
      <c r="U20" s="74">
        <v>42248</v>
      </c>
      <c r="V20" s="52" t="s">
        <v>176</v>
      </c>
      <c r="W20" s="52">
        <v>-1</v>
      </c>
      <c r="X20" s="52" t="s">
        <v>295</v>
      </c>
      <c r="Y20" s="58">
        <v>63940.799999999996</v>
      </c>
      <c r="Z20" s="58">
        <v>0</v>
      </c>
      <c r="AA20" s="59">
        <v>0</v>
      </c>
      <c r="AB20" s="60">
        <v>292.76923076923072</v>
      </c>
      <c r="AC20" s="58">
        <v>0</v>
      </c>
      <c r="AD20" s="52">
        <v>218.4</v>
      </c>
      <c r="AE20" s="52" t="s">
        <v>60</v>
      </c>
      <c r="AF20" s="52" t="s">
        <v>107</v>
      </c>
      <c r="AG20" s="52" t="s">
        <v>299</v>
      </c>
      <c r="AH20" s="61">
        <v>41537</v>
      </c>
      <c r="AI20" s="61">
        <v>42632</v>
      </c>
      <c r="AJ20" s="52" t="s">
        <v>14</v>
      </c>
      <c r="AK20" s="52" t="s">
        <v>15</v>
      </c>
      <c r="AL20" s="62" t="s">
        <v>37</v>
      </c>
      <c r="AM20" s="63" t="s">
        <v>37</v>
      </c>
      <c r="AN20" s="75">
        <v>3</v>
      </c>
      <c r="AP20" s="24">
        <v>41730</v>
      </c>
      <c r="AQ20" s="10" t="s">
        <v>121</v>
      </c>
      <c r="AR20" s="10">
        <v>3</v>
      </c>
      <c r="AS20" s="10" t="s">
        <v>161</v>
      </c>
      <c r="AT20" s="25">
        <v>92024.88</v>
      </c>
      <c r="AU20" s="25">
        <v>18920.315328000001</v>
      </c>
      <c r="AV20" s="26">
        <v>0.2056</v>
      </c>
      <c r="AW20" s="27">
        <v>1095.5342857142857</v>
      </c>
      <c r="AX20" s="25">
        <v>225.24184914285715</v>
      </c>
      <c r="AY20" s="10">
        <v>84</v>
      </c>
      <c r="AZ20" s="10" t="s">
        <v>20</v>
      </c>
      <c r="BA20" s="10" t="s">
        <v>21</v>
      </c>
      <c r="BB20" s="10" t="s">
        <v>17</v>
      </c>
      <c r="BC20" s="28">
        <v>41326</v>
      </c>
      <c r="BD20" s="28">
        <v>42133</v>
      </c>
      <c r="BE20" s="10" t="s">
        <v>570</v>
      </c>
      <c r="BF20" s="10" t="s">
        <v>59</v>
      </c>
      <c r="BG20" s="29" t="s">
        <v>59</v>
      </c>
      <c r="BH20" s="30" t="s">
        <v>9</v>
      </c>
      <c r="BK20" s="1">
        <v>41944</v>
      </c>
      <c r="BL20" t="s">
        <v>176</v>
      </c>
      <c r="BM20">
        <v>-1</v>
      </c>
      <c r="BN20" t="s">
        <v>232</v>
      </c>
      <c r="BO20" s="4">
        <v>372000</v>
      </c>
      <c r="BP20" s="4">
        <v>50210.84304</v>
      </c>
      <c r="BQ20" s="3">
        <v>0.13497538451612903</v>
      </c>
      <c r="BR20" s="7">
        <v>1000.2581311306144</v>
      </c>
      <c r="BS20" s="4">
        <v>135.01022586473928</v>
      </c>
      <c r="BT20">
        <v>371.904</v>
      </c>
      <c r="BU20" t="s">
        <v>44</v>
      </c>
      <c r="BV20" t="s">
        <v>72</v>
      </c>
      <c r="BW20" t="s">
        <v>126</v>
      </c>
      <c r="BX20" s="2">
        <v>41337</v>
      </c>
      <c r="BY20" s="2">
        <v>46917</v>
      </c>
      <c r="BZ20" t="s">
        <v>24</v>
      </c>
      <c r="CA20">
        <v>0.08</v>
      </c>
      <c r="CB20" s="5">
        <v>0.08</v>
      </c>
      <c r="CC20" s="6" t="s">
        <v>9</v>
      </c>
      <c r="CD20">
        <f t="shared" si="0"/>
        <v>15.3</v>
      </c>
    </row>
    <row r="21" spans="1:82">
      <c r="A21" s="1">
        <v>41699</v>
      </c>
      <c r="B21" t="s">
        <v>7</v>
      </c>
      <c r="C21">
        <v>1</v>
      </c>
      <c r="D21" t="s">
        <v>235</v>
      </c>
      <c r="E21" s="4">
        <v>298711.8</v>
      </c>
      <c r="F21" s="4">
        <v>56098.076040000007</v>
      </c>
      <c r="G21" s="3">
        <v>0.18780000000000002</v>
      </c>
      <c r="H21" s="7">
        <v>798.60923965351299</v>
      </c>
      <c r="I21" s="4">
        <v>149.97881520692977</v>
      </c>
      <c r="J21">
        <v>374.03999999999996</v>
      </c>
      <c r="K21" t="s">
        <v>11</v>
      </c>
      <c r="L21" t="s">
        <v>92</v>
      </c>
      <c r="M21" t="s">
        <v>92</v>
      </c>
      <c r="N21" s="2">
        <v>41384</v>
      </c>
      <c r="O21" s="2">
        <v>43299</v>
      </c>
      <c r="P21" t="s">
        <v>18</v>
      </c>
      <c r="Q21" t="s">
        <v>236</v>
      </c>
      <c r="R21" s="5" t="s">
        <v>65</v>
      </c>
      <c r="S21" s="6" t="s">
        <v>208</v>
      </c>
      <c r="U21" s="74">
        <v>42614</v>
      </c>
      <c r="V21" s="52" t="s">
        <v>176</v>
      </c>
      <c r="W21" s="52">
        <v>-1</v>
      </c>
      <c r="X21" s="52" t="s">
        <v>437</v>
      </c>
      <c r="Y21" s="58">
        <v>18412.8</v>
      </c>
      <c r="Z21" s="58">
        <v>0</v>
      </c>
      <c r="AA21" s="59">
        <v>0</v>
      </c>
      <c r="AB21" s="60">
        <v>902.58823529411768</v>
      </c>
      <c r="AC21" s="58">
        <v>0</v>
      </c>
      <c r="AD21" s="52">
        <v>20.399999999999999</v>
      </c>
      <c r="AE21" s="52" t="s">
        <v>60</v>
      </c>
      <c r="AF21" s="52" t="s">
        <v>61</v>
      </c>
      <c r="AG21" s="52" t="s">
        <v>60</v>
      </c>
      <c r="AH21" s="61">
        <v>42175</v>
      </c>
      <c r="AI21" s="61">
        <v>42598</v>
      </c>
      <c r="AJ21" s="52" t="s">
        <v>14</v>
      </c>
      <c r="AK21" s="52">
        <v>0</v>
      </c>
      <c r="AL21" s="62">
        <v>0</v>
      </c>
      <c r="AM21" s="63" t="s">
        <v>9</v>
      </c>
      <c r="AN21" s="75">
        <v>1.2</v>
      </c>
      <c r="AP21" s="24">
        <v>41760</v>
      </c>
      <c r="AQ21" s="10" t="s">
        <v>121</v>
      </c>
      <c r="AR21" s="10">
        <v>3</v>
      </c>
      <c r="AS21" s="10" t="s">
        <v>161</v>
      </c>
      <c r="AT21" s="25">
        <v>91957.92</v>
      </c>
      <c r="AU21" s="25">
        <v>18915.744144</v>
      </c>
      <c r="AV21" s="26">
        <v>0.20569999999999999</v>
      </c>
      <c r="AW21" s="27">
        <v>1094.7371428571428</v>
      </c>
      <c r="AX21" s="25">
        <v>225.1874302857143</v>
      </c>
      <c r="AY21" s="10">
        <v>84</v>
      </c>
      <c r="AZ21" s="10" t="s">
        <v>20</v>
      </c>
      <c r="BA21" s="10" t="s">
        <v>21</v>
      </c>
      <c r="BB21" s="10" t="s">
        <v>17</v>
      </c>
      <c r="BC21" s="28">
        <v>41326</v>
      </c>
      <c r="BD21" s="28">
        <v>42133</v>
      </c>
      <c r="BE21" s="10" t="s">
        <v>24</v>
      </c>
      <c r="BF21" s="10" t="s">
        <v>59</v>
      </c>
      <c r="BG21" s="29" t="s">
        <v>59</v>
      </c>
      <c r="BH21" s="30" t="s">
        <v>9</v>
      </c>
      <c r="BK21" s="1">
        <v>41640</v>
      </c>
      <c r="BL21" t="s">
        <v>185</v>
      </c>
      <c r="BM21">
        <v>0</v>
      </c>
      <c r="BN21" t="s">
        <v>205</v>
      </c>
      <c r="BO21" s="4">
        <v>156932.4</v>
      </c>
      <c r="BP21" s="4">
        <v>48649.044000000002</v>
      </c>
      <c r="BQ21" s="3">
        <v>0.31</v>
      </c>
      <c r="BR21" s="7">
        <v>392.72372372372377</v>
      </c>
      <c r="BS21" s="4">
        <v>121.74435435435437</v>
      </c>
      <c r="BT21">
        <v>399.59999999999997</v>
      </c>
      <c r="BU21" t="s">
        <v>44</v>
      </c>
      <c r="BV21" t="s">
        <v>72</v>
      </c>
      <c r="BW21" t="s">
        <v>71</v>
      </c>
      <c r="BX21" s="2">
        <v>41359</v>
      </c>
      <c r="BY21" s="2">
        <v>44325</v>
      </c>
      <c r="BZ21" t="s">
        <v>18</v>
      </c>
      <c r="CA21" t="s">
        <v>42</v>
      </c>
      <c r="CB21" s="5" t="s">
        <v>42</v>
      </c>
      <c r="CC21" s="6" t="s">
        <v>9</v>
      </c>
      <c r="CD21">
        <f t="shared" si="0"/>
        <v>8.1</v>
      </c>
    </row>
    <row r="22" spans="1:82">
      <c r="A22" s="1">
        <v>41699</v>
      </c>
      <c r="B22" t="s">
        <v>7</v>
      </c>
      <c r="C22">
        <v>1</v>
      </c>
      <c r="D22" t="s">
        <v>238</v>
      </c>
      <c r="E22" s="4">
        <v>181411.19999999998</v>
      </c>
      <c r="F22" s="4">
        <v>56255.613120000009</v>
      </c>
      <c r="G22" s="3">
        <v>0.3101000000000001</v>
      </c>
      <c r="H22" s="7">
        <v>483.76319999999993</v>
      </c>
      <c r="I22" s="4">
        <v>150.01496832000004</v>
      </c>
      <c r="J22">
        <v>375</v>
      </c>
      <c r="K22" t="s">
        <v>11</v>
      </c>
      <c r="L22" t="s">
        <v>92</v>
      </c>
      <c r="M22" t="s">
        <v>92</v>
      </c>
      <c r="N22" s="2">
        <v>41384</v>
      </c>
      <c r="O22" s="2">
        <v>43299</v>
      </c>
      <c r="P22" t="s">
        <v>18</v>
      </c>
      <c r="Q22" t="s">
        <v>236</v>
      </c>
      <c r="R22" s="5" t="s">
        <v>65</v>
      </c>
      <c r="S22" s="6" t="s">
        <v>208</v>
      </c>
      <c r="U22" s="74">
        <v>42614</v>
      </c>
      <c r="V22" s="52" t="s">
        <v>176</v>
      </c>
      <c r="W22" s="52">
        <v>-1</v>
      </c>
      <c r="X22" s="52" t="s">
        <v>472</v>
      </c>
      <c r="Y22" s="58">
        <v>78174</v>
      </c>
      <c r="Z22" s="58">
        <v>0</v>
      </c>
      <c r="AA22" s="59">
        <v>0</v>
      </c>
      <c r="AB22" s="60">
        <v>357.93956043956041</v>
      </c>
      <c r="AC22" s="58">
        <v>0</v>
      </c>
      <c r="AD22" s="52">
        <v>218.4</v>
      </c>
      <c r="AE22" s="52" t="s">
        <v>60</v>
      </c>
      <c r="AF22" s="52" t="s">
        <v>107</v>
      </c>
      <c r="AG22" s="52" t="s">
        <v>299</v>
      </c>
      <c r="AH22" s="61">
        <v>42237</v>
      </c>
      <c r="AI22" s="61">
        <v>42602</v>
      </c>
      <c r="AJ22" s="52" t="s">
        <v>14</v>
      </c>
      <c r="AK22" s="52">
        <v>0</v>
      </c>
      <c r="AL22" s="62">
        <v>0</v>
      </c>
      <c r="AM22" s="63" t="s">
        <v>9</v>
      </c>
      <c r="AN22" s="75">
        <v>1</v>
      </c>
      <c r="AP22" s="24">
        <v>41791</v>
      </c>
      <c r="AQ22" s="10" t="s">
        <v>121</v>
      </c>
      <c r="AR22" s="10">
        <v>3</v>
      </c>
      <c r="AS22" s="10" t="s">
        <v>161</v>
      </c>
      <c r="AT22" s="25">
        <v>83115.719999999972</v>
      </c>
      <c r="AU22" s="25">
        <v>17637.155784000002</v>
      </c>
      <c r="AV22" s="26">
        <v>0.21220000000000011</v>
      </c>
      <c r="AW22" s="27">
        <v>989.47285714285681</v>
      </c>
      <c r="AX22" s="25">
        <v>209.96614028571432</v>
      </c>
      <c r="AY22" s="10">
        <v>84</v>
      </c>
      <c r="AZ22" s="10" t="s">
        <v>20</v>
      </c>
      <c r="BA22" s="10" t="s">
        <v>21</v>
      </c>
      <c r="BB22" s="10" t="s">
        <v>17</v>
      </c>
      <c r="BC22" s="28">
        <v>41326</v>
      </c>
      <c r="BD22" s="28">
        <v>42133</v>
      </c>
      <c r="BE22" s="10" t="s">
        <v>24</v>
      </c>
      <c r="BF22" s="10" t="s">
        <v>59</v>
      </c>
      <c r="BG22" s="29" t="s">
        <v>59</v>
      </c>
      <c r="BH22" s="30" t="s">
        <v>9</v>
      </c>
      <c r="BK22" s="1">
        <v>41640</v>
      </c>
      <c r="BL22" t="s">
        <v>185</v>
      </c>
      <c r="BM22">
        <v>0</v>
      </c>
      <c r="BN22" t="s">
        <v>207</v>
      </c>
      <c r="BO22" s="4">
        <v>829758.38400000008</v>
      </c>
      <c r="BP22" s="4">
        <v>41487.919200000004</v>
      </c>
      <c r="BQ22" s="3">
        <v>0.05</v>
      </c>
      <c r="BR22" s="7">
        <v>1901.7198019801983</v>
      </c>
      <c r="BS22" s="4">
        <v>95.085990099009905</v>
      </c>
      <c r="BT22">
        <v>436.32</v>
      </c>
      <c r="BU22" t="s">
        <v>44</v>
      </c>
      <c r="BV22" t="s">
        <v>72</v>
      </c>
      <c r="BW22" t="s">
        <v>126</v>
      </c>
      <c r="BX22" s="2">
        <v>41379</v>
      </c>
      <c r="BY22" s="2">
        <v>46947</v>
      </c>
      <c r="BZ22" t="s">
        <v>18</v>
      </c>
      <c r="CA22" t="s">
        <v>208</v>
      </c>
      <c r="CB22" s="5" t="s">
        <v>208</v>
      </c>
      <c r="CC22" s="6" t="s">
        <v>9</v>
      </c>
      <c r="CD22">
        <f t="shared" si="0"/>
        <v>15.3</v>
      </c>
    </row>
    <row r="23" spans="1:82">
      <c r="A23" s="1">
        <v>41730</v>
      </c>
      <c r="B23" t="s">
        <v>7</v>
      </c>
      <c r="C23">
        <v>1</v>
      </c>
      <c r="D23" t="s">
        <v>235</v>
      </c>
      <c r="E23" s="4">
        <v>318453.59999999998</v>
      </c>
      <c r="F23" s="4">
        <v>56111.524320000011</v>
      </c>
      <c r="G23" s="3">
        <v>0.17620000000000005</v>
      </c>
      <c r="H23" s="7">
        <v>851.38915623997434</v>
      </c>
      <c r="I23" s="4">
        <v>150.01476932948353</v>
      </c>
      <c r="J23">
        <v>374.03999999999996</v>
      </c>
      <c r="K23" t="s">
        <v>11</v>
      </c>
      <c r="L23" t="s">
        <v>92</v>
      </c>
      <c r="M23" t="s">
        <v>92</v>
      </c>
      <c r="N23" s="2">
        <v>41384</v>
      </c>
      <c r="O23" s="2">
        <v>43299</v>
      </c>
      <c r="P23" t="s">
        <v>18</v>
      </c>
      <c r="Q23" t="s">
        <v>236</v>
      </c>
      <c r="R23" s="5" t="s">
        <v>65</v>
      </c>
      <c r="S23" s="6" t="s">
        <v>208</v>
      </c>
      <c r="U23" s="74">
        <v>41640</v>
      </c>
      <c r="V23" s="52" t="s">
        <v>185</v>
      </c>
      <c r="W23" s="52">
        <v>0</v>
      </c>
      <c r="X23" s="52" t="s">
        <v>289</v>
      </c>
      <c r="Y23" s="58">
        <v>3780</v>
      </c>
      <c r="Z23" s="58">
        <v>0</v>
      </c>
      <c r="AA23" s="59">
        <v>0</v>
      </c>
      <c r="AB23" s="60">
        <v>31.5</v>
      </c>
      <c r="AC23" s="58">
        <v>0</v>
      </c>
      <c r="AD23" s="52">
        <v>120</v>
      </c>
      <c r="AE23" s="52" t="s">
        <v>60</v>
      </c>
      <c r="AF23" s="52" t="s">
        <v>61</v>
      </c>
      <c r="AG23" s="52" t="s">
        <v>60</v>
      </c>
      <c r="AH23" s="61">
        <v>41525</v>
      </c>
      <c r="AI23" s="61">
        <v>41889</v>
      </c>
      <c r="AJ23" s="52" t="s">
        <v>24</v>
      </c>
      <c r="AK23" s="52" t="s">
        <v>37</v>
      </c>
      <c r="AL23" s="62" t="s">
        <v>37</v>
      </c>
      <c r="AM23" s="63" t="s">
        <v>9</v>
      </c>
      <c r="AN23" s="75">
        <v>1</v>
      </c>
      <c r="AP23" s="24">
        <v>41821</v>
      </c>
      <c r="AQ23" s="10" t="s">
        <v>121</v>
      </c>
      <c r="AR23" s="10">
        <v>3</v>
      </c>
      <c r="AS23" s="10" t="s">
        <v>161</v>
      </c>
      <c r="AT23" s="25">
        <v>102124.19999999997</v>
      </c>
      <c r="AU23" s="25">
        <v>20537.176619999998</v>
      </c>
      <c r="AV23" s="26">
        <v>0.20110000000000006</v>
      </c>
      <c r="AW23" s="27">
        <v>1215.7642857142853</v>
      </c>
      <c r="AX23" s="25">
        <v>244.49019785714285</v>
      </c>
      <c r="AY23" s="10">
        <v>84</v>
      </c>
      <c r="AZ23" s="10" t="s">
        <v>20</v>
      </c>
      <c r="BA23" s="10" t="s">
        <v>21</v>
      </c>
      <c r="BB23" s="10" t="s">
        <v>17</v>
      </c>
      <c r="BC23" s="28">
        <v>41326</v>
      </c>
      <c r="BD23" s="28">
        <v>42133</v>
      </c>
      <c r="BE23" s="10" t="s">
        <v>24</v>
      </c>
      <c r="BF23" s="10" t="s">
        <v>59</v>
      </c>
      <c r="BG23" s="29" t="s">
        <v>59</v>
      </c>
      <c r="BH23" s="30" t="s">
        <v>9</v>
      </c>
      <c r="BK23" s="1">
        <v>41640</v>
      </c>
      <c r="BL23" t="s">
        <v>185</v>
      </c>
      <c r="BM23">
        <v>0</v>
      </c>
      <c r="BN23" t="s">
        <v>269</v>
      </c>
      <c r="BO23" s="4">
        <v>895587.25199999998</v>
      </c>
      <c r="BP23" s="4">
        <v>44779.362599999993</v>
      </c>
      <c r="BQ23" s="3">
        <v>4.9999999999999996E-2</v>
      </c>
      <c r="BR23" s="7">
        <v>2376.8239171974519</v>
      </c>
      <c r="BS23" s="4">
        <v>118.84119585987258</v>
      </c>
      <c r="BT23">
        <v>376.8</v>
      </c>
      <c r="BU23" t="s">
        <v>60</v>
      </c>
      <c r="BV23" t="s">
        <v>61</v>
      </c>
      <c r="BW23" t="s">
        <v>234</v>
      </c>
      <c r="BX23" s="2">
        <v>41291</v>
      </c>
      <c r="BY23" s="2">
        <v>44407</v>
      </c>
      <c r="BZ23" t="s">
        <v>39</v>
      </c>
      <c r="CA23" t="s">
        <v>208</v>
      </c>
      <c r="CB23" s="5" t="s">
        <v>208</v>
      </c>
      <c r="CC23" s="6" t="s">
        <v>9</v>
      </c>
      <c r="CD23">
        <f t="shared" si="0"/>
        <v>8.5</v>
      </c>
    </row>
    <row r="24" spans="1:82">
      <c r="A24" s="1">
        <v>41730</v>
      </c>
      <c r="B24" t="s">
        <v>7</v>
      </c>
      <c r="C24">
        <v>1</v>
      </c>
      <c r="D24" t="s">
        <v>238</v>
      </c>
      <c r="E24" s="4">
        <v>164817.60000000001</v>
      </c>
      <c r="F24" s="4">
        <v>56252.246880000006</v>
      </c>
      <c r="G24" s="3">
        <v>0.34130000000000005</v>
      </c>
      <c r="H24" s="7">
        <v>439.5136</v>
      </c>
      <c r="I24" s="4">
        <v>150.00599168000002</v>
      </c>
      <c r="J24">
        <v>375</v>
      </c>
      <c r="K24" t="s">
        <v>11</v>
      </c>
      <c r="L24" t="s">
        <v>92</v>
      </c>
      <c r="M24" t="s">
        <v>92</v>
      </c>
      <c r="N24" s="2">
        <v>41384</v>
      </c>
      <c r="O24" s="2">
        <v>43299</v>
      </c>
      <c r="P24" t="s">
        <v>18</v>
      </c>
      <c r="Q24" t="s">
        <v>236</v>
      </c>
      <c r="R24" s="5" t="s">
        <v>65</v>
      </c>
      <c r="S24" s="6" t="s">
        <v>208</v>
      </c>
      <c r="U24" s="74">
        <v>41671</v>
      </c>
      <c r="V24" s="52" t="s">
        <v>185</v>
      </c>
      <c r="W24" s="52">
        <v>0</v>
      </c>
      <c r="X24" s="52" t="s">
        <v>289</v>
      </c>
      <c r="Y24" s="58">
        <v>5412</v>
      </c>
      <c r="Z24" s="58">
        <v>0</v>
      </c>
      <c r="AA24" s="59">
        <v>0</v>
      </c>
      <c r="AB24" s="60">
        <v>45.1</v>
      </c>
      <c r="AC24" s="58">
        <v>0</v>
      </c>
      <c r="AD24" s="52">
        <v>120</v>
      </c>
      <c r="AE24" s="52" t="s">
        <v>60</v>
      </c>
      <c r="AF24" s="52" t="s">
        <v>61</v>
      </c>
      <c r="AG24" s="52" t="s">
        <v>60</v>
      </c>
      <c r="AH24" s="61">
        <v>41525</v>
      </c>
      <c r="AI24" s="61">
        <v>41889</v>
      </c>
      <c r="AJ24" s="52" t="s">
        <v>24</v>
      </c>
      <c r="AK24" s="52" t="s">
        <v>37</v>
      </c>
      <c r="AL24" s="62" t="s">
        <v>37</v>
      </c>
      <c r="AM24" s="63" t="s">
        <v>9</v>
      </c>
      <c r="AN24" s="75">
        <v>1</v>
      </c>
      <c r="AP24" s="24">
        <v>41852</v>
      </c>
      <c r="AQ24" s="10" t="s">
        <v>121</v>
      </c>
      <c r="AR24" s="10">
        <v>3</v>
      </c>
      <c r="AS24" s="10" t="s">
        <v>161</v>
      </c>
      <c r="AT24" s="25">
        <v>111176.51999999997</v>
      </c>
      <c r="AU24" s="25">
        <v>21990.715656000004</v>
      </c>
      <c r="AV24" s="26">
        <v>0.19780000000000009</v>
      </c>
      <c r="AW24" s="27">
        <v>1323.5299999999997</v>
      </c>
      <c r="AX24" s="25">
        <v>261.79423400000007</v>
      </c>
      <c r="AY24" s="10">
        <v>84</v>
      </c>
      <c r="AZ24" s="10" t="s">
        <v>20</v>
      </c>
      <c r="BA24" s="10" t="s">
        <v>21</v>
      </c>
      <c r="BB24" s="10" t="s">
        <v>17</v>
      </c>
      <c r="BC24" s="28">
        <v>41326</v>
      </c>
      <c r="BD24" s="28">
        <v>42133</v>
      </c>
      <c r="BE24" s="10" t="s">
        <v>24</v>
      </c>
      <c r="BF24" s="10" t="s">
        <v>59</v>
      </c>
      <c r="BG24" s="29" t="s">
        <v>59</v>
      </c>
      <c r="BH24" s="30" t="s">
        <v>9</v>
      </c>
      <c r="BK24" s="1">
        <v>41640</v>
      </c>
      <c r="BL24" t="s">
        <v>185</v>
      </c>
      <c r="BM24">
        <v>0</v>
      </c>
      <c r="BN24" t="s">
        <v>232</v>
      </c>
      <c r="BO24" s="4">
        <v>372000</v>
      </c>
      <c r="BP24" s="4">
        <v>50210.003999999994</v>
      </c>
      <c r="BQ24" s="3">
        <v>0.13497312903225805</v>
      </c>
      <c r="BR24" s="7">
        <v>1000.2581311306144</v>
      </c>
      <c r="BS24" s="4">
        <v>135.00796979865771</v>
      </c>
      <c r="BT24">
        <v>371.904</v>
      </c>
      <c r="BU24" t="s">
        <v>44</v>
      </c>
      <c r="BV24" t="s">
        <v>72</v>
      </c>
      <c r="BW24" t="s">
        <v>126</v>
      </c>
      <c r="BX24" s="2">
        <v>41337</v>
      </c>
      <c r="BY24" s="2">
        <v>46917</v>
      </c>
      <c r="BZ24" t="s">
        <v>24</v>
      </c>
      <c r="CA24">
        <v>0.08</v>
      </c>
      <c r="CB24" s="5">
        <v>0.08</v>
      </c>
      <c r="CC24" s="6" t="s">
        <v>9</v>
      </c>
      <c r="CD24">
        <f t="shared" si="0"/>
        <v>15.3</v>
      </c>
    </row>
    <row r="25" spans="1:82">
      <c r="A25" s="1">
        <v>41760</v>
      </c>
      <c r="B25" t="s">
        <v>7</v>
      </c>
      <c r="C25">
        <v>1</v>
      </c>
      <c r="D25" t="s">
        <v>235</v>
      </c>
      <c r="E25" s="4">
        <v>353832.72</v>
      </c>
      <c r="F25" s="4">
        <v>56117.869392000015</v>
      </c>
      <c r="G25" s="3">
        <v>0.15860000000000005</v>
      </c>
      <c r="H25" s="7">
        <v>945.97561758100744</v>
      </c>
      <c r="I25" s="4">
        <v>150.03173294834784</v>
      </c>
      <c r="J25">
        <v>374.03999999999996</v>
      </c>
      <c r="K25" t="s">
        <v>11</v>
      </c>
      <c r="L25" t="s">
        <v>92</v>
      </c>
      <c r="M25" t="s">
        <v>92</v>
      </c>
      <c r="N25" s="2">
        <v>41384</v>
      </c>
      <c r="O25" s="2">
        <v>43299</v>
      </c>
      <c r="P25" t="s">
        <v>18</v>
      </c>
      <c r="Q25" t="s">
        <v>236</v>
      </c>
      <c r="R25" s="5" t="s">
        <v>65</v>
      </c>
      <c r="S25" s="6" t="s">
        <v>208</v>
      </c>
      <c r="U25" s="74">
        <v>41699</v>
      </c>
      <c r="V25" s="52" t="s">
        <v>185</v>
      </c>
      <c r="W25" s="52">
        <v>0</v>
      </c>
      <c r="X25" s="52" t="s">
        <v>289</v>
      </c>
      <c r="Y25" s="58">
        <v>10320</v>
      </c>
      <c r="Z25" s="58">
        <v>0</v>
      </c>
      <c r="AA25" s="59">
        <v>0</v>
      </c>
      <c r="AB25" s="60">
        <v>86</v>
      </c>
      <c r="AC25" s="58">
        <v>0</v>
      </c>
      <c r="AD25" s="52">
        <v>120</v>
      </c>
      <c r="AE25" s="52" t="s">
        <v>60</v>
      </c>
      <c r="AF25" s="52" t="s">
        <v>61</v>
      </c>
      <c r="AG25" s="52" t="s">
        <v>60</v>
      </c>
      <c r="AH25" s="61">
        <v>41525</v>
      </c>
      <c r="AI25" s="61">
        <v>41889</v>
      </c>
      <c r="AJ25" s="52" t="s">
        <v>24</v>
      </c>
      <c r="AK25" s="52" t="s">
        <v>37</v>
      </c>
      <c r="AL25" s="62" t="s">
        <v>37</v>
      </c>
      <c r="AM25" s="63" t="s">
        <v>9</v>
      </c>
      <c r="AN25" s="75">
        <v>1</v>
      </c>
      <c r="AP25" s="24">
        <v>41883</v>
      </c>
      <c r="AQ25" s="10" t="s">
        <v>121</v>
      </c>
      <c r="AR25" s="10">
        <v>3</v>
      </c>
      <c r="AS25" s="10" t="s">
        <v>161</v>
      </c>
      <c r="AT25" s="25">
        <v>117820.80000000002</v>
      </c>
      <c r="AU25" s="25">
        <v>23045.748479999998</v>
      </c>
      <c r="AV25" s="26">
        <v>0.19559999999999997</v>
      </c>
      <c r="AW25" s="27">
        <v>1402.6285714285716</v>
      </c>
      <c r="AX25" s="25">
        <v>274.35414857142854</v>
      </c>
      <c r="AY25" s="10">
        <v>84</v>
      </c>
      <c r="AZ25" s="10" t="s">
        <v>20</v>
      </c>
      <c r="BA25" s="10" t="s">
        <v>21</v>
      </c>
      <c r="BB25" s="10" t="s">
        <v>17</v>
      </c>
      <c r="BC25" s="28">
        <v>41326</v>
      </c>
      <c r="BD25" s="28">
        <v>42133</v>
      </c>
      <c r="BE25" s="10" t="s">
        <v>24</v>
      </c>
      <c r="BF25" s="10" t="s">
        <v>59</v>
      </c>
      <c r="BG25" s="29" t="s">
        <v>59</v>
      </c>
      <c r="BH25" s="30" t="s">
        <v>9</v>
      </c>
      <c r="BK25" s="1">
        <v>41671</v>
      </c>
      <c r="BL25" t="s">
        <v>185</v>
      </c>
      <c r="BM25">
        <v>0</v>
      </c>
      <c r="BN25" t="s">
        <v>205</v>
      </c>
      <c r="BO25" s="4">
        <v>147842.4</v>
      </c>
      <c r="BP25" s="4">
        <v>59935.308959999995</v>
      </c>
      <c r="BQ25" s="3">
        <v>0.40539999999999998</v>
      </c>
      <c r="BR25" s="7">
        <v>369.97597597597598</v>
      </c>
      <c r="BS25" s="4">
        <v>149.98826066066067</v>
      </c>
      <c r="BT25">
        <v>399.59999999999997</v>
      </c>
      <c r="BU25" t="s">
        <v>44</v>
      </c>
      <c r="BV25" t="s">
        <v>72</v>
      </c>
      <c r="BW25" t="s">
        <v>71</v>
      </c>
      <c r="BX25" s="2">
        <v>41359</v>
      </c>
      <c r="BY25" s="2">
        <v>44325</v>
      </c>
      <c r="BZ25" t="s">
        <v>18</v>
      </c>
      <c r="CA25" t="s">
        <v>42</v>
      </c>
      <c r="CB25" s="5" t="s">
        <v>42</v>
      </c>
      <c r="CC25" s="6" t="s">
        <v>9</v>
      </c>
      <c r="CD25">
        <f t="shared" si="0"/>
        <v>8.1</v>
      </c>
    </row>
    <row r="26" spans="1:82">
      <c r="A26" s="1">
        <v>41760</v>
      </c>
      <c r="B26" t="s">
        <v>7</v>
      </c>
      <c r="C26">
        <v>1</v>
      </c>
      <c r="D26" t="s">
        <v>238</v>
      </c>
      <c r="E26" s="4">
        <v>216064.8</v>
      </c>
      <c r="F26" s="4">
        <v>56241.667440000005</v>
      </c>
      <c r="G26" s="3">
        <v>0.26030000000000003</v>
      </c>
      <c r="H26" s="7">
        <v>576.17279999999994</v>
      </c>
      <c r="I26" s="4">
        <v>149.97777984000001</v>
      </c>
      <c r="J26">
        <v>375</v>
      </c>
      <c r="K26" t="s">
        <v>11</v>
      </c>
      <c r="L26" t="s">
        <v>92</v>
      </c>
      <c r="M26" t="s">
        <v>92</v>
      </c>
      <c r="N26" s="2">
        <v>41384</v>
      </c>
      <c r="O26" s="2">
        <v>43299</v>
      </c>
      <c r="P26" t="s">
        <v>18</v>
      </c>
      <c r="Q26" t="s">
        <v>236</v>
      </c>
      <c r="R26" s="5" t="s">
        <v>65</v>
      </c>
      <c r="S26" s="6" t="s">
        <v>208</v>
      </c>
      <c r="U26" s="74">
        <v>41699</v>
      </c>
      <c r="V26" s="52" t="s">
        <v>185</v>
      </c>
      <c r="W26" s="52">
        <v>0</v>
      </c>
      <c r="X26" s="52" t="s">
        <v>314</v>
      </c>
      <c r="Y26" s="58">
        <v>5564.8799999999992</v>
      </c>
      <c r="Z26" s="58">
        <v>0</v>
      </c>
      <c r="AA26" s="59">
        <v>0</v>
      </c>
      <c r="AB26" s="60">
        <v>309.15999999999997</v>
      </c>
      <c r="AC26" s="58">
        <v>0</v>
      </c>
      <c r="AD26" s="52">
        <v>18</v>
      </c>
      <c r="AE26" s="52" t="s">
        <v>76</v>
      </c>
      <c r="AF26" s="52" t="s">
        <v>276</v>
      </c>
      <c r="AG26" s="52" t="s">
        <v>276</v>
      </c>
      <c r="AH26" s="61">
        <v>41727</v>
      </c>
      <c r="AI26" s="61">
        <v>42091</v>
      </c>
      <c r="AJ26" s="52" t="s">
        <v>24</v>
      </c>
      <c r="AK26" s="52">
        <v>0.14000000000000001</v>
      </c>
      <c r="AL26" s="62">
        <v>0.14000000000000001</v>
      </c>
      <c r="AM26" s="63" t="s">
        <v>9</v>
      </c>
      <c r="AN26" s="75">
        <v>1</v>
      </c>
      <c r="AP26" s="24">
        <v>41913</v>
      </c>
      <c r="AQ26" s="10" t="s">
        <v>121</v>
      </c>
      <c r="AR26" s="10">
        <v>3</v>
      </c>
      <c r="AS26" s="10" t="s">
        <v>161</v>
      </c>
      <c r="AT26" s="25">
        <v>177280.32000000004</v>
      </c>
      <c r="AU26" s="25">
        <v>32566.394784000004</v>
      </c>
      <c r="AV26" s="26">
        <v>0.18369999999999997</v>
      </c>
      <c r="AW26" s="27">
        <v>2110.4800000000005</v>
      </c>
      <c r="AX26" s="25">
        <v>387.69517600000006</v>
      </c>
      <c r="AY26" s="10">
        <v>84</v>
      </c>
      <c r="AZ26" s="10" t="s">
        <v>20</v>
      </c>
      <c r="BA26" s="10" t="s">
        <v>21</v>
      </c>
      <c r="BB26" s="10" t="s">
        <v>17</v>
      </c>
      <c r="BC26" s="28">
        <v>41326</v>
      </c>
      <c r="BD26" s="28">
        <v>42133</v>
      </c>
      <c r="BE26" s="10" t="s">
        <v>24</v>
      </c>
      <c r="BF26" s="10" t="s">
        <v>59</v>
      </c>
      <c r="BG26" s="29" t="s">
        <v>59</v>
      </c>
      <c r="BH26" s="30" t="s">
        <v>9</v>
      </c>
      <c r="BK26" s="1">
        <v>41671</v>
      </c>
      <c r="BL26" t="s">
        <v>185</v>
      </c>
      <c r="BM26">
        <v>0</v>
      </c>
      <c r="BN26" t="s">
        <v>207</v>
      </c>
      <c r="BO26" s="4">
        <v>763495.73999999987</v>
      </c>
      <c r="BP26" s="4">
        <v>38174.787000000004</v>
      </c>
      <c r="BQ26" s="3">
        <v>5.0000000000000017E-2</v>
      </c>
      <c r="BR26" s="7">
        <v>1749.852722772277</v>
      </c>
      <c r="BS26" s="4">
        <v>87.492636138613875</v>
      </c>
      <c r="BT26">
        <v>436.32</v>
      </c>
      <c r="BU26" t="s">
        <v>44</v>
      </c>
      <c r="BV26" t="s">
        <v>72</v>
      </c>
      <c r="BW26" t="s">
        <v>126</v>
      </c>
      <c r="BX26" s="2">
        <v>41379</v>
      </c>
      <c r="BY26" s="2">
        <v>46947</v>
      </c>
      <c r="BZ26" t="s">
        <v>18</v>
      </c>
      <c r="CA26" t="s">
        <v>208</v>
      </c>
      <c r="CB26" s="5" t="s">
        <v>208</v>
      </c>
      <c r="CC26" s="6" t="s">
        <v>9</v>
      </c>
      <c r="CD26">
        <f t="shared" si="0"/>
        <v>15.3</v>
      </c>
    </row>
    <row r="27" spans="1:82">
      <c r="A27" s="1">
        <v>41791</v>
      </c>
      <c r="B27" t="s">
        <v>7</v>
      </c>
      <c r="C27">
        <v>1</v>
      </c>
      <c r="D27" t="s">
        <v>235</v>
      </c>
      <c r="E27" s="4">
        <v>279464.75999999995</v>
      </c>
      <c r="F27" s="4">
        <v>56116.523808000005</v>
      </c>
      <c r="G27" s="3">
        <v>0.20080000000000006</v>
      </c>
      <c r="H27" s="7">
        <v>747.15206929740134</v>
      </c>
      <c r="I27" s="4">
        <v>150.02813551491823</v>
      </c>
      <c r="J27">
        <v>374.03999999999996</v>
      </c>
      <c r="K27" t="s">
        <v>11</v>
      </c>
      <c r="L27" t="s">
        <v>92</v>
      </c>
      <c r="M27" t="s">
        <v>92</v>
      </c>
      <c r="N27" s="2">
        <v>41384</v>
      </c>
      <c r="O27" s="2">
        <v>43299</v>
      </c>
      <c r="P27" t="s">
        <v>18</v>
      </c>
      <c r="Q27" t="s">
        <v>236</v>
      </c>
      <c r="R27" s="5" t="s">
        <v>65</v>
      </c>
      <c r="S27" s="6" t="s">
        <v>208</v>
      </c>
      <c r="U27" s="74">
        <v>41730</v>
      </c>
      <c r="V27" s="52" t="s">
        <v>185</v>
      </c>
      <c r="W27" s="52">
        <v>0</v>
      </c>
      <c r="X27" s="52" t="s">
        <v>289</v>
      </c>
      <c r="Y27" s="58">
        <v>8856</v>
      </c>
      <c r="Z27" s="58">
        <v>0</v>
      </c>
      <c r="AA27" s="59">
        <v>0</v>
      </c>
      <c r="AB27" s="60">
        <v>73.8</v>
      </c>
      <c r="AC27" s="58">
        <v>0</v>
      </c>
      <c r="AD27" s="52">
        <v>120</v>
      </c>
      <c r="AE27" s="52" t="s">
        <v>60</v>
      </c>
      <c r="AF27" s="52" t="s">
        <v>61</v>
      </c>
      <c r="AG27" s="52" t="s">
        <v>60</v>
      </c>
      <c r="AH27" s="61">
        <v>41525</v>
      </c>
      <c r="AI27" s="61">
        <v>41889</v>
      </c>
      <c r="AJ27" s="52" t="s">
        <v>24</v>
      </c>
      <c r="AK27" s="52" t="s">
        <v>37</v>
      </c>
      <c r="AL27" s="62" t="s">
        <v>37</v>
      </c>
      <c r="AM27" s="63" t="s">
        <v>9</v>
      </c>
      <c r="AN27" s="75">
        <v>1</v>
      </c>
      <c r="AP27" s="24">
        <v>41944</v>
      </c>
      <c r="AQ27" s="10" t="s">
        <v>121</v>
      </c>
      <c r="AR27" s="10">
        <v>3</v>
      </c>
      <c r="AS27" s="10" t="s">
        <v>161</v>
      </c>
      <c r="AT27" s="25">
        <v>163911.83999999994</v>
      </c>
      <c r="AU27" s="25">
        <v>30422.037503999996</v>
      </c>
      <c r="AV27" s="26">
        <v>0.18560000000000004</v>
      </c>
      <c r="AW27" s="27">
        <v>1951.3314285714278</v>
      </c>
      <c r="AX27" s="25">
        <v>362.16711314285709</v>
      </c>
      <c r="AY27" s="10">
        <v>84</v>
      </c>
      <c r="AZ27" s="10" t="s">
        <v>20</v>
      </c>
      <c r="BA27" s="10" t="s">
        <v>21</v>
      </c>
      <c r="BB27" s="10" t="s">
        <v>17</v>
      </c>
      <c r="BC27" s="28">
        <v>41326</v>
      </c>
      <c r="BD27" s="28">
        <v>42133</v>
      </c>
      <c r="BE27" s="10" t="s">
        <v>24</v>
      </c>
      <c r="BF27" s="10" t="s">
        <v>59</v>
      </c>
      <c r="BG27" s="29" t="s">
        <v>59</v>
      </c>
      <c r="BH27" s="30" t="s">
        <v>9</v>
      </c>
      <c r="BK27" s="1">
        <v>41671</v>
      </c>
      <c r="BL27" t="s">
        <v>185</v>
      </c>
      <c r="BM27">
        <v>0</v>
      </c>
      <c r="BN27" t="s">
        <v>269</v>
      </c>
      <c r="BO27" s="4">
        <v>1009634.04</v>
      </c>
      <c r="BP27" s="4">
        <v>60578.042400000006</v>
      </c>
      <c r="BQ27" s="3">
        <v>6.0000000000000005E-2</v>
      </c>
      <c r="BR27" s="7">
        <v>2679.4958598726116</v>
      </c>
      <c r="BS27" s="4">
        <v>160.7697515923567</v>
      </c>
      <c r="BT27">
        <v>376.8</v>
      </c>
      <c r="BU27" t="s">
        <v>60</v>
      </c>
      <c r="BV27" t="s">
        <v>61</v>
      </c>
      <c r="BW27" t="s">
        <v>234</v>
      </c>
      <c r="BX27" s="2">
        <v>41291</v>
      </c>
      <c r="BY27" s="2">
        <v>44407</v>
      </c>
      <c r="BZ27" t="s">
        <v>39</v>
      </c>
      <c r="CA27" t="s">
        <v>208</v>
      </c>
      <c r="CB27" s="5" t="s">
        <v>208</v>
      </c>
      <c r="CC27" s="6" t="s">
        <v>9</v>
      </c>
      <c r="CD27">
        <f t="shared" si="0"/>
        <v>8.5</v>
      </c>
    </row>
    <row r="28" spans="1:82">
      <c r="A28" s="1">
        <v>41791</v>
      </c>
      <c r="B28" t="s">
        <v>7</v>
      </c>
      <c r="C28">
        <v>1</v>
      </c>
      <c r="D28" t="s">
        <v>238</v>
      </c>
      <c r="E28" s="4">
        <v>191840.51999999996</v>
      </c>
      <c r="F28" s="4">
        <v>56247.640464000004</v>
      </c>
      <c r="G28" s="3">
        <v>0.29320000000000007</v>
      </c>
      <c r="H28" s="7">
        <v>511.5747199999999</v>
      </c>
      <c r="I28" s="4">
        <v>149.99370790400002</v>
      </c>
      <c r="J28">
        <v>375</v>
      </c>
      <c r="K28" t="s">
        <v>11</v>
      </c>
      <c r="L28" t="s">
        <v>92</v>
      </c>
      <c r="M28" t="s">
        <v>92</v>
      </c>
      <c r="N28" s="2">
        <v>41384</v>
      </c>
      <c r="O28" s="2">
        <v>43299</v>
      </c>
      <c r="P28" t="s">
        <v>18</v>
      </c>
      <c r="Q28" t="s">
        <v>236</v>
      </c>
      <c r="R28" s="5" t="s">
        <v>65</v>
      </c>
      <c r="S28" s="6" t="s">
        <v>208</v>
      </c>
      <c r="U28" s="74">
        <v>41760</v>
      </c>
      <c r="V28" s="52" t="s">
        <v>185</v>
      </c>
      <c r="W28" s="52">
        <v>0</v>
      </c>
      <c r="X28" s="52" t="s">
        <v>289</v>
      </c>
      <c r="Y28" s="58">
        <v>7068</v>
      </c>
      <c r="Z28" s="58">
        <v>0</v>
      </c>
      <c r="AA28" s="59">
        <v>0</v>
      </c>
      <c r="AB28" s="60">
        <v>58.9</v>
      </c>
      <c r="AC28" s="58">
        <v>0</v>
      </c>
      <c r="AD28" s="52">
        <v>120</v>
      </c>
      <c r="AE28" s="52" t="s">
        <v>60</v>
      </c>
      <c r="AF28" s="52" t="s">
        <v>61</v>
      </c>
      <c r="AG28" s="52" t="s">
        <v>60</v>
      </c>
      <c r="AH28" s="61">
        <v>41525</v>
      </c>
      <c r="AI28" s="61">
        <v>41889</v>
      </c>
      <c r="AJ28" s="52" t="s">
        <v>24</v>
      </c>
      <c r="AK28" s="52" t="s">
        <v>37</v>
      </c>
      <c r="AL28" s="62" t="s">
        <v>37</v>
      </c>
      <c r="AM28" s="63" t="s">
        <v>9</v>
      </c>
      <c r="AN28" s="75">
        <v>1</v>
      </c>
      <c r="AP28" s="24">
        <v>41974</v>
      </c>
      <c r="AQ28" s="10" t="s">
        <v>121</v>
      </c>
      <c r="AR28" s="10">
        <v>3</v>
      </c>
      <c r="AS28" s="10" t="s">
        <v>161</v>
      </c>
      <c r="AT28" s="25">
        <v>220379.04</v>
      </c>
      <c r="AU28" s="25">
        <v>39469.886064000006</v>
      </c>
      <c r="AV28" s="26">
        <v>0.17910000000000001</v>
      </c>
      <c r="AW28" s="27">
        <v>2623.56</v>
      </c>
      <c r="AX28" s="25">
        <v>469.87959600000005</v>
      </c>
      <c r="AY28" s="10">
        <v>84</v>
      </c>
      <c r="AZ28" s="10" t="s">
        <v>20</v>
      </c>
      <c r="BA28" s="10" t="s">
        <v>21</v>
      </c>
      <c r="BB28" s="10" t="s">
        <v>17</v>
      </c>
      <c r="BC28" s="28">
        <v>41326</v>
      </c>
      <c r="BD28" s="28">
        <v>42133</v>
      </c>
      <c r="BE28" s="10" t="s">
        <v>24</v>
      </c>
      <c r="BF28" s="10" t="s">
        <v>59</v>
      </c>
      <c r="BG28" s="29" t="s">
        <v>59</v>
      </c>
      <c r="BH28" s="30" t="s">
        <v>9</v>
      </c>
      <c r="BK28" s="1">
        <v>41671</v>
      </c>
      <c r="BL28" t="s">
        <v>185</v>
      </c>
      <c r="BM28">
        <v>0</v>
      </c>
      <c r="BN28" t="s">
        <v>232</v>
      </c>
      <c r="BO28" s="4">
        <v>372000</v>
      </c>
      <c r="BP28" s="4">
        <v>50210.003999999994</v>
      </c>
      <c r="BQ28" s="3">
        <v>0.13497312903225805</v>
      </c>
      <c r="BR28" s="7">
        <v>1000.2581311306144</v>
      </c>
      <c r="BS28" s="4">
        <v>135.00796979865771</v>
      </c>
      <c r="BT28">
        <v>371.904</v>
      </c>
      <c r="BU28" t="s">
        <v>44</v>
      </c>
      <c r="BV28" t="s">
        <v>72</v>
      </c>
      <c r="BW28" t="s">
        <v>126</v>
      </c>
      <c r="BX28" s="2">
        <v>41337</v>
      </c>
      <c r="BY28" s="2">
        <v>46917</v>
      </c>
      <c r="BZ28" t="s">
        <v>24</v>
      </c>
      <c r="CA28">
        <v>0.08</v>
      </c>
      <c r="CB28" s="5">
        <v>0.08</v>
      </c>
      <c r="CC28" s="6" t="s">
        <v>9</v>
      </c>
      <c r="CD28">
        <f t="shared" si="0"/>
        <v>15.3</v>
      </c>
    </row>
    <row r="29" spans="1:82">
      <c r="A29" s="1">
        <v>41821</v>
      </c>
      <c r="B29" t="s">
        <v>7</v>
      </c>
      <c r="C29">
        <v>1</v>
      </c>
      <c r="D29" t="s">
        <v>235</v>
      </c>
      <c r="E29" s="4">
        <v>315619.8</v>
      </c>
      <c r="F29" s="4">
        <v>56117.200440000001</v>
      </c>
      <c r="G29" s="3">
        <v>0.17780000000000001</v>
      </c>
      <c r="H29" s="7">
        <v>843.81296118062244</v>
      </c>
      <c r="I29" s="4">
        <v>150.02994449791467</v>
      </c>
      <c r="J29">
        <v>374.03999999999996</v>
      </c>
      <c r="K29" t="s">
        <v>11</v>
      </c>
      <c r="L29" t="s">
        <v>92</v>
      </c>
      <c r="M29" t="s">
        <v>92</v>
      </c>
      <c r="N29" s="2">
        <v>41384</v>
      </c>
      <c r="O29" s="2">
        <v>43299</v>
      </c>
      <c r="P29" t="s">
        <v>18</v>
      </c>
      <c r="Q29" t="s">
        <v>335</v>
      </c>
      <c r="R29" s="5" t="s">
        <v>25</v>
      </c>
      <c r="S29" s="6" t="s">
        <v>208</v>
      </c>
      <c r="U29" s="74">
        <v>41791</v>
      </c>
      <c r="V29" s="52" t="s">
        <v>185</v>
      </c>
      <c r="W29" s="52">
        <v>0</v>
      </c>
      <c r="X29" s="52" t="s">
        <v>289</v>
      </c>
      <c r="Y29" s="58">
        <v>3768</v>
      </c>
      <c r="Z29" s="58">
        <v>0</v>
      </c>
      <c r="AA29" s="59">
        <v>0</v>
      </c>
      <c r="AB29" s="60">
        <v>31.4</v>
      </c>
      <c r="AC29" s="58">
        <v>0</v>
      </c>
      <c r="AD29" s="52">
        <v>120</v>
      </c>
      <c r="AE29" s="52" t="s">
        <v>60</v>
      </c>
      <c r="AF29" s="52" t="s">
        <v>61</v>
      </c>
      <c r="AG29" s="52" t="s">
        <v>60</v>
      </c>
      <c r="AH29" s="61">
        <v>41525</v>
      </c>
      <c r="AI29" s="61">
        <v>41889</v>
      </c>
      <c r="AJ29" s="52" t="s">
        <v>24</v>
      </c>
      <c r="AK29" s="52" t="s">
        <v>37</v>
      </c>
      <c r="AL29" s="62" t="s">
        <v>37</v>
      </c>
      <c r="AM29" s="63" t="s">
        <v>9</v>
      </c>
      <c r="AN29" s="75">
        <v>1</v>
      </c>
      <c r="AP29" s="24">
        <v>42005</v>
      </c>
      <c r="AQ29" s="10" t="s">
        <v>121</v>
      </c>
      <c r="AR29" s="10">
        <v>3</v>
      </c>
      <c r="AS29" s="10" t="s">
        <v>161</v>
      </c>
      <c r="AT29" s="25">
        <v>245900.64</v>
      </c>
      <c r="AU29" s="25">
        <v>43549.003344000004</v>
      </c>
      <c r="AV29" s="26">
        <v>0.17710000000000001</v>
      </c>
      <c r="AW29" s="27">
        <v>2927.3885714285716</v>
      </c>
      <c r="AX29" s="25">
        <v>518.440516</v>
      </c>
      <c r="AY29" s="10">
        <v>84</v>
      </c>
      <c r="AZ29" s="10" t="s">
        <v>20</v>
      </c>
      <c r="BA29" s="10" t="s">
        <v>21</v>
      </c>
      <c r="BB29" s="10" t="s">
        <v>17</v>
      </c>
      <c r="BC29" s="28">
        <v>41326</v>
      </c>
      <c r="BD29" s="28">
        <v>42133</v>
      </c>
      <c r="BE29" s="10" t="s">
        <v>24</v>
      </c>
      <c r="BF29" s="10" t="s">
        <v>59</v>
      </c>
      <c r="BG29" s="29" t="s">
        <v>59</v>
      </c>
      <c r="BH29" s="30" t="s">
        <v>9</v>
      </c>
      <c r="BK29" s="1">
        <v>41699</v>
      </c>
      <c r="BL29" t="s">
        <v>185</v>
      </c>
      <c r="BM29">
        <v>0</v>
      </c>
      <c r="BN29" t="s">
        <v>205</v>
      </c>
      <c r="BO29" s="4">
        <v>114768</v>
      </c>
      <c r="BP29" s="4">
        <v>59943.326399999991</v>
      </c>
      <c r="BQ29" s="3">
        <v>0.52229999999999988</v>
      </c>
      <c r="BR29" s="7">
        <v>287.2072072072072</v>
      </c>
      <c r="BS29" s="4">
        <v>150.00832432432432</v>
      </c>
      <c r="BT29">
        <v>399.59999999999997</v>
      </c>
      <c r="BU29" t="s">
        <v>44</v>
      </c>
      <c r="BV29" t="s">
        <v>72</v>
      </c>
      <c r="BW29" t="s">
        <v>71</v>
      </c>
      <c r="BX29" s="2">
        <v>41359</v>
      </c>
      <c r="BY29" s="2">
        <v>44325</v>
      </c>
      <c r="BZ29" t="s">
        <v>18</v>
      </c>
      <c r="CA29" t="s">
        <v>42</v>
      </c>
      <c r="CB29" s="5" t="s">
        <v>42</v>
      </c>
      <c r="CC29" s="6" t="s">
        <v>9</v>
      </c>
      <c r="CD29">
        <f t="shared" si="0"/>
        <v>8.1</v>
      </c>
    </row>
    <row r="30" spans="1:82">
      <c r="A30" s="1">
        <v>41821</v>
      </c>
      <c r="B30" t="s">
        <v>7</v>
      </c>
      <c r="C30">
        <v>1</v>
      </c>
      <c r="D30" t="s">
        <v>238</v>
      </c>
      <c r="E30" s="4">
        <v>197932.19999999998</v>
      </c>
      <c r="F30" s="4">
        <v>56252.33124</v>
      </c>
      <c r="G30" s="3">
        <v>0.28420000000000001</v>
      </c>
      <c r="H30" s="7">
        <v>527.81919999999991</v>
      </c>
      <c r="I30" s="4">
        <v>150.00621663999999</v>
      </c>
      <c r="J30">
        <v>375</v>
      </c>
      <c r="K30" t="s">
        <v>11</v>
      </c>
      <c r="L30" t="s">
        <v>92</v>
      </c>
      <c r="M30" t="s">
        <v>92</v>
      </c>
      <c r="N30" s="2">
        <v>41384</v>
      </c>
      <c r="O30" s="2">
        <v>43299</v>
      </c>
      <c r="P30" t="s">
        <v>18</v>
      </c>
      <c r="Q30" t="s">
        <v>335</v>
      </c>
      <c r="R30" s="5" t="s">
        <v>25</v>
      </c>
      <c r="S30" s="6" t="s">
        <v>208</v>
      </c>
      <c r="U30" s="74">
        <v>42186</v>
      </c>
      <c r="V30" s="52" t="s">
        <v>185</v>
      </c>
      <c r="W30" s="52">
        <v>0</v>
      </c>
      <c r="X30" s="52" t="s">
        <v>342</v>
      </c>
      <c r="Y30" s="58">
        <v>91968</v>
      </c>
      <c r="Z30" s="58">
        <v>0</v>
      </c>
      <c r="AA30" s="59">
        <v>0</v>
      </c>
      <c r="AB30" s="60">
        <v>2322.4242424242425</v>
      </c>
      <c r="AC30" s="58">
        <v>0</v>
      </c>
      <c r="AD30" s="52">
        <v>39.6</v>
      </c>
      <c r="AE30" s="52" t="s">
        <v>44</v>
      </c>
      <c r="AF30" s="52" t="s">
        <v>46</v>
      </c>
      <c r="AG30" s="52" t="s">
        <v>187</v>
      </c>
      <c r="AH30" s="61">
        <v>41810</v>
      </c>
      <c r="AI30" s="61">
        <v>42174</v>
      </c>
      <c r="AJ30" s="52" t="s">
        <v>24</v>
      </c>
      <c r="AK30" s="52" t="s">
        <v>65</v>
      </c>
      <c r="AL30" s="62" t="s">
        <v>65</v>
      </c>
      <c r="AM30" s="63" t="s">
        <v>9</v>
      </c>
      <c r="AN30" s="75">
        <v>1</v>
      </c>
      <c r="AP30" s="24">
        <v>42036</v>
      </c>
      <c r="AQ30" s="10" t="s">
        <v>121</v>
      </c>
      <c r="AR30" s="10">
        <v>3</v>
      </c>
      <c r="AS30" s="10" t="s">
        <v>161</v>
      </c>
      <c r="AT30" s="25">
        <v>306434.03999999998</v>
      </c>
      <c r="AU30" s="25">
        <v>53227.59274800001</v>
      </c>
      <c r="AV30" s="26">
        <v>0.17370000000000005</v>
      </c>
      <c r="AW30" s="27">
        <v>3648.0242857142853</v>
      </c>
      <c r="AX30" s="25">
        <v>633.66181842857156</v>
      </c>
      <c r="AY30" s="10">
        <v>84</v>
      </c>
      <c r="AZ30" s="10" t="s">
        <v>20</v>
      </c>
      <c r="BA30" s="10" t="s">
        <v>21</v>
      </c>
      <c r="BB30" s="10" t="s">
        <v>17</v>
      </c>
      <c r="BC30" s="28">
        <v>41326</v>
      </c>
      <c r="BD30" s="28">
        <v>42133</v>
      </c>
      <c r="BE30" s="10" t="s">
        <v>24</v>
      </c>
      <c r="BF30" s="10" t="s">
        <v>59</v>
      </c>
      <c r="BG30" s="29" t="s">
        <v>59</v>
      </c>
      <c r="BH30" s="30" t="s">
        <v>9</v>
      </c>
      <c r="BK30" s="1">
        <v>41699</v>
      </c>
      <c r="BL30" t="s">
        <v>185</v>
      </c>
      <c r="BM30">
        <v>0</v>
      </c>
      <c r="BN30" t="s">
        <v>207</v>
      </c>
      <c r="BO30" s="4">
        <v>837173.59200000006</v>
      </c>
      <c r="BP30" s="4">
        <v>41858.679599999996</v>
      </c>
      <c r="BQ30" s="3">
        <v>4.9999999999999989E-2</v>
      </c>
      <c r="BR30" s="7">
        <v>1918.714686468647</v>
      </c>
      <c r="BS30" s="4">
        <v>95.935734323432342</v>
      </c>
      <c r="BT30">
        <v>436.32</v>
      </c>
      <c r="BU30" t="s">
        <v>44</v>
      </c>
      <c r="BV30" t="s">
        <v>72</v>
      </c>
      <c r="BW30" t="s">
        <v>126</v>
      </c>
      <c r="BX30" s="2">
        <v>41379</v>
      </c>
      <c r="BY30" s="2">
        <v>46947</v>
      </c>
      <c r="BZ30" t="s">
        <v>18</v>
      </c>
      <c r="CA30" t="s">
        <v>208</v>
      </c>
      <c r="CB30" s="5" t="s">
        <v>208</v>
      </c>
      <c r="CC30" s="6" t="s">
        <v>9</v>
      </c>
      <c r="CD30">
        <f t="shared" si="0"/>
        <v>15.3</v>
      </c>
    </row>
    <row r="31" spans="1:82">
      <c r="A31" s="1">
        <v>41852</v>
      </c>
      <c r="B31" t="s">
        <v>7</v>
      </c>
      <c r="C31">
        <v>1</v>
      </c>
      <c r="D31" t="s">
        <v>235</v>
      </c>
      <c r="E31" s="4">
        <v>202398.6</v>
      </c>
      <c r="F31" s="4">
        <v>56104.891920000002</v>
      </c>
      <c r="G31" s="3">
        <v>0.2772</v>
      </c>
      <c r="H31" s="7">
        <v>541.1148540263074</v>
      </c>
      <c r="I31" s="4">
        <v>149.99703753609242</v>
      </c>
      <c r="J31">
        <v>374.03999999999996</v>
      </c>
      <c r="K31" t="s">
        <v>11</v>
      </c>
      <c r="L31" t="s">
        <v>92</v>
      </c>
      <c r="M31" t="s">
        <v>92</v>
      </c>
      <c r="N31" s="2">
        <v>41384</v>
      </c>
      <c r="O31" s="2">
        <v>43299</v>
      </c>
      <c r="P31" t="s">
        <v>18</v>
      </c>
      <c r="Q31" t="s">
        <v>335</v>
      </c>
      <c r="R31" s="5" t="s">
        <v>25</v>
      </c>
      <c r="S31" s="6" t="s">
        <v>208</v>
      </c>
      <c r="U31" s="74">
        <v>42248</v>
      </c>
      <c r="V31" s="52" t="s">
        <v>185</v>
      </c>
      <c r="W31" s="52">
        <v>0</v>
      </c>
      <c r="X31" s="52" t="s">
        <v>284</v>
      </c>
      <c r="Y31" s="58">
        <v>36821.4</v>
      </c>
      <c r="Z31" s="58">
        <v>0</v>
      </c>
      <c r="AA31" s="59">
        <v>0</v>
      </c>
      <c r="AB31" s="60">
        <v>2045.6333333333334</v>
      </c>
      <c r="AC31" s="58">
        <v>0</v>
      </c>
      <c r="AD31" s="52">
        <v>18</v>
      </c>
      <c r="AE31" s="52" t="s">
        <v>76</v>
      </c>
      <c r="AF31" s="52" t="s">
        <v>276</v>
      </c>
      <c r="AG31" s="52" t="s">
        <v>276</v>
      </c>
      <c r="AH31" s="61">
        <v>41516</v>
      </c>
      <c r="AI31" s="61">
        <v>42245</v>
      </c>
      <c r="AJ31" s="52" t="s">
        <v>24</v>
      </c>
      <c r="AK31" s="52">
        <v>0</v>
      </c>
      <c r="AL31" s="62">
        <v>0</v>
      </c>
      <c r="AM31" s="63" t="s">
        <v>9</v>
      </c>
      <c r="AN31" s="75">
        <v>2</v>
      </c>
      <c r="AP31" s="24">
        <v>42064</v>
      </c>
      <c r="AQ31" s="10" t="s">
        <v>121</v>
      </c>
      <c r="AR31" s="10">
        <v>3</v>
      </c>
      <c r="AS31" s="10" t="s">
        <v>161</v>
      </c>
      <c r="AT31" s="25">
        <v>180635.64</v>
      </c>
      <c r="AU31" s="25">
        <v>33110.512812000001</v>
      </c>
      <c r="AV31" s="26">
        <v>0.18329999999999999</v>
      </c>
      <c r="AW31" s="27">
        <v>2150.4242857142858</v>
      </c>
      <c r="AX31" s="25">
        <v>394.1727715714286</v>
      </c>
      <c r="AY31" s="10">
        <v>84</v>
      </c>
      <c r="AZ31" s="10" t="s">
        <v>20</v>
      </c>
      <c r="BA31" s="10" t="s">
        <v>21</v>
      </c>
      <c r="BB31" s="10" t="s">
        <v>17</v>
      </c>
      <c r="BC31" s="28">
        <v>41326</v>
      </c>
      <c r="BD31" s="28">
        <v>42133</v>
      </c>
      <c r="BE31" s="10" t="s">
        <v>24</v>
      </c>
      <c r="BF31" s="10" t="s">
        <v>59</v>
      </c>
      <c r="BG31" s="29" t="s">
        <v>59</v>
      </c>
      <c r="BH31" s="30" t="s">
        <v>9</v>
      </c>
      <c r="BK31" s="1">
        <v>41699</v>
      </c>
      <c r="BL31" t="s">
        <v>185</v>
      </c>
      <c r="BM31">
        <v>0</v>
      </c>
      <c r="BN31" t="s">
        <v>269</v>
      </c>
      <c r="BO31" s="4">
        <v>1192883.94</v>
      </c>
      <c r="BP31" s="4">
        <v>70022.287278000003</v>
      </c>
      <c r="BQ31" s="3">
        <v>5.8700000000000002E-2</v>
      </c>
      <c r="BR31" s="7">
        <v>3165.827866242038</v>
      </c>
      <c r="BS31" s="4">
        <v>185.83409574840763</v>
      </c>
      <c r="BT31">
        <v>376.8</v>
      </c>
      <c r="BU31" t="s">
        <v>60</v>
      </c>
      <c r="BV31" t="s">
        <v>61</v>
      </c>
      <c r="BW31" t="s">
        <v>234</v>
      </c>
      <c r="BX31" s="2">
        <v>41291</v>
      </c>
      <c r="BY31" s="2">
        <v>44407</v>
      </c>
      <c r="BZ31" t="s">
        <v>39</v>
      </c>
      <c r="CA31" t="s">
        <v>208</v>
      </c>
      <c r="CB31" s="5" t="s">
        <v>208</v>
      </c>
      <c r="CC31" s="6" t="s">
        <v>9</v>
      </c>
      <c r="CD31">
        <f t="shared" si="0"/>
        <v>8.5</v>
      </c>
    </row>
    <row r="32" spans="1:82">
      <c r="A32" s="1">
        <v>41852</v>
      </c>
      <c r="B32" t="s">
        <v>7</v>
      </c>
      <c r="C32">
        <v>1</v>
      </c>
      <c r="D32" t="s">
        <v>238</v>
      </c>
      <c r="E32" s="4">
        <v>143443.19999999998</v>
      </c>
      <c r="F32" s="4">
        <v>56244.078719999998</v>
      </c>
      <c r="G32" s="3">
        <v>0.3921</v>
      </c>
      <c r="H32" s="7">
        <v>382.51519999999994</v>
      </c>
      <c r="I32" s="4">
        <v>149.98420991999998</v>
      </c>
      <c r="J32">
        <v>375</v>
      </c>
      <c r="K32" t="s">
        <v>11</v>
      </c>
      <c r="L32" t="s">
        <v>92</v>
      </c>
      <c r="M32" t="s">
        <v>92</v>
      </c>
      <c r="N32" s="2">
        <v>41384</v>
      </c>
      <c r="O32" s="2">
        <v>43299</v>
      </c>
      <c r="P32" t="s">
        <v>18</v>
      </c>
      <c r="Q32" t="s">
        <v>335</v>
      </c>
      <c r="R32" s="5" t="s">
        <v>25</v>
      </c>
      <c r="S32" s="6" t="s">
        <v>208</v>
      </c>
      <c r="U32" s="74">
        <v>42278</v>
      </c>
      <c r="V32" s="52" t="s">
        <v>185</v>
      </c>
      <c r="W32" s="52">
        <v>0</v>
      </c>
      <c r="X32" s="52" t="s">
        <v>349</v>
      </c>
      <c r="Y32" s="58">
        <v>51108</v>
      </c>
      <c r="Z32" s="58">
        <v>0</v>
      </c>
      <c r="AA32" s="59">
        <v>0</v>
      </c>
      <c r="AB32" s="60">
        <v>3549.166666666667</v>
      </c>
      <c r="AC32" s="58">
        <v>0</v>
      </c>
      <c r="AD32" s="52">
        <v>14.399999999999999</v>
      </c>
      <c r="AE32" s="52" t="s">
        <v>76</v>
      </c>
      <c r="AF32" s="52" t="s">
        <v>276</v>
      </c>
      <c r="AG32" s="52" t="s">
        <v>276</v>
      </c>
      <c r="AH32" s="61">
        <v>41907</v>
      </c>
      <c r="AI32" s="61">
        <v>42271</v>
      </c>
      <c r="AJ32" s="52" t="s">
        <v>24</v>
      </c>
      <c r="AK32" s="52" t="s">
        <v>25</v>
      </c>
      <c r="AL32" s="62" t="s">
        <v>25</v>
      </c>
      <c r="AM32" s="63" t="s">
        <v>9</v>
      </c>
      <c r="AN32" s="75">
        <v>1</v>
      </c>
      <c r="AP32" s="24">
        <v>42095</v>
      </c>
      <c r="AQ32" s="10" t="s">
        <v>121</v>
      </c>
      <c r="AR32" s="10">
        <v>3</v>
      </c>
      <c r="AS32" s="10" t="s">
        <v>161</v>
      </c>
      <c r="AT32" s="25">
        <v>162987.6</v>
      </c>
      <c r="AU32" s="25">
        <v>30283.096079999999</v>
      </c>
      <c r="AV32" s="26">
        <v>0.18579999999999999</v>
      </c>
      <c r="AW32" s="27">
        <v>1940.3285714285714</v>
      </c>
      <c r="AX32" s="25">
        <v>360.51304857142856</v>
      </c>
      <c r="AY32" s="10">
        <v>84</v>
      </c>
      <c r="AZ32" s="10" t="s">
        <v>20</v>
      </c>
      <c r="BA32" s="10" t="s">
        <v>21</v>
      </c>
      <c r="BB32" s="10" t="s">
        <v>17</v>
      </c>
      <c r="BC32" s="28">
        <v>41326</v>
      </c>
      <c r="BD32" s="28">
        <v>42133</v>
      </c>
      <c r="BE32" s="10" t="s">
        <v>24</v>
      </c>
      <c r="BF32" s="10">
        <v>0.16</v>
      </c>
      <c r="BG32" s="29">
        <v>0.16</v>
      </c>
      <c r="BH32" s="30" t="s">
        <v>9</v>
      </c>
      <c r="BK32" s="1">
        <v>41699</v>
      </c>
      <c r="BL32" t="s">
        <v>185</v>
      </c>
      <c r="BM32">
        <v>0</v>
      </c>
      <c r="BN32" t="s">
        <v>232</v>
      </c>
      <c r="BO32" s="4">
        <v>372000</v>
      </c>
      <c r="BP32" s="4">
        <v>50210.003999999994</v>
      </c>
      <c r="BQ32" s="3">
        <v>0.13497312903225805</v>
      </c>
      <c r="BR32" s="7">
        <v>1000.2581311306144</v>
      </c>
      <c r="BS32" s="4">
        <v>135.00796979865771</v>
      </c>
      <c r="BT32">
        <v>371.904</v>
      </c>
      <c r="BU32" t="s">
        <v>44</v>
      </c>
      <c r="BV32" t="s">
        <v>72</v>
      </c>
      <c r="BW32" t="s">
        <v>126</v>
      </c>
      <c r="BX32" s="2">
        <v>41337</v>
      </c>
      <c r="BY32" s="2">
        <v>46917</v>
      </c>
      <c r="BZ32" t="s">
        <v>24</v>
      </c>
      <c r="CA32">
        <v>0.08</v>
      </c>
      <c r="CB32" s="5">
        <v>0.08</v>
      </c>
      <c r="CC32" s="6" t="s">
        <v>9</v>
      </c>
      <c r="CD32">
        <f t="shared" si="0"/>
        <v>15.3</v>
      </c>
    </row>
    <row r="33" spans="1:82">
      <c r="A33" s="1">
        <v>41883</v>
      </c>
      <c r="B33" t="s">
        <v>7</v>
      </c>
      <c r="C33">
        <v>1</v>
      </c>
      <c r="D33" t="s">
        <v>235</v>
      </c>
      <c r="E33" s="4">
        <v>431546.39999999997</v>
      </c>
      <c r="F33" s="4">
        <v>56101.031999999999</v>
      </c>
      <c r="G33" s="3">
        <v>0.13</v>
      </c>
      <c r="H33" s="7">
        <v>1153.7439846005775</v>
      </c>
      <c r="I33" s="4">
        <v>149.98671799807508</v>
      </c>
      <c r="J33">
        <v>374.03999999999996</v>
      </c>
      <c r="K33" t="s">
        <v>11</v>
      </c>
      <c r="L33" t="s">
        <v>92</v>
      </c>
      <c r="M33" t="s">
        <v>92</v>
      </c>
      <c r="N33" s="2">
        <v>41384</v>
      </c>
      <c r="O33" s="2">
        <v>43299</v>
      </c>
      <c r="P33" t="s">
        <v>18</v>
      </c>
      <c r="Q33" t="s">
        <v>335</v>
      </c>
      <c r="R33" s="5" t="s">
        <v>25</v>
      </c>
      <c r="S33" s="6" t="s">
        <v>208</v>
      </c>
      <c r="U33" s="74">
        <v>42309</v>
      </c>
      <c r="V33" s="52" t="s">
        <v>185</v>
      </c>
      <c r="W33" s="52">
        <v>0</v>
      </c>
      <c r="X33" s="52" t="s">
        <v>274</v>
      </c>
      <c r="Y33" s="58">
        <v>117889.056</v>
      </c>
      <c r="Z33" s="58">
        <v>0</v>
      </c>
      <c r="AA33" s="59">
        <v>0</v>
      </c>
      <c r="AB33" s="60">
        <v>1045.1157446808511</v>
      </c>
      <c r="AC33" s="58">
        <v>0</v>
      </c>
      <c r="AD33" s="52">
        <v>112.8</v>
      </c>
      <c r="AE33" s="52" t="s">
        <v>66</v>
      </c>
      <c r="AF33" s="52" t="s">
        <v>66</v>
      </c>
      <c r="AG33" s="52" t="s">
        <v>66</v>
      </c>
      <c r="AH33" s="61">
        <v>41520</v>
      </c>
      <c r="AI33" s="61">
        <v>42294</v>
      </c>
      <c r="AJ33" s="52" t="s">
        <v>24</v>
      </c>
      <c r="AK33" s="52" t="s">
        <v>195</v>
      </c>
      <c r="AL33" s="62" t="s">
        <v>123</v>
      </c>
      <c r="AM33" s="63" t="s">
        <v>37</v>
      </c>
      <c r="AN33" s="75">
        <v>2.1</v>
      </c>
      <c r="AP33" s="24">
        <v>42125</v>
      </c>
      <c r="AQ33" s="10" t="s">
        <v>121</v>
      </c>
      <c r="AR33" s="10">
        <v>3</v>
      </c>
      <c r="AS33" s="10" t="s">
        <v>161</v>
      </c>
      <c r="AT33" s="25">
        <v>236768.16</v>
      </c>
      <c r="AU33" s="25">
        <v>43636.371888000001</v>
      </c>
      <c r="AV33" s="26">
        <v>0.18429999999999999</v>
      </c>
      <c r="AW33" s="27">
        <v>2818.6685714285713</v>
      </c>
      <c r="AX33" s="25">
        <v>519.4806177142857</v>
      </c>
      <c r="AY33" s="10">
        <v>84</v>
      </c>
      <c r="AZ33" s="10" t="s">
        <v>20</v>
      </c>
      <c r="BA33" s="10" t="s">
        <v>21</v>
      </c>
      <c r="BB33" s="10" t="s">
        <v>17</v>
      </c>
      <c r="BC33" s="28">
        <v>41326</v>
      </c>
      <c r="BD33" s="28">
        <v>42499</v>
      </c>
      <c r="BE33" s="10" t="s">
        <v>24</v>
      </c>
      <c r="BF33" s="10" t="s">
        <v>405</v>
      </c>
      <c r="BG33" s="29" t="s">
        <v>59</v>
      </c>
      <c r="BH33" s="30" t="s">
        <v>56</v>
      </c>
      <c r="BK33" s="1">
        <v>41730</v>
      </c>
      <c r="BL33" t="s">
        <v>185</v>
      </c>
      <c r="BM33">
        <v>0</v>
      </c>
      <c r="BN33" t="s">
        <v>207</v>
      </c>
      <c r="BO33" s="4">
        <v>828989.67600000021</v>
      </c>
      <c r="BP33" s="4">
        <v>41449.483799999995</v>
      </c>
      <c r="BQ33" s="3">
        <v>4.9999999999999982E-2</v>
      </c>
      <c r="BR33" s="7">
        <v>1899.9580033003306</v>
      </c>
      <c r="BS33" s="4">
        <v>94.997900165016489</v>
      </c>
      <c r="BT33">
        <v>436.32</v>
      </c>
      <c r="BU33" t="s">
        <v>44</v>
      </c>
      <c r="BV33" t="s">
        <v>72</v>
      </c>
      <c r="BW33" t="s">
        <v>126</v>
      </c>
      <c r="BX33" s="2">
        <v>41379</v>
      </c>
      <c r="BY33" s="2">
        <v>46947</v>
      </c>
      <c r="BZ33" t="s">
        <v>18</v>
      </c>
      <c r="CA33" t="s">
        <v>208</v>
      </c>
      <c r="CB33" s="5" t="s">
        <v>208</v>
      </c>
      <c r="CC33" s="6" t="s">
        <v>9</v>
      </c>
      <c r="CD33">
        <f t="shared" si="0"/>
        <v>15.3</v>
      </c>
    </row>
    <row r="34" spans="1:82">
      <c r="A34" s="1">
        <v>41883</v>
      </c>
      <c r="B34" t="s">
        <v>7</v>
      </c>
      <c r="C34">
        <v>1</v>
      </c>
      <c r="D34" t="s">
        <v>238</v>
      </c>
      <c r="E34" s="4">
        <v>269298.59999999998</v>
      </c>
      <c r="F34" s="4">
        <v>56256.47754</v>
      </c>
      <c r="G34" s="3">
        <v>0.20890000000000003</v>
      </c>
      <c r="H34" s="7">
        <v>718.12959999999998</v>
      </c>
      <c r="I34" s="4">
        <v>150.01727344</v>
      </c>
      <c r="J34">
        <v>375</v>
      </c>
      <c r="K34" t="s">
        <v>11</v>
      </c>
      <c r="L34" t="s">
        <v>92</v>
      </c>
      <c r="M34" t="s">
        <v>92</v>
      </c>
      <c r="N34" s="2">
        <v>41384</v>
      </c>
      <c r="O34" s="2">
        <v>43299</v>
      </c>
      <c r="P34" t="s">
        <v>18</v>
      </c>
      <c r="Q34" t="s">
        <v>335</v>
      </c>
      <c r="R34" s="5" t="s">
        <v>25</v>
      </c>
      <c r="S34" s="6" t="s">
        <v>208</v>
      </c>
      <c r="U34" s="74">
        <v>42401</v>
      </c>
      <c r="V34" s="52" t="s">
        <v>185</v>
      </c>
      <c r="W34" s="52">
        <v>0</v>
      </c>
      <c r="X34" s="52" t="s">
        <v>369</v>
      </c>
      <c r="Y34" s="58">
        <v>36546</v>
      </c>
      <c r="Z34" s="58">
        <v>0</v>
      </c>
      <c r="AA34" s="59">
        <v>0</v>
      </c>
      <c r="AB34" s="60">
        <v>2537.916666666667</v>
      </c>
      <c r="AC34" s="58">
        <v>0</v>
      </c>
      <c r="AD34" s="52">
        <v>14.399999999999999</v>
      </c>
      <c r="AE34" s="52" t="s">
        <v>76</v>
      </c>
      <c r="AF34" s="52" t="s">
        <v>276</v>
      </c>
      <c r="AG34" s="52" t="s">
        <v>276</v>
      </c>
      <c r="AH34" s="61">
        <v>42030</v>
      </c>
      <c r="AI34" s="61">
        <v>42394</v>
      </c>
      <c r="AJ34" s="52" t="s">
        <v>24</v>
      </c>
      <c r="AK34" s="52" t="s">
        <v>25</v>
      </c>
      <c r="AL34" s="62" t="s">
        <v>25</v>
      </c>
      <c r="AM34" s="63" t="s">
        <v>9</v>
      </c>
      <c r="AN34" s="75">
        <v>1</v>
      </c>
      <c r="AP34" s="24">
        <v>42156</v>
      </c>
      <c r="AQ34" s="10" t="s">
        <v>121</v>
      </c>
      <c r="AR34" s="10">
        <v>3</v>
      </c>
      <c r="AS34" s="10" t="s">
        <v>161</v>
      </c>
      <c r="AT34" s="25">
        <v>133369.56</v>
      </c>
      <c r="AU34" s="25">
        <v>26873.966340000003</v>
      </c>
      <c r="AV34" s="26">
        <v>0.20150000000000001</v>
      </c>
      <c r="AW34" s="27">
        <v>1587.732857142857</v>
      </c>
      <c r="AX34" s="25">
        <v>319.92817071428573</v>
      </c>
      <c r="AY34" s="10">
        <v>84</v>
      </c>
      <c r="AZ34" s="10" t="s">
        <v>20</v>
      </c>
      <c r="BA34" s="10" t="s">
        <v>21</v>
      </c>
      <c r="BB34" s="10" t="s">
        <v>17</v>
      </c>
      <c r="BC34" s="28">
        <v>41326</v>
      </c>
      <c r="BD34" s="28">
        <v>42499</v>
      </c>
      <c r="BE34" s="10" t="s">
        <v>24</v>
      </c>
      <c r="BF34" s="10" t="s">
        <v>56</v>
      </c>
      <c r="BG34" s="29" t="s">
        <v>56</v>
      </c>
      <c r="BH34" s="30" t="s">
        <v>9</v>
      </c>
      <c r="BK34" s="1">
        <v>41730</v>
      </c>
      <c r="BL34" t="s">
        <v>185</v>
      </c>
      <c r="BM34">
        <v>0</v>
      </c>
      <c r="BN34" t="s">
        <v>231</v>
      </c>
      <c r="BO34" s="4">
        <v>74554.8</v>
      </c>
      <c r="BP34" s="4">
        <v>103496.97335999999</v>
      </c>
      <c r="BQ34" s="3">
        <v>1.3881999999999999</v>
      </c>
      <c r="BR34" s="7">
        <v>90.042028985507244</v>
      </c>
      <c r="BS34" s="4">
        <v>124.99634463768115</v>
      </c>
      <c r="BT34">
        <v>828</v>
      </c>
      <c r="BU34" t="s">
        <v>44</v>
      </c>
      <c r="BV34" t="s">
        <v>72</v>
      </c>
      <c r="BW34" t="s">
        <v>71</v>
      </c>
      <c r="BX34" s="2">
        <v>41351</v>
      </c>
      <c r="BY34" s="2">
        <v>45122</v>
      </c>
      <c r="BZ34" t="s">
        <v>18</v>
      </c>
      <c r="CA34" t="s">
        <v>42</v>
      </c>
      <c r="CB34" s="5" t="s">
        <v>42</v>
      </c>
      <c r="CC34" s="6" t="s">
        <v>9</v>
      </c>
      <c r="CD34">
        <f t="shared" si="0"/>
        <v>10.3</v>
      </c>
    </row>
    <row r="35" spans="1:82">
      <c r="A35" s="1">
        <v>41913</v>
      </c>
      <c r="B35" t="s">
        <v>7</v>
      </c>
      <c r="C35">
        <v>1</v>
      </c>
      <c r="D35" t="s">
        <v>235</v>
      </c>
      <c r="E35" s="4">
        <v>617499.6</v>
      </c>
      <c r="F35" s="4">
        <v>56315.963520000005</v>
      </c>
      <c r="G35" s="3">
        <v>9.1200000000000017E-2</v>
      </c>
      <c r="H35" s="7">
        <v>1650.8918832210459</v>
      </c>
      <c r="I35" s="4">
        <v>150.56133974975941</v>
      </c>
      <c r="J35">
        <v>374.03999999999996</v>
      </c>
      <c r="K35" t="s">
        <v>11</v>
      </c>
      <c r="L35" t="s">
        <v>92</v>
      </c>
      <c r="M35" t="s">
        <v>92</v>
      </c>
      <c r="N35" s="2">
        <v>41384</v>
      </c>
      <c r="O35" s="2">
        <v>43299</v>
      </c>
      <c r="P35" t="s">
        <v>18</v>
      </c>
      <c r="Q35" t="s">
        <v>335</v>
      </c>
      <c r="R35" s="5" t="s">
        <v>25</v>
      </c>
      <c r="S35" s="6" t="s">
        <v>208</v>
      </c>
      <c r="U35" s="74">
        <v>42430</v>
      </c>
      <c r="V35" s="52" t="s">
        <v>185</v>
      </c>
      <c r="W35" s="52">
        <v>0</v>
      </c>
      <c r="X35" s="52" t="s">
        <v>369</v>
      </c>
      <c r="Y35" s="58">
        <v>37824</v>
      </c>
      <c r="Z35" s="58">
        <v>0</v>
      </c>
      <c r="AA35" s="59">
        <v>0</v>
      </c>
      <c r="AB35" s="60">
        <v>2626.666666666667</v>
      </c>
      <c r="AC35" s="58">
        <v>0</v>
      </c>
      <c r="AD35" s="52">
        <v>14.399999999999999</v>
      </c>
      <c r="AE35" s="52" t="s">
        <v>76</v>
      </c>
      <c r="AF35" s="52" t="s">
        <v>276</v>
      </c>
      <c r="AG35" s="52" t="s">
        <v>276</v>
      </c>
      <c r="AH35" s="61">
        <v>42030</v>
      </c>
      <c r="AI35" s="61">
        <v>42394</v>
      </c>
      <c r="AJ35" s="52" t="s">
        <v>24</v>
      </c>
      <c r="AK35" s="52" t="s">
        <v>25</v>
      </c>
      <c r="AL35" s="62" t="s">
        <v>25</v>
      </c>
      <c r="AM35" s="63" t="s">
        <v>9</v>
      </c>
      <c r="AN35" s="75">
        <v>1</v>
      </c>
      <c r="AP35" s="24">
        <v>42186</v>
      </c>
      <c r="AQ35" s="10" t="s">
        <v>121</v>
      </c>
      <c r="AR35" s="10">
        <v>3</v>
      </c>
      <c r="AS35" s="10" t="s">
        <v>161</v>
      </c>
      <c r="AT35" s="25">
        <v>117489.72</v>
      </c>
      <c r="AU35" s="25">
        <v>25201.54494</v>
      </c>
      <c r="AV35" s="26">
        <v>0.2145</v>
      </c>
      <c r="AW35" s="27">
        <v>1398.6871428571428</v>
      </c>
      <c r="AX35" s="25">
        <v>300.01839214285712</v>
      </c>
      <c r="AY35" s="10">
        <v>84</v>
      </c>
      <c r="AZ35" s="10" t="s">
        <v>20</v>
      </c>
      <c r="BA35" s="10" t="s">
        <v>21</v>
      </c>
      <c r="BB35" s="10" t="s">
        <v>17</v>
      </c>
      <c r="BC35" s="28">
        <v>41326</v>
      </c>
      <c r="BD35" s="28">
        <v>42499</v>
      </c>
      <c r="BE35" s="10" t="s">
        <v>24</v>
      </c>
      <c r="BF35" s="10" t="s">
        <v>56</v>
      </c>
      <c r="BG35" s="29" t="s">
        <v>56</v>
      </c>
      <c r="BH35" s="30" t="s">
        <v>9</v>
      </c>
      <c r="BK35" s="1">
        <v>41730</v>
      </c>
      <c r="BL35" t="s">
        <v>185</v>
      </c>
      <c r="BM35">
        <v>0</v>
      </c>
      <c r="BN35" t="s">
        <v>269</v>
      </c>
      <c r="BO35" s="4">
        <v>1087473.06</v>
      </c>
      <c r="BP35" s="4">
        <v>64595.899764000002</v>
      </c>
      <c r="BQ35" s="3">
        <v>5.9400000000000001E-2</v>
      </c>
      <c r="BR35" s="7">
        <v>2886.0750000000003</v>
      </c>
      <c r="BS35" s="4">
        <v>171.43285499999999</v>
      </c>
      <c r="BT35">
        <v>376.8</v>
      </c>
      <c r="BU35" t="s">
        <v>60</v>
      </c>
      <c r="BV35" t="s">
        <v>61</v>
      </c>
      <c r="BW35" t="s">
        <v>234</v>
      </c>
      <c r="BX35" s="2">
        <v>41291</v>
      </c>
      <c r="BY35" s="2">
        <v>44407</v>
      </c>
      <c r="BZ35" t="s">
        <v>39</v>
      </c>
      <c r="CA35" t="s">
        <v>208</v>
      </c>
      <c r="CB35" s="5" t="s">
        <v>208</v>
      </c>
      <c r="CC35" s="6" t="s">
        <v>9</v>
      </c>
      <c r="CD35">
        <f t="shared" si="0"/>
        <v>8.5</v>
      </c>
    </row>
    <row r="36" spans="1:82">
      <c r="A36" s="1">
        <v>41913</v>
      </c>
      <c r="B36" t="s">
        <v>7</v>
      </c>
      <c r="C36">
        <v>1</v>
      </c>
      <c r="D36" t="s">
        <v>238</v>
      </c>
      <c r="E36" s="4">
        <v>301102.8</v>
      </c>
      <c r="F36" s="4">
        <v>56456.775000000001</v>
      </c>
      <c r="G36" s="3">
        <v>0.1875</v>
      </c>
      <c r="H36" s="7">
        <v>802.94079999999997</v>
      </c>
      <c r="I36" s="4">
        <v>150.5514</v>
      </c>
      <c r="J36">
        <v>375</v>
      </c>
      <c r="K36" t="s">
        <v>11</v>
      </c>
      <c r="L36" t="s">
        <v>92</v>
      </c>
      <c r="M36" t="s">
        <v>92</v>
      </c>
      <c r="N36" s="2">
        <v>41384</v>
      </c>
      <c r="O36" s="2">
        <v>43299</v>
      </c>
      <c r="P36" t="s">
        <v>18</v>
      </c>
      <c r="Q36" t="s">
        <v>335</v>
      </c>
      <c r="R36" s="5" t="s">
        <v>25</v>
      </c>
      <c r="S36" s="6" t="s">
        <v>208</v>
      </c>
      <c r="U36" s="74">
        <v>42522</v>
      </c>
      <c r="V36" s="52" t="s">
        <v>185</v>
      </c>
      <c r="W36" s="52">
        <v>0</v>
      </c>
      <c r="X36" s="52" t="s">
        <v>216</v>
      </c>
      <c r="Y36" s="58">
        <v>925527.6</v>
      </c>
      <c r="Z36" s="58">
        <v>0</v>
      </c>
      <c r="AA36" s="59">
        <v>0</v>
      </c>
      <c r="AB36" s="60">
        <v>4820.4562500000002</v>
      </c>
      <c r="AC36" s="58">
        <v>0</v>
      </c>
      <c r="AD36" s="52">
        <v>192</v>
      </c>
      <c r="AE36" s="52" t="s">
        <v>66</v>
      </c>
      <c r="AF36" s="52" t="s">
        <v>66</v>
      </c>
      <c r="AG36" s="52" t="s">
        <v>66</v>
      </c>
      <c r="AH36" s="61">
        <v>41279</v>
      </c>
      <c r="AI36" s="61">
        <v>42499</v>
      </c>
      <c r="AJ36" s="52" t="s">
        <v>24</v>
      </c>
      <c r="AK36" s="52" t="s">
        <v>195</v>
      </c>
      <c r="AL36" s="62" t="s">
        <v>123</v>
      </c>
      <c r="AM36" s="63" t="s">
        <v>37</v>
      </c>
      <c r="AN36" s="75">
        <v>3.3</v>
      </c>
      <c r="AP36" s="24">
        <v>42217</v>
      </c>
      <c r="AQ36" s="10" t="s">
        <v>121</v>
      </c>
      <c r="AR36" s="10">
        <v>3</v>
      </c>
      <c r="AS36" s="10" t="s">
        <v>161</v>
      </c>
      <c r="AT36" s="25">
        <v>263556.59999999998</v>
      </c>
      <c r="AU36" s="25">
        <v>48995.17194</v>
      </c>
      <c r="AV36" s="26">
        <v>0.18590000000000001</v>
      </c>
      <c r="AW36" s="27">
        <v>3137.5785714285712</v>
      </c>
      <c r="AX36" s="25">
        <v>583.27585642857139</v>
      </c>
      <c r="AY36" s="10">
        <v>84</v>
      </c>
      <c r="AZ36" s="10" t="s">
        <v>20</v>
      </c>
      <c r="BA36" s="10" t="s">
        <v>21</v>
      </c>
      <c r="BB36" s="10" t="s">
        <v>17</v>
      </c>
      <c r="BC36" s="28">
        <v>41326</v>
      </c>
      <c r="BD36" s="28">
        <v>42499</v>
      </c>
      <c r="BE36" s="10" t="s">
        <v>24</v>
      </c>
      <c r="BF36" s="10" t="s">
        <v>56</v>
      </c>
      <c r="BG36" s="29" t="s">
        <v>56</v>
      </c>
      <c r="BH36" s="30" t="s">
        <v>9</v>
      </c>
      <c r="BK36" s="1">
        <v>41730</v>
      </c>
      <c r="BL36" t="s">
        <v>185</v>
      </c>
      <c r="BM36">
        <v>0</v>
      </c>
      <c r="BN36" t="s">
        <v>232</v>
      </c>
      <c r="BO36" s="4">
        <v>372000</v>
      </c>
      <c r="BP36" s="4">
        <v>50210.84304</v>
      </c>
      <c r="BQ36" s="3">
        <v>0.13497538451612903</v>
      </c>
      <c r="BR36" s="7">
        <v>1000.2581311306144</v>
      </c>
      <c r="BS36" s="4">
        <v>135.01022586473928</v>
      </c>
      <c r="BT36">
        <v>371.904</v>
      </c>
      <c r="BU36" t="s">
        <v>44</v>
      </c>
      <c r="BV36" t="s">
        <v>72</v>
      </c>
      <c r="BW36" t="s">
        <v>126</v>
      </c>
      <c r="BX36" s="2">
        <v>41337</v>
      </c>
      <c r="BY36" s="2">
        <v>46917</v>
      </c>
      <c r="BZ36" t="s">
        <v>24</v>
      </c>
      <c r="CA36">
        <v>0.08</v>
      </c>
      <c r="CB36" s="5">
        <v>0.08</v>
      </c>
      <c r="CC36" s="6" t="s">
        <v>9</v>
      </c>
      <c r="CD36">
        <f t="shared" si="0"/>
        <v>15.3</v>
      </c>
    </row>
    <row r="37" spans="1:82">
      <c r="A37" s="1">
        <v>41944</v>
      </c>
      <c r="B37" t="s">
        <v>7</v>
      </c>
      <c r="C37">
        <v>1</v>
      </c>
      <c r="D37" t="s">
        <v>235</v>
      </c>
      <c r="E37" s="4">
        <v>676344.36</v>
      </c>
      <c r="F37" s="4">
        <v>59247.765935999996</v>
      </c>
      <c r="G37" s="3">
        <v>8.7599999999999997E-2</v>
      </c>
      <c r="H37" s="7">
        <v>1808.2139878087905</v>
      </c>
      <c r="I37" s="4">
        <v>158.39954533205005</v>
      </c>
      <c r="J37">
        <v>374.03999999999996</v>
      </c>
      <c r="K37" t="s">
        <v>11</v>
      </c>
      <c r="L37" t="s">
        <v>92</v>
      </c>
      <c r="M37" t="s">
        <v>92</v>
      </c>
      <c r="N37" s="2">
        <v>41384</v>
      </c>
      <c r="O37" s="2">
        <v>43299</v>
      </c>
      <c r="P37" t="s">
        <v>18</v>
      </c>
      <c r="Q37" t="s">
        <v>335</v>
      </c>
      <c r="R37" s="5" t="s">
        <v>25</v>
      </c>
      <c r="S37" s="6" t="s">
        <v>208</v>
      </c>
      <c r="U37" s="74">
        <v>42522</v>
      </c>
      <c r="V37" s="52" t="s">
        <v>185</v>
      </c>
      <c r="W37" s="52">
        <v>0</v>
      </c>
      <c r="X37" s="52" t="s">
        <v>213</v>
      </c>
      <c r="Y37" s="58">
        <v>54194.16</v>
      </c>
      <c r="Z37" s="58">
        <v>0</v>
      </c>
      <c r="AA37" s="59">
        <v>0</v>
      </c>
      <c r="AB37" s="60">
        <v>187.38558566034607</v>
      </c>
      <c r="AC37" s="58">
        <v>0</v>
      </c>
      <c r="AD37" s="52">
        <v>289.21199999999999</v>
      </c>
      <c r="AE37" s="52" t="s">
        <v>60</v>
      </c>
      <c r="AF37" s="52" t="s">
        <v>61</v>
      </c>
      <c r="AG37" s="52" t="s">
        <v>214</v>
      </c>
      <c r="AH37" s="61">
        <v>41263</v>
      </c>
      <c r="AI37" s="61">
        <v>42499</v>
      </c>
      <c r="AJ37" s="52" t="s">
        <v>24</v>
      </c>
      <c r="AK37" s="52" t="s">
        <v>25</v>
      </c>
      <c r="AL37" s="62" t="s">
        <v>25</v>
      </c>
      <c r="AM37" s="63" t="s">
        <v>9</v>
      </c>
      <c r="AN37" s="75">
        <v>3.4</v>
      </c>
      <c r="AP37" s="24">
        <v>42248</v>
      </c>
      <c r="AQ37" s="10" t="s">
        <v>121</v>
      </c>
      <c r="AR37" s="10">
        <v>3</v>
      </c>
      <c r="AS37" s="10" t="s">
        <v>161</v>
      </c>
      <c r="AT37" s="25">
        <v>232180.08</v>
      </c>
      <c r="AU37" s="25">
        <v>43673.073047999998</v>
      </c>
      <c r="AV37" s="26">
        <v>0.18810000000000002</v>
      </c>
      <c r="AW37" s="27">
        <v>2764.0485714285714</v>
      </c>
      <c r="AX37" s="25">
        <v>519.91753628571428</v>
      </c>
      <c r="AY37" s="10">
        <v>84</v>
      </c>
      <c r="AZ37" s="10" t="s">
        <v>20</v>
      </c>
      <c r="BA37" s="10" t="s">
        <v>21</v>
      </c>
      <c r="BB37" s="10" t="s">
        <v>17</v>
      </c>
      <c r="BC37" s="28">
        <v>41326</v>
      </c>
      <c r="BD37" s="28">
        <v>42499</v>
      </c>
      <c r="BE37" s="10" t="s">
        <v>24</v>
      </c>
      <c r="BF37" s="10" t="s">
        <v>56</v>
      </c>
      <c r="BG37" s="29" t="s">
        <v>56</v>
      </c>
      <c r="BH37" s="30" t="s">
        <v>9</v>
      </c>
      <c r="BK37" s="1">
        <v>41760</v>
      </c>
      <c r="BL37" t="s">
        <v>185</v>
      </c>
      <c r="BM37">
        <v>0</v>
      </c>
      <c r="BN37" t="s">
        <v>207</v>
      </c>
      <c r="BO37" s="4">
        <v>877336.5959999999</v>
      </c>
      <c r="BP37" s="4">
        <v>43866.8298</v>
      </c>
      <c r="BQ37" s="3">
        <v>0.05</v>
      </c>
      <c r="BR37" s="7">
        <v>2010.7641089108909</v>
      </c>
      <c r="BS37" s="4">
        <v>100.53820544554455</v>
      </c>
      <c r="BT37">
        <v>436.32</v>
      </c>
      <c r="BU37" t="s">
        <v>44</v>
      </c>
      <c r="BV37" t="s">
        <v>72</v>
      </c>
      <c r="BW37" t="s">
        <v>126</v>
      </c>
      <c r="BX37" s="2">
        <v>41379</v>
      </c>
      <c r="BY37" s="2">
        <v>46947</v>
      </c>
      <c r="BZ37" t="s">
        <v>18</v>
      </c>
      <c r="CA37" t="s">
        <v>208</v>
      </c>
      <c r="CB37" s="5" t="s">
        <v>208</v>
      </c>
      <c r="CC37" s="6" t="s">
        <v>9</v>
      </c>
      <c r="CD37">
        <f t="shared" si="0"/>
        <v>15.3</v>
      </c>
    </row>
    <row r="38" spans="1:82">
      <c r="A38" s="1">
        <v>41944</v>
      </c>
      <c r="B38" t="s">
        <v>7</v>
      </c>
      <c r="C38">
        <v>1</v>
      </c>
      <c r="D38" t="s">
        <v>238</v>
      </c>
      <c r="E38" s="4">
        <v>334533.59999999998</v>
      </c>
      <c r="F38" s="4">
        <v>59413.167359999999</v>
      </c>
      <c r="G38" s="3">
        <v>0.17760000000000001</v>
      </c>
      <c r="H38" s="7">
        <v>892.0895999999999</v>
      </c>
      <c r="I38" s="4">
        <v>158.43511296</v>
      </c>
      <c r="J38">
        <v>375</v>
      </c>
      <c r="K38" t="s">
        <v>11</v>
      </c>
      <c r="L38" t="s">
        <v>92</v>
      </c>
      <c r="M38" t="s">
        <v>92</v>
      </c>
      <c r="N38" s="2">
        <v>41384</v>
      </c>
      <c r="O38" s="2">
        <v>43299</v>
      </c>
      <c r="P38" t="s">
        <v>18</v>
      </c>
      <c r="Q38" t="s">
        <v>335</v>
      </c>
      <c r="R38" s="5" t="s">
        <v>25</v>
      </c>
      <c r="S38" s="6" t="s">
        <v>208</v>
      </c>
      <c r="U38" s="74">
        <v>42583</v>
      </c>
      <c r="V38" s="52" t="s">
        <v>185</v>
      </c>
      <c r="W38" s="52">
        <v>0</v>
      </c>
      <c r="X38" s="52" t="s">
        <v>255</v>
      </c>
      <c r="Y38" s="58">
        <v>44935.199999999997</v>
      </c>
      <c r="Z38" s="58">
        <v>0</v>
      </c>
      <c r="AA38" s="59">
        <v>0</v>
      </c>
      <c r="AB38" s="60">
        <v>1101.3529411764705</v>
      </c>
      <c r="AC38" s="58">
        <v>0</v>
      </c>
      <c r="AD38" s="52">
        <v>40.799999999999997</v>
      </c>
      <c r="AE38" s="52" t="s">
        <v>44</v>
      </c>
      <c r="AF38" s="52" t="s">
        <v>46</v>
      </c>
      <c r="AG38" s="52" t="s">
        <v>187</v>
      </c>
      <c r="AH38" s="61">
        <v>41456</v>
      </c>
      <c r="AI38" s="61">
        <v>42556</v>
      </c>
      <c r="AJ38" s="52" t="s">
        <v>24</v>
      </c>
      <c r="AK38" s="52" t="s">
        <v>25</v>
      </c>
      <c r="AL38" s="62" t="s">
        <v>25</v>
      </c>
      <c r="AM38" s="63" t="s">
        <v>9</v>
      </c>
      <c r="AN38" s="75">
        <v>3</v>
      </c>
      <c r="AP38" s="24">
        <v>42278</v>
      </c>
      <c r="AQ38" s="10" t="s">
        <v>121</v>
      </c>
      <c r="AR38" s="10">
        <v>3</v>
      </c>
      <c r="AS38" s="10" t="s">
        <v>161</v>
      </c>
      <c r="AT38" s="25">
        <v>266684.27999999997</v>
      </c>
      <c r="AU38" s="25">
        <v>49523.270796000004</v>
      </c>
      <c r="AV38" s="26">
        <v>0.18570000000000003</v>
      </c>
      <c r="AW38" s="27">
        <v>3174.812857142857</v>
      </c>
      <c r="AX38" s="25">
        <v>589.56274757142864</v>
      </c>
      <c r="AY38" s="10">
        <v>84</v>
      </c>
      <c r="AZ38" s="10" t="s">
        <v>20</v>
      </c>
      <c r="BA38" s="10" t="s">
        <v>21</v>
      </c>
      <c r="BB38" s="10" t="s">
        <v>17</v>
      </c>
      <c r="BC38" s="28">
        <v>41326</v>
      </c>
      <c r="BD38" s="28">
        <v>42499</v>
      </c>
      <c r="BE38" s="10" t="s">
        <v>24</v>
      </c>
      <c r="BF38" s="10" t="s">
        <v>56</v>
      </c>
      <c r="BG38" s="29" t="s">
        <v>56</v>
      </c>
      <c r="BH38" s="30" t="s">
        <v>9</v>
      </c>
      <c r="BK38" s="1">
        <v>41760</v>
      </c>
      <c r="BL38" t="s">
        <v>185</v>
      </c>
      <c r="BM38">
        <v>0</v>
      </c>
      <c r="BN38" t="s">
        <v>231</v>
      </c>
      <c r="BO38" s="4">
        <v>1465144.8</v>
      </c>
      <c r="BP38" s="4">
        <v>109885.86</v>
      </c>
      <c r="BQ38" s="3">
        <v>7.4999999999999997E-2</v>
      </c>
      <c r="BR38" s="7">
        <v>1769.4985507246377</v>
      </c>
      <c r="BS38" s="4">
        <v>132.71239130434782</v>
      </c>
      <c r="BT38">
        <v>828</v>
      </c>
      <c r="BU38" t="s">
        <v>44</v>
      </c>
      <c r="BV38" t="s">
        <v>72</v>
      </c>
      <c r="BW38" t="s">
        <v>71</v>
      </c>
      <c r="BX38" s="2">
        <v>41351</v>
      </c>
      <c r="BY38" s="2">
        <v>45122</v>
      </c>
      <c r="BZ38" t="s">
        <v>18</v>
      </c>
      <c r="CA38" t="s">
        <v>42</v>
      </c>
      <c r="CB38" s="5" t="s">
        <v>42</v>
      </c>
      <c r="CC38" s="6" t="s">
        <v>9</v>
      </c>
      <c r="CD38">
        <f t="shared" si="0"/>
        <v>10.3</v>
      </c>
    </row>
    <row r="39" spans="1:82">
      <c r="A39" s="1">
        <v>41974</v>
      </c>
      <c r="B39" t="s">
        <v>7</v>
      </c>
      <c r="C39">
        <v>1</v>
      </c>
      <c r="D39" t="s">
        <v>235</v>
      </c>
      <c r="E39" s="4">
        <v>824061.6</v>
      </c>
      <c r="F39" s="4">
        <v>56118.594960000002</v>
      </c>
      <c r="G39" s="3">
        <v>6.8100000000000008E-2</v>
      </c>
      <c r="H39" s="7">
        <v>2203.1376323387876</v>
      </c>
      <c r="I39" s="4">
        <v>150.03367276227144</v>
      </c>
      <c r="J39">
        <v>374.03999999999996</v>
      </c>
      <c r="K39" t="s">
        <v>11</v>
      </c>
      <c r="L39" t="s">
        <v>92</v>
      </c>
      <c r="M39" t="s">
        <v>92</v>
      </c>
      <c r="N39" s="2">
        <v>41384</v>
      </c>
      <c r="O39" s="2">
        <v>43299</v>
      </c>
      <c r="P39" t="s">
        <v>18</v>
      </c>
      <c r="Q39" t="s">
        <v>335</v>
      </c>
      <c r="R39" s="5" t="s">
        <v>25</v>
      </c>
      <c r="S39" s="6" t="s">
        <v>208</v>
      </c>
      <c r="U39" s="74">
        <v>42705</v>
      </c>
      <c r="V39" s="52" t="s">
        <v>185</v>
      </c>
      <c r="W39" s="52">
        <v>0</v>
      </c>
      <c r="X39" s="52" t="s">
        <v>350</v>
      </c>
      <c r="Y39" s="58">
        <v>60010.799999999996</v>
      </c>
      <c r="Z39" s="58">
        <v>0</v>
      </c>
      <c r="AA39" s="59">
        <v>0</v>
      </c>
      <c r="AB39" s="60">
        <v>4167.416666666667</v>
      </c>
      <c r="AC39" s="58">
        <v>0</v>
      </c>
      <c r="AD39" s="52">
        <v>14.399999999999999</v>
      </c>
      <c r="AE39" s="52" t="s">
        <v>76</v>
      </c>
      <c r="AF39" s="52" t="s">
        <v>276</v>
      </c>
      <c r="AG39" s="52" t="s">
        <v>276</v>
      </c>
      <c r="AH39" s="61">
        <v>41888</v>
      </c>
      <c r="AI39" s="61">
        <v>42704</v>
      </c>
      <c r="AJ39" s="52" t="s">
        <v>24</v>
      </c>
      <c r="AK39" s="52" t="s">
        <v>59</v>
      </c>
      <c r="AL39" s="62" t="s">
        <v>59</v>
      </c>
      <c r="AM39" s="63" t="s">
        <v>9</v>
      </c>
      <c r="AN39" s="75">
        <v>2.2000000000000002</v>
      </c>
      <c r="AP39" s="24">
        <v>42309</v>
      </c>
      <c r="AQ39" s="10" t="s">
        <v>121</v>
      </c>
      <c r="AR39" s="10">
        <v>3</v>
      </c>
      <c r="AS39" s="10" t="s">
        <v>161</v>
      </c>
      <c r="AT39" s="25">
        <v>314505.12</v>
      </c>
      <c r="AU39" s="25">
        <v>57680.239008000004</v>
      </c>
      <c r="AV39" s="26">
        <v>0.18340000000000001</v>
      </c>
      <c r="AW39" s="27">
        <v>3744.1085714285714</v>
      </c>
      <c r="AX39" s="25">
        <v>686.66951200000005</v>
      </c>
      <c r="AY39" s="10">
        <v>84</v>
      </c>
      <c r="AZ39" s="10" t="s">
        <v>20</v>
      </c>
      <c r="BA39" s="10" t="s">
        <v>21</v>
      </c>
      <c r="BB39" s="10" t="s">
        <v>17</v>
      </c>
      <c r="BC39" s="28">
        <v>41326</v>
      </c>
      <c r="BD39" s="28">
        <v>42499</v>
      </c>
      <c r="BE39" s="10" t="s">
        <v>24</v>
      </c>
      <c r="BF39" s="10" t="s">
        <v>56</v>
      </c>
      <c r="BG39" s="29" t="s">
        <v>56</v>
      </c>
      <c r="BH39" s="30" t="s">
        <v>9</v>
      </c>
      <c r="BK39" s="1">
        <v>41760</v>
      </c>
      <c r="BL39" t="s">
        <v>185</v>
      </c>
      <c r="BM39">
        <v>0</v>
      </c>
      <c r="BN39" t="s">
        <v>269</v>
      </c>
      <c r="BO39" s="4">
        <v>1324308.3600000001</v>
      </c>
      <c r="BP39" s="4">
        <v>76942.315716000012</v>
      </c>
      <c r="BQ39" s="3">
        <v>5.8100000000000006E-2</v>
      </c>
      <c r="BR39" s="7">
        <v>3514.6187898089174</v>
      </c>
      <c r="BS39" s="4">
        <v>204.19935168789812</v>
      </c>
      <c r="BT39">
        <v>376.8</v>
      </c>
      <c r="BU39" t="s">
        <v>60</v>
      </c>
      <c r="BV39" t="s">
        <v>61</v>
      </c>
      <c r="BW39" t="s">
        <v>234</v>
      </c>
      <c r="BX39" s="2">
        <v>41291</v>
      </c>
      <c r="BY39" s="2">
        <v>44407</v>
      </c>
      <c r="BZ39" t="s">
        <v>39</v>
      </c>
      <c r="CA39" t="s">
        <v>208</v>
      </c>
      <c r="CB39" s="5" t="s">
        <v>208</v>
      </c>
      <c r="CC39" s="6" t="s">
        <v>9</v>
      </c>
      <c r="CD39">
        <f t="shared" si="0"/>
        <v>8.5</v>
      </c>
    </row>
    <row r="40" spans="1:82">
      <c r="A40" s="1">
        <v>41974</v>
      </c>
      <c r="B40" t="s">
        <v>7</v>
      </c>
      <c r="C40">
        <v>1</v>
      </c>
      <c r="D40" t="s">
        <v>238</v>
      </c>
      <c r="E40" s="4">
        <v>479103.83999999997</v>
      </c>
      <c r="F40" s="4">
        <v>56246.790816000001</v>
      </c>
      <c r="G40" s="3">
        <v>0.1174</v>
      </c>
      <c r="H40" s="7">
        <v>1277.61024</v>
      </c>
      <c r="I40" s="4">
        <v>149.99144217599999</v>
      </c>
      <c r="J40">
        <v>375</v>
      </c>
      <c r="K40" t="s">
        <v>11</v>
      </c>
      <c r="L40" t="s">
        <v>92</v>
      </c>
      <c r="M40" t="s">
        <v>92</v>
      </c>
      <c r="N40" s="2">
        <v>41384</v>
      </c>
      <c r="O40" s="2">
        <v>43299</v>
      </c>
      <c r="P40" t="s">
        <v>18</v>
      </c>
      <c r="Q40" t="s">
        <v>335</v>
      </c>
      <c r="R40" s="5" t="s">
        <v>25</v>
      </c>
      <c r="S40" s="6" t="s">
        <v>208</v>
      </c>
      <c r="U40" s="74">
        <v>41640</v>
      </c>
      <c r="V40" s="52" t="s">
        <v>7</v>
      </c>
      <c r="W40" s="52">
        <v>1</v>
      </c>
      <c r="X40" s="52" t="s">
        <v>257</v>
      </c>
      <c r="Y40" s="58">
        <v>642552.45599999954</v>
      </c>
      <c r="Z40" s="58">
        <v>0</v>
      </c>
      <c r="AA40" s="59">
        <v>0</v>
      </c>
      <c r="AB40" s="60">
        <v>1049.9223137254894</v>
      </c>
      <c r="AC40" s="58">
        <v>0</v>
      </c>
      <c r="AD40" s="52">
        <v>612</v>
      </c>
      <c r="AE40" s="52" t="s">
        <v>41</v>
      </c>
      <c r="AF40" s="52" t="s">
        <v>258</v>
      </c>
      <c r="AG40" s="52" t="s">
        <v>41</v>
      </c>
      <c r="AH40" s="61">
        <v>41442</v>
      </c>
      <c r="AI40" s="61">
        <v>47285</v>
      </c>
      <c r="AJ40" s="52" t="s">
        <v>39</v>
      </c>
      <c r="AK40" s="52" t="s">
        <v>37</v>
      </c>
      <c r="AL40" s="62" t="s">
        <v>37</v>
      </c>
      <c r="AM40" s="63" t="s">
        <v>9</v>
      </c>
      <c r="AN40" s="75">
        <v>16</v>
      </c>
      <c r="AP40" s="24">
        <v>42339</v>
      </c>
      <c r="AQ40" s="10" t="s">
        <v>121</v>
      </c>
      <c r="AR40" s="10">
        <v>3</v>
      </c>
      <c r="AS40" s="10" t="s">
        <v>161</v>
      </c>
      <c r="AT40" s="25">
        <v>219717</v>
      </c>
      <c r="AU40" s="25">
        <v>41548.484699999994</v>
      </c>
      <c r="AV40" s="26">
        <v>0.18909999999999996</v>
      </c>
      <c r="AW40" s="27">
        <v>2615.6785714285716</v>
      </c>
      <c r="AX40" s="25">
        <v>494.62481785714277</v>
      </c>
      <c r="AY40" s="10">
        <v>84</v>
      </c>
      <c r="AZ40" s="10" t="s">
        <v>20</v>
      </c>
      <c r="BA40" s="10" t="s">
        <v>21</v>
      </c>
      <c r="BB40" s="10" t="s">
        <v>17</v>
      </c>
      <c r="BC40" s="28">
        <v>41326</v>
      </c>
      <c r="BD40" s="28">
        <v>42499</v>
      </c>
      <c r="BE40" s="10" t="s">
        <v>24</v>
      </c>
      <c r="BF40" s="10">
        <v>0.17</v>
      </c>
      <c r="BG40" s="29">
        <v>0.17</v>
      </c>
      <c r="BH40" s="30" t="s">
        <v>9</v>
      </c>
      <c r="BK40" s="1">
        <v>41760</v>
      </c>
      <c r="BL40" t="s">
        <v>185</v>
      </c>
      <c r="BM40">
        <v>0</v>
      </c>
      <c r="BN40" t="s">
        <v>232</v>
      </c>
      <c r="BO40" s="4">
        <v>396000</v>
      </c>
      <c r="BP40" s="4">
        <v>50210.84304</v>
      </c>
      <c r="BQ40" s="3">
        <v>0.12679505818181819</v>
      </c>
      <c r="BR40" s="7">
        <v>1064.7909137842023</v>
      </c>
      <c r="BS40" s="4">
        <v>135.01022586473928</v>
      </c>
      <c r="BT40">
        <v>371.904</v>
      </c>
      <c r="BU40" t="s">
        <v>44</v>
      </c>
      <c r="BV40" t="s">
        <v>72</v>
      </c>
      <c r="BW40" t="s">
        <v>126</v>
      </c>
      <c r="BX40" s="2">
        <v>41337</v>
      </c>
      <c r="BY40" s="2">
        <v>46917</v>
      </c>
      <c r="BZ40" t="s">
        <v>24</v>
      </c>
      <c r="CA40">
        <v>0.08</v>
      </c>
      <c r="CB40" s="5">
        <v>0.08</v>
      </c>
      <c r="CC40" s="6" t="s">
        <v>9</v>
      </c>
      <c r="CD40">
        <f t="shared" si="0"/>
        <v>15.3</v>
      </c>
    </row>
    <row r="41" spans="1:82">
      <c r="A41" s="1">
        <v>42005</v>
      </c>
      <c r="B41" t="s">
        <v>7</v>
      </c>
      <c r="C41">
        <v>1</v>
      </c>
      <c r="D41" t="s">
        <v>235</v>
      </c>
      <c r="E41" s="4">
        <v>626095.19999999995</v>
      </c>
      <c r="F41" s="4">
        <v>56098.129920000007</v>
      </c>
      <c r="G41" s="3">
        <v>8.9600000000000013E-2</v>
      </c>
      <c r="H41" s="7">
        <v>1673.8723131215913</v>
      </c>
      <c r="I41" s="4">
        <v>149.9789592556946</v>
      </c>
      <c r="J41">
        <v>374.03999999999996</v>
      </c>
      <c r="K41" t="s">
        <v>11</v>
      </c>
      <c r="L41" t="s">
        <v>92</v>
      </c>
      <c r="M41" t="s">
        <v>92</v>
      </c>
      <c r="N41" s="2">
        <v>41384</v>
      </c>
      <c r="O41" s="2">
        <v>43299</v>
      </c>
      <c r="P41" t="s">
        <v>18</v>
      </c>
      <c r="Q41" t="s">
        <v>335</v>
      </c>
      <c r="R41" s="5" t="s">
        <v>25</v>
      </c>
      <c r="S41" s="6" t="s">
        <v>208</v>
      </c>
      <c r="U41" s="74">
        <v>41640</v>
      </c>
      <c r="V41" s="52" t="s">
        <v>7</v>
      </c>
      <c r="W41" s="52">
        <v>1</v>
      </c>
      <c r="X41" s="52" t="s">
        <v>259</v>
      </c>
      <c r="Y41" s="58">
        <v>429428.72400000022</v>
      </c>
      <c r="Z41" s="58">
        <v>0</v>
      </c>
      <c r="AA41" s="59">
        <v>0</v>
      </c>
      <c r="AB41" s="60">
        <v>901.40370277078136</v>
      </c>
      <c r="AC41" s="58">
        <v>0</v>
      </c>
      <c r="AD41" s="52">
        <v>476.4</v>
      </c>
      <c r="AE41" s="52" t="s">
        <v>41</v>
      </c>
      <c r="AF41" s="52" t="s">
        <v>258</v>
      </c>
      <c r="AG41" s="52" t="s">
        <v>41</v>
      </c>
      <c r="AH41" s="61">
        <v>41442</v>
      </c>
      <c r="AI41" s="61">
        <v>47285</v>
      </c>
      <c r="AJ41" s="52" t="s">
        <v>39</v>
      </c>
      <c r="AK41" s="52" t="s">
        <v>37</v>
      </c>
      <c r="AL41" s="62" t="s">
        <v>37</v>
      </c>
      <c r="AM41" s="63" t="s">
        <v>9</v>
      </c>
      <c r="AN41" s="75">
        <v>16</v>
      </c>
      <c r="AP41" s="24">
        <v>42370</v>
      </c>
      <c r="AQ41" s="10" t="s">
        <v>121</v>
      </c>
      <c r="AR41" s="10">
        <v>3</v>
      </c>
      <c r="AS41" s="10" t="s">
        <v>161</v>
      </c>
      <c r="AT41" s="25">
        <v>291095.64</v>
      </c>
      <c r="AU41" s="25">
        <v>53678.036015999998</v>
      </c>
      <c r="AV41" s="26">
        <v>0.18439999999999998</v>
      </c>
      <c r="AW41" s="27">
        <v>3465.4242857142858</v>
      </c>
      <c r="AX41" s="25">
        <v>639.02423828571432</v>
      </c>
      <c r="AY41" s="10">
        <v>84</v>
      </c>
      <c r="AZ41" s="10" t="s">
        <v>20</v>
      </c>
      <c r="BA41" s="10" t="s">
        <v>21</v>
      </c>
      <c r="BB41" s="10" t="s">
        <v>17</v>
      </c>
      <c r="BC41" s="28">
        <v>41326</v>
      </c>
      <c r="BD41" s="28">
        <v>42499</v>
      </c>
      <c r="BE41" s="10" t="s">
        <v>24</v>
      </c>
      <c r="BF41" s="10" t="s">
        <v>56</v>
      </c>
      <c r="BG41" s="29" t="s">
        <v>56</v>
      </c>
      <c r="BH41" s="30" t="s">
        <v>9</v>
      </c>
      <c r="BK41" s="1">
        <v>41791</v>
      </c>
      <c r="BL41" t="s">
        <v>185</v>
      </c>
      <c r="BM41">
        <v>0</v>
      </c>
      <c r="BN41" t="s">
        <v>207</v>
      </c>
      <c r="BO41" s="4">
        <v>881029.95599999989</v>
      </c>
      <c r="BP41" s="4">
        <v>137000.15815800001</v>
      </c>
      <c r="BQ41" s="3">
        <v>0.15550000000000003</v>
      </c>
      <c r="BR41" s="7">
        <v>2019.2289053905388</v>
      </c>
      <c r="BS41" s="4">
        <v>313.99009478822882</v>
      </c>
      <c r="BT41">
        <v>436.32</v>
      </c>
      <c r="BU41" t="s">
        <v>44</v>
      </c>
      <c r="BV41" t="s">
        <v>72</v>
      </c>
      <c r="BW41" t="s">
        <v>126</v>
      </c>
      <c r="BX41" s="2">
        <v>41379</v>
      </c>
      <c r="BY41" s="2">
        <v>46947</v>
      </c>
      <c r="BZ41" t="s">
        <v>18</v>
      </c>
      <c r="CA41" t="s">
        <v>208</v>
      </c>
      <c r="CB41" s="5" t="s">
        <v>208</v>
      </c>
      <c r="CC41" s="6" t="s">
        <v>9</v>
      </c>
      <c r="CD41">
        <f t="shared" si="0"/>
        <v>15.3</v>
      </c>
    </row>
    <row r="42" spans="1:82">
      <c r="A42" s="1">
        <v>42005</v>
      </c>
      <c r="B42" t="s">
        <v>7</v>
      </c>
      <c r="C42">
        <v>1</v>
      </c>
      <c r="D42" t="s">
        <v>238</v>
      </c>
      <c r="E42" s="4">
        <v>514295.03999999998</v>
      </c>
      <c r="F42" s="4">
        <v>56263.877375999997</v>
      </c>
      <c r="G42" s="3">
        <v>0.1094</v>
      </c>
      <c r="H42" s="7">
        <v>1371.45344</v>
      </c>
      <c r="I42" s="4">
        <v>150.03700633599999</v>
      </c>
      <c r="J42">
        <v>375</v>
      </c>
      <c r="K42" t="s">
        <v>11</v>
      </c>
      <c r="L42" t="s">
        <v>92</v>
      </c>
      <c r="M42" t="s">
        <v>92</v>
      </c>
      <c r="N42" s="2">
        <v>41384</v>
      </c>
      <c r="O42" s="2">
        <v>43299</v>
      </c>
      <c r="P42" t="s">
        <v>18</v>
      </c>
      <c r="Q42" t="s">
        <v>335</v>
      </c>
      <c r="R42" s="5" t="s">
        <v>25</v>
      </c>
      <c r="S42" s="6" t="s">
        <v>208</v>
      </c>
      <c r="U42" s="74">
        <v>41640</v>
      </c>
      <c r="V42" s="52" t="s">
        <v>7</v>
      </c>
      <c r="W42" s="52">
        <v>1</v>
      </c>
      <c r="X42" s="52" t="s">
        <v>260</v>
      </c>
      <c r="Y42" s="58">
        <v>499459.07999999996</v>
      </c>
      <c r="Z42" s="58">
        <v>0</v>
      </c>
      <c r="AA42" s="59">
        <v>0</v>
      </c>
      <c r="AB42" s="60">
        <v>1748.8063025210085</v>
      </c>
      <c r="AC42" s="58">
        <v>0</v>
      </c>
      <c r="AD42" s="52">
        <v>285.59999999999997</v>
      </c>
      <c r="AE42" s="52" t="s">
        <v>41</v>
      </c>
      <c r="AF42" s="52" t="s">
        <v>258</v>
      </c>
      <c r="AG42" s="52" t="s">
        <v>41</v>
      </c>
      <c r="AH42" s="61">
        <v>41442</v>
      </c>
      <c r="AI42" s="61">
        <v>47285</v>
      </c>
      <c r="AJ42" s="52" t="s">
        <v>39</v>
      </c>
      <c r="AK42" s="52" t="s">
        <v>37</v>
      </c>
      <c r="AL42" s="62" t="s">
        <v>37</v>
      </c>
      <c r="AM42" s="63" t="s">
        <v>9</v>
      </c>
      <c r="AN42" s="75">
        <v>16</v>
      </c>
      <c r="AP42" s="24">
        <v>42401</v>
      </c>
      <c r="AQ42" s="10" t="s">
        <v>121</v>
      </c>
      <c r="AR42" s="10">
        <v>3</v>
      </c>
      <c r="AS42" s="10" t="s">
        <v>161</v>
      </c>
      <c r="AT42" s="25">
        <v>221073.72</v>
      </c>
      <c r="AU42" s="25">
        <v>41782.93308000001</v>
      </c>
      <c r="AV42" s="26">
        <v>0.18900000000000006</v>
      </c>
      <c r="AW42" s="27">
        <v>2631.83</v>
      </c>
      <c r="AX42" s="25">
        <v>497.4158700000001</v>
      </c>
      <c r="AY42" s="10">
        <v>84</v>
      </c>
      <c r="AZ42" s="10" t="s">
        <v>20</v>
      </c>
      <c r="BA42" s="10" t="s">
        <v>21</v>
      </c>
      <c r="BB42" s="10" t="s">
        <v>17</v>
      </c>
      <c r="BC42" s="28">
        <v>41326</v>
      </c>
      <c r="BD42" s="28">
        <v>42499</v>
      </c>
      <c r="BE42" s="10" t="s">
        <v>24</v>
      </c>
      <c r="BF42" s="10" t="s">
        <v>56</v>
      </c>
      <c r="BG42" s="29" t="s">
        <v>56</v>
      </c>
      <c r="BH42" s="30" t="s">
        <v>9</v>
      </c>
      <c r="BK42" s="1">
        <v>41791</v>
      </c>
      <c r="BL42" t="s">
        <v>185</v>
      </c>
      <c r="BM42">
        <v>0</v>
      </c>
      <c r="BN42" t="s">
        <v>231</v>
      </c>
      <c r="BO42" s="4">
        <v>1482429.5999999999</v>
      </c>
      <c r="BP42" s="4">
        <v>111182.21999999999</v>
      </c>
      <c r="BQ42" s="3">
        <v>7.4999999999999997E-2</v>
      </c>
      <c r="BR42" s="7">
        <v>1790.3739130434781</v>
      </c>
      <c r="BS42" s="4">
        <v>134.27804347826086</v>
      </c>
      <c r="BT42">
        <v>828</v>
      </c>
      <c r="BU42" t="s">
        <v>44</v>
      </c>
      <c r="BV42" t="s">
        <v>72</v>
      </c>
      <c r="BW42" t="s">
        <v>71</v>
      </c>
      <c r="BX42" s="2">
        <v>41351</v>
      </c>
      <c r="BY42" s="2">
        <v>45122</v>
      </c>
      <c r="BZ42" t="s">
        <v>18</v>
      </c>
      <c r="CA42" t="s">
        <v>42</v>
      </c>
      <c r="CB42" s="5" t="s">
        <v>42</v>
      </c>
      <c r="CC42" s="6" t="s">
        <v>9</v>
      </c>
      <c r="CD42">
        <f t="shared" si="0"/>
        <v>10.3</v>
      </c>
    </row>
    <row r="43" spans="1:82">
      <c r="A43" s="1">
        <v>42036</v>
      </c>
      <c r="B43" t="s">
        <v>7</v>
      </c>
      <c r="C43">
        <v>1</v>
      </c>
      <c r="D43" t="s">
        <v>235</v>
      </c>
      <c r="E43" s="4">
        <v>855702.6</v>
      </c>
      <c r="F43" s="4">
        <v>72392.439960000003</v>
      </c>
      <c r="G43" s="3">
        <v>8.4600000000000009E-2</v>
      </c>
      <c r="H43" s="7">
        <v>2287.7301892845685</v>
      </c>
      <c r="I43" s="4">
        <v>193.54197401347452</v>
      </c>
      <c r="J43">
        <v>374.03999999999996</v>
      </c>
      <c r="K43" t="s">
        <v>11</v>
      </c>
      <c r="L43" t="s">
        <v>92</v>
      </c>
      <c r="M43" t="s">
        <v>92</v>
      </c>
      <c r="N43" s="2">
        <v>41384</v>
      </c>
      <c r="O43" s="2">
        <v>43299</v>
      </c>
      <c r="P43" t="s">
        <v>18</v>
      </c>
      <c r="Q43" t="s">
        <v>335</v>
      </c>
      <c r="R43" s="5" t="s">
        <v>25</v>
      </c>
      <c r="S43" s="6" t="s">
        <v>208</v>
      </c>
      <c r="U43" s="74">
        <v>41640</v>
      </c>
      <c r="V43" s="52" t="s">
        <v>7</v>
      </c>
      <c r="W43" s="52">
        <v>1</v>
      </c>
      <c r="X43" s="52" t="s">
        <v>262</v>
      </c>
      <c r="Y43" s="58">
        <v>1030955.8199999996</v>
      </c>
      <c r="Z43" s="58">
        <v>0</v>
      </c>
      <c r="AA43" s="59">
        <v>0</v>
      </c>
      <c r="AB43" s="60">
        <v>1488.9598786828417</v>
      </c>
      <c r="AC43" s="58">
        <v>0</v>
      </c>
      <c r="AD43" s="52">
        <v>692.4</v>
      </c>
      <c r="AE43" s="52" t="s">
        <v>41</v>
      </c>
      <c r="AF43" s="52" t="s">
        <v>258</v>
      </c>
      <c r="AG43" s="52" t="s">
        <v>41</v>
      </c>
      <c r="AH43" s="61">
        <v>41442</v>
      </c>
      <c r="AI43" s="61">
        <v>47285</v>
      </c>
      <c r="AJ43" s="52" t="s">
        <v>39</v>
      </c>
      <c r="AK43" s="52" t="s">
        <v>37</v>
      </c>
      <c r="AL43" s="62" t="s">
        <v>37</v>
      </c>
      <c r="AM43" s="63" t="s">
        <v>9</v>
      </c>
      <c r="AN43" s="75">
        <v>16</v>
      </c>
      <c r="AP43" s="24">
        <v>42430</v>
      </c>
      <c r="AQ43" s="10" t="s">
        <v>121</v>
      </c>
      <c r="AR43" s="10">
        <v>3</v>
      </c>
      <c r="AS43" s="10" t="s">
        <v>161</v>
      </c>
      <c r="AT43" s="25">
        <v>161041.44</v>
      </c>
      <c r="AU43" s="25">
        <v>31580.226384000001</v>
      </c>
      <c r="AV43" s="26">
        <v>0.1961</v>
      </c>
      <c r="AW43" s="27">
        <v>1917.16</v>
      </c>
      <c r="AX43" s="25">
        <v>375.95507600000002</v>
      </c>
      <c r="AY43" s="10">
        <v>84</v>
      </c>
      <c r="AZ43" s="10" t="s">
        <v>20</v>
      </c>
      <c r="BA43" s="10" t="s">
        <v>21</v>
      </c>
      <c r="BB43" s="10" t="s">
        <v>17</v>
      </c>
      <c r="BC43" s="28">
        <v>41326</v>
      </c>
      <c r="BD43" s="28">
        <v>42499</v>
      </c>
      <c r="BE43" s="10" t="s">
        <v>24</v>
      </c>
      <c r="BF43" s="10" t="s">
        <v>56</v>
      </c>
      <c r="BG43" s="29" t="s">
        <v>56</v>
      </c>
      <c r="BH43" s="30" t="s">
        <v>9</v>
      </c>
      <c r="BK43" s="1">
        <v>41791</v>
      </c>
      <c r="BL43" t="s">
        <v>185</v>
      </c>
      <c r="BM43">
        <v>0</v>
      </c>
      <c r="BN43" t="s">
        <v>269</v>
      </c>
      <c r="BO43" s="4">
        <v>1164793.5960000001</v>
      </c>
      <c r="BP43" s="4">
        <v>68606.342804399988</v>
      </c>
      <c r="BQ43" s="3">
        <v>5.889999999999998E-2</v>
      </c>
      <c r="BR43" s="7">
        <v>3091.2781210191088</v>
      </c>
      <c r="BS43" s="4">
        <v>182.07628132802543</v>
      </c>
      <c r="BT43">
        <v>376.8</v>
      </c>
      <c r="BU43" t="s">
        <v>60</v>
      </c>
      <c r="BV43" t="s">
        <v>61</v>
      </c>
      <c r="BW43" t="s">
        <v>234</v>
      </c>
      <c r="BX43" s="2">
        <v>41291</v>
      </c>
      <c r="BY43" s="2">
        <v>44407</v>
      </c>
      <c r="BZ43" t="s">
        <v>39</v>
      </c>
      <c r="CA43" t="s">
        <v>208</v>
      </c>
      <c r="CB43" s="5" t="s">
        <v>208</v>
      </c>
      <c r="CC43" s="6" t="s">
        <v>9</v>
      </c>
      <c r="CD43">
        <f t="shared" si="0"/>
        <v>8.5</v>
      </c>
    </row>
    <row r="44" spans="1:82">
      <c r="A44" s="1">
        <v>42036</v>
      </c>
      <c r="B44" t="s">
        <v>7</v>
      </c>
      <c r="C44">
        <v>1</v>
      </c>
      <c r="D44" t="s">
        <v>238</v>
      </c>
      <c r="E44" s="4">
        <v>613758.6</v>
      </c>
      <c r="F44" s="4">
        <v>72607.642380000005</v>
      </c>
      <c r="G44" s="3">
        <v>0.11830000000000002</v>
      </c>
      <c r="H44" s="7">
        <v>1636.6895999999999</v>
      </c>
      <c r="I44" s="4">
        <v>193.62037968000001</v>
      </c>
      <c r="J44">
        <v>375</v>
      </c>
      <c r="K44" t="s">
        <v>11</v>
      </c>
      <c r="L44" t="s">
        <v>92</v>
      </c>
      <c r="M44" t="s">
        <v>92</v>
      </c>
      <c r="N44" s="2">
        <v>41384</v>
      </c>
      <c r="O44" s="2">
        <v>43299</v>
      </c>
      <c r="P44" t="s">
        <v>18</v>
      </c>
      <c r="Q44" t="s">
        <v>335</v>
      </c>
      <c r="R44" s="5" t="s">
        <v>25</v>
      </c>
      <c r="S44" s="6" t="s">
        <v>208</v>
      </c>
      <c r="U44" s="74">
        <v>41640</v>
      </c>
      <c r="V44" s="52" t="s">
        <v>7</v>
      </c>
      <c r="W44" s="52">
        <v>1</v>
      </c>
      <c r="X44" s="52" t="s">
        <v>265</v>
      </c>
      <c r="Y44" s="58">
        <v>514593.97199999989</v>
      </c>
      <c r="Z44" s="58">
        <v>0</v>
      </c>
      <c r="AA44" s="59">
        <v>0</v>
      </c>
      <c r="AB44" s="60">
        <v>959.3474496644294</v>
      </c>
      <c r="AC44" s="58">
        <v>0</v>
      </c>
      <c r="AD44" s="52">
        <v>536.4</v>
      </c>
      <c r="AE44" s="52" t="s">
        <v>41</v>
      </c>
      <c r="AF44" s="52" t="s">
        <v>258</v>
      </c>
      <c r="AG44" s="52" t="s">
        <v>41</v>
      </c>
      <c r="AH44" s="61">
        <v>41442</v>
      </c>
      <c r="AI44" s="61">
        <v>47285</v>
      </c>
      <c r="AJ44" s="52" t="s">
        <v>39</v>
      </c>
      <c r="AK44" s="52" t="s">
        <v>37</v>
      </c>
      <c r="AL44" s="62" t="s">
        <v>37</v>
      </c>
      <c r="AM44" s="63" t="s">
        <v>9</v>
      </c>
      <c r="AN44" s="75">
        <v>16</v>
      </c>
      <c r="AP44" s="24">
        <v>42461</v>
      </c>
      <c r="AQ44" s="10" t="s">
        <v>121</v>
      </c>
      <c r="AR44" s="10">
        <v>3</v>
      </c>
      <c r="AS44" s="10" t="s">
        <v>161</v>
      </c>
      <c r="AT44" s="25">
        <v>152059.19999999998</v>
      </c>
      <c r="AU44" s="25">
        <v>30290.192640000001</v>
      </c>
      <c r="AV44" s="26">
        <v>0.19920000000000004</v>
      </c>
      <c r="AW44" s="27">
        <v>1810.2285714285713</v>
      </c>
      <c r="AX44" s="25">
        <v>360.59753142857141</v>
      </c>
      <c r="AY44" s="10">
        <v>84</v>
      </c>
      <c r="AZ44" s="10" t="s">
        <v>20</v>
      </c>
      <c r="BA44" s="10" t="s">
        <v>21</v>
      </c>
      <c r="BB44" s="10" t="s">
        <v>17</v>
      </c>
      <c r="BC44" s="28">
        <v>41326</v>
      </c>
      <c r="BD44" s="28">
        <v>42864</v>
      </c>
      <c r="BE44" s="10" t="s">
        <v>24</v>
      </c>
      <c r="BF44" s="10" t="s">
        <v>56</v>
      </c>
      <c r="BG44" s="29" t="s">
        <v>56</v>
      </c>
      <c r="BH44" s="30" t="s">
        <v>9</v>
      </c>
      <c r="BK44" s="1">
        <v>41791</v>
      </c>
      <c r="BL44" t="s">
        <v>185</v>
      </c>
      <c r="BM44">
        <v>0</v>
      </c>
      <c r="BN44" t="s">
        <v>232</v>
      </c>
      <c r="BO44" s="4">
        <v>372000</v>
      </c>
      <c r="BP44" s="4">
        <v>50210.84304</v>
      </c>
      <c r="BQ44" s="3">
        <v>0.13497538451612903</v>
      </c>
      <c r="BR44" s="7">
        <v>1000.2581311306144</v>
      </c>
      <c r="BS44" s="4">
        <v>135.01022586473928</v>
      </c>
      <c r="BT44">
        <v>371.904</v>
      </c>
      <c r="BU44" t="s">
        <v>44</v>
      </c>
      <c r="BV44" t="s">
        <v>72</v>
      </c>
      <c r="BW44" t="s">
        <v>126</v>
      </c>
      <c r="BX44" s="2">
        <v>41337</v>
      </c>
      <c r="BY44" s="2">
        <v>46917</v>
      </c>
      <c r="BZ44" t="s">
        <v>24</v>
      </c>
      <c r="CA44">
        <v>0.08</v>
      </c>
      <c r="CB44" s="5">
        <v>0.08</v>
      </c>
      <c r="CC44" s="6" t="s">
        <v>9</v>
      </c>
      <c r="CD44">
        <f t="shared" si="0"/>
        <v>15.3</v>
      </c>
    </row>
    <row r="45" spans="1:82">
      <c r="A45" s="1">
        <v>42064</v>
      </c>
      <c r="B45" t="s">
        <v>7</v>
      </c>
      <c r="C45">
        <v>1</v>
      </c>
      <c r="D45" t="s">
        <v>235</v>
      </c>
      <c r="E45" s="4">
        <v>495275.39999999997</v>
      </c>
      <c r="F45" s="4">
        <v>56114.702819999999</v>
      </c>
      <c r="G45" s="3">
        <v>0.11330000000000001</v>
      </c>
      <c r="H45" s="7">
        <v>1324.1241578440809</v>
      </c>
      <c r="I45" s="4">
        <v>150.02326708373437</v>
      </c>
      <c r="J45">
        <v>374.03999999999996</v>
      </c>
      <c r="K45" t="s">
        <v>11</v>
      </c>
      <c r="L45" t="s">
        <v>92</v>
      </c>
      <c r="M45" t="s">
        <v>92</v>
      </c>
      <c r="N45" s="2">
        <v>41384</v>
      </c>
      <c r="O45" s="2">
        <v>43299</v>
      </c>
      <c r="P45" t="s">
        <v>18</v>
      </c>
      <c r="Q45" t="s">
        <v>335</v>
      </c>
      <c r="R45" s="5" t="s">
        <v>25</v>
      </c>
      <c r="S45" s="6" t="s">
        <v>208</v>
      </c>
      <c r="U45" s="74">
        <v>41640</v>
      </c>
      <c r="V45" s="52" t="s">
        <v>7</v>
      </c>
      <c r="W45" s="52">
        <v>1</v>
      </c>
      <c r="X45" s="52" t="s">
        <v>266</v>
      </c>
      <c r="Y45" s="58">
        <v>187435.30799999999</v>
      </c>
      <c r="Z45" s="58">
        <v>0</v>
      </c>
      <c r="AA45" s="59">
        <v>0</v>
      </c>
      <c r="AB45" s="60">
        <v>441.23189265536718</v>
      </c>
      <c r="AC45" s="58">
        <v>0</v>
      </c>
      <c r="AD45" s="52">
        <v>424.8</v>
      </c>
      <c r="AE45" s="52" t="s">
        <v>41</v>
      </c>
      <c r="AF45" s="52" t="s">
        <v>258</v>
      </c>
      <c r="AG45" s="52" t="s">
        <v>41</v>
      </c>
      <c r="AH45" s="61">
        <v>41442</v>
      </c>
      <c r="AI45" s="61">
        <v>47285</v>
      </c>
      <c r="AJ45" s="52" t="s">
        <v>39</v>
      </c>
      <c r="AK45" s="52" t="s">
        <v>37</v>
      </c>
      <c r="AL45" s="62" t="s">
        <v>37</v>
      </c>
      <c r="AM45" s="63" t="s">
        <v>9</v>
      </c>
      <c r="AN45" s="75">
        <v>16</v>
      </c>
      <c r="AP45" s="24">
        <v>42491</v>
      </c>
      <c r="AQ45" s="10" t="s">
        <v>121</v>
      </c>
      <c r="AR45" s="10">
        <v>3</v>
      </c>
      <c r="AS45" s="10" t="s">
        <v>161</v>
      </c>
      <c r="AT45" s="25">
        <v>226198.44</v>
      </c>
      <c r="AU45" s="25">
        <v>44900.390340000005</v>
      </c>
      <c r="AV45" s="26">
        <v>0.19850000000000001</v>
      </c>
      <c r="AW45" s="27">
        <v>2692.8385714285714</v>
      </c>
      <c r="AX45" s="25">
        <v>534.52845642857153</v>
      </c>
      <c r="AY45" s="10">
        <v>84</v>
      </c>
      <c r="AZ45" s="10" t="s">
        <v>20</v>
      </c>
      <c r="BA45" s="10" t="s">
        <v>21</v>
      </c>
      <c r="BB45" s="10" t="s">
        <v>17</v>
      </c>
      <c r="BC45" s="28">
        <v>41326</v>
      </c>
      <c r="BD45" s="28">
        <v>42864</v>
      </c>
      <c r="BE45" s="10" t="s">
        <v>24</v>
      </c>
      <c r="BF45" s="10" t="s">
        <v>393</v>
      </c>
      <c r="BG45" s="29" t="s">
        <v>56</v>
      </c>
      <c r="BH45" s="30" t="s">
        <v>30</v>
      </c>
      <c r="BK45" s="1">
        <v>41821</v>
      </c>
      <c r="BL45" t="s">
        <v>185</v>
      </c>
      <c r="BM45">
        <v>0</v>
      </c>
      <c r="BN45" t="s">
        <v>207</v>
      </c>
      <c r="BO45" s="4">
        <v>819358.40399999975</v>
      </c>
      <c r="BP45" s="4">
        <v>40967.920200000008</v>
      </c>
      <c r="BQ45" s="3">
        <v>5.0000000000000024E-2</v>
      </c>
      <c r="BR45" s="7">
        <v>1877.8841309130908</v>
      </c>
      <c r="BS45" s="4">
        <v>93.894206545654583</v>
      </c>
      <c r="BT45">
        <v>436.32</v>
      </c>
      <c r="BU45" t="s">
        <v>44</v>
      </c>
      <c r="BV45" t="s">
        <v>72</v>
      </c>
      <c r="BW45" t="s">
        <v>126</v>
      </c>
      <c r="BX45" s="2">
        <v>41379</v>
      </c>
      <c r="BY45" s="2">
        <v>46947</v>
      </c>
      <c r="BZ45" t="s">
        <v>18</v>
      </c>
      <c r="CA45" t="s">
        <v>208</v>
      </c>
      <c r="CB45" s="5" t="s">
        <v>208</v>
      </c>
      <c r="CC45" s="6" t="s">
        <v>9</v>
      </c>
      <c r="CD45">
        <f t="shared" si="0"/>
        <v>15.3</v>
      </c>
    </row>
    <row r="46" spans="1:82">
      <c r="A46" s="1">
        <v>42064</v>
      </c>
      <c r="B46" t="s">
        <v>7</v>
      </c>
      <c r="C46">
        <v>1</v>
      </c>
      <c r="D46" t="s">
        <v>238</v>
      </c>
      <c r="E46" s="4">
        <v>263301.36</v>
      </c>
      <c r="F46" s="4">
        <v>56241.170495999999</v>
      </c>
      <c r="G46" s="3">
        <v>0.21360000000000001</v>
      </c>
      <c r="H46" s="7">
        <v>702.13695999999993</v>
      </c>
      <c r="I46" s="4">
        <v>149.97645465599999</v>
      </c>
      <c r="J46">
        <v>375</v>
      </c>
      <c r="K46" t="s">
        <v>11</v>
      </c>
      <c r="L46" t="s">
        <v>92</v>
      </c>
      <c r="M46" t="s">
        <v>92</v>
      </c>
      <c r="N46" s="2">
        <v>41384</v>
      </c>
      <c r="O46" s="2">
        <v>43299</v>
      </c>
      <c r="P46" t="s">
        <v>18</v>
      </c>
      <c r="Q46" t="s">
        <v>335</v>
      </c>
      <c r="R46" s="5" t="s">
        <v>25</v>
      </c>
      <c r="S46" s="6" t="s">
        <v>208</v>
      </c>
      <c r="U46" s="74">
        <v>41640</v>
      </c>
      <c r="V46" s="52" t="s">
        <v>7</v>
      </c>
      <c r="W46" s="52">
        <v>1</v>
      </c>
      <c r="X46" s="52" t="s">
        <v>292</v>
      </c>
      <c r="Y46" s="58">
        <v>3131208.0839999984</v>
      </c>
      <c r="Z46" s="58">
        <v>0</v>
      </c>
      <c r="AA46" s="59">
        <v>0</v>
      </c>
      <c r="AB46" s="60">
        <v>1258.7265171249392</v>
      </c>
      <c r="AC46" s="58">
        <v>0</v>
      </c>
      <c r="AD46" s="52">
        <v>2487.6</v>
      </c>
      <c r="AE46" s="52" t="s">
        <v>41</v>
      </c>
      <c r="AF46" s="52" t="s">
        <v>292</v>
      </c>
      <c r="AG46" s="52" t="s">
        <v>41</v>
      </c>
      <c r="AH46" s="61">
        <v>41442</v>
      </c>
      <c r="AI46" s="61">
        <v>47285</v>
      </c>
      <c r="AJ46" s="52" t="s">
        <v>39</v>
      </c>
      <c r="AK46" s="52" t="s">
        <v>37</v>
      </c>
      <c r="AL46" s="62" t="s">
        <v>37</v>
      </c>
      <c r="AM46" s="63" t="s">
        <v>9</v>
      </c>
      <c r="AN46" s="75">
        <v>16</v>
      </c>
      <c r="AP46" s="24">
        <v>42522</v>
      </c>
      <c r="AQ46" s="10" t="s">
        <v>121</v>
      </c>
      <c r="AR46" s="10">
        <v>3</v>
      </c>
      <c r="AS46" s="10" t="s">
        <v>161</v>
      </c>
      <c r="AT46" s="25">
        <v>149507.76</v>
      </c>
      <c r="AU46" s="25">
        <v>32712.297888000001</v>
      </c>
      <c r="AV46" s="26">
        <v>0.21879999999999999</v>
      </c>
      <c r="AW46" s="27">
        <v>1779.8542857142859</v>
      </c>
      <c r="AX46" s="25">
        <v>389.43211771428571</v>
      </c>
      <c r="AY46" s="10">
        <v>84</v>
      </c>
      <c r="AZ46" s="10" t="s">
        <v>20</v>
      </c>
      <c r="BA46" s="10" t="s">
        <v>21</v>
      </c>
      <c r="BB46" s="10" t="s">
        <v>17</v>
      </c>
      <c r="BC46" s="28">
        <v>41326</v>
      </c>
      <c r="BD46" s="28">
        <v>42864</v>
      </c>
      <c r="BE46" s="10" t="s">
        <v>24</v>
      </c>
      <c r="BF46" s="10">
        <v>0.18</v>
      </c>
      <c r="BG46" s="29">
        <v>0.18</v>
      </c>
      <c r="BH46" s="30" t="s">
        <v>9</v>
      </c>
      <c r="BK46" s="1">
        <v>41821</v>
      </c>
      <c r="BL46" t="s">
        <v>185</v>
      </c>
      <c r="BM46">
        <v>0</v>
      </c>
      <c r="BN46" t="s">
        <v>231</v>
      </c>
      <c r="BO46" s="4">
        <v>1434309.5999999999</v>
      </c>
      <c r="BP46" s="4">
        <v>107573.21999999999</v>
      </c>
      <c r="BQ46" s="3">
        <v>7.4999999999999997E-2</v>
      </c>
      <c r="BR46" s="7">
        <v>1732.2579710144926</v>
      </c>
      <c r="BS46" s="4">
        <v>129.91934782608695</v>
      </c>
      <c r="BT46">
        <v>828</v>
      </c>
      <c r="BU46" t="s">
        <v>44</v>
      </c>
      <c r="BV46" t="s">
        <v>72</v>
      </c>
      <c r="BW46" t="s">
        <v>71</v>
      </c>
      <c r="BX46" s="2">
        <v>41351</v>
      </c>
      <c r="BY46" s="2">
        <v>45122</v>
      </c>
      <c r="BZ46" t="s">
        <v>18</v>
      </c>
      <c r="CA46" t="s">
        <v>42</v>
      </c>
      <c r="CB46" s="5" t="s">
        <v>42</v>
      </c>
      <c r="CC46" s="6" t="s">
        <v>9</v>
      </c>
      <c r="CD46">
        <f t="shared" si="0"/>
        <v>10.3</v>
      </c>
    </row>
    <row r="47" spans="1:82">
      <c r="A47" s="1">
        <v>42095</v>
      </c>
      <c r="B47" t="s">
        <v>7</v>
      </c>
      <c r="C47">
        <v>1</v>
      </c>
      <c r="D47" t="s">
        <v>235</v>
      </c>
      <c r="E47" s="4">
        <v>537473.15999999992</v>
      </c>
      <c r="F47" s="4">
        <v>56112.197903999993</v>
      </c>
      <c r="G47" s="3">
        <v>0.10440000000000001</v>
      </c>
      <c r="H47" s="7">
        <v>1436.9403272377285</v>
      </c>
      <c r="I47" s="4">
        <v>150.01657016361887</v>
      </c>
      <c r="J47">
        <v>374.03999999999996</v>
      </c>
      <c r="K47" t="s">
        <v>11</v>
      </c>
      <c r="L47" t="s">
        <v>92</v>
      </c>
      <c r="M47" t="s">
        <v>92</v>
      </c>
      <c r="N47" s="2">
        <v>41384</v>
      </c>
      <c r="O47" s="2">
        <v>43299</v>
      </c>
      <c r="P47" t="s">
        <v>18</v>
      </c>
      <c r="Q47" t="s">
        <v>335</v>
      </c>
      <c r="R47" s="5" t="s">
        <v>25</v>
      </c>
      <c r="S47" s="6" t="s">
        <v>208</v>
      </c>
      <c r="U47" s="74">
        <v>41671</v>
      </c>
      <c r="V47" s="52" t="s">
        <v>7</v>
      </c>
      <c r="W47" s="52">
        <v>1</v>
      </c>
      <c r="X47" s="52" t="s">
        <v>8</v>
      </c>
      <c r="Y47" s="58">
        <v>3461245.1999999997</v>
      </c>
      <c r="Z47" s="58">
        <v>0</v>
      </c>
      <c r="AA47" s="59">
        <v>0</v>
      </c>
      <c r="AB47" s="60">
        <v>969.53647058823526</v>
      </c>
      <c r="AC47" s="58">
        <v>0</v>
      </c>
      <c r="AD47" s="52">
        <v>3570</v>
      </c>
      <c r="AE47" s="52" t="s">
        <v>11</v>
      </c>
      <c r="AF47" s="52" t="s">
        <v>12</v>
      </c>
      <c r="AG47" s="52" t="s">
        <v>10</v>
      </c>
      <c r="AH47" s="61" t="s">
        <v>9</v>
      </c>
      <c r="AI47" s="61" t="s">
        <v>9</v>
      </c>
      <c r="AJ47" s="52" t="s">
        <v>564</v>
      </c>
      <c r="AK47" s="52" t="s">
        <v>9</v>
      </c>
      <c r="AL47" s="62" t="s">
        <v>9</v>
      </c>
      <c r="AM47" s="63" t="s">
        <v>9</v>
      </c>
      <c r="AN47" s="75" t="e">
        <v>#VALUE!</v>
      </c>
      <c r="AP47" s="24">
        <v>42552</v>
      </c>
      <c r="AQ47" s="10" t="s">
        <v>121</v>
      </c>
      <c r="AR47" s="10">
        <v>3</v>
      </c>
      <c r="AS47" s="10" t="s">
        <v>161</v>
      </c>
      <c r="AT47" s="25">
        <v>139763.51999999999</v>
      </c>
      <c r="AU47" s="25">
        <v>30915.690624000003</v>
      </c>
      <c r="AV47" s="26">
        <v>0.22120000000000004</v>
      </c>
      <c r="AW47" s="27">
        <v>1663.8514285714284</v>
      </c>
      <c r="AX47" s="25">
        <v>368.04393600000003</v>
      </c>
      <c r="AY47" s="10">
        <v>84</v>
      </c>
      <c r="AZ47" s="10" t="s">
        <v>20</v>
      </c>
      <c r="BA47" s="10" t="s">
        <v>21</v>
      </c>
      <c r="BB47" s="10" t="s">
        <v>17</v>
      </c>
      <c r="BC47" s="28">
        <v>41326</v>
      </c>
      <c r="BD47" s="28">
        <v>42864</v>
      </c>
      <c r="BE47" s="10" t="s">
        <v>24</v>
      </c>
      <c r="BF47" s="10" t="s">
        <v>30</v>
      </c>
      <c r="BG47" s="29" t="s">
        <v>30</v>
      </c>
      <c r="BH47" s="30" t="s">
        <v>9</v>
      </c>
      <c r="BK47" s="1">
        <v>41821</v>
      </c>
      <c r="BL47" t="s">
        <v>185</v>
      </c>
      <c r="BM47">
        <v>0</v>
      </c>
      <c r="BN47" t="s">
        <v>269</v>
      </c>
      <c r="BO47" s="4">
        <v>1035176.904</v>
      </c>
      <c r="BP47" s="4">
        <v>61903.578859200003</v>
      </c>
      <c r="BQ47" s="3">
        <v>5.9800000000000006E-2</v>
      </c>
      <c r="BR47" s="7">
        <v>2747.2847770700637</v>
      </c>
      <c r="BS47" s="4">
        <v>164.2876296687898</v>
      </c>
      <c r="BT47">
        <v>376.8</v>
      </c>
      <c r="BU47" t="s">
        <v>60</v>
      </c>
      <c r="BV47" t="s">
        <v>61</v>
      </c>
      <c r="BW47" t="s">
        <v>234</v>
      </c>
      <c r="BX47" s="2">
        <v>41291</v>
      </c>
      <c r="BY47" s="2">
        <v>44407</v>
      </c>
      <c r="BZ47" t="s">
        <v>39</v>
      </c>
      <c r="CA47" t="s">
        <v>208</v>
      </c>
      <c r="CB47" s="5" t="s">
        <v>208</v>
      </c>
      <c r="CC47" s="6" t="s">
        <v>9</v>
      </c>
      <c r="CD47">
        <f t="shared" si="0"/>
        <v>8.5</v>
      </c>
    </row>
    <row r="48" spans="1:82">
      <c r="A48" s="1">
        <v>42095</v>
      </c>
      <c r="B48" t="s">
        <v>7</v>
      </c>
      <c r="C48">
        <v>1</v>
      </c>
      <c r="D48" t="s">
        <v>238</v>
      </c>
      <c r="E48" s="4">
        <v>294975.59999999998</v>
      </c>
      <c r="F48" s="4">
        <v>56251.846920000004</v>
      </c>
      <c r="G48" s="3">
        <v>0.19070000000000004</v>
      </c>
      <c r="H48" s="7">
        <v>786.60159999999996</v>
      </c>
      <c r="I48" s="4">
        <v>150.00492512</v>
      </c>
      <c r="J48">
        <v>375</v>
      </c>
      <c r="K48" t="s">
        <v>11</v>
      </c>
      <c r="L48" t="s">
        <v>92</v>
      </c>
      <c r="M48" t="s">
        <v>92</v>
      </c>
      <c r="N48" s="2">
        <v>41384</v>
      </c>
      <c r="O48" s="2">
        <v>43299</v>
      </c>
      <c r="P48" t="s">
        <v>18</v>
      </c>
      <c r="Q48" t="s">
        <v>335</v>
      </c>
      <c r="R48" s="5" t="s">
        <v>25</v>
      </c>
      <c r="S48" s="6" t="s">
        <v>208</v>
      </c>
      <c r="U48" s="74">
        <v>41671</v>
      </c>
      <c r="V48" s="52" t="s">
        <v>7</v>
      </c>
      <c r="W48" s="52">
        <v>1</v>
      </c>
      <c r="X48" s="52" t="s">
        <v>257</v>
      </c>
      <c r="Y48" s="58">
        <v>358829.01599999983</v>
      </c>
      <c r="Z48" s="58">
        <v>0</v>
      </c>
      <c r="AA48" s="59">
        <v>0</v>
      </c>
      <c r="AB48" s="60">
        <v>586.3219215686272</v>
      </c>
      <c r="AC48" s="58">
        <v>0</v>
      </c>
      <c r="AD48" s="52">
        <v>612</v>
      </c>
      <c r="AE48" s="52" t="s">
        <v>41</v>
      </c>
      <c r="AF48" s="52" t="s">
        <v>258</v>
      </c>
      <c r="AG48" s="52" t="s">
        <v>41</v>
      </c>
      <c r="AH48" s="61">
        <v>41442</v>
      </c>
      <c r="AI48" s="61">
        <v>47285</v>
      </c>
      <c r="AJ48" s="52" t="s">
        <v>39</v>
      </c>
      <c r="AK48" s="52" t="s">
        <v>37</v>
      </c>
      <c r="AL48" s="62" t="s">
        <v>37</v>
      </c>
      <c r="AM48" s="63" t="s">
        <v>9</v>
      </c>
      <c r="AN48" s="75">
        <v>16</v>
      </c>
      <c r="AP48" s="24">
        <v>42583</v>
      </c>
      <c r="AQ48" s="10" t="s">
        <v>121</v>
      </c>
      <c r="AR48" s="10">
        <v>3</v>
      </c>
      <c r="AS48" s="10" t="s">
        <v>161</v>
      </c>
      <c r="AT48" s="25">
        <v>227309.87999999998</v>
      </c>
      <c r="AU48" s="25">
        <v>47416.840968000004</v>
      </c>
      <c r="AV48" s="26">
        <v>0.20860000000000004</v>
      </c>
      <c r="AW48" s="27">
        <v>2706.0699999999997</v>
      </c>
      <c r="AX48" s="25">
        <v>564.48620200000005</v>
      </c>
      <c r="AY48" s="10">
        <v>84</v>
      </c>
      <c r="AZ48" s="10" t="s">
        <v>20</v>
      </c>
      <c r="BA48" s="10" t="s">
        <v>21</v>
      </c>
      <c r="BB48" s="10" t="s">
        <v>17</v>
      </c>
      <c r="BC48" s="28">
        <v>41326</v>
      </c>
      <c r="BD48" s="28">
        <v>42864</v>
      </c>
      <c r="BE48" s="10" t="s">
        <v>24</v>
      </c>
      <c r="BF48" s="10" t="s">
        <v>30</v>
      </c>
      <c r="BG48" s="29" t="s">
        <v>30</v>
      </c>
      <c r="BH48" s="30" t="s">
        <v>9</v>
      </c>
      <c r="BK48" s="1">
        <v>41821</v>
      </c>
      <c r="BL48" t="s">
        <v>185</v>
      </c>
      <c r="BM48">
        <v>0</v>
      </c>
      <c r="BN48" t="s">
        <v>232</v>
      </c>
      <c r="BO48" s="4">
        <v>372000</v>
      </c>
      <c r="BP48" s="4">
        <v>50210.84304</v>
      </c>
      <c r="BQ48" s="3">
        <v>0.13497538451612903</v>
      </c>
      <c r="BR48" s="7">
        <v>1000.2581311306144</v>
      </c>
      <c r="BS48" s="4">
        <v>135.01022586473928</v>
      </c>
      <c r="BT48">
        <v>371.904</v>
      </c>
      <c r="BU48" t="s">
        <v>44</v>
      </c>
      <c r="BV48" t="s">
        <v>72</v>
      </c>
      <c r="BW48" t="s">
        <v>126</v>
      </c>
      <c r="BX48" s="2">
        <v>41337</v>
      </c>
      <c r="BY48" s="2">
        <v>46917</v>
      </c>
      <c r="BZ48" t="s">
        <v>24</v>
      </c>
      <c r="CA48">
        <v>0.08</v>
      </c>
      <c r="CB48" s="5">
        <v>0.08</v>
      </c>
      <c r="CC48" s="6" t="s">
        <v>9</v>
      </c>
      <c r="CD48">
        <f t="shared" si="0"/>
        <v>15.3</v>
      </c>
    </row>
    <row r="49" spans="1:82">
      <c r="A49" s="1">
        <v>42125</v>
      </c>
      <c r="B49" t="s">
        <v>7</v>
      </c>
      <c r="C49">
        <v>1</v>
      </c>
      <c r="D49" t="s">
        <v>235</v>
      </c>
      <c r="E49" s="4">
        <v>523084.79999999999</v>
      </c>
      <c r="F49" s="4">
        <v>57748.561920000007</v>
      </c>
      <c r="G49" s="3">
        <v>0.11040000000000001</v>
      </c>
      <c r="H49" s="7">
        <v>1398.4728905999359</v>
      </c>
      <c r="I49" s="4">
        <v>154.39140712223295</v>
      </c>
      <c r="J49">
        <v>374.03999999999996</v>
      </c>
      <c r="K49" t="s">
        <v>11</v>
      </c>
      <c r="L49" t="s">
        <v>92</v>
      </c>
      <c r="M49" t="s">
        <v>92</v>
      </c>
      <c r="N49" s="2">
        <v>41384</v>
      </c>
      <c r="O49" s="2">
        <v>43299</v>
      </c>
      <c r="P49" t="s">
        <v>18</v>
      </c>
      <c r="Q49" t="s">
        <v>335</v>
      </c>
      <c r="R49" s="5" t="s">
        <v>25</v>
      </c>
      <c r="S49" s="6" t="s">
        <v>208</v>
      </c>
      <c r="U49" s="74">
        <v>41671</v>
      </c>
      <c r="V49" s="52" t="s">
        <v>7</v>
      </c>
      <c r="W49" s="52">
        <v>1</v>
      </c>
      <c r="X49" s="52" t="s">
        <v>259</v>
      </c>
      <c r="Y49" s="58">
        <v>354304.95600000006</v>
      </c>
      <c r="Z49" s="58">
        <v>0</v>
      </c>
      <c r="AA49" s="59">
        <v>0</v>
      </c>
      <c r="AB49" s="60">
        <v>743.71317380352662</v>
      </c>
      <c r="AC49" s="58">
        <v>0</v>
      </c>
      <c r="AD49" s="52">
        <v>476.4</v>
      </c>
      <c r="AE49" s="52" t="s">
        <v>41</v>
      </c>
      <c r="AF49" s="52" t="s">
        <v>258</v>
      </c>
      <c r="AG49" s="52" t="s">
        <v>41</v>
      </c>
      <c r="AH49" s="61">
        <v>41442</v>
      </c>
      <c r="AI49" s="61">
        <v>47285</v>
      </c>
      <c r="AJ49" s="52" t="s">
        <v>39</v>
      </c>
      <c r="AK49" s="52" t="s">
        <v>37</v>
      </c>
      <c r="AL49" s="62" t="s">
        <v>37</v>
      </c>
      <c r="AM49" s="63" t="s">
        <v>9</v>
      </c>
      <c r="AN49" s="75">
        <v>16</v>
      </c>
      <c r="AP49" s="24">
        <v>42614</v>
      </c>
      <c r="AQ49" s="10" t="s">
        <v>121</v>
      </c>
      <c r="AR49" s="10">
        <v>3</v>
      </c>
      <c r="AS49" s="10" t="s">
        <v>161</v>
      </c>
      <c r="AT49" s="25">
        <v>229968</v>
      </c>
      <c r="AU49" s="25">
        <v>47925.331199999993</v>
      </c>
      <c r="AV49" s="26">
        <v>0.20839999999999997</v>
      </c>
      <c r="AW49" s="27">
        <v>2737.7142857142858</v>
      </c>
      <c r="AX49" s="25">
        <v>570.5396571428571</v>
      </c>
      <c r="AY49" s="10">
        <v>84</v>
      </c>
      <c r="AZ49" s="10" t="s">
        <v>20</v>
      </c>
      <c r="BA49" s="10" t="s">
        <v>21</v>
      </c>
      <c r="BB49" s="10" t="s">
        <v>17</v>
      </c>
      <c r="BC49" s="28">
        <v>41326</v>
      </c>
      <c r="BD49" s="28">
        <v>42864</v>
      </c>
      <c r="BE49" s="10" t="s">
        <v>24</v>
      </c>
      <c r="BF49" s="10" t="s">
        <v>30</v>
      </c>
      <c r="BG49" s="29" t="s">
        <v>30</v>
      </c>
      <c r="BH49" s="30" t="s">
        <v>9</v>
      </c>
      <c r="BK49" s="1">
        <v>41852</v>
      </c>
      <c r="BL49" t="s">
        <v>185</v>
      </c>
      <c r="BM49">
        <v>0</v>
      </c>
      <c r="BN49" t="s">
        <v>207</v>
      </c>
      <c r="BO49" s="4">
        <v>821438.41200000001</v>
      </c>
      <c r="BP49" s="4">
        <v>41071.920599999998</v>
      </c>
      <c r="BQ49" s="3">
        <v>4.9999999999999996E-2</v>
      </c>
      <c r="BR49" s="7">
        <v>1882.651292629263</v>
      </c>
      <c r="BS49" s="4">
        <v>94.13256463146314</v>
      </c>
      <c r="BT49">
        <v>436.32</v>
      </c>
      <c r="BU49" t="s">
        <v>44</v>
      </c>
      <c r="BV49" t="s">
        <v>72</v>
      </c>
      <c r="BW49" t="s">
        <v>126</v>
      </c>
      <c r="BX49" s="2">
        <v>41379</v>
      </c>
      <c r="BY49" s="2">
        <v>46947</v>
      </c>
      <c r="BZ49" t="s">
        <v>18</v>
      </c>
      <c r="CA49" t="s">
        <v>208</v>
      </c>
      <c r="CB49" s="5" t="s">
        <v>208</v>
      </c>
      <c r="CC49" s="6" t="s">
        <v>9</v>
      </c>
      <c r="CD49">
        <f t="shared" si="0"/>
        <v>15.3</v>
      </c>
    </row>
    <row r="50" spans="1:82">
      <c r="A50" s="1">
        <v>42125</v>
      </c>
      <c r="B50" t="s">
        <v>7</v>
      </c>
      <c r="C50">
        <v>1</v>
      </c>
      <c r="D50" t="s">
        <v>238</v>
      </c>
      <c r="E50" s="4">
        <v>301855.2</v>
      </c>
      <c r="F50" s="4">
        <v>57895.827359999996</v>
      </c>
      <c r="G50" s="3">
        <v>0.19179999999999997</v>
      </c>
      <c r="H50" s="7">
        <v>804.94720000000007</v>
      </c>
      <c r="I50" s="4">
        <v>154.38887295999999</v>
      </c>
      <c r="J50">
        <v>375</v>
      </c>
      <c r="K50" t="s">
        <v>11</v>
      </c>
      <c r="L50" t="s">
        <v>92</v>
      </c>
      <c r="M50" t="s">
        <v>92</v>
      </c>
      <c r="N50" s="2">
        <v>41384</v>
      </c>
      <c r="O50" s="2">
        <v>43299</v>
      </c>
      <c r="P50" t="s">
        <v>18</v>
      </c>
      <c r="Q50" t="s">
        <v>335</v>
      </c>
      <c r="R50" s="5" t="s">
        <v>25</v>
      </c>
      <c r="S50" s="6" t="s">
        <v>208</v>
      </c>
      <c r="U50" s="74">
        <v>41671</v>
      </c>
      <c r="V50" s="52" t="s">
        <v>7</v>
      </c>
      <c r="W50" s="52">
        <v>1</v>
      </c>
      <c r="X50" s="52" t="s">
        <v>260</v>
      </c>
      <c r="Y50" s="58">
        <v>412060.26000000007</v>
      </c>
      <c r="Z50" s="58">
        <v>0</v>
      </c>
      <c r="AA50" s="59">
        <v>0</v>
      </c>
      <c r="AB50" s="60">
        <v>1442.7880252100845</v>
      </c>
      <c r="AC50" s="58">
        <v>0</v>
      </c>
      <c r="AD50" s="52">
        <v>285.59999999999997</v>
      </c>
      <c r="AE50" s="52" t="s">
        <v>41</v>
      </c>
      <c r="AF50" s="52" t="s">
        <v>258</v>
      </c>
      <c r="AG50" s="52" t="s">
        <v>41</v>
      </c>
      <c r="AH50" s="61">
        <v>41442</v>
      </c>
      <c r="AI50" s="61">
        <v>47285</v>
      </c>
      <c r="AJ50" s="52" t="s">
        <v>39</v>
      </c>
      <c r="AK50" s="52" t="s">
        <v>37</v>
      </c>
      <c r="AL50" s="62" t="s">
        <v>37</v>
      </c>
      <c r="AM50" s="63" t="s">
        <v>9</v>
      </c>
      <c r="AN50" s="75">
        <v>16</v>
      </c>
      <c r="AP50" s="24">
        <v>42644</v>
      </c>
      <c r="AQ50" s="10" t="s">
        <v>121</v>
      </c>
      <c r="AR50" s="10">
        <v>3</v>
      </c>
      <c r="AS50" s="10" t="s">
        <v>161</v>
      </c>
      <c r="AT50" s="25">
        <v>296925.36</v>
      </c>
      <c r="AU50" s="25">
        <v>60572.773440000004</v>
      </c>
      <c r="AV50" s="26">
        <v>0.20400000000000001</v>
      </c>
      <c r="AW50" s="27">
        <v>3534.8257142857142</v>
      </c>
      <c r="AX50" s="25">
        <v>721.10444571428582</v>
      </c>
      <c r="AY50" s="10">
        <v>84</v>
      </c>
      <c r="AZ50" s="10" t="s">
        <v>20</v>
      </c>
      <c r="BA50" s="10" t="s">
        <v>21</v>
      </c>
      <c r="BB50" s="10" t="s">
        <v>17</v>
      </c>
      <c r="BC50" s="28">
        <v>41326</v>
      </c>
      <c r="BD50" s="28">
        <v>42864</v>
      </c>
      <c r="BE50" s="10" t="s">
        <v>24</v>
      </c>
      <c r="BF50" s="10" t="s">
        <v>30</v>
      </c>
      <c r="BG50" s="29" t="s">
        <v>30</v>
      </c>
      <c r="BH50" s="30" t="s">
        <v>9</v>
      </c>
      <c r="BK50" s="1">
        <v>41852</v>
      </c>
      <c r="BL50" t="s">
        <v>185</v>
      </c>
      <c r="BM50">
        <v>0</v>
      </c>
      <c r="BN50" t="s">
        <v>231</v>
      </c>
      <c r="BO50" s="4">
        <v>1546377.5999999999</v>
      </c>
      <c r="BP50" s="4">
        <v>115978.31999999999</v>
      </c>
      <c r="BQ50" s="3">
        <v>7.4999999999999997E-2</v>
      </c>
      <c r="BR50" s="7">
        <v>1867.6057971014491</v>
      </c>
      <c r="BS50" s="4">
        <v>140.07043478260869</v>
      </c>
      <c r="BT50">
        <v>828</v>
      </c>
      <c r="BU50" t="s">
        <v>44</v>
      </c>
      <c r="BV50" t="s">
        <v>72</v>
      </c>
      <c r="BW50" t="s">
        <v>71</v>
      </c>
      <c r="BX50" s="2">
        <v>41351</v>
      </c>
      <c r="BY50" s="2">
        <v>45122</v>
      </c>
      <c r="BZ50" t="s">
        <v>18</v>
      </c>
      <c r="CA50" t="s">
        <v>42</v>
      </c>
      <c r="CB50" s="5" t="s">
        <v>42</v>
      </c>
      <c r="CC50" s="6" t="s">
        <v>9</v>
      </c>
      <c r="CD50">
        <f t="shared" si="0"/>
        <v>10.3</v>
      </c>
    </row>
    <row r="51" spans="1:82">
      <c r="A51" s="1">
        <v>42156</v>
      </c>
      <c r="B51" t="s">
        <v>7</v>
      </c>
      <c r="C51">
        <v>1</v>
      </c>
      <c r="D51" t="s">
        <v>235</v>
      </c>
      <c r="E51" s="4">
        <v>522015.95999999996</v>
      </c>
      <c r="F51" s="4">
        <v>56116.715699999993</v>
      </c>
      <c r="G51" s="3">
        <v>0.1075</v>
      </c>
      <c r="H51" s="7">
        <v>1395.6153352582612</v>
      </c>
      <c r="I51" s="4">
        <v>150.02864854026308</v>
      </c>
      <c r="J51">
        <v>374.03999999999996</v>
      </c>
      <c r="K51" t="s">
        <v>11</v>
      </c>
      <c r="L51" t="s">
        <v>92</v>
      </c>
      <c r="M51" t="s">
        <v>92</v>
      </c>
      <c r="N51" s="2">
        <v>41384</v>
      </c>
      <c r="O51" s="2">
        <v>43299</v>
      </c>
      <c r="P51" t="s">
        <v>18</v>
      </c>
      <c r="Q51" t="s">
        <v>335</v>
      </c>
      <c r="R51" s="5" t="s">
        <v>25</v>
      </c>
      <c r="S51" s="6" t="s">
        <v>208</v>
      </c>
      <c r="U51" s="74">
        <v>41671</v>
      </c>
      <c r="V51" s="52" t="s">
        <v>7</v>
      </c>
      <c r="W51" s="52">
        <v>1</v>
      </c>
      <c r="X51" s="52" t="s">
        <v>262</v>
      </c>
      <c r="Y51" s="58">
        <v>561486.43200000026</v>
      </c>
      <c r="Z51" s="58">
        <v>0</v>
      </c>
      <c r="AA51" s="59">
        <v>0</v>
      </c>
      <c r="AB51" s="60">
        <v>810.92783362218415</v>
      </c>
      <c r="AC51" s="58">
        <v>0</v>
      </c>
      <c r="AD51" s="52">
        <v>692.4</v>
      </c>
      <c r="AE51" s="52" t="s">
        <v>41</v>
      </c>
      <c r="AF51" s="52" t="s">
        <v>258</v>
      </c>
      <c r="AG51" s="52" t="s">
        <v>41</v>
      </c>
      <c r="AH51" s="61">
        <v>41442</v>
      </c>
      <c r="AI51" s="61">
        <v>47285</v>
      </c>
      <c r="AJ51" s="52" t="s">
        <v>39</v>
      </c>
      <c r="AK51" s="52" t="s">
        <v>37</v>
      </c>
      <c r="AL51" s="62" t="s">
        <v>37</v>
      </c>
      <c r="AM51" s="63" t="s">
        <v>9</v>
      </c>
      <c r="AN51" s="75">
        <v>16</v>
      </c>
      <c r="AP51" s="24">
        <v>42675</v>
      </c>
      <c r="AQ51" s="10" t="s">
        <v>121</v>
      </c>
      <c r="AR51" s="10">
        <v>3</v>
      </c>
      <c r="AS51" s="10" t="s">
        <v>161</v>
      </c>
      <c r="AT51" s="25">
        <v>259808.64000000001</v>
      </c>
      <c r="AU51" s="25">
        <v>53546.560703999996</v>
      </c>
      <c r="AV51" s="26">
        <v>0.20609999999999998</v>
      </c>
      <c r="AW51" s="27">
        <v>3092.96</v>
      </c>
      <c r="AX51" s="25">
        <v>637.45905599999992</v>
      </c>
      <c r="AY51" s="10">
        <v>84</v>
      </c>
      <c r="AZ51" s="10" t="s">
        <v>20</v>
      </c>
      <c r="BA51" s="10" t="s">
        <v>21</v>
      </c>
      <c r="BB51" s="10" t="s">
        <v>17</v>
      </c>
      <c r="BC51" s="28">
        <v>41326</v>
      </c>
      <c r="BD51" s="28">
        <v>42864</v>
      </c>
      <c r="BE51" s="10" t="s">
        <v>24</v>
      </c>
      <c r="BF51" s="10" t="s">
        <v>30</v>
      </c>
      <c r="BG51" s="29" t="s">
        <v>30</v>
      </c>
      <c r="BH51" s="30" t="s">
        <v>9</v>
      </c>
      <c r="BK51" s="1">
        <v>41852</v>
      </c>
      <c r="BL51" t="s">
        <v>185</v>
      </c>
      <c r="BM51">
        <v>0</v>
      </c>
      <c r="BN51" t="s">
        <v>269</v>
      </c>
      <c r="BO51" s="4">
        <v>1133596.08</v>
      </c>
      <c r="BP51" s="4">
        <v>296775.45374399994</v>
      </c>
      <c r="BQ51" s="3">
        <v>0.26179999999999992</v>
      </c>
      <c r="BR51" s="7">
        <v>3008.4821656050958</v>
      </c>
      <c r="BS51" s="4">
        <v>787.62063095541384</v>
      </c>
      <c r="BT51">
        <v>376.8</v>
      </c>
      <c r="BU51" t="s">
        <v>60</v>
      </c>
      <c r="BV51" t="s">
        <v>61</v>
      </c>
      <c r="BW51" t="s">
        <v>234</v>
      </c>
      <c r="BX51" s="2">
        <v>41291</v>
      </c>
      <c r="BY51" s="2">
        <v>44407</v>
      </c>
      <c r="BZ51" t="s">
        <v>39</v>
      </c>
      <c r="CA51" t="s">
        <v>208</v>
      </c>
      <c r="CB51" s="5" t="s">
        <v>208</v>
      </c>
      <c r="CC51" s="6" t="s">
        <v>9</v>
      </c>
      <c r="CD51">
        <f t="shared" si="0"/>
        <v>8.5</v>
      </c>
    </row>
    <row r="52" spans="1:82" ht="16" thickBot="1">
      <c r="A52" s="1">
        <v>42156</v>
      </c>
      <c r="B52" t="s">
        <v>7</v>
      </c>
      <c r="C52">
        <v>1</v>
      </c>
      <c r="D52" t="s">
        <v>238</v>
      </c>
      <c r="E52" s="4">
        <v>232079.76</v>
      </c>
      <c r="F52" s="4">
        <v>56256.133824000011</v>
      </c>
      <c r="G52" s="3">
        <v>0.24240000000000003</v>
      </c>
      <c r="H52" s="7">
        <v>618.87936000000002</v>
      </c>
      <c r="I52" s="4">
        <v>150.01635686400002</v>
      </c>
      <c r="J52">
        <v>375</v>
      </c>
      <c r="K52" t="s">
        <v>11</v>
      </c>
      <c r="L52" t="s">
        <v>92</v>
      </c>
      <c r="M52" t="s">
        <v>92</v>
      </c>
      <c r="N52" s="2">
        <v>41384</v>
      </c>
      <c r="O52" s="2">
        <v>43299</v>
      </c>
      <c r="P52" t="s">
        <v>18</v>
      </c>
      <c r="Q52" t="s">
        <v>335</v>
      </c>
      <c r="R52" s="5" t="s">
        <v>25</v>
      </c>
      <c r="S52" s="6" t="s">
        <v>208</v>
      </c>
      <c r="U52" s="74">
        <v>41671</v>
      </c>
      <c r="V52" s="52" t="s">
        <v>7</v>
      </c>
      <c r="W52" s="52">
        <v>1</v>
      </c>
      <c r="X52" s="52" t="s">
        <v>265</v>
      </c>
      <c r="Y52" s="58">
        <v>403218.70799999981</v>
      </c>
      <c r="Z52" s="58">
        <v>0</v>
      </c>
      <c r="AA52" s="59">
        <v>0</v>
      </c>
      <c r="AB52" s="60">
        <v>751.7127293064874</v>
      </c>
      <c r="AC52" s="58">
        <v>0</v>
      </c>
      <c r="AD52" s="52">
        <v>536.4</v>
      </c>
      <c r="AE52" s="52" t="s">
        <v>41</v>
      </c>
      <c r="AF52" s="52" t="s">
        <v>258</v>
      </c>
      <c r="AG52" s="52" t="s">
        <v>41</v>
      </c>
      <c r="AH52" s="61">
        <v>41442</v>
      </c>
      <c r="AI52" s="61">
        <v>47285</v>
      </c>
      <c r="AJ52" s="52" t="s">
        <v>39</v>
      </c>
      <c r="AK52" s="52" t="s">
        <v>37</v>
      </c>
      <c r="AL52" s="62" t="s">
        <v>37</v>
      </c>
      <c r="AM52" s="63" t="s">
        <v>9</v>
      </c>
      <c r="AN52" s="75">
        <v>16</v>
      </c>
      <c r="AP52" s="31">
        <v>42705</v>
      </c>
      <c r="AQ52" s="32" t="s">
        <v>121</v>
      </c>
      <c r="AR52" s="32">
        <v>3</v>
      </c>
      <c r="AS52" s="32" t="s">
        <v>161</v>
      </c>
      <c r="AT52" s="33">
        <v>278548.68</v>
      </c>
      <c r="AU52" s="33">
        <v>57102.479399999997</v>
      </c>
      <c r="AV52" s="34">
        <v>0.20499999999999999</v>
      </c>
      <c r="AW52" s="35">
        <v>3316.0557142857142</v>
      </c>
      <c r="AX52" s="33">
        <v>679.79142142857143</v>
      </c>
      <c r="AY52" s="32">
        <v>84</v>
      </c>
      <c r="AZ52" s="32" t="s">
        <v>20</v>
      </c>
      <c r="BA52" s="32" t="s">
        <v>21</v>
      </c>
      <c r="BB52" s="32" t="s">
        <v>17</v>
      </c>
      <c r="BC52" s="36">
        <v>41326</v>
      </c>
      <c r="BD52" s="36">
        <v>42864</v>
      </c>
      <c r="BE52" s="32" t="s">
        <v>24</v>
      </c>
      <c r="BF52" s="32" t="s">
        <v>30</v>
      </c>
      <c r="BG52" s="37" t="s">
        <v>30</v>
      </c>
      <c r="BH52" s="38" t="s">
        <v>9</v>
      </c>
      <c r="BK52" s="1">
        <v>41852</v>
      </c>
      <c r="BL52" t="s">
        <v>185</v>
      </c>
      <c r="BM52">
        <v>0</v>
      </c>
      <c r="BN52" t="s">
        <v>232</v>
      </c>
      <c r="BO52" s="4">
        <v>372000</v>
      </c>
      <c r="BP52" s="4">
        <v>50210.84304</v>
      </c>
      <c r="BQ52" s="3">
        <v>0.13497538451612903</v>
      </c>
      <c r="BR52" s="7">
        <v>1000.2581311306144</v>
      </c>
      <c r="BS52" s="4">
        <v>135.01022586473928</v>
      </c>
      <c r="BT52">
        <v>371.904</v>
      </c>
      <c r="BU52" t="s">
        <v>44</v>
      </c>
      <c r="BV52" t="s">
        <v>72</v>
      </c>
      <c r="BW52" t="s">
        <v>126</v>
      </c>
      <c r="BX52" s="2">
        <v>41337</v>
      </c>
      <c r="BY52" s="2">
        <v>46917</v>
      </c>
      <c r="BZ52" t="s">
        <v>24</v>
      </c>
      <c r="CA52">
        <v>0.08</v>
      </c>
      <c r="CB52" s="5">
        <v>0.08</v>
      </c>
      <c r="CC52" s="6" t="s">
        <v>9</v>
      </c>
      <c r="CD52">
        <f t="shared" si="0"/>
        <v>15.3</v>
      </c>
    </row>
    <row r="53" spans="1:82">
      <c r="A53" s="1">
        <v>42186</v>
      </c>
      <c r="B53" t="s">
        <v>7</v>
      </c>
      <c r="C53">
        <v>1</v>
      </c>
      <c r="D53" t="s">
        <v>235</v>
      </c>
      <c r="E53" s="4">
        <v>462415.8</v>
      </c>
      <c r="F53" s="4">
        <v>57293.317620000009</v>
      </c>
      <c r="G53" s="3">
        <v>0.12390000000000002</v>
      </c>
      <c r="H53" s="7">
        <v>1236.273660571062</v>
      </c>
      <c r="I53" s="4">
        <v>153.17430654475461</v>
      </c>
      <c r="J53">
        <v>374.03999999999996</v>
      </c>
      <c r="K53" t="s">
        <v>11</v>
      </c>
      <c r="L53" t="s">
        <v>92</v>
      </c>
      <c r="M53" t="s">
        <v>92</v>
      </c>
      <c r="N53" s="2">
        <v>41384</v>
      </c>
      <c r="O53" s="2">
        <v>43299</v>
      </c>
      <c r="P53" t="s">
        <v>18</v>
      </c>
      <c r="Q53" t="s">
        <v>438</v>
      </c>
      <c r="R53" s="5" t="s">
        <v>25</v>
      </c>
      <c r="S53" s="6" t="s">
        <v>598</v>
      </c>
      <c r="U53" s="74">
        <v>41671</v>
      </c>
      <c r="V53" s="52" t="s">
        <v>7</v>
      </c>
      <c r="W53" s="52">
        <v>1</v>
      </c>
      <c r="X53" s="52" t="s">
        <v>266</v>
      </c>
      <c r="Y53" s="58">
        <v>209988.144</v>
      </c>
      <c r="Z53" s="58">
        <v>0</v>
      </c>
      <c r="AA53" s="59">
        <v>0</v>
      </c>
      <c r="AB53" s="60">
        <v>494.32237288135593</v>
      </c>
      <c r="AC53" s="58">
        <v>0</v>
      </c>
      <c r="AD53" s="52">
        <v>424.8</v>
      </c>
      <c r="AE53" s="52" t="s">
        <v>41</v>
      </c>
      <c r="AF53" s="52" t="s">
        <v>258</v>
      </c>
      <c r="AG53" s="52" t="s">
        <v>41</v>
      </c>
      <c r="AH53" s="61">
        <v>41442</v>
      </c>
      <c r="AI53" s="61">
        <v>47285</v>
      </c>
      <c r="AJ53" s="52" t="s">
        <v>39</v>
      </c>
      <c r="AK53" s="52" t="s">
        <v>37</v>
      </c>
      <c r="AL53" s="62" t="s">
        <v>37</v>
      </c>
      <c r="AM53" s="63" t="s">
        <v>9</v>
      </c>
      <c r="AN53" s="75">
        <v>16</v>
      </c>
      <c r="BK53" s="1">
        <v>41883</v>
      </c>
      <c r="BL53" t="s">
        <v>185</v>
      </c>
      <c r="BM53">
        <v>0</v>
      </c>
      <c r="BN53" t="s">
        <v>207</v>
      </c>
      <c r="BO53" s="4">
        <v>702681.9</v>
      </c>
      <c r="BP53" s="4">
        <v>35134.095000000001</v>
      </c>
      <c r="BQ53" s="3">
        <v>0.05</v>
      </c>
      <c r="BR53" s="7">
        <v>1610.4737348734875</v>
      </c>
      <c r="BS53" s="4">
        <v>80.523686743674375</v>
      </c>
      <c r="BT53">
        <v>436.32</v>
      </c>
      <c r="BU53" t="s">
        <v>44</v>
      </c>
      <c r="BV53" t="s">
        <v>72</v>
      </c>
      <c r="BW53" t="s">
        <v>126</v>
      </c>
      <c r="BX53" s="2">
        <v>41379</v>
      </c>
      <c r="BY53" s="2">
        <v>46947</v>
      </c>
      <c r="BZ53" t="s">
        <v>18</v>
      </c>
      <c r="CA53" t="s">
        <v>208</v>
      </c>
      <c r="CB53" s="5" t="s">
        <v>208</v>
      </c>
      <c r="CC53" s="6" t="s">
        <v>9</v>
      </c>
      <c r="CD53">
        <f t="shared" si="0"/>
        <v>15.3</v>
      </c>
    </row>
    <row r="54" spans="1:82">
      <c r="A54" s="1">
        <v>42186</v>
      </c>
      <c r="B54" t="s">
        <v>7</v>
      </c>
      <c r="C54">
        <v>1</v>
      </c>
      <c r="D54" t="s">
        <v>238</v>
      </c>
      <c r="E54" s="4">
        <v>188317.08</v>
      </c>
      <c r="F54" s="4">
        <v>57436.709399999992</v>
      </c>
      <c r="G54" s="3">
        <v>0.30499999999999999</v>
      </c>
      <c r="H54" s="7">
        <v>502.17887999999999</v>
      </c>
      <c r="I54" s="4">
        <v>153.16455839999998</v>
      </c>
      <c r="J54">
        <v>375</v>
      </c>
      <c r="K54" t="s">
        <v>11</v>
      </c>
      <c r="L54" t="s">
        <v>92</v>
      </c>
      <c r="M54" t="s">
        <v>92</v>
      </c>
      <c r="N54" s="2">
        <v>41384</v>
      </c>
      <c r="O54" s="2">
        <v>43299</v>
      </c>
      <c r="P54" t="s">
        <v>18</v>
      </c>
      <c r="Q54" t="s">
        <v>438</v>
      </c>
      <c r="R54" s="5" t="s">
        <v>25</v>
      </c>
      <c r="S54" s="6" t="s">
        <v>598</v>
      </c>
      <c r="U54" s="74">
        <v>41671</v>
      </c>
      <c r="V54" s="52" t="s">
        <v>7</v>
      </c>
      <c r="W54" s="52">
        <v>1</v>
      </c>
      <c r="X54" s="52" t="s">
        <v>292</v>
      </c>
      <c r="Y54" s="58">
        <v>2200613.9279999998</v>
      </c>
      <c r="Z54" s="58">
        <v>0</v>
      </c>
      <c r="AA54" s="59">
        <v>0</v>
      </c>
      <c r="AB54" s="60">
        <v>884.63335262904002</v>
      </c>
      <c r="AC54" s="58">
        <v>0</v>
      </c>
      <c r="AD54" s="52">
        <v>2487.6</v>
      </c>
      <c r="AE54" s="52" t="s">
        <v>41</v>
      </c>
      <c r="AF54" s="52" t="s">
        <v>292</v>
      </c>
      <c r="AG54" s="52" t="s">
        <v>41</v>
      </c>
      <c r="AH54" s="61">
        <v>41442</v>
      </c>
      <c r="AI54" s="61">
        <v>47285</v>
      </c>
      <c r="AJ54" s="52" t="s">
        <v>39</v>
      </c>
      <c r="AK54" s="52" t="s">
        <v>37</v>
      </c>
      <c r="AL54" s="62" t="s">
        <v>37</v>
      </c>
      <c r="AM54" s="63" t="s">
        <v>9</v>
      </c>
      <c r="AN54" s="75">
        <v>16</v>
      </c>
      <c r="BK54" s="1">
        <v>41883</v>
      </c>
      <c r="BL54" t="s">
        <v>185</v>
      </c>
      <c r="BM54">
        <v>0</v>
      </c>
      <c r="BN54" t="s">
        <v>231</v>
      </c>
      <c r="BO54" s="4">
        <v>1272526.8</v>
      </c>
      <c r="BP54" s="4">
        <v>103456.42884000001</v>
      </c>
      <c r="BQ54" s="3">
        <v>8.1299999999999997E-2</v>
      </c>
      <c r="BR54" s="7">
        <v>1536.8681159420291</v>
      </c>
      <c r="BS54" s="4">
        <v>124.94737782608696</v>
      </c>
      <c r="BT54">
        <v>828</v>
      </c>
      <c r="BU54" t="s">
        <v>44</v>
      </c>
      <c r="BV54" t="s">
        <v>72</v>
      </c>
      <c r="BW54" t="s">
        <v>71</v>
      </c>
      <c r="BX54" s="2">
        <v>41351</v>
      </c>
      <c r="BY54" s="2">
        <v>45122</v>
      </c>
      <c r="BZ54" t="s">
        <v>18</v>
      </c>
      <c r="CA54" t="s">
        <v>42</v>
      </c>
      <c r="CB54" s="5" t="s">
        <v>42</v>
      </c>
      <c r="CC54" s="6" t="s">
        <v>9</v>
      </c>
      <c r="CD54">
        <f t="shared" si="0"/>
        <v>10.3</v>
      </c>
    </row>
    <row r="55" spans="1:82">
      <c r="A55" s="1">
        <v>42217</v>
      </c>
      <c r="B55" t="s">
        <v>7</v>
      </c>
      <c r="C55">
        <v>1</v>
      </c>
      <c r="D55" t="s">
        <v>235</v>
      </c>
      <c r="E55" s="4">
        <v>392000.52</v>
      </c>
      <c r="F55" s="4">
        <v>58917.678156000009</v>
      </c>
      <c r="G55" s="3">
        <v>0.15030000000000002</v>
      </c>
      <c r="H55" s="7">
        <v>1048.0176451716395</v>
      </c>
      <c r="I55" s="4">
        <v>157.51705206929745</v>
      </c>
      <c r="J55">
        <v>374.03999999999996</v>
      </c>
      <c r="K55" t="s">
        <v>11</v>
      </c>
      <c r="L55" t="s">
        <v>92</v>
      </c>
      <c r="M55" t="s">
        <v>92</v>
      </c>
      <c r="N55" s="2">
        <v>41384</v>
      </c>
      <c r="O55" s="2">
        <v>43299</v>
      </c>
      <c r="P55" t="s">
        <v>18</v>
      </c>
      <c r="Q55" t="s">
        <v>335</v>
      </c>
      <c r="R55" s="5" t="s">
        <v>25</v>
      </c>
      <c r="S55" s="6" t="s">
        <v>208</v>
      </c>
      <c r="U55" s="74">
        <v>41699</v>
      </c>
      <c r="V55" s="52" t="s">
        <v>7</v>
      </c>
      <c r="W55" s="52">
        <v>1</v>
      </c>
      <c r="X55" s="52" t="s">
        <v>8</v>
      </c>
      <c r="Y55" s="58">
        <v>5815138.7999999998</v>
      </c>
      <c r="Z55" s="58">
        <v>0</v>
      </c>
      <c r="AA55" s="59">
        <v>0</v>
      </c>
      <c r="AB55" s="60">
        <v>1628.8904201680671</v>
      </c>
      <c r="AC55" s="58">
        <v>0</v>
      </c>
      <c r="AD55" s="52">
        <v>3570</v>
      </c>
      <c r="AE55" s="52" t="s">
        <v>11</v>
      </c>
      <c r="AF55" s="52" t="s">
        <v>12</v>
      </c>
      <c r="AG55" s="52" t="s">
        <v>10</v>
      </c>
      <c r="AH55" s="61">
        <v>41365</v>
      </c>
      <c r="AI55" s="61">
        <v>52321</v>
      </c>
      <c r="AJ55" s="52" t="s">
        <v>14</v>
      </c>
      <c r="AK55" s="52" t="s">
        <v>37</v>
      </c>
      <c r="AL55" s="62" t="s">
        <v>37</v>
      </c>
      <c r="AM55" s="63" t="s">
        <v>9</v>
      </c>
      <c r="AN55" s="75">
        <v>30</v>
      </c>
      <c r="BK55" s="1">
        <v>41883</v>
      </c>
      <c r="BL55" t="s">
        <v>185</v>
      </c>
      <c r="BM55">
        <v>0</v>
      </c>
      <c r="BN55" t="s">
        <v>269</v>
      </c>
      <c r="BO55" s="4">
        <v>1378714.4879999999</v>
      </c>
      <c r="BP55" s="4">
        <v>79689.69740640001</v>
      </c>
      <c r="BQ55" s="3">
        <v>5.7800000000000011E-2</v>
      </c>
      <c r="BR55" s="7">
        <v>3659.0087261146491</v>
      </c>
      <c r="BS55" s="4">
        <v>211.49070436942677</v>
      </c>
      <c r="BT55">
        <v>376.8</v>
      </c>
      <c r="BU55" t="s">
        <v>60</v>
      </c>
      <c r="BV55" t="s">
        <v>61</v>
      </c>
      <c r="BW55" t="s">
        <v>234</v>
      </c>
      <c r="BX55" s="2">
        <v>41291</v>
      </c>
      <c r="BY55" s="2">
        <v>44407</v>
      </c>
      <c r="BZ55" t="s">
        <v>39</v>
      </c>
      <c r="CA55" t="s">
        <v>208</v>
      </c>
      <c r="CB55" s="5" t="s">
        <v>208</v>
      </c>
      <c r="CC55" s="6" t="s">
        <v>9</v>
      </c>
      <c r="CD55">
        <f t="shared" si="0"/>
        <v>8.5</v>
      </c>
    </row>
    <row r="56" spans="1:82">
      <c r="A56" s="1">
        <v>42217</v>
      </c>
      <c r="B56" t="s">
        <v>7</v>
      </c>
      <c r="C56">
        <v>1</v>
      </c>
      <c r="D56" t="s">
        <v>238</v>
      </c>
      <c r="E56" s="4">
        <v>204128.28</v>
      </c>
      <c r="F56" s="4">
        <v>59054.311403999993</v>
      </c>
      <c r="G56" s="3">
        <v>0.28929999999999995</v>
      </c>
      <c r="H56" s="7">
        <v>544.34208000000001</v>
      </c>
      <c r="I56" s="4">
        <v>157.47816374399997</v>
      </c>
      <c r="J56">
        <v>375</v>
      </c>
      <c r="K56" t="s">
        <v>11</v>
      </c>
      <c r="L56" t="s">
        <v>92</v>
      </c>
      <c r="M56" t="s">
        <v>92</v>
      </c>
      <c r="N56" s="2">
        <v>41384</v>
      </c>
      <c r="O56" s="2">
        <v>43299</v>
      </c>
      <c r="P56" t="s">
        <v>18</v>
      </c>
      <c r="Q56" t="s">
        <v>335</v>
      </c>
      <c r="R56" s="5" t="s">
        <v>25</v>
      </c>
      <c r="S56" s="6" t="s">
        <v>208</v>
      </c>
      <c r="U56" s="74">
        <v>41699</v>
      </c>
      <c r="V56" s="52" t="s">
        <v>7</v>
      </c>
      <c r="W56" s="52">
        <v>1</v>
      </c>
      <c r="X56" s="52" t="s">
        <v>308</v>
      </c>
      <c r="Y56" s="58">
        <v>63027.6</v>
      </c>
      <c r="Z56" s="58">
        <v>0</v>
      </c>
      <c r="AA56" s="59">
        <v>0</v>
      </c>
      <c r="AB56" s="60">
        <v>456.7217391304348</v>
      </c>
      <c r="AC56" s="58">
        <v>0</v>
      </c>
      <c r="AD56" s="52">
        <v>138</v>
      </c>
      <c r="AE56" s="52" t="s">
        <v>140</v>
      </c>
      <c r="AF56" s="52" t="s">
        <v>309</v>
      </c>
      <c r="AG56" s="52" t="s">
        <v>309</v>
      </c>
      <c r="AH56" s="61">
        <v>41708</v>
      </c>
      <c r="AI56" s="61">
        <v>42834</v>
      </c>
      <c r="AJ56" s="52" t="s">
        <v>24</v>
      </c>
      <c r="AK56" s="52">
        <v>0.3</v>
      </c>
      <c r="AL56" s="62">
        <v>0.3</v>
      </c>
      <c r="AM56" s="63" t="s">
        <v>9</v>
      </c>
      <c r="AN56" s="75">
        <v>3.1</v>
      </c>
      <c r="BK56" s="1">
        <v>41883</v>
      </c>
      <c r="BL56" t="s">
        <v>185</v>
      </c>
      <c r="BM56">
        <v>0</v>
      </c>
      <c r="BN56" t="s">
        <v>232</v>
      </c>
      <c r="BO56" s="4">
        <v>372000</v>
      </c>
      <c r="BP56" s="4">
        <v>50210.84304</v>
      </c>
      <c r="BQ56" s="3">
        <v>0.13497538451612903</v>
      </c>
      <c r="BR56" s="7">
        <v>1000.2581311306144</v>
      </c>
      <c r="BS56" s="4">
        <v>135.01022586473928</v>
      </c>
      <c r="BT56">
        <v>371.904</v>
      </c>
      <c r="BU56" t="s">
        <v>44</v>
      </c>
      <c r="BV56" t="s">
        <v>72</v>
      </c>
      <c r="BW56" t="s">
        <v>126</v>
      </c>
      <c r="BX56" s="2">
        <v>41337</v>
      </c>
      <c r="BY56" s="2">
        <v>46917</v>
      </c>
      <c r="BZ56" t="s">
        <v>24</v>
      </c>
      <c r="CA56">
        <v>0.08</v>
      </c>
      <c r="CB56" s="5">
        <v>0.08</v>
      </c>
      <c r="CC56" s="6" t="s">
        <v>9</v>
      </c>
      <c r="CD56">
        <f t="shared" si="0"/>
        <v>15.3</v>
      </c>
    </row>
    <row r="57" spans="1:82">
      <c r="A57" s="1">
        <v>42248</v>
      </c>
      <c r="B57" t="s">
        <v>7</v>
      </c>
      <c r="C57">
        <v>1</v>
      </c>
      <c r="D57" t="s">
        <v>235</v>
      </c>
      <c r="E57" s="4">
        <v>576491.28</v>
      </c>
      <c r="F57" s="4">
        <v>58917.40881600001</v>
      </c>
      <c r="G57" s="3">
        <v>0.10220000000000001</v>
      </c>
      <c r="H57" s="7">
        <v>1541.2556945781203</v>
      </c>
      <c r="I57" s="4">
        <v>157.51633198588391</v>
      </c>
      <c r="J57">
        <v>374.03999999999996</v>
      </c>
      <c r="K57" t="s">
        <v>11</v>
      </c>
      <c r="L57" t="s">
        <v>92</v>
      </c>
      <c r="M57" t="s">
        <v>92</v>
      </c>
      <c r="N57" s="2">
        <v>41384</v>
      </c>
      <c r="O57" s="2">
        <v>43299</v>
      </c>
      <c r="P57" t="s">
        <v>18</v>
      </c>
      <c r="Q57" t="s">
        <v>335</v>
      </c>
      <c r="R57" s="5" t="s">
        <v>25</v>
      </c>
      <c r="S57" s="6" t="s">
        <v>208</v>
      </c>
      <c r="U57" s="74">
        <v>41699</v>
      </c>
      <c r="V57" s="52" t="s">
        <v>7</v>
      </c>
      <c r="W57" s="52">
        <v>1</v>
      </c>
      <c r="X57" s="52" t="s">
        <v>257</v>
      </c>
      <c r="Y57" s="58">
        <v>476506.64399999997</v>
      </c>
      <c r="Z57" s="58">
        <v>0</v>
      </c>
      <c r="AA57" s="59">
        <v>0</v>
      </c>
      <c r="AB57" s="60">
        <v>778.60562745098036</v>
      </c>
      <c r="AC57" s="58">
        <v>0</v>
      </c>
      <c r="AD57" s="52">
        <v>612</v>
      </c>
      <c r="AE57" s="52" t="s">
        <v>41</v>
      </c>
      <c r="AF57" s="52" t="s">
        <v>258</v>
      </c>
      <c r="AG57" s="52" t="s">
        <v>41</v>
      </c>
      <c r="AH57" s="61">
        <v>41442</v>
      </c>
      <c r="AI57" s="61">
        <v>47285</v>
      </c>
      <c r="AJ57" s="52" t="s">
        <v>39</v>
      </c>
      <c r="AK57" s="52" t="s">
        <v>37</v>
      </c>
      <c r="AL57" s="62" t="s">
        <v>37</v>
      </c>
      <c r="AM57" s="63" t="s">
        <v>9</v>
      </c>
      <c r="AN57" s="75">
        <v>16</v>
      </c>
      <c r="BK57" s="1">
        <v>41913</v>
      </c>
      <c r="BL57" t="s">
        <v>185</v>
      </c>
      <c r="BM57">
        <v>0</v>
      </c>
      <c r="BN57" t="s">
        <v>207</v>
      </c>
      <c r="BO57" s="4">
        <v>953001.37199999986</v>
      </c>
      <c r="BP57" s="4">
        <v>47650.068600000006</v>
      </c>
      <c r="BQ57" s="3">
        <v>5.0000000000000017E-2</v>
      </c>
      <c r="BR57" s="7">
        <v>2184.1798954895485</v>
      </c>
      <c r="BS57" s="4">
        <v>109.20899477447746</v>
      </c>
      <c r="BT57">
        <v>436.32</v>
      </c>
      <c r="BU57" t="s">
        <v>44</v>
      </c>
      <c r="BV57" t="s">
        <v>72</v>
      </c>
      <c r="BW57" t="s">
        <v>126</v>
      </c>
      <c r="BX57" s="2">
        <v>41379</v>
      </c>
      <c r="BY57" s="2">
        <v>46947</v>
      </c>
      <c r="BZ57" t="s">
        <v>18</v>
      </c>
      <c r="CA57" t="s">
        <v>208</v>
      </c>
      <c r="CB57" s="5" t="s">
        <v>208</v>
      </c>
      <c r="CC57" s="6" t="s">
        <v>9</v>
      </c>
      <c r="CD57">
        <f t="shared" si="0"/>
        <v>15.3</v>
      </c>
    </row>
    <row r="58" spans="1:82">
      <c r="A58" s="1">
        <v>42248</v>
      </c>
      <c r="B58" t="s">
        <v>7</v>
      </c>
      <c r="C58">
        <v>1</v>
      </c>
      <c r="D58" t="s">
        <v>238</v>
      </c>
      <c r="E58" s="4">
        <v>338444.28</v>
      </c>
      <c r="F58" s="4">
        <v>59058.526859999998</v>
      </c>
      <c r="G58" s="3">
        <v>0.17449999999999999</v>
      </c>
      <c r="H58" s="7">
        <v>902.51808000000005</v>
      </c>
      <c r="I58" s="4">
        <v>157.48940496</v>
      </c>
      <c r="J58">
        <v>375</v>
      </c>
      <c r="K58" t="s">
        <v>11</v>
      </c>
      <c r="L58" t="s">
        <v>92</v>
      </c>
      <c r="M58" t="s">
        <v>92</v>
      </c>
      <c r="N58" s="2">
        <v>41384</v>
      </c>
      <c r="O58" s="2">
        <v>43299</v>
      </c>
      <c r="P58" t="s">
        <v>18</v>
      </c>
      <c r="Q58" t="s">
        <v>335</v>
      </c>
      <c r="R58" s="5" t="s">
        <v>25</v>
      </c>
      <c r="S58" s="6" t="s">
        <v>208</v>
      </c>
      <c r="U58" s="74">
        <v>41699</v>
      </c>
      <c r="V58" s="52" t="s">
        <v>7</v>
      </c>
      <c r="W58" s="52">
        <v>1</v>
      </c>
      <c r="X58" s="52" t="s">
        <v>259</v>
      </c>
      <c r="Y58" s="58">
        <v>310342.75199999998</v>
      </c>
      <c r="Z58" s="58">
        <v>0</v>
      </c>
      <c r="AA58" s="59">
        <v>0</v>
      </c>
      <c r="AB58" s="60">
        <v>651.43314861460954</v>
      </c>
      <c r="AC58" s="58">
        <v>0</v>
      </c>
      <c r="AD58" s="52">
        <v>476.4</v>
      </c>
      <c r="AE58" s="52" t="s">
        <v>41</v>
      </c>
      <c r="AF58" s="52" t="s">
        <v>258</v>
      </c>
      <c r="AG58" s="52" t="s">
        <v>41</v>
      </c>
      <c r="AH58" s="61">
        <v>41442</v>
      </c>
      <c r="AI58" s="61">
        <v>47285</v>
      </c>
      <c r="AJ58" s="52" t="s">
        <v>39</v>
      </c>
      <c r="AK58" s="52" t="s">
        <v>37</v>
      </c>
      <c r="AL58" s="62" t="s">
        <v>37</v>
      </c>
      <c r="AM58" s="63" t="s">
        <v>9</v>
      </c>
      <c r="AN58" s="75">
        <v>16</v>
      </c>
      <c r="BK58" s="1">
        <v>41913</v>
      </c>
      <c r="BL58" t="s">
        <v>185</v>
      </c>
      <c r="BM58">
        <v>0</v>
      </c>
      <c r="BN58" t="s">
        <v>231</v>
      </c>
      <c r="BO58" s="4">
        <v>1573741.2</v>
      </c>
      <c r="BP58" s="4">
        <v>118030.59</v>
      </c>
      <c r="BQ58" s="3">
        <v>7.4999999999999997E-2</v>
      </c>
      <c r="BR58" s="7">
        <v>1900.6536231884058</v>
      </c>
      <c r="BS58" s="4">
        <v>142.54902173913044</v>
      </c>
      <c r="BT58">
        <v>828</v>
      </c>
      <c r="BU58" t="s">
        <v>44</v>
      </c>
      <c r="BV58" t="s">
        <v>72</v>
      </c>
      <c r="BW58" t="s">
        <v>71</v>
      </c>
      <c r="BX58" s="2">
        <v>41351</v>
      </c>
      <c r="BY58" s="2">
        <v>45122</v>
      </c>
      <c r="BZ58" t="s">
        <v>18</v>
      </c>
      <c r="CA58" t="s">
        <v>42</v>
      </c>
      <c r="CB58" s="5" t="s">
        <v>42</v>
      </c>
      <c r="CC58" s="6" t="s">
        <v>9</v>
      </c>
      <c r="CD58">
        <f t="shared" si="0"/>
        <v>10.3</v>
      </c>
    </row>
    <row r="59" spans="1:82">
      <c r="A59" s="1">
        <v>42278</v>
      </c>
      <c r="B59" t="s">
        <v>7</v>
      </c>
      <c r="C59">
        <v>1</v>
      </c>
      <c r="D59" t="s">
        <v>235</v>
      </c>
      <c r="E59" s="4">
        <v>729224.4</v>
      </c>
      <c r="F59" s="4">
        <v>70151.38728000001</v>
      </c>
      <c r="G59" s="3">
        <v>9.6200000000000008E-2</v>
      </c>
      <c r="H59" s="7">
        <v>1949.5893487327562</v>
      </c>
      <c r="I59" s="4">
        <v>187.55049534809115</v>
      </c>
      <c r="J59">
        <v>374.03999999999996</v>
      </c>
      <c r="K59" t="s">
        <v>11</v>
      </c>
      <c r="L59" t="s">
        <v>92</v>
      </c>
      <c r="M59" t="s">
        <v>92</v>
      </c>
      <c r="N59" s="2">
        <v>41384</v>
      </c>
      <c r="O59" s="2">
        <v>43299</v>
      </c>
      <c r="P59" t="s">
        <v>18</v>
      </c>
      <c r="Q59" t="s">
        <v>335</v>
      </c>
      <c r="R59" s="5" t="s">
        <v>25</v>
      </c>
      <c r="S59" s="6" t="s">
        <v>208</v>
      </c>
      <c r="U59" s="74">
        <v>41699</v>
      </c>
      <c r="V59" s="52" t="s">
        <v>7</v>
      </c>
      <c r="W59" s="52">
        <v>1</v>
      </c>
      <c r="X59" s="52" t="s">
        <v>260</v>
      </c>
      <c r="Y59" s="58">
        <v>524137.64399999997</v>
      </c>
      <c r="Z59" s="58">
        <v>0</v>
      </c>
      <c r="AA59" s="59">
        <v>0</v>
      </c>
      <c r="AB59" s="60">
        <v>1835.2158403361345</v>
      </c>
      <c r="AC59" s="58">
        <v>0</v>
      </c>
      <c r="AD59" s="52">
        <v>285.59999999999997</v>
      </c>
      <c r="AE59" s="52" t="s">
        <v>41</v>
      </c>
      <c r="AF59" s="52" t="s">
        <v>258</v>
      </c>
      <c r="AG59" s="52" t="s">
        <v>41</v>
      </c>
      <c r="AH59" s="61">
        <v>41442</v>
      </c>
      <c r="AI59" s="61">
        <v>47285</v>
      </c>
      <c r="AJ59" s="52" t="s">
        <v>39</v>
      </c>
      <c r="AK59" s="52" t="s">
        <v>37</v>
      </c>
      <c r="AL59" s="62" t="s">
        <v>37</v>
      </c>
      <c r="AM59" s="63" t="s">
        <v>9</v>
      </c>
      <c r="AN59" s="75">
        <v>16</v>
      </c>
      <c r="BK59" s="1">
        <v>41913</v>
      </c>
      <c r="BL59" t="s">
        <v>185</v>
      </c>
      <c r="BM59">
        <v>0</v>
      </c>
      <c r="BN59" t="s">
        <v>269</v>
      </c>
      <c r="BO59" s="4">
        <v>1785558.7560000001</v>
      </c>
      <c r="BP59" s="4">
        <v>100884.06971400001</v>
      </c>
      <c r="BQ59" s="3">
        <v>5.6500000000000009E-2</v>
      </c>
      <c r="BR59" s="7">
        <v>4738.7440445859875</v>
      </c>
      <c r="BS59" s="4">
        <v>267.73903851910831</v>
      </c>
      <c r="BT59">
        <v>376.8</v>
      </c>
      <c r="BU59" t="s">
        <v>60</v>
      </c>
      <c r="BV59" t="s">
        <v>61</v>
      </c>
      <c r="BW59" t="s">
        <v>234</v>
      </c>
      <c r="BX59" s="2">
        <v>41291</v>
      </c>
      <c r="BY59" s="2">
        <v>44407</v>
      </c>
      <c r="BZ59" t="s">
        <v>39</v>
      </c>
      <c r="CA59" t="s">
        <v>208</v>
      </c>
      <c r="CB59" s="5" t="s">
        <v>208</v>
      </c>
      <c r="CC59" s="6" t="s">
        <v>9</v>
      </c>
      <c r="CD59">
        <f t="shared" si="0"/>
        <v>8.5</v>
      </c>
    </row>
    <row r="60" spans="1:82">
      <c r="A60" s="1">
        <v>42278</v>
      </c>
      <c r="B60" t="s">
        <v>7</v>
      </c>
      <c r="C60">
        <v>1</v>
      </c>
      <c r="D60" t="s">
        <v>238</v>
      </c>
      <c r="E60" s="4">
        <v>444037.32</v>
      </c>
      <c r="F60" s="4">
        <v>70379.91522000001</v>
      </c>
      <c r="G60" s="3">
        <v>0.15850000000000003</v>
      </c>
      <c r="H60" s="7">
        <v>1184.09952</v>
      </c>
      <c r="I60" s="4">
        <v>187.67977392000003</v>
      </c>
      <c r="J60">
        <v>375</v>
      </c>
      <c r="K60" t="s">
        <v>11</v>
      </c>
      <c r="L60" t="s">
        <v>92</v>
      </c>
      <c r="M60" t="s">
        <v>92</v>
      </c>
      <c r="N60" s="2">
        <v>41384</v>
      </c>
      <c r="O60" s="2">
        <v>43299</v>
      </c>
      <c r="P60" t="s">
        <v>18</v>
      </c>
      <c r="Q60" t="s">
        <v>335</v>
      </c>
      <c r="R60" s="5" t="s">
        <v>25</v>
      </c>
      <c r="S60" s="6" t="s">
        <v>208</v>
      </c>
      <c r="U60" s="74">
        <v>41699</v>
      </c>
      <c r="V60" s="52" t="s">
        <v>7</v>
      </c>
      <c r="W60" s="52">
        <v>1</v>
      </c>
      <c r="X60" s="52" t="s">
        <v>262</v>
      </c>
      <c r="Y60" s="58">
        <v>708269.96399999992</v>
      </c>
      <c r="Z60" s="58">
        <v>0</v>
      </c>
      <c r="AA60" s="59">
        <v>0</v>
      </c>
      <c r="AB60" s="60">
        <v>1022.9202253032928</v>
      </c>
      <c r="AC60" s="58">
        <v>0</v>
      </c>
      <c r="AD60" s="52">
        <v>692.4</v>
      </c>
      <c r="AE60" s="52" t="s">
        <v>41</v>
      </c>
      <c r="AF60" s="52" t="s">
        <v>258</v>
      </c>
      <c r="AG60" s="52" t="s">
        <v>41</v>
      </c>
      <c r="AH60" s="61">
        <v>41442</v>
      </c>
      <c r="AI60" s="61">
        <v>47285</v>
      </c>
      <c r="AJ60" s="52" t="s">
        <v>39</v>
      </c>
      <c r="AK60" s="52" t="s">
        <v>37</v>
      </c>
      <c r="AL60" s="62" t="s">
        <v>37</v>
      </c>
      <c r="AM60" s="63" t="s">
        <v>9</v>
      </c>
      <c r="AN60" s="75">
        <v>16</v>
      </c>
      <c r="BK60" s="1">
        <v>41913</v>
      </c>
      <c r="BL60" t="s">
        <v>185</v>
      </c>
      <c r="BM60">
        <v>0</v>
      </c>
      <c r="BN60" t="s">
        <v>232</v>
      </c>
      <c r="BO60" s="4">
        <v>396000</v>
      </c>
      <c r="BP60" s="4">
        <v>50210.84304</v>
      </c>
      <c r="BQ60" s="3">
        <v>0.12679505818181819</v>
      </c>
      <c r="BR60" s="7">
        <v>1064.7909137842023</v>
      </c>
      <c r="BS60" s="4">
        <v>135.01022586473928</v>
      </c>
      <c r="BT60">
        <v>371.904</v>
      </c>
      <c r="BU60" t="s">
        <v>44</v>
      </c>
      <c r="BV60" t="s">
        <v>72</v>
      </c>
      <c r="BW60" t="s">
        <v>126</v>
      </c>
      <c r="BX60" s="2">
        <v>41337</v>
      </c>
      <c r="BY60" s="2">
        <v>46917</v>
      </c>
      <c r="BZ60" t="s">
        <v>24</v>
      </c>
      <c r="CA60">
        <v>0.08</v>
      </c>
      <c r="CB60" s="5">
        <v>0.08</v>
      </c>
      <c r="CC60" s="6" t="s">
        <v>9</v>
      </c>
      <c r="CD60">
        <f t="shared" si="0"/>
        <v>15.3</v>
      </c>
    </row>
    <row r="61" spans="1:82">
      <c r="A61" s="1">
        <v>42309</v>
      </c>
      <c r="B61" t="s">
        <v>7</v>
      </c>
      <c r="C61">
        <v>1</v>
      </c>
      <c r="D61" t="s">
        <v>235</v>
      </c>
      <c r="E61" s="4">
        <v>842531.16</v>
      </c>
      <c r="F61" s="4">
        <v>66222.949176000009</v>
      </c>
      <c r="G61" s="3">
        <v>7.8600000000000003E-2</v>
      </c>
      <c r="H61" s="7">
        <v>2252.5162014757784</v>
      </c>
      <c r="I61" s="4">
        <v>177.04777343599619</v>
      </c>
      <c r="J61">
        <v>374.03999999999996</v>
      </c>
      <c r="K61" t="s">
        <v>11</v>
      </c>
      <c r="L61" t="s">
        <v>92</v>
      </c>
      <c r="M61" t="s">
        <v>92</v>
      </c>
      <c r="N61" s="2">
        <v>41384</v>
      </c>
      <c r="O61" s="2">
        <v>43299</v>
      </c>
      <c r="P61" t="s">
        <v>18</v>
      </c>
      <c r="Q61" t="s">
        <v>335</v>
      </c>
      <c r="R61" s="5" t="s">
        <v>25</v>
      </c>
      <c r="S61" s="6" t="s">
        <v>208</v>
      </c>
      <c r="U61" s="74">
        <v>41699</v>
      </c>
      <c r="V61" s="52" t="s">
        <v>7</v>
      </c>
      <c r="W61" s="52">
        <v>1</v>
      </c>
      <c r="X61" s="52" t="s">
        <v>265</v>
      </c>
      <c r="Y61" s="58">
        <v>485004.51599999995</v>
      </c>
      <c r="Z61" s="58">
        <v>0</v>
      </c>
      <c r="AA61" s="59">
        <v>0</v>
      </c>
      <c r="AB61" s="60">
        <v>904.18440715883662</v>
      </c>
      <c r="AC61" s="58">
        <v>0</v>
      </c>
      <c r="AD61" s="52">
        <v>536.4</v>
      </c>
      <c r="AE61" s="52" t="s">
        <v>41</v>
      </c>
      <c r="AF61" s="52" t="s">
        <v>258</v>
      </c>
      <c r="AG61" s="52" t="s">
        <v>41</v>
      </c>
      <c r="AH61" s="61">
        <v>41442</v>
      </c>
      <c r="AI61" s="61">
        <v>47285</v>
      </c>
      <c r="AJ61" s="52" t="s">
        <v>39</v>
      </c>
      <c r="AK61" s="52" t="s">
        <v>37</v>
      </c>
      <c r="AL61" s="62" t="s">
        <v>37</v>
      </c>
      <c r="AM61" s="63" t="s">
        <v>9</v>
      </c>
      <c r="AN61" s="75">
        <v>16</v>
      </c>
      <c r="BK61" s="1">
        <v>41974</v>
      </c>
      <c r="BL61" t="s">
        <v>185</v>
      </c>
      <c r="BM61">
        <v>0</v>
      </c>
      <c r="BN61" t="s">
        <v>207</v>
      </c>
      <c r="BO61" s="4">
        <v>875128.60799999989</v>
      </c>
      <c r="BP61" s="4">
        <v>43756.430400000005</v>
      </c>
      <c r="BQ61" s="3">
        <v>5.000000000000001E-2</v>
      </c>
      <c r="BR61" s="7">
        <v>2005.7036303630362</v>
      </c>
      <c r="BS61" s="4">
        <v>100.28518151815183</v>
      </c>
      <c r="BT61">
        <v>436.32</v>
      </c>
      <c r="BU61" t="s">
        <v>44</v>
      </c>
      <c r="BV61" t="s">
        <v>72</v>
      </c>
      <c r="BW61" t="s">
        <v>126</v>
      </c>
      <c r="BX61" s="2">
        <v>41379</v>
      </c>
      <c r="BY61" s="2">
        <v>46947</v>
      </c>
      <c r="BZ61" t="s">
        <v>18</v>
      </c>
      <c r="CA61" t="s">
        <v>208</v>
      </c>
      <c r="CB61" s="5" t="s">
        <v>208</v>
      </c>
      <c r="CC61" s="6" t="s">
        <v>9</v>
      </c>
      <c r="CD61">
        <f t="shared" si="0"/>
        <v>15.3</v>
      </c>
    </row>
    <row r="62" spans="1:82">
      <c r="A62" s="1">
        <v>42309</v>
      </c>
      <c r="B62" t="s">
        <v>7</v>
      </c>
      <c r="C62">
        <v>1</v>
      </c>
      <c r="D62" t="s">
        <v>238</v>
      </c>
      <c r="E62" s="4">
        <v>508353.95999999996</v>
      </c>
      <c r="F62" s="4">
        <v>66340.191779999994</v>
      </c>
      <c r="G62" s="3">
        <v>0.1305</v>
      </c>
      <c r="H62" s="7">
        <v>1355.6105599999999</v>
      </c>
      <c r="I62" s="4">
        <v>176.90717807999999</v>
      </c>
      <c r="J62">
        <v>375</v>
      </c>
      <c r="K62" t="s">
        <v>11</v>
      </c>
      <c r="L62" t="s">
        <v>92</v>
      </c>
      <c r="M62" t="s">
        <v>92</v>
      </c>
      <c r="N62" s="2">
        <v>41384</v>
      </c>
      <c r="O62" s="2">
        <v>43299</v>
      </c>
      <c r="P62" t="s">
        <v>18</v>
      </c>
      <c r="Q62" t="s">
        <v>335</v>
      </c>
      <c r="R62" s="5" t="s">
        <v>25</v>
      </c>
      <c r="S62" s="6" t="s">
        <v>208</v>
      </c>
      <c r="U62" s="74">
        <v>41699</v>
      </c>
      <c r="V62" s="52" t="s">
        <v>7</v>
      </c>
      <c r="W62" s="52">
        <v>1</v>
      </c>
      <c r="X62" s="52" t="s">
        <v>266</v>
      </c>
      <c r="Y62" s="58">
        <v>197568.576</v>
      </c>
      <c r="Z62" s="58">
        <v>0</v>
      </c>
      <c r="AA62" s="59">
        <v>0</v>
      </c>
      <c r="AB62" s="60">
        <v>465.08610169491527</v>
      </c>
      <c r="AC62" s="58">
        <v>0</v>
      </c>
      <c r="AD62" s="52">
        <v>424.8</v>
      </c>
      <c r="AE62" s="52" t="s">
        <v>41</v>
      </c>
      <c r="AF62" s="52" t="s">
        <v>258</v>
      </c>
      <c r="AG62" s="52" t="s">
        <v>41</v>
      </c>
      <c r="AH62" s="61">
        <v>41442</v>
      </c>
      <c r="AI62" s="61">
        <v>47285</v>
      </c>
      <c r="AJ62" s="52" t="s">
        <v>39</v>
      </c>
      <c r="AK62" s="52" t="s">
        <v>37</v>
      </c>
      <c r="AL62" s="62" t="s">
        <v>37</v>
      </c>
      <c r="AM62" s="63" t="s">
        <v>9</v>
      </c>
      <c r="AN62" s="75">
        <v>16</v>
      </c>
      <c r="BK62" s="1">
        <v>41974</v>
      </c>
      <c r="BL62" t="s">
        <v>185</v>
      </c>
      <c r="BM62">
        <v>0</v>
      </c>
      <c r="BN62" t="s">
        <v>231</v>
      </c>
      <c r="BO62" s="4">
        <v>1257549.5999999999</v>
      </c>
      <c r="BP62" s="4">
        <v>103496.33208000001</v>
      </c>
      <c r="BQ62" s="3">
        <v>8.2300000000000012E-2</v>
      </c>
      <c r="BR62" s="7">
        <v>1518.7797101449273</v>
      </c>
      <c r="BS62" s="4">
        <v>124.99557014492754</v>
      </c>
      <c r="BT62">
        <v>828</v>
      </c>
      <c r="BU62" t="s">
        <v>44</v>
      </c>
      <c r="BV62" t="s">
        <v>72</v>
      </c>
      <c r="BW62" t="s">
        <v>71</v>
      </c>
      <c r="BX62" s="2">
        <v>41351</v>
      </c>
      <c r="BY62" s="2">
        <v>45122</v>
      </c>
      <c r="BZ62" t="s">
        <v>18</v>
      </c>
      <c r="CA62" t="s">
        <v>42</v>
      </c>
      <c r="CB62" s="5" t="s">
        <v>42</v>
      </c>
      <c r="CC62" s="6" t="s">
        <v>9</v>
      </c>
      <c r="CD62">
        <f t="shared" si="0"/>
        <v>10.3</v>
      </c>
    </row>
    <row r="63" spans="1:82">
      <c r="A63" s="1">
        <v>42339</v>
      </c>
      <c r="B63" t="s">
        <v>7</v>
      </c>
      <c r="C63">
        <v>1</v>
      </c>
      <c r="D63" t="s">
        <v>235</v>
      </c>
      <c r="E63" s="4">
        <v>1042082.3999999999</v>
      </c>
      <c r="F63" s="4">
        <v>63358.609919999995</v>
      </c>
      <c r="G63" s="3">
        <v>6.08E-2</v>
      </c>
      <c r="H63" s="7">
        <v>2786.0186076355471</v>
      </c>
      <c r="I63" s="4">
        <v>169.38993134424126</v>
      </c>
      <c r="J63">
        <v>374.03999999999996</v>
      </c>
      <c r="K63" t="s">
        <v>11</v>
      </c>
      <c r="L63" t="s">
        <v>92</v>
      </c>
      <c r="M63" t="s">
        <v>92</v>
      </c>
      <c r="N63" s="2">
        <v>41384</v>
      </c>
      <c r="O63" s="2">
        <v>43299</v>
      </c>
      <c r="P63" t="s">
        <v>18</v>
      </c>
      <c r="Q63" t="s">
        <v>335</v>
      </c>
      <c r="R63" s="5" t="s">
        <v>25</v>
      </c>
      <c r="S63" s="6" t="s">
        <v>208</v>
      </c>
      <c r="U63" s="74">
        <v>41699</v>
      </c>
      <c r="V63" s="52" t="s">
        <v>7</v>
      </c>
      <c r="W63" s="52">
        <v>1</v>
      </c>
      <c r="X63" s="52" t="s">
        <v>292</v>
      </c>
      <c r="Y63" s="58">
        <v>3039784.7039999999</v>
      </c>
      <c r="Z63" s="58">
        <v>0</v>
      </c>
      <c r="AA63" s="59">
        <v>0</v>
      </c>
      <c r="AB63" s="60">
        <v>1221.9748769898697</v>
      </c>
      <c r="AC63" s="58">
        <v>0</v>
      </c>
      <c r="AD63" s="52">
        <v>2487.6</v>
      </c>
      <c r="AE63" s="52" t="s">
        <v>41</v>
      </c>
      <c r="AF63" s="52" t="s">
        <v>292</v>
      </c>
      <c r="AG63" s="52" t="s">
        <v>41</v>
      </c>
      <c r="AH63" s="61">
        <v>41442</v>
      </c>
      <c r="AI63" s="61">
        <v>47285</v>
      </c>
      <c r="AJ63" s="52" t="s">
        <v>39</v>
      </c>
      <c r="AK63" s="52" t="s">
        <v>37</v>
      </c>
      <c r="AL63" s="62" t="s">
        <v>37</v>
      </c>
      <c r="AM63" s="63" t="s">
        <v>9</v>
      </c>
      <c r="AN63" s="75">
        <v>16</v>
      </c>
      <c r="BK63" s="1">
        <v>41974</v>
      </c>
      <c r="BL63" t="s">
        <v>185</v>
      </c>
      <c r="BM63">
        <v>0</v>
      </c>
      <c r="BN63" t="s">
        <v>269</v>
      </c>
      <c r="BO63" s="4">
        <v>1581448.8</v>
      </c>
      <c r="BP63" s="4">
        <v>79863.16439999998</v>
      </c>
      <c r="BQ63" s="3">
        <v>5.0499999999999982E-2</v>
      </c>
      <c r="BR63" s="7">
        <v>4197.0509554140126</v>
      </c>
      <c r="BS63" s="4">
        <v>211.9510732484076</v>
      </c>
      <c r="BT63">
        <v>376.8</v>
      </c>
      <c r="BU63" t="s">
        <v>60</v>
      </c>
      <c r="BV63" t="s">
        <v>61</v>
      </c>
      <c r="BW63" t="s">
        <v>234</v>
      </c>
      <c r="BX63" s="2">
        <v>41291</v>
      </c>
      <c r="BY63" s="2">
        <v>44407</v>
      </c>
      <c r="BZ63" t="s">
        <v>39</v>
      </c>
      <c r="CA63" t="s">
        <v>208</v>
      </c>
      <c r="CB63" s="5" t="s">
        <v>208</v>
      </c>
      <c r="CC63" s="6" t="s">
        <v>9</v>
      </c>
      <c r="CD63">
        <f t="shared" si="0"/>
        <v>8.5</v>
      </c>
    </row>
    <row r="64" spans="1:82">
      <c r="A64" s="1">
        <v>42339</v>
      </c>
      <c r="B64" t="s">
        <v>7</v>
      </c>
      <c r="C64">
        <v>1</v>
      </c>
      <c r="D64" t="s">
        <v>238</v>
      </c>
      <c r="E64" s="4">
        <v>588014.15999999992</v>
      </c>
      <c r="F64" s="4">
        <v>63564.330695999997</v>
      </c>
      <c r="G64" s="3">
        <v>0.10810000000000002</v>
      </c>
      <c r="H64" s="7">
        <v>1568.0377599999997</v>
      </c>
      <c r="I64" s="4">
        <v>169.504881856</v>
      </c>
      <c r="J64">
        <v>375</v>
      </c>
      <c r="K64" t="s">
        <v>11</v>
      </c>
      <c r="L64" t="s">
        <v>92</v>
      </c>
      <c r="M64" t="s">
        <v>92</v>
      </c>
      <c r="N64" s="2">
        <v>41384</v>
      </c>
      <c r="O64" s="2">
        <v>43299</v>
      </c>
      <c r="P64" t="s">
        <v>18</v>
      </c>
      <c r="Q64" t="s">
        <v>335</v>
      </c>
      <c r="R64" s="5" t="s">
        <v>25</v>
      </c>
      <c r="S64" s="6" t="s">
        <v>208</v>
      </c>
      <c r="U64" s="74">
        <v>41730</v>
      </c>
      <c r="V64" s="52" t="s">
        <v>7</v>
      </c>
      <c r="W64" s="52">
        <v>1</v>
      </c>
      <c r="X64" s="52" t="s">
        <v>257</v>
      </c>
      <c r="Y64" s="58">
        <v>382825.12800000014</v>
      </c>
      <c r="Z64" s="58">
        <v>0</v>
      </c>
      <c r="AA64" s="59">
        <v>0</v>
      </c>
      <c r="AB64" s="60">
        <v>625.53125490196101</v>
      </c>
      <c r="AC64" s="58">
        <v>0</v>
      </c>
      <c r="AD64" s="52">
        <v>612</v>
      </c>
      <c r="AE64" s="52" t="s">
        <v>41</v>
      </c>
      <c r="AF64" s="52" t="s">
        <v>258</v>
      </c>
      <c r="AG64" s="52" t="s">
        <v>41</v>
      </c>
      <c r="AH64" s="61">
        <v>41442</v>
      </c>
      <c r="AI64" s="61">
        <v>47285</v>
      </c>
      <c r="AJ64" s="52" t="s">
        <v>39</v>
      </c>
      <c r="AK64" s="52" t="s">
        <v>37</v>
      </c>
      <c r="AL64" s="62" t="s">
        <v>37</v>
      </c>
      <c r="AM64" s="63" t="s">
        <v>9</v>
      </c>
      <c r="AN64" s="75">
        <v>16</v>
      </c>
      <c r="BK64" s="1">
        <v>41974</v>
      </c>
      <c r="BL64" t="s">
        <v>185</v>
      </c>
      <c r="BM64">
        <v>0</v>
      </c>
      <c r="BN64" t="s">
        <v>232</v>
      </c>
      <c r="BO64" s="4">
        <v>372000</v>
      </c>
      <c r="BP64" s="4">
        <v>50210.84304</v>
      </c>
      <c r="BQ64" s="3">
        <v>0.13497538451612903</v>
      </c>
      <c r="BR64" s="7">
        <v>1000.2581311306144</v>
      </c>
      <c r="BS64" s="4">
        <v>135.01022586473928</v>
      </c>
      <c r="BT64">
        <v>371.904</v>
      </c>
      <c r="BU64" t="s">
        <v>44</v>
      </c>
      <c r="BV64" t="s">
        <v>72</v>
      </c>
      <c r="BW64" t="s">
        <v>126</v>
      </c>
      <c r="BX64" s="2">
        <v>41337</v>
      </c>
      <c r="BY64" s="2">
        <v>46917</v>
      </c>
      <c r="BZ64" t="s">
        <v>24</v>
      </c>
      <c r="CA64">
        <v>0.08</v>
      </c>
      <c r="CB64" s="5">
        <v>0.08</v>
      </c>
      <c r="CC64" s="6" t="s">
        <v>9</v>
      </c>
      <c r="CD64">
        <f t="shared" si="0"/>
        <v>15.3</v>
      </c>
    </row>
    <row r="65" spans="1:82">
      <c r="A65" s="1">
        <v>42370</v>
      </c>
      <c r="B65" t="s">
        <v>7</v>
      </c>
      <c r="C65">
        <v>1</v>
      </c>
      <c r="D65" t="s">
        <v>235</v>
      </c>
      <c r="E65" s="4">
        <v>1360317.5999999999</v>
      </c>
      <c r="F65" s="4">
        <v>90869.215679999994</v>
      </c>
      <c r="G65" s="3">
        <v>6.6799999999999998E-2</v>
      </c>
      <c r="H65" s="7">
        <v>3636.8238691049087</v>
      </c>
      <c r="I65" s="4">
        <v>242.9398344562079</v>
      </c>
      <c r="J65">
        <v>374.03999999999996</v>
      </c>
      <c r="K65" t="s">
        <v>11</v>
      </c>
      <c r="L65" t="s">
        <v>92</v>
      </c>
      <c r="M65" t="s">
        <v>92</v>
      </c>
      <c r="N65" s="2">
        <v>41384</v>
      </c>
      <c r="O65" s="2">
        <v>43299</v>
      </c>
      <c r="P65" t="s">
        <v>18</v>
      </c>
      <c r="Q65" t="s">
        <v>335</v>
      </c>
      <c r="R65" s="5" t="s">
        <v>25</v>
      </c>
      <c r="S65" s="6" t="s">
        <v>208</v>
      </c>
      <c r="U65" s="74">
        <v>41730</v>
      </c>
      <c r="V65" s="52" t="s">
        <v>7</v>
      </c>
      <c r="W65" s="52">
        <v>1</v>
      </c>
      <c r="X65" s="52" t="s">
        <v>259</v>
      </c>
      <c r="Y65" s="58">
        <v>336527.1</v>
      </c>
      <c r="Z65" s="58">
        <v>0</v>
      </c>
      <c r="AA65" s="59">
        <v>0</v>
      </c>
      <c r="AB65" s="60">
        <v>706.39609571788412</v>
      </c>
      <c r="AC65" s="58">
        <v>0</v>
      </c>
      <c r="AD65" s="52">
        <v>476.4</v>
      </c>
      <c r="AE65" s="52" t="s">
        <v>41</v>
      </c>
      <c r="AF65" s="52" t="s">
        <v>258</v>
      </c>
      <c r="AG65" s="52" t="s">
        <v>41</v>
      </c>
      <c r="AH65" s="61">
        <v>41442</v>
      </c>
      <c r="AI65" s="61">
        <v>47285</v>
      </c>
      <c r="AJ65" s="52" t="s">
        <v>39</v>
      </c>
      <c r="AK65" s="52" t="s">
        <v>37</v>
      </c>
      <c r="AL65" s="62" t="s">
        <v>37</v>
      </c>
      <c r="AM65" s="63" t="s">
        <v>9</v>
      </c>
      <c r="AN65" s="75">
        <v>16</v>
      </c>
      <c r="BK65" s="1">
        <v>42005</v>
      </c>
      <c r="BL65" t="s">
        <v>185</v>
      </c>
      <c r="BM65">
        <v>0</v>
      </c>
      <c r="BN65" t="s">
        <v>207</v>
      </c>
      <c r="BO65" s="4">
        <v>970204.30799999996</v>
      </c>
      <c r="BP65" s="4">
        <v>48704.256261600007</v>
      </c>
      <c r="BQ65" s="3">
        <v>5.0200000000000009E-2</v>
      </c>
      <c r="BR65" s="7">
        <v>2223.6072332233221</v>
      </c>
      <c r="BS65" s="4">
        <v>111.6250831078108</v>
      </c>
      <c r="BT65">
        <v>436.32</v>
      </c>
      <c r="BU65" t="s">
        <v>44</v>
      </c>
      <c r="BV65" t="s">
        <v>72</v>
      </c>
      <c r="BW65" t="s">
        <v>126</v>
      </c>
      <c r="BX65" s="2">
        <v>41379</v>
      </c>
      <c r="BY65" s="2">
        <v>46947</v>
      </c>
      <c r="BZ65" t="s">
        <v>18</v>
      </c>
      <c r="CA65" t="s">
        <v>208</v>
      </c>
      <c r="CB65" s="5" t="s">
        <v>208</v>
      </c>
      <c r="CC65" s="6" t="s">
        <v>9</v>
      </c>
      <c r="CD65">
        <f t="shared" si="0"/>
        <v>15.3</v>
      </c>
    </row>
    <row r="66" spans="1:82">
      <c r="A66" s="1">
        <v>42370</v>
      </c>
      <c r="B66" t="s">
        <v>7</v>
      </c>
      <c r="C66">
        <v>1</v>
      </c>
      <c r="D66" t="s">
        <v>238</v>
      </c>
      <c r="E66" s="4">
        <v>758777.76</v>
      </c>
      <c r="F66" s="4">
        <v>91129.208975999994</v>
      </c>
      <c r="G66" s="3">
        <v>0.12009999999999998</v>
      </c>
      <c r="H66" s="7">
        <v>2023.4073599999999</v>
      </c>
      <c r="I66" s="4">
        <v>243.01122393599999</v>
      </c>
      <c r="J66">
        <v>375</v>
      </c>
      <c r="K66" t="s">
        <v>11</v>
      </c>
      <c r="L66" t="s">
        <v>92</v>
      </c>
      <c r="M66" t="s">
        <v>92</v>
      </c>
      <c r="N66" s="2">
        <v>41384</v>
      </c>
      <c r="O66" s="2">
        <v>43299</v>
      </c>
      <c r="P66" t="s">
        <v>18</v>
      </c>
      <c r="Q66" t="s">
        <v>335</v>
      </c>
      <c r="R66" s="5" t="s">
        <v>25</v>
      </c>
      <c r="S66" s="6" t="s">
        <v>208</v>
      </c>
      <c r="U66" s="74">
        <v>41730</v>
      </c>
      <c r="V66" s="52" t="s">
        <v>7</v>
      </c>
      <c r="W66" s="52">
        <v>1</v>
      </c>
      <c r="X66" s="52" t="s">
        <v>260</v>
      </c>
      <c r="Y66" s="58">
        <v>459677.13599999982</v>
      </c>
      <c r="Z66" s="58">
        <v>0</v>
      </c>
      <c r="AA66" s="59">
        <v>0</v>
      </c>
      <c r="AB66" s="60">
        <v>1609.5137815126045</v>
      </c>
      <c r="AC66" s="58">
        <v>0</v>
      </c>
      <c r="AD66" s="52">
        <v>285.59999999999997</v>
      </c>
      <c r="AE66" s="52" t="s">
        <v>41</v>
      </c>
      <c r="AF66" s="52" t="s">
        <v>258</v>
      </c>
      <c r="AG66" s="52" t="s">
        <v>41</v>
      </c>
      <c r="AH66" s="61">
        <v>41442</v>
      </c>
      <c r="AI66" s="61">
        <v>47285</v>
      </c>
      <c r="AJ66" s="52" t="s">
        <v>39</v>
      </c>
      <c r="AK66" s="52" t="s">
        <v>37</v>
      </c>
      <c r="AL66" s="62" t="s">
        <v>37</v>
      </c>
      <c r="AM66" s="63" t="s">
        <v>9</v>
      </c>
      <c r="AN66" s="75">
        <v>16</v>
      </c>
      <c r="BK66" s="1">
        <v>42005</v>
      </c>
      <c r="BL66" t="s">
        <v>185</v>
      </c>
      <c r="BM66">
        <v>0</v>
      </c>
      <c r="BN66" t="s">
        <v>231</v>
      </c>
      <c r="BO66" s="4">
        <v>1179546</v>
      </c>
      <c r="BP66" s="4">
        <v>103446.1842</v>
      </c>
      <c r="BQ66" s="3">
        <v>8.77E-2</v>
      </c>
      <c r="BR66" s="7">
        <v>1424.572463768116</v>
      </c>
      <c r="BS66" s="4">
        <v>124.93500507246377</v>
      </c>
      <c r="BT66">
        <v>828</v>
      </c>
      <c r="BU66" t="s">
        <v>44</v>
      </c>
      <c r="BV66" t="s">
        <v>72</v>
      </c>
      <c r="BW66" t="s">
        <v>71</v>
      </c>
      <c r="BX66" s="2">
        <v>41351</v>
      </c>
      <c r="BY66" s="2">
        <v>45122</v>
      </c>
      <c r="BZ66" t="s">
        <v>18</v>
      </c>
      <c r="CA66" t="s">
        <v>42</v>
      </c>
      <c r="CB66" s="5" t="s">
        <v>42</v>
      </c>
      <c r="CC66" s="6" t="s">
        <v>9</v>
      </c>
      <c r="CD66">
        <f t="shared" si="0"/>
        <v>10.3</v>
      </c>
    </row>
    <row r="67" spans="1:82">
      <c r="A67" s="1">
        <v>42401</v>
      </c>
      <c r="B67" t="s">
        <v>7</v>
      </c>
      <c r="C67">
        <v>1</v>
      </c>
      <c r="D67" t="s">
        <v>235</v>
      </c>
      <c r="E67" s="4">
        <v>685414.79999999993</v>
      </c>
      <c r="F67" s="4">
        <v>65731.279319999987</v>
      </c>
      <c r="G67" s="3">
        <v>9.5899999999999985E-2</v>
      </c>
      <c r="H67" s="7">
        <v>1832.4639076034648</v>
      </c>
      <c r="I67" s="4">
        <v>175.73328873917225</v>
      </c>
      <c r="J67">
        <v>374.03999999999996</v>
      </c>
      <c r="K67" t="s">
        <v>11</v>
      </c>
      <c r="L67" t="s">
        <v>92</v>
      </c>
      <c r="M67" t="s">
        <v>92</v>
      </c>
      <c r="N67" s="2">
        <v>41384</v>
      </c>
      <c r="O67" s="2">
        <v>43299</v>
      </c>
      <c r="P67" t="s">
        <v>18</v>
      </c>
      <c r="Q67" t="s">
        <v>335</v>
      </c>
      <c r="R67" s="5" t="s">
        <v>25</v>
      </c>
      <c r="S67" s="6" t="s">
        <v>208</v>
      </c>
      <c r="U67" s="74">
        <v>41730</v>
      </c>
      <c r="V67" s="52" t="s">
        <v>7</v>
      </c>
      <c r="W67" s="52">
        <v>1</v>
      </c>
      <c r="X67" s="52" t="s">
        <v>262</v>
      </c>
      <c r="Y67" s="58">
        <v>565922.59200000018</v>
      </c>
      <c r="Z67" s="58">
        <v>0</v>
      </c>
      <c r="AA67" s="59">
        <v>0</v>
      </c>
      <c r="AB67" s="60">
        <v>817.33476603119618</v>
      </c>
      <c r="AC67" s="58">
        <v>0</v>
      </c>
      <c r="AD67" s="52">
        <v>692.4</v>
      </c>
      <c r="AE67" s="52" t="s">
        <v>41</v>
      </c>
      <c r="AF67" s="52" t="s">
        <v>258</v>
      </c>
      <c r="AG67" s="52" t="s">
        <v>41</v>
      </c>
      <c r="AH67" s="61">
        <v>41442</v>
      </c>
      <c r="AI67" s="61">
        <v>47285</v>
      </c>
      <c r="AJ67" s="52" t="s">
        <v>39</v>
      </c>
      <c r="AK67" s="52" t="s">
        <v>37</v>
      </c>
      <c r="AL67" s="62" t="s">
        <v>37</v>
      </c>
      <c r="AM67" s="63" t="s">
        <v>9</v>
      </c>
      <c r="AN67" s="75">
        <v>16</v>
      </c>
      <c r="BK67" s="1">
        <v>42005</v>
      </c>
      <c r="BL67" t="s">
        <v>185</v>
      </c>
      <c r="BM67">
        <v>0</v>
      </c>
      <c r="BN67" t="s">
        <v>269</v>
      </c>
      <c r="BO67" s="4">
        <v>1301212.7279999999</v>
      </c>
      <c r="BP67" s="4">
        <v>75730.580769599997</v>
      </c>
      <c r="BQ67" s="3">
        <v>5.8200000000000002E-2</v>
      </c>
      <c r="BR67" s="7">
        <v>3453.3246496815282</v>
      </c>
      <c r="BS67" s="4">
        <v>200.98349461146495</v>
      </c>
      <c r="BT67">
        <v>376.8</v>
      </c>
      <c r="BU67" t="s">
        <v>60</v>
      </c>
      <c r="BV67" t="s">
        <v>61</v>
      </c>
      <c r="BW67" t="s">
        <v>234</v>
      </c>
      <c r="BX67" s="2">
        <v>41291</v>
      </c>
      <c r="BY67" s="2">
        <v>44407</v>
      </c>
      <c r="BZ67" t="s">
        <v>39</v>
      </c>
      <c r="CA67" t="s">
        <v>208</v>
      </c>
      <c r="CB67" s="5" t="s">
        <v>208</v>
      </c>
      <c r="CC67" s="6" t="s">
        <v>9</v>
      </c>
      <c r="CD67">
        <f t="shared" si="0"/>
        <v>8.5</v>
      </c>
    </row>
    <row r="68" spans="1:82">
      <c r="A68" s="1">
        <v>42401</v>
      </c>
      <c r="B68" t="s">
        <v>7</v>
      </c>
      <c r="C68">
        <v>1</v>
      </c>
      <c r="D68" t="s">
        <v>238</v>
      </c>
      <c r="E68" s="4">
        <v>388472.28</v>
      </c>
      <c r="F68" s="4">
        <v>65884.898688000001</v>
      </c>
      <c r="G68" s="3">
        <v>0.1696</v>
      </c>
      <c r="H68" s="7">
        <v>1035.9260800000002</v>
      </c>
      <c r="I68" s="4">
        <v>175.69306316800001</v>
      </c>
      <c r="J68">
        <v>375</v>
      </c>
      <c r="K68" t="s">
        <v>11</v>
      </c>
      <c r="L68" t="s">
        <v>92</v>
      </c>
      <c r="M68" t="s">
        <v>92</v>
      </c>
      <c r="N68" s="2">
        <v>41384</v>
      </c>
      <c r="O68" s="2">
        <v>43299</v>
      </c>
      <c r="P68" t="s">
        <v>18</v>
      </c>
      <c r="Q68" t="s">
        <v>335</v>
      </c>
      <c r="R68" s="5" t="s">
        <v>25</v>
      </c>
      <c r="S68" s="6" t="s">
        <v>208</v>
      </c>
      <c r="U68" s="74">
        <v>41730</v>
      </c>
      <c r="V68" s="52" t="s">
        <v>7</v>
      </c>
      <c r="W68" s="52">
        <v>1</v>
      </c>
      <c r="X68" s="52" t="s">
        <v>265</v>
      </c>
      <c r="Y68" s="58">
        <v>398683.47600000002</v>
      </c>
      <c r="Z68" s="58">
        <v>0</v>
      </c>
      <c r="AA68" s="59">
        <v>0</v>
      </c>
      <c r="AB68" s="60">
        <v>743.25778523489942</v>
      </c>
      <c r="AC68" s="58">
        <v>0</v>
      </c>
      <c r="AD68" s="52">
        <v>536.4</v>
      </c>
      <c r="AE68" s="52" t="s">
        <v>41</v>
      </c>
      <c r="AF68" s="52" t="s">
        <v>258</v>
      </c>
      <c r="AG68" s="52" t="s">
        <v>41</v>
      </c>
      <c r="AH68" s="61">
        <v>41442</v>
      </c>
      <c r="AI68" s="61">
        <v>47285</v>
      </c>
      <c r="AJ68" s="52" t="s">
        <v>39</v>
      </c>
      <c r="AK68" s="52" t="s">
        <v>37</v>
      </c>
      <c r="AL68" s="62" t="s">
        <v>37</v>
      </c>
      <c r="AM68" s="63" t="s">
        <v>9</v>
      </c>
      <c r="AN68" s="75">
        <v>16</v>
      </c>
      <c r="BK68" s="1">
        <v>42005</v>
      </c>
      <c r="BL68" t="s">
        <v>185</v>
      </c>
      <c r="BM68">
        <v>0</v>
      </c>
      <c r="BN68" t="s">
        <v>232</v>
      </c>
      <c r="BO68" s="4">
        <v>407340</v>
      </c>
      <c r="BP68" s="4">
        <v>50210.84304</v>
      </c>
      <c r="BQ68" s="3">
        <v>0.12326519133893062</v>
      </c>
      <c r="BR68" s="7">
        <v>1095.2826535880226</v>
      </c>
      <c r="BS68" s="4">
        <v>135.01022586473928</v>
      </c>
      <c r="BT68">
        <v>371.904</v>
      </c>
      <c r="BU68" t="s">
        <v>44</v>
      </c>
      <c r="BV68" t="s">
        <v>72</v>
      </c>
      <c r="BW68" t="s">
        <v>126</v>
      </c>
      <c r="BX68" s="2">
        <v>41337</v>
      </c>
      <c r="BY68" s="2">
        <v>46917</v>
      </c>
      <c r="BZ68" t="s">
        <v>24</v>
      </c>
      <c r="CA68">
        <v>0.08</v>
      </c>
      <c r="CB68" s="5">
        <v>0.08</v>
      </c>
      <c r="CC68" s="6" t="s">
        <v>9</v>
      </c>
      <c r="CD68">
        <f t="shared" si="0"/>
        <v>15.3</v>
      </c>
    </row>
    <row r="69" spans="1:82">
      <c r="A69" s="1">
        <v>42430</v>
      </c>
      <c r="B69" t="s">
        <v>7</v>
      </c>
      <c r="C69">
        <v>1</v>
      </c>
      <c r="D69" t="s">
        <v>235</v>
      </c>
      <c r="E69" s="4">
        <v>577231.19999999995</v>
      </c>
      <c r="F69" s="4">
        <v>68171.004719999997</v>
      </c>
      <c r="G69" s="3">
        <v>0.11810000000000001</v>
      </c>
      <c r="H69" s="7">
        <v>1543.2338787295478</v>
      </c>
      <c r="I69" s="4">
        <v>182.25592107795958</v>
      </c>
      <c r="J69">
        <v>374.03999999999996</v>
      </c>
      <c r="K69" t="s">
        <v>11</v>
      </c>
      <c r="L69" t="s">
        <v>92</v>
      </c>
      <c r="M69" t="s">
        <v>92</v>
      </c>
      <c r="N69" s="2">
        <v>41384</v>
      </c>
      <c r="O69" s="2">
        <v>43299</v>
      </c>
      <c r="P69" t="s">
        <v>18</v>
      </c>
      <c r="Q69" t="s">
        <v>335</v>
      </c>
      <c r="R69" s="5" t="s">
        <v>25</v>
      </c>
      <c r="S69" s="6" t="s">
        <v>208</v>
      </c>
      <c r="U69" s="74">
        <v>41730</v>
      </c>
      <c r="V69" s="52" t="s">
        <v>7</v>
      </c>
      <c r="W69" s="52">
        <v>1</v>
      </c>
      <c r="X69" s="52" t="s">
        <v>266</v>
      </c>
      <c r="Y69" s="58">
        <v>153600.7319999999</v>
      </c>
      <c r="Z69" s="58">
        <v>0</v>
      </c>
      <c r="AA69" s="59">
        <v>0</v>
      </c>
      <c r="AB69" s="60">
        <v>361.58364406779634</v>
      </c>
      <c r="AC69" s="58">
        <v>0</v>
      </c>
      <c r="AD69" s="52">
        <v>424.8</v>
      </c>
      <c r="AE69" s="52" t="s">
        <v>41</v>
      </c>
      <c r="AF69" s="52" t="s">
        <v>258</v>
      </c>
      <c r="AG69" s="52" t="s">
        <v>41</v>
      </c>
      <c r="AH69" s="61">
        <v>41442</v>
      </c>
      <c r="AI69" s="61">
        <v>47285</v>
      </c>
      <c r="AJ69" s="52" t="s">
        <v>39</v>
      </c>
      <c r="AK69" s="52" t="s">
        <v>37</v>
      </c>
      <c r="AL69" s="62" t="s">
        <v>37</v>
      </c>
      <c r="AM69" s="63" t="s">
        <v>9</v>
      </c>
      <c r="AN69" s="75">
        <v>16</v>
      </c>
      <c r="BK69" s="1">
        <v>42036</v>
      </c>
      <c r="BL69" t="s">
        <v>185</v>
      </c>
      <c r="BM69">
        <v>0</v>
      </c>
      <c r="BN69" t="s">
        <v>207</v>
      </c>
      <c r="BO69" s="4">
        <v>1055191.1279999998</v>
      </c>
      <c r="BP69" s="4">
        <v>52759.556400000009</v>
      </c>
      <c r="BQ69" s="3">
        <v>5.0000000000000017E-2</v>
      </c>
      <c r="BR69" s="7">
        <v>2418.3881738173814</v>
      </c>
      <c r="BS69" s="4">
        <v>120.9194086908691</v>
      </c>
      <c r="BT69">
        <v>436.32</v>
      </c>
      <c r="BU69" t="s">
        <v>44</v>
      </c>
      <c r="BV69" t="s">
        <v>72</v>
      </c>
      <c r="BW69" t="s">
        <v>126</v>
      </c>
      <c r="BX69" s="2">
        <v>41379</v>
      </c>
      <c r="BY69" s="2">
        <v>46947</v>
      </c>
      <c r="BZ69" t="s">
        <v>18</v>
      </c>
      <c r="CA69" t="s">
        <v>208</v>
      </c>
      <c r="CB69" s="5" t="s">
        <v>208</v>
      </c>
      <c r="CC69" s="6" t="s">
        <v>9</v>
      </c>
      <c r="CD69">
        <f t="shared" si="0"/>
        <v>15.3</v>
      </c>
    </row>
    <row r="70" spans="1:82">
      <c r="A70" s="1">
        <v>42430</v>
      </c>
      <c r="B70" t="s">
        <v>7</v>
      </c>
      <c r="C70">
        <v>1</v>
      </c>
      <c r="D70" t="s">
        <v>238</v>
      </c>
      <c r="E70" s="4">
        <v>322916.64</v>
      </c>
      <c r="F70" s="4">
        <v>68361.452688000005</v>
      </c>
      <c r="G70" s="3">
        <v>0.2117</v>
      </c>
      <c r="H70" s="7">
        <v>861.11104</v>
      </c>
      <c r="I70" s="4">
        <v>182.297207168</v>
      </c>
      <c r="J70">
        <v>375</v>
      </c>
      <c r="K70" t="s">
        <v>11</v>
      </c>
      <c r="L70" t="s">
        <v>92</v>
      </c>
      <c r="M70" t="s">
        <v>92</v>
      </c>
      <c r="N70" s="2">
        <v>41384</v>
      </c>
      <c r="O70" s="2">
        <v>43299</v>
      </c>
      <c r="P70" t="s">
        <v>18</v>
      </c>
      <c r="Q70" t="s">
        <v>335</v>
      </c>
      <c r="R70" s="5" t="s">
        <v>25</v>
      </c>
      <c r="S70" s="6" t="s">
        <v>208</v>
      </c>
      <c r="U70" s="74">
        <v>41730</v>
      </c>
      <c r="V70" s="52" t="s">
        <v>7</v>
      </c>
      <c r="W70" s="52">
        <v>1</v>
      </c>
      <c r="X70" s="52" t="s">
        <v>292</v>
      </c>
      <c r="Y70" s="58">
        <v>2605159.8600000008</v>
      </c>
      <c r="Z70" s="58">
        <v>0</v>
      </c>
      <c r="AA70" s="59">
        <v>0</v>
      </c>
      <c r="AB70" s="60">
        <v>1047.2583453931504</v>
      </c>
      <c r="AC70" s="58">
        <v>0</v>
      </c>
      <c r="AD70" s="52">
        <v>2487.6</v>
      </c>
      <c r="AE70" s="52" t="s">
        <v>41</v>
      </c>
      <c r="AF70" s="52" t="s">
        <v>292</v>
      </c>
      <c r="AG70" s="52" t="s">
        <v>41</v>
      </c>
      <c r="AH70" s="61">
        <v>41442</v>
      </c>
      <c r="AI70" s="61">
        <v>47285</v>
      </c>
      <c r="AJ70" s="52" t="s">
        <v>39</v>
      </c>
      <c r="AK70" s="52" t="s">
        <v>37</v>
      </c>
      <c r="AL70" s="62" t="s">
        <v>37</v>
      </c>
      <c r="AM70" s="63" t="s">
        <v>9</v>
      </c>
      <c r="AN70" s="75">
        <v>16</v>
      </c>
      <c r="BK70" s="1">
        <v>42036</v>
      </c>
      <c r="BL70" t="s">
        <v>185</v>
      </c>
      <c r="BM70">
        <v>0</v>
      </c>
      <c r="BN70" t="s">
        <v>231</v>
      </c>
      <c r="BO70" s="4">
        <v>1284004.8</v>
      </c>
      <c r="BP70" s="4">
        <v>103490.78688</v>
      </c>
      <c r="BQ70" s="3">
        <v>8.0599999999999991E-2</v>
      </c>
      <c r="BR70" s="7">
        <v>1550.7304347826087</v>
      </c>
      <c r="BS70" s="4">
        <v>124.98887304347826</v>
      </c>
      <c r="BT70">
        <v>828</v>
      </c>
      <c r="BU70" t="s">
        <v>44</v>
      </c>
      <c r="BV70" t="s">
        <v>72</v>
      </c>
      <c r="BW70" t="s">
        <v>71</v>
      </c>
      <c r="BX70" s="2">
        <v>41351</v>
      </c>
      <c r="BY70" s="2">
        <v>45122</v>
      </c>
      <c r="BZ70" t="s">
        <v>18</v>
      </c>
      <c r="CA70" t="s">
        <v>42</v>
      </c>
      <c r="CB70" s="5" t="s">
        <v>42</v>
      </c>
      <c r="CC70" s="6" t="s">
        <v>9</v>
      </c>
      <c r="CD70">
        <f t="shared" si="0"/>
        <v>10.3</v>
      </c>
    </row>
    <row r="71" spans="1:82">
      <c r="A71" s="1">
        <v>42461</v>
      </c>
      <c r="B71" t="s">
        <v>7</v>
      </c>
      <c r="C71">
        <v>1</v>
      </c>
      <c r="D71" t="s">
        <v>235</v>
      </c>
      <c r="E71" s="4">
        <v>703733.16</v>
      </c>
      <c r="F71" s="4">
        <v>75229.074804000003</v>
      </c>
      <c r="G71" s="3">
        <v>0.1069</v>
      </c>
      <c r="H71" s="7">
        <v>1881.4382418992625</v>
      </c>
      <c r="I71" s="4">
        <v>201.12574805903114</v>
      </c>
      <c r="J71">
        <v>374.03999999999996</v>
      </c>
      <c r="K71" t="s">
        <v>11</v>
      </c>
      <c r="L71" t="s">
        <v>92</v>
      </c>
      <c r="M71" t="s">
        <v>92</v>
      </c>
      <c r="N71" s="2">
        <v>41384</v>
      </c>
      <c r="O71" s="2">
        <v>43299</v>
      </c>
      <c r="P71" t="s">
        <v>18</v>
      </c>
      <c r="Q71" t="s">
        <v>335</v>
      </c>
      <c r="R71" s="5" t="s">
        <v>25</v>
      </c>
      <c r="S71" s="6" t="s">
        <v>208</v>
      </c>
      <c r="U71" s="74">
        <v>41760</v>
      </c>
      <c r="V71" s="52" t="s">
        <v>7</v>
      </c>
      <c r="W71" s="52">
        <v>1</v>
      </c>
      <c r="X71" s="52" t="s">
        <v>257</v>
      </c>
      <c r="Y71" s="58">
        <v>334491.43199999997</v>
      </c>
      <c r="Z71" s="58">
        <v>0</v>
      </c>
      <c r="AA71" s="59">
        <v>0</v>
      </c>
      <c r="AB71" s="60">
        <v>546.55462745098032</v>
      </c>
      <c r="AC71" s="58">
        <v>0</v>
      </c>
      <c r="AD71" s="52">
        <v>612</v>
      </c>
      <c r="AE71" s="52" t="s">
        <v>41</v>
      </c>
      <c r="AF71" s="52" t="s">
        <v>258</v>
      </c>
      <c r="AG71" s="52" t="s">
        <v>41</v>
      </c>
      <c r="AH71" s="61">
        <v>41442</v>
      </c>
      <c r="AI71" s="61">
        <v>47285</v>
      </c>
      <c r="AJ71" s="52" t="s">
        <v>39</v>
      </c>
      <c r="AK71" s="52" t="s">
        <v>37</v>
      </c>
      <c r="AL71" s="62" t="s">
        <v>37</v>
      </c>
      <c r="AM71" s="63" t="s">
        <v>9</v>
      </c>
      <c r="AN71" s="75">
        <v>16</v>
      </c>
      <c r="BK71" s="1">
        <v>42036</v>
      </c>
      <c r="BL71" t="s">
        <v>185</v>
      </c>
      <c r="BM71">
        <v>0</v>
      </c>
      <c r="BN71" t="s">
        <v>269</v>
      </c>
      <c r="BO71" s="4">
        <v>1189746.5160000001</v>
      </c>
      <c r="BP71" s="4">
        <v>69957.095140799996</v>
      </c>
      <c r="BQ71" s="3">
        <v>5.8799999999999991E-2</v>
      </c>
      <c r="BR71" s="7">
        <v>3157.5013694267518</v>
      </c>
      <c r="BS71" s="4">
        <v>185.66108052229299</v>
      </c>
      <c r="BT71">
        <v>376.8</v>
      </c>
      <c r="BU71" t="s">
        <v>60</v>
      </c>
      <c r="BV71" t="s">
        <v>61</v>
      </c>
      <c r="BW71" t="s">
        <v>234</v>
      </c>
      <c r="BX71" s="2">
        <v>41291</v>
      </c>
      <c r="BY71" s="2">
        <v>44407</v>
      </c>
      <c r="BZ71" t="s">
        <v>39</v>
      </c>
      <c r="CA71" t="s">
        <v>208</v>
      </c>
      <c r="CB71" s="5" t="s">
        <v>208</v>
      </c>
      <c r="CC71" s="6" t="s">
        <v>9</v>
      </c>
      <c r="CD71">
        <f t="shared" si="0"/>
        <v>8.5</v>
      </c>
    </row>
    <row r="72" spans="1:82">
      <c r="A72" s="1">
        <v>42461</v>
      </c>
      <c r="B72" t="s">
        <v>7</v>
      </c>
      <c r="C72">
        <v>1</v>
      </c>
      <c r="D72" t="s">
        <v>238</v>
      </c>
      <c r="E72" s="4">
        <v>331641.59999999998</v>
      </c>
      <c r="F72" s="4">
        <v>75415.299840000007</v>
      </c>
      <c r="G72" s="3">
        <v>0.22740000000000005</v>
      </c>
      <c r="H72" s="7">
        <v>884.37759999999992</v>
      </c>
      <c r="I72" s="4">
        <v>201.10746624000001</v>
      </c>
      <c r="J72">
        <v>375</v>
      </c>
      <c r="K72" t="s">
        <v>11</v>
      </c>
      <c r="L72" t="s">
        <v>92</v>
      </c>
      <c r="M72" t="s">
        <v>92</v>
      </c>
      <c r="N72" s="2">
        <v>41384</v>
      </c>
      <c r="O72" s="2">
        <v>43299</v>
      </c>
      <c r="P72" t="s">
        <v>18</v>
      </c>
      <c r="Q72" t="s">
        <v>335</v>
      </c>
      <c r="R72" s="5" t="s">
        <v>25</v>
      </c>
      <c r="S72" s="6" t="s">
        <v>208</v>
      </c>
      <c r="U72" s="74">
        <v>41760</v>
      </c>
      <c r="V72" s="52" t="s">
        <v>7</v>
      </c>
      <c r="W72" s="52">
        <v>1</v>
      </c>
      <c r="X72" s="52" t="s">
        <v>259</v>
      </c>
      <c r="Y72" s="58">
        <v>368948.37599999999</v>
      </c>
      <c r="Z72" s="58">
        <v>0</v>
      </c>
      <c r="AA72" s="59">
        <v>0</v>
      </c>
      <c r="AB72" s="60">
        <v>774.45083123425695</v>
      </c>
      <c r="AC72" s="58">
        <v>0</v>
      </c>
      <c r="AD72" s="52">
        <v>476.4</v>
      </c>
      <c r="AE72" s="52" t="s">
        <v>41</v>
      </c>
      <c r="AF72" s="52" t="s">
        <v>258</v>
      </c>
      <c r="AG72" s="52" t="s">
        <v>41</v>
      </c>
      <c r="AH72" s="61">
        <v>41442</v>
      </c>
      <c r="AI72" s="61">
        <v>47285</v>
      </c>
      <c r="AJ72" s="52" t="s">
        <v>39</v>
      </c>
      <c r="AK72" s="52" t="s">
        <v>37</v>
      </c>
      <c r="AL72" s="62" t="s">
        <v>37</v>
      </c>
      <c r="AM72" s="63" t="s">
        <v>9</v>
      </c>
      <c r="AN72" s="75">
        <v>16</v>
      </c>
      <c r="BK72" s="1">
        <v>42036</v>
      </c>
      <c r="BL72" t="s">
        <v>185</v>
      </c>
      <c r="BM72">
        <v>0</v>
      </c>
      <c r="BN72" t="s">
        <v>232</v>
      </c>
      <c r="BO72" s="4">
        <v>407340</v>
      </c>
      <c r="BP72" s="4">
        <v>50210.84304</v>
      </c>
      <c r="BQ72" s="3">
        <v>0.12326519133893062</v>
      </c>
      <c r="BR72" s="7">
        <v>1095.2826535880226</v>
      </c>
      <c r="BS72" s="4">
        <v>135.01022586473928</v>
      </c>
      <c r="BT72">
        <v>371.904</v>
      </c>
      <c r="BU72" t="s">
        <v>44</v>
      </c>
      <c r="BV72" t="s">
        <v>72</v>
      </c>
      <c r="BW72" t="s">
        <v>126</v>
      </c>
      <c r="BX72" s="2">
        <v>41337</v>
      </c>
      <c r="BY72" s="2">
        <v>46917</v>
      </c>
      <c r="BZ72" t="s">
        <v>24</v>
      </c>
      <c r="CA72">
        <v>0.08</v>
      </c>
      <c r="CB72" s="5">
        <v>0.08</v>
      </c>
      <c r="CC72" s="6" t="s">
        <v>9</v>
      </c>
      <c r="CD72">
        <f t="shared" si="0"/>
        <v>15.3</v>
      </c>
    </row>
    <row r="73" spans="1:82">
      <c r="A73" s="1">
        <v>42491</v>
      </c>
      <c r="B73" t="s">
        <v>7</v>
      </c>
      <c r="C73">
        <v>1</v>
      </c>
      <c r="D73" t="s">
        <v>235</v>
      </c>
      <c r="E73" s="4">
        <v>560036.4</v>
      </c>
      <c r="F73" s="4">
        <v>71404.641000000003</v>
      </c>
      <c r="G73" s="3">
        <v>0.1275</v>
      </c>
      <c r="H73" s="7">
        <v>1497.263394289381</v>
      </c>
      <c r="I73" s="4">
        <v>190.90108277189609</v>
      </c>
      <c r="J73">
        <v>374.03999999999996</v>
      </c>
      <c r="K73" t="s">
        <v>11</v>
      </c>
      <c r="L73" t="s">
        <v>92</v>
      </c>
      <c r="M73" t="s">
        <v>92</v>
      </c>
      <c r="N73" s="2">
        <v>41384</v>
      </c>
      <c r="O73" s="2">
        <v>43299</v>
      </c>
      <c r="P73" t="s">
        <v>18</v>
      </c>
      <c r="Q73" t="s">
        <v>335</v>
      </c>
      <c r="R73" s="5" t="s">
        <v>25</v>
      </c>
      <c r="S73" s="6" t="s">
        <v>208</v>
      </c>
      <c r="U73" s="74">
        <v>41760</v>
      </c>
      <c r="V73" s="52" t="s">
        <v>7</v>
      </c>
      <c r="W73" s="52">
        <v>1</v>
      </c>
      <c r="X73" s="52" t="s">
        <v>260</v>
      </c>
      <c r="Y73" s="58">
        <v>583528.12800000003</v>
      </c>
      <c r="Z73" s="58">
        <v>0</v>
      </c>
      <c r="AA73" s="59">
        <v>0</v>
      </c>
      <c r="AB73" s="60">
        <v>2043.1657142857146</v>
      </c>
      <c r="AC73" s="58">
        <v>0</v>
      </c>
      <c r="AD73" s="52">
        <v>285.59999999999997</v>
      </c>
      <c r="AE73" s="52" t="s">
        <v>41</v>
      </c>
      <c r="AF73" s="52" t="s">
        <v>258</v>
      </c>
      <c r="AG73" s="52" t="s">
        <v>41</v>
      </c>
      <c r="AH73" s="61">
        <v>41442</v>
      </c>
      <c r="AI73" s="61">
        <v>47285</v>
      </c>
      <c r="AJ73" s="52" t="s">
        <v>39</v>
      </c>
      <c r="AK73" s="52" t="s">
        <v>37</v>
      </c>
      <c r="AL73" s="62" t="s">
        <v>37</v>
      </c>
      <c r="AM73" s="63" t="s">
        <v>9</v>
      </c>
      <c r="AN73" s="75">
        <v>16</v>
      </c>
      <c r="BK73" s="1">
        <v>42064</v>
      </c>
      <c r="BL73" t="s">
        <v>185</v>
      </c>
      <c r="BM73">
        <v>0</v>
      </c>
      <c r="BN73" t="s">
        <v>207</v>
      </c>
      <c r="BO73" s="4">
        <v>1034758.392</v>
      </c>
      <c r="BP73" s="4">
        <v>51737.919600000001</v>
      </c>
      <c r="BQ73" s="3">
        <v>0.05</v>
      </c>
      <c r="BR73" s="7">
        <v>2371.5584708470847</v>
      </c>
      <c r="BS73" s="4">
        <v>118.57792354235424</v>
      </c>
      <c r="BT73">
        <v>436.32</v>
      </c>
      <c r="BU73" t="s">
        <v>44</v>
      </c>
      <c r="BV73" t="s">
        <v>72</v>
      </c>
      <c r="BW73" t="s">
        <v>126</v>
      </c>
      <c r="BX73" s="2">
        <v>41379</v>
      </c>
      <c r="BY73" s="2">
        <v>46947</v>
      </c>
      <c r="BZ73" t="s">
        <v>18</v>
      </c>
      <c r="CA73" t="s">
        <v>208</v>
      </c>
      <c r="CB73" s="5" t="s">
        <v>208</v>
      </c>
      <c r="CC73" s="6" t="s">
        <v>9</v>
      </c>
      <c r="CD73">
        <f t="shared" si="0"/>
        <v>15.3</v>
      </c>
    </row>
    <row r="74" spans="1:82">
      <c r="A74" s="1">
        <v>42491</v>
      </c>
      <c r="B74" t="s">
        <v>7</v>
      </c>
      <c r="C74">
        <v>1</v>
      </c>
      <c r="D74" t="s">
        <v>238</v>
      </c>
      <c r="E74" s="4">
        <v>336265.92</v>
      </c>
      <c r="F74" s="4">
        <v>71557.387775999989</v>
      </c>
      <c r="G74" s="3">
        <v>0.21279999999999999</v>
      </c>
      <c r="H74" s="7">
        <v>896.70911999999998</v>
      </c>
      <c r="I74" s="4">
        <v>190.81970073599996</v>
      </c>
      <c r="J74">
        <v>375</v>
      </c>
      <c r="K74" t="s">
        <v>11</v>
      </c>
      <c r="L74" t="s">
        <v>92</v>
      </c>
      <c r="M74" t="s">
        <v>92</v>
      </c>
      <c r="N74" s="2">
        <v>41384</v>
      </c>
      <c r="O74" s="2">
        <v>43299</v>
      </c>
      <c r="P74" t="s">
        <v>18</v>
      </c>
      <c r="Q74" t="s">
        <v>335</v>
      </c>
      <c r="R74" s="5" t="s">
        <v>25</v>
      </c>
      <c r="S74" s="6" t="s">
        <v>208</v>
      </c>
      <c r="U74" s="74">
        <v>41760</v>
      </c>
      <c r="V74" s="52" t="s">
        <v>7</v>
      </c>
      <c r="W74" s="52">
        <v>1</v>
      </c>
      <c r="X74" s="52" t="s">
        <v>262</v>
      </c>
      <c r="Y74" s="58">
        <v>632649.06000000006</v>
      </c>
      <c r="Z74" s="58">
        <v>0</v>
      </c>
      <c r="AA74" s="59">
        <v>0</v>
      </c>
      <c r="AB74" s="60">
        <v>913.7045927209706</v>
      </c>
      <c r="AC74" s="58">
        <v>0</v>
      </c>
      <c r="AD74" s="52">
        <v>692.4</v>
      </c>
      <c r="AE74" s="52" t="s">
        <v>41</v>
      </c>
      <c r="AF74" s="52" t="s">
        <v>258</v>
      </c>
      <c r="AG74" s="52" t="s">
        <v>41</v>
      </c>
      <c r="AH74" s="61">
        <v>41442</v>
      </c>
      <c r="AI74" s="61">
        <v>47285</v>
      </c>
      <c r="AJ74" s="52" t="s">
        <v>39</v>
      </c>
      <c r="AK74" s="52" t="s">
        <v>37</v>
      </c>
      <c r="AL74" s="62" t="s">
        <v>37</v>
      </c>
      <c r="AM74" s="63" t="s">
        <v>9</v>
      </c>
      <c r="AN74" s="75">
        <v>16</v>
      </c>
      <c r="BK74" s="1">
        <v>42064</v>
      </c>
      <c r="BL74" t="s">
        <v>185</v>
      </c>
      <c r="BM74">
        <v>0</v>
      </c>
      <c r="BN74" t="s">
        <v>231</v>
      </c>
      <c r="BO74" s="4">
        <v>1448407.2</v>
      </c>
      <c r="BP74" s="4">
        <v>108630.54</v>
      </c>
      <c r="BQ74" s="3">
        <v>7.4999999999999997E-2</v>
      </c>
      <c r="BR74" s="7">
        <v>1749.2840579710144</v>
      </c>
      <c r="BS74" s="4">
        <v>131.19630434782607</v>
      </c>
      <c r="BT74">
        <v>828</v>
      </c>
      <c r="BU74" t="s">
        <v>44</v>
      </c>
      <c r="BV74" t="s">
        <v>72</v>
      </c>
      <c r="BW74" t="s">
        <v>71</v>
      </c>
      <c r="BX74" s="2">
        <v>41351</v>
      </c>
      <c r="BY74" s="2">
        <v>45122</v>
      </c>
      <c r="BZ74" t="s">
        <v>18</v>
      </c>
      <c r="CA74" t="s">
        <v>42</v>
      </c>
      <c r="CB74" s="5" t="s">
        <v>42</v>
      </c>
      <c r="CC74" s="6" t="s">
        <v>9</v>
      </c>
      <c r="CD74">
        <f t="shared" si="0"/>
        <v>10.3</v>
      </c>
    </row>
    <row r="75" spans="1:82">
      <c r="A75" s="1">
        <v>42522</v>
      </c>
      <c r="B75" t="s">
        <v>7</v>
      </c>
      <c r="C75">
        <v>1</v>
      </c>
      <c r="D75" t="s">
        <v>238</v>
      </c>
      <c r="E75" s="4">
        <v>357570</v>
      </c>
      <c r="F75" s="4">
        <v>59749.946999999993</v>
      </c>
      <c r="G75" s="3">
        <v>0.16709999999999997</v>
      </c>
      <c r="H75" s="7">
        <v>953.52</v>
      </c>
      <c r="I75" s="4">
        <v>159.33319199999997</v>
      </c>
      <c r="J75">
        <v>375</v>
      </c>
      <c r="K75" t="s">
        <v>11</v>
      </c>
      <c r="L75" t="s">
        <v>92</v>
      </c>
      <c r="M75" t="s">
        <v>92</v>
      </c>
      <c r="N75" s="2">
        <v>41384</v>
      </c>
      <c r="O75" s="2">
        <v>43299</v>
      </c>
      <c r="P75" t="s">
        <v>18</v>
      </c>
      <c r="Q75" t="s">
        <v>335</v>
      </c>
      <c r="R75" s="5" t="s">
        <v>25</v>
      </c>
      <c r="S75" s="6" t="s">
        <v>208</v>
      </c>
      <c r="U75" s="74">
        <v>41760</v>
      </c>
      <c r="V75" s="52" t="s">
        <v>7</v>
      </c>
      <c r="W75" s="52">
        <v>1</v>
      </c>
      <c r="X75" s="52" t="s">
        <v>265</v>
      </c>
      <c r="Y75" s="58">
        <v>391170.74400000001</v>
      </c>
      <c r="Z75" s="58">
        <v>0</v>
      </c>
      <c r="AA75" s="59">
        <v>0</v>
      </c>
      <c r="AB75" s="60">
        <v>729.25194630872488</v>
      </c>
      <c r="AC75" s="58">
        <v>0</v>
      </c>
      <c r="AD75" s="52">
        <v>536.4</v>
      </c>
      <c r="AE75" s="52" t="s">
        <v>41</v>
      </c>
      <c r="AF75" s="52" t="s">
        <v>258</v>
      </c>
      <c r="AG75" s="52" t="s">
        <v>41</v>
      </c>
      <c r="AH75" s="61">
        <v>41442</v>
      </c>
      <c r="AI75" s="61">
        <v>47285</v>
      </c>
      <c r="AJ75" s="52" t="s">
        <v>39</v>
      </c>
      <c r="AK75" s="52" t="s">
        <v>37</v>
      </c>
      <c r="AL75" s="62" t="s">
        <v>37</v>
      </c>
      <c r="AM75" s="63" t="s">
        <v>9</v>
      </c>
      <c r="AN75" s="75">
        <v>16</v>
      </c>
      <c r="BK75" s="1">
        <v>42064</v>
      </c>
      <c r="BL75" t="s">
        <v>185</v>
      </c>
      <c r="BM75">
        <v>0</v>
      </c>
      <c r="BN75" t="s">
        <v>269</v>
      </c>
      <c r="BO75" s="4">
        <v>1689142.62</v>
      </c>
      <c r="BP75" s="4">
        <v>95943.300815999988</v>
      </c>
      <c r="BQ75" s="3">
        <v>5.6799999999999989E-2</v>
      </c>
      <c r="BR75" s="7">
        <v>4482.8625796178349</v>
      </c>
      <c r="BS75" s="4">
        <v>254.62659452229295</v>
      </c>
      <c r="BT75">
        <v>376.8</v>
      </c>
      <c r="BU75" t="s">
        <v>60</v>
      </c>
      <c r="BV75" t="s">
        <v>61</v>
      </c>
      <c r="BW75" t="s">
        <v>234</v>
      </c>
      <c r="BX75" s="2">
        <v>41291</v>
      </c>
      <c r="BY75" s="2">
        <v>44407</v>
      </c>
      <c r="BZ75" t="s">
        <v>39</v>
      </c>
      <c r="CA75" t="s">
        <v>208</v>
      </c>
      <c r="CB75" s="5" t="s">
        <v>208</v>
      </c>
      <c r="CC75" s="6" t="s">
        <v>9</v>
      </c>
      <c r="CD75">
        <f t="shared" si="0"/>
        <v>8.5</v>
      </c>
    </row>
    <row r="76" spans="1:82">
      <c r="A76" s="1">
        <v>42522</v>
      </c>
      <c r="B76" t="s">
        <v>7</v>
      </c>
      <c r="C76">
        <v>1</v>
      </c>
      <c r="D76" t="s">
        <v>235</v>
      </c>
      <c r="E76" s="4">
        <v>855278.4</v>
      </c>
      <c r="F76" s="4">
        <v>59612.90447999999</v>
      </c>
      <c r="G76" s="3">
        <v>6.9699999999999984E-2</v>
      </c>
      <c r="H76" s="7">
        <v>2286.5960859801094</v>
      </c>
      <c r="I76" s="4">
        <v>159.37574719281361</v>
      </c>
      <c r="J76">
        <v>374.03999999999996</v>
      </c>
      <c r="K76" t="s">
        <v>11</v>
      </c>
      <c r="L76" t="s">
        <v>92</v>
      </c>
      <c r="M76" t="s">
        <v>92</v>
      </c>
      <c r="N76" s="2">
        <v>41384</v>
      </c>
      <c r="O76" s="2">
        <v>43299</v>
      </c>
      <c r="P76" t="s">
        <v>18</v>
      </c>
      <c r="Q76" t="s">
        <v>335</v>
      </c>
      <c r="R76" s="5" t="s">
        <v>25</v>
      </c>
      <c r="S76" s="6" t="s">
        <v>208</v>
      </c>
      <c r="U76" s="74">
        <v>41760</v>
      </c>
      <c r="V76" s="52" t="s">
        <v>7</v>
      </c>
      <c r="W76" s="52">
        <v>1</v>
      </c>
      <c r="X76" s="52" t="s">
        <v>266</v>
      </c>
      <c r="Y76" s="58">
        <v>133407.408</v>
      </c>
      <c r="Z76" s="58">
        <v>0</v>
      </c>
      <c r="AA76" s="59">
        <v>0</v>
      </c>
      <c r="AB76" s="60">
        <v>314.04757062146894</v>
      </c>
      <c r="AC76" s="58">
        <v>0</v>
      </c>
      <c r="AD76" s="52">
        <v>424.8</v>
      </c>
      <c r="AE76" s="52" t="s">
        <v>41</v>
      </c>
      <c r="AF76" s="52" t="s">
        <v>258</v>
      </c>
      <c r="AG76" s="52" t="s">
        <v>41</v>
      </c>
      <c r="AH76" s="61">
        <v>41442</v>
      </c>
      <c r="AI76" s="61">
        <v>47285</v>
      </c>
      <c r="AJ76" s="52" t="s">
        <v>39</v>
      </c>
      <c r="AK76" s="52" t="s">
        <v>37</v>
      </c>
      <c r="AL76" s="62" t="s">
        <v>37</v>
      </c>
      <c r="AM76" s="63" t="s">
        <v>9</v>
      </c>
      <c r="AN76" s="75">
        <v>16</v>
      </c>
      <c r="BK76" s="1">
        <v>42064</v>
      </c>
      <c r="BL76" t="s">
        <v>185</v>
      </c>
      <c r="BM76">
        <v>0</v>
      </c>
      <c r="BN76" t="s">
        <v>232</v>
      </c>
      <c r="BO76" s="4">
        <v>407340</v>
      </c>
      <c r="BP76" s="4">
        <v>57484.59304</v>
      </c>
      <c r="BQ76" s="3">
        <v>0.1411218958118525</v>
      </c>
      <c r="BR76" s="7">
        <v>1095.2826535880226</v>
      </c>
      <c r="BS76" s="4">
        <v>154.56836452417829</v>
      </c>
      <c r="BT76">
        <v>371.904</v>
      </c>
      <c r="BU76" t="s">
        <v>44</v>
      </c>
      <c r="BV76" t="s">
        <v>72</v>
      </c>
      <c r="BW76" t="s">
        <v>126</v>
      </c>
      <c r="BX76" s="2">
        <v>41337</v>
      </c>
      <c r="BY76" s="2">
        <v>46917</v>
      </c>
      <c r="BZ76" t="s">
        <v>24</v>
      </c>
      <c r="CA76">
        <v>0.08</v>
      </c>
      <c r="CB76" s="5">
        <v>0.08</v>
      </c>
      <c r="CC76" s="6" t="s">
        <v>9</v>
      </c>
      <c r="CD76">
        <f t="shared" si="0"/>
        <v>15.3</v>
      </c>
    </row>
    <row r="77" spans="1:82">
      <c r="A77" s="1">
        <v>42552</v>
      </c>
      <c r="B77" t="s">
        <v>7</v>
      </c>
      <c r="C77">
        <v>1</v>
      </c>
      <c r="D77" t="s">
        <v>238</v>
      </c>
      <c r="E77" s="4">
        <v>284500.07999999996</v>
      </c>
      <c r="F77" s="4">
        <v>59062.216607999995</v>
      </c>
      <c r="G77" s="3">
        <v>0.20760000000000001</v>
      </c>
      <c r="H77" s="7">
        <v>758.66687999999988</v>
      </c>
      <c r="I77" s="4">
        <v>157.499244288</v>
      </c>
      <c r="J77">
        <v>375</v>
      </c>
      <c r="K77" t="s">
        <v>11</v>
      </c>
      <c r="L77" t="s">
        <v>92</v>
      </c>
      <c r="M77" t="s">
        <v>92</v>
      </c>
      <c r="N77" s="2">
        <v>41384</v>
      </c>
      <c r="O77" s="2">
        <v>43299</v>
      </c>
      <c r="P77" t="s">
        <v>18</v>
      </c>
      <c r="Q77" t="s">
        <v>438</v>
      </c>
      <c r="R77" s="5" t="s">
        <v>25</v>
      </c>
      <c r="S77" s="6" t="s">
        <v>598</v>
      </c>
      <c r="U77" s="74">
        <v>41760</v>
      </c>
      <c r="V77" s="52" t="s">
        <v>7</v>
      </c>
      <c r="W77" s="52">
        <v>1</v>
      </c>
      <c r="X77" s="52" t="s">
        <v>292</v>
      </c>
      <c r="Y77" s="58">
        <v>2659129.6319999998</v>
      </c>
      <c r="Z77" s="58">
        <v>0</v>
      </c>
      <c r="AA77" s="59">
        <v>0</v>
      </c>
      <c r="AB77" s="60">
        <v>1068.9538639652676</v>
      </c>
      <c r="AC77" s="58">
        <v>0</v>
      </c>
      <c r="AD77" s="52">
        <v>2487.6</v>
      </c>
      <c r="AE77" s="52" t="s">
        <v>41</v>
      </c>
      <c r="AF77" s="52" t="s">
        <v>292</v>
      </c>
      <c r="AG77" s="52" t="s">
        <v>41</v>
      </c>
      <c r="AH77" s="61">
        <v>41442</v>
      </c>
      <c r="AI77" s="61">
        <v>47285</v>
      </c>
      <c r="AJ77" s="52" t="s">
        <v>39</v>
      </c>
      <c r="AK77" s="52" t="s">
        <v>37</v>
      </c>
      <c r="AL77" s="62" t="s">
        <v>37</v>
      </c>
      <c r="AM77" s="63" t="s">
        <v>9</v>
      </c>
      <c r="AN77" s="75">
        <v>16</v>
      </c>
      <c r="BK77" s="1">
        <v>42095</v>
      </c>
      <c r="BL77" t="s">
        <v>185</v>
      </c>
      <c r="BM77">
        <v>0</v>
      </c>
      <c r="BN77" t="s">
        <v>207</v>
      </c>
      <c r="BO77" s="4">
        <v>957254.71199999994</v>
      </c>
      <c r="BP77" s="4">
        <v>47862.735600000007</v>
      </c>
      <c r="BQ77" s="3">
        <v>5.000000000000001E-2</v>
      </c>
      <c r="BR77" s="7">
        <v>2193.9281078107811</v>
      </c>
      <c r="BS77" s="4">
        <v>109.69640539053907</v>
      </c>
      <c r="BT77">
        <v>436.32</v>
      </c>
      <c r="BU77" t="s">
        <v>44</v>
      </c>
      <c r="BV77" t="s">
        <v>72</v>
      </c>
      <c r="BW77" t="s">
        <v>126</v>
      </c>
      <c r="BX77" s="2">
        <v>41379</v>
      </c>
      <c r="BY77" s="2">
        <v>46947</v>
      </c>
      <c r="BZ77" t="s">
        <v>18</v>
      </c>
      <c r="CA77">
        <v>0.05</v>
      </c>
      <c r="CB77" s="5">
        <v>0.05</v>
      </c>
      <c r="CC77" s="6" t="s">
        <v>9</v>
      </c>
      <c r="CD77">
        <f t="shared" si="0"/>
        <v>15.3</v>
      </c>
    </row>
    <row r="78" spans="1:82">
      <c r="A78" s="1">
        <v>42552</v>
      </c>
      <c r="B78" t="s">
        <v>7</v>
      </c>
      <c r="C78">
        <v>1</v>
      </c>
      <c r="D78" t="s">
        <v>235</v>
      </c>
      <c r="E78" s="4">
        <v>624601.79999999993</v>
      </c>
      <c r="F78" s="4">
        <v>58899.949739999996</v>
      </c>
      <c r="G78" s="3">
        <v>9.4300000000000009E-2</v>
      </c>
      <c r="H78" s="7">
        <v>1669.8796920115497</v>
      </c>
      <c r="I78" s="4">
        <v>157.46965495668914</v>
      </c>
      <c r="J78">
        <v>374.03999999999996</v>
      </c>
      <c r="K78" t="s">
        <v>11</v>
      </c>
      <c r="L78" t="s">
        <v>92</v>
      </c>
      <c r="M78" t="s">
        <v>92</v>
      </c>
      <c r="N78" s="2">
        <v>41384</v>
      </c>
      <c r="O78" s="2">
        <v>43299</v>
      </c>
      <c r="P78" t="s">
        <v>18</v>
      </c>
      <c r="Q78" t="s">
        <v>438</v>
      </c>
      <c r="R78" s="5" t="s">
        <v>25</v>
      </c>
      <c r="S78" s="6" t="s">
        <v>598</v>
      </c>
      <c r="U78" s="74">
        <v>42278</v>
      </c>
      <c r="V78" s="52" t="s">
        <v>7</v>
      </c>
      <c r="W78" s="52">
        <v>1</v>
      </c>
      <c r="X78" s="52" t="s">
        <v>345</v>
      </c>
      <c r="Y78" s="58">
        <v>67981.2</v>
      </c>
      <c r="Z78" s="58">
        <v>0</v>
      </c>
      <c r="AA78" s="59">
        <v>0</v>
      </c>
      <c r="AB78" s="60">
        <v>2360.4583333333335</v>
      </c>
      <c r="AC78" s="58">
        <v>0</v>
      </c>
      <c r="AD78" s="52">
        <v>28.799999999999997</v>
      </c>
      <c r="AE78" s="52" t="s">
        <v>140</v>
      </c>
      <c r="AF78" s="52" t="s">
        <v>309</v>
      </c>
      <c r="AG78" s="52" t="s">
        <v>309</v>
      </c>
      <c r="AH78" s="61">
        <v>41902</v>
      </c>
      <c r="AI78" s="61">
        <v>42266</v>
      </c>
      <c r="AJ78" s="52" t="s">
        <v>24</v>
      </c>
      <c r="AK78" s="52" t="s">
        <v>180</v>
      </c>
      <c r="AL78" s="62" t="s">
        <v>180</v>
      </c>
      <c r="AM78" s="63" t="s">
        <v>9</v>
      </c>
      <c r="AN78" s="75">
        <v>1</v>
      </c>
      <c r="BK78" s="1">
        <v>42095</v>
      </c>
      <c r="BL78" t="s">
        <v>185</v>
      </c>
      <c r="BM78">
        <v>0</v>
      </c>
      <c r="BN78" t="s">
        <v>231</v>
      </c>
      <c r="BO78" s="4">
        <v>1242192</v>
      </c>
      <c r="BP78" s="4">
        <v>103474.59359999999</v>
      </c>
      <c r="BQ78" s="3">
        <v>8.3299999999999999E-2</v>
      </c>
      <c r="BR78" s="7">
        <v>1500.231884057971</v>
      </c>
      <c r="BS78" s="4">
        <v>124.96931594202897</v>
      </c>
      <c r="BT78">
        <v>828</v>
      </c>
      <c r="BU78" t="s">
        <v>44</v>
      </c>
      <c r="BV78" t="s">
        <v>72</v>
      </c>
      <c r="BW78" t="s">
        <v>71</v>
      </c>
      <c r="BX78" s="2">
        <v>41351</v>
      </c>
      <c r="BY78" s="2">
        <v>45122</v>
      </c>
      <c r="BZ78" t="s">
        <v>18</v>
      </c>
      <c r="CA78">
        <v>0.08</v>
      </c>
      <c r="CB78" s="5">
        <v>0.08</v>
      </c>
      <c r="CC78" s="6" t="s">
        <v>9</v>
      </c>
      <c r="CD78">
        <f t="shared" si="0"/>
        <v>10.3</v>
      </c>
    </row>
    <row r="79" spans="1:82">
      <c r="A79" s="1">
        <v>42552</v>
      </c>
      <c r="B79" t="s">
        <v>7</v>
      </c>
      <c r="C79">
        <v>1</v>
      </c>
      <c r="D79" t="s">
        <v>521</v>
      </c>
      <c r="E79" s="4">
        <v>241449.59999999998</v>
      </c>
      <c r="F79" s="4">
        <v>48434.78976</v>
      </c>
      <c r="G79" s="3">
        <v>0.20060000000000003</v>
      </c>
      <c r="H79" s="7">
        <v>2260.76404494382</v>
      </c>
      <c r="I79" s="4">
        <v>453.50926741573033</v>
      </c>
      <c r="J79">
        <v>106.8</v>
      </c>
      <c r="K79" t="s">
        <v>11</v>
      </c>
      <c r="L79" t="s">
        <v>92</v>
      </c>
      <c r="M79" t="s">
        <v>92</v>
      </c>
      <c r="N79" s="2">
        <v>42525</v>
      </c>
      <c r="O79" s="2">
        <v>43254</v>
      </c>
      <c r="P79" t="s">
        <v>14</v>
      </c>
      <c r="Q79" t="s">
        <v>422</v>
      </c>
      <c r="R79" s="5" t="s">
        <v>37</v>
      </c>
      <c r="S79" s="6" t="s">
        <v>56</v>
      </c>
      <c r="U79" s="74">
        <v>42522</v>
      </c>
      <c r="V79" s="52" t="s">
        <v>7</v>
      </c>
      <c r="W79" s="52">
        <v>1</v>
      </c>
      <c r="X79" s="52" t="s">
        <v>22</v>
      </c>
      <c r="Y79" s="58">
        <v>549043.19999999995</v>
      </c>
      <c r="Z79" s="58">
        <v>0</v>
      </c>
      <c r="AA79" s="59">
        <v>0</v>
      </c>
      <c r="AB79" s="60">
        <v>1121.4117647058824</v>
      </c>
      <c r="AC79" s="58">
        <v>0</v>
      </c>
      <c r="AD79" s="52">
        <v>489.59999999999997</v>
      </c>
      <c r="AE79" s="52" t="s">
        <v>11</v>
      </c>
      <c r="AF79" s="52" t="s">
        <v>23</v>
      </c>
      <c r="AG79" s="52" t="s">
        <v>23</v>
      </c>
      <c r="AH79" s="61">
        <v>41258</v>
      </c>
      <c r="AI79" s="61">
        <v>42521</v>
      </c>
      <c r="AJ79" s="52" t="s">
        <v>24</v>
      </c>
      <c r="AK79" s="52" t="s">
        <v>373</v>
      </c>
      <c r="AL79" s="62" t="s">
        <v>59</v>
      </c>
      <c r="AM79" s="63" t="s">
        <v>59</v>
      </c>
      <c r="AN79" s="75">
        <v>3.5</v>
      </c>
      <c r="BK79" s="1">
        <v>42095</v>
      </c>
      <c r="BL79" t="s">
        <v>185</v>
      </c>
      <c r="BM79">
        <v>0</v>
      </c>
      <c r="BN79" t="s">
        <v>269</v>
      </c>
      <c r="BO79" s="4">
        <v>1456792.2120000001</v>
      </c>
      <c r="BP79" s="4">
        <v>83765.552190000002</v>
      </c>
      <c r="BQ79" s="3">
        <v>5.7500000000000002E-2</v>
      </c>
      <c r="BR79" s="7">
        <v>3866.2213694267516</v>
      </c>
      <c r="BS79" s="4">
        <v>222.30772874203822</v>
      </c>
      <c r="BT79">
        <v>376.8</v>
      </c>
      <c r="BU79" t="s">
        <v>60</v>
      </c>
      <c r="BV79" t="s">
        <v>61</v>
      </c>
      <c r="BW79" t="s">
        <v>234</v>
      </c>
      <c r="BX79" s="2">
        <v>41291</v>
      </c>
      <c r="BY79" s="2">
        <v>44407</v>
      </c>
      <c r="BZ79" t="s">
        <v>39</v>
      </c>
      <c r="CA79">
        <v>0.05</v>
      </c>
      <c r="CB79" s="5">
        <v>0.05</v>
      </c>
      <c r="CC79" s="6" t="s">
        <v>9</v>
      </c>
      <c r="CD79">
        <f t="shared" si="0"/>
        <v>8.5</v>
      </c>
    </row>
    <row r="80" spans="1:82">
      <c r="A80" s="1">
        <v>42583</v>
      </c>
      <c r="B80" t="s">
        <v>7</v>
      </c>
      <c r="C80">
        <v>1</v>
      </c>
      <c r="D80" t="s">
        <v>238</v>
      </c>
      <c r="E80" s="4">
        <v>224463.72</v>
      </c>
      <c r="F80" s="4">
        <v>59303.314824000001</v>
      </c>
      <c r="G80" s="3">
        <v>0.26419999999999999</v>
      </c>
      <c r="H80" s="7">
        <v>598.56992000000002</v>
      </c>
      <c r="I80" s="4">
        <v>158.142172864</v>
      </c>
      <c r="J80">
        <v>375</v>
      </c>
      <c r="K80" t="s">
        <v>11</v>
      </c>
      <c r="L80" t="s">
        <v>92</v>
      </c>
      <c r="M80" t="s">
        <v>92</v>
      </c>
      <c r="N80" s="2">
        <v>41384</v>
      </c>
      <c r="O80" s="2">
        <v>43299</v>
      </c>
      <c r="P80" t="s">
        <v>18</v>
      </c>
      <c r="Q80" t="s">
        <v>335</v>
      </c>
      <c r="R80" s="5" t="s">
        <v>25</v>
      </c>
      <c r="S80" s="6" t="s">
        <v>208</v>
      </c>
      <c r="U80" s="74">
        <v>41699</v>
      </c>
      <c r="V80" s="52" t="s">
        <v>69</v>
      </c>
      <c r="W80" s="52">
        <v>2</v>
      </c>
      <c r="X80" s="52" t="s">
        <v>313</v>
      </c>
      <c r="Y80" s="58">
        <v>6732.5999999999995</v>
      </c>
      <c r="Z80" s="58">
        <v>0</v>
      </c>
      <c r="AA80" s="59">
        <v>0</v>
      </c>
      <c r="AB80" s="60">
        <v>374.0333333333333</v>
      </c>
      <c r="AC80" s="58">
        <v>0</v>
      </c>
      <c r="AD80" s="52">
        <v>18</v>
      </c>
      <c r="AE80" s="52" t="s">
        <v>20</v>
      </c>
      <c r="AF80" s="52" t="s">
        <v>21</v>
      </c>
      <c r="AG80" s="52" t="s">
        <v>130</v>
      </c>
      <c r="AH80" s="61">
        <v>41727</v>
      </c>
      <c r="AI80" s="61">
        <v>42091</v>
      </c>
      <c r="AJ80" s="52" t="s">
        <v>311</v>
      </c>
      <c r="AK80" s="52">
        <v>0.16</v>
      </c>
      <c r="AL80" s="62">
        <v>0.16</v>
      </c>
      <c r="AM80" s="63" t="s">
        <v>9</v>
      </c>
      <c r="AN80" s="75">
        <v>1</v>
      </c>
      <c r="BK80" s="1">
        <v>42095</v>
      </c>
      <c r="BL80" t="s">
        <v>185</v>
      </c>
      <c r="BM80">
        <v>0</v>
      </c>
      <c r="BN80" t="s">
        <v>232</v>
      </c>
      <c r="BO80" s="4">
        <v>407340</v>
      </c>
      <c r="BP80" s="4">
        <v>57498.772000000019</v>
      </c>
      <c r="BQ80" s="3">
        <v>0.14115670447292192</v>
      </c>
      <c r="BR80" s="7">
        <v>1095.2826535880226</v>
      </c>
      <c r="BS80" s="4">
        <v>154.60648984684224</v>
      </c>
      <c r="BT80">
        <v>371.904</v>
      </c>
      <c r="BU80" t="s">
        <v>44</v>
      </c>
      <c r="BV80" t="s">
        <v>72</v>
      </c>
      <c r="BW80" t="s">
        <v>126</v>
      </c>
      <c r="BX80" s="2">
        <v>41337</v>
      </c>
      <c r="BY80" s="2">
        <v>46917</v>
      </c>
      <c r="BZ80" t="s">
        <v>24</v>
      </c>
      <c r="CA80">
        <v>0.08</v>
      </c>
      <c r="CB80" s="5">
        <v>0.08</v>
      </c>
      <c r="CC80" s="6" t="s">
        <v>9</v>
      </c>
      <c r="CD80">
        <f t="shared" si="0"/>
        <v>15.3</v>
      </c>
    </row>
    <row r="81" spans="1:82">
      <c r="A81" s="1">
        <v>42583</v>
      </c>
      <c r="B81" t="s">
        <v>7</v>
      </c>
      <c r="C81">
        <v>1</v>
      </c>
      <c r="D81" t="s">
        <v>235</v>
      </c>
      <c r="E81" s="4">
        <v>458152.8</v>
      </c>
      <c r="F81" s="4">
        <v>59147.52648</v>
      </c>
      <c r="G81" s="3">
        <v>0.12909999999999999</v>
      </c>
      <c r="H81" s="7">
        <v>1224.8764837985243</v>
      </c>
      <c r="I81" s="4">
        <v>158.1315540583895</v>
      </c>
      <c r="J81">
        <v>374.03999999999996</v>
      </c>
      <c r="K81" t="s">
        <v>11</v>
      </c>
      <c r="L81" t="s">
        <v>92</v>
      </c>
      <c r="M81" t="s">
        <v>92</v>
      </c>
      <c r="N81" s="2">
        <v>41384</v>
      </c>
      <c r="O81" s="2">
        <v>43299</v>
      </c>
      <c r="P81" t="s">
        <v>18</v>
      </c>
      <c r="Q81" t="s">
        <v>335</v>
      </c>
      <c r="R81" s="5" t="s">
        <v>25</v>
      </c>
      <c r="S81" s="6" t="s">
        <v>208</v>
      </c>
      <c r="U81" s="74">
        <v>41913</v>
      </c>
      <c r="V81" s="52" t="s">
        <v>69</v>
      </c>
      <c r="W81" s="52">
        <v>2</v>
      </c>
      <c r="X81" s="52" t="s">
        <v>111</v>
      </c>
      <c r="Y81" s="58">
        <v>156136.79999999999</v>
      </c>
      <c r="Z81" s="58">
        <v>0</v>
      </c>
      <c r="AA81" s="59">
        <v>0</v>
      </c>
      <c r="AB81" s="60">
        <v>867.42666666666662</v>
      </c>
      <c r="AC81" s="58">
        <v>0</v>
      </c>
      <c r="AD81" s="52">
        <v>180</v>
      </c>
      <c r="AE81" s="52" t="s">
        <v>11</v>
      </c>
      <c r="AF81" s="52" t="s">
        <v>23</v>
      </c>
      <c r="AG81" s="52" t="s">
        <v>23</v>
      </c>
      <c r="AH81" s="61">
        <v>41281</v>
      </c>
      <c r="AI81" s="61">
        <v>42499</v>
      </c>
      <c r="AJ81" s="52" t="s">
        <v>24</v>
      </c>
      <c r="AK81" s="52" t="s">
        <v>28</v>
      </c>
      <c r="AL81" s="62" t="s">
        <v>28</v>
      </c>
      <c r="AM81" s="63" t="s">
        <v>9</v>
      </c>
      <c r="AN81" s="75">
        <v>3.3</v>
      </c>
      <c r="BK81" s="1">
        <v>42125</v>
      </c>
      <c r="BL81" t="s">
        <v>185</v>
      </c>
      <c r="BM81">
        <v>0</v>
      </c>
      <c r="BN81" t="s">
        <v>207</v>
      </c>
      <c r="BO81" s="4">
        <v>1048172.1359999999</v>
      </c>
      <c r="BP81" s="4">
        <v>52408.606800000009</v>
      </c>
      <c r="BQ81" s="3">
        <v>5.000000000000001E-2</v>
      </c>
      <c r="BR81" s="7">
        <v>2402.3013751375138</v>
      </c>
      <c r="BS81" s="4">
        <v>120.11506875687571</v>
      </c>
      <c r="BT81">
        <v>436.32</v>
      </c>
      <c r="BU81" t="s">
        <v>44</v>
      </c>
      <c r="BV81" t="s">
        <v>72</v>
      </c>
      <c r="BW81" t="s">
        <v>126</v>
      </c>
      <c r="BX81" s="2">
        <v>41379</v>
      </c>
      <c r="BY81" s="2">
        <v>46947</v>
      </c>
      <c r="BZ81" t="s">
        <v>18</v>
      </c>
      <c r="CA81" t="s">
        <v>208</v>
      </c>
      <c r="CB81" s="5" t="s">
        <v>208</v>
      </c>
      <c r="CC81" s="6" t="s">
        <v>9</v>
      </c>
      <c r="CD81">
        <f t="shared" si="0"/>
        <v>15.3</v>
      </c>
    </row>
    <row r="82" spans="1:82">
      <c r="A82" s="1">
        <v>42583</v>
      </c>
      <c r="B82" t="s">
        <v>7</v>
      </c>
      <c r="C82">
        <v>1</v>
      </c>
      <c r="D82" t="s">
        <v>521</v>
      </c>
      <c r="E82" s="4">
        <v>216103.19999999998</v>
      </c>
      <c r="F82" s="4">
        <v>51627.054479999999</v>
      </c>
      <c r="G82" s="3">
        <v>0.2389</v>
      </c>
      <c r="H82" s="7">
        <v>2023.4382022471909</v>
      </c>
      <c r="I82" s="4">
        <v>483.39938651685395</v>
      </c>
      <c r="J82">
        <v>106.8</v>
      </c>
      <c r="K82" t="s">
        <v>11</v>
      </c>
      <c r="L82" t="s">
        <v>92</v>
      </c>
      <c r="M82" t="s">
        <v>92</v>
      </c>
      <c r="N82" s="2">
        <v>42525</v>
      </c>
      <c r="O82" s="2">
        <v>43254</v>
      </c>
      <c r="P82" t="s">
        <v>24</v>
      </c>
      <c r="Q82" t="s">
        <v>56</v>
      </c>
      <c r="R82" s="5" t="s">
        <v>56</v>
      </c>
      <c r="S82" s="6" t="s">
        <v>9</v>
      </c>
      <c r="U82" s="74">
        <v>41913</v>
      </c>
      <c r="V82" s="52" t="s">
        <v>69</v>
      </c>
      <c r="W82" s="52">
        <v>2</v>
      </c>
      <c r="X82" s="52" t="s">
        <v>112</v>
      </c>
      <c r="Y82" s="58">
        <v>1000747.2</v>
      </c>
      <c r="Z82" s="58">
        <v>0</v>
      </c>
      <c r="AA82" s="59">
        <v>0</v>
      </c>
      <c r="AB82" s="60">
        <v>1869.8565022421526</v>
      </c>
      <c r="AC82" s="58">
        <v>0</v>
      </c>
      <c r="AD82" s="52">
        <v>535.19999999999993</v>
      </c>
      <c r="AE82" s="52" t="s">
        <v>11</v>
      </c>
      <c r="AF82" s="52" t="s">
        <v>92</v>
      </c>
      <c r="AG82" s="52" t="s">
        <v>92</v>
      </c>
      <c r="AH82" s="61">
        <v>41974</v>
      </c>
      <c r="AI82" s="61">
        <v>42499</v>
      </c>
      <c r="AJ82" s="52" t="s">
        <v>14</v>
      </c>
      <c r="AK82" s="52" t="s">
        <v>9</v>
      </c>
      <c r="AL82" s="62" t="s">
        <v>9</v>
      </c>
      <c r="AM82" s="63" t="s">
        <v>9</v>
      </c>
      <c r="AN82" s="75">
        <v>1.4</v>
      </c>
      <c r="BK82" s="1">
        <v>42125</v>
      </c>
      <c r="BL82" t="s">
        <v>185</v>
      </c>
      <c r="BM82">
        <v>0</v>
      </c>
      <c r="BN82" t="s">
        <v>231</v>
      </c>
      <c r="BO82" s="4">
        <v>1336116</v>
      </c>
      <c r="BP82" s="4">
        <v>103548.98999999999</v>
      </c>
      <c r="BQ82" s="3">
        <v>7.7499999999999999E-2</v>
      </c>
      <c r="BR82" s="7">
        <v>1613.6666666666667</v>
      </c>
      <c r="BS82" s="4">
        <v>125.05916666666666</v>
      </c>
      <c r="BT82">
        <v>828</v>
      </c>
      <c r="BU82" t="s">
        <v>44</v>
      </c>
      <c r="BV82" t="s">
        <v>72</v>
      </c>
      <c r="BW82" t="s">
        <v>71</v>
      </c>
      <c r="BX82" s="2">
        <v>41351</v>
      </c>
      <c r="BY82" s="2">
        <v>45122</v>
      </c>
      <c r="BZ82" t="s">
        <v>18</v>
      </c>
      <c r="CA82" t="s">
        <v>42</v>
      </c>
      <c r="CB82" s="5" t="s">
        <v>42</v>
      </c>
      <c r="CC82" s="6" t="s">
        <v>9</v>
      </c>
      <c r="CD82">
        <f t="shared" ref="CD82:CD145" si="1">ROUND(INT(BY82-BX82)/365,1)</f>
        <v>10.3</v>
      </c>
    </row>
    <row r="83" spans="1:82">
      <c r="A83" s="1">
        <v>42614</v>
      </c>
      <c r="B83" t="s">
        <v>7</v>
      </c>
      <c r="C83">
        <v>1</v>
      </c>
      <c r="D83" t="s">
        <v>238</v>
      </c>
      <c r="E83" s="4">
        <v>321839.28000000003</v>
      </c>
      <c r="F83" s="4">
        <v>70000.04340000001</v>
      </c>
      <c r="G83" s="3">
        <v>0.2175</v>
      </c>
      <c r="H83" s="7">
        <v>858.23808000000008</v>
      </c>
      <c r="I83" s="4">
        <v>186.66678240000002</v>
      </c>
      <c r="J83">
        <v>375</v>
      </c>
      <c r="K83" t="s">
        <v>11</v>
      </c>
      <c r="L83" t="s">
        <v>92</v>
      </c>
      <c r="M83" t="s">
        <v>92</v>
      </c>
      <c r="N83" s="2">
        <v>41384</v>
      </c>
      <c r="O83" s="2">
        <v>43299</v>
      </c>
      <c r="P83" t="s">
        <v>18</v>
      </c>
      <c r="Q83" t="s">
        <v>335</v>
      </c>
      <c r="R83" s="5" t="s">
        <v>25</v>
      </c>
      <c r="S83" s="6" t="s">
        <v>208</v>
      </c>
      <c r="U83" s="74">
        <v>41944</v>
      </c>
      <c r="V83" s="52" t="s">
        <v>69</v>
      </c>
      <c r="W83" s="52">
        <v>2</v>
      </c>
      <c r="X83" s="52" t="s">
        <v>111</v>
      </c>
      <c r="Y83" s="58">
        <v>144537.60000000001</v>
      </c>
      <c r="Z83" s="58">
        <v>0</v>
      </c>
      <c r="AA83" s="59">
        <v>0</v>
      </c>
      <c r="AB83" s="60">
        <v>1065.9115044247787</v>
      </c>
      <c r="AC83" s="58">
        <v>0</v>
      </c>
      <c r="AD83" s="52">
        <v>135.6</v>
      </c>
      <c r="AE83" s="52" t="s">
        <v>11</v>
      </c>
      <c r="AF83" s="52" t="s">
        <v>23</v>
      </c>
      <c r="AG83" s="52" t="s">
        <v>23</v>
      </c>
      <c r="AH83" s="61">
        <v>41974</v>
      </c>
      <c r="AI83" s="61">
        <v>42499</v>
      </c>
      <c r="AJ83" s="52" t="s">
        <v>24</v>
      </c>
      <c r="AK83" s="52" t="s">
        <v>28</v>
      </c>
      <c r="AL83" s="62" t="s">
        <v>28</v>
      </c>
      <c r="AM83" s="63" t="s">
        <v>9</v>
      </c>
      <c r="AN83" s="75">
        <v>1.4</v>
      </c>
      <c r="BK83" s="1">
        <v>42125</v>
      </c>
      <c r="BL83" t="s">
        <v>185</v>
      </c>
      <c r="BM83">
        <v>0</v>
      </c>
      <c r="BN83" t="s">
        <v>269</v>
      </c>
      <c r="BO83" s="4">
        <v>1657376.112</v>
      </c>
      <c r="BP83" s="4">
        <v>94304.700772800017</v>
      </c>
      <c r="BQ83" s="3">
        <v>5.6900000000000013E-2</v>
      </c>
      <c r="BR83" s="7">
        <v>4398.5565605095535</v>
      </c>
      <c r="BS83" s="4">
        <v>250.27786829299367</v>
      </c>
      <c r="BT83">
        <v>376.8</v>
      </c>
      <c r="BU83" t="s">
        <v>60</v>
      </c>
      <c r="BV83" t="s">
        <v>61</v>
      </c>
      <c r="BW83" t="s">
        <v>234</v>
      </c>
      <c r="BX83" s="2">
        <v>41291</v>
      </c>
      <c r="BY83" s="2">
        <v>44407</v>
      </c>
      <c r="BZ83" t="s">
        <v>39</v>
      </c>
      <c r="CA83" t="s">
        <v>208</v>
      </c>
      <c r="CB83" s="5" t="s">
        <v>208</v>
      </c>
      <c r="CC83" s="6" t="s">
        <v>9</v>
      </c>
      <c r="CD83">
        <f t="shared" si="1"/>
        <v>8.5</v>
      </c>
    </row>
    <row r="84" spans="1:82">
      <c r="A84" s="1">
        <v>42614</v>
      </c>
      <c r="B84" t="s">
        <v>7</v>
      </c>
      <c r="C84">
        <v>1</v>
      </c>
      <c r="D84" t="s">
        <v>235</v>
      </c>
      <c r="E84" s="4">
        <v>593908.43999999994</v>
      </c>
      <c r="F84" s="4">
        <v>69843.632543999993</v>
      </c>
      <c r="G84" s="3">
        <v>0.1176</v>
      </c>
      <c r="H84" s="7">
        <v>1587.8206608918833</v>
      </c>
      <c r="I84" s="4">
        <v>186.72770972088546</v>
      </c>
      <c r="J84">
        <v>374.03999999999996</v>
      </c>
      <c r="K84" t="s">
        <v>11</v>
      </c>
      <c r="L84" t="s">
        <v>92</v>
      </c>
      <c r="M84" t="s">
        <v>92</v>
      </c>
      <c r="N84" s="2">
        <v>41384</v>
      </c>
      <c r="O84" s="2">
        <v>43299</v>
      </c>
      <c r="P84" t="s">
        <v>18</v>
      </c>
      <c r="Q84" t="s">
        <v>335</v>
      </c>
      <c r="R84" s="5" t="s">
        <v>25</v>
      </c>
      <c r="S84" s="6" t="s">
        <v>208</v>
      </c>
      <c r="U84" s="74">
        <v>41944</v>
      </c>
      <c r="V84" s="52" t="s">
        <v>69</v>
      </c>
      <c r="W84" s="52">
        <v>2</v>
      </c>
      <c r="X84" s="52" t="s">
        <v>112</v>
      </c>
      <c r="Y84" s="58">
        <v>780118.79999999993</v>
      </c>
      <c r="Z84" s="58">
        <v>0</v>
      </c>
      <c r="AA84" s="59">
        <v>0</v>
      </c>
      <c r="AB84" s="60">
        <v>1457.6210762331839</v>
      </c>
      <c r="AC84" s="58">
        <v>0</v>
      </c>
      <c r="AD84" s="52">
        <v>535.19999999999993</v>
      </c>
      <c r="AE84" s="52" t="s">
        <v>11</v>
      </c>
      <c r="AF84" s="52" t="s">
        <v>92</v>
      </c>
      <c r="AG84" s="52" t="s">
        <v>92</v>
      </c>
      <c r="AH84" s="61">
        <v>41974</v>
      </c>
      <c r="AI84" s="61">
        <v>42499</v>
      </c>
      <c r="AJ84" s="52" t="s">
        <v>24</v>
      </c>
      <c r="AK84" s="52" t="s">
        <v>28</v>
      </c>
      <c r="AL84" s="62" t="s">
        <v>28</v>
      </c>
      <c r="AM84" s="63" t="s">
        <v>9</v>
      </c>
      <c r="AN84" s="75">
        <v>1.4</v>
      </c>
      <c r="BK84" s="1">
        <v>42125</v>
      </c>
      <c r="BL84" t="s">
        <v>185</v>
      </c>
      <c r="BM84">
        <v>0</v>
      </c>
      <c r="BN84" t="s">
        <v>232</v>
      </c>
      <c r="BO84" s="4">
        <v>433620</v>
      </c>
      <c r="BP84" s="4">
        <v>57486.946000000011</v>
      </c>
      <c r="BQ84" s="3">
        <v>0.13257447995941149</v>
      </c>
      <c r="BR84" s="7">
        <v>1165.9460505937016</v>
      </c>
      <c r="BS84" s="4">
        <v>154.57469131818968</v>
      </c>
      <c r="BT84">
        <v>371.904</v>
      </c>
      <c r="BU84" t="s">
        <v>44</v>
      </c>
      <c r="BV84" t="s">
        <v>72</v>
      </c>
      <c r="BW84" t="s">
        <v>126</v>
      </c>
      <c r="BX84" s="2">
        <v>41337</v>
      </c>
      <c r="BY84" s="2">
        <v>46917</v>
      </c>
      <c r="BZ84" t="s">
        <v>24</v>
      </c>
      <c r="CA84">
        <v>0.08</v>
      </c>
      <c r="CB84" s="5">
        <v>0.08</v>
      </c>
      <c r="CC84" s="6" t="s">
        <v>9</v>
      </c>
      <c r="CD84">
        <f t="shared" si="1"/>
        <v>15.3</v>
      </c>
    </row>
    <row r="85" spans="1:82">
      <c r="A85" s="1">
        <v>42614</v>
      </c>
      <c r="B85" t="s">
        <v>7</v>
      </c>
      <c r="C85">
        <v>1</v>
      </c>
      <c r="D85" t="s">
        <v>521</v>
      </c>
      <c r="E85" s="4">
        <v>249883.19999999998</v>
      </c>
      <c r="F85" s="4">
        <v>51550.904159999998</v>
      </c>
      <c r="G85" s="3">
        <v>0.20630000000000001</v>
      </c>
      <c r="H85" s="7">
        <v>2339.7303370786517</v>
      </c>
      <c r="I85" s="4">
        <v>482.68636853932583</v>
      </c>
      <c r="J85">
        <v>106.8</v>
      </c>
      <c r="K85" t="s">
        <v>11</v>
      </c>
      <c r="L85" t="s">
        <v>92</v>
      </c>
      <c r="M85" t="s">
        <v>92</v>
      </c>
      <c r="N85" s="2">
        <v>42525</v>
      </c>
      <c r="O85" s="2">
        <v>43254</v>
      </c>
      <c r="P85" t="s">
        <v>24</v>
      </c>
      <c r="Q85" t="s">
        <v>56</v>
      </c>
      <c r="R85" s="5" t="s">
        <v>56</v>
      </c>
      <c r="S85" s="6" t="s">
        <v>9</v>
      </c>
      <c r="U85" s="74">
        <v>41944</v>
      </c>
      <c r="V85" s="52" t="s">
        <v>69</v>
      </c>
      <c r="W85" s="52">
        <v>2</v>
      </c>
      <c r="X85" s="52" t="s">
        <v>338</v>
      </c>
      <c r="Y85" s="58">
        <v>18756</v>
      </c>
      <c r="Z85" s="58">
        <v>0</v>
      </c>
      <c r="AA85" s="59">
        <v>0</v>
      </c>
      <c r="AB85" s="60">
        <v>390.75</v>
      </c>
      <c r="AC85" s="58">
        <v>0</v>
      </c>
      <c r="AD85" s="52">
        <v>48</v>
      </c>
      <c r="AE85" s="52" t="s">
        <v>44</v>
      </c>
      <c r="AF85" s="52" t="s">
        <v>46</v>
      </c>
      <c r="AG85" s="52" t="s">
        <v>45</v>
      </c>
      <c r="AH85" s="61">
        <v>41832</v>
      </c>
      <c r="AI85" s="61">
        <v>42562</v>
      </c>
      <c r="AJ85" s="52" t="s">
        <v>24</v>
      </c>
      <c r="AK85" s="52" t="s">
        <v>28</v>
      </c>
      <c r="AL85" s="62" t="s">
        <v>28</v>
      </c>
      <c r="AM85" s="63" t="s">
        <v>9</v>
      </c>
      <c r="AN85" s="75">
        <v>2</v>
      </c>
      <c r="BK85" s="1">
        <v>42156</v>
      </c>
      <c r="BL85" t="s">
        <v>185</v>
      </c>
      <c r="BM85">
        <v>0</v>
      </c>
      <c r="BN85" t="s">
        <v>207</v>
      </c>
      <c r="BO85" s="4">
        <v>1068575.3160000001</v>
      </c>
      <c r="BP85" s="4">
        <v>58878.499911600004</v>
      </c>
      <c r="BQ85" s="3">
        <v>5.5099999999999996E-2</v>
      </c>
      <c r="BR85" s="7">
        <v>2449.0633388338838</v>
      </c>
      <c r="BS85" s="4">
        <v>134.94338996974699</v>
      </c>
      <c r="BT85">
        <v>436.32</v>
      </c>
      <c r="BU85" t="s">
        <v>44</v>
      </c>
      <c r="BV85" t="s">
        <v>72</v>
      </c>
      <c r="BW85" t="s">
        <v>126</v>
      </c>
      <c r="BX85" s="2">
        <v>41379</v>
      </c>
      <c r="BY85" s="2">
        <v>46947</v>
      </c>
      <c r="BZ85" t="s">
        <v>18</v>
      </c>
      <c r="CA85" t="s">
        <v>37</v>
      </c>
      <c r="CB85" s="5" t="s">
        <v>37</v>
      </c>
      <c r="CC85" s="6" t="s">
        <v>9</v>
      </c>
      <c r="CD85">
        <f t="shared" si="1"/>
        <v>15.3</v>
      </c>
    </row>
    <row r="86" spans="1:82">
      <c r="A86" s="1">
        <v>42644</v>
      </c>
      <c r="B86" t="s">
        <v>7</v>
      </c>
      <c r="C86">
        <v>1</v>
      </c>
      <c r="D86" t="s">
        <v>521</v>
      </c>
      <c r="E86" s="4">
        <v>391509.6</v>
      </c>
      <c r="F86" s="4">
        <v>75561.352799999993</v>
      </c>
      <c r="G86" s="3">
        <v>0.193</v>
      </c>
      <c r="H86" s="7">
        <v>3665.8202247191011</v>
      </c>
      <c r="I86" s="4">
        <v>707.50330337078651</v>
      </c>
      <c r="J86">
        <v>106.8</v>
      </c>
      <c r="K86" t="s">
        <v>11</v>
      </c>
      <c r="L86" t="s">
        <v>92</v>
      </c>
      <c r="M86" t="s">
        <v>92</v>
      </c>
      <c r="N86" s="2">
        <v>42525</v>
      </c>
      <c r="O86" s="2">
        <v>43254</v>
      </c>
      <c r="P86" t="s">
        <v>24</v>
      </c>
      <c r="Q86" t="s">
        <v>56</v>
      </c>
      <c r="R86" s="5" t="s">
        <v>56</v>
      </c>
      <c r="S86" s="6" t="s">
        <v>9</v>
      </c>
      <c r="U86" s="74">
        <v>42095</v>
      </c>
      <c r="V86" s="52" t="s">
        <v>69</v>
      </c>
      <c r="W86" s="52">
        <v>2</v>
      </c>
      <c r="X86" s="52" t="s">
        <v>310</v>
      </c>
      <c r="Y86" s="58">
        <v>42026.400000000001</v>
      </c>
      <c r="Z86" s="58">
        <v>0</v>
      </c>
      <c r="AA86" s="59">
        <v>0</v>
      </c>
      <c r="AB86" s="60">
        <v>2918.5000000000005</v>
      </c>
      <c r="AC86" s="58">
        <v>0</v>
      </c>
      <c r="AD86" s="52">
        <v>14.399999999999999</v>
      </c>
      <c r="AE86" s="52" t="s">
        <v>11</v>
      </c>
      <c r="AF86" s="52" t="s">
        <v>12</v>
      </c>
      <c r="AG86" s="52" t="s">
        <v>10</v>
      </c>
      <c r="AH86" s="61">
        <v>41724</v>
      </c>
      <c r="AI86" s="61">
        <v>42088</v>
      </c>
      <c r="AJ86" s="52" t="s">
        <v>24</v>
      </c>
      <c r="AK86" s="52" t="s">
        <v>83</v>
      </c>
      <c r="AL86" s="62" t="s">
        <v>83</v>
      </c>
      <c r="AM86" s="63" t="s">
        <v>9</v>
      </c>
      <c r="AN86" s="75">
        <v>1</v>
      </c>
      <c r="BK86" s="1">
        <v>42156</v>
      </c>
      <c r="BL86" t="s">
        <v>185</v>
      </c>
      <c r="BM86">
        <v>0</v>
      </c>
      <c r="BN86" t="s">
        <v>231</v>
      </c>
      <c r="BO86" s="4">
        <v>1239182.3999999999</v>
      </c>
      <c r="BP86" s="4">
        <v>103471.73039999999</v>
      </c>
      <c r="BQ86" s="3">
        <v>8.3499999999999991E-2</v>
      </c>
      <c r="BR86" s="7">
        <v>1496.5971014492752</v>
      </c>
      <c r="BS86" s="4">
        <v>124.96585797101447</v>
      </c>
      <c r="BT86">
        <v>828</v>
      </c>
      <c r="BU86" t="s">
        <v>44</v>
      </c>
      <c r="BV86" t="s">
        <v>72</v>
      </c>
      <c r="BW86" t="s">
        <v>71</v>
      </c>
      <c r="BX86" s="2">
        <v>41351</v>
      </c>
      <c r="BY86" s="2">
        <v>45122</v>
      </c>
      <c r="BZ86" t="s">
        <v>18</v>
      </c>
      <c r="CA86" t="s">
        <v>42</v>
      </c>
      <c r="CB86" s="5" t="s">
        <v>42</v>
      </c>
      <c r="CC86" s="6" t="s">
        <v>9</v>
      </c>
      <c r="CD86">
        <f t="shared" si="1"/>
        <v>10.3</v>
      </c>
    </row>
    <row r="87" spans="1:82">
      <c r="A87" s="1">
        <v>42644</v>
      </c>
      <c r="B87" t="s">
        <v>7</v>
      </c>
      <c r="C87">
        <v>1</v>
      </c>
      <c r="D87" t="s">
        <v>238</v>
      </c>
      <c r="E87" s="4">
        <v>478075.19999999995</v>
      </c>
      <c r="F87" s="4">
        <v>95997.500160000011</v>
      </c>
      <c r="G87" s="3">
        <v>0.20080000000000003</v>
      </c>
      <c r="H87" s="7">
        <v>1274.8671999999999</v>
      </c>
      <c r="I87" s="4">
        <v>255.99333376000004</v>
      </c>
      <c r="J87">
        <v>375</v>
      </c>
      <c r="K87" t="s">
        <v>11</v>
      </c>
      <c r="L87" t="s">
        <v>92</v>
      </c>
      <c r="M87" t="s">
        <v>92</v>
      </c>
      <c r="N87" s="2">
        <v>41384</v>
      </c>
      <c r="O87" s="2">
        <v>43299</v>
      </c>
      <c r="P87" t="s">
        <v>18</v>
      </c>
      <c r="Q87" t="s">
        <v>335</v>
      </c>
      <c r="R87" s="5" t="s">
        <v>25</v>
      </c>
      <c r="S87" s="6" t="s">
        <v>208</v>
      </c>
      <c r="U87" s="74">
        <v>42125</v>
      </c>
      <c r="V87" s="52" t="s">
        <v>69</v>
      </c>
      <c r="W87" s="52">
        <v>2</v>
      </c>
      <c r="X87" s="52" t="s">
        <v>310</v>
      </c>
      <c r="Y87" s="58">
        <v>48204</v>
      </c>
      <c r="Z87" s="58">
        <v>0</v>
      </c>
      <c r="AA87" s="59">
        <v>0</v>
      </c>
      <c r="AB87" s="60">
        <v>3347.5000000000005</v>
      </c>
      <c r="AC87" s="58">
        <v>0</v>
      </c>
      <c r="AD87" s="52">
        <v>14.399999999999999</v>
      </c>
      <c r="AE87" s="52" t="s">
        <v>11</v>
      </c>
      <c r="AF87" s="52" t="s">
        <v>12</v>
      </c>
      <c r="AG87" s="52" t="s">
        <v>10</v>
      </c>
      <c r="AH87" s="61">
        <v>41724</v>
      </c>
      <c r="AI87" s="61">
        <v>42088</v>
      </c>
      <c r="AJ87" s="52" t="s">
        <v>24</v>
      </c>
      <c r="AK87" s="52" t="s">
        <v>83</v>
      </c>
      <c r="AL87" s="62" t="s">
        <v>83</v>
      </c>
      <c r="AM87" s="63" t="s">
        <v>9</v>
      </c>
      <c r="AN87" s="75">
        <v>1</v>
      </c>
      <c r="BK87" s="1">
        <v>42156</v>
      </c>
      <c r="BL87" t="s">
        <v>185</v>
      </c>
      <c r="BM87">
        <v>0</v>
      </c>
      <c r="BN87" t="s">
        <v>269</v>
      </c>
      <c r="BO87" s="4">
        <v>1346199.504</v>
      </c>
      <c r="BP87" s="4">
        <v>78079.571231999988</v>
      </c>
      <c r="BQ87" s="3">
        <v>5.7999999999999996E-2</v>
      </c>
      <c r="BR87" s="7">
        <v>3572.7163057324838</v>
      </c>
      <c r="BS87" s="4">
        <v>207.21754573248404</v>
      </c>
      <c r="BT87">
        <v>376.8</v>
      </c>
      <c r="BU87" t="s">
        <v>60</v>
      </c>
      <c r="BV87" t="s">
        <v>61</v>
      </c>
      <c r="BW87" t="s">
        <v>234</v>
      </c>
      <c r="BX87" s="2">
        <v>41291</v>
      </c>
      <c r="BY87" s="2">
        <v>44407</v>
      </c>
      <c r="BZ87" t="s">
        <v>39</v>
      </c>
      <c r="CA87" t="s">
        <v>208</v>
      </c>
      <c r="CB87" s="5" t="s">
        <v>208</v>
      </c>
      <c r="CC87" s="6" t="s">
        <v>9</v>
      </c>
      <c r="CD87">
        <f t="shared" si="1"/>
        <v>8.5</v>
      </c>
    </row>
    <row r="88" spans="1:82">
      <c r="A88" s="1">
        <v>42644</v>
      </c>
      <c r="B88" t="s">
        <v>7</v>
      </c>
      <c r="C88">
        <v>1</v>
      </c>
      <c r="D88" t="s">
        <v>235</v>
      </c>
      <c r="E88" s="4">
        <v>949753.08</v>
      </c>
      <c r="F88" s="4">
        <v>95735.110463999998</v>
      </c>
      <c r="G88" s="3">
        <v>0.1008</v>
      </c>
      <c r="H88" s="7">
        <v>2539.1751684311839</v>
      </c>
      <c r="I88" s="4">
        <v>255.94885697786336</v>
      </c>
      <c r="J88">
        <v>374.03999999999996</v>
      </c>
      <c r="K88" t="s">
        <v>11</v>
      </c>
      <c r="L88" t="s">
        <v>92</v>
      </c>
      <c r="M88" t="s">
        <v>92</v>
      </c>
      <c r="N88" s="2">
        <v>41384</v>
      </c>
      <c r="O88" s="2">
        <v>43299</v>
      </c>
      <c r="P88" t="s">
        <v>18</v>
      </c>
      <c r="Q88" t="s">
        <v>335</v>
      </c>
      <c r="R88" s="5" t="s">
        <v>25</v>
      </c>
      <c r="S88" s="6" t="s">
        <v>208</v>
      </c>
      <c r="U88" s="74">
        <v>42125</v>
      </c>
      <c r="V88" s="52" t="s">
        <v>69</v>
      </c>
      <c r="W88" s="52">
        <v>2</v>
      </c>
      <c r="X88" s="52" t="s">
        <v>317</v>
      </c>
      <c r="Y88" s="58">
        <v>41631</v>
      </c>
      <c r="Z88" s="58">
        <v>0</v>
      </c>
      <c r="AA88" s="59">
        <v>0</v>
      </c>
      <c r="AB88" s="60">
        <v>4336.5625</v>
      </c>
      <c r="AC88" s="58">
        <v>0</v>
      </c>
      <c r="AD88" s="52">
        <v>9.6</v>
      </c>
      <c r="AE88" s="52" t="s">
        <v>11</v>
      </c>
      <c r="AF88" s="52" t="s">
        <v>12</v>
      </c>
      <c r="AG88" s="52" t="s">
        <v>110</v>
      </c>
      <c r="AH88" s="61">
        <v>41759</v>
      </c>
      <c r="AI88" s="61">
        <v>42123</v>
      </c>
      <c r="AJ88" s="52" t="s">
        <v>24</v>
      </c>
      <c r="AK88" s="52">
        <v>0.17</v>
      </c>
      <c r="AL88" s="62">
        <v>0.17</v>
      </c>
      <c r="AM88" s="63" t="s">
        <v>9</v>
      </c>
      <c r="AN88" s="75">
        <v>1</v>
      </c>
      <c r="BK88" s="1">
        <v>42156</v>
      </c>
      <c r="BL88" t="s">
        <v>185</v>
      </c>
      <c r="BM88">
        <v>0</v>
      </c>
      <c r="BN88" t="s">
        <v>232</v>
      </c>
      <c r="BO88" s="4">
        <v>407340</v>
      </c>
      <c r="BP88" s="4">
        <v>57498.772000000019</v>
      </c>
      <c r="BQ88" s="3">
        <v>0.14115670447292192</v>
      </c>
      <c r="BR88" s="7">
        <v>1095.2826535880226</v>
      </c>
      <c r="BS88" s="4">
        <v>154.60648984684224</v>
      </c>
      <c r="BT88">
        <v>371.904</v>
      </c>
      <c r="BU88" t="s">
        <v>44</v>
      </c>
      <c r="BV88" t="s">
        <v>72</v>
      </c>
      <c r="BW88" t="s">
        <v>126</v>
      </c>
      <c r="BX88" s="2">
        <v>41337</v>
      </c>
      <c r="BY88" s="2">
        <v>46917</v>
      </c>
      <c r="BZ88" t="s">
        <v>24</v>
      </c>
      <c r="CA88">
        <v>0.08</v>
      </c>
      <c r="CB88" s="5">
        <v>0.08</v>
      </c>
      <c r="CC88" s="6" t="s">
        <v>9</v>
      </c>
      <c r="CD88">
        <f t="shared" si="1"/>
        <v>15.3</v>
      </c>
    </row>
    <row r="89" spans="1:82">
      <c r="A89" s="1">
        <v>42675</v>
      </c>
      <c r="B89" t="s">
        <v>7</v>
      </c>
      <c r="C89">
        <v>1</v>
      </c>
      <c r="D89" t="s">
        <v>238</v>
      </c>
      <c r="E89" s="4">
        <v>362731.92000000004</v>
      </c>
      <c r="F89" s="4">
        <v>89232.052320000017</v>
      </c>
      <c r="G89" s="3">
        <v>0.24600000000000002</v>
      </c>
      <c r="H89" s="7">
        <v>967.28512000000012</v>
      </c>
      <c r="I89" s="4">
        <v>237.95213952000003</v>
      </c>
      <c r="J89">
        <v>375</v>
      </c>
      <c r="K89" t="s">
        <v>11</v>
      </c>
      <c r="L89" t="s">
        <v>92</v>
      </c>
      <c r="M89" t="s">
        <v>92</v>
      </c>
      <c r="N89" s="2">
        <v>41384</v>
      </c>
      <c r="O89" s="2">
        <v>43299</v>
      </c>
      <c r="P89" t="s">
        <v>18</v>
      </c>
      <c r="Q89" t="s">
        <v>335</v>
      </c>
      <c r="R89" s="5" t="s">
        <v>25</v>
      </c>
      <c r="S89" s="6" t="s">
        <v>208</v>
      </c>
      <c r="U89" s="74">
        <v>42125</v>
      </c>
      <c r="V89" s="52" t="s">
        <v>69</v>
      </c>
      <c r="W89" s="52">
        <v>2</v>
      </c>
      <c r="X89" s="52" t="s">
        <v>318</v>
      </c>
      <c r="Y89" s="58">
        <v>9768</v>
      </c>
      <c r="Z89" s="58">
        <v>0</v>
      </c>
      <c r="AA89" s="59">
        <v>0</v>
      </c>
      <c r="AB89" s="60">
        <v>145.35714285714286</v>
      </c>
      <c r="AC89" s="58">
        <v>0</v>
      </c>
      <c r="AD89" s="52">
        <v>67.2</v>
      </c>
      <c r="AE89" s="52" t="s">
        <v>60</v>
      </c>
      <c r="AF89" s="52" t="s">
        <v>107</v>
      </c>
      <c r="AG89" s="52" t="s">
        <v>299</v>
      </c>
      <c r="AH89" s="61">
        <v>41752</v>
      </c>
      <c r="AI89" s="61">
        <v>42116</v>
      </c>
      <c r="AJ89" s="52" t="s">
        <v>14</v>
      </c>
      <c r="AK89" s="52">
        <v>0</v>
      </c>
      <c r="AL89" s="62">
        <v>0</v>
      </c>
      <c r="AM89" s="63" t="s">
        <v>9</v>
      </c>
      <c r="AN89" s="75">
        <v>1</v>
      </c>
      <c r="BK89" s="1">
        <v>42186</v>
      </c>
      <c r="BL89" t="s">
        <v>185</v>
      </c>
      <c r="BM89">
        <v>0</v>
      </c>
      <c r="BN89" t="s">
        <v>207</v>
      </c>
      <c r="BO89" s="4">
        <v>1105845.084</v>
      </c>
      <c r="BP89" s="4">
        <v>386824.61038320005</v>
      </c>
      <c r="BQ89" s="3">
        <v>0.34980000000000006</v>
      </c>
      <c r="BR89" s="7">
        <v>2534.4817656765676</v>
      </c>
      <c r="BS89" s="4">
        <v>886.56172163366352</v>
      </c>
      <c r="BT89">
        <v>436.32</v>
      </c>
      <c r="BU89" t="s">
        <v>44</v>
      </c>
      <c r="BV89" t="s">
        <v>72</v>
      </c>
      <c r="BW89" t="s">
        <v>126</v>
      </c>
      <c r="BX89" s="2">
        <v>41379</v>
      </c>
      <c r="BY89" s="2">
        <v>46947</v>
      </c>
      <c r="BZ89" t="s">
        <v>18</v>
      </c>
      <c r="CA89" t="s">
        <v>37</v>
      </c>
      <c r="CB89" s="5" t="s">
        <v>37</v>
      </c>
      <c r="CC89" s="6" t="s">
        <v>9</v>
      </c>
      <c r="CD89">
        <f t="shared" si="1"/>
        <v>15.3</v>
      </c>
    </row>
    <row r="90" spans="1:82">
      <c r="A90" s="1">
        <v>42675</v>
      </c>
      <c r="B90" t="s">
        <v>7</v>
      </c>
      <c r="C90">
        <v>1</v>
      </c>
      <c r="D90" t="s">
        <v>235</v>
      </c>
      <c r="E90" s="4">
        <v>862679.5199999999</v>
      </c>
      <c r="F90" s="4">
        <v>89028.52646399998</v>
      </c>
      <c r="G90" s="3">
        <v>0.10319999999999999</v>
      </c>
      <c r="H90" s="7">
        <v>2306.3830606352262</v>
      </c>
      <c r="I90" s="4">
        <v>238.01873185755531</v>
      </c>
      <c r="J90">
        <v>374.03999999999996</v>
      </c>
      <c r="K90" t="s">
        <v>11</v>
      </c>
      <c r="L90" t="s">
        <v>92</v>
      </c>
      <c r="M90" t="s">
        <v>92</v>
      </c>
      <c r="N90" s="2">
        <v>41384</v>
      </c>
      <c r="O90" s="2">
        <v>43299</v>
      </c>
      <c r="P90" t="s">
        <v>18</v>
      </c>
      <c r="Q90" t="s">
        <v>335</v>
      </c>
      <c r="R90" s="5" t="s">
        <v>25</v>
      </c>
      <c r="S90" s="6" t="s">
        <v>208</v>
      </c>
      <c r="U90" s="74">
        <v>42156</v>
      </c>
      <c r="V90" s="52" t="s">
        <v>69</v>
      </c>
      <c r="W90" s="52">
        <v>2</v>
      </c>
      <c r="X90" s="52" t="s">
        <v>310</v>
      </c>
      <c r="Y90" s="58">
        <v>30342</v>
      </c>
      <c r="Z90" s="58">
        <v>0</v>
      </c>
      <c r="AA90" s="59">
        <v>0</v>
      </c>
      <c r="AB90" s="60">
        <v>2107.0833333333335</v>
      </c>
      <c r="AC90" s="58">
        <v>0</v>
      </c>
      <c r="AD90" s="52">
        <v>14.399999999999999</v>
      </c>
      <c r="AE90" s="52" t="s">
        <v>11</v>
      </c>
      <c r="AF90" s="52" t="s">
        <v>12</v>
      </c>
      <c r="AG90" s="52" t="s">
        <v>10</v>
      </c>
      <c r="AH90" s="61">
        <v>41724</v>
      </c>
      <c r="AI90" s="61">
        <v>42088</v>
      </c>
      <c r="AJ90" s="52" t="s">
        <v>24</v>
      </c>
      <c r="AK90" s="52" t="s">
        <v>83</v>
      </c>
      <c r="AL90" s="62" t="s">
        <v>83</v>
      </c>
      <c r="AM90" s="63" t="s">
        <v>9</v>
      </c>
      <c r="AN90" s="75">
        <v>1</v>
      </c>
      <c r="BK90" s="1">
        <v>42186</v>
      </c>
      <c r="BL90" t="s">
        <v>185</v>
      </c>
      <c r="BM90">
        <v>0</v>
      </c>
      <c r="BN90" t="s">
        <v>231</v>
      </c>
      <c r="BO90" s="4">
        <v>1280410.8</v>
      </c>
      <c r="BP90" s="4">
        <v>109859.24664</v>
      </c>
      <c r="BQ90" s="3">
        <v>8.5800000000000001E-2</v>
      </c>
      <c r="BR90" s="7">
        <v>1546.3898550724639</v>
      </c>
      <c r="BS90" s="4">
        <v>132.68024956521739</v>
      </c>
      <c r="BT90">
        <v>828</v>
      </c>
      <c r="BU90" t="s">
        <v>44</v>
      </c>
      <c r="BV90" t="s">
        <v>72</v>
      </c>
      <c r="BW90" t="s">
        <v>71</v>
      </c>
      <c r="BX90" s="2">
        <v>41351</v>
      </c>
      <c r="BY90" s="2">
        <v>45122</v>
      </c>
      <c r="BZ90" t="s">
        <v>18</v>
      </c>
      <c r="CA90" t="s">
        <v>391</v>
      </c>
      <c r="CB90" s="5" t="s">
        <v>42</v>
      </c>
      <c r="CC90" s="6" t="s">
        <v>42</v>
      </c>
      <c r="CD90">
        <f t="shared" si="1"/>
        <v>10.3</v>
      </c>
    </row>
    <row r="91" spans="1:82">
      <c r="A91" s="1">
        <v>42675</v>
      </c>
      <c r="B91" t="s">
        <v>7</v>
      </c>
      <c r="C91">
        <v>1</v>
      </c>
      <c r="D91" t="s">
        <v>521</v>
      </c>
      <c r="E91" s="4">
        <v>326037.59999999998</v>
      </c>
      <c r="F91" s="4">
        <v>63870.765839999993</v>
      </c>
      <c r="G91" s="3">
        <v>0.19589999999999999</v>
      </c>
      <c r="H91" s="7">
        <v>3052.7865168539324</v>
      </c>
      <c r="I91" s="4">
        <v>598.04087865168538</v>
      </c>
      <c r="J91">
        <v>106.8</v>
      </c>
      <c r="K91" t="s">
        <v>11</v>
      </c>
      <c r="L91" t="s">
        <v>92</v>
      </c>
      <c r="M91" t="s">
        <v>92</v>
      </c>
      <c r="N91" s="2">
        <v>42525</v>
      </c>
      <c r="O91" s="2">
        <v>43254</v>
      </c>
      <c r="P91" t="s">
        <v>24</v>
      </c>
      <c r="Q91" t="s">
        <v>56</v>
      </c>
      <c r="R91" s="5" t="s">
        <v>56</v>
      </c>
      <c r="S91" s="6" t="s">
        <v>9</v>
      </c>
      <c r="U91" s="74">
        <v>42156</v>
      </c>
      <c r="V91" s="52" t="s">
        <v>69</v>
      </c>
      <c r="W91" s="52">
        <v>2</v>
      </c>
      <c r="X91" s="52" t="s">
        <v>317</v>
      </c>
      <c r="Y91" s="58">
        <v>29630.399999999998</v>
      </c>
      <c r="Z91" s="58">
        <v>0</v>
      </c>
      <c r="AA91" s="59">
        <v>0</v>
      </c>
      <c r="AB91" s="60">
        <v>3086.5</v>
      </c>
      <c r="AC91" s="58">
        <v>0</v>
      </c>
      <c r="AD91" s="52">
        <v>9.6</v>
      </c>
      <c r="AE91" s="52" t="s">
        <v>11</v>
      </c>
      <c r="AF91" s="52" t="s">
        <v>12</v>
      </c>
      <c r="AG91" s="52" t="s">
        <v>110</v>
      </c>
      <c r="AH91" s="61">
        <v>41759</v>
      </c>
      <c r="AI91" s="61">
        <v>42123</v>
      </c>
      <c r="AJ91" s="52" t="s">
        <v>24</v>
      </c>
      <c r="AK91" s="52">
        <v>0.17</v>
      </c>
      <c r="AL91" s="62">
        <v>0.17</v>
      </c>
      <c r="AM91" s="63" t="s">
        <v>9</v>
      </c>
      <c r="AN91" s="75">
        <v>1</v>
      </c>
      <c r="BK91" s="1">
        <v>42186</v>
      </c>
      <c r="BL91" t="s">
        <v>185</v>
      </c>
      <c r="BM91">
        <v>0</v>
      </c>
      <c r="BN91" t="s">
        <v>269</v>
      </c>
      <c r="BO91" s="4">
        <v>1308063.3119999999</v>
      </c>
      <c r="BP91" s="4">
        <v>76521.703752000001</v>
      </c>
      <c r="BQ91" s="3">
        <v>5.8500000000000003E-2</v>
      </c>
      <c r="BR91" s="7">
        <v>3471.5056050955409</v>
      </c>
      <c r="BS91" s="4">
        <v>203.08307789808916</v>
      </c>
      <c r="BT91">
        <v>376.8</v>
      </c>
      <c r="BU91" t="s">
        <v>60</v>
      </c>
      <c r="BV91" t="s">
        <v>61</v>
      </c>
      <c r="BW91" t="s">
        <v>234</v>
      </c>
      <c r="BX91" s="2">
        <v>41291</v>
      </c>
      <c r="BY91" s="2">
        <v>44407</v>
      </c>
      <c r="BZ91" t="s">
        <v>39</v>
      </c>
      <c r="CA91" t="s">
        <v>453</v>
      </c>
      <c r="CB91" s="5" t="s">
        <v>208</v>
      </c>
      <c r="CC91" s="6" t="s">
        <v>78</v>
      </c>
      <c r="CD91">
        <f t="shared" si="1"/>
        <v>8.5</v>
      </c>
    </row>
    <row r="92" spans="1:82">
      <c r="A92" s="1">
        <v>42705</v>
      </c>
      <c r="B92" t="s">
        <v>7</v>
      </c>
      <c r="C92">
        <v>1</v>
      </c>
      <c r="D92" t="s">
        <v>235</v>
      </c>
      <c r="E92" s="4">
        <v>1245765.72</v>
      </c>
      <c r="F92" s="4">
        <v>72378.988332000008</v>
      </c>
      <c r="G92" s="3">
        <v>5.8100000000000006E-2</v>
      </c>
      <c r="H92" s="7">
        <v>3330.5681745267889</v>
      </c>
      <c r="I92" s="4">
        <v>193.50601094000646</v>
      </c>
      <c r="J92">
        <v>374.03999999999996</v>
      </c>
      <c r="K92" t="s">
        <v>11</v>
      </c>
      <c r="L92" t="s">
        <v>92</v>
      </c>
      <c r="M92" t="s">
        <v>92</v>
      </c>
      <c r="N92" s="2">
        <v>41384</v>
      </c>
      <c r="O92" s="2">
        <v>43299</v>
      </c>
      <c r="P92" t="s">
        <v>18</v>
      </c>
      <c r="Q92" t="s">
        <v>335</v>
      </c>
      <c r="R92" s="5" t="s">
        <v>25</v>
      </c>
      <c r="S92" s="6" t="s">
        <v>208</v>
      </c>
      <c r="U92" s="74">
        <v>42156</v>
      </c>
      <c r="V92" s="52" t="s">
        <v>69</v>
      </c>
      <c r="W92" s="52">
        <v>2</v>
      </c>
      <c r="X92" s="52" t="s">
        <v>318</v>
      </c>
      <c r="Y92" s="58">
        <v>14154</v>
      </c>
      <c r="Z92" s="58">
        <v>0</v>
      </c>
      <c r="AA92" s="59">
        <v>0</v>
      </c>
      <c r="AB92" s="60">
        <v>210.625</v>
      </c>
      <c r="AC92" s="58">
        <v>0</v>
      </c>
      <c r="AD92" s="52">
        <v>67.2</v>
      </c>
      <c r="AE92" s="52" t="s">
        <v>60</v>
      </c>
      <c r="AF92" s="52" t="s">
        <v>107</v>
      </c>
      <c r="AG92" s="52" t="s">
        <v>299</v>
      </c>
      <c r="AH92" s="61">
        <v>41752</v>
      </c>
      <c r="AI92" s="61">
        <v>42116</v>
      </c>
      <c r="AJ92" s="52" t="s">
        <v>14</v>
      </c>
      <c r="AK92" s="52">
        <v>0</v>
      </c>
      <c r="AL92" s="62">
        <v>0</v>
      </c>
      <c r="AM92" s="63" t="s">
        <v>9</v>
      </c>
      <c r="AN92" s="75">
        <v>1</v>
      </c>
      <c r="BK92" s="1">
        <v>42186</v>
      </c>
      <c r="BL92" t="s">
        <v>185</v>
      </c>
      <c r="BM92">
        <v>0</v>
      </c>
      <c r="BN92" t="s">
        <v>232</v>
      </c>
      <c r="BO92" s="4">
        <v>407340</v>
      </c>
      <c r="BP92" s="4">
        <v>57498.772000000019</v>
      </c>
      <c r="BQ92" s="3">
        <v>0.14115670447292192</v>
      </c>
      <c r="BR92" s="7">
        <v>1095.2826535880226</v>
      </c>
      <c r="BS92" s="4">
        <v>154.60648984684224</v>
      </c>
      <c r="BT92">
        <v>371.904</v>
      </c>
      <c r="BU92" t="s">
        <v>44</v>
      </c>
      <c r="BV92" t="s">
        <v>72</v>
      </c>
      <c r="BW92" t="s">
        <v>126</v>
      </c>
      <c r="BX92" s="2">
        <v>41337</v>
      </c>
      <c r="BY92" s="2">
        <v>46917</v>
      </c>
      <c r="BZ92" t="s">
        <v>24</v>
      </c>
      <c r="CA92">
        <v>0.08</v>
      </c>
      <c r="CB92" s="5">
        <v>0.08</v>
      </c>
      <c r="CC92" s="6" t="s">
        <v>9</v>
      </c>
      <c r="CD92">
        <f t="shared" si="1"/>
        <v>15.3</v>
      </c>
    </row>
    <row r="93" spans="1:82">
      <c r="A93" s="1">
        <v>42705</v>
      </c>
      <c r="B93" t="s">
        <v>7</v>
      </c>
      <c r="C93">
        <v>1</v>
      </c>
      <c r="D93" t="s">
        <v>238</v>
      </c>
      <c r="E93" s="4">
        <v>583371.6</v>
      </c>
      <c r="F93" s="4">
        <v>72629.764200000005</v>
      </c>
      <c r="G93" s="3">
        <v>0.12450000000000001</v>
      </c>
      <c r="H93" s="7">
        <v>1555.6576</v>
      </c>
      <c r="I93" s="4">
        <v>193.67937120000002</v>
      </c>
      <c r="J93">
        <v>375</v>
      </c>
      <c r="K93" t="s">
        <v>11</v>
      </c>
      <c r="L93" t="s">
        <v>92</v>
      </c>
      <c r="M93" t="s">
        <v>92</v>
      </c>
      <c r="N93" s="2">
        <v>41384</v>
      </c>
      <c r="O93" s="2">
        <v>43299</v>
      </c>
      <c r="P93" t="s">
        <v>18</v>
      </c>
      <c r="Q93" t="s">
        <v>335</v>
      </c>
      <c r="R93" s="5" t="s">
        <v>25</v>
      </c>
      <c r="S93" s="6" t="s">
        <v>208</v>
      </c>
      <c r="U93" s="74">
        <v>42156</v>
      </c>
      <c r="V93" s="52" t="s">
        <v>69</v>
      </c>
      <c r="W93" s="52">
        <v>2</v>
      </c>
      <c r="X93" s="52" t="s">
        <v>211</v>
      </c>
      <c r="Y93" s="58">
        <v>67072.800000000003</v>
      </c>
      <c r="Z93" s="58">
        <v>0</v>
      </c>
      <c r="AA93" s="59">
        <v>0</v>
      </c>
      <c r="AB93" s="60">
        <v>4657.8333333333339</v>
      </c>
      <c r="AC93" s="58">
        <v>0</v>
      </c>
      <c r="AD93" s="52">
        <v>14.399999999999999</v>
      </c>
      <c r="AE93" s="52" t="s">
        <v>11</v>
      </c>
      <c r="AF93" s="52" t="s">
        <v>12</v>
      </c>
      <c r="AG93" s="52" t="s">
        <v>110</v>
      </c>
      <c r="AH93" s="61">
        <v>41804</v>
      </c>
      <c r="AI93" s="61">
        <v>42133</v>
      </c>
      <c r="AJ93" s="52" t="s">
        <v>24</v>
      </c>
      <c r="AK93" s="52" t="s">
        <v>56</v>
      </c>
      <c r="AL93" s="62" t="s">
        <v>56</v>
      </c>
      <c r="AM93" s="63" t="s">
        <v>9</v>
      </c>
      <c r="AN93" s="75">
        <v>0.9</v>
      </c>
      <c r="BK93" s="1">
        <v>42217</v>
      </c>
      <c r="BL93" t="s">
        <v>185</v>
      </c>
      <c r="BM93">
        <v>0</v>
      </c>
      <c r="BN93" t="s">
        <v>207</v>
      </c>
      <c r="BO93" s="4">
        <v>1149033.216</v>
      </c>
      <c r="BP93" s="4">
        <v>58945.403980799994</v>
      </c>
      <c r="BQ93" s="3">
        <v>5.1299999999999991E-2</v>
      </c>
      <c r="BR93" s="7">
        <v>2633.4644664466446</v>
      </c>
      <c r="BS93" s="4">
        <v>135.09672712871287</v>
      </c>
      <c r="BT93">
        <v>436.32</v>
      </c>
      <c r="BU93" t="s">
        <v>44</v>
      </c>
      <c r="BV93" t="s">
        <v>72</v>
      </c>
      <c r="BW93" t="s">
        <v>126</v>
      </c>
      <c r="BX93" s="2">
        <v>41379</v>
      </c>
      <c r="BY93" s="2">
        <v>46947</v>
      </c>
      <c r="BZ93" t="s">
        <v>18</v>
      </c>
      <c r="CA93" t="s">
        <v>37</v>
      </c>
      <c r="CB93" s="5" t="s">
        <v>37</v>
      </c>
      <c r="CC93" s="6" t="s">
        <v>9</v>
      </c>
      <c r="CD93">
        <f t="shared" si="1"/>
        <v>15.3</v>
      </c>
    </row>
    <row r="94" spans="1:82">
      <c r="A94" s="1">
        <v>42705</v>
      </c>
      <c r="B94" t="s">
        <v>7</v>
      </c>
      <c r="C94">
        <v>1</v>
      </c>
      <c r="D94" t="s">
        <v>521</v>
      </c>
      <c r="E94" s="4">
        <v>343888.8</v>
      </c>
      <c r="F94" s="4">
        <v>67058.315999999992</v>
      </c>
      <c r="G94" s="3">
        <v>0.19499999999999998</v>
      </c>
      <c r="H94" s="7">
        <v>3219.932584269663</v>
      </c>
      <c r="I94" s="4">
        <v>627.88685393258424</v>
      </c>
      <c r="J94">
        <v>106.8</v>
      </c>
      <c r="K94" t="s">
        <v>11</v>
      </c>
      <c r="L94" t="s">
        <v>92</v>
      </c>
      <c r="M94" t="s">
        <v>92</v>
      </c>
      <c r="N94" s="2">
        <v>42525</v>
      </c>
      <c r="O94" s="2">
        <v>43254</v>
      </c>
      <c r="P94" t="s">
        <v>24</v>
      </c>
      <c r="Q94" t="s">
        <v>56</v>
      </c>
      <c r="R94" s="5" t="s">
        <v>56</v>
      </c>
      <c r="S94" s="6" t="s">
        <v>9</v>
      </c>
      <c r="U94" s="74">
        <v>42186</v>
      </c>
      <c r="V94" s="52" t="s">
        <v>69</v>
      </c>
      <c r="W94" s="52">
        <v>2</v>
      </c>
      <c r="X94" s="52" t="s">
        <v>317</v>
      </c>
      <c r="Y94" s="58">
        <v>53258.400000000001</v>
      </c>
      <c r="Z94" s="58">
        <v>0</v>
      </c>
      <c r="AA94" s="59">
        <v>0</v>
      </c>
      <c r="AB94" s="60">
        <v>5547.75</v>
      </c>
      <c r="AC94" s="58">
        <v>0</v>
      </c>
      <c r="AD94" s="52">
        <v>9.6</v>
      </c>
      <c r="AE94" s="52" t="s">
        <v>11</v>
      </c>
      <c r="AF94" s="52" t="s">
        <v>12</v>
      </c>
      <c r="AG94" s="52" t="s">
        <v>110</v>
      </c>
      <c r="AH94" s="61">
        <v>41759</v>
      </c>
      <c r="AI94" s="61">
        <v>42123</v>
      </c>
      <c r="AJ94" s="52" t="s">
        <v>24</v>
      </c>
      <c r="AK94" s="52">
        <v>0.17</v>
      </c>
      <c r="AL94" s="62">
        <v>0.17</v>
      </c>
      <c r="AM94" s="63" t="s">
        <v>9</v>
      </c>
      <c r="AN94" s="75">
        <v>1</v>
      </c>
      <c r="BK94" s="1">
        <v>42217</v>
      </c>
      <c r="BL94" t="s">
        <v>185</v>
      </c>
      <c r="BM94">
        <v>0</v>
      </c>
      <c r="BN94" t="s">
        <v>231</v>
      </c>
      <c r="BO94" s="4">
        <v>1406196</v>
      </c>
      <c r="BP94" s="4">
        <v>115870.55039999999</v>
      </c>
      <c r="BQ94" s="3">
        <v>8.2400000000000001E-2</v>
      </c>
      <c r="BR94" s="7">
        <v>1698.304347826087</v>
      </c>
      <c r="BS94" s="4">
        <v>139.94027826086955</v>
      </c>
      <c r="BT94">
        <v>828</v>
      </c>
      <c r="BU94" t="s">
        <v>44</v>
      </c>
      <c r="BV94" t="s">
        <v>72</v>
      </c>
      <c r="BW94" t="s">
        <v>71</v>
      </c>
      <c r="BX94" s="2">
        <v>41351</v>
      </c>
      <c r="BY94" s="2">
        <v>45122</v>
      </c>
      <c r="BZ94" t="s">
        <v>18</v>
      </c>
      <c r="CA94" t="s">
        <v>42</v>
      </c>
      <c r="CB94" s="5" t="s">
        <v>42</v>
      </c>
      <c r="CC94" s="6" t="s">
        <v>9</v>
      </c>
      <c r="CD94">
        <f t="shared" si="1"/>
        <v>10.3</v>
      </c>
    </row>
    <row r="95" spans="1:82">
      <c r="A95" s="1">
        <v>41640</v>
      </c>
      <c r="B95" t="s">
        <v>69</v>
      </c>
      <c r="C95">
        <v>2</v>
      </c>
      <c r="D95" t="s">
        <v>91</v>
      </c>
      <c r="E95" s="4">
        <v>947737.2</v>
      </c>
      <c r="F95" s="4">
        <v>142160.57999999999</v>
      </c>
      <c r="G95" s="3">
        <v>0.15</v>
      </c>
      <c r="H95" s="7">
        <v>2531.3493589743589</v>
      </c>
      <c r="I95" s="4">
        <v>379.70240384615386</v>
      </c>
      <c r="J95">
        <v>374.4</v>
      </c>
      <c r="K95" t="s">
        <v>11</v>
      </c>
      <c r="L95" t="s">
        <v>92</v>
      </c>
      <c r="M95" t="s">
        <v>92</v>
      </c>
      <c r="N95" s="2">
        <v>41295</v>
      </c>
      <c r="O95" s="2">
        <v>42133</v>
      </c>
      <c r="P95" t="s">
        <v>24</v>
      </c>
      <c r="Q95" t="s">
        <v>25</v>
      </c>
      <c r="R95" s="5" t="s">
        <v>25</v>
      </c>
      <c r="S95" s="6" t="s">
        <v>9</v>
      </c>
      <c r="U95" s="74">
        <v>42186</v>
      </c>
      <c r="V95" s="52" t="s">
        <v>69</v>
      </c>
      <c r="W95" s="52">
        <v>2</v>
      </c>
      <c r="X95" s="52" t="s">
        <v>318</v>
      </c>
      <c r="Y95" s="58">
        <v>35967.599999999999</v>
      </c>
      <c r="Z95" s="58">
        <v>0</v>
      </c>
      <c r="AA95" s="59">
        <v>0</v>
      </c>
      <c r="AB95" s="60">
        <v>535.23214285714278</v>
      </c>
      <c r="AC95" s="58">
        <v>0</v>
      </c>
      <c r="AD95" s="52">
        <v>67.2</v>
      </c>
      <c r="AE95" s="52" t="s">
        <v>60</v>
      </c>
      <c r="AF95" s="52" t="s">
        <v>107</v>
      </c>
      <c r="AG95" s="52" t="s">
        <v>299</v>
      </c>
      <c r="AH95" s="61">
        <v>41752</v>
      </c>
      <c r="AI95" s="61">
        <v>42116</v>
      </c>
      <c r="AJ95" s="52" t="s">
        <v>14</v>
      </c>
      <c r="AK95" s="52">
        <v>0</v>
      </c>
      <c r="AL95" s="62">
        <v>0</v>
      </c>
      <c r="AM95" s="63" t="s">
        <v>9</v>
      </c>
      <c r="AN95" s="75">
        <v>1</v>
      </c>
      <c r="BK95" s="1">
        <v>42217</v>
      </c>
      <c r="BL95" t="s">
        <v>185</v>
      </c>
      <c r="BM95">
        <v>0</v>
      </c>
      <c r="BN95" t="s">
        <v>269</v>
      </c>
      <c r="BO95" s="4">
        <v>1328537.7120000001</v>
      </c>
      <c r="BP95" s="4">
        <v>94459.03132319999</v>
      </c>
      <c r="BQ95" s="3">
        <v>7.1099999999999983E-2</v>
      </c>
      <c r="BR95" s="7">
        <v>3525.8431847133756</v>
      </c>
      <c r="BS95" s="4">
        <v>250.68745043312097</v>
      </c>
      <c r="BT95">
        <v>376.8</v>
      </c>
      <c r="BU95" t="s">
        <v>60</v>
      </c>
      <c r="BV95" t="s">
        <v>61</v>
      </c>
      <c r="BW95" t="s">
        <v>234</v>
      </c>
      <c r="BX95" s="2">
        <v>41291</v>
      </c>
      <c r="BY95" s="2">
        <v>44407</v>
      </c>
      <c r="BZ95" t="s">
        <v>39</v>
      </c>
      <c r="CA95" t="s">
        <v>78</v>
      </c>
      <c r="CB95" s="5" t="s">
        <v>78</v>
      </c>
      <c r="CC95" s="6" t="s">
        <v>9</v>
      </c>
      <c r="CD95">
        <f t="shared" si="1"/>
        <v>8.5</v>
      </c>
    </row>
    <row r="96" spans="1:82">
      <c r="A96" s="1">
        <v>41640</v>
      </c>
      <c r="B96" t="s">
        <v>69</v>
      </c>
      <c r="C96">
        <v>2</v>
      </c>
      <c r="D96" t="s">
        <v>93</v>
      </c>
      <c r="E96" s="4">
        <v>346406.64</v>
      </c>
      <c r="F96" s="4">
        <v>45032.863200000007</v>
      </c>
      <c r="G96" s="3">
        <v>0.13</v>
      </c>
      <c r="H96" s="7">
        <v>1282.9875555555557</v>
      </c>
      <c r="I96" s="4">
        <v>166.78838222222225</v>
      </c>
      <c r="J96">
        <v>270</v>
      </c>
      <c r="K96" t="s">
        <v>11</v>
      </c>
      <c r="L96" t="s">
        <v>92</v>
      </c>
      <c r="M96" t="s">
        <v>92</v>
      </c>
      <c r="N96" s="2">
        <v>41279</v>
      </c>
      <c r="O96" s="2">
        <v>42499</v>
      </c>
      <c r="P96" t="s">
        <v>24</v>
      </c>
      <c r="Q96" t="s">
        <v>28</v>
      </c>
      <c r="R96" s="5" t="s">
        <v>28</v>
      </c>
      <c r="S96" s="6" t="s">
        <v>9</v>
      </c>
      <c r="U96" s="74">
        <v>42217</v>
      </c>
      <c r="V96" s="52" t="s">
        <v>69</v>
      </c>
      <c r="W96" s="52">
        <v>2</v>
      </c>
      <c r="X96" s="52" t="s">
        <v>318</v>
      </c>
      <c r="Y96" s="58">
        <v>9038.4</v>
      </c>
      <c r="Z96" s="58">
        <v>0</v>
      </c>
      <c r="AA96" s="59">
        <v>0</v>
      </c>
      <c r="AB96" s="60">
        <v>134.5</v>
      </c>
      <c r="AC96" s="58">
        <v>0</v>
      </c>
      <c r="AD96" s="52">
        <v>67.2</v>
      </c>
      <c r="AE96" s="52" t="s">
        <v>60</v>
      </c>
      <c r="AF96" s="52" t="s">
        <v>107</v>
      </c>
      <c r="AG96" s="52" t="s">
        <v>299</v>
      </c>
      <c r="AH96" s="61">
        <v>41752</v>
      </c>
      <c r="AI96" s="61">
        <v>42116</v>
      </c>
      <c r="AJ96" s="52" t="s">
        <v>14</v>
      </c>
      <c r="AK96" s="52">
        <v>0</v>
      </c>
      <c r="AL96" s="62">
        <v>0</v>
      </c>
      <c r="AM96" s="63" t="s">
        <v>9</v>
      </c>
      <c r="AN96" s="75">
        <v>1</v>
      </c>
      <c r="BK96" s="1">
        <v>42217</v>
      </c>
      <c r="BL96" t="s">
        <v>185</v>
      </c>
      <c r="BM96">
        <v>0</v>
      </c>
      <c r="BN96" t="s">
        <v>232</v>
      </c>
      <c r="BO96" s="4">
        <v>407340</v>
      </c>
      <c r="BP96" s="4">
        <v>57498.772000000019</v>
      </c>
      <c r="BQ96" s="3">
        <v>0.14115670447292192</v>
      </c>
      <c r="BR96" s="7">
        <v>1095.2826535880226</v>
      </c>
      <c r="BS96" s="4">
        <v>154.60648984684224</v>
      </c>
      <c r="BT96">
        <v>371.904</v>
      </c>
      <c r="BU96" t="s">
        <v>44</v>
      </c>
      <c r="BV96" t="s">
        <v>72</v>
      </c>
      <c r="BW96" t="s">
        <v>126</v>
      </c>
      <c r="BX96" s="2">
        <v>41337</v>
      </c>
      <c r="BY96" s="2">
        <v>46917</v>
      </c>
      <c r="BZ96" t="s">
        <v>24</v>
      </c>
      <c r="CA96">
        <v>0.08</v>
      </c>
      <c r="CB96" s="5">
        <v>0.08</v>
      </c>
      <c r="CC96" s="6" t="s">
        <v>9</v>
      </c>
      <c r="CD96">
        <f t="shared" si="1"/>
        <v>15.3</v>
      </c>
    </row>
    <row r="97" spans="1:82">
      <c r="A97" s="1">
        <v>41640</v>
      </c>
      <c r="B97" t="s">
        <v>69</v>
      </c>
      <c r="C97">
        <v>2</v>
      </c>
      <c r="D97" t="s">
        <v>112</v>
      </c>
      <c r="E97" s="4">
        <v>617754</v>
      </c>
      <c r="F97" s="4">
        <v>80308.02</v>
      </c>
      <c r="G97" s="3">
        <v>0.13</v>
      </c>
      <c r="H97" s="7">
        <v>1258.6674816625919</v>
      </c>
      <c r="I97" s="4">
        <v>163.62677261613695</v>
      </c>
      <c r="J97">
        <v>490.79999999999995</v>
      </c>
      <c r="K97" t="s">
        <v>11</v>
      </c>
      <c r="L97" t="s">
        <v>92</v>
      </c>
      <c r="M97" t="s">
        <v>92</v>
      </c>
      <c r="N97" s="2">
        <v>41281</v>
      </c>
      <c r="O97" s="2">
        <v>42500</v>
      </c>
      <c r="P97" t="s">
        <v>24</v>
      </c>
      <c r="Q97" t="s">
        <v>28</v>
      </c>
      <c r="R97" s="5" t="s">
        <v>28</v>
      </c>
      <c r="S97" s="6" t="s">
        <v>9</v>
      </c>
      <c r="U97" s="74">
        <v>42248</v>
      </c>
      <c r="V97" s="52" t="s">
        <v>69</v>
      </c>
      <c r="W97" s="52">
        <v>2</v>
      </c>
      <c r="X97" s="52" t="s">
        <v>211</v>
      </c>
      <c r="Y97" s="58">
        <v>52146</v>
      </c>
      <c r="Z97" s="58">
        <v>0</v>
      </c>
      <c r="AA97" s="59">
        <v>0</v>
      </c>
      <c r="AB97" s="60">
        <v>3621.2500000000005</v>
      </c>
      <c r="AC97" s="58">
        <v>0</v>
      </c>
      <c r="AD97" s="52">
        <v>14.399999999999999</v>
      </c>
      <c r="AE97" s="52" t="s">
        <v>11</v>
      </c>
      <c r="AF97" s="52" t="s">
        <v>12</v>
      </c>
      <c r="AG97" s="52" t="s">
        <v>110</v>
      </c>
      <c r="AH97" s="61">
        <v>41804</v>
      </c>
      <c r="AI97" s="61">
        <v>42225</v>
      </c>
      <c r="AJ97" s="52" t="s">
        <v>24</v>
      </c>
      <c r="AK97" s="52" t="s">
        <v>56</v>
      </c>
      <c r="AL97" s="62" t="s">
        <v>56</v>
      </c>
      <c r="AM97" s="63" t="s">
        <v>9</v>
      </c>
      <c r="AN97" s="75">
        <v>1.2</v>
      </c>
      <c r="BK97" s="1">
        <v>42248</v>
      </c>
      <c r="BL97" t="s">
        <v>185</v>
      </c>
      <c r="BM97">
        <v>0</v>
      </c>
      <c r="BN97" t="s">
        <v>207</v>
      </c>
      <c r="BO97" s="4">
        <v>833028.0959999999</v>
      </c>
      <c r="BP97" s="4">
        <v>58895.08638719999</v>
      </c>
      <c r="BQ97" s="3">
        <v>7.0699999999999999E-2</v>
      </c>
      <c r="BR97" s="7">
        <v>1909.2136413641363</v>
      </c>
      <c r="BS97" s="4">
        <v>134.98140444444442</v>
      </c>
      <c r="BT97">
        <v>436.32</v>
      </c>
      <c r="BU97" t="s">
        <v>44</v>
      </c>
      <c r="BV97" t="s">
        <v>72</v>
      </c>
      <c r="BW97" t="s">
        <v>126</v>
      </c>
      <c r="BX97" s="2">
        <v>41379</v>
      </c>
      <c r="BY97" s="2">
        <v>46947</v>
      </c>
      <c r="BZ97" t="s">
        <v>18</v>
      </c>
      <c r="CA97" t="s">
        <v>37</v>
      </c>
      <c r="CB97" s="5" t="s">
        <v>37</v>
      </c>
      <c r="CC97" s="6" t="s">
        <v>9</v>
      </c>
      <c r="CD97">
        <f t="shared" si="1"/>
        <v>15.3</v>
      </c>
    </row>
    <row r="98" spans="1:82">
      <c r="A98" s="1">
        <v>41671</v>
      </c>
      <c r="B98" t="s">
        <v>69</v>
      </c>
      <c r="C98">
        <v>2</v>
      </c>
      <c r="D98" t="s">
        <v>91</v>
      </c>
      <c r="E98" s="4">
        <v>320412</v>
      </c>
      <c r="F98" s="4">
        <v>86126.745599999995</v>
      </c>
      <c r="G98" s="3">
        <v>0.26879999999999998</v>
      </c>
      <c r="H98" s="7">
        <v>855.8012820512821</v>
      </c>
      <c r="I98" s="4">
        <v>230.03938461538462</v>
      </c>
      <c r="J98">
        <v>374.4</v>
      </c>
      <c r="K98" t="s">
        <v>11</v>
      </c>
      <c r="L98" t="s">
        <v>92</v>
      </c>
      <c r="M98" t="s">
        <v>92</v>
      </c>
      <c r="N98" s="2">
        <v>41295</v>
      </c>
      <c r="O98" s="2">
        <v>42133</v>
      </c>
      <c r="P98" t="s">
        <v>24</v>
      </c>
      <c r="Q98" t="s">
        <v>25</v>
      </c>
      <c r="R98" s="5" t="s">
        <v>25</v>
      </c>
      <c r="S98" s="6" t="s">
        <v>9</v>
      </c>
      <c r="U98" s="74">
        <v>42278</v>
      </c>
      <c r="V98" s="52" t="s">
        <v>69</v>
      </c>
      <c r="W98" s="52">
        <v>2</v>
      </c>
      <c r="X98" s="52" t="s">
        <v>272</v>
      </c>
      <c r="Y98" s="58">
        <v>37362</v>
      </c>
      <c r="Z98" s="58">
        <v>0</v>
      </c>
      <c r="AA98" s="59">
        <v>0</v>
      </c>
      <c r="AB98" s="60">
        <v>2594.5833333333335</v>
      </c>
      <c r="AC98" s="58">
        <v>0</v>
      </c>
      <c r="AD98" s="52">
        <v>14.399999999999999</v>
      </c>
      <c r="AE98" s="52" t="s">
        <v>11</v>
      </c>
      <c r="AF98" s="52" t="s">
        <v>12</v>
      </c>
      <c r="AG98" s="52" t="s">
        <v>110</v>
      </c>
      <c r="AH98" s="61">
        <v>41902</v>
      </c>
      <c r="AI98" s="61">
        <v>42266</v>
      </c>
      <c r="AJ98" s="52" t="s">
        <v>24</v>
      </c>
      <c r="AK98" s="52" t="s">
        <v>25</v>
      </c>
      <c r="AL98" s="62" t="s">
        <v>25</v>
      </c>
      <c r="AM98" s="63" t="s">
        <v>9</v>
      </c>
      <c r="AN98" s="75">
        <v>1</v>
      </c>
      <c r="BK98" s="1">
        <v>42248</v>
      </c>
      <c r="BL98" t="s">
        <v>185</v>
      </c>
      <c r="BM98">
        <v>0</v>
      </c>
      <c r="BN98" t="s">
        <v>231</v>
      </c>
      <c r="BO98" s="4">
        <v>1067197.2</v>
      </c>
      <c r="BP98" s="4">
        <v>115897.61591999998</v>
      </c>
      <c r="BQ98" s="3">
        <v>0.10859999999999999</v>
      </c>
      <c r="BR98" s="7">
        <v>1288.8855072463768</v>
      </c>
      <c r="BS98" s="4">
        <v>139.97296608695649</v>
      </c>
      <c r="BT98">
        <v>828</v>
      </c>
      <c r="BU98" t="s">
        <v>44</v>
      </c>
      <c r="BV98" t="s">
        <v>72</v>
      </c>
      <c r="BW98" t="s">
        <v>71</v>
      </c>
      <c r="BX98" s="2">
        <v>41351</v>
      </c>
      <c r="BY98" s="2">
        <v>45122</v>
      </c>
      <c r="BZ98" t="s">
        <v>18</v>
      </c>
      <c r="CA98" t="s">
        <v>42</v>
      </c>
      <c r="CB98" s="5" t="s">
        <v>42</v>
      </c>
      <c r="CC98" s="6" t="s">
        <v>9</v>
      </c>
      <c r="CD98">
        <f t="shared" si="1"/>
        <v>10.3</v>
      </c>
    </row>
    <row r="99" spans="1:82">
      <c r="A99" s="1">
        <v>41671</v>
      </c>
      <c r="B99" t="s">
        <v>69</v>
      </c>
      <c r="C99">
        <v>2</v>
      </c>
      <c r="D99" t="s">
        <v>93</v>
      </c>
      <c r="E99" s="4">
        <v>135375.6</v>
      </c>
      <c r="F99" s="4">
        <v>59402.813280000002</v>
      </c>
      <c r="G99" s="3">
        <v>0.43880000000000002</v>
      </c>
      <c r="H99" s="7">
        <v>501.39111111111112</v>
      </c>
      <c r="I99" s="4">
        <v>220.01041955555556</v>
      </c>
      <c r="J99">
        <v>270</v>
      </c>
      <c r="K99" t="s">
        <v>11</v>
      </c>
      <c r="L99" t="s">
        <v>92</v>
      </c>
      <c r="M99" t="s">
        <v>92</v>
      </c>
      <c r="N99" s="2">
        <v>41279</v>
      </c>
      <c r="O99" s="2">
        <v>42499</v>
      </c>
      <c r="P99" t="s">
        <v>24</v>
      </c>
      <c r="Q99" t="s">
        <v>28</v>
      </c>
      <c r="R99" s="5" t="s">
        <v>28</v>
      </c>
      <c r="S99" s="6" t="s">
        <v>9</v>
      </c>
      <c r="U99" s="74">
        <v>42552</v>
      </c>
      <c r="V99" s="52" t="s">
        <v>69</v>
      </c>
      <c r="W99" s="52">
        <v>2</v>
      </c>
      <c r="X99" s="52" t="s">
        <v>310</v>
      </c>
      <c r="Y99" s="58">
        <v>42930</v>
      </c>
      <c r="Z99" s="58">
        <v>0</v>
      </c>
      <c r="AA99" s="59">
        <v>0</v>
      </c>
      <c r="AB99" s="60">
        <v>3252.2727272727275</v>
      </c>
      <c r="AC99" s="58">
        <v>0</v>
      </c>
      <c r="AD99" s="52">
        <v>13.2</v>
      </c>
      <c r="AE99" s="52" t="s">
        <v>11</v>
      </c>
      <c r="AF99" s="52" t="s">
        <v>12</v>
      </c>
      <c r="AG99" s="52" t="s">
        <v>10</v>
      </c>
      <c r="AH99" s="61">
        <v>42181</v>
      </c>
      <c r="AI99" s="61">
        <v>42546</v>
      </c>
      <c r="AJ99" s="52" t="s">
        <v>24</v>
      </c>
      <c r="AK99" s="52">
        <v>0.15</v>
      </c>
      <c r="AL99" s="62">
        <v>0.15</v>
      </c>
      <c r="AM99" s="63" t="s">
        <v>9</v>
      </c>
      <c r="AN99" s="75">
        <v>1</v>
      </c>
      <c r="BK99" s="1">
        <v>42248</v>
      </c>
      <c r="BL99" t="s">
        <v>185</v>
      </c>
      <c r="BM99">
        <v>0</v>
      </c>
      <c r="BN99" t="s">
        <v>269</v>
      </c>
      <c r="BO99" s="4">
        <v>1563778.4879999999</v>
      </c>
      <c r="BP99" s="4">
        <v>593766.69189359993</v>
      </c>
      <c r="BQ99" s="3">
        <v>0.37969999999999998</v>
      </c>
      <c r="BR99" s="7">
        <v>4150.1552229299359</v>
      </c>
      <c r="BS99" s="4">
        <v>1575.8139381464966</v>
      </c>
      <c r="BT99">
        <v>376.8</v>
      </c>
      <c r="BU99" t="s">
        <v>60</v>
      </c>
      <c r="BV99" t="s">
        <v>61</v>
      </c>
      <c r="BW99" t="s">
        <v>234</v>
      </c>
      <c r="BX99" s="2">
        <v>41291</v>
      </c>
      <c r="BY99" s="2">
        <v>44407</v>
      </c>
      <c r="BZ99" t="s">
        <v>39</v>
      </c>
      <c r="CA99" t="s">
        <v>78</v>
      </c>
      <c r="CB99" s="5" t="s">
        <v>78</v>
      </c>
      <c r="CC99" s="6" t="s">
        <v>9</v>
      </c>
      <c r="CD99">
        <f t="shared" si="1"/>
        <v>8.5</v>
      </c>
    </row>
    <row r="100" spans="1:82">
      <c r="A100" s="1">
        <v>41671</v>
      </c>
      <c r="B100" t="s">
        <v>69</v>
      </c>
      <c r="C100">
        <v>2</v>
      </c>
      <c r="D100" t="s">
        <v>112</v>
      </c>
      <c r="E100" s="4">
        <v>284191.2</v>
      </c>
      <c r="F100" s="4">
        <v>93243.132719999994</v>
      </c>
      <c r="G100" s="3">
        <v>0.32809999999999995</v>
      </c>
      <c r="H100" s="7">
        <v>579.03667481662603</v>
      </c>
      <c r="I100" s="4">
        <v>189.98193300733496</v>
      </c>
      <c r="J100">
        <v>490.79999999999995</v>
      </c>
      <c r="K100" t="s">
        <v>11</v>
      </c>
      <c r="L100" t="s">
        <v>92</v>
      </c>
      <c r="M100" t="s">
        <v>92</v>
      </c>
      <c r="N100" s="2">
        <v>41281</v>
      </c>
      <c r="O100" s="2">
        <v>42500</v>
      </c>
      <c r="P100" t="s">
        <v>24</v>
      </c>
      <c r="Q100" t="s">
        <v>28</v>
      </c>
      <c r="R100" s="5" t="s">
        <v>28</v>
      </c>
      <c r="S100" s="6" t="s">
        <v>9</v>
      </c>
      <c r="U100" s="74">
        <v>42614</v>
      </c>
      <c r="V100" s="52" t="s">
        <v>69</v>
      </c>
      <c r="W100" s="52">
        <v>2</v>
      </c>
      <c r="X100" s="52" t="s">
        <v>471</v>
      </c>
      <c r="Y100" s="58">
        <v>48734.400000000001</v>
      </c>
      <c r="Z100" s="58">
        <v>0</v>
      </c>
      <c r="AA100" s="59">
        <v>0</v>
      </c>
      <c r="AB100" s="60">
        <v>725.21428571428567</v>
      </c>
      <c r="AC100" s="58">
        <v>0</v>
      </c>
      <c r="AD100" s="52">
        <v>67.2</v>
      </c>
      <c r="AE100" s="52" t="s">
        <v>60</v>
      </c>
      <c r="AF100" s="52" t="s">
        <v>107</v>
      </c>
      <c r="AG100" s="52" t="s">
        <v>299</v>
      </c>
      <c r="AH100" s="61">
        <v>42237</v>
      </c>
      <c r="AI100" s="61">
        <v>42602</v>
      </c>
      <c r="AJ100" s="52" t="s">
        <v>14</v>
      </c>
      <c r="AK100" s="52">
        <v>0</v>
      </c>
      <c r="AL100" s="62">
        <v>0</v>
      </c>
      <c r="AM100" s="63" t="s">
        <v>9</v>
      </c>
      <c r="AN100" s="75">
        <v>1</v>
      </c>
      <c r="BK100" s="1">
        <v>42248</v>
      </c>
      <c r="BL100" t="s">
        <v>185</v>
      </c>
      <c r="BM100">
        <v>0</v>
      </c>
      <c r="BN100" t="s">
        <v>232</v>
      </c>
      <c r="BO100" s="4">
        <v>394200</v>
      </c>
      <c r="BP100" s="4">
        <v>57494.83</v>
      </c>
      <c r="BQ100" s="3">
        <v>0.14585192795535262</v>
      </c>
      <c r="BR100" s="7">
        <v>1059.9509550851833</v>
      </c>
      <c r="BS100" s="4">
        <v>154.59589033729134</v>
      </c>
      <c r="BT100">
        <v>371.904</v>
      </c>
      <c r="BU100" t="s">
        <v>44</v>
      </c>
      <c r="BV100" t="s">
        <v>72</v>
      </c>
      <c r="BW100" t="s">
        <v>126</v>
      </c>
      <c r="BX100" s="2">
        <v>41337</v>
      </c>
      <c r="BY100" s="2">
        <v>46917</v>
      </c>
      <c r="BZ100" t="s">
        <v>24</v>
      </c>
      <c r="CA100">
        <v>0.08</v>
      </c>
      <c r="CB100" s="5">
        <v>0.08</v>
      </c>
      <c r="CC100" s="6" t="s">
        <v>9</v>
      </c>
      <c r="CD100">
        <f t="shared" si="1"/>
        <v>15.3</v>
      </c>
    </row>
    <row r="101" spans="1:82">
      <c r="A101" s="1">
        <v>41699</v>
      </c>
      <c r="B101" t="s">
        <v>69</v>
      </c>
      <c r="C101">
        <v>2</v>
      </c>
      <c r="D101" t="s">
        <v>91</v>
      </c>
      <c r="E101" s="4">
        <v>479556</v>
      </c>
      <c r="F101" s="4">
        <v>90636.084000000003</v>
      </c>
      <c r="G101" s="3">
        <v>0.189</v>
      </c>
      <c r="H101" s="7">
        <v>1280.8653846153848</v>
      </c>
      <c r="I101" s="4">
        <v>242.08355769230772</v>
      </c>
      <c r="J101">
        <v>374.4</v>
      </c>
      <c r="K101" t="s">
        <v>11</v>
      </c>
      <c r="L101" t="s">
        <v>92</v>
      </c>
      <c r="M101" t="s">
        <v>92</v>
      </c>
      <c r="N101" s="2">
        <v>41295</v>
      </c>
      <c r="O101" s="2">
        <v>42133</v>
      </c>
      <c r="P101" t="s">
        <v>24</v>
      </c>
      <c r="Q101" t="s">
        <v>25</v>
      </c>
      <c r="R101" s="5" t="s">
        <v>25</v>
      </c>
      <c r="S101" s="6" t="s">
        <v>9</v>
      </c>
      <c r="U101" s="74">
        <v>42705</v>
      </c>
      <c r="V101" s="52" t="s">
        <v>69</v>
      </c>
      <c r="W101" s="52">
        <v>2</v>
      </c>
      <c r="X101" s="52" t="s">
        <v>297</v>
      </c>
      <c r="Y101" s="58">
        <v>72605.279999999999</v>
      </c>
      <c r="Z101" s="58">
        <v>0</v>
      </c>
      <c r="AA101" s="59">
        <v>0</v>
      </c>
      <c r="AB101" s="60">
        <v>4033.6266666666666</v>
      </c>
      <c r="AC101" s="58">
        <v>0</v>
      </c>
      <c r="AD101" s="52">
        <v>18</v>
      </c>
      <c r="AE101" s="52" t="s">
        <v>60</v>
      </c>
      <c r="AF101" s="52" t="s">
        <v>61</v>
      </c>
      <c r="AG101" s="52" t="s">
        <v>305</v>
      </c>
      <c r="AH101" s="61">
        <v>42323</v>
      </c>
      <c r="AI101" s="61">
        <v>42688</v>
      </c>
      <c r="AJ101" s="52" t="s">
        <v>24</v>
      </c>
      <c r="AK101" s="52" t="s">
        <v>28</v>
      </c>
      <c r="AL101" s="62" t="s">
        <v>28</v>
      </c>
      <c r="AM101" s="63" t="s">
        <v>9</v>
      </c>
      <c r="AN101" s="75">
        <v>1</v>
      </c>
      <c r="BK101" s="1">
        <v>42278</v>
      </c>
      <c r="BL101" t="s">
        <v>185</v>
      </c>
      <c r="BM101">
        <v>0</v>
      </c>
      <c r="BN101" t="s">
        <v>207</v>
      </c>
      <c r="BO101" s="4">
        <v>960676.60799999989</v>
      </c>
      <c r="BP101" s="4">
        <v>58889.476070399993</v>
      </c>
      <c r="BQ101" s="3">
        <v>6.13E-2</v>
      </c>
      <c r="BR101" s="7">
        <v>2201.7707370737071</v>
      </c>
      <c r="BS101" s="4">
        <v>134.96854618261824</v>
      </c>
      <c r="BT101">
        <v>436.32</v>
      </c>
      <c r="BU101" t="s">
        <v>44</v>
      </c>
      <c r="BV101" t="s">
        <v>72</v>
      </c>
      <c r="BW101" t="s">
        <v>126</v>
      </c>
      <c r="BX101" s="2">
        <v>41379</v>
      </c>
      <c r="BY101" s="2">
        <v>46947</v>
      </c>
      <c r="BZ101" t="s">
        <v>18</v>
      </c>
      <c r="CA101" t="s">
        <v>37</v>
      </c>
      <c r="CB101" s="5" t="s">
        <v>37</v>
      </c>
      <c r="CC101" s="6" t="s">
        <v>9</v>
      </c>
      <c r="CD101">
        <f t="shared" si="1"/>
        <v>15.3</v>
      </c>
    </row>
    <row r="102" spans="1:82">
      <c r="A102" s="1">
        <v>41699</v>
      </c>
      <c r="B102" t="s">
        <v>69</v>
      </c>
      <c r="C102">
        <v>2</v>
      </c>
      <c r="D102" t="s">
        <v>93</v>
      </c>
      <c r="E102" s="4">
        <v>332580</v>
      </c>
      <c r="F102" s="4">
        <v>59398.787999999993</v>
      </c>
      <c r="G102" s="3">
        <v>0.17859999999999998</v>
      </c>
      <c r="H102" s="7">
        <v>1231.7777777777778</v>
      </c>
      <c r="I102" s="4">
        <v>219.99551111111109</v>
      </c>
      <c r="J102">
        <v>270</v>
      </c>
      <c r="K102" t="s">
        <v>11</v>
      </c>
      <c r="L102" t="s">
        <v>92</v>
      </c>
      <c r="M102" t="s">
        <v>92</v>
      </c>
      <c r="N102" s="2">
        <v>41279</v>
      </c>
      <c r="O102" s="2">
        <v>42499</v>
      </c>
      <c r="P102" t="s">
        <v>24</v>
      </c>
      <c r="Q102" t="s">
        <v>28</v>
      </c>
      <c r="R102" s="5" t="s">
        <v>28</v>
      </c>
      <c r="S102" s="6" t="s">
        <v>9</v>
      </c>
      <c r="U102" s="74">
        <v>41944</v>
      </c>
      <c r="V102" s="52" t="s">
        <v>121</v>
      </c>
      <c r="W102" s="52">
        <v>3</v>
      </c>
      <c r="X102" s="52" t="s">
        <v>157</v>
      </c>
      <c r="Y102" s="58">
        <v>45364.799999999996</v>
      </c>
      <c r="Z102" s="58">
        <v>0</v>
      </c>
      <c r="AA102" s="59">
        <v>0</v>
      </c>
      <c r="AB102" s="60">
        <v>378.03999999999996</v>
      </c>
      <c r="AC102" s="58">
        <v>0</v>
      </c>
      <c r="AD102" s="52">
        <v>120</v>
      </c>
      <c r="AE102" s="52" t="s">
        <v>11</v>
      </c>
      <c r="AF102" s="52" t="s">
        <v>13</v>
      </c>
      <c r="AG102" s="52" t="s">
        <v>13</v>
      </c>
      <c r="AH102" s="61">
        <v>41285</v>
      </c>
      <c r="AI102" s="61">
        <v>42133</v>
      </c>
      <c r="AJ102" s="52" t="s">
        <v>24</v>
      </c>
      <c r="AK102" s="52" t="s">
        <v>28</v>
      </c>
      <c r="AL102" s="62" t="s">
        <v>28</v>
      </c>
      <c r="AM102" s="63" t="s">
        <v>9</v>
      </c>
      <c r="AN102" s="75">
        <v>2.2999999999999998</v>
      </c>
      <c r="BK102" s="1">
        <v>42278</v>
      </c>
      <c r="BL102" t="s">
        <v>185</v>
      </c>
      <c r="BM102">
        <v>0</v>
      </c>
      <c r="BN102" t="s">
        <v>231</v>
      </c>
      <c r="BO102" s="4">
        <v>1095741.5999999999</v>
      </c>
      <c r="BP102" s="4">
        <v>115929.46128</v>
      </c>
      <c r="BQ102" s="3">
        <v>0.10580000000000002</v>
      </c>
      <c r="BR102" s="7">
        <v>1323.3594202898548</v>
      </c>
      <c r="BS102" s="4">
        <v>140.01142666666667</v>
      </c>
      <c r="BT102">
        <v>828</v>
      </c>
      <c r="BU102" t="s">
        <v>44</v>
      </c>
      <c r="BV102" t="s">
        <v>72</v>
      </c>
      <c r="BW102" t="s">
        <v>71</v>
      </c>
      <c r="BX102" s="2">
        <v>41351</v>
      </c>
      <c r="BY102" s="2">
        <v>45122</v>
      </c>
      <c r="BZ102" t="s">
        <v>18</v>
      </c>
      <c r="CA102" t="s">
        <v>42</v>
      </c>
      <c r="CB102" s="5" t="s">
        <v>42</v>
      </c>
      <c r="CC102" s="6" t="s">
        <v>9</v>
      </c>
      <c r="CD102">
        <f t="shared" si="1"/>
        <v>10.3</v>
      </c>
    </row>
    <row r="103" spans="1:82">
      <c r="A103" s="1">
        <v>41699</v>
      </c>
      <c r="B103" t="s">
        <v>69</v>
      </c>
      <c r="C103">
        <v>2</v>
      </c>
      <c r="D103" t="s">
        <v>112</v>
      </c>
      <c r="E103" s="4">
        <v>497485.19999999995</v>
      </c>
      <c r="F103" s="4">
        <v>93228.726479999998</v>
      </c>
      <c r="G103" s="3">
        <v>0.18740000000000001</v>
      </c>
      <c r="H103" s="7">
        <v>1013.6210268948655</v>
      </c>
      <c r="I103" s="4">
        <v>189.95258044009782</v>
      </c>
      <c r="J103">
        <v>490.79999999999995</v>
      </c>
      <c r="K103" t="s">
        <v>11</v>
      </c>
      <c r="L103" t="s">
        <v>92</v>
      </c>
      <c r="M103" t="s">
        <v>92</v>
      </c>
      <c r="N103" s="2">
        <v>41281</v>
      </c>
      <c r="O103" s="2">
        <v>42500</v>
      </c>
      <c r="P103" t="s">
        <v>24</v>
      </c>
      <c r="Q103" t="s">
        <v>28</v>
      </c>
      <c r="R103" s="5" t="s">
        <v>28</v>
      </c>
      <c r="S103" s="6" t="s">
        <v>9</v>
      </c>
      <c r="U103" s="74">
        <v>42156</v>
      </c>
      <c r="V103" s="52" t="s">
        <v>121</v>
      </c>
      <c r="W103" s="52">
        <v>3</v>
      </c>
      <c r="X103" s="52" t="s">
        <v>327</v>
      </c>
      <c r="Y103" s="58">
        <v>76740</v>
      </c>
      <c r="Z103" s="58">
        <v>0</v>
      </c>
      <c r="AA103" s="59">
        <v>0</v>
      </c>
      <c r="AB103" s="60">
        <v>2664.5833333333335</v>
      </c>
      <c r="AC103" s="58">
        <v>0</v>
      </c>
      <c r="AD103" s="52">
        <v>28.799999999999997</v>
      </c>
      <c r="AE103" s="52" t="s">
        <v>20</v>
      </c>
      <c r="AF103" s="52" t="s">
        <v>21</v>
      </c>
      <c r="AG103" s="52" t="s">
        <v>134</v>
      </c>
      <c r="AH103" s="61">
        <v>41787</v>
      </c>
      <c r="AI103" s="61">
        <v>42151</v>
      </c>
      <c r="AJ103" s="52" t="s">
        <v>24</v>
      </c>
      <c r="AK103" s="52" t="s">
        <v>19</v>
      </c>
      <c r="AL103" s="62" t="s">
        <v>19</v>
      </c>
      <c r="AM103" s="63" t="s">
        <v>9</v>
      </c>
      <c r="AN103" s="75">
        <v>1</v>
      </c>
      <c r="BK103" s="1">
        <v>42278</v>
      </c>
      <c r="BL103" t="s">
        <v>185</v>
      </c>
      <c r="BM103">
        <v>0</v>
      </c>
      <c r="BN103" t="s">
        <v>269</v>
      </c>
      <c r="BO103" s="4">
        <v>1624868.1840000001</v>
      </c>
      <c r="BP103" s="4">
        <v>113578.28606160001</v>
      </c>
      <c r="BQ103" s="3">
        <v>6.9900000000000004E-2</v>
      </c>
      <c r="BR103" s="7">
        <v>4312.2828662420388</v>
      </c>
      <c r="BS103" s="4">
        <v>301.42857235031852</v>
      </c>
      <c r="BT103">
        <v>376.8</v>
      </c>
      <c r="BU103" t="s">
        <v>60</v>
      </c>
      <c r="BV103" t="s">
        <v>61</v>
      </c>
      <c r="BW103" t="s">
        <v>234</v>
      </c>
      <c r="BX103" s="2">
        <v>41291</v>
      </c>
      <c r="BY103" s="2">
        <v>44407</v>
      </c>
      <c r="BZ103" t="s">
        <v>39</v>
      </c>
      <c r="CA103" t="s">
        <v>78</v>
      </c>
      <c r="CB103" s="5" t="s">
        <v>78</v>
      </c>
      <c r="CC103" s="6" t="s">
        <v>9</v>
      </c>
      <c r="CD103">
        <f t="shared" si="1"/>
        <v>8.5</v>
      </c>
    </row>
    <row r="104" spans="1:82">
      <c r="A104" s="1">
        <v>41730</v>
      </c>
      <c r="B104" t="s">
        <v>69</v>
      </c>
      <c r="C104">
        <v>2</v>
      </c>
      <c r="D104" t="s">
        <v>91</v>
      </c>
      <c r="E104" s="4">
        <v>373308</v>
      </c>
      <c r="F104" s="4">
        <v>86122.155599999998</v>
      </c>
      <c r="G104" s="3">
        <v>0.23069999999999999</v>
      </c>
      <c r="H104" s="7">
        <v>997.08333333333337</v>
      </c>
      <c r="I104" s="4">
        <v>230.02712500000001</v>
      </c>
      <c r="J104">
        <v>374.4</v>
      </c>
      <c r="K104" t="s">
        <v>11</v>
      </c>
      <c r="L104" t="s">
        <v>92</v>
      </c>
      <c r="M104" t="s">
        <v>92</v>
      </c>
      <c r="N104" s="2">
        <v>41295</v>
      </c>
      <c r="O104" s="2">
        <v>42133</v>
      </c>
      <c r="P104" t="s">
        <v>24</v>
      </c>
      <c r="Q104" t="s">
        <v>25</v>
      </c>
      <c r="R104" s="5" t="s">
        <v>25</v>
      </c>
      <c r="S104" s="6" t="s">
        <v>9</v>
      </c>
      <c r="U104" s="74">
        <v>42156</v>
      </c>
      <c r="V104" s="52" t="s">
        <v>121</v>
      </c>
      <c r="W104" s="52">
        <v>3</v>
      </c>
      <c r="X104" s="52" t="s">
        <v>330</v>
      </c>
      <c r="Y104" s="58">
        <v>17644.8</v>
      </c>
      <c r="Z104" s="58">
        <v>0</v>
      </c>
      <c r="AA104" s="59">
        <v>0</v>
      </c>
      <c r="AB104" s="60">
        <v>7352</v>
      </c>
      <c r="AC104" s="58">
        <v>0</v>
      </c>
      <c r="AD104" s="52">
        <v>2.4</v>
      </c>
      <c r="AE104" s="52" t="s">
        <v>44</v>
      </c>
      <c r="AF104" s="52" t="s">
        <v>46</v>
      </c>
      <c r="AG104" s="52" t="s">
        <v>45</v>
      </c>
      <c r="AH104" s="61">
        <v>41790</v>
      </c>
      <c r="AI104" s="61">
        <v>42155</v>
      </c>
      <c r="AJ104" s="52" t="s">
        <v>24</v>
      </c>
      <c r="AK104" s="52" t="s">
        <v>59</v>
      </c>
      <c r="AL104" s="62" t="s">
        <v>59</v>
      </c>
      <c r="AM104" s="63" t="s">
        <v>9</v>
      </c>
      <c r="AN104" s="75">
        <v>1</v>
      </c>
      <c r="BK104" s="1">
        <v>42278</v>
      </c>
      <c r="BL104" t="s">
        <v>185</v>
      </c>
      <c r="BM104">
        <v>0</v>
      </c>
      <c r="BN104" t="s">
        <v>232</v>
      </c>
      <c r="BO104" s="4">
        <v>407340</v>
      </c>
      <c r="BP104" s="4">
        <v>57498.772000000019</v>
      </c>
      <c r="BQ104" s="3">
        <v>0.14115670447292192</v>
      </c>
      <c r="BR104" s="7">
        <v>1095.2826535880226</v>
      </c>
      <c r="BS104" s="4">
        <v>154.60648984684224</v>
      </c>
      <c r="BT104">
        <v>371.904</v>
      </c>
      <c r="BU104" t="s">
        <v>44</v>
      </c>
      <c r="BV104" t="s">
        <v>72</v>
      </c>
      <c r="BW104" t="s">
        <v>126</v>
      </c>
      <c r="BX104" s="2">
        <v>41337</v>
      </c>
      <c r="BY104" s="2">
        <v>46917</v>
      </c>
      <c r="BZ104" t="s">
        <v>24</v>
      </c>
      <c r="CA104">
        <v>0.08</v>
      </c>
      <c r="CB104" s="5">
        <v>0.08</v>
      </c>
      <c r="CC104" s="6" t="s">
        <v>9</v>
      </c>
      <c r="CD104">
        <f t="shared" si="1"/>
        <v>15.3</v>
      </c>
    </row>
    <row r="105" spans="1:82">
      <c r="A105" s="1">
        <v>41730</v>
      </c>
      <c r="B105" t="s">
        <v>69</v>
      </c>
      <c r="C105">
        <v>2</v>
      </c>
      <c r="D105" t="s">
        <v>93</v>
      </c>
      <c r="E105" s="4">
        <v>215572.8</v>
      </c>
      <c r="F105" s="4">
        <v>59390.306400000001</v>
      </c>
      <c r="G105" s="3">
        <v>0.27550000000000002</v>
      </c>
      <c r="H105" s="7">
        <v>798.4177777777777</v>
      </c>
      <c r="I105" s="4">
        <v>219.96409777777779</v>
      </c>
      <c r="J105">
        <v>270</v>
      </c>
      <c r="K105" t="s">
        <v>11</v>
      </c>
      <c r="L105" t="s">
        <v>92</v>
      </c>
      <c r="M105" t="s">
        <v>92</v>
      </c>
      <c r="N105" s="2">
        <v>41279</v>
      </c>
      <c r="O105" s="2">
        <v>42499</v>
      </c>
      <c r="P105" t="s">
        <v>24</v>
      </c>
      <c r="Q105" t="s">
        <v>28</v>
      </c>
      <c r="R105" s="5" t="s">
        <v>28</v>
      </c>
      <c r="S105" s="6" t="s">
        <v>9</v>
      </c>
      <c r="U105" s="74">
        <v>42186</v>
      </c>
      <c r="V105" s="52" t="s">
        <v>121</v>
      </c>
      <c r="W105" s="52">
        <v>3</v>
      </c>
      <c r="X105" s="52" t="s">
        <v>330</v>
      </c>
      <c r="Y105" s="58">
        <v>14634</v>
      </c>
      <c r="Z105" s="58">
        <v>0</v>
      </c>
      <c r="AA105" s="59">
        <v>0</v>
      </c>
      <c r="AB105" s="60">
        <v>6097.5</v>
      </c>
      <c r="AC105" s="58">
        <v>0</v>
      </c>
      <c r="AD105" s="52">
        <v>2.4</v>
      </c>
      <c r="AE105" s="52" t="s">
        <v>44</v>
      </c>
      <c r="AF105" s="52" t="s">
        <v>46</v>
      </c>
      <c r="AG105" s="52" t="s">
        <v>45</v>
      </c>
      <c r="AH105" s="61">
        <v>41790</v>
      </c>
      <c r="AI105" s="61">
        <v>42155</v>
      </c>
      <c r="AJ105" s="52" t="s">
        <v>24</v>
      </c>
      <c r="AK105" s="52" t="s">
        <v>59</v>
      </c>
      <c r="AL105" s="62" t="s">
        <v>59</v>
      </c>
      <c r="AM105" s="63" t="s">
        <v>9</v>
      </c>
      <c r="AN105" s="75">
        <v>1</v>
      </c>
      <c r="BK105" s="1">
        <v>42309</v>
      </c>
      <c r="BL105" t="s">
        <v>185</v>
      </c>
      <c r="BM105">
        <v>0</v>
      </c>
      <c r="BN105" t="s">
        <v>207</v>
      </c>
      <c r="BO105" s="4">
        <v>922804.86</v>
      </c>
      <c r="BP105" s="4">
        <v>58874.950067999998</v>
      </c>
      <c r="BQ105" s="3">
        <v>6.3799999999999996E-2</v>
      </c>
      <c r="BR105" s="7">
        <v>2114.9726347634764</v>
      </c>
      <c r="BS105" s="4">
        <v>134.93525409790979</v>
      </c>
      <c r="BT105">
        <v>436.32</v>
      </c>
      <c r="BU105" t="s">
        <v>44</v>
      </c>
      <c r="BV105" t="s">
        <v>72</v>
      </c>
      <c r="BW105" t="s">
        <v>126</v>
      </c>
      <c r="BX105" s="2">
        <v>41379</v>
      </c>
      <c r="BY105" s="2">
        <v>46947</v>
      </c>
      <c r="BZ105" t="s">
        <v>18</v>
      </c>
      <c r="CA105" t="s">
        <v>37</v>
      </c>
      <c r="CB105" s="5" t="s">
        <v>37</v>
      </c>
      <c r="CC105" s="6" t="s">
        <v>9</v>
      </c>
      <c r="CD105">
        <f t="shared" si="1"/>
        <v>15.3</v>
      </c>
    </row>
    <row r="106" spans="1:82">
      <c r="A106" s="1">
        <v>41730</v>
      </c>
      <c r="B106" t="s">
        <v>69</v>
      </c>
      <c r="C106">
        <v>2</v>
      </c>
      <c r="D106" t="s">
        <v>112</v>
      </c>
      <c r="E106" s="4">
        <v>422628</v>
      </c>
      <c r="F106" s="4">
        <v>93231.736799999999</v>
      </c>
      <c r="G106" s="3">
        <v>0.22059999999999999</v>
      </c>
      <c r="H106" s="7">
        <v>861.10024449877756</v>
      </c>
      <c r="I106" s="4">
        <v>189.95871393643034</v>
      </c>
      <c r="J106">
        <v>490.79999999999995</v>
      </c>
      <c r="K106" t="s">
        <v>11</v>
      </c>
      <c r="L106" t="s">
        <v>92</v>
      </c>
      <c r="M106" t="s">
        <v>92</v>
      </c>
      <c r="N106" s="2">
        <v>41281</v>
      </c>
      <c r="O106" s="2">
        <v>42500</v>
      </c>
      <c r="P106" t="s">
        <v>24</v>
      </c>
      <c r="Q106" t="s">
        <v>28</v>
      </c>
      <c r="R106" s="5" t="s">
        <v>28</v>
      </c>
      <c r="S106" s="6" t="s">
        <v>9</v>
      </c>
      <c r="U106" s="74">
        <v>42217</v>
      </c>
      <c r="V106" s="52" t="s">
        <v>121</v>
      </c>
      <c r="W106" s="52">
        <v>3</v>
      </c>
      <c r="X106" s="52" t="s">
        <v>268</v>
      </c>
      <c r="Y106" s="58">
        <v>141174</v>
      </c>
      <c r="Z106" s="58">
        <v>0</v>
      </c>
      <c r="AA106" s="59">
        <v>0</v>
      </c>
      <c r="AB106" s="60">
        <v>9803.7500000000018</v>
      </c>
      <c r="AC106" s="58">
        <v>0</v>
      </c>
      <c r="AD106" s="52">
        <v>14.399999999999999</v>
      </c>
      <c r="AE106" s="52" t="s">
        <v>20</v>
      </c>
      <c r="AF106" s="52" t="s">
        <v>21</v>
      </c>
      <c r="AG106" s="52" t="s">
        <v>130</v>
      </c>
      <c r="AH106" s="61">
        <v>41486</v>
      </c>
      <c r="AI106" s="61">
        <v>42215</v>
      </c>
      <c r="AJ106" s="52" t="s">
        <v>24</v>
      </c>
      <c r="AK106" s="52" t="s">
        <v>83</v>
      </c>
      <c r="AL106" s="62" t="s">
        <v>83</v>
      </c>
      <c r="AM106" s="63" t="s">
        <v>9</v>
      </c>
      <c r="AN106" s="75">
        <v>2</v>
      </c>
      <c r="BK106" s="1">
        <v>42309</v>
      </c>
      <c r="BL106" t="s">
        <v>185</v>
      </c>
      <c r="BM106">
        <v>0</v>
      </c>
      <c r="BN106" t="s">
        <v>231</v>
      </c>
      <c r="BO106" s="4">
        <v>1001869.2</v>
      </c>
      <c r="BP106" s="4">
        <v>115916.26643999999</v>
      </c>
      <c r="BQ106" s="3">
        <v>0.1157</v>
      </c>
      <c r="BR106" s="7">
        <v>1209.9869565217391</v>
      </c>
      <c r="BS106" s="4">
        <v>139.9954908695652</v>
      </c>
      <c r="BT106">
        <v>828</v>
      </c>
      <c r="BU106" t="s">
        <v>44</v>
      </c>
      <c r="BV106" t="s">
        <v>72</v>
      </c>
      <c r="BW106" t="s">
        <v>71</v>
      </c>
      <c r="BX106" s="2">
        <v>41351</v>
      </c>
      <c r="BY106" s="2">
        <v>45122</v>
      </c>
      <c r="BZ106" t="s">
        <v>18</v>
      </c>
      <c r="CA106" t="s">
        <v>42</v>
      </c>
      <c r="CB106" s="5" t="s">
        <v>42</v>
      </c>
      <c r="CC106" s="6" t="s">
        <v>9</v>
      </c>
      <c r="CD106">
        <f t="shared" si="1"/>
        <v>10.3</v>
      </c>
    </row>
    <row r="107" spans="1:82">
      <c r="A107" s="1">
        <v>41760</v>
      </c>
      <c r="B107" t="s">
        <v>69</v>
      </c>
      <c r="C107">
        <v>2</v>
      </c>
      <c r="D107" t="s">
        <v>91</v>
      </c>
      <c r="E107" s="4">
        <v>416011.2</v>
      </c>
      <c r="F107" s="4">
        <v>89317.60463999999</v>
      </c>
      <c r="G107" s="3">
        <v>0.21469999999999997</v>
      </c>
      <c r="H107" s="7">
        <v>1111.1410256410256</v>
      </c>
      <c r="I107" s="4">
        <v>238.56197820512818</v>
      </c>
      <c r="J107">
        <v>374.4</v>
      </c>
      <c r="K107" t="s">
        <v>11</v>
      </c>
      <c r="L107" t="s">
        <v>92</v>
      </c>
      <c r="M107" t="s">
        <v>92</v>
      </c>
      <c r="N107" s="2">
        <v>41295</v>
      </c>
      <c r="O107" s="2">
        <v>42133</v>
      </c>
      <c r="P107" t="s">
        <v>24</v>
      </c>
      <c r="Q107" t="s">
        <v>25</v>
      </c>
      <c r="R107" s="5" t="s">
        <v>25</v>
      </c>
      <c r="S107" s="6" t="s">
        <v>9</v>
      </c>
      <c r="U107" s="74">
        <v>42522</v>
      </c>
      <c r="V107" s="52" t="s">
        <v>121</v>
      </c>
      <c r="W107" s="52">
        <v>3</v>
      </c>
      <c r="X107" s="52" t="s">
        <v>327</v>
      </c>
      <c r="Y107" s="58">
        <v>61852.799999999996</v>
      </c>
      <c r="Z107" s="58">
        <v>0</v>
      </c>
      <c r="AA107" s="59">
        <v>0</v>
      </c>
      <c r="AB107" s="60">
        <v>2147.6666666666665</v>
      </c>
      <c r="AC107" s="58">
        <v>0</v>
      </c>
      <c r="AD107" s="52">
        <v>28.799999999999997</v>
      </c>
      <c r="AE107" s="52" t="s">
        <v>20</v>
      </c>
      <c r="AF107" s="52" t="s">
        <v>21</v>
      </c>
      <c r="AG107" s="52" t="s">
        <v>134</v>
      </c>
      <c r="AH107" s="61">
        <v>41787</v>
      </c>
      <c r="AI107" s="61">
        <v>42517</v>
      </c>
      <c r="AJ107" s="52" t="s">
        <v>24</v>
      </c>
      <c r="AK107" s="52" t="s">
        <v>48</v>
      </c>
      <c r="AL107" s="62" t="s">
        <v>48</v>
      </c>
      <c r="AM107" s="63" t="s">
        <v>9</v>
      </c>
      <c r="AN107" s="75">
        <v>2</v>
      </c>
      <c r="BK107" s="1">
        <v>42309</v>
      </c>
      <c r="BL107" t="s">
        <v>185</v>
      </c>
      <c r="BM107">
        <v>0</v>
      </c>
      <c r="BN107" t="s">
        <v>269</v>
      </c>
      <c r="BO107" s="4">
        <v>1315846.5</v>
      </c>
      <c r="BP107" s="4">
        <v>93556.68614999998</v>
      </c>
      <c r="BQ107" s="3">
        <v>7.1099999999999983E-2</v>
      </c>
      <c r="BR107" s="7">
        <v>3492.1616242038217</v>
      </c>
      <c r="BS107" s="4">
        <v>248.29269148089165</v>
      </c>
      <c r="BT107">
        <v>376.8</v>
      </c>
      <c r="BU107" t="s">
        <v>60</v>
      </c>
      <c r="BV107" t="s">
        <v>61</v>
      </c>
      <c r="BW107" t="s">
        <v>234</v>
      </c>
      <c r="BX107" s="2">
        <v>41291</v>
      </c>
      <c r="BY107" s="2">
        <v>44407</v>
      </c>
      <c r="BZ107" t="s">
        <v>39</v>
      </c>
      <c r="CA107" t="s">
        <v>78</v>
      </c>
      <c r="CB107" s="5" t="s">
        <v>78</v>
      </c>
      <c r="CC107" s="6" t="s">
        <v>9</v>
      </c>
      <c r="CD107">
        <f t="shared" si="1"/>
        <v>8.5</v>
      </c>
    </row>
    <row r="108" spans="1:82">
      <c r="A108" s="1">
        <v>41760</v>
      </c>
      <c r="B108" t="s">
        <v>69</v>
      </c>
      <c r="C108">
        <v>2</v>
      </c>
      <c r="D108" t="s">
        <v>93</v>
      </c>
      <c r="E108" s="4">
        <v>222039.6</v>
      </c>
      <c r="F108" s="4">
        <v>61305.133560000002</v>
      </c>
      <c r="G108" s="3">
        <v>0.27610000000000001</v>
      </c>
      <c r="H108" s="7">
        <v>822.36888888888893</v>
      </c>
      <c r="I108" s="4">
        <v>227.05605022222224</v>
      </c>
      <c r="J108">
        <v>270</v>
      </c>
      <c r="K108" t="s">
        <v>11</v>
      </c>
      <c r="L108" t="s">
        <v>92</v>
      </c>
      <c r="M108" t="s">
        <v>92</v>
      </c>
      <c r="N108" s="2">
        <v>41279</v>
      </c>
      <c r="O108" s="2">
        <v>42499</v>
      </c>
      <c r="P108" t="s">
        <v>24</v>
      </c>
      <c r="Q108" t="s">
        <v>28</v>
      </c>
      <c r="R108" s="5" t="s">
        <v>28</v>
      </c>
      <c r="S108" s="6" t="s">
        <v>9</v>
      </c>
      <c r="U108" s="74">
        <v>42614</v>
      </c>
      <c r="V108" s="52" t="s">
        <v>121</v>
      </c>
      <c r="W108" s="52">
        <v>3</v>
      </c>
      <c r="X108" s="52" t="s">
        <v>167</v>
      </c>
      <c r="Y108" s="58">
        <v>49791.6</v>
      </c>
      <c r="Z108" s="58">
        <v>0</v>
      </c>
      <c r="AA108" s="59">
        <v>0</v>
      </c>
      <c r="AB108" s="60">
        <v>274.78807947019868</v>
      </c>
      <c r="AC108" s="58">
        <v>0</v>
      </c>
      <c r="AD108" s="52">
        <v>181.2</v>
      </c>
      <c r="AE108" s="52" t="s">
        <v>20</v>
      </c>
      <c r="AF108" s="52" t="s">
        <v>21</v>
      </c>
      <c r="AG108" s="52" t="s">
        <v>130</v>
      </c>
      <c r="AH108" s="61">
        <v>41285</v>
      </c>
      <c r="AI108" s="61">
        <v>42613</v>
      </c>
      <c r="AJ108" s="52" t="s">
        <v>24</v>
      </c>
      <c r="AK108" s="52" t="s">
        <v>30</v>
      </c>
      <c r="AL108" s="62" t="s">
        <v>30</v>
      </c>
      <c r="AM108" s="63" t="s">
        <v>9</v>
      </c>
      <c r="AN108" s="75">
        <v>3.6</v>
      </c>
      <c r="BK108" s="1">
        <v>42309</v>
      </c>
      <c r="BL108" t="s">
        <v>185</v>
      </c>
      <c r="BM108">
        <v>0</v>
      </c>
      <c r="BN108" t="s">
        <v>232</v>
      </c>
      <c r="BO108" s="4">
        <v>394200</v>
      </c>
      <c r="BP108" s="4">
        <v>57494.83</v>
      </c>
      <c r="BQ108" s="3">
        <v>0.14585192795535262</v>
      </c>
      <c r="BR108" s="7">
        <v>1059.9509550851833</v>
      </c>
      <c r="BS108" s="4">
        <v>154.59589033729134</v>
      </c>
      <c r="BT108">
        <v>371.904</v>
      </c>
      <c r="BU108" t="s">
        <v>44</v>
      </c>
      <c r="BV108" t="s">
        <v>72</v>
      </c>
      <c r="BW108" t="s">
        <v>126</v>
      </c>
      <c r="BX108" s="2">
        <v>41337</v>
      </c>
      <c r="BY108" s="2">
        <v>46917</v>
      </c>
      <c r="BZ108" t="s">
        <v>24</v>
      </c>
      <c r="CA108">
        <v>0.08</v>
      </c>
      <c r="CB108" s="5">
        <v>0.08</v>
      </c>
      <c r="CC108" s="6" t="s">
        <v>9</v>
      </c>
      <c r="CD108">
        <f t="shared" si="1"/>
        <v>15.3</v>
      </c>
    </row>
    <row r="109" spans="1:82">
      <c r="A109" s="1">
        <v>41760</v>
      </c>
      <c r="B109" t="s">
        <v>69</v>
      </c>
      <c r="C109">
        <v>2</v>
      </c>
      <c r="D109" t="s">
        <v>112</v>
      </c>
      <c r="E109" s="4">
        <v>468039.6</v>
      </c>
      <c r="F109" s="4">
        <v>96369.353640000001</v>
      </c>
      <c r="G109" s="3">
        <v>0.2059</v>
      </c>
      <c r="H109" s="7">
        <v>953.62591687041572</v>
      </c>
      <c r="I109" s="4">
        <v>196.35157628361861</v>
      </c>
      <c r="J109">
        <v>490.79999999999995</v>
      </c>
      <c r="K109" t="s">
        <v>11</v>
      </c>
      <c r="L109" t="s">
        <v>92</v>
      </c>
      <c r="M109" t="s">
        <v>92</v>
      </c>
      <c r="N109" s="2">
        <v>41281</v>
      </c>
      <c r="O109" s="2">
        <v>42500</v>
      </c>
      <c r="P109" t="s">
        <v>24</v>
      </c>
      <c r="Q109" t="s">
        <v>28</v>
      </c>
      <c r="R109" s="5" t="s">
        <v>28</v>
      </c>
      <c r="S109" s="6" t="s">
        <v>9</v>
      </c>
      <c r="U109" s="74">
        <v>42644</v>
      </c>
      <c r="V109" s="52" t="s">
        <v>121</v>
      </c>
      <c r="W109" s="52">
        <v>3</v>
      </c>
      <c r="X109" s="52" t="s">
        <v>481</v>
      </c>
      <c r="Y109" s="58">
        <v>176730</v>
      </c>
      <c r="Z109" s="58">
        <v>0</v>
      </c>
      <c r="AA109" s="59">
        <v>0</v>
      </c>
      <c r="AB109" s="60">
        <v>36818.75</v>
      </c>
      <c r="AC109" s="58">
        <v>0</v>
      </c>
      <c r="AD109" s="52">
        <v>4.8</v>
      </c>
      <c r="AE109" s="52" t="s">
        <v>20</v>
      </c>
      <c r="AF109" s="52" t="s">
        <v>173</v>
      </c>
      <c r="AG109" s="52" t="s">
        <v>172</v>
      </c>
      <c r="AH109" s="61">
        <v>42278</v>
      </c>
      <c r="AI109" s="61">
        <v>42643</v>
      </c>
      <c r="AJ109" s="52" t="s">
        <v>311</v>
      </c>
      <c r="AK109" s="52" t="s">
        <v>35</v>
      </c>
      <c r="AL109" s="62" t="s">
        <v>35</v>
      </c>
      <c r="AM109" s="63" t="s">
        <v>9</v>
      </c>
      <c r="AN109" s="75">
        <v>1</v>
      </c>
      <c r="BK109" s="1">
        <v>42339</v>
      </c>
      <c r="BL109" t="s">
        <v>185</v>
      </c>
      <c r="BM109">
        <v>0</v>
      </c>
      <c r="BN109" t="s">
        <v>207</v>
      </c>
      <c r="BO109" s="4">
        <v>1016372.892</v>
      </c>
      <c r="BP109" s="4">
        <v>58949.627735999995</v>
      </c>
      <c r="BQ109" s="3">
        <v>5.7999999999999996E-2</v>
      </c>
      <c r="BR109" s="7">
        <v>2329.4208195819583</v>
      </c>
      <c r="BS109" s="4">
        <v>135.10640753575356</v>
      </c>
      <c r="BT109">
        <v>436.32</v>
      </c>
      <c r="BU109" t="s">
        <v>44</v>
      </c>
      <c r="BV109" t="s">
        <v>72</v>
      </c>
      <c r="BW109" t="s">
        <v>126</v>
      </c>
      <c r="BX109" s="2">
        <v>41379</v>
      </c>
      <c r="BY109" s="2">
        <v>46947</v>
      </c>
      <c r="BZ109" t="s">
        <v>18</v>
      </c>
      <c r="CA109">
        <v>0</v>
      </c>
      <c r="CB109" s="5">
        <v>0</v>
      </c>
      <c r="CC109" s="6" t="s">
        <v>9</v>
      </c>
      <c r="CD109">
        <f t="shared" si="1"/>
        <v>15.3</v>
      </c>
    </row>
    <row r="110" spans="1:82">
      <c r="A110" s="1">
        <v>41791</v>
      </c>
      <c r="B110" t="s">
        <v>69</v>
      </c>
      <c r="C110">
        <v>2</v>
      </c>
      <c r="D110" t="s">
        <v>91</v>
      </c>
      <c r="E110" s="4">
        <v>352390.8</v>
      </c>
      <c r="F110" s="4">
        <v>89859.653999999995</v>
      </c>
      <c r="G110" s="3">
        <v>0.255</v>
      </c>
      <c r="H110" s="7">
        <v>941.21474358974365</v>
      </c>
      <c r="I110" s="4">
        <v>240.00975961538461</v>
      </c>
      <c r="J110">
        <v>374.4</v>
      </c>
      <c r="K110" t="s">
        <v>11</v>
      </c>
      <c r="L110" t="s">
        <v>92</v>
      </c>
      <c r="M110" t="s">
        <v>92</v>
      </c>
      <c r="N110" s="2">
        <v>41295</v>
      </c>
      <c r="O110" s="2">
        <v>42133</v>
      </c>
      <c r="P110" t="s">
        <v>24</v>
      </c>
      <c r="Q110" t="s">
        <v>25</v>
      </c>
      <c r="R110" s="5" t="s">
        <v>25</v>
      </c>
      <c r="S110" s="6" t="s">
        <v>9</v>
      </c>
      <c r="U110" s="74">
        <v>42705</v>
      </c>
      <c r="V110" s="52" t="s">
        <v>121</v>
      </c>
      <c r="W110" s="52">
        <v>3</v>
      </c>
      <c r="X110" s="52" t="s">
        <v>330</v>
      </c>
      <c r="Y110" s="58">
        <v>8522.4</v>
      </c>
      <c r="Z110" s="58">
        <v>0</v>
      </c>
      <c r="AA110" s="59">
        <v>0</v>
      </c>
      <c r="AB110" s="60">
        <v>3551</v>
      </c>
      <c r="AC110" s="58">
        <v>0</v>
      </c>
      <c r="AD110" s="52">
        <v>2.4</v>
      </c>
      <c r="AE110" s="52" t="s">
        <v>44</v>
      </c>
      <c r="AF110" s="52" t="s">
        <v>46</v>
      </c>
      <c r="AG110" s="52" t="s">
        <v>45</v>
      </c>
      <c r="AH110" s="61">
        <v>41790</v>
      </c>
      <c r="AI110" s="61">
        <v>42704</v>
      </c>
      <c r="AJ110" s="52" t="s">
        <v>24</v>
      </c>
      <c r="AK110" s="52" t="s">
        <v>59</v>
      </c>
      <c r="AL110" s="62" t="s">
        <v>59</v>
      </c>
      <c r="AM110" s="63" t="s">
        <v>9</v>
      </c>
      <c r="AN110" s="75">
        <v>2.5</v>
      </c>
      <c r="BK110" s="1">
        <v>42339</v>
      </c>
      <c r="BL110" t="s">
        <v>185</v>
      </c>
      <c r="BM110">
        <v>0</v>
      </c>
      <c r="BN110" t="s">
        <v>231</v>
      </c>
      <c r="BO110" s="4">
        <v>1094883.5999999999</v>
      </c>
      <c r="BP110" s="4">
        <v>115948.17323999999</v>
      </c>
      <c r="BQ110" s="3">
        <v>0.10590000000000001</v>
      </c>
      <c r="BR110" s="7">
        <v>1322.3231884057968</v>
      </c>
      <c r="BS110" s="4">
        <v>140.03402565217391</v>
      </c>
      <c r="BT110">
        <v>828</v>
      </c>
      <c r="BU110" t="s">
        <v>44</v>
      </c>
      <c r="BV110" t="s">
        <v>72</v>
      </c>
      <c r="BW110" t="s">
        <v>71</v>
      </c>
      <c r="BX110" s="2">
        <v>41351</v>
      </c>
      <c r="BY110" s="2">
        <v>45122</v>
      </c>
      <c r="BZ110" t="s">
        <v>18</v>
      </c>
      <c r="CA110">
        <v>0.08</v>
      </c>
      <c r="CB110" s="5">
        <v>0.08</v>
      </c>
      <c r="CC110" s="6" t="s">
        <v>9</v>
      </c>
      <c r="CD110">
        <f t="shared" si="1"/>
        <v>10.3</v>
      </c>
    </row>
    <row r="111" spans="1:82" ht="16" thickBot="1">
      <c r="A111" s="1">
        <v>41791</v>
      </c>
      <c r="B111" t="s">
        <v>69</v>
      </c>
      <c r="C111">
        <v>2</v>
      </c>
      <c r="D111" t="s">
        <v>93</v>
      </c>
      <c r="E111" s="4">
        <v>186336</v>
      </c>
      <c r="F111" s="4">
        <v>62105.788799999995</v>
      </c>
      <c r="G111" s="3">
        <v>0.33329999999999999</v>
      </c>
      <c r="H111" s="7">
        <v>690.13333333333333</v>
      </c>
      <c r="I111" s="4">
        <v>230.02143999999998</v>
      </c>
      <c r="J111">
        <v>270</v>
      </c>
      <c r="K111" t="s">
        <v>11</v>
      </c>
      <c r="L111" t="s">
        <v>92</v>
      </c>
      <c r="M111" t="s">
        <v>92</v>
      </c>
      <c r="N111" s="2">
        <v>41279</v>
      </c>
      <c r="O111" s="2">
        <v>42499</v>
      </c>
      <c r="P111" t="s">
        <v>24</v>
      </c>
      <c r="Q111" t="s">
        <v>28</v>
      </c>
      <c r="R111" s="5" t="s">
        <v>28</v>
      </c>
      <c r="S111" s="6" t="s">
        <v>9</v>
      </c>
      <c r="U111" s="76">
        <v>42705</v>
      </c>
      <c r="V111" s="77" t="s">
        <v>227</v>
      </c>
      <c r="W111" s="77">
        <v>4</v>
      </c>
      <c r="X111" s="77" t="s">
        <v>229</v>
      </c>
      <c r="Y111" s="78">
        <v>439834.8</v>
      </c>
      <c r="Z111" s="78">
        <v>0</v>
      </c>
      <c r="AA111" s="79">
        <v>0</v>
      </c>
      <c r="AB111" s="80">
        <v>513.3459383753501</v>
      </c>
      <c r="AC111" s="78">
        <v>0</v>
      </c>
      <c r="AD111" s="77">
        <v>856.8</v>
      </c>
      <c r="AE111" s="77" t="s">
        <v>151</v>
      </c>
      <c r="AF111" s="77" t="s">
        <v>230</v>
      </c>
      <c r="AG111" s="77" t="s">
        <v>230</v>
      </c>
      <c r="AH111" s="81">
        <v>41286</v>
      </c>
      <c r="AI111" s="81">
        <v>44327</v>
      </c>
      <c r="AJ111" s="77" t="s">
        <v>14</v>
      </c>
      <c r="AK111" s="77">
        <v>0</v>
      </c>
      <c r="AL111" s="82">
        <v>0</v>
      </c>
      <c r="AM111" s="83" t="s">
        <v>9</v>
      </c>
      <c r="AN111" s="84">
        <v>8.3000000000000007</v>
      </c>
      <c r="BK111" s="1">
        <v>42339</v>
      </c>
      <c r="BL111" t="s">
        <v>185</v>
      </c>
      <c r="BM111">
        <v>0</v>
      </c>
      <c r="BN111" t="s">
        <v>269</v>
      </c>
      <c r="BO111" s="4">
        <v>1470045.648</v>
      </c>
      <c r="BP111" s="4">
        <v>103638.218184</v>
      </c>
      <c r="BQ111" s="3">
        <v>7.0499999999999993E-2</v>
      </c>
      <c r="BR111" s="7">
        <v>3901.3950318471339</v>
      </c>
      <c r="BS111" s="4">
        <v>275.04834974522294</v>
      </c>
      <c r="BT111">
        <v>376.8</v>
      </c>
      <c r="BU111" t="s">
        <v>60</v>
      </c>
      <c r="BV111" t="s">
        <v>61</v>
      </c>
      <c r="BW111" t="s">
        <v>234</v>
      </c>
      <c r="BX111" s="2">
        <v>41291</v>
      </c>
      <c r="BY111" s="2">
        <v>44407</v>
      </c>
      <c r="BZ111" t="s">
        <v>39</v>
      </c>
      <c r="CA111">
        <v>7.0000000000000007E-2</v>
      </c>
      <c r="CB111" s="5">
        <v>7.0000000000000007E-2</v>
      </c>
      <c r="CC111" s="6" t="s">
        <v>9</v>
      </c>
      <c r="CD111">
        <f t="shared" si="1"/>
        <v>8.5</v>
      </c>
    </row>
    <row r="112" spans="1:82">
      <c r="A112" s="1">
        <v>41791</v>
      </c>
      <c r="B112" t="s">
        <v>69</v>
      </c>
      <c r="C112">
        <v>2</v>
      </c>
      <c r="D112" t="s">
        <v>112</v>
      </c>
      <c r="E112" s="4">
        <v>381829.2</v>
      </c>
      <c r="F112" s="4">
        <v>97671.909360000005</v>
      </c>
      <c r="G112" s="3">
        <v>0.25580000000000003</v>
      </c>
      <c r="H112" s="7">
        <v>777.97310513447439</v>
      </c>
      <c r="I112" s="4">
        <v>199.00552029339858</v>
      </c>
      <c r="J112">
        <v>490.79999999999995</v>
      </c>
      <c r="K112" t="s">
        <v>11</v>
      </c>
      <c r="L112" t="s">
        <v>92</v>
      </c>
      <c r="M112" t="s">
        <v>92</v>
      </c>
      <c r="N112" s="2">
        <v>41281</v>
      </c>
      <c r="O112" s="2">
        <v>42500</v>
      </c>
      <c r="P112" t="s">
        <v>24</v>
      </c>
      <c r="Q112" t="s">
        <v>28</v>
      </c>
      <c r="R112" s="5" t="s">
        <v>28</v>
      </c>
      <c r="S112" s="6" t="s">
        <v>9</v>
      </c>
      <c r="V112" s="70"/>
      <c r="W112" s="39"/>
      <c r="X112" s="39"/>
      <c r="Y112" s="39"/>
      <c r="Z112" s="40"/>
      <c r="AA112" s="40"/>
      <c r="AB112" s="41"/>
      <c r="AC112" s="42"/>
      <c r="AD112" s="40"/>
      <c r="AE112" s="39"/>
      <c r="AF112" s="39"/>
      <c r="AG112" s="39"/>
      <c r="AH112" s="39"/>
      <c r="AI112" s="43"/>
      <c r="AJ112" s="43"/>
      <c r="AK112" s="39"/>
      <c r="AL112" s="39"/>
      <c r="AM112" s="44"/>
      <c r="AN112" s="71"/>
      <c r="BK112" s="1">
        <v>42339</v>
      </c>
      <c r="BL112" t="s">
        <v>185</v>
      </c>
      <c r="BM112">
        <v>0</v>
      </c>
      <c r="BN112" t="s">
        <v>232</v>
      </c>
      <c r="BO112" s="4">
        <v>407340</v>
      </c>
      <c r="BP112" s="4">
        <v>57498.772000000019</v>
      </c>
      <c r="BQ112" s="3">
        <v>0.14115670447292192</v>
      </c>
      <c r="BR112" s="7">
        <v>1095.2826535880226</v>
      </c>
      <c r="BS112" s="4">
        <v>154.60648984684224</v>
      </c>
      <c r="BT112">
        <v>371.904</v>
      </c>
      <c r="BU112" t="s">
        <v>44</v>
      </c>
      <c r="BV112" t="s">
        <v>72</v>
      </c>
      <c r="BW112" t="s">
        <v>126</v>
      </c>
      <c r="BX112" s="2">
        <v>41337</v>
      </c>
      <c r="BY112" s="2">
        <v>46917</v>
      </c>
      <c r="BZ112" t="s">
        <v>24</v>
      </c>
      <c r="CA112">
        <v>0.08</v>
      </c>
      <c r="CB112" s="5">
        <v>0.08</v>
      </c>
      <c r="CC112" s="6" t="s">
        <v>9</v>
      </c>
      <c r="CD112">
        <f t="shared" si="1"/>
        <v>15.3</v>
      </c>
    </row>
    <row r="113" spans="1:82">
      <c r="A113" s="1">
        <v>41821</v>
      </c>
      <c r="B113" t="s">
        <v>69</v>
      </c>
      <c r="C113">
        <v>2</v>
      </c>
      <c r="D113" t="s">
        <v>91</v>
      </c>
      <c r="E113" s="4">
        <v>266596.8</v>
      </c>
      <c r="F113" s="4">
        <v>89843.121600000013</v>
      </c>
      <c r="G113" s="3">
        <v>0.33700000000000008</v>
      </c>
      <c r="H113" s="7">
        <v>712.06410256410254</v>
      </c>
      <c r="I113" s="4">
        <v>239.96560256410262</v>
      </c>
      <c r="J113">
        <v>374.4</v>
      </c>
      <c r="K113" t="s">
        <v>11</v>
      </c>
      <c r="L113" t="s">
        <v>92</v>
      </c>
      <c r="M113" t="s">
        <v>92</v>
      </c>
      <c r="N113" s="2">
        <v>41295</v>
      </c>
      <c r="O113" s="2">
        <v>42133</v>
      </c>
      <c r="P113" t="s">
        <v>24</v>
      </c>
      <c r="Q113" t="s">
        <v>25</v>
      </c>
      <c r="R113" s="5" t="s">
        <v>25</v>
      </c>
      <c r="S113" s="6" t="s">
        <v>9</v>
      </c>
      <c r="V113" s="70"/>
      <c r="W113" s="39"/>
      <c r="X113" s="39"/>
      <c r="Y113" s="39"/>
      <c r="Z113" s="40"/>
      <c r="AA113" s="40"/>
      <c r="AB113" s="41"/>
      <c r="AC113" s="42"/>
      <c r="AD113" s="40"/>
      <c r="AE113" s="39"/>
      <c r="AF113" s="39"/>
      <c r="AG113" s="39"/>
      <c r="AH113" s="39"/>
      <c r="AI113" s="43"/>
      <c r="AJ113" s="43"/>
      <c r="AK113" s="39"/>
      <c r="AL113" s="39"/>
      <c r="AM113" s="44"/>
      <c r="AN113" s="71"/>
      <c r="BK113" s="1">
        <v>42370</v>
      </c>
      <c r="BL113" t="s">
        <v>185</v>
      </c>
      <c r="BM113">
        <v>0</v>
      </c>
      <c r="BN113" t="s">
        <v>207</v>
      </c>
      <c r="BO113" s="4">
        <v>1106263.92</v>
      </c>
      <c r="BP113" s="4">
        <v>58853.240544</v>
      </c>
      <c r="BQ113" s="3">
        <v>5.3200000000000004E-2</v>
      </c>
      <c r="BR113" s="7">
        <v>2535.4416941694167</v>
      </c>
      <c r="BS113" s="4">
        <v>134.88549812981299</v>
      </c>
      <c r="BT113">
        <v>436.32</v>
      </c>
      <c r="BU113" t="s">
        <v>44</v>
      </c>
      <c r="BV113" t="s">
        <v>72</v>
      </c>
      <c r="BW113" t="s">
        <v>126</v>
      </c>
      <c r="BX113" s="2">
        <v>41379</v>
      </c>
      <c r="BY113" s="2">
        <v>46947</v>
      </c>
      <c r="BZ113" t="s">
        <v>18</v>
      </c>
      <c r="CA113" t="s">
        <v>37</v>
      </c>
      <c r="CB113" s="5" t="s">
        <v>37</v>
      </c>
      <c r="CC113" s="6" t="s">
        <v>9</v>
      </c>
      <c r="CD113">
        <f t="shared" si="1"/>
        <v>15.3</v>
      </c>
    </row>
    <row r="114" spans="1:82">
      <c r="A114" s="1">
        <v>41821</v>
      </c>
      <c r="B114" t="s">
        <v>69</v>
      </c>
      <c r="C114">
        <v>2</v>
      </c>
      <c r="D114" t="s">
        <v>93</v>
      </c>
      <c r="E114" s="4">
        <v>152552.4</v>
      </c>
      <c r="F114" s="4">
        <v>62104.082040000001</v>
      </c>
      <c r="G114" s="3">
        <v>0.40710000000000002</v>
      </c>
      <c r="H114" s="7">
        <v>565.00888888888892</v>
      </c>
      <c r="I114" s="4">
        <v>230.01511866666667</v>
      </c>
      <c r="J114">
        <v>270</v>
      </c>
      <c r="K114" t="s">
        <v>11</v>
      </c>
      <c r="L114" t="s">
        <v>92</v>
      </c>
      <c r="M114" t="s">
        <v>92</v>
      </c>
      <c r="N114" s="2">
        <v>41279</v>
      </c>
      <c r="O114" s="2">
        <v>42499</v>
      </c>
      <c r="P114" t="s">
        <v>24</v>
      </c>
      <c r="Q114" t="s">
        <v>28</v>
      </c>
      <c r="R114" s="5" t="s">
        <v>28</v>
      </c>
      <c r="S114" s="6" t="s">
        <v>9</v>
      </c>
      <c r="V114" s="70"/>
      <c r="W114" s="39"/>
      <c r="X114" s="39"/>
      <c r="Y114" s="39"/>
      <c r="Z114" s="40"/>
      <c r="AA114" s="40"/>
      <c r="AB114" s="41"/>
      <c r="AC114" s="42"/>
      <c r="AD114" s="40"/>
      <c r="AE114" s="39"/>
      <c r="AF114" s="39"/>
      <c r="AG114" s="39"/>
      <c r="AH114" s="39"/>
      <c r="AI114" s="43"/>
      <c r="AJ114" s="43"/>
      <c r="AK114" s="39"/>
      <c r="AL114" s="39"/>
      <c r="AM114" s="44"/>
      <c r="AN114" s="71"/>
      <c r="BK114" s="1">
        <v>42370</v>
      </c>
      <c r="BL114" t="s">
        <v>185</v>
      </c>
      <c r="BM114">
        <v>0</v>
      </c>
      <c r="BN114" t="s">
        <v>231</v>
      </c>
      <c r="BO114" s="4">
        <v>1049002.8</v>
      </c>
      <c r="BP114" s="4">
        <v>115914.80939999998</v>
      </c>
      <c r="BQ114" s="3">
        <v>0.11049999999999997</v>
      </c>
      <c r="BR114" s="7">
        <v>1266.9115942028986</v>
      </c>
      <c r="BS114" s="4">
        <v>139.99373115942026</v>
      </c>
      <c r="BT114">
        <v>828</v>
      </c>
      <c r="BU114" t="s">
        <v>44</v>
      </c>
      <c r="BV114" t="s">
        <v>72</v>
      </c>
      <c r="BW114" t="s">
        <v>71</v>
      </c>
      <c r="BX114" s="2">
        <v>41351</v>
      </c>
      <c r="BY114" s="2">
        <v>45122</v>
      </c>
      <c r="BZ114" t="s">
        <v>18</v>
      </c>
      <c r="CA114" t="s">
        <v>42</v>
      </c>
      <c r="CB114" s="5" t="s">
        <v>42</v>
      </c>
      <c r="CC114" s="6" t="s">
        <v>9</v>
      </c>
      <c r="CD114">
        <f t="shared" si="1"/>
        <v>10.3</v>
      </c>
    </row>
    <row r="115" spans="1:82">
      <c r="A115" s="1">
        <v>41821</v>
      </c>
      <c r="B115" t="s">
        <v>69</v>
      </c>
      <c r="C115">
        <v>2</v>
      </c>
      <c r="D115" t="s">
        <v>112</v>
      </c>
      <c r="E115" s="4">
        <v>305331.59999999998</v>
      </c>
      <c r="F115" s="4">
        <v>97675.578840000002</v>
      </c>
      <c r="G115" s="3">
        <v>0.31990000000000002</v>
      </c>
      <c r="H115" s="7">
        <v>622.11002444987776</v>
      </c>
      <c r="I115" s="4">
        <v>199.01299682151591</v>
      </c>
      <c r="J115">
        <v>490.79999999999995</v>
      </c>
      <c r="K115" t="s">
        <v>11</v>
      </c>
      <c r="L115" t="s">
        <v>92</v>
      </c>
      <c r="M115" t="s">
        <v>92</v>
      </c>
      <c r="N115" s="2">
        <v>41281</v>
      </c>
      <c r="O115" s="2">
        <v>42500</v>
      </c>
      <c r="P115" t="s">
        <v>24</v>
      </c>
      <c r="Q115" t="s">
        <v>28</v>
      </c>
      <c r="R115" s="5" t="s">
        <v>28</v>
      </c>
      <c r="S115" s="6" t="s">
        <v>9</v>
      </c>
      <c r="V115" s="70"/>
      <c r="W115" s="39"/>
      <c r="X115" s="39"/>
      <c r="Y115" s="39"/>
      <c r="Z115" s="40"/>
      <c r="AA115" s="40"/>
      <c r="AB115" s="41"/>
      <c r="AC115" s="42"/>
      <c r="AD115" s="40"/>
      <c r="AE115" s="39"/>
      <c r="AF115" s="39"/>
      <c r="AG115" s="39"/>
      <c r="AH115" s="39"/>
      <c r="AI115" s="43"/>
      <c r="AJ115" s="43"/>
      <c r="AK115" s="39"/>
      <c r="AL115" s="39"/>
      <c r="AM115" s="44"/>
      <c r="AN115" s="71"/>
      <c r="BK115" s="1">
        <v>42370</v>
      </c>
      <c r="BL115" t="s">
        <v>185</v>
      </c>
      <c r="BM115">
        <v>0</v>
      </c>
      <c r="BN115" t="s">
        <v>269</v>
      </c>
      <c r="BO115" s="4">
        <v>1328177.8320000002</v>
      </c>
      <c r="BP115" s="4">
        <v>94433.443855200007</v>
      </c>
      <c r="BQ115" s="3">
        <v>7.1099999999999997E-2</v>
      </c>
      <c r="BR115" s="7">
        <v>3524.888089171975</v>
      </c>
      <c r="BS115" s="4">
        <v>250.6195431401274</v>
      </c>
      <c r="BT115">
        <v>376.8</v>
      </c>
      <c r="BU115" t="s">
        <v>60</v>
      </c>
      <c r="BV115" t="s">
        <v>61</v>
      </c>
      <c r="BW115" t="s">
        <v>234</v>
      </c>
      <c r="BX115" s="2">
        <v>41291</v>
      </c>
      <c r="BY115" s="2">
        <v>44407</v>
      </c>
      <c r="BZ115" t="s">
        <v>39</v>
      </c>
      <c r="CA115" t="s">
        <v>78</v>
      </c>
      <c r="CB115" s="5" t="s">
        <v>78</v>
      </c>
      <c r="CC115" s="6" t="s">
        <v>9</v>
      </c>
      <c r="CD115">
        <f t="shared" si="1"/>
        <v>8.5</v>
      </c>
    </row>
    <row r="116" spans="1:82">
      <c r="A116" s="1">
        <v>41852</v>
      </c>
      <c r="B116" t="s">
        <v>69</v>
      </c>
      <c r="C116">
        <v>2</v>
      </c>
      <c r="D116" t="s">
        <v>91</v>
      </c>
      <c r="E116" s="4">
        <v>331164</v>
      </c>
      <c r="F116" s="4">
        <v>89844.793199999986</v>
      </c>
      <c r="G116" s="3">
        <v>0.27129999999999993</v>
      </c>
      <c r="H116" s="7">
        <v>884.51923076923083</v>
      </c>
      <c r="I116" s="4">
        <v>239.97006730769229</v>
      </c>
      <c r="J116">
        <v>374.4</v>
      </c>
      <c r="K116" t="s">
        <v>11</v>
      </c>
      <c r="L116" t="s">
        <v>92</v>
      </c>
      <c r="M116" t="s">
        <v>92</v>
      </c>
      <c r="N116" s="2">
        <v>41295</v>
      </c>
      <c r="O116" s="2">
        <v>42133</v>
      </c>
      <c r="P116" t="s">
        <v>24</v>
      </c>
      <c r="Q116" t="s">
        <v>25</v>
      </c>
      <c r="R116" s="5" t="s">
        <v>25</v>
      </c>
      <c r="S116" s="6" t="s">
        <v>9</v>
      </c>
      <c r="V116" s="70"/>
      <c r="W116" s="39"/>
      <c r="X116" s="39"/>
      <c r="Y116" s="39"/>
      <c r="Z116" s="40"/>
      <c r="AA116" s="40"/>
      <c r="AB116" s="41"/>
      <c r="AC116" s="42"/>
      <c r="AD116" s="40"/>
      <c r="AE116" s="39"/>
      <c r="AF116" s="39"/>
      <c r="AG116" s="39"/>
      <c r="AH116" s="39"/>
      <c r="AI116" s="43"/>
      <c r="AJ116" s="43"/>
      <c r="AK116" s="39"/>
      <c r="AL116" s="39"/>
      <c r="AM116" s="44"/>
      <c r="AN116" s="71"/>
      <c r="BK116" s="1">
        <v>42370</v>
      </c>
      <c r="BL116" t="s">
        <v>185</v>
      </c>
      <c r="BM116">
        <v>0</v>
      </c>
      <c r="BN116" t="s">
        <v>232</v>
      </c>
      <c r="BO116" s="4">
        <v>407340</v>
      </c>
      <c r="BP116" s="4">
        <v>57498.772000000019</v>
      </c>
      <c r="BQ116" s="3">
        <v>0.14115670447292192</v>
      </c>
      <c r="BR116" s="7">
        <v>1095.2826535880226</v>
      </c>
      <c r="BS116" s="4">
        <v>154.60648984684224</v>
      </c>
      <c r="BT116">
        <v>371.904</v>
      </c>
      <c r="BU116" t="s">
        <v>44</v>
      </c>
      <c r="BV116" t="s">
        <v>72</v>
      </c>
      <c r="BW116" t="s">
        <v>126</v>
      </c>
      <c r="BX116" s="2">
        <v>41337</v>
      </c>
      <c r="BY116" s="2">
        <v>46917</v>
      </c>
      <c r="BZ116" t="s">
        <v>24</v>
      </c>
      <c r="CA116">
        <v>0.08</v>
      </c>
      <c r="CB116" s="5">
        <v>0.08</v>
      </c>
      <c r="CC116" s="6" t="s">
        <v>9</v>
      </c>
      <c r="CD116">
        <f t="shared" si="1"/>
        <v>15.3</v>
      </c>
    </row>
    <row r="117" spans="1:82">
      <c r="A117" s="1">
        <v>41852</v>
      </c>
      <c r="B117" t="s">
        <v>69</v>
      </c>
      <c r="C117">
        <v>2</v>
      </c>
      <c r="D117" t="s">
        <v>93</v>
      </c>
      <c r="E117" s="4">
        <v>158839.19999999998</v>
      </c>
      <c r="F117" s="4">
        <v>62106.127199999995</v>
      </c>
      <c r="G117" s="3">
        <v>0.39100000000000001</v>
      </c>
      <c r="H117" s="7">
        <v>588.29333333333329</v>
      </c>
      <c r="I117" s="4">
        <v>230.02269333333331</v>
      </c>
      <c r="J117">
        <v>270</v>
      </c>
      <c r="K117" t="s">
        <v>11</v>
      </c>
      <c r="L117" t="s">
        <v>92</v>
      </c>
      <c r="M117" t="s">
        <v>92</v>
      </c>
      <c r="N117" s="2">
        <v>41279</v>
      </c>
      <c r="O117" s="2">
        <v>42499</v>
      </c>
      <c r="P117" t="s">
        <v>24</v>
      </c>
      <c r="Q117" t="s">
        <v>28</v>
      </c>
      <c r="R117" s="5" t="s">
        <v>28</v>
      </c>
      <c r="S117" s="6" t="s">
        <v>9</v>
      </c>
      <c r="V117" s="70"/>
      <c r="W117" s="39"/>
      <c r="X117" s="39"/>
      <c r="Y117" s="39"/>
      <c r="Z117" s="40"/>
      <c r="AA117" s="40"/>
      <c r="AB117" s="41"/>
      <c r="AC117" s="42"/>
      <c r="AD117" s="40"/>
      <c r="AE117" s="39"/>
      <c r="AF117" s="39"/>
      <c r="AG117" s="39"/>
      <c r="AH117" s="39"/>
      <c r="AI117" s="43"/>
      <c r="AJ117" s="43"/>
      <c r="AK117" s="39"/>
      <c r="AL117" s="39"/>
      <c r="AM117" s="44"/>
      <c r="AN117" s="71"/>
      <c r="BK117" s="1">
        <v>42401</v>
      </c>
      <c r="BL117" t="s">
        <v>185</v>
      </c>
      <c r="BM117">
        <v>0</v>
      </c>
      <c r="BN117" t="s">
        <v>207</v>
      </c>
      <c r="BO117" s="4">
        <v>1090713.828</v>
      </c>
      <c r="BP117" s="4">
        <v>58898.54671200001</v>
      </c>
      <c r="BQ117" s="3">
        <v>5.4000000000000013E-2</v>
      </c>
      <c r="BR117" s="7">
        <v>2499.8025027502749</v>
      </c>
      <c r="BS117" s="4">
        <v>134.98933514851487</v>
      </c>
      <c r="BT117">
        <v>436.32</v>
      </c>
      <c r="BU117" t="s">
        <v>44</v>
      </c>
      <c r="BV117" t="s">
        <v>72</v>
      </c>
      <c r="BW117" t="s">
        <v>126</v>
      </c>
      <c r="BX117" s="2">
        <v>41379</v>
      </c>
      <c r="BY117" s="2">
        <v>46947</v>
      </c>
      <c r="BZ117" t="s">
        <v>18</v>
      </c>
      <c r="CA117" t="s">
        <v>37</v>
      </c>
      <c r="CB117" s="5" t="s">
        <v>37</v>
      </c>
      <c r="CC117" s="6" t="s">
        <v>9</v>
      </c>
      <c r="CD117">
        <f t="shared" si="1"/>
        <v>15.3</v>
      </c>
    </row>
    <row r="118" spans="1:82">
      <c r="A118" s="1">
        <v>41852</v>
      </c>
      <c r="B118" t="s">
        <v>69</v>
      </c>
      <c r="C118">
        <v>2</v>
      </c>
      <c r="D118" t="s">
        <v>112</v>
      </c>
      <c r="E118" s="4">
        <v>479384.39999999997</v>
      </c>
      <c r="F118" s="4">
        <v>97650.602280000006</v>
      </c>
      <c r="G118" s="3">
        <v>0.20370000000000002</v>
      </c>
      <c r="H118" s="7">
        <v>976.74083129584358</v>
      </c>
      <c r="I118" s="4">
        <v>198.96210733496335</v>
      </c>
      <c r="J118">
        <v>490.79999999999995</v>
      </c>
      <c r="K118" t="s">
        <v>11</v>
      </c>
      <c r="L118" t="s">
        <v>92</v>
      </c>
      <c r="M118" t="s">
        <v>92</v>
      </c>
      <c r="N118" s="2">
        <v>41281</v>
      </c>
      <c r="O118" s="2">
        <v>42500</v>
      </c>
      <c r="P118" t="s">
        <v>24</v>
      </c>
      <c r="Q118" t="s">
        <v>28</v>
      </c>
      <c r="R118" s="5" t="s">
        <v>28</v>
      </c>
      <c r="S118" s="6" t="s">
        <v>9</v>
      </c>
      <c r="V118" s="70"/>
      <c r="W118" s="39"/>
      <c r="X118" s="39"/>
      <c r="Y118" s="39"/>
      <c r="Z118" s="40"/>
      <c r="AA118" s="40"/>
      <c r="AB118" s="41"/>
      <c r="AC118" s="42"/>
      <c r="AD118" s="40"/>
      <c r="AE118" s="39"/>
      <c r="AF118" s="39"/>
      <c r="AG118" s="39"/>
      <c r="AH118" s="39"/>
      <c r="AI118" s="43"/>
      <c r="AJ118" s="43"/>
      <c r="AK118" s="39"/>
      <c r="AL118" s="39"/>
      <c r="AM118" s="44"/>
      <c r="AN118" s="71"/>
      <c r="BK118" s="1">
        <v>42401</v>
      </c>
      <c r="BL118" t="s">
        <v>185</v>
      </c>
      <c r="BM118">
        <v>0</v>
      </c>
      <c r="BN118" t="s">
        <v>231</v>
      </c>
      <c r="BO118" s="4">
        <v>1111002</v>
      </c>
      <c r="BP118" s="4">
        <v>115877.5086</v>
      </c>
      <c r="BQ118" s="3">
        <v>0.1043</v>
      </c>
      <c r="BR118" s="7">
        <v>1341.7898550724638</v>
      </c>
      <c r="BS118" s="4">
        <v>139.94868188405798</v>
      </c>
      <c r="BT118">
        <v>828</v>
      </c>
      <c r="BU118" t="s">
        <v>44</v>
      </c>
      <c r="BV118" t="s">
        <v>72</v>
      </c>
      <c r="BW118" t="s">
        <v>71</v>
      </c>
      <c r="BX118" s="2">
        <v>41351</v>
      </c>
      <c r="BY118" s="2">
        <v>45122</v>
      </c>
      <c r="BZ118" t="s">
        <v>18</v>
      </c>
      <c r="CA118" t="s">
        <v>42</v>
      </c>
      <c r="CB118" s="5" t="s">
        <v>42</v>
      </c>
      <c r="CC118" s="6" t="s">
        <v>9</v>
      </c>
      <c r="CD118">
        <f t="shared" si="1"/>
        <v>10.3</v>
      </c>
    </row>
    <row r="119" spans="1:82">
      <c r="A119" s="1">
        <v>41883</v>
      </c>
      <c r="B119" t="s">
        <v>69</v>
      </c>
      <c r="C119">
        <v>2</v>
      </c>
      <c r="D119" t="s">
        <v>91</v>
      </c>
      <c r="E119" s="4">
        <v>495648</v>
      </c>
      <c r="F119" s="4">
        <v>93082.694400000008</v>
      </c>
      <c r="G119" s="3">
        <v>0.18780000000000002</v>
      </c>
      <c r="H119" s="7">
        <v>1323.846153846154</v>
      </c>
      <c r="I119" s="4">
        <v>248.61830769230772</v>
      </c>
      <c r="J119">
        <v>374.4</v>
      </c>
      <c r="K119" t="s">
        <v>11</v>
      </c>
      <c r="L119" t="s">
        <v>92</v>
      </c>
      <c r="M119" t="s">
        <v>92</v>
      </c>
      <c r="N119" s="2">
        <v>41295</v>
      </c>
      <c r="O119" s="2">
        <v>42133</v>
      </c>
      <c r="P119" t="s">
        <v>24</v>
      </c>
      <c r="Q119" t="s">
        <v>25</v>
      </c>
      <c r="R119" s="5" t="s">
        <v>25</v>
      </c>
      <c r="S119" s="6" t="s">
        <v>9</v>
      </c>
      <c r="V119" s="70"/>
      <c r="W119" s="39"/>
      <c r="X119" s="39"/>
      <c r="Y119" s="39"/>
      <c r="Z119" s="40"/>
      <c r="AA119" s="40"/>
      <c r="AB119" s="41"/>
      <c r="AC119" s="42"/>
      <c r="AD119" s="40"/>
      <c r="AE119" s="39"/>
      <c r="AF119" s="39"/>
      <c r="AG119" s="39"/>
      <c r="AH119" s="39"/>
      <c r="AI119" s="43"/>
      <c r="AJ119" s="43"/>
      <c r="AK119" s="39"/>
      <c r="AL119" s="39"/>
      <c r="AM119" s="44"/>
      <c r="AN119" s="71"/>
      <c r="BK119" s="1">
        <v>42401</v>
      </c>
      <c r="BL119" t="s">
        <v>185</v>
      </c>
      <c r="BM119">
        <v>0</v>
      </c>
      <c r="BN119" t="s">
        <v>269</v>
      </c>
      <c r="BO119" s="4">
        <v>1433929.8959999999</v>
      </c>
      <c r="BP119" s="4">
        <v>101235.45065760001</v>
      </c>
      <c r="BQ119" s="3">
        <v>7.060000000000001E-2</v>
      </c>
      <c r="BR119" s="7">
        <v>3805.5464331210187</v>
      </c>
      <c r="BS119" s="4">
        <v>268.67157817834396</v>
      </c>
      <c r="BT119">
        <v>376.8</v>
      </c>
      <c r="BU119" t="s">
        <v>60</v>
      </c>
      <c r="BV119" t="s">
        <v>61</v>
      </c>
      <c r="BW119" t="s">
        <v>234</v>
      </c>
      <c r="BX119" s="2">
        <v>41291</v>
      </c>
      <c r="BY119" s="2">
        <v>44407</v>
      </c>
      <c r="BZ119" t="s">
        <v>39</v>
      </c>
      <c r="CA119" t="s">
        <v>78</v>
      </c>
      <c r="CB119" s="5" t="s">
        <v>78</v>
      </c>
      <c r="CC119" s="6" t="s">
        <v>9</v>
      </c>
      <c r="CD119">
        <f t="shared" si="1"/>
        <v>8.5</v>
      </c>
    </row>
    <row r="120" spans="1:82">
      <c r="A120" s="1">
        <v>41883</v>
      </c>
      <c r="B120" t="s">
        <v>69</v>
      </c>
      <c r="C120">
        <v>2</v>
      </c>
      <c r="D120" t="s">
        <v>93</v>
      </c>
      <c r="E120" s="4">
        <v>273664.8</v>
      </c>
      <c r="F120" s="4">
        <v>62094.543120000002</v>
      </c>
      <c r="G120" s="3">
        <v>0.22690000000000002</v>
      </c>
      <c r="H120" s="7">
        <v>1013.5733333333333</v>
      </c>
      <c r="I120" s="4">
        <v>229.97978933333334</v>
      </c>
      <c r="J120">
        <v>270</v>
      </c>
      <c r="K120" t="s">
        <v>11</v>
      </c>
      <c r="L120" t="s">
        <v>92</v>
      </c>
      <c r="M120" t="s">
        <v>92</v>
      </c>
      <c r="N120" s="2">
        <v>41279</v>
      </c>
      <c r="O120" s="2">
        <v>42499</v>
      </c>
      <c r="P120" t="s">
        <v>24</v>
      </c>
      <c r="Q120" t="s">
        <v>28</v>
      </c>
      <c r="R120" s="5" t="s">
        <v>28</v>
      </c>
      <c r="S120" s="6" t="s">
        <v>9</v>
      </c>
      <c r="V120" s="70"/>
      <c r="W120" s="39"/>
      <c r="X120" s="39"/>
      <c r="Y120" s="39"/>
      <c r="Z120" s="40"/>
      <c r="AA120" s="40"/>
      <c r="AB120" s="41"/>
      <c r="AC120" s="42"/>
      <c r="AD120" s="40"/>
      <c r="AE120" s="39"/>
      <c r="AF120" s="39"/>
      <c r="AG120" s="39"/>
      <c r="AH120" s="39"/>
      <c r="AI120" s="43"/>
      <c r="AJ120" s="43"/>
      <c r="AK120" s="39"/>
      <c r="AL120" s="39"/>
      <c r="AM120" s="44"/>
      <c r="AN120" s="71"/>
      <c r="BK120" s="1">
        <v>42401</v>
      </c>
      <c r="BL120" t="s">
        <v>185</v>
      </c>
      <c r="BM120">
        <v>0</v>
      </c>
      <c r="BN120" t="s">
        <v>232</v>
      </c>
      <c r="BO120" s="4">
        <v>381060</v>
      </c>
      <c r="BP120" s="4">
        <v>57475.198000000004</v>
      </c>
      <c r="BQ120" s="3">
        <v>0.1508297853356427</v>
      </c>
      <c r="BR120" s="7">
        <v>1024.619256582344</v>
      </c>
      <c r="BS120" s="4">
        <v>154.54310252108073</v>
      </c>
      <c r="BT120">
        <v>371.904</v>
      </c>
      <c r="BU120" t="s">
        <v>44</v>
      </c>
      <c r="BV120" t="s">
        <v>72</v>
      </c>
      <c r="BW120" t="s">
        <v>126</v>
      </c>
      <c r="BX120" s="2">
        <v>41337</v>
      </c>
      <c r="BY120" s="2">
        <v>46917</v>
      </c>
      <c r="BZ120" t="s">
        <v>24</v>
      </c>
      <c r="CA120">
        <v>0.08</v>
      </c>
      <c r="CB120" s="5">
        <v>0.08</v>
      </c>
      <c r="CC120" s="6" t="s">
        <v>9</v>
      </c>
      <c r="CD120">
        <f t="shared" si="1"/>
        <v>15.3</v>
      </c>
    </row>
    <row r="121" spans="1:82">
      <c r="A121" s="1">
        <v>41883</v>
      </c>
      <c r="B121" t="s">
        <v>69</v>
      </c>
      <c r="C121">
        <v>2</v>
      </c>
      <c r="D121" t="s">
        <v>112</v>
      </c>
      <c r="E121" s="4">
        <v>596820</v>
      </c>
      <c r="F121" s="4">
        <v>102115.902</v>
      </c>
      <c r="G121" s="3">
        <v>0.1711</v>
      </c>
      <c r="H121" s="7">
        <v>1216.0146699266504</v>
      </c>
      <c r="I121" s="4">
        <v>208.0601100244499</v>
      </c>
      <c r="J121">
        <v>490.79999999999995</v>
      </c>
      <c r="K121" t="s">
        <v>11</v>
      </c>
      <c r="L121" t="s">
        <v>92</v>
      </c>
      <c r="M121" t="s">
        <v>92</v>
      </c>
      <c r="N121" s="2">
        <v>41281</v>
      </c>
      <c r="O121" s="2">
        <v>42500</v>
      </c>
      <c r="P121" t="s">
        <v>24</v>
      </c>
      <c r="Q121" t="s">
        <v>28</v>
      </c>
      <c r="R121" s="5" t="s">
        <v>28</v>
      </c>
      <c r="S121" s="6" t="s">
        <v>9</v>
      </c>
      <c r="V121" s="70"/>
      <c r="W121" s="39"/>
      <c r="X121" s="39"/>
      <c r="Y121" s="39"/>
      <c r="Z121" s="40"/>
      <c r="AA121" s="40"/>
      <c r="AB121" s="41"/>
      <c r="AC121" s="42"/>
      <c r="AD121" s="40"/>
      <c r="AE121" s="39"/>
      <c r="AF121" s="39"/>
      <c r="AG121" s="39"/>
      <c r="AH121" s="39"/>
      <c r="AI121" s="43"/>
      <c r="AJ121" s="43"/>
      <c r="AK121" s="39"/>
      <c r="AL121" s="39"/>
      <c r="AM121" s="44"/>
      <c r="AN121" s="71"/>
      <c r="BK121" s="1">
        <v>42430</v>
      </c>
      <c r="BL121" t="s">
        <v>185</v>
      </c>
      <c r="BM121">
        <v>0</v>
      </c>
      <c r="BN121" t="s">
        <v>207</v>
      </c>
      <c r="BO121" s="4">
        <v>1026426.5160000001</v>
      </c>
      <c r="BP121" s="4">
        <v>58916.8820184</v>
      </c>
      <c r="BQ121" s="3">
        <v>5.74E-2</v>
      </c>
      <c r="BR121" s="7">
        <v>2352.4626787678772</v>
      </c>
      <c r="BS121" s="4">
        <v>135.03135776127613</v>
      </c>
      <c r="BT121">
        <v>436.32</v>
      </c>
      <c r="BU121" t="s">
        <v>44</v>
      </c>
      <c r="BV121" t="s">
        <v>72</v>
      </c>
      <c r="BW121" t="s">
        <v>126</v>
      </c>
      <c r="BX121" s="2">
        <v>41379</v>
      </c>
      <c r="BY121" s="2">
        <v>46947</v>
      </c>
      <c r="BZ121" t="s">
        <v>18</v>
      </c>
      <c r="CA121" t="s">
        <v>37</v>
      </c>
      <c r="CB121" s="5" t="s">
        <v>37</v>
      </c>
      <c r="CC121" s="6" t="s">
        <v>9</v>
      </c>
      <c r="CD121">
        <f t="shared" si="1"/>
        <v>15.3</v>
      </c>
    </row>
    <row r="122" spans="1:82">
      <c r="A122" s="1">
        <v>41913</v>
      </c>
      <c r="B122" t="s">
        <v>69</v>
      </c>
      <c r="C122">
        <v>2</v>
      </c>
      <c r="D122" t="s">
        <v>91</v>
      </c>
      <c r="E122" s="4">
        <v>619390.79999999993</v>
      </c>
      <c r="F122" s="4">
        <v>111614.22216</v>
      </c>
      <c r="G122" s="3">
        <v>0.18020000000000003</v>
      </c>
      <c r="H122" s="7">
        <v>1654.3557692307691</v>
      </c>
      <c r="I122" s="4">
        <v>298.11490961538465</v>
      </c>
      <c r="J122">
        <v>374.4</v>
      </c>
      <c r="K122" t="s">
        <v>11</v>
      </c>
      <c r="L122" t="s">
        <v>92</v>
      </c>
      <c r="M122" t="s">
        <v>92</v>
      </c>
      <c r="N122" s="2">
        <v>41295</v>
      </c>
      <c r="O122" s="2">
        <v>42133</v>
      </c>
      <c r="P122" t="s">
        <v>24</v>
      </c>
      <c r="Q122" t="s">
        <v>25</v>
      </c>
      <c r="R122" s="5" t="s">
        <v>25</v>
      </c>
      <c r="S122" s="6" t="s">
        <v>9</v>
      </c>
      <c r="V122" s="70"/>
      <c r="W122" s="39"/>
      <c r="X122" s="39"/>
      <c r="Y122" s="39"/>
      <c r="Z122" s="40"/>
      <c r="AA122" s="40"/>
      <c r="AB122" s="41"/>
      <c r="AC122" s="42"/>
      <c r="AD122" s="40"/>
      <c r="AE122" s="39"/>
      <c r="AF122" s="39"/>
      <c r="AG122" s="39"/>
      <c r="AH122" s="39"/>
      <c r="AI122" s="43"/>
      <c r="AJ122" s="43"/>
      <c r="AK122" s="39"/>
      <c r="AL122" s="39"/>
      <c r="AM122" s="44"/>
      <c r="AN122" s="71"/>
      <c r="BK122" s="1">
        <v>42430</v>
      </c>
      <c r="BL122" t="s">
        <v>185</v>
      </c>
      <c r="BM122">
        <v>0</v>
      </c>
      <c r="BN122" t="s">
        <v>231</v>
      </c>
      <c r="BO122" s="4">
        <v>1032020.3999999999</v>
      </c>
      <c r="BP122" s="4">
        <v>115895.89092000001</v>
      </c>
      <c r="BQ122" s="3">
        <v>0.11230000000000001</v>
      </c>
      <c r="BR122" s="7">
        <v>1246.4014492753622</v>
      </c>
      <c r="BS122" s="4">
        <v>139.97088275362319</v>
      </c>
      <c r="BT122">
        <v>828</v>
      </c>
      <c r="BU122" t="s">
        <v>44</v>
      </c>
      <c r="BV122" t="s">
        <v>72</v>
      </c>
      <c r="BW122" t="s">
        <v>71</v>
      </c>
      <c r="BX122" s="2">
        <v>41351</v>
      </c>
      <c r="BY122" s="2">
        <v>45122</v>
      </c>
      <c r="BZ122" t="s">
        <v>18</v>
      </c>
      <c r="CA122" t="s">
        <v>42</v>
      </c>
      <c r="CB122" s="5" t="s">
        <v>42</v>
      </c>
      <c r="CC122" s="6" t="s">
        <v>9</v>
      </c>
      <c r="CD122">
        <f t="shared" si="1"/>
        <v>10.3</v>
      </c>
    </row>
    <row r="123" spans="1:82">
      <c r="A123" s="1">
        <v>41913</v>
      </c>
      <c r="B123" t="s">
        <v>69</v>
      </c>
      <c r="C123">
        <v>2</v>
      </c>
      <c r="D123" t="s">
        <v>93</v>
      </c>
      <c r="E123" s="4">
        <v>498201.24</v>
      </c>
      <c r="F123" s="4">
        <v>78267.414804000015</v>
      </c>
      <c r="G123" s="3">
        <v>0.15710000000000005</v>
      </c>
      <c r="H123" s="7">
        <v>1845.1897777777776</v>
      </c>
      <c r="I123" s="4">
        <v>289.87931408888892</v>
      </c>
      <c r="J123">
        <v>270</v>
      </c>
      <c r="K123" t="s">
        <v>11</v>
      </c>
      <c r="L123" t="s">
        <v>92</v>
      </c>
      <c r="M123" t="s">
        <v>92</v>
      </c>
      <c r="N123" s="2">
        <v>41279</v>
      </c>
      <c r="O123" s="2">
        <v>42499</v>
      </c>
      <c r="P123" t="s">
        <v>24</v>
      </c>
      <c r="Q123" t="s">
        <v>28</v>
      </c>
      <c r="R123" s="5" t="s">
        <v>28</v>
      </c>
      <c r="S123" s="6" t="s">
        <v>9</v>
      </c>
      <c r="V123" s="70"/>
      <c r="W123" s="39"/>
      <c r="X123" s="39"/>
      <c r="Y123" s="39"/>
      <c r="Z123" s="40"/>
      <c r="AA123" s="40"/>
      <c r="AB123" s="41"/>
      <c r="AC123" s="42"/>
      <c r="AD123" s="40"/>
      <c r="AE123" s="39"/>
      <c r="AF123" s="39"/>
      <c r="AG123" s="39"/>
      <c r="AH123" s="39"/>
      <c r="AI123" s="43"/>
      <c r="AJ123" s="43"/>
      <c r="AK123" s="39"/>
      <c r="AL123" s="39"/>
      <c r="AM123" s="44"/>
      <c r="AN123" s="71"/>
      <c r="BK123" s="1">
        <v>42430</v>
      </c>
      <c r="BL123" t="s">
        <v>185</v>
      </c>
      <c r="BM123">
        <v>0</v>
      </c>
      <c r="BN123" t="s">
        <v>269</v>
      </c>
      <c r="BO123" s="4">
        <v>1609522.4279999998</v>
      </c>
      <c r="BP123" s="4">
        <v>112666.56996000001</v>
      </c>
      <c r="BQ123" s="3">
        <v>7.0000000000000007E-2</v>
      </c>
      <c r="BR123" s="7">
        <v>4271.5563375796173</v>
      </c>
      <c r="BS123" s="4">
        <v>299.00894363057324</v>
      </c>
      <c r="BT123">
        <v>376.8</v>
      </c>
      <c r="BU123" t="s">
        <v>60</v>
      </c>
      <c r="BV123" t="s">
        <v>61</v>
      </c>
      <c r="BW123" t="s">
        <v>234</v>
      </c>
      <c r="BX123" s="2">
        <v>41291</v>
      </c>
      <c r="BY123" s="2">
        <v>44407</v>
      </c>
      <c r="BZ123" t="s">
        <v>39</v>
      </c>
      <c r="CA123" t="s">
        <v>78</v>
      </c>
      <c r="CB123" s="5" t="s">
        <v>78</v>
      </c>
      <c r="CC123" s="6" t="s">
        <v>9</v>
      </c>
      <c r="CD123">
        <f t="shared" si="1"/>
        <v>8.5</v>
      </c>
    </row>
    <row r="124" spans="1:82">
      <c r="A124" s="1">
        <v>41913</v>
      </c>
      <c r="B124" t="s">
        <v>69</v>
      </c>
      <c r="C124">
        <v>2</v>
      </c>
      <c r="D124" t="s">
        <v>112</v>
      </c>
      <c r="E124" s="4">
        <v>1000747.2</v>
      </c>
      <c r="F124" s="4">
        <v>0</v>
      </c>
      <c r="G124" s="3">
        <v>0</v>
      </c>
      <c r="H124" s="7">
        <v>1869.8565022421526</v>
      </c>
      <c r="I124" s="4">
        <v>0</v>
      </c>
      <c r="J124">
        <v>535.19999999999993</v>
      </c>
      <c r="K124" t="s">
        <v>11</v>
      </c>
      <c r="L124" t="s">
        <v>92</v>
      </c>
      <c r="M124" t="s">
        <v>92</v>
      </c>
      <c r="N124" s="2">
        <v>41974</v>
      </c>
      <c r="O124" s="2">
        <v>42499</v>
      </c>
      <c r="P124" t="s">
        <v>14</v>
      </c>
      <c r="Q124" t="s">
        <v>9</v>
      </c>
      <c r="R124" s="5" t="s">
        <v>9</v>
      </c>
      <c r="S124" s="6" t="s">
        <v>9</v>
      </c>
      <c r="V124" s="70"/>
      <c r="W124" s="39"/>
      <c r="X124" s="39"/>
      <c r="Y124" s="39"/>
      <c r="Z124" s="40"/>
      <c r="AA124" s="40"/>
      <c r="AB124" s="41"/>
      <c r="AC124" s="42"/>
      <c r="AD124" s="40"/>
      <c r="AE124" s="39"/>
      <c r="AF124" s="39"/>
      <c r="AG124" s="39"/>
      <c r="AH124" s="39"/>
      <c r="AI124" s="43"/>
      <c r="AJ124" s="43"/>
      <c r="AK124" s="39"/>
      <c r="AL124" s="39"/>
      <c r="AM124" s="44"/>
      <c r="AN124" s="71"/>
      <c r="BK124" s="1">
        <v>42430</v>
      </c>
      <c r="BL124" t="s">
        <v>185</v>
      </c>
      <c r="BM124">
        <v>0</v>
      </c>
      <c r="BN124" t="s">
        <v>232</v>
      </c>
      <c r="BO124" s="4">
        <v>407340</v>
      </c>
      <c r="BP124" s="4">
        <v>50225.022000000004</v>
      </c>
      <c r="BQ124" s="3">
        <v>0.12330000000000001</v>
      </c>
      <c r="BR124" s="7">
        <v>1095.2826535880226</v>
      </c>
      <c r="BS124" s="4">
        <v>135.04835118740323</v>
      </c>
      <c r="BT124">
        <v>371.904</v>
      </c>
      <c r="BU124" t="s">
        <v>44</v>
      </c>
      <c r="BV124" t="s">
        <v>72</v>
      </c>
      <c r="BW124" t="s">
        <v>126</v>
      </c>
      <c r="BX124" s="2">
        <v>41337</v>
      </c>
      <c r="BY124" s="2">
        <v>46917</v>
      </c>
      <c r="BZ124" t="s">
        <v>24</v>
      </c>
      <c r="CA124">
        <v>0.08</v>
      </c>
      <c r="CB124" s="5">
        <v>0.08</v>
      </c>
      <c r="CC124" s="6" t="s">
        <v>9</v>
      </c>
      <c r="CD124">
        <f t="shared" si="1"/>
        <v>15.3</v>
      </c>
    </row>
    <row r="125" spans="1:82">
      <c r="A125" s="1">
        <v>41944</v>
      </c>
      <c r="B125" t="s">
        <v>69</v>
      </c>
      <c r="C125">
        <v>2</v>
      </c>
      <c r="D125" t="s">
        <v>91</v>
      </c>
      <c r="E125" s="4">
        <v>722455.2</v>
      </c>
      <c r="F125" s="4">
        <v>127079.86968</v>
      </c>
      <c r="G125" s="3">
        <v>0.17590000000000003</v>
      </c>
      <c r="H125" s="7">
        <v>1929.6346153846155</v>
      </c>
      <c r="I125" s="4">
        <v>339.42272884615386</v>
      </c>
      <c r="J125">
        <v>374.4</v>
      </c>
      <c r="K125" t="s">
        <v>11</v>
      </c>
      <c r="L125" t="s">
        <v>92</v>
      </c>
      <c r="M125" t="s">
        <v>92</v>
      </c>
      <c r="N125" s="2">
        <v>41295</v>
      </c>
      <c r="O125" s="2">
        <v>42133</v>
      </c>
      <c r="P125" t="s">
        <v>24</v>
      </c>
      <c r="Q125" t="s">
        <v>25</v>
      </c>
      <c r="R125" s="5" t="s">
        <v>25</v>
      </c>
      <c r="S125" s="6" t="s">
        <v>9</v>
      </c>
      <c r="V125" s="70"/>
      <c r="W125" s="39"/>
      <c r="X125" s="39"/>
      <c r="Y125" s="39"/>
      <c r="Z125" s="40"/>
      <c r="AA125" s="40"/>
      <c r="AB125" s="41"/>
      <c r="AC125" s="42"/>
      <c r="AD125" s="40"/>
      <c r="AE125" s="39"/>
      <c r="AF125" s="39"/>
      <c r="AG125" s="39"/>
      <c r="AH125" s="39"/>
      <c r="AI125" s="43"/>
      <c r="AJ125" s="43"/>
      <c r="AK125" s="39"/>
      <c r="AL125" s="39"/>
      <c r="AM125" s="44"/>
      <c r="AN125" s="71"/>
      <c r="BK125" s="1">
        <v>42461</v>
      </c>
      <c r="BL125" t="s">
        <v>185</v>
      </c>
      <c r="BM125">
        <v>0</v>
      </c>
      <c r="BN125" t="s">
        <v>207</v>
      </c>
      <c r="BO125" s="4">
        <v>1069650.6599999999</v>
      </c>
      <c r="BP125" s="4">
        <v>58937.751365999997</v>
      </c>
      <c r="BQ125" s="3">
        <v>5.5100000000000003E-2</v>
      </c>
      <c r="BR125" s="7">
        <v>2451.5279152915291</v>
      </c>
      <c r="BS125" s="4">
        <v>135.07918813256325</v>
      </c>
      <c r="BT125">
        <v>436.32</v>
      </c>
      <c r="BU125" t="s">
        <v>44</v>
      </c>
      <c r="BV125" t="s">
        <v>72</v>
      </c>
      <c r="BW125" t="s">
        <v>126</v>
      </c>
      <c r="BX125" s="2">
        <v>41379</v>
      </c>
      <c r="BY125" s="2">
        <v>46947</v>
      </c>
      <c r="BZ125" t="s">
        <v>18</v>
      </c>
      <c r="CA125" t="s">
        <v>37</v>
      </c>
      <c r="CB125" s="5" t="s">
        <v>37</v>
      </c>
      <c r="CC125" s="6" t="s">
        <v>9</v>
      </c>
      <c r="CD125">
        <f t="shared" si="1"/>
        <v>15.3</v>
      </c>
    </row>
    <row r="126" spans="1:82">
      <c r="A126" s="1">
        <v>41944</v>
      </c>
      <c r="B126" t="s">
        <v>69</v>
      </c>
      <c r="C126">
        <v>2</v>
      </c>
      <c r="D126" t="s">
        <v>93</v>
      </c>
      <c r="E126" s="4">
        <v>324482.39999999997</v>
      </c>
      <c r="F126" s="4">
        <v>62105.931360000002</v>
      </c>
      <c r="G126" s="3">
        <v>0.19140000000000001</v>
      </c>
      <c r="H126" s="7">
        <v>1201.7866666666666</v>
      </c>
      <c r="I126" s="4">
        <v>230.02196800000002</v>
      </c>
      <c r="J126">
        <v>270</v>
      </c>
      <c r="K126" t="s">
        <v>11</v>
      </c>
      <c r="L126" t="s">
        <v>92</v>
      </c>
      <c r="M126" t="s">
        <v>92</v>
      </c>
      <c r="N126" s="2">
        <v>41279</v>
      </c>
      <c r="O126" s="2">
        <v>42499</v>
      </c>
      <c r="P126" t="s">
        <v>24</v>
      </c>
      <c r="Q126" t="s">
        <v>28</v>
      </c>
      <c r="R126" s="5" t="s">
        <v>28</v>
      </c>
      <c r="S126" s="6" t="s">
        <v>9</v>
      </c>
      <c r="V126" s="70"/>
      <c r="W126" s="39"/>
      <c r="X126" s="39"/>
      <c r="Y126" s="39"/>
      <c r="Z126" s="40"/>
      <c r="AA126" s="40"/>
      <c r="AB126" s="41"/>
      <c r="AC126" s="42"/>
      <c r="AD126" s="40"/>
      <c r="AE126" s="39"/>
      <c r="AF126" s="39"/>
      <c r="AG126" s="39"/>
      <c r="AH126" s="39"/>
      <c r="AI126" s="43"/>
      <c r="AJ126" s="43"/>
      <c r="AK126" s="39"/>
      <c r="AL126" s="39"/>
      <c r="AM126" s="44"/>
      <c r="AN126" s="71"/>
      <c r="BK126" s="1">
        <v>42461</v>
      </c>
      <c r="BL126" t="s">
        <v>185</v>
      </c>
      <c r="BM126">
        <v>0</v>
      </c>
      <c r="BN126" t="s">
        <v>231</v>
      </c>
      <c r="BO126" s="4">
        <v>1015333.2</v>
      </c>
      <c r="BP126" s="4">
        <v>115951.05144</v>
      </c>
      <c r="BQ126" s="3">
        <v>0.1142</v>
      </c>
      <c r="BR126" s="7">
        <v>1226.2478260869564</v>
      </c>
      <c r="BS126" s="4">
        <v>140.03750173913042</v>
      </c>
      <c r="BT126">
        <v>828</v>
      </c>
      <c r="BU126" t="s">
        <v>44</v>
      </c>
      <c r="BV126" t="s">
        <v>72</v>
      </c>
      <c r="BW126" t="s">
        <v>71</v>
      </c>
      <c r="BX126" s="2">
        <v>41351</v>
      </c>
      <c r="BY126" s="2">
        <v>45122</v>
      </c>
      <c r="BZ126" t="s">
        <v>18</v>
      </c>
      <c r="CA126" t="s">
        <v>42</v>
      </c>
      <c r="CB126" s="5" t="s">
        <v>42</v>
      </c>
      <c r="CC126" s="6" t="s">
        <v>9</v>
      </c>
      <c r="CD126">
        <f t="shared" si="1"/>
        <v>10.3</v>
      </c>
    </row>
    <row r="127" spans="1:82">
      <c r="A127" s="1">
        <v>41944</v>
      </c>
      <c r="B127" t="s">
        <v>69</v>
      </c>
      <c r="C127">
        <v>2</v>
      </c>
      <c r="D127" t="s">
        <v>112</v>
      </c>
      <c r="E127" s="4">
        <v>780118.79999999993</v>
      </c>
      <c r="F127" s="4">
        <v>0</v>
      </c>
      <c r="G127" s="3">
        <v>0</v>
      </c>
      <c r="H127" s="7">
        <v>1457.6210762331839</v>
      </c>
      <c r="I127" s="4">
        <v>0</v>
      </c>
      <c r="J127">
        <v>535.19999999999993</v>
      </c>
      <c r="K127" t="s">
        <v>11</v>
      </c>
      <c r="L127" t="s">
        <v>92</v>
      </c>
      <c r="M127" t="s">
        <v>92</v>
      </c>
      <c r="N127" s="2">
        <v>41974</v>
      </c>
      <c r="O127" s="2">
        <v>42499</v>
      </c>
      <c r="P127" t="s">
        <v>24</v>
      </c>
      <c r="Q127" t="s">
        <v>28</v>
      </c>
      <c r="R127" s="5" t="s">
        <v>28</v>
      </c>
      <c r="S127" s="6" t="s">
        <v>9</v>
      </c>
      <c r="V127" s="70"/>
      <c r="W127" s="39"/>
      <c r="X127" s="39"/>
      <c r="Y127" s="39"/>
      <c r="Z127" s="40"/>
      <c r="AA127" s="40"/>
      <c r="AB127" s="41"/>
      <c r="AC127" s="42"/>
      <c r="AD127" s="40"/>
      <c r="AE127" s="39"/>
      <c r="AF127" s="39"/>
      <c r="AG127" s="39"/>
      <c r="AH127" s="39"/>
      <c r="AI127" s="43"/>
      <c r="AJ127" s="43"/>
      <c r="AK127" s="39"/>
      <c r="AL127" s="39"/>
      <c r="AM127" s="44"/>
      <c r="AN127" s="71"/>
      <c r="BK127" s="1">
        <v>42461</v>
      </c>
      <c r="BL127" t="s">
        <v>185</v>
      </c>
      <c r="BM127">
        <v>0</v>
      </c>
      <c r="BN127" t="s">
        <v>269</v>
      </c>
      <c r="BO127" s="4">
        <v>1392713.8919999998</v>
      </c>
      <c r="BP127" s="4">
        <v>103060.828008</v>
      </c>
      <c r="BQ127" s="3">
        <v>7.400000000000001E-2</v>
      </c>
      <c r="BR127" s="7">
        <v>3696.1621337579609</v>
      </c>
      <c r="BS127" s="4">
        <v>273.51599789808915</v>
      </c>
      <c r="BT127">
        <v>376.8</v>
      </c>
      <c r="BU127" t="s">
        <v>60</v>
      </c>
      <c r="BV127" t="s">
        <v>61</v>
      </c>
      <c r="BW127" t="s">
        <v>234</v>
      </c>
      <c r="BX127" s="2">
        <v>41291</v>
      </c>
      <c r="BY127" s="2">
        <v>44407</v>
      </c>
      <c r="BZ127" t="s">
        <v>39</v>
      </c>
      <c r="CA127" t="s">
        <v>78</v>
      </c>
      <c r="CB127" s="5" t="s">
        <v>78</v>
      </c>
      <c r="CC127" s="6" t="s">
        <v>9</v>
      </c>
      <c r="CD127">
        <f t="shared" si="1"/>
        <v>8.5</v>
      </c>
    </row>
    <row r="128" spans="1:82">
      <c r="A128" s="1">
        <v>41974</v>
      </c>
      <c r="B128" t="s">
        <v>69</v>
      </c>
      <c r="C128">
        <v>2</v>
      </c>
      <c r="D128" t="s">
        <v>91</v>
      </c>
      <c r="E128" s="4">
        <v>1035525.6</v>
      </c>
      <c r="F128" s="4">
        <v>174071.85335999998</v>
      </c>
      <c r="G128" s="3">
        <v>0.16809999999999997</v>
      </c>
      <c r="H128" s="7">
        <v>2765.8269230769233</v>
      </c>
      <c r="I128" s="4">
        <v>464.93550576923076</v>
      </c>
      <c r="J128">
        <v>374.4</v>
      </c>
      <c r="K128" t="s">
        <v>11</v>
      </c>
      <c r="L128" t="s">
        <v>92</v>
      </c>
      <c r="M128" t="s">
        <v>92</v>
      </c>
      <c r="N128" s="2">
        <v>41295</v>
      </c>
      <c r="O128" s="2">
        <v>42133</v>
      </c>
      <c r="P128" t="s">
        <v>24</v>
      </c>
      <c r="Q128" t="s">
        <v>25</v>
      </c>
      <c r="R128" s="5" t="s">
        <v>25</v>
      </c>
      <c r="S128" s="6" t="s">
        <v>9</v>
      </c>
      <c r="BK128" s="1">
        <v>42461</v>
      </c>
      <c r="BL128" t="s">
        <v>185</v>
      </c>
      <c r="BM128">
        <v>0</v>
      </c>
      <c r="BN128" t="s">
        <v>232</v>
      </c>
      <c r="BO128" s="4">
        <v>394200</v>
      </c>
      <c r="BP128" s="4">
        <v>50221.08</v>
      </c>
      <c r="BQ128" s="3">
        <v>0.12740000000000001</v>
      </c>
      <c r="BR128" s="7">
        <v>1059.9509550851833</v>
      </c>
      <c r="BS128" s="4">
        <v>135.03775167785236</v>
      </c>
      <c r="BT128">
        <v>371.904</v>
      </c>
      <c r="BU128" t="s">
        <v>44</v>
      </c>
      <c r="BV128" t="s">
        <v>72</v>
      </c>
      <c r="BW128" t="s">
        <v>126</v>
      </c>
      <c r="BX128" s="2">
        <v>41337</v>
      </c>
      <c r="BY128" s="2">
        <v>46917</v>
      </c>
      <c r="BZ128" t="s">
        <v>24</v>
      </c>
      <c r="CA128">
        <v>0.08</v>
      </c>
      <c r="CB128" s="5">
        <v>0.08</v>
      </c>
      <c r="CC128" s="6" t="s">
        <v>9</v>
      </c>
      <c r="CD128">
        <f t="shared" si="1"/>
        <v>15.3</v>
      </c>
    </row>
    <row r="129" spans="1:82">
      <c r="A129" s="1">
        <v>41974</v>
      </c>
      <c r="B129" t="s">
        <v>69</v>
      </c>
      <c r="C129">
        <v>2</v>
      </c>
      <c r="D129" t="s">
        <v>93</v>
      </c>
      <c r="E129" s="4">
        <v>348030</v>
      </c>
      <c r="F129" s="4">
        <v>62088.551999999996</v>
      </c>
      <c r="G129" s="3">
        <v>0.17839999999999998</v>
      </c>
      <c r="H129" s="7">
        <v>1289</v>
      </c>
      <c r="I129" s="4">
        <v>229.95759999999999</v>
      </c>
      <c r="J129">
        <v>270</v>
      </c>
      <c r="K129" t="s">
        <v>11</v>
      </c>
      <c r="L129" t="s">
        <v>92</v>
      </c>
      <c r="M129" t="s">
        <v>92</v>
      </c>
      <c r="N129" s="2">
        <v>41279</v>
      </c>
      <c r="O129" s="2">
        <v>42499</v>
      </c>
      <c r="P129" t="s">
        <v>24</v>
      </c>
      <c r="Q129" t="s">
        <v>28</v>
      </c>
      <c r="R129" s="5" t="s">
        <v>28</v>
      </c>
      <c r="S129" s="6" t="s">
        <v>9</v>
      </c>
      <c r="BK129" s="1">
        <v>42491</v>
      </c>
      <c r="BL129" t="s">
        <v>185</v>
      </c>
      <c r="BM129">
        <v>0</v>
      </c>
      <c r="BN129" t="s">
        <v>207</v>
      </c>
      <c r="BO129" s="4">
        <v>1158172.2239999999</v>
      </c>
      <c r="BP129" s="4">
        <v>58950.966201599993</v>
      </c>
      <c r="BQ129" s="3">
        <v>5.0899999999999994E-2</v>
      </c>
      <c r="BR129" s="7">
        <v>2654.4101210121012</v>
      </c>
      <c r="BS129" s="4">
        <v>135.10947515951594</v>
      </c>
      <c r="BT129">
        <v>436.32</v>
      </c>
      <c r="BU129" t="s">
        <v>44</v>
      </c>
      <c r="BV129" t="s">
        <v>72</v>
      </c>
      <c r="BW129" t="s">
        <v>126</v>
      </c>
      <c r="BX129" s="2">
        <v>41379</v>
      </c>
      <c r="BY129" s="2">
        <v>46947</v>
      </c>
      <c r="BZ129" t="s">
        <v>18</v>
      </c>
      <c r="CA129" t="s">
        <v>37</v>
      </c>
      <c r="CB129" s="5" t="s">
        <v>37</v>
      </c>
      <c r="CC129" s="6" t="s">
        <v>9</v>
      </c>
      <c r="CD129">
        <f t="shared" si="1"/>
        <v>15.3</v>
      </c>
    </row>
    <row r="130" spans="1:82">
      <c r="A130" s="1">
        <v>41974</v>
      </c>
      <c r="B130" t="s">
        <v>69</v>
      </c>
      <c r="C130">
        <v>2</v>
      </c>
      <c r="D130" t="s">
        <v>112</v>
      </c>
      <c r="E130" s="4">
        <v>800540.4</v>
      </c>
      <c r="F130" s="4">
        <v>130808.30135999998</v>
      </c>
      <c r="G130" s="3">
        <v>0.16339999999999996</v>
      </c>
      <c r="H130" s="7">
        <v>1495.7780269058298</v>
      </c>
      <c r="I130" s="4">
        <v>244.41012959641256</v>
      </c>
      <c r="J130">
        <v>535.19999999999993</v>
      </c>
      <c r="K130" t="s">
        <v>11</v>
      </c>
      <c r="L130" t="s">
        <v>92</v>
      </c>
      <c r="M130" t="s">
        <v>92</v>
      </c>
      <c r="N130" s="2">
        <v>41974</v>
      </c>
      <c r="O130" s="2">
        <v>42499</v>
      </c>
      <c r="P130" t="s">
        <v>24</v>
      </c>
      <c r="Q130" t="s">
        <v>28</v>
      </c>
      <c r="R130" s="5" t="s">
        <v>28</v>
      </c>
      <c r="S130" s="6" t="s">
        <v>9</v>
      </c>
      <c r="BK130" s="1">
        <v>42491</v>
      </c>
      <c r="BL130" t="s">
        <v>185</v>
      </c>
      <c r="BM130">
        <v>0</v>
      </c>
      <c r="BN130" t="s">
        <v>231</v>
      </c>
      <c r="BO130" s="4">
        <v>1160960.3999999999</v>
      </c>
      <c r="BP130" s="4">
        <v>115863.84792</v>
      </c>
      <c r="BQ130" s="3">
        <v>9.9800000000000014E-2</v>
      </c>
      <c r="BR130" s="7">
        <v>1402.1260869565217</v>
      </c>
      <c r="BS130" s="4">
        <v>139.93218347826087</v>
      </c>
      <c r="BT130">
        <v>828</v>
      </c>
      <c r="BU130" t="s">
        <v>44</v>
      </c>
      <c r="BV130" t="s">
        <v>72</v>
      </c>
      <c r="BW130" t="s">
        <v>71</v>
      </c>
      <c r="BX130" s="2">
        <v>41351</v>
      </c>
      <c r="BY130" s="2">
        <v>45122</v>
      </c>
      <c r="BZ130" t="s">
        <v>18</v>
      </c>
      <c r="CA130" t="s">
        <v>42</v>
      </c>
      <c r="CB130" s="5" t="s">
        <v>42</v>
      </c>
      <c r="CC130" s="6" t="s">
        <v>9</v>
      </c>
      <c r="CD130">
        <f t="shared" si="1"/>
        <v>10.3</v>
      </c>
    </row>
    <row r="131" spans="1:82">
      <c r="A131" s="1">
        <v>42005</v>
      </c>
      <c r="B131" t="s">
        <v>69</v>
      </c>
      <c r="C131">
        <v>2</v>
      </c>
      <c r="D131" t="s">
        <v>91</v>
      </c>
      <c r="E131" s="4">
        <v>936868.79999999993</v>
      </c>
      <c r="F131" s="4">
        <v>159267.69600000003</v>
      </c>
      <c r="G131" s="3">
        <v>0.17000000000000004</v>
      </c>
      <c r="H131" s="7">
        <v>2502.3205128205127</v>
      </c>
      <c r="I131" s="4">
        <v>425.39448717948727</v>
      </c>
      <c r="J131">
        <v>374.4</v>
      </c>
      <c r="K131" t="s">
        <v>11</v>
      </c>
      <c r="L131" t="s">
        <v>92</v>
      </c>
      <c r="M131" t="s">
        <v>92</v>
      </c>
      <c r="N131" s="2">
        <v>41295</v>
      </c>
      <c r="O131" s="2">
        <v>42133</v>
      </c>
      <c r="P131" t="s">
        <v>24</v>
      </c>
      <c r="Q131" t="s">
        <v>25</v>
      </c>
      <c r="R131" s="5" t="s">
        <v>25</v>
      </c>
      <c r="S131" s="6" t="s">
        <v>9</v>
      </c>
      <c r="BK131" s="1">
        <v>42491</v>
      </c>
      <c r="BL131" t="s">
        <v>185</v>
      </c>
      <c r="BM131">
        <v>0</v>
      </c>
      <c r="BN131" t="s">
        <v>269</v>
      </c>
      <c r="BO131" s="4">
        <v>1548805.956</v>
      </c>
      <c r="BP131" s="4">
        <v>108726.1781112</v>
      </c>
      <c r="BQ131" s="3">
        <v>7.0199999999999999E-2</v>
      </c>
      <c r="BR131" s="7">
        <v>4110.4192038216561</v>
      </c>
      <c r="BS131" s="4">
        <v>288.55142810828028</v>
      </c>
      <c r="BT131">
        <v>376.8</v>
      </c>
      <c r="BU131" t="s">
        <v>60</v>
      </c>
      <c r="BV131" t="s">
        <v>61</v>
      </c>
      <c r="BW131" t="s">
        <v>234</v>
      </c>
      <c r="BX131" s="2">
        <v>41291</v>
      </c>
      <c r="BY131" s="2">
        <v>44407</v>
      </c>
      <c r="BZ131" t="s">
        <v>39</v>
      </c>
      <c r="CA131" t="s">
        <v>78</v>
      </c>
      <c r="CB131" s="5" t="s">
        <v>78</v>
      </c>
      <c r="CC131" s="6" t="s">
        <v>9</v>
      </c>
      <c r="CD131">
        <f t="shared" si="1"/>
        <v>8.5</v>
      </c>
    </row>
    <row r="132" spans="1:82">
      <c r="A132" s="1">
        <v>42005</v>
      </c>
      <c r="B132" t="s">
        <v>69</v>
      </c>
      <c r="C132">
        <v>2</v>
      </c>
      <c r="D132" t="s">
        <v>93</v>
      </c>
      <c r="E132" s="4">
        <v>344698.8</v>
      </c>
      <c r="F132" s="4">
        <v>62114.723760000001</v>
      </c>
      <c r="G132" s="3">
        <v>0.1802</v>
      </c>
      <c r="H132" s="7">
        <v>1276.6622222222222</v>
      </c>
      <c r="I132" s="4">
        <v>230.05453244444445</v>
      </c>
      <c r="J132">
        <v>270</v>
      </c>
      <c r="K132" t="s">
        <v>11</v>
      </c>
      <c r="L132" t="s">
        <v>92</v>
      </c>
      <c r="M132" t="s">
        <v>92</v>
      </c>
      <c r="N132" s="2">
        <v>41279</v>
      </c>
      <c r="O132" s="2">
        <v>42499</v>
      </c>
      <c r="P132" t="s">
        <v>24</v>
      </c>
      <c r="Q132" t="s">
        <v>28</v>
      </c>
      <c r="R132" s="5" t="s">
        <v>28</v>
      </c>
      <c r="S132" s="6" t="s">
        <v>9</v>
      </c>
      <c r="BK132" s="1">
        <v>42491</v>
      </c>
      <c r="BL132" t="s">
        <v>185</v>
      </c>
      <c r="BM132">
        <v>0</v>
      </c>
      <c r="BN132" t="s">
        <v>232</v>
      </c>
      <c r="BO132" s="4">
        <v>407340</v>
      </c>
      <c r="BP132" s="4">
        <v>50225.022000000004</v>
      </c>
      <c r="BQ132" s="3">
        <v>0.12330000000000001</v>
      </c>
      <c r="BR132" s="7">
        <v>1095.2826535880226</v>
      </c>
      <c r="BS132" s="4">
        <v>135.04835118740323</v>
      </c>
      <c r="BT132">
        <v>371.904</v>
      </c>
      <c r="BU132" t="s">
        <v>44</v>
      </c>
      <c r="BV132" t="s">
        <v>72</v>
      </c>
      <c r="BW132" t="s">
        <v>126</v>
      </c>
      <c r="BX132" s="2">
        <v>41337</v>
      </c>
      <c r="BY132" s="2">
        <v>46917</v>
      </c>
      <c r="BZ132" t="s">
        <v>24</v>
      </c>
      <c r="CA132">
        <v>0.08</v>
      </c>
      <c r="CB132" s="5">
        <v>0.08</v>
      </c>
      <c r="CC132" s="6" t="s">
        <v>9</v>
      </c>
      <c r="CD132">
        <f t="shared" si="1"/>
        <v>15.3</v>
      </c>
    </row>
    <row r="133" spans="1:82">
      <c r="A133" s="1">
        <v>42005</v>
      </c>
      <c r="B133" t="s">
        <v>69</v>
      </c>
      <c r="C133">
        <v>2</v>
      </c>
      <c r="D133" t="s">
        <v>112</v>
      </c>
      <c r="E133" s="4">
        <v>913159.68000000005</v>
      </c>
      <c r="F133" s="4">
        <v>145466.33702400001</v>
      </c>
      <c r="G133" s="3">
        <v>0.1593</v>
      </c>
      <c r="H133" s="7">
        <v>1706.20269058296</v>
      </c>
      <c r="I133" s="4">
        <v>271.79808860986554</v>
      </c>
      <c r="J133">
        <v>535.19999999999993</v>
      </c>
      <c r="K133" t="s">
        <v>11</v>
      </c>
      <c r="L133" t="s">
        <v>92</v>
      </c>
      <c r="M133" t="s">
        <v>92</v>
      </c>
      <c r="N133" s="2">
        <v>41974</v>
      </c>
      <c r="O133" s="2">
        <v>42499</v>
      </c>
      <c r="P133" t="s">
        <v>24</v>
      </c>
      <c r="Q133" t="s">
        <v>28</v>
      </c>
      <c r="R133" s="5" t="s">
        <v>28</v>
      </c>
      <c r="S133" s="6" t="s">
        <v>9</v>
      </c>
      <c r="BK133" s="1">
        <v>42522</v>
      </c>
      <c r="BL133" t="s">
        <v>185</v>
      </c>
      <c r="BM133">
        <v>0</v>
      </c>
      <c r="BN133" t="s">
        <v>231</v>
      </c>
      <c r="BO133" s="4">
        <v>1093687.2</v>
      </c>
      <c r="BP133" s="4">
        <v>115930.84319999999</v>
      </c>
      <c r="BQ133" s="3">
        <v>0.106</v>
      </c>
      <c r="BR133" s="7">
        <v>1320.8782608695651</v>
      </c>
      <c r="BS133" s="4">
        <v>140.01309565217389</v>
      </c>
      <c r="BT133">
        <v>828</v>
      </c>
      <c r="BU133" t="s">
        <v>44</v>
      </c>
      <c r="BV133" t="s">
        <v>72</v>
      </c>
      <c r="BW133" t="s">
        <v>71</v>
      </c>
      <c r="BX133" s="2">
        <v>41351</v>
      </c>
      <c r="BY133" s="2">
        <v>45122</v>
      </c>
      <c r="BZ133" t="s">
        <v>18</v>
      </c>
      <c r="CA133">
        <v>0.08</v>
      </c>
      <c r="CB133" s="5">
        <v>0.08</v>
      </c>
      <c r="CC133" s="6" t="s">
        <v>9</v>
      </c>
      <c r="CD133">
        <f t="shared" si="1"/>
        <v>10.3</v>
      </c>
    </row>
    <row r="134" spans="1:82">
      <c r="A134" s="1">
        <v>42036</v>
      </c>
      <c r="B134" t="s">
        <v>69</v>
      </c>
      <c r="C134">
        <v>2</v>
      </c>
      <c r="D134" t="s">
        <v>91</v>
      </c>
      <c r="E134" s="4">
        <v>1158637.2</v>
      </c>
      <c r="F134" s="4">
        <v>192565.50264000002</v>
      </c>
      <c r="G134" s="3">
        <v>0.16620000000000001</v>
      </c>
      <c r="H134" s="7">
        <v>3094.6506410256411</v>
      </c>
      <c r="I134" s="4">
        <v>514.33093653846163</v>
      </c>
      <c r="J134">
        <v>374.4</v>
      </c>
      <c r="K134" t="s">
        <v>11</v>
      </c>
      <c r="L134" t="s">
        <v>92</v>
      </c>
      <c r="M134" t="s">
        <v>92</v>
      </c>
      <c r="N134" s="2">
        <v>41295</v>
      </c>
      <c r="O134" s="2">
        <v>42133</v>
      </c>
      <c r="P134" t="s">
        <v>24</v>
      </c>
      <c r="Q134" t="s">
        <v>25</v>
      </c>
      <c r="R134" s="5" t="s">
        <v>25</v>
      </c>
      <c r="S134" s="6" t="s">
        <v>9</v>
      </c>
      <c r="BK134" s="1">
        <v>42522</v>
      </c>
      <c r="BL134" t="s">
        <v>185</v>
      </c>
      <c r="BM134">
        <v>0</v>
      </c>
      <c r="BN134" t="s">
        <v>232</v>
      </c>
      <c r="BO134" s="4">
        <v>394200</v>
      </c>
      <c r="BP134" s="4">
        <v>51246</v>
      </c>
      <c r="BQ134" s="3">
        <v>0.13</v>
      </c>
      <c r="BR134" s="7">
        <v>1059.9509550851833</v>
      </c>
      <c r="BS134" s="4">
        <v>137.79362416107384</v>
      </c>
      <c r="BT134">
        <v>371.904</v>
      </c>
      <c r="BU134" t="s">
        <v>44</v>
      </c>
      <c r="BV134" t="s">
        <v>72</v>
      </c>
      <c r="BW134" t="s">
        <v>126</v>
      </c>
      <c r="BX134" s="2">
        <v>41337</v>
      </c>
      <c r="BY134" s="2">
        <v>46917</v>
      </c>
      <c r="BZ134" t="s">
        <v>24</v>
      </c>
      <c r="CA134">
        <v>0.08</v>
      </c>
      <c r="CB134" s="5">
        <v>0.08</v>
      </c>
      <c r="CC134" s="6" t="s">
        <v>9</v>
      </c>
      <c r="CD134">
        <f t="shared" si="1"/>
        <v>15.3</v>
      </c>
    </row>
    <row r="135" spans="1:82">
      <c r="A135" s="1">
        <v>42036</v>
      </c>
      <c r="B135" t="s">
        <v>69</v>
      </c>
      <c r="C135">
        <v>2</v>
      </c>
      <c r="D135" t="s">
        <v>93</v>
      </c>
      <c r="E135" s="4">
        <v>474149.75999999995</v>
      </c>
      <c r="F135" s="4">
        <v>75152.736959999995</v>
      </c>
      <c r="G135" s="3">
        <v>0.1585</v>
      </c>
      <c r="H135" s="7">
        <v>1756.1102222222221</v>
      </c>
      <c r="I135" s="4">
        <v>278.34347022222221</v>
      </c>
      <c r="J135">
        <v>270</v>
      </c>
      <c r="K135" t="s">
        <v>11</v>
      </c>
      <c r="L135" t="s">
        <v>92</v>
      </c>
      <c r="M135" t="s">
        <v>92</v>
      </c>
      <c r="N135" s="2">
        <v>41279</v>
      </c>
      <c r="O135" s="2">
        <v>42499</v>
      </c>
      <c r="P135" t="s">
        <v>24</v>
      </c>
      <c r="Q135" t="s">
        <v>28</v>
      </c>
      <c r="R135" s="5" t="s">
        <v>28</v>
      </c>
      <c r="S135" s="6" t="s">
        <v>9</v>
      </c>
      <c r="BK135" s="1">
        <v>42522</v>
      </c>
      <c r="BL135" t="s">
        <v>185</v>
      </c>
      <c r="BM135">
        <v>0</v>
      </c>
      <c r="BN135" t="s">
        <v>207</v>
      </c>
      <c r="BO135" s="4">
        <v>1130671.3319999999</v>
      </c>
      <c r="BP135" s="4">
        <v>61056.251928000005</v>
      </c>
      <c r="BQ135" s="3">
        <v>5.4000000000000006E-2</v>
      </c>
      <c r="BR135" s="7">
        <v>2591.3809405940592</v>
      </c>
      <c r="BS135" s="4">
        <v>139.93457079207923</v>
      </c>
      <c r="BT135">
        <v>436.32</v>
      </c>
      <c r="BU135" t="s">
        <v>44</v>
      </c>
      <c r="BV135" t="s">
        <v>72</v>
      </c>
      <c r="BW135" t="s">
        <v>126</v>
      </c>
      <c r="BX135" s="2">
        <v>41379</v>
      </c>
      <c r="BY135" s="2">
        <v>46947</v>
      </c>
      <c r="BZ135" t="s">
        <v>18</v>
      </c>
      <c r="CA135">
        <v>0</v>
      </c>
      <c r="CB135" s="5">
        <v>0</v>
      </c>
      <c r="CC135" s="6" t="s">
        <v>9</v>
      </c>
      <c r="CD135">
        <f t="shared" si="1"/>
        <v>15.3</v>
      </c>
    </row>
    <row r="136" spans="1:82">
      <c r="A136" s="1">
        <v>42036</v>
      </c>
      <c r="B136" t="s">
        <v>69</v>
      </c>
      <c r="C136">
        <v>2</v>
      </c>
      <c r="D136" t="s">
        <v>112</v>
      </c>
      <c r="E136" s="4">
        <v>1262547.5999999999</v>
      </c>
      <c r="F136" s="4">
        <v>190897.19712</v>
      </c>
      <c r="G136" s="3">
        <v>0.1512</v>
      </c>
      <c r="H136" s="7">
        <v>2359.0201793721972</v>
      </c>
      <c r="I136" s="4">
        <v>356.68385112107626</v>
      </c>
      <c r="J136">
        <v>535.19999999999993</v>
      </c>
      <c r="K136" t="s">
        <v>11</v>
      </c>
      <c r="L136" t="s">
        <v>92</v>
      </c>
      <c r="M136" t="s">
        <v>92</v>
      </c>
      <c r="N136" s="2">
        <v>41974</v>
      </c>
      <c r="O136" s="2">
        <v>42499</v>
      </c>
      <c r="P136" t="s">
        <v>24</v>
      </c>
      <c r="Q136" t="s">
        <v>28</v>
      </c>
      <c r="R136" s="5" t="s">
        <v>28</v>
      </c>
      <c r="S136" s="6" t="s">
        <v>9</v>
      </c>
      <c r="BK136" s="1">
        <v>42522</v>
      </c>
      <c r="BL136" t="s">
        <v>185</v>
      </c>
      <c r="BM136">
        <v>0</v>
      </c>
      <c r="BN136" t="s">
        <v>269</v>
      </c>
      <c r="BO136" s="4">
        <v>1331778.696</v>
      </c>
      <c r="BP136" s="4">
        <v>94556.287416000021</v>
      </c>
      <c r="BQ136" s="3">
        <v>7.1000000000000021E-2</v>
      </c>
      <c r="BR136" s="7">
        <v>3534.4445222929935</v>
      </c>
      <c r="BS136" s="4">
        <v>250.94556108280258</v>
      </c>
      <c r="BT136">
        <v>376.8</v>
      </c>
      <c r="BU136" t="s">
        <v>60</v>
      </c>
      <c r="BV136" t="s">
        <v>61</v>
      </c>
      <c r="BW136" t="s">
        <v>234</v>
      </c>
      <c r="BX136" s="2">
        <v>41291</v>
      </c>
      <c r="BY136" s="2">
        <v>44407</v>
      </c>
      <c r="BZ136" t="s">
        <v>39</v>
      </c>
      <c r="CA136">
        <v>7.0000000000000007E-2</v>
      </c>
      <c r="CB136" s="5">
        <v>7.0000000000000007E-2</v>
      </c>
      <c r="CC136" s="6" t="s">
        <v>9</v>
      </c>
      <c r="CD136">
        <f t="shared" si="1"/>
        <v>8.5</v>
      </c>
    </row>
    <row r="137" spans="1:82">
      <c r="A137" s="1">
        <v>42064</v>
      </c>
      <c r="B137" t="s">
        <v>69</v>
      </c>
      <c r="C137">
        <v>2</v>
      </c>
      <c r="D137" t="s">
        <v>91</v>
      </c>
      <c r="E137" s="4">
        <v>534572.4</v>
      </c>
      <c r="F137" s="4">
        <v>98895.893999999986</v>
      </c>
      <c r="G137" s="3">
        <v>0.18499999999999997</v>
      </c>
      <c r="H137" s="7">
        <v>1427.8108974358977</v>
      </c>
      <c r="I137" s="4">
        <v>264.14501602564098</v>
      </c>
      <c r="J137">
        <v>374.4</v>
      </c>
      <c r="K137" t="s">
        <v>11</v>
      </c>
      <c r="L137" t="s">
        <v>92</v>
      </c>
      <c r="M137" t="s">
        <v>92</v>
      </c>
      <c r="N137" s="2">
        <v>41295</v>
      </c>
      <c r="O137" s="2">
        <v>42133</v>
      </c>
      <c r="P137" t="s">
        <v>24</v>
      </c>
      <c r="Q137" t="s">
        <v>25</v>
      </c>
      <c r="R137" s="5" t="s">
        <v>25</v>
      </c>
      <c r="S137" s="6" t="s">
        <v>9</v>
      </c>
      <c r="BK137" s="1">
        <v>42552</v>
      </c>
      <c r="BL137" t="s">
        <v>185</v>
      </c>
      <c r="BM137">
        <v>0</v>
      </c>
      <c r="BN137" t="s">
        <v>231</v>
      </c>
      <c r="BO137" s="4">
        <v>1216239.5999999999</v>
      </c>
      <c r="BP137" s="4">
        <v>115907.63387999999</v>
      </c>
      <c r="BQ137" s="3">
        <v>9.530000000000001E-2</v>
      </c>
      <c r="BR137" s="7">
        <v>1468.8884057971013</v>
      </c>
      <c r="BS137" s="4">
        <v>139.98506507246375</v>
      </c>
      <c r="BT137">
        <v>828</v>
      </c>
      <c r="BU137" t="s">
        <v>44</v>
      </c>
      <c r="BV137" t="s">
        <v>72</v>
      </c>
      <c r="BW137" t="s">
        <v>71</v>
      </c>
      <c r="BX137" s="2">
        <v>41351</v>
      </c>
      <c r="BY137" s="2">
        <v>45122</v>
      </c>
      <c r="BZ137" t="s">
        <v>18</v>
      </c>
      <c r="CA137" t="s">
        <v>391</v>
      </c>
      <c r="CB137" s="5" t="s">
        <v>42</v>
      </c>
      <c r="CC137" s="6" t="s">
        <v>42</v>
      </c>
      <c r="CD137">
        <f t="shared" si="1"/>
        <v>10.3</v>
      </c>
    </row>
    <row r="138" spans="1:82">
      <c r="A138" s="1">
        <v>42064</v>
      </c>
      <c r="B138" t="s">
        <v>69</v>
      </c>
      <c r="C138">
        <v>2</v>
      </c>
      <c r="D138" t="s">
        <v>93</v>
      </c>
      <c r="E138" s="4">
        <v>230070</v>
      </c>
      <c r="F138" s="4">
        <v>62095.893000000004</v>
      </c>
      <c r="G138" s="3">
        <v>0.26990000000000003</v>
      </c>
      <c r="H138" s="7">
        <v>852.11111111111109</v>
      </c>
      <c r="I138" s="4">
        <v>229.98478888888891</v>
      </c>
      <c r="J138">
        <v>270</v>
      </c>
      <c r="K138" t="s">
        <v>11</v>
      </c>
      <c r="L138" t="s">
        <v>92</v>
      </c>
      <c r="M138" t="s">
        <v>92</v>
      </c>
      <c r="N138" s="2">
        <v>41279</v>
      </c>
      <c r="O138" s="2">
        <v>42499</v>
      </c>
      <c r="P138" t="s">
        <v>24</v>
      </c>
      <c r="Q138" t="s">
        <v>28</v>
      </c>
      <c r="R138" s="5" t="s">
        <v>28</v>
      </c>
      <c r="S138" s="6" t="s">
        <v>9</v>
      </c>
      <c r="BK138" s="1">
        <v>42552</v>
      </c>
      <c r="BL138" t="s">
        <v>185</v>
      </c>
      <c r="BM138">
        <v>0</v>
      </c>
      <c r="BN138" t="s">
        <v>232</v>
      </c>
      <c r="BO138" s="4">
        <v>804000</v>
      </c>
      <c r="BP138" s="4">
        <v>66180</v>
      </c>
      <c r="BQ138" s="3">
        <v>8.2313432835820891E-2</v>
      </c>
      <c r="BR138" s="7">
        <v>2161.8482188951989</v>
      </c>
      <c r="BS138" s="4">
        <v>177.94914816726899</v>
      </c>
      <c r="BT138">
        <v>371.904</v>
      </c>
      <c r="BU138" t="s">
        <v>44</v>
      </c>
      <c r="BV138" t="s">
        <v>72</v>
      </c>
      <c r="BW138" t="s">
        <v>126</v>
      </c>
      <c r="BX138" s="2">
        <v>41337</v>
      </c>
      <c r="BY138" s="2">
        <v>46917</v>
      </c>
      <c r="BZ138" t="s">
        <v>24</v>
      </c>
      <c r="CA138">
        <v>0.08</v>
      </c>
      <c r="CB138" s="5">
        <v>0.08</v>
      </c>
      <c r="CC138" s="6" t="s">
        <v>9</v>
      </c>
      <c r="CD138">
        <f t="shared" si="1"/>
        <v>15.3</v>
      </c>
    </row>
    <row r="139" spans="1:82">
      <c r="A139" s="1">
        <v>42064</v>
      </c>
      <c r="B139" t="s">
        <v>69</v>
      </c>
      <c r="C139">
        <v>2</v>
      </c>
      <c r="D139" t="s">
        <v>112</v>
      </c>
      <c r="E139" s="4">
        <v>596740.79999999993</v>
      </c>
      <c r="F139" s="4">
        <v>109203.5664</v>
      </c>
      <c r="G139" s="3">
        <v>0.18300000000000002</v>
      </c>
      <c r="H139" s="7">
        <v>1114.9865470852019</v>
      </c>
      <c r="I139" s="4">
        <v>204.04253811659194</v>
      </c>
      <c r="J139">
        <v>535.19999999999993</v>
      </c>
      <c r="K139" t="s">
        <v>11</v>
      </c>
      <c r="L139" t="s">
        <v>92</v>
      </c>
      <c r="M139" t="s">
        <v>92</v>
      </c>
      <c r="N139" s="2">
        <v>41974</v>
      </c>
      <c r="O139" s="2">
        <v>42499</v>
      </c>
      <c r="P139" t="s">
        <v>24</v>
      </c>
      <c r="Q139" t="s">
        <v>28</v>
      </c>
      <c r="R139" s="5" t="s">
        <v>28</v>
      </c>
      <c r="S139" s="6" t="s">
        <v>9</v>
      </c>
      <c r="BK139" s="1">
        <v>42552</v>
      </c>
      <c r="BL139" t="s">
        <v>185</v>
      </c>
      <c r="BM139">
        <v>0</v>
      </c>
      <c r="BN139" t="s">
        <v>207</v>
      </c>
      <c r="BO139" s="4">
        <v>1352482.6559999997</v>
      </c>
      <c r="BP139" s="4">
        <v>61132.216051199997</v>
      </c>
      <c r="BQ139" s="3">
        <v>4.5200000000000004E-2</v>
      </c>
      <c r="BR139" s="7">
        <v>3099.7493949394934</v>
      </c>
      <c r="BS139" s="4">
        <v>140.10867265126512</v>
      </c>
      <c r="BT139">
        <v>436.32</v>
      </c>
      <c r="BU139" t="s">
        <v>44</v>
      </c>
      <c r="BV139" t="s">
        <v>72</v>
      </c>
      <c r="BW139" t="s">
        <v>126</v>
      </c>
      <c r="BX139" s="2">
        <v>41379</v>
      </c>
      <c r="BY139" s="2">
        <v>46947</v>
      </c>
      <c r="BZ139" t="s">
        <v>18</v>
      </c>
      <c r="CA139" t="s">
        <v>37</v>
      </c>
      <c r="CB139" s="5" t="s">
        <v>37</v>
      </c>
      <c r="CC139" s="6" t="s">
        <v>9</v>
      </c>
      <c r="CD139">
        <f t="shared" si="1"/>
        <v>15.3</v>
      </c>
    </row>
    <row r="140" spans="1:82">
      <c r="A140" s="1">
        <v>42095</v>
      </c>
      <c r="B140" t="s">
        <v>69</v>
      </c>
      <c r="C140">
        <v>2</v>
      </c>
      <c r="D140" t="s">
        <v>91</v>
      </c>
      <c r="E140" s="4">
        <v>489862.8</v>
      </c>
      <c r="F140" s="4">
        <v>92192.17895999999</v>
      </c>
      <c r="G140" s="3">
        <v>0.18819999999999998</v>
      </c>
      <c r="H140" s="7">
        <v>1308.3942307692307</v>
      </c>
      <c r="I140" s="4">
        <v>246.23979423076921</v>
      </c>
      <c r="J140">
        <v>374.4</v>
      </c>
      <c r="K140" t="s">
        <v>11</v>
      </c>
      <c r="L140" t="s">
        <v>92</v>
      </c>
      <c r="M140" t="s">
        <v>92</v>
      </c>
      <c r="N140" s="2">
        <v>41295</v>
      </c>
      <c r="O140" s="2">
        <v>42133</v>
      </c>
      <c r="P140" t="s">
        <v>24</v>
      </c>
      <c r="Q140">
        <v>0.15</v>
      </c>
      <c r="R140" s="5">
        <v>0.15</v>
      </c>
      <c r="S140" s="6" t="s">
        <v>9</v>
      </c>
      <c r="BK140" s="1">
        <v>42552</v>
      </c>
      <c r="BL140" t="s">
        <v>185</v>
      </c>
      <c r="BM140">
        <v>0</v>
      </c>
      <c r="BN140" t="s">
        <v>269</v>
      </c>
      <c r="BO140" s="4">
        <v>1421320.236</v>
      </c>
      <c r="BP140" s="4">
        <v>100487.34068519999</v>
      </c>
      <c r="BQ140" s="3">
        <v>7.0699999999999985E-2</v>
      </c>
      <c r="BR140" s="7">
        <v>3772.081305732484</v>
      </c>
      <c r="BS140" s="4">
        <v>266.68614831528657</v>
      </c>
      <c r="BT140">
        <v>376.8</v>
      </c>
      <c r="BU140" t="s">
        <v>60</v>
      </c>
      <c r="BV140" t="s">
        <v>61</v>
      </c>
      <c r="BW140" t="s">
        <v>234</v>
      </c>
      <c r="BX140" s="2">
        <v>41291</v>
      </c>
      <c r="BY140" s="2">
        <v>44407</v>
      </c>
      <c r="BZ140" t="s">
        <v>39</v>
      </c>
      <c r="CA140" t="s">
        <v>395</v>
      </c>
      <c r="CB140" s="5" t="s">
        <v>78</v>
      </c>
      <c r="CC140" s="6" t="s">
        <v>78</v>
      </c>
      <c r="CD140">
        <f t="shared" si="1"/>
        <v>8.5</v>
      </c>
    </row>
    <row r="141" spans="1:82">
      <c r="A141" s="1">
        <v>42095</v>
      </c>
      <c r="B141" t="s">
        <v>69</v>
      </c>
      <c r="C141">
        <v>2</v>
      </c>
      <c r="D141" t="s">
        <v>93</v>
      </c>
      <c r="E141" s="4">
        <v>197283.6</v>
      </c>
      <c r="F141" s="4">
        <v>62104.877280000001</v>
      </c>
      <c r="G141" s="3">
        <v>0.31479999999999997</v>
      </c>
      <c r="H141" s="7">
        <v>730.68000000000006</v>
      </c>
      <c r="I141" s="4">
        <v>230.01806400000001</v>
      </c>
      <c r="J141">
        <v>270</v>
      </c>
      <c r="K141" t="s">
        <v>11</v>
      </c>
      <c r="L141" t="s">
        <v>92</v>
      </c>
      <c r="M141" t="s">
        <v>92</v>
      </c>
      <c r="N141" s="2">
        <v>41279</v>
      </c>
      <c r="O141" s="2">
        <v>42499</v>
      </c>
      <c r="P141" t="s">
        <v>24</v>
      </c>
      <c r="Q141">
        <v>0.13</v>
      </c>
      <c r="R141" s="5">
        <v>0.13</v>
      </c>
      <c r="S141" s="6" t="s">
        <v>9</v>
      </c>
      <c r="BK141" s="1">
        <v>42583</v>
      </c>
      <c r="BL141" t="s">
        <v>185</v>
      </c>
      <c r="BM141">
        <v>0</v>
      </c>
      <c r="BN141" t="s">
        <v>231</v>
      </c>
      <c r="BO141" s="4">
        <v>1012744.7999999999</v>
      </c>
      <c r="BP141" s="4">
        <v>115959.27960000001</v>
      </c>
      <c r="BQ141" s="3">
        <v>0.11450000000000002</v>
      </c>
      <c r="BR141" s="7">
        <v>1223.1217391304347</v>
      </c>
      <c r="BS141" s="4">
        <v>140.04743913043478</v>
      </c>
      <c r="BT141">
        <v>828</v>
      </c>
      <c r="BU141" t="s">
        <v>44</v>
      </c>
      <c r="BV141" t="s">
        <v>72</v>
      </c>
      <c r="BW141" t="s">
        <v>71</v>
      </c>
      <c r="BX141" s="2">
        <v>41351</v>
      </c>
      <c r="BY141" s="2">
        <v>45122</v>
      </c>
      <c r="BZ141" t="s">
        <v>18</v>
      </c>
      <c r="CA141" t="s">
        <v>42</v>
      </c>
      <c r="CB141" s="5" t="s">
        <v>42</v>
      </c>
      <c r="CC141" s="6" t="s">
        <v>9</v>
      </c>
      <c r="CD141">
        <f t="shared" si="1"/>
        <v>10.3</v>
      </c>
    </row>
    <row r="142" spans="1:82">
      <c r="A142" s="1">
        <v>42095</v>
      </c>
      <c r="B142" t="s">
        <v>69</v>
      </c>
      <c r="C142">
        <v>2</v>
      </c>
      <c r="D142" t="s">
        <v>112</v>
      </c>
      <c r="E142" s="4">
        <v>578871.6</v>
      </c>
      <c r="F142" s="4">
        <v>109175.18376</v>
      </c>
      <c r="G142" s="3">
        <v>0.18860000000000002</v>
      </c>
      <c r="H142" s="7">
        <v>1081.5986547085204</v>
      </c>
      <c r="I142" s="4">
        <v>203.98950627802694</v>
      </c>
      <c r="J142">
        <v>535.19999999999993</v>
      </c>
      <c r="K142" t="s">
        <v>11</v>
      </c>
      <c r="L142" t="s">
        <v>92</v>
      </c>
      <c r="M142" t="s">
        <v>92</v>
      </c>
      <c r="N142" s="2">
        <v>41974</v>
      </c>
      <c r="O142" s="2">
        <v>42499</v>
      </c>
      <c r="P142" t="s">
        <v>24</v>
      </c>
      <c r="Q142">
        <v>0.13</v>
      </c>
      <c r="R142" s="5">
        <v>0.13</v>
      </c>
      <c r="S142" s="6" t="s">
        <v>9</v>
      </c>
      <c r="BK142" s="1">
        <v>42583</v>
      </c>
      <c r="BL142" t="s">
        <v>185</v>
      </c>
      <c r="BM142">
        <v>0</v>
      </c>
      <c r="BN142" t="s">
        <v>232</v>
      </c>
      <c r="BO142" s="4">
        <v>696000</v>
      </c>
      <c r="BP142" s="4">
        <v>57540</v>
      </c>
      <c r="BQ142" s="3">
        <v>8.2672413793103444E-2</v>
      </c>
      <c r="BR142" s="7">
        <v>1871.4506969540528</v>
      </c>
      <c r="BS142" s="4">
        <v>154.71734641197727</v>
      </c>
      <c r="BT142">
        <v>371.904</v>
      </c>
      <c r="BU142" t="s">
        <v>44</v>
      </c>
      <c r="BV142" t="s">
        <v>72</v>
      </c>
      <c r="BW142" t="s">
        <v>126</v>
      </c>
      <c r="BX142" s="2">
        <v>41337</v>
      </c>
      <c r="BY142" s="2">
        <v>46917</v>
      </c>
      <c r="BZ142" t="s">
        <v>24</v>
      </c>
      <c r="CA142">
        <v>0.08</v>
      </c>
      <c r="CB142" s="5">
        <v>0.08</v>
      </c>
      <c r="CC142" s="6" t="s">
        <v>9</v>
      </c>
      <c r="CD142">
        <f t="shared" si="1"/>
        <v>15.3</v>
      </c>
    </row>
    <row r="143" spans="1:82">
      <c r="A143" s="1">
        <v>42125</v>
      </c>
      <c r="B143" t="s">
        <v>69</v>
      </c>
      <c r="C143">
        <v>2</v>
      </c>
      <c r="D143" t="s">
        <v>91</v>
      </c>
      <c r="E143" s="4">
        <v>632760</v>
      </c>
      <c r="F143" s="4">
        <v>110036.96399999999</v>
      </c>
      <c r="G143" s="3">
        <v>0.1739</v>
      </c>
      <c r="H143" s="7">
        <v>1690.0641025641028</v>
      </c>
      <c r="I143" s="4">
        <v>293.90214743589746</v>
      </c>
      <c r="J143">
        <v>374.4</v>
      </c>
      <c r="K143" t="s">
        <v>11</v>
      </c>
      <c r="L143" t="s">
        <v>92</v>
      </c>
      <c r="M143" t="s">
        <v>92</v>
      </c>
      <c r="N143" s="2">
        <v>41295</v>
      </c>
      <c r="O143" s="2">
        <v>42133</v>
      </c>
      <c r="P143" t="s">
        <v>24</v>
      </c>
      <c r="Q143" t="s">
        <v>25</v>
      </c>
      <c r="R143" s="5" t="s">
        <v>25</v>
      </c>
      <c r="S143" s="6" t="s">
        <v>9</v>
      </c>
      <c r="BK143" s="1">
        <v>42583</v>
      </c>
      <c r="BL143" t="s">
        <v>185</v>
      </c>
      <c r="BM143">
        <v>0</v>
      </c>
      <c r="BN143" t="s">
        <v>207</v>
      </c>
      <c r="BO143" s="4">
        <v>1116690.888</v>
      </c>
      <c r="BP143" s="4">
        <v>61082.991573599989</v>
      </c>
      <c r="BQ143" s="3">
        <v>5.4699999999999992E-2</v>
      </c>
      <c r="BR143" s="7">
        <v>2559.3392189218921</v>
      </c>
      <c r="BS143" s="4">
        <v>139.99585527502748</v>
      </c>
      <c r="BT143">
        <v>436.32</v>
      </c>
      <c r="BU143" t="s">
        <v>44</v>
      </c>
      <c r="BV143" t="s">
        <v>72</v>
      </c>
      <c r="BW143" t="s">
        <v>126</v>
      </c>
      <c r="BX143" s="2">
        <v>41379</v>
      </c>
      <c r="BY143" s="2">
        <v>46947</v>
      </c>
      <c r="BZ143" t="s">
        <v>18</v>
      </c>
      <c r="CA143" t="s">
        <v>37</v>
      </c>
      <c r="CB143" s="5" t="s">
        <v>37</v>
      </c>
      <c r="CC143" s="6" t="s">
        <v>9</v>
      </c>
      <c r="CD143">
        <f t="shared" si="1"/>
        <v>15.3</v>
      </c>
    </row>
    <row r="144" spans="1:82">
      <c r="A144" s="1">
        <v>42125</v>
      </c>
      <c r="B144" t="s">
        <v>69</v>
      </c>
      <c r="C144">
        <v>2</v>
      </c>
      <c r="D144" t="s">
        <v>93</v>
      </c>
      <c r="E144" s="4">
        <v>315432.84000000003</v>
      </c>
      <c r="F144" s="4">
        <v>64001.323236000004</v>
      </c>
      <c r="G144" s="3">
        <v>0.2029</v>
      </c>
      <c r="H144" s="7">
        <v>1168.2697777777778</v>
      </c>
      <c r="I144" s="4">
        <v>237.04193791111112</v>
      </c>
      <c r="J144">
        <v>270</v>
      </c>
      <c r="K144" t="s">
        <v>11</v>
      </c>
      <c r="L144" t="s">
        <v>92</v>
      </c>
      <c r="M144" t="s">
        <v>92</v>
      </c>
      <c r="N144" s="2">
        <v>41279</v>
      </c>
      <c r="O144" s="2">
        <v>42499</v>
      </c>
      <c r="P144" t="s">
        <v>24</v>
      </c>
      <c r="Q144" t="s">
        <v>387</v>
      </c>
      <c r="R144" s="5" t="s">
        <v>28</v>
      </c>
      <c r="S144" s="6" t="s">
        <v>83</v>
      </c>
      <c r="BK144" s="1">
        <v>42583</v>
      </c>
      <c r="BL144" t="s">
        <v>185</v>
      </c>
      <c r="BM144">
        <v>0</v>
      </c>
      <c r="BN144" t="s">
        <v>269</v>
      </c>
      <c r="BO144" s="4">
        <v>1449771.8039999998</v>
      </c>
      <c r="BP144" s="4">
        <v>102208.91218199999</v>
      </c>
      <c r="BQ144" s="3">
        <v>7.0500000000000007E-2</v>
      </c>
      <c r="BR144" s="7">
        <v>3847.5897133757953</v>
      </c>
      <c r="BS144" s="4">
        <v>271.25507479299358</v>
      </c>
      <c r="BT144">
        <v>376.8</v>
      </c>
      <c r="BU144" t="s">
        <v>60</v>
      </c>
      <c r="BV144" t="s">
        <v>61</v>
      </c>
      <c r="BW144" t="s">
        <v>234</v>
      </c>
      <c r="BX144" s="2">
        <v>41291</v>
      </c>
      <c r="BY144" s="2">
        <v>44407</v>
      </c>
      <c r="BZ144" t="s">
        <v>39</v>
      </c>
      <c r="CA144" t="s">
        <v>78</v>
      </c>
      <c r="CB144" s="5" t="s">
        <v>78</v>
      </c>
      <c r="CC144" s="6" t="s">
        <v>9</v>
      </c>
      <c r="CD144">
        <f t="shared" si="1"/>
        <v>8.5</v>
      </c>
    </row>
    <row r="145" spans="1:82">
      <c r="A145" s="1">
        <v>42125</v>
      </c>
      <c r="B145" t="s">
        <v>69</v>
      </c>
      <c r="C145">
        <v>2</v>
      </c>
      <c r="D145" t="s">
        <v>112</v>
      </c>
      <c r="E145" s="4">
        <v>635253.23999999987</v>
      </c>
      <c r="F145" s="4">
        <v>116187.81759599996</v>
      </c>
      <c r="G145" s="3">
        <v>0.18289999999999998</v>
      </c>
      <c r="H145" s="7">
        <v>1186.9455156950671</v>
      </c>
      <c r="I145" s="4">
        <v>217.09233482062777</v>
      </c>
      <c r="J145">
        <v>535.19999999999993</v>
      </c>
      <c r="K145" t="s">
        <v>11</v>
      </c>
      <c r="L145" t="s">
        <v>92</v>
      </c>
      <c r="M145" t="s">
        <v>92</v>
      </c>
      <c r="N145" s="2">
        <v>41974</v>
      </c>
      <c r="O145" s="2">
        <v>42499</v>
      </c>
      <c r="P145" t="s">
        <v>24</v>
      </c>
      <c r="Q145" t="s">
        <v>387</v>
      </c>
      <c r="R145" s="5" t="s">
        <v>28</v>
      </c>
      <c r="S145" s="6" t="s">
        <v>83</v>
      </c>
      <c r="BK145" s="1">
        <v>42614</v>
      </c>
      <c r="BL145" t="s">
        <v>185</v>
      </c>
      <c r="BM145">
        <v>0</v>
      </c>
      <c r="BN145" t="s">
        <v>231</v>
      </c>
      <c r="BO145" s="4">
        <v>831852</v>
      </c>
      <c r="BP145" s="4">
        <v>115960.1688</v>
      </c>
      <c r="BQ145" s="3">
        <v>0.1394</v>
      </c>
      <c r="BR145" s="7">
        <v>1004.6521739130435</v>
      </c>
      <c r="BS145" s="4">
        <v>140.04851304347827</v>
      </c>
      <c r="BT145">
        <v>828</v>
      </c>
      <c r="BU145" t="s">
        <v>44</v>
      </c>
      <c r="BV145" t="s">
        <v>72</v>
      </c>
      <c r="BW145" t="s">
        <v>71</v>
      </c>
      <c r="BX145" s="2">
        <v>41351</v>
      </c>
      <c r="BY145" s="2">
        <v>45122</v>
      </c>
      <c r="BZ145" t="s">
        <v>18</v>
      </c>
      <c r="CA145" t="s">
        <v>42</v>
      </c>
      <c r="CB145" s="5" t="s">
        <v>42</v>
      </c>
      <c r="CC145" s="6" t="s">
        <v>9</v>
      </c>
      <c r="CD145">
        <f t="shared" si="1"/>
        <v>10.3</v>
      </c>
    </row>
    <row r="146" spans="1:82">
      <c r="A146" s="1">
        <v>42156</v>
      </c>
      <c r="B146" t="s">
        <v>69</v>
      </c>
      <c r="C146">
        <v>2</v>
      </c>
      <c r="D146" t="s">
        <v>91</v>
      </c>
      <c r="E146" s="4">
        <v>420994.8</v>
      </c>
      <c r="F146" s="4">
        <v>95481.620639999994</v>
      </c>
      <c r="G146" s="3">
        <v>0.2268</v>
      </c>
      <c r="H146" s="7">
        <v>1124.4519230769231</v>
      </c>
      <c r="I146" s="4">
        <v>255.02569615384616</v>
      </c>
      <c r="J146">
        <v>374.4</v>
      </c>
      <c r="K146" t="s">
        <v>11</v>
      </c>
      <c r="L146" t="s">
        <v>92</v>
      </c>
      <c r="M146" t="s">
        <v>92</v>
      </c>
      <c r="N146" s="2">
        <v>41295</v>
      </c>
      <c r="O146" s="2">
        <v>42499</v>
      </c>
      <c r="P146" t="s">
        <v>24</v>
      </c>
      <c r="Q146" t="s">
        <v>25</v>
      </c>
      <c r="R146" s="5" t="s">
        <v>25</v>
      </c>
      <c r="S146" s="6" t="s">
        <v>9</v>
      </c>
      <c r="BK146" s="1">
        <v>42614</v>
      </c>
      <c r="BL146" t="s">
        <v>185</v>
      </c>
      <c r="BM146">
        <v>0</v>
      </c>
      <c r="BN146" t="s">
        <v>232</v>
      </c>
      <c r="BO146" s="4">
        <v>648000</v>
      </c>
      <c r="BP146" s="4">
        <v>53700</v>
      </c>
      <c r="BQ146" s="3">
        <v>8.2870370370370372E-2</v>
      </c>
      <c r="BR146" s="7">
        <v>1742.3851316468767</v>
      </c>
      <c r="BS146" s="4">
        <v>144.3921011874032</v>
      </c>
      <c r="BT146">
        <v>371.904</v>
      </c>
      <c r="BU146" t="s">
        <v>44</v>
      </c>
      <c r="BV146" t="s">
        <v>72</v>
      </c>
      <c r="BW146" t="s">
        <v>126</v>
      </c>
      <c r="BX146" s="2">
        <v>41337</v>
      </c>
      <c r="BY146" s="2">
        <v>46917</v>
      </c>
      <c r="BZ146" t="s">
        <v>24</v>
      </c>
      <c r="CA146">
        <v>0.08</v>
      </c>
      <c r="CB146" s="5">
        <v>0.08</v>
      </c>
      <c r="CC146" s="6" t="s">
        <v>9</v>
      </c>
      <c r="CD146">
        <f t="shared" ref="CD146:CD209" si="2">ROUND(INT(BY146-BX146)/365,1)</f>
        <v>15.3</v>
      </c>
    </row>
    <row r="147" spans="1:82">
      <c r="A147" s="1">
        <v>42156</v>
      </c>
      <c r="B147" t="s">
        <v>69</v>
      </c>
      <c r="C147">
        <v>2</v>
      </c>
      <c r="D147" t="s">
        <v>93</v>
      </c>
      <c r="E147" s="4">
        <v>276898.68</v>
      </c>
      <c r="F147" s="4">
        <v>64794.291120000002</v>
      </c>
      <c r="G147" s="3">
        <v>0.23400000000000001</v>
      </c>
      <c r="H147" s="7">
        <v>1025.5506666666665</v>
      </c>
      <c r="I147" s="4">
        <v>239.97885600000001</v>
      </c>
      <c r="J147">
        <v>270</v>
      </c>
      <c r="K147" t="s">
        <v>11</v>
      </c>
      <c r="L147" t="s">
        <v>92</v>
      </c>
      <c r="M147" t="s">
        <v>92</v>
      </c>
      <c r="N147" s="2">
        <v>41279</v>
      </c>
      <c r="O147" s="2">
        <v>42499</v>
      </c>
      <c r="P147" t="s">
        <v>24</v>
      </c>
      <c r="Q147" t="s">
        <v>83</v>
      </c>
      <c r="R147" s="5" t="s">
        <v>83</v>
      </c>
      <c r="S147" s="6" t="s">
        <v>9</v>
      </c>
      <c r="BK147" s="1">
        <v>42614</v>
      </c>
      <c r="BL147" t="s">
        <v>185</v>
      </c>
      <c r="BM147">
        <v>0</v>
      </c>
      <c r="BN147" t="s">
        <v>207</v>
      </c>
      <c r="BO147" s="4">
        <v>862956.19200000004</v>
      </c>
      <c r="BP147" s="4">
        <v>61097.298393600002</v>
      </c>
      <c r="BQ147" s="3">
        <v>7.0800000000000002E-2</v>
      </c>
      <c r="BR147" s="7">
        <v>1977.8057205720572</v>
      </c>
      <c r="BS147" s="4">
        <v>140.02864501650166</v>
      </c>
      <c r="BT147">
        <v>436.32</v>
      </c>
      <c r="BU147" t="s">
        <v>44</v>
      </c>
      <c r="BV147" t="s">
        <v>72</v>
      </c>
      <c r="BW147" t="s">
        <v>126</v>
      </c>
      <c r="BX147" s="2">
        <v>41379</v>
      </c>
      <c r="BY147" s="2">
        <v>46947</v>
      </c>
      <c r="BZ147" t="s">
        <v>18</v>
      </c>
      <c r="CA147" t="s">
        <v>37</v>
      </c>
      <c r="CB147" s="5" t="s">
        <v>37</v>
      </c>
      <c r="CC147" s="6" t="s">
        <v>9</v>
      </c>
      <c r="CD147">
        <f t="shared" si="2"/>
        <v>15.3</v>
      </c>
    </row>
    <row r="148" spans="1:82">
      <c r="A148" s="1">
        <v>42156</v>
      </c>
      <c r="B148" t="s">
        <v>69</v>
      </c>
      <c r="C148">
        <v>2</v>
      </c>
      <c r="D148" t="s">
        <v>112</v>
      </c>
      <c r="E148" s="4">
        <v>588744.72</v>
      </c>
      <c r="F148" s="4">
        <v>114510.84804000001</v>
      </c>
      <c r="G148" s="3">
        <v>0.19450000000000003</v>
      </c>
      <c r="H148" s="7">
        <v>1100.0461883408072</v>
      </c>
      <c r="I148" s="4">
        <v>213.95898363228704</v>
      </c>
      <c r="J148">
        <v>535.19999999999993</v>
      </c>
      <c r="K148" t="s">
        <v>11</v>
      </c>
      <c r="L148" t="s">
        <v>92</v>
      </c>
      <c r="M148" t="s">
        <v>92</v>
      </c>
      <c r="N148" s="2">
        <v>41974</v>
      </c>
      <c r="O148" s="2">
        <v>42499</v>
      </c>
      <c r="P148" t="s">
        <v>24</v>
      </c>
      <c r="Q148" t="s">
        <v>83</v>
      </c>
      <c r="R148" s="5" t="s">
        <v>83</v>
      </c>
      <c r="S148" s="6" t="s">
        <v>9</v>
      </c>
      <c r="BK148" s="1">
        <v>42614</v>
      </c>
      <c r="BL148" t="s">
        <v>185</v>
      </c>
      <c r="BM148">
        <v>0</v>
      </c>
      <c r="BN148" t="s">
        <v>269</v>
      </c>
      <c r="BO148" s="4">
        <v>1526638.1279999998</v>
      </c>
      <c r="BP148" s="4">
        <v>107322.6603984</v>
      </c>
      <c r="BQ148" s="3">
        <v>7.0300000000000001E-2</v>
      </c>
      <c r="BR148" s="7">
        <v>4051.5873885350311</v>
      </c>
      <c r="BS148" s="4">
        <v>284.82659341401273</v>
      </c>
      <c r="BT148">
        <v>376.8</v>
      </c>
      <c r="BU148" t="s">
        <v>60</v>
      </c>
      <c r="BV148" t="s">
        <v>61</v>
      </c>
      <c r="BW148" t="s">
        <v>234</v>
      </c>
      <c r="BX148" s="2">
        <v>41291</v>
      </c>
      <c r="BY148" s="2">
        <v>44407</v>
      </c>
      <c r="BZ148" t="s">
        <v>39</v>
      </c>
      <c r="CA148" t="s">
        <v>78</v>
      </c>
      <c r="CB148" s="5" t="s">
        <v>78</v>
      </c>
      <c r="CC148" s="6" t="s">
        <v>9</v>
      </c>
      <c r="CD148">
        <f t="shared" si="2"/>
        <v>8.5</v>
      </c>
    </row>
    <row r="149" spans="1:82">
      <c r="A149" s="1">
        <v>42186</v>
      </c>
      <c r="B149" t="s">
        <v>69</v>
      </c>
      <c r="C149">
        <v>2</v>
      </c>
      <c r="D149" t="s">
        <v>91</v>
      </c>
      <c r="E149" s="4">
        <v>388416</v>
      </c>
      <c r="F149" s="4">
        <v>95472.652800000011</v>
      </c>
      <c r="G149" s="3">
        <v>0.24580000000000002</v>
      </c>
      <c r="H149" s="7">
        <v>1037.4358974358975</v>
      </c>
      <c r="I149" s="4">
        <v>255.00174358974363</v>
      </c>
      <c r="J149">
        <v>374.4</v>
      </c>
      <c r="K149" t="s">
        <v>11</v>
      </c>
      <c r="L149" t="s">
        <v>92</v>
      </c>
      <c r="M149" t="s">
        <v>92</v>
      </c>
      <c r="N149" s="2">
        <v>41295</v>
      </c>
      <c r="O149" s="2">
        <v>42499</v>
      </c>
      <c r="P149" t="s">
        <v>24</v>
      </c>
      <c r="Q149" t="s">
        <v>25</v>
      </c>
      <c r="R149" s="5" t="s">
        <v>25</v>
      </c>
      <c r="S149" s="6" t="s">
        <v>9</v>
      </c>
      <c r="BK149" s="1">
        <v>42644</v>
      </c>
      <c r="BL149" t="s">
        <v>185</v>
      </c>
      <c r="BM149">
        <v>0</v>
      </c>
      <c r="BN149" t="s">
        <v>269</v>
      </c>
      <c r="BO149" s="4">
        <v>1668158.94</v>
      </c>
      <c r="BP149" s="4">
        <v>116437.494012</v>
      </c>
      <c r="BQ149" s="3">
        <v>6.9800000000000001E-2</v>
      </c>
      <c r="BR149" s="7">
        <v>4427.1734076433122</v>
      </c>
      <c r="BS149" s="4">
        <v>309.01670385350315</v>
      </c>
      <c r="BT149">
        <v>376.8</v>
      </c>
      <c r="BU149" t="s">
        <v>60</v>
      </c>
      <c r="BV149" t="s">
        <v>61</v>
      </c>
      <c r="BW149" t="s">
        <v>234</v>
      </c>
      <c r="BX149" s="2">
        <v>41291</v>
      </c>
      <c r="BY149" s="2">
        <v>44407</v>
      </c>
      <c r="BZ149" t="s">
        <v>39</v>
      </c>
      <c r="CA149" t="s">
        <v>78</v>
      </c>
      <c r="CB149" s="5" t="s">
        <v>78</v>
      </c>
      <c r="CC149" s="6" t="s">
        <v>9</v>
      </c>
      <c r="CD149">
        <f t="shared" si="2"/>
        <v>8.5</v>
      </c>
    </row>
    <row r="150" spans="1:82">
      <c r="A150" s="1">
        <v>42186</v>
      </c>
      <c r="B150" t="s">
        <v>69</v>
      </c>
      <c r="C150">
        <v>2</v>
      </c>
      <c r="D150" t="s">
        <v>93</v>
      </c>
      <c r="E150" s="4">
        <v>162294.96</v>
      </c>
      <c r="F150" s="4">
        <v>64804.37752799999</v>
      </c>
      <c r="G150" s="3">
        <v>0.39929999999999993</v>
      </c>
      <c r="H150" s="7">
        <v>601.09244444444437</v>
      </c>
      <c r="I150" s="4">
        <v>240.01621306666664</v>
      </c>
      <c r="J150">
        <v>270</v>
      </c>
      <c r="K150" t="s">
        <v>11</v>
      </c>
      <c r="L150" t="s">
        <v>92</v>
      </c>
      <c r="M150" t="s">
        <v>92</v>
      </c>
      <c r="N150" s="2">
        <v>41279</v>
      </c>
      <c r="O150" s="2">
        <v>42499</v>
      </c>
      <c r="P150" t="s">
        <v>24</v>
      </c>
      <c r="Q150" t="s">
        <v>83</v>
      </c>
      <c r="R150" s="5" t="s">
        <v>83</v>
      </c>
      <c r="S150" s="6" t="s">
        <v>9</v>
      </c>
      <c r="BK150" s="1">
        <v>42644</v>
      </c>
      <c r="BL150" t="s">
        <v>185</v>
      </c>
      <c r="BM150">
        <v>0</v>
      </c>
      <c r="BN150" t="s">
        <v>232</v>
      </c>
      <c r="BO150" s="4">
        <v>684000</v>
      </c>
      <c r="BP150" s="4">
        <v>56579.160959999994</v>
      </c>
      <c r="BQ150" s="3">
        <v>8.2718071578947353E-2</v>
      </c>
      <c r="BR150" s="7">
        <v>1839.1843056272587</v>
      </c>
      <c r="BS150" s="4">
        <v>152.13377903975217</v>
      </c>
      <c r="BT150">
        <v>371.904</v>
      </c>
      <c r="BU150" t="s">
        <v>44</v>
      </c>
      <c r="BV150" t="s">
        <v>72</v>
      </c>
      <c r="BW150" t="s">
        <v>126</v>
      </c>
      <c r="BX150" s="2">
        <v>41337</v>
      </c>
      <c r="BY150" s="2">
        <v>46917</v>
      </c>
      <c r="BZ150" t="s">
        <v>24</v>
      </c>
      <c r="CA150">
        <v>0.08</v>
      </c>
      <c r="CB150" s="5">
        <v>0.08</v>
      </c>
      <c r="CC150" s="6" t="s">
        <v>9</v>
      </c>
      <c r="CD150">
        <f t="shared" si="2"/>
        <v>15.3</v>
      </c>
    </row>
    <row r="151" spans="1:82">
      <c r="A151" s="1">
        <v>42186</v>
      </c>
      <c r="B151" t="s">
        <v>69</v>
      </c>
      <c r="C151">
        <v>2</v>
      </c>
      <c r="D151" t="s">
        <v>112</v>
      </c>
      <c r="E151" s="4">
        <v>428823.6</v>
      </c>
      <c r="F151" s="4">
        <v>114538.78356</v>
      </c>
      <c r="G151" s="3">
        <v>0.2671</v>
      </c>
      <c r="H151" s="7">
        <v>801.23991031390142</v>
      </c>
      <c r="I151" s="4">
        <v>214.01118004484306</v>
      </c>
      <c r="J151">
        <v>535.19999999999993</v>
      </c>
      <c r="K151" t="s">
        <v>11</v>
      </c>
      <c r="L151" t="s">
        <v>92</v>
      </c>
      <c r="M151" t="s">
        <v>92</v>
      </c>
      <c r="N151" s="2">
        <v>41974</v>
      </c>
      <c r="O151" s="2">
        <v>42499</v>
      </c>
      <c r="P151" t="s">
        <v>24</v>
      </c>
      <c r="Q151" t="s">
        <v>83</v>
      </c>
      <c r="R151" s="5" t="s">
        <v>83</v>
      </c>
      <c r="S151" s="6" t="s">
        <v>9</v>
      </c>
      <c r="BK151" s="1">
        <v>42644</v>
      </c>
      <c r="BL151" t="s">
        <v>185</v>
      </c>
      <c r="BM151">
        <v>0</v>
      </c>
      <c r="BN151" t="s">
        <v>231</v>
      </c>
      <c r="BO151" s="4">
        <v>1034546.3999999999</v>
      </c>
      <c r="BP151" s="4">
        <v>115869.19680000002</v>
      </c>
      <c r="BQ151" s="3">
        <v>0.11200000000000003</v>
      </c>
      <c r="BR151" s="7">
        <v>1249.4521739130435</v>
      </c>
      <c r="BS151" s="4">
        <v>139.9386434782609</v>
      </c>
      <c r="BT151">
        <v>828</v>
      </c>
      <c r="BU151" t="s">
        <v>44</v>
      </c>
      <c r="BV151" t="s">
        <v>72</v>
      </c>
      <c r="BW151" t="s">
        <v>71</v>
      </c>
      <c r="BX151" s="2">
        <v>41351</v>
      </c>
      <c r="BY151" s="2">
        <v>45122</v>
      </c>
      <c r="BZ151" t="s">
        <v>18</v>
      </c>
      <c r="CA151" t="s">
        <v>42</v>
      </c>
      <c r="CB151" s="5" t="s">
        <v>42</v>
      </c>
      <c r="CC151" s="6" t="s">
        <v>9</v>
      </c>
      <c r="CD151">
        <f t="shared" si="2"/>
        <v>10.3</v>
      </c>
    </row>
    <row r="152" spans="1:82">
      <c r="A152" s="1">
        <v>42217</v>
      </c>
      <c r="B152" t="s">
        <v>69</v>
      </c>
      <c r="C152">
        <v>2</v>
      </c>
      <c r="D152" t="s">
        <v>91</v>
      </c>
      <c r="E152" s="4">
        <v>385753.2</v>
      </c>
      <c r="F152" s="4">
        <v>95473.917000000001</v>
      </c>
      <c r="G152" s="3">
        <v>0.2475</v>
      </c>
      <c r="H152" s="7">
        <v>1030.323717948718</v>
      </c>
      <c r="I152" s="4">
        <v>255.00512019230771</v>
      </c>
      <c r="J152">
        <v>374.4</v>
      </c>
      <c r="K152" t="s">
        <v>11</v>
      </c>
      <c r="L152" t="s">
        <v>92</v>
      </c>
      <c r="M152" t="s">
        <v>92</v>
      </c>
      <c r="N152" s="2">
        <v>41295</v>
      </c>
      <c r="O152" s="2">
        <v>42499</v>
      </c>
      <c r="P152" t="s">
        <v>24</v>
      </c>
      <c r="Q152" t="s">
        <v>25</v>
      </c>
      <c r="R152" s="5" t="s">
        <v>25</v>
      </c>
      <c r="S152" s="6" t="s">
        <v>9</v>
      </c>
      <c r="BK152" s="1">
        <v>42644</v>
      </c>
      <c r="BL152" t="s">
        <v>185</v>
      </c>
      <c r="BM152">
        <v>0</v>
      </c>
      <c r="BN152" t="s">
        <v>207</v>
      </c>
      <c r="BO152" s="4">
        <v>1158202.92</v>
      </c>
      <c r="BP152" s="4">
        <v>61037.293883999999</v>
      </c>
      <c r="BQ152" s="3">
        <v>5.2700000000000004E-2</v>
      </c>
      <c r="BR152" s="7">
        <v>2654.4804730473047</v>
      </c>
      <c r="BS152" s="4">
        <v>139.89112092959297</v>
      </c>
      <c r="BT152">
        <v>436.32</v>
      </c>
      <c r="BU152" t="s">
        <v>44</v>
      </c>
      <c r="BV152" t="s">
        <v>72</v>
      </c>
      <c r="BW152" t="s">
        <v>126</v>
      </c>
      <c r="BX152" s="2">
        <v>41379</v>
      </c>
      <c r="BY152" s="2">
        <v>46947</v>
      </c>
      <c r="BZ152" t="s">
        <v>18</v>
      </c>
      <c r="CA152" t="s">
        <v>37</v>
      </c>
      <c r="CB152" s="5" t="s">
        <v>37</v>
      </c>
      <c r="CC152" s="6" t="s">
        <v>9</v>
      </c>
      <c r="CD152">
        <f t="shared" si="2"/>
        <v>15.3</v>
      </c>
    </row>
    <row r="153" spans="1:82">
      <c r="A153" s="1">
        <v>42217</v>
      </c>
      <c r="B153" t="s">
        <v>69</v>
      </c>
      <c r="C153">
        <v>2</v>
      </c>
      <c r="D153" t="s">
        <v>93</v>
      </c>
      <c r="E153" s="4">
        <v>203246.4</v>
      </c>
      <c r="F153" s="4">
        <v>64794.952319999997</v>
      </c>
      <c r="G153" s="3">
        <v>0.31879999999999997</v>
      </c>
      <c r="H153" s="7">
        <v>752.76444444444439</v>
      </c>
      <c r="I153" s="4">
        <v>239.98130488888887</v>
      </c>
      <c r="J153">
        <v>270</v>
      </c>
      <c r="K153" t="s">
        <v>11</v>
      </c>
      <c r="L153" t="s">
        <v>92</v>
      </c>
      <c r="M153" t="s">
        <v>92</v>
      </c>
      <c r="N153" s="2">
        <v>41279</v>
      </c>
      <c r="O153" s="2">
        <v>42499</v>
      </c>
      <c r="P153" t="s">
        <v>24</v>
      </c>
      <c r="Q153" t="s">
        <v>83</v>
      </c>
      <c r="R153" s="5" t="s">
        <v>83</v>
      </c>
      <c r="S153" s="6" t="s">
        <v>9</v>
      </c>
      <c r="BK153" s="1">
        <v>42675</v>
      </c>
      <c r="BL153" t="s">
        <v>185</v>
      </c>
      <c r="BM153">
        <v>0</v>
      </c>
      <c r="BN153" t="s">
        <v>231</v>
      </c>
      <c r="BO153" s="4">
        <v>893292</v>
      </c>
      <c r="BP153" s="4">
        <v>115949.30160000001</v>
      </c>
      <c r="BQ153" s="3">
        <v>0.1298</v>
      </c>
      <c r="BR153" s="7">
        <v>1078.855072463768</v>
      </c>
      <c r="BS153" s="4">
        <v>140.03538840579711</v>
      </c>
      <c r="BT153">
        <v>828</v>
      </c>
      <c r="BU153" t="s">
        <v>44</v>
      </c>
      <c r="BV153" t="s">
        <v>72</v>
      </c>
      <c r="BW153" t="s">
        <v>71</v>
      </c>
      <c r="BX153" s="2">
        <v>41351</v>
      </c>
      <c r="BY153" s="2">
        <v>45122</v>
      </c>
      <c r="BZ153" t="s">
        <v>18</v>
      </c>
      <c r="CA153" t="s">
        <v>42</v>
      </c>
      <c r="CB153" s="5" t="s">
        <v>42</v>
      </c>
      <c r="CC153" s="6" t="s">
        <v>9</v>
      </c>
      <c r="CD153">
        <f t="shared" si="2"/>
        <v>10.3</v>
      </c>
    </row>
    <row r="154" spans="1:82">
      <c r="A154" s="1">
        <v>42217</v>
      </c>
      <c r="B154" t="s">
        <v>69</v>
      </c>
      <c r="C154">
        <v>2</v>
      </c>
      <c r="D154" t="s">
        <v>112</v>
      </c>
      <c r="E154" s="4">
        <v>466662</v>
      </c>
      <c r="F154" s="4">
        <v>114518.85479999999</v>
      </c>
      <c r="G154" s="3">
        <v>0.24539999999999998</v>
      </c>
      <c r="H154" s="7">
        <v>871.93946188340817</v>
      </c>
      <c r="I154" s="4">
        <v>213.97394394618834</v>
      </c>
      <c r="J154">
        <v>535.19999999999993</v>
      </c>
      <c r="K154" t="s">
        <v>11</v>
      </c>
      <c r="L154" t="s">
        <v>92</v>
      </c>
      <c r="M154" t="s">
        <v>92</v>
      </c>
      <c r="N154" s="2">
        <v>41974</v>
      </c>
      <c r="O154" s="2">
        <v>42499</v>
      </c>
      <c r="P154" t="s">
        <v>24</v>
      </c>
      <c r="Q154" t="s">
        <v>83</v>
      </c>
      <c r="R154" s="5" t="s">
        <v>83</v>
      </c>
      <c r="S154" s="6" t="s">
        <v>9</v>
      </c>
      <c r="BK154" s="1">
        <v>42675</v>
      </c>
      <c r="BL154" t="s">
        <v>185</v>
      </c>
      <c r="BM154">
        <v>0</v>
      </c>
      <c r="BN154" t="s">
        <v>232</v>
      </c>
      <c r="BO154" s="4">
        <v>708000</v>
      </c>
      <c r="BP154" s="4">
        <v>58499.160959999994</v>
      </c>
      <c r="BQ154" s="3">
        <v>8.2625933559322032E-2</v>
      </c>
      <c r="BR154" s="7">
        <v>1903.7170882808466</v>
      </c>
      <c r="BS154" s="4">
        <v>157.29640165203921</v>
      </c>
      <c r="BT154">
        <v>371.904</v>
      </c>
      <c r="BU154" t="s">
        <v>44</v>
      </c>
      <c r="BV154" t="s">
        <v>72</v>
      </c>
      <c r="BW154" t="s">
        <v>126</v>
      </c>
      <c r="BX154" s="2">
        <v>41337</v>
      </c>
      <c r="BY154" s="2">
        <v>46917</v>
      </c>
      <c r="BZ154" t="s">
        <v>24</v>
      </c>
      <c r="CA154">
        <v>0.08</v>
      </c>
      <c r="CB154" s="5">
        <v>0.08</v>
      </c>
      <c r="CC154" s="6" t="s">
        <v>9</v>
      </c>
      <c r="CD154">
        <f t="shared" si="2"/>
        <v>15.3</v>
      </c>
    </row>
    <row r="155" spans="1:82">
      <c r="A155" s="1">
        <v>42248</v>
      </c>
      <c r="B155" t="s">
        <v>69</v>
      </c>
      <c r="C155">
        <v>2</v>
      </c>
      <c r="D155" t="s">
        <v>91</v>
      </c>
      <c r="E155" s="4">
        <v>650790</v>
      </c>
      <c r="F155" s="4">
        <v>116361.25199999999</v>
      </c>
      <c r="G155" s="3">
        <v>0.17879999999999999</v>
      </c>
      <c r="H155" s="7">
        <v>1738.221153846154</v>
      </c>
      <c r="I155" s="4">
        <v>310.7939423076923</v>
      </c>
      <c r="J155">
        <v>374.4</v>
      </c>
      <c r="K155" t="s">
        <v>11</v>
      </c>
      <c r="L155" t="s">
        <v>92</v>
      </c>
      <c r="M155" t="s">
        <v>92</v>
      </c>
      <c r="N155" s="2">
        <v>41295</v>
      </c>
      <c r="O155" s="2">
        <v>42499</v>
      </c>
      <c r="P155" t="s">
        <v>24</v>
      </c>
      <c r="Q155" t="s">
        <v>25</v>
      </c>
      <c r="R155" s="5" t="s">
        <v>25</v>
      </c>
      <c r="S155" s="6" t="s">
        <v>9</v>
      </c>
      <c r="BK155" s="1">
        <v>42675</v>
      </c>
      <c r="BL155" t="s">
        <v>185</v>
      </c>
      <c r="BM155">
        <v>0</v>
      </c>
      <c r="BN155" t="s">
        <v>207</v>
      </c>
      <c r="BO155" s="4">
        <v>957157.05599999998</v>
      </c>
      <c r="BP155" s="4">
        <v>61066.620172799994</v>
      </c>
      <c r="BQ155" s="3">
        <v>6.3799999999999996E-2</v>
      </c>
      <c r="BR155" s="7">
        <v>2193.7042904290429</v>
      </c>
      <c r="BS155" s="4">
        <v>139.95833372937292</v>
      </c>
      <c r="BT155">
        <v>436.32</v>
      </c>
      <c r="BU155" t="s">
        <v>44</v>
      </c>
      <c r="BV155" t="s">
        <v>72</v>
      </c>
      <c r="BW155" t="s">
        <v>126</v>
      </c>
      <c r="BX155" s="2">
        <v>41379</v>
      </c>
      <c r="BY155" s="2">
        <v>46947</v>
      </c>
      <c r="BZ155" t="s">
        <v>18</v>
      </c>
      <c r="CA155" t="s">
        <v>37</v>
      </c>
      <c r="CB155" s="5" t="s">
        <v>37</v>
      </c>
      <c r="CC155" s="6" t="s">
        <v>9</v>
      </c>
      <c r="CD155">
        <f t="shared" si="2"/>
        <v>15.3</v>
      </c>
    </row>
    <row r="156" spans="1:82">
      <c r="A156" s="1">
        <v>42248</v>
      </c>
      <c r="B156" t="s">
        <v>69</v>
      </c>
      <c r="C156">
        <v>2</v>
      </c>
      <c r="D156" t="s">
        <v>93</v>
      </c>
      <c r="E156" s="4">
        <v>333401.03999999998</v>
      </c>
      <c r="F156" s="4">
        <v>64813.162176000013</v>
      </c>
      <c r="G156" s="3">
        <v>0.19440000000000004</v>
      </c>
      <c r="H156" s="7">
        <v>1234.8186666666666</v>
      </c>
      <c r="I156" s="4">
        <v>240.04874880000006</v>
      </c>
      <c r="J156">
        <v>270</v>
      </c>
      <c r="K156" t="s">
        <v>11</v>
      </c>
      <c r="L156" t="s">
        <v>92</v>
      </c>
      <c r="M156" t="s">
        <v>92</v>
      </c>
      <c r="N156" s="2">
        <v>41279</v>
      </c>
      <c r="O156" s="2">
        <v>42499</v>
      </c>
      <c r="P156" t="s">
        <v>24</v>
      </c>
      <c r="Q156" t="s">
        <v>83</v>
      </c>
      <c r="R156" s="5" t="s">
        <v>83</v>
      </c>
      <c r="S156" s="6" t="s">
        <v>9</v>
      </c>
      <c r="BK156" s="1">
        <v>42675</v>
      </c>
      <c r="BL156" t="s">
        <v>185</v>
      </c>
      <c r="BM156">
        <v>0</v>
      </c>
      <c r="BN156" t="s">
        <v>269</v>
      </c>
      <c r="BO156" s="4">
        <v>1584405.7679999999</v>
      </c>
      <c r="BP156" s="4">
        <v>111066.84433679997</v>
      </c>
      <c r="BQ156" s="3">
        <v>7.0099999999999982E-2</v>
      </c>
      <c r="BR156" s="7">
        <v>4204.8985350318471</v>
      </c>
      <c r="BS156" s="4">
        <v>294.76338730573241</v>
      </c>
      <c r="BT156">
        <v>376.8</v>
      </c>
      <c r="BU156" t="s">
        <v>60</v>
      </c>
      <c r="BV156" t="s">
        <v>61</v>
      </c>
      <c r="BW156" t="s">
        <v>234</v>
      </c>
      <c r="BX156" s="2">
        <v>41291</v>
      </c>
      <c r="BY156" s="2">
        <v>44407</v>
      </c>
      <c r="BZ156" t="s">
        <v>39</v>
      </c>
      <c r="CA156" t="s">
        <v>78</v>
      </c>
      <c r="CB156" s="5" t="s">
        <v>78</v>
      </c>
      <c r="CC156" s="6" t="s">
        <v>9</v>
      </c>
      <c r="CD156">
        <f t="shared" si="2"/>
        <v>8.5</v>
      </c>
    </row>
    <row r="157" spans="1:82">
      <c r="A157" s="1">
        <v>42248</v>
      </c>
      <c r="B157" t="s">
        <v>69</v>
      </c>
      <c r="C157">
        <v>2</v>
      </c>
      <c r="D157" t="s">
        <v>112</v>
      </c>
      <c r="E157" s="4">
        <v>788139.24000000011</v>
      </c>
      <c r="F157" s="4">
        <v>137136.22776000001</v>
      </c>
      <c r="G157" s="3">
        <v>0.17399999999999999</v>
      </c>
      <c r="H157" s="7">
        <v>1472.6069506726462</v>
      </c>
      <c r="I157" s="4">
        <v>256.23360941704038</v>
      </c>
      <c r="J157">
        <v>535.19999999999993</v>
      </c>
      <c r="K157" t="s">
        <v>11</v>
      </c>
      <c r="L157" t="s">
        <v>92</v>
      </c>
      <c r="M157" t="s">
        <v>92</v>
      </c>
      <c r="N157" s="2">
        <v>41974</v>
      </c>
      <c r="O157" s="2">
        <v>42499</v>
      </c>
      <c r="P157" t="s">
        <v>24</v>
      </c>
      <c r="Q157" t="s">
        <v>83</v>
      </c>
      <c r="R157" s="5" t="s">
        <v>83</v>
      </c>
      <c r="S157" s="6" t="s">
        <v>9</v>
      </c>
      <c r="BK157" s="1">
        <v>42705</v>
      </c>
      <c r="BL157" t="s">
        <v>185</v>
      </c>
      <c r="BM157">
        <v>0</v>
      </c>
      <c r="BN157" t="s">
        <v>232</v>
      </c>
      <c r="BO157" s="4">
        <v>804000</v>
      </c>
      <c r="BP157" s="4">
        <v>66179.160959999994</v>
      </c>
      <c r="BQ157" s="3">
        <v>8.2312389253731341E-2</v>
      </c>
      <c r="BR157" s="7">
        <v>2161.8482188951989</v>
      </c>
      <c r="BS157" s="4">
        <v>177.94689210118739</v>
      </c>
      <c r="BT157">
        <v>371.904</v>
      </c>
      <c r="BU157" t="s">
        <v>44</v>
      </c>
      <c r="BV157" t="s">
        <v>72</v>
      </c>
      <c r="BW157" t="s">
        <v>126</v>
      </c>
      <c r="BX157" s="2">
        <v>41337</v>
      </c>
      <c r="BY157" s="2">
        <v>46917</v>
      </c>
      <c r="BZ157" t="s">
        <v>24</v>
      </c>
      <c r="CA157">
        <v>0.08</v>
      </c>
      <c r="CB157" s="5">
        <v>0.08</v>
      </c>
      <c r="CC157" s="6" t="s">
        <v>9</v>
      </c>
      <c r="CD157">
        <f t="shared" si="2"/>
        <v>15.3</v>
      </c>
    </row>
    <row r="158" spans="1:82">
      <c r="A158" s="1">
        <v>42278</v>
      </c>
      <c r="B158" t="s">
        <v>69</v>
      </c>
      <c r="C158">
        <v>2</v>
      </c>
      <c r="D158" t="s">
        <v>91</v>
      </c>
      <c r="E158" s="4">
        <v>941395.2</v>
      </c>
      <c r="F158" s="4">
        <v>159943.04448000001</v>
      </c>
      <c r="G158" s="3">
        <v>0.16990000000000002</v>
      </c>
      <c r="H158" s="7">
        <v>2514.4102564102564</v>
      </c>
      <c r="I158" s="4">
        <v>427.19830256410262</v>
      </c>
      <c r="J158">
        <v>374.4</v>
      </c>
      <c r="K158" t="s">
        <v>11</v>
      </c>
      <c r="L158" t="s">
        <v>92</v>
      </c>
      <c r="M158" t="s">
        <v>92</v>
      </c>
      <c r="N158" s="2">
        <v>41295</v>
      </c>
      <c r="O158" s="2">
        <v>42499</v>
      </c>
      <c r="P158" t="s">
        <v>24</v>
      </c>
      <c r="Q158" t="s">
        <v>25</v>
      </c>
      <c r="R158" s="5" t="s">
        <v>25</v>
      </c>
      <c r="S158" s="6" t="s">
        <v>9</v>
      </c>
      <c r="BK158" s="1">
        <v>42705</v>
      </c>
      <c r="BL158" t="s">
        <v>185</v>
      </c>
      <c r="BM158">
        <v>0</v>
      </c>
      <c r="BN158" t="s">
        <v>207</v>
      </c>
      <c r="BO158" s="4">
        <v>1122433.3199999998</v>
      </c>
      <c r="BP158" s="4">
        <v>61060.372608000005</v>
      </c>
      <c r="BQ158" s="3">
        <v>5.4400000000000011E-2</v>
      </c>
      <c r="BR158" s="7">
        <v>2572.5002750275025</v>
      </c>
      <c r="BS158" s="4">
        <v>139.94401496149615</v>
      </c>
      <c r="BT158">
        <v>436.32</v>
      </c>
      <c r="BU158" t="s">
        <v>44</v>
      </c>
      <c r="BV158" t="s">
        <v>72</v>
      </c>
      <c r="BW158" t="s">
        <v>126</v>
      </c>
      <c r="BX158" s="2">
        <v>41379</v>
      </c>
      <c r="BY158" s="2">
        <v>46947</v>
      </c>
      <c r="BZ158" t="s">
        <v>18</v>
      </c>
      <c r="CA158" t="s">
        <v>37</v>
      </c>
      <c r="CB158" s="5" t="s">
        <v>37</v>
      </c>
      <c r="CC158" s="6" t="s">
        <v>9</v>
      </c>
      <c r="CD158">
        <f t="shared" si="2"/>
        <v>15.3</v>
      </c>
    </row>
    <row r="159" spans="1:82">
      <c r="A159" s="1">
        <v>42278</v>
      </c>
      <c r="B159" t="s">
        <v>69</v>
      </c>
      <c r="C159">
        <v>2</v>
      </c>
      <c r="D159" t="s">
        <v>93</v>
      </c>
      <c r="E159" s="4">
        <v>544945.79999999993</v>
      </c>
      <c r="F159" s="4">
        <v>79398.603060000009</v>
      </c>
      <c r="G159" s="3">
        <v>0.14570000000000002</v>
      </c>
      <c r="H159" s="7">
        <v>2018.3177777777776</v>
      </c>
      <c r="I159" s="4">
        <v>294.06890022222223</v>
      </c>
      <c r="J159">
        <v>270</v>
      </c>
      <c r="K159" t="s">
        <v>11</v>
      </c>
      <c r="L159" t="s">
        <v>92</v>
      </c>
      <c r="M159" t="s">
        <v>92</v>
      </c>
      <c r="N159" s="2">
        <v>41279</v>
      </c>
      <c r="O159" s="2">
        <v>42499</v>
      </c>
      <c r="P159" t="s">
        <v>24</v>
      </c>
      <c r="Q159" t="s">
        <v>83</v>
      </c>
      <c r="R159" s="5" t="s">
        <v>83</v>
      </c>
      <c r="S159" s="6" t="s">
        <v>9</v>
      </c>
      <c r="BK159" s="1">
        <v>42705</v>
      </c>
      <c r="BL159" t="s">
        <v>185</v>
      </c>
      <c r="BM159">
        <v>0</v>
      </c>
      <c r="BN159" t="s">
        <v>269</v>
      </c>
      <c r="BO159" s="4">
        <v>1664519.7479999999</v>
      </c>
      <c r="BP159" s="4">
        <v>116183.4784104</v>
      </c>
      <c r="BQ159" s="3">
        <v>6.9800000000000001E-2</v>
      </c>
      <c r="BR159" s="7">
        <v>4417.5152547770695</v>
      </c>
      <c r="BS159" s="4">
        <v>308.34256478343946</v>
      </c>
      <c r="BT159">
        <v>376.8</v>
      </c>
      <c r="BU159" t="s">
        <v>60</v>
      </c>
      <c r="BV159" t="s">
        <v>61</v>
      </c>
      <c r="BW159" t="s">
        <v>234</v>
      </c>
      <c r="BX159" s="2">
        <v>41291</v>
      </c>
      <c r="BY159" s="2">
        <v>44407</v>
      </c>
      <c r="BZ159" t="s">
        <v>39</v>
      </c>
      <c r="CA159" t="s">
        <v>78</v>
      </c>
      <c r="CB159" s="5" t="s">
        <v>78</v>
      </c>
      <c r="CC159" s="6" t="s">
        <v>9</v>
      </c>
      <c r="CD159">
        <f t="shared" si="2"/>
        <v>8.5</v>
      </c>
    </row>
    <row r="160" spans="1:82">
      <c r="A160" s="1">
        <v>42278</v>
      </c>
      <c r="B160" t="s">
        <v>69</v>
      </c>
      <c r="C160">
        <v>2</v>
      </c>
      <c r="D160" t="s">
        <v>112</v>
      </c>
      <c r="E160" s="4">
        <v>974466.11999999988</v>
      </c>
      <c r="F160" s="4">
        <v>149385.656196</v>
      </c>
      <c r="G160" s="3">
        <v>0.15330000000000002</v>
      </c>
      <c r="H160" s="7">
        <v>1820.7513452914798</v>
      </c>
      <c r="I160" s="4">
        <v>279.1211812331839</v>
      </c>
      <c r="J160">
        <v>535.19999999999993</v>
      </c>
      <c r="K160" t="s">
        <v>11</v>
      </c>
      <c r="L160" t="s">
        <v>92</v>
      </c>
      <c r="M160" t="s">
        <v>92</v>
      </c>
      <c r="N160" s="2">
        <v>41974</v>
      </c>
      <c r="O160" s="2">
        <v>42499</v>
      </c>
      <c r="P160" t="s">
        <v>24</v>
      </c>
      <c r="Q160" t="s">
        <v>83</v>
      </c>
      <c r="R160" s="5" t="s">
        <v>83</v>
      </c>
      <c r="S160" s="6" t="s">
        <v>9</v>
      </c>
      <c r="BK160" s="1">
        <v>42705</v>
      </c>
      <c r="BL160" t="s">
        <v>185</v>
      </c>
      <c r="BM160">
        <v>0</v>
      </c>
      <c r="BN160" t="s">
        <v>231</v>
      </c>
      <c r="BO160" s="4">
        <v>949424.39999999991</v>
      </c>
      <c r="BP160" s="4">
        <v>115924.71924000001</v>
      </c>
      <c r="BQ160" s="3">
        <v>0.12210000000000001</v>
      </c>
      <c r="BR160" s="7">
        <v>1146.6478260869565</v>
      </c>
      <c r="BS160" s="4">
        <v>140.00569956521741</v>
      </c>
      <c r="BT160">
        <v>828</v>
      </c>
      <c r="BU160" t="s">
        <v>44</v>
      </c>
      <c r="BV160" t="s">
        <v>72</v>
      </c>
      <c r="BW160" t="s">
        <v>71</v>
      </c>
      <c r="BX160" s="2">
        <v>41351</v>
      </c>
      <c r="BY160" s="2">
        <v>45122</v>
      </c>
      <c r="BZ160" t="s">
        <v>18</v>
      </c>
      <c r="CA160" t="s">
        <v>42</v>
      </c>
      <c r="CB160" s="5" t="s">
        <v>42</v>
      </c>
      <c r="CC160" s="6" t="s">
        <v>9</v>
      </c>
      <c r="CD160">
        <f t="shared" si="2"/>
        <v>10.3</v>
      </c>
    </row>
    <row r="161" spans="1:82">
      <c r="A161" s="1">
        <v>42309</v>
      </c>
      <c r="B161" t="s">
        <v>69</v>
      </c>
      <c r="C161">
        <v>2</v>
      </c>
      <c r="D161" t="s">
        <v>91</v>
      </c>
      <c r="E161" s="4">
        <v>1067238</v>
      </c>
      <c r="F161" s="4">
        <v>178762.36500000002</v>
      </c>
      <c r="G161" s="3">
        <v>0.16750000000000001</v>
      </c>
      <c r="H161" s="7">
        <v>2850.5288461538462</v>
      </c>
      <c r="I161" s="4">
        <v>477.46358173076931</v>
      </c>
      <c r="J161">
        <v>374.4</v>
      </c>
      <c r="K161" t="s">
        <v>11</v>
      </c>
      <c r="L161" t="s">
        <v>92</v>
      </c>
      <c r="M161" t="s">
        <v>92</v>
      </c>
      <c r="N161" s="2">
        <v>41295</v>
      </c>
      <c r="O161" s="2">
        <v>42499</v>
      </c>
      <c r="P161" t="s">
        <v>24</v>
      </c>
      <c r="Q161" t="s">
        <v>25</v>
      </c>
      <c r="R161" s="5" t="s">
        <v>25</v>
      </c>
      <c r="S161" s="6" t="s">
        <v>9</v>
      </c>
      <c r="BK161" s="1">
        <v>41640</v>
      </c>
      <c r="BL161" t="s">
        <v>7</v>
      </c>
      <c r="BM161">
        <v>1</v>
      </c>
      <c r="BN161" t="s">
        <v>257</v>
      </c>
      <c r="BO161" s="4">
        <v>642552.45599999954</v>
      </c>
      <c r="BP161" s="4">
        <v>0</v>
      </c>
      <c r="BQ161" s="3">
        <v>0</v>
      </c>
      <c r="BR161" s="7">
        <v>1049.9223137254894</v>
      </c>
      <c r="BS161" s="4">
        <v>0</v>
      </c>
      <c r="BT161">
        <v>612</v>
      </c>
      <c r="BU161" t="s">
        <v>41</v>
      </c>
      <c r="BV161" t="s">
        <v>258</v>
      </c>
      <c r="BW161" t="s">
        <v>41</v>
      </c>
      <c r="BX161" s="2">
        <v>41442</v>
      </c>
      <c r="BY161" s="2">
        <v>47285</v>
      </c>
      <c r="BZ161" t="s">
        <v>39</v>
      </c>
      <c r="CA161" t="s">
        <v>37</v>
      </c>
      <c r="CB161" s="5" t="s">
        <v>37</v>
      </c>
      <c r="CC161" s="6" t="s">
        <v>9</v>
      </c>
      <c r="CD161">
        <f t="shared" si="2"/>
        <v>16</v>
      </c>
    </row>
    <row r="162" spans="1:82">
      <c r="A162" s="1">
        <v>42309</v>
      </c>
      <c r="B162" t="s">
        <v>69</v>
      </c>
      <c r="C162">
        <v>2</v>
      </c>
      <c r="D162" t="s">
        <v>93</v>
      </c>
      <c r="E162" s="4">
        <v>375238.8</v>
      </c>
      <c r="F162" s="4">
        <v>66042.0288</v>
      </c>
      <c r="G162" s="3">
        <v>0.17600000000000002</v>
      </c>
      <c r="H162" s="7">
        <v>1389.7733333333333</v>
      </c>
      <c r="I162" s="4">
        <v>244.60010666666668</v>
      </c>
      <c r="J162">
        <v>270</v>
      </c>
      <c r="K162" t="s">
        <v>11</v>
      </c>
      <c r="L162" t="s">
        <v>92</v>
      </c>
      <c r="M162" t="s">
        <v>92</v>
      </c>
      <c r="N162" s="2">
        <v>41279</v>
      </c>
      <c r="O162" s="2">
        <v>42499</v>
      </c>
      <c r="P162" t="s">
        <v>24</v>
      </c>
      <c r="Q162" t="s">
        <v>83</v>
      </c>
      <c r="R162" s="5" t="s">
        <v>83</v>
      </c>
      <c r="S162" s="6" t="s">
        <v>9</v>
      </c>
      <c r="BK162" s="1">
        <v>41640</v>
      </c>
      <c r="BL162" t="s">
        <v>7</v>
      </c>
      <c r="BM162">
        <v>1</v>
      </c>
      <c r="BN162" t="s">
        <v>259</v>
      </c>
      <c r="BO162" s="4">
        <v>429428.72400000022</v>
      </c>
      <c r="BP162" s="4">
        <v>0</v>
      </c>
      <c r="BQ162" s="3">
        <v>0</v>
      </c>
      <c r="BR162" s="7">
        <v>901.40370277078136</v>
      </c>
      <c r="BS162" s="4">
        <v>0</v>
      </c>
      <c r="BT162">
        <v>476.4</v>
      </c>
      <c r="BU162" t="s">
        <v>41</v>
      </c>
      <c r="BV162" t="s">
        <v>258</v>
      </c>
      <c r="BW162" t="s">
        <v>41</v>
      </c>
      <c r="BX162" s="2">
        <v>41442</v>
      </c>
      <c r="BY162" s="2">
        <v>47285</v>
      </c>
      <c r="BZ162" t="s">
        <v>39</v>
      </c>
      <c r="CA162" t="s">
        <v>37</v>
      </c>
      <c r="CB162" s="5" t="s">
        <v>37</v>
      </c>
      <c r="CC162" s="6" t="s">
        <v>9</v>
      </c>
      <c r="CD162">
        <f t="shared" si="2"/>
        <v>16</v>
      </c>
    </row>
    <row r="163" spans="1:82">
      <c r="A163" s="1">
        <v>42309</v>
      </c>
      <c r="B163" t="s">
        <v>69</v>
      </c>
      <c r="C163">
        <v>2</v>
      </c>
      <c r="D163" t="s">
        <v>112</v>
      </c>
      <c r="E163" s="4">
        <v>836026.91999999993</v>
      </c>
      <c r="F163" s="4">
        <v>143796.63023999997</v>
      </c>
      <c r="G163" s="3">
        <v>0.17199999999999999</v>
      </c>
      <c r="H163" s="7">
        <v>1562.0831838565023</v>
      </c>
      <c r="I163" s="4">
        <v>268.67830762331835</v>
      </c>
      <c r="J163">
        <v>535.19999999999993</v>
      </c>
      <c r="K163" t="s">
        <v>11</v>
      </c>
      <c r="L163" t="s">
        <v>92</v>
      </c>
      <c r="M163" t="s">
        <v>92</v>
      </c>
      <c r="N163" s="2">
        <v>41974</v>
      </c>
      <c r="O163" s="2">
        <v>42499</v>
      </c>
      <c r="P163" t="s">
        <v>24</v>
      </c>
      <c r="Q163" t="s">
        <v>83</v>
      </c>
      <c r="R163" s="5" t="s">
        <v>83</v>
      </c>
      <c r="S163" s="6" t="s">
        <v>9</v>
      </c>
      <c r="BK163" s="1">
        <v>41640</v>
      </c>
      <c r="BL163" t="s">
        <v>7</v>
      </c>
      <c r="BM163">
        <v>1</v>
      </c>
      <c r="BN163" t="s">
        <v>261</v>
      </c>
      <c r="BO163" s="4">
        <v>2805392.82</v>
      </c>
      <c r="BP163" s="4">
        <v>224431.42560000002</v>
      </c>
      <c r="BQ163" s="3">
        <v>8.0000000000000016E-2</v>
      </c>
      <c r="BR163" s="7">
        <v>2256.5901061776058</v>
      </c>
      <c r="BS163" s="4">
        <v>180.52720849420851</v>
      </c>
      <c r="BT163">
        <v>1243.2</v>
      </c>
      <c r="BU163" t="s">
        <v>41</v>
      </c>
      <c r="BV163" t="s">
        <v>261</v>
      </c>
      <c r="BW163" t="s">
        <v>41</v>
      </c>
      <c r="BX163" s="2">
        <v>41281</v>
      </c>
      <c r="BY163" s="2">
        <v>45168</v>
      </c>
      <c r="BZ163" t="s">
        <v>39</v>
      </c>
      <c r="CA163" t="s">
        <v>42</v>
      </c>
      <c r="CB163" s="5" t="s">
        <v>42</v>
      </c>
      <c r="CC163" s="6" t="s">
        <v>9</v>
      </c>
      <c r="CD163">
        <f t="shared" si="2"/>
        <v>10.6</v>
      </c>
    </row>
    <row r="164" spans="1:82">
      <c r="A164" s="1">
        <v>42339</v>
      </c>
      <c r="B164" t="s">
        <v>69</v>
      </c>
      <c r="C164">
        <v>2</v>
      </c>
      <c r="D164" t="s">
        <v>91</v>
      </c>
      <c r="E164" s="4">
        <v>1140559.2</v>
      </c>
      <c r="F164" s="4">
        <v>189789.05088</v>
      </c>
      <c r="G164" s="3">
        <v>0.16639999999999999</v>
      </c>
      <c r="H164" s="7">
        <v>3046.3653846153848</v>
      </c>
      <c r="I164" s="4">
        <v>506.91520000000003</v>
      </c>
      <c r="J164">
        <v>374.4</v>
      </c>
      <c r="K164" t="s">
        <v>11</v>
      </c>
      <c r="L164" t="s">
        <v>92</v>
      </c>
      <c r="M164" t="s">
        <v>92</v>
      </c>
      <c r="N164" s="2">
        <v>41295</v>
      </c>
      <c r="O164" s="2">
        <v>42499</v>
      </c>
      <c r="P164" t="s">
        <v>24</v>
      </c>
      <c r="Q164">
        <v>0.15</v>
      </c>
      <c r="R164" s="5">
        <v>0.15</v>
      </c>
      <c r="S164" s="6" t="s">
        <v>9</v>
      </c>
      <c r="BK164" s="1">
        <v>41640</v>
      </c>
      <c r="BL164" t="s">
        <v>7</v>
      </c>
      <c r="BM164">
        <v>1</v>
      </c>
      <c r="BN164" t="s">
        <v>262</v>
      </c>
      <c r="BO164" s="4">
        <v>1030955.8199999996</v>
      </c>
      <c r="BP164" s="4">
        <v>0</v>
      </c>
      <c r="BQ164" s="3">
        <v>0</v>
      </c>
      <c r="BR164" s="7">
        <v>1488.9598786828417</v>
      </c>
      <c r="BS164" s="4">
        <v>0</v>
      </c>
      <c r="BT164">
        <v>692.4</v>
      </c>
      <c r="BU164" t="s">
        <v>41</v>
      </c>
      <c r="BV164" t="s">
        <v>258</v>
      </c>
      <c r="BW164" t="s">
        <v>41</v>
      </c>
      <c r="BX164" s="2">
        <v>41442</v>
      </c>
      <c r="BY164" s="2">
        <v>47285</v>
      </c>
      <c r="BZ164" t="s">
        <v>39</v>
      </c>
      <c r="CA164" t="s">
        <v>37</v>
      </c>
      <c r="CB164" s="5" t="s">
        <v>37</v>
      </c>
      <c r="CC164" s="6" t="s">
        <v>9</v>
      </c>
      <c r="CD164">
        <f t="shared" si="2"/>
        <v>16</v>
      </c>
    </row>
    <row r="165" spans="1:82">
      <c r="A165" s="1">
        <v>42339</v>
      </c>
      <c r="B165" t="s">
        <v>69</v>
      </c>
      <c r="C165">
        <v>2</v>
      </c>
      <c r="D165" t="s">
        <v>93</v>
      </c>
      <c r="E165" s="4">
        <v>384174</v>
      </c>
      <c r="F165" s="4">
        <v>67268.867400000003</v>
      </c>
      <c r="G165" s="3">
        <v>0.17510000000000001</v>
      </c>
      <c r="H165" s="7">
        <v>1422.8666666666666</v>
      </c>
      <c r="I165" s="4">
        <v>249.14395333333334</v>
      </c>
      <c r="J165">
        <v>270</v>
      </c>
      <c r="K165" t="s">
        <v>11</v>
      </c>
      <c r="L165" t="s">
        <v>92</v>
      </c>
      <c r="M165" t="s">
        <v>92</v>
      </c>
      <c r="N165" s="2">
        <v>41279</v>
      </c>
      <c r="O165" s="2">
        <v>42499</v>
      </c>
      <c r="P165" t="s">
        <v>24</v>
      </c>
      <c r="Q165">
        <v>0.14000000000000001</v>
      </c>
      <c r="R165" s="5">
        <v>0.14000000000000001</v>
      </c>
      <c r="S165" s="6" t="s">
        <v>9</v>
      </c>
      <c r="BK165" s="1">
        <v>41640</v>
      </c>
      <c r="BL165" t="s">
        <v>7</v>
      </c>
      <c r="BM165">
        <v>1</v>
      </c>
      <c r="BN165" t="s">
        <v>265</v>
      </c>
      <c r="BO165" s="4">
        <v>514593.97199999989</v>
      </c>
      <c r="BP165" s="4">
        <v>0</v>
      </c>
      <c r="BQ165" s="3">
        <v>0</v>
      </c>
      <c r="BR165" s="7">
        <v>959.3474496644294</v>
      </c>
      <c r="BS165" s="4">
        <v>0</v>
      </c>
      <c r="BT165">
        <v>536.4</v>
      </c>
      <c r="BU165" t="s">
        <v>41</v>
      </c>
      <c r="BV165" t="s">
        <v>258</v>
      </c>
      <c r="BW165" t="s">
        <v>41</v>
      </c>
      <c r="BX165" s="2">
        <v>41442</v>
      </c>
      <c r="BY165" s="2">
        <v>47285</v>
      </c>
      <c r="BZ165" t="s">
        <v>39</v>
      </c>
      <c r="CA165" t="s">
        <v>37</v>
      </c>
      <c r="CB165" s="5" t="s">
        <v>37</v>
      </c>
      <c r="CC165" s="6" t="s">
        <v>9</v>
      </c>
      <c r="CD165">
        <f t="shared" si="2"/>
        <v>16</v>
      </c>
    </row>
    <row r="166" spans="1:82">
      <c r="A166" s="1">
        <v>42339</v>
      </c>
      <c r="B166" t="s">
        <v>69</v>
      </c>
      <c r="C166">
        <v>2</v>
      </c>
      <c r="D166" t="s">
        <v>112</v>
      </c>
      <c r="E166" s="4">
        <v>972366.48</v>
      </c>
      <c r="F166" s="4">
        <v>162871.3854</v>
      </c>
      <c r="G166" s="3">
        <v>0.16750000000000001</v>
      </c>
      <c r="H166" s="7">
        <v>1816.8282511210764</v>
      </c>
      <c r="I166" s="4">
        <v>304.31873206278033</v>
      </c>
      <c r="J166">
        <v>535.19999999999993</v>
      </c>
      <c r="K166" t="s">
        <v>11</v>
      </c>
      <c r="L166" t="s">
        <v>92</v>
      </c>
      <c r="M166" t="s">
        <v>92</v>
      </c>
      <c r="N166" s="2">
        <v>41974</v>
      </c>
      <c r="O166" s="2">
        <v>42499</v>
      </c>
      <c r="P166" t="s">
        <v>24</v>
      </c>
      <c r="Q166">
        <v>0.14000000000000001</v>
      </c>
      <c r="R166" s="5">
        <v>0.14000000000000001</v>
      </c>
      <c r="S166" s="6" t="s">
        <v>9</v>
      </c>
      <c r="BK166" s="1">
        <v>41640</v>
      </c>
      <c r="BL166" t="s">
        <v>7</v>
      </c>
      <c r="BM166">
        <v>1</v>
      </c>
      <c r="BN166" t="s">
        <v>266</v>
      </c>
      <c r="BO166" s="4">
        <v>187435.30799999999</v>
      </c>
      <c r="BP166" s="4">
        <v>0</v>
      </c>
      <c r="BQ166" s="3">
        <v>0</v>
      </c>
      <c r="BR166" s="7">
        <v>441.23189265536718</v>
      </c>
      <c r="BS166" s="4">
        <v>0</v>
      </c>
      <c r="BT166">
        <v>424.8</v>
      </c>
      <c r="BU166" t="s">
        <v>41</v>
      </c>
      <c r="BV166" t="s">
        <v>258</v>
      </c>
      <c r="BW166" t="s">
        <v>41</v>
      </c>
      <c r="BX166" s="2">
        <v>41442</v>
      </c>
      <c r="BY166" s="2">
        <v>47285</v>
      </c>
      <c r="BZ166" t="s">
        <v>39</v>
      </c>
      <c r="CA166" t="s">
        <v>37</v>
      </c>
      <c r="CB166" s="5" t="s">
        <v>37</v>
      </c>
      <c r="CC166" s="6" t="s">
        <v>9</v>
      </c>
      <c r="CD166">
        <f t="shared" si="2"/>
        <v>16</v>
      </c>
    </row>
    <row r="167" spans="1:82">
      <c r="A167" s="1">
        <v>42370</v>
      </c>
      <c r="B167" t="s">
        <v>69</v>
      </c>
      <c r="C167">
        <v>2</v>
      </c>
      <c r="D167" t="s">
        <v>91</v>
      </c>
      <c r="E167" s="4">
        <v>1580997.5999999999</v>
      </c>
      <c r="F167" s="4">
        <v>255805.41167999999</v>
      </c>
      <c r="G167" s="3">
        <v>0.1618</v>
      </c>
      <c r="H167" s="7">
        <v>4222.75</v>
      </c>
      <c r="I167" s="4">
        <v>683.24095</v>
      </c>
      <c r="J167">
        <v>374.4</v>
      </c>
      <c r="K167" t="s">
        <v>11</v>
      </c>
      <c r="L167" t="s">
        <v>92</v>
      </c>
      <c r="M167" t="s">
        <v>92</v>
      </c>
      <c r="N167" s="2">
        <v>41295</v>
      </c>
      <c r="O167" s="2">
        <v>42499</v>
      </c>
      <c r="P167" t="s">
        <v>24</v>
      </c>
      <c r="Q167" t="s">
        <v>25</v>
      </c>
      <c r="R167" s="5" t="s">
        <v>25</v>
      </c>
      <c r="S167" s="6" t="s">
        <v>9</v>
      </c>
      <c r="BK167" s="1">
        <v>41640</v>
      </c>
      <c r="BL167" t="s">
        <v>7</v>
      </c>
      <c r="BM167">
        <v>1</v>
      </c>
      <c r="BN167" t="s">
        <v>292</v>
      </c>
      <c r="BO167" s="4">
        <v>3131208.0839999984</v>
      </c>
      <c r="BP167" s="4">
        <v>0</v>
      </c>
      <c r="BQ167" s="3">
        <v>0</v>
      </c>
      <c r="BR167" s="7">
        <v>1258.7265171249392</v>
      </c>
      <c r="BS167" s="4">
        <v>0</v>
      </c>
      <c r="BT167">
        <v>2487.6</v>
      </c>
      <c r="BU167" t="s">
        <v>41</v>
      </c>
      <c r="BV167" t="s">
        <v>292</v>
      </c>
      <c r="BW167" t="s">
        <v>41</v>
      </c>
      <c r="BX167" s="2">
        <v>41442</v>
      </c>
      <c r="BY167" s="2">
        <v>47285</v>
      </c>
      <c r="BZ167" t="s">
        <v>39</v>
      </c>
      <c r="CA167" t="s">
        <v>37</v>
      </c>
      <c r="CB167" s="5" t="s">
        <v>37</v>
      </c>
      <c r="CC167" s="6" t="s">
        <v>9</v>
      </c>
      <c r="CD167">
        <f t="shared" si="2"/>
        <v>16</v>
      </c>
    </row>
    <row r="168" spans="1:82">
      <c r="A168" s="1">
        <v>42370</v>
      </c>
      <c r="B168" t="s">
        <v>69</v>
      </c>
      <c r="C168">
        <v>2</v>
      </c>
      <c r="D168" t="s">
        <v>93</v>
      </c>
      <c r="E168" s="4">
        <v>674697.6</v>
      </c>
      <c r="F168" s="4">
        <v>107951.61600000001</v>
      </c>
      <c r="G168" s="3">
        <v>0.16000000000000003</v>
      </c>
      <c r="H168" s="7">
        <v>2498.88</v>
      </c>
      <c r="I168" s="4">
        <v>399.82080000000002</v>
      </c>
      <c r="J168">
        <v>270</v>
      </c>
      <c r="K168" t="s">
        <v>11</v>
      </c>
      <c r="L168" t="s">
        <v>92</v>
      </c>
      <c r="M168" t="s">
        <v>92</v>
      </c>
      <c r="N168" s="2">
        <v>41279</v>
      </c>
      <c r="O168" s="2">
        <v>42499</v>
      </c>
      <c r="P168" t="s">
        <v>24</v>
      </c>
      <c r="Q168" t="s">
        <v>83</v>
      </c>
      <c r="R168" s="5" t="s">
        <v>83</v>
      </c>
      <c r="S168" s="6" t="s">
        <v>9</v>
      </c>
      <c r="BK168" s="1">
        <v>41671</v>
      </c>
      <c r="BL168" t="s">
        <v>7</v>
      </c>
      <c r="BM168">
        <v>1</v>
      </c>
      <c r="BN168" t="s">
        <v>257</v>
      </c>
      <c r="BO168" s="4">
        <v>358829.01599999983</v>
      </c>
      <c r="BP168" s="4">
        <v>0</v>
      </c>
      <c r="BQ168" s="3">
        <v>0</v>
      </c>
      <c r="BR168" s="7">
        <v>586.3219215686272</v>
      </c>
      <c r="BS168" s="4">
        <v>0</v>
      </c>
      <c r="BT168">
        <v>612</v>
      </c>
      <c r="BU168" t="s">
        <v>41</v>
      </c>
      <c r="BV168" t="s">
        <v>258</v>
      </c>
      <c r="BW168" t="s">
        <v>41</v>
      </c>
      <c r="BX168" s="2">
        <v>41442</v>
      </c>
      <c r="BY168" s="2">
        <v>47285</v>
      </c>
      <c r="BZ168" t="s">
        <v>39</v>
      </c>
      <c r="CA168" t="s">
        <v>37</v>
      </c>
      <c r="CB168" s="5" t="s">
        <v>37</v>
      </c>
      <c r="CC168" s="6" t="s">
        <v>9</v>
      </c>
      <c r="CD168">
        <f t="shared" si="2"/>
        <v>16</v>
      </c>
    </row>
    <row r="169" spans="1:82">
      <c r="A169" s="1">
        <v>42370</v>
      </c>
      <c r="B169" t="s">
        <v>69</v>
      </c>
      <c r="C169">
        <v>2</v>
      </c>
      <c r="D169" t="s">
        <v>112</v>
      </c>
      <c r="E169" s="4">
        <v>1514385.24</v>
      </c>
      <c r="F169" s="4">
        <v>238818.55234799997</v>
      </c>
      <c r="G169" s="3">
        <v>0.15769999999999998</v>
      </c>
      <c r="H169" s="7">
        <v>2829.5688340807178</v>
      </c>
      <c r="I169" s="4">
        <v>446.22300513452916</v>
      </c>
      <c r="J169">
        <v>535.19999999999993</v>
      </c>
      <c r="K169" t="s">
        <v>11</v>
      </c>
      <c r="L169" t="s">
        <v>92</v>
      </c>
      <c r="M169" t="s">
        <v>92</v>
      </c>
      <c r="N169" s="2">
        <v>41974</v>
      </c>
      <c r="O169" s="2">
        <v>42499</v>
      </c>
      <c r="P169" t="s">
        <v>24</v>
      </c>
      <c r="Q169" t="s">
        <v>83</v>
      </c>
      <c r="R169" s="5" t="s">
        <v>83</v>
      </c>
      <c r="S169" s="6" t="s">
        <v>9</v>
      </c>
      <c r="BK169" s="1">
        <v>41671</v>
      </c>
      <c r="BL169" t="s">
        <v>7</v>
      </c>
      <c r="BM169">
        <v>1</v>
      </c>
      <c r="BN169" t="s">
        <v>259</v>
      </c>
      <c r="BO169" s="4">
        <v>354304.95600000006</v>
      </c>
      <c r="BP169" s="4">
        <v>0</v>
      </c>
      <c r="BQ169" s="3">
        <v>0</v>
      </c>
      <c r="BR169" s="7">
        <v>743.71317380352662</v>
      </c>
      <c r="BS169" s="4">
        <v>0</v>
      </c>
      <c r="BT169">
        <v>476.4</v>
      </c>
      <c r="BU169" t="s">
        <v>41</v>
      </c>
      <c r="BV169" t="s">
        <v>258</v>
      </c>
      <c r="BW169" t="s">
        <v>41</v>
      </c>
      <c r="BX169" s="2">
        <v>41442</v>
      </c>
      <c r="BY169" s="2">
        <v>47285</v>
      </c>
      <c r="BZ169" t="s">
        <v>39</v>
      </c>
      <c r="CA169" t="s">
        <v>37</v>
      </c>
      <c r="CB169" s="5" t="s">
        <v>37</v>
      </c>
      <c r="CC169" s="6" t="s">
        <v>9</v>
      </c>
      <c r="CD169">
        <f t="shared" si="2"/>
        <v>16</v>
      </c>
    </row>
    <row r="170" spans="1:82">
      <c r="A170" s="1">
        <v>42401</v>
      </c>
      <c r="B170" t="s">
        <v>69</v>
      </c>
      <c r="C170">
        <v>2</v>
      </c>
      <c r="D170" t="s">
        <v>91</v>
      </c>
      <c r="E170" s="4">
        <v>1067277.5999999999</v>
      </c>
      <c r="F170" s="4">
        <v>178768.99799999999</v>
      </c>
      <c r="G170" s="3">
        <v>0.16750000000000001</v>
      </c>
      <c r="H170" s="7">
        <v>2850.6346153846152</v>
      </c>
      <c r="I170" s="4">
        <v>477.48129807692311</v>
      </c>
      <c r="J170">
        <v>374.4</v>
      </c>
      <c r="K170" t="s">
        <v>11</v>
      </c>
      <c r="L170" t="s">
        <v>92</v>
      </c>
      <c r="M170" t="s">
        <v>92</v>
      </c>
      <c r="N170" s="2">
        <v>41295</v>
      </c>
      <c r="O170" s="2">
        <v>42499</v>
      </c>
      <c r="P170" t="s">
        <v>24</v>
      </c>
      <c r="Q170" t="s">
        <v>25</v>
      </c>
      <c r="R170" s="5" t="s">
        <v>25</v>
      </c>
      <c r="S170" s="6" t="s">
        <v>9</v>
      </c>
      <c r="BK170" s="1">
        <v>41671</v>
      </c>
      <c r="BL170" t="s">
        <v>7</v>
      </c>
      <c r="BM170">
        <v>1</v>
      </c>
      <c r="BN170" t="s">
        <v>261</v>
      </c>
      <c r="BO170" s="4">
        <v>1618237.9319999998</v>
      </c>
      <c r="BP170" s="4">
        <v>154379.8987128</v>
      </c>
      <c r="BQ170" s="3">
        <v>9.5400000000000013E-2</v>
      </c>
      <c r="BR170" s="7">
        <v>1301.6714382239379</v>
      </c>
      <c r="BS170" s="4">
        <v>124.1794552065637</v>
      </c>
      <c r="BT170">
        <v>1243.2</v>
      </c>
      <c r="BU170" t="s">
        <v>41</v>
      </c>
      <c r="BV170" t="s">
        <v>261</v>
      </c>
      <c r="BW170" t="s">
        <v>41</v>
      </c>
      <c r="BX170" s="2">
        <v>41281</v>
      </c>
      <c r="BY170" s="2">
        <v>45168</v>
      </c>
      <c r="BZ170" t="s">
        <v>39</v>
      </c>
      <c r="CA170" t="s">
        <v>42</v>
      </c>
      <c r="CB170" s="5" t="s">
        <v>42</v>
      </c>
      <c r="CC170" s="6" t="s">
        <v>9</v>
      </c>
      <c r="CD170">
        <f t="shared" si="2"/>
        <v>10.6</v>
      </c>
    </row>
    <row r="171" spans="1:82">
      <c r="A171" s="1">
        <v>42401</v>
      </c>
      <c r="B171" t="s">
        <v>69</v>
      </c>
      <c r="C171">
        <v>2</v>
      </c>
      <c r="D171" t="s">
        <v>93</v>
      </c>
      <c r="E171" s="4">
        <v>388299.95999999996</v>
      </c>
      <c r="F171" s="4">
        <v>67874.833008000001</v>
      </c>
      <c r="G171" s="3">
        <v>0.17480000000000001</v>
      </c>
      <c r="H171" s="7">
        <v>1438.1479999999999</v>
      </c>
      <c r="I171" s="4">
        <v>251.38827040000001</v>
      </c>
      <c r="J171">
        <v>270</v>
      </c>
      <c r="K171" t="s">
        <v>11</v>
      </c>
      <c r="L171" t="s">
        <v>92</v>
      </c>
      <c r="M171" t="s">
        <v>92</v>
      </c>
      <c r="N171" s="2">
        <v>41279</v>
      </c>
      <c r="O171" s="2">
        <v>42499</v>
      </c>
      <c r="P171" t="s">
        <v>24</v>
      </c>
      <c r="Q171" t="s">
        <v>83</v>
      </c>
      <c r="R171" s="5" t="s">
        <v>83</v>
      </c>
      <c r="S171" s="6" t="s">
        <v>9</v>
      </c>
      <c r="BK171" s="1">
        <v>41671</v>
      </c>
      <c r="BL171" t="s">
        <v>7</v>
      </c>
      <c r="BM171">
        <v>1</v>
      </c>
      <c r="BN171" t="s">
        <v>262</v>
      </c>
      <c r="BO171" s="4">
        <v>561486.43200000026</v>
      </c>
      <c r="BP171" s="4">
        <v>0</v>
      </c>
      <c r="BQ171" s="3">
        <v>0</v>
      </c>
      <c r="BR171" s="7">
        <v>810.92783362218415</v>
      </c>
      <c r="BS171" s="4">
        <v>0</v>
      </c>
      <c r="BT171">
        <v>692.4</v>
      </c>
      <c r="BU171" t="s">
        <v>41</v>
      </c>
      <c r="BV171" t="s">
        <v>258</v>
      </c>
      <c r="BW171" t="s">
        <v>41</v>
      </c>
      <c r="BX171" s="2">
        <v>41442</v>
      </c>
      <c r="BY171" s="2">
        <v>47285</v>
      </c>
      <c r="BZ171" t="s">
        <v>39</v>
      </c>
      <c r="CA171" t="s">
        <v>37</v>
      </c>
      <c r="CB171" s="5" t="s">
        <v>37</v>
      </c>
      <c r="CC171" s="6" t="s">
        <v>9</v>
      </c>
      <c r="CD171">
        <f t="shared" si="2"/>
        <v>16</v>
      </c>
    </row>
    <row r="172" spans="1:82">
      <c r="A172" s="1">
        <v>42401</v>
      </c>
      <c r="B172" t="s">
        <v>69</v>
      </c>
      <c r="C172">
        <v>2</v>
      </c>
      <c r="D172" t="s">
        <v>112</v>
      </c>
      <c r="E172" s="4">
        <v>895726.79999999993</v>
      </c>
      <c r="F172" s="4">
        <v>152183.98332000003</v>
      </c>
      <c r="G172" s="3">
        <v>0.16990000000000005</v>
      </c>
      <c r="H172" s="7">
        <v>1673.6300448430495</v>
      </c>
      <c r="I172" s="4">
        <v>284.34974461883417</v>
      </c>
      <c r="J172">
        <v>535.19999999999993</v>
      </c>
      <c r="K172" t="s">
        <v>11</v>
      </c>
      <c r="L172" t="s">
        <v>92</v>
      </c>
      <c r="M172" t="s">
        <v>92</v>
      </c>
      <c r="N172" s="2">
        <v>41974</v>
      </c>
      <c r="O172" s="2">
        <v>42499</v>
      </c>
      <c r="P172" t="s">
        <v>24</v>
      </c>
      <c r="Q172" t="s">
        <v>83</v>
      </c>
      <c r="R172" s="5" t="s">
        <v>83</v>
      </c>
      <c r="S172" s="6" t="s">
        <v>9</v>
      </c>
      <c r="BK172" s="1">
        <v>41671</v>
      </c>
      <c r="BL172" t="s">
        <v>7</v>
      </c>
      <c r="BM172">
        <v>1</v>
      </c>
      <c r="BN172" t="s">
        <v>265</v>
      </c>
      <c r="BO172" s="4">
        <v>403218.70799999981</v>
      </c>
      <c r="BP172" s="4">
        <v>0</v>
      </c>
      <c r="BQ172" s="3">
        <v>0</v>
      </c>
      <c r="BR172" s="7">
        <v>751.7127293064874</v>
      </c>
      <c r="BS172" s="4">
        <v>0</v>
      </c>
      <c r="BT172">
        <v>536.4</v>
      </c>
      <c r="BU172" t="s">
        <v>41</v>
      </c>
      <c r="BV172" t="s">
        <v>258</v>
      </c>
      <c r="BW172" t="s">
        <v>41</v>
      </c>
      <c r="BX172" s="2">
        <v>41442</v>
      </c>
      <c r="BY172" s="2">
        <v>47285</v>
      </c>
      <c r="BZ172" t="s">
        <v>39</v>
      </c>
      <c r="CA172" t="s">
        <v>37</v>
      </c>
      <c r="CB172" s="5" t="s">
        <v>37</v>
      </c>
      <c r="CC172" s="6" t="s">
        <v>9</v>
      </c>
      <c r="CD172">
        <f t="shared" si="2"/>
        <v>16</v>
      </c>
    </row>
    <row r="173" spans="1:82">
      <c r="A173" s="1">
        <v>42430</v>
      </c>
      <c r="B173" t="s">
        <v>69</v>
      </c>
      <c r="C173">
        <v>2</v>
      </c>
      <c r="D173" t="s">
        <v>91</v>
      </c>
      <c r="E173" s="4">
        <v>629302.79999999993</v>
      </c>
      <c r="F173" s="4">
        <v>113085.71316</v>
      </c>
      <c r="G173" s="3">
        <v>0.17970000000000003</v>
      </c>
      <c r="H173" s="7">
        <v>1680.8301282051282</v>
      </c>
      <c r="I173" s="4">
        <v>302.04517403846154</v>
      </c>
      <c r="J173">
        <v>374.4</v>
      </c>
      <c r="K173" t="s">
        <v>11</v>
      </c>
      <c r="L173" t="s">
        <v>92</v>
      </c>
      <c r="M173" t="s">
        <v>92</v>
      </c>
      <c r="N173" s="2">
        <v>41295</v>
      </c>
      <c r="O173" s="2">
        <v>42499</v>
      </c>
      <c r="P173" t="s">
        <v>24</v>
      </c>
      <c r="Q173" t="s">
        <v>25</v>
      </c>
      <c r="R173" s="5" t="s">
        <v>25</v>
      </c>
      <c r="S173" s="6" t="s">
        <v>9</v>
      </c>
      <c r="BK173" s="1">
        <v>41671</v>
      </c>
      <c r="BL173" t="s">
        <v>7</v>
      </c>
      <c r="BM173">
        <v>1</v>
      </c>
      <c r="BN173" t="s">
        <v>266</v>
      </c>
      <c r="BO173" s="4">
        <v>209988.144</v>
      </c>
      <c r="BP173" s="4">
        <v>0</v>
      </c>
      <c r="BQ173" s="3">
        <v>0</v>
      </c>
      <c r="BR173" s="7">
        <v>494.32237288135593</v>
      </c>
      <c r="BS173" s="4">
        <v>0</v>
      </c>
      <c r="BT173">
        <v>424.8</v>
      </c>
      <c r="BU173" t="s">
        <v>41</v>
      </c>
      <c r="BV173" t="s">
        <v>258</v>
      </c>
      <c r="BW173" t="s">
        <v>41</v>
      </c>
      <c r="BX173" s="2">
        <v>41442</v>
      </c>
      <c r="BY173" s="2">
        <v>47285</v>
      </c>
      <c r="BZ173" t="s">
        <v>39</v>
      </c>
      <c r="CA173" t="s">
        <v>37</v>
      </c>
      <c r="CB173" s="5" t="s">
        <v>37</v>
      </c>
      <c r="CC173" s="6" t="s">
        <v>9</v>
      </c>
      <c r="CD173">
        <f t="shared" si="2"/>
        <v>16</v>
      </c>
    </row>
    <row r="174" spans="1:82">
      <c r="A174" s="1">
        <v>42430</v>
      </c>
      <c r="B174" t="s">
        <v>69</v>
      </c>
      <c r="C174">
        <v>2</v>
      </c>
      <c r="D174" t="s">
        <v>93</v>
      </c>
      <c r="E174" s="4">
        <v>237897.59999999998</v>
      </c>
      <c r="F174" s="4">
        <v>64803.306240000005</v>
      </c>
      <c r="G174" s="3">
        <v>0.27240000000000003</v>
      </c>
      <c r="H174" s="7">
        <v>881.10222222222217</v>
      </c>
      <c r="I174" s="4">
        <v>240.01224533333334</v>
      </c>
      <c r="J174">
        <v>270</v>
      </c>
      <c r="K174" t="s">
        <v>11</v>
      </c>
      <c r="L174" t="s">
        <v>92</v>
      </c>
      <c r="M174" t="s">
        <v>92</v>
      </c>
      <c r="N174" s="2">
        <v>41279</v>
      </c>
      <c r="O174" s="2">
        <v>42499</v>
      </c>
      <c r="P174" t="s">
        <v>24</v>
      </c>
      <c r="Q174" t="s">
        <v>83</v>
      </c>
      <c r="R174" s="5" t="s">
        <v>83</v>
      </c>
      <c r="S174" s="6" t="s">
        <v>9</v>
      </c>
      <c r="BK174" s="1">
        <v>41671</v>
      </c>
      <c r="BL174" t="s">
        <v>7</v>
      </c>
      <c r="BM174">
        <v>1</v>
      </c>
      <c r="BN174" t="s">
        <v>292</v>
      </c>
      <c r="BO174" s="4">
        <v>2200613.9279999998</v>
      </c>
      <c r="BP174" s="4">
        <v>0</v>
      </c>
      <c r="BQ174" s="3">
        <v>0</v>
      </c>
      <c r="BR174" s="7">
        <v>884.63335262904002</v>
      </c>
      <c r="BS174" s="4">
        <v>0</v>
      </c>
      <c r="BT174">
        <v>2487.6</v>
      </c>
      <c r="BU174" t="s">
        <v>41</v>
      </c>
      <c r="BV174" t="s">
        <v>292</v>
      </c>
      <c r="BW174" t="s">
        <v>41</v>
      </c>
      <c r="BX174" s="2">
        <v>41442</v>
      </c>
      <c r="BY174" s="2">
        <v>47285</v>
      </c>
      <c r="BZ174" t="s">
        <v>39</v>
      </c>
      <c r="CA174" t="s">
        <v>37</v>
      </c>
      <c r="CB174" s="5" t="s">
        <v>37</v>
      </c>
      <c r="CC174" s="6" t="s">
        <v>9</v>
      </c>
      <c r="CD174">
        <f t="shared" si="2"/>
        <v>16</v>
      </c>
    </row>
    <row r="175" spans="1:82">
      <c r="A175" s="1">
        <v>42430</v>
      </c>
      <c r="B175" t="s">
        <v>69</v>
      </c>
      <c r="C175">
        <v>2</v>
      </c>
      <c r="D175" t="s">
        <v>112</v>
      </c>
      <c r="E175" s="4">
        <v>602827.43999999994</v>
      </c>
      <c r="F175" s="4">
        <v>114537.2136</v>
      </c>
      <c r="G175" s="3">
        <v>0.19000000000000003</v>
      </c>
      <c r="H175" s="7">
        <v>1126.3591928251121</v>
      </c>
      <c r="I175" s="4">
        <v>214.00824663677133</v>
      </c>
      <c r="J175">
        <v>535.19999999999993</v>
      </c>
      <c r="K175" t="s">
        <v>11</v>
      </c>
      <c r="L175" t="s">
        <v>92</v>
      </c>
      <c r="M175" t="s">
        <v>92</v>
      </c>
      <c r="N175" s="2">
        <v>41974</v>
      </c>
      <c r="O175" s="2">
        <v>42499</v>
      </c>
      <c r="P175" t="s">
        <v>24</v>
      </c>
      <c r="Q175" t="s">
        <v>83</v>
      </c>
      <c r="R175" s="5" t="s">
        <v>83</v>
      </c>
      <c r="S175" s="6" t="s">
        <v>9</v>
      </c>
      <c r="BK175" s="1">
        <v>41699</v>
      </c>
      <c r="BL175" t="s">
        <v>7</v>
      </c>
      <c r="BM175">
        <v>1</v>
      </c>
      <c r="BN175" t="s">
        <v>8</v>
      </c>
      <c r="BO175" s="4">
        <v>5815138.7999999998</v>
      </c>
      <c r="BP175" s="4">
        <v>0</v>
      </c>
      <c r="BQ175" s="3">
        <v>0</v>
      </c>
      <c r="BR175" s="7">
        <v>1628.8904201680671</v>
      </c>
      <c r="BS175" s="4">
        <v>0</v>
      </c>
      <c r="BT175">
        <v>3570</v>
      </c>
      <c r="BU175" t="s">
        <v>11</v>
      </c>
      <c r="BV175" t="s">
        <v>12</v>
      </c>
      <c r="BW175" t="s">
        <v>10</v>
      </c>
      <c r="BX175" s="2">
        <v>41365</v>
      </c>
      <c r="BY175" s="2">
        <v>52321</v>
      </c>
      <c r="BZ175" t="s">
        <v>14</v>
      </c>
      <c r="CA175" t="s">
        <v>37</v>
      </c>
      <c r="CB175" s="5" t="s">
        <v>37</v>
      </c>
      <c r="CC175" s="6" t="s">
        <v>9</v>
      </c>
      <c r="CD175">
        <f t="shared" si="2"/>
        <v>30</v>
      </c>
    </row>
    <row r="176" spans="1:82">
      <c r="A176" s="1">
        <v>42461</v>
      </c>
      <c r="B176" t="s">
        <v>69</v>
      </c>
      <c r="C176">
        <v>2</v>
      </c>
      <c r="D176" t="s">
        <v>91</v>
      </c>
      <c r="E176" s="4">
        <v>654259.19999999995</v>
      </c>
      <c r="F176" s="4">
        <v>117897.50784000001</v>
      </c>
      <c r="G176" s="3">
        <v>0.18020000000000003</v>
      </c>
      <c r="H176" s="7">
        <v>1747.4871794871794</v>
      </c>
      <c r="I176" s="4">
        <v>314.89718974358976</v>
      </c>
      <c r="J176">
        <v>374.4</v>
      </c>
      <c r="K176" t="s">
        <v>11</v>
      </c>
      <c r="L176" t="s">
        <v>92</v>
      </c>
      <c r="M176" t="s">
        <v>92</v>
      </c>
      <c r="N176" s="2">
        <v>41295</v>
      </c>
      <c r="O176" s="2">
        <v>42864</v>
      </c>
      <c r="P176" t="s">
        <v>24</v>
      </c>
      <c r="Q176" t="s">
        <v>25</v>
      </c>
      <c r="R176" s="5" t="s">
        <v>25</v>
      </c>
      <c r="S176" s="6" t="s">
        <v>9</v>
      </c>
      <c r="BK176" s="1">
        <v>41699</v>
      </c>
      <c r="BL176" t="s">
        <v>7</v>
      </c>
      <c r="BM176">
        <v>1</v>
      </c>
      <c r="BN176" t="s">
        <v>257</v>
      </c>
      <c r="BO176" s="4">
        <v>476506.64399999997</v>
      </c>
      <c r="BP176" s="4">
        <v>0</v>
      </c>
      <c r="BQ176" s="3">
        <v>0</v>
      </c>
      <c r="BR176" s="7">
        <v>778.60562745098036</v>
      </c>
      <c r="BS176" s="4">
        <v>0</v>
      </c>
      <c r="BT176">
        <v>612</v>
      </c>
      <c r="BU176" t="s">
        <v>41</v>
      </c>
      <c r="BV176" t="s">
        <v>258</v>
      </c>
      <c r="BW176" t="s">
        <v>41</v>
      </c>
      <c r="BX176" s="2">
        <v>41442</v>
      </c>
      <c r="BY176" s="2">
        <v>47285</v>
      </c>
      <c r="BZ176" t="s">
        <v>39</v>
      </c>
      <c r="CA176" t="s">
        <v>37</v>
      </c>
      <c r="CB176" s="5" t="s">
        <v>37</v>
      </c>
      <c r="CC176" s="6" t="s">
        <v>9</v>
      </c>
      <c r="CD176">
        <f t="shared" si="2"/>
        <v>16</v>
      </c>
    </row>
    <row r="177" spans="1:82">
      <c r="A177" s="1">
        <v>42461</v>
      </c>
      <c r="B177" t="s">
        <v>69</v>
      </c>
      <c r="C177">
        <v>2</v>
      </c>
      <c r="D177" t="s">
        <v>93</v>
      </c>
      <c r="E177" s="4">
        <v>260194.8</v>
      </c>
      <c r="F177" s="4">
        <v>64788.505200000007</v>
      </c>
      <c r="G177" s="3">
        <v>0.24900000000000003</v>
      </c>
      <c r="H177" s="7">
        <v>963.68444444444435</v>
      </c>
      <c r="I177" s="4">
        <v>239.95742666666669</v>
      </c>
      <c r="J177">
        <v>270</v>
      </c>
      <c r="K177" t="s">
        <v>11</v>
      </c>
      <c r="L177" t="s">
        <v>92</v>
      </c>
      <c r="M177" t="s">
        <v>92</v>
      </c>
      <c r="N177" s="2">
        <v>41279</v>
      </c>
      <c r="O177" s="2">
        <v>42499</v>
      </c>
      <c r="P177" t="s">
        <v>24</v>
      </c>
      <c r="Q177" t="s">
        <v>83</v>
      </c>
      <c r="R177" s="5" t="s">
        <v>83</v>
      </c>
      <c r="S177" s="6" t="s">
        <v>9</v>
      </c>
      <c r="BK177" s="1">
        <v>41699</v>
      </c>
      <c r="BL177" t="s">
        <v>7</v>
      </c>
      <c r="BM177">
        <v>1</v>
      </c>
      <c r="BN177" t="s">
        <v>259</v>
      </c>
      <c r="BO177" s="4">
        <v>310342.75199999998</v>
      </c>
      <c r="BP177" s="4">
        <v>0</v>
      </c>
      <c r="BQ177" s="3">
        <v>0</v>
      </c>
      <c r="BR177" s="7">
        <v>651.43314861460954</v>
      </c>
      <c r="BS177" s="4">
        <v>0</v>
      </c>
      <c r="BT177">
        <v>476.4</v>
      </c>
      <c r="BU177" t="s">
        <v>41</v>
      </c>
      <c r="BV177" t="s">
        <v>258</v>
      </c>
      <c r="BW177" t="s">
        <v>41</v>
      </c>
      <c r="BX177" s="2">
        <v>41442</v>
      </c>
      <c r="BY177" s="2">
        <v>47285</v>
      </c>
      <c r="BZ177" t="s">
        <v>39</v>
      </c>
      <c r="CA177" t="s">
        <v>37</v>
      </c>
      <c r="CB177" s="5" t="s">
        <v>37</v>
      </c>
      <c r="CC177" s="6" t="s">
        <v>9</v>
      </c>
      <c r="CD177">
        <f t="shared" si="2"/>
        <v>16</v>
      </c>
    </row>
    <row r="178" spans="1:82">
      <c r="A178" s="1">
        <v>42461</v>
      </c>
      <c r="B178" t="s">
        <v>69</v>
      </c>
      <c r="C178">
        <v>2</v>
      </c>
      <c r="D178" t="s">
        <v>492</v>
      </c>
      <c r="E178" s="4">
        <v>256338</v>
      </c>
      <c r="F178" s="4">
        <v>90307.877400000012</v>
      </c>
      <c r="G178" s="3">
        <v>0.35230000000000006</v>
      </c>
      <c r="H178" s="7">
        <v>993.55813953488371</v>
      </c>
      <c r="I178" s="4">
        <v>350.03053255813956</v>
      </c>
      <c r="J178">
        <v>258</v>
      </c>
      <c r="K178" t="s">
        <v>11</v>
      </c>
      <c r="L178" t="s">
        <v>92</v>
      </c>
      <c r="M178" t="s">
        <v>92</v>
      </c>
      <c r="N178" s="2">
        <v>42436</v>
      </c>
      <c r="O178" s="2">
        <v>43165</v>
      </c>
      <c r="P178" t="s">
        <v>24</v>
      </c>
      <c r="Q178" t="s">
        <v>25</v>
      </c>
      <c r="R178" s="5" t="s">
        <v>25</v>
      </c>
      <c r="S178" s="6" t="s">
        <v>9</v>
      </c>
      <c r="BK178" s="1">
        <v>41699</v>
      </c>
      <c r="BL178" t="s">
        <v>7</v>
      </c>
      <c r="BM178">
        <v>1</v>
      </c>
      <c r="BN178" t="s">
        <v>261</v>
      </c>
      <c r="BO178" s="4">
        <v>2199342.5639999998</v>
      </c>
      <c r="BP178" s="4">
        <v>200799.97609320001</v>
      </c>
      <c r="BQ178" s="3">
        <v>9.1300000000000006E-2</v>
      </c>
      <c r="BR178" s="7">
        <v>1769.0979440154438</v>
      </c>
      <c r="BS178" s="4">
        <v>161.51864228861004</v>
      </c>
      <c r="BT178">
        <v>1243.2</v>
      </c>
      <c r="BU178" t="s">
        <v>41</v>
      </c>
      <c r="BV178" t="s">
        <v>261</v>
      </c>
      <c r="BW178" t="s">
        <v>41</v>
      </c>
      <c r="BX178" s="2">
        <v>41281</v>
      </c>
      <c r="BY178" s="2">
        <v>45168</v>
      </c>
      <c r="BZ178" t="s">
        <v>39</v>
      </c>
      <c r="CA178" t="s">
        <v>42</v>
      </c>
      <c r="CB178" s="5" t="s">
        <v>42</v>
      </c>
      <c r="CC178" s="6" t="s">
        <v>9</v>
      </c>
      <c r="CD178">
        <f t="shared" si="2"/>
        <v>10.6</v>
      </c>
    </row>
    <row r="179" spans="1:82">
      <c r="A179" s="1">
        <v>42461</v>
      </c>
      <c r="B179" t="s">
        <v>69</v>
      </c>
      <c r="C179">
        <v>2</v>
      </c>
      <c r="D179" t="s">
        <v>112</v>
      </c>
      <c r="E179" s="4">
        <v>619038</v>
      </c>
      <c r="F179" s="4">
        <v>114522.02999999998</v>
      </c>
      <c r="G179" s="3">
        <v>0.18499999999999997</v>
      </c>
      <c r="H179" s="7">
        <v>1156.6479820627803</v>
      </c>
      <c r="I179" s="4">
        <v>213.97987668161434</v>
      </c>
      <c r="J179">
        <v>535.19999999999993</v>
      </c>
      <c r="K179" t="s">
        <v>11</v>
      </c>
      <c r="L179" t="s">
        <v>92</v>
      </c>
      <c r="M179" t="s">
        <v>92</v>
      </c>
      <c r="N179" s="2">
        <v>41974</v>
      </c>
      <c r="O179" s="2">
        <v>42499</v>
      </c>
      <c r="P179" t="s">
        <v>24</v>
      </c>
      <c r="Q179" t="s">
        <v>83</v>
      </c>
      <c r="R179" s="5" t="s">
        <v>83</v>
      </c>
      <c r="S179" s="6" t="s">
        <v>9</v>
      </c>
      <c r="BK179" s="1">
        <v>41699</v>
      </c>
      <c r="BL179" t="s">
        <v>7</v>
      </c>
      <c r="BM179">
        <v>1</v>
      </c>
      <c r="BN179" t="s">
        <v>262</v>
      </c>
      <c r="BO179" s="4">
        <v>708269.96399999992</v>
      </c>
      <c r="BP179" s="4">
        <v>0</v>
      </c>
      <c r="BQ179" s="3">
        <v>0</v>
      </c>
      <c r="BR179" s="7">
        <v>1022.9202253032928</v>
      </c>
      <c r="BS179" s="4">
        <v>0</v>
      </c>
      <c r="BT179">
        <v>692.4</v>
      </c>
      <c r="BU179" t="s">
        <v>41</v>
      </c>
      <c r="BV179" t="s">
        <v>258</v>
      </c>
      <c r="BW179" t="s">
        <v>41</v>
      </c>
      <c r="BX179" s="2">
        <v>41442</v>
      </c>
      <c r="BY179" s="2">
        <v>47285</v>
      </c>
      <c r="BZ179" t="s">
        <v>39</v>
      </c>
      <c r="CA179" t="s">
        <v>37</v>
      </c>
      <c r="CB179" s="5" t="s">
        <v>37</v>
      </c>
      <c r="CC179" s="6" t="s">
        <v>9</v>
      </c>
      <c r="CD179">
        <f t="shared" si="2"/>
        <v>16</v>
      </c>
    </row>
    <row r="180" spans="1:82">
      <c r="A180" s="1">
        <v>42491</v>
      </c>
      <c r="B180" t="s">
        <v>69</v>
      </c>
      <c r="C180">
        <v>2</v>
      </c>
      <c r="D180" t="s">
        <v>91</v>
      </c>
      <c r="E180" s="4">
        <v>664312.79999999993</v>
      </c>
      <c r="F180" s="4">
        <v>123761.47464</v>
      </c>
      <c r="G180" s="3">
        <v>0.18630000000000002</v>
      </c>
      <c r="H180" s="7">
        <v>1774.3397435897434</v>
      </c>
      <c r="I180" s="4">
        <v>330.55949423076925</v>
      </c>
      <c r="J180">
        <v>374.4</v>
      </c>
      <c r="K180" t="s">
        <v>11</v>
      </c>
      <c r="L180" t="s">
        <v>92</v>
      </c>
      <c r="M180" t="s">
        <v>92</v>
      </c>
      <c r="N180" s="2">
        <v>41295</v>
      </c>
      <c r="O180" s="2">
        <v>42864</v>
      </c>
      <c r="P180" t="s">
        <v>24</v>
      </c>
      <c r="Q180" t="s">
        <v>385</v>
      </c>
      <c r="R180" s="5" t="s">
        <v>25</v>
      </c>
      <c r="S180" s="6" t="s">
        <v>59</v>
      </c>
      <c r="BK180" s="1">
        <v>41699</v>
      </c>
      <c r="BL180" t="s">
        <v>7</v>
      </c>
      <c r="BM180">
        <v>1</v>
      </c>
      <c r="BN180" t="s">
        <v>265</v>
      </c>
      <c r="BO180" s="4">
        <v>485004.51599999995</v>
      </c>
      <c r="BP180" s="4">
        <v>0</v>
      </c>
      <c r="BQ180" s="3">
        <v>0</v>
      </c>
      <c r="BR180" s="7">
        <v>904.18440715883662</v>
      </c>
      <c r="BS180" s="4">
        <v>0</v>
      </c>
      <c r="BT180">
        <v>536.4</v>
      </c>
      <c r="BU180" t="s">
        <v>41</v>
      </c>
      <c r="BV180" t="s">
        <v>258</v>
      </c>
      <c r="BW180" t="s">
        <v>41</v>
      </c>
      <c r="BX180" s="2">
        <v>41442</v>
      </c>
      <c r="BY180" s="2">
        <v>47285</v>
      </c>
      <c r="BZ180" t="s">
        <v>39</v>
      </c>
      <c r="CA180" t="s">
        <v>37</v>
      </c>
      <c r="CB180" s="5" t="s">
        <v>37</v>
      </c>
      <c r="CC180" s="6" t="s">
        <v>9</v>
      </c>
      <c r="CD180">
        <f t="shared" si="2"/>
        <v>16</v>
      </c>
    </row>
    <row r="181" spans="1:82">
      <c r="A181" s="1">
        <v>42491</v>
      </c>
      <c r="B181" t="s">
        <v>69</v>
      </c>
      <c r="C181">
        <v>2</v>
      </c>
      <c r="D181" t="s">
        <v>93</v>
      </c>
      <c r="E181" s="4">
        <v>257001.59999999998</v>
      </c>
      <c r="F181" s="4">
        <v>69210.530879999991</v>
      </c>
      <c r="G181" s="3">
        <v>0.26929999999999998</v>
      </c>
      <c r="H181" s="7">
        <v>951.85777777777764</v>
      </c>
      <c r="I181" s="4">
        <v>256.33529955555554</v>
      </c>
      <c r="J181">
        <v>270</v>
      </c>
      <c r="K181" t="s">
        <v>11</v>
      </c>
      <c r="L181" t="s">
        <v>92</v>
      </c>
      <c r="M181" t="s">
        <v>92</v>
      </c>
      <c r="N181" s="2">
        <v>41279</v>
      </c>
      <c r="O181" s="2">
        <v>42499</v>
      </c>
      <c r="P181" t="s">
        <v>24</v>
      </c>
      <c r="Q181" t="s">
        <v>83</v>
      </c>
      <c r="R181" s="5" t="s">
        <v>83</v>
      </c>
      <c r="S181" s="6" t="s">
        <v>9</v>
      </c>
      <c r="BK181" s="1">
        <v>41699</v>
      </c>
      <c r="BL181" t="s">
        <v>7</v>
      </c>
      <c r="BM181">
        <v>1</v>
      </c>
      <c r="BN181" t="s">
        <v>266</v>
      </c>
      <c r="BO181" s="4">
        <v>197568.576</v>
      </c>
      <c r="BP181" s="4">
        <v>0</v>
      </c>
      <c r="BQ181" s="3">
        <v>0</v>
      </c>
      <c r="BR181" s="7">
        <v>465.08610169491527</v>
      </c>
      <c r="BS181" s="4">
        <v>0</v>
      </c>
      <c r="BT181">
        <v>424.8</v>
      </c>
      <c r="BU181" t="s">
        <v>41</v>
      </c>
      <c r="BV181" t="s">
        <v>258</v>
      </c>
      <c r="BW181" t="s">
        <v>41</v>
      </c>
      <c r="BX181" s="2">
        <v>41442</v>
      </c>
      <c r="BY181" s="2">
        <v>47285</v>
      </c>
      <c r="BZ181" t="s">
        <v>39</v>
      </c>
      <c r="CA181" t="s">
        <v>37</v>
      </c>
      <c r="CB181" s="5" t="s">
        <v>37</v>
      </c>
      <c r="CC181" s="6" t="s">
        <v>9</v>
      </c>
      <c r="CD181">
        <f t="shared" si="2"/>
        <v>16</v>
      </c>
    </row>
    <row r="182" spans="1:82">
      <c r="A182" s="1">
        <v>42491</v>
      </c>
      <c r="B182" t="s">
        <v>69</v>
      </c>
      <c r="C182">
        <v>2</v>
      </c>
      <c r="D182" t="s">
        <v>492</v>
      </c>
      <c r="E182" s="4">
        <v>208483.19999999998</v>
      </c>
      <c r="F182" s="4">
        <v>90294.073919999995</v>
      </c>
      <c r="G182" s="3">
        <v>0.43310000000000004</v>
      </c>
      <c r="H182" s="7">
        <v>808.0744186046511</v>
      </c>
      <c r="I182" s="4">
        <v>349.97703069767442</v>
      </c>
      <c r="J182">
        <v>258</v>
      </c>
      <c r="K182" t="s">
        <v>11</v>
      </c>
      <c r="L182" t="s">
        <v>92</v>
      </c>
      <c r="M182" t="s">
        <v>92</v>
      </c>
      <c r="N182" s="2">
        <v>42436</v>
      </c>
      <c r="O182" s="2">
        <v>43165</v>
      </c>
      <c r="P182" t="s">
        <v>24</v>
      </c>
      <c r="Q182" t="s">
        <v>25</v>
      </c>
      <c r="R182" s="5" t="s">
        <v>25</v>
      </c>
      <c r="S182" s="6" t="s">
        <v>9</v>
      </c>
      <c r="BK182" s="1">
        <v>41699</v>
      </c>
      <c r="BL182" t="s">
        <v>7</v>
      </c>
      <c r="BM182">
        <v>1</v>
      </c>
      <c r="BN182" t="s">
        <v>292</v>
      </c>
      <c r="BO182" s="4">
        <v>3039784.7039999999</v>
      </c>
      <c r="BP182" s="4">
        <v>0</v>
      </c>
      <c r="BQ182" s="3">
        <v>0</v>
      </c>
      <c r="BR182" s="7">
        <v>1221.9748769898697</v>
      </c>
      <c r="BS182" s="4">
        <v>0</v>
      </c>
      <c r="BT182">
        <v>2487.6</v>
      </c>
      <c r="BU182" t="s">
        <v>41</v>
      </c>
      <c r="BV182" t="s">
        <v>292</v>
      </c>
      <c r="BW182" t="s">
        <v>41</v>
      </c>
      <c r="BX182" s="2">
        <v>41442</v>
      </c>
      <c r="BY182" s="2">
        <v>47285</v>
      </c>
      <c r="BZ182" t="s">
        <v>39</v>
      </c>
      <c r="CA182" t="s">
        <v>37</v>
      </c>
      <c r="CB182" s="5" t="s">
        <v>37</v>
      </c>
      <c r="CC182" s="6" t="s">
        <v>9</v>
      </c>
      <c r="CD182">
        <f t="shared" si="2"/>
        <v>16</v>
      </c>
    </row>
    <row r="183" spans="1:82">
      <c r="A183" s="1">
        <v>42491</v>
      </c>
      <c r="B183" t="s">
        <v>69</v>
      </c>
      <c r="C183">
        <v>2</v>
      </c>
      <c r="D183" t="s">
        <v>112</v>
      </c>
      <c r="E183" s="4">
        <v>678233.88</v>
      </c>
      <c r="F183" s="4">
        <v>130356.55173599998</v>
      </c>
      <c r="G183" s="3">
        <v>0.19219999999999998</v>
      </c>
      <c r="H183" s="7">
        <v>1267.2531390134532</v>
      </c>
      <c r="I183" s="4">
        <v>243.56605331838566</v>
      </c>
      <c r="J183">
        <v>535.19999999999993</v>
      </c>
      <c r="K183" t="s">
        <v>11</v>
      </c>
      <c r="L183" t="s">
        <v>92</v>
      </c>
      <c r="M183" t="s">
        <v>92</v>
      </c>
      <c r="N183" s="2">
        <v>41974</v>
      </c>
      <c r="O183" s="2">
        <v>43229</v>
      </c>
      <c r="P183" t="s">
        <v>24</v>
      </c>
      <c r="Q183" t="s">
        <v>411</v>
      </c>
      <c r="R183" s="5" t="s">
        <v>83</v>
      </c>
      <c r="S183" s="6" t="s">
        <v>25</v>
      </c>
      <c r="BK183" s="1">
        <v>41730</v>
      </c>
      <c r="BL183" t="s">
        <v>7</v>
      </c>
      <c r="BM183">
        <v>1</v>
      </c>
      <c r="BN183" t="s">
        <v>8</v>
      </c>
      <c r="BO183" s="4">
        <v>6180510</v>
      </c>
      <c r="BP183" s="4">
        <v>110631.129</v>
      </c>
      <c r="BQ183" s="3">
        <v>1.7899999999999999E-2</v>
      </c>
      <c r="BR183" s="7">
        <v>1731.2352941176471</v>
      </c>
      <c r="BS183" s="4">
        <v>30.989111764705882</v>
      </c>
      <c r="BT183">
        <v>3570</v>
      </c>
      <c r="BU183" t="s">
        <v>11</v>
      </c>
      <c r="BV183" t="s">
        <v>12</v>
      </c>
      <c r="BW183" t="s">
        <v>10</v>
      </c>
      <c r="BX183" s="2">
        <v>41365</v>
      </c>
      <c r="BY183" s="2">
        <v>52321</v>
      </c>
      <c r="BZ183" t="s">
        <v>14</v>
      </c>
      <c r="CA183" t="s">
        <v>37</v>
      </c>
      <c r="CB183" s="5" t="s">
        <v>37</v>
      </c>
      <c r="CC183" s="6" t="s">
        <v>9</v>
      </c>
      <c r="CD183">
        <f t="shared" si="2"/>
        <v>30</v>
      </c>
    </row>
    <row r="184" spans="1:82">
      <c r="A184" s="1">
        <v>42522</v>
      </c>
      <c r="B184" t="s">
        <v>69</v>
      </c>
      <c r="C184">
        <v>2</v>
      </c>
      <c r="D184" t="s">
        <v>93</v>
      </c>
      <c r="E184" s="4">
        <v>238594.8</v>
      </c>
      <c r="F184" s="4">
        <v>71005.812480000008</v>
      </c>
      <c r="G184" s="3">
        <v>0.29760000000000003</v>
      </c>
      <c r="H184" s="7">
        <v>883.68444444444435</v>
      </c>
      <c r="I184" s="4">
        <v>262.98449066666672</v>
      </c>
      <c r="J184">
        <v>270</v>
      </c>
      <c r="K184" t="s">
        <v>11</v>
      </c>
      <c r="L184" t="s">
        <v>92</v>
      </c>
      <c r="M184" t="s">
        <v>92</v>
      </c>
      <c r="N184" s="2">
        <v>41279</v>
      </c>
      <c r="O184" s="2">
        <v>43229</v>
      </c>
      <c r="P184" t="s">
        <v>24</v>
      </c>
      <c r="Q184">
        <v>0.15</v>
      </c>
      <c r="R184" s="5">
        <v>0.15</v>
      </c>
      <c r="S184" s="6" t="s">
        <v>9</v>
      </c>
      <c r="BK184" s="1">
        <v>41730</v>
      </c>
      <c r="BL184" t="s">
        <v>7</v>
      </c>
      <c r="BM184">
        <v>1</v>
      </c>
      <c r="BN184" t="s">
        <v>257</v>
      </c>
      <c r="BO184" s="4">
        <v>382825.12800000014</v>
      </c>
      <c r="BP184" s="4">
        <v>0</v>
      </c>
      <c r="BQ184" s="3">
        <v>0</v>
      </c>
      <c r="BR184" s="7">
        <v>625.53125490196101</v>
      </c>
      <c r="BS184" s="4">
        <v>0</v>
      </c>
      <c r="BT184">
        <v>612</v>
      </c>
      <c r="BU184" t="s">
        <v>41</v>
      </c>
      <c r="BV184" t="s">
        <v>258</v>
      </c>
      <c r="BW184" t="s">
        <v>41</v>
      </c>
      <c r="BX184" s="2">
        <v>41442</v>
      </c>
      <c r="BY184" s="2">
        <v>47285</v>
      </c>
      <c r="BZ184" t="s">
        <v>39</v>
      </c>
      <c r="CA184" t="s">
        <v>37</v>
      </c>
      <c r="CB184" s="5" t="s">
        <v>37</v>
      </c>
      <c r="CC184" s="6" t="s">
        <v>9</v>
      </c>
      <c r="CD184">
        <f t="shared" si="2"/>
        <v>16</v>
      </c>
    </row>
    <row r="185" spans="1:82">
      <c r="A185" s="1">
        <v>42522</v>
      </c>
      <c r="B185" t="s">
        <v>69</v>
      </c>
      <c r="C185">
        <v>2</v>
      </c>
      <c r="D185" t="s">
        <v>91</v>
      </c>
      <c r="E185" s="4">
        <v>565936.79999999993</v>
      </c>
      <c r="F185" s="4">
        <v>114941.76407999998</v>
      </c>
      <c r="G185" s="3">
        <v>0.20309999999999997</v>
      </c>
      <c r="H185" s="7">
        <v>1511.5833333333333</v>
      </c>
      <c r="I185" s="4">
        <v>307.00257499999998</v>
      </c>
      <c r="J185">
        <v>374.4</v>
      </c>
      <c r="K185" t="s">
        <v>11</v>
      </c>
      <c r="L185" t="s">
        <v>92</v>
      </c>
      <c r="M185" t="s">
        <v>92</v>
      </c>
      <c r="N185" s="2">
        <v>41295</v>
      </c>
      <c r="O185" s="2">
        <v>42864</v>
      </c>
      <c r="P185" t="s">
        <v>24</v>
      </c>
      <c r="Q185">
        <v>0.16</v>
      </c>
      <c r="R185" s="5">
        <v>0.16</v>
      </c>
      <c r="S185" s="6" t="s">
        <v>9</v>
      </c>
      <c r="BK185" s="1">
        <v>41730</v>
      </c>
      <c r="BL185" t="s">
        <v>7</v>
      </c>
      <c r="BM185">
        <v>1</v>
      </c>
      <c r="BN185" t="s">
        <v>259</v>
      </c>
      <c r="BO185" s="4">
        <v>336527.1</v>
      </c>
      <c r="BP185" s="4">
        <v>0</v>
      </c>
      <c r="BQ185" s="3">
        <v>0</v>
      </c>
      <c r="BR185" s="7">
        <v>706.39609571788412</v>
      </c>
      <c r="BS185" s="4">
        <v>0</v>
      </c>
      <c r="BT185">
        <v>476.4</v>
      </c>
      <c r="BU185" t="s">
        <v>41</v>
      </c>
      <c r="BV185" t="s">
        <v>258</v>
      </c>
      <c r="BW185" t="s">
        <v>41</v>
      </c>
      <c r="BX185" s="2">
        <v>41442</v>
      </c>
      <c r="BY185" s="2">
        <v>47285</v>
      </c>
      <c r="BZ185" t="s">
        <v>39</v>
      </c>
      <c r="CA185" t="s">
        <v>37</v>
      </c>
      <c r="CB185" s="5" t="s">
        <v>37</v>
      </c>
      <c r="CC185" s="6" t="s">
        <v>9</v>
      </c>
      <c r="CD185">
        <f t="shared" si="2"/>
        <v>16</v>
      </c>
    </row>
    <row r="186" spans="1:82">
      <c r="A186" s="1">
        <v>42522</v>
      </c>
      <c r="B186" t="s">
        <v>69</v>
      </c>
      <c r="C186">
        <v>2</v>
      </c>
      <c r="D186" t="s">
        <v>112</v>
      </c>
      <c r="E186" s="4">
        <v>678804.96000000008</v>
      </c>
      <c r="F186" s="4">
        <v>140784.14870400002</v>
      </c>
      <c r="G186" s="3">
        <v>0.2074</v>
      </c>
      <c r="H186" s="7">
        <v>1268.3201793721976</v>
      </c>
      <c r="I186" s="4">
        <v>263.04960520179378</v>
      </c>
      <c r="J186">
        <v>535.19999999999993</v>
      </c>
      <c r="K186" t="s">
        <v>11</v>
      </c>
      <c r="L186" t="s">
        <v>92</v>
      </c>
      <c r="M186" t="s">
        <v>92</v>
      </c>
      <c r="N186" s="2">
        <v>41974</v>
      </c>
      <c r="O186" s="2">
        <v>43229</v>
      </c>
      <c r="P186" t="s">
        <v>24</v>
      </c>
      <c r="Q186">
        <v>0.15</v>
      </c>
      <c r="R186" s="5">
        <v>0.15</v>
      </c>
      <c r="S186" s="6" t="s">
        <v>9</v>
      </c>
      <c r="BK186" s="1">
        <v>41730</v>
      </c>
      <c r="BL186" t="s">
        <v>7</v>
      </c>
      <c r="BM186">
        <v>1</v>
      </c>
      <c r="BN186" t="s">
        <v>261</v>
      </c>
      <c r="BO186" s="4">
        <v>2124979.4759999998</v>
      </c>
      <c r="BP186" s="4">
        <v>194860.61794920001</v>
      </c>
      <c r="BQ186" s="3">
        <v>9.1700000000000018E-2</v>
      </c>
      <c r="BR186" s="7">
        <v>1709.282075289575</v>
      </c>
      <c r="BS186" s="4">
        <v>156.74116630405405</v>
      </c>
      <c r="BT186">
        <v>1243.2</v>
      </c>
      <c r="BU186" t="s">
        <v>41</v>
      </c>
      <c r="BV186" t="s">
        <v>261</v>
      </c>
      <c r="BW186" t="s">
        <v>41</v>
      </c>
      <c r="BX186" s="2">
        <v>41281</v>
      </c>
      <c r="BY186" s="2">
        <v>45168</v>
      </c>
      <c r="BZ186" t="s">
        <v>39</v>
      </c>
      <c r="CA186" t="s">
        <v>42</v>
      </c>
      <c r="CB186" s="5" t="s">
        <v>42</v>
      </c>
      <c r="CC186" s="6" t="s">
        <v>9</v>
      </c>
      <c r="CD186">
        <f t="shared" si="2"/>
        <v>10.6</v>
      </c>
    </row>
    <row r="187" spans="1:82">
      <c r="A187" s="1">
        <v>42522</v>
      </c>
      <c r="B187" t="s">
        <v>69</v>
      </c>
      <c r="C187">
        <v>2</v>
      </c>
      <c r="D187" t="s">
        <v>492</v>
      </c>
      <c r="E187" s="4">
        <v>158269.19999999998</v>
      </c>
      <c r="F187" s="4">
        <v>94945.693079999997</v>
      </c>
      <c r="G187" s="3">
        <v>0.5999000000000001</v>
      </c>
      <c r="H187" s="7">
        <v>613.44651162790694</v>
      </c>
      <c r="I187" s="4">
        <v>368.0065623255814</v>
      </c>
      <c r="J187">
        <v>258</v>
      </c>
      <c r="K187" t="s">
        <v>11</v>
      </c>
      <c r="L187" t="s">
        <v>92</v>
      </c>
      <c r="M187" t="s">
        <v>92</v>
      </c>
      <c r="N187" s="2">
        <v>42436</v>
      </c>
      <c r="O187" s="2">
        <v>43165</v>
      </c>
      <c r="P187" t="s">
        <v>24</v>
      </c>
      <c r="Q187">
        <v>0.15</v>
      </c>
      <c r="R187" s="5">
        <v>0.15</v>
      </c>
      <c r="S187" s="6" t="s">
        <v>9</v>
      </c>
      <c r="BK187" s="1">
        <v>41730</v>
      </c>
      <c r="BL187" t="s">
        <v>7</v>
      </c>
      <c r="BM187">
        <v>1</v>
      </c>
      <c r="BN187" t="s">
        <v>262</v>
      </c>
      <c r="BO187" s="4">
        <v>565922.59200000018</v>
      </c>
      <c r="BP187" s="4">
        <v>0</v>
      </c>
      <c r="BQ187" s="3">
        <v>0</v>
      </c>
      <c r="BR187" s="7">
        <v>817.33476603119618</v>
      </c>
      <c r="BS187" s="4">
        <v>0</v>
      </c>
      <c r="BT187">
        <v>692.4</v>
      </c>
      <c r="BU187" t="s">
        <v>41</v>
      </c>
      <c r="BV187" t="s">
        <v>258</v>
      </c>
      <c r="BW187" t="s">
        <v>41</v>
      </c>
      <c r="BX187" s="2">
        <v>41442</v>
      </c>
      <c r="BY187" s="2">
        <v>47285</v>
      </c>
      <c r="BZ187" t="s">
        <v>39</v>
      </c>
      <c r="CA187" t="s">
        <v>37</v>
      </c>
      <c r="CB187" s="5" t="s">
        <v>37</v>
      </c>
      <c r="CC187" s="6" t="s">
        <v>9</v>
      </c>
      <c r="CD187">
        <f t="shared" si="2"/>
        <v>16</v>
      </c>
    </row>
    <row r="188" spans="1:82">
      <c r="A188" s="1">
        <v>42552</v>
      </c>
      <c r="B188" t="s">
        <v>69</v>
      </c>
      <c r="C188">
        <v>2</v>
      </c>
      <c r="D188" t="s">
        <v>93</v>
      </c>
      <c r="E188" s="4">
        <v>339570</v>
      </c>
      <c r="F188" s="4">
        <v>71004.087</v>
      </c>
      <c r="G188" s="3">
        <v>0.20910000000000001</v>
      </c>
      <c r="H188" s="7">
        <v>1257.6666666666667</v>
      </c>
      <c r="I188" s="4">
        <v>262.97809999999998</v>
      </c>
      <c r="J188">
        <v>270</v>
      </c>
      <c r="K188" t="s">
        <v>11</v>
      </c>
      <c r="L188" t="s">
        <v>92</v>
      </c>
      <c r="M188" t="s">
        <v>92</v>
      </c>
      <c r="N188" s="2">
        <v>41279</v>
      </c>
      <c r="O188" s="2">
        <v>43229</v>
      </c>
      <c r="P188" t="s">
        <v>24</v>
      </c>
      <c r="Q188" t="s">
        <v>25</v>
      </c>
      <c r="R188" s="5" t="s">
        <v>25</v>
      </c>
      <c r="S188" s="6" t="s">
        <v>9</v>
      </c>
      <c r="BK188" s="1">
        <v>41730</v>
      </c>
      <c r="BL188" t="s">
        <v>7</v>
      </c>
      <c r="BM188">
        <v>1</v>
      </c>
      <c r="BN188" t="s">
        <v>265</v>
      </c>
      <c r="BO188" s="4">
        <v>398683.47600000002</v>
      </c>
      <c r="BP188" s="4">
        <v>0</v>
      </c>
      <c r="BQ188" s="3">
        <v>0</v>
      </c>
      <c r="BR188" s="7">
        <v>743.25778523489942</v>
      </c>
      <c r="BS188" s="4">
        <v>0</v>
      </c>
      <c r="BT188">
        <v>536.4</v>
      </c>
      <c r="BU188" t="s">
        <v>41</v>
      </c>
      <c r="BV188" t="s">
        <v>258</v>
      </c>
      <c r="BW188" t="s">
        <v>41</v>
      </c>
      <c r="BX188" s="2">
        <v>41442</v>
      </c>
      <c r="BY188" s="2">
        <v>47285</v>
      </c>
      <c r="BZ188" t="s">
        <v>39</v>
      </c>
      <c r="CA188" t="s">
        <v>37</v>
      </c>
      <c r="CB188" s="5" t="s">
        <v>37</v>
      </c>
      <c r="CC188" s="6" t="s">
        <v>9</v>
      </c>
      <c r="CD188">
        <f t="shared" si="2"/>
        <v>16</v>
      </c>
    </row>
    <row r="189" spans="1:82">
      <c r="A189" s="1">
        <v>42552</v>
      </c>
      <c r="B189" t="s">
        <v>69</v>
      </c>
      <c r="C189">
        <v>2</v>
      </c>
      <c r="D189" t="s">
        <v>91</v>
      </c>
      <c r="E189" s="4">
        <v>424359.6</v>
      </c>
      <c r="F189" s="4">
        <v>102397.97147999999</v>
      </c>
      <c r="G189" s="3">
        <v>0.24129999999999999</v>
      </c>
      <c r="H189" s="7">
        <v>1133.4391025641025</v>
      </c>
      <c r="I189" s="4">
        <v>273.49885544871796</v>
      </c>
      <c r="J189">
        <v>374.4</v>
      </c>
      <c r="K189" t="s">
        <v>11</v>
      </c>
      <c r="L189" t="s">
        <v>92</v>
      </c>
      <c r="M189" t="s">
        <v>92</v>
      </c>
      <c r="N189" s="2">
        <v>41295</v>
      </c>
      <c r="O189" s="2">
        <v>42864</v>
      </c>
      <c r="P189" t="s">
        <v>24</v>
      </c>
      <c r="Q189" t="s">
        <v>59</v>
      </c>
      <c r="R189" s="5" t="s">
        <v>59</v>
      </c>
      <c r="S189" s="6" t="s">
        <v>9</v>
      </c>
      <c r="BK189" s="1">
        <v>41730</v>
      </c>
      <c r="BL189" t="s">
        <v>7</v>
      </c>
      <c r="BM189">
        <v>1</v>
      </c>
      <c r="BN189" t="s">
        <v>266</v>
      </c>
      <c r="BO189" s="4">
        <v>153600.7319999999</v>
      </c>
      <c r="BP189" s="4">
        <v>0</v>
      </c>
      <c r="BQ189" s="3">
        <v>0</v>
      </c>
      <c r="BR189" s="7">
        <v>361.58364406779634</v>
      </c>
      <c r="BS189" s="4">
        <v>0</v>
      </c>
      <c r="BT189">
        <v>424.8</v>
      </c>
      <c r="BU189" t="s">
        <v>41</v>
      </c>
      <c r="BV189" t="s">
        <v>258</v>
      </c>
      <c r="BW189" t="s">
        <v>41</v>
      </c>
      <c r="BX189" s="2">
        <v>41442</v>
      </c>
      <c r="BY189" s="2">
        <v>47285</v>
      </c>
      <c r="BZ189" t="s">
        <v>39</v>
      </c>
      <c r="CA189" t="s">
        <v>37</v>
      </c>
      <c r="CB189" s="5" t="s">
        <v>37</v>
      </c>
      <c r="CC189" s="6" t="s">
        <v>9</v>
      </c>
      <c r="CD189">
        <f t="shared" si="2"/>
        <v>16</v>
      </c>
    </row>
    <row r="190" spans="1:82">
      <c r="A190" s="1">
        <v>42552</v>
      </c>
      <c r="B190" t="s">
        <v>69</v>
      </c>
      <c r="C190">
        <v>2</v>
      </c>
      <c r="D190" t="s">
        <v>112</v>
      </c>
      <c r="E190" s="4">
        <v>557965.19999999995</v>
      </c>
      <c r="F190" s="4">
        <v>140774.61996000001</v>
      </c>
      <c r="G190" s="3">
        <v>0.25230000000000002</v>
      </c>
      <c r="H190" s="7">
        <v>1042.5358744394618</v>
      </c>
      <c r="I190" s="4">
        <v>263.03180112107628</v>
      </c>
      <c r="J190">
        <v>535.19999999999993</v>
      </c>
      <c r="K190" t="s">
        <v>11</v>
      </c>
      <c r="L190" t="s">
        <v>92</v>
      </c>
      <c r="M190" t="s">
        <v>92</v>
      </c>
      <c r="N190" s="2">
        <v>41974</v>
      </c>
      <c r="O190" s="2">
        <v>43229</v>
      </c>
      <c r="P190" t="s">
        <v>24</v>
      </c>
      <c r="Q190" t="s">
        <v>25</v>
      </c>
      <c r="R190" s="5" t="s">
        <v>25</v>
      </c>
      <c r="S190" s="6" t="s">
        <v>9</v>
      </c>
      <c r="BK190" s="1">
        <v>41730</v>
      </c>
      <c r="BL190" t="s">
        <v>7</v>
      </c>
      <c r="BM190">
        <v>1</v>
      </c>
      <c r="BN190" t="s">
        <v>292</v>
      </c>
      <c r="BO190" s="4">
        <v>2605159.8600000008</v>
      </c>
      <c r="BP190" s="4">
        <v>0</v>
      </c>
      <c r="BQ190" s="3">
        <v>0</v>
      </c>
      <c r="BR190" s="7">
        <v>1047.2583453931504</v>
      </c>
      <c r="BS190" s="4">
        <v>0</v>
      </c>
      <c r="BT190">
        <v>2487.6</v>
      </c>
      <c r="BU190" t="s">
        <v>41</v>
      </c>
      <c r="BV190" t="s">
        <v>292</v>
      </c>
      <c r="BW190" t="s">
        <v>41</v>
      </c>
      <c r="BX190" s="2">
        <v>41442</v>
      </c>
      <c r="BY190" s="2">
        <v>47285</v>
      </c>
      <c r="BZ190" t="s">
        <v>39</v>
      </c>
      <c r="CA190" t="s">
        <v>37</v>
      </c>
      <c r="CB190" s="5" t="s">
        <v>37</v>
      </c>
      <c r="CC190" s="6" t="s">
        <v>9</v>
      </c>
      <c r="CD190">
        <f t="shared" si="2"/>
        <v>16</v>
      </c>
    </row>
    <row r="191" spans="1:82">
      <c r="A191" s="1">
        <v>42552</v>
      </c>
      <c r="B191" t="s">
        <v>69</v>
      </c>
      <c r="C191">
        <v>2</v>
      </c>
      <c r="D191" t="s">
        <v>492</v>
      </c>
      <c r="E191" s="4">
        <v>141380.4</v>
      </c>
      <c r="F191" s="4">
        <v>94936.938600000009</v>
      </c>
      <c r="G191" s="3">
        <v>0.6715000000000001</v>
      </c>
      <c r="H191" s="7">
        <v>547.98604651162793</v>
      </c>
      <c r="I191" s="4">
        <v>367.97263023255817</v>
      </c>
      <c r="J191">
        <v>258</v>
      </c>
      <c r="K191" t="s">
        <v>11</v>
      </c>
      <c r="L191" t="s">
        <v>92</v>
      </c>
      <c r="M191" t="s">
        <v>92</v>
      </c>
      <c r="N191" s="2">
        <v>42436</v>
      </c>
      <c r="O191" s="2">
        <v>43165</v>
      </c>
      <c r="P191" t="s">
        <v>24</v>
      </c>
      <c r="Q191" t="s">
        <v>25</v>
      </c>
      <c r="R191" s="5" t="s">
        <v>25</v>
      </c>
      <c r="S191" s="6" t="s">
        <v>9</v>
      </c>
      <c r="BK191" s="1">
        <v>41760</v>
      </c>
      <c r="BL191" t="s">
        <v>7</v>
      </c>
      <c r="BM191">
        <v>1</v>
      </c>
      <c r="BN191" t="s">
        <v>8</v>
      </c>
      <c r="BO191" s="4">
        <v>6480769.2000000002</v>
      </c>
      <c r="BP191" s="4">
        <v>276728.84483999998</v>
      </c>
      <c r="BQ191" s="3">
        <v>4.2699999999999995E-2</v>
      </c>
      <c r="BR191" s="7">
        <v>1815.341512605042</v>
      </c>
      <c r="BS191" s="4">
        <v>77.515082588235288</v>
      </c>
      <c r="BT191">
        <v>3570</v>
      </c>
      <c r="BU191" t="s">
        <v>11</v>
      </c>
      <c r="BV191" t="s">
        <v>12</v>
      </c>
      <c r="BW191" t="s">
        <v>10</v>
      </c>
      <c r="BX191" s="2">
        <v>41365</v>
      </c>
      <c r="BY191" s="2">
        <v>48646</v>
      </c>
      <c r="BZ191" t="s">
        <v>14</v>
      </c>
      <c r="CA191" t="s">
        <v>9</v>
      </c>
      <c r="CB191" s="5" t="s">
        <v>9</v>
      </c>
      <c r="CC191" s="6" t="s">
        <v>9</v>
      </c>
      <c r="CD191">
        <f t="shared" si="2"/>
        <v>19.899999999999999</v>
      </c>
    </row>
    <row r="192" spans="1:82">
      <c r="A192" s="1">
        <v>42583</v>
      </c>
      <c r="B192" t="s">
        <v>69</v>
      </c>
      <c r="C192">
        <v>2</v>
      </c>
      <c r="D192" t="s">
        <v>93</v>
      </c>
      <c r="E192" s="4">
        <v>378472.8</v>
      </c>
      <c r="F192" s="4">
        <v>71947.679280000011</v>
      </c>
      <c r="G192" s="3">
        <v>0.19010000000000005</v>
      </c>
      <c r="H192" s="7">
        <v>1401.751111111111</v>
      </c>
      <c r="I192" s="4">
        <v>266.47288622222226</v>
      </c>
      <c r="J192">
        <v>270</v>
      </c>
      <c r="K192" t="s">
        <v>11</v>
      </c>
      <c r="L192" t="s">
        <v>92</v>
      </c>
      <c r="M192" t="s">
        <v>92</v>
      </c>
      <c r="N192" s="2">
        <v>41279</v>
      </c>
      <c r="O192" s="2">
        <v>43229</v>
      </c>
      <c r="P192" t="s">
        <v>24</v>
      </c>
      <c r="Q192" t="s">
        <v>25</v>
      </c>
      <c r="R192" s="5" t="s">
        <v>25</v>
      </c>
      <c r="S192" s="6" t="s">
        <v>9</v>
      </c>
      <c r="BK192" s="1">
        <v>41760</v>
      </c>
      <c r="BL192" t="s">
        <v>7</v>
      </c>
      <c r="BM192">
        <v>1</v>
      </c>
      <c r="BN192" t="s">
        <v>257</v>
      </c>
      <c r="BO192" s="4">
        <v>334491.43199999997</v>
      </c>
      <c r="BP192" s="4">
        <v>0</v>
      </c>
      <c r="BQ192" s="3">
        <v>0</v>
      </c>
      <c r="BR192" s="7">
        <v>546.55462745098032</v>
      </c>
      <c r="BS192" s="4">
        <v>0</v>
      </c>
      <c r="BT192">
        <v>612</v>
      </c>
      <c r="BU192" t="s">
        <v>41</v>
      </c>
      <c r="BV192" t="s">
        <v>258</v>
      </c>
      <c r="BW192" t="s">
        <v>41</v>
      </c>
      <c r="BX192" s="2">
        <v>41442</v>
      </c>
      <c r="BY192" s="2">
        <v>47285</v>
      </c>
      <c r="BZ192" t="s">
        <v>39</v>
      </c>
      <c r="CA192" t="s">
        <v>37</v>
      </c>
      <c r="CB192" s="5" t="s">
        <v>37</v>
      </c>
      <c r="CC192" s="6" t="s">
        <v>9</v>
      </c>
      <c r="CD192">
        <f t="shared" si="2"/>
        <v>16</v>
      </c>
    </row>
    <row r="193" spans="1:82">
      <c r="A193" s="1">
        <v>42583</v>
      </c>
      <c r="B193" t="s">
        <v>69</v>
      </c>
      <c r="C193">
        <v>2</v>
      </c>
      <c r="D193" t="s">
        <v>91</v>
      </c>
      <c r="E193" s="4">
        <v>416701.2</v>
      </c>
      <c r="F193" s="4">
        <v>102383.48483999999</v>
      </c>
      <c r="G193" s="3">
        <v>0.24569999999999997</v>
      </c>
      <c r="H193" s="7">
        <v>1112.9839743589744</v>
      </c>
      <c r="I193" s="4">
        <v>273.46016249999997</v>
      </c>
      <c r="J193">
        <v>374.4</v>
      </c>
      <c r="K193" t="s">
        <v>11</v>
      </c>
      <c r="L193" t="s">
        <v>92</v>
      </c>
      <c r="M193" t="s">
        <v>92</v>
      </c>
      <c r="N193" s="2">
        <v>41295</v>
      </c>
      <c r="O193" s="2">
        <v>42864</v>
      </c>
      <c r="P193" t="s">
        <v>24</v>
      </c>
      <c r="Q193" t="s">
        <v>59</v>
      </c>
      <c r="R193" s="5" t="s">
        <v>59</v>
      </c>
      <c r="S193" s="6" t="s">
        <v>9</v>
      </c>
      <c r="BK193" s="1">
        <v>41760</v>
      </c>
      <c r="BL193" t="s">
        <v>7</v>
      </c>
      <c r="BM193">
        <v>1</v>
      </c>
      <c r="BN193" t="s">
        <v>259</v>
      </c>
      <c r="BO193" s="4">
        <v>368948.37599999999</v>
      </c>
      <c r="BP193" s="4">
        <v>0</v>
      </c>
      <c r="BQ193" s="3">
        <v>0</v>
      </c>
      <c r="BR193" s="7">
        <v>774.45083123425695</v>
      </c>
      <c r="BS193" s="4">
        <v>0</v>
      </c>
      <c r="BT193">
        <v>476.4</v>
      </c>
      <c r="BU193" t="s">
        <v>41</v>
      </c>
      <c r="BV193" t="s">
        <v>258</v>
      </c>
      <c r="BW193" t="s">
        <v>41</v>
      </c>
      <c r="BX193" s="2">
        <v>41442</v>
      </c>
      <c r="BY193" s="2">
        <v>47285</v>
      </c>
      <c r="BZ193" t="s">
        <v>39</v>
      </c>
      <c r="CA193" t="s">
        <v>37</v>
      </c>
      <c r="CB193" s="5" t="s">
        <v>37</v>
      </c>
      <c r="CC193" s="6" t="s">
        <v>9</v>
      </c>
      <c r="CD193">
        <f t="shared" si="2"/>
        <v>16</v>
      </c>
    </row>
    <row r="194" spans="1:82">
      <c r="A194" s="1">
        <v>42583</v>
      </c>
      <c r="B194" t="s">
        <v>69</v>
      </c>
      <c r="C194">
        <v>2</v>
      </c>
      <c r="D194" t="s">
        <v>112</v>
      </c>
      <c r="E194" s="4">
        <v>631389.12</v>
      </c>
      <c r="F194" s="4">
        <v>140736.63484799999</v>
      </c>
      <c r="G194" s="3">
        <v>0.22289999999999999</v>
      </c>
      <c r="H194" s="7">
        <v>1179.7255605381167</v>
      </c>
      <c r="I194" s="4">
        <v>262.96082744394619</v>
      </c>
      <c r="J194">
        <v>535.19999999999993</v>
      </c>
      <c r="K194" t="s">
        <v>11</v>
      </c>
      <c r="L194" t="s">
        <v>92</v>
      </c>
      <c r="M194" t="s">
        <v>92</v>
      </c>
      <c r="N194" s="2">
        <v>41974</v>
      </c>
      <c r="O194" s="2">
        <v>43229</v>
      </c>
      <c r="P194" t="s">
        <v>24</v>
      </c>
      <c r="Q194" t="s">
        <v>25</v>
      </c>
      <c r="R194" s="5" t="s">
        <v>25</v>
      </c>
      <c r="S194" s="6" t="s">
        <v>9</v>
      </c>
      <c r="BK194" s="1">
        <v>41760</v>
      </c>
      <c r="BL194" t="s">
        <v>7</v>
      </c>
      <c r="BM194">
        <v>1</v>
      </c>
      <c r="BN194" t="s">
        <v>261</v>
      </c>
      <c r="BO194" s="4">
        <v>2380690.2599999998</v>
      </c>
      <c r="BP194" s="4">
        <v>215214.399504</v>
      </c>
      <c r="BQ194" s="3">
        <v>9.0400000000000008E-2</v>
      </c>
      <c r="BR194" s="7">
        <v>1914.9696428571426</v>
      </c>
      <c r="BS194" s="4">
        <v>173.11325571428571</v>
      </c>
      <c r="BT194">
        <v>1243.2</v>
      </c>
      <c r="BU194" t="s">
        <v>41</v>
      </c>
      <c r="BV194" t="s">
        <v>261</v>
      </c>
      <c r="BW194" t="s">
        <v>41</v>
      </c>
      <c r="BX194" s="2">
        <v>41281</v>
      </c>
      <c r="BY194" s="2">
        <v>45168</v>
      </c>
      <c r="BZ194" t="s">
        <v>39</v>
      </c>
      <c r="CA194" t="s">
        <v>42</v>
      </c>
      <c r="CB194" s="5" t="s">
        <v>42</v>
      </c>
      <c r="CC194" s="6" t="s">
        <v>9</v>
      </c>
      <c r="CD194">
        <f t="shared" si="2"/>
        <v>10.6</v>
      </c>
    </row>
    <row r="195" spans="1:82">
      <c r="A195" s="1">
        <v>42583</v>
      </c>
      <c r="B195" t="s">
        <v>69</v>
      </c>
      <c r="C195">
        <v>2</v>
      </c>
      <c r="D195" t="s">
        <v>492</v>
      </c>
      <c r="E195" s="4">
        <v>134510.39999999999</v>
      </c>
      <c r="F195" s="4">
        <v>94937.440319999994</v>
      </c>
      <c r="G195" s="3">
        <v>0.70579999999999998</v>
      </c>
      <c r="H195" s="7">
        <v>521.35813953488366</v>
      </c>
      <c r="I195" s="4">
        <v>367.97457488372089</v>
      </c>
      <c r="J195">
        <v>258</v>
      </c>
      <c r="K195" t="s">
        <v>11</v>
      </c>
      <c r="L195" t="s">
        <v>92</v>
      </c>
      <c r="M195" t="s">
        <v>92</v>
      </c>
      <c r="N195" s="2">
        <v>42436</v>
      </c>
      <c r="O195" s="2">
        <v>43165</v>
      </c>
      <c r="P195" t="s">
        <v>24</v>
      </c>
      <c r="Q195" t="s">
        <v>25</v>
      </c>
      <c r="R195" s="5" t="s">
        <v>25</v>
      </c>
      <c r="S195" s="6" t="s">
        <v>9</v>
      </c>
      <c r="BK195" s="1">
        <v>41760</v>
      </c>
      <c r="BL195" t="s">
        <v>7</v>
      </c>
      <c r="BM195">
        <v>1</v>
      </c>
      <c r="BN195" t="s">
        <v>262</v>
      </c>
      <c r="BO195" s="4">
        <v>632649.06000000006</v>
      </c>
      <c r="BP195" s="4">
        <v>0</v>
      </c>
      <c r="BQ195" s="3">
        <v>0</v>
      </c>
      <c r="BR195" s="7">
        <v>913.7045927209706</v>
      </c>
      <c r="BS195" s="4">
        <v>0</v>
      </c>
      <c r="BT195">
        <v>692.4</v>
      </c>
      <c r="BU195" t="s">
        <v>41</v>
      </c>
      <c r="BV195" t="s">
        <v>258</v>
      </c>
      <c r="BW195" t="s">
        <v>41</v>
      </c>
      <c r="BX195" s="2">
        <v>41442</v>
      </c>
      <c r="BY195" s="2">
        <v>47285</v>
      </c>
      <c r="BZ195" t="s">
        <v>39</v>
      </c>
      <c r="CA195" t="s">
        <v>37</v>
      </c>
      <c r="CB195" s="5" t="s">
        <v>37</v>
      </c>
      <c r="CC195" s="6" t="s">
        <v>9</v>
      </c>
      <c r="CD195">
        <f t="shared" si="2"/>
        <v>16</v>
      </c>
    </row>
    <row r="196" spans="1:82">
      <c r="A196" s="1">
        <v>42614</v>
      </c>
      <c r="B196" t="s">
        <v>69</v>
      </c>
      <c r="C196">
        <v>2</v>
      </c>
      <c r="D196" t="s">
        <v>93</v>
      </c>
      <c r="E196" s="4">
        <v>510082.8</v>
      </c>
      <c r="F196" s="4">
        <v>91967.928840000008</v>
      </c>
      <c r="G196" s="3">
        <v>0.18030000000000002</v>
      </c>
      <c r="H196" s="7">
        <v>1889.1955555555555</v>
      </c>
      <c r="I196" s="4">
        <v>340.62195866666667</v>
      </c>
      <c r="J196">
        <v>270</v>
      </c>
      <c r="K196" t="s">
        <v>11</v>
      </c>
      <c r="L196" t="s">
        <v>92</v>
      </c>
      <c r="M196" t="s">
        <v>92</v>
      </c>
      <c r="N196" s="2">
        <v>41279</v>
      </c>
      <c r="O196" s="2">
        <v>43229</v>
      </c>
      <c r="P196" t="s">
        <v>24</v>
      </c>
      <c r="Q196" t="s">
        <v>25</v>
      </c>
      <c r="R196" s="5" t="s">
        <v>25</v>
      </c>
      <c r="S196" s="6" t="s">
        <v>9</v>
      </c>
      <c r="BK196" s="1">
        <v>41760</v>
      </c>
      <c r="BL196" t="s">
        <v>7</v>
      </c>
      <c r="BM196">
        <v>1</v>
      </c>
      <c r="BN196" t="s">
        <v>265</v>
      </c>
      <c r="BO196" s="4">
        <v>391170.74400000001</v>
      </c>
      <c r="BP196" s="4">
        <v>0</v>
      </c>
      <c r="BQ196" s="3">
        <v>0</v>
      </c>
      <c r="BR196" s="7">
        <v>729.25194630872488</v>
      </c>
      <c r="BS196" s="4">
        <v>0</v>
      </c>
      <c r="BT196">
        <v>536.4</v>
      </c>
      <c r="BU196" t="s">
        <v>41</v>
      </c>
      <c r="BV196" t="s">
        <v>258</v>
      </c>
      <c r="BW196" t="s">
        <v>41</v>
      </c>
      <c r="BX196" s="2">
        <v>41442</v>
      </c>
      <c r="BY196" s="2">
        <v>47285</v>
      </c>
      <c r="BZ196" t="s">
        <v>39</v>
      </c>
      <c r="CA196" t="s">
        <v>37</v>
      </c>
      <c r="CB196" s="5" t="s">
        <v>37</v>
      </c>
      <c r="CC196" s="6" t="s">
        <v>9</v>
      </c>
      <c r="CD196">
        <f t="shared" si="2"/>
        <v>16</v>
      </c>
    </row>
    <row r="197" spans="1:82">
      <c r="A197" s="1">
        <v>42614</v>
      </c>
      <c r="B197" t="s">
        <v>69</v>
      </c>
      <c r="C197">
        <v>2</v>
      </c>
      <c r="D197" t="s">
        <v>91</v>
      </c>
      <c r="E197" s="4">
        <v>520548</v>
      </c>
      <c r="F197" s="4">
        <v>107284.9428</v>
      </c>
      <c r="G197" s="3">
        <v>0.20610000000000001</v>
      </c>
      <c r="H197" s="7">
        <v>1390.3525641025642</v>
      </c>
      <c r="I197" s="4">
        <v>286.55166346153851</v>
      </c>
      <c r="J197">
        <v>374.4</v>
      </c>
      <c r="K197" t="s">
        <v>11</v>
      </c>
      <c r="L197" t="s">
        <v>92</v>
      </c>
      <c r="M197" t="s">
        <v>92</v>
      </c>
      <c r="N197" s="2">
        <v>41295</v>
      </c>
      <c r="O197" s="2">
        <v>42864</v>
      </c>
      <c r="P197" t="s">
        <v>24</v>
      </c>
      <c r="Q197" t="s">
        <v>59</v>
      </c>
      <c r="R197" s="5" t="s">
        <v>59</v>
      </c>
      <c r="S197" s="6" t="s">
        <v>9</v>
      </c>
      <c r="BK197" s="1">
        <v>41760</v>
      </c>
      <c r="BL197" t="s">
        <v>7</v>
      </c>
      <c r="BM197">
        <v>1</v>
      </c>
      <c r="BN197" t="s">
        <v>266</v>
      </c>
      <c r="BO197" s="4">
        <v>133407.408</v>
      </c>
      <c r="BP197" s="4">
        <v>0</v>
      </c>
      <c r="BQ197" s="3">
        <v>0</v>
      </c>
      <c r="BR197" s="7">
        <v>314.04757062146894</v>
      </c>
      <c r="BS197" s="4">
        <v>0</v>
      </c>
      <c r="BT197">
        <v>424.8</v>
      </c>
      <c r="BU197" t="s">
        <v>41</v>
      </c>
      <c r="BV197" t="s">
        <v>258</v>
      </c>
      <c r="BW197" t="s">
        <v>41</v>
      </c>
      <c r="BX197" s="2">
        <v>41442</v>
      </c>
      <c r="BY197" s="2">
        <v>47285</v>
      </c>
      <c r="BZ197" t="s">
        <v>39</v>
      </c>
      <c r="CA197" t="s">
        <v>37</v>
      </c>
      <c r="CB197" s="5" t="s">
        <v>37</v>
      </c>
      <c r="CC197" s="6" t="s">
        <v>9</v>
      </c>
      <c r="CD197">
        <f t="shared" si="2"/>
        <v>16</v>
      </c>
    </row>
    <row r="198" spans="1:82">
      <c r="A198" s="1">
        <v>42614</v>
      </c>
      <c r="B198" t="s">
        <v>69</v>
      </c>
      <c r="C198">
        <v>2</v>
      </c>
      <c r="D198" t="s">
        <v>112</v>
      </c>
      <c r="E198" s="4">
        <v>992334.84000000008</v>
      </c>
      <c r="F198" s="4">
        <v>179414.13907200002</v>
      </c>
      <c r="G198" s="3">
        <v>0.18080000000000002</v>
      </c>
      <c r="H198" s="7">
        <v>1854.1383408071754</v>
      </c>
      <c r="I198" s="4">
        <v>335.22821201793732</v>
      </c>
      <c r="J198">
        <v>535.19999999999993</v>
      </c>
      <c r="K198" t="s">
        <v>11</v>
      </c>
      <c r="L198" t="s">
        <v>92</v>
      </c>
      <c r="M198" t="s">
        <v>92</v>
      </c>
      <c r="N198" s="2">
        <v>41974</v>
      </c>
      <c r="O198" s="2">
        <v>43229</v>
      </c>
      <c r="P198" t="s">
        <v>24</v>
      </c>
      <c r="Q198" t="s">
        <v>25</v>
      </c>
      <c r="R198" s="5" t="s">
        <v>25</v>
      </c>
      <c r="S198" s="6" t="s">
        <v>9</v>
      </c>
      <c r="BK198" s="1">
        <v>41760</v>
      </c>
      <c r="BL198" t="s">
        <v>7</v>
      </c>
      <c r="BM198">
        <v>1</v>
      </c>
      <c r="BN198" t="s">
        <v>292</v>
      </c>
      <c r="BO198" s="4">
        <v>2659129.6319999998</v>
      </c>
      <c r="BP198" s="4">
        <v>0</v>
      </c>
      <c r="BQ198" s="3">
        <v>0</v>
      </c>
      <c r="BR198" s="7">
        <v>1068.9538639652676</v>
      </c>
      <c r="BS198" s="4">
        <v>0</v>
      </c>
      <c r="BT198">
        <v>2487.6</v>
      </c>
      <c r="BU198" t="s">
        <v>41</v>
      </c>
      <c r="BV198" t="s">
        <v>292</v>
      </c>
      <c r="BW198" t="s">
        <v>41</v>
      </c>
      <c r="BX198" s="2">
        <v>41442</v>
      </c>
      <c r="BY198" s="2">
        <v>47285</v>
      </c>
      <c r="BZ198" t="s">
        <v>39</v>
      </c>
      <c r="CA198" t="s">
        <v>37</v>
      </c>
      <c r="CB198" s="5" t="s">
        <v>37</v>
      </c>
      <c r="CC198" s="6" t="s">
        <v>9</v>
      </c>
      <c r="CD198">
        <f t="shared" si="2"/>
        <v>16</v>
      </c>
    </row>
    <row r="199" spans="1:82">
      <c r="A199" s="1">
        <v>42614</v>
      </c>
      <c r="B199" t="s">
        <v>69</v>
      </c>
      <c r="C199">
        <v>2</v>
      </c>
      <c r="D199" t="s">
        <v>492</v>
      </c>
      <c r="E199" s="4">
        <v>181260</v>
      </c>
      <c r="F199" s="4">
        <v>94943.987999999998</v>
      </c>
      <c r="G199" s="3">
        <v>0.52379999999999993</v>
      </c>
      <c r="H199" s="7">
        <v>702.55813953488371</v>
      </c>
      <c r="I199" s="4">
        <v>367.99995348837206</v>
      </c>
      <c r="J199">
        <v>258</v>
      </c>
      <c r="K199" t="s">
        <v>11</v>
      </c>
      <c r="L199" t="s">
        <v>92</v>
      </c>
      <c r="M199" t="s">
        <v>92</v>
      </c>
      <c r="N199" s="2">
        <v>42436</v>
      </c>
      <c r="O199" s="2">
        <v>43165</v>
      </c>
      <c r="P199" t="s">
        <v>24</v>
      </c>
      <c r="Q199" t="s">
        <v>25</v>
      </c>
      <c r="R199" s="5" t="s">
        <v>25</v>
      </c>
      <c r="S199" s="6" t="s">
        <v>9</v>
      </c>
      <c r="BK199" s="1">
        <v>41791</v>
      </c>
      <c r="BL199" t="s">
        <v>7</v>
      </c>
      <c r="BM199">
        <v>1</v>
      </c>
      <c r="BN199" t="s">
        <v>8</v>
      </c>
      <c r="BO199" s="4">
        <v>6522363.5999999996</v>
      </c>
      <c r="BP199" s="4">
        <v>286983.99840000004</v>
      </c>
      <c r="BQ199" s="3">
        <v>4.4000000000000011E-2</v>
      </c>
      <c r="BR199" s="7">
        <v>1826.9926050420167</v>
      </c>
      <c r="BS199" s="4">
        <v>80.387674621848745</v>
      </c>
      <c r="BT199">
        <v>3570</v>
      </c>
      <c r="BU199" t="s">
        <v>11</v>
      </c>
      <c r="BV199" t="s">
        <v>12</v>
      </c>
      <c r="BW199" t="s">
        <v>10</v>
      </c>
      <c r="BX199" s="2">
        <v>41365</v>
      </c>
      <c r="BY199" s="2">
        <v>48646</v>
      </c>
      <c r="BZ199" t="s">
        <v>14</v>
      </c>
      <c r="CA199" t="s">
        <v>9</v>
      </c>
      <c r="CB199" s="5" t="s">
        <v>9</v>
      </c>
      <c r="CC199" s="6" t="s">
        <v>9</v>
      </c>
      <c r="CD199">
        <f t="shared" si="2"/>
        <v>19.899999999999999</v>
      </c>
    </row>
    <row r="200" spans="1:82">
      <c r="A200" s="1">
        <v>42644</v>
      </c>
      <c r="B200" t="s">
        <v>69</v>
      </c>
      <c r="C200">
        <v>2</v>
      </c>
      <c r="D200" t="s">
        <v>112</v>
      </c>
      <c r="E200" s="4">
        <v>1116291.5999999999</v>
      </c>
      <c r="F200" s="4">
        <v>198365.01731999998</v>
      </c>
      <c r="G200" s="3">
        <v>0.1777</v>
      </c>
      <c r="H200" s="7">
        <v>2085.7466367713005</v>
      </c>
      <c r="I200" s="4">
        <v>370.63717735426013</v>
      </c>
      <c r="J200">
        <v>535.19999999999993</v>
      </c>
      <c r="K200" t="s">
        <v>11</v>
      </c>
      <c r="L200" t="s">
        <v>92</v>
      </c>
      <c r="M200" t="s">
        <v>92</v>
      </c>
      <c r="N200" s="2">
        <v>41974</v>
      </c>
      <c r="O200" s="2">
        <v>43229</v>
      </c>
      <c r="P200" t="s">
        <v>24</v>
      </c>
      <c r="Q200" t="s">
        <v>25</v>
      </c>
      <c r="R200" s="5" t="s">
        <v>25</v>
      </c>
      <c r="S200" s="6" t="s">
        <v>9</v>
      </c>
      <c r="BK200" s="1">
        <v>41791</v>
      </c>
      <c r="BL200" t="s">
        <v>7</v>
      </c>
      <c r="BM200">
        <v>1</v>
      </c>
      <c r="BN200" t="s">
        <v>257</v>
      </c>
      <c r="BO200" s="4">
        <v>502799.05200000003</v>
      </c>
      <c r="BP200" s="4">
        <v>20363.361606000002</v>
      </c>
      <c r="BQ200" s="3">
        <v>4.0500000000000001E-2</v>
      </c>
      <c r="BR200" s="7">
        <v>821.56707843137258</v>
      </c>
      <c r="BS200" s="4">
        <v>33.273466676470591</v>
      </c>
      <c r="BT200">
        <v>612</v>
      </c>
      <c r="BU200" t="s">
        <v>41</v>
      </c>
      <c r="BV200" t="s">
        <v>258</v>
      </c>
      <c r="BW200" t="s">
        <v>41</v>
      </c>
      <c r="BX200" s="2">
        <v>41442</v>
      </c>
      <c r="BY200" s="2">
        <v>47285</v>
      </c>
      <c r="BZ200" t="s">
        <v>39</v>
      </c>
      <c r="CA200" t="s">
        <v>35</v>
      </c>
      <c r="CB200" s="5" t="s">
        <v>35</v>
      </c>
      <c r="CC200" s="6" t="s">
        <v>9</v>
      </c>
      <c r="CD200">
        <f t="shared" si="2"/>
        <v>16</v>
      </c>
    </row>
    <row r="201" spans="1:82">
      <c r="A201" s="1">
        <v>42644</v>
      </c>
      <c r="B201" t="s">
        <v>69</v>
      </c>
      <c r="C201">
        <v>2</v>
      </c>
      <c r="D201" t="s">
        <v>91</v>
      </c>
      <c r="E201" s="4">
        <v>1000437.6</v>
      </c>
      <c r="F201" s="4">
        <v>181279.29311999999</v>
      </c>
      <c r="G201" s="3">
        <v>0.1812</v>
      </c>
      <c r="H201" s="7">
        <v>2672.1089743589746</v>
      </c>
      <c r="I201" s="4">
        <v>484.18614615384615</v>
      </c>
      <c r="J201">
        <v>374.4</v>
      </c>
      <c r="K201" t="s">
        <v>11</v>
      </c>
      <c r="L201" t="s">
        <v>92</v>
      </c>
      <c r="M201" t="s">
        <v>92</v>
      </c>
      <c r="N201" s="2">
        <v>41295</v>
      </c>
      <c r="O201" s="2">
        <v>42864</v>
      </c>
      <c r="P201" t="s">
        <v>24</v>
      </c>
      <c r="Q201" t="s">
        <v>59</v>
      </c>
      <c r="R201" s="5" t="s">
        <v>59</v>
      </c>
      <c r="S201" s="6" t="s">
        <v>9</v>
      </c>
      <c r="BK201" s="1">
        <v>41791</v>
      </c>
      <c r="BL201" t="s">
        <v>7</v>
      </c>
      <c r="BM201">
        <v>1</v>
      </c>
      <c r="BN201" t="s">
        <v>259</v>
      </c>
      <c r="BO201" s="4">
        <v>556134.50400000007</v>
      </c>
      <c r="BP201" s="4">
        <v>20966.270800799994</v>
      </c>
      <c r="BQ201" s="3">
        <v>3.7699999999999984E-2</v>
      </c>
      <c r="BR201" s="7">
        <v>1167.368816120907</v>
      </c>
      <c r="BS201" s="4">
        <v>44.009804367758179</v>
      </c>
      <c r="BT201">
        <v>476.4</v>
      </c>
      <c r="BU201" t="s">
        <v>41</v>
      </c>
      <c r="BV201" t="s">
        <v>258</v>
      </c>
      <c r="BW201" t="s">
        <v>41</v>
      </c>
      <c r="BX201" s="2">
        <v>41442</v>
      </c>
      <c r="BY201" s="2">
        <v>47285</v>
      </c>
      <c r="BZ201" t="s">
        <v>39</v>
      </c>
      <c r="CA201" t="s">
        <v>35</v>
      </c>
      <c r="CB201" s="5" t="s">
        <v>35</v>
      </c>
      <c r="CC201" s="6" t="s">
        <v>9</v>
      </c>
      <c r="CD201">
        <f t="shared" si="2"/>
        <v>16</v>
      </c>
    </row>
    <row r="202" spans="1:82">
      <c r="A202" s="1">
        <v>42644</v>
      </c>
      <c r="B202" t="s">
        <v>69</v>
      </c>
      <c r="C202">
        <v>2</v>
      </c>
      <c r="D202" t="s">
        <v>93</v>
      </c>
      <c r="E202" s="4">
        <v>683808.72</v>
      </c>
      <c r="F202" s="4">
        <v>118435.67030399998</v>
      </c>
      <c r="G202" s="3">
        <v>0.17319999999999999</v>
      </c>
      <c r="H202" s="7">
        <v>2532.6248888888886</v>
      </c>
      <c r="I202" s="4">
        <v>438.65063075555548</v>
      </c>
      <c r="J202">
        <v>270</v>
      </c>
      <c r="K202" t="s">
        <v>11</v>
      </c>
      <c r="L202" t="s">
        <v>92</v>
      </c>
      <c r="M202" t="s">
        <v>92</v>
      </c>
      <c r="N202" s="2">
        <v>41279</v>
      </c>
      <c r="O202" s="2">
        <v>43229</v>
      </c>
      <c r="P202" t="s">
        <v>24</v>
      </c>
      <c r="Q202" t="s">
        <v>25</v>
      </c>
      <c r="R202" s="5" t="s">
        <v>25</v>
      </c>
      <c r="S202" s="6" t="s">
        <v>9</v>
      </c>
      <c r="BK202" s="1">
        <v>41791</v>
      </c>
      <c r="BL202" t="s">
        <v>7</v>
      </c>
      <c r="BM202">
        <v>1</v>
      </c>
      <c r="BN202" t="s">
        <v>261</v>
      </c>
      <c r="BO202" s="4">
        <v>2149806.156</v>
      </c>
      <c r="BP202" s="4">
        <v>196922.24388960001</v>
      </c>
      <c r="BQ202" s="3">
        <v>9.1600000000000001E-2</v>
      </c>
      <c r="BR202" s="7">
        <v>1729.2520559845559</v>
      </c>
      <c r="BS202" s="4">
        <v>158.39948832818533</v>
      </c>
      <c r="BT202">
        <v>1243.2</v>
      </c>
      <c r="BU202" t="s">
        <v>41</v>
      </c>
      <c r="BV202" t="s">
        <v>261</v>
      </c>
      <c r="BW202" t="s">
        <v>41</v>
      </c>
      <c r="BX202" s="2">
        <v>41281</v>
      </c>
      <c r="BY202" s="2">
        <v>45168</v>
      </c>
      <c r="BZ202" t="s">
        <v>39</v>
      </c>
      <c r="CA202" t="s">
        <v>42</v>
      </c>
      <c r="CB202" s="5" t="s">
        <v>42</v>
      </c>
      <c r="CC202" s="6" t="s">
        <v>9</v>
      </c>
      <c r="CD202">
        <f t="shared" si="2"/>
        <v>10.6</v>
      </c>
    </row>
    <row r="203" spans="1:82">
      <c r="A203" s="1">
        <v>42644</v>
      </c>
      <c r="B203" t="s">
        <v>69</v>
      </c>
      <c r="C203">
        <v>2</v>
      </c>
      <c r="D203" t="s">
        <v>492</v>
      </c>
      <c r="E203" s="4">
        <v>208903.19999999998</v>
      </c>
      <c r="F203" s="4">
        <v>94946.504399999991</v>
      </c>
      <c r="G203" s="3">
        <v>0.45450000000000002</v>
      </c>
      <c r="H203" s="7">
        <v>809.70232558139526</v>
      </c>
      <c r="I203" s="4">
        <v>368.00970697674416</v>
      </c>
      <c r="J203">
        <v>258</v>
      </c>
      <c r="K203" t="s">
        <v>11</v>
      </c>
      <c r="L203" t="s">
        <v>92</v>
      </c>
      <c r="M203" t="s">
        <v>92</v>
      </c>
      <c r="N203" s="2">
        <v>42436</v>
      </c>
      <c r="O203" s="2">
        <v>43165</v>
      </c>
      <c r="P203" t="s">
        <v>24</v>
      </c>
      <c r="Q203" t="s">
        <v>25</v>
      </c>
      <c r="R203" s="5" t="s">
        <v>25</v>
      </c>
      <c r="S203" s="6" t="s">
        <v>9</v>
      </c>
      <c r="BK203" s="1">
        <v>41791</v>
      </c>
      <c r="BL203" t="s">
        <v>7</v>
      </c>
      <c r="BM203">
        <v>1</v>
      </c>
      <c r="BN203" t="s">
        <v>262</v>
      </c>
      <c r="BO203" s="4">
        <v>745981.96799999988</v>
      </c>
      <c r="BP203" s="4">
        <v>21111.289694400002</v>
      </c>
      <c r="BQ203" s="3">
        <v>2.8300000000000009E-2</v>
      </c>
      <c r="BR203" s="7">
        <v>1077.385857885615</v>
      </c>
      <c r="BS203" s="4">
        <v>30.490019778162917</v>
      </c>
      <c r="BT203">
        <v>692.4</v>
      </c>
      <c r="BU203" t="s">
        <v>41</v>
      </c>
      <c r="BV203" t="s">
        <v>258</v>
      </c>
      <c r="BW203" t="s">
        <v>41</v>
      </c>
      <c r="BX203" s="2">
        <v>41442</v>
      </c>
      <c r="BY203" s="2">
        <v>47285</v>
      </c>
      <c r="BZ203" t="s">
        <v>39</v>
      </c>
      <c r="CA203" t="s">
        <v>35</v>
      </c>
      <c r="CB203" s="5" t="s">
        <v>35</v>
      </c>
      <c r="CC203" s="6" t="s">
        <v>9</v>
      </c>
      <c r="CD203">
        <f t="shared" si="2"/>
        <v>16</v>
      </c>
    </row>
    <row r="204" spans="1:82">
      <c r="A204" s="1">
        <v>42675</v>
      </c>
      <c r="B204" t="s">
        <v>69</v>
      </c>
      <c r="C204">
        <v>2</v>
      </c>
      <c r="D204" t="s">
        <v>93</v>
      </c>
      <c r="E204" s="4">
        <v>575599.19999999995</v>
      </c>
      <c r="F204" s="4">
        <v>101938.61831999999</v>
      </c>
      <c r="G204" s="3">
        <v>0.17710000000000001</v>
      </c>
      <c r="H204" s="7">
        <v>2131.8488888888887</v>
      </c>
      <c r="I204" s="4">
        <v>377.55043822222223</v>
      </c>
      <c r="J204">
        <v>270</v>
      </c>
      <c r="K204" t="s">
        <v>11</v>
      </c>
      <c r="L204" t="s">
        <v>92</v>
      </c>
      <c r="M204" t="s">
        <v>92</v>
      </c>
      <c r="N204" s="2">
        <v>41279</v>
      </c>
      <c r="O204" s="2">
        <v>43229</v>
      </c>
      <c r="P204" t="s">
        <v>24</v>
      </c>
      <c r="Q204" t="s">
        <v>25</v>
      </c>
      <c r="R204" s="5" t="s">
        <v>25</v>
      </c>
      <c r="S204" s="6" t="s">
        <v>9</v>
      </c>
      <c r="BK204" s="1">
        <v>41791</v>
      </c>
      <c r="BL204" t="s">
        <v>7</v>
      </c>
      <c r="BM204">
        <v>1</v>
      </c>
      <c r="BN204" t="s">
        <v>265</v>
      </c>
      <c r="BO204" s="4">
        <v>416698.9439999999</v>
      </c>
      <c r="BP204" s="4">
        <v>11709.2403264</v>
      </c>
      <c r="BQ204" s="3">
        <v>2.8100000000000007E-2</v>
      </c>
      <c r="BR204" s="7">
        <v>776.84366890380295</v>
      </c>
      <c r="BS204" s="4">
        <v>21.829307096196871</v>
      </c>
      <c r="BT204">
        <v>536.4</v>
      </c>
      <c r="BU204" t="s">
        <v>41</v>
      </c>
      <c r="BV204" t="s">
        <v>258</v>
      </c>
      <c r="BW204" t="s">
        <v>41</v>
      </c>
      <c r="BX204" s="2">
        <v>41442</v>
      </c>
      <c r="BY204" s="2">
        <v>47285</v>
      </c>
      <c r="BZ204" t="s">
        <v>39</v>
      </c>
      <c r="CA204" t="s">
        <v>35</v>
      </c>
      <c r="CB204" s="5" t="s">
        <v>35</v>
      </c>
      <c r="CC204" s="6" t="s">
        <v>9</v>
      </c>
      <c r="CD204">
        <f t="shared" si="2"/>
        <v>16</v>
      </c>
    </row>
    <row r="205" spans="1:82">
      <c r="A205" s="1">
        <v>42675</v>
      </c>
      <c r="B205" t="s">
        <v>69</v>
      </c>
      <c r="C205">
        <v>2</v>
      </c>
      <c r="D205" t="s">
        <v>91</v>
      </c>
      <c r="E205" s="4">
        <v>1143445.2</v>
      </c>
      <c r="F205" s="4">
        <v>204104.96820000003</v>
      </c>
      <c r="G205" s="3">
        <v>0.17850000000000005</v>
      </c>
      <c r="H205" s="7">
        <v>3054.0737179487178</v>
      </c>
      <c r="I205" s="4">
        <v>545.1521586538463</v>
      </c>
      <c r="J205">
        <v>374.4</v>
      </c>
      <c r="K205" t="s">
        <v>11</v>
      </c>
      <c r="L205" t="s">
        <v>92</v>
      </c>
      <c r="M205" t="s">
        <v>92</v>
      </c>
      <c r="N205" s="2">
        <v>41295</v>
      </c>
      <c r="O205" s="2">
        <v>42864</v>
      </c>
      <c r="P205" t="s">
        <v>24</v>
      </c>
      <c r="Q205" t="s">
        <v>59</v>
      </c>
      <c r="R205" s="5" t="s">
        <v>59</v>
      </c>
      <c r="S205" s="6" t="s">
        <v>9</v>
      </c>
      <c r="BK205" s="1">
        <v>41791</v>
      </c>
      <c r="BL205" t="s">
        <v>7</v>
      </c>
      <c r="BM205">
        <v>1</v>
      </c>
      <c r="BN205" t="s">
        <v>266</v>
      </c>
      <c r="BO205" s="4">
        <v>136681.09200000006</v>
      </c>
      <c r="BP205" s="4">
        <v>3909.0792311999999</v>
      </c>
      <c r="BQ205" s="3">
        <v>2.8599999999999987E-2</v>
      </c>
      <c r="BR205" s="7">
        <v>321.75398305084758</v>
      </c>
      <c r="BS205" s="4">
        <v>9.2021639152542374</v>
      </c>
      <c r="BT205">
        <v>424.8</v>
      </c>
      <c r="BU205" t="s">
        <v>41</v>
      </c>
      <c r="BV205" t="s">
        <v>258</v>
      </c>
      <c r="BW205" t="s">
        <v>41</v>
      </c>
      <c r="BX205" s="2">
        <v>41442</v>
      </c>
      <c r="BY205" s="2">
        <v>47285</v>
      </c>
      <c r="BZ205" t="s">
        <v>39</v>
      </c>
      <c r="CA205" t="s">
        <v>35</v>
      </c>
      <c r="CB205" s="5" t="s">
        <v>35</v>
      </c>
      <c r="CC205" s="6" t="s">
        <v>9</v>
      </c>
      <c r="CD205">
        <f t="shared" si="2"/>
        <v>16</v>
      </c>
    </row>
    <row r="206" spans="1:82">
      <c r="A206" s="1">
        <v>42675</v>
      </c>
      <c r="B206" t="s">
        <v>69</v>
      </c>
      <c r="C206">
        <v>2</v>
      </c>
      <c r="D206" t="s">
        <v>112</v>
      </c>
      <c r="E206" s="4">
        <v>955197.6</v>
      </c>
      <c r="F206" s="4">
        <v>173750.44344</v>
      </c>
      <c r="G206" s="3">
        <v>0.18190000000000001</v>
      </c>
      <c r="H206" s="7">
        <v>1784.7488789237671</v>
      </c>
      <c r="I206" s="4">
        <v>324.64582107623323</v>
      </c>
      <c r="J206">
        <v>535.19999999999993</v>
      </c>
      <c r="K206" t="s">
        <v>11</v>
      </c>
      <c r="L206" t="s">
        <v>92</v>
      </c>
      <c r="M206" t="s">
        <v>92</v>
      </c>
      <c r="N206" s="2">
        <v>41974</v>
      </c>
      <c r="O206" s="2">
        <v>43229</v>
      </c>
      <c r="P206" t="s">
        <v>24</v>
      </c>
      <c r="Q206" t="s">
        <v>25</v>
      </c>
      <c r="R206" s="5" t="s">
        <v>25</v>
      </c>
      <c r="S206" s="6" t="s">
        <v>9</v>
      </c>
      <c r="BK206" s="1">
        <v>41791</v>
      </c>
      <c r="BL206" t="s">
        <v>7</v>
      </c>
      <c r="BM206">
        <v>1</v>
      </c>
      <c r="BN206" t="s">
        <v>292</v>
      </c>
      <c r="BO206" s="4">
        <v>2565381.5280000009</v>
      </c>
      <c r="BP206" s="4">
        <v>63621.461894399989</v>
      </c>
      <c r="BQ206" s="3">
        <v>2.4799999999999989E-2</v>
      </c>
      <c r="BR206" s="7">
        <v>1031.2676989869758</v>
      </c>
      <c r="BS206" s="4">
        <v>25.575438934876985</v>
      </c>
      <c r="BT206">
        <v>2487.6</v>
      </c>
      <c r="BU206" t="s">
        <v>41</v>
      </c>
      <c r="BV206" t="s">
        <v>292</v>
      </c>
      <c r="BW206" t="s">
        <v>41</v>
      </c>
      <c r="BX206" s="2">
        <v>41442</v>
      </c>
      <c r="BY206" s="2">
        <v>47285</v>
      </c>
      <c r="BZ206" t="s">
        <v>39</v>
      </c>
      <c r="CA206" t="s">
        <v>208</v>
      </c>
      <c r="CB206" s="5" t="s">
        <v>208</v>
      </c>
      <c r="CC206" s="6" t="s">
        <v>9</v>
      </c>
      <c r="CD206">
        <f t="shared" si="2"/>
        <v>16</v>
      </c>
    </row>
    <row r="207" spans="1:82">
      <c r="A207" s="1">
        <v>42675</v>
      </c>
      <c r="B207" t="s">
        <v>69</v>
      </c>
      <c r="C207">
        <v>2</v>
      </c>
      <c r="D207" t="s">
        <v>492</v>
      </c>
      <c r="E207" s="4">
        <v>358239.6</v>
      </c>
      <c r="F207" s="4">
        <v>94933.494000000006</v>
      </c>
      <c r="G207" s="3">
        <v>0.26500000000000001</v>
      </c>
      <c r="H207" s="7">
        <v>1388.5255813953488</v>
      </c>
      <c r="I207" s="4">
        <v>367.95927906976749</v>
      </c>
      <c r="J207">
        <v>258</v>
      </c>
      <c r="K207" t="s">
        <v>11</v>
      </c>
      <c r="L207" t="s">
        <v>92</v>
      </c>
      <c r="M207" t="s">
        <v>92</v>
      </c>
      <c r="N207" s="2">
        <v>42436</v>
      </c>
      <c r="O207" s="2">
        <v>43165</v>
      </c>
      <c r="P207" t="s">
        <v>24</v>
      </c>
      <c r="Q207" t="s">
        <v>25</v>
      </c>
      <c r="R207" s="5" t="s">
        <v>25</v>
      </c>
      <c r="S207" s="6" t="s">
        <v>9</v>
      </c>
      <c r="BK207" s="1">
        <v>41821</v>
      </c>
      <c r="BL207" t="s">
        <v>7</v>
      </c>
      <c r="BM207">
        <v>1</v>
      </c>
      <c r="BN207" t="s">
        <v>8</v>
      </c>
      <c r="BO207" s="4">
        <v>7288849.2000000002</v>
      </c>
      <c r="BP207" s="4">
        <v>298842.81719999999</v>
      </c>
      <c r="BQ207" s="3">
        <v>4.0999999999999995E-2</v>
      </c>
      <c r="BR207" s="7">
        <v>2041.6944537815127</v>
      </c>
      <c r="BS207" s="4">
        <v>83.709472605042009</v>
      </c>
      <c r="BT207">
        <v>3570</v>
      </c>
      <c r="BU207" t="s">
        <v>11</v>
      </c>
      <c r="BV207" t="s">
        <v>12</v>
      </c>
      <c r="BW207" t="s">
        <v>10</v>
      </c>
      <c r="BX207" s="2">
        <v>41365</v>
      </c>
      <c r="BY207" s="2">
        <v>48646</v>
      </c>
      <c r="BZ207" t="s">
        <v>14</v>
      </c>
      <c r="CA207" t="s">
        <v>9</v>
      </c>
      <c r="CB207" s="5" t="s">
        <v>9</v>
      </c>
      <c r="CC207" s="6" t="s">
        <v>9</v>
      </c>
      <c r="CD207">
        <f t="shared" si="2"/>
        <v>19.899999999999999</v>
      </c>
    </row>
    <row r="208" spans="1:82">
      <c r="A208" s="1">
        <v>42705</v>
      </c>
      <c r="B208" t="s">
        <v>69</v>
      </c>
      <c r="C208">
        <v>2</v>
      </c>
      <c r="D208" t="s">
        <v>112</v>
      </c>
      <c r="E208" s="4">
        <v>1234169.76</v>
      </c>
      <c r="F208" s="4">
        <v>214375.28731200003</v>
      </c>
      <c r="G208" s="3">
        <v>0.17370000000000002</v>
      </c>
      <c r="H208" s="7">
        <v>2305.9973094170405</v>
      </c>
      <c r="I208" s="4">
        <v>400.55173264574</v>
      </c>
      <c r="J208">
        <v>535.19999999999993</v>
      </c>
      <c r="K208" t="s">
        <v>11</v>
      </c>
      <c r="L208" t="s">
        <v>92</v>
      </c>
      <c r="M208" t="s">
        <v>92</v>
      </c>
      <c r="N208" s="2">
        <v>41974</v>
      </c>
      <c r="O208" s="2">
        <v>43229</v>
      </c>
      <c r="P208" t="s">
        <v>24</v>
      </c>
      <c r="Q208" t="s">
        <v>25</v>
      </c>
      <c r="R208" s="5" t="s">
        <v>25</v>
      </c>
      <c r="S208" s="6" t="s">
        <v>9</v>
      </c>
      <c r="BK208" s="1">
        <v>41821</v>
      </c>
      <c r="BL208" t="s">
        <v>7</v>
      </c>
      <c r="BM208">
        <v>1</v>
      </c>
      <c r="BN208" t="s">
        <v>257</v>
      </c>
      <c r="BO208" s="4">
        <v>462555.86399999994</v>
      </c>
      <c r="BP208" s="4">
        <v>25440.572519999998</v>
      </c>
      <c r="BQ208" s="3">
        <v>5.5E-2</v>
      </c>
      <c r="BR208" s="7">
        <v>755.81023529411755</v>
      </c>
      <c r="BS208" s="4">
        <v>41.569562941176464</v>
      </c>
      <c r="BT208">
        <v>612</v>
      </c>
      <c r="BU208" t="s">
        <v>41</v>
      </c>
      <c r="BV208" t="s">
        <v>258</v>
      </c>
      <c r="BW208" t="s">
        <v>41</v>
      </c>
      <c r="BX208" s="2">
        <v>41442</v>
      </c>
      <c r="BY208" s="2">
        <v>47285</v>
      </c>
      <c r="BZ208" t="s">
        <v>39</v>
      </c>
      <c r="CA208" t="s">
        <v>35</v>
      </c>
      <c r="CB208" s="5" t="s">
        <v>35</v>
      </c>
      <c r="CC208" s="6" t="s">
        <v>9</v>
      </c>
      <c r="CD208">
        <f t="shared" si="2"/>
        <v>16</v>
      </c>
    </row>
    <row r="209" spans="1:82">
      <c r="A209" s="1">
        <v>42705</v>
      </c>
      <c r="B209" t="s">
        <v>69</v>
      </c>
      <c r="C209">
        <v>2</v>
      </c>
      <c r="D209" t="s">
        <v>93</v>
      </c>
      <c r="E209" s="4">
        <v>705478.79999999993</v>
      </c>
      <c r="F209" s="4">
        <v>120495.77903999999</v>
      </c>
      <c r="G209" s="3">
        <v>0.17080000000000001</v>
      </c>
      <c r="H209" s="7">
        <v>2612.8844444444444</v>
      </c>
      <c r="I209" s="4">
        <v>446.2806631111111</v>
      </c>
      <c r="J209">
        <v>270</v>
      </c>
      <c r="K209" t="s">
        <v>11</v>
      </c>
      <c r="L209" t="s">
        <v>92</v>
      </c>
      <c r="M209" t="s">
        <v>92</v>
      </c>
      <c r="N209" s="2">
        <v>41279</v>
      </c>
      <c r="O209" s="2">
        <v>43229</v>
      </c>
      <c r="P209" t="s">
        <v>24</v>
      </c>
      <c r="Q209" t="s">
        <v>25</v>
      </c>
      <c r="R209" s="5" t="s">
        <v>25</v>
      </c>
      <c r="S209" s="6" t="s">
        <v>9</v>
      </c>
      <c r="BK209" s="1">
        <v>41821</v>
      </c>
      <c r="BL209" t="s">
        <v>7</v>
      </c>
      <c r="BM209">
        <v>1</v>
      </c>
      <c r="BN209" t="s">
        <v>259</v>
      </c>
      <c r="BO209" s="4">
        <v>466604.01599999971</v>
      </c>
      <c r="BP209" s="4">
        <v>25663.220880000001</v>
      </c>
      <c r="BQ209" s="3">
        <v>5.5000000000000035E-2</v>
      </c>
      <c r="BR209" s="7">
        <v>979.43748110831177</v>
      </c>
      <c r="BS209" s="4">
        <v>53.869061460957184</v>
      </c>
      <c r="BT209">
        <v>476.4</v>
      </c>
      <c r="BU209" t="s">
        <v>41</v>
      </c>
      <c r="BV209" t="s">
        <v>258</v>
      </c>
      <c r="BW209" t="s">
        <v>41</v>
      </c>
      <c r="BX209" s="2">
        <v>41442</v>
      </c>
      <c r="BY209" s="2">
        <v>47285</v>
      </c>
      <c r="BZ209" t="s">
        <v>39</v>
      </c>
      <c r="CA209" t="s">
        <v>35</v>
      </c>
      <c r="CB209" s="5" t="s">
        <v>35</v>
      </c>
      <c r="CC209" s="6" t="s">
        <v>9</v>
      </c>
      <c r="CD209">
        <f t="shared" si="2"/>
        <v>16</v>
      </c>
    </row>
    <row r="210" spans="1:82">
      <c r="A210" s="1">
        <v>42705</v>
      </c>
      <c r="B210" t="s">
        <v>69</v>
      </c>
      <c r="C210">
        <v>2</v>
      </c>
      <c r="D210" t="s">
        <v>492</v>
      </c>
      <c r="E210" s="4">
        <v>380708.39999999997</v>
      </c>
      <c r="F210" s="4">
        <v>94948.674959999989</v>
      </c>
      <c r="G210" s="3">
        <v>0.24939999999999998</v>
      </c>
      <c r="H210" s="7">
        <v>1475.6139534883719</v>
      </c>
      <c r="I210" s="4">
        <v>368.01811999999995</v>
      </c>
      <c r="J210">
        <v>258</v>
      </c>
      <c r="K210" t="s">
        <v>11</v>
      </c>
      <c r="L210" t="s">
        <v>92</v>
      </c>
      <c r="M210" t="s">
        <v>92</v>
      </c>
      <c r="N210" s="2">
        <v>42436</v>
      </c>
      <c r="O210" s="2">
        <v>43165</v>
      </c>
      <c r="P210" t="s">
        <v>24</v>
      </c>
      <c r="Q210" t="s">
        <v>25</v>
      </c>
      <c r="R210" s="5" t="s">
        <v>25</v>
      </c>
      <c r="S210" s="6" t="s">
        <v>9</v>
      </c>
      <c r="BK210" s="1">
        <v>41821</v>
      </c>
      <c r="BL210" t="s">
        <v>7</v>
      </c>
      <c r="BM210">
        <v>1</v>
      </c>
      <c r="BN210" t="s">
        <v>261</v>
      </c>
      <c r="BO210" s="4">
        <v>1704109.74</v>
      </c>
      <c r="BP210" s="4">
        <v>186088.783608</v>
      </c>
      <c r="BQ210" s="3">
        <v>0.10920000000000001</v>
      </c>
      <c r="BR210" s="7">
        <v>1370.7446428571427</v>
      </c>
      <c r="BS210" s="4">
        <v>149.685315</v>
      </c>
      <c r="BT210">
        <v>1243.2</v>
      </c>
      <c r="BU210" t="s">
        <v>41</v>
      </c>
      <c r="BV210" t="s">
        <v>261</v>
      </c>
      <c r="BW210" t="s">
        <v>41</v>
      </c>
      <c r="BX210" s="2">
        <v>41281</v>
      </c>
      <c r="BY210" s="2">
        <v>45168</v>
      </c>
      <c r="BZ210" t="s">
        <v>39</v>
      </c>
      <c r="CA210" t="s">
        <v>42</v>
      </c>
      <c r="CB210" s="5" t="s">
        <v>42</v>
      </c>
      <c r="CC210" s="6" t="s">
        <v>9</v>
      </c>
      <c r="CD210">
        <f t="shared" ref="CD210:CD273" si="3">ROUND(INT(BY210-BX210)/365,1)</f>
        <v>10.6</v>
      </c>
    </row>
    <row r="211" spans="1:82">
      <c r="A211" s="1">
        <v>42705</v>
      </c>
      <c r="B211" t="s">
        <v>69</v>
      </c>
      <c r="C211">
        <v>2</v>
      </c>
      <c r="D211" t="s">
        <v>91</v>
      </c>
      <c r="E211" s="4">
        <v>1225293.5999999999</v>
      </c>
      <c r="F211" s="4">
        <v>220062.73056000003</v>
      </c>
      <c r="G211" s="3">
        <v>0.17960000000000004</v>
      </c>
      <c r="H211" s="7">
        <v>3272.6858974358975</v>
      </c>
      <c r="I211" s="4">
        <v>587.77438717948723</v>
      </c>
      <c r="J211">
        <v>374.4</v>
      </c>
      <c r="K211" t="s">
        <v>11</v>
      </c>
      <c r="L211" t="s">
        <v>92</v>
      </c>
      <c r="M211" t="s">
        <v>92</v>
      </c>
      <c r="N211" s="2">
        <v>41295</v>
      </c>
      <c r="O211" s="2">
        <v>42864</v>
      </c>
      <c r="P211" t="s">
        <v>24</v>
      </c>
      <c r="Q211" t="s">
        <v>59</v>
      </c>
      <c r="R211" s="5" t="s">
        <v>59</v>
      </c>
      <c r="S211" s="6" t="s">
        <v>9</v>
      </c>
      <c r="BK211" s="1">
        <v>41821</v>
      </c>
      <c r="BL211" t="s">
        <v>7</v>
      </c>
      <c r="BM211">
        <v>1</v>
      </c>
      <c r="BN211" t="s">
        <v>262</v>
      </c>
      <c r="BO211" s="4">
        <v>711574.73999999953</v>
      </c>
      <c r="BP211" s="4">
        <v>39136.610700000005</v>
      </c>
      <c r="BQ211" s="3">
        <v>5.5000000000000042E-2</v>
      </c>
      <c r="BR211" s="7">
        <v>1027.6931542460998</v>
      </c>
      <c r="BS211" s="4">
        <v>56.523123483535535</v>
      </c>
      <c r="BT211">
        <v>692.4</v>
      </c>
      <c r="BU211" t="s">
        <v>41</v>
      </c>
      <c r="BV211" t="s">
        <v>258</v>
      </c>
      <c r="BW211" t="s">
        <v>41</v>
      </c>
      <c r="BX211" s="2">
        <v>41442</v>
      </c>
      <c r="BY211" s="2">
        <v>47285</v>
      </c>
      <c r="BZ211" t="s">
        <v>39</v>
      </c>
      <c r="CA211" t="s">
        <v>35</v>
      </c>
      <c r="CB211" s="5" t="s">
        <v>35</v>
      </c>
      <c r="CC211" s="6" t="s">
        <v>9</v>
      </c>
      <c r="CD211">
        <f t="shared" si="3"/>
        <v>16</v>
      </c>
    </row>
    <row r="212" spans="1:82">
      <c r="A212" s="1">
        <v>42461</v>
      </c>
      <c r="B212" t="s">
        <v>121</v>
      </c>
      <c r="C212">
        <v>3</v>
      </c>
      <c r="D212" t="s">
        <v>493</v>
      </c>
      <c r="E212" s="4">
        <v>490033.19999999995</v>
      </c>
      <c r="F212" s="4">
        <v>139659.462</v>
      </c>
      <c r="G212" s="3">
        <v>0.28500000000000003</v>
      </c>
      <c r="H212" s="7">
        <v>947.47331786542929</v>
      </c>
      <c r="I212" s="4">
        <v>270.02989559164735</v>
      </c>
      <c r="J212">
        <v>517.19999999999993</v>
      </c>
      <c r="K212" t="s">
        <v>11</v>
      </c>
      <c r="L212" t="s">
        <v>92</v>
      </c>
      <c r="M212" t="s">
        <v>92</v>
      </c>
      <c r="N212" s="2">
        <v>42423</v>
      </c>
      <c r="O212" s="2">
        <v>43518</v>
      </c>
      <c r="P212" t="s">
        <v>24</v>
      </c>
      <c r="Q212" t="s">
        <v>56</v>
      </c>
      <c r="R212" s="5" t="s">
        <v>56</v>
      </c>
      <c r="S212" s="6" t="s">
        <v>9</v>
      </c>
      <c r="BK212" s="1">
        <v>41821</v>
      </c>
      <c r="BL212" t="s">
        <v>7</v>
      </c>
      <c r="BM212">
        <v>1</v>
      </c>
      <c r="BN212" t="s">
        <v>265</v>
      </c>
      <c r="BO212" s="4">
        <v>404021.66400000005</v>
      </c>
      <c r="BP212" s="4">
        <v>22221.191520000004</v>
      </c>
      <c r="BQ212" s="3">
        <v>5.5E-2</v>
      </c>
      <c r="BR212" s="7">
        <v>753.20966442953033</v>
      </c>
      <c r="BS212" s="4">
        <v>41.426531543624172</v>
      </c>
      <c r="BT212">
        <v>536.4</v>
      </c>
      <c r="BU212" t="s">
        <v>41</v>
      </c>
      <c r="BV212" t="s">
        <v>258</v>
      </c>
      <c r="BW212" t="s">
        <v>41</v>
      </c>
      <c r="BX212" s="2">
        <v>41442</v>
      </c>
      <c r="BY212" s="2">
        <v>47285</v>
      </c>
      <c r="BZ212" t="s">
        <v>39</v>
      </c>
      <c r="CA212" t="s">
        <v>35</v>
      </c>
      <c r="CB212" s="5" t="s">
        <v>35</v>
      </c>
      <c r="CC212" s="6" t="s">
        <v>9</v>
      </c>
      <c r="CD212">
        <f t="shared" si="3"/>
        <v>16</v>
      </c>
    </row>
    <row r="213" spans="1:82">
      <c r="A213" s="1">
        <v>42491</v>
      </c>
      <c r="B213" t="s">
        <v>121</v>
      </c>
      <c r="C213">
        <v>3</v>
      </c>
      <c r="D213" t="s">
        <v>493</v>
      </c>
      <c r="E213" s="4">
        <v>566499.6</v>
      </c>
      <c r="F213" s="4">
        <v>139642.1514</v>
      </c>
      <c r="G213" s="3">
        <v>0.24650000000000002</v>
      </c>
      <c r="H213" s="7">
        <v>1095.3201856148494</v>
      </c>
      <c r="I213" s="4">
        <v>269.99642575406034</v>
      </c>
      <c r="J213">
        <v>517.19999999999993</v>
      </c>
      <c r="K213" t="s">
        <v>11</v>
      </c>
      <c r="L213" t="s">
        <v>92</v>
      </c>
      <c r="M213" t="s">
        <v>92</v>
      </c>
      <c r="N213" s="2">
        <v>42423</v>
      </c>
      <c r="O213" s="2">
        <v>43518</v>
      </c>
      <c r="P213" t="s">
        <v>24</v>
      </c>
      <c r="Q213" t="s">
        <v>56</v>
      </c>
      <c r="R213" s="5" t="s">
        <v>56</v>
      </c>
      <c r="S213" s="6" t="s">
        <v>9</v>
      </c>
      <c r="BK213" s="1">
        <v>41821</v>
      </c>
      <c r="BL213" t="s">
        <v>7</v>
      </c>
      <c r="BM213">
        <v>1</v>
      </c>
      <c r="BN213" t="s">
        <v>266</v>
      </c>
      <c r="BO213" s="4">
        <v>191161.63199999998</v>
      </c>
      <c r="BP213" s="4">
        <v>10513.88976</v>
      </c>
      <c r="BQ213" s="3">
        <v>5.5000000000000007E-2</v>
      </c>
      <c r="BR213" s="7">
        <v>450.00384180790957</v>
      </c>
      <c r="BS213" s="4">
        <v>24.750211299435026</v>
      </c>
      <c r="BT213">
        <v>424.8</v>
      </c>
      <c r="BU213" t="s">
        <v>41</v>
      </c>
      <c r="BV213" t="s">
        <v>258</v>
      </c>
      <c r="BW213" t="s">
        <v>41</v>
      </c>
      <c r="BX213" s="2">
        <v>41442</v>
      </c>
      <c r="BY213" s="2">
        <v>47285</v>
      </c>
      <c r="BZ213" t="s">
        <v>39</v>
      </c>
      <c r="CA213" t="s">
        <v>35</v>
      </c>
      <c r="CB213" s="5" t="s">
        <v>35</v>
      </c>
      <c r="CC213" s="6" t="s">
        <v>9</v>
      </c>
      <c r="CD213">
        <f t="shared" si="3"/>
        <v>16</v>
      </c>
    </row>
    <row r="214" spans="1:82">
      <c r="A214" s="1">
        <v>42522</v>
      </c>
      <c r="B214" t="s">
        <v>121</v>
      </c>
      <c r="C214">
        <v>3</v>
      </c>
      <c r="D214" t="s">
        <v>493</v>
      </c>
      <c r="E214" s="4">
        <v>561523.19999999995</v>
      </c>
      <c r="F214" s="4">
        <v>139650.81983999998</v>
      </c>
      <c r="G214" s="3">
        <v>0.24869999999999998</v>
      </c>
      <c r="H214" s="7">
        <v>1085.6983758700696</v>
      </c>
      <c r="I214" s="4">
        <v>270.01318607888629</v>
      </c>
      <c r="J214">
        <v>517.19999999999993</v>
      </c>
      <c r="K214" t="s">
        <v>11</v>
      </c>
      <c r="L214" t="s">
        <v>92</v>
      </c>
      <c r="M214" t="s">
        <v>92</v>
      </c>
      <c r="N214" s="2">
        <v>42423</v>
      </c>
      <c r="O214" s="2">
        <v>43518</v>
      </c>
      <c r="P214" t="s">
        <v>24</v>
      </c>
      <c r="Q214">
        <v>0.17</v>
      </c>
      <c r="R214" s="5">
        <v>0.17</v>
      </c>
      <c r="S214" s="6" t="s">
        <v>9</v>
      </c>
      <c r="BK214" s="1">
        <v>41821</v>
      </c>
      <c r="BL214" t="s">
        <v>7</v>
      </c>
      <c r="BM214">
        <v>1</v>
      </c>
      <c r="BN214" t="s">
        <v>292</v>
      </c>
      <c r="BO214" s="4">
        <v>2634134.8800000013</v>
      </c>
      <c r="BP214" s="4">
        <v>118536.06959999999</v>
      </c>
      <c r="BQ214" s="3">
        <v>4.4999999999999971E-2</v>
      </c>
      <c r="BR214" s="7">
        <v>1058.9061263868796</v>
      </c>
      <c r="BS214" s="4">
        <v>47.650775687409549</v>
      </c>
      <c r="BT214">
        <v>2487.6</v>
      </c>
      <c r="BU214" t="s">
        <v>41</v>
      </c>
      <c r="BV214" t="s">
        <v>292</v>
      </c>
      <c r="BW214" t="s">
        <v>41</v>
      </c>
      <c r="BX214" s="2">
        <v>41442</v>
      </c>
      <c r="BY214" s="2">
        <v>47285</v>
      </c>
      <c r="BZ214" t="s">
        <v>39</v>
      </c>
      <c r="CA214" t="s">
        <v>208</v>
      </c>
      <c r="CB214" s="5" t="s">
        <v>208</v>
      </c>
      <c r="CC214" s="6" t="s">
        <v>9</v>
      </c>
      <c r="CD214">
        <f t="shared" si="3"/>
        <v>16</v>
      </c>
    </row>
    <row r="215" spans="1:82">
      <c r="A215" s="1">
        <v>42552</v>
      </c>
      <c r="B215" t="s">
        <v>121</v>
      </c>
      <c r="C215">
        <v>3</v>
      </c>
      <c r="D215" t="s">
        <v>493</v>
      </c>
      <c r="E215" s="4">
        <v>388383.6</v>
      </c>
      <c r="F215" s="4">
        <v>139662.74256000001</v>
      </c>
      <c r="G215" s="3">
        <v>0.35960000000000003</v>
      </c>
      <c r="H215" s="7">
        <v>750.93503480278423</v>
      </c>
      <c r="I215" s="4">
        <v>270.03623851508127</v>
      </c>
      <c r="J215">
        <v>517.19999999999993</v>
      </c>
      <c r="K215" t="s">
        <v>11</v>
      </c>
      <c r="L215" t="s">
        <v>92</v>
      </c>
      <c r="M215" t="s">
        <v>92</v>
      </c>
      <c r="N215" s="2">
        <v>42423</v>
      </c>
      <c r="O215" s="2">
        <v>43518</v>
      </c>
      <c r="P215" t="s">
        <v>24</v>
      </c>
      <c r="Q215" t="s">
        <v>56</v>
      </c>
      <c r="R215" s="5" t="s">
        <v>56</v>
      </c>
      <c r="S215" s="6" t="s">
        <v>9</v>
      </c>
      <c r="BK215" s="1">
        <v>41852</v>
      </c>
      <c r="BL215" t="s">
        <v>7</v>
      </c>
      <c r="BM215">
        <v>1</v>
      </c>
      <c r="BN215" t="s">
        <v>8</v>
      </c>
      <c r="BO215" s="4">
        <v>6680845.2000000002</v>
      </c>
      <c r="BP215" s="4">
        <v>298633.78043999994</v>
      </c>
      <c r="BQ215" s="3">
        <v>4.469999999999999E-2</v>
      </c>
      <c r="BR215" s="7">
        <v>1871.3852100840336</v>
      </c>
      <c r="BS215" s="4">
        <v>83.650918890756287</v>
      </c>
      <c r="BT215">
        <v>3570</v>
      </c>
      <c r="BU215" t="s">
        <v>11</v>
      </c>
      <c r="BV215" t="s">
        <v>12</v>
      </c>
      <c r="BW215" t="s">
        <v>10</v>
      </c>
      <c r="BX215" s="2">
        <v>41365</v>
      </c>
      <c r="BY215" s="2">
        <v>48646</v>
      </c>
      <c r="BZ215" t="s">
        <v>14</v>
      </c>
      <c r="CA215" t="s">
        <v>9</v>
      </c>
      <c r="CB215" s="5" t="s">
        <v>9</v>
      </c>
      <c r="CC215" s="6" t="s">
        <v>9</v>
      </c>
      <c r="CD215">
        <f t="shared" si="3"/>
        <v>19.899999999999999</v>
      </c>
    </row>
    <row r="216" spans="1:82">
      <c r="A216" s="1">
        <v>42583</v>
      </c>
      <c r="B216" t="s">
        <v>121</v>
      </c>
      <c r="C216">
        <v>3</v>
      </c>
      <c r="D216" t="s">
        <v>493</v>
      </c>
      <c r="E216" s="4">
        <v>269426.39999999997</v>
      </c>
      <c r="F216" s="4">
        <v>146891.27327999999</v>
      </c>
      <c r="G216" s="3">
        <v>0.54520000000000002</v>
      </c>
      <c r="H216" s="7">
        <v>520.93271461716938</v>
      </c>
      <c r="I216" s="4">
        <v>284.01251600928077</v>
      </c>
      <c r="J216">
        <v>517.19999999999993</v>
      </c>
      <c r="K216" t="s">
        <v>11</v>
      </c>
      <c r="L216" t="s">
        <v>92</v>
      </c>
      <c r="M216" t="s">
        <v>92</v>
      </c>
      <c r="N216" s="2">
        <v>42423</v>
      </c>
      <c r="O216" s="2">
        <v>43518</v>
      </c>
      <c r="P216" t="s">
        <v>24</v>
      </c>
      <c r="Q216" t="s">
        <v>56</v>
      </c>
      <c r="R216" s="5" t="s">
        <v>56</v>
      </c>
      <c r="S216" s="6" t="s">
        <v>9</v>
      </c>
      <c r="BK216" s="1">
        <v>41852</v>
      </c>
      <c r="BL216" t="s">
        <v>7</v>
      </c>
      <c r="BM216">
        <v>1</v>
      </c>
      <c r="BN216" t="s">
        <v>257</v>
      </c>
      <c r="BO216" s="4">
        <v>376797.49199999974</v>
      </c>
      <c r="BP216" s="4">
        <v>20723.862059999999</v>
      </c>
      <c r="BQ216" s="3">
        <v>5.5000000000000035E-2</v>
      </c>
      <c r="BR216" s="7">
        <v>615.68217647058782</v>
      </c>
      <c r="BS216" s="4">
        <v>33.862519705882349</v>
      </c>
      <c r="BT216">
        <v>612</v>
      </c>
      <c r="BU216" t="s">
        <v>41</v>
      </c>
      <c r="BV216" t="s">
        <v>258</v>
      </c>
      <c r="BW216" t="s">
        <v>41</v>
      </c>
      <c r="BX216" s="2">
        <v>41442</v>
      </c>
      <c r="BY216" s="2">
        <v>47285</v>
      </c>
      <c r="BZ216" t="s">
        <v>39</v>
      </c>
      <c r="CA216" t="s">
        <v>35</v>
      </c>
      <c r="CB216" s="5" t="s">
        <v>35</v>
      </c>
      <c r="CC216" s="6" t="s">
        <v>9</v>
      </c>
      <c r="CD216">
        <f t="shared" si="3"/>
        <v>16</v>
      </c>
    </row>
    <row r="217" spans="1:82">
      <c r="A217" s="1">
        <v>42614</v>
      </c>
      <c r="B217" t="s">
        <v>121</v>
      </c>
      <c r="C217">
        <v>3</v>
      </c>
      <c r="D217" t="s">
        <v>493</v>
      </c>
      <c r="E217" s="4">
        <v>472956</v>
      </c>
      <c r="F217" s="4">
        <v>146900.13360000003</v>
      </c>
      <c r="G217" s="3">
        <v>0.31060000000000004</v>
      </c>
      <c r="H217" s="7">
        <v>914.45475638051062</v>
      </c>
      <c r="I217" s="4">
        <v>284.02964733178663</v>
      </c>
      <c r="J217">
        <v>517.19999999999993</v>
      </c>
      <c r="K217" t="s">
        <v>11</v>
      </c>
      <c r="L217" t="s">
        <v>92</v>
      </c>
      <c r="M217" t="s">
        <v>92</v>
      </c>
      <c r="N217" s="2">
        <v>42423</v>
      </c>
      <c r="O217" s="2">
        <v>43518</v>
      </c>
      <c r="P217" t="s">
        <v>24</v>
      </c>
      <c r="Q217" t="s">
        <v>56</v>
      </c>
      <c r="R217" s="5" t="s">
        <v>56</v>
      </c>
      <c r="S217" s="6" t="s">
        <v>9</v>
      </c>
      <c r="BK217" s="1">
        <v>41852</v>
      </c>
      <c r="BL217" t="s">
        <v>7</v>
      </c>
      <c r="BM217">
        <v>1</v>
      </c>
      <c r="BN217" t="s">
        <v>259</v>
      </c>
      <c r="BO217" s="4">
        <v>518132.01600000041</v>
      </c>
      <c r="BP217" s="4">
        <v>28497.260880000002</v>
      </c>
      <c r="BQ217" s="3">
        <v>5.4999999999999959E-2</v>
      </c>
      <c r="BR217" s="7">
        <v>1087.5986901763233</v>
      </c>
      <c r="BS217" s="4">
        <v>59.817927959697741</v>
      </c>
      <c r="BT217">
        <v>476.4</v>
      </c>
      <c r="BU217" t="s">
        <v>41</v>
      </c>
      <c r="BV217" t="s">
        <v>258</v>
      </c>
      <c r="BW217" t="s">
        <v>41</v>
      </c>
      <c r="BX217" s="2">
        <v>41442</v>
      </c>
      <c r="BY217" s="2">
        <v>47285</v>
      </c>
      <c r="BZ217" t="s">
        <v>39</v>
      </c>
      <c r="CA217" t="s">
        <v>35</v>
      </c>
      <c r="CB217" s="5" t="s">
        <v>35</v>
      </c>
      <c r="CC217" s="6" t="s">
        <v>9</v>
      </c>
      <c r="CD217">
        <f t="shared" si="3"/>
        <v>16</v>
      </c>
    </row>
    <row r="218" spans="1:82">
      <c r="A218" s="1">
        <v>42644</v>
      </c>
      <c r="B218" t="s">
        <v>121</v>
      </c>
      <c r="C218">
        <v>3</v>
      </c>
      <c r="D218" t="s">
        <v>493</v>
      </c>
      <c r="E218" s="4">
        <v>851941.2</v>
      </c>
      <c r="F218" s="4">
        <v>179504.01083999997</v>
      </c>
      <c r="G218" s="3">
        <v>0.21069999999999997</v>
      </c>
      <c r="H218" s="7">
        <v>1647.218097447796</v>
      </c>
      <c r="I218" s="4">
        <v>347.06885313225058</v>
      </c>
      <c r="J218">
        <v>517.19999999999993</v>
      </c>
      <c r="K218" t="s">
        <v>11</v>
      </c>
      <c r="L218" t="s">
        <v>92</v>
      </c>
      <c r="M218" t="s">
        <v>92</v>
      </c>
      <c r="N218" s="2">
        <v>42423</v>
      </c>
      <c r="O218" s="2">
        <v>43518</v>
      </c>
      <c r="P218" t="s">
        <v>24</v>
      </c>
      <c r="Q218" t="s">
        <v>56</v>
      </c>
      <c r="R218" s="5" t="s">
        <v>56</v>
      </c>
      <c r="S218" s="6" t="s">
        <v>9</v>
      </c>
      <c r="BK218" s="1">
        <v>41852</v>
      </c>
      <c r="BL218" t="s">
        <v>7</v>
      </c>
      <c r="BM218">
        <v>1</v>
      </c>
      <c r="BN218" t="s">
        <v>261</v>
      </c>
      <c r="BO218" s="4">
        <v>1660157.9519999998</v>
      </c>
      <c r="BP218" s="4">
        <v>157715.00544000001</v>
      </c>
      <c r="BQ218" s="3">
        <v>9.5000000000000015E-2</v>
      </c>
      <c r="BR218" s="7">
        <v>1335.3908880308879</v>
      </c>
      <c r="BS218" s="4">
        <v>126.86213436293437</v>
      </c>
      <c r="BT218">
        <v>1243.2</v>
      </c>
      <c r="BU218" t="s">
        <v>41</v>
      </c>
      <c r="BV218" t="s">
        <v>261</v>
      </c>
      <c r="BW218" t="s">
        <v>41</v>
      </c>
      <c r="BX218" s="2">
        <v>41281</v>
      </c>
      <c r="BY218" s="2">
        <v>45168</v>
      </c>
      <c r="BZ218" t="s">
        <v>39</v>
      </c>
      <c r="CA218" t="s">
        <v>42</v>
      </c>
      <c r="CB218" s="5" t="s">
        <v>42</v>
      </c>
      <c r="CC218" s="6" t="s">
        <v>9</v>
      </c>
      <c r="CD218">
        <f t="shared" si="3"/>
        <v>10.6</v>
      </c>
    </row>
    <row r="219" spans="1:82">
      <c r="A219" s="1">
        <v>42675</v>
      </c>
      <c r="B219" t="s">
        <v>121</v>
      </c>
      <c r="C219">
        <v>3</v>
      </c>
      <c r="D219" t="s">
        <v>493</v>
      </c>
      <c r="E219" s="4">
        <v>913496.4</v>
      </c>
      <c r="F219" s="4">
        <v>190463.9994</v>
      </c>
      <c r="G219" s="3">
        <v>0.20849999999999999</v>
      </c>
      <c r="H219" s="7">
        <v>1766.2343387471001</v>
      </c>
      <c r="I219" s="4">
        <v>368.25985962877036</v>
      </c>
      <c r="J219">
        <v>517.19999999999993</v>
      </c>
      <c r="K219" t="s">
        <v>11</v>
      </c>
      <c r="L219" t="s">
        <v>92</v>
      </c>
      <c r="M219" t="s">
        <v>92</v>
      </c>
      <c r="N219" s="2">
        <v>42423</v>
      </c>
      <c r="O219" s="2">
        <v>43518</v>
      </c>
      <c r="P219" t="s">
        <v>24</v>
      </c>
      <c r="Q219" t="s">
        <v>56</v>
      </c>
      <c r="R219" s="5" t="s">
        <v>56</v>
      </c>
      <c r="S219" s="6" t="s">
        <v>9</v>
      </c>
      <c r="BK219" s="1">
        <v>41852</v>
      </c>
      <c r="BL219" t="s">
        <v>7</v>
      </c>
      <c r="BM219">
        <v>1</v>
      </c>
      <c r="BN219" t="s">
        <v>262</v>
      </c>
      <c r="BO219" s="4">
        <v>830707.99199999962</v>
      </c>
      <c r="BP219" s="4">
        <v>45688.939559999999</v>
      </c>
      <c r="BQ219" s="3">
        <v>5.5000000000000021E-2</v>
      </c>
      <c r="BR219" s="7">
        <v>1199.7515771230499</v>
      </c>
      <c r="BS219" s="4">
        <v>65.986336741767758</v>
      </c>
      <c r="BT219">
        <v>692.4</v>
      </c>
      <c r="BU219" t="s">
        <v>41</v>
      </c>
      <c r="BV219" t="s">
        <v>258</v>
      </c>
      <c r="BW219" t="s">
        <v>41</v>
      </c>
      <c r="BX219" s="2">
        <v>41442</v>
      </c>
      <c r="BY219" s="2">
        <v>47285</v>
      </c>
      <c r="BZ219" t="s">
        <v>39</v>
      </c>
      <c r="CA219" t="s">
        <v>35</v>
      </c>
      <c r="CB219" s="5" t="s">
        <v>35</v>
      </c>
      <c r="CC219" s="6" t="s">
        <v>9</v>
      </c>
      <c r="CD219">
        <f t="shared" si="3"/>
        <v>16</v>
      </c>
    </row>
    <row r="220" spans="1:82">
      <c r="A220" s="1">
        <v>42705</v>
      </c>
      <c r="B220" t="s">
        <v>121</v>
      </c>
      <c r="C220">
        <v>3</v>
      </c>
      <c r="D220" t="s">
        <v>493</v>
      </c>
      <c r="E220" s="4">
        <v>1127698.8</v>
      </c>
      <c r="F220" s="4">
        <v>228697.31664</v>
      </c>
      <c r="G220" s="3">
        <v>0.20280000000000001</v>
      </c>
      <c r="H220" s="7">
        <v>2180.3921113689098</v>
      </c>
      <c r="I220" s="4">
        <v>442.1835201856149</v>
      </c>
      <c r="J220">
        <v>517.19999999999993</v>
      </c>
      <c r="K220" t="s">
        <v>11</v>
      </c>
      <c r="L220" t="s">
        <v>92</v>
      </c>
      <c r="M220" t="s">
        <v>92</v>
      </c>
      <c r="N220" s="2">
        <v>42423</v>
      </c>
      <c r="O220" s="2">
        <v>43518</v>
      </c>
      <c r="P220" t="s">
        <v>24</v>
      </c>
      <c r="Q220" t="s">
        <v>56</v>
      </c>
      <c r="R220" s="5" t="s">
        <v>56</v>
      </c>
      <c r="S220" s="6" t="s">
        <v>9</v>
      </c>
      <c r="BK220" s="1">
        <v>41852</v>
      </c>
      <c r="BL220" t="s">
        <v>7</v>
      </c>
      <c r="BM220">
        <v>1</v>
      </c>
      <c r="BN220" t="s">
        <v>265</v>
      </c>
      <c r="BO220" s="4">
        <v>435877.11599999992</v>
      </c>
      <c r="BP220" s="4">
        <v>23973.241379999999</v>
      </c>
      <c r="BQ220" s="3">
        <v>5.5000000000000007E-2</v>
      </c>
      <c r="BR220" s="7">
        <v>812.59715883668889</v>
      </c>
      <c r="BS220" s="4">
        <v>44.692843736017899</v>
      </c>
      <c r="BT220">
        <v>536.4</v>
      </c>
      <c r="BU220" t="s">
        <v>41</v>
      </c>
      <c r="BV220" t="s">
        <v>258</v>
      </c>
      <c r="BW220" t="s">
        <v>41</v>
      </c>
      <c r="BX220" s="2">
        <v>41442</v>
      </c>
      <c r="BY220" s="2">
        <v>47285</v>
      </c>
      <c r="BZ220" t="s">
        <v>39</v>
      </c>
      <c r="CA220" t="s">
        <v>35</v>
      </c>
      <c r="CB220" s="5" t="s">
        <v>35</v>
      </c>
      <c r="CC220" s="6" t="s">
        <v>9</v>
      </c>
      <c r="CD220">
        <f t="shared" si="3"/>
        <v>16</v>
      </c>
    </row>
    <row r="221" spans="1:82">
      <c r="BK221" s="1">
        <v>41852</v>
      </c>
      <c r="BL221" t="s">
        <v>7</v>
      </c>
      <c r="BM221">
        <v>1</v>
      </c>
      <c r="BN221" t="s">
        <v>266</v>
      </c>
      <c r="BO221" s="4">
        <v>241649.31600000005</v>
      </c>
      <c r="BP221" s="4">
        <v>13290.712379999999</v>
      </c>
      <c r="BQ221" s="3">
        <v>5.4999999999999986E-2</v>
      </c>
      <c r="BR221" s="7">
        <v>568.85432203389837</v>
      </c>
      <c r="BS221" s="4">
        <v>31.286987711864402</v>
      </c>
      <c r="BT221">
        <v>424.8</v>
      </c>
      <c r="BU221" t="s">
        <v>41</v>
      </c>
      <c r="BV221" t="s">
        <v>258</v>
      </c>
      <c r="BW221" t="s">
        <v>41</v>
      </c>
      <c r="BX221" s="2">
        <v>41442</v>
      </c>
      <c r="BY221" s="2">
        <v>47285</v>
      </c>
      <c r="BZ221" t="s">
        <v>39</v>
      </c>
      <c r="CA221" t="s">
        <v>35</v>
      </c>
      <c r="CB221" s="5" t="s">
        <v>35</v>
      </c>
      <c r="CC221" s="6" t="s">
        <v>9</v>
      </c>
      <c r="CD221">
        <f t="shared" si="3"/>
        <v>16</v>
      </c>
    </row>
    <row r="222" spans="1:82">
      <c r="BK222" s="1">
        <v>41852</v>
      </c>
      <c r="BL222" t="s">
        <v>7</v>
      </c>
      <c r="BM222">
        <v>1</v>
      </c>
      <c r="BN222" t="s">
        <v>292</v>
      </c>
      <c r="BO222" s="4">
        <v>2712236.3640000015</v>
      </c>
      <c r="BP222" s="4">
        <v>122050.63638</v>
      </c>
      <c r="BQ222" s="3">
        <v>4.4999999999999978E-2</v>
      </c>
      <c r="BR222" s="7">
        <v>1090.3024457308254</v>
      </c>
      <c r="BS222" s="4">
        <v>49.063610057887118</v>
      </c>
      <c r="BT222">
        <v>2487.6</v>
      </c>
      <c r="BU222" t="s">
        <v>41</v>
      </c>
      <c r="BV222" t="s">
        <v>292</v>
      </c>
      <c r="BW222" t="s">
        <v>41</v>
      </c>
      <c r="BX222" s="2">
        <v>41442</v>
      </c>
      <c r="BY222" s="2">
        <v>47285</v>
      </c>
      <c r="BZ222" t="s">
        <v>39</v>
      </c>
      <c r="CA222" t="s">
        <v>208</v>
      </c>
      <c r="CB222" s="5" t="s">
        <v>208</v>
      </c>
      <c r="CC222" s="6" t="s">
        <v>9</v>
      </c>
      <c r="CD222">
        <f t="shared" si="3"/>
        <v>16</v>
      </c>
    </row>
    <row r="223" spans="1:82">
      <c r="BK223" s="1">
        <v>41883</v>
      </c>
      <c r="BL223" t="s">
        <v>7</v>
      </c>
      <c r="BM223">
        <v>1</v>
      </c>
      <c r="BN223" t="s">
        <v>8</v>
      </c>
      <c r="BO223" s="4">
        <v>5860189.2000000002</v>
      </c>
      <c r="BP223" s="4">
        <v>298869.64920000004</v>
      </c>
      <c r="BQ223" s="3">
        <v>5.1000000000000004E-2</v>
      </c>
      <c r="BR223" s="7">
        <v>1641.5095798319328</v>
      </c>
      <c r="BS223" s="4">
        <v>83.716988571428587</v>
      </c>
      <c r="BT223">
        <v>3570</v>
      </c>
      <c r="BU223" t="s">
        <v>11</v>
      </c>
      <c r="BV223" t="s">
        <v>12</v>
      </c>
      <c r="BW223" t="s">
        <v>10</v>
      </c>
      <c r="BX223" s="2">
        <v>41365</v>
      </c>
      <c r="BY223" s="2">
        <v>48646</v>
      </c>
      <c r="BZ223" t="s">
        <v>14</v>
      </c>
      <c r="CA223" t="s">
        <v>9</v>
      </c>
      <c r="CB223" s="5" t="s">
        <v>9</v>
      </c>
      <c r="CC223" s="6" t="s">
        <v>9</v>
      </c>
      <c r="CD223">
        <f t="shared" si="3"/>
        <v>19.899999999999999</v>
      </c>
    </row>
    <row r="224" spans="1:82">
      <c r="BK224" s="1">
        <v>41883</v>
      </c>
      <c r="BL224" t="s">
        <v>7</v>
      </c>
      <c r="BM224">
        <v>1</v>
      </c>
      <c r="BN224" t="s">
        <v>257</v>
      </c>
      <c r="BO224" s="4">
        <v>489691.57199999993</v>
      </c>
      <c r="BP224" s="4">
        <v>26933.036459999999</v>
      </c>
      <c r="BQ224" s="3">
        <v>5.5000000000000007E-2</v>
      </c>
      <c r="BR224" s="7">
        <v>800.14962745098023</v>
      </c>
      <c r="BS224" s="4">
        <v>44.008229509803918</v>
      </c>
      <c r="BT224">
        <v>612</v>
      </c>
      <c r="BU224" t="s">
        <v>41</v>
      </c>
      <c r="BV224" t="s">
        <v>258</v>
      </c>
      <c r="BW224" t="s">
        <v>41</v>
      </c>
      <c r="BX224" s="2">
        <v>41442</v>
      </c>
      <c r="BY224" s="2">
        <v>47285</v>
      </c>
      <c r="BZ224" t="s">
        <v>39</v>
      </c>
      <c r="CA224" t="s">
        <v>35</v>
      </c>
      <c r="CB224" s="5" t="s">
        <v>35</v>
      </c>
      <c r="CC224" s="6" t="s">
        <v>9</v>
      </c>
      <c r="CD224">
        <f t="shared" si="3"/>
        <v>16</v>
      </c>
    </row>
    <row r="225" spans="63:82">
      <c r="BK225" s="1">
        <v>41883</v>
      </c>
      <c r="BL225" t="s">
        <v>7</v>
      </c>
      <c r="BM225">
        <v>1</v>
      </c>
      <c r="BN225" t="s">
        <v>259</v>
      </c>
      <c r="BO225" s="4">
        <v>422142.76799999987</v>
      </c>
      <c r="BP225" s="4">
        <v>23217.85224</v>
      </c>
      <c r="BQ225" s="3">
        <v>5.5000000000000021E-2</v>
      </c>
      <c r="BR225" s="7">
        <v>886.10992443324915</v>
      </c>
      <c r="BS225" s="4">
        <v>48.73604584382872</v>
      </c>
      <c r="BT225">
        <v>476.4</v>
      </c>
      <c r="BU225" t="s">
        <v>41</v>
      </c>
      <c r="BV225" t="s">
        <v>258</v>
      </c>
      <c r="BW225" t="s">
        <v>41</v>
      </c>
      <c r="BX225" s="2">
        <v>41442</v>
      </c>
      <c r="BY225" s="2">
        <v>47285</v>
      </c>
      <c r="BZ225" t="s">
        <v>39</v>
      </c>
      <c r="CA225" t="s">
        <v>35</v>
      </c>
      <c r="CB225" s="5" t="s">
        <v>35</v>
      </c>
      <c r="CC225" s="6" t="s">
        <v>9</v>
      </c>
      <c r="CD225">
        <f t="shared" si="3"/>
        <v>16</v>
      </c>
    </row>
    <row r="226" spans="63:82">
      <c r="BK226" s="1">
        <v>41883</v>
      </c>
      <c r="BL226" t="s">
        <v>7</v>
      </c>
      <c r="BM226">
        <v>1</v>
      </c>
      <c r="BN226" t="s">
        <v>261</v>
      </c>
      <c r="BO226" s="4">
        <v>2184971.2560000001</v>
      </c>
      <c r="BP226" s="4">
        <v>199706.37279840003</v>
      </c>
      <c r="BQ226" s="3">
        <v>9.1400000000000009E-2</v>
      </c>
      <c r="BR226" s="7">
        <v>1757.5380115830117</v>
      </c>
      <c r="BS226" s="4">
        <v>160.63897425868728</v>
      </c>
      <c r="BT226">
        <v>1243.2</v>
      </c>
      <c r="BU226" t="s">
        <v>41</v>
      </c>
      <c r="BV226" t="s">
        <v>261</v>
      </c>
      <c r="BW226" t="s">
        <v>41</v>
      </c>
      <c r="BX226" s="2">
        <v>41281</v>
      </c>
      <c r="BY226" s="2">
        <v>45168</v>
      </c>
      <c r="BZ226" t="s">
        <v>39</v>
      </c>
      <c r="CA226" t="s">
        <v>42</v>
      </c>
      <c r="CB226" s="5" t="s">
        <v>42</v>
      </c>
      <c r="CC226" s="6" t="s">
        <v>9</v>
      </c>
      <c r="CD226">
        <f t="shared" si="3"/>
        <v>10.6</v>
      </c>
    </row>
    <row r="227" spans="63:82">
      <c r="BK227" s="1">
        <v>41883</v>
      </c>
      <c r="BL227" t="s">
        <v>7</v>
      </c>
      <c r="BM227">
        <v>1</v>
      </c>
      <c r="BN227" t="s">
        <v>262</v>
      </c>
      <c r="BO227" s="4">
        <v>893857.00799999968</v>
      </c>
      <c r="BP227" s="4">
        <v>49162.135439999998</v>
      </c>
      <c r="BQ227" s="3">
        <v>5.5000000000000014E-2</v>
      </c>
      <c r="BR227" s="7">
        <v>1290.9546620450603</v>
      </c>
      <c r="BS227" s="4">
        <v>71.00250641247834</v>
      </c>
      <c r="BT227">
        <v>692.4</v>
      </c>
      <c r="BU227" t="s">
        <v>41</v>
      </c>
      <c r="BV227" t="s">
        <v>258</v>
      </c>
      <c r="BW227" t="s">
        <v>41</v>
      </c>
      <c r="BX227" s="2">
        <v>41442</v>
      </c>
      <c r="BY227" s="2">
        <v>47285</v>
      </c>
      <c r="BZ227" t="s">
        <v>39</v>
      </c>
      <c r="CA227" t="s">
        <v>35</v>
      </c>
      <c r="CB227" s="5" t="s">
        <v>35</v>
      </c>
      <c r="CC227" s="6" t="s">
        <v>9</v>
      </c>
      <c r="CD227">
        <f t="shared" si="3"/>
        <v>16</v>
      </c>
    </row>
    <row r="228" spans="63:82">
      <c r="BK228" s="1">
        <v>41883</v>
      </c>
      <c r="BL228" t="s">
        <v>7</v>
      </c>
      <c r="BM228">
        <v>1</v>
      </c>
      <c r="BN228" t="s">
        <v>265</v>
      </c>
      <c r="BO228" s="4">
        <v>529184.49600000004</v>
      </c>
      <c r="BP228" s="4">
        <v>29105.147280000001</v>
      </c>
      <c r="BQ228" s="3">
        <v>5.5E-2</v>
      </c>
      <c r="BR228" s="7">
        <v>986.54827740492181</v>
      </c>
      <c r="BS228" s="4">
        <v>54.260155257270696</v>
      </c>
      <c r="BT228">
        <v>536.4</v>
      </c>
      <c r="BU228" t="s">
        <v>41</v>
      </c>
      <c r="BV228" t="s">
        <v>258</v>
      </c>
      <c r="BW228" t="s">
        <v>41</v>
      </c>
      <c r="BX228" s="2">
        <v>41442</v>
      </c>
      <c r="BY228" s="2">
        <v>47285</v>
      </c>
      <c r="BZ228" t="s">
        <v>39</v>
      </c>
      <c r="CA228" t="s">
        <v>35</v>
      </c>
      <c r="CB228" s="5" t="s">
        <v>35</v>
      </c>
      <c r="CC228" s="6" t="s">
        <v>9</v>
      </c>
      <c r="CD228">
        <f t="shared" si="3"/>
        <v>16</v>
      </c>
    </row>
    <row r="229" spans="63:82">
      <c r="BK229" s="1">
        <v>41883</v>
      </c>
      <c r="BL229" t="s">
        <v>7</v>
      </c>
      <c r="BM229">
        <v>1</v>
      </c>
      <c r="BN229" t="s">
        <v>266</v>
      </c>
      <c r="BO229" s="4">
        <v>198937.82399999999</v>
      </c>
      <c r="BP229" s="4">
        <v>10941.580319999999</v>
      </c>
      <c r="BQ229" s="3">
        <v>5.5E-2</v>
      </c>
      <c r="BR229" s="7">
        <v>468.30937853107343</v>
      </c>
      <c r="BS229" s="4">
        <v>25.757015819209037</v>
      </c>
      <c r="BT229">
        <v>424.8</v>
      </c>
      <c r="BU229" t="s">
        <v>41</v>
      </c>
      <c r="BV229" t="s">
        <v>258</v>
      </c>
      <c r="BW229" t="s">
        <v>41</v>
      </c>
      <c r="BX229" s="2">
        <v>41442</v>
      </c>
      <c r="BY229" s="2">
        <v>47285</v>
      </c>
      <c r="BZ229" t="s">
        <v>39</v>
      </c>
      <c r="CA229" t="s">
        <v>35</v>
      </c>
      <c r="CB229" s="5" t="s">
        <v>35</v>
      </c>
      <c r="CC229" s="6" t="s">
        <v>9</v>
      </c>
      <c r="CD229">
        <f t="shared" si="3"/>
        <v>16</v>
      </c>
    </row>
    <row r="230" spans="63:82">
      <c r="BK230" s="1">
        <v>41883</v>
      </c>
      <c r="BL230" t="s">
        <v>7</v>
      </c>
      <c r="BM230">
        <v>1</v>
      </c>
      <c r="BN230" t="s">
        <v>292</v>
      </c>
      <c r="BO230" s="4">
        <v>3182219.5800000015</v>
      </c>
      <c r="BP230" s="4">
        <v>143199.8811</v>
      </c>
      <c r="BQ230" s="3">
        <v>4.4999999999999978E-2</v>
      </c>
      <c r="BR230" s="7">
        <v>1279.2328268210329</v>
      </c>
      <c r="BS230" s="4">
        <v>57.565477206946454</v>
      </c>
      <c r="BT230">
        <v>2487.6</v>
      </c>
      <c r="BU230" t="s">
        <v>41</v>
      </c>
      <c r="BV230" t="s">
        <v>292</v>
      </c>
      <c r="BW230" t="s">
        <v>41</v>
      </c>
      <c r="BX230" s="2">
        <v>41442</v>
      </c>
      <c r="BY230" s="2">
        <v>47285</v>
      </c>
      <c r="BZ230" t="s">
        <v>39</v>
      </c>
      <c r="CA230" t="s">
        <v>208</v>
      </c>
      <c r="CB230" s="5" t="s">
        <v>208</v>
      </c>
      <c r="CC230" s="6" t="s">
        <v>9</v>
      </c>
      <c r="CD230">
        <f t="shared" si="3"/>
        <v>16</v>
      </c>
    </row>
    <row r="231" spans="63:82">
      <c r="BK231" s="1">
        <v>41913</v>
      </c>
      <c r="BL231" t="s">
        <v>7</v>
      </c>
      <c r="BM231">
        <v>1</v>
      </c>
      <c r="BN231" t="s">
        <v>8</v>
      </c>
      <c r="BO231" s="4">
        <v>7422526.7999999998</v>
      </c>
      <c r="BP231" s="4">
        <v>298385.57736000005</v>
      </c>
      <c r="BQ231" s="3">
        <v>4.0200000000000007E-2</v>
      </c>
      <c r="BR231" s="7">
        <v>2079.1391596638655</v>
      </c>
      <c r="BS231" s="4">
        <v>83.581394218487404</v>
      </c>
      <c r="BT231">
        <v>3570</v>
      </c>
      <c r="BU231" t="s">
        <v>11</v>
      </c>
      <c r="BV231" t="s">
        <v>12</v>
      </c>
      <c r="BW231" t="s">
        <v>10</v>
      </c>
      <c r="BX231" s="2">
        <v>41365</v>
      </c>
      <c r="BY231" s="2">
        <v>48646</v>
      </c>
      <c r="BZ231" t="s">
        <v>14</v>
      </c>
      <c r="CA231" t="s">
        <v>9</v>
      </c>
      <c r="CB231" s="5" t="s">
        <v>9</v>
      </c>
      <c r="CC231" s="6" t="s">
        <v>9</v>
      </c>
      <c r="CD231">
        <f t="shared" si="3"/>
        <v>19.899999999999999</v>
      </c>
    </row>
    <row r="232" spans="63:82">
      <c r="BK232" s="1">
        <v>41913</v>
      </c>
      <c r="BL232" t="s">
        <v>7</v>
      </c>
      <c r="BM232">
        <v>1</v>
      </c>
      <c r="BN232" t="s">
        <v>257</v>
      </c>
      <c r="BO232" s="4">
        <v>692419.67999999982</v>
      </c>
      <c r="BP232" s="4">
        <v>38083.082399999999</v>
      </c>
      <c r="BQ232" s="3">
        <v>5.5000000000000014E-2</v>
      </c>
      <c r="BR232" s="7">
        <v>1131.4047058823526</v>
      </c>
      <c r="BS232" s="4">
        <v>62.227258823529411</v>
      </c>
      <c r="BT232">
        <v>612</v>
      </c>
      <c r="BU232" t="s">
        <v>41</v>
      </c>
      <c r="BV232" t="s">
        <v>258</v>
      </c>
      <c r="BW232" t="s">
        <v>41</v>
      </c>
      <c r="BX232" s="2">
        <v>41442</v>
      </c>
      <c r="BY232" s="2">
        <v>47285</v>
      </c>
      <c r="BZ232" t="s">
        <v>39</v>
      </c>
      <c r="CA232" t="s">
        <v>35</v>
      </c>
      <c r="CB232" s="5" t="s">
        <v>35</v>
      </c>
      <c r="CC232" s="6" t="s">
        <v>9</v>
      </c>
      <c r="CD232">
        <f t="shared" si="3"/>
        <v>16</v>
      </c>
    </row>
    <row r="233" spans="63:82">
      <c r="BK233" s="1">
        <v>41913</v>
      </c>
      <c r="BL233" t="s">
        <v>7</v>
      </c>
      <c r="BM233">
        <v>1</v>
      </c>
      <c r="BN233" t="s">
        <v>259</v>
      </c>
      <c r="BO233" s="4">
        <v>514654.24799999991</v>
      </c>
      <c r="BP233" s="4">
        <v>28305.983640000002</v>
      </c>
      <c r="BQ233" s="3">
        <v>5.5000000000000014E-2</v>
      </c>
      <c r="BR233" s="7">
        <v>1080.2985894206547</v>
      </c>
      <c r="BS233" s="4">
        <v>59.41642241813603</v>
      </c>
      <c r="BT233">
        <v>476.4</v>
      </c>
      <c r="BU233" t="s">
        <v>41</v>
      </c>
      <c r="BV233" t="s">
        <v>258</v>
      </c>
      <c r="BW233" t="s">
        <v>41</v>
      </c>
      <c r="BX233" s="2">
        <v>41442</v>
      </c>
      <c r="BY233" s="2">
        <v>47285</v>
      </c>
      <c r="BZ233" t="s">
        <v>39</v>
      </c>
      <c r="CA233" t="s">
        <v>35</v>
      </c>
      <c r="CB233" s="5" t="s">
        <v>35</v>
      </c>
      <c r="CC233" s="6" t="s">
        <v>9</v>
      </c>
      <c r="CD233">
        <f t="shared" si="3"/>
        <v>16</v>
      </c>
    </row>
    <row r="234" spans="63:82">
      <c r="BK234" s="1">
        <v>41913</v>
      </c>
      <c r="BL234" t="s">
        <v>7</v>
      </c>
      <c r="BM234">
        <v>1</v>
      </c>
      <c r="BN234" t="s">
        <v>261</v>
      </c>
      <c r="BO234" s="4">
        <v>3187607.1839999999</v>
      </c>
      <c r="BP234" s="4">
        <v>279871.91075519996</v>
      </c>
      <c r="BQ234" s="3">
        <v>8.7799999999999989E-2</v>
      </c>
      <c r="BR234" s="7">
        <v>2564.0340926640924</v>
      </c>
      <c r="BS234" s="4">
        <v>225.1221933359073</v>
      </c>
      <c r="BT234">
        <v>1243.2</v>
      </c>
      <c r="BU234" t="s">
        <v>41</v>
      </c>
      <c r="BV234" t="s">
        <v>261</v>
      </c>
      <c r="BW234" t="s">
        <v>41</v>
      </c>
      <c r="BX234" s="2">
        <v>41281</v>
      </c>
      <c r="BY234" s="2">
        <v>45168</v>
      </c>
      <c r="BZ234" t="s">
        <v>39</v>
      </c>
      <c r="CA234" t="s">
        <v>42</v>
      </c>
      <c r="CB234" s="5" t="s">
        <v>42</v>
      </c>
      <c r="CC234" s="6" t="s">
        <v>9</v>
      </c>
      <c r="CD234">
        <f t="shared" si="3"/>
        <v>10.6</v>
      </c>
    </row>
    <row r="235" spans="63:82">
      <c r="BK235" s="1">
        <v>41913</v>
      </c>
      <c r="BL235" t="s">
        <v>7</v>
      </c>
      <c r="BM235">
        <v>1</v>
      </c>
      <c r="BN235" t="s">
        <v>262</v>
      </c>
      <c r="BO235" s="4">
        <v>1144406.5079999994</v>
      </c>
      <c r="BP235" s="4">
        <v>62942.357940000002</v>
      </c>
      <c r="BQ235" s="3">
        <v>5.5000000000000028E-2</v>
      </c>
      <c r="BR235" s="7">
        <v>1652.8112478336213</v>
      </c>
      <c r="BS235" s="4">
        <v>90.904618630849228</v>
      </c>
      <c r="BT235">
        <v>692.4</v>
      </c>
      <c r="BU235" t="s">
        <v>41</v>
      </c>
      <c r="BV235" t="s">
        <v>258</v>
      </c>
      <c r="BW235" t="s">
        <v>41</v>
      </c>
      <c r="BX235" s="2">
        <v>41442</v>
      </c>
      <c r="BY235" s="2">
        <v>47285</v>
      </c>
      <c r="BZ235" t="s">
        <v>39</v>
      </c>
      <c r="CA235" t="s">
        <v>35</v>
      </c>
      <c r="CB235" s="5" t="s">
        <v>35</v>
      </c>
      <c r="CC235" s="6" t="s">
        <v>9</v>
      </c>
      <c r="CD235">
        <f t="shared" si="3"/>
        <v>16</v>
      </c>
    </row>
    <row r="236" spans="63:82">
      <c r="BK236" s="1">
        <v>41913</v>
      </c>
      <c r="BL236" t="s">
        <v>7</v>
      </c>
      <c r="BM236">
        <v>1</v>
      </c>
      <c r="BN236" t="s">
        <v>265</v>
      </c>
      <c r="BO236" s="4">
        <v>662891.85599999956</v>
      </c>
      <c r="BP236" s="4">
        <v>36459.052079999994</v>
      </c>
      <c r="BQ236" s="3">
        <v>5.5000000000000028E-2</v>
      </c>
      <c r="BR236" s="7">
        <v>1235.8162863534667</v>
      </c>
      <c r="BS236" s="4">
        <v>67.96989574944071</v>
      </c>
      <c r="BT236">
        <v>536.4</v>
      </c>
      <c r="BU236" t="s">
        <v>41</v>
      </c>
      <c r="BV236" t="s">
        <v>258</v>
      </c>
      <c r="BW236" t="s">
        <v>41</v>
      </c>
      <c r="BX236" s="2">
        <v>41442</v>
      </c>
      <c r="BY236" s="2">
        <v>47285</v>
      </c>
      <c r="BZ236" t="s">
        <v>39</v>
      </c>
      <c r="CA236" t="s">
        <v>35</v>
      </c>
      <c r="CB236" s="5" t="s">
        <v>35</v>
      </c>
      <c r="CC236" s="6" t="s">
        <v>9</v>
      </c>
      <c r="CD236">
        <f t="shared" si="3"/>
        <v>16</v>
      </c>
    </row>
    <row r="237" spans="63:82">
      <c r="BK237" s="1">
        <v>41913</v>
      </c>
      <c r="BL237" t="s">
        <v>7</v>
      </c>
      <c r="BM237">
        <v>1</v>
      </c>
      <c r="BN237" t="s">
        <v>266</v>
      </c>
      <c r="BO237" s="4">
        <v>300501.45599999983</v>
      </c>
      <c r="BP237" s="4">
        <v>16527.58008</v>
      </c>
      <c r="BQ237" s="3">
        <v>5.5000000000000028E-2</v>
      </c>
      <c r="BR237" s="7">
        <v>707.39514124293748</v>
      </c>
      <c r="BS237" s="4">
        <v>38.906732768361579</v>
      </c>
      <c r="BT237">
        <v>424.8</v>
      </c>
      <c r="BU237" t="s">
        <v>41</v>
      </c>
      <c r="BV237" t="s">
        <v>258</v>
      </c>
      <c r="BW237" t="s">
        <v>41</v>
      </c>
      <c r="BX237" s="2">
        <v>41442</v>
      </c>
      <c r="BY237" s="2">
        <v>47285</v>
      </c>
      <c r="BZ237" t="s">
        <v>39</v>
      </c>
      <c r="CA237" t="s">
        <v>35</v>
      </c>
      <c r="CB237" s="5" t="s">
        <v>35</v>
      </c>
      <c r="CC237" s="6" t="s">
        <v>9</v>
      </c>
      <c r="CD237">
        <f t="shared" si="3"/>
        <v>16</v>
      </c>
    </row>
    <row r="238" spans="63:82">
      <c r="BK238" s="1">
        <v>41913</v>
      </c>
      <c r="BL238" t="s">
        <v>7</v>
      </c>
      <c r="BM238">
        <v>1</v>
      </c>
      <c r="BN238" t="s">
        <v>292</v>
      </c>
      <c r="BO238" s="4">
        <v>3725597.5080000018</v>
      </c>
      <c r="BP238" s="4">
        <v>167651.88785999999</v>
      </c>
      <c r="BQ238" s="3">
        <v>4.4999999999999978E-2</v>
      </c>
      <c r="BR238" s="7">
        <v>1497.6674336710089</v>
      </c>
      <c r="BS238" s="4">
        <v>67.395034515195363</v>
      </c>
      <c r="BT238">
        <v>2487.6</v>
      </c>
      <c r="BU238" t="s">
        <v>41</v>
      </c>
      <c r="BV238" t="s">
        <v>292</v>
      </c>
      <c r="BW238" t="s">
        <v>41</v>
      </c>
      <c r="BX238" s="2">
        <v>41442</v>
      </c>
      <c r="BY238" s="2">
        <v>47285</v>
      </c>
      <c r="BZ238" t="s">
        <v>39</v>
      </c>
      <c r="CA238" t="s">
        <v>208</v>
      </c>
      <c r="CB238" s="5" t="s">
        <v>208</v>
      </c>
      <c r="CC238" s="6" t="s">
        <v>9</v>
      </c>
      <c r="CD238">
        <f t="shared" si="3"/>
        <v>16</v>
      </c>
    </row>
    <row r="239" spans="63:82">
      <c r="BK239" s="1">
        <v>41944</v>
      </c>
      <c r="BL239" t="s">
        <v>7</v>
      </c>
      <c r="BM239">
        <v>1</v>
      </c>
      <c r="BN239" t="s">
        <v>8</v>
      </c>
      <c r="BO239" s="4">
        <v>7304106</v>
      </c>
      <c r="BP239" s="4">
        <v>298737.93540000002</v>
      </c>
      <c r="BQ239" s="3">
        <v>4.0899999999999999E-2</v>
      </c>
      <c r="BR239" s="7">
        <v>2045.9680672268908</v>
      </c>
      <c r="BS239" s="4">
        <v>83.680093949579842</v>
      </c>
      <c r="BT239">
        <v>3570</v>
      </c>
      <c r="BU239" t="s">
        <v>11</v>
      </c>
      <c r="BV239" t="s">
        <v>12</v>
      </c>
      <c r="BW239" t="s">
        <v>10</v>
      </c>
      <c r="BX239" s="2">
        <v>41365</v>
      </c>
      <c r="BY239" s="2">
        <v>48646</v>
      </c>
      <c r="BZ239" t="s">
        <v>14</v>
      </c>
      <c r="CA239">
        <v>0</v>
      </c>
      <c r="CB239" s="5">
        <v>0</v>
      </c>
      <c r="CC239" s="6" t="s">
        <v>9</v>
      </c>
      <c r="CD239">
        <f t="shared" si="3"/>
        <v>19.899999999999999</v>
      </c>
    </row>
    <row r="240" spans="63:82">
      <c r="BK240" s="1">
        <v>41944</v>
      </c>
      <c r="BL240" t="s">
        <v>7</v>
      </c>
      <c r="BM240">
        <v>1</v>
      </c>
      <c r="BN240" t="s">
        <v>257</v>
      </c>
      <c r="BO240" s="4">
        <v>829035.26399999997</v>
      </c>
      <c r="BP240" s="4">
        <v>45596.93952</v>
      </c>
      <c r="BQ240" s="3">
        <v>5.5E-2</v>
      </c>
      <c r="BR240" s="7">
        <v>1354.6327843137253</v>
      </c>
      <c r="BS240" s="4">
        <v>74.504803137254896</v>
      </c>
      <c r="BT240">
        <v>612</v>
      </c>
      <c r="BU240" t="s">
        <v>41</v>
      </c>
      <c r="BV240" t="s">
        <v>258</v>
      </c>
      <c r="BW240" t="s">
        <v>41</v>
      </c>
      <c r="BX240" s="2">
        <v>41442</v>
      </c>
      <c r="BY240" s="2">
        <v>47285</v>
      </c>
      <c r="BZ240" t="s">
        <v>39</v>
      </c>
      <c r="CA240" t="s">
        <v>35</v>
      </c>
      <c r="CB240" s="5" t="s">
        <v>35</v>
      </c>
      <c r="CC240" s="6" t="s">
        <v>9</v>
      </c>
      <c r="CD240">
        <f t="shared" si="3"/>
        <v>16</v>
      </c>
    </row>
    <row r="241" spans="63:82">
      <c r="BK241" s="1">
        <v>41944</v>
      </c>
      <c r="BL241" t="s">
        <v>7</v>
      </c>
      <c r="BM241">
        <v>1</v>
      </c>
      <c r="BN241" t="s">
        <v>259</v>
      </c>
      <c r="BO241" s="4">
        <v>385527.51600000006</v>
      </c>
      <c r="BP241" s="4">
        <v>21204.013379999997</v>
      </c>
      <c r="BQ241" s="3">
        <v>5.4999999999999979E-2</v>
      </c>
      <c r="BR241" s="7">
        <v>809.2517128463478</v>
      </c>
      <c r="BS241" s="4">
        <v>44.508844206549114</v>
      </c>
      <c r="BT241">
        <v>476.4</v>
      </c>
      <c r="BU241" t="s">
        <v>41</v>
      </c>
      <c r="BV241" t="s">
        <v>258</v>
      </c>
      <c r="BW241" t="s">
        <v>41</v>
      </c>
      <c r="BX241" s="2">
        <v>41442</v>
      </c>
      <c r="BY241" s="2">
        <v>47285</v>
      </c>
      <c r="BZ241" t="s">
        <v>39</v>
      </c>
      <c r="CA241" t="s">
        <v>35</v>
      </c>
      <c r="CB241" s="5" t="s">
        <v>35</v>
      </c>
      <c r="CC241" s="6" t="s">
        <v>9</v>
      </c>
      <c r="CD241">
        <f t="shared" si="3"/>
        <v>16</v>
      </c>
    </row>
    <row r="242" spans="63:82">
      <c r="BK242" s="1">
        <v>41944</v>
      </c>
      <c r="BL242" t="s">
        <v>7</v>
      </c>
      <c r="BM242">
        <v>1</v>
      </c>
      <c r="BN242" t="s">
        <v>261</v>
      </c>
      <c r="BO242" s="4">
        <v>4608717.9480000008</v>
      </c>
      <c r="BP242" s="4">
        <v>393584.51275920001</v>
      </c>
      <c r="BQ242" s="3">
        <v>8.539999999999999E-2</v>
      </c>
      <c r="BR242" s="7">
        <v>3707.1412065637069</v>
      </c>
      <c r="BS242" s="4">
        <v>316.58985904054055</v>
      </c>
      <c r="BT242">
        <v>1243.2</v>
      </c>
      <c r="BU242" t="s">
        <v>41</v>
      </c>
      <c r="BV242" t="s">
        <v>261</v>
      </c>
      <c r="BW242" t="s">
        <v>41</v>
      </c>
      <c r="BX242" s="2">
        <v>41281</v>
      </c>
      <c r="BY242" s="2">
        <v>45168</v>
      </c>
      <c r="BZ242" t="s">
        <v>39</v>
      </c>
      <c r="CA242" t="s">
        <v>42</v>
      </c>
      <c r="CB242" s="5" t="s">
        <v>42</v>
      </c>
      <c r="CC242" s="6" t="s">
        <v>9</v>
      </c>
      <c r="CD242">
        <f t="shared" si="3"/>
        <v>10.6</v>
      </c>
    </row>
    <row r="243" spans="63:82">
      <c r="BK243" s="1">
        <v>41944</v>
      </c>
      <c r="BL243" t="s">
        <v>7</v>
      </c>
      <c r="BM243">
        <v>1</v>
      </c>
      <c r="BN243" t="s">
        <v>262</v>
      </c>
      <c r="BO243" s="4">
        <v>853384.73999999987</v>
      </c>
      <c r="BP243" s="4">
        <v>46936.160699999993</v>
      </c>
      <c r="BQ243" s="3">
        <v>5.5E-2</v>
      </c>
      <c r="BR243" s="7">
        <v>1232.5025129982669</v>
      </c>
      <c r="BS243" s="4">
        <v>67.787638214904675</v>
      </c>
      <c r="BT243">
        <v>692.4</v>
      </c>
      <c r="BU243" t="s">
        <v>41</v>
      </c>
      <c r="BV243" t="s">
        <v>258</v>
      </c>
      <c r="BW243" t="s">
        <v>41</v>
      </c>
      <c r="BX243" s="2">
        <v>41442</v>
      </c>
      <c r="BY243" s="2">
        <v>47285</v>
      </c>
      <c r="BZ243" t="s">
        <v>39</v>
      </c>
      <c r="CA243" t="s">
        <v>35</v>
      </c>
      <c r="CB243" s="5" t="s">
        <v>35</v>
      </c>
      <c r="CC243" s="6" t="s">
        <v>9</v>
      </c>
      <c r="CD243">
        <f t="shared" si="3"/>
        <v>16</v>
      </c>
    </row>
    <row r="244" spans="63:82">
      <c r="BK244" s="1">
        <v>41944</v>
      </c>
      <c r="BL244" t="s">
        <v>7</v>
      </c>
      <c r="BM244">
        <v>1</v>
      </c>
      <c r="BN244" t="s">
        <v>265</v>
      </c>
      <c r="BO244" s="4">
        <v>580948.22400000016</v>
      </c>
      <c r="BP244" s="4">
        <v>31952.152320000001</v>
      </c>
      <c r="BQ244" s="3">
        <v>5.4999999999999986E-2</v>
      </c>
      <c r="BR244" s="7">
        <v>1083.0503803131994</v>
      </c>
      <c r="BS244" s="4">
        <v>59.567770917225957</v>
      </c>
      <c r="BT244">
        <v>536.4</v>
      </c>
      <c r="BU244" t="s">
        <v>41</v>
      </c>
      <c r="BV244" t="s">
        <v>258</v>
      </c>
      <c r="BW244" t="s">
        <v>41</v>
      </c>
      <c r="BX244" s="2">
        <v>41442</v>
      </c>
      <c r="BY244" s="2">
        <v>47285</v>
      </c>
      <c r="BZ244" t="s">
        <v>39</v>
      </c>
      <c r="CA244" t="s">
        <v>35</v>
      </c>
      <c r="CB244" s="5" t="s">
        <v>35</v>
      </c>
      <c r="CC244" s="6" t="s">
        <v>9</v>
      </c>
      <c r="CD244">
        <f t="shared" si="3"/>
        <v>16</v>
      </c>
    </row>
    <row r="245" spans="63:82">
      <c r="BK245" s="1">
        <v>41944</v>
      </c>
      <c r="BL245" t="s">
        <v>7</v>
      </c>
      <c r="BM245">
        <v>1</v>
      </c>
      <c r="BN245" t="s">
        <v>266</v>
      </c>
      <c r="BO245" s="4">
        <v>203688.64800000002</v>
      </c>
      <c r="BP245" s="4">
        <v>11202.87564</v>
      </c>
      <c r="BQ245" s="3">
        <v>5.4999999999999993E-2</v>
      </c>
      <c r="BR245" s="7">
        <v>479.49305084745765</v>
      </c>
      <c r="BS245" s="4">
        <v>26.372117796610169</v>
      </c>
      <c r="BT245">
        <v>424.8</v>
      </c>
      <c r="BU245" t="s">
        <v>41</v>
      </c>
      <c r="BV245" t="s">
        <v>258</v>
      </c>
      <c r="BW245" t="s">
        <v>41</v>
      </c>
      <c r="BX245" s="2">
        <v>41442</v>
      </c>
      <c r="BY245" s="2">
        <v>47285</v>
      </c>
      <c r="BZ245" t="s">
        <v>39</v>
      </c>
      <c r="CA245" t="s">
        <v>35</v>
      </c>
      <c r="CB245" s="5" t="s">
        <v>35</v>
      </c>
      <c r="CC245" s="6" t="s">
        <v>9</v>
      </c>
      <c r="CD245">
        <f t="shared" si="3"/>
        <v>16</v>
      </c>
    </row>
    <row r="246" spans="63:82">
      <c r="BK246" s="1">
        <v>41944</v>
      </c>
      <c r="BL246" t="s">
        <v>7</v>
      </c>
      <c r="BM246">
        <v>1</v>
      </c>
      <c r="BN246" t="s">
        <v>292</v>
      </c>
      <c r="BO246" s="4">
        <v>3676124.3880000012</v>
      </c>
      <c r="BP246" s="4">
        <v>165425.59746000002</v>
      </c>
      <c r="BQ246" s="3">
        <v>4.4999999999999991E-2</v>
      </c>
      <c r="BR246" s="7">
        <v>1477.7795417269663</v>
      </c>
      <c r="BS246" s="4">
        <v>66.500079377713462</v>
      </c>
      <c r="BT246">
        <v>2487.6</v>
      </c>
      <c r="BU246" t="s">
        <v>41</v>
      </c>
      <c r="BV246" t="s">
        <v>292</v>
      </c>
      <c r="BW246" t="s">
        <v>41</v>
      </c>
      <c r="BX246" s="2">
        <v>41442</v>
      </c>
      <c r="BY246" s="2">
        <v>47285</v>
      </c>
      <c r="BZ246" t="s">
        <v>39</v>
      </c>
      <c r="CA246" t="s">
        <v>208</v>
      </c>
      <c r="CB246" s="5" t="s">
        <v>208</v>
      </c>
      <c r="CC246" s="6" t="s">
        <v>9</v>
      </c>
      <c r="CD246">
        <f t="shared" si="3"/>
        <v>16</v>
      </c>
    </row>
    <row r="247" spans="63:82">
      <c r="BK247" s="1">
        <v>41974</v>
      </c>
      <c r="BL247" t="s">
        <v>7</v>
      </c>
      <c r="BM247">
        <v>1</v>
      </c>
      <c r="BN247" t="s">
        <v>8</v>
      </c>
      <c r="BO247" s="4">
        <v>6255464.3999999994</v>
      </c>
      <c r="BP247" s="4">
        <v>298385.65188000002</v>
      </c>
      <c r="BQ247" s="3">
        <v>4.7700000000000006E-2</v>
      </c>
      <c r="BR247" s="7">
        <v>1752.2309243697478</v>
      </c>
      <c r="BS247" s="4">
        <v>83.581415092436984</v>
      </c>
      <c r="BT247">
        <v>3570</v>
      </c>
      <c r="BU247" t="s">
        <v>11</v>
      </c>
      <c r="BV247" t="s">
        <v>12</v>
      </c>
      <c r="BW247" t="s">
        <v>10</v>
      </c>
      <c r="BX247" s="2">
        <v>41365</v>
      </c>
      <c r="BY247" s="2">
        <v>48646</v>
      </c>
      <c r="BZ247" t="s">
        <v>14</v>
      </c>
      <c r="CA247">
        <v>0</v>
      </c>
      <c r="CB247" s="5">
        <v>0</v>
      </c>
      <c r="CC247" s="6" t="s">
        <v>9</v>
      </c>
      <c r="CD247">
        <f t="shared" si="3"/>
        <v>19.899999999999999</v>
      </c>
    </row>
    <row r="248" spans="63:82">
      <c r="BK248" s="1">
        <v>41974</v>
      </c>
      <c r="BL248" t="s">
        <v>7</v>
      </c>
      <c r="BM248">
        <v>1</v>
      </c>
      <c r="BN248" t="s">
        <v>292</v>
      </c>
      <c r="BO248" s="4">
        <v>3699442.74</v>
      </c>
      <c r="BP248" s="4">
        <v>166474.92329999999</v>
      </c>
      <c r="BQ248" s="3">
        <v>4.4999999999999998E-2</v>
      </c>
      <c r="BR248" s="7">
        <v>1487.1533767486735</v>
      </c>
      <c r="BS248" s="4">
        <v>66.921901953690309</v>
      </c>
      <c r="BT248">
        <v>2487.6</v>
      </c>
      <c r="BU248" t="s">
        <v>41</v>
      </c>
      <c r="BV248" t="s">
        <v>292</v>
      </c>
      <c r="BW248" t="s">
        <v>41</v>
      </c>
      <c r="BX248" s="2">
        <v>41442</v>
      </c>
      <c r="BY248" s="2">
        <v>47285</v>
      </c>
      <c r="BZ248" t="s">
        <v>39</v>
      </c>
      <c r="CA248" t="s">
        <v>208</v>
      </c>
      <c r="CB248" s="5" t="s">
        <v>208</v>
      </c>
      <c r="CC248" s="6" t="s">
        <v>9</v>
      </c>
      <c r="CD248">
        <f t="shared" si="3"/>
        <v>16</v>
      </c>
    </row>
    <row r="249" spans="63:82">
      <c r="BK249" s="1">
        <v>41974</v>
      </c>
      <c r="BL249" t="s">
        <v>7</v>
      </c>
      <c r="BM249">
        <v>1</v>
      </c>
      <c r="BN249" t="s">
        <v>257</v>
      </c>
      <c r="BO249" s="4">
        <v>860444.23199999996</v>
      </c>
      <c r="BP249" s="4">
        <v>47324.432760000003</v>
      </c>
      <c r="BQ249" s="3">
        <v>5.5000000000000007E-2</v>
      </c>
      <c r="BR249" s="7">
        <v>1405.9546274509803</v>
      </c>
      <c r="BS249" s="4">
        <v>77.32750450980393</v>
      </c>
      <c r="BT249">
        <v>612</v>
      </c>
      <c r="BU249" t="s">
        <v>41</v>
      </c>
      <c r="BV249" t="s">
        <v>258</v>
      </c>
      <c r="BW249" t="s">
        <v>41</v>
      </c>
      <c r="BX249" s="2">
        <v>41442</v>
      </c>
      <c r="BY249" s="2">
        <v>47285</v>
      </c>
      <c r="BZ249" t="s">
        <v>39</v>
      </c>
      <c r="CA249" t="s">
        <v>35</v>
      </c>
      <c r="CB249" s="5" t="s">
        <v>35</v>
      </c>
      <c r="CC249" s="6" t="s">
        <v>9</v>
      </c>
      <c r="CD249">
        <f t="shared" si="3"/>
        <v>16</v>
      </c>
    </row>
    <row r="250" spans="63:82">
      <c r="BK250" s="1">
        <v>41974</v>
      </c>
      <c r="BL250" t="s">
        <v>7</v>
      </c>
      <c r="BM250">
        <v>1</v>
      </c>
      <c r="BN250" t="s">
        <v>259</v>
      </c>
      <c r="BO250" s="4">
        <v>710920.51199999999</v>
      </c>
      <c r="BP250" s="4">
        <v>39100.62816</v>
      </c>
      <c r="BQ250" s="3">
        <v>5.5E-2</v>
      </c>
      <c r="BR250" s="7">
        <v>1492.2764735516373</v>
      </c>
      <c r="BS250" s="4">
        <v>82.075206045340053</v>
      </c>
      <c r="BT250">
        <v>476.4</v>
      </c>
      <c r="BU250" t="s">
        <v>41</v>
      </c>
      <c r="BV250" t="s">
        <v>258</v>
      </c>
      <c r="BW250" t="s">
        <v>41</v>
      </c>
      <c r="BX250" s="2">
        <v>41442</v>
      </c>
      <c r="BY250" s="2">
        <v>47285</v>
      </c>
      <c r="BZ250" t="s">
        <v>39</v>
      </c>
      <c r="CA250" t="s">
        <v>35</v>
      </c>
      <c r="CB250" s="5" t="s">
        <v>35</v>
      </c>
      <c r="CC250" s="6" t="s">
        <v>9</v>
      </c>
      <c r="CD250">
        <f t="shared" si="3"/>
        <v>16</v>
      </c>
    </row>
    <row r="251" spans="63:82">
      <c r="BK251" s="1">
        <v>41974</v>
      </c>
      <c r="BL251" t="s">
        <v>7</v>
      </c>
      <c r="BM251">
        <v>1</v>
      </c>
      <c r="BN251" t="s">
        <v>261</v>
      </c>
      <c r="BO251" s="4">
        <v>4190094.3599999994</v>
      </c>
      <c r="BP251" s="4">
        <v>359929.10552399996</v>
      </c>
      <c r="BQ251" s="3">
        <v>8.5900000000000004E-2</v>
      </c>
      <c r="BR251" s="7">
        <v>3370.4105212355207</v>
      </c>
      <c r="BS251" s="4">
        <v>289.51826377413124</v>
      </c>
      <c r="BT251">
        <v>1243.2</v>
      </c>
      <c r="BU251" t="s">
        <v>41</v>
      </c>
      <c r="BV251" t="s">
        <v>261</v>
      </c>
      <c r="BW251" t="s">
        <v>41</v>
      </c>
      <c r="BX251" s="2">
        <v>41281</v>
      </c>
      <c r="BY251" s="2">
        <v>45168</v>
      </c>
      <c r="BZ251" t="s">
        <v>39</v>
      </c>
      <c r="CA251" t="s">
        <v>42</v>
      </c>
      <c r="CB251" s="5" t="s">
        <v>42</v>
      </c>
      <c r="CC251" s="6" t="s">
        <v>9</v>
      </c>
      <c r="CD251">
        <f t="shared" si="3"/>
        <v>10.6</v>
      </c>
    </row>
    <row r="252" spans="63:82">
      <c r="BK252" s="1">
        <v>41974</v>
      </c>
      <c r="BL252" t="s">
        <v>7</v>
      </c>
      <c r="BM252">
        <v>1</v>
      </c>
      <c r="BN252" t="s">
        <v>262</v>
      </c>
      <c r="BO252" s="4">
        <v>888818.62799999991</v>
      </c>
      <c r="BP252" s="4">
        <v>48885.024540000006</v>
      </c>
      <c r="BQ252" s="3">
        <v>5.5000000000000014E-2</v>
      </c>
      <c r="BR252" s="7">
        <v>1283.6779722703639</v>
      </c>
      <c r="BS252" s="4">
        <v>70.602288474870022</v>
      </c>
      <c r="BT252">
        <v>692.4</v>
      </c>
      <c r="BU252" t="s">
        <v>41</v>
      </c>
      <c r="BV252" t="s">
        <v>258</v>
      </c>
      <c r="BW252" t="s">
        <v>41</v>
      </c>
      <c r="BX252" s="2">
        <v>41442</v>
      </c>
      <c r="BY252" s="2">
        <v>47285</v>
      </c>
      <c r="BZ252" t="s">
        <v>39</v>
      </c>
      <c r="CA252" t="s">
        <v>35</v>
      </c>
      <c r="CB252" s="5" t="s">
        <v>35</v>
      </c>
      <c r="CC252" s="6" t="s">
        <v>9</v>
      </c>
      <c r="CD252">
        <f t="shared" si="3"/>
        <v>16</v>
      </c>
    </row>
    <row r="253" spans="63:82">
      <c r="BK253" s="1">
        <v>41974</v>
      </c>
      <c r="BL253" t="s">
        <v>7</v>
      </c>
      <c r="BM253">
        <v>1</v>
      </c>
      <c r="BN253" t="s">
        <v>265</v>
      </c>
      <c r="BO253" s="4">
        <v>521297.35200000001</v>
      </c>
      <c r="BP253" s="4">
        <v>28671.354360000001</v>
      </c>
      <c r="BQ253" s="3">
        <v>5.5E-2</v>
      </c>
      <c r="BR253" s="7">
        <v>971.84442953020141</v>
      </c>
      <c r="BS253" s="4">
        <v>53.45144362416108</v>
      </c>
      <c r="BT253">
        <v>536.4</v>
      </c>
      <c r="BU253" t="s">
        <v>41</v>
      </c>
      <c r="BV253" t="s">
        <v>258</v>
      </c>
      <c r="BW253" t="s">
        <v>41</v>
      </c>
      <c r="BX253" s="2">
        <v>41442</v>
      </c>
      <c r="BY253" s="2">
        <v>47285</v>
      </c>
      <c r="BZ253" t="s">
        <v>39</v>
      </c>
      <c r="CA253" t="s">
        <v>35</v>
      </c>
      <c r="CB253" s="5" t="s">
        <v>35</v>
      </c>
      <c r="CC253" s="6" t="s">
        <v>9</v>
      </c>
      <c r="CD253">
        <f t="shared" si="3"/>
        <v>16</v>
      </c>
    </row>
    <row r="254" spans="63:82">
      <c r="BK254" s="1">
        <v>41974</v>
      </c>
      <c r="BL254" t="s">
        <v>7</v>
      </c>
      <c r="BM254">
        <v>1</v>
      </c>
      <c r="BN254" t="s">
        <v>266</v>
      </c>
      <c r="BO254" s="4">
        <v>160357.22399999999</v>
      </c>
      <c r="BP254" s="4">
        <v>8819.6473199999982</v>
      </c>
      <c r="BQ254" s="3">
        <v>5.4999999999999993E-2</v>
      </c>
      <c r="BR254" s="7">
        <v>377.48875706214687</v>
      </c>
      <c r="BS254" s="4">
        <v>20.761881638418075</v>
      </c>
      <c r="BT254">
        <v>424.8</v>
      </c>
      <c r="BU254" t="s">
        <v>41</v>
      </c>
      <c r="BV254" t="s">
        <v>258</v>
      </c>
      <c r="BW254" t="s">
        <v>41</v>
      </c>
      <c r="BX254" s="2">
        <v>41442</v>
      </c>
      <c r="BY254" s="2">
        <v>47285</v>
      </c>
      <c r="BZ254" t="s">
        <v>39</v>
      </c>
      <c r="CA254" t="s">
        <v>35</v>
      </c>
      <c r="CB254" s="5" t="s">
        <v>35</v>
      </c>
      <c r="CC254" s="6" t="s">
        <v>9</v>
      </c>
      <c r="CD254">
        <f t="shared" si="3"/>
        <v>16</v>
      </c>
    </row>
    <row r="255" spans="63:82">
      <c r="BK255" s="1">
        <v>42005</v>
      </c>
      <c r="BL255" t="s">
        <v>7</v>
      </c>
      <c r="BM255">
        <v>1</v>
      </c>
      <c r="BN255" t="s">
        <v>8</v>
      </c>
      <c r="BO255" s="4">
        <v>5404416</v>
      </c>
      <c r="BP255" s="4">
        <v>298864.20480000001</v>
      </c>
      <c r="BQ255" s="3">
        <v>5.5300000000000002E-2</v>
      </c>
      <c r="BR255" s="7">
        <v>1513.8420168067228</v>
      </c>
      <c r="BS255" s="4">
        <v>83.715463529411764</v>
      </c>
      <c r="BT255">
        <v>3570</v>
      </c>
      <c r="BU255" t="s">
        <v>11</v>
      </c>
      <c r="BV255" t="s">
        <v>12</v>
      </c>
      <c r="BW255" t="s">
        <v>10</v>
      </c>
      <c r="BX255" s="2">
        <v>41365</v>
      </c>
      <c r="BY255" s="2">
        <v>48646</v>
      </c>
      <c r="BZ255" t="s">
        <v>14</v>
      </c>
      <c r="CA255">
        <v>0</v>
      </c>
      <c r="CB255" s="5">
        <v>0</v>
      </c>
      <c r="CC255" s="6" t="s">
        <v>9</v>
      </c>
      <c r="CD255">
        <f t="shared" si="3"/>
        <v>19.899999999999999</v>
      </c>
    </row>
    <row r="256" spans="63:82">
      <c r="BK256" s="1">
        <v>42005</v>
      </c>
      <c r="BL256" t="s">
        <v>7</v>
      </c>
      <c r="BM256">
        <v>1</v>
      </c>
      <c r="BN256" t="s">
        <v>292</v>
      </c>
      <c r="BO256" s="4">
        <v>3350689.0079999999</v>
      </c>
      <c r="BP256" s="4">
        <v>150781.00535999998</v>
      </c>
      <c r="BQ256" s="3">
        <v>4.4999999999999998E-2</v>
      </c>
      <c r="BR256" s="7">
        <v>1346.9565074770865</v>
      </c>
      <c r="BS256" s="4">
        <v>60.613042836468878</v>
      </c>
      <c r="BT256">
        <v>2487.6</v>
      </c>
      <c r="BU256" t="s">
        <v>41</v>
      </c>
      <c r="BV256" t="s">
        <v>292</v>
      </c>
      <c r="BW256" t="s">
        <v>41</v>
      </c>
      <c r="BX256" s="2">
        <v>41442</v>
      </c>
      <c r="BY256" s="2">
        <v>47285</v>
      </c>
      <c r="BZ256" t="s">
        <v>39</v>
      </c>
      <c r="CA256" t="s">
        <v>208</v>
      </c>
      <c r="CB256" s="5" t="s">
        <v>208</v>
      </c>
      <c r="CC256" s="6" t="s">
        <v>9</v>
      </c>
      <c r="CD256">
        <f t="shared" si="3"/>
        <v>16</v>
      </c>
    </row>
    <row r="257" spans="63:82">
      <c r="BK257" s="1">
        <v>42005</v>
      </c>
      <c r="BL257" t="s">
        <v>7</v>
      </c>
      <c r="BM257">
        <v>1</v>
      </c>
      <c r="BN257" t="s">
        <v>257</v>
      </c>
      <c r="BO257" s="4">
        <v>577397.4</v>
      </c>
      <c r="BP257" s="4">
        <v>31756.857</v>
      </c>
      <c r="BQ257" s="3">
        <v>5.5E-2</v>
      </c>
      <c r="BR257" s="7">
        <v>943.45980392156866</v>
      </c>
      <c r="BS257" s="4">
        <v>51.890289215686273</v>
      </c>
      <c r="BT257">
        <v>612</v>
      </c>
      <c r="BU257" t="s">
        <v>41</v>
      </c>
      <c r="BV257" t="s">
        <v>258</v>
      </c>
      <c r="BW257" t="s">
        <v>41</v>
      </c>
      <c r="BX257" s="2">
        <v>41442</v>
      </c>
      <c r="BY257" s="2">
        <v>47285</v>
      </c>
      <c r="BZ257" t="s">
        <v>39</v>
      </c>
      <c r="CA257" t="s">
        <v>35</v>
      </c>
      <c r="CB257" s="5" t="s">
        <v>35</v>
      </c>
      <c r="CC257" s="6" t="s">
        <v>9</v>
      </c>
      <c r="CD257">
        <f t="shared" si="3"/>
        <v>16</v>
      </c>
    </row>
    <row r="258" spans="63:82">
      <c r="BK258" s="1">
        <v>42005</v>
      </c>
      <c r="BL258" t="s">
        <v>7</v>
      </c>
      <c r="BM258">
        <v>1</v>
      </c>
      <c r="BN258" t="s">
        <v>259</v>
      </c>
      <c r="BO258" s="4">
        <v>456212.80800000002</v>
      </c>
      <c r="BP258" s="4">
        <v>25091.704440000001</v>
      </c>
      <c r="BQ258" s="3">
        <v>5.5E-2</v>
      </c>
      <c r="BR258" s="7">
        <v>957.62554156171291</v>
      </c>
      <c r="BS258" s="4">
        <v>52.669404785894208</v>
      </c>
      <c r="BT258">
        <v>476.4</v>
      </c>
      <c r="BU258" t="s">
        <v>41</v>
      </c>
      <c r="BV258" t="s">
        <v>258</v>
      </c>
      <c r="BW258" t="s">
        <v>41</v>
      </c>
      <c r="BX258" s="2">
        <v>41442</v>
      </c>
      <c r="BY258" s="2">
        <v>47285</v>
      </c>
      <c r="BZ258" t="s">
        <v>39</v>
      </c>
      <c r="CA258" t="s">
        <v>35</v>
      </c>
      <c r="CB258" s="5" t="s">
        <v>35</v>
      </c>
      <c r="CC258" s="6" t="s">
        <v>9</v>
      </c>
      <c r="CD258">
        <f t="shared" si="3"/>
        <v>16</v>
      </c>
    </row>
    <row r="259" spans="63:82">
      <c r="BK259" s="1">
        <v>42005</v>
      </c>
      <c r="BL259" t="s">
        <v>7</v>
      </c>
      <c r="BM259">
        <v>1</v>
      </c>
      <c r="BN259" t="s">
        <v>261</v>
      </c>
      <c r="BO259" s="4">
        <v>2789192.7960000001</v>
      </c>
      <c r="BP259" s="4">
        <v>247959.23956439999</v>
      </c>
      <c r="BQ259" s="3">
        <v>8.8899999999999993E-2</v>
      </c>
      <c r="BR259" s="7">
        <v>2243.5591988416986</v>
      </c>
      <c r="BS259" s="4">
        <v>199.45241277702701</v>
      </c>
      <c r="BT259">
        <v>1243.2</v>
      </c>
      <c r="BU259" t="s">
        <v>41</v>
      </c>
      <c r="BV259" t="s">
        <v>261</v>
      </c>
      <c r="BW259" t="s">
        <v>41</v>
      </c>
      <c r="BX259" s="2">
        <v>41281</v>
      </c>
      <c r="BY259" s="2">
        <v>45168</v>
      </c>
      <c r="BZ259" t="s">
        <v>39</v>
      </c>
      <c r="CA259" t="s">
        <v>42</v>
      </c>
      <c r="CB259" s="5" t="s">
        <v>42</v>
      </c>
      <c r="CC259" s="6" t="s">
        <v>9</v>
      </c>
      <c r="CD259">
        <f t="shared" si="3"/>
        <v>10.6</v>
      </c>
    </row>
    <row r="260" spans="63:82">
      <c r="BK260" s="1">
        <v>42005</v>
      </c>
      <c r="BL260" t="s">
        <v>7</v>
      </c>
      <c r="BM260">
        <v>1</v>
      </c>
      <c r="BN260" t="s">
        <v>262</v>
      </c>
      <c r="BO260" s="4">
        <v>1035740.448</v>
      </c>
      <c r="BP260" s="4">
        <v>56965.72464</v>
      </c>
      <c r="BQ260" s="3">
        <v>5.5E-2</v>
      </c>
      <c r="BR260" s="7">
        <v>1495.8700866551126</v>
      </c>
      <c r="BS260" s="4">
        <v>82.272854766031202</v>
      </c>
      <c r="BT260">
        <v>692.4</v>
      </c>
      <c r="BU260" t="s">
        <v>41</v>
      </c>
      <c r="BV260" t="s">
        <v>258</v>
      </c>
      <c r="BW260" t="s">
        <v>41</v>
      </c>
      <c r="BX260" s="2">
        <v>41442</v>
      </c>
      <c r="BY260" s="2">
        <v>47285</v>
      </c>
      <c r="BZ260" t="s">
        <v>39</v>
      </c>
      <c r="CA260" t="s">
        <v>35</v>
      </c>
      <c r="CB260" s="5" t="s">
        <v>35</v>
      </c>
      <c r="CC260" s="6" t="s">
        <v>9</v>
      </c>
      <c r="CD260">
        <f t="shared" si="3"/>
        <v>16</v>
      </c>
    </row>
    <row r="261" spans="63:82">
      <c r="BK261" s="1">
        <v>42005</v>
      </c>
      <c r="BL261" t="s">
        <v>7</v>
      </c>
      <c r="BM261">
        <v>1</v>
      </c>
      <c r="BN261" t="s">
        <v>265</v>
      </c>
      <c r="BO261" s="4">
        <v>491519.1</v>
      </c>
      <c r="BP261" s="4">
        <v>27033.550500000001</v>
      </c>
      <c r="BQ261" s="3">
        <v>5.5000000000000007E-2</v>
      </c>
      <c r="BR261" s="7">
        <v>916.32941834451901</v>
      </c>
      <c r="BS261" s="4">
        <v>50.398118008948551</v>
      </c>
      <c r="BT261">
        <v>536.4</v>
      </c>
      <c r="BU261" t="s">
        <v>41</v>
      </c>
      <c r="BV261" t="s">
        <v>258</v>
      </c>
      <c r="BW261" t="s">
        <v>41</v>
      </c>
      <c r="BX261" s="2">
        <v>41442</v>
      </c>
      <c r="BY261" s="2">
        <v>47285</v>
      </c>
      <c r="BZ261" t="s">
        <v>39</v>
      </c>
      <c r="CA261" t="s">
        <v>35</v>
      </c>
      <c r="CB261" s="5" t="s">
        <v>35</v>
      </c>
      <c r="CC261" s="6" t="s">
        <v>9</v>
      </c>
      <c r="CD261">
        <f t="shared" si="3"/>
        <v>16</v>
      </c>
    </row>
    <row r="262" spans="63:82">
      <c r="BK262" s="1">
        <v>42005</v>
      </c>
      <c r="BL262" t="s">
        <v>7</v>
      </c>
      <c r="BM262">
        <v>1</v>
      </c>
      <c r="BN262" t="s">
        <v>266</v>
      </c>
      <c r="BO262" s="4">
        <v>197551.10400000002</v>
      </c>
      <c r="BP262" s="4">
        <v>10865.310719999999</v>
      </c>
      <c r="BQ262" s="3">
        <v>5.4999999999999993E-2</v>
      </c>
      <c r="BR262" s="7">
        <v>465.04497175141245</v>
      </c>
      <c r="BS262" s="4">
        <v>25.57747344632768</v>
      </c>
      <c r="BT262">
        <v>424.8</v>
      </c>
      <c r="BU262" t="s">
        <v>41</v>
      </c>
      <c r="BV262" t="s">
        <v>258</v>
      </c>
      <c r="BW262" t="s">
        <v>41</v>
      </c>
      <c r="BX262" s="2">
        <v>41442</v>
      </c>
      <c r="BY262" s="2">
        <v>47285</v>
      </c>
      <c r="BZ262" t="s">
        <v>39</v>
      </c>
      <c r="CA262" t="s">
        <v>35</v>
      </c>
      <c r="CB262" s="5" t="s">
        <v>35</v>
      </c>
      <c r="CC262" s="6" t="s">
        <v>9</v>
      </c>
      <c r="CD262">
        <f t="shared" si="3"/>
        <v>16</v>
      </c>
    </row>
    <row r="263" spans="63:82">
      <c r="BK263" s="1">
        <v>42036</v>
      </c>
      <c r="BL263" t="s">
        <v>7</v>
      </c>
      <c r="BM263">
        <v>1</v>
      </c>
      <c r="BN263" t="s">
        <v>8</v>
      </c>
      <c r="BO263" s="4">
        <v>6313782</v>
      </c>
      <c r="BP263" s="4">
        <v>298641.88860000001</v>
      </c>
      <c r="BQ263" s="3">
        <v>4.7300000000000002E-2</v>
      </c>
      <c r="BR263" s="7">
        <v>1768.5663865546219</v>
      </c>
      <c r="BS263" s="4">
        <v>83.653190084033611</v>
      </c>
      <c r="BT263">
        <v>3570</v>
      </c>
      <c r="BU263" t="s">
        <v>11</v>
      </c>
      <c r="BV263" t="s">
        <v>12</v>
      </c>
      <c r="BW263" t="s">
        <v>10</v>
      </c>
      <c r="BX263" s="2">
        <v>41365</v>
      </c>
      <c r="BY263" s="2">
        <v>48646</v>
      </c>
      <c r="BZ263" t="s">
        <v>14</v>
      </c>
      <c r="CA263">
        <v>0</v>
      </c>
      <c r="CB263" s="5">
        <v>0</v>
      </c>
      <c r="CC263" s="6" t="s">
        <v>9</v>
      </c>
      <c r="CD263">
        <f t="shared" si="3"/>
        <v>19.899999999999999</v>
      </c>
    </row>
    <row r="264" spans="63:82">
      <c r="BK264" s="1">
        <v>42036</v>
      </c>
      <c r="BL264" t="s">
        <v>7</v>
      </c>
      <c r="BM264">
        <v>1</v>
      </c>
      <c r="BN264" t="s">
        <v>292</v>
      </c>
      <c r="BO264" s="4">
        <v>4281666.0119999992</v>
      </c>
      <c r="BP264" s="4">
        <v>192674.97053999998</v>
      </c>
      <c r="BQ264" s="3">
        <v>4.5000000000000005E-2</v>
      </c>
      <c r="BR264" s="7">
        <v>1721.2035745296669</v>
      </c>
      <c r="BS264" s="4">
        <v>77.45416085383502</v>
      </c>
      <c r="BT264">
        <v>2487.6</v>
      </c>
      <c r="BU264" t="s">
        <v>41</v>
      </c>
      <c r="BV264" t="s">
        <v>292</v>
      </c>
      <c r="BW264" t="s">
        <v>41</v>
      </c>
      <c r="BX264" s="2">
        <v>41442</v>
      </c>
      <c r="BY264" s="2">
        <v>47285</v>
      </c>
      <c r="BZ264" t="s">
        <v>39</v>
      </c>
      <c r="CA264" t="s">
        <v>208</v>
      </c>
      <c r="CB264" s="5" t="s">
        <v>208</v>
      </c>
      <c r="CC264" s="6" t="s">
        <v>9</v>
      </c>
      <c r="CD264">
        <f t="shared" si="3"/>
        <v>16</v>
      </c>
    </row>
    <row r="265" spans="63:82">
      <c r="BK265" s="1">
        <v>42036</v>
      </c>
      <c r="BL265" t="s">
        <v>7</v>
      </c>
      <c r="BM265">
        <v>1</v>
      </c>
      <c r="BN265" t="s">
        <v>257</v>
      </c>
      <c r="BO265" s="4">
        <v>605457.87599999993</v>
      </c>
      <c r="BP265" s="4">
        <v>33300.18318</v>
      </c>
      <c r="BQ265" s="3">
        <v>5.5000000000000007E-2</v>
      </c>
      <c r="BR265" s="7">
        <v>989.31025490196066</v>
      </c>
      <c r="BS265" s="4">
        <v>54.41206401960784</v>
      </c>
      <c r="BT265">
        <v>612</v>
      </c>
      <c r="BU265" t="s">
        <v>41</v>
      </c>
      <c r="BV265" t="s">
        <v>258</v>
      </c>
      <c r="BW265" t="s">
        <v>41</v>
      </c>
      <c r="BX265" s="2">
        <v>41442</v>
      </c>
      <c r="BY265" s="2">
        <v>47285</v>
      </c>
      <c r="BZ265" t="s">
        <v>39</v>
      </c>
      <c r="CA265" t="s">
        <v>35</v>
      </c>
      <c r="CB265" s="5" t="s">
        <v>35</v>
      </c>
      <c r="CC265" s="6" t="s">
        <v>9</v>
      </c>
      <c r="CD265">
        <f t="shared" si="3"/>
        <v>16</v>
      </c>
    </row>
    <row r="266" spans="63:82">
      <c r="BK266" s="1">
        <v>42036</v>
      </c>
      <c r="BL266" t="s">
        <v>7</v>
      </c>
      <c r="BM266">
        <v>1</v>
      </c>
      <c r="BN266" t="s">
        <v>259</v>
      </c>
      <c r="BO266" s="4">
        <v>516398.68799999997</v>
      </c>
      <c r="BP266" s="4">
        <v>28401.92784</v>
      </c>
      <c r="BQ266" s="3">
        <v>5.5000000000000007E-2</v>
      </c>
      <c r="BR266" s="7">
        <v>1083.9603022670026</v>
      </c>
      <c r="BS266" s="4">
        <v>59.61781662468514</v>
      </c>
      <c r="BT266">
        <v>476.4</v>
      </c>
      <c r="BU266" t="s">
        <v>41</v>
      </c>
      <c r="BV266" t="s">
        <v>258</v>
      </c>
      <c r="BW266" t="s">
        <v>41</v>
      </c>
      <c r="BX266" s="2">
        <v>41442</v>
      </c>
      <c r="BY266" s="2">
        <v>47285</v>
      </c>
      <c r="BZ266" t="s">
        <v>39</v>
      </c>
      <c r="CA266" t="s">
        <v>35</v>
      </c>
      <c r="CB266" s="5" t="s">
        <v>35</v>
      </c>
      <c r="CC266" s="6" t="s">
        <v>9</v>
      </c>
      <c r="CD266">
        <f t="shared" si="3"/>
        <v>16</v>
      </c>
    </row>
    <row r="267" spans="63:82">
      <c r="BK267" s="1">
        <v>42036</v>
      </c>
      <c r="BL267" t="s">
        <v>7</v>
      </c>
      <c r="BM267">
        <v>1</v>
      </c>
      <c r="BN267" t="s">
        <v>261</v>
      </c>
      <c r="BO267" s="4">
        <v>3008569.2480000001</v>
      </c>
      <c r="BP267" s="4">
        <v>265656.66459840001</v>
      </c>
      <c r="BQ267" s="3">
        <v>8.8300000000000003E-2</v>
      </c>
      <c r="BR267" s="7">
        <v>2420.0203088803087</v>
      </c>
      <c r="BS267" s="4">
        <v>213.68779327413128</v>
      </c>
      <c r="BT267">
        <v>1243.2</v>
      </c>
      <c r="BU267" t="s">
        <v>41</v>
      </c>
      <c r="BV267" t="s">
        <v>261</v>
      </c>
      <c r="BW267" t="s">
        <v>41</v>
      </c>
      <c r="BX267" s="2">
        <v>41281</v>
      </c>
      <c r="BY267" s="2">
        <v>45168</v>
      </c>
      <c r="BZ267" t="s">
        <v>39</v>
      </c>
      <c r="CA267" t="s">
        <v>42</v>
      </c>
      <c r="CB267" s="5" t="s">
        <v>42</v>
      </c>
      <c r="CC267" s="6" t="s">
        <v>9</v>
      </c>
      <c r="CD267">
        <f t="shared" si="3"/>
        <v>10.6</v>
      </c>
    </row>
    <row r="268" spans="63:82">
      <c r="BK268" s="1">
        <v>42036</v>
      </c>
      <c r="BL268" t="s">
        <v>7</v>
      </c>
      <c r="BM268">
        <v>1</v>
      </c>
      <c r="BN268" t="s">
        <v>262</v>
      </c>
      <c r="BO268" s="4">
        <v>1081727.1240000001</v>
      </c>
      <c r="BP268" s="4">
        <v>59494.991820000003</v>
      </c>
      <c r="BQ268" s="3">
        <v>5.5E-2</v>
      </c>
      <c r="BR268" s="7">
        <v>1562.2864298093589</v>
      </c>
      <c r="BS268" s="4">
        <v>85.925753639514738</v>
      </c>
      <c r="BT268">
        <v>692.4</v>
      </c>
      <c r="BU268" t="s">
        <v>41</v>
      </c>
      <c r="BV268" t="s">
        <v>258</v>
      </c>
      <c r="BW268" t="s">
        <v>41</v>
      </c>
      <c r="BX268" s="2">
        <v>41442</v>
      </c>
      <c r="BY268" s="2">
        <v>47285</v>
      </c>
      <c r="BZ268" t="s">
        <v>39</v>
      </c>
      <c r="CA268" t="s">
        <v>35</v>
      </c>
      <c r="CB268" s="5" t="s">
        <v>35</v>
      </c>
      <c r="CC268" s="6" t="s">
        <v>9</v>
      </c>
      <c r="CD268">
        <f t="shared" si="3"/>
        <v>16</v>
      </c>
    </row>
    <row r="269" spans="63:82">
      <c r="BK269" s="1">
        <v>42036</v>
      </c>
      <c r="BL269" t="s">
        <v>7</v>
      </c>
      <c r="BM269">
        <v>1</v>
      </c>
      <c r="BN269" t="s">
        <v>265</v>
      </c>
      <c r="BO269" s="4">
        <v>654872.49599999993</v>
      </c>
      <c r="BP269" s="4">
        <v>36017.987279999994</v>
      </c>
      <c r="BQ269" s="3">
        <v>5.5E-2</v>
      </c>
      <c r="BR269" s="7">
        <v>1220.8659507829977</v>
      </c>
      <c r="BS269" s="4">
        <v>67.147627293064872</v>
      </c>
      <c r="BT269">
        <v>536.4</v>
      </c>
      <c r="BU269" t="s">
        <v>41</v>
      </c>
      <c r="BV269" t="s">
        <v>258</v>
      </c>
      <c r="BW269" t="s">
        <v>41</v>
      </c>
      <c r="BX269" s="2">
        <v>41442</v>
      </c>
      <c r="BY269" s="2">
        <v>47285</v>
      </c>
      <c r="BZ269" t="s">
        <v>39</v>
      </c>
      <c r="CA269" t="s">
        <v>35</v>
      </c>
      <c r="CB269" s="5" t="s">
        <v>35</v>
      </c>
      <c r="CC269" s="6" t="s">
        <v>9</v>
      </c>
      <c r="CD269">
        <f t="shared" si="3"/>
        <v>16</v>
      </c>
    </row>
    <row r="270" spans="63:82">
      <c r="BK270" s="1">
        <v>42036</v>
      </c>
      <c r="BL270" t="s">
        <v>7</v>
      </c>
      <c r="BM270">
        <v>1</v>
      </c>
      <c r="BN270" t="s">
        <v>266</v>
      </c>
      <c r="BO270" s="4">
        <v>298025.86800000002</v>
      </c>
      <c r="BP270" s="4">
        <v>16391.422740000002</v>
      </c>
      <c r="BQ270" s="3">
        <v>5.5E-2</v>
      </c>
      <c r="BR270" s="7">
        <v>701.56748587570621</v>
      </c>
      <c r="BS270" s="4">
        <v>38.586211723163842</v>
      </c>
      <c r="BT270">
        <v>424.8</v>
      </c>
      <c r="BU270" t="s">
        <v>41</v>
      </c>
      <c r="BV270" t="s">
        <v>258</v>
      </c>
      <c r="BW270" t="s">
        <v>41</v>
      </c>
      <c r="BX270" s="2">
        <v>41442</v>
      </c>
      <c r="BY270" s="2">
        <v>47285</v>
      </c>
      <c r="BZ270" t="s">
        <v>39</v>
      </c>
      <c r="CA270" t="s">
        <v>35</v>
      </c>
      <c r="CB270" s="5" t="s">
        <v>35</v>
      </c>
      <c r="CC270" s="6" t="s">
        <v>9</v>
      </c>
      <c r="CD270">
        <f t="shared" si="3"/>
        <v>16</v>
      </c>
    </row>
    <row r="271" spans="63:82">
      <c r="BK271" s="1">
        <v>42064</v>
      </c>
      <c r="BL271" t="s">
        <v>7</v>
      </c>
      <c r="BM271">
        <v>1</v>
      </c>
      <c r="BN271" t="s">
        <v>8</v>
      </c>
      <c r="BO271" s="4">
        <v>6737851.2000000002</v>
      </c>
      <c r="BP271" s="4">
        <v>298486.80816000002</v>
      </c>
      <c r="BQ271" s="3">
        <v>4.4299999999999999E-2</v>
      </c>
      <c r="BR271" s="7">
        <v>1887.3532773109243</v>
      </c>
      <c r="BS271" s="4">
        <v>83.60975018487396</v>
      </c>
      <c r="BT271">
        <v>3570</v>
      </c>
      <c r="BU271" t="s">
        <v>11</v>
      </c>
      <c r="BV271" t="s">
        <v>12</v>
      </c>
      <c r="BW271" t="s">
        <v>10</v>
      </c>
      <c r="BX271" s="2">
        <v>41365</v>
      </c>
      <c r="BY271" s="2">
        <v>48646</v>
      </c>
      <c r="BZ271" t="s">
        <v>14</v>
      </c>
      <c r="CA271">
        <v>0</v>
      </c>
      <c r="CB271" s="5">
        <v>0</v>
      </c>
      <c r="CC271" s="6" t="s">
        <v>9</v>
      </c>
      <c r="CD271">
        <f t="shared" si="3"/>
        <v>19.899999999999999</v>
      </c>
    </row>
    <row r="272" spans="63:82">
      <c r="BK272" s="1">
        <v>42064</v>
      </c>
      <c r="BL272" t="s">
        <v>7</v>
      </c>
      <c r="BM272">
        <v>1</v>
      </c>
      <c r="BN272" t="s">
        <v>292</v>
      </c>
      <c r="BO272" s="4">
        <v>3773976.7199999997</v>
      </c>
      <c r="BP272" s="4">
        <v>169828.95240000001</v>
      </c>
      <c r="BQ272" s="3">
        <v>4.5000000000000005E-2</v>
      </c>
      <c r="BR272" s="7">
        <v>1517.1155812831644</v>
      </c>
      <c r="BS272" s="4">
        <v>68.270201157742406</v>
      </c>
      <c r="BT272">
        <v>2487.6</v>
      </c>
      <c r="BU272" t="s">
        <v>41</v>
      </c>
      <c r="BV272" t="s">
        <v>292</v>
      </c>
      <c r="BW272" t="s">
        <v>41</v>
      </c>
      <c r="BX272" s="2">
        <v>41442</v>
      </c>
      <c r="BY272" s="2">
        <v>47285</v>
      </c>
      <c r="BZ272" t="s">
        <v>39</v>
      </c>
      <c r="CA272" t="s">
        <v>208</v>
      </c>
      <c r="CB272" s="5" t="s">
        <v>208</v>
      </c>
      <c r="CC272" s="6" t="s">
        <v>9</v>
      </c>
      <c r="CD272">
        <f t="shared" si="3"/>
        <v>16</v>
      </c>
    </row>
    <row r="273" spans="63:82">
      <c r="BK273" s="1">
        <v>42064</v>
      </c>
      <c r="BL273" t="s">
        <v>7</v>
      </c>
      <c r="BM273">
        <v>1</v>
      </c>
      <c r="BN273" t="s">
        <v>257</v>
      </c>
      <c r="BO273" s="4">
        <v>615529.60800000001</v>
      </c>
      <c r="BP273" s="4">
        <v>33854.12844</v>
      </c>
      <c r="BQ273" s="3">
        <v>5.5E-2</v>
      </c>
      <c r="BR273" s="7">
        <v>1005.7673333333333</v>
      </c>
      <c r="BS273" s="4">
        <v>55.317203333333332</v>
      </c>
      <c r="BT273">
        <v>612</v>
      </c>
      <c r="BU273" t="s">
        <v>41</v>
      </c>
      <c r="BV273" t="s">
        <v>258</v>
      </c>
      <c r="BW273" t="s">
        <v>41</v>
      </c>
      <c r="BX273" s="2">
        <v>41442</v>
      </c>
      <c r="BY273" s="2">
        <v>47285</v>
      </c>
      <c r="BZ273" t="s">
        <v>39</v>
      </c>
      <c r="CA273" t="s">
        <v>35</v>
      </c>
      <c r="CB273" s="5" t="s">
        <v>35</v>
      </c>
      <c r="CC273" s="6" t="s">
        <v>9</v>
      </c>
      <c r="CD273">
        <f t="shared" si="3"/>
        <v>16</v>
      </c>
    </row>
    <row r="274" spans="63:82">
      <c r="BK274" s="1">
        <v>42064</v>
      </c>
      <c r="BL274" t="s">
        <v>7</v>
      </c>
      <c r="BM274">
        <v>1</v>
      </c>
      <c r="BN274" t="s">
        <v>259</v>
      </c>
      <c r="BO274" s="4">
        <v>434762.17199999996</v>
      </c>
      <c r="BP274" s="4">
        <v>23911.919459999997</v>
      </c>
      <c r="BQ274" s="3">
        <v>5.5E-2</v>
      </c>
      <c r="BR274" s="7">
        <v>912.59901763224173</v>
      </c>
      <c r="BS274" s="4">
        <v>50.192945969773298</v>
      </c>
      <c r="BT274">
        <v>476.4</v>
      </c>
      <c r="BU274" t="s">
        <v>41</v>
      </c>
      <c r="BV274" t="s">
        <v>258</v>
      </c>
      <c r="BW274" t="s">
        <v>41</v>
      </c>
      <c r="BX274" s="2">
        <v>41442</v>
      </c>
      <c r="BY274" s="2">
        <v>47285</v>
      </c>
      <c r="BZ274" t="s">
        <v>39</v>
      </c>
      <c r="CA274" t="s">
        <v>35</v>
      </c>
      <c r="CB274" s="5" t="s">
        <v>35</v>
      </c>
      <c r="CC274" s="6" t="s">
        <v>9</v>
      </c>
      <c r="CD274">
        <f t="shared" ref="CD274:CD337" si="4">ROUND(INT(BY274-BX274)/365,1)</f>
        <v>16</v>
      </c>
    </row>
    <row r="275" spans="63:82">
      <c r="BK275" s="1">
        <v>42064</v>
      </c>
      <c r="BL275" t="s">
        <v>7</v>
      </c>
      <c r="BM275">
        <v>1</v>
      </c>
      <c r="BN275" t="s">
        <v>261</v>
      </c>
      <c r="BO275" s="4">
        <v>2375413.3319999999</v>
      </c>
      <c r="BP275" s="4">
        <v>214974.90654600004</v>
      </c>
      <c r="BQ275" s="3">
        <v>9.0500000000000025E-2</v>
      </c>
      <c r="BR275" s="7">
        <v>1910.7250096525095</v>
      </c>
      <c r="BS275" s="4">
        <v>172.92061337355216</v>
      </c>
      <c r="BT275">
        <v>1243.2</v>
      </c>
      <c r="BU275" t="s">
        <v>41</v>
      </c>
      <c r="BV275" t="s">
        <v>261</v>
      </c>
      <c r="BW275" t="s">
        <v>41</v>
      </c>
      <c r="BX275" s="2">
        <v>41281</v>
      </c>
      <c r="BY275" s="2">
        <v>45168</v>
      </c>
      <c r="BZ275" t="s">
        <v>39</v>
      </c>
      <c r="CA275" t="s">
        <v>42</v>
      </c>
      <c r="CB275" s="5" t="s">
        <v>42</v>
      </c>
      <c r="CC275" s="6" t="s">
        <v>9</v>
      </c>
      <c r="CD275">
        <f t="shared" si="4"/>
        <v>10.6</v>
      </c>
    </row>
    <row r="276" spans="63:82">
      <c r="BK276" s="1">
        <v>42064</v>
      </c>
      <c r="BL276" t="s">
        <v>7</v>
      </c>
      <c r="BM276">
        <v>1</v>
      </c>
      <c r="BN276" t="s">
        <v>262</v>
      </c>
      <c r="BO276" s="4">
        <v>1039716.324</v>
      </c>
      <c r="BP276" s="4">
        <v>57184.397819999998</v>
      </c>
      <c r="BQ276" s="3">
        <v>5.5E-2</v>
      </c>
      <c r="BR276" s="7">
        <v>1501.6122530329289</v>
      </c>
      <c r="BS276" s="4">
        <v>82.588673916811089</v>
      </c>
      <c r="BT276">
        <v>692.4</v>
      </c>
      <c r="BU276" t="s">
        <v>41</v>
      </c>
      <c r="BV276" t="s">
        <v>258</v>
      </c>
      <c r="BW276" t="s">
        <v>41</v>
      </c>
      <c r="BX276" s="2">
        <v>41442</v>
      </c>
      <c r="BY276" s="2">
        <v>47285</v>
      </c>
      <c r="BZ276" t="s">
        <v>39</v>
      </c>
      <c r="CA276" t="s">
        <v>35</v>
      </c>
      <c r="CB276" s="5" t="s">
        <v>35</v>
      </c>
      <c r="CC276" s="6" t="s">
        <v>9</v>
      </c>
      <c r="CD276">
        <f t="shared" si="4"/>
        <v>16</v>
      </c>
    </row>
    <row r="277" spans="63:82">
      <c r="BK277" s="1">
        <v>42064</v>
      </c>
      <c r="BL277" t="s">
        <v>7</v>
      </c>
      <c r="BM277">
        <v>1</v>
      </c>
      <c r="BN277" t="s">
        <v>265</v>
      </c>
      <c r="BO277" s="4">
        <v>524885.304</v>
      </c>
      <c r="BP277" s="4">
        <v>28868.691719999999</v>
      </c>
      <c r="BQ277" s="3">
        <v>5.5E-2</v>
      </c>
      <c r="BR277" s="7">
        <v>978.53337807606272</v>
      </c>
      <c r="BS277" s="4">
        <v>53.819335794183445</v>
      </c>
      <c r="BT277">
        <v>536.4</v>
      </c>
      <c r="BU277" t="s">
        <v>41</v>
      </c>
      <c r="BV277" t="s">
        <v>258</v>
      </c>
      <c r="BW277" t="s">
        <v>41</v>
      </c>
      <c r="BX277" s="2">
        <v>41442</v>
      </c>
      <c r="BY277" s="2">
        <v>47285</v>
      </c>
      <c r="BZ277" t="s">
        <v>39</v>
      </c>
      <c r="CA277" t="s">
        <v>35</v>
      </c>
      <c r="CB277" s="5" t="s">
        <v>35</v>
      </c>
      <c r="CC277" s="6" t="s">
        <v>9</v>
      </c>
      <c r="CD277">
        <f t="shared" si="4"/>
        <v>16</v>
      </c>
    </row>
    <row r="278" spans="63:82">
      <c r="BK278" s="1">
        <v>42064</v>
      </c>
      <c r="BL278" t="s">
        <v>7</v>
      </c>
      <c r="BM278">
        <v>1</v>
      </c>
      <c r="BN278" t="s">
        <v>266</v>
      </c>
      <c r="BO278" s="4">
        <v>312302.83199999999</v>
      </c>
      <c r="BP278" s="4">
        <v>17176.655760000001</v>
      </c>
      <c r="BQ278" s="3">
        <v>5.5000000000000007E-2</v>
      </c>
      <c r="BR278" s="7">
        <v>735.17615819209038</v>
      </c>
      <c r="BS278" s="4">
        <v>40.434688700564976</v>
      </c>
      <c r="BT278">
        <v>424.8</v>
      </c>
      <c r="BU278" t="s">
        <v>41</v>
      </c>
      <c r="BV278" t="s">
        <v>258</v>
      </c>
      <c r="BW278" t="s">
        <v>41</v>
      </c>
      <c r="BX278" s="2">
        <v>41442</v>
      </c>
      <c r="BY278" s="2">
        <v>47285</v>
      </c>
      <c r="BZ278" t="s">
        <v>39</v>
      </c>
      <c r="CA278" t="s">
        <v>35</v>
      </c>
      <c r="CB278" s="5" t="s">
        <v>35</v>
      </c>
      <c r="CC278" s="6" t="s">
        <v>9</v>
      </c>
      <c r="CD278">
        <f t="shared" si="4"/>
        <v>16</v>
      </c>
    </row>
    <row r="279" spans="63:82">
      <c r="BK279" s="1">
        <v>42095</v>
      </c>
      <c r="BL279" t="s">
        <v>7</v>
      </c>
      <c r="BM279">
        <v>1</v>
      </c>
      <c r="BN279" t="s">
        <v>8</v>
      </c>
      <c r="BO279" s="4">
        <v>8079793.1999999993</v>
      </c>
      <c r="BP279" s="4">
        <v>298952.34840000002</v>
      </c>
      <c r="BQ279" s="3">
        <v>3.7000000000000005E-2</v>
      </c>
      <c r="BR279" s="7">
        <v>2263.247394957983</v>
      </c>
      <c r="BS279" s="4">
        <v>83.740153613445386</v>
      </c>
      <c r="BT279">
        <v>3570</v>
      </c>
      <c r="BU279" t="s">
        <v>11</v>
      </c>
      <c r="BV279" t="s">
        <v>12</v>
      </c>
      <c r="BW279" t="s">
        <v>10</v>
      </c>
      <c r="BX279" s="2">
        <v>41365</v>
      </c>
      <c r="BY279" s="2">
        <v>48646</v>
      </c>
      <c r="BZ279" t="s">
        <v>14</v>
      </c>
      <c r="CA279">
        <v>0</v>
      </c>
      <c r="CB279" s="5">
        <v>0</v>
      </c>
      <c r="CC279" s="6" t="s">
        <v>9</v>
      </c>
      <c r="CD279">
        <f t="shared" si="4"/>
        <v>19.899999999999999</v>
      </c>
    </row>
    <row r="280" spans="63:82">
      <c r="BK280" s="1">
        <v>42095</v>
      </c>
      <c r="BL280" t="s">
        <v>7</v>
      </c>
      <c r="BM280">
        <v>1</v>
      </c>
      <c r="BN280" t="s">
        <v>292</v>
      </c>
      <c r="BO280" s="4">
        <v>3397608.54</v>
      </c>
      <c r="BP280" s="4">
        <v>152892.38430000001</v>
      </c>
      <c r="BQ280" s="3">
        <v>4.4999999999999998E-2</v>
      </c>
      <c r="BR280" s="7">
        <v>1365.8178726483359</v>
      </c>
      <c r="BS280" s="4">
        <v>61.461804269175111</v>
      </c>
      <c r="BT280">
        <v>2487.6</v>
      </c>
      <c r="BU280" t="s">
        <v>41</v>
      </c>
      <c r="BV280" t="s">
        <v>292</v>
      </c>
      <c r="BW280" t="s">
        <v>41</v>
      </c>
      <c r="BX280" s="2">
        <v>41442</v>
      </c>
      <c r="BY280" s="2">
        <v>47285</v>
      </c>
      <c r="BZ280" t="s">
        <v>39</v>
      </c>
      <c r="CA280">
        <v>0.05</v>
      </c>
      <c r="CB280" s="5">
        <v>0.05</v>
      </c>
      <c r="CC280" s="6" t="s">
        <v>9</v>
      </c>
      <c r="CD280">
        <f t="shared" si="4"/>
        <v>16</v>
      </c>
    </row>
    <row r="281" spans="63:82">
      <c r="BK281" s="1">
        <v>42095</v>
      </c>
      <c r="BL281" t="s">
        <v>7</v>
      </c>
      <c r="BM281">
        <v>1</v>
      </c>
      <c r="BN281" t="s">
        <v>257</v>
      </c>
      <c r="BO281" s="4">
        <v>448967.20800000004</v>
      </c>
      <c r="BP281" s="4">
        <v>24693.19644</v>
      </c>
      <c r="BQ281" s="3">
        <v>5.4999999999999993E-2</v>
      </c>
      <c r="BR281" s="7">
        <v>733.60654901960788</v>
      </c>
      <c r="BS281" s="4">
        <v>40.348360196078431</v>
      </c>
      <c r="BT281">
        <v>612</v>
      </c>
      <c r="BU281" t="s">
        <v>41</v>
      </c>
      <c r="BV281" t="s">
        <v>258</v>
      </c>
      <c r="BW281" t="s">
        <v>41</v>
      </c>
      <c r="BX281" s="2">
        <v>41442</v>
      </c>
      <c r="BY281" s="2">
        <v>47285</v>
      </c>
      <c r="BZ281" t="s">
        <v>39</v>
      </c>
      <c r="CA281">
        <v>0.06</v>
      </c>
      <c r="CB281" s="5">
        <v>0.06</v>
      </c>
      <c r="CC281" s="6" t="s">
        <v>9</v>
      </c>
      <c r="CD281">
        <f t="shared" si="4"/>
        <v>16</v>
      </c>
    </row>
    <row r="282" spans="63:82">
      <c r="BK282" s="1">
        <v>42095</v>
      </c>
      <c r="BL282" t="s">
        <v>7</v>
      </c>
      <c r="BM282">
        <v>1</v>
      </c>
      <c r="BN282" t="s">
        <v>259</v>
      </c>
      <c r="BO282" s="4">
        <v>414022.45199999999</v>
      </c>
      <c r="BP282" s="4">
        <v>22771.23486</v>
      </c>
      <c r="BQ282" s="3">
        <v>5.5E-2</v>
      </c>
      <c r="BR282" s="7">
        <v>869.0647607052897</v>
      </c>
      <c r="BS282" s="4">
        <v>47.798561838790938</v>
      </c>
      <c r="BT282">
        <v>476.4</v>
      </c>
      <c r="BU282" t="s">
        <v>41</v>
      </c>
      <c r="BV282" t="s">
        <v>258</v>
      </c>
      <c r="BW282" t="s">
        <v>41</v>
      </c>
      <c r="BX282" s="2">
        <v>41442</v>
      </c>
      <c r="BY282" s="2">
        <v>47285</v>
      </c>
      <c r="BZ282" t="s">
        <v>39</v>
      </c>
      <c r="CA282">
        <v>0.06</v>
      </c>
      <c r="CB282" s="5">
        <v>0.06</v>
      </c>
      <c r="CC282" s="6" t="s">
        <v>9</v>
      </c>
      <c r="CD282">
        <f t="shared" si="4"/>
        <v>16</v>
      </c>
    </row>
    <row r="283" spans="63:82">
      <c r="BK283" s="1">
        <v>42095</v>
      </c>
      <c r="BL283" t="s">
        <v>7</v>
      </c>
      <c r="BM283">
        <v>1</v>
      </c>
      <c r="BN283" t="s">
        <v>261</v>
      </c>
      <c r="BO283" s="4">
        <v>2962421.52</v>
      </c>
      <c r="BP283" s="4">
        <v>261878.06236799996</v>
      </c>
      <c r="BQ283" s="3">
        <v>8.8399999999999979E-2</v>
      </c>
      <c r="BR283" s="7">
        <v>2382.9001930501931</v>
      </c>
      <c r="BS283" s="4">
        <v>210.64837706563702</v>
      </c>
      <c r="BT283">
        <v>1243.2</v>
      </c>
      <c r="BU283" t="s">
        <v>41</v>
      </c>
      <c r="BV283" t="s">
        <v>261</v>
      </c>
      <c r="BW283" t="s">
        <v>41</v>
      </c>
      <c r="BX283" s="2">
        <v>41281</v>
      </c>
      <c r="BY283" s="2">
        <v>45168</v>
      </c>
      <c r="BZ283" t="s">
        <v>39</v>
      </c>
      <c r="CA283">
        <v>0.08</v>
      </c>
      <c r="CB283" s="5">
        <v>0.08</v>
      </c>
      <c r="CC283" s="6" t="s">
        <v>9</v>
      </c>
      <c r="CD283">
        <f t="shared" si="4"/>
        <v>10.6</v>
      </c>
    </row>
    <row r="284" spans="63:82">
      <c r="BK284" s="1">
        <v>42095</v>
      </c>
      <c r="BL284" t="s">
        <v>7</v>
      </c>
      <c r="BM284">
        <v>1</v>
      </c>
      <c r="BN284" t="s">
        <v>262</v>
      </c>
      <c r="BO284" s="4">
        <v>846313.26</v>
      </c>
      <c r="BP284" s="4">
        <v>46547.229299999999</v>
      </c>
      <c r="BQ284" s="3">
        <v>5.5E-2</v>
      </c>
      <c r="BR284" s="7">
        <v>1222.2895147313693</v>
      </c>
      <c r="BS284" s="4">
        <v>67.225923310225298</v>
      </c>
      <c r="BT284">
        <v>692.4</v>
      </c>
      <c r="BU284" t="s">
        <v>41</v>
      </c>
      <c r="BV284" t="s">
        <v>258</v>
      </c>
      <c r="BW284" t="s">
        <v>41</v>
      </c>
      <c r="BX284" s="2">
        <v>41442</v>
      </c>
      <c r="BY284" s="2">
        <v>47285</v>
      </c>
      <c r="BZ284" t="s">
        <v>39</v>
      </c>
      <c r="CA284">
        <v>0.06</v>
      </c>
      <c r="CB284" s="5">
        <v>0.06</v>
      </c>
      <c r="CC284" s="6" t="s">
        <v>9</v>
      </c>
      <c r="CD284">
        <f t="shared" si="4"/>
        <v>16</v>
      </c>
    </row>
    <row r="285" spans="63:82">
      <c r="BK285" s="1">
        <v>42095</v>
      </c>
      <c r="BL285" t="s">
        <v>7</v>
      </c>
      <c r="BM285">
        <v>1</v>
      </c>
      <c r="BN285" t="s">
        <v>265</v>
      </c>
      <c r="BO285" s="4">
        <v>459723.864</v>
      </c>
      <c r="BP285" s="4">
        <v>25284.812519999999</v>
      </c>
      <c r="BQ285" s="3">
        <v>5.5E-2</v>
      </c>
      <c r="BR285" s="7">
        <v>857.05418344519023</v>
      </c>
      <c r="BS285" s="4">
        <v>47.13798008948546</v>
      </c>
      <c r="BT285">
        <v>536.4</v>
      </c>
      <c r="BU285" t="s">
        <v>41</v>
      </c>
      <c r="BV285" t="s">
        <v>258</v>
      </c>
      <c r="BW285" t="s">
        <v>41</v>
      </c>
      <c r="BX285" s="2">
        <v>41442</v>
      </c>
      <c r="BY285" s="2">
        <v>47285</v>
      </c>
      <c r="BZ285" t="s">
        <v>39</v>
      </c>
      <c r="CA285">
        <v>0.06</v>
      </c>
      <c r="CB285" s="5">
        <v>0.06</v>
      </c>
      <c r="CC285" s="6" t="s">
        <v>9</v>
      </c>
      <c r="CD285">
        <f t="shared" si="4"/>
        <v>16</v>
      </c>
    </row>
    <row r="286" spans="63:82">
      <c r="BK286" s="1">
        <v>42095</v>
      </c>
      <c r="BL286" t="s">
        <v>7</v>
      </c>
      <c r="BM286">
        <v>1</v>
      </c>
      <c r="BN286" t="s">
        <v>266</v>
      </c>
      <c r="BO286" s="4">
        <v>248358.58799999999</v>
      </c>
      <c r="BP286" s="4">
        <v>13659.72234</v>
      </c>
      <c r="BQ286" s="3">
        <v>5.5E-2</v>
      </c>
      <c r="BR286" s="7">
        <v>584.64827683615817</v>
      </c>
      <c r="BS286" s="4">
        <v>32.155655225988703</v>
      </c>
      <c r="BT286">
        <v>424.8</v>
      </c>
      <c r="BU286" t="s">
        <v>41</v>
      </c>
      <c r="BV286" t="s">
        <v>258</v>
      </c>
      <c r="BW286" t="s">
        <v>41</v>
      </c>
      <c r="BX286" s="2">
        <v>41442</v>
      </c>
      <c r="BY286" s="2">
        <v>47285</v>
      </c>
      <c r="BZ286" t="s">
        <v>39</v>
      </c>
      <c r="CA286">
        <v>0.06</v>
      </c>
      <c r="CB286" s="5">
        <v>0.06</v>
      </c>
      <c r="CC286" s="6" t="s">
        <v>9</v>
      </c>
      <c r="CD286">
        <f t="shared" si="4"/>
        <v>16</v>
      </c>
    </row>
    <row r="287" spans="63:82">
      <c r="BK287" s="1">
        <v>42125</v>
      </c>
      <c r="BL287" t="s">
        <v>7</v>
      </c>
      <c r="BM287">
        <v>1</v>
      </c>
      <c r="BN287" t="s">
        <v>8</v>
      </c>
      <c r="BO287" s="4">
        <v>8479238.4000000004</v>
      </c>
      <c r="BP287" s="4">
        <v>298469.19167999999</v>
      </c>
      <c r="BQ287" s="3">
        <v>3.5199999999999995E-2</v>
      </c>
      <c r="BR287" s="7">
        <v>2375.136806722689</v>
      </c>
      <c r="BS287" s="4">
        <v>83.604815596638659</v>
      </c>
      <c r="BT287">
        <v>3570</v>
      </c>
      <c r="BU287" t="s">
        <v>11</v>
      </c>
      <c r="BV287" t="s">
        <v>12</v>
      </c>
      <c r="BW287" t="s">
        <v>10</v>
      </c>
      <c r="BX287" s="2">
        <v>41365</v>
      </c>
      <c r="BY287" s="2">
        <v>48646</v>
      </c>
      <c r="BZ287" t="s">
        <v>14</v>
      </c>
      <c r="CA287">
        <v>0</v>
      </c>
      <c r="CB287" s="5">
        <v>0</v>
      </c>
      <c r="CC287" s="6" t="s">
        <v>9</v>
      </c>
      <c r="CD287">
        <f t="shared" si="4"/>
        <v>19.899999999999999</v>
      </c>
    </row>
    <row r="288" spans="63:82">
      <c r="BK288" s="1">
        <v>42125</v>
      </c>
      <c r="BL288" t="s">
        <v>7</v>
      </c>
      <c r="BM288">
        <v>1</v>
      </c>
      <c r="BN288" t="s">
        <v>292</v>
      </c>
      <c r="BO288" s="4">
        <v>3672219.4079999998</v>
      </c>
      <c r="BP288" s="4">
        <v>165249.87336</v>
      </c>
      <c r="BQ288" s="3">
        <v>4.4999999999999998E-2</v>
      </c>
      <c r="BR288" s="7">
        <v>1476.2097636275928</v>
      </c>
      <c r="BS288" s="4">
        <v>66.429439363241684</v>
      </c>
      <c r="BT288">
        <v>2487.6</v>
      </c>
      <c r="BU288" t="s">
        <v>41</v>
      </c>
      <c r="BV288" t="s">
        <v>292</v>
      </c>
      <c r="BW288" t="s">
        <v>41</v>
      </c>
      <c r="BX288" s="2">
        <v>41442</v>
      </c>
      <c r="BY288" s="2">
        <v>47285</v>
      </c>
      <c r="BZ288" t="s">
        <v>39</v>
      </c>
      <c r="CA288" t="s">
        <v>208</v>
      </c>
      <c r="CB288" s="5" t="s">
        <v>208</v>
      </c>
      <c r="CC288" s="6" t="s">
        <v>9</v>
      </c>
      <c r="CD288">
        <f t="shared" si="4"/>
        <v>16</v>
      </c>
    </row>
    <row r="289" spans="63:82">
      <c r="BK289" s="1">
        <v>42125</v>
      </c>
      <c r="BL289" t="s">
        <v>7</v>
      </c>
      <c r="BM289">
        <v>1</v>
      </c>
      <c r="BN289" t="s">
        <v>257</v>
      </c>
      <c r="BO289" s="4">
        <v>406594.45199999999</v>
      </c>
      <c r="BP289" s="4">
        <v>22362.69486</v>
      </c>
      <c r="BQ289" s="3">
        <v>5.5E-2</v>
      </c>
      <c r="BR289" s="7">
        <v>664.37001960784312</v>
      </c>
      <c r="BS289" s="4">
        <v>36.540351078431371</v>
      </c>
      <c r="BT289">
        <v>612</v>
      </c>
      <c r="BU289" t="s">
        <v>41</v>
      </c>
      <c r="BV289" t="s">
        <v>258</v>
      </c>
      <c r="BW289" t="s">
        <v>41</v>
      </c>
      <c r="BX289" s="2">
        <v>41442</v>
      </c>
      <c r="BY289" s="2">
        <v>47285</v>
      </c>
      <c r="BZ289" t="s">
        <v>39</v>
      </c>
      <c r="CA289" t="s">
        <v>35</v>
      </c>
      <c r="CB289" s="5" t="s">
        <v>35</v>
      </c>
      <c r="CC289" s="6" t="s">
        <v>9</v>
      </c>
      <c r="CD289">
        <f t="shared" si="4"/>
        <v>16</v>
      </c>
    </row>
    <row r="290" spans="63:82">
      <c r="BK290" s="1">
        <v>42125</v>
      </c>
      <c r="BL290" t="s">
        <v>7</v>
      </c>
      <c r="BM290">
        <v>1</v>
      </c>
      <c r="BN290" t="s">
        <v>259</v>
      </c>
      <c r="BO290" s="4">
        <v>414518.712</v>
      </c>
      <c r="BP290" s="4">
        <v>22798.529160000002</v>
      </c>
      <c r="BQ290" s="3">
        <v>5.5000000000000007E-2</v>
      </c>
      <c r="BR290" s="7">
        <v>870.10644836272047</v>
      </c>
      <c r="BS290" s="4">
        <v>47.855854659949628</v>
      </c>
      <c r="BT290">
        <v>476.4</v>
      </c>
      <c r="BU290" t="s">
        <v>41</v>
      </c>
      <c r="BV290" t="s">
        <v>258</v>
      </c>
      <c r="BW290" t="s">
        <v>41</v>
      </c>
      <c r="BX290" s="2">
        <v>41442</v>
      </c>
      <c r="BY290" s="2">
        <v>47285</v>
      </c>
      <c r="BZ290" t="s">
        <v>39</v>
      </c>
      <c r="CA290" t="s">
        <v>35</v>
      </c>
      <c r="CB290" s="5" t="s">
        <v>35</v>
      </c>
      <c r="CC290" s="6" t="s">
        <v>9</v>
      </c>
      <c r="CD290">
        <f t="shared" si="4"/>
        <v>16</v>
      </c>
    </row>
    <row r="291" spans="63:82">
      <c r="BK291" s="1">
        <v>42125</v>
      </c>
      <c r="BL291" t="s">
        <v>7</v>
      </c>
      <c r="BM291">
        <v>1</v>
      </c>
      <c r="BN291" t="s">
        <v>261</v>
      </c>
      <c r="BO291" s="4">
        <v>3207233.8559999997</v>
      </c>
      <c r="BP291" s="4">
        <v>281595.13255679997</v>
      </c>
      <c r="BQ291" s="3">
        <v>8.7800000000000003E-2</v>
      </c>
      <c r="BR291" s="7">
        <v>2579.8213127413123</v>
      </c>
      <c r="BS291" s="4">
        <v>226.50831125868723</v>
      </c>
      <c r="BT291">
        <v>1243.2</v>
      </c>
      <c r="BU291" t="s">
        <v>41</v>
      </c>
      <c r="BV291" t="s">
        <v>261</v>
      </c>
      <c r="BW291" t="s">
        <v>41</v>
      </c>
      <c r="BX291" s="2">
        <v>41281</v>
      </c>
      <c r="BY291" s="2">
        <v>45168</v>
      </c>
      <c r="BZ291" t="s">
        <v>39</v>
      </c>
      <c r="CA291" t="s">
        <v>42</v>
      </c>
      <c r="CB291" s="5" t="s">
        <v>42</v>
      </c>
      <c r="CC291" s="6" t="s">
        <v>9</v>
      </c>
      <c r="CD291">
        <f t="shared" si="4"/>
        <v>10.6</v>
      </c>
    </row>
    <row r="292" spans="63:82">
      <c r="BK292" s="1">
        <v>42125</v>
      </c>
      <c r="BL292" t="s">
        <v>7</v>
      </c>
      <c r="BM292">
        <v>1</v>
      </c>
      <c r="BN292" t="s">
        <v>262</v>
      </c>
      <c r="BO292" s="4">
        <v>906439.21199999994</v>
      </c>
      <c r="BP292" s="4">
        <v>49854.156660000001</v>
      </c>
      <c r="BQ292" s="3">
        <v>5.5000000000000007E-2</v>
      </c>
      <c r="BR292" s="7">
        <v>1309.126533795494</v>
      </c>
      <c r="BS292" s="4">
        <v>72.001959358752174</v>
      </c>
      <c r="BT292">
        <v>692.4</v>
      </c>
      <c r="BU292" t="s">
        <v>41</v>
      </c>
      <c r="BV292" t="s">
        <v>258</v>
      </c>
      <c r="BW292" t="s">
        <v>41</v>
      </c>
      <c r="BX292" s="2">
        <v>41442</v>
      </c>
      <c r="BY292" s="2">
        <v>47285</v>
      </c>
      <c r="BZ292" t="s">
        <v>39</v>
      </c>
      <c r="CA292" t="s">
        <v>35</v>
      </c>
      <c r="CB292" s="5" t="s">
        <v>35</v>
      </c>
      <c r="CC292" s="6" t="s">
        <v>9</v>
      </c>
      <c r="CD292">
        <f t="shared" si="4"/>
        <v>16</v>
      </c>
    </row>
    <row r="293" spans="63:82">
      <c r="BK293" s="1">
        <v>42125</v>
      </c>
      <c r="BL293" t="s">
        <v>7</v>
      </c>
      <c r="BM293">
        <v>1</v>
      </c>
      <c r="BN293" t="s">
        <v>265</v>
      </c>
      <c r="BO293" s="4">
        <v>475012.30800000002</v>
      </c>
      <c r="BP293" s="4">
        <v>26125.676940000001</v>
      </c>
      <c r="BQ293" s="3">
        <v>5.5E-2</v>
      </c>
      <c r="BR293" s="7">
        <v>885.55612975391512</v>
      </c>
      <c r="BS293" s="4">
        <v>48.705587136465326</v>
      </c>
      <c r="BT293">
        <v>536.4</v>
      </c>
      <c r="BU293" t="s">
        <v>41</v>
      </c>
      <c r="BV293" t="s">
        <v>258</v>
      </c>
      <c r="BW293" t="s">
        <v>41</v>
      </c>
      <c r="BX293" s="2">
        <v>41442</v>
      </c>
      <c r="BY293" s="2">
        <v>47285</v>
      </c>
      <c r="BZ293" t="s">
        <v>39</v>
      </c>
      <c r="CA293" t="s">
        <v>35</v>
      </c>
      <c r="CB293" s="5" t="s">
        <v>35</v>
      </c>
      <c r="CC293" s="6" t="s">
        <v>9</v>
      </c>
      <c r="CD293">
        <f t="shared" si="4"/>
        <v>16</v>
      </c>
    </row>
    <row r="294" spans="63:82">
      <c r="BK294" s="1">
        <v>42125</v>
      </c>
      <c r="BL294" t="s">
        <v>7</v>
      </c>
      <c r="BM294">
        <v>1</v>
      </c>
      <c r="BN294" t="s">
        <v>266</v>
      </c>
      <c r="BO294" s="4">
        <v>311408.364</v>
      </c>
      <c r="BP294" s="4">
        <v>17127.460019999999</v>
      </c>
      <c r="BQ294" s="3">
        <v>5.4999999999999993E-2</v>
      </c>
      <c r="BR294" s="7">
        <v>733.07053672316385</v>
      </c>
      <c r="BS294" s="4">
        <v>40.318879519774008</v>
      </c>
      <c r="BT294">
        <v>424.8</v>
      </c>
      <c r="BU294" t="s">
        <v>41</v>
      </c>
      <c r="BV294" t="s">
        <v>258</v>
      </c>
      <c r="BW294" t="s">
        <v>41</v>
      </c>
      <c r="BX294" s="2">
        <v>41442</v>
      </c>
      <c r="BY294" s="2">
        <v>47285</v>
      </c>
      <c r="BZ294" t="s">
        <v>39</v>
      </c>
      <c r="CA294" t="s">
        <v>35</v>
      </c>
      <c r="CB294" s="5" t="s">
        <v>35</v>
      </c>
      <c r="CC294" s="6" t="s">
        <v>9</v>
      </c>
      <c r="CD294">
        <f t="shared" si="4"/>
        <v>16</v>
      </c>
    </row>
    <row r="295" spans="63:82">
      <c r="BK295" s="1">
        <v>42156</v>
      </c>
      <c r="BL295" t="s">
        <v>7</v>
      </c>
      <c r="BM295">
        <v>1</v>
      </c>
      <c r="BN295" t="s">
        <v>8</v>
      </c>
      <c r="BO295" s="4">
        <v>7131304.7999999998</v>
      </c>
      <c r="BP295" s="4">
        <v>305219.84544</v>
      </c>
      <c r="BQ295" s="3">
        <v>4.2800000000000005E-2</v>
      </c>
      <c r="BR295" s="7">
        <v>1997.564369747899</v>
      </c>
      <c r="BS295" s="4">
        <v>85.495755025210087</v>
      </c>
      <c r="BT295">
        <v>3570</v>
      </c>
      <c r="BU295" t="s">
        <v>11</v>
      </c>
      <c r="BV295" t="s">
        <v>12</v>
      </c>
      <c r="BW295" t="s">
        <v>10</v>
      </c>
      <c r="BX295" s="2">
        <v>41365</v>
      </c>
      <c r="BY295" s="2">
        <v>48646</v>
      </c>
      <c r="BZ295" t="s">
        <v>14</v>
      </c>
      <c r="CA295">
        <v>0</v>
      </c>
      <c r="CB295" s="5">
        <v>0</v>
      </c>
      <c r="CC295" s="6" t="s">
        <v>9</v>
      </c>
      <c r="CD295">
        <f t="shared" si="4"/>
        <v>19.899999999999999</v>
      </c>
    </row>
    <row r="296" spans="63:82">
      <c r="BK296" s="1">
        <v>42156</v>
      </c>
      <c r="BL296" t="s">
        <v>7</v>
      </c>
      <c r="BM296">
        <v>1</v>
      </c>
      <c r="BN296" t="s">
        <v>292</v>
      </c>
      <c r="BO296" s="4">
        <v>3166958.94</v>
      </c>
      <c r="BP296" s="4">
        <v>142513.15229999999</v>
      </c>
      <c r="BQ296" s="3">
        <v>4.4999999999999998E-2</v>
      </c>
      <c r="BR296" s="7">
        <v>1273.0981427882296</v>
      </c>
      <c r="BS296" s="4">
        <v>57.289416425470328</v>
      </c>
      <c r="BT296">
        <v>2487.6</v>
      </c>
      <c r="BU296" t="s">
        <v>41</v>
      </c>
      <c r="BV296" t="s">
        <v>292</v>
      </c>
      <c r="BW296" t="s">
        <v>41</v>
      </c>
      <c r="BX296" s="2">
        <v>41442</v>
      </c>
      <c r="BY296" s="2">
        <v>47285</v>
      </c>
      <c r="BZ296" t="s">
        <v>39</v>
      </c>
      <c r="CA296" t="s">
        <v>357</v>
      </c>
      <c r="CB296" s="5" t="s">
        <v>208</v>
      </c>
      <c r="CC296" s="6" t="s">
        <v>208</v>
      </c>
      <c r="CD296">
        <f t="shared" si="4"/>
        <v>16</v>
      </c>
    </row>
    <row r="297" spans="63:82">
      <c r="BK297" s="1">
        <v>42156</v>
      </c>
      <c r="BL297" t="s">
        <v>7</v>
      </c>
      <c r="BM297">
        <v>1</v>
      </c>
      <c r="BN297" t="s">
        <v>257</v>
      </c>
      <c r="BO297" s="4">
        <v>587476.94400000002</v>
      </c>
      <c r="BP297" s="4">
        <v>32311.231919999998</v>
      </c>
      <c r="BQ297" s="3">
        <v>5.4999999999999993E-2</v>
      </c>
      <c r="BR297" s="7">
        <v>959.92964705882355</v>
      </c>
      <c r="BS297" s="4">
        <v>52.796130588235293</v>
      </c>
      <c r="BT297">
        <v>612</v>
      </c>
      <c r="BU297" t="s">
        <v>41</v>
      </c>
      <c r="BV297" t="s">
        <v>258</v>
      </c>
      <c r="BW297" t="s">
        <v>41</v>
      </c>
      <c r="BX297" s="2">
        <v>41442</v>
      </c>
      <c r="BY297" s="2">
        <v>47285</v>
      </c>
      <c r="BZ297" t="s">
        <v>39</v>
      </c>
      <c r="CA297" t="s">
        <v>390</v>
      </c>
      <c r="CB297" s="5" t="s">
        <v>35</v>
      </c>
      <c r="CC297" s="6" t="s">
        <v>35</v>
      </c>
      <c r="CD297">
        <f t="shared" si="4"/>
        <v>16</v>
      </c>
    </row>
    <row r="298" spans="63:82">
      <c r="BK298" s="1">
        <v>42156</v>
      </c>
      <c r="BL298" t="s">
        <v>7</v>
      </c>
      <c r="BM298">
        <v>1</v>
      </c>
      <c r="BN298" t="s">
        <v>259</v>
      </c>
      <c r="BO298" s="4">
        <v>684773.55599999998</v>
      </c>
      <c r="BP298" s="4">
        <v>37662.545579999998</v>
      </c>
      <c r="BQ298" s="3">
        <v>5.5E-2</v>
      </c>
      <c r="BR298" s="7">
        <v>1437.3920151133502</v>
      </c>
      <c r="BS298" s="4">
        <v>79.05656083123425</v>
      </c>
      <c r="BT298">
        <v>476.4</v>
      </c>
      <c r="BU298" t="s">
        <v>41</v>
      </c>
      <c r="BV298" t="s">
        <v>258</v>
      </c>
      <c r="BW298" t="s">
        <v>41</v>
      </c>
      <c r="BX298" s="2">
        <v>41442</v>
      </c>
      <c r="BY298" s="2">
        <v>47285</v>
      </c>
      <c r="BZ298" t="s">
        <v>39</v>
      </c>
      <c r="CA298" t="s">
        <v>390</v>
      </c>
      <c r="CB298" s="5" t="s">
        <v>35</v>
      </c>
      <c r="CC298" s="6" t="s">
        <v>35</v>
      </c>
      <c r="CD298">
        <f t="shared" si="4"/>
        <v>16</v>
      </c>
    </row>
    <row r="299" spans="63:82">
      <c r="BK299" s="1">
        <v>42156</v>
      </c>
      <c r="BL299" t="s">
        <v>7</v>
      </c>
      <c r="BM299">
        <v>1</v>
      </c>
      <c r="BN299" t="s">
        <v>261</v>
      </c>
      <c r="BO299" s="4">
        <v>2508585.6239999998</v>
      </c>
      <c r="BP299" s="4">
        <v>225521.84759759999</v>
      </c>
      <c r="BQ299" s="3">
        <v>8.9900000000000008E-2</v>
      </c>
      <c r="BR299" s="7">
        <v>2017.8455791505789</v>
      </c>
      <c r="BS299" s="4">
        <v>181.40431756563706</v>
      </c>
      <c r="BT299">
        <v>1243.2</v>
      </c>
      <c r="BU299" t="s">
        <v>41</v>
      </c>
      <c r="BV299" t="s">
        <v>261</v>
      </c>
      <c r="BW299" t="s">
        <v>41</v>
      </c>
      <c r="BX299" s="2">
        <v>41281</v>
      </c>
      <c r="BY299" s="2">
        <v>45168</v>
      </c>
      <c r="BZ299" t="s">
        <v>39</v>
      </c>
      <c r="CA299" t="s">
        <v>42</v>
      </c>
      <c r="CB299" s="5" t="s">
        <v>42</v>
      </c>
      <c r="CC299" s="6" t="s">
        <v>9</v>
      </c>
      <c r="CD299">
        <f t="shared" si="4"/>
        <v>10.6</v>
      </c>
    </row>
    <row r="300" spans="63:82">
      <c r="BK300" s="1">
        <v>42156</v>
      </c>
      <c r="BL300" t="s">
        <v>7</v>
      </c>
      <c r="BM300">
        <v>1</v>
      </c>
      <c r="BN300" t="s">
        <v>262</v>
      </c>
      <c r="BO300" s="4">
        <v>831983.92800000007</v>
      </c>
      <c r="BP300" s="4">
        <v>45759.116040000001</v>
      </c>
      <c r="BQ300" s="3">
        <v>5.4999999999999993E-2</v>
      </c>
      <c r="BR300" s="7">
        <v>1201.5943500866554</v>
      </c>
      <c r="BS300" s="4">
        <v>66.087689254766033</v>
      </c>
      <c r="BT300">
        <v>692.4</v>
      </c>
      <c r="BU300" t="s">
        <v>41</v>
      </c>
      <c r="BV300" t="s">
        <v>258</v>
      </c>
      <c r="BW300" t="s">
        <v>41</v>
      </c>
      <c r="BX300" s="2">
        <v>41442</v>
      </c>
      <c r="BY300" s="2">
        <v>47285</v>
      </c>
      <c r="BZ300" t="s">
        <v>39</v>
      </c>
      <c r="CA300" t="s">
        <v>390</v>
      </c>
      <c r="CB300" s="5" t="s">
        <v>35</v>
      </c>
      <c r="CC300" s="6" t="s">
        <v>35</v>
      </c>
      <c r="CD300">
        <f t="shared" si="4"/>
        <v>16</v>
      </c>
    </row>
    <row r="301" spans="63:82">
      <c r="BK301" s="1">
        <v>42156</v>
      </c>
      <c r="BL301" t="s">
        <v>7</v>
      </c>
      <c r="BM301">
        <v>1</v>
      </c>
      <c r="BN301" t="s">
        <v>265</v>
      </c>
      <c r="BO301" s="4">
        <v>464509.99200000003</v>
      </c>
      <c r="BP301" s="4">
        <v>25548.049559999999</v>
      </c>
      <c r="BQ301" s="3">
        <v>5.4999999999999993E-2</v>
      </c>
      <c r="BR301" s="7">
        <v>865.9768680089486</v>
      </c>
      <c r="BS301" s="4">
        <v>47.628727740492174</v>
      </c>
      <c r="BT301">
        <v>536.4</v>
      </c>
      <c r="BU301" t="s">
        <v>41</v>
      </c>
      <c r="BV301" t="s">
        <v>258</v>
      </c>
      <c r="BW301" t="s">
        <v>41</v>
      </c>
      <c r="BX301" s="2">
        <v>41442</v>
      </c>
      <c r="BY301" s="2">
        <v>47285</v>
      </c>
      <c r="BZ301" t="s">
        <v>39</v>
      </c>
      <c r="CA301" t="s">
        <v>390</v>
      </c>
      <c r="CB301" s="5" t="s">
        <v>35</v>
      </c>
      <c r="CC301" s="6" t="s">
        <v>35</v>
      </c>
      <c r="CD301">
        <f t="shared" si="4"/>
        <v>16</v>
      </c>
    </row>
    <row r="302" spans="63:82">
      <c r="BK302" s="1">
        <v>42156</v>
      </c>
      <c r="BL302" t="s">
        <v>7</v>
      </c>
      <c r="BM302">
        <v>1</v>
      </c>
      <c r="BN302" t="s">
        <v>266</v>
      </c>
      <c r="BO302" s="4">
        <v>262894.17599999998</v>
      </c>
      <c r="BP302" s="4">
        <v>14459.179680000001</v>
      </c>
      <c r="BQ302" s="3">
        <v>5.5000000000000007E-2</v>
      </c>
      <c r="BR302" s="7">
        <v>618.86576271186436</v>
      </c>
      <c r="BS302" s="4">
        <v>34.037616949152543</v>
      </c>
      <c r="BT302">
        <v>424.8</v>
      </c>
      <c r="BU302" t="s">
        <v>41</v>
      </c>
      <c r="BV302" t="s">
        <v>258</v>
      </c>
      <c r="BW302" t="s">
        <v>41</v>
      </c>
      <c r="BX302" s="2">
        <v>41442</v>
      </c>
      <c r="BY302" s="2">
        <v>47285</v>
      </c>
      <c r="BZ302" t="s">
        <v>39</v>
      </c>
      <c r="CA302" t="s">
        <v>390</v>
      </c>
      <c r="CB302" s="5" t="s">
        <v>35</v>
      </c>
      <c r="CC302" s="6" t="s">
        <v>35</v>
      </c>
      <c r="CD302">
        <f t="shared" si="4"/>
        <v>16</v>
      </c>
    </row>
    <row r="303" spans="63:82">
      <c r="BK303" s="1">
        <v>42186</v>
      </c>
      <c r="BL303" t="s">
        <v>7</v>
      </c>
      <c r="BM303">
        <v>1</v>
      </c>
      <c r="BN303" t="s">
        <v>8</v>
      </c>
      <c r="BO303" s="4">
        <v>8239376.3999999994</v>
      </c>
      <c r="BP303" s="4">
        <v>309800.55264000001</v>
      </c>
      <c r="BQ303" s="3">
        <v>3.7600000000000001E-2</v>
      </c>
      <c r="BR303" s="7">
        <v>2307.9485714285711</v>
      </c>
      <c r="BS303" s="4">
        <v>86.778866285714287</v>
      </c>
      <c r="BT303">
        <v>3570</v>
      </c>
      <c r="BU303" t="s">
        <v>11</v>
      </c>
      <c r="BV303" t="s">
        <v>12</v>
      </c>
      <c r="BW303" t="s">
        <v>10</v>
      </c>
      <c r="BX303" s="2">
        <v>41365</v>
      </c>
      <c r="BY303" s="2">
        <v>48646</v>
      </c>
      <c r="BZ303" t="s">
        <v>14</v>
      </c>
      <c r="CA303">
        <v>0</v>
      </c>
      <c r="CB303" s="5">
        <v>0</v>
      </c>
      <c r="CC303" s="6" t="s">
        <v>9</v>
      </c>
      <c r="CD303">
        <f t="shared" si="4"/>
        <v>19.899999999999999</v>
      </c>
    </row>
    <row r="304" spans="63:82">
      <c r="BK304" s="1">
        <v>42186</v>
      </c>
      <c r="BL304" t="s">
        <v>7</v>
      </c>
      <c r="BM304">
        <v>1</v>
      </c>
      <c r="BN304" t="s">
        <v>292</v>
      </c>
      <c r="BO304" s="4">
        <v>2991360.5279999999</v>
      </c>
      <c r="BP304" s="4">
        <v>134611.22375999999</v>
      </c>
      <c r="BQ304" s="3">
        <v>4.4999999999999998E-2</v>
      </c>
      <c r="BR304" s="7">
        <v>1202.5086541244573</v>
      </c>
      <c r="BS304" s="4">
        <v>54.112889435600579</v>
      </c>
      <c r="BT304">
        <v>2487.6</v>
      </c>
      <c r="BU304" t="s">
        <v>41</v>
      </c>
      <c r="BV304" t="s">
        <v>292</v>
      </c>
      <c r="BW304" t="s">
        <v>41</v>
      </c>
      <c r="BX304" s="2">
        <v>41442</v>
      </c>
      <c r="BY304" s="2">
        <v>47285</v>
      </c>
      <c r="BZ304" t="s">
        <v>39</v>
      </c>
      <c r="CA304" t="s">
        <v>208</v>
      </c>
      <c r="CB304" s="5" t="s">
        <v>208</v>
      </c>
      <c r="CC304" s="6" t="s">
        <v>9</v>
      </c>
      <c r="CD304">
        <f t="shared" si="4"/>
        <v>16</v>
      </c>
    </row>
    <row r="305" spans="63:82">
      <c r="BK305" s="1">
        <v>42186</v>
      </c>
      <c r="BL305" t="s">
        <v>7</v>
      </c>
      <c r="BM305">
        <v>1</v>
      </c>
      <c r="BN305" t="s">
        <v>257</v>
      </c>
      <c r="BO305" s="4">
        <v>459886.32</v>
      </c>
      <c r="BP305" s="4">
        <v>25293.747600000002</v>
      </c>
      <c r="BQ305" s="3">
        <v>5.5000000000000007E-2</v>
      </c>
      <c r="BR305" s="7">
        <v>751.44823529411769</v>
      </c>
      <c r="BS305" s="4">
        <v>41.329652941176477</v>
      </c>
      <c r="BT305">
        <v>612</v>
      </c>
      <c r="BU305" t="s">
        <v>41</v>
      </c>
      <c r="BV305" t="s">
        <v>258</v>
      </c>
      <c r="BW305" t="s">
        <v>41</v>
      </c>
      <c r="BX305" s="2">
        <v>41442</v>
      </c>
      <c r="BY305" s="2">
        <v>47285</v>
      </c>
      <c r="BZ305" t="s">
        <v>39</v>
      </c>
      <c r="CA305" t="s">
        <v>35</v>
      </c>
      <c r="CB305" s="5" t="s">
        <v>35</v>
      </c>
      <c r="CC305" s="6" t="s">
        <v>9</v>
      </c>
      <c r="CD305">
        <f t="shared" si="4"/>
        <v>16</v>
      </c>
    </row>
    <row r="306" spans="63:82">
      <c r="BK306" s="1">
        <v>42186</v>
      </c>
      <c r="BL306" t="s">
        <v>7</v>
      </c>
      <c r="BM306">
        <v>1</v>
      </c>
      <c r="BN306" t="s">
        <v>259</v>
      </c>
      <c r="BO306" s="4">
        <v>437383.56</v>
      </c>
      <c r="BP306" s="4">
        <v>24056.095799999999</v>
      </c>
      <c r="BQ306" s="3">
        <v>5.5E-2</v>
      </c>
      <c r="BR306" s="7">
        <v>918.10151133501267</v>
      </c>
      <c r="BS306" s="4">
        <v>50.495583123425696</v>
      </c>
      <c r="BT306">
        <v>476.4</v>
      </c>
      <c r="BU306" t="s">
        <v>41</v>
      </c>
      <c r="BV306" t="s">
        <v>258</v>
      </c>
      <c r="BW306" t="s">
        <v>41</v>
      </c>
      <c r="BX306" s="2">
        <v>41442</v>
      </c>
      <c r="BY306" s="2">
        <v>47285</v>
      </c>
      <c r="BZ306" t="s">
        <v>39</v>
      </c>
      <c r="CA306" t="s">
        <v>35</v>
      </c>
      <c r="CB306" s="5" t="s">
        <v>35</v>
      </c>
      <c r="CC306" s="6" t="s">
        <v>9</v>
      </c>
      <c r="CD306">
        <f t="shared" si="4"/>
        <v>16</v>
      </c>
    </row>
    <row r="307" spans="63:82">
      <c r="BK307" s="1">
        <v>42186</v>
      </c>
      <c r="BL307" t="s">
        <v>7</v>
      </c>
      <c r="BM307">
        <v>1</v>
      </c>
      <c r="BN307" t="s">
        <v>261</v>
      </c>
      <c r="BO307" s="4">
        <v>2068557.9720000001</v>
      </c>
      <c r="BP307" s="4">
        <v>190307.33342400001</v>
      </c>
      <c r="BQ307" s="3">
        <v>9.1999999999999998E-2</v>
      </c>
      <c r="BR307" s="7">
        <v>1663.8979826254827</v>
      </c>
      <c r="BS307" s="4">
        <v>153.0786144015444</v>
      </c>
      <c r="BT307">
        <v>1243.2</v>
      </c>
      <c r="BU307" t="s">
        <v>41</v>
      </c>
      <c r="BV307" t="s">
        <v>261</v>
      </c>
      <c r="BW307" t="s">
        <v>41</v>
      </c>
      <c r="BX307" s="2">
        <v>41281</v>
      </c>
      <c r="BY307" s="2">
        <v>45168</v>
      </c>
      <c r="BZ307" t="s">
        <v>39</v>
      </c>
      <c r="CA307" t="s">
        <v>42</v>
      </c>
      <c r="CB307" s="5" t="s">
        <v>42</v>
      </c>
      <c r="CC307" s="6" t="s">
        <v>9</v>
      </c>
      <c r="CD307">
        <f t="shared" si="4"/>
        <v>10.6</v>
      </c>
    </row>
    <row r="308" spans="63:82">
      <c r="BK308" s="1">
        <v>42186</v>
      </c>
      <c r="BL308" t="s">
        <v>7</v>
      </c>
      <c r="BM308">
        <v>1</v>
      </c>
      <c r="BN308" t="s">
        <v>262</v>
      </c>
      <c r="BO308" s="4">
        <v>829375.06799999997</v>
      </c>
      <c r="BP308" s="4">
        <v>45615.62874</v>
      </c>
      <c r="BQ308" s="3">
        <v>5.5E-2</v>
      </c>
      <c r="BR308" s="7">
        <v>1197.8264991334488</v>
      </c>
      <c r="BS308" s="4">
        <v>65.880457452339684</v>
      </c>
      <c r="BT308">
        <v>692.4</v>
      </c>
      <c r="BU308" t="s">
        <v>41</v>
      </c>
      <c r="BV308" t="s">
        <v>258</v>
      </c>
      <c r="BW308" t="s">
        <v>41</v>
      </c>
      <c r="BX308" s="2">
        <v>41442</v>
      </c>
      <c r="BY308" s="2">
        <v>47285</v>
      </c>
      <c r="BZ308" t="s">
        <v>39</v>
      </c>
      <c r="CA308" t="s">
        <v>35</v>
      </c>
      <c r="CB308" s="5" t="s">
        <v>35</v>
      </c>
      <c r="CC308" s="6" t="s">
        <v>9</v>
      </c>
      <c r="CD308">
        <f t="shared" si="4"/>
        <v>16</v>
      </c>
    </row>
    <row r="309" spans="63:82">
      <c r="BK309" s="1">
        <v>42186</v>
      </c>
      <c r="BL309" t="s">
        <v>7</v>
      </c>
      <c r="BM309">
        <v>1</v>
      </c>
      <c r="BN309" t="s">
        <v>265</v>
      </c>
      <c r="BO309" s="4">
        <v>461464.66800000001</v>
      </c>
      <c r="BP309" s="4">
        <v>25380.55674</v>
      </c>
      <c r="BQ309" s="3">
        <v>5.5E-2</v>
      </c>
      <c r="BR309" s="7">
        <v>860.29953020134235</v>
      </c>
      <c r="BS309" s="4">
        <v>47.316474161073828</v>
      </c>
      <c r="BT309">
        <v>536.4</v>
      </c>
      <c r="BU309" t="s">
        <v>41</v>
      </c>
      <c r="BV309" t="s">
        <v>258</v>
      </c>
      <c r="BW309" t="s">
        <v>41</v>
      </c>
      <c r="BX309" s="2">
        <v>41442</v>
      </c>
      <c r="BY309" s="2">
        <v>47285</v>
      </c>
      <c r="BZ309" t="s">
        <v>39</v>
      </c>
      <c r="CA309" t="s">
        <v>35</v>
      </c>
      <c r="CB309" s="5" t="s">
        <v>35</v>
      </c>
      <c r="CC309" s="6" t="s">
        <v>9</v>
      </c>
      <c r="CD309">
        <f t="shared" si="4"/>
        <v>16</v>
      </c>
    </row>
    <row r="310" spans="63:82">
      <c r="BK310" s="1">
        <v>42186</v>
      </c>
      <c r="BL310" t="s">
        <v>7</v>
      </c>
      <c r="BM310">
        <v>1</v>
      </c>
      <c r="BN310" t="s">
        <v>266</v>
      </c>
      <c r="BO310" s="4">
        <v>321527.83199999999</v>
      </c>
      <c r="BP310" s="4">
        <v>17684.030759999998</v>
      </c>
      <c r="BQ310" s="3">
        <v>5.4999999999999993E-2</v>
      </c>
      <c r="BR310" s="7">
        <v>756.89225988700559</v>
      </c>
      <c r="BS310" s="4">
        <v>41.629074293785301</v>
      </c>
      <c r="BT310">
        <v>424.8</v>
      </c>
      <c r="BU310" t="s">
        <v>41</v>
      </c>
      <c r="BV310" t="s">
        <v>258</v>
      </c>
      <c r="BW310" t="s">
        <v>41</v>
      </c>
      <c r="BX310" s="2">
        <v>41442</v>
      </c>
      <c r="BY310" s="2">
        <v>47285</v>
      </c>
      <c r="BZ310" t="s">
        <v>39</v>
      </c>
      <c r="CA310" t="s">
        <v>35</v>
      </c>
      <c r="CB310" s="5" t="s">
        <v>35</v>
      </c>
      <c r="CC310" s="6" t="s">
        <v>9</v>
      </c>
      <c r="CD310">
        <f t="shared" si="4"/>
        <v>16</v>
      </c>
    </row>
    <row r="311" spans="63:82">
      <c r="BK311" s="1">
        <v>42217</v>
      </c>
      <c r="BL311" t="s">
        <v>7</v>
      </c>
      <c r="BM311">
        <v>1</v>
      </c>
      <c r="BN311" t="s">
        <v>8</v>
      </c>
      <c r="BO311" s="4">
        <v>7498510.7999999998</v>
      </c>
      <c r="BP311" s="4">
        <v>309688.49604</v>
      </c>
      <c r="BQ311" s="3">
        <v>4.1300000000000003E-2</v>
      </c>
      <c r="BR311" s="7">
        <v>2100.4231932773109</v>
      </c>
      <c r="BS311" s="4">
        <v>86.747477882352939</v>
      </c>
      <c r="BT311">
        <v>3570</v>
      </c>
      <c r="BU311" t="s">
        <v>11</v>
      </c>
      <c r="BV311" t="s">
        <v>12</v>
      </c>
      <c r="BW311" t="s">
        <v>10</v>
      </c>
      <c r="BX311" s="2">
        <v>41365</v>
      </c>
      <c r="BY311" s="2">
        <v>48646</v>
      </c>
      <c r="BZ311" t="s">
        <v>14</v>
      </c>
      <c r="CA311">
        <v>0</v>
      </c>
      <c r="CB311" s="5">
        <v>0</v>
      </c>
      <c r="CC311" s="6" t="s">
        <v>9</v>
      </c>
      <c r="CD311">
        <f t="shared" si="4"/>
        <v>19.899999999999999</v>
      </c>
    </row>
    <row r="312" spans="63:82">
      <c r="BK312" s="1">
        <v>42217</v>
      </c>
      <c r="BL312" t="s">
        <v>7</v>
      </c>
      <c r="BM312">
        <v>1</v>
      </c>
      <c r="BN312" t="s">
        <v>292</v>
      </c>
      <c r="BO312" s="4">
        <v>3265883.6999999997</v>
      </c>
      <c r="BP312" s="4">
        <v>146964.7665</v>
      </c>
      <c r="BQ312" s="3">
        <v>4.5000000000000005E-2</v>
      </c>
      <c r="BR312" s="7">
        <v>1312.8652918475639</v>
      </c>
      <c r="BS312" s="4">
        <v>59.078938133140376</v>
      </c>
      <c r="BT312">
        <v>2487.6</v>
      </c>
      <c r="BU312" t="s">
        <v>41</v>
      </c>
      <c r="BV312" t="s">
        <v>292</v>
      </c>
      <c r="BW312" t="s">
        <v>41</v>
      </c>
      <c r="BX312" s="2">
        <v>41442</v>
      </c>
      <c r="BY312" s="2">
        <v>47285</v>
      </c>
      <c r="BZ312" t="s">
        <v>39</v>
      </c>
      <c r="CA312" t="s">
        <v>208</v>
      </c>
      <c r="CB312" s="5" t="s">
        <v>208</v>
      </c>
      <c r="CC312" s="6" t="s">
        <v>9</v>
      </c>
      <c r="CD312">
        <f t="shared" si="4"/>
        <v>16</v>
      </c>
    </row>
    <row r="313" spans="63:82">
      <c r="BK313" s="1">
        <v>42217</v>
      </c>
      <c r="BL313" t="s">
        <v>7</v>
      </c>
      <c r="BM313">
        <v>1</v>
      </c>
      <c r="BN313" t="s">
        <v>257</v>
      </c>
      <c r="BO313" s="4">
        <v>322481.25599999999</v>
      </c>
      <c r="BP313" s="4">
        <v>17736.469079999999</v>
      </c>
      <c r="BQ313" s="3">
        <v>5.5E-2</v>
      </c>
      <c r="BR313" s="7">
        <v>526.93015686274509</v>
      </c>
      <c r="BS313" s="4">
        <v>28.981158627450977</v>
      </c>
      <c r="BT313">
        <v>612</v>
      </c>
      <c r="BU313" t="s">
        <v>41</v>
      </c>
      <c r="BV313" t="s">
        <v>258</v>
      </c>
      <c r="BW313" t="s">
        <v>41</v>
      </c>
      <c r="BX313" s="2">
        <v>41442</v>
      </c>
      <c r="BY313" s="2">
        <v>47285</v>
      </c>
      <c r="BZ313" t="s">
        <v>39</v>
      </c>
      <c r="CA313" t="s">
        <v>35</v>
      </c>
      <c r="CB313" s="5" t="s">
        <v>35</v>
      </c>
      <c r="CC313" s="6" t="s">
        <v>9</v>
      </c>
      <c r="CD313">
        <f t="shared" si="4"/>
        <v>16</v>
      </c>
    </row>
    <row r="314" spans="63:82">
      <c r="BK314" s="1">
        <v>42217</v>
      </c>
      <c r="BL314" t="s">
        <v>7</v>
      </c>
      <c r="BM314">
        <v>1</v>
      </c>
      <c r="BN314" t="s">
        <v>259</v>
      </c>
      <c r="BO314" s="4">
        <v>419968.48799999995</v>
      </c>
      <c r="BP314" s="4">
        <v>23098.26684</v>
      </c>
      <c r="BQ314" s="3">
        <v>5.5000000000000007E-2</v>
      </c>
      <c r="BR314" s="7">
        <v>881.54594458438282</v>
      </c>
      <c r="BS314" s="4">
        <v>48.485026952141062</v>
      </c>
      <c r="BT314">
        <v>476.4</v>
      </c>
      <c r="BU314" t="s">
        <v>41</v>
      </c>
      <c r="BV314" t="s">
        <v>258</v>
      </c>
      <c r="BW314" t="s">
        <v>41</v>
      </c>
      <c r="BX314" s="2">
        <v>41442</v>
      </c>
      <c r="BY314" s="2">
        <v>47285</v>
      </c>
      <c r="BZ314" t="s">
        <v>39</v>
      </c>
      <c r="CA314" t="s">
        <v>35</v>
      </c>
      <c r="CB314" s="5" t="s">
        <v>35</v>
      </c>
      <c r="CC314" s="6" t="s">
        <v>9</v>
      </c>
      <c r="CD314">
        <f t="shared" si="4"/>
        <v>16</v>
      </c>
    </row>
    <row r="315" spans="63:82">
      <c r="BK315" s="1">
        <v>42217</v>
      </c>
      <c r="BL315" t="s">
        <v>7</v>
      </c>
      <c r="BM315">
        <v>1</v>
      </c>
      <c r="BN315" t="s">
        <v>261</v>
      </c>
      <c r="BO315" s="4">
        <v>1721459.496</v>
      </c>
      <c r="BP315" s="4">
        <v>162505.7764224</v>
      </c>
      <c r="BQ315" s="3">
        <v>9.4399999999999998E-2</v>
      </c>
      <c r="BR315" s="7">
        <v>1384.7003667953668</v>
      </c>
      <c r="BS315" s="4">
        <v>130.71571462548263</v>
      </c>
      <c r="BT315">
        <v>1243.2</v>
      </c>
      <c r="BU315" t="s">
        <v>41</v>
      </c>
      <c r="BV315" t="s">
        <v>261</v>
      </c>
      <c r="BW315" t="s">
        <v>41</v>
      </c>
      <c r="BX315" s="2">
        <v>41281</v>
      </c>
      <c r="BY315" s="2">
        <v>45168</v>
      </c>
      <c r="BZ315" t="s">
        <v>39</v>
      </c>
      <c r="CA315" t="s">
        <v>391</v>
      </c>
      <c r="CB315" s="5" t="s">
        <v>42</v>
      </c>
      <c r="CC315" s="6" t="s">
        <v>42</v>
      </c>
      <c r="CD315">
        <f t="shared" si="4"/>
        <v>10.6</v>
      </c>
    </row>
    <row r="316" spans="63:82">
      <c r="BK316" s="1">
        <v>42217</v>
      </c>
      <c r="BL316" t="s">
        <v>7</v>
      </c>
      <c r="BM316">
        <v>1</v>
      </c>
      <c r="BN316" t="s">
        <v>262</v>
      </c>
      <c r="BO316" s="4">
        <v>727529.7840000001</v>
      </c>
      <c r="BP316" s="4">
        <v>40014.138120000003</v>
      </c>
      <c r="BQ316" s="3">
        <v>5.4999999999999993E-2</v>
      </c>
      <c r="BR316" s="7">
        <v>1050.7362564991336</v>
      </c>
      <c r="BS316" s="4">
        <v>57.790494107452346</v>
      </c>
      <c r="BT316">
        <v>692.4</v>
      </c>
      <c r="BU316" t="s">
        <v>41</v>
      </c>
      <c r="BV316" t="s">
        <v>258</v>
      </c>
      <c r="BW316" t="s">
        <v>41</v>
      </c>
      <c r="BX316" s="2">
        <v>41442</v>
      </c>
      <c r="BY316" s="2">
        <v>47285</v>
      </c>
      <c r="BZ316" t="s">
        <v>39</v>
      </c>
      <c r="CA316" t="s">
        <v>35</v>
      </c>
      <c r="CB316" s="5" t="s">
        <v>35</v>
      </c>
      <c r="CC316" s="6" t="s">
        <v>9</v>
      </c>
      <c r="CD316">
        <f t="shared" si="4"/>
        <v>16</v>
      </c>
    </row>
    <row r="317" spans="63:82">
      <c r="BK317" s="1">
        <v>42217</v>
      </c>
      <c r="BL317" t="s">
        <v>7</v>
      </c>
      <c r="BM317">
        <v>1</v>
      </c>
      <c r="BN317" t="s">
        <v>265</v>
      </c>
      <c r="BO317" s="4">
        <v>412484.84399999998</v>
      </c>
      <c r="BP317" s="4">
        <v>22686.666419999998</v>
      </c>
      <c r="BQ317" s="3">
        <v>5.5E-2</v>
      </c>
      <c r="BR317" s="7">
        <v>768.9874049217002</v>
      </c>
      <c r="BS317" s="4">
        <v>42.294307270693508</v>
      </c>
      <c r="BT317">
        <v>536.4</v>
      </c>
      <c r="BU317" t="s">
        <v>41</v>
      </c>
      <c r="BV317" t="s">
        <v>258</v>
      </c>
      <c r="BW317" t="s">
        <v>41</v>
      </c>
      <c r="BX317" s="2">
        <v>41442</v>
      </c>
      <c r="BY317" s="2">
        <v>47285</v>
      </c>
      <c r="BZ317" t="s">
        <v>39</v>
      </c>
      <c r="CA317" t="s">
        <v>35</v>
      </c>
      <c r="CB317" s="5" t="s">
        <v>35</v>
      </c>
      <c r="CC317" s="6" t="s">
        <v>9</v>
      </c>
      <c r="CD317">
        <f t="shared" si="4"/>
        <v>16</v>
      </c>
    </row>
    <row r="318" spans="63:82">
      <c r="BK318" s="1">
        <v>42217</v>
      </c>
      <c r="BL318" t="s">
        <v>7</v>
      </c>
      <c r="BM318">
        <v>1</v>
      </c>
      <c r="BN318" t="s">
        <v>266</v>
      </c>
      <c r="BO318" s="4">
        <v>320224.12799999997</v>
      </c>
      <c r="BP318" s="4">
        <v>17612.32704</v>
      </c>
      <c r="BQ318" s="3">
        <v>5.5000000000000007E-2</v>
      </c>
      <c r="BR318" s="7">
        <v>753.82327683615813</v>
      </c>
      <c r="BS318" s="4">
        <v>41.460280225988697</v>
      </c>
      <c r="BT318">
        <v>424.8</v>
      </c>
      <c r="BU318" t="s">
        <v>41</v>
      </c>
      <c r="BV318" t="s">
        <v>258</v>
      </c>
      <c r="BW318" t="s">
        <v>41</v>
      </c>
      <c r="BX318" s="2">
        <v>41442</v>
      </c>
      <c r="BY318" s="2">
        <v>47285</v>
      </c>
      <c r="BZ318" t="s">
        <v>39</v>
      </c>
      <c r="CA318" t="s">
        <v>35</v>
      </c>
      <c r="CB318" s="5" t="s">
        <v>35</v>
      </c>
      <c r="CC318" s="6" t="s">
        <v>9</v>
      </c>
      <c r="CD318">
        <f t="shared" si="4"/>
        <v>16</v>
      </c>
    </row>
    <row r="319" spans="63:82">
      <c r="BK319" s="1">
        <v>42248</v>
      </c>
      <c r="BL319" t="s">
        <v>7</v>
      </c>
      <c r="BM319">
        <v>1</v>
      </c>
      <c r="BN319" t="s">
        <v>8</v>
      </c>
      <c r="BO319" s="4">
        <v>6709030.7999999998</v>
      </c>
      <c r="BP319" s="4">
        <v>309286.31987999997</v>
      </c>
      <c r="BQ319" s="3">
        <v>4.6099999999999995E-2</v>
      </c>
      <c r="BR319" s="7">
        <v>1879.2803361344538</v>
      </c>
      <c r="BS319" s="4">
        <v>86.634823495798315</v>
      </c>
      <c r="BT319">
        <v>3570</v>
      </c>
      <c r="BU319" t="s">
        <v>11</v>
      </c>
      <c r="BV319" t="s">
        <v>12</v>
      </c>
      <c r="BW319" t="s">
        <v>10</v>
      </c>
      <c r="BX319" s="2">
        <v>41365</v>
      </c>
      <c r="BY319" s="2">
        <v>48646</v>
      </c>
      <c r="BZ319" t="s">
        <v>14</v>
      </c>
      <c r="CA319">
        <v>0</v>
      </c>
      <c r="CB319" s="5">
        <v>0</v>
      </c>
      <c r="CC319" s="6" t="s">
        <v>9</v>
      </c>
      <c r="CD319">
        <f t="shared" si="4"/>
        <v>19.899999999999999</v>
      </c>
    </row>
    <row r="320" spans="63:82">
      <c r="BK320" s="1">
        <v>42248</v>
      </c>
      <c r="BL320" t="s">
        <v>7</v>
      </c>
      <c r="BM320">
        <v>1</v>
      </c>
      <c r="BN320" t="s">
        <v>292</v>
      </c>
      <c r="BO320" s="4">
        <v>4105382.5319999997</v>
      </c>
      <c r="BP320" s="4">
        <v>184742.21393999999</v>
      </c>
      <c r="BQ320" s="3">
        <v>4.4999999999999998E-2</v>
      </c>
      <c r="BR320" s="7">
        <v>1650.3386927158706</v>
      </c>
      <c r="BS320" s="4">
        <v>74.265241172214175</v>
      </c>
      <c r="BT320">
        <v>2487.6</v>
      </c>
      <c r="BU320" t="s">
        <v>41</v>
      </c>
      <c r="BV320" t="s">
        <v>292</v>
      </c>
      <c r="BW320" t="s">
        <v>41</v>
      </c>
      <c r="BX320" s="2">
        <v>41442</v>
      </c>
      <c r="BY320" s="2">
        <v>47285</v>
      </c>
      <c r="BZ320" t="s">
        <v>39</v>
      </c>
      <c r="CA320" t="s">
        <v>208</v>
      </c>
      <c r="CB320" s="5" t="s">
        <v>208</v>
      </c>
      <c r="CC320" s="6" t="s">
        <v>9</v>
      </c>
      <c r="CD320">
        <f t="shared" si="4"/>
        <v>16</v>
      </c>
    </row>
    <row r="321" spans="63:82">
      <c r="BK321" s="1">
        <v>42248</v>
      </c>
      <c r="BL321" t="s">
        <v>7</v>
      </c>
      <c r="BM321">
        <v>1</v>
      </c>
      <c r="BN321" t="s">
        <v>257</v>
      </c>
      <c r="BO321" s="4">
        <v>527062.24799999991</v>
      </c>
      <c r="BP321" s="4">
        <v>28988.423640000001</v>
      </c>
      <c r="BQ321" s="3">
        <v>5.5000000000000014E-2</v>
      </c>
      <c r="BR321" s="7">
        <v>861.21282352941159</v>
      </c>
      <c r="BS321" s="4">
        <v>47.366705294117651</v>
      </c>
      <c r="BT321">
        <v>612</v>
      </c>
      <c r="BU321" t="s">
        <v>41</v>
      </c>
      <c r="BV321" t="s">
        <v>258</v>
      </c>
      <c r="BW321" t="s">
        <v>41</v>
      </c>
      <c r="BX321" s="2">
        <v>41442</v>
      </c>
      <c r="BY321" s="2">
        <v>47285</v>
      </c>
      <c r="BZ321" t="s">
        <v>39</v>
      </c>
      <c r="CA321" t="s">
        <v>35</v>
      </c>
      <c r="CB321" s="5" t="s">
        <v>35</v>
      </c>
      <c r="CC321" s="6" t="s">
        <v>9</v>
      </c>
      <c r="CD321">
        <f t="shared" si="4"/>
        <v>16</v>
      </c>
    </row>
    <row r="322" spans="63:82">
      <c r="BK322" s="1">
        <v>42248</v>
      </c>
      <c r="BL322" t="s">
        <v>7</v>
      </c>
      <c r="BM322">
        <v>1</v>
      </c>
      <c r="BN322" t="s">
        <v>259</v>
      </c>
      <c r="BO322" s="4">
        <v>424320.45600000001</v>
      </c>
      <c r="BP322" s="4">
        <v>23337.625079999998</v>
      </c>
      <c r="BQ322" s="3">
        <v>5.4999999999999993E-2</v>
      </c>
      <c r="BR322" s="7">
        <v>890.68105793450889</v>
      </c>
      <c r="BS322" s="4">
        <v>48.98745818639798</v>
      </c>
      <c r="BT322">
        <v>476.4</v>
      </c>
      <c r="BU322" t="s">
        <v>41</v>
      </c>
      <c r="BV322" t="s">
        <v>258</v>
      </c>
      <c r="BW322" t="s">
        <v>41</v>
      </c>
      <c r="BX322" s="2">
        <v>41442</v>
      </c>
      <c r="BY322" s="2">
        <v>47285</v>
      </c>
      <c r="BZ322" t="s">
        <v>39</v>
      </c>
      <c r="CA322" t="s">
        <v>35</v>
      </c>
      <c r="CB322" s="5" t="s">
        <v>35</v>
      </c>
      <c r="CC322" s="6" t="s">
        <v>9</v>
      </c>
      <c r="CD322">
        <f t="shared" si="4"/>
        <v>16</v>
      </c>
    </row>
    <row r="323" spans="63:82">
      <c r="BK323" s="1">
        <v>42248</v>
      </c>
      <c r="BL323" t="s">
        <v>7</v>
      </c>
      <c r="BM323">
        <v>1</v>
      </c>
      <c r="BN323" t="s">
        <v>261</v>
      </c>
      <c r="BO323" s="4">
        <v>2268446.148</v>
      </c>
      <c r="BP323" s="4">
        <v>206428.59946799997</v>
      </c>
      <c r="BQ323" s="3">
        <v>9.0999999999999984E-2</v>
      </c>
      <c r="BR323" s="7">
        <v>1824.6831949806949</v>
      </c>
      <c r="BS323" s="4">
        <v>166.04617074324321</v>
      </c>
      <c r="BT323">
        <v>1243.2</v>
      </c>
      <c r="BU323" t="s">
        <v>41</v>
      </c>
      <c r="BV323" t="s">
        <v>261</v>
      </c>
      <c r="BW323" t="s">
        <v>41</v>
      </c>
      <c r="BX323" s="2">
        <v>41281</v>
      </c>
      <c r="BY323" s="2">
        <v>45168</v>
      </c>
      <c r="BZ323" t="s">
        <v>39</v>
      </c>
      <c r="CA323" t="s">
        <v>42</v>
      </c>
      <c r="CB323" s="5" t="s">
        <v>42</v>
      </c>
      <c r="CC323" s="6" t="s">
        <v>9</v>
      </c>
      <c r="CD323">
        <f t="shared" si="4"/>
        <v>10.6</v>
      </c>
    </row>
    <row r="324" spans="63:82">
      <c r="BK324" s="1">
        <v>42248</v>
      </c>
      <c r="BL324" t="s">
        <v>7</v>
      </c>
      <c r="BM324">
        <v>1</v>
      </c>
      <c r="BN324" t="s">
        <v>262</v>
      </c>
      <c r="BO324" s="4">
        <v>853842.10799999989</v>
      </c>
      <c r="BP324" s="4">
        <v>46961.315939999993</v>
      </c>
      <c r="BQ324" s="3">
        <v>5.5E-2</v>
      </c>
      <c r="BR324" s="7">
        <v>1233.1630675909878</v>
      </c>
      <c r="BS324" s="4">
        <v>67.823968717504329</v>
      </c>
      <c r="BT324">
        <v>692.4</v>
      </c>
      <c r="BU324" t="s">
        <v>41</v>
      </c>
      <c r="BV324" t="s">
        <v>258</v>
      </c>
      <c r="BW324" t="s">
        <v>41</v>
      </c>
      <c r="BX324" s="2">
        <v>41442</v>
      </c>
      <c r="BY324" s="2">
        <v>47285</v>
      </c>
      <c r="BZ324" t="s">
        <v>39</v>
      </c>
      <c r="CA324" t="s">
        <v>35</v>
      </c>
      <c r="CB324" s="5" t="s">
        <v>35</v>
      </c>
      <c r="CC324" s="6" t="s">
        <v>9</v>
      </c>
      <c r="CD324">
        <f t="shared" si="4"/>
        <v>16</v>
      </c>
    </row>
    <row r="325" spans="63:82">
      <c r="BK325" s="1">
        <v>42248</v>
      </c>
      <c r="BL325" t="s">
        <v>7</v>
      </c>
      <c r="BM325">
        <v>1</v>
      </c>
      <c r="BN325" t="s">
        <v>265</v>
      </c>
      <c r="BO325" s="4">
        <v>518538.16800000001</v>
      </c>
      <c r="BP325" s="4">
        <v>28519.599240000003</v>
      </c>
      <c r="BQ325" s="3">
        <v>5.5000000000000007E-2</v>
      </c>
      <c r="BR325" s="7">
        <v>966.70053691275177</v>
      </c>
      <c r="BS325" s="4">
        <v>53.168529530201347</v>
      </c>
      <c r="BT325">
        <v>536.4</v>
      </c>
      <c r="BU325" t="s">
        <v>41</v>
      </c>
      <c r="BV325" t="s">
        <v>258</v>
      </c>
      <c r="BW325" t="s">
        <v>41</v>
      </c>
      <c r="BX325" s="2">
        <v>41442</v>
      </c>
      <c r="BY325" s="2">
        <v>47285</v>
      </c>
      <c r="BZ325" t="s">
        <v>39</v>
      </c>
      <c r="CA325" t="s">
        <v>35</v>
      </c>
      <c r="CB325" s="5" t="s">
        <v>35</v>
      </c>
      <c r="CC325" s="6" t="s">
        <v>9</v>
      </c>
      <c r="CD325">
        <f t="shared" si="4"/>
        <v>16</v>
      </c>
    </row>
    <row r="326" spans="63:82">
      <c r="BK326" s="1">
        <v>42248</v>
      </c>
      <c r="BL326" t="s">
        <v>7</v>
      </c>
      <c r="BM326">
        <v>1</v>
      </c>
      <c r="BN326" t="s">
        <v>266</v>
      </c>
      <c r="BO326" s="4">
        <v>316649.06399999995</v>
      </c>
      <c r="BP326" s="4">
        <v>17415.698519999998</v>
      </c>
      <c r="BQ326" s="3">
        <v>5.5E-2</v>
      </c>
      <c r="BR326" s="7">
        <v>745.40740112994342</v>
      </c>
      <c r="BS326" s="4">
        <v>40.997407062146884</v>
      </c>
      <c r="BT326">
        <v>424.8</v>
      </c>
      <c r="BU326" t="s">
        <v>41</v>
      </c>
      <c r="BV326" t="s">
        <v>258</v>
      </c>
      <c r="BW326" t="s">
        <v>41</v>
      </c>
      <c r="BX326" s="2">
        <v>41442</v>
      </c>
      <c r="BY326" s="2">
        <v>47285</v>
      </c>
      <c r="BZ326" t="s">
        <v>39</v>
      </c>
      <c r="CA326" t="s">
        <v>35</v>
      </c>
      <c r="CB326" s="5" t="s">
        <v>35</v>
      </c>
      <c r="CC326" s="6" t="s">
        <v>9</v>
      </c>
      <c r="CD326">
        <f t="shared" si="4"/>
        <v>16</v>
      </c>
    </row>
    <row r="327" spans="63:82">
      <c r="BK327" s="1">
        <v>42278</v>
      </c>
      <c r="BL327" t="s">
        <v>7</v>
      </c>
      <c r="BM327">
        <v>1</v>
      </c>
      <c r="BN327" t="s">
        <v>8</v>
      </c>
      <c r="BO327" s="4">
        <v>7844140.7999999998</v>
      </c>
      <c r="BP327" s="4">
        <v>309843.56159999996</v>
      </c>
      <c r="BQ327" s="3">
        <v>3.9499999999999993E-2</v>
      </c>
      <c r="BR327" s="7">
        <v>2197.238319327731</v>
      </c>
      <c r="BS327" s="4">
        <v>86.790913613445369</v>
      </c>
      <c r="BT327">
        <v>3570</v>
      </c>
      <c r="BU327" t="s">
        <v>11</v>
      </c>
      <c r="BV327" t="s">
        <v>12</v>
      </c>
      <c r="BW327" t="s">
        <v>10</v>
      </c>
      <c r="BX327" s="2">
        <v>41365</v>
      </c>
      <c r="BY327" s="2">
        <v>48646</v>
      </c>
      <c r="BZ327" t="s">
        <v>14</v>
      </c>
      <c r="CA327">
        <v>0</v>
      </c>
      <c r="CB327" s="5">
        <v>0</v>
      </c>
      <c r="CC327" s="6" t="s">
        <v>9</v>
      </c>
      <c r="CD327">
        <f t="shared" si="4"/>
        <v>19.899999999999999</v>
      </c>
    </row>
    <row r="328" spans="63:82">
      <c r="BK328" s="1">
        <v>42278</v>
      </c>
      <c r="BL328" t="s">
        <v>7</v>
      </c>
      <c r="BM328">
        <v>1</v>
      </c>
      <c r="BN328" t="s">
        <v>292</v>
      </c>
      <c r="BO328" s="4">
        <v>5037960.6359999999</v>
      </c>
      <c r="BP328" s="4">
        <v>226708.22861999998</v>
      </c>
      <c r="BQ328" s="3">
        <v>4.4999999999999998E-2</v>
      </c>
      <c r="BR328" s="7">
        <v>2025.2293921852388</v>
      </c>
      <c r="BS328" s="4">
        <v>91.135322648335745</v>
      </c>
      <c r="BT328">
        <v>2487.6</v>
      </c>
      <c r="BU328" t="s">
        <v>41</v>
      </c>
      <c r="BV328" t="s">
        <v>292</v>
      </c>
      <c r="BW328" t="s">
        <v>41</v>
      </c>
      <c r="BX328" s="2">
        <v>41442</v>
      </c>
      <c r="BY328" s="2">
        <v>47285</v>
      </c>
      <c r="BZ328" t="s">
        <v>39</v>
      </c>
      <c r="CA328" t="s">
        <v>208</v>
      </c>
      <c r="CB328" s="5" t="s">
        <v>208</v>
      </c>
      <c r="CC328" s="6" t="s">
        <v>9</v>
      </c>
      <c r="CD328">
        <f t="shared" si="4"/>
        <v>16</v>
      </c>
    </row>
    <row r="329" spans="63:82">
      <c r="BK329" s="1">
        <v>42278</v>
      </c>
      <c r="BL329" t="s">
        <v>7</v>
      </c>
      <c r="BM329">
        <v>1</v>
      </c>
      <c r="BN329" t="s">
        <v>257</v>
      </c>
      <c r="BO329" s="4">
        <v>765545.66399999999</v>
      </c>
      <c r="BP329" s="4">
        <v>42105.011519999993</v>
      </c>
      <c r="BQ329" s="3">
        <v>5.4999999999999993E-2</v>
      </c>
      <c r="BR329" s="7">
        <v>1250.8916078431373</v>
      </c>
      <c r="BS329" s="4">
        <v>68.799038431372537</v>
      </c>
      <c r="BT329">
        <v>612</v>
      </c>
      <c r="BU329" t="s">
        <v>41</v>
      </c>
      <c r="BV329" t="s">
        <v>258</v>
      </c>
      <c r="BW329" t="s">
        <v>41</v>
      </c>
      <c r="BX329" s="2">
        <v>41442</v>
      </c>
      <c r="BY329" s="2">
        <v>47285</v>
      </c>
      <c r="BZ329" t="s">
        <v>39</v>
      </c>
      <c r="CA329" t="s">
        <v>35</v>
      </c>
      <c r="CB329" s="5" t="s">
        <v>35</v>
      </c>
      <c r="CC329" s="6" t="s">
        <v>9</v>
      </c>
      <c r="CD329">
        <f t="shared" si="4"/>
        <v>16</v>
      </c>
    </row>
    <row r="330" spans="63:82">
      <c r="BK330" s="1">
        <v>42278</v>
      </c>
      <c r="BL330" t="s">
        <v>7</v>
      </c>
      <c r="BM330">
        <v>1</v>
      </c>
      <c r="BN330" t="s">
        <v>259</v>
      </c>
      <c r="BO330" s="4">
        <v>465982.81199999998</v>
      </c>
      <c r="BP330" s="4">
        <v>25629.054659999998</v>
      </c>
      <c r="BQ330" s="3">
        <v>5.5E-2</v>
      </c>
      <c r="BR330" s="7">
        <v>978.13352644836277</v>
      </c>
      <c r="BS330" s="4">
        <v>53.797343954659951</v>
      </c>
      <c r="BT330">
        <v>476.4</v>
      </c>
      <c r="BU330" t="s">
        <v>41</v>
      </c>
      <c r="BV330" t="s">
        <v>258</v>
      </c>
      <c r="BW330" t="s">
        <v>41</v>
      </c>
      <c r="BX330" s="2">
        <v>41442</v>
      </c>
      <c r="BY330" s="2">
        <v>47285</v>
      </c>
      <c r="BZ330" t="s">
        <v>39</v>
      </c>
      <c r="CA330" t="s">
        <v>35</v>
      </c>
      <c r="CB330" s="5" t="s">
        <v>35</v>
      </c>
      <c r="CC330" s="6" t="s">
        <v>9</v>
      </c>
      <c r="CD330">
        <f t="shared" si="4"/>
        <v>16</v>
      </c>
    </row>
    <row r="331" spans="63:82">
      <c r="BK331" s="1">
        <v>42278</v>
      </c>
      <c r="BL331" t="s">
        <v>7</v>
      </c>
      <c r="BM331">
        <v>1</v>
      </c>
      <c r="BN331" t="s">
        <v>261</v>
      </c>
      <c r="BO331" s="4">
        <v>3476848.2120000003</v>
      </c>
      <c r="BP331" s="4">
        <v>303181.16408640001</v>
      </c>
      <c r="BQ331" s="3">
        <v>8.72E-2</v>
      </c>
      <c r="BR331" s="7">
        <v>2796.6925772200775</v>
      </c>
      <c r="BS331" s="4">
        <v>243.87159273359072</v>
      </c>
      <c r="BT331">
        <v>1243.2</v>
      </c>
      <c r="BU331" t="s">
        <v>41</v>
      </c>
      <c r="BV331" t="s">
        <v>261</v>
      </c>
      <c r="BW331" t="s">
        <v>41</v>
      </c>
      <c r="BX331" s="2">
        <v>41281</v>
      </c>
      <c r="BY331" s="2">
        <v>45168</v>
      </c>
      <c r="BZ331" t="s">
        <v>39</v>
      </c>
      <c r="CA331" t="s">
        <v>42</v>
      </c>
      <c r="CB331" s="5" t="s">
        <v>42</v>
      </c>
      <c r="CC331" s="6" t="s">
        <v>9</v>
      </c>
      <c r="CD331">
        <f t="shared" si="4"/>
        <v>10.6</v>
      </c>
    </row>
    <row r="332" spans="63:82">
      <c r="BK332" s="1">
        <v>42278</v>
      </c>
      <c r="BL332" t="s">
        <v>7</v>
      </c>
      <c r="BM332">
        <v>1</v>
      </c>
      <c r="BN332" t="s">
        <v>262</v>
      </c>
      <c r="BO332" s="4">
        <v>1005223.572</v>
      </c>
      <c r="BP332" s="4">
        <v>55287.296460000005</v>
      </c>
      <c r="BQ332" s="3">
        <v>5.5E-2</v>
      </c>
      <c r="BR332" s="7">
        <v>1451.7960311958407</v>
      </c>
      <c r="BS332" s="4">
        <v>79.848781715771239</v>
      </c>
      <c r="BT332">
        <v>692.4</v>
      </c>
      <c r="BU332" t="s">
        <v>41</v>
      </c>
      <c r="BV332" t="s">
        <v>258</v>
      </c>
      <c r="BW332" t="s">
        <v>41</v>
      </c>
      <c r="BX332" s="2">
        <v>41442</v>
      </c>
      <c r="BY332" s="2">
        <v>47285</v>
      </c>
      <c r="BZ332" t="s">
        <v>39</v>
      </c>
      <c r="CA332" t="s">
        <v>35</v>
      </c>
      <c r="CB332" s="5" t="s">
        <v>35</v>
      </c>
      <c r="CC332" s="6" t="s">
        <v>9</v>
      </c>
      <c r="CD332">
        <f t="shared" si="4"/>
        <v>16</v>
      </c>
    </row>
    <row r="333" spans="63:82">
      <c r="BK333" s="1">
        <v>42278</v>
      </c>
      <c r="BL333" t="s">
        <v>7</v>
      </c>
      <c r="BM333">
        <v>1</v>
      </c>
      <c r="BN333" t="s">
        <v>265</v>
      </c>
      <c r="BO333" s="4">
        <v>549339.25199999998</v>
      </c>
      <c r="BP333" s="4">
        <v>30213.65886</v>
      </c>
      <c r="BQ333" s="3">
        <v>5.5E-2</v>
      </c>
      <c r="BR333" s="7">
        <v>1024.122393736018</v>
      </c>
      <c r="BS333" s="4">
        <v>56.326731655480984</v>
      </c>
      <c r="BT333">
        <v>536.4</v>
      </c>
      <c r="BU333" t="s">
        <v>41</v>
      </c>
      <c r="BV333" t="s">
        <v>258</v>
      </c>
      <c r="BW333" t="s">
        <v>41</v>
      </c>
      <c r="BX333" s="2">
        <v>41442</v>
      </c>
      <c r="BY333" s="2">
        <v>47285</v>
      </c>
      <c r="BZ333" t="s">
        <v>39</v>
      </c>
      <c r="CA333" t="s">
        <v>35</v>
      </c>
      <c r="CB333" s="5" t="s">
        <v>35</v>
      </c>
      <c r="CC333" s="6" t="s">
        <v>9</v>
      </c>
      <c r="CD333">
        <f t="shared" si="4"/>
        <v>16</v>
      </c>
    </row>
    <row r="334" spans="63:82">
      <c r="BK334" s="1">
        <v>42278</v>
      </c>
      <c r="BL334" t="s">
        <v>7</v>
      </c>
      <c r="BM334">
        <v>1</v>
      </c>
      <c r="BN334" t="s">
        <v>266</v>
      </c>
      <c r="BO334" s="4">
        <v>337288.29600000003</v>
      </c>
      <c r="BP334" s="4">
        <v>18550.85628</v>
      </c>
      <c r="BQ334" s="3">
        <v>5.4999999999999993E-2</v>
      </c>
      <c r="BR334" s="7">
        <v>793.99316384180793</v>
      </c>
      <c r="BS334" s="4">
        <v>43.669624011299433</v>
      </c>
      <c r="BT334">
        <v>424.8</v>
      </c>
      <c r="BU334" t="s">
        <v>41</v>
      </c>
      <c r="BV334" t="s">
        <v>258</v>
      </c>
      <c r="BW334" t="s">
        <v>41</v>
      </c>
      <c r="BX334" s="2">
        <v>41442</v>
      </c>
      <c r="BY334" s="2">
        <v>47285</v>
      </c>
      <c r="BZ334" t="s">
        <v>39</v>
      </c>
      <c r="CA334" t="s">
        <v>35</v>
      </c>
      <c r="CB334" s="5" t="s">
        <v>35</v>
      </c>
      <c r="CC334" s="6" t="s">
        <v>9</v>
      </c>
      <c r="CD334">
        <f t="shared" si="4"/>
        <v>16</v>
      </c>
    </row>
    <row r="335" spans="63:82">
      <c r="BK335" s="1">
        <v>42309</v>
      </c>
      <c r="BL335" t="s">
        <v>7</v>
      </c>
      <c r="BM335">
        <v>1</v>
      </c>
      <c r="BN335" t="s">
        <v>8</v>
      </c>
      <c r="BO335" s="4">
        <v>7838998.7999999998</v>
      </c>
      <c r="BP335" s="4">
        <v>309640.45260000002</v>
      </c>
      <c r="BQ335" s="3">
        <v>3.95E-2</v>
      </c>
      <c r="BR335" s="7">
        <v>2195.7979831932771</v>
      </c>
      <c r="BS335" s="4">
        <v>86.734020336134463</v>
      </c>
      <c r="BT335">
        <v>3570</v>
      </c>
      <c r="BU335" t="s">
        <v>11</v>
      </c>
      <c r="BV335" t="s">
        <v>12</v>
      </c>
      <c r="BW335" t="s">
        <v>10</v>
      </c>
      <c r="BX335" s="2">
        <v>41365</v>
      </c>
      <c r="BY335" s="2">
        <v>48646</v>
      </c>
      <c r="BZ335" t="s">
        <v>14</v>
      </c>
      <c r="CA335">
        <v>0</v>
      </c>
      <c r="CB335" s="5">
        <v>0</v>
      </c>
      <c r="CC335" s="6" t="s">
        <v>9</v>
      </c>
      <c r="CD335">
        <f t="shared" si="4"/>
        <v>19.899999999999999</v>
      </c>
    </row>
    <row r="336" spans="63:82">
      <c r="BK336" s="1">
        <v>42309</v>
      </c>
      <c r="BL336" t="s">
        <v>7</v>
      </c>
      <c r="BM336">
        <v>1</v>
      </c>
      <c r="BN336" t="s">
        <v>292</v>
      </c>
      <c r="BO336" s="4">
        <v>4464557.8079999993</v>
      </c>
      <c r="BP336" s="4">
        <v>200905.10136</v>
      </c>
      <c r="BQ336" s="3">
        <v>4.5000000000000005E-2</v>
      </c>
      <c r="BR336" s="7">
        <v>1794.7249589966229</v>
      </c>
      <c r="BS336" s="4">
        <v>80.762623154848043</v>
      </c>
      <c r="BT336">
        <v>2487.6</v>
      </c>
      <c r="BU336" t="s">
        <v>41</v>
      </c>
      <c r="BV336" t="s">
        <v>292</v>
      </c>
      <c r="BW336" t="s">
        <v>41</v>
      </c>
      <c r="BX336" s="2">
        <v>41442</v>
      </c>
      <c r="BY336" s="2">
        <v>47285</v>
      </c>
      <c r="BZ336" t="s">
        <v>39</v>
      </c>
      <c r="CA336" t="s">
        <v>208</v>
      </c>
      <c r="CB336" s="5" t="s">
        <v>208</v>
      </c>
      <c r="CC336" s="6" t="s">
        <v>9</v>
      </c>
      <c r="CD336">
        <f t="shared" si="4"/>
        <v>16</v>
      </c>
    </row>
    <row r="337" spans="63:82">
      <c r="BK337" s="1">
        <v>42309</v>
      </c>
      <c r="BL337" t="s">
        <v>7</v>
      </c>
      <c r="BM337">
        <v>1</v>
      </c>
      <c r="BN337" t="s">
        <v>257</v>
      </c>
      <c r="BO337" s="4">
        <v>983291.1</v>
      </c>
      <c r="BP337" s="4">
        <v>54081.010499999997</v>
      </c>
      <c r="BQ337" s="3">
        <v>5.5E-2</v>
      </c>
      <c r="BR337" s="7">
        <v>1606.6848039215686</v>
      </c>
      <c r="BS337" s="4">
        <v>88.367664215686275</v>
      </c>
      <c r="BT337">
        <v>612</v>
      </c>
      <c r="BU337" t="s">
        <v>41</v>
      </c>
      <c r="BV337" t="s">
        <v>258</v>
      </c>
      <c r="BW337" t="s">
        <v>41</v>
      </c>
      <c r="BX337" s="2">
        <v>41442</v>
      </c>
      <c r="BY337" s="2">
        <v>47285</v>
      </c>
      <c r="BZ337" t="s">
        <v>39</v>
      </c>
      <c r="CA337" t="s">
        <v>35</v>
      </c>
      <c r="CB337" s="5" t="s">
        <v>35</v>
      </c>
      <c r="CC337" s="6" t="s">
        <v>9</v>
      </c>
      <c r="CD337">
        <f t="shared" si="4"/>
        <v>16</v>
      </c>
    </row>
    <row r="338" spans="63:82">
      <c r="BK338" s="1">
        <v>42309</v>
      </c>
      <c r="BL338" t="s">
        <v>7</v>
      </c>
      <c r="BM338">
        <v>1</v>
      </c>
      <c r="BN338" t="s">
        <v>259</v>
      </c>
      <c r="BO338" s="4">
        <v>564499.19999999995</v>
      </c>
      <c r="BP338" s="4">
        <v>31047.455999999998</v>
      </c>
      <c r="BQ338" s="3">
        <v>5.5E-2</v>
      </c>
      <c r="BR338" s="7">
        <v>1184.9269521410579</v>
      </c>
      <c r="BS338" s="4">
        <v>65.170982367758185</v>
      </c>
      <c r="BT338">
        <v>476.4</v>
      </c>
      <c r="BU338" t="s">
        <v>41</v>
      </c>
      <c r="BV338" t="s">
        <v>258</v>
      </c>
      <c r="BW338" t="s">
        <v>41</v>
      </c>
      <c r="BX338" s="2">
        <v>41442</v>
      </c>
      <c r="BY338" s="2">
        <v>47285</v>
      </c>
      <c r="BZ338" t="s">
        <v>39</v>
      </c>
      <c r="CA338" t="s">
        <v>35</v>
      </c>
      <c r="CB338" s="5" t="s">
        <v>35</v>
      </c>
      <c r="CC338" s="6" t="s">
        <v>9</v>
      </c>
      <c r="CD338">
        <f t="shared" ref="CD338:CD401" si="5">ROUND(INT(BY338-BX338)/365,1)</f>
        <v>16</v>
      </c>
    </row>
    <row r="339" spans="63:82">
      <c r="BK339" s="1">
        <v>42309</v>
      </c>
      <c r="BL339" t="s">
        <v>7</v>
      </c>
      <c r="BM339">
        <v>1</v>
      </c>
      <c r="BN339" t="s">
        <v>261</v>
      </c>
      <c r="BO339" s="4">
        <v>5084444.1119999997</v>
      </c>
      <c r="BP339" s="4">
        <v>431669.30510879995</v>
      </c>
      <c r="BQ339" s="3">
        <v>8.4899999999999989E-2</v>
      </c>
      <c r="BR339" s="7">
        <v>4089.803822393822</v>
      </c>
      <c r="BS339" s="4">
        <v>347.22434452123548</v>
      </c>
      <c r="BT339">
        <v>1243.2</v>
      </c>
      <c r="BU339" t="s">
        <v>41</v>
      </c>
      <c r="BV339" t="s">
        <v>261</v>
      </c>
      <c r="BW339" t="s">
        <v>41</v>
      </c>
      <c r="BX339" s="2">
        <v>41281</v>
      </c>
      <c r="BY339" s="2">
        <v>45168</v>
      </c>
      <c r="BZ339" t="s">
        <v>39</v>
      </c>
      <c r="CA339" t="s">
        <v>42</v>
      </c>
      <c r="CB339" s="5" t="s">
        <v>42</v>
      </c>
      <c r="CC339" s="6" t="s">
        <v>9</v>
      </c>
      <c r="CD339">
        <f t="shared" si="5"/>
        <v>10.6</v>
      </c>
    </row>
    <row r="340" spans="63:82">
      <c r="BK340" s="1">
        <v>42309</v>
      </c>
      <c r="BL340" t="s">
        <v>7</v>
      </c>
      <c r="BM340">
        <v>1</v>
      </c>
      <c r="BN340" t="s">
        <v>262</v>
      </c>
      <c r="BO340" s="4">
        <v>801161.86800000002</v>
      </c>
      <c r="BP340" s="4">
        <v>44063.902739999998</v>
      </c>
      <c r="BQ340" s="3">
        <v>5.4999999999999993E-2</v>
      </c>
      <c r="BR340" s="7">
        <v>1157.0795320623918</v>
      </c>
      <c r="BS340" s="4">
        <v>63.639374263431542</v>
      </c>
      <c r="BT340">
        <v>692.4</v>
      </c>
      <c r="BU340" t="s">
        <v>41</v>
      </c>
      <c r="BV340" t="s">
        <v>258</v>
      </c>
      <c r="BW340" t="s">
        <v>41</v>
      </c>
      <c r="BX340" s="2">
        <v>41442</v>
      </c>
      <c r="BY340" s="2">
        <v>47285</v>
      </c>
      <c r="BZ340" t="s">
        <v>39</v>
      </c>
      <c r="CA340" t="s">
        <v>35</v>
      </c>
      <c r="CB340" s="5" t="s">
        <v>35</v>
      </c>
      <c r="CC340" s="6" t="s">
        <v>9</v>
      </c>
      <c r="CD340">
        <f t="shared" si="5"/>
        <v>16</v>
      </c>
    </row>
    <row r="341" spans="63:82">
      <c r="BK341" s="1">
        <v>42309</v>
      </c>
      <c r="BL341" t="s">
        <v>7</v>
      </c>
      <c r="BM341">
        <v>1</v>
      </c>
      <c r="BN341" t="s">
        <v>265</v>
      </c>
      <c r="BO341" s="4">
        <v>521406.19200000004</v>
      </c>
      <c r="BP341" s="4">
        <v>28677.340560000001</v>
      </c>
      <c r="BQ341" s="3">
        <v>5.5E-2</v>
      </c>
      <c r="BR341" s="7">
        <v>972.04733780760637</v>
      </c>
      <c r="BS341" s="4">
        <v>53.462603579418349</v>
      </c>
      <c r="BT341">
        <v>536.4</v>
      </c>
      <c r="BU341" t="s">
        <v>41</v>
      </c>
      <c r="BV341" t="s">
        <v>258</v>
      </c>
      <c r="BW341" t="s">
        <v>41</v>
      </c>
      <c r="BX341" s="2">
        <v>41442</v>
      </c>
      <c r="BY341" s="2">
        <v>47285</v>
      </c>
      <c r="BZ341" t="s">
        <v>39</v>
      </c>
      <c r="CA341" t="s">
        <v>35</v>
      </c>
      <c r="CB341" s="5" t="s">
        <v>35</v>
      </c>
      <c r="CC341" s="6" t="s">
        <v>9</v>
      </c>
      <c r="CD341">
        <f t="shared" si="5"/>
        <v>16</v>
      </c>
    </row>
    <row r="342" spans="63:82">
      <c r="BK342" s="1">
        <v>42309</v>
      </c>
      <c r="BL342" t="s">
        <v>7</v>
      </c>
      <c r="BM342">
        <v>1</v>
      </c>
      <c r="BN342" t="s">
        <v>266</v>
      </c>
      <c r="BO342" s="4">
        <v>234901.30799999999</v>
      </c>
      <c r="BP342" s="4">
        <v>12919.57194</v>
      </c>
      <c r="BQ342" s="3">
        <v>5.5E-2</v>
      </c>
      <c r="BR342" s="7">
        <v>552.96918079096042</v>
      </c>
      <c r="BS342" s="4">
        <v>30.413304943502823</v>
      </c>
      <c r="BT342">
        <v>424.8</v>
      </c>
      <c r="BU342" t="s">
        <v>41</v>
      </c>
      <c r="BV342" t="s">
        <v>258</v>
      </c>
      <c r="BW342" t="s">
        <v>41</v>
      </c>
      <c r="BX342" s="2">
        <v>41442</v>
      </c>
      <c r="BY342" s="2">
        <v>47285</v>
      </c>
      <c r="BZ342" t="s">
        <v>39</v>
      </c>
      <c r="CA342" t="s">
        <v>35</v>
      </c>
      <c r="CB342" s="5" t="s">
        <v>35</v>
      </c>
      <c r="CC342" s="6" t="s">
        <v>9</v>
      </c>
      <c r="CD342">
        <f t="shared" si="5"/>
        <v>16</v>
      </c>
    </row>
    <row r="343" spans="63:82">
      <c r="BK343" s="1">
        <v>42339</v>
      </c>
      <c r="BL343" t="s">
        <v>7</v>
      </c>
      <c r="BM343">
        <v>1</v>
      </c>
      <c r="BN343" t="s">
        <v>8</v>
      </c>
      <c r="BO343" s="4">
        <v>5726962.7999999998</v>
      </c>
      <c r="BP343" s="4">
        <v>309255.99120000005</v>
      </c>
      <c r="BQ343" s="3">
        <v>5.4000000000000013E-2</v>
      </c>
      <c r="BR343" s="7">
        <v>1604.1912605042016</v>
      </c>
      <c r="BS343" s="4">
        <v>86.626328067226908</v>
      </c>
      <c r="BT343">
        <v>3570</v>
      </c>
      <c r="BU343" t="s">
        <v>11</v>
      </c>
      <c r="BV343" t="s">
        <v>12</v>
      </c>
      <c r="BW343" t="s">
        <v>10</v>
      </c>
      <c r="BX343" s="2">
        <v>41365</v>
      </c>
      <c r="BY343" s="2">
        <v>48646</v>
      </c>
      <c r="BZ343" t="s">
        <v>14</v>
      </c>
      <c r="CA343">
        <v>0</v>
      </c>
      <c r="CB343" s="5">
        <v>0</v>
      </c>
      <c r="CC343" s="6" t="s">
        <v>9</v>
      </c>
      <c r="CD343">
        <f t="shared" si="5"/>
        <v>19.899999999999999</v>
      </c>
    </row>
    <row r="344" spans="63:82">
      <c r="BK344" s="1">
        <v>42339</v>
      </c>
      <c r="BL344" t="s">
        <v>7</v>
      </c>
      <c r="BM344">
        <v>1</v>
      </c>
      <c r="BN344" t="s">
        <v>292</v>
      </c>
      <c r="BO344" s="4">
        <v>4438701.0839999998</v>
      </c>
      <c r="BP344" s="4">
        <v>199741.54877999998</v>
      </c>
      <c r="BQ344" s="3">
        <v>4.4999999999999998E-2</v>
      </c>
      <c r="BR344" s="7">
        <v>1784.3307139411481</v>
      </c>
      <c r="BS344" s="4">
        <v>80.294882127351656</v>
      </c>
      <c r="BT344">
        <v>2487.6</v>
      </c>
      <c r="BU344" t="s">
        <v>41</v>
      </c>
      <c r="BV344" t="s">
        <v>292</v>
      </c>
      <c r="BW344" t="s">
        <v>41</v>
      </c>
      <c r="BX344" s="2">
        <v>41442</v>
      </c>
      <c r="BY344" s="2">
        <v>47285</v>
      </c>
      <c r="BZ344" t="s">
        <v>39</v>
      </c>
      <c r="CA344">
        <v>0.05</v>
      </c>
      <c r="CB344" s="5">
        <v>0.05</v>
      </c>
      <c r="CC344" s="6" t="s">
        <v>9</v>
      </c>
      <c r="CD344">
        <f t="shared" si="5"/>
        <v>16</v>
      </c>
    </row>
    <row r="345" spans="63:82">
      <c r="BK345" s="1">
        <v>42339</v>
      </c>
      <c r="BL345" t="s">
        <v>7</v>
      </c>
      <c r="BM345">
        <v>1</v>
      </c>
      <c r="BN345" t="s">
        <v>257</v>
      </c>
      <c r="BO345" s="4">
        <v>955998.70799999987</v>
      </c>
      <c r="BP345" s="4">
        <v>52579.928939999991</v>
      </c>
      <c r="BQ345" s="3">
        <v>5.5E-2</v>
      </c>
      <c r="BR345" s="7">
        <v>1562.0893921568625</v>
      </c>
      <c r="BS345" s="4">
        <v>85.914916568627433</v>
      </c>
      <c r="BT345">
        <v>612</v>
      </c>
      <c r="BU345" t="s">
        <v>41</v>
      </c>
      <c r="BV345" t="s">
        <v>258</v>
      </c>
      <c r="BW345" t="s">
        <v>41</v>
      </c>
      <c r="BX345" s="2">
        <v>41442</v>
      </c>
      <c r="BY345" s="2">
        <v>47285</v>
      </c>
      <c r="BZ345" t="s">
        <v>39</v>
      </c>
      <c r="CA345">
        <v>0.06</v>
      </c>
      <c r="CB345" s="5">
        <v>0.06</v>
      </c>
      <c r="CC345" s="6" t="s">
        <v>9</v>
      </c>
      <c r="CD345">
        <f t="shared" si="5"/>
        <v>16</v>
      </c>
    </row>
    <row r="346" spans="63:82">
      <c r="BK346" s="1">
        <v>42339</v>
      </c>
      <c r="BL346" t="s">
        <v>7</v>
      </c>
      <c r="BM346">
        <v>1</v>
      </c>
      <c r="BN346" t="s">
        <v>259</v>
      </c>
      <c r="BO346" s="4">
        <v>652904.59200000006</v>
      </c>
      <c r="BP346" s="4">
        <v>35909.752560000001</v>
      </c>
      <c r="BQ346" s="3">
        <v>5.4999999999999993E-2</v>
      </c>
      <c r="BR346" s="7">
        <v>1370.4966246851388</v>
      </c>
      <c r="BS346" s="4">
        <v>75.377314357682621</v>
      </c>
      <c r="BT346">
        <v>476.4</v>
      </c>
      <c r="BU346" t="s">
        <v>41</v>
      </c>
      <c r="BV346" t="s">
        <v>258</v>
      </c>
      <c r="BW346" t="s">
        <v>41</v>
      </c>
      <c r="BX346" s="2">
        <v>41442</v>
      </c>
      <c r="BY346" s="2">
        <v>47285</v>
      </c>
      <c r="BZ346" t="s">
        <v>39</v>
      </c>
      <c r="CA346">
        <v>0.06</v>
      </c>
      <c r="CB346" s="5">
        <v>0.06</v>
      </c>
      <c r="CC346" s="6" t="s">
        <v>9</v>
      </c>
      <c r="CD346">
        <f t="shared" si="5"/>
        <v>16</v>
      </c>
    </row>
    <row r="347" spans="63:82">
      <c r="BK347" s="1">
        <v>42339</v>
      </c>
      <c r="BL347" t="s">
        <v>7</v>
      </c>
      <c r="BM347">
        <v>1</v>
      </c>
      <c r="BN347" t="s">
        <v>261</v>
      </c>
      <c r="BO347" s="4">
        <v>4315637.9519999996</v>
      </c>
      <c r="BP347" s="4">
        <v>370281.73628160002</v>
      </c>
      <c r="BQ347" s="3">
        <v>8.5800000000000015E-2</v>
      </c>
      <c r="BR347" s="7">
        <v>3471.3947490347487</v>
      </c>
      <c r="BS347" s="4">
        <v>297.84566946718149</v>
      </c>
      <c r="BT347">
        <v>1243.2</v>
      </c>
      <c r="BU347" t="s">
        <v>41</v>
      </c>
      <c r="BV347" t="s">
        <v>261</v>
      </c>
      <c r="BW347" t="s">
        <v>41</v>
      </c>
      <c r="BX347" s="2">
        <v>41281</v>
      </c>
      <c r="BY347" s="2">
        <v>45168</v>
      </c>
      <c r="BZ347" t="s">
        <v>39</v>
      </c>
      <c r="CA347">
        <v>0.08</v>
      </c>
      <c r="CB347" s="5">
        <v>0.08</v>
      </c>
      <c r="CC347" s="6" t="s">
        <v>9</v>
      </c>
      <c r="CD347">
        <f t="shared" si="5"/>
        <v>10.6</v>
      </c>
    </row>
    <row r="348" spans="63:82">
      <c r="BK348" s="1">
        <v>42339</v>
      </c>
      <c r="BL348" t="s">
        <v>7</v>
      </c>
      <c r="BM348">
        <v>1</v>
      </c>
      <c r="BN348" t="s">
        <v>262</v>
      </c>
      <c r="BO348" s="4">
        <v>796817.72400000005</v>
      </c>
      <c r="BP348" s="4">
        <v>43824.974819999996</v>
      </c>
      <c r="BQ348" s="3">
        <v>5.4999999999999993E-2</v>
      </c>
      <c r="BR348" s="7">
        <v>1150.8054939341423</v>
      </c>
      <c r="BS348" s="4">
        <v>63.294302166377811</v>
      </c>
      <c r="BT348">
        <v>692.4</v>
      </c>
      <c r="BU348" t="s">
        <v>41</v>
      </c>
      <c r="BV348" t="s">
        <v>258</v>
      </c>
      <c r="BW348" t="s">
        <v>41</v>
      </c>
      <c r="BX348" s="2">
        <v>41442</v>
      </c>
      <c r="BY348" s="2">
        <v>47285</v>
      </c>
      <c r="BZ348" t="s">
        <v>39</v>
      </c>
      <c r="CA348">
        <v>0.06</v>
      </c>
      <c r="CB348" s="5">
        <v>0.06</v>
      </c>
      <c r="CC348" s="6" t="s">
        <v>9</v>
      </c>
      <c r="CD348">
        <f t="shared" si="5"/>
        <v>16</v>
      </c>
    </row>
    <row r="349" spans="63:82">
      <c r="BK349" s="1">
        <v>42339</v>
      </c>
      <c r="BL349" t="s">
        <v>7</v>
      </c>
      <c r="BM349">
        <v>1</v>
      </c>
      <c r="BN349" t="s">
        <v>265</v>
      </c>
      <c r="BO349" s="4">
        <v>522277.06799999997</v>
      </c>
      <c r="BP349" s="4">
        <v>28725.238740000001</v>
      </c>
      <c r="BQ349" s="3">
        <v>5.5000000000000007E-2</v>
      </c>
      <c r="BR349" s="7">
        <v>973.67089485458609</v>
      </c>
      <c r="BS349" s="4">
        <v>53.551899217002237</v>
      </c>
      <c r="BT349">
        <v>536.4</v>
      </c>
      <c r="BU349" t="s">
        <v>41</v>
      </c>
      <c r="BV349" t="s">
        <v>258</v>
      </c>
      <c r="BW349" t="s">
        <v>41</v>
      </c>
      <c r="BX349" s="2">
        <v>41442</v>
      </c>
      <c r="BY349" s="2">
        <v>47285</v>
      </c>
      <c r="BZ349" t="s">
        <v>39</v>
      </c>
      <c r="CA349">
        <v>0.06</v>
      </c>
      <c r="CB349" s="5">
        <v>0.06</v>
      </c>
      <c r="CC349" s="6" t="s">
        <v>9</v>
      </c>
      <c r="CD349">
        <f t="shared" si="5"/>
        <v>16</v>
      </c>
    </row>
    <row r="350" spans="63:82">
      <c r="BK350" s="1">
        <v>42339</v>
      </c>
      <c r="BL350" t="s">
        <v>7</v>
      </c>
      <c r="BM350">
        <v>1</v>
      </c>
      <c r="BN350" t="s">
        <v>266</v>
      </c>
      <c r="BO350" s="4">
        <v>176998.74000000002</v>
      </c>
      <c r="BP350" s="4">
        <v>9734.9307000000008</v>
      </c>
      <c r="BQ350" s="3">
        <v>5.5E-2</v>
      </c>
      <c r="BR350" s="7">
        <v>416.6637005649718</v>
      </c>
      <c r="BS350" s="4">
        <v>22.916503531073449</v>
      </c>
      <c r="BT350">
        <v>424.8</v>
      </c>
      <c r="BU350" t="s">
        <v>41</v>
      </c>
      <c r="BV350" t="s">
        <v>258</v>
      </c>
      <c r="BW350" t="s">
        <v>41</v>
      </c>
      <c r="BX350" s="2">
        <v>41442</v>
      </c>
      <c r="BY350" s="2">
        <v>47285</v>
      </c>
      <c r="BZ350" t="s">
        <v>39</v>
      </c>
      <c r="CA350">
        <v>0.06</v>
      </c>
      <c r="CB350" s="5">
        <v>0.06</v>
      </c>
      <c r="CC350" s="6" t="s">
        <v>9</v>
      </c>
      <c r="CD350">
        <f t="shared" si="5"/>
        <v>16</v>
      </c>
    </row>
    <row r="351" spans="63:82">
      <c r="BK351" s="1">
        <v>42370</v>
      </c>
      <c r="BL351" t="s">
        <v>7</v>
      </c>
      <c r="BM351">
        <v>1</v>
      </c>
      <c r="BN351" t="s">
        <v>8</v>
      </c>
      <c r="BO351" s="4">
        <v>6999908.3999999994</v>
      </c>
      <c r="BP351" s="4">
        <v>309395.95127999998</v>
      </c>
      <c r="BQ351" s="3">
        <v>4.4200000000000003E-2</v>
      </c>
      <c r="BR351" s="7">
        <v>1960.7586554621846</v>
      </c>
      <c r="BS351" s="4">
        <v>86.665532571428571</v>
      </c>
      <c r="BT351">
        <v>3570</v>
      </c>
      <c r="BU351" t="s">
        <v>11</v>
      </c>
      <c r="BV351" t="s">
        <v>12</v>
      </c>
      <c r="BW351" t="s">
        <v>10</v>
      </c>
      <c r="BX351" s="2">
        <v>41365</v>
      </c>
      <c r="BY351" s="2">
        <v>48646</v>
      </c>
      <c r="BZ351" t="s">
        <v>14</v>
      </c>
      <c r="CA351">
        <v>0</v>
      </c>
      <c r="CB351" s="5">
        <v>0</v>
      </c>
      <c r="CC351" s="6" t="s">
        <v>9</v>
      </c>
      <c r="CD351">
        <f t="shared" si="5"/>
        <v>19.899999999999999</v>
      </c>
    </row>
    <row r="352" spans="63:82">
      <c r="BK352" s="1">
        <v>42370</v>
      </c>
      <c r="BL352" t="s">
        <v>7</v>
      </c>
      <c r="BM352">
        <v>1</v>
      </c>
      <c r="BN352" t="s">
        <v>292</v>
      </c>
      <c r="BO352" s="4">
        <v>4592245.3319999995</v>
      </c>
      <c r="BP352" s="4">
        <v>206651.03993999996</v>
      </c>
      <c r="BQ352" s="3">
        <v>4.4999999999999998E-2</v>
      </c>
      <c r="BR352" s="7">
        <v>1846.0545634346356</v>
      </c>
      <c r="BS352" s="4">
        <v>83.072455354558599</v>
      </c>
      <c r="BT352">
        <v>2487.6</v>
      </c>
      <c r="BU352" t="s">
        <v>41</v>
      </c>
      <c r="BV352" t="s">
        <v>292</v>
      </c>
      <c r="BW352" t="s">
        <v>41</v>
      </c>
      <c r="BX352" s="2">
        <v>41442</v>
      </c>
      <c r="BY352" s="2">
        <v>47285</v>
      </c>
      <c r="BZ352" t="s">
        <v>39</v>
      </c>
      <c r="CA352" t="s">
        <v>208</v>
      </c>
      <c r="CB352" s="5" t="s">
        <v>208</v>
      </c>
      <c r="CC352" s="6" t="s">
        <v>9</v>
      </c>
      <c r="CD352">
        <f t="shared" si="5"/>
        <v>16</v>
      </c>
    </row>
    <row r="353" spans="63:82">
      <c r="BK353" s="1">
        <v>42370</v>
      </c>
      <c r="BL353" t="s">
        <v>7</v>
      </c>
      <c r="BM353">
        <v>1</v>
      </c>
      <c r="BN353" t="s">
        <v>257</v>
      </c>
      <c r="BO353" s="4">
        <v>744505.12800000003</v>
      </c>
      <c r="BP353" s="4">
        <v>40947.782039999998</v>
      </c>
      <c r="BQ353" s="3">
        <v>5.4999999999999993E-2</v>
      </c>
      <c r="BR353" s="7">
        <v>1216.5116470588237</v>
      </c>
      <c r="BS353" s="4">
        <v>66.908140588235298</v>
      </c>
      <c r="BT353">
        <v>612</v>
      </c>
      <c r="BU353" t="s">
        <v>41</v>
      </c>
      <c r="BV353" t="s">
        <v>258</v>
      </c>
      <c r="BW353" t="s">
        <v>41</v>
      </c>
      <c r="BX353" s="2">
        <v>41442</v>
      </c>
      <c r="BY353" s="2">
        <v>47285</v>
      </c>
      <c r="BZ353" t="s">
        <v>39</v>
      </c>
      <c r="CA353" t="s">
        <v>35</v>
      </c>
      <c r="CB353" s="5" t="s">
        <v>35</v>
      </c>
      <c r="CC353" s="6" t="s">
        <v>9</v>
      </c>
      <c r="CD353">
        <f t="shared" si="5"/>
        <v>16</v>
      </c>
    </row>
    <row r="354" spans="63:82">
      <c r="BK354" s="1">
        <v>42370</v>
      </c>
      <c r="BL354" t="s">
        <v>7</v>
      </c>
      <c r="BM354">
        <v>1</v>
      </c>
      <c r="BN354" t="s">
        <v>259</v>
      </c>
      <c r="BO354" s="4">
        <v>497081.79599999997</v>
      </c>
      <c r="BP354" s="4">
        <v>27339.498780000002</v>
      </c>
      <c r="BQ354" s="3">
        <v>5.5000000000000007E-2</v>
      </c>
      <c r="BR354" s="7">
        <v>1043.4126700251888</v>
      </c>
      <c r="BS354" s="4">
        <v>57.3876968513854</v>
      </c>
      <c r="BT354">
        <v>476.4</v>
      </c>
      <c r="BU354" t="s">
        <v>41</v>
      </c>
      <c r="BV354" t="s">
        <v>258</v>
      </c>
      <c r="BW354" t="s">
        <v>41</v>
      </c>
      <c r="BX354" s="2">
        <v>41442</v>
      </c>
      <c r="BY354" s="2">
        <v>47285</v>
      </c>
      <c r="BZ354" t="s">
        <v>39</v>
      </c>
      <c r="CA354" t="s">
        <v>35</v>
      </c>
      <c r="CB354" s="5" t="s">
        <v>35</v>
      </c>
      <c r="CC354" s="6" t="s">
        <v>9</v>
      </c>
      <c r="CD354">
        <f t="shared" si="5"/>
        <v>16</v>
      </c>
    </row>
    <row r="355" spans="63:82">
      <c r="BK355" s="1">
        <v>42370</v>
      </c>
      <c r="BL355" t="s">
        <v>7</v>
      </c>
      <c r="BM355">
        <v>1</v>
      </c>
      <c r="BN355" t="s">
        <v>261</v>
      </c>
      <c r="BO355" s="4">
        <v>4225116.9120000005</v>
      </c>
      <c r="BP355" s="4">
        <v>362937.54274080007</v>
      </c>
      <c r="BQ355" s="3">
        <v>8.5900000000000004E-2</v>
      </c>
      <c r="BR355" s="7">
        <v>3398.5818146718148</v>
      </c>
      <c r="BS355" s="4">
        <v>291.9381778803089</v>
      </c>
      <c r="BT355">
        <v>1243.2</v>
      </c>
      <c r="BU355" t="s">
        <v>41</v>
      </c>
      <c r="BV355" t="s">
        <v>261</v>
      </c>
      <c r="BW355" t="s">
        <v>41</v>
      </c>
      <c r="BX355" s="2">
        <v>41281</v>
      </c>
      <c r="BY355" s="2">
        <v>45168</v>
      </c>
      <c r="BZ355" t="s">
        <v>39</v>
      </c>
      <c r="CA355" t="s">
        <v>42</v>
      </c>
      <c r="CB355" s="5" t="s">
        <v>42</v>
      </c>
      <c r="CC355" s="6" t="s">
        <v>9</v>
      </c>
      <c r="CD355">
        <f t="shared" si="5"/>
        <v>10.6</v>
      </c>
    </row>
    <row r="356" spans="63:82">
      <c r="BK356" s="1">
        <v>42370</v>
      </c>
      <c r="BL356" t="s">
        <v>7</v>
      </c>
      <c r="BM356">
        <v>1</v>
      </c>
      <c r="BN356" t="s">
        <v>262</v>
      </c>
      <c r="BO356" s="4">
        <v>1185843.1199999999</v>
      </c>
      <c r="BP356" s="4">
        <v>65221.371599999991</v>
      </c>
      <c r="BQ356" s="3">
        <v>5.5E-2</v>
      </c>
      <c r="BR356" s="7">
        <v>1712.6561525129982</v>
      </c>
      <c r="BS356" s="4">
        <v>94.196088388214889</v>
      </c>
      <c r="BT356">
        <v>692.4</v>
      </c>
      <c r="BU356" t="s">
        <v>41</v>
      </c>
      <c r="BV356" t="s">
        <v>258</v>
      </c>
      <c r="BW356" t="s">
        <v>41</v>
      </c>
      <c r="BX356" s="2">
        <v>41442</v>
      </c>
      <c r="BY356" s="2">
        <v>47285</v>
      </c>
      <c r="BZ356" t="s">
        <v>39</v>
      </c>
      <c r="CA356" t="s">
        <v>35</v>
      </c>
      <c r="CB356" s="5" t="s">
        <v>35</v>
      </c>
      <c r="CC356" s="6" t="s">
        <v>9</v>
      </c>
      <c r="CD356">
        <f t="shared" si="5"/>
        <v>16</v>
      </c>
    </row>
    <row r="357" spans="63:82">
      <c r="BK357" s="1">
        <v>42370</v>
      </c>
      <c r="BL357" t="s">
        <v>7</v>
      </c>
      <c r="BM357">
        <v>1</v>
      </c>
      <c r="BN357" t="s">
        <v>265</v>
      </c>
      <c r="BO357" s="4">
        <v>623347.65599999996</v>
      </c>
      <c r="BP357" s="4">
        <v>34284.121079999997</v>
      </c>
      <c r="BQ357" s="3">
        <v>5.5E-2</v>
      </c>
      <c r="BR357" s="7">
        <v>1162.0948098434005</v>
      </c>
      <c r="BS357" s="4">
        <v>63.915214541387023</v>
      </c>
      <c r="BT357">
        <v>536.4</v>
      </c>
      <c r="BU357" t="s">
        <v>41</v>
      </c>
      <c r="BV357" t="s">
        <v>258</v>
      </c>
      <c r="BW357" t="s">
        <v>41</v>
      </c>
      <c r="BX357" s="2">
        <v>41442</v>
      </c>
      <c r="BY357" s="2">
        <v>47285</v>
      </c>
      <c r="BZ357" t="s">
        <v>39</v>
      </c>
      <c r="CA357" t="s">
        <v>35</v>
      </c>
      <c r="CB357" s="5" t="s">
        <v>35</v>
      </c>
      <c r="CC357" s="6" t="s">
        <v>9</v>
      </c>
      <c r="CD357">
        <f t="shared" si="5"/>
        <v>16</v>
      </c>
    </row>
    <row r="358" spans="63:82">
      <c r="BK358" s="1">
        <v>42370</v>
      </c>
      <c r="BL358" t="s">
        <v>7</v>
      </c>
      <c r="BM358">
        <v>1</v>
      </c>
      <c r="BN358" t="s">
        <v>266</v>
      </c>
      <c r="BO358" s="4">
        <v>220690.28400000001</v>
      </c>
      <c r="BP358" s="4">
        <v>12137.965619999999</v>
      </c>
      <c r="BQ358" s="3">
        <v>5.4999999999999993E-2</v>
      </c>
      <c r="BR358" s="7">
        <v>519.51573446327689</v>
      </c>
      <c r="BS358" s="4">
        <v>28.573365395480224</v>
      </c>
      <c r="BT358">
        <v>424.8</v>
      </c>
      <c r="BU358" t="s">
        <v>41</v>
      </c>
      <c r="BV358" t="s">
        <v>258</v>
      </c>
      <c r="BW358" t="s">
        <v>41</v>
      </c>
      <c r="BX358" s="2">
        <v>41442</v>
      </c>
      <c r="BY358" s="2">
        <v>47285</v>
      </c>
      <c r="BZ358" t="s">
        <v>39</v>
      </c>
      <c r="CA358" t="s">
        <v>35</v>
      </c>
      <c r="CB358" s="5" t="s">
        <v>35</v>
      </c>
      <c r="CC358" s="6" t="s">
        <v>9</v>
      </c>
      <c r="CD358">
        <f t="shared" si="5"/>
        <v>16</v>
      </c>
    </row>
    <row r="359" spans="63:82">
      <c r="BK359" s="1">
        <v>42401</v>
      </c>
      <c r="BL359" t="s">
        <v>7</v>
      </c>
      <c r="BM359">
        <v>1</v>
      </c>
      <c r="BN359" t="s">
        <v>8</v>
      </c>
      <c r="BO359" s="4">
        <v>6912778.7999999998</v>
      </c>
      <c r="BP359" s="4">
        <v>309692.49024000007</v>
      </c>
      <c r="BQ359" s="3">
        <v>4.4800000000000013E-2</v>
      </c>
      <c r="BR359" s="7">
        <v>1936.3526050420166</v>
      </c>
      <c r="BS359" s="4">
        <v>86.748596705882377</v>
      </c>
      <c r="BT359">
        <v>3570</v>
      </c>
      <c r="BU359" t="s">
        <v>11</v>
      </c>
      <c r="BV359" t="s">
        <v>12</v>
      </c>
      <c r="BW359" t="s">
        <v>10</v>
      </c>
      <c r="BX359" s="2">
        <v>41365</v>
      </c>
      <c r="BY359" s="2">
        <v>48646</v>
      </c>
      <c r="BZ359" t="s">
        <v>14</v>
      </c>
      <c r="CA359">
        <v>0</v>
      </c>
      <c r="CB359" s="5">
        <v>0</v>
      </c>
      <c r="CC359" s="6" t="s">
        <v>9</v>
      </c>
      <c r="CD359">
        <f t="shared" si="5"/>
        <v>19.899999999999999</v>
      </c>
    </row>
    <row r="360" spans="63:82">
      <c r="BK360" s="1">
        <v>42401</v>
      </c>
      <c r="BL360" t="s">
        <v>7</v>
      </c>
      <c r="BM360">
        <v>1</v>
      </c>
      <c r="BN360" t="s">
        <v>292</v>
      </c>
      <c r="BO360" s="4">
        <v>4456466.0159999998</v>
      </c>
      <c r="BP360" s="4">
        <v>200540.97072000001</v>
      </c>
      <c r="BQ360" s="3">
        <v>4.5000000000000005E-2</v>
      </c>
      <c r="BR360" s="7">
        <v>1791.4721080559575</v>
      </c>
      <c r="BS360" s="4">
        <v>80.616244862518101</v>
      </c>
      <c r="BT360">
        <v>2487.6</v>
      </c>
      <c r="BU360" t="s">
        <v>41</v>
      </c>
      <c r="BV360" t="s">
        <v>292</v>
      </c>
      <c r="BW360" t="s">
        <v>41</v>
      </c>
      <c r="BX360" s="2">
        <v>41442</v>
      </c>
      <c r="BY360" s="2">
        <v>47285</v>
      </c>
      <c r="BZ360" t="s">
        <v>39</v>
      </c>
      <c r="CA360" t="s">
        <v>208</v>
      </c>
      <c r="CB360" s="5" t="s">
        <v>208</v>
      </c>
      <c r="CC360" s="6" t="s">
        <v>9</v>
      </c>
      <c r="CD360">
        <f t="shared" si="5"/>
        <v>16</v>
      </c>
    </row>
    <row r="361" spans="63:82">
      <c r="BK361" s="1">
        <v>42401</v>
      </c>
      <c r="BL361" t="s">
        <v>7</v>
      </c>
      <c r="BM361">
        <v>1</v>
      </c>
      <c r="BN361" t="s">
        <v>257</v>
      </c>
      <c r="BO361" s="4">
        <v>763655.7840000001</v>
      </c>
      <c r="BP361" s="4">
        <v>42001.068120000004</v>
      </c>
      <c r="BQ361" s="3">
        <v>5.5E-2</v>
      </c>
      <c r="BR361" s="7">
        <v>1247.8035686274511</v>
      </c>
      <c r="BS361" s="4">
        <v>68.629196274509809</v>
      </c>
      <c r="BT361">
        <v>612</v>
      </c>
      <c r="BU361" t="s">
        <v>41</v>
      </c>
      <c r="BV361" t="s">
        <v>258</v>
      </c>
      <c r="BW361" t="s">
        <v>41</v>
      </c>
      <c r="BX361" s="2">
        <v>41442</v>
      </c>
      <c r="BY361" s="2">
        <v>47285</v>
      </c>
      <c r="BZ361" t="s">
        <v>39</v>
      </c>
      <c r="CA361" t="s">
        <v>35</v>
      </c>
      <c r="CB361" s="5" t="s">
        <v>35</v>
      </c>
      <c r="CC361" s="6" t="s">
        <v>9</v>
      </c>
      <c r="CD361">
        <f t="shared" si="5"/>
        <v>16</v>
      </c>
    </row>
    <row r="362" spans="63:82">
      <c r="BK362" s="1">
        <v>42401</v>
      </c>
      <c r="BL362" t="s">
        <v>7</v>
      </c>
      <c r="BM362">
        <v>1</v>
      </c>
      <c r="BN362" t="s">
        <v>259</v>
      </c>
      <c r="BO362" s="4">
        <v>525247.5</v>
      </c>
      <c r="BP362" s="4">
        <v>28888.612499999999</v>
      </c>
      <c r="BQ362" s="3">
        <v>5.5E-2</v>
      </c>
      <c r="BR362" s="7">
        <v>1102.5346347607053</v>
      </c>
      <c r="BS362" s="4">
        <v>60.639404911838795</v>
      </c>
      <c r="BT362">
        <v>476.4</v>
      </c>
      <c r="BU362" t="s">
        <v>41</v>
      </c>
      <c r="BV362" t="s">
        <v>258</v>
      </c>
      <c r="BW362" t="s">
        <v>41</v>
      </c>
      <c r="BX362" s="2">
        <v>41442</v>
      </c>
      <c r="BY362" s="2">
        <v>47285</v>
      </c>
      <c r="BZ362" t="s">
        <v>39</v>
      </c>
      <c r="CA362" t="s">
        <v>35</v>
      </c>
      <c r="CB362" s="5" t="s">
        <v>35</v>
      </c>
      <c r="CC362" s="6" t="s">
        <v>9</v>
      </c>
      <c r="CD362">
        <f t="shared" si="5"/>
        <v>16</v>
      </c>
    </row>
    <row r="363" spans="63:82">
      <c r="BK363" s="1">
        <v>42401</v>
      </c>
      <c r="BL363" t="s">
        <v>7</v>
      </c>
      <c r="BM363">
        <v>1</v>
      </c>
      <c r="BN363" t="s">
        <v>261</v>
      </c>
      <c r="BO363" s="4">
        <v>2832981.54</v>
      </c>
      <c r="BP363" s="4">
        <v>251568.76075200003</v>
      </c>
      <c r="BQ363" s="3">
        <v>8.8800000000000004E-2</v>
      </c>
      <c r="BR363" s="7">
        <v>2278.781805019305</v>
      </c>
      <c r="BS363" s="4">
        <v>202.35582428571431</v>
      </c>
      <c r="BT363">
        <v>1243.2</v>
      </c>
      <c r="BU363" t="s">
        <v>41</v>
      </c>
      <c r="BV363" t="s">
        <v>261</v>
      </c>
      <c r="BW363" t="s">
        <v>41</v>
      </c>
      <c r="BX363" s="2">
        <v>41281</v>
      </c>
      <c r="BY363" s="2">
        <v>45168</v>
      </c>
      <c r="BZ363" t="s">
        <v>39</v>
      </c>
      <c r="CA363" t="s">
        <v>42</v>
      </c>
      <c r="CB363" s="5" t="s">
        <v>42</v>
      </c>
      <c r="CC363" s="6" t="s">
        <v>9</v>
      </c>
      <c r="CD363">
        <f t="shared" si="5"/>
        <v>10.6</v>
      </c>
    </row>
    <row r="364" spans="63:82">
      <c r="BK364" s="1">
        <v>42401</v>
      </c>
      <c r="BL364" t="s">
        <v>7</v>
      </c>
      <c r="BM364">
        <v>1</v>
      </c>
      <c r="BN364" t="s">
        <v>262</v>
      </c>
      <c r="BO364" s="4">
        <v>1036742.0519999999</v>
      </c>
      <c r="BP364" s="4">
        <v>57020.812859999998</v>
      </c>
      <c r="BQ364" s="3">
        <v>5.5E-2</v>
      </c>
      <c r="BR364" s="7">
        <v>1497.3166551126515</v>
      </c>
      <c r="BS364" s="4">
        <v>82.352416031195844</v>
      </c>
      <c r="BT364">
        <v>692.4</v>
      </c>
      <c r="BU364" t="s">
        <v>41</v>
      </c>
      <c r="BV364" t="s">
        <v>258</v>
      </c>
      <c r="BW364" t="s">
        <v>41</v>
      </c>
      <c r="BX364" s="2">
        <v>41442</v>
      </c>
      <c r="BY364" s="2">
        <v>47285</v>
      </c>
      <c r="BZ364" t="s">
        <v>39</v>
      </c>
      <c r="CA364" t="s">
        <v>35</v>
      </c>
      <c r="CB364" s="5" t="s">
        <v>35</v>
      </c>
      <c r="CC364" s="6" t="s">
        <v>9</v>
      </c>
      <c r="CD364">
        <f t="shared" si="5"/>
        <v>16</v>
      </c>
    </row>
    <row r="365" spans="63:82">
      <c r="BK365" s="1">
        <v>42401</v>
      </c>
      <c r="BL365" t="s">
        <v>7</v>
      </c>
      <c r="BM365">
        <v>1</v>
      </c>
      <c r="BN365" t="s">
        <v>265</v>
      </c>
      <c r="BO365" s="4">
        <v>698908.14</v>
      </c>
      <c r="BP365" s="4">
        <v>38439.947700000004</v>
      </c>
      <c r="BQ365" s="3">
        <v>5.5000000000000007E-2</v>
      </c>
      <c r="BR365" s="7">
        <v>1302.9607382550337</v>
      </c>
      <c r="BS365" s="4">
        <v>71.662840604026854</v>
      </c>
      <c r="BT365">
        <v>536.4</v>
      </c>
      <c r="BU365" t="s">
        <v>41</v>
      </c>
      <c r="BV365" t="s">
        <v>258</v>
      </c>
      <c r="BW365" t="s">
        <v>41</v>
      </c>
      <c r="BX365" s="2">
        <v>41442</v>
      </c>
      <c r="BY365" s="2">
        <v>47285</v>
      </c>
      <c r="BZ365" t="s">
        <v>39</v>
      </c>
      <c r="CA365" t="s">
        <v>35</v>
      </c>
      <c r="CB365" s="5" t="s">
        <v>35</v>
      </c>
      <c r="CC365" s="6" t="s">
        <v>9</v>
      </c>
      <c r="CD365">
        <f t="shared" si="5"/>
        <v>16</v>
      </c>
    </row>
    <row r="366" spans="63:82">
      <c r="BK366" s="1">
        <v>42401</v>
      </c>
      <c r="BL366" t="s">
        <v>7</v>
      </c>
      <c r="BM366">
        <v>1</v>
      </c>
      <c r="BN366" t="s">
        <v>266</v>
      </c>
      <c r="BO366" s="4">
        <v>285323.16000000003</v>
      </c>
      <c r="BP366" s="4">
        <v>15692.773800000001</v>
      </c>
      <c r="BQ366" s="3">
        <v>5.4999999999999993E-2</v>
      </c>
      <c r="BR366" s="7">
        <v>671.66468926553682</v>
      </c>
      <c r="BS366" s="4">
        <v>36.941557909604519</v>
      </c>
      <c r="BT366">
        <v>424.8</v>
      </c>
      <c r="BU366" t="s">
        <v>41</v>
      </c>
      <c r="BV366" t="s">
        <v>258</v>
      </c>
      <c r="BW366" t="s">
        <v>41</v>
      </c>
      <c r="BX366" s="2">
        <v>41442</v>
      </c>
      <c r="BY366" s="2">
        <v>47285</v>
      </c>
      <c r="BZ366" t="s">
        <v>39</v>
      </c>
      <c r="CA366" t="s">
        <v>35</v>
      </c>
      <c r="CB366" s="5" t="s">
        <v>35</v>
      </c>
      <c r="CC366" s="6" t="s">
        <v>9</v>
      </c>
      <c r="CD366">
        <f t="shared" si="5"/>
        <v>16</v>
      </c>
    </row>
    <row r="367" spans="63:82">
      <c r="BK367" s="1">
        <v>42430</v>
      </c>
      <c r="BL367" t="s">
        <v>7</v>
      </c>
      <c r="BM367">
        <v>1</v>
      </c>
      <c r="BN367" t="s">
        <v>8</v>
      </c>
      <c r="BO367" s="4">
        <v>7482068.3999999994</v>
      </c>
      <c r="BP367" s="4">
        <v>309757.63176000002</v>
      </c>
      <c r="BQ367" s="3">
        <v>4.1400000000000006E-2</v>
      </c>
      <c r="BR367" s="7">
        <v>2095.8174789915965</v>
      </c>
      <c r="BS367" s="4">
        <v>86.766843630252112</v>
      </c>
      <c r="BT367">
        <v>3570</v>
      </c>
      <c r="BU367" t="s">
        <v>11</v>
      </c>
      <c r="BV367" t="s">
        <v>12</v>
      </c>
      <c r="BW367" t="s">
        <v>10</v>
      </c>
      <c r="BX367" s="2">
        <v>41365</v>
      </c>
      <c r="BY367" s="2">
        <v>48646</v>
      </c>
      <c r="BZ367" t="s">
        <v>14</v>
      </c>
      <c r="CA367">
        <v>0</v>
      </c>
      <c r="CB367" s="5">
        <v>0</v>
      </c>
      <c r="CC367" s="6" t="s">
        <v>9</v>
      </c>
      <c r="CD367">
        <f t="shared" si="5"/>
        <v>19.899999999999999</v>
      </c>
    </row>
    <row r="368" spans="63:82">
      <c r="BK368" s="1">
        <v>42430</v>
      </c>
      <c r="BL368" t="s">
        <v>7</v>
      </c>
      <c r="BM368">
        <v>1</v>
      </c>
      <c r="BN368" t="s">
        <v>292</v>
      </c>
      <c r="BO368" s="4">
        <v>4606933.6919999998</v>
      </c>
      <c r="BP368" s="4">
        <v>207312.01613999999</v>
      </c>
      <c r="BQ368" s="3">
        <v>4.4999999999999998E-2</v>
      </c>
      <c r="BR368" s="7">
        <v>1851.959194404245</v>
      </c>
      <c r="BS368" s="4">
        <v>83.338163748191022</v>
      </c>
      <c r="BT368">
        <v>2487.6</v>
      </c>
      <c r="BU368" t="s">
        <v>41</v>
      </c>
      <c r="BV368" t="s">
        <v>292</v>
      </c>
      <c r="BW368" t="s">
        <v>41</v>
      </c>
      <c r="BX368" s="2">
        <v>41442</v>
      </c>
      <c r="BY368" s="2">
        <v>47285</v>
      </c>
      <c r="BZ368" t="s">
        <v>39</v>
      </c>
      <c r="CA368" t="s">
        <v>208</v>
      </c>
      <c r="CB368" s="5" t="s">
        <v>208</v>
      </c>
      <c r="CC368" s="6" t="s">
        <v>9</v>
      </c>
      <c r="CD368">
        <f t="shared" si="5"/>
        <v>16</v>
      </c>
    </row>
    <row r="369" spans="63:82">
      <c r="BK369" s="1">
        <v>42430</v>
      </c>
      <c r="BL369" t="s">
        <v>7</v>
      </c>
      <c r="BM369">
        <v>1</v>
      </c>
      <c r="BN369" t="s">
        <v>257</v>
      </c>
      <c r="BO369" s="4">
        <v>766360.77599999995</v>
      </c>
      <c r="BP369" s="4">
        <v>42149.842680000002</v>
      </c>
      <c r="BQ369" s="3">
        <v>5.5000000000000007E-2</v>
      </c>
      <c r="BR369" s="7">
        <v>1252.2234901960783</v>
      </c>
      <c r="BS369" s="4">
        <v>68.87229196078431</v>
      </c>
      <c r="BT369">
        <v>612</v>
      </c>
      <c r="BU369" t="s">
        <v>41</v>
      </c>
      <c r="BV369" t="s">
        <v>258</v>
      </c>
      <c r="BW369" t="s">
        <v>41</v>
      </c>
      <c r="BX369" s="2">
        <v>41442</v>
      </c>
      <c r="BY369" s="2">
        <v>47285</v>
      </c>
      <c r="BZ369" t="s">
        <v>39</v>
      </c>
      <c r="CA369" t="s">
        <v>35</v>
      </c>
      <c r="CB369" s="5" t="s">
        <v>35</v>
      </c>
      <c r="CC369" s="6" t="s">
        <v>9</v>
      </c>
      <c r="CD369">
        <f t="shared" si="5"/>
        <v>16</v>
      </c>
    </row>
    <row r="370" spans="63:82">
      <c r="BK370" s="1">
        <v>42430</v>
      </c>
      <c r="BL370" t="s">
        <v>7</v>
      </c>
      <c r="BM370">
        <v>1</v>
      </c>
      <c r="BN370" t="s">
        <v>259</v>
      </c>
      <c r="BO370" s="4">
        <v>467887.65600000002</v>
      </c>
      <c r="BP370" s="4">
        <v>25733.821080000002</v>
      </c>
      <c r="BQ370" s="3">
        <v>5.5E-2</v>
      </c>
      <c r="BR370" s="7">
        <v>982.1319395465996</v>
      </c>
      <c r="BS370" s="4">
        <v>54.017256675062981</v>
      </c>
      <c r="BT370">
        <v>476.4</v>
      </c>
      <c r="BU370" t="s">
        <v>41</v>
      </c>
      <c r="BV370" t="s">
        <v>258</v>
      </c>
      <c r="BW370" t="s">
        <v>41</v>
      </c>
      <c r="BX370" s="2">
        <v>41442</v>
      </c>
      <c r="BY370" s="2">
        <v>47285</v>
      </c>
      <c r="BZ370" t="s">
        <v>39</v>
      </c>
      <c r="CA370" t="s">
        <v>35</v>
      </c>
      <c r="CB370" s="5" t="s">
        <v>35</v>
      </c>
      <c r="CC370" s="6" t="s">
        <v>9</v>
      </c>
      <c r="CD370">
        <f t="shared" si="5"/>
        <v>16</v>
      </c>
    </row>
    <row r="371" spans="63:82">
      <c r="BK371" s="1">
        <v>42430</v>
      </c>
      <c r="BL371" t="s">
        <v>7</v>
      </c>
      <c r="BM371">
        <v>1</v>
      </c>
      <c r="BN371" t="s">
        <v>261</v>
      </c>
      <c r="BO371" s="4">
        <v>2542391.7960000001</v>
      </c>
      <c r="BP371" s="4">
        <v>228306.78328080001</v>
      </c>
      <c r="BQ371" s="3">
        <v>8.9800000000000005E-2</v>
      </c>
      <c r="BR371" s="7">
        <v>2045.038445945946</v>
      </c>
      <c r="BS371" s="4">
        <v>183.64445244594594</v>
      </c>
      <c r="BT371">
        <v>1243.2</v>
      </c>
      <c r="BU371" t="s">
        <v>41</v>
      </c>
      <c r="BV371" t="s">
        <v>261</v>
      </c>
      <c r="BW371" t="s">
        <v>41</v>
      </c>
      <c r="BX371" s="2">
        <v>41281</v>
      </c>
      <c r="BY371" s="2">
        <v>45168</v>
      </c>
      <c r="BZ371" t="s">
        <v>39</v>
      </c>
      <c r="CA371" t="s">
        <v>42</v>
      </c>
      <c r="CB371" s="5" t="s">
        <v>42</v>
      </c>
      <c r="CC371" s="6" t="s">
        <v>9</v>
      </c>
      <c r="CD371">
        <f t="shared" si="5"/>
        <v>10.6</v>
      </c>
    </row>
    <row r="372" spans="63:82">
      <c r="BK372" s="1">
        <v>42430</v>
      </c>
      <c r="BL372" t="s">
        <v>7</v>
      </c>
      <c r="BM372">
        <v>1</v>
      </c>
      <c r="BN372" t="s">
        <v>262</v>
      </c>
      <c r="BO372" s="4">
        <v>991134.37199999997</v>
      </c>
      <c r="BP372" s="4">
        <v>54512.390460000002</v>
      </c>
      <c r="BQ372" s="3">
        <v>5.5000000000000007E-2</v>
      </c>
      <c r="BR372" s="7">
        <v>1431.447677642981</v>
      </c>
      <c r="BS372" s="4">
        <v>78.729622270363961</v>
      </c>
      <c r="BT372">
        <v>692.4</v>
      </c>
      <c r="BU372" t="s">
        <v>41</v>
      </c>
      <c r="BV372" t="s">
        <v>258</v>
      </c>
      <c r="BW372" t="s">
        <v>41</v>
      </c>
      <c r="BX372" s="2">
        <v>41442</v>
      </c>
      <c r="BY372" s="2">
        <v>47285</v>
      </c>
      <c r="BZ372" t="s">
        <v>39</v>
      </c>
      <c r="CA372" t="s">
        <v>35</v>
      </c>
      <c r="CB372" s="5" t="s">
        <v>35</v>
      </c>
      <c r="CC372" s="6" t="s">
        <v>9</v>
      </c>
      <c r="CD372">
        <f t="shared" si="5"/>
        <v>16</v>
      </c>
    </row>
    <row r="373" spans="63:82">
      <c r="BK373" s="1">
        <v>42430</v>
      </c>
      <c r="BL373" t="s">
        <v>7</v>
      </c>
      <c r="BM373">
        <v>1</v>
      </c>
      <c r="BN373" t="s">
        <v>265</v>
      </c>
      <c r="BO373" s="4">
        <v>595334.49600000004</v>
      </c>
      <c r="BP373" s="4">
        <v>32743.397280000001</v>
      </c>
      <c r="BQ373" s="3">
        <v>5.5E-2</v>
      </c>
      <c r="BR373" s="7">
        <v>1109.8704250559285</v>
      </c>
      <c r="BS373" s="4">
        <v>61.042873378076067</v>
      </c>
      <c r="BT373">
        <v>536.4</v>
      </c>
      <c r="BU373" t="s">
        <v>41</v>
      </c>
      <c r="BV373" t="s">
        <v>258</v>
      </c>
      <c r="BW373" t="s">
        <v>41</v>
      </c>
      <c r="BX373" s="2">
        <v>41442</v>
      </c>
      <c r="BY373" s="2">
        <v>47285</v>
      </c>
      <c r="BZ373" t="s">
        <v>39</v>
      </c>
      <c r="CA373" t="s">
        <v>35</v>
      </c>
      <c r="CB373" s="5" t="s">
        <v>35</v>
      </c>
      <c r="CC373" s="6" t="s">
        <v>9</v>
      </c>
      <c r="CD373">
        <f t="shared" si="5"/>
        <v>16</v>
      </c>
    </row>
    <row r="374" spans="63:82">
      <c r="BK374" s="1">
        <v>42430</v>
      </c>
      <c r="BL374" t="s">
        <v>7</v>
      </c>
      <c r="BM374">
        <v>1</v>
      </c>
      <c r="BN374" t="s">
        <v>266</v>
      </c>
      <c r="BO374" s="4">
        <v>256093.88399999999</v>
      </c>
      <c r="BP374" s="4">
        <v>14085.163620000001</v>
      </c>
      <c r="BQ374" s="3">
        <v>5.5000000000000007E-2</v>
      </c>
      <c r="BR374" s="7">
        <v>602.85754237288131</v>
      </c>
      <c r="BS374" s="4">
        <v>33.157164830508478</v>
      </c>
      <c r="BT374">
        <v>424.8</v>
      </c>
      <c r="BU374" t="s">
        <v>41</v>
      </c>
      <c r="BV374" t="s">
        <v>258</v>
      </c>
      <c r="BW374" t="s">
        <v>41</v>
      </c>
      <c r="BX374" s="2">
        <v>41442</v>
      </c>
      <c r="BY374" s="2">
        <v>47285</v>
      </c>
      <c r="BZ374" t="s">
        <v>39</v>
      </c>
      <c r="CA374" t="s">
        <v>35</v>
      </c>
      <c r="CB374" s="5" t="s">
        <v>35</v>
      </c>
      <c r="CC374" s="6" t="s">
        <v>9</v>
      </c>
      <c r="CD374">
        <f t="shared" si="5"/>
        <v>16</v>
      </c>
    </row>
    <row r="375" spans="63:82">
      <c r="BK375" s="1">
        <v>42461</v>
      </c>
      <c r="BL375" t="s">
        <v>7</v>
      </c>
      <c r="BM375">
        <v>1</v>
      </c>
      <c r="BN375" t="s">
        <v>8</v>
      </c>
      <c r="BO375" s="4">
        <v>7865834.3999999994</v>
      </c>
      <c r="BP375" s="4">
        <v>309127.29191999999</v>
      </c>
      <c r="BQ375" s="3">
        <v>3.9300000000000002E-2</v>
      </c>
      <c r="BR375" s="7">
        <v>2203.3149579831929</v>
      </c>
      <c r="BS375" s="4">
        <v>86.59027784873949</v>
      </c>
      <c r="BT375">
        <v>3570</v>
      </c>
      <c r="BU375" t="s">
        <v>11</v>
      </c>
      <c r="BV375" t="s">
        <v>12</v>
      </c>
      <c r="BW375" t="s">
        <v>10</v>
      </c>
      <c r="BX375" s="2">
        <v>41365</v>
      </c>
      <c r="BY375" s="2">
        <v>48646</v>
      </c>
      <c r="BZ375" t="s">
        <v>14</v>
      </c>
      <c r="CA375">
        <v>0</v>
      </c>
      <c r="CB375" s="5">
        <v>0</v>
      </c>
      <c r="CC375" s="6" t="s">
        <v>9</v>
      </c>
      <c r="CD375">
        <f t="shared" si="5"/>
        <v>19.899999999999999</v>
      </c>
    </row>
    <row r="376" spans="63:82">
      <c r="BK376" s="1">
        <v>42461</v>
      </c>
      <c r="BL376" t="s">
        <v>7</v>
      </c>
      <c r="BM376">
        <v>1</v>
      </c>
      <c r="BN376" t="s">
        <v>292</v>
      </c>
      <c r="BO376" s="4">
        <v>4589682.1319999993</v>
      </c>
      <c r="BP376" s="4">
        <v>216632.99663039998</v>
      </c>
      <c r="BQ376" s="3">
        <v>4.7200000000000006E-2</v>
      </c>
      <c r="BR376" s="7">
        <v>1845.0241726965749</v>
      </c>
      <c r="BS376" s="4">
        <v>87.085140951278333</v>
      </c>
      <c r="BT376">
        <v>2487.6</v>
      </c>
      <c r="BU376" t="s">
        <v>41</v>
      </c>
      <c r="BV376" t="s">
        <v>292</v>
      </c>
      <c r="BW376" t="s">
        <v>41</v>
      </c>
      <c r="BX376" s="2">
        <v>41442</v>
      </c>
      <c r="BY376" s="2">
        <v>47285</v>
      </c>
      <c r="BZ376" t="s">
        <v>39</v>
      </c>
      <c r="CA376" t="s">
        <v>208</v>
      </c>
      <c r="CB376" s="5" t="s">
        <v>208</v>
      </c>
      <c r="CC376" s="6" t="s">
        <v>9</v>
      </c>
      <c r="CD376">
        <f t="shared" si="5"/>
        <v>16</v>
      </c>
    </row>
    <row r="377" spans="63:82">
      <c r="BK377" s="1">
        <v>42461</v>
      </c>
      <c r="BL377" t="s">
        <v>7</v>
      </c>
      <c r="BM377">
        <v>1</v>
      </c>
      <c r="BN377" t="s">
        <v>257</v>
      </c>
      <c r="BO377" s="4">
        <v>776079.51600000006</v>
      </c>
      <c r="BP377" s="4">
        <v>44857.3960248</v>
      </c>
      <c r="BQ377" s="3">
        <v>5.7799999999999997E-2</v>
      </c>
      <c r="BR377" s="7">
        <v>1268.1037843137256</v>
      </c>
      <c r="BS377" s="4">
        <v>73.296398733333334</v>
      </c>
      <c r="BT377">
        <v>612</v>
      </c>
      <c r="BU377" t="s">
        <v>41</v>
      </c>
      <c r="BV377" t="s">
        <v>258</v>
      </c>
      <c r="BW377" t="s">
        <v>41</v>
      </c>
      <c r="BX377" s="2">
        <v>41442</v>
      </c>
      <c r="BY377" s="2">
        <v>47285</v>
      </c>
      <c r="BZ377" t="s">
        <v>39</v>
      </c>
      <c r="CA377" t="s">
        <v>35</v>
      </c>
      <c r="CB377" s="5" t="s">
        <v>35</v>
      </c>
      <c r="CC377" s="6" t="s">
        <v>9</v>
      </c>
      <c r="CD377">
        <f t="shared" si="5"/>
        <v>16</v>
      </c>
    </row>
    <row r="378" spans="63:82">
      <c r="BK378" s="1">
        <v>42461</v>
      </c>
      <c r="BL378" t="s">
        <v>7</v>
      </c>
      <c r="BM378">
        <v>1</v>
      </c>
      <c r="BN378" t="s">
        <v>259</v>
      </c>
      <c r="BO378" s="4">
        <v>508076.84399999998</v>
      </c>
      <c r="BP378" s="4">
        <v>29366.841583199999</v>
      </c>
      <c r="BQ378" s="3">
        <v>5.7799999999999997E-2</v>
      </c>
      <c r="BR378" s="7">
        <v>1066.4921158690177</v>
      </c>
      <c r="BS378" s="4">
        <v>61.643244297229224</v>
      </c>
      <c r="BT378">
        <v>476.4</v>
      </c>
      <c r="BU378" t="s">
        <v>41</v>
      </c>
      <c r="BV378" t="s">
        <v>258</v>
      </c>
      <c r="BW378" t="s">
        <v>41</v>
      </c>
      <c r="BX378" s="2">
        <v>41442</v>
      </c>
      <c r="BY378" s="2">
        <v>47285</v>
      </c>
      <c r="BZ378" t="s">
        <v>39</v>
      </c>
      <c r="CA378" t="s">
        <v>35</v>
      </c>
      <c r="CB378" s="5" t="s">
        <v>35</v>
      </c>
      <c r="CC378" s="6" t="s">
        <v>9</v>
      </c>
      <c r="CD378">
        <f t="shared" si="5"/>
        <v>16</v>
      </c>
    </row>
    <row r="379" spans="63:82">
      <c r="BK379" s="1">
        <v>42461</v>
      </c>
      <c r="BL379" t="s">
        <v>7</v>
      </c>
      <c r="BM379">
        <v>1</v>
      </c>
      <c r="BN379" t="s">
        <v>261</v>
      </c>
      <c r="BO379" s="4">
        <v>3370909.74</v>
      </c>
      <c r="BP379" s="4">
        <v>308101.15023600002</v>
      </c>
      <c r="BQ379" s="3">
        <v>9.1399999999999995E-2</v>
      </c>
      <c r="BR379" s="7">
        <v>2711.4782335907335</v>
      </c>
      <c r="BS379" s="4">
        <v>247.82911055019306</v>
      </c>
      <c r="BT379">
        <v>1243.2</v>
      </c>
      <c r="BU379" t="s">
        <v>41</v>
      </c>
      <c r="BV379" t="s">
        <v>261</v>
      </c>
      <c r="BW379" t="s">
        <v>41</v>
      </c>
      <c r="BX379" s="2">
        <v>41281</v>
      </c>
      <c r="BY379" s="2">
        <v>45168</v>
      </c>
      <c r="BZ379" t="s">
        <v>39</v>
      </c>
      <c r="CA379" t="s">
        <v>42</v>
      </c>
      <c r="CB379" s="5" t="s">
        <v>42</v>
      </c>
      <c r="CC379" s="6" t="s">
        <v>9</v>
      </c>
      <c r="CD379">
        <f t="shared" si="5"/>
        <v>10.6</v>
      </c>
    </row>
    <row r="380" spans="63:82">
      <c r="BK380" s="1">
        <v>42461</v>
      </c>
      <c r="BL380" t="s">
        <v>7</v>
      </c>
      <c r="BM380">
        <v>1</v>
      </c>
      <c r="BN380" t="s">
        <v>262</v>
      </c>
      <c r="BO380" s="4">
        <v>980457.39600000007</v>
      </c>
      <c r="BP380" s="4">
        <v>56572.391749200004</v>
      </c>
      <c r="BQ380" s="3">
        <v>5.7700000000000001E-2</v>
      </c>
      <c r="BR380" s="7">
        <v>1416.0274350086656</v>
      </c>
      <c r="BS380" s="4">
        <v>81.704783000000006</v>
      </c>
      <c r="BT380">
        <v>692.4</v>
      </c>
      <c r="BU380" t="s">
        <v>41</v>
      </c>
      <c r="BV380" t="s">
        <v>258</v>
      </c>
      <c r="BW380" t="s">
        <v>41</v>
      </c>
      <c r="BX380" s="2">
        <v>41442</v>
      </c>
      <c r="BY380" s="2">
        <v>47285</v>
      </c>
      <c r="BZ380" t="s">
        <v>39</v>
      </c>
      <c r="CA380" t="s">
        <v>35</v>
      </c>
      <c r="CB380" s="5" t="s">
        <v>35</v>
      </c>
      <c r="CC380" s="6" t="s">
        <v>9</v>
      </c>
      <c r="CD380">
        <f t="shared" si="5"/>
        <v>16</v>
      </c>
    </row>
    <row r="381" spans="63:82">
      <c r="BK381" s="1">
        <v>42461</v>
      </c>
      <c r="BL381" t="s">
        <v>7</v>
      </c>
      <c r="BM381">
        <v>1</v>
      </c>
      <c r="BN381" t="s">
        <v>265</v>
      </c>
      <c r="BO381" s="4">
        <v>597876.37199999997</v>
      </c>
      <c r="BP381" s="4">
        <v>34497.466664400003</v>
      </c>
      <c r="BQ381" s="3">
        <v>5.7700000000000008E-2</v>
      </c>
      <c r="BR381" s="7">
        <v>1114.6091946308725</v>
      </c>
      <c r="BS381" s="4">
        <v>64.312950530201348</v>
      </c>
      <c r="BT381">
        <v>536.4</v>
      </c>
      <c r="BU381" t="s">
        <v>41</v>
      </c>
      <c r="BV381" t="s">
        <v>258</v>
      </c>
      <c r="BW381" t="s">
        <v>41</v>
      </c>
      <c r="BX381" s="2">
        <v>41442</v>
      </c>
      <c r="BY381" s="2">
        <v>47285</v>
      </c>
      <c r="BZ381" t="s">
        <v>39</v>
      </c>
      <c r="CA381" t="s">
        <v>35</v>
      </c>
      <c r="CB381" s="5" t="s">
        <v>35</v>
      </c>
      <c r="CC381" s="6" t="s">
        <v>9</v>
      </c>
      <c r="CD381">
        <f t="shared" si="5"/>
        <v>16</v>
      </c>
    </row>
    <row r="382" spans="63:82">
      <c r="BK382" s="1">
        <v>42461</v>
      </c>
      <c r="BL382" t="s">
        <v>7</v>
      </c>
      <c r="BM382">
        <v>1</v>
      </c>
      <c r="BN382" t="s">
        <v>266</v>
      </c>
      <c r="BO382" s="4">
        <v>222030.12</v>
      </c>
      <c r="BP382" s="4">
        <v>12833.340936000001</v>
      </c>
      <c r="BQ382" s="3">
        <v>5.7800000000000004E-2</v>
      </c>
      <c r="BR382" s="7">
        <v>522.66977401129941</v>
      </c>
      <c r="BS382" s="4">
        <v>30.210312937853107</v>
      </c>
      <c r="BT382">
        <v>424.8</v>
      </c>
      <c r="BU382" t="s">
        <v>41</v>
      </c>
      <c r="BV382" t="s">
        <v>258</v>
      </c>
      <c r="BW382" t="s">
        <v>41</v>
      </c>
      <c r="BX382" s="2">
        <v>41442</v>
      </c>
      <c r="BY382" s="2">
        <v>47285</v>
      </c>
      <c r="BZ382" t="s">
        <v>39</v>
      </c>
      <c r="CA382" t="s">
        <v>35</v>
      </c>
      <c r="CB382" s="5" t="s">
        <v>35</v>
      </c>
      <c r="CC382" s="6" t="s">
        <v>9</v>
      </c>
      <c r="CD382">
        <f t="shared" si="5"/>
        <v>16</v>
      </c>
    </row>
    <row r="383" spans="63:82">
      <c r="BK383" s="1">
        <v>42491</v>
      </c>
      <c r="BL383" t="s">
        <v>7</v>
      </c>
      <c r="BM383">
        <v>1</v>
      </c>
      <c r="BN383" t="s">
        <v>8</v>
      </c>
      <c r="BO383" s="4">
        <v>7912468.7999999998</v>
      </c>
      <c r="BP383" s="4">
        <v>309377.53008</v>
      </c>
      <c r="BQ383" s="3">
        <v>3.9100000000000003E-2</v>
      </c>
      <c r="BR383" s="7">
        <v>2216.3778151260503</v>
      </c>
      <c r="BS383" s="4">
        <v>86.660372571428567</v>
      </c>
      <c r="BT383">
        <v>3570</v>
      </c>
      <c r="BU383" t="s">
        <v>11</v>
      </c>
      <c r="BV383" t="s">
        <v>12</v>
      </c>
      <c r="BW383" t="s">
        <v>10</v>
      </c>
      <c r="BX383" s="2">
        <v>41365</v>
      </c>
      <c r="BY383" s="2">
        <v>48646</v>
      </c>
      <c r="BZ383" t="s">
        <v>14</v>
      </c>
      <c r="CA383">
        <v>0</v>
      </c>
      <c r="CB383" s="5">
        <v>0</v>
      </c>
      <c r="CC383" s="6" t="s">
        <v>9</v>
      </c>
      <c r="CD383">
        <f t="shared" si="5"/>
        <v>19.899999999999999</v>
      </c>
    </row>
    <row r="384" spans="63:82">
      <c r="BK384" s="1">
        <v>42491</v>
      </c>
      <c r="BL384" t="s">
        <v>7</v>
      </c>
      <c r="BM384">
        <v>1</v>
      </c>
      <c r="BN384" t="s">
        <v>292</v>
      </c>
      <c r="BO384" s="4">
        <v>4284501.5520000001</v>
      </c>
      <c r="BP384" s="4">
        <v>192802.56983999998</v>
      </c>
      <c r="BQ384" s="3">
        <v>4.4999999999999991E-2</v>
      </c>
      <c r="BR384" s="7">
        <v>1722.3434442836469</v>
      </c>
      <c r="BS384" s="4">
        <v>77.505454992764101</v>
      </c>
      <c r="BT384">
        <v>2487.6</v>
      </c>
      <c r="BU384" t="s">
        <v>41</v>
      </c>
      <c r="BV384" t="s">
        <v>292</v>
      </c>
      <c r="BW384" t="s">
        <v>41</v>
      </c>
      <c r="BX384" s="2">
        <v>41442</v>
      </c>
      <c r="BY384" s="2">
        <v>47285</v>
      </c>
      <c r="BZ384" t="s">
        <v>39</v>
      </c>
      <c r="CA384" t="s">
        <v>208</v>
      </c>
      <c r="CB384" s="5" t="s">
        <v>208</v>
      </c>
      <c r="CC384" s="6" t="s">
        <v>9</v>
      </c>
      <c r="CD384">
        <f t="shared" si="5"/>
        <v>16</v>
      </c>
    </row>
    <row r="385" spans="63:82">
      <c r="BK385" s="1">
        <v>42491</v>
      </c>
      <c r="BL385" t="s">
        <v>7</v>
      </c>
      <c r="BM385">
        <v>1</v>
      </c>
      <c r="BN385" t="s">
        <v>257</v>
      </c>
      <c r="BO385" s="4">
        <v>567909.33600000001</v>
      </c>
      <c r="BP385" s="4">
        <v>31235.013480000001</v>
      </c>
      <c r="BQ385" s="3">
        <v>5.5E-2</v>
      </c>
      <c r="BR385" s="7">
        <v>927.95643137254899</v>
      </c>
      <c r="BS385" s="4">
        <v>51.0376037254902</v>
      </c>
      <c r="BT385">
        <v>612</v>
      </c>
      <c r="BU385" t="s">
        <v>41</v>
      </c>
      <c r="BV385" t="s">
        <v>258</v>
      </c>
      <c r="BW385" t="s">
        <v>41</v>
      </c>
      <c r="BX385" s="2">
        <v>41442</v>
      </c>
      <c r="BY385" s="2">
        <v>47285</v>
      </c>
      <c r="BZ385" t="s">
        <v>39</v>
      </c>
      <c r="CA385" t="s">
        <v>35</v>
      </c>
      <c r="CB385" s="5" t="s">
        <v>35</v>
      </c>
      <c r="CC385" s="6" t="s">
        <v>9</v>
      </c>
      <c r="CD385">
        <f t="shared" si="5"/>
        <v>16</v>
      </c>
    </row>
    <row r="386" spans="63:82">
      <c r="BK386" s="1">
        <v>42491</v>
      </c>
      <c r="BL386" t="s">
        <v>7</v>
      </c>
      <c r="BM386">
        <v>1</v>
      </c>
      <c r="BN386" t="s">
        <v>259</v>
      </c>
      <c r="BO386" s="4">
        <v>503567.72399999999</v>
      </c>
      <c r="BP386" s="4">
        <v>27696.224819999999</v>
      </c>
      <c r="BQ386" s="3">
        <v>5.5E-2</v>
      </c>
      <c r="BR386" s="7">
        <v>1057.0271284634762</v>
      </c>
      <c r="BS386" s="4">
        <v>58.136492065491183</v>
      </c>
      <c r="BT386">
        <v>476.4</v>
      </c>
      <c r="BU386" t="s">
        <v>41</v>
      </c>
      <c r="BV386" t="s">
        <v>258</v>
      </c>
      <c r="BW386" t="s">
        <v>41</v>
      </c>
      <c r="BX386" s="2">
        <v>41442</v>
      </c>
      <c r="BY386" s="2">
        <v>47285</v>
      </c>
      <c r="BZ386" t="s">
        <v>39</v>
      </c>
      <c r="CA386" t="s">
        <v>35</v>
      </c>
      <c r="CB386" s="5" t="s">
        <v>35</v>
      </c>
      <c r="CC386" s="6" t="s">
        <v>9</v>
      </c>
      <c r="CD386">
        <f t="shared" si="5"/>
        <v>16</v>
      </c>
    </row>
    <row r="387" spans="63:82">
      <c r="BK387" s="1">
        <v>42491</v>
      </c>
      <c r="BL387" t="s">
        <v>7</v>
      </c>
      <c r="BM387">
        <v>1</v>
      </c>
      <c r="BN387" t="s">
        <v>261</v>
      </c>
      <c r="BO387" s="4">
        <v>3494953.8479999998</v>
      </c>
      <c r="BP387" s="4">
        <v>304410.48016080004</v>
      </c>
      <c r="BQ387" s="3">
        <v>8.7100000000000025E-2</v>
      </c>
      <c r="BR387" s="7">
        <v>2811.2563127413123</v>
      </c>
      <c r="BS387" s="4">
        <v>244.86042483976837</v>
      </c>
      <c r="BT387">
        <v>1243.2</v>
      </c>
      <c r="BU387" t="s">
        <v>41</v>
      </c>
      <c r="BV387" t="s">
        <v>261</v>
      </c>
      <c r="BW387" t="s">
        <v>41</v>
      </c>
      <c r="BX387" s="2">
        <v>41281</v>
      </c>
      <c r="BY387" s="2">
        <v>45168</v>
      </c>
      <c r="BZ387" t="s">
        <v>39</v>
      </c>
      <c r="CA387" t="s">
        <v>42</v>
      </c>
      <c r="CB387" s="5" t="s">
        <v>42</v>
      </c>
      <c r="CC387" s="6" t="s">
        <v>9</v>
      </c>
      <c r="CD387">
        <f t="shared" si="5"/>
        <v>10.6</v>
      </c>
    </row>
    <row r="388" spans="63:82">
      <c r="BK388" s="1">
        <v>42491</v>
      </c>
      <c r="BL388" t="s">
        <v>7</v>
      </c>
      <c r="BM388">
        <v>1</v>
      </c>
      <c r="BN388" t="s">
        <v>262</v>
      </c>
      <c r="BO388" s="4">
        <v>849404.50799999991</v>
      </c>
      <c r="BP388" s="4">
        <v>46717.247939999994</v>
      </c>
      <c r="BQ388" s="3">
        <v>5.5E-2</v>
      </c>
      <c r="BR388" s="7">
        <v>1226.754055459272</v>
      </c>
      <c r="BS388" s="4">
        <v>67.471473050259959</v>
      </c>
      <c r="BT388">
        <v>692.4</v>
      </c>
      <c r="BU388" t="s">
        <v>41</v>
      </c>
      <c r="BV388" t="s">
        <v>258</v>
      </c>
      <c r="BW388" t="s">
        <v>41</v>
      </c>
      <c r="BX388" s="2">
        <v>41442</v>
      </c>
      <c r="BY388" s="2">
        <v>47285</v>
      </c>
      <c r="BZ388" t="s">
        <v>39</v>
      </c>
      <c r="CA388" t="s">
        <v>35</v>
      </c>
      <c r="CB388" s="5" t="s">
        <v>35</v>
      </c>
      <c r="CC388" s="6" t="s">
        <v>9</v>
      </c>
      <c r="CD388">
        <f t="shared" si="5"/>
        <v>16</v>
      </c>
    </row>
    <row r="389" spans="63:82">
      <c r="BK389" s="1">
        <v>42491</v>
      </c>
      <c r="BL389" t="s">
        <v>7</v>
      </c>
      <c r="BM389">
        <v>1</v>
      </c>
      <c r="BN389" t="s">
        <v>265</v>
      </c>
      <c r="BO389" s="4">
        <v>450082.75200000004</v>
      </c>
      <c r="BP389" s="4">
        <v>24754.551360000001</v>
      </c>
      <c r="BQ389" s="3">
        <v>5.5E-2</v>
      </c>
      <c r="BR389" s="7">
        <v>839.08044742729317</v>
      </c>
      <c r="BS389" s="4">
        <v>46.149424608501121</v>
      </c>
      <c r="BT389">
        <v>536.4</v>
      </c>
      <c r="BU389" t="s">
        <v>41</v>
      </c>
      <c r="BV389" t="s">
        <v>258</v>
      </c>
      <c r="BW389" t="s">
        <v>41</v>
      </c>
      <c r="BX389" s="2">
        <v>41442</v>
      </c>
      <c r="BY389" s="2">
        <v>47285</v>
      </c>
      <c r="BZ389" t="s">
        <v>39</v>
      </c>
      <c r="CA389" t="s">
        <v>35</v>
      </c>
      <c r="CB389" s="5" t="s">
        <v>35</v>
      </c>
      <c r="CC389" s="6" t="s">
        <v>9</v>
      </c>
      <c r="CD389">
        <f t="shared" si="5"/>
        <v>16</v>
      </c>
    </row>
    <row r="390" spans="63:82">
      <c r="BK390" s="1">
        <v>42491</v>
      </c>
      <c r="BL390" t="s">
        <v>7</v>
      </c>
      <c r="BM390">
        <v>1</v>
      </c>
      <c r="BN390" t="s">
        <v>266</v>
      </c>
      <c r="BO390" s="4">
        <v>216020.18400000001</v>
      </c>
      <c r="BP390" s="4">
        <v>11881.110119999999</v>
      </c>
      <c r="BQ390" s="3">
        <v>5.4999999999999993E-2</v>
      </c>
      <c r="BR390" s="7">
        <v>508.52209039548023</v>
      </c>
      <c r="BS390" s="4">
        <v>27.96871497175141</v>
      </c>
      <c r="BT390">
        <v>424.8</v>
      </c>
      <c r="BU390" t="s">
        <v>41</v>
      </c>
      <c r="BV390" t="s">
        <v>258</v>
      </c>
      <c r="BW390" t="s">
        <v>41</v>
      </c>
      <c r="BX390" s="2">
        <v>41442</v>
      </c>
      <c r="BY390" s="2">
        <v>47285</v>
      </c>
      <c r="BZ390" t="s">
        <v>39</v>
      </c>
      <c r="CA390" t="s">
        <v>35</v>
      </c>
      <c r="CB390" s="5" t="s">
        <v>35</v>
      </c>
      <c r="CC390" s="6" t="s">
        <v>9</v>
      </c>
      <c r="CD390">
        <f t="shared" si="5"/>
        <v>16</v>
      </c>
    </row>
    <row r="391" spans="63:82">
      <c r="BK391" s="1">
        <v>42522</v>
      </c>
      <c r="BL391" t="s">
        <v>7</v>
      </c>
      <c r="BM391">
        <v>1</v>
      </c>
      <c r="BN391" t="s">
        <v>8</v>
      </c>
      <c r="BO391" s="4">
        <v>7621426.7999999998</v>
      </c>
      <c r="BP391" s="4">
        <v>318575.64023999992</v>
      </c>
      <c r="BQ391" s="3">
        <v>4.179999999999999E-2</v>
      </c>
      <c r="BR391" s="7">
        <v>2134.8534453781513</v>
      </c>
      <c r="BS391" s="4">
        <v>89.236874016806695</v>
      </c>
      <c r="BT391">
        <v>3570</v>
      </c>
      <c r="BU391" t="s">
        <v>11</v>
      </c>
      <c r="BV391" t="s">
        <v>12</v>
      </c>
      <c r="BW391" t="s">
        <v>10</v>
      </c>
      <c r="BX391" s="2">
        <v>41365</v>
      </c>
      <c r="BY391" s="2">
        <v>48646</v>
      </c>
      <c r="BZ391" t="s">
        <v>14</v>
      </c>
      <c r="CA391">
        <v>0</v>
      </c>
      <c r="CB391" s="5">
        <v>0</v>
      </c>
      <c r="CC391" s="6" t="s">
        <v>9</v>
      </c>
      <c r="CD391">
        <f t="shared" si="5"/>
        <v>19.899999999999999</v>
      </c>
    </row>
    <row r="392" spans="63:82">
      <c r="BK392" s="1">
        <v>42522</v>
      </c>
      <c r="BL392" t="s">
        <v>7</v>
      </c>
      <c r="BM392">
        <v>1</v>
      </c>
      <c r="BN392" t="s">
        <v>261</v>
      </c>
      <c r="BO392" s="4">
        <v>3209271.7919999999</v>
      </c>
      <c r="BP392" s="4">
        <v>281453.13615839998</v>
      </c>
      <c r="BQ392" s="3">
        <v>8.77E-2</v>
      </c>
      <c r="BR392" s="7">
        <v>2581.4605791505792</v>
      </c>
      <c r="BS392" s="4">
        <v>226.39409279150576</v>
      </c>
      <c r="BT392">
        <v>1243.2</v>
      </c>
      <c r="BU392" t="s">
        <v>41</v>
      </c>
      <c r="BV392" t="s">
        <v>261</v>
      </c>
      <c r="BW392" t="s">
        <v>41</v>
      </c>
      <c r="BX392" s="2">
        <v>41281</v>
      </c>
      <c r="BY392" s="2">
        <v>45168</v>
      </c>
      <c r="BZ392" t="s">
        <v>39</v>
      </c>
      <c r="CA392">
        <v>0.08</v>
      </c>
      <c r="CB392" s="5">
        <v>0.08</v>
      </c>
      <c r="CC392" s="6" t="s">
        <v>9</v>
      </c>
      <c r="CD392">
        <f t="shared" si="5"/>
        <v>10.6</v>
      </c>
    </row>
    <row r="393" spans="63:82">
      <c r="BK393" s="1">
        <v>42522</v>
      </c>
      <c r="BL393" t="s">
        <v>7</v>
      </c>
      <c r="BM393">
        <v>1</v>
      </c>
      <c r="BN393" t="s">
        <v>292</v>
      </c>
      <c r="BO393" s="4">
        <v>3815711.94</v>
      </c>
      <c r="BP393" s="4">
        <v>171707.0373</v>
      </c>
      <c r="BQ393" s="3">
        <v>4.4999999999999998E-2</v>
      </c>
      <c r="BR393" s="7">
        <v>1533.8928847081525</v>
      </c>
      <c r="BS393" s="4">
        <v>69.025179811866863</v>
      </c>
      <c r="BT393">
        <v>2487.6</v>
      </c>
      <c r="BU393" t="s">
        <v>41</v>
      </c>
      <c r="BV393" t="s">
        <v>292</v>
      </c>
      <c r="BW393" t="s">
        <v>41</v>
      </c>
      <c r="BX393" s="2">
        <v>41442</v>
      </c>
      <c r="BY393" s="2">
        <v>47285</v>
      </c>
      <c r="BZ393" t="s">
        <v>39</v>
      </c>
      <c r="CA393" t="s">
        <v>357</v>
      </c>
      <c r="CB393" s="5" t="s">
        <v>208</v>
      </c>
      <c r="CC393" s="6" t="s">
        <v>208</v>
      </c>
      <c r="CD393">
        <f t="shared" si="5"/>
        <v>16</v>
      </c>
    </row>
    <row r="394" spans="63:82">
      <c r="BK394" s="1">
        <v>42522</v>
      </c>
      <c r="BL394" t="s">
        <v>7</v>
      </c>
      <c r="BM394">
        <v>1</v>
      </c>
      <c r="BN394" t="s">
        <v>257</v>
      </c>
      <c r="BO394" s="4">
        <v>748282.82400000002</v>
      </c>
      <c r="BP394" s="4">
        <v>41155.555319999999</v>
      </c>
      <c r="BQ394" s="3">
        <v>5.5E-2</v>
      </c>
      <c r="BR394" s="7">
        <v>1222.6843529411765</v>
      </c>
      <c r="BS394" s="4">
        <v>67.247639411764709</v>
      </c>
      <c r="BT394">
        <v>612</v>
      </c>
      <c r="BU394" t="s">
        <v>41</v>
      </c>
      <c r="BV394" t="s">
        <v>258</v>
      </c>
      <c r="BW394" t="s">
        <v>41</v>
      </c>
      <c r="BX394" s="2">
        <v>41442</v>
      </c>
      <c r="BY394" s="2">
        <v>47285</v>
      </c>
      <c r="BZ394" t="s">
        <v>39</v>
      </c>
      <c r="CA394" t="s">
        <v>390</v>
      </c>
      <c r="CB394" s="5" t="s">
        <v>35</v>
      </c>
      <c r="CC394" s="6" t="s">
        <v>35</v>
      </c>
      <c r="CD394">
        <f t="shared" si="5"/>
        <v>16</v>
      </c>
    </row>
    <row r="395" spans="63:82">
      <c r="BK395" s="1">
        <v>42522</v>
      </c>
      <c r="BL395" t="s">
        <v>7</v>
      </c>
      <c r="BM395">
        <v>1</v>
      </c>
      <c r="BN395" t="s">
        <v>259</v>
      </c>
      <c r="BO395" s="4">
        <v>850210.65599999996</v>
      </c>
      <c r="BP395" s="4">
        <v>46761.586080000001</v>
      </c>
      <c r="BQ395" s="3">
        <v>5.5000000000000007E-2</v>
      </c>
      <c r="BR395" s="7">
        <v>1784.6571284634761</v>
      </c>
      <c r="BS395" s="4">
        <v>98.156142065491196</v>
      </c>
      <c r="BT395">
        <v>476.4</v>
      </c>
      <c r="BU395" t="s">
        <v>41</v>
      </c>
      <c r="BV395" t="s">
        <v>258</v>
      </c>
      <c r="BW395" t="s">
        <v>41</v>
      </c>
      <c r="BX395" s="2">
        <v>41442</v>
      </c>
      <c r="BY395" s="2">
        <v>47285</v>
      </c>
      <c r="BZ395" t="s">
        <v>39</v>
      </c>
      <c r="CA395" t="s">
        <v>390</v>
      </c>
      <c r="CB395" s="5" t="s">
        <v>35</v>
      </c>
      <c r="CC395" s="6" t="s">
        <v>35</v>
      </c>
      <c r="CD395">
        <f t="shared" si="5"/>
        <v>16</v>
      </c>
    </row>
    <row r="396" spans="63:82">
      <c r="BK396" s="1">
        <v>42522</v>
      </c>
      <c r="BL396" t="s">
        <v>7</v>
      </c>
      <c r="BM396">
        <v>1</v>
      </c>
      <c r="BN396" t="s">
        <v>262</v>
      </c>
      <c r="BO396" s="4">
        <v>953206.272</v>
      </c>
      <c r="BP396" s="4">
        <v>52426.344960000002</v>
      </c>
      <c r="BQ396" s="3">
        <v>5.5E-2</v>
      </c>
      <c r="BR396" s="7">
        <v>1376.6699480069324</v>
      </c>
      <c r="BS396" s="4">
        <v>75.71684714038129</v>
      </c>
      <c r="BT396">
        <v>692.4</v>
      </c>
      <c r="BU396" t="s">
        <v>41</v>
      </c>
      <c r="BV396" t="s">
        <v>258</v>
      </c>
      <c r="BW396" t="s">
        <v>41</v>
      </c>
      <c r="BX396" s="2">
        <v>41442</v>
      </c>
      <c r="BY396" s="2">
        <v>47285</v>
      </c>
      <c r="BZ396" t="s">
        <v>39</v>
      </c>
      <c r="CA396" t="s">
        <v>390</v>
      </c>
      <c r="CB396" s="5" t="s">
        <v>35</v>
      </c>
      <c r="CC396" s="6" t="s">
        <v>35</v>
      </c>
      <c r="CD396">
        <f t="shared" si="5"/>
        <v>16</v>
      </c>
    </row>
    <row r="397" spans="63:82">
      <c r="BK397" s="1">
        <v>42522</v>
      </c>
      <c r="BL397" t="s">
        <v>7</v>
      </c>
      <c r="BM397">
        <v>1</v>
      </c>
      <c r="BN397" t="s">
        <v>265</v>
      </c>
      <c r="BO397" s="4">
        <v>469201.52400000003</v>
      </c>
      <c r="BP397" s="4">
        <v>25806.08382</v>
      </c>
      <c r="BQ397" s="3">
        <v>5.4999999999999993E-2</v>
      </c>
      <c r="BR397" s="7">
        <v>874.72319910514557</v>
      </c>
      <c r="BS397" s="4">
        <v>48.109775950782996</v>
      </c>
      <c r="BT397">
        <v>536.4</v>
      </c>
      <c r="BU397" t="s">
        <v>41</v>
      </c>
      <c r="BV397" t="s">
        <v>258</v>
      </c>
      <c r="BW397" t="s">
        <v>41</v>
      </c>
      <c r="BX397" s="2">
        <v>41442</v>
      </c>
      <c r="BY397" s="2">
        <v>47285</v>
      </c>
      <c r="BZ397" t="s">
        <v>39</v>
      </c>
      <c r="CA397" t="s">
        <v>390</v>
      </c>
      <c r="CB397" s="5" t="s">
        <v>35</v>
      </c>
      <c r="CC397" s="6" t="s">
        <v>35</v>
      </c>
      <c r="CD397">
        <f t="shared" si="5"/>
        <v>16</v>
      </c>
    </row>
    <row r="398" spans="63:82">
      <c r="BK398" s="1">
        <v>42522</v>
      </c>
      <c r="BL398" t="s">
        <v>7</v>
      </c>
      <c r="BM398">
        <v>1</v>
      </c>
      <c r="BN398" t="s">
        <v>266</v>
      </c>
      <c r="BO398" s="4">
        <v>207530.23200000002</v>
      </c>
      <c r="BP398" s="4">
        <v>11414.162760000001</v>
      </c>
      <c r="BQ398" s="3">
        <v>5.5E-2</v>
      </c>
      <c r="BR398" s="7">
        <v>488.53632768361587</v>
      </c>
      <c r="BS398" s="4">
        <v>26.869498022598872</v>
      </c>
      <c r="BT398">
        <v>424.8</v>
      </c>
      <c r="BU398" t="s">
        <v>41</v>
      </c>
      <c r="BV398" t="s">
        <v>258</v>
      </c>
      <c r="BW398" t="s">
        <v>41</v>
      </c>
      <c r="BX398" s="2">
        <v>41442</v>
      </c>
      <c r="BY398" s="2">
        <v>47285</v>
      </c>
      <c r="BZ398" t="s">
        <v>39</v>
      </c>
      <c r="CA398" t="s">
        <v>390</v>
      </c>
      <c r="CB398" s="5" t="s">
        <v>35</v>
      </c>
      <c r="CC398" s="6" t="s">
        <v>35</v>
      </c>
      <c r="CD398">
        <f t="shared" si="5"/>
        <v>16</v>
      </c>
    </row>
    <row r="399" spans="63:82">
      <c r="BK399" s="1">
        <v>42552</v>
      </c>
      <c r="BL399" t="s">
        <v>7</v>
      </c>
      <c r="BM399">
        <v>1</v>
      </c>
      <c r="BN399" t="s">
        <v>8</v>
      </c>
      <c r="BO399" s="4">
        <v>10202107.199999999</v>
      </c>
      <c r="BP399" s="4">
        <v>320346.16608000005</v>
      </c>
      <c r="BQ399" s="3">
        <v>3.1400000000000004E-2</v>
      </c>
      <c r="BR399" s="7">
        <v>2857.7331092436971</v>
      </c>
      <c r="BS399" s="4">
        <v>89.732819630252109</v>
      </c>
      <c r="BT399">
        <v>3570</v>
      </c>
      <c r="BU399" t="s">
        <v>11</v>
      </c>
      <c r="BV399" t="s">
        <v>12</v>
      </c>
      <c r="BW399" t="s">
        <v>10</v>
      </c>
      <c r="BX399" s="2">
        <v>41365</v>
      </c>
      <c r="BY399" s="2">
        <v>48646</v>
      </c>
      <c r="BZ399" t="s">
        <v>14</v>
      </c>
      <c r="CA399">
        <v>0</v>
      </c>
      <c r="CB399" s="5">
        <v>0</v>
      </c>
      <c r="CC399" s="6" t="s">
        <v>9</v>
      </c>
      <c r="CD399">
        <f t="shared" si="5"/>
        <v>19.899999999999999</v>
      </c>
    </row>
    <row r="400" spans="63:82">
      <c r="BK400" s="1">
        <v>42552</v>
      </c>
      <c r="BL400" t="s">
        <v>7</v>
      </c>
      <c r="BM400">
        <v>1</v>
      </c>
      <c r="BN400" t="s">
        <v>261</v>
      </c>
      <c r="BO400" s="4">
        <v>2600006.148</v>
      </c>
      <c r="BP400" s="4">
        <v>232960.55086080002</v>
      </c>
      <c r="BQ400" s="3">
        <v>8.9600000000000013E-2</v>
      </c>
      <c r="BR400" s="7">
        <v>2091.3820366795367</v>
      </c>
      <c r="BS400" s="4">
        <v>187.38783048648651</v>
      </c>
      <c r="BT400">
        <v>1243.2</v>
      </c>
      <c r="BU400" t="s">
        <v>41</v>
      </c>
      <c r="BV400" t="s">
        <v>261</v>
      </c>
      <c r="BW400" t="s">
        <v>41</v>
      </c>
      <c r="BX400" s="2">
        <v>41281</v>
      </c>
      <c r="BY400" s="2">
        <v>45168</v>
      </c>
      <c r="BZ400" t="s">
        <v>39</v>
      </c>
      <c r="CA400" t="s">
        <v>42</v>
      </c>
      <c r="CB400" s="5" t="s">
        <v>42</v>
      </c>
      <c r="CC400" s="6" t="s">
        <v>9</v>
      </c>
      <c r="CD400">
        <f t="shared" si="5"/>
        <v>10.6</v>
      </c>
    </row>
    <row r="401" spans="63:82">
      <c r="BK401" s="1">
        <v>42552</v>
      </c>
      <c r="BL401" t="s">
        <v>7</v>
      </c>
      <c r="BM401">
        <v>1</v>
      </c>
      <c r="BN401" t="s">
        <v>292</v>
      </c>
      <c r="BO401" s="4">
        <v>3873077.0279999999</v>
      </c>
      <c r="BP401" s="4">
        <v>174288.46625999999</v>
      </c>
      <c r="BQ401" s="3">
        <v>4.4999999999999998E-2</v>
      </c>
      <c r="BR401" s="7">
        <v>1556.9532995658467</v>
      </c>
      <c r="BS401" s="4">
        <v>70.06289848046309</v>
      </c>
      <c r="BT401">
        <v>2487.6</v>
      </c>
      <c r="BU401" t="s">
        <v>41</v>
      </c>
      <c r="BV401" t="s">
        <v>292</v>
      </c>
      <c r="BW401" t="s">
        <v>41</v>
      </c>
      <c r="BX401" s="2">
        <v>41442</v>
      </c>
      <c r="BY401" s="2">
        <v>47285</v>
      </c>
      <c r="BZ401" t="s">
        <v>39</v>
      </c>
      <c r="CA401" t="s">
        <v>208</v>
      </c>
      <c r="CB401" s="5" t="s">
        <v>208</v>
      </c>
      <c r="CC401" s="6" t="s">
        <v>9</v>
      </c>
      <c r="CD401">
        <f t="shared" si="5"/>
        <v>16</v>
      </c>
    </row>
    <row r="402" spans="63:82">
      <c r="BK402" s="1">
        <v>42552</v>
      </c>
      <c r="BL402" t="s">
        <v>7</v>
      </c>
      <c r="BM402">
        <v>1</v>
      </c>
      <c r="BN402" t="s">
        <v>257</v>
      </c>
      <c r="BO402" s="4">
        <v>547936.90800000005</v>
      </c>
      <c r="BP402" s="4">
        <v>30136.52994</v>
      </c>
      <c r="BQ402" s="3">
        <v>5.4999999999999993E-2</v>
      </c>
      <c r="BR402" s="7">
        <v>895.32174509803929</v>
      </c>
      <c r="BS402" s="4">
        <v>49.242695980392156</v>
      </c>
      <c r="BT402">
        <v>612</v>
      </c>
      <c r="BU402" t="s">
        <v>41</v>
      </c>
      <c r="BV402" t="s">
        <v>258</v>
      </c>
      <c r="BW402" t="s">
        <v>41</v>
      </c>
      <c r="BX402" s="2">
        <v>41442</v>
      </c>
      <c r="BY402" s="2">
        <v>47285</v>
      </c>
      <c r="BZ402" t="s">
        <v>39</v>
      </c>
      <c r="CA402" t="s">
        <v>35</v>
      </c>
      <c r="CB402" s="5" t="s">
        <v>35</v>
      </c>
      <c r="CC402" s="6" t="s">
        <v>9</v>
      </c>
      <c r="CD402">
        <f t="shared" ref="CD402:CD465" si="6">ROUND(INT(BY402-BX402)/365,1)</f>
        <v>16</v>
      </c>
    </row>
    <row r="403" spans="63:82">
      <c r="BK403" s="1">
        <v>42552</v>
      </c>
      <c r="BL403" t="s">
        <v>7</v>
      </c>
      <c r="BM403">
        <v>1</v>
      </c>
      <c r="BN403" t="s">
        <v>259</v>
      </c>
      <c r="BO403" s="4">
        <v>605895.74399999995</v>
      </c>
      <c r="BP403" s="4">
        <v>33324.265919999998</v>
      </c>
      <c r="BQ403" s="3">
        <v>5.5E-2</v>
      </c>
      <c r="BR403" s="7">
        <v>1271.8214609571787</v>
      </c>
      <c r="BS403" s="4">
        <v>69.950180352644836</v>
      </c>
      <c r="BT403">
        <v>476.4</v>
      </c>
      <c r="BU403" t="s">
        <v>41</v>
      </c>
      <c r="BV403" t="s">
        <v>258</v>
      </c>
      <c r="BW403" t="s">
        <v>41</v>
      </c>
      <c r="BX403" s="2">
        <v>41442</v>
      </c>
      <c r="BY403" s="2">
        <v>47285</v>
      </c>
      <c r="BZ403" t="s">
        <v>39</v>
      </c>
      <c r="CA403" t="s">
        <v>35</v>
      </c>
      <c r="CB403" s="5" t="s">
        <v>35</v>
      </c>
      <c r="CC403" s="6" t="s">
        <v>9</v>
      </c>
      <c r="CD403">
        <f t="shared" si="6"/>
        <v>16</v>
      </c>
    </row>
    <row r="404" spans="63:82">
      <c r="BK404" s="1">
        <v>42552</v>
      </c>
      <c r="BL404" t="s">
        <v>7</v>
      </c>
      <c r="BM404">
        <v>1</v>
      </c>
      <c r="BN404" t="s">
        <v>262</v>
      </c>
      <c r="BO404" s="4">
        <v>955108.12800000003</v>
      </c>
      <c r="BP404" s="4">
        <v>52530.947040000006</v>
      </c>
      <c r="BQ404" s="3">
        <v>5.5000000000000007E-2</v>
      </c>
      <c r="BR404" s="7">
        <v>1379.4167071057193</v>
      </c>
      <c r="BS404" s="4">
        <v>75.867918890814565</v>
      </c>
      <c r="BT404">
        <v>692.4</v>
      </c>
      <c r="BU404" t="s">
        <v>41</v>
      </c>
      <c r="BV404" t="s">
        <v>258</v>
      </c>
      <c r="BW404" t="s">
        <v>41</v>
      </c>
      <c r="BX404" s="2">
        <v>41442</v>
      </c>
      <c r="BY404" s="2">
        <v>47285</v>
      </c>
      <c r="BZ404" t="s">
        <v>39</v>
      </c>
      <c r="CA404" t="s">
        <v>35</v>
      </c>
      <c r="CB404" s="5" t="s">
        <v>35</v>
      </c>
      <c r="CC404" s="6" t="s">
        <v>9</v>
      </c>
      <c r="CD404">
        <f t="shared" si="6"/>
        <v>16</v>
      </c>
    </row>
    <row r="405" spans="63:82">
      <c r="BK405" s="1">
        <v>42552</v>
      </c>
      <c r="BL405" t="s">
        <v>7</v>
      </c>
      <c r="BM405">
        <v>1</v>
      </c>
      <c r="BN405" t="s">
        <v>265</v>
      </c>
      <c r="BO405" s="4">
        <v>634336.64399999997</v>
      </c>
      <c r="BP405" s="4">
        <v>34888.515419999996</v>
      </c>
      <c r="BQ405" s="3">
        <v>5.4999999999999993E-2</v>
      </c>
      <c r="BR405" s="7">
        <v>1182.5813646532438</v>
      </c>
      <c r="BS405" s="4">
        <v>65.041975055928404</v>
      </c>
      <c r="BT405">
        <v>536.4</v>
      </c>
      <c r="BU405" t="s">
        <v>41</v>
      </c>
      <c r="BV405" t="s">
        <v>258</v>
      </c>
      <c r="BW405" t="s">
        <v>41</v>
      </c>
      <c r="BX405" s="2">
        <v>41442</v>
      </c>
      <c r="BY405" s="2">
        <v>47285</v>
      </c>
      <c r="BZ405" t="s">
        <v>39</v>
      </c>
      <c r="CA405" t="s">
        <v>35</v>
      </c>
      <c r="CB405" s="5" t="s">
        <v>35</v>
      </c>
      <c r="CC405" s="6" t="s">
        <v>9</v>
      </c>
      <c r="CD405">
        <f t="shared" si="6"/>
        <v>16</v>
      </c>
    </row>
    <row r="406" spans="63:82">
      <c r="BK406" s="1">
        <v>42552</v>
      </c>
      <c r="BL406" t="s">
        <v>7</v>
      </c>
      <c r="BM406">
        <v>1</v>
      </c>
      <c r="BN406" t="s">
        <v>266</v>
      </c>
      <c r="BO406" s="4">
        <v>292725.924</v>
      </c>
      <c r="BP406" s="4">
        <v>16099.92582</v>
      </c>
      <c r="BQ406" s="3">
        <v>5.5E-2</v>
      </c>
      <c r="BR406" s="7">
        <v>689.09115819209035</v>
      </c>
      <c r="BS406" s="4">
        <v>37.900013700564969</v>
      </c>
      <c r="BT406">
        <v>424.8</v>
      </c>
      <c r="BU406" t="s">
        <v>41</v>
      </c>
      <c r="BV406" t="s">
        <v>258</v>
      </c>
      <c r="BW406" t="s">
        <v>41</v>
      </c>
      <c r="BX406" s="2">
        <v>41442</v>
      </c>
      <c r="BY406" s="2">
        <v>47285</v>
      </c>
      <c r="BZ406" t="s">
        <v>39</v>
      </c>
      <c r="CA406" t="s">
        <v>35</v>
      </c>
      <c r="CB406" s="5" t="s">
        <v>35</v>
      </c>
      <c r="CC406" s="6" t="s">
        <v>9</v>
      </c>
      <c r="CD406">
        <f t="shared" si="6"/>
        <v>16</v>
      </c>
    </row>
    <row r="407" spans="63:82">
      <c r="BK407" s="1">
        <v>42583</v>
      </c>
      <c r="BL407" t="s">
        <v>7</v>
      </c>
      <c r="BM407">
        <v>1</v>
      </c>
      <c r="BN407" t="s">
        <v>8</v>
      </c>
      <c r="BO407" s="4">
        <v>9157709.568</v>
      </c>
      <c r="BP407" s="4">
        <v>320519.83488000004</v>
      </c>
      <c r="BQ407" s="3">
        <v>3.5000000000000003E-2</v>
      </c>
      <c r="BR407" s="7">
        <v>2565.1847529411766</v>
      </c>
      <c r="BS407" s="4">
        <v>89.78146635294118</v>
      </c>
      <c r="BT407">
        <v>3570</v>
      </c>
      <c r="BU407" t="s">
        <v>11</v>
      </c>
      <c r="BV407" t="s">
        <v>12</v>
      </c>
      <c r="BW407" t="s">
        <v>10</v>
      </c>
      <c r="BX407" s="2">
        <v>41365</v>
      </c>
      <c r="BY407" s="2">
        <v>48646</v>
      </c>
      <c r="BZ407" t="s">
        <v>14</v>
      </c>
      <c r="CA407">
        <v>0</v>
      </c>
      <c r="CB407" s="5">
        <v>0</v>
      </c>
      <c r="CC407" s="6" t="s">
        <v>9</v>
      </c>
      <c r="CD407">
        <f t="shared" si="6"/>
        <v>19.899999999999999</v>
      </c>
    </row>
    <row r="408" spans="63:82">
      <c r="BK408" s="1">
        <v>42583</v>
      </c>
      <c r="BL408" t="s">
        <v>7</v>
      </c>
      <c r="BM408">
        <v>1</v>
      </c>
      <c r="BN408" t="s">
        <v>261</v>
      </c>
      <c r="BO408" s="4">
        <v>2073870.7919999999</v>
      </c>
      <c r="BP408" s="4">
        <v>190796.11286400002</v>
      </c>
      <c r="BQ408" s="3">
        <v>9.2000000000000012E-2</v>
      </c>
      <c r="BR408" s="7">
        <v>1668.1714864864864</v>
      </c>
      <c r="BS408" s="4">
        <v>153.47177675675678</v>
      </c>
      <c r="BT408">
        <v>1243.2</v>
      </c>
      <c r="BU408" t="s">
        <v>41</v>
      </c>
      <c r="BV408" t="s">
        <v>261</v>
      </c>
      <c r="BW408" t="s">
        <v>41</v>
      </c>
      <c r="BX408" s="2">
        <v>41281</v>
      </c>
      <c r="BY408" s="2">
        <v>45168</v>
      </c>
      <c r="BZ408" t="s">
        <v>39</v>
      </c>
      <c r="CA408" t="s">
        <v>391</v>
      </c>
      <c r="CB408" s="5" t="s">
        <v>42</v>
      </c>
      <c r="CC408" s="6" t="s">
        <v>42</v>
      </c>
      <c r="CD408">
        <f t="shared" si="6"/>
        <v>10.6</v>
      </c>
    </row>
    <row r="409" spans="63:82">
      <c r="BK409" s="1">
        <v>42583</v>
      </c>
      <c r="BL409" t="s">
        <v>7</v>
      </c>
      <c r="BM409">
        <v>1</v>
      </c>
      <c r="BN409" t="s">
        <v>292</v>
      </c>
      <c r="BO409" s="4">
        <v>3486743.2680000002</v>
      </c>
      <c r="BP409" s="4">
        <v>156903.44706000001</v>
      </c>
      <c r="BQ409" s="3">
        <v>4.4999999999999998E-2</v>
      </c>
      <c r="BR409" s="7">
        <v>1401.6494886637724</v>
      </c>
      <c r="BS409" s="4">
        <v>63.074226989869757</v>
      </c>
      <c r="BT409">
        <v>2487.6</v>
      </c>
      <c r="BU409" t="s">
        <v>41</v>
      </c>
      <c r="BV409" t="s">
        <v>292</v>
      </c>
      <c r="BW409" t="s">
        <v>41</v>
      </c>
      <c r="BX409" s="2">
        <v>41442</v>
      </c>
      <c r="BY409" s="2">
        <v>47285</v>
      </c>
      <c r="BZ409" t="s">
        <v>39</v>
      </c>
      <c r="CA409" t="s">
        <v>208</v>
      </c>
      <c r="CB409" s="5" t="s">
        <v>208</v>
      </c>
      <c r="CC409" s="6" t="s">
        <v>9</v>
      </c>
      <c r="CD409">
        <f t="shared" si="6"/>
        <v>16</v>
      </c>
    </row>
    <row r="410" spans="63:82">
      <c r="BK410" s="1">
        <v>42583</v>
      </c>
      <c r="BL410" t="s">
        <v>7</v>
      </c>
      <c r="BM410">
        <v>1</v>
      </c>
      <c r="BN410" t="s">
        <v>257</v>
      </c>
      <c r="BO410" s="4">
        <v>374789.39999999997</v>
      </c>
      <c r="BP410" s="4">
        <v>20613.416999999998</v>
      </c>
      <c r="BQ410" s="3">
        <v>5.5E-2</v>
      </c>
      <c r="BR410" s="7">
        <v>612.40098039215684</v>
      </c>
      <c r="BS410" s="4">
        <v>33.682053921568624</v>
      </c>
      <c r="BT410">
        <v>612</v>
      </c>
      <c r="BU410" t="s">
        <v>41</v>
      </c>
      <c r="BV410" t="s">
        <v>258</v>
      </c>
      <c r="BW410" t="s">
        <v>41</v>
      </c>
      <c r="BX410" s="2">
        <v>41442</v>
      </c>
      <c r="BY410" s="2">
        <v>47285</v>
      </c>
      <c r="BZ410" t="s">
        <v>39</v>
      </c>
      <c r="CA410" t="s">
        <v>35</v>
      </c>
      <c r="CB410" s="5" t="s">
        <v>35</v>
      </c>
      <c r="CC410" s="6" t="s">
        <v>9</v>
      </c>
      <c r="CD410">
        <f t="shared" si="6"/>
        <v>16</v>
      </c>
    </row>
    <row r="411" spans="63:82">
      <c r="BK411" s="1">
        <v>42583</v>
      </c>
      <c r="BL411" t="s">
        <v>7</v>
      </c>
      <c r="BM411">
        <v>1</v>
      </c>
      <c r="BN411" t="s">
        <v>259</v>
      </c>
      <c r="BO411" s="4">
        <v>634028.89199999999</v>
      </c>
      <c r="BP411" s="4">
        <v>34871.589060000006</v>
      </c>
      <c r="BQ411" s="3">
        <v>5.5000000000000007E-2</v>
      </c>
      <c r="BR411" s="7">
        <v>1330.8750881612091</v>
      </c>
      <c r="BS411" s="4">
        <v>73.198129848866515</v>
      </c>
      <c r="BT411">
        <v>476.4</v>
      </c>
      <c r="BU411" t="s">
        <v>41</v>
      </c>
      <c r="BV411" t="s">
        <v>258</v>
      </c>
      <c r="BW411" t="s">
        <v>41</v>
      </c>
      <c r="BX411" s="2">
        <v>41442</v>
      </c>
      <c r="BY411" s="2">
        <v>47285</v>
      </c>
      <c r="BZ411" t="s">
        <v>39</v>
      </c>
      <c r="CA411" t="s">
        <v>35</v>
      </c>
      <c r="CB411" s="5" t="s">
        <v>35</v>
      </c>
      <c r="CC411" s="6" t="s">
        <v>9</v>
      </c>
      <c r="CD411">
        <f t="shared" si="6"/>
        <v>16</v>
      </c>
    </row>
    <row r="412" spans="63:82">
      <c r="BK412" s="1">
        <v>42583</v>
      </c>
      <c r="BL412" t="s">
        <v>7</v>
      </c>
      <c r="BM412">
        <v>1</v>
      </c>
      <c r="BN412" t="s">
        <v>262</v>
      </c>
      <c r="BO412" s="4">
        <v>900336.16799999995</v>
      </c>
      <c r="BP412" s="4">
        <v>49518.489240000003</v>
      </c>
      <c r="BQ412" s="3">
        <v>5.5000000000000007E-2</v>
      </c>
      <c r="BR412" s="7">
        <v>1300.3122010398613</v>
      </c>
      <c r="BS412" s="4">
        <v>71.517171057192385</v>
      </c>
      <c r="BT412">
        <v>692.4</v>
      </c>
      <c r="BU412" t="s">
        <v>41</v>
      </c>
      <c r="BV412" t="s">
        <v>258</v>
      </c>
      <c r="BW412" t="s">
        <v>41</v>
      </c>
      <c r="BX412" s="2">
        <v>41442</v>
      </c>
      <c r="BY412" s="2">
        <v>47285</v>
      </c>
      <c r="BZ412" t="s">
        <v>39</v>
      </c>
      <c r="CA412" t="s">
        <v>35</v>
      </c>
      <c r="CB412" s="5" t="s">
        <v>35</v>
      </c>
      <c r="CC412" s="6" t="s">
        <v>9</v>
      </c>
      <c r="CD412">
        <f t="shared" si="6"/>
        <v>16</v>
      </c>
    </row>
    <row r="413" spans="63:82">
      <c r="BK413" s="1">
        <v>42583</v>
      </c>
      <c r="BL413" t="s">
        <v>7</v>
      </c>
      <c r="BM413">
        <v>1</v>
      </c>
      <c r="BN413" t="s">
        <v>265</v>
      </c>
      <c r="BO413" s="4">
        <v>527141.38799999992</v>
      </c>
      <c r="BP413" s="4">
        <v>28992.776339999997</v>
      </c>
      <c r="BQ413" s="3">
        <v>5.5E-2</v>
      </c>
      <c r="BR413" s="7">
        <v>982.73935123042497</v>
      </c>
      <c r="BS413" s="4">
        <v>54.050664317673373</v>
      </c>
      <c r="BT413">
        <v>536.4</v>
      </c>
      <c r="BU413" t="s">
        <v>41</v>
      </c>
      <c r="BV413" t="s">
        <v>258</v>
      </c>
      <c r="BW413" t="s">
        <v>41</v>
      </c>
      <c r="BX413" s="2">
        <v>41442</v>
      </c>
      <c r="BY413" s="2">
        <v>47285</v>
      </c>
      <c r="BZ413" t="s">
        <v>39</v>
      </c>
      <c r="CA413" t="s">
        <v>35</v>
      </c>
      <c r="CB413" s="5" t="s">
        <v>35</v>
      </c>
      <c r="CC413" s="6" t="s">
        <v>9</v>
      </c>
      <c r="CD413">
        <f t="shared" si="6"/>
        <v>16</v>
      </c>
    </row>
    <row r="414" spans="63:82">
      <c r="BK414" s="1">
        <v>42583</v>
      </c>
      <c r="BL414" t="s">
        <v>7</v>
      </c>
      <c r="BM414">
        <v>1</v>
      </c>
      <c r="BN414" t="s">
        <v>266</v>
      </c>
      <c r="BO414" s="4">
        <v>204387.62399999998</v>
      </c>
      <c r="BP414" s="4">
        <v>11241.319319999999</v>
      </c>
      <c r="BQ414" s="3">
        <v>5.5E-2</v>
      </c>
      <c r="BR414" s="7">
        <v>481.13847457627111</v>
      </c>
      <c r="BS414" s="4">
        <v>26.462616101694913</v>
      </c>
      <c r="BT414">
        <v>424.8</v>
      </c>
      <c r="BU414" t="s">
        <v>41</v>
      </c>
      <c r="BV414" t="s">
        <v>258</v>
      </c>
      <c r="BW414" t="s">
        <v>41</v>
      </c>
      <c r="BX414" s="2">
        <v>41442</v>
      </c>
      <c r="BY414" s="2">
        <v>47285</v>
      </c>
      <c r="BZ414" t="s">
        <v>39</v>
      </c>
      <c r="CA414" t="s">
        <v>35</v>
      </c>
      <c r="CB414" s="5" t="s">
        <v>35</v>
      </c>
      <c r="CC414" s="6" t="s">
        <v>9</v>
      </c>
      <c r="CD414">
        <f t="shared" si="6"/>
        <v>16</v>
      </c>
    </row>
    <row r="415" spans="63:82">
      <c r="BK415" s="1">
        <v>42614</v>
      </c>
      <c r="BL415" t="s">
        <v>7</v>
      </c>
      <c r="BM415">
        <v>1</v>
      </c>
      <c r="BN415" t="s">
        <v>8</v>
      </c>
      <c r="BO415" s="4">
        <v>6466806</v>
      </c>
      <c r="BP415" s="4">
        <v>320106.897</v>
      </c>
      <c r="BQ415" s="3">
        <v>4.9500000000000002E-2</v>
      </c>
      <c r="BR415" s="7">
        <v>1811.4302521008403</v>
      </c>
      <c r="BS415" s="4">
        <v>89.665797478991593</v>
      </c>
      <c r="BT415">
        <v>3570</v>
      </c>
      <c r="BU415" t="s">
        <v>11</v>
      </c>
      <c r="BV415" t="s">
        <v>12</v>
      </c>
      <c r="BW415" t="s">
        <v>10</v>
      </c>
      <c r="BX415" s="2">
        <v>41365</v>
      </c>
      <c r="BY415" s="2">
        <v>48646</v>
      </c>
      <c r="BZ415" t="s">
        <v>14</v>
      </c>
      <c r="CA415">
        <v>0</v>
      </c>
      <c r="CB415" s="5">
        <v>0</v>
      </c>
      <c r="CC415" s="6" t="s">
        <v>9</v>
      </c>
      <c r="CD415">
        <f t="shared" si="6"/>
        <v>19.899999999999999</v>
      </c>
    </row>
    <row r="416" spans="63:82">
      <c r="BK416" s="1">
        <v>42614</v>
      </c>
      <c r="BL416" t="s">
        <v>7</v>
      </c>
      <c r="BM416">
        <v>1</v>
      </c>
      <c r="BN416" t="s">
        <v>261</v>
      </c>
      <c r="BO416" s="4">
        <v>2900592.8279999997</v>
      </c>
      <c r="BP416" s="4">
        <v>256122.3467124</v>
      </c>
      <c r="BQ416" s="3">
        <v>8.8300000000000003E-2</v>
      </c>
      <c r="BR416" s="7">
        <v>2333.1666891891887</v>
      </c>
      <c r="BS416" s="4">
        <v>206.01861865540539</v>
      </c>
      <c r="BT416">
        <v>1243.2</v>
      </c>
      <c r="BU416" t="s">
        <v>41</v>
      </c>
      <c r="BV416" t="s">
        <v>261</v>
      </c>
      <c r="BW416" t="s">
        <v>41</v>
      </c>
      <c r="BX416" s="2">
        <v>41281</v>
      </c>
      <c r="BY416" s="2">
        <v>45168</v>
      </c>
      <c r="BZ416" t="s">
        <v>39</v>
      </c>
      <c r="CA416" t="s">
        <v>42</v>
      </c>
      <c r="CB416" s="5" t="s">
        <v>42</v>
      </c>
      <c r="CC416" s="6" t="s">
        <v>9</v>
      </c>
      <c r="CD416">
        <f t="shared" si="6"/>
        <v>10.6</v>
      </c>
    </row>
    <row r="417" spans="63:82">
      <c r="BK417" s="1">
        <v>42614</v>
      </c>
      <c r="BL417" t="s">
        <v>7</v>
      </c>
      <c r="BM417">
        <v>1</v>
      </c>
      <c r="BN417" t="s">
        <v>292</v>
      </c>
      <c r="BO417" s="4">
        <v>5090660.0759999994</v>
      </c>
      <c r="BP417" s="4">
        <v>230606.90144279995</v>
      </c>
      <c r="BQ417" s="3">
        <v>4.5299999999999993E-2</v>
      </c>
      <c r="BR417" s="7">
        <v>2046.414245055475</v>
      </c>
      <c r="BS417" s="4">
        <v>92.70256530101301</v>
      </c>
      <c r="BT417">
        <v>2487.6</v>
      </c>
      <c r="BU417" t="s">
        <v>41</v>
      </c>
      <c r="BV417" t="s">
        <v>292</v>
      </c>
      <c r="BW417" t="s">
        <v>41</v>
      </c>
      <c r="BX417" s="2">
        <v>41442</v>
      </c>
      <c r="BY417" s="2">
        <v>47285</v>
      </c>
      <c r="BZ417" t="s">
        <v>39</v>
      </c>
      <c r="CA417" t="s">
        <v>208</v>
      </c>
      <c r="CB417" s="5" t="s">
        <v>208</v>
      </c>
      <c r="CC417" s="6" t="s">
        <v>9</v>
      </c>
      <c r="CD417">
        <f t="shared" si="6"/>
        <v>16</v>
      </c>
    </row>
    <row r="418" spans="63:82">
      <c r="BK418" s="1">
        <v>42614</v>
      </c>
      <c r="BL418" t="s">
        <v>7</v>
      </c>
      <c r="BM418">
        <v>1</v>
      </c>
      <c r="BN418" t="s">
        <v>257</v>
      </c>
      <c r="BO418" s="4">
        <v>602321.60399999993</v>
      </c>
      <c r="BP418" s="4">
        <v>33549.3133428</v>
      </c>
      <c r="BQ418" s="3">
        <v>5.5700000000000006E-2</v>
      </c>
      <c r="BR418" s="7">
        <v>984.18562745098029</v>
      </c>
      <c r="BS418" s="4">
        <v>54.819139449019609</v>
      </c>
      <c r="BT418">
        <v>612</v>
      </c>
      <c r="BU418" t="s">
        <v>41</v>
      </c>
      <c r="BV418" t="s">
        <v>258</v>
      </c>
      <c r="BW418" t="s">
        <v>41</v>
      </c>
      <c r="BX418" s="2">
        <v>41442</v>
      </c>
      <c r="BY418" s="2">
        <v>47285</v>
      </c>
      <c r="BZ418" t="s">
        <v>39</v>
      </c>
      <c r="CA418" t="s">
        <v>35</v>
      </c>
      <c r="CB418" s="5" t="s">
        <v>35</v>
      </c>
      <c r="CC418" s="6" t="s">
        <v>9</v>
      </c>
      <c r="CD418">
        <f t="shared" si="6"/>
        <v>16</v>
      </c>
    </row>
    <row r="419" spans="63:82">
      <c r="BK419" s="1">
        <v>42614</v>
      </c>
      <c r="BL419" t="s">
        <v>7</v>
      </c>
      <c r="BM419">
        <v>1</v>
      </c>
      <c r="BN419" t="s">
        <v>259</v>
      </c>
      <c r="BO419" s="4">
        <v>707897.79600000009</v>
      </c>
      <c r="BP419" s="4">
        <v>36669.1058328</v>
      </c>
      <c r="BQ419" s="3">
        <v>5.1799999999999992E-2</v>
      </c>
      <c r="BR419" s="7">
        <v>1485.9315617128466</v>
      </c>
      <c r="BS419" s="4">
        <v>76.971254896725441</v>
      </c>
      <c r="BT419">
        <v>476.4</v>
      </c>
      <c r="BU419" t="s">
        <v>41</v>
      </c>
      <c r="BV419" t="s">
        <v>258</v>
      </c>
      <c r="BW419" t="s">
        <v>41</v>
      </c>
      <c r="BX419" s="2">
        <v>41442</v>
      </c>
      <c r="BY419" s="2">
        <v>47285</v>
      </c>
      <c r="BZ419" t="s">
        <v>39</v>
      </c>
      <c r="CA419" t="s">
        <v>35</v>
      </c>
      <c r="CB419" s="5" t="s">
        <v>35</v>
      </c>
      <c r="CC419" s="6" t="s">
        <v>9</v>
      </c>
      <c r="CD419">
        <f t="shared" si="6"/>
        <v>16</v>
      </c>
    </row>
    <row r="420" spans="63:82">
      <c r="BK420" s="1">
        <v>42614</v>
      </c>
      <c r="BL420" t="s">
        <v>7</v>
      </c>
      <c r="BM420">
        <v>1</v>
      </c>
      <c r="BN420" t="s">
        <v>262</v>
      </c>
      <c r="BO420" s="4">
        <v>887601.96000000008</v>
      </c>
      <c r="BP420" s="4">
        <v>49173.148584000002</v>
      </c>
      <c r="BQ420" s="3">
        <v>5.5399999999999998E-2</v>
      </c>
      <c r="BR420" s="7">
        <v>1281.9207972270365</v>
      </c>
      <c r="BS420" s="4">
        <v>71.018412166377828</v>
      </c>
      <c r="BT420">
        <v>692.4</v>
      </c>
      <c r="BU420" t="s">
        <v>41</v>
      </c>
      <c r="BV420" t="s">
        <v>258</v>
      </c>
      <c r="BW420" t="s">
        <v>41</v>
      </c>
      <c r="BX420" s="2">
        <v>41442</v>
      </c>
      <c r="BY420" s="2">
        <v>47285</v>
      </c>
      <c r="BZ420" t="s">
        <v>39</v>
      </c>
      <c r="CA420" t="s">
        <v>35</v>
      </c>
      <c r="CB420" s="5" t="s">
        <v>35</v>
      </c>
      <c r="CC420" s="6" t="s">
        <v>9</v>
      </c>
      <c r="CD420">
        <f t="shared" si="6"/>
        <v>16</v>
      </c>
    </row>
    <row r="421" spans="63:82">
      <c r="BK421" s="1">
        <v>42614</v>
      </c>
      <c r="BL421" t="s">
        <v>7</v>
      </c>
      <c r="BM421">
        <v>1</v>
      </c>
      <c r="BN421" t="s">
        <v>265</v>
      </c>
      <c r="BO421" s="4">
        <v>572474.52</v>
      </c>
      <c r="BP421" s="4">
        <v>31028.118984000001</v>
      </c>
      <c r="BQ421" s="3">
        <v>5.4199999999999998E-2</v>
      </c>
      <c r="BR421" s="7">
        <v>1067.2530201342283</v>
      </c>
      <c r="BS421" s="4">
        <v>57.845113691275174</v>
      </c>
      <c r="BT421">
        <v>536.4</v>
      </c>
      <c r="BU421" t="s">
        <v>41</v>
      </c>
      <c r="BV421" t="s">
        <v>258</v>
      </c>
      <c r="BW421" t="s">
        <v>41</v>
      </c>
      <c r="BX421" s="2">
        <v>41442</v>
      </c>
      <c r="BY421" s="2">
        <v>47285</v>
      </c>
      <c r="BZ421" t="s">
        <v>39</v>
      </c>
      <c r="CA421" t="s">
        <v>35</v>
      </c>
      <c r="CB421" s="5" t="s">
        <v>35</v>
      </c>
      <c r="CC421" s="6" t="s">
        <v>9</v>
      </c>
      <c r="CD421">
        <f t="shared" si="6"/>
        <v>16</v>
      </c>
    </row>
    <row r="422" spans="63:82">
      <c r="BK422" s="1">
        <v>42614</v>
      </c>
      <c r="BL422" t="s">
        <v>7</v>
      </c>
      <c r="BM422">
        <v>1</v>
      </c>
      <c r="BN422" t="s">
        <v>266</v>
      </c>
      <c r="BO422" s="4">
        <v>191707.54800000001</v>
      </c>
      <c r="BP422" s="4">
        <v>10601.427404399999</v>
      </c>
      <c r="BQ422" s="3">
        <v>5.5299999999999995E-2</v>
      </c>
      <c r="BR422" s="7">
        <v>451.28895480225992</v>
      </c>
      <c r="BS422" s="4">
        <v>24.956279200564971</v>
      </c>
      <c r="BT422">
        <v>424.8</v>
      </c>
      <c r="BU422" t="s">
        <v>41</v>
      </c>
      <c r="BV422" t="s">
        <v>258</v>
      </c>
      <c r="BW422" t="s">
        <v>41</v>
      </c>
      <c r="BX422" s="2">
        <v>41442</v>
      </c>
      <c r="BY422" s="2">
        <v>47285</v>
      </c>
      <c r="BZ422" t="s">
        <v>39</v>
      </c>
      <c r="CA422" t="s">
        <v>35</v>
      </c>
      <c r="CB422" s="5" t="s">
        <v>35</v>
      </c>
      <c r="CC422" s="6" t="s">
        <v>9</v>
      </c>
      <c r="CD422">
        <f t="shared" si="6"/>
        <v>16</v>
      </c>
    </row>
    <row r="423" spans="63:82">
      <c r="BK423" s="1">
        <v>42644</v>
      </c>
      <c r="BL423" t="s">
        <v>7</v>
      </c>
      <c r="BM423">
        <v>1</v>
      </c>
      <c r="BN423" t="s">
        <v>266</v>
      </c>
      <c r="BO423" s="4">
        <v>252614.89199999999</v>
      </c>
      <c r="BP423" s="4">
        <v>13893.81906</v>
      </c>
      <c r="BQ423" s="3">
        <v>5.5E-2</v>
      </c>
      <c r="BR423" s="7">
        <v>594.66782485875706</v>
      </c>
      <c r="BS423" s="4">
        <v>32.706730367231636</v>
      </c>
      <c r="BT423">
        <v>424.8</v>
      </c>
      <c r="BU423" t="s">
        <v>41</v>
      </c>
      <c r="BV423" t="s">
        <v>258</v>
      </c>
      <c r="BW423" t="s">
        <v>41</v>
      </c>
      <c r="BX423" s="2">
        <v>41442</v>
      </c>
      <c r="BY423" s="2">
        <v>47285</v>
      </c>
      <c r="BZ423" t="s">
        <v>39</v>
      </c>
      <c r="CA423" t="s">
        <v>35</v>
      </c>
      <c r="CB423" s="5" t="s">
        <v>35</v>
      </c>
      <c r="CC423" s="6" t="s">
        <v>9</v>
      </c>
      <c r="CD423">
        <f t="shared" si="6"/>
        <v>16</v>
      </c>
    </row>
    <row r="424" spans="63:82">
      <c r="BK424" s="1">
        <v>42644</v>
      </c>
      <c r="BL424" t="s">
        <v>7</v>
      </c>
      <c r="BM424">
        <v>1</v>
      </c>
      <c r="BN424" t="s">
        <v>265</v>
      </c>
      <c r="BO424" s="4">
        <v>757279.24800000002</v>
      </c>
      <c r="BP424" s="4">
        <v>41650.358639999999</v>
      </c>
      <c r="BQ424" s="3">
        <v>5.4999999999999993E-2</v>
      </c>
      <c r="BR424" s="7">
        <v>1411.780850111857</v>
      </c>
      <c r="BS424" s="4">
        <v>77.647946756152123</v>
      </c>
      <c r="BT424">
        <v>536.4</v>
      </c>
      <c r="BU424" t="s">
        <v>41</v>
      </c>
      <c r="BV424" t="s">
        <v>258</v>
      </c>
      <c r="BW424" t="s">
        <v>41</v>
      </c>
      <c r="BX424" s="2">
        <v>41442</v>
      </c>
      <c r="BY424" s="2">
        <v>47285</v>
      </c>
      <c r="BZ424" t="s">
        <v>39</v>
      </c>
      <c r="CA424" t="s">
        <v>35</v>
      </c>
      <c r="CB424" s="5" t="s">
        <v>35</v>
      </c>
      <c r="CC424" s="6" t="s">
        <v>9</v>
      </c>
      <c r="CD424">
        <f t="shared" si="6"/>
        <v>16</v>
      </c>
    </row>
    <row r="425" spans="63:82">
      <c r="BK425" s="1">
        <v>42644</v>
      </c>
      <c r="BL425" t="s">
        <v>7</v>
      </c>
      <c r="BM425">
        <v>1</v>
      </c>
      <c r="BN425" t="s">
        <v>259</v>
      </c>
      <c r="BO425" s="4">
        <v>630320.60400000005</v>
      </c>
      <c r="BP425" s="4">
        <v>34667.633220000003</v>
      </c>
      <c r="BQ425" s="3">
        <v>5.5E-2</v>
      </c>
      <c r="BR425" s="7">
        <v>1323.0911083123428</v>
      </c>
      <c r="BS425" s="4">
        <v>72.770010957178854</v>
      </c>
      <c r="BT425">
        <v>476.4</v>
      </c>
      <c r="BU425" t="s">
        <v>41</v>
      </c>
      <c r="BV425" t="s">
        <v>258</v>
      </c>
      <c r="BW425" t="s">
        <v>41</v>
      </c>
      <c r="BX425" s="2">
        <v>41442</v>
      </c>
      <c r="BY425" s="2">
        <v>47285</v>
      </c>
      <c r="BZ425" t="s">
        <v>39</v>
      </c>
      <c r="CA425" t="s">
        <v>35</v>
      </c>
      <c r="CB425" s="5" t="s">
        <v>35</v>
      </c>
      <c r="CC425" s="6" t="s">
        <v>9</v>
      </c>
      <c r="CD425">
        <f t="shared" si="6"/>
        <v>16</v>
      </c>
    </row>
    <row r="426" spans="63:82">
      <c r="BK426" s="1">
        <v>42644</v>
      </c>
      <c r="BL426" t="s">
        <v>7</v>
      </c>
      <c r="BM426">
        <v>1</v>
      </c>
      <c r="BN426" t="s">
        <v>261</v>
      </c>
      <c r="BO426" s="4">
        <v>4971987.6959999995</v>
      </c>
      <c r="BP426" s="4">
        <v>422618.95416000002</v>
      </c>
      <c r="BQ426" s="3">
        <v>8.5000000000000006E-2</v>
      </c>
      <c r="BR426" s="7">
        <v>3999.346602316602</v>
      </c>
      <c r="BS426" s="4">
        <v>339.94446119691122</v>
      </c>
      <c r="BT426">
        <v>1243.2</v>
      </c>
      <c r="BU426" t="s">
        <v>41</v>
      </c>
      <c r="BV426" t="s">
        <v>261</v>
      </c>
      <c r="BW426" t="s">
        <v>41</v>
      </c>
      <c r="BX426" s="2">
        <v>41281</v>
      </c>
      <c r="BY426" s="2">
        <v>45168</v>
      </c>
      <c r="BZ426" t="s">
        <v>39</v>
      </c>
      <c r="CA426" t="s">
        <v>42</v>
      </c>
      <c r="CB426" s="5" t="s">
        <v>42</v>
      </c>
      <c r="CC426" s="6" t="s">
        <v>9</v>
      </c>
      <c r="CD426">
        <f t="shared" si="6"/>
        <v>10.6</v>
      </c>
    </row>
    <row r="427" spans="63:82">
      <c r="BK427" s="1">
        <v>42644</v>
      </c>
      <c r="BL427" t="s">
        <v>7</v>
      </c>
      <c r="BM427">
        <v>1</v>
      </c>
      <c r="BN427" t="s">
        <v>257</v>
      </c>
      <c r="BO427" s="4">
        <v>988799.54399999999</v>
      </c>
      <c r="BP427" s="4">
        <v>54383.974919999993</v>
      </c>
      <c r="BQ427" s="3">
        <v>5.4999999999999993E-2</v>
      </c>
      <c r="BR427" s="7">
        <v>1615.6855294117647</v>
      </c>
      <c r="BS427" s="4">
        <v>88.862704117647041</v>
      </c>
      <c r="BT427">
        <v>612</v>
      </c>
      <c r="BU427" t="s">
        <v>41</v>
      </c>
      <c r="BV427" t="s">
        <v>258</v>
      </c>
      <c r="BW427" t="s">
        <v>41</v>
      </c>
      <c r="BX427" s="2">
        <v>41442</v>
      </c>
      <c r="BY427" s="2">
        <v>47285</v>
      </c>
      <c r="BZ427" t="s">
        <v>39</v>
      </c>
      <c r="CA427" t="s">
        <v>35</v>
      </c>
      <c r="CB427" s="5" t="s">
        <v>35</v>
      </c>
      <c r="CC427" s="6" t="s">
        <v>9</v>
      </c>
      <c r="CD427">
        <f t="shared" si="6"/>
        <v>16</v>
      </c>
    </row>
    <row r="428" spans="63:82">
      <c r="BK428" s="1">
        <v>42644</v>
      </c>
      <c r="BL428" t="s">
        <v>7</v>
      </c>
      <c r="BM428">
        <v>1</v>
      </c>
      <c r="BN428" t="s">
        <v>292</v>
      </c>
      <c r="BO428" s="4">
        <v>6581181.1440000003</v>
      </c>
      <c r="BP428" s="4">
        <v>296153.15148</v>
      </c>
      <c r="BQ428" s="3">
        <v>4.4999999999999998E-2</v>
      </c>
      <c r="BR428" s="7">
        <v>2645.5946068499761</v>
      </c>
      <c r="BS428" s="4">
        <v>119.05175730824892</v>
      </c>
      <c r="BT428">
        <v>2487.6</v>
      </c>
      <c r="BU428" t="s">
        <v>41</v>
      </c>
      <c r="BV428" t="s">
        <v>292</v>
      </c>
      <c r="BW428" t="s">
        <v>41</v>
      </c>
      <c r="BX428" s="2">
        <v>41442</v>
      </c>
      <c r="BY428" s="2">
        <v>47285</v>
      </c>
      <c r="BZ428" t="s">
        <v>39</v>
      </c>
      <c r="CA428" t="s">
        <v>208</v>
      </c>
      <c r="CB428" s="5" t="s">
        <v>208</v>
      </c>
      <c r="CC428" s="6" t="s">
        <v>9</v>
      </c>
      <c r="CD428">
        <f t="shared" si="6"/>
        <v>16</v>
      </c>
    </row>
    <row r="429" spans="63:82">
      <c r="BK429" s="1">
        <v>42644</v>
      </c>
      <c r="BL429" t="s">
        <v>7</v>
      </c>
      <c r="BM429">
        <v>1</v>
      </c>
      <c r="BN429" t="s">
        <v>262</v>
      </c>
      <c r="BO429" s="4">
        <v>1234950.804</v>
      </c>
      <c r="BP429" s="4">
        <v>67922.294219999996</v>
      </c>
      <c r="BQ429" s="3">
        <v>5.4999999999999993E-2</v>
      </c>
      <c r="BR429" s="7">
        <v>1783.5800173310226</v>
      </c>
      <c r="BS429" s="4">
        <v>98.09690095320623</v>
      </c>
      <c r="BT429">
        <v>692.4</v>
      </c>
      <c r="BU429" t="s">
        <v>41</v>
      </c>
      <c r="BV429" t="s">
        <v>258</v>
      </c>
      <c r="BW429" t="s">
        <v>41</v>
      </c>
      <c r="BX429" s="2">
        <v>41442</v>
      </c>
      <c r="BY429" s="2">
        <v>47285</v>
      </c>
      <c r="BZ429" t="s">
        <v>39</v>
      </c>
      <c r="CA429" t="s">
        <v>35</v>
      </c>
      <c r="CB429" s="5" t="s">
        <v>35</v>
      </c>
      <c r="CC429" s="6" t="s">
        <v>9</v>
      </c>
      <c r="CD429">
        <f t="shared" si="6"/>
        <v>16</v>
      </c>
    </row>
    <row r="430" spans="63:82">
      <c r="BK430" s="1">
        <v>42644</v>
      </c>
      <c r="BL430" t="s">
        <v>7</v>
      </c>
      <c r="BM430">
        <v>1</v>
      </c>
      <c r="BN430" t="s">
        <v>8</v>
      </c>
      <c r="BO430" s="4">
        <v>8367229.1999999993</v>
      </c>
      <c r="BP430" s="4">
        <v>320464.87836000003</v>
      </c>
      <c r="BQ430" s="3">
        <v>3.8300000000000008E-2</v>
      </c>
      <c r="BR430" s="7">
        <v>2343.7616806722685</v>
      </c>
      <c r="BS430" s="4">
        <v>89.766072369747903</v>
      </c>
      <c r="BT430">
        <v>3570</v>
      </c>
      <c r="BU430" t="s">
        <v>11</v>
      </c>
      <c r="BV430" t="s">
        <v>12</v>
      </c>
      <c r="BW430" t="s">
        <v>10</v>
      </c>
      <c r="BX430" s="2">
        <v>41365</v>
      </c>
      <c r="BY430" s="2">
        <v>48646</v>
      </c>
      <c r="BZ430" t="s">
        <v>14</v>
      </c>
      <c r="CA430">
        <v>0</v>
      </c>
      <c r="CB430" s="5">
        <v>0</v>
      </c>
      <c r="CC430" s="6" t="s">
        <v>9</v>
      </c>
      <c r="CD430">
        <f t="shared" si="6"/>
        <v>19.899999999999999</v>
      </c>
    </row>
    <row r="431" spans="63:82">
      <c r="BK431" s="1">
        <v>42675</v>
      </c>
      <c r="BL431" t="s">
        <v>7</v>
      </c>
      <c r="BM431">
        <v>1</v>
      </c>
      <c r="BN431" t="s">
        <v>8</v>
      </c>
      <c r="BO431" s="4">
        <v>7208592</v>
      </c>
      <c r="BP431" s="4">
        <v>320061.48480000003</v>
      </c>
      <c r="BQ431" s="3">
        <v>4.4400000000000002E-2</v>
      </c>
      <c r="BR431" s="7">
        <v>2019.2134453781512</v>
      </c>
      <c r="BS431" s="4">
        <v>89.653076974789926</v>
      </c>
      <c r="BT431">
        <v>3570</v>
      </c>
      <c r="BU431" t="s">
        <v>11</v>
      </c>
      <c r="BV431" t="s">
        <v>12</v>
      </c>
      <c r="BW431" t="s">
        <v>10</v>
      </c>
      <c r="BX431" s="2">
        <v>41365</v>
      </c>
      <c r="BY431" s="2">
        <v>48646</v>
      </c>
      <c r="BZ431" t="s">
        <v>14</v>
      </c>
      <c r="CA431">
        <v>0</v>
      </c>
      <c r="CB431" s="5">
        <v>0</v>
      </c>
      <c r="CC431" s="6" t="s">
        <v>9</v>
      </c>
      <c r="CD431">
        <f t="shared" si="6"/>
        <v>19.899999999999999</v>
      </c>
    </row>
    <row r="432" spans="63:82">
      <c r="BK432" s="1">
        <v>42675</v>
      </c>
      <c r="BL432" t="s">
        <v>7</v>
      </c>
      <c r="BM432">
        <v>1</v>
      </c>
      <c r="BN432" t="s">
        <v>261</v>
      </c>
      <c r="BO432" s="4">
        <v>6035570.2560000001</v>
      </c>
      <c r="BP432" s="4">
        <v>507591.45852960006</v>
      </c>
      <c r="BQ432" s="3">
        <v>8.4100000000000008E-2</v>
      </c>
      <c r="BR432" s="7">
        <v>4854.8666795366798</v>
      </c>
      <c r="BS432" s="4">
        <v>408.29428774903477</v>
      </c>
      <c r="BT432">
        <v>1243.2</v>
      </c>
      <c r="BU432" t="s">
        <v>41</v>
      </c>
      <c r="BV432" t="s">
        <v>261</v>
      </c>
      <c r="BW432" t="s">
        <v>41</v>
      </c>
      <c r="BX432" s="2">
        <v>41281</v>
      </c>
      <c r="BY432" s="2">
        <v>45168</v>
      </c>
      <c r="BZ432" t="s">
        <v>39</v>
      </c>
      <c r="CA432" t="s">
        <v>42</v>
      </c>
      <c r="CB432" s="5" t="s">
        <v>42</v>
      </c>
      <c r="CC432" s="6" t="s">
        <v>9</v>
      </c>
      <c r="CD432">
        <f t="shared" si="6"/>
        <v>10.6</v>
      </c>
    </row>
    <row r="433" spans="63:82">
      <c r="BK433" s="1">
        <v>42675</v>
      </c>
      <c r="BL433" t="s">
        <v>7</v>
      </c>
      <c r="BM433">
        <v>1</v>
      </c>
      <c r="BN433" t="s">
        <v>292</v>
      </c>
      <c r="BO433" s="4">
        <v>4858242.8999999994</v>
      </c>
      <c r="BP433" s="4">
        <v>218620.93049999999</v>
      </c>
      <c r="BQ433" s="3">
        <v>4.5000000000000005E-2</v>
      </c>
      <c r="BR433" s="7">
        <v>1952.9839604438012</v>
      </c>
      <c r="BS433" s="4">
        <v>87.884278219971051</v>
      </c>
      <c r="BT433">
        <v>2487.6</v>
      </c>
      <c r="BU433" t="s">
        <v>41</v>
      </c>
      <c r="BV433" t="s">
        <v>292</v>
      </c>
      <c r="BW433" t="s">
        <v>41</v>
      </c>
      <c r="BX433" s="2">
        <v>41442</v>
      </c>
      <c r="BY433" s="2">
        <v>47285</v>
      </c>
      <c r="BZ433" t="s">
        <v>39</v>
      </c>
      <c r="CA433" t="s">
        <v>208</v>
      </c>
      <c r="CB433" s="5" t="s">
        <v>208</v>
      </c>
      <c r="CC433" s="6" t="s">
        <v>9</v>
      </c>
      <c r="CD433">
        <f t="shared" si="6"/>
        <v>16</v>
      </c>
    </row>
    <row r="434" spans="63:82">
      <c r="BK434" s="1">
        <v>42675</v>
      </c>
      <c r="BL434" t="s">
        <v>7</v>
      </c>
      <c r="BM434">
        <v>1</v>
      </c>
      <c r="BN434" t="s">
        <v>257</v>
      </c>
      <c r="BO434" s="4">
        <v>735743.55599999998</v>
      </c>
      <c r="BP434" s="4">
        <v>40465.895579999997</v>
      </c>
      <c r="BQ434" s="3">
        <v>5.5E-2</v>
      </c>
      <c r="BR434" s="7">
        <v>1202.1953529411765</v>
      </c>
      <c r="BS434" s="4">
        <v>66.120744411764704</v>
      </c>
      <c r="BT434">
        <v>612</v>
      </c>
      <c r="BU434" t="s">
        <v>41</v>
      </c>
      <c r="BV434" t="s">
        <v>258</v>
      </c>
      <c r="BW434" t="s">
        <v>41</v>
      </c>
      <c r="BX434" s="2">
        <v>41442</v>
      </c>
      <c r="BY434" s="2">
        <v>47285</v>
      </c>
      <c r="BZ434" t="s">
        <v>39</v>
      </c>
      <c r="CA434" t="s">
        <v>35</v>
      </c>
      <c r="CB434" s="5" t="s">
        <v>35</v>
      </c>
      <c r="CC434" s="6" t="s">
        <v>9</v>
      </c>
      <c r="CD434">
        <f t="shared" si="6"/>
        <v>16</v>
      </c>
    </row>
    <row r="435" spans="63:82">
      <c r="BK435" s="1">
        <v>42675</v>
      </c>
      <c r="BL435" t="s">
        <v>7</v>
      </c>
      <c r="BM435">
        <v>1</v>
      </c>
      <c r="BN435" t="s">
        <v>259</v>
      </c>
      <c r="BO435" s="4">
        <v>904034.49599999993</v>
      </c>
      <c r="BP435" s="4">
        <v>49721.897279999997</v>
      </c>
      <c r="BQ435" s="3">
        <v>5.5E-2</v>
      </c>
      <c r="BR435" s="7">
        <v>1897.6374811083124</v>
      </c>
      <c r="BS435" s="4">
        <v>104.37006146095717</v>
      </c>
      <c r="BT435">
        <v>476.4</v>
      </c>
      <c r="BU435" t="s">
        <v>41</v>
      </c>
      <c r="BV435" t="s">
        <v>258</v>
      </c>
      <c r="BW435" t="s">
        <v>41</v>
      </c>
      <c r="BX435" s="2">
        <v>41442</v>
      </c>
      <c r="BY435" s="2">
        <v>47285</v>
      </c>
      <c r="BZ435" t="s">
        <v>39</v>
      </c>
      <c r="CA435" t="s">
        <v>35</v>
      </c>
      <c r="CB435" s="5" t="s">
        <v>35</v>
      </c>
      <c r="CC435" s="6" t="s">
        <v>9</v>
      </c>
      <c r="CD435">
        <f t="shared" si="6"/>
        <v>16</v>
      </c>
    </row>
    <row r="436" spans="63:82">
      <c r="BK436" s="1">
        <v>42675</v>
      </c>
      <c r="BL436" t="s">
        <v>7</v>
      </c>
      <c r="BM436">
        <v>1</v>
      </c>
      <c r="BN436" t="s">
        <v>262</v>
      </c>
      <c r="BO436" s="4">
        <v>1004891.82</v>
      </c>
      <c r="BP436" s="4">
        <v>55269.050099999993</v>
      </c>
      <c r="BQ436" s="3">
        <v>5.4999999999999993E-2</v>
      </c>
      <c r="BR436" s="7">
        <v>1451.316897746967</v>
      </c>
      <c r="BS436" s="4">
        <v>79.822429376083178</v>
      </c>
      <c r="BT436">
        <v>692.4</v>
      </c>
      <c r="BU436" t="s">
        <v>41</v>
      </c>
      <c r="BV436" t="s">
        <v>258</v>
      </c>
      <c r="BW436" t="s">
        <v>41</v>
      </c>
      <c r="BX436" s="2">
        <v>41442</v>
      </c>
      <c r="BY436" s="2">
        <v>47285</v>
      </c>
      <c r="BZ436" t="s">
        <v>39</v>
      </c>
      <c r="CA436" t="s">
        <v>35</v>
      </c>
      <c r="CB436" s="5" t="s">
        <v>35</v>
      </c>
      <c r="CC436" s="6" t="s">
        <v>9</v>
      </c>
      <c r="CD436">
        <f t="shared" si="6"/>
        <v>16</v>
      </c>
    </row>
    <row r="437" spans="63:82">
      <c r="BK437" s="1">
        <v>42675</v>
      </c>
      <c r="BL437" t="s">
        <v>7</v>
      </c>
      <c r="BM437">
        <v>1</v>
      </c>
      <c r="BN437" t="s">
        <v>265</v>
      </c>
      <c r="BO437" s="4">
        <v>543010.90800000005</v>
      </c>
      <c r="BP437" s="4">
        <v>29865.59994</v>
      </c>
      <c r="BQ437" s="3">
        <v>5.4999999999999993E-2</v>
      </c>
      <c r="BR437" s="7">
        <v>1012.324586129754</v>
      </c>
      <c r="BS437" s="4">
        <v>55.67785223713647</v>
      </c>
      <c r="BT437">
        <v>536.4</v>
      </c>
      <c r="BU437" t="s">
        <v>41</v>
      </c>
      <c r="BV437" t="s">
        <v>258</v>
      </c>
      <c r="BW437" t="s">
        <v>41</v>
      </c>
      <c r="BX437" s="2">
        <v>41442</v>
      </c>
      <c r="BY437" s="2">
        <v>47285</v>
      </c>
      <c r="BZ437" t="s">
        <v>39</v>
      </c>
      <c r="CA437" t="s">
        <v>35</v>
      </c>
      <c r="CB437" s="5" t="s">
        <v>35</v>
      </c>
      <c r="CC437" s="6" t="s">
        <v>9</v>
      </c>
      <c r="CD437">
        <f t="shared" si="6"/>
        <v>16</v>
      </c>
    </row>
    <row r="438" spans="63:82">
      <c r="BK438" s="1">
        <v>42675</v>
      </c>
      <c r="BL438" t="s">
        <v>7</v>
      </c>
      <c r="BM438">
        <v>1</v>
      </c>
      <c r="BN438" t="s">
        <v>266</v>
      </c>
      <c r="BO438" s="4">
        <v>160086.91200000001</v>
      </c>
      <c r="BP438" s="4">
        <v>8804.7801600000003</v>
      </c>
      <c r="BQ438" s="3">
        <v>5.5E-2</v>
      </c>
      <c r="BR438" s="7">
        <v>376.8524293785311</v>
      </c>
      <c r="BS438" s="4">
        <v>20.726883615819208</v>
      </c>
      <c r="BT438">
        <v>424.8</v>
      </c>
      <c r="BU438" t="s">
        <v>41</v>
      </c>
      <c r="BV438" t="s">
        <v>258</v>
      </c>
      <c r="BW438" t="s">
        <v>41</v>
      </c>
      <c r="BX438" s="2">
        <v>41442</v>
      </c>
      <c r="BY438" s="2">
        <v>47285</v>
      </c>
      <c r="BZ438" t="s">
        <v>39</v>
      </c>
      <c r="CA438" t="s">
        <v>35</v>
      </c>
      <c r="CB438" s="5" t="s">
        <v>35</v>
      </c>
      <c r="CC438" s="6" t="s">
        <v>9</v>
      </c>
      <c r="CD438">
        <f t="shared" si="6"/>
        <v>16</v>
      </c>
    </row>
    <row r="439" spans="63:82">
      <c r="BK439" s="1">
        <v>42705</v>
      </c>
      <c r="BL439" t="s">
        <v>7</v>
      </c>
      <c r="BM439">
        <v>1</v>
      </c>
      <c r="BN439" t="s">
        <v>262</v>
      </c>
      <c r="BO439" s="4">
        <v>1127159.58</v>
      </c>
      <c r="BP439" s="4">
        <v>61993.776899999997</v>
      </c>
      <c r="BQ439" s="3">
        <v>5.4999999999999993E-2</v>
      </c>
      <c r="BR439" s="7">
        <v>1627.9023396880418</v>
      </c>
      <c r="BS439" s="4">
        <v>89.534628682842282</v>
      </c>
      <c r="BT439">
        <v>692.4</v>
      </c>
      <c r="BU439" t="s">
        <v>41</v>
      </c>
      <c r="BV439" t="s">
        <v>258</v>
      </c>
      <c r="BW439" t="s">
        <v>41</v>
      </c>
      <c r="BX439" s="2">
        <v>41442</v>
      </c>
      <c r="BY439" s="2">
        <v>47285</v>
      </c>
      <c r="BZ439" t="s">
        <v>39</v>
      </c>
      <c r="CA439" t="s">
        <v>35</v>
      </c>
      <c r="CB439" s="5" t="s">
        <v>35</v>
      </c>
      <c r="CC439" s="6" t="s">
        <v>9</v>
      </c>
      <c r="CD439">
        <f t="shared" si="6"/>
        <v>16</v>
      </c>
    </row>
    <row r="440" spans="63:82">
      <c r="BK440" s="1">
        <v>42705</v>
      </c>
      <c r="BL440" t="s">
        <v>7</v>
      </c>
      <c r="BM440">
        <v>1</v>
      </c>
      <c r="BN440" t="s">
        <v>257</v>
      </c>
      <c r="BO440" s="4">
        <v>1029153.1079999999</v>
      </c>
      <c r="BP440" s="4">
        <v>56603.420939999996</v>
      </c>
      <c r="BQ440" s="3">
        <v>5.5E-2</v>
      </c>
      <c r="BR440" s="7">
        <v>1681.622725490196</v>
      </c>
      <c r="BS440" s="4">
        <v>92.489249901960775</v>
      </c>
      <c r="BT440">
        <v>612</v>
      </c>
      <c r="BU440" t="s">
        <v>41</v>
      </c>
      <c r="BV440" t="s">
        <v>258</v>
      </c>
      <c r="BW440" t="s">
        <v>41</v>
      </c>
      <c r="BX440" s="2">
        <v>41442</v>
      </c>
      <c r="BY440" s="2">
        <v>47285</v>
      </c>
      <c r="BZ440" t="s">
        <v>39</v>
      </c>
      <c r="CA440" t="s">
        <v>35</v>
      </c>
      <c r="CB440" s="5" t="s">
        <v>35</v>
      </c>
      <c r="CC440" s="6" t="s">
        <v>9</v>
      </c>
      <c r="CD440">
        <f t="shared" si="6"/>
        <v>16</v>
      </c>
    </row>
    <row r="441" spans="63:82">
      <c r="BK441" s="1">
        <v>42705</v>
      </c>
      <c r="BL441" t="s">
        <v>7</v>
      </c>
      <c r="BM441">
        <v>1</v>
      </c>
      <c r="BN441" t="s">
        <v>265</v>
      </c>
      <c r="BO441" s="4">
        <v>554700.67200000002</v>
      </c>
      <c r="BP441" s="4">
        <v>30508.536959999998</v>
      </c>
      <c r="BQ441" s="3">
        <v>5.4999999999999993E-2</v>
      </c>
      <c r="BR441" s="7">
        <v>1034.1175838926176</v>
      </c>
      <c r="BS441" s="4">
        <v>56.876467114093956</v>
      </c>
      <c r="BT441">
        <v>536.4</v>
      </c>
      <c r="BU441" t="s">
        <v>41</v>
      </c>
      <c r="BV441" t="s">
        <v>258</v>
      </c>
      <c r="BW441" t="s">
        <v>41</v>
      </c>
      <c r="BX441" s="2">
        <v>41442</v>
      </c>
      <c r="BY441" s="2">
        <v>47285</v>
      </c>
      <c r="BZ441" t="s">
        <v>39</v>
      </c>
      <c r="CA441" t="s">
        <v>35</v>
      </c>
      <c r="CB441" s="5" t="s">
        <v>35</v>
      </c>
      <c r="CC441" s="6" t="s">
        <v>9</v>
      </c>
      <c r="CD441">
        <f t="shared" si="6"/>
        <v>16</v>
      </c>
    </row>
    <row r="442" spans="63:82">
      <c r="BK442" s="1">
        <v>42705</v>
      </c>
      <c r="BL442" t="s">
        <v>7</v>
      </c>
      <c r="BM442">
        <v>1</v>
      </c>
      <c r="BN442" t="s">
        <v>266</v>
      </c>
      <c r="BO442" s="4">
        <v>172715.49600000001</v>
      </c>
      <c r="BP442" s="4">
        <v>9499.352280000001</v>
      </c>
      <c r="BQ442" s="3">
        <v>5.5E-2</v>
      </c>
      <c r="BR442" s="7">
        <v>406.58073446327688</v>
      </c>
      <c r="BS442" s="4">
        <v>22.361940395480229</v>
      </c>
      <c r="BT442">
        <v>424.8</v>
      </c>
      <c r="BU442" t="s">
        <v>41</v>
      </c>
      <c r="BV442" t="s">
        <v>258</v>
      </c>
      <c r="BW442" t="s">
        <v>41</v>
      </c>
      <c r="BX442" s="2">
        <v>41442</v>
      </c>
      <c r="BY442" s="2">
        <v>47285</v>
      </c>
      <c r="BZ442" t="s">
        <v>39</v>
      </c>
      <c r="CA442" t="s">
        <v>35</v>
      </c>
      <c r="CB442" s="5" t="s">
        <v>35</v>
      </c>
      <c r="CC442" s="6" t="s">
        <v>9</v>
      </c>
      <c r="CD442">
        <f t="shared" si="6"/>
        <v>16</v>
      </c>
    </row>
    <row r="443" spans="63:82">
      <c r="BK443" s="1">
        <v>42705</v>
      </c>
      <c r="BL443" t="s">
        <v>7</v>
      </c>
      <c r="BM443">
        <v>1</v>
      </c>
      <c r="BN443" t="s">
        <v>261</v>
      </c>
      <c r="BO443" s="4">
        <v>5450490.1440000003</v>
      </c>
      <c r="BP443" s="4">
        <v>461111.46618240007</v>
      </c>
      <c r="BQ443" s="3">
        <v>8.4600000000000009E-2</v>
      </c>
      <c r="BR443" s="7">
        <v>4384.2423938223938</v>
      </c>
      <c r="BS443" s="4">
        <v>370.90690651737458</v>
      </c>
      <c r="BT443">
        <v>1243.2</v>
      </c>
      <c r="BU443" t="s">
        <v>41</v>
      </c>
      <c r="BV443" t="s">
        <v>261</v>
      </c>
      <c r="BW443" t="s">
        <v>41</v>
      </c>
      <c r="BX443" s="2">
        <v>41281</v>
      </c>
      <c r="BY443" s="2">
        <v>45168</v>
      </c>
      <c r="BZ443" t="s">
        <v>39</v>
      </c>
      <c r="CA443" t="s">
        <v>42</v>
      </c>
      <c r="CB443" s="5" t="s">
        <v>42</v>
      </c>
      <c r="CC443" s="6" t="s">
        <v>9</v>
      </c>
      <c r="CD443">
        <f t="shared" si="6"/>
        <v>10.6</v>
      </c>
    </row>
    <row r="444" spans="63:82">
      <c r="BK444" s="1">
        <v>42705</v>
      </c>
      <c r="BL444" t="s">
        <v>7</v>
      </c>
      <c r="BM444">
        <v>1</v>
      </c>
      <c r="BN444" t="s">
        <v>292</v>
      </c>
      <c r="BO444" s="4">
        <v>5320913.1959999995</v>
      </c>
      <c r="BP444" s="4">
        <v>239441.09381999998</v>
      </c>
      <c r="BQ444" s="3">
        <v>4.4999999999999998E-2</v>
      </c>
      <c r="BR444" s="7">
        <v>2138.9745923781957</v>
      </c>
      <c r="BS444" s="4">
        <v>96.253856657018815</v>
      </c>
      <c r="BT444">
        <v>2487.6</v>
      </c>
      <c r="BU444" t="s">
        <v>41</v>
      </c>
      <c r="BV444" t="s">
        <v>292</v>
      </c>
      <c r="BW444" t="s">
        <v>41</v>
      </c>
      <c r="BX444" s="2">
        <v>41442</v>
      </c>
      <c r="BY444" s="2">
        <v>47285</v>
      </c>
      <c r="BZ444" t="s">
        <v>39</v>
      </c>
      <c r="CA444" t="s">
        <v>208</v>
      </c>
      <c r="CB444" s="5" t="s">
        <v>208</v>
      </c>
      <c r="CC444" s="6" t="s">
        <v>9</v>
      </c>
      <c r="CD444">
        <f t="shared" si="6"/>
        <v>16</v>
      </c>
    </row>
    <row r="445" spans="63:82">
      <c r="BK445" s="1">
        <v>42705</v>
      </c>
      <c r="BL445" t="s">
        <v>7</v>
      </c>
      <c r="BM445">
        <v>1</v>
      </c>
      <c r="BN445" t="s">
        <v>259</v>
      </c>
      <c r="BO445" s="4">
        <v>848640.62399999995</v>
      </c>
      <c r="BP445" s="4">
        <v>46675.234319999996</v>
      </c>
      <c r="BQ445" s="3">
        <v>5.5E-2</v>
      </c>
      <c r="BR445" s="7">
        <v>1781.3615113350127</v>
      </c>
      <c r="BS445" s="4">
        <v>97.974883123425684</v>
      </c>
      <c r="BT445">
        <v>476.4</v>
      </c>
      <c r="BU445" t="s">
        <v>41</v>
      </c>
      <c r="BV445" t="s">
        <v>258</v>
      </c>
      <c r="BW445" t="s">
        <v>41</v>
      </c>
      <c r="BX445" s="2">
        <v>41442</v>
      </c>
      <c r="BY445" s="2">
        <v>47285</v>
      </c>
      <c r="BZ445" t="s">
        <v>39</v>
      </c>
      <c r="CA445" t="s">
        <v>35</v>
      </c>
      <c r="CB445" s="5" t="s">
        <v>35</v>
      </c>
      <c r="CC445" s="6" t="s">
        <v>9</v>
      </c>
      <c r="CD445">
        <f t="shared" si="6"/>
        <v>16</v>
      </c>
    </row>
    <row r="446" spans="63:82">
      <c r="BK446" s="1">
        <v>42705</v>
      </c>
      <c r="BL446" t="s">
        <v>7</v>
      </c>
      <c r="BM446">
        <v>1</v>
      </c>
      <c r="BN446" t="s">
        <v>8</v>
      </c>
      <c r="BO446" s="4">
        <v>5566249.2000000002</v>
      </c>
      <c r="BP446" s="4">
        <v>320059.32899999997</v>
      </c>
      <c r="BQ446" s="3">
        <v>5.7499999999999996E-2</v>
      </c>
      <c r="BR446" s="7">
        <v>1559.1734453781512</v>
      </c>
      <c r="BS446" s="4">
        <v>89.652473109243687</v>
      </c>
      <c r="BT446">
        <v>3570</v>
      </c>
      <c r="BU446" t="s">
        <v>11</v>
      </c>
      <c r="BV446" t="s">
        <v>12</v>
      </c>
      <c r="BW446" t="s">
        <v>10</v>
      </c>
      <c r="BX446" s="2">
        <v>41365</v>
      </c>
      <c r="BY446" s="2">
        <v>48646</v>
      </c>
      <c r="BZ446" t="s">
        <v>14</v>
      </c>
      <c r="CA446">
        <v>0</v>
      </c>
      <c r="CB446" s="5">
        <v>0</v>
      </c>
      <c r="CC446" s="6" t="s">
        <v>9</v>
      </c>
      <c r="CD446">
        <f t="shared" si="6"/>
        <v>19.899999999999999</v>
      </c>
    </row>
    <row r="447" spans="63:82">
      <c r="BK447" s="1">
        <v>41640</v>
      </c>
      <c r="BL447" t="s">
        <v>69</v>
      </c>
      <c r="BM447">
        <v>2</v>
      </c>
      <c r="BN447" t="s">
        <v>70</v>
      </c>
      <c r="BO447" s="4">
        <v>1179714</v>
      </c>
      <c r="BP447" s="4">
        <v>94377.12000000001</v>
      </c>
      <c r="BQ447" s="3">
        <v>0.08</v>
      </c>
      <c r="BR447" s="7">
        <v>979.17828685258962</v>
      </c>
      <c r="BS447" s="4">
        <v>78.334262948207183</v>
      </c>
      <c r="BT447">
        <v>1204.8</v>
      </c>
      <c r="BU447" t="s">
        <v>44</v>
      </c>
      <c r="BV447" t="s">
        <v>72</v>
      </c>
      <c r="BW447" t="s">
        <v>71</v>
      </c>
      <c r="BX447" s="2">
        <v>41270</v>
      </c>
      <c r="BY447" s="2">
        <v>44325</v>
      </c>
      <c r="BZ447" t="s">
        <v>18</v>
      </c>
      <c r="CA447" t="s">
        <v>42</v>
      </c>
      <c r="CB447" s="5" t="s">
        <v>42</v>
      </c>
      <c r="CC447" s="6" t="s">
        <v>9</v>
      </c>
      <c r="CD447">
        <f t="shared" si="6"/>
        <v>8.4</v>
      </c>
    </row>
    <row r="448" spans="63:82">
      <c r="BK448" s="1">
        <v>41640</v>
      </c>
      <c r="BL448" t="s">
        <v>69</v>
      </c>
      <c r="BM448">
        <v>2</v>
      </c>
      <c r="BN448" t="s">
        <v>73</v>
      </c>
      <c r="BO448" s="4">
        <v>669452.4</v>
      </c>
      <c r="BP448" s="4">
        <v>66945.240000000005</v>
      </c>
      <c r="BQ448" s="3">
        <v>0.1</v>
      </c>
      <c r="BR448" s="7">
        <v>783.53511235955057</v>
      </c>
      <c r="BS448" s="4">
        <v>78.353511235955068</v>
      </c>
      <c r="BT448">
        <v>854.4</v>
      </c>
      <c r="BU448" t="s">
        <v>44</v>
      </c>
      <c r="BV448" t="s">
        <v>72</v>
      </c>
      <c r="BW448" t="s">
        <v>71</v>
      </c>
      <c r="BX448" s="2">
        <v>41286</v>
      </c>
      <c r="BY448" s="2">
        <v>44325</v>
      </c>
      <c r="BZ448" t="s">
        <v>18</v>
      </c>
      <c r="CA448" t="s">
        <v>42</v>
      </c>
      <c r="CB448" s="5" t="s">
        <v>42</v>
      </c>
      <c r="CC448" s="6" t="s">
        <v>9</v>
      </c>
      <c r="CD448">
        <f t="shared" si="6"/>
        <v>8.3000000000000007</v>
      </c>
    </row>
    <row r="449" spans="63:82">
      <c r="BK449" s="1">
        <v>41640</v>
      </c>
      <c r="BL449" t="s">
        <v>69</v>
      </c>
      <c r="BM449">
        <v>2</v>
      </c>
      <c r="BN449" t="s">
        <v>267</v>
      </c>
      <c r="BO449" s="4">
        <v>391678.8</v>
      </c>
      <c r="BP449" s="4">
        <v>39167.879999999997</v>
      </c>
      <c r="BQ449" s="3">
        <v>9.9999999999999992E-2</v>
      </c>
      <c r="BR449" s="7">
        <v>725.33111111111111</v>
      </c>
      <c r="BS449" s="4">
        <v>72.533111111111111</v>
      </c>
      <c r="BT449">
        <v>540</v>
      </c>
      <c r="BU449" t="s">
        <v>44</v>
      </c>
      <c r="BV449" t="s">
        <v>72</v>
      </c>
      <c r="BW449" t="s">
        <v>71</v>
      </c>
      <c r="BX449" s="2">
        <v>41402</v>
      </c>
      <c r="BY449" s="2">
        <v>44323</v>
      </c>
      <c r="BZ449" t="s">
        <v>24</v>
      </c>
      <c r="CA449" t="s">
        <v>42</v>
      </c>
      <c r="CB449" s="5" t="s">
        <v>42</v>
      </c>
      <c r="CC449" s="6" t="s">
        <v>9</v>
      </c>
      <c r="CD449">
        <f t="shared" si="6"/>
        <v>8</v>
      </c>
    </row>
    <row r="450" spans="63:82">
      <c r="BK450" s="1">
        <v>41640</v>
      </c>
      <c r="BL450" t="s">
        <v>69</v>
      </c>
      <c r="BM450">
        <v>2</v>
      </c>
      <c r="BN450" t="s">
        <v>77</v>
      </c>
      <c r="BO450" s="4">
        <v>651052.79999999993</v>
      </c>
      <c r="BP450" s="4">
        <v>71615.808000000005</v>
      </c>
      <c r="BQ450" s="3">
        <v>0.11000000000000001</v>
      </c>
      <c r="BR450" s="7">
        <v>499.58011049723751</v>
      </c>
      <c r="BS450" s="4">
        <v>54.953812154696131</v>
      </c>
      <c r="BT450">
        <v>1303.2</v>
      </c>
      <c r="BU450" t="s">
        <v>44</v>
      </c>
      <c r="BV450" t="s">
        <v>72</v>
      </c>
      <c r="BW450" t="s">
        <v>71</v>
      </c>
      <c r="BX450" s="2">
        <v>41268</v>
      </c>
      <c r="BY450" s="2">
        <v>44325</v>
      </c>
      <c r="BZ450" t="s">
        <v>18</v>
      </c>
      <c r="CA450" t="s">
        <v>78</v>
      </c>
      <c r="CB450" s="5" t="s">
        <v>78</v>
      </c>
      <c r="CC450" s="6" t="s">
        <v>9</v>
      </c>
      <c r="CD450">
        <f t="shared" si="6"/>
        <v>8.4</v>
      </c>
    </row>
    <row r="451" spans="63:82">
      <c r="BK451" s="1">
        <v>41640</v>
      </c>
      <c r="BL451" t="s">
        <v>69</v>
      </c>
      <c r="BM451">
        <v>2</v>
      </c>
      <c r="BN451" t="s">
        <v>95</v>
      </c>
      <c r="BO451" s="4">
        <v>1311260.3999999999</v>
      </c>
      <c r="BP451" s="4">
        <v>183576.45600000001</v>
      </c>
      <c r="BQ451" s="3">
        <v>0.14000000000000001</v>
      </c>
      <c r="BR451" s="7">
        <v>845.10208816705335</v>
      </c>
      <c r="BS451" s="4">
        <v>118.31429234338748</v>
      </c>
      <c r="BT451">
        <v>1551.6</v>
      </c>
      <c r="BU451" t="s">
        <v>41</v>
      </c>
      <c r="BV451" t="s">
        <v>95</v>
      </c>
      <c r="BW451" t="s">
        <v>41</v>
      </c>
      <c r="BX451" s="2">
        <v>41338</v>
      </c>
      <c r="BY451" s="2">
        <v>44349</v>
      </c>
      <c r="BZ451" t="s">
        <v>39</v>
      </c>
      <c r="CA451" t="s">
        <v>83</v>
      </c>
      <c r="CB451" s="5" t="s">
        <v>83</v>
      </c>
      <c r="CC451" s="6" t="s">
        <v>9</v>
      </c>
      <c r="CD451">
        <f t="shared" si="6"/>
        <v>8.1999999999999993</v>
      </c>
    </row>
    <row r="452" spans="63:82">
      <c r="BK452" s="1">
        <v>41640</v>
      </c>
      <c r="BL452" t="s">
        <v>69</v>
      </c>
      <c r="BM452">
        <v>2</v>
      </c>
      <c r="BN452" t="s">
        <v>293</v>
      </c>
      <c r="BO452" s="4">
        <v>1210290</v>
      </c>
      <c r="BP452" s="4">
        <v>48411.6</v>
      </c>
      <c r="BQ452" s="3">
        <v>0.04</v>
      </c>
      <c r="BR452" s="7">
        <v>1036.5621788283659</v>
      </c>
      <c r="BS452" s="4">
        <v>41.462487153134639</v>
      </c>
      <c r="BT452">
        <v>1167.5999999999999</v>
      </c>
      <c r="BU452" t="s">
        <v>44</v>
      </c>
      <c r="BV452" t="s">
        <v>72</v>
      </c>
      <c r="BW452" t="s">
        <v>71</v>
      </c>
      <c r="BX452" s="2">
        <v>41446</v>
      </c>
      <c r="BY452" s="2">
        <v>44487</v>
      </c>
      <c r="BZ452" t="s">
        <v>18</v>
      </c>
      <c r="CA452" t="s">
        <v>37</v>
      </c>
      <c r="CB452" s="5" t="s">
        <v>37</v>
      </c>
      <c r="CC452" s="6" t="s">
        <v>9</v>
      </c>
      <c r="CD452">
        <f t="shared" si="6"/>
        <v>8.3000000000000007</v>
      </c>
    </row>
    <row r="453" spans="63:82">
      <c r="BK453" s="1">
        <v>41640</v>
      </c>
      <c r="BL453" t="s">
        <v>69</v>
      </c>
      <c r="BM453">
        <v>2</v>
      </c>
      <c r="BN453" t="s">
        <v>296</v>
      </c>
      <c r="BO453" s="4">
        <v>810867.6</v>
      </c>
      <c r="BP453" s="4">
        <v>40543.379999999997</v>
      </c>
      <c r="BQ453" s="3">
        <v>4.9999999999999996E-2</v>
      </c>
      <c r="BR453" s="7">
        <v>1518.4786516853933</v>
      </c>
      <c r="BS453" s="4">
        <v>75.923932584269664</v>
      </c>
      <c r="BT453">
        <v>534</v>
      </c>
      <c r="BU453" t="s">
        <v>44</v>
      </c>
      <c r="BV453" t="s">
        <v>72</v>
      </c>
      <c r="BW453" t="s">
        <v>71</v>
      </c>
      <c r="BX453" s="2">
        <v>41514</v>
      </c>
      <c r="BY453" s="2">
        <v>44525</v>
      </c>
      <c r="BZ453" t="s">
        <v>18</v>
      </c>
      <c r="CA453" t="s">
        <v>208</v>
      </c>
      <c r="CB453" s="5" t="s">
        <v>208</v>
      </c>
      <c r="CC453" s="6" t="s">
        <v>9</v>
      </c>
      <c r="CD453">
        <f t="shared" si="6"/>
        <v>8.1999999999999993</v>
      </c>
    </row>
    <row r="454" spans="63:82">
      <c r="BK454" s="1">
        <v>41640</v>
      </c>
      <c r="BL454" t="s">
        <v>69</v>
      </c>
      <c r="BM454">
        <v>2</v>
      </c>
      <c r="BN454" t="s">
        <v>118</v>
      </c>
      <c r="BO454" s="4">
        <v>291008.39999999997</v>
      </c>
      <c r="BP454" s="4">
        <v>32010.923999999999</v>
      </c>
      <c r="BQ454" s="3">
        <v>0.11000000000000001</v>
      </c>
      <c r="BR454" s="7">
        <v>612.39141414141409</v>
      </c>
      <c r="BS454" s="4">
        <v>67.363055555555562</v>
      </c>
      <c r="BT454">
        <v>475.2</v>
      </c>
      <c r="BU454" t="s">
        <v>44</v>
      </c>
      <c r="BV454" t="s">
        <v>72</v>
      </c>
      <c r="BW454" t="s">
        <v>71</v>
      </c>
      <c r="BX454" s="2">
        <v>41332</v>
      </c>
      <c r="BY454" s="2">
        <v>44301</v>
      </c>
      <c r="BZ454" t="s">
        <v>24</v>
      </c>
      <c r="CA454" t="s">
        <v>42</v>
      </c>
      <c r="CB454" s="5" t="s">
        <v>42</v>
      </c>
      <c r="CC454" s="6" t="s">
        <v>9</v>
      </c>
      <c r="CD454">
        <f t="shared" si="6"/>
        <v>8.1</v>
      </c>
    </row>
    <row r="455" spans="63:82">
      <c r="BK455" s="1">
        <v>41640</v>
      </c>
      <c r="BL455" t="s">
        <v>69</v>
      </c>
      <c r="BM455">
        <v>2</v>
      </c>
      <c r="BN455" t="s">
        <v>119</v>
      </c>
      <c r="BO455" s="4">
        <v>288343.2</v>
      </c>
      <c r="BP455" s="4">
        <v>46134.912000000004</v>
      </c>
      <c r="BQ455" s="3">
        <v>0.16</v>
      </c>
      <c r="BR455" s="7">
        <v>513.4316239316239</v>
      </c>
      <c r="BS455" s="4">
        <v>82.149059829059837</v>
      </c>
      <c r="BT455">
        <v>561.6</v>
      </c>
      <c r="BU455" t="s">
        <v>44</v>
      </c>
      <c r="BV455" t="s">
        <v>72</v>
      </c>
      <c r="BW455" t="s">
        <v>71</v>
      </c>
      <c r="BX455" s="2">
        <v>41327</v>
      </c>
      <c r="BY455" s="2">
        <v>44325</v>
      </c>
      <c r="BZ455" t="s">
        <v>18</v>
      </c>
      <c r="CA455" t="s">
        <v>42</v>
      </c>
      <c r="CB455" s="5" t="s">
        <v>42</v>
      </c>
      <c r="CC455" s="6" t="s">
        <v>9</v>
      </c>
      <c r="CD455">
        <f t="shared" si="6"/>
        <v>8.1999999999999993</v>
      </c>
    </row>
    <row r="456" spans="63:82">
      <c r="BK456" s="1">
        <v>41640</v>
      </c>
      <c r="BL456" t="s">
        <v>69</v>
      </c>
      <c r="BM456">
        <v>2</v>
      </c>
      <c r="BN456" t="s">
        <v>120</v>
      </c>
      <c r="BO456" s="4">
        <v>600868.31999999995</v>
      </c>
      <c r="BP456" s="4">
        <v>42060.782400000011</v>
      </c>
      <c r="BQ456" s="3">
        <v>7.0000000000000021E-2</v>
      </c>
      <c r="BR456" s="7">
        <v>364.16261818181817</v>
      </c>
      <c r="BS456" s="4">
        <v>25.49138327272728</v>
      </c>
      <c r="BT456">
        <v>1650</v>
      </c>
      <c r="BU456" t="s">
        <v>44</v>
      </c>
      <c r="BV456" t="s">
        <v>72</v>
      </c>
      <c r="BW456" t="s">
        <v>71</v>
      </c>
      <c r="BX456" s="2">
        <v>41261</v>
      </c>
      <c r="BY456" s="2">
        <v>44332</v>
      </c>
      <c r="BZ456" t="s">
        <v>39</v>
      </c>
      <c r="CA456" t="s">
        <v>78</v>
      </c>
      <c r="CB456" s="5" t="s">
        <v>78</v>
      </c>
      <c r="CC456" s="6" t="s">
        <v>9</v>
      </c>
      <c r="CD456">
        <f t="shared" si="6"/>
        <v>8.4</v>
      </c>
    </row>
    <row r="457" spans="63:82">
      <c r="BK457" s="1">
        <v>41671</v>
      </c>
      <c r="BL457" t="s">
        <v>69</v>
      </c>
      <c r="BM457">
        <v>2</v>
      </c>
      <c r="BN457" t="s">
        <v>70</v>
      </c>
      <c r="BO457" s="4">
        <v>1030302</v>
      </c>
      <c r="BP457" s="4">
        <v>126521.08560000001</v>
      </c>
      <c r="BQ457" s="3">
        <v>0.12280000000000001</v>
      </c>
      <c r="BR457" s="7">
        <v>855.16434262948212</v>
      </c>
      <c r="BS457" s="4">
        <v>105.01418127490041</v>
      </c>
      <c r="BT457">
        <v>1204.8</v>
      </c>
      <c r="BU457" t="s">
        <v>44</v>
      </c>
      <c r="BV457" t="s">
        <v>72</v>
      </c>
      <c r="BW457" t="s">
        <v>71</v>
      </c>
      <c r="BX457" s="2">
        <v>41270</v>
      </c>
      <c r="BY457" s="2">
        <v>44325</v>
      </c>
      <c r="BZ457" t="s">
        <v>18</v>
      </c>
      <c r="CA457" t="s">
        <v>42</v>
      </c>
      <c r="CB457" s="5" t="s">
        <v>42</v>
      </c>
      <c r="CC457" s="6" t="s">
        <v>9</v>
      </c>
      <c r="CD457">
        <f t="shared" si="6"/>
        <v>8.4</v>
      </c>
    </row>
    <row r="458" spans="63:82">
      <c r="BK458" s="1">
        <v>41671</v>
      </c>
      <c r="BL458" t="s">
        <v>69</v>
      </c>
      <c r="BM458">
        <v>2</v>
      </c>
      <c r="BN458" t="s">
        <v>73</v>
      </c>
      <c r="BO458" s="4">
        <v>562935.6</v>
      </c>
      <c r="BP458" s="4">
        <v>94010.245199999976</v>
      </c>
      <c r="BQ458" s="3">
        <v>0.16699999999999995</v>
      </c>
      <c r="BR458" s="7">
        <v>658.86657303370782</v>
      </c>
      <c r="BS458" s="4">
        <v>110.03071769662918</v>
      </c>
      <c r="BT458">
        <v>854.4</v>
      </c>
      <c r="BU458" t="s">
        <v>44</v>
      </c>
      <c r="BV458" t="s">
        <v>72</v>
      </c>
      <c r="BW458" t="s">
        <v>71</v>
      </c>
      <c r="BX458" s="2">
        <v>41286</v>
      </c>
      <c r="BY458" s="2">
        <v>44325</v>
      </c>
      <c r="BZ458" t="s">
        <v>18</v>
      </c>
      <c r="CA458" t="s">
        <v>42</v>
      </c>
      <c r="CB458" s="5" t="s">
        <v>42</v>
      </c>
      <c r="CC458" s="6" t="s">
        <v>9</v>
      </c>
      <c r="CD458">
        <f t="shared" si="6"/>
        <v>8.3000000000000007</v>
      </c>
    </row>
    <row r="459" spans="63:82">
      <c r="BK459" s="1">
        <v>41671</v>
      </c>
      <c r="BL459" t="s">
        <v>69</v>
      </c>
      <c r="BM459">
        <v>2</v>
      </c>
      <c r="BN459" t="s">
        <v>267</v>
      </c>
      <c r="BO459" s="4">
        <v>373045.2</v>
      </c>
      <c r="BP459" s="4">
        <v>54016.944960000001</v>
      </c>
      <c r="BQ459" s="3">
        <v>0.14479999999999998</v>
      </c>
      <c r="BR459" s="7">
        <v>690.82444444444445</v>
      </c>
      <c r="BS459" s="4">
        <v>100.03137955555556</v>
      </c>
      <c r="BT459">
        <v>540</v>
      </c>
      <c r="BU459" t="s">
        <v>44</v>
      </c>
      <c r="BV459" t="s">
        <v>72</v>
      </c>
      <c r="BW459" t="s">
        <v>71</v>
      </c>
      <c r="BX459" s="2">
        <v>41402</v>
      </c>
      <c r="BY459" s="2">
        <v>44323</v>
      </c>
      <c r="BZ459" t="s">
        <v>24</v>
      </c>
      <c r="CA459" t="s">
        <v>42</v>
      </c>
      <c r="CB459" s="5" t="s">
        <v>42</v>
      </c>
      <c r="CC459" s="6" t="s">
        <v>9</v>
      </c>
      <c r="CD459">
        <f t="shared" si="6"/>
        <v>8</v>
      </c>
    </row>
    <row r="460" spans="63:82">
      <c r="BK460" s="1">
        <v>41671</v>
      </c>
      <c r="BL460" t="s">
        <v>69</v>
      </c>
      <c r="BM460">
        <v>2</v>
      </c>
      <c r="BN460" t="s">
        <v>77</v>
      </c>
      <c r="BO460" s="4">
        <v>480225.6</v>
      </c>
      <c r="BP460" s="4">
        <v>110788.04592000002</v>
      </c>
      <c r="BQ460" s="3">
        <v>0.23070000000000004</v>
      </c>
      <c r="BR460" s="7">
        <v>368.49723756906076</v>
      </c>
      <c r="BS460" s="4">
        <v>85.012312707182332</v>
      </c>
      <c r="BT460">
        <v>1303.2</v>
      </c>
      <c r="BU460" t="s">
        <v>44</v>
      </c>
      <c r="BV460" t="s">
        <v>72</v>
      </c>
      <c r="BW460" t="s">
        <v>71</v>
      </c>
      <c r="BX460" s="2">
        <v>41268</v>
      </c>
      <c r="BY460" s="2">
        <v>44325</v>
      </c>
      <c r="BZ460" t="s">
        <v>18</v>
      </c>
      <c r="CA460" t="s">
        <v>78</v>
      </c>
      <c r="CB460" s="5" t="s">
        <v>78</v>
      </c>
      <c r="CC460" s="6" t="s">
        <v>9</v>
      </c>
      <c r="CD460">
        <f t="shared" si="6"/>
        <v>8.4</v>
      </c>
    </row>
    <row r="461" spans="63:82">
      <c r="BK461" s="1">
        <v>41671</v>
      </c>
      <c r="BL461" t="s">
        <v>69</v>
      </c>
      <c r="BM461">
        <v>2</v>
      </c>
      <c r="BN461" t="s">
        <v>95</v>
      </c>
      <c r="BO461" s="4">
        <v>450204</v>
      </c>
      <c r="BP461" s="4">
        <v>140598.70920000001</v>
      </c>
      <c r="BQ461" s="3">
        <v>0.31230000000000002</v>
      </c>
      <c r="BR461" s="7">
        <v>290.15467904098995</v>
      </c>
      <c r="BS461" s="4">
        <v>90.615306264501172</v>
      </c>
      <c r="BT461">
        <v>1551.6</v>
      </c>
      <c r="BU461" t="s">
        <v>41</v>
      </c>
      <c r="BV461" t="s">
        <v>95</v>
      </c>
      <c r="BW461" t="s">
        <v>41</v>
      </c>
      <c r="BX461" s="2">
        <v>41338</v>
      </c>
      <c r="BY461" s="2">
        <v>44349</v>
      </c>
      <c r="BZ461" t="s">
        <v>39</v>
      </c>
      <c r="CA461" t="s">
        <v>83</v>
      </c>
      <c r="CB461" s="5" t="s">
        <v>83</v>
      </c>
      <c r="CC461" s="6" t="s">
        <v>9</v>
      </c>
      <c r="CD461">
        <f t="shared" si="6"/>
        <v>8.1999999999999993</v>
      </c>
    </row>
    <row r="462" spans="63:82">
      <c r="BK462" s="1">
        <v>41671</v>
      </c>
      <c r="BL462" t="s">
        <v>69</v>
      </c>
      <c r="BM462">
        <v>2</v>
      </c>
      <c r="BN462" t="s">
        <v>293</v>
      </c>
      <c r="BO462" s="4">
        <v>1050447.5999999999</v>
      </c>
      <c r="BP462" s="4">
        <v>81724.823279999997</v>
      </c>
      <c r="BQ462" s="3">
        <v>7.7800000000000008E-2</v>
      </c>
      <c r="BR462" s="7">
        <v>899.6639260020554</v>
      </c>
      <c r="BS462" s="4">
        <v>69.993853442959917</v>
      </c>
      <c r="BT462">
        <v>1167.5999999999999</v>
      </c>
      <c r="BU462" t="s">
        <v>44</v>
      </c>
      <c r="BV462" t="s">
        <v>72</v>
      </c>
      <c r="BW462" t="s">
        <v>71</v>
      </c>
      <c r="BX462" s="2">
        <v>41446</v>
      </c>
      <c r="BY462" s="2">
        <v>44487</v>
      </c>
      <c r="BZ462" t="s">
        <v>18</v>
      </c>
      <c r="CA462" t="s">
        <v>37</v>
      </c>
      <c r="CB462" s="5" t="s">
        <v>37</v>
      </c>
      <c r="CC462" s="6" t="s">
        <v>9</v>
      </c>
      <c r="CD462">
        <f t="shared" si="6"/>
        <v>8.3000000000000007</v>
      </c>
    </row>
    <row r="463" spans="63:82">
      <c r="BK463" s="1">
        <v>41671</v>
      </c>
      <c r="BL463" t="s">
        <v>69</v>
      </c>
      <c r="BM463">
        <v>2</v>
      </c>
      <c r="BN463" t="s">
        <v>296</v>
      </c>
      <c r="BO463" s="4">
        <v>791073.6</v>
      </c>
      <c r="BP463" s="4">
        <v>53397.468000000001</v>
      </c>
      <c r="BQ463" s="3">
        <v>6.7500000000000004E-2</v>
      </c>
      <c r="BR463" s="7">
        <v>1481.4112359550561</v>
      </c>
      <c r="BS463" s="4">
        <v>99.995258426966288</v>
      </c>
      <c r="BT463">
        <v>534</v>
      </c>
      <c r="BU463" t="s">
        <v>44</v>
      </c>
      <c r="BV463" t="s">
        <v>72</v>
      </c>
      <c r="BW463" t="s">
        <v>71</v>
      </c>
      <c r="BX463" s="2">
        <v>41514</v>
      </c>
      <c r="BY463" s="2">
        <v>44525</v>
      </c>
      <c r="BZ463" t="s">
        <v>18</v>
      </c>
      <c r="CA463" t="s">
        <v>208</v>
      </c>
      <c r="CB463" s="5" t="s">
        <v>208</v>
      </c>
      <c r="CC463" s="6" t="s">
        <v>9</v>
      </c>
      <c r="CD463">
        <f t="shared" si="6"/>
        <v>8.1999999999999993</v>
      </c>
    </row>
    <row r="464" spans="63:82">
      <c r="BK464" s="1">
        <v>41671</v>
      </c>
      <c r="BL464" t="s">
        <v>69</v>
      </c>
      <c r="BM464">
        <v>2</v>
      </c>
      <c r="BN464" t="s">
        <v>118</v>
      </c>
      <c r="BO464" s="4">
        <v>305722.8</v>
      </c>
      <c r="BP464" s="4">
        <v>47509.323120000008</v>
      </c>
      <c r="BQ464" s="3">
        <v>0.15540000000000004</v>
      </c>
      <c r="BR464" s="7">
        <v>643.35606060606062</v>
      </c>
      <c r="BS464" s="4">
        <v>99.977531818181845</v>
      </c>
      <c r="BT464">
        <v>475.2</v>
      </c>
      <c r="BU464" t="s">
        <v>44</v>
      </c>
      <c r="BV464" t="s">
        <v>72</v>
      </c>
      <c r="BW464" t="s">
        <v>71</v>
      </c>
      <c r="BX464" s="2">
        <v>41332</v>
      </c>
      <c r="BY464" s="2">
        <v>44301</v>
      </c>
      <c r="BZ464" t="s">
        <v>24</v>
      </c>
      <c r="CA464" t="s">
        <v>42</v>
      </c>
      <c r="CB464" s="5" t="s">
        <v>42</v>
      </c>
      <c r="CC464" s="6" t="s">
        <v>9</v>
      </c>
      <c r="CD464">
        <f t="shared" si="6"/>
        <v>8.1</v>
      </c>
    </row>
    <row r="465" spans="63:82">
      <c r="BK465" s="1">
        <v>41671</v>
      </c>
      <c r="BL465" t="s">
        <v>69</v>
      </c>
      <c r="BM465">
        <v>2</v>
      </c>
      <c r="BN465" t="s">
        <v>119</v>
      </c>
      <c r="BO465" s="4">
        <v>328346.39999999997</v>
      </c>
      <c r="BP465" s="4">
        <v>61761.957839999995</v>
      </c>
      <c r="BQ465" s="3">
        <v>0.18810000000000002</v>
      </c>
      <c r="BR465" s="7">
        <v>584.66239316239307</v>
      </c>
      <c r="BS465" s="4">
        <v>109.97499615384613</v>
      </c>
      <c r="BT465">
        <v>561.6</v>
      </c>
      <c r="BU465" t="s">
        <v>44</v>
      </c>
      <c r="BV465" t="s">
        <v>72</v>
      </c>
      <c r="BW465" t="s">
        <v>71</v>
      </c>
      <c r="BX465" s="2">
        <v>41327</v>
      </c>
      <c r="BY465" s="2">
        <v>44325</v>
      </c>
      <c r="BZ465" t="s">
        <v>18</v>
      </c>
      <c r="CA465" t="s">
        <v>42</v>
      </c>
      <c r="CB465" s="5" t="s">
        <v>42</v>
      </c>
      <c r="CC465" s="6" t="s">
        <v>9</v>
      </c>
      <c r="CD465">
        <f t="shared" si="6"/>
        <v>8.1999999999999993</v>
      </c>
    </row>
    <row r="466" spans="63:82">
      <c r="BK466" s="1">
        <v>41671</v>
      </c>
      <c r="BL466" t="s">
        <v>69</v>
      </c>
      <c r="BM466">
        <v>2</v>
      </c>
      <c r="BN466" t="s">
        <v>120</v>
      </c>
      <c r="BO466" s="4">
        <v>592496.15999999992</v>
      </c>
      <c r="BP466" s="4">
        <v>77794.745807999992</v>
      </c>
      <c r="BQ466" s="3">
        <v>0.1313</v>
      </c>
      <c r="BR466" s="7">
        <v>359.08858181818175</v>
      </c>
      <c r="BS466" s="4">
        <v>47.148330792727265</v>
      </c>
      <c r="BT466">
        <v>1650</v>
      </c>
      <c r="BU466" t="s">
        <v>44</v>
      </c>
      <c r="BV466" t="s">
        <v>72</v>
      </c>
      <c r="BW466" t="s">
        <v>71</v>
      </c>
      <c r="BX466" s="2">
        <v>41261</v>
      </c>
      <c r="BY466" s="2">
        <v>44332</v>
      </c>
      <c r="BZ466" t="s">
        <v>39</v>
      </c>
      <c r="CA466" t="s">
        <v>78</v>
      </c>
      <c r="CB466" s="5" t="s">
        <v>78</v>
      </c>
      <c r="CC466" s="6" t="s">
        <v>9</v>
      </c>
      <c r="CD466">
        <f t="shared" ref="CD466:CD529" si="7">ROUND(INT(BY466-BX466)/365,1)</f>
        <v>8.4</v>
      </c>
    </row>
    <row r="467" spans="63:82">
      <c r="BK467" s="1">
        <v>41699</v>
      </c>
      <c r="BL467" t="s">
        <v>69</v>
      </c>
      <c r="BM467">
        <v>2</v>
      </c>
      <c r="BN467" t="s">
        <v>70</v>
      </c>
      <c r="BO467" s="4">
        <v>1085821.2</v>
      </c>
      <c r="BP467" s="4">
        <v>126498.1698</v>
      </c>
      <c r="BQ467" s="3">
        <v>0.11650000000000001</v>
      </c>
      <c r="BR467" s="7">
        <v>901.24601593625493</v>
      </c>
      <c r="BS467" s="4">
        <v>104.99516085657372</v>
      </c>
      <c r="BT467">
        <v>1204.8</v>
      </c>
      <c r="BU467" t="s">
        <v>44</v>
      </c>
      <c r="BV467" t="s">
        <v>72</v>
      </c>
      <c r="BW467" t="s">
        <v>71</v>
      </c>
      <c r="BX467" s="2">
        <v>41270</v>
      </c>
      <c r="BY467" s="2">
        <v>44325</v>
      </c>
      <c r="BZ467" t="s">
        <v>18</v>
      </c>
      <c r="CA467" t="s">
        <v>42</v>
      </c>
      <c r="CB467" s="5" t="s">
        <v>42</v>
      </c>
      <c r="CC467" s="6" t="s">
        <v>9</v>
      </c>
      <c r="CD467">
        <f t="shared" si="7"/>
        <v>8.4</v>
      </c>
    </row>
    <row r="468" spans="63:82">
      <c r="BK468" s="1">
        <v>41699</v>
      </c>
      <c r="BL468" t="s">
        <v>69</v>
      </c>
      <c r="BM468">
        <v>2</v>
      </c>
      <c r="BN468" t="s">
        <v>73</v>
      </c>
      <c r="BO468" s="4">
        <v>788979.6</v>
      </c>
      <c r="BP468" s="4">
        <v>93967.470360000007</v>
      </c>
      <c r="BQ468" s="3">
        <v>0.11910000000000001</v>
      </c>
      <c r="BR468" s="7">
        <v>923.43117977528095</v>
      </c>
      <c r="BS468" s="4">
        <v>109.98065351123597</v>
      </c>
      <c r="BT468">
        <v>854.4</v>
      </c>
      <c r="BU468" t="s">
        <v>44</v>
      </c>
      <c r="BV468" t="s">
        <v>72</v>
      </c>
      <c r="BW468" t="s">
        <v>71</v>
      </c>
      <c r="BX468" s="2">
        <v>41286</v>
      </c>
      <c r="BY468" s="2">
        <v>44325</v>
      </c>
      <c r="BZ468" t="s">
        <v>18</v>
      </c>
      <c r="CA468" t="s">
        <v>42</v>
      </c>
      <c r="CB468" s="5" t="s">
        <v>42</v>
      </c>
      <c r="CC468" s="6" t="s">
        <v>9</v>
      </c>
      <c r="CD468">
        <f t="shared" si="7"/>
        <v>8.3000000000000007</v>
      </c>
    </row>
    <row r="469" spans="63:82">
      <c r="BK469" s="1">
        <v>41699</v>
      </c>
      <c r="BL469" t="s">
        <v>69</v>
      </c>
      <c r="BM469">
        <v>2</v>
      </c>
      <c r="BN469" t="s">
        <v>267</v>
      </c>
      <c r="BO469" s="4">
        <v>419991.6</v>
      </c>
      <c r="BP469" s="4">
        <v>54010.919759999997</v>
      </c>
      <c r="BQ469" s="3">
        <v>0.12859999999999999</v>
      </c>
      <c r="BR469" s="7">
        <v>777.76222222222214</v>
      </c>
      <c r="BS469" s="4">
        <v>100.02022177777778</v>
      </c>
      <c r="BT469">
        <v>540</v>
      </c>
      <c r="BU469" t="s">
        <v>44</v>
      </c>
      <c r="BV469" t="s">
        <v>72</v>
      </c>
      <c r="BW469" t="s">
        <v>71</v>
      </c>
      <c r="BX469" s="2">
        <v>41402</v>
      </c>
      <c r="BY469" s="2">
        <v>44323</v>
      </c>
      <c r="BZ469" t="s">
        <v>24</v>
      </c>
      <c r="CA469" t="s">
        <v>42</v>
      </c>
      <c r="CB469" s="5" t="s">
        <v>42</v>
      </c>
      <c r="CC469" s="6" t="s">
        <v>9</v>
      </c>
      <c r="CD469">
        <f t="shared" si="7"/>
        <v>8</v>
      </c>
    </row>
    <row r="470" spans="63:82">
      <c r="BK470" s="1">
        <v>41699</v>
      </c>
      <c r="BL470" t="s">
        <v>69</v>
      </c>
      <c r="BM470">
        <v>2</v>
      </c>
      <c r="BN470" t="s">
        <v>77</v>
      </c>
      <c r="BO470" s="4">
        <v>532966.79999999993</v>
      </c>
      <c r="BP470" s="4">
        <v>110750.50104000002</v>
      </c>
      <c r="BQ470" s="3">
        <v>0.20780000000000007</v>
      </c>
      <c r="BR470" s="7">
        <v>408.96777163904227</v>
      </c>
      <c r="BS470" s="4">
        <v>84.983502946593006</v>
      </c>
      <c r="BT470">
        <v>1303.2</v>
      </c>
      <c r="BU470" t="s">
        <v>44</v>
      </c>
      <c r="BV470" t="s">
        <v>72</v>
      </c>
      <c r="BW470" t="s">
        <v>71</v>
      </c>
      <c r="BX470" s="2">
        <v>41268</v>
      </c>
      <c r="BY470" s="2">
        <v>44325</v>
      </c>
      <c r="BZ470" t="s">
        <v>18</v>
      </c>
      <c r="CA470" t="s">
        <v>78</v>
      </c>
      <c r="CB470" s="5" t="s">
        <v>78</v>
      </c>
      <c r="CC470" s="6" t="s">
        <v>9</v>
      </c>
      <c r="CD470">
        <f t="shared" si="7"/>
        <v>8.4</v>
      </c>
    </row>
    <row r="471" spans="63:82">
      <c r="BK471" s="1">
        <v>41699</v>
      </c>
      <c r="BL471" t="s">
        <v>69</v>
      </c>
      <c r="BM471">
        <v>2</v>
      </c>
      <c r="BN471" t="s">
        <v>95</v>
      </c>
      <c r="BO471" s="4">
        <v>464174.39999999997</v>
      </c>
      <c r="BP471" s="4">
        <v>142547.95823999998</v>
      </c>
      <c r="BQ471" s="3">
        <v>0.30709999999999998</v>
      </c>
      <c r="BR471" s="7">
        <v>299.15854601701471</v>
      </c>
      <c r="BS471" s="4">
        <v>91.871589481825211</v>
      </c>
      <c r="BT471">
        <v>1551.6</v>
      </c>
      <c r="BU471" t="s">
        <v>41</v>
      </c>
      <c r="BV471" t="s">
        <v>95</v>
      </c>
      <c r="BW471" t="s">
        <v>41</v>
      </c>
      <c r="BX471" s="2">
        <v>41338</v>
      </c>
      <c r="BY471" s="2">
        <v>44349</v>
      </c>
      <c r="BZ471" t="s">
        <v>39</v>
      </c>
      <c r="CA471" t="s">
        <v>83</v>
      </c>
      <c r="CB471" s="5" t="s">
        <v>83</v>
      </c>
      <c r="CC471" s="6" t="s">
        <v>9</v>
      </c>
      <c r="CD471">
        <f t="shared" si="7"/>
        <v>8.1999999999999993</v>
      </c>
    </row>
    <row r="472" spans="63:82">
      <c r="BK472" s="1">
        <v>41699</v>
      </c>
      <c r="BL472" t="s">
        <v>69</v>
      </c>
      <c r="BM472">
        <v>2</v>
      </c>
      <c r="BN472" t="s">
        <v>293</v>
      </c>
      <c r="BO472" s="4">
        <v>887941.2</v>
      </c>
      <c r="BP472" s="4">
        <v>81690.590400000016</v>
      </c>
      <c r="BQ472" s="3">
        <v>9.2000000000000026E-2</v>
      </c>
      <c r="BR472" s="7">
        <v>760.48406988694762</v>
      </c>
      <c r="BS472" s="4">
        <v>69.964534429599198</v>
      </c>
      <c r="BT472">
        <v>1167.5999999999999</v>
      </c>
      <c r="BU472" t="s">
        <v>44</v>
      </c>
      <c r="BV472" t="s">
        <v>72</v>
      </c>
      <c r="BW472" t="s">
        <v>71</v>
      </c>
      <c r="BX472" s="2">
        <v>41446</v>
      </c>
      <c r="BY472" s="2">
        <v>44487</v>
      </c>
      <c r="BZ472" t="s">
        <v>18</v>
      </c>
      <c r="CA472" t="s">
        <v>37</v>
      </c>
      <c r="CB472" s="5" t="s">
        <v>37</v>
      </c>
      <c r="CC472" s="6" t="s">
        <v>9</v>
      </c>
      <c r="CD472">
        <f t="shared" si="7"/>
        <v>8.3000000000000007</v>
      </c>
    </row>
    <row r="473" spans="63:82">
      <c r="BK473" s="1">
        <v>41699</v>
      </c>
      <c r="BL473" t="s">
        <v>69</v>
      </c>
      <c r="BM473">
        <v>2</v>
      </c>
      <c r="BN473" t="s">
        <v>296</v>
      </c>
      <c r="BO473" s="4">
        <v>1285346.52</v>
      </c>
      <c r="BP473" s="4">
        <v>64267.326000000008</v>
      </c>
      <c r="BQ473" s="3">
        <v>0.05</v>
      </c>
      <c r="BR473" s="7">
        <v>2407.0159550561798</v>
      </c>
      <c r="BS473" s="4">
        <v>120.350797752809</v>
      </c>
      <c r="BT473">
        <v>534</v>
      </c>
      <c r="BU473" t="s">
        <v>44</v>
      </c>
      <c r="BV473" t="s">
        <v>72</v>
      </c>
      <c r="BW473" t="s">
        <v>71</v>
      </c>
      <c r="BX473" s="2">
        <v>41514</v>
      </c>
      <c r="BY473" s="2">
        <v>44525</v>
      </c>
      <c r="BZ473" t="s">
        <v>18</v>
      </c>
      <c r="CA473" t="s">
        <v>208</v>
      </c>
      <c r="CB473" s="5" t="s">
        <v>208</v>
      </c>
      <c r="CC473" s="6" t="s">
        <v>9</v>
      </c>
      <c r="CD473">
        <f t="shared" si="7"/>
        <v>8.1999999999999993</v>
      </c>
    </row>
    <row r="474" spans="63:82">
      <c r="BK474" s="1">
        <v>41699</v>
      </c>
      <c r="BL474" t="s">
        <v>69</v>
      </c>
      <c r="BM474">
        <v>2</v>
      </c>
      <c r="BN474" t="s">
        <v>306</v>
      </c>
      <c r="BO474" s="4">
        <v>706267.2</v>
      </c>
      <c r="BP474" s="4">
        <v>55795.108799999995</v>
      </c>
      <c r="BQ474" s="3">
        <v>7.9000000000000001E-2</v>
      </c>
      <c r="BR474" s="7">
        <v>1265.7118279569891</v>
      </c>
      <c r="BS474" s="4">
        <v>99.991234408602139</v>
      </c>
      <c r="BT474">
        <v>558</v>
      </c>
      <c r="BU474" t="s">
        <v>44</v>
      </c>
      <c r="BV474" t="s">
        <v>72</v>
      </c>
      <c r="BW474" t="s">
        <v>71</v>
      </c>
      <c r="BX474" s="2">
        <v>41567</v>
      </c>
      <c r="BY474" s="2">
        <v>44578</v>
      </c>
      <c r="BZ474" t="s">
        <v>18</v>
      </c>
      <c r="CA474" t="s">
        <v>208</v>
      </c>
      <c r="CB474" s="5" t="s">
        <v>208</v>
      </c>
      <c r="CC474" s="6" t="s">
        <v>9</v>
      </c>
      <c r="CD474">
        <f t="shared" si="7"/>
        <v>8.1999999999999993</v>
      </c>
    </row>
    <row r="475" spans="63:82">
      <c r="BK475" s="1">
        <v>41699</v>
      </c>
      <c r="BL475" t="s">
        <v>69</v>
      </c>
      <c r="BM475">
        <v>2</v>
      </c>
      <c r="BN475" t="s">
        <v>118</v>
      </c>
      <c r="BO475" s="4">
        <v>394892.39999999997</v>
      </c>
      <c r="BP475" s="4">
        <v>47505.555720000011</v>
      </c>
      <c r="BQ475" s="3">
        <v>0.12030000000000005</v>
      </c>
      <c r="BR475" s="7">
        <v>831.00252525252517</v>
      </c>
      <c r="BS475" s="4">
        <v>99.96960378787881</v>
      </c>
      <c r="BT475">
        <v>475.2</v>
      </c>
      <c r="BU475" t="s">
        <v>44</v>
      </c>
      <c r="BV475" t="s">
        <v>72</v>
      </c>
      <c r="BW475" t="s">
        <v>71</v>
      </c>
      <c r="BX475" s="2">
        <v>41332</v>
      </c>
      <c r="BY475" s="2">
        <v>44325</v>
      </c>
      <c r="BZ475" t="s">
        <v>24</v>
      </c>
      <c r="CA475" t="s">
        <v>42</v>
      </c>
      <c r="CB475" s="5" t="s">
        <v>42</v>
      </c>
      <c r="CC475" s="6" t="s">
        <v>9</v>
      </c>
      <c r="CD475">
        <f t="shared" si="7"/>
        <v>8.1999999999999993</v>
      </c>
    </row>
    <row r="476" spans="63:82">
      <c r="BK476" s="1">
        <v>41699</v>
      </c>
      <c r="BL476" t="s">
        <v>69</v>
      </c>
      <c r="BM476">
        <v>2</v>
      </c>
      <c r="BN476" t="s">
        <v>119</v>
      </c>
      <c r="BO476" s="4">
        <v>361016.39999999997</v>
      </c>
      <c r="BP476" s="4">
        <v>61769.906039999994</v>
      </c>
      <c r="BQ476" s="3">
        <v>0.1711</v>
      </c>
      <c r="BR476" s="7">
        <v>642.83547008546998</v>
      </c>
      <c r="BS476" s="4">
        <v>109.98914893162392</v>
      </c>
      <c r="BT476">
        <v>561.6</v>
      </c>
      <c r="BU476" t="s">
        <v>44</v>
      </c>
      <c r="BV476" t="s">
        <v>72</v>
      </c>
      <c r="BW476" t="s">
        <v>71</v>
      </c>
      <c r="BX476" s="2">
        <v>41327</v>
      </c>
      <c r="BY476" s="2">
        <v>44325</v>
      </c>
      <c r="BZ476" t="s">
        <v>18</v>
      </c>
      <c r="CA476" t="s">
        <v>42</v>
      </c>
      <c r="CB476" s="5" t="s">
        <v>42</v>
      </c>
      <c r="CC476" s="6" t="s">
        <v>9</v>
      </c>
      <c r="CD476">
        <f t="shared" si="7"/>
        <v>8.1999999999999993</v>
      </c>
    </row>
    <row r="477" spans="63:82">
      <c r="BK477" s="1">
        <v>41699</v>
      </c>
      <c r="BL477" t="s">
        <v>69</v>
      </c>
      <c r="BM477">
        <v>2</v>
      </c>
      <c r="BN477" t="s">
        <v>120</v>
      </c>
      <c r="BO477" s="4">
        <v>517450.08</v>
      </c>
      <c r="BP477" s="4">
        <v>72546.50121599999</v>
      </c>
      <c r="BQ477" s="3">
        <v>0.14019999999999996</v>
      </c>
      <c r="BR477" s="7">
        <v>313.60610909090911</v>
      </c>
      <c r="BS477" s="4">
        <v>43.967576494545447</v>
      </c>
      <c r="BT477">
        <v>1650</v>
      </c>
      <c r="BU477" t="s">
        <v>44</v>
      </c>
      <c r="BV477" t="s">
        <v>72</v>
      </c>
      <c r="BW477" t="s">
        <v>71</v>
      </c>
      <c r="BX477" s="2">
        <v>41261</v>
      </c>
      <c r="BY477" s="2">
        <v>44332</v>
      </c>
      <c r="BZ477" t="s">
        <v>39</v>
      </c>
      <c r="CA477" t="s">
        <v>78</v>
      </c>
      <c r="CB477" s="5" t="s">
        <v>78</v>
      </c>
      <c r="CC477" s="6" t="s">
        <v>9</v>
      </c>
      <c r="CD477">
        <f t="shared" si="7"/>
        <v>8.4</v>
      </c>
    </row>
    <row r="478" spans="63:82">
      <c r="BK478" s="1">
        <v>41730</v>
      </c>
      <c r="BL478" t="s">
        <v>69</v>
      </c>
      <c r="BM478">
        <v>2</v>
      </c>
      <c r="BN478" t="s">
        <v>70</v>
      </c>
      <c r="BO478" s="4">
        <v>1016252.3999999999</v>
      </c>
      <c r="BP478" s="4">
        <v>126523.4238</v>
      </c>
      <c r="BQ478" s="3">
        <v>0.12450000000000001</v>
      </c>
      <c r="BR478" s="7">
        <v>843.50298804780869</v>
      </c>
      <c r="BS478" s="4">
        <v>105.01612201195221</v>
      </c>
      <c r="BT478">
        <v>1204.8</v>
      </c>
      <c r="BU478" t="s">
        <v>44</v>
      </c>
      <c r="BV478" t="s">
        <v>72</v>
      </c>
      <c r="BW478" t="s">
        <v>71</v>
      </c>
      <c r="BX478" s="2">
        <v>41270</v>
      </c>
      <c r="BY478" s="2">
        <v>44325</v>
      </c>
      <c r="BZ478" t="s">
        <v>18</v>
      </c>
      <c r="CA478" t="s">
        <v>42</v>
      </c>
      <c r="CB478" s="5" t="s">
        <v>42</v>
      </c>
      <c r="CC478" s="6" t="s">
        <v>9</v>
      </c>
      <c r="CD478">
        <f t="shared" si="7"/>
        <v>8.4</v>
      </c>
    </row>
    <row r="479" spans="63:82">
      <c r="BK479" s="1">
        <v>41730</v>
      </c>
      <c r="BL479" t="s">
        <v>69</v>
      </c>
      <c r="BM479">
        <v>2</v>
      </c>
      <c r="BN479" t="s">
        <v>73</v>
      </c>
      <c r="BO479" s="4">
        <v>557792.4</v>
      </c>
      <c r="BP479" s="4">
        <v>93988.019400000005</v>
      </c>
      <c r="BQ479" s="3">
        <v>0.16850000000000001</v>
      </c>
      <c r="BR479" s="7">
        <v>652.84691011235964</v>
      </c>
      <c r="BS479" s="4">
        <v>110.0047043539326</v>
      </c>
      <c r="BT479">
        <v>854.4</v>
      </c>
      <c r="BU479" t="s">
        <v>44</v>
      </c>
      <c r="BV479" t="s">
        <v>72</v>
      </c>
      <c r="BW479" t="s">
        <v>71</v>
      </c>
      <c r="BX479" s="2">
        <v>41286</v>
      </c>
      <c r="BY479" s="2">
        <v>44325</v>
      </c>
      <c r="BZ479" t="s">
        <v>18</v>
      </c>
      <c r="CA479" t="s">
        <v>42</v>
      </c>
      <c r="CB479" s="5" t="s">
        <v>42</v>
      </c>
      <c r="CC479" s="6" t="s">
        <v>9</v>
      </c>
      <c r="CD479">
        <f t="shared" si="7"/>
        <v>8.3000000000000007</v>
      </c>
    </row>
    <row r="480" spans="63:82">
      <c r="BK480" s="1">
        <v>41730</v>
      </c>
      <c r="BL480" t="s">
        <v>69</v>
      </c>
      <c r="BM480">
        <v>2</v>
      </c>
      <c r="BN480" t="s">
        <v>267</v>
      </c>
      <c r="BO480" s="4">
        <v>328444.79999999999</v>
      </c>
      <c r="BP480" s="4">
        <v>53996.325120000001</v>
      </c>
      <c r="BQ480" s="3">
        <v>0.16440000000000002</v>
      </c>
      <c r="BR480" s="7">
        <v>608.23111111111109</v>
      </c>
      <c r="BS480" s="4">
        <v>99.993194666666668</v>
      </c>
      <c r="BT480">
        <v>540</v>
      </c>
      <c r="BU480" t="s">
        <v>44</v>
      </c>
      <c r="BV480" t="s">
        <v>72</v>
      </c>
      <c r="BW480" t="s">
        <v>71</v>
      </c>
      <c r="BX480" s="2">
        <v>41402</v>
      </c>
      <c r="BY480" s="2">
        <v>44323</v>
      </c>
      <c r="BZ480" t="s">
        <v>24</v>
      </c>
      <c r="CA480" t="s">
        <v>42</v>
      </c>
      <c r="CB480" s="5" t="s">
        <v>42</v>
      </c>
      <c r="CC480" s="6" t="s">
        <v>9</v>
      </c>
      <c r="CD480">
        <f t="shared" si="7"/>
        <v>8</v>
      </c>
    </row>
    <row r="481" spans="63:82">
      <c r="BK481" s="1">
        <v>41730</v>
      </c>
      <c r="BL481" t="s">
        <v>69</v>
      </c>
      <c r="BM481">
        <v>2</v>
      </c>
      <c r="BN481" t="s">
        <v>77</v>
      </c>
      <c r="BO481" s="4">
        <v>660816</v>
      </c>
      <c r="BP481" s="4">
        <v>110752.76160000001</v>
      </c>
      <c r="BQ481" s="3">
        <v>0.16760000000000003</v>
      </c>
      <c r="BR481" s="7">
        <v>507.0718232044199</v>
      </c>
      <c r="BS481" s="4">
        <v>84.985237569060786</v>
      </c>
      <c r="BT481">
        <v>1303.2</v>
      </c>
      <c r="BU481" t="s">
        <v>44</v>
      </c>
      <c r="BV481" t="s">
        <v>72</v>
      </c>
      <c r="BW481" t="s">
        <v>71</v>
      </c>
      <c r="BX481" s="2">
        <v>41268</v>
      </c>
      <c r="BY481" s="2">
        <v>44325</v>
      </c>
      <c r="BZ481" t="s">
        <v>18</v>
      </c>
      <c r="CA481" t="s">
        <v>78</v>
      </c>
      <c r="CB481" s="5" t="s">
        <v>78</v>
      </c>
      <c r="CC481" s="6" t="s">
        <v>9</v>
      </c>
      <c r="CD481">
        <f t="shared" si="7"/>
        <v>8.4</v>
      </c>
    </row>
    <row r="482" spans="63:82">
      <c r="BK482" s="1">
        <v>41730</v>
      </c>
      <c r="BL482" t="s">
        <v>69</v>
      </c>
      <c r="BM482">
        <v>2</v>
      </c>
      <c r="BN482" t="s">
        <v>95</v>
      </c>
      <c r="BO482" s="4">
        <v>552750</v>
      </c>
      <c r="BP482" s="4">
        <v>154991.09999999998</v>
      </c>
      <c r="BQ482" s="3">
        <v>0.28039999999999998</v>
      </c>
      <c r="BR482" s="7">
        <v>356.24516627996911</v>
      </c>
      <c r="BS482" s="4">
        <v>99.891144624903319</v>
      </c>
      <c r="BT482">
        <v>1551.6</v>
      </c>
      <c r="BU482" t="s">
        <v>41</v>
      </c>
      <c r="BV482" t="s">
        <v>95</v>
      </c>
      <c r="BW482" t="s">
        <v>41</v>
      </c>
      <c r="BX482" s="2">
        <v>41338</v>
      </c>
      <c r="BY482" s="2">
        <v>44349</v>
      </c>
      <c r="BZ482" t="s">
        <v>39</v>
      </c>
      <c r="CA482" t="s">
        <v>83</v>
      </c>
      <c r="CB482" s="5" t="s">
        <v>83</v>
      </c>
      <c r="CC482" s="6" t="s">
        <v>9</v>
      </c>
      <c r="CD482">
        <f t="shared" si="7"/>
        <v>8.1999999999999993</v>
      </c>
    </row>
    <row r="483" spans="63:82">
      <c r="BK483" s="1">
        <v>41730</v>
      </c>
      <c r="BL483" t="s">
        <v>69</v>
      </c>
      <c r="BM483">
        <v>2</v>
      </c>
      <c r="BN483" t="s">
        <v>293</v>
      </c>
      <c r="BO483" s="4">
        <v>883012.79999999993</v>
      </c>
      <c r="BP483" s="4">
        <v>81766.985279999994</v>
      </c>
      <c r="BQ483" s="3">
        <v>9.2600000000000002E-2</v>
      </c>
      <c r="BR483" s="7">
        <v>756.26310380267216</v>
      </c>
      <c r="BS483" s="4">
        <v>70.029963412127444</v>
      </c>
      <c r="BT483">
        <v>1167.5999999999999</v>
      </c>
      <c r="BU483" t="s">
        <v>44</v>
      </c>
      <c r="BV483" t="s">
        <v>72</v>
      </c>
      <c r="BW483" t="s">
        <v>71</v>
      </c>
      <c r="BX483" s="2">
        <v>41446</v>
      </c>
      <c r="BY483" s="2">
        <v>44487</v>
      </c>
      <c r="BZ483" t="s">
        <v>18</v>
      </c>
      <c r="CA483" t="s">
        <v>37</v>
      </c>
      <c r="CB483" s="5" t="s">
        <v>37</v>
      </c>
      <c r="CC483" s="6" t="s">
        <v>9</v>
      </c>
      <c r="CD483">
        <f t="shared" si="7"/>
        <v>8.3000000000000007</v>
      </c>
    </row>
    <row r="484" spans="63:82">
      <c r="BK484" s="1">
        <v>41730</v>
      </c>
      <c r="BL484" t="s">
        <v>69</v>
      </c>
      <c r="BM484">
        <v>2</v>
      </c>
      <c r="BN484" t="s">
        <v>296</v>
      </c>
      <c r="BO484" s="4">
        <v>1346857.2</v>
      </c>
      <c r="BP484" s="4">
        <v>67342.86</v>
      </c>
      <c r="BQ484" s="3">
        <v>0.05</v>
      </c>
      <c r="BR484" s="7">
        <v>2522.2044943820224</v>
      </c>
      <c r="BS484" s="4">
        <v>126.11022471910113</v>
      </c>
      <c r="BT484">
        <v>534</v>
      </c>
      <c r="BU484" t="s">
        <v>44</v>
      </c>
      <c r="BV484" t="s">
        <v>72</v>
      </c>
      <c r="BW484" t="s">
        <v>71</v>
      </c>
      <c r="BX484" s="2">
        <v>41514</v>
      </c>
      <c r="BY484" s="2">
        <v>44525</v>
      </c>
      <c r="BZ484" t="s">
        <v>18</v>
      </c>
      <c r="CA484" t="s">
        <v>208</v>
      </c>
      <c r="CB484" s="5" t="s">
        <v>208</v>
      </c>
      <c r="CC484" s="6" t="s">
        <v>9</v>
      </c>
      <c r="CD484">
        <f t="shared" si="7"/>
        <v>8.1999999999999993</v>
      </c>
    </row>
    <row r="485" spans="63:82">
      <c r="BK485" s="1">
        <v>41730</v>
      </c>
      <c r="BL485" t="s">
        <v>69</v>
      </c>
      <c r="BM485">
        <v>2</v>
      </c>
      <c r="BN485" t="s">
        <v>306</v>
      </c>
      <c r="BO485" s="4">
        <v>652718.4</v>
      </c>
      <c r="BP485" s="4">
        <v>55807.423199999997</v>
      </c>
      <c r="BQ485" s="3">
        <v>8.5499999999999993E-2</v>
      </c>
      <c r="BR485" s="7">
        <v>1169.7462365591398</v>
      </c>
      <c r="BS485" s="4">
        <v>100.01330322580645</v>
      </c>
      <c r="BT485">
        <v>558</v>
      </c>
      <c r="BU485" t="s">
        <v>44</v>
      </c>
      <c r="BV485" t="s">
        <v>72</v>
      </c>
      <c r="BW485" t="s">
        <v>71</v>
      </c>
      <c r="BX485" s="2">
        <v>41567</v>
      </c>
      <c r="BY485" s="2">
        <v>44578</v>
      </c>
      <c r="BZ485" t="s">
        <v>18</v>
      </c>
      <c r="CA485" t="s">
        <v>208</v>
      </c>
      <c r="CB485" s="5" t="s">
        <v>208</v>
      </c>
      <c r="CC485" s="6" t="s">
        <v>9</v>
      </c>
      <c r="CD485">
        <f t="shared" si="7"/>
        <v>8.1999999999999993</v>
      </c>
    </row>
    <row r="486" spans="63:82">
      <c r="BK486" s="1">
        <v>41730</v>
      </c>
      <c r="BL486" t="s">
        <v>69</v>
      </c>
      <c r="BM486">
        <v>2</v>
      </c>
      <c r="BN486" t="s">
        <v>118</v>
      </c>
      <c r="BO486" s="4">
        <v>336162</v>
      </c>
      <c r="BP486" s="4">
        <v>61786.575599999989</v>
      </c>
      <c r="BQ486" s="3">
        <v>0.18379999999999996</v>
      </c>
      <c r="BR486" s="7">
        <v>707.41161616161617</v>
      </c>
      <c r="BS486" s="4">
        <v>130.02225505050504</v>
      </c>
      <c r="BT486">
        <v>475.2</v>
      </c>
      <c r="BU486" t="s">
        <v>44</v>
      </c>
      <c r="BV486" t="s">
        <v>72</v>
      </c>
      <c r="BW486" t="s">
        <v>71</v>
      </c>
      <c r="BX486" s="2">
        <v>41332</v>
      </c>
      <c r="BY486" s="2">
        <v>44325</v>
      </c>
      <c r="BZ486" t="s">
        <v>24</v>
      </c>
      <c r="CA486" t="s">
        <v>42</v>
      </c>
      <c r="CB486" s="5" t="s">
        <v>42</v>
      </c>
      <c r="CC486" s="6" t="s">
        <v>9</v>
      </c>
      <c r="CD486">
        <f t="shared" si="7"/>
        <v>8.1999999999999993</v>
      </c>
    </row>
    <row r="487" spans="63:82">
      <c r="BK487" s="1">
        <v>41730</v>
      </c>
      <c r="BL487" t="s">
        <v>69</v>
      </c>
      <c r="BM487">
        <v>2</v>
      </c>
      <c r="BN487" t="s">
        <v>119</v>
      </c>
      <c r="BO487" s="4">
        <v>361599.6</v>
      </c>
      <c r="BP487" s="4">
        <v>61761.21168</v>
      </c>
      <c r="BQ487" s="3">
        <v>0.17080000000000001</v>
      </c>
      <c r="BR487" s="7">
        <v>643.87393162393153</v>
      </c>
      <c r="BS487" s="4">
        <v>109.97366752136752</v>
      </c>
      <c r="BT487">
        <v>561.6</v>
      </c>
      <c r="BU487" t="s">
        <v>44</v>
      </c>
      <c r="BV487" t="s">
        <v>72</v>
      </c>
      <c r="BW487" t="s">
        <v>71</v>
      </c>
      <c r="BX487" s="2">
        <v>41327</v>
      </c>
      <c r="BY487" s="2">
        <v>44325</v>
      </c>
      <c r="BZ487" t="s">
        <v>18</v>
      </c>
      <c r="CA487" t="s">
        <v>42</v>
      </c>
      <c r="CB487" s="5" t="s">
        <v>42</v>
      </c>
      <c r="CC487" s="6" t="s">
        <v>9</v>
      </c>
      <c r="CD487">
        <f t="shared" si="7"/>
        <v>8.1999999999999993</v>
      </c>
    </row>
    <row r="488" spans="63:82">
      <c r="BK488" s="1">
        <v>41730</v>
      </c>
      <c r="BL488" t="s">
        <v>69</v>
      </c>
      <c r="BM488">
        <v>2</v>
      </c>
      <c r="BN488" t="s">
        <v>120</v>
      </c>
      <c r="BO488" s="4">
        <v>385198.99200000003</v>
      </c>
      <c r="BP488" s="4">
        <v>63249.674486400007</v>
      </c>
      <c r="BQ488" s="3">
        <v>0.16420000000000001</v>
      </c>
      <c r="BR488" s="7">
        <v>233.45393454545456</v>
      </c>
      <c r="BS488" s="4">
        <v>38.333136052363642</v>
      </c>
      <c r="BT488">
        <v>1650</v>
      </c>
      <c r="BU488" t="s">
        <v>44</v>
      </c>
      <c r="BV488" t="s">
        <v>72</v>
      </c>
      <c r="BW488" t="s">
        <v>71</v>
      </c>
      <c r="BX488" s="2">
        <v>41261</v>
      </c>
      <c r="BY488" s="2">
        <v>44332</v>
      </c>
      <c r="BZ488" t="s">
        <v>39</v>
      </c>
      <c r="CA488" t="s">
        <v>78</v>
      </c>
      <c r="CB488" s="5" t="s">
        <v>78</v>
      </c>
      <c r="CC488" s="6" t="s">
        <v>9</v>
      </c>
      <c r="CD488">
        <f t="shared" si="7"/>
        <v>8.4</v>
      </c>
    </row>
    <row r="489" spans="63:82">
      <c r="BK489" s="1">
        <v>41760</v>
      </c>
      <c r="BL489" t="s">
        <v>69</v>
      </c>
      <c r="BM489">
        <v>2</v>
      </c>
      <c r="BN489" t="s">
        <v>70</v>
      </c>
      <c r="BO489" s="4">
        <v>960010.79999999993</v>
      </c>
      <c r="BP489" s="4">
        <v>126529.42343999998</v>
      </c>
      <c r="BQ489" s="3">
        <v>0.1318</v>
      </c>
      <c r="BR489" s="7">
        <v>796.82171314741038</v>
      </c>
      <c r="BS489" s="4">
        <v>105.02110179282867</v>
      </c>
      <c r="BT489">
        <v>1204.8</v>
      </c>
      <c r="BU489" t="s">
        <v>44</v>
      </c>
      <c r="BV489" t="s">
        <v>72</v>
      </c>
      <c r="BW489" t="s">
        <v>71</v>
      </c>
      <c r="BX489" s="2">
        <v>41270</v>
      </c>
      <c r="BY489" s="2">
        <v>44325</v>
      </c>
      <c r="BZ489" t="s">
        <v>18</v>
      </c>
      <c r="CA489" t="s">
        <v>42</v>
      </c>
      <c r="CB489" s="5" t="s">
        <v>42</v>
      </c>
      <c r="CC489" s="6" t="s">
        <v>9</v>
      </c>
      <c r="CD489">
        <f t="shared" si="7"/>
        <v>8.4</v>
      </c>
    </row>
    <row r="490" spans="63:82">
      <c r="BK490" s="1">
        <v>41760</v>
      </c>
      <c r="BL490" t="s">
        <v>69</v>
      </c>
      <c r="BM490">
        <v>2</v>
      </c>
      <c r="BN490" t="s">
        <v>73</v>
      </c>
      <c r="BO490" s="4">
        <v>611143.19999999995</v>
      </c>
      <c r="BP490" s="4">
        <v>93993.824160000004</v>
      </c>
      <c r="BQ490" s="3">
        <v>0.15380000000000002</v>
      </c>
      <c r="BR490" s="7">
        <v>715.2893258426966</v>
      </c>
      <c r="BS490" s="4">
        <v>110.01149831460675</v>
      </c>
      <c r="BT490">
        <v>854.4</v>
      </c>
      <c r="BU490" t="s">
        <v>44</v>
      </c>
      <c r="BV490" t="s">
        <v>72</v>
      </c>
      <c r="BW490" t="s">
        <v>71</v>
      </c>
      <c r="BX490" s="2">
        <v>41286</v>
      </c>
      <c r="BY490" s="2">
        <v>44325</v>
      </c>
      <c r="BZ490" t="s">
        <v>18</v>
      </c>
      <c r="CA490" t="s">
        <v>42</v>
      </c>
      <c r="CB490" s="5" t="s">
        <v>42</v>
      </c>
      <c r="CC490" s="6" t="s">
        <v>9</v>
      </c>
      <c r="CD490">
        <f t="shared" si="7"/>
        <v>8.3000000000000007</v>
      </c>
    </row>
    <row r="491" spans="63:82">
      <c r="BK491" s="1">
        <v>41760</v>
      </c>
      <c r="BL491" t="s">
        <v>69</v>
      </c>
      <c r="BM491">
        <v>2</v>
      </c>
      <c r="BN491" t="s">
        <v>267</v>
      </c>
      <c r="BO491" s="4">
        <v>410344.8</v>
      </c>
      <c r="BP491" s="4">
        <v>54001.375679999997</v>
      </c>
      <c r="BQ491" s="3">
        <v>0.13159999999999999</v>
      </c>
      <c r="BR491" s="7">
        <v>759.89777777777772</v>
      </c>
      <c r="BS491" s="4">
        <v>100.00254755555555</v>
      </c>
      <c r="BT491">
        <v>540</v>
      </c>
      <c r="BU491" t="s">
        <v>44</v>
      </c>
      <c r="BV491" t="s">
        <v>72</v>
      </c>
      <c r="BW491" t="s">
        <v>71</v>
      </c>
      <c r="BX491" s="2">
        <v>41402</v>
      </c>
      <c r="BY491" s="2">
        <v>44323</v>
      </c>
      <c r="BZ491" t="s">
        <v>24</v>
      </c>
      <c r="CA491" t="s">
        <v>42</v>
      </c>
      <c r="CB491" s="5" t="s">
        <v>42</v>
      </c>
      <c r="CC491" s="6" t="s">
        <v>9</v>
      </c>
      <c r="CD491">
        <f t="shared" si="7"/>
        <v>8</v>
      </c>
    </row>
    <row r="492" spans="63:82">
      <c r="BK492" s="1">
        <v>41760</v>
      </c>
      <c r="BL492" t="s">
        <v>69</v>
      </c>
      <c r="BM492">
        <v>2</v>
      </c>
      <c r="BN492" t="s">
        <v>77</v>
      </c>
      <c r="BO492" s="4">
        <v>751815.6</v>
      </c>
      <c r="BP492" s="4">
        <v>110742.43788000001</v>
      </c>
      <c r="BQ492" s="3">
        <v>0.14730000000000001</v>
      </c>
      <c r="BR492" s="7">
        <v>576.89963167587473</v>
      </c>
      <c r="BS492" s="4">
        <v>84.977315745856359</v>
      </c>
      <c r="BT492">
        <v>1303.2</v>
      </c>
      <c r="BU492" t="s">
        <v>44</v>
      </c>
      <c r="BV492" t="s">
        <v>72</v>
      </c>
      <c r="BW492" t="s">
        <v>71</v>
      </c>
      <c r="BX492" s="2">
        <v>41268</v>
      </c>
      <c r="BY492" s="2">
        <v>44325</v>
      </c>
      <c r="BZ492" t="s">
        <v>18</v>
      </c>
      <c r="CA492" t="s">
        <v>78</v>
      </c>
      <c r="CB492" s="5" t="s">
        <v>78</v>
      </c>
      <c r="CC492" s="6" t="s">
        <v>9</v>
      </c>
      <c r="CD492">
        <f t="shared" si="7"/>
        <v>8.4</v>
      </c>
    </row>
    <row r="493" spans="63:82">
      <c r="BK493" s="1">
        <v>41760</v>
      </c>
      <c r="BL493" t="s">
        <v>69</v>
      </c>
      <c r="BM493">
        <v>2</v>
      </c>
      <c r="BN493" t="s">
        <v>95</v>
      </c>
      <c r="BO493" s="4">
        <v>810244.79999999993</v>
      </c>
      <c r="BP493" s="4">
        <v>190974.69936</v>
      </c>
      <c r="BQ493" s="3">
        <v>0.23570000000000002</v>
      </c>
      <c r="BR493" s="7">
        <v>522.19953596287701</v>
      </c>
      <c r="BS493" s="4">
        <v>123.08243062645012</v>
      </c>
      <c r="BT493">
        <v>1551.6</v>
      </c>
      <c r="BU493" t="s">
        <v>41</v>
      </c>
      <c r="BV493" t="s">
        <v>95</v>
      </c>
      <c r="BW493" t="s">
        <v>41</v>
      </c>
      <c r="BX493" s="2">
        <v>41338</v>
      </c>
      <c r="BY493" s="2">
        <v>44349</v>
      </c>
      <c r="BZ493" t="s">
        <v>39</v>
      </c>
      <c r="CA493" t="s">
        <v>83</v>
      </c>
      <c r="CB493" s="5" t="s">
        <v>83</v>
      </c>
      <c r="CC493" s="6" t="s">
        <v>9</v>
      </c>
      <c r="CD493">
        <f t="shared" si="7"/>
        <v>8.1999999999999993</v>
      </c>
    </row>
    <row r="494" spans="63:82">
      <c r="BK494" s="1">
        <v>41760</v>
      </c>
      <c r="BL494" t="s">
        <v>69</v>
      </c>
      <c r="BM494">
        <v>2</v>
      </c>
      <c r="BN494" t="s">
        <v>293</v>
      </c>
      <c r="BO494" s="4">
        <v>994183.2</v>
      </c>
      <c r="BP494" s="4">
        <v>81721.85904000001</v>
      </c>
      <c r="BQ494" s="3">
        <v>8.2200000000000009E-2</v>
      </c>
      <c r="BR494" s="7">
        <v>851.47584789311406</v>
      </c>
      <c r="BS494" s="4">
        <v>69.991314696813987</v>
      </c>
      <c r="BT494">
        <v>1167.5999999999999</v>
      </c>
      <c r="BU494" t="s">
        <v>44</v>
      </c>
      <c r="BV494" t="s">
        <v>72</v>
      </c>
      <c r="BW494" t="s">
        <v>71</v>
      </c>
      <c r="BX494" s="2">
        <v>41446</v>
      </c>
      <c r="BY494" s="2">
        <v>44487</v>
      </c>
      <c r="BZ494" t="s">
        <v>18</v>
      </c>
      <c r="CA494" t="s">
        <v>37</v>
      </c>
      <c r="CB494" s="5" t="s">
        <v>37</v>
      </c>
      <c r="CC494" s="6" t="s">
        <v>9</v>
      </c>
      <c r="CD494">
        <f t="shared" si="7"/>
        <v>8.3000000000000007</v>
      </c>
    </row>
    <row r="495" spans="63:82">
      <c r="BK495" s="1">
        <v>41760</v>
      </c>
      <c r="BL495" t="s">
        <v>69</v>
      </c>
      <c r="BM495">
        <v>2</v>
      </c>
      <c r="BN495" t="s">
        <v>296</v>
      </c>
      <c r="BO495" s="4">
        <v>1491400.8</v>
      </c>
      <c r="BP495" s="4">
        <v>74570.040000000008</v>
      </c>
      <c r="BQ495" s="3">
        <v>0.05</v>
      </c>
      <c r="BR495" s="7">
        <v>2792.885393258427</v>
      </c>
      <c r="BS495" s="4">
        <v>139.64426966292137</v>
      </c>
      <c r="BT495">
        <v>534</v>
      </c>
      <c r="BU495" t="s">
        <v>44</v>
      </c>
      <c r="BV495" t="s">
        <v>72</v>
      </c>
      <c r="BW495" t="s">
        <v>71</v>
      </c>
      <c r="BX495" s="2">
        <v>41514</v>
      </c>
      <c r="BY495" s="2">
        <v>44525</v>
      </c>
      <c r="BZ495" t="s">
        <v>18</v>
      </c>
      <c r="CA495" t="s">
        <v>208</v>
      </c>
      <c r="CB495" s="5" t="s">
        <v>208</v>
      </c>
      <c r="CC495" s="6" t="s">
        <v>9</v>
      </c>
      <c r="CD495">
        <f t="shared" si="7"/>
        <v>8.1999999999999993</v>
      </c>
    </row>
    <row r="496" spans="63:82">
      <c r="BK496" s="1">
        <v>41760</v>
      </c>
      <c r="BL496" t="s">
        <v>69</v>
      </c>
      <c r="BM496">
        <v>2</v>
      </c>
      <c r="BN496" t="s">
        <v>306</v>
      </c>
      <c r="BO496" s="4">
        <v>664996.79999999993</v>
      </c>
      <c r="BP496" s="4">
        <v>55793.231520000001</v>
      </c>
      <c r="BQ496" s="3">
        <v>8.3900000000000016E-2</v>
      </c>
      <c r="BR496" s="7">
        <v>1191.7505376344084</v>
      </c>
      <c r="BS496" s="4">
        <v>99.987870107526888</v>
      </c>
      <c r="BT496">
        <v>558</v>
      </c>
      <c r="BU496" t="s">
        <v>44</v>
      </c>
      <c r="BV496" t="s">
        <v>72</v>
      </c>
      <c r="BW496" t="s">
        <v>71</v>
      </c>
      <c r="BX496" s="2">
        <v>41567</v>
      </c>
      <c r="BY496" s="2">
        <v>44578</v>
      </c>
      <c r="BZ496" t="s">
        <v>18</v>
      </c>
      <c r="CA496" t="s">
        <v>208</v>
      </c>
      <c r="CB496" s="5" t="s">
        <v>208</v>
      </c>
      <c r="CC496" s="6" t="s">
        <v>9</v>
      </c>
      <c r="CD496">
        <f t="shared" si="7"/>
        <v>8.1999999999999993</v>
      </c>
    </row>
    <row r="497" spans="63:82">
      <c r="BK497" s="1">
        <v>41760</v>
      </c>
      <c r="BL497" t="s">
        <v>69</v>
      </c>
      <c r="BM497">
        <v>2</v>
      </c>
      <c r="BN497" t="s">
        <v>118</v>
      </c>
      <c r="BO497" s="4">
        <v>303638.39999999997</v>
      </c>
      <c r="BP497" s="4">
        <v>49219.784640000005</v>
      </c>
      <c r="BQ497" s="3">
        <v>0.16210000000000005</v>
      </c>
      <c r="BR497" s="7">
        <v>638.96969696969688</v>
      </c>
      <c r="BS497" s="4">
        <v>103.57698787878789</v>
      </c>
      <c r="BT497">
        <v>475.2</v>
      </c>
      <c r="BU497" t="s">
        <v>44</v>
      </c>
      <c r="BV497" t="s">
        <v>72</v>
      </c>
      <c r="BW497" t="s">
        <v>71</v>
      </c>
      <c r="BX497" s="2">
        <v>41332</v>
      </c>
      <c r="BY497" s="2">
        <v>44325</v>
      </c>
      <c r="BZ497" t="s">
        <v>24</v>
      </c>
      <c r="CA497" t="s">
        <v>42</v>
      </c>
      <c r="CB497" s="5" t="s">
        <v>42</v>
      </c>
      <c r="CC497" s="6" t="s">
        <v>9</v>
      </c>
      <c r="CD497">
        <f t="shared" si="7"/>
        <v>8.1999999999999993</v>
      </c>
    </row>
    <row r="498" spans="63:82">
      <c r="BK498" s="1">
        <v>41760</v>
      </c>
      <c r="BL498" t="s">
        <v>69</v>
      </c>
      <c r="BM498">
        <v>2</v>
      </c>
      <c r="BN498" t="s">
        <v>119</v>
      </c>
      <c r="BO498" s="4">
        <v>571830</v>
      </c>
      <c r="BP498" s="4">
        <v>61757.64</v>
      </c>
      <c r="BQ498" s="3">
        <v>0.108</v>
      </c>
      <c r="BR498" s="7">
        <v>1018.2158119658119</v>
      </c>
      <c r="BS498" s="4">
        <v>109.96730769230768</v>
      </c>
      <c r="BT498">
        <v>561.6</v>
      </c>
      <c r="BU498" t="s">
        <v>44</v>
      </c>
      <c r="BV498" t="s">
        <v>72</v>
      </c>
      <c r="BW498" t="s">
        <v>71</v>
      </c>
      <c r="BX498" s="2">
        <v>41327</v>
      </c>
      <c r="BY498" s="2">
        <v>44325</v>
      </c>
      <c r="BZ498" t="s">
        <v>18</v>
      </c>
      <c r="CA498" t="s">
        <v>42</v>
      </c>
      <c r="CB498" s="5" t="s">
        <v>42</v>
      </c>
      <c r="CC498" s="6" t="s">
        <v>9</v>
      </c>
      <c r="CD498">
        <f t="shared" si="7"/>
        <v>8.1999999999999993</v>
      </c>
    </row>
    <row r="499" spans="63:82">
      <c r="BK499" s="1">
        <v>41760</v>
      </c>
      <c r="BL499" t="s">
        <v>69</v>
      </c>
      <c r="BM499">
        <v>2</v>
      </c>
      <c r="BN499" t="s">
        <v>120</v>
      </c>
      <c r="BO499" s="4">
        <v>456427.05599999998</v>
      </c>
      <c r="BP499" s="4">
        <v>68235.844872000016</v>
      </c>
      <c r="BQ499" s="3">
        <v>0.14950000000000005</v>
      </c>
      <c r="BR499" s="7">
        <v>276.62245818181816</v>
      </c>
      <c r="BS499" s="4">
        <v>41.355057498181829</v>
      </c>
      <c r="BT499">
        <v>1650</v>
      </c>
      <c r="BU499" t="s">
        <v>44</v>
      </c>
      <c r="BV499" t="s">
        <v>72</v>
      </c>
      <c r="BW499" t="s">
        <v>71</v>
      </c>
      <c r="BX499" s="2">
        <v>41261</v>
      </c>
      <c r="BY499" s="2">
        <v>44332</v>
      </c>
      <c r="BZ499" t="s">
        <v>39</v>
      </c>
      <c r="CA499" t="s">
        <v>78</v>
      </c>
      <c r="CB499" s="5" t="s">
        <v>78</v>
      </c>
      <c r="CC499" s="6" t="s">
        <v>9</v>
      </c>
      <c r="CD499">
        <f t="shared" si="7"/>
        <v>8.4</v>
      </c>
    </row>
    <row r="500" spans="63:82">
      <c r="BK500" s="1">
        <v>41791</v>
      </c>
      <c r="BL500" t="s">
        <v>69</v>
      </c>
      <c r="BM500">
        <v>2</v>
      </c>
      <c r="BN500" t="s">
        <v>70</v>
      </c>
      <c r="BO500" s="4">
        <v>975669.6</v>
      </c>
      <c r="BP500" s="4">
        <v>126544.34711999999</v>
      </c>
      <c r="BQ500" s="3">
        <v>0.12969999999999998</v>
      </c>
      <c r="BR500" s="7">
        <v>809.81872509960158</v>
      </c>
      <c r="BS500" s="4">
        <v>105.03348864541832</v>
      </c>
      <c r="BT500">
        <v>1204.8</v>
      </c>
      <c r="BU500" t="s">
        <v>44</v>
      </c>
      <c r="BV500" t="s">
        <v>72</v>
      </c>
      <c r="BW500" t="s">
        <v>71</v>
      </c>
      <c r="BX500" s="2">
        <v>41270</v>
      </c>
      <c r="BY500" s="2">
        <v>44325</v>
      </c>
      <c r="BZ500" t="s">
        <v>18</v>
      </c>
      <c r="CA500" t="s">
        <v>42</v>
      </c>
      <c r="CB500" s="5" t="s">
        <v>42</v>
      </c>
      <c r="CC500" s="6" t="s">
        <v>9</v>
      </c>
      <c r="CD500">
        <f t="shared" si="7"/>
        <v>8.4</v>
      </c>
    </row>
    <row r="501" spans="63:82">
      <c r="BK501" s="1">
        <v>41791</v>
      </c>
      <c r="BL501" t="s">
        <v>69</v>
      </c>
      <c r="BM501">
        <v>2</v>
      </c>
      <c r="BN501" t="s">
        <v>73</v>
      </c>
      <c r="BO501" s="4">
        <v>657541.19999999995</v>
      </c>
      <c r="BP501" s="4">
        <v>93962.63747999999</v>
      </c>
      <c r="BQ501" s="3">
        <v>0.1429</v>
      </c>
      <c r="BR501" s="7">
        <v>769.59410112359546</v>
      </c>
      <c r="BS501" s="4">
        <v>109.97499705056178</v>
      </c>
      <c r="BT501">
        <v>854.4</v>
      </c>
      <c r="BU501" t="s">
        <v>44</v>
      </c>
      <c r="BV501" t="s">
        <v>72</v>
      </c>
      <c r="BW501" t="s">
        <v>71</v>
      </c>
      <c r="BX501" s="2">
        <v>41286</v>
      </c>
      <c r="BY501" s="2">
        <v>44325</v>
      </c>
      <c r="BZ501" t="s">
        <v>18</v>
      </c>
      <c r="CA501" t="s">
        <v>42</v>
      </c>
      <c r="CB501" s="5" t="s">
        <v>42</v>
      </c>
      <c r="CC501" s="6" t="s">
        <v>9</v>
      </c>
      <c r="CD501">
        <f t="shared" si="7"/>
        <v>8.3000000000000007</v>
      </c>
    </row>
    <row r="502" spans="63:82">
      <c r="BK502" s="1">
        <v>41791</v>
      </c>
      <c r="BL502" t="s">
        <v>69</v>
      </c>
      <c r="BM502">
        <v>2</v>
      </c>
      <c r="BN502" t="s">
        <v>267</v>
      </c>
      <c r="BO502" s="4">
        <v>388432.8</v>
      </c>
      <c r="BP502" s="4">
        <v>53992.159200000009</v>
      </c>
      <c r="BQ502" s="3">
        <v>0.13900000000000004</v>
      </c>
      <c r="BR502" s="7">
        <v>719.31999999999994</v>
      </c>
      <c r="BS502" s="4">
        <v>99.985480000000024</v>
      </c>
      <c r="BT502">
        <v>540</v>
      </c>
      <c r="BU502" t="s">
        <v>44</v>
      </c>
      <c r="BV502" t="s">
        <v>72</v>
      </c>
      <c r="BW502" t="s">
        <v>71</v>
      </c>
      <c r="BX502" s="2">
        <v>41402</v>
      </c>
      <c r="BY502" s="2">
        <v>44323</v>
      </c>
      <c r="BZ502" t="s">
        <v>24</v>
      </c>
      <c r="CA502" t="s">
        <v>42</v>
      </c>
      <c r="CB502" s="5" t="s">
        <v>42</v>
      </c>
      <c r="CC502" s="6" t="s">
        <v>9</v>
      </c>
      <c r="CD502">
        <f t="shared" si="7"/>
        <v>8</v>
      </c>
    </row>
    <row r="503" spans="63:82">
      <c r="BK503" s="1">
        <v>41791</v>
      </c>
      <c r="BL503" t="s">
        <v>69</v>
      </c>
      <c r="BM503">
        <v>2</v>
      </c>
      <c r="BN503" t="s">
        <v>77</v>
      </c>
      <c r="BO503" s="4">
        <v>713835.6</v>
      </c>
      <c r="BP503" s="4">
        <v>110787.28512</v>
      </c>
      <c r="BQ503" s="3">
        <v>0.1552</v>
      </c>
      <c r="BR503" s="7">
        <v>547.75598526703493</v>
      </c>
      <c r="BS503" s="4">
        <v>85.011728913443832</v>
      </c>
      <c r="BT503">
        <v>1303.2</v>
      </c>
      <c r="BU503" t="s">
        <v>44</v>
      </c>
      <c r="BV503" t="s">
        <v>72</v>
      </c>
      <c r="BW503" t="s">
        <v>71</v>
      </c>
      <c r="BX503" s="2">
        <v>41268</v>
      </c>
      <c r="BY503" s="2">
        <v>44325</v>
      </c>
      <c r="BZ503" t="s">
        <v>18</v>
      </c>
      <c r="CA503" t="s">
        <v>78</v>
      </c>
      <c r="CB503" s="5" t="s">
        <v>78</v>
      </c>
      <c r="CC503" s="6" t="s">
        <v>9</v>
      </c>
      <c r="CD503">
        <f t="shared" si="7"/>
        <v>8.4</v>
      </c>
    </row>
    <row r="504" spans="63:82">
      <c r="BK504" s="1">
        <v>41791</v>
      </c>
      <c r="BL504" t="s">
        <v>69</v>
      </c>
      <c r="BM504">
        <v>2</v>
      </c>
      <c r="BN504" t="s">
        <v>95</v>
      </c>
      <c r="BO504" s="4">
        <v>751728</v>
      </c>
      <c r="BP504" s="4">
        <v>182820.24960000001</v>
      </c>
      <c r="BQ504" s="3">
        <v>0.24320000000000003</v>
      </c>
      <c r="BR504" s="7">
        <v>484.48569218870847</v>
      </c>
      <c r="BS504" s="4">
        <v>117.82692034029391</v>
      </c>
      <c r="BT504">
        <v>1551.6</v>
      </c>
      <c r="BU504" t="s">
        <v>41</v>
      </c>
      <c r="BV504" t="s">
        <v>95</v>
      </c>
      <c r="BW504" t="s">
        <v>41</v>
      </c>
      <c r="BX504" s="2">
        <v>41338</v>
      </c>
      <c r="BY504" s="2">
        <v>44349</v>
      </c>
      <c r="BZ504" t="s">
        <v>39</v>
      </c>
      <c r="CA504" t="s">
        <v>83</v>
      </c>
      <c r="CB504" s="5" t="s">
        <v>83</v>
      </c>
      <c r="CC504" s="6" t="s">
        <v>9</v>
      </c>
      <c r="CD504">
        <f t="shared" si="7"/>
        <v>8.1999999999999993</v>
      </c>
    </row>
    <row r="505" spans="63:82">
      <c r="BK505" s="1">
        <v>41791</v>
      </c>
      <c r="BL505" t="s">
        <v>69</v>
      </c>
      <c r="BM505">
        <v>2</v>
      </c>
      <c r="BN505" t="s">
        <v>293</v>
      </c>
      <c r="BO505" s="4">
        <v>944722.79999999993</v>
      </c>
      <c r="BP505" s="4">
        <v>81718.522200000007</v>
      </c>
      <c r="BQ505" s="3">
        <v>8.6500000000000007E-2</v>
      </c>
      <c r="BR505" s="7">
        <v>809.11510791366902</v>
      </c>
      <c r="BS505" s="4">
        <v>69.988456834532386</v>
      </c>
      <c r="BT505">
        <v>1167.5999999999999</v>
      </c>
      <c r="BU505" t="s">
        <v>44</v>
      </c>
      <c r="BV505" t="s">
        <v>72</v>
      </c>
      <c r="BW505" t="s">
        <v>71</v>
      </c>
      <c r="BX505" s="2">
        <v>41446</v>
      </c>
      <c r="BY505" s="2">
        <v>44487</v>
      </c>
      <c r="BZ505" t="s">
        <v>18</v>
      </c>
      <c r="CA505" t="s">
        <v>37</v>
      </c>
      <c r="CB505" s="5" t="s">
        <v>37</v>
      </c>
      <c r="CC505" s="6" t="s">
        <v>9</v>
      </c>
      <c r="CD505">
        <f t="shared" si="7"/>
        <v>8.3000000000000007</v>
      </c>
    </row>
    <row r="506" spans="63:82">
      <c r="BK506" s="1">
        <v>41791</v>
      </c>
      <c r="BL506" t="s">
        <v>69</v>
      </c>
      <c r="BM506">
        <v>2</v>
      </c>
      <c r="BN506" t="s">
        <v>296</v>
      </c>
      <c r="BO506" s="4">
        <v>1342170</v>
      </c>
      <c r="BP506" s="4">
        <v>67108.5</v>
      </c>
      <c r="BQ506" s="3">
        <v>0.05</v>
      </c>
      <c r="BR506" s="7">
        <v>2513.4269662921347</v>
      </c>
      <c r="BS506" s="4">
        <v>125.67134831460675</v>
      </c>
      <c r="BT506">
        <v>534</v>
      </c>
      <c r="BU506" t="s">
        <v>44</v>
      </c>
      <c r="BV506" t="s">
        <v>72</v>
      </c>
      <c r="BW506" t="s">
        <v>71</v>
      </c>
      <c r="BX506" s="2">
        <v>41514</v>
      </c>
      <c r="BY506" s="2">
        <v>44525</v>
      </c>
      <c r="BZ506" t="s">
        <v>18</v>
      </c>
      <c r="CA506" t="s">
        <v>208</v>
      </c>
      <c r="CB506" s="5" t="s">
        <v>208</v>
      </c>
      <c r="CC506" s="6" t="s">
        <v>9</v>
      </c>
      <c r="CD506">
        <f t="shared" si="7"/>
        <v>8.1999999999999993</v>
      </c>
    </row>
    <row r="507" spans="63:82">
      <c r="BK507" s="1">
        <v>41791</v>
      </c>
      <c r="BL507" t="s">
        <v>69</v>
      </c>
      <c r="BM507">
        <v>2</v>
      </c>
      <c r="BN507" t="s">
        <v>306</v>
      </c>
      <c r="BO507" s="4">
        <v>732367.2</v>
      </c>
      <c r="BP507" s="4">
        <v>55806.380640000003</v>
      </c>
      <c r="BQ507" s="3">
        <v>7.6200000000000004E-2</v>
      </c>
      <c r="BR507" s="7">
        <v>1312.4860215053764</v>
      </c>
      <c r="BS507" s="4">
        <v>100.01143483870969</v>
      </c>
      <c r="BT507">
        <v>558</v>
      </c>
      <c r="BU507" t="s">
        <v>44</v>
      </c>
      <c r="BV507" t="s">
        <v>72</v>
      </c>
      <c r="BW507" t="s">
        <v>71</v>
      </c>
      <c r="BX507" s="2">
        <v>41567</v>
      </c>
      <c r="BY507" s="2">
        <v>44578</v>
      </c>
      <c r="BZ507" t="s">
        <v>18</v>
      </c>
      <c r="CA507" t="s">
        <v>208</v>
      </c>
      <c r="CB507" s="5" t="s">
        <v>208</v>
      </c>
      <c r="CC507" s="6" t="s">
        <v>9</v>
      </c>
      <c r="CD507">
        <f t="shared" si="7"/>
        <v>8.1999999999999993</v>
      </c>
    </row>
    <row r="508" spans="63:82">
      <c r="BK508" s="1">
        <v>41791</v>
      </c>
      <c r="BL508" t="s">
        <v>69</v>
      </c>
      <c r="BM508">
        <v>2</v>
      </c>
      <c r="BN508" t="s">
        <v>118</v>
      </c>
      <c r="BO508" s="4">
        <v>373868.39999999997</v>
      </c>
      <c r="BP508" s="4">
        <v>49911.431400000009</v>
      </c>
      <c r="BQ508" s="3">
        <v>0.13350000000000004</v>
      </c>
      <c r="BR508" s="7">
        <v>786.76010101010093</v>
      </c>
      <c r="BS508" s="4">
        <v>105.03247348484851</v>
      </c>
      <c r="BT508">
        <v>475.2</v>
      </c>
      <c r="BU508" t="s">
        <v>44</v>
      </c>
      <c r="BV508" t="s">
        <v>72</v>
      </c>
      <c r="BW508" t="s">
        <v>71</v>
      </c>
      <c r="BX508" s="2">
        <v>41332</v>
      </c>
      <c r="BY508" s="2">
        <v>44325</v>
      </c>
      <c r="BZ508" t="s">
        <v>24</v>
      </c>
      <c r="CA508" t="s">
        <v>42</v>
      </c>
      <c r="CB508" s="5" t="s">
        <v>42</v>
      </c>
      <c r="CC508" s="6" t="s">
        <v>9</v>
      </c>
      <c r="CD508">
        <f t="shared" si="7"/>
        <v>8.1999999999999993</v>
      </c>
    </row>
    <row r="509" spans="63:82">
      <c r="BK509" s="1">
        <v>41791</v>
      </c>
      <c r="BL509" t="s">
        <v>69</v>
      </c>
      <c r="BM509">
        <v>2</v>
      </c>
      <c r="BN509" t="s">
        <v>119</v>
      </c>
      <c r="BO509" s="4">
        <v>591307.19999999995</v>
      </c>
      <c r="BP509" s="4">
        <v>61791.602400000003</v>
      </c>
      <c r="BQ509" s="3">
        <v>0.10450000000000001</v>
      </c>
      <c r="BR509" s="7">
        <v>1052.8974358974358</v>
      </c>
      <c r="BS509" s="4">
        <v>110.02778205128206</v>
      </c>
      <c r="BT509">
        <v>561.6</v>
      </c>
      <c r="BU509" t="s">
        <v>44</v>
      </c>
      <c r="BV509" t="s">
        <v>72</v>
      </c>
      <c r="BW509" t="s">
        <v>71</v>
      </c>
      <c r="BX509" s="2">
        <v>41327</v>
      </c>
      <c r="BY509" s="2">
        <v>44325</v>
      </c>
      <c r="BZ509" t="s">
        <v>18</v>
      </c>
      <c r="CA509" t="s">
        <v>42</v>
      </c>
      <c r="CB509" s="5" t="s">
        <v>42</v>
      </c>
      <c r="CC509" s="6" t="s">
        <v>9</v>
      </c>
      <c r="CD509">
        <f t="shared" si="7"/>
        <v>8.1999999999999993</v>
      </c>
    </row>
    <row r="510" spans="63:82">
      <c r="BK510" s="1">
        <v>41791</v>
      </c>
      <c r="BL510" t="s">
        <v>69</v>
      </c>
      <c r="BM510">
        <v>2</v>
      </c>
      <c r="BN510" t="s">
        <v>120</v>
      </c>
      <c r="BO510" s="4">
        <v>447169.63199999998</v>
      </c>
      <c r="BP510" s="4">
        <v>67612.048358399989</v>
      </c>
      <c r="BQ510" s="3">
        <v>0.15119999999999997</v>
      </c>
      <c r="BR510" s="7">
        <v>271.0118981818182</v>
      </c>
      <c r="BS510" s="4">
        <v>40.976999005090903</v>
      </c>
      <c r="BT510">
        <v>1650</v>
      </c>
      <c r="BU510" t="s">
        <v>44</v>
      </c>
      <c r="BV510" t="s">
        <v>72</v>
      </c>
      <c r="BW510" t="s">
        <v>71</v>
      </c>
      <c r="BX510" s="2">
        <v>41261</v>
      </c>
      <c r="BY510" s="2">
        <v>44332</v>
      </c>
      <c r="BZ510" t="s">
        <v>39</v>
      </c>
      <c r="CA510" t="s">
        <v>78</v>
      </c>
      <c r="CB510" s="5" t="s">
        <v>78</v>
      </c>
      <c r="CC510" s="6" t="s">
        <v>9</v>
      </c>
      <c r="CD510">
        <f t="shared" si="7"/>
        <v>8.4</v>
      </c>
    </row>
    <row r="511" spans="63:82">
      <c r="BK511" s="1">
        <v>41821</v>
      </c>
      <c r="BL511" t="s">
        <v>69</v>
      </c>
      <c r="BM511">
        <v>2</v>
      </c>
      <c r="BN511" t="s">
        <v>70</v>
      </c>
      <c r="BO511" s="4">
        <v>975824.39999999991</v>
      </c>
      <c r="BP511" s="4">
        <v>126466.84224000001</v>
      </c>
      <c r="BQ511" s="3">
        <v>0.12960000000000002</v>
      </c>
      <c r="BR511" s="7">
        <v>809.94721115537845</v>
      </c>
      <c r="BS511" s="4">
        <v>104.96915856573706</v>
      </c>
      <c r="BT511">
        <v>1204.8</v>
      </c>
      <c r="BU511" t="s">
        <v>44</v>
      </c>
      <c r="BV511" t="s">
        <v>72</v>
      </c>
      <c r="BW511" t="s">
        <v>71</v>
      </c>
      <c r="BX511" s="2">
        <v>41270</v>
      </c>
      <c r="BY511" s="2">
        <v>44325</v>
      </c>
      <c r="BZ511" t="s">
        <v>18</v>
      </c>
      <c r="CA511" t="s">
        <v>42</v>
      </c>
      <c r="CB511" s="5" t="s">
        <v>42</v>
      </c>
      <c r="CC511" s="6" t="s">
        <v>9</v>
      </c>
      <c r="CD511">
        <f t="shared" si="7"/>
        <v>8.4</v>
      </c>
    </row>
    <row r="512" spans="63:82">
      <c r="BK512" s="1">
        <v>41821</v>
      </c>
      <c r="BL512" t="s">
        <v>69</v>
      </c>
      <c r="BM512">
        <v>2</v>
      </c>
      <c r="BN512" t="s">
        <v>73</v>
      </c>
      <c r="BO512" s="4">
        <v>641208</v>
      </c>
      <c r="BP512" s="4">
        <v>94001.092799999999</v>
      </c>
      <c r="BQ512" s="3">
        <v>0.14660000000000001</v>
      </c>
      <c r="BR512" s="7">
        <v>750.47752808988764</v>
      </c>
      <c r="BS512" s="4">
        <v>110.02000561797753</v>
      </c>
      <c r="BT512">
        <v>854.4</v>
      </c>
      <c r="BU512" t="s">
        <v>44</v>
      </c>
      <c r="BV512" t="s">
        <v>72</v>
      </c>
      <c r="BW512" t="s">
        <v>71</v>
      </c>
      <c r="BX512" s="2">
        <v>41286</v>
      </c>
      <c r="BY512" s="2">
        <v>44325</v>
      </c>
      <c r="BZ512" t="s">
        <v>18</v>
      </c>
      <c r="CA512" t="s">
        <v>42</v>
      </c>
      <c r="CB512" s="5" t="s">
        <v>42</v>
      </c>
      <c r="CC512" s="6" t="s">
        <v>9</v>
      </c>
      <c r="CD512">
        <f t="shared" si="7"/>
        <v>8.3000000000000007</v>
      </c>
    </row>
    <row r="513" spans="63:82">
      <c r="BK513" s="1">
        <v>41821</v>
      </c>
      <c r="BL513" t="s">
        <v>69</v>
      </c>
      <c r="BM513">
        <v>2</v>
      </c>
      <c r="BN513" t="s">
        <v>267</v>
      </c>
      <c r="BO513" s="4">
        <v>337616.39999999997</v>
      </c>
      <c r="BP513" s="4">
        <v>53984.862359999999</v>
      </c>
      <c r="BQ513" s="3">
        <v>0.15990000000000001</v>
      </c>
      <c r="BR513" s="7">
        <v>625.21555555555551</v>
      </c>
      <c r="BS513" s="4">
        <v>99.971967333333325</v>
      </c>
      <c r="BT513">
        <v>540</v>
      </c>
      <c r="BU513" t="s">
        <v>44</v>
      </c>
      <c r="BV513" t="s">
        <v>72</v>
      </c>
      <c r="BW513" t="s">
        <v>71</v>
      </c>
      <c r="BX513" s="2">
        <v>41402</v>
      </c>
      <c r="BY513" s="2">
        <v>44323</v>
      </c>
      <c r="BZ513" t="s">
        <v>24</v>
      </c>
      <c r="CA513" t="s">
        <v>42</v>
      </c>
      <c r="CB513" s="5" t="s">
        <v>42</v>
      </c>
      <c r="CC513" s="6" t="s">
        <v>9</v>
      </c>
      <c r="CD513">
        <f t="shared" si="7"/>
        <v>8</v>
      </c>
    </row>
    <row r="514" spans="63:82">
      <c r="BK514" s="1">
        <v>41821</v>
      </c>
      <c r="BL514" t="s">
        <v>69</v>
      </c>
      <c r="BM514">
        <v>2</v>
      </c>
      <c r="BN514" t="s">
        <v>77</v>
      </c>
      <c r="BO514" s="4">
        <v>762948</v>
      </c>
      <c r="BP514" s="4">
        <v>110780.0496</v>
      </c>
      <c r="BQ514" s="3">
        <v>0.1452</v>
      </c>
      <c r="BR514" s="7">
        <v>585.44198895027625</v>
      </c>
      <c r="BS514" s="4">
        <v>85.006176795580103</v>
      </c>
      <c r="BT514">
        <v>1303.2</v>
      </c>
      <c r="BU514" t="s">
        <v>44</v>
      </c>
      <c r="BV514" t="s">
        <v>72</v>
      </c>
      <c r="BW514" t="s">
        <v>71</v>
      </c>
      <c r="BX514" s="2">
        <v>41268</v>
      </c>
      <c r="BY514" s="2">
        <v>44325</v>
      </c>
      <c r="BZ514" t="s">
        <v>18</v>
      </c>
      <c r="CA514" t="s">
        <v>78</v>
      </c>
      <c r="CB514" s="5" t="s">
        <v>78</v>
      </c>
      <c r="CC514" s="6" t="s">
        <v>9</v>
      </c>
      <c r="CD514">
        <f t="shared" si="7"/>
        <v>8.4</v>
      </c>
    </row>
    <row r="515" spans="63:82">
      <c r="BK515" s="1">
        <v>41821</v>
      </c>
      <c r="BL515" t="s">
        <v>69</v>
      </c>
      <c r="BM515">
        <v>2</v>
      </c>
      <c r="BN515" t="s">
        <v>95</v>
      </c>
      <c r="BO515" s="4">
        <v>723984</v>
      </c>
      <c r="BP515" s="4">
        <v>178968.84479999999</v>
      </c>
      <c r="BQ515" s="3">
        <v>0.24719999999999998</v>
      </c>
      <c r="BR515" s="7">
        <v>466.6047950502707</v>
      </c>
      <c r="BS515" s="4">
        <v>115.34470533642691</v>
      </c>
      <c r="BT515">
        <v>1551.6</v>
      </c>
      <c r="BU515" t="s">
        <v>41</v>
      </c>
      <c r="BV515" t="s">
        <v>95</v>
      </c>
      <c r="BW515" t="s">
        <v>41</v>
      </c>
      <c r="BX515" s="2">
        <v>41338</v>
      </c>
      <c r="BY515" s="2">
        <v>44349</v>
      </c>
      <c r="BZ515" t="s">
        <v>39</v>
      </c>
      <c r="CA515" t="s">
        <v>83</v>
      </c>
      <c r="CB515" s="5" t="s">
        <v>83</v>
      </c>
      <c r="CC515" s="6" t="s">
        <v>9</v>
      </c>
      <c r="CD515">
        <f t="shared" si="7"/>
        <v>8.1999999999999993</v>
      </c>
    </row>
    <row r="516" spans="63:82">
      <c r="BK516" s="1">
        <v>41821</v>
      </c>
      <c r="BL516" t="s">
        <v>69</v>
      </c>
      <c r="BM516">
        <v>2</v>
      </c>
      <c r="BN516" t="s">
        <v>293</v>
      </c>
      <c r="BO516" s="4">
        <v>991467.6</v>
      </c>
      <c r="BP516" s="4">
        <v>81696.930240000002</v>
      </c>
      <c r="BQ516" s="3">
        <v>8.2400000000000001E-2</v>
      </c>
      <c r="BR516" s="7">
        <v>849.15005138746153</v>
      </c>
      <c r="BS516" s="4">
        <v>69.969964234326838</v>
      </c>
      <c r="BT516">
        <v>1167.5999999999999</v>
      </c>
      <c r="BU516" t="s">
        <v>44</v>
      </c>
      <c r="BV516" t="s">
        <v>72</v>
      </c>
      <c r="BW516" t="s">
        <v>71</v>
      </c>
      <c r="BX516" s="2">
        <v>41446</v>
      </c>
      <c r="BY516" s="2">
        <v>44487</v>
      </c>
      <c r="BZ516" t="s">
        <v>18</v>
      </c>
      <c r="CA516" t="s">
        <v>37</v>
      </c>
      <c r="CB516" s="5" t="s">
        <v>37</v>
      </c>
      <c r="CC516" s="6" t="s">
        <v>9</v>
      </c>
      <c r="CD516">
        <f t="shared" si="7"/>
        <v>8.3000000000000007</v>
      </c>
    </row>
    <row r="517" spans="63:82">
      <c r="BK517" s="1">
        <v>41821</v>
      </c>
      <c r="BL517" t="s">
        <v>69</v>
      </c>
      <c r="BM517">
        <v>2</v>
      </c>
      <c r="BN517" t="s">
        <v>296</v>
      </c>
      <c r="BO517" s="4">
        <v>1388499.5999999999</v>
      </c>
      <c r="BP517" s="4">
        <v>69424.98</v>
      </c>
      <c r="BQ517" s="3">
        <v>0.05</v>
      </c>
      <c r="BR517" s="7">
        <v>2600.1865168539325</v>
      </c>
      <c r="BS517" s="4">
        <v>130.00932584269663</v>
      </c>
      <c r="BT517">
        <v>534</v>
      </c>
      <c r="BU517" t="s">
        <v>44</v>
      </c>
      <c r="BV517" t="s">
        <v>72</v>
      </c>
      <c r="BW517" t="s">
        <v>71</v>
      </c>
      <c r="BX517" s="2">
        <v>41514</v>
      </c>
      <c r="BY517" s="2">
        <v>44525</v>
      </c>
      <c r="BZ517" t="s">
        <v>18</v>
      </c>
      <c r="CA517" t="s">
        <v>208</v>
      </c>
      <c r="CB517" s="5" t="s">
        <v>208</v>
      </c>
      <c r="CC517" s="6" t="s">
        <v>9</v>
      </c>
      <c r="CD517">
        <f t="shared" si="7"/>
        <v>8.1999999999999993</v>
      </c>
    </row>
    <row r="518" spans="63:82">
      <c r="BK518" s="1">
        <v>41821</v>
      </c>
      <c r="BL518" t="s">
        <v>69</v>
      </c>
      <c r="BM518">
        <v>2</v>
      </c>
      <c r="BN518" t="s">
        <v>306</v>
      </c>
      <c r="BO518" s="4">
        <v>612506.4</v>
      </c>
      <c r="BP518" s="4">
        <v>55799.333039999998</v>
      </c>
      <c r="BQ518" s="3">
        <v>9.1099999999999987E-2</v>
      </c>
      <c r="BR518" s="7">
        <v>1097.6817204301076</v>
      </c>
      <c r="BS518" s="4">
        <v>99.998804731182787</v>
      </c>
      <c r="BT518">
        <v>558</v>
      </c>
      <c r="BU518" t="s">
        <v>44</v>
      </c>
      <c r="BV518" t="s">
        <v>72</v>
      </c>
      <c r="BW518" t="s">
        <v>71</v>
      </c>
      <c r="BX518" s="2">
        <v>41567</v>
      </c>
      <c r="BY518" s="2">
        <v>44578</v>
      </c>
      <c r="BZ518" t="s">
        <v>18</v>
      </c>
      <c r="CA518" t="s">
        <v>208</v>
      </c>
      <c r="CB518" s="5" t="s">
        <v>208</v>
      </c>
      <c r="CC518" s="6" t="s">
        <v>9</v>
      </c>
      <c r="CD518">
        <f t="shared" si="7"/>
        <v>8.1999999999999993</v>
      </c>
    </row>
    <row r="519" spans="63:82">
      <c r="BK519" s="1">
        <v>41821</v>
      </c>
      <c r="BL519" t="s">
        <v>69</v>
      </c>
      <c r="BM519">
        <v>2</v>
      </c>
      <c r="BN519" t="s">
        <v>118</v>
      </c>
      <c r="BO519" s="4">
        <v>335374.8</v>
      </c>
      <c r="BP519" s="4">
        <v>49903.770239999998</v>
      </c>
      <c r="BQ519" s="3">
        <v>0.14879999999999999</v>
      </c>
      <c r="BR519" s="7">
        <v>705.75505050505046</v>
      </c>
      <c r="BS519" s="4">
        <v>105.01635151515151</v>
      </c>
      <c r="BT519">
        <v>475.2</v>
      </c>
      <c r="BU519" t="s">
        <v>44</v>
      </c>
      <c r="BV519" t="s">
        <v>72</v>
      </c>
      <c r="BW519" t="s">
        <v>71</v>
      </c>
      <c r="BX519" s="2">
        <v>41332</v>
      </c>
      <c r="BY519" s="2">
        <v>44325</v>
      </c>
      <c r="BZ519" t="s">
        <v>24</v>
      </c>
      <c r="CA519" t="s">
        <v>42</v>
      </c>
      <c r="CB519" s="5" t="s">
        <v>42</v>
      </c>
      <c r="CC519" s="6" t="s">
        <v>9</v>
      </c>
      <c r="CD519">
        <f t="shared" si="7"/>
        <v>8.1999999999999993</v>
      </c>
    </row>
    <row r="520" spans="63:82">
      <c r="BK520" s="1">
        <v>41821</v>
      </c>
      <c r="BL520" t="s">
        <v>69</v>
      </c>
      <c r="BM520">
        <v>2</v>
      </c>
      <c r="BN520" t="s">
        <v>119</v>
      </c>
      <c r="BO520" s="4">
        <v>598321.19999999995</v>
      </c>
      <c r="BP520" s="4">
        <v>61746.747839999996</v>
      </c>
      <c r="BQ520" s="3">
        <v>0.1032</v>
      </c>
      <c r="BR520" s="7">
        <v>1065.386752136752</v>
      </c>
      <c r="BS520" s="4">
        <v>109.94791282051281</v>
      </c>
      <c r="BT520">
        <v>561.6</v>
      </c>
      <c r="BU520" t="s">
        <v>44</v>
      </c>
      <c r="BV520" t="s">
        <v>72</v>
      </c>
      <c r="BW520" t="s">
        <v>71</v>
      </c>
      <c r="BX520" s="2">
        <v>41327</v>
      </c>
      <c r="BY520" s="2">
        <v>44325</v>
      </c>
      <c r="BZ520" t="s">
        <v>18</v>
      </c>
      <c r="CA520" t="s">
        <v>42</v>
      </c>
      <c r="CB520" s="5" t="s">
        <v>42</v>
      </c>
      <c r="CC520" s="6" t="s">
        <v>9</v>
      </c>
      <c r="CD520">
        <f t="shared" si="7"/>
        <v>8.1999999999999993</v>
      </c>
    </row>
    <row r="521" spans="63:82">
      <c r="BK521" s="1">
        <v>41821</v>
      </c>
      <c r="BL521" t="s">
        <v>69</v>
      </c>
      <c r="BM521">
        <v>2</v>
      </c>
      <c r="BN521" t="s">
        <v>120</v>
      </c>
      <c r="BO521" s="4">
        <v>509656.8</v>
      </c>
      <c r="BP521" s="4">
        <v>71963.540160000004</v>
      </c>
      <c r="BQ521" s="3">
        <v>0.14120000000000002</v>
      </c>
      <c r="BR521" s="7">
        <v>308.8829090909091</v>
      </c>
      <c r="BS521" s="4">
        <v>43.614266763636365</v>
      </c>
      <c r="BT521">
        <v>1650</v>
      </c>
      <c r="BU521" t="s">
        <v>44</v>
      </c>
      <c r="BV521" t="s">
        <v>72</v>
      </c>
      <c r="BW521" t="s">
        <v>71</v>
      </c>
      <c r="BX521" s="2">
        <v>41261</v>
      </c>
      <c r="BY521" s="2">
        <v>44332</v>
      </c>
      <c r="BZ521" t="s">
        <v>39</v>
      </c>
      <c r="CA521" t="s">
        <v>78</v>
      </c>
      <c r="CB521" s="5" t="s">
        <v>78</v>
      </c>
      <c r="CC521" s="6" t="s">
        <v>9</v>
      </c>
      <c r="CD521">
        <f t="shared" si="7"/>
        <v>8.4</v>
      </c>
    </row>
    <row r="522" spans="63:82">
      <c r="BK522" s="1">
        <v>41852</v>
      </c>
      <c r="BL522" t="s">
        <v>69</v>
      </c>
      <c r="BM522">
        <v>2</v>
      </c>
      <c r="BN522" t="s">
        <v>70</v>
      </c>
      <c r="BO522" s="4">
        <v>1006688.3999999999</v>
      </c>
      <c r="BP522" s="4">
        <v>126540.73188000001</v>
      </c>
      <c r="BQ522" s="3">
        <v>0.12570000000000001</v>
      </c>
      <c r="BR522" s="7">
        <v>835.56474103585651</v>
      </c>
      <c r="BS522" s="4">
        <v>105.03048794820718</v>
      </c>
      <c r="BT522">
        <v>1204.8</v>
      </c>
      <c r="BU522" t="s">
        <v>44</v>
      </c>
      <c r="BV522" t="s">
        <v>72</v>
      </c>
      <c r="BW522" t="s">
        <v>71</v>
      </c>
      <c r="BX522" s="2">
        <v>41270</v>
      </c>
      <c r="BY522" s="2">
        <v>44325</v>
      </c>
      <c r="BZ522" t="s">
        <v>18</v>
      </c>
      <c r="CA522" t="s">
        <v>42</v>
      </c>
      <c r="CB522" s="5" t="s">
        <v>42</v>
      </c>
      <c r="CC522" s="6" t="s">
        <v>9</v>
      </c>
      <c r="CD522">
        <f t="shared" si="7"/>
        <v>8.4</v>
      </c>
    </row>
    <row r="523" spans="63:82">
      <c r="BK523" s="1">
        <v>41852</v>
      </c>
      <c r="BL523" t="s">
        <v>69</v>
      </c>
      <c r="BM523">
        <v>2</v>
      </c>
      <c r="BN523" t="s">
        <v>73</v>
      </c>
      <c r="BO523" s="4">
        <v>690626.4</v>
      </c>
      <c r="BP523" s="4">
        <v>93994.253039999996</v>
      </c>
      <c r="BQ523" s="3">
        <v>0.1361</v>
      </c>
      <c r="BR523" s="7">
        <v>808.31741573033707</v>
      </c>
      <c r="BS523" s="4">
        <v>110.01200028089887</v>
      </c>
      <c r="BT523">
        <v>854.4</v>
      </c>
      <c r="BU523" t="s">
        <v>44</v>
      </c>
      <c r="BV523" t="s">
        <v>72</v>
      </c>
      <c r="BW523" t="s">
        <v>71</v>
      </c>
      <c r="BX523" s="2">
        <v>41286</v>
      </c>
      <c r="BY523" s="2">
        <v>44325</v>
      </c>
      <c r="BZ523" t="s">
        <v>18</v>
      </c>
      <c r="CA523" t="s">
        <v>42</v>
      </c>
      <c r="CB523" s="5" t="s">
        <v>42</v>
      </c>
      <c r="CC523" s="6" t="s">
        <v>9</v>
      </c>
      <c r="CD523">
        <f t="shared" si="7"/>
        <v>8.3000000000000007</v>
      </c>
    </row>
    <row r="524" spans="63:82">
      <c r="BK524" s="1">
        <v>41852</v>
      </c>
      <c r="BL524" t="s">
        <v>69</v>
      </c>
      <c r="BM524">
        <v>2</v>
      </c>
      <c r="BN524" t="s">
        <v>267</v>
      </c>
      <c r="BO524" s="4">
        <v>54600</v>
      </c>
      <c r="BP524" s="4">
        <v>10450.44</v>
      </c>
      <c r="BQ524" s="3">
        <v>0.19140000000000001</v>
      </c>
      <c r="BR524" s="7">
        <v>101.11111111111111</v>
      </c>
      <c r="BS524" s="4">
        <v>19.352666666666668</v>
      </c>
      <c r="BT524">
        <v>540</v>
      </c>
      <c r="BU524" t="s">
        <v>44</v>
      </c>
      <c r="BV524" t="s">
        <v>72</v>
      </c>
      <c r="BW524" t="s">
        <v>71</v>
      </c>
      <c r="BX524" s="2">
        <v>41402</v>
      </c>
      <c r="BY524" s="2">
        <v>44323</v>
      </c>
      <c r="BZ524" t="s">
        <v>24</v>
      </c>
      <c r="CA524" t="s">
        <v>42</v>
      </c>
      <c r="CB524" s="5" t="s">
        <v>42</v>
      </c>
      <c r="CC524" s="6" t="s">
        <v>9</v>
      </c>
      <c r="CD524">
        <f t="shared" si="7"/>
        <v>8</v>
      </c>
    </row>
    <row r="525" spans="63:82">
      <c r="BK525" s="1">
        <v>41852</v>
      </c>
      <c r="BL525" t="s">
        <v>69</v>
      </c>
      <c r="BM525">
        <v>2</v>
      </c>
      <c r="BN525" t="s">
        <v>77</v>
      </c>
      <c r="BO525" s="4">
        <v>863582.4</v>
      </c>
      <c r="BP525" s="4">
        <v>110797.62191999999</v>
      </c>
      <c r="BQ525" s="3">
        <v>0.1283</v>
      </c>
      <c r="BR525" s="7">
        <v>662.66298342541438</v>
      </c>
      <c r="BS525" s="4">
        <v>85.019660773480652</v>
      </c>
      <c r="BT525">
        <v>1303.2</v>
      </c>
      <c r="BU525" t="s">
        <v>44</v>
      </c>
      <c r="BV525" t="s">
        <v>72</v>
      </c>
      <c r="BW525" t="s">
        <v>71</v>
      </c>
      <c r="BX525" s="2">
        <v>41268</v>
      </c>
      <c r="BY525" s="2">
        <v>44325</v>
      </c>
      <c r="BZ525" t="s">
        <v>18</v>
      </c>
      <c r="CA525" t="s">
        <v>78</v>
      </c>
      <c r="CB525" s="5" t="s">
        <v>78</v>
      </c>
      <c r="CC525" s="6" t="s">
        <v>9</v>
      </c>
      <c r="CD525">
        <f t="shared" si="7"/>
        <v>8.4</v>
      </c>
    </row>
    <row r="526" spans="63:82">
      <c r="BK526" s="1">
        <v>41852</v>
      </c>
      <c r="BL526" t="s">
        <v>69</v>
      </c>
      <c r="BM526">
        <v>2</v>
      </c>
      <c r="BN526" t="s">
        <v>95</v>
      </c>
      <c r="BO526" s="4">
        <v>742472.4</v>
      </c>
      <c r="BP526" s="4">
        <v>181534.50179999997</v>
      </c>
      <c r="BQ526" s="3">
        <v>0.24449999999999994</v>
      </c>
      <c r="BR526" s="7">
        <v>478.5204949729312</v>
      </c>
      <c r="BS526" s="4">
        <v>116.99826102088166</v>
      </c>
      <c r="BT526">
        <v>1551.6</v>
      </c>
      <c r="BU526" t="s">
        <v>41</v>
      </c>
      <c r="BV526" t="s">
        <v>95</v>
      </c>
      <c r="BW526" t="s">
        <v>41</v>
      </c>
      <c r="BX526" s="2">
        <v>41338</v>
      </c>
      <c r="BY526" s="2">
        <v>44349</v>
      </c>
      <c r="BZ526" t="s">
        <v>39</v>
      </c>
      <c r="CA526" t="s">
        <v>83</v>
      </c>
      <c r="CB526" s="5" t="s">
        <v>83</v>
      </c>
      <c r="CC526" s="6" t="s">
        <v>9</v>
      </c>
      <c r="CD526">
        <f t="shared" si="7"/>
        <v>8.1999999999999993</v>
      </c>
    </row>
    <row r="527" spans="63:82">
      <c r="BK527" s="1">
        <v>41852</v>
      </c>
      <c r="BL527" t="s">
        <v>69</v>
      </c>
      <c r="BM527">
        <v>2</v>
      </c>
      <c r="BN527" t="s">
        <v>293</v>
      </c>
      <c r="BO527" s="4">
        <v>1171173.5999999999</v>
      </c>
      <c r="BP527" s="4">
        <v>81747.917279999994</v>
      </c>
      <c r="BQ527" s="3">
        <v>6.9800000000000001E-2</v>
      </c>
      <c r="BR527" s="7">
        <v>1003.0606372045221</v>
      </c>
      <c r="BS527" s="4">
        <v>70.013632476875642</v>
      </c>
      <c r="BT527">
        <v>1167.5999999999999</v>
      </c>
      <c r="BU527" t="s">
        <v>44</v>
      </c>
      <c r="BV527" t="s">
        <v>72</v>
      </c>
      <c r="BW527" t="s">
        <v>71</v>
      </c>
      <c r="BX527" s="2">
        <v>41446</v>
      </c>
      <c r="BY527" s="2">
        <v>44487</v>
      </c>
      <c r="BZ527" t="s">
        <v>18</v>
      </c>
      <c r="CA527" t="s">
        <v>37</v>
      </c>
      <c r="CB527" s="5" t="s">
        <v>37</v>
      </c>
      <c r="CC527" s="6" t="s">
        <v>9</v>
      </c>
      <c r="CD527">
        <f t="shared" si="7"/>
        <v>8.3000000000000007</v>
      </c>
    </row>
    <row r="528" spans="63:82">
      <c r="BK528" s="1">
        <v>41852</v>
      </c>
      <c r="BL528" t="s">
        <v>69</v>
      </c>
      <c r="BM528">
        <v>2</v>
      </c>
      <c r="BN528" t="s">
        <v>296</v>
      </c>
      <c r="BO528" s="4">
        <v>1534980</v>
      </c>
      <c r="BP528" s="4">
        <v>76749</v>
      </c>
      <c r="BQ528" s="3">
        <v>0.05</v>
      </c>
      <c r="BR528" s="7">
        <v>2874.4943820224721</v>
      </c>
      <c r="BS528" s="4">
        <v>143.72471910112358</v>
      </c>
      <c r="BT528">
        <v>534</v>
      </c>
      <c r="BU528" t="s">
        <v>44</v>
      </c>
      <c r="BV528" t="s">
        <v>72</v>
      </c>
      <c r="BW528" t="s">
        <v>71</v>
      </c>
      <c r="BX528" s="2">
        <v>41514</v>
      </c>
      <c r="BY528" s="2">
        <v>44525</v>
      </c>
      <c r="BZ528" t="s">
        <v>18</v>
      </c>
      <c r="CA528" t="s">
        <v>208</v>
      </c>
      <c r="CB528" s="5" t="s">
        <v>208</v>
      </c>
      <c r="CC528" s="6" t="s">
        <v>9</v>
      </c>
      <c r="CD528">
        <f t="shared" si="7"/>
        <v>8.1999999999999993</v>
      </c>
    </row>
    <row r="529" spans="63:82">
      <c r="BK529" s="1">
        <v>41852</v>
      </c>
      <c r="BL529" t="s">
        <v>69</v>
      </c>
      <c r="BM529">
        <v>2</v>
      </c>
      <c r="BN529" t="s">
        <v>306</v>
      </c>
      <c r="BO529" s="4">
        <v>767715.6</v>
      </c>
      <c r="BP529" s="4">
        <v>55812.924120000003</v>
      </c>
      <c r="BQ529" s="3">
        <v>7.2700000000000001E-2</v>
      </c>
      <c r="BR529" s="7">
        <v>1375.8344086021505</v>
      </c>
      <c r="BS529" s="4">
        <v>100.02316150537635</v>
      </c>
      <c r="BT529">
        <v>558</v>
      </c>
      <c r="BU529" t="s">
        <v>44</v>
      </c>
      <c r="BV529" t="s">
        <v>72</v>
      </c>
      <c r="BW529" t="s">
        <v>71</v>
      </c>
      <c r="BX529" s="2">
        <v>41567</v>
      </c>
      <c r="BY529" s="2">
        <v>44578</v>
      </c>
      <c r="BZ529" t="s">
        <v>18</v>
      </c>
      <c r="CA529" t="s">
        <v>208</v>
      </c>
      <c r="CB529" s="5" t="s">
        <v>208</v>
      </c>
      <c r="CC529" s="6" t="s">
        <v>9</v>
      </c>
      <c r="CD529">
        <f t="shared" si="7"/>
        <v>8.1999999999999993</v>
      </c>
    </row>
    <row r="530" spans="63:82">
      <c r="BK530" s="1">
        <v>41852</v>
      </c>
      <c r="BL530" t="s">
        <v>69</v>
      </c>
      <c r="BM530">
        <v>2</v>
      </c>
      <c r="BN530" t="s">
        <v>118</v>
      </c>
      <c r="BO530" s="4">
        <v>449353.2</v>
      </c>
      <c r="BP530" s="4">
        <v>50192.752439999989</v>
      </c>
      <c r="BQ530" s="3">
        <v>0.11169999999999998</v>
      </c>
      <c r="BR530" s="7">
        <v>945.60858585858591</v>
      </c>
      <c r="BS530" s="4">
        <v>105.62447904040403</v>
      </c>
      <c r="BT530">
        <v>475.2</v>
      </c>
      <c r="BU530" t="s">
        <v>44</v>
      </c>
      <c r="BV530" t="s">
        <v>72</v>
      </c>
      <c r="BW530" t="s">
        <v>71</v>
      </c>
      <c r="BX530" s="2">
        <v>41332</v>
      </c>
      <c r="BY530" s="2">
        <v>44325</v>
      </c>
      <c r="BZ530" t="s">
        <v>24</v>
      </c>
      <c r="CA530" t="s">
        <v>42</v>
      </c>
      <c r="CB530" s="5" t="s">
        <v>42</v>
      </c>
      <c r="CC530" s="6" t="s">
        <v>9</v>
      </c>
      <c r="CD530">
        <f t="shared" ref="CD530:CD593" si="8">ROUND(INT(BY530-BX530)/365,1)</f>
        <v>8.1999999999999993</v>
      </c>
    </row>
    <row r="531" spans="63:82">
      <c r="BK531" s="1">
        <v>41852</v>
      </c>
      <c r="BL531" t="s">
        <v>69</v>
      </c>
      <c r="BM531">
        <v>2</v>
      </c>
      <c r="BN531" t="s">
        <v>119</v>
      </c>
      <c r="BO531" s="4">
        <v>599107.19999999995</v>
      </c>
      <c r="BP531" s="4">
        <v>61767.952320000004</v>
      </c>
      <c r="BQ531" s="3">
        <v>0.10310000000000001</v>
      </c>
      <c r="BR531" s="7">
        <v>1066.7863247863247</v>
      </c>
      <c r="BS531" s="4">
        <v>109.98567008547009</v>
      </c>
      <c r="BT531">
        <v>561.6</v>
      </c>
      <c r="BU531" t="s">
        <v>44</v>
      </c>
      <c r="BV531" t="s">
        <v>72</v>
      </c>
      <c r="BW531" t="s">
        <v>71</v>
      </c>
      <c r="BX531" s="2">
        <v>41327</v>
      </c>
      <c r="BY531" s="2">
        <v>44325</v>
      </c>
      <c r="BZ531" t="s">
        <v>18</v>
      </c>
      <c r="CA531" t="s">
        <v>42</v>
      </c>
      <c r="CB531" s="5" t="s">
        <v>42</v>
      </c>
      <c r="CC531" s="6" t="s">
        <v>9</v>
      </c>
      <c r="CD531">
        <f t="shared" si="8"/>
        <v>8.1999999999999993</v>
      </c>
    </row>
    <row r="532" spans="63:82">
      <c r="BK532" s="1">
        <v>41852</v>
      </c>
      <c r="BL532" t="s">
        <v>69</v>
      </c>
      <c r="BM532">
        <v>2</v>
      </c>
      <c r="BN532" t="s">
        <v>120</v>
      </c>
      <c r="BO532" s="4">
        <v>687746.92799999996</v>
      </c>
      <c r="BP532" s="4">
        <v>84455.322758400012</v>
      </c>
      <c r="BQ532" s="3">
        <v>0.12280000000000002</v>
      </c>
      <c r="BR532" s="7">
        <v>416.81631999999996</v>
      </c>
      <c r="BS532" s="4">
        <v>51.185044096000006</v>
      </c>
      <c r="BT532">
        <v>1650</v>
      </c>
      <c r="BU532" t="s">
        <v>44</v>
      </c>
      <c r="BV532" t="s">
        <v>72</v>
      </c>
      <c r="BW532" t="s">
        <v>71</v>
      </c>
      <c r="BX532" s="2">
        <v>41261</v>
      </c>
      <c r="BY532" s="2">
        <v>44332</v>
      </c>
      <c r="BZ532" t="s">
        <v>39</v>
      </c>
      <c r="CA532" t="s">
        <v>78</v>
      </c>
      <c r="CB532" s="5" t="s">
        <v>78</v>
      </c>
      <c r="CC532" s="6" t="s">
        <v>9</v>
      </c>
      <c r="CD532">
        <f t="shared" si="8"/>
        <v>8.4</v>
      </c>
    </row>
    <row r="533" spans="63:82">
      <c r="BK533" s="1">
        <v>41883</v>
      </c>
      <c r="BL533" t="s">
        <v>69</v>
      </c>
      <c r="BM533">
        <v>2</v>
      </c>
      <c r="BN533" t="s">
        <v>70</v>
      </c>
      <c r="BO533" s="4">
        <v>979477.2</v>
      </c>
      <c r="BP533" s="4">
        <v>126548.45424000001</v>
      </c>
      <c r="BQ533" s="3">
        <v>0.12920000000000001</v>
      </c>
      <c r="BR533" s="7">
        <v>812.97908366533864</v>
      </c>
      <c r="BS533" s="4">
        <v>105.03689760956176</v>
      </c>
      <c r="BT533">
        <v>1204.8</v>
      </c>
      <c r="BU533" t="s">
        <v>44</v>
      </c>
      <c r="BV533" t="s">
        <v>72</v>
      </c>
      <c r="BW533" t="s">
        <v>71</v>
      </c>
      <c r="BX533" s="2">
        <v>41270</v>
      </c>
      <c r="BY533" s="2">
        <v>44325</v>
      </c>
      <c r="BZ533" t="s">
        <v>18</v>
      </c>
      <c r="CA533" t="s">
        <v>42</v>
      </c>
      <c r="CB533" s="5" t="s">
        <v>42</v>
      </c>
      <c r="CC533" s="6" t="s">
        <v>9</v>
      </c>
      <c r="CD533">
        <f t="shared" si="8"/>
        <v>8.4</v>
      </c>
    </row>
    <row r="534" spans="63:82">
      <c r="BK534" s="1">
        <v>41883</v>
      </c>
      <c r="BL534" t="s">
        <v>69</v>
      </c>
      <c r="BM534">
        <v>2</v>
      </c>
      <c r="BN534" t="s">
        <v>73</v>
      </c>
      <c r="BO534" s="4">
        <v>661872</v>
      </c>
      <c r="BP534" s="4">
        <v>93985.824000000008</v>
      </c>
      <c r="BQ534" s="3">
        <v>0.14200000000000002</v>
      </c>
      <c r="BR534" s="7">
        <v>774.66292134831463</v>
      </c>
      <c r="BS534" s="4">
        <v>110.00213483146068</v>
      </c>
      <c r="BT534">
        <v>854.4</v>
      </c>
      <c r="BU534" t="s">
        <v>44</v>
      </c>
      <c r="BV534" t="s">
        <v>72</v>
      </c>
      <c r="BW534" t="s">
        <v>71</v>
      </c>
      <c r="BX534" s="2">
        <v>41286</v>
      </c>
      <c r="BY534" s="2">
        <v>44325</v>
      </c>
      <c r="BZ534" t="s">
        <v>18</v>
      </c>
      <c r="CA534" t="s">
        <v>42</v>
      </c>
      <c r="CB534" s="5" t="s">
        <v>42</v>
      </c>
      <c r="CC534" s="6" t="s">
        <v>9</v>
      </c>
      <c r="CD534">
        <f t="shared" si="8"/>
        <v>8.3000000000000007</v>
      </c>
    </row>
    <row r="535" spans="63:82">
      <c r="BK535" s="1">
        <v>41883</v>
      </c>
      <c r="BL535" t="s">
        <v>69</v>
      </c>
      <c r="BM535">
        <v>2</v>
      </c>
      <c r="BN535" t="s">
        <v>77</v>
      </c>
      <c r="BO535" s="4">
        <v>662376</v>
      </c>
      <c r="BP535" s="4">
        <v>110749.26719999999</v>
      </c>
      <c r="BQ535" s="3">
        <v>0.16719999999999999</v>
      </c>
      <c r="BR535" s="7">
        <v>508.26887661141802</v>
      </c>
      <c r="BS535" s="4">
        <v>84.982556169429088</v>
      </c>
      <c r="BT535">
        <v>1303.2</v>
      </c>
      <c r="BU535" t="s">
        <v>44</v>
      </c>
      <c r="BV535" t="s">
        <v>72</v>
      </c>
      <c r="BW535" t="s">
        <v>71</v>
      </c>
      <c r="BX535" s="2">
        <v>41268</v>
      </c>
      <c r="BY535" s="2">
        <v>44325</v>
      </c>
      <c r="BZ535" t="s">
        <v>18</v>
      </c>
      <c r="CA535" t="s">
        <v>78</v>
      </c>
      <c r="CB535" s="5" t="s">
        <v>78</v>
      </c>
      <c r="CC535" s="6" t="s">
        <v>9</v>
      </c>
      <c r="CD535">
        <f t="shared" si="8"/>
        <v>8.4</v>
      </c>
    </row>
    <row r="536" spans="63:82">
      <c r="BK536" s="1">
        <v>41883</v>
      </c>
      <c r="BL536" t="s">
        <v>69</v>
      </c>
      <c r="BM536">
        <v>2</v>
      </c>
      <c r="BN536" t="s">
        <v>95</v>
      </c>
      <c r="BO536" s="4">
        <v>787533.6</v>
      </c>
      <c r="BP536" s="4">
        <v>187826.76360000001</v>
      </c>
      <c r="BQ536" s="3">
        <v>0.23850000000000002</v>
      </c>
      <c r="BR536" s="7">
        <v>507.56225831399848</v>
      </c>
      <c r="BS536" s="4">
        <v>121.05359860788865</v>
      </c>
      <c r="BT536">
        <v>1551.6</v>
      </c>
      <c r="BU536" t="s">
        <v>41</v>
      </c>
      <c r="BV536" t="s">
        <v>95</v>
      </c>
      <c r="BW536" t="s">
        <v>41</v>
      </c>
      <c r="BX536" s="2">
        <v>41338</v>
      </c>
      <c r="BY536" s="2">
        <v>44349</v>
      </c>
      <c r="BZ536" t="s">
        <v>39</v>
      </c>
      <c r="CA536" t="s">
        <v>83</v>
      </c>
      <c r="CB536" s="5" t="s">
        <v>83</v>
      </c>
      <c r="CC536" s="6" t="s">
        <v>9</v>
      </c>
      <c r="CD536">
        <f t="shared" si="8"/>
        <v>8.1999999999999993</v>
      </c>
    </row>
    <row r="537" spans="63:82">
      <c r="BK537" s="1">
        <v>41883</v>
      </c>
      <c r="BL537" t="s">
        <v>69</v>
      </c>
      <c r="BM537">
        <v>2</v>
      </c>
      <c r="BN537" t="s">
        <v>293</v>
      </c>
      <c r="BO537" s="4">
        <v>963081.6</v>
      </c>
      <c r="BP537" s="4">
        <v>81765.627839999986</v>
      </c>
      <c r="BQ537" s="3">
        <v>8.4899999999999989E-2</v>
      </c>
      <c r="BR537" s="7">
        <v>824.8386433710175</v>
      </c>
      <c r="BS537" s="4">
        <v>70.028800822199372</v>
      </c>
      <c r="BT537">
        <v>1167.5999999999999</v>
      </c>
      <c r="BU537" t="s">
        <v>44</v>
      </c>
      <c r="BV537" t="s">
        <v>72</v>
      </c>
      <c r="BW537" t="s">
        <v>71</v>
      </c>
      <c r="BX537" s="2">
        <v>41446</v>
      </c>
      <c r="BY537" s="2">
        <v>44487</v>
      </c>
      <c r="BZ537" t="s">
        <v>18</v>
      </c>
      <c r="CA537" t="s">
        <v>37</v>
      </c>
      <c r="CB537" s="5" t="s">
        <v>37</v>
      </c>
      <c r="CC537" s="6" t="s">
        <v>9</v>
      </c>
      <c r="CD537">
        <f t="shared" si="8"/>
        <v>8.3000000000000007</v>
      </c>
    </row>
    <row r="538" spans="63:82">
      <c r="BK538" s="1">
        <v>41883</v>
      </c>
      <c r="BL538" t="s">
        <v>69</v>
      </c>
      <c r="BM538">
        <v>2</v>
      </c>
      <c r="BN538" t="s">
        <v>296</v>
      </c>
      <c r="BO538" s="4">
        <v>1418696.4</v>
      </c>
      <c r="BP538" s="4">
        <v>70934.820000000007</v>
      </c>
      <c r="BQ538" s="3">
        <v>5.000000000000001E-2</v>
      </c>
      <c r="BR538" s="7">
        <v>2656.7348314606738</v>
      </c>
      <c r="BS538" s="4">
        <v>132.83674157303372</v>
      </c>
      <c r="BT538">
        <v>534</v>
      </c>
      <c r="BU538" t="s">
        <v>44</v>
      </c>
      <c r="BV538" t="s">
        <v>72</v>
      </c>
      <c r="BW538" t="s">
        <v>71</v>
      </c>
      <c r="BX538" s="2">
        <v>41514</v>
      </c>
      <c r="BY538" s="2">
        <v>44525</v>
      </c>
      <c r="BZ538" t="s">
        <v>18</v>
      </c>
      <c r="CA538" t="s">
        <v>208</v>
      </c>
      <c r="CB538" s="5" t="s">
        <v>208</v>
      </c>
      <c r="CC538" s="6" t="s">
        <v>9</v>
      </c>
      <c r="CD538">
        <f t="shared" si="8"/>
        <v>8.1999999999999993</v>
      </c>
    </row>
    <row r="539" spans="63:82">
      <c r="BK539" s="1">
        <v>41883</v>
      </c>
      <c r="BL539" t="s">
        <v>69</v>
      </c>
      <c r="BM539">
        <v>2</v>
      </c>
      <c r="BN539" t="s">
        <v>306</v>
      </c>
      <c r="BO539" s="4">
        <v>658674</v>
      </c>
      <c r="BP539" s="4">
        <v>55789.687800000007</v>
      </c>
      <c r="BQ539" s="3">
        <v>8.4700000000000011E-2</v>
      </c>
      <c r="BR539" s="7">
        <v>1180.4193548387098</v>
      </c>
      <c r="BS539" s="4">
        <v>99.981519354838724</v>
      </c>
      <c r="BT539">
        <v>558</v>
      </c>
      <c r="BU539" t="s">
        <v>44</v>
      </c>
      <c r="BV539" t="s">
        <v>72</v>
      </c>
      <c r="BW539" t="s">
        <v>71</v>
      </c>
      <c r="BX539" s="2">
        <v>41567</v>
      </c>
      <c r="BY539" s="2">
        <v>44578</v>
      </c>
      <c r="BZ539" t="s">
        <v>18</v>
      </c>
      <c r="CA539" t="s">
        <v>208</v>
      </c>
      <c r="CB539" s="5" t="s">
        <v>208</v>
      </c>
      <c r="CC539" s="6" t="s">
        <v>9</v>
      </c>
      <c r="CD539">
        <f t="shared" si="8"/>
        <v>8.1999999999999993</v>
      </c>
    </row>
    <row r="540" spans="63:82">
      <c r="BK540" s="1">
        <v>41883</v>
      </c>
      <c r="BL540" t="s">
        <v>69</v>
      </c>
      <c r="BM540">
        <v>2</v>
      </c>
      <c r="BN540" t="s">
        <v>118</v>
      </c>
      <c r="BO540" s="4">
        <v>369140.39999999997</v>
      </c>
      <c r="BP540" s="4">
        <v>49907.782079999997</v>
      </c>
      <c r="BQ540" s="3">
        <v>0.13520000000000001</v>
      </c>
      <c r="BR540" s="7">
        <v>776.81060606060601</v>
      </c>
      <c r="BS540" s="4">
        <v>105.02479393939393</v>
      </c>
      <c r="BT540">
        <v>475.2</v>
      </c>
      <c r="BU540" t="s">
        <v>44</v>
      </c>
      <c r="BV540" t="s">
        <v>72</v>
      </c>
      <c r="BW540" t="s">
        <v>71</v>
      </c>
      <c r="BX540" s="2">
        <v>41332</v>
      </c>
      <c r="BY540" s="2">
        <v>44325</v>
      </c>
      <c r="BZ540" t="s">
        <v>24</v>
      </c>
      <c r="CA540" t="s">
        <v>42</v>
      </c>
      <c r="CB540" s="5" t="s">
        <v>42</v>
      </c>
      <c r="CC540" s="6" t="s">
        <v>9</v>
      </c>
      <c r="CD540">
        <f t="shared" si="8"/>
        <v>8.1999999999999993</v>
      </c>
    </row>
    <row r="541" spans="63:82">
      <c r="BK541" s="1">
        <v>41883</v>
      </c>
      <c r="BL541" t="s">
        <v>69</v>
      </c>
      <c r="BM541">
        <v>2</v>
      </c>
      <c r="BN541" t="s">
        <v>119</v>
      </c>
      <c r="BO541" s="4">
        <v>473299.19999999995</v>
      </c>
      <c r="BP541" s="4">
        <v>61765.545599999998</v>
      </c>
      <c r="BQ541" s="3">
        <v>0.1305</v>
      </c>
      <c r="BR541" s="7">
        <v>842.7692307692306</v>
      </c>
      <c r="BS541" s="4">
        <v>109.98138461538461</v>
      </c>
      <c r="BT541">
        <v>561.6</v>
      </c>
      <c r="BU541" t="s">
        <v>44</v>
      </c>
      <c r="BV541" t="s">
        <v>72</v>
      </c>
      <c r="BW541" t="s">
        <v>71</v>
      </c>
      <c r="BX541" s="2">
        <v>41327</v>
      </c>
      <c r="BY541" s="2">
        <v>44325</v>
      </c>
      <c r="BZ541" t="s">
        <v>18</v>
      </c>
      <c r="CA541" t="s">
        <v>42</v>
      </c>
      <c r="CB541" s="5" t="s">
        <v>42</v>
      </c>
      <c r="CC541" s="6" t="s">
        <v>9</v>
      </c>
      <c r="CD541">
        <f t="shared" si="8"/>
        <v>8.1999999999999993</v>
      </c>
    </row>
    <row r="542" spans="63:82">
      <c r="BK542" s="1">
        <v>41883</v>
      </c>
      <c r="BL542" t="s">
        <v>69</v>
      </c>
      <c r="BM542">
        <v>2</v>
      </c>
      <c r="BN542" t="s">
        <v>120</v>
      </c>
      <c r="BO542" s="4">
        <v>641598</v>
      </c>
      <c r="BP542" s="4">
        <v>81226.306799999991</v>
      </c>
      <c r="BQ542" s="3">
        <v>0.12659999999999999</v>
      </c>
      <c r="BR542" s="7">
        <v>388.84727272727275</v>
      </c>
      <c r="BS542" s="4">
        <v>49.228064727272724</v>
      </c>
      <c r="BT542">
        <v>1650</v>
      </c>
      <c r="BU542" t="s">
        <v>44</v>
      </c>
      <c r="BV542" t="s">
        <v>72</v>
      </c>
      <c r="BW542" t="s">
        <v>71</v>
      </c>
      <c r="BX542" s="2">
        <v>41261</v>
      </c>
      <c r="BY542" s="2">
        <v>44332</v>
      </c>
      <c r="BZ542" t="s">
        <v>39</v>
      </c>
      <c r="CA542" t="s">
        <v>78</v>
      </c>
      <c r="CB542" s="5" t="s">
        <v>78</v>
      </c>
      <c r="CC542" s="6" t="s">
        <v>9</v>
      </c>
      <c r="CD542">
        <f t="shared" si="8"/>
        <v>8.4</v>
      </c>
    </row>
    <row r="543" spans="63:82">
      <c r="BK543" s="1">
        <v>41913</v>
      </c>
      <c r="BL543" t="s">
        <v>69</v>
      </c>
      <c r="BM543">
        <v>2</v>
      </c>
      <c r="BN543" t="s">
        <v>70</v>
      </c>
      <c r="BO543" s="4">
        <v>1070594.3999999999</v>
      </c>
      <c r="BP543" s="4">
        <v>126544.25808</v>
      </c>
      <c r="BQ543" s="3">
        <v>0.11820000000000001</v>
      </c>
      <c r="BR543" s="7">
        <v>888.60756972111551</v>
      </c>
      <c r="BS543" s="4">
        <v>105.03341474103586</v>
      </c>
      <c r="BT543">
        <v>1204.8</v>
      </c>
      <c r="BU543" t="s">
        <v>44</v>
      </c>
      <c r="BV543" t="s">
        <v>72</v>
      </c>
      <c r="BW543" t="s">
        <v>71</v>
      </c>
      <c r="BX543" s="2">
        <v>41270</v>
      </c>
      <c r="BY543" s="2">
        <v>44325</v>
      </c>
      <c r="BZ543" t="s">
        <v>18</v>
      </c>
      <c r="CA543" t="s">
        <v>42</v>
      </c>
      <c r="CB543" s="5" t="s">
        <v>42</v>
      </c>
      <c r="CC543" s="6" t="s">
        <v>9</v>
      </c>
      <c r="CD543">
        <f t="shared" si="8"/>
        <v>8.4</v>
      </c>
    </row>
    <row r="544" spans="63:82">
      <c r="BK544" s="1">
        <v>41913</v>
      </c>
      <c r="BL544" t="s">
        <v>69</v>
      </c>
      <c r="BM544">
        <v>2</v>
      </c>
      <c r="BN544" t="s">
        <v>73</v>
      </c>
      <c r="BO544" s="4">
        <v>778366.79999999993</v>
      </c>
      <c r="BP544" s="4">
        <v>93948.872759999998</v>
      </c>
      <c r="BQ544" s="3">
        <v>0.12070000000000002</v>
      </c>
      <c r="BR544" s="7">
        <v>911.00983146067415</v>
      </c>
      <c r="BS544" s="4">
        <v>109.95888665730337</v>
      </c>
      <c r="BT544">
        <v>854.4</v>
      </c>
      <c r="BU544" t="s">
        <v>44</v>
      </c>
      <c r="BV544" t="s">
        <v>72</v>
      </c>
      <c r="BW544" t="s">
        <v>71</v>
      </c>
      <c r="BX544" s="2">
        <v>41286</v>
      </c>
      <c r="BY544" s="2">
        <v>44325</v>
      </c>
      <c r="BZ544" t="s">
        <v>18</v>
      </c>
      <c r="CA544" t="s">
        <v>42</v>
      </c>
      <c r="CB544" s="5" t="s">
        <v>42</v>
      </c>
      <c r="CC544" s="6" t="s">
        <v>9</v>
      </c>
      <c r="CD544">
        <f t="shared" si="8"/>
        <v>8.3000000000000007</v>
      </c>
    </row>
    <row r="545" spans="63:82">
      <c r="BK545" s="1">
        <v>41913</v>
      </c>
      <c r="BL545" t="s">
        <v>69</v>
      </c>
      <c r="BM545">
        <v>2</v>
      </c>
      <c r="BN545" t="s">
        <v>77</v>
      </c>
      <c r="BO545" s="4">
        <v>867976.79999999993</v>
      </c>
      <c r="BP545" s="4">
        <v>110753.83967999999</v>
      </c>
      <c r="BQ545" s="3">
        <v>0.12759999999999999</v>
      </c>
      <c r="BR545" s="7">
        <v>666.0349907918968</v>
      </c>
      <c r="BS545" s="4">
        <v>84.986064825046029</v>
      </c>
      <c r="BT545">
        <v>1303.2</v>
      </c>
      <c r="BU545" t="s">
        <v>44</v>
      </c>
      <c r="BV545" t="s">
        <v>72</v>
      </c>
      <c r="BW545" t="s">
        <v>71</v>
      </c>
      <c r="BX545" s="2">
        <v>41268</v>
      </c>
      <c r="BY545" s="2">
        <v>44325</v>
      </c>
      <c r="BZ545" t="s">
        <v>18</v>
      </c>
      <c r="CA545" t="s">
        <v>78</v>
      </c>
      <c r="CB545" s="5" t="s">
        <v>78</v>
      </c>
      <c r="CC545" s="6" t="s">
        <v>9</v>
      </c>
      <c r="CD545">
        <f t="shared" si="8"/>
        <v>8.4</v>
      </c>
    </row>
    <row r="546" spans="63:82">
      <c r="BK546" s="1">
        <v>41913</v>
      </c>
      <c r="BL546" t="s">
        <v>69</v>
      </c>
      <c r="BM546">
        <v>2</v>
      </c>
      <c r="BN546" t="s">
        <v>95</v>
      </c>
      <c r="BO546" s="4">
        <v>906684</v>
      </c>
      <c r="BP546" s="4">
        <v>204547.91039999999</v>
      </c>
      <c r="BQ546" s="3">
        <v>0.22559999999999999</v>
      </c>
      <c r="BR546" s="7">
        <v>584.35421500386701</v>
      </c>
      <c r="BS546" s="4">
        <v>131.83031090487239</v>
      </c>
      <c r="BT546">
        <v>1551.6</v>
      </c>
      <c r="BU546" t="s">
        <v>41</v>
      </c>
      <c r="BV546" t="s">
        <v>95</v>
      </c>
      <c r="BW546" t="s">
        <v>41</v>
      </c>
      <c r="BX546" s="2">
        <v>41338</v>
      </c>
      <c r="BY546" s="2">
        <v>44349</v>
      </c>
      <c r="BZ546" t="s">
        <v>39</v>
      </c>
      <c r="CA546" t="s">
        <v>83</v>
      </c>
      <c r="CB546" s="5" t="s">
        <v>83</v>
      </c>
      <c r="CC546" s="6" t="s">
        <v>9</v>
      </c>
      <c r="CD546">
        <f t="shared" si="8"/>
        <v>8.1999999999999993</v>
      </c>
    </row>
    <row r="547" spans="63:82">
      <c r="BK547" s="1">
        <v>41913</v>
      </c>
      <c r="BL547" t="s">
        <v>69</v>
      </c>
      <c r="BM547">
        <v>2</v>
      </c>
      <c r="BN547" t="s">
        <v>293</v>
      </c>
      <c r="BO547" s="4">
        <v>1148336.3999999999</v>
      </c>
      <c r="BP547" s="4">
        <v>81761.55167999999</v>
      </c>
      <c r="BQ547" s="3">
        <v>7.1199999999999999E-2</v>
      </c>
      <c r="BR547" s="7">
        <v>983.50154162384376</v>
      </c>
      <c r="BS547" s="4">
        <v>70.02530976361767</v>
      </c>
      <c r="BT547">
        <v>1167.5999999999999</v>
      </c>
      <c r="BU547" t="s">
        <v>44</v>
      </c>
      <c r="BV547" t="s">
        <v>72</v>
      </c>
      <c r="BW547" t="s">
        <v>71</v>
      </c>
      <c r="BX547" s="2">
        <v>41446</v>
      </c>
      <c r="BY547" s="2">
        <v>44487</v>
      </c>
      <c r="BZ547" t="s">
        <v>18</v>
      </c>
      <c r="CA547" t="s">
        <v>37</v>
      </c>
      <c r="CB547" s="5" t="s">
        <v>37</v>
      </c>
      <c r="CC547" s="6" t="s">
        <v>9</v>
      </c>
      <c r="CD547">
        <f t="shared" si="8"/>
        <v>8.3000000000000007</v>
      </c>
    </row>
    <row r="548" spans="63:82">
      <c r="BK548" s="1">
        <v>41913</v>
      </c>
      <c r="BL548" t="s">
        <v>69</v>
      </c>
      <c r="BM548">
        <v>2</v>
      </c>
      <c r="BN548" t="s">
        <v>296</v>
      </c>
      <c r="BO548" s="4">
        <v>1700424</v>
      </c>
      <c r="BP548" s="4">
        <v>85021.2</v>
      </c>
      <c r="BQ548" s="3">
        <v>4.9999999999999996E-2</v>
      </c>
      <c r="BR548" s="7">
        <v>3184.3146067415732</v>
      </c>
      <c r="BS548" s="4">
        <v>159.21573033707864</v>
      </c>
      <c r="BT548">
        <v>534</v>
      </c>
      <c r="BU548" t="s">
        <v>44</v>
      </c>
      <c r="BV548" t="s">
        <v>72</v>
      </c>
      <c r="BW548" t="s">
        <v>71</v>
      </c>
      <c r="BX548" s="2">
        <v>41514</v>
      </c>
      <c r="BY548" s="2">
        <v>44525</v>
      </c>
      <c r="BZ548" t="s">
        <v>18</v>
      </c>
      <c r="CA548" t="s">
        <v>208</v>
      </c>
      <c r="CB548" s="5" t="s">
        <v>208</v>
      </c>
      <c r="CC548" s="6" t="s">
        <v>9</v>
      </c>
      <c r="CD548">
        <f t="shared" si="8"/>
        <v>8.1999999999999993</v>
      </c>
    </row>
    <row r="549" spans="63:82">
      <c r="BK549" s="1">
        <v>41913</v>
      </c>
      <c r="BL549" t="s">
        <v>69</v>
      </c>
      <c r="BM549">
        <v>2</v>
      </c>
      <c r="BN549" t="s">
        <v>306</v>
      </c>
      <c r="BO549" s="4">
        <v>801464.4</v>
      </c>
      <c r="BP549" s="4">
        <v>55781.92224</v>
      </c>
      <c r="BQ549" s="3">
        <v>6.9599999999999995E-2</v>
      </c>
      <c r="BR549" s="7">
        <v>1436.316129032258</v>
      </c>
      <c r="BS549" s="4">
        <v>99.967602580645163</v>
      </c>
      <c r="BT549">
        <v>558</v>
      </c>
      <c r="BU549" t="s">
        <v>44</v>
      </c>
      <c r="BV549" t="s">
        <v>72</v>
      </c>
      <c r="BW549" t="s">
        <v>71</v>
      </c>
      <c r="BX549" s="2">
        <v>41567</v>
      </c>
      <c r="BY549" s="2">
        <v>44578</v>
      </c>
      <c r="BZ549" t="s">
        <v>18</v>
      </c>
      <c r="CA549" t="s">
        <v>208</v>
      </c>
      <c r="CB549" s="5" t="s">
        <v>208</v>
      </c>
      <c r="CC549" s="6" t="s">
        <v>9</v>
      </c>
      <c r="CD549">
        <f t="shared" si="8"/>
        <v>8.1999999999999993</v>
      </c>
    </row>
    <row r="550" spans="63:82">
      <c r="BK550" s="1">
        <v>41913</v>
      </c>
      <c r="BL550" t="s">
        <v>69</v>
      </c>
      <c r="BM550">
        <v>2</v>
      </c>
      <c r="BN550" t="s">
        <v>118</v>
      </c>
      <c r="BO550" s="4">
        <v>440282.39999999997</v>
      </c>
      <c r="BP550" s="4">
        <v>49883.995919999994</v>
      </c>
      <c r="BQ550" s="3">
        <v>0.1133</v>
      </c>
      <c r="BR550" s="7">
        <v>926.52020202020196</v>
      </c>
      <c r="BS550" s="4">
        <v>104.97473888888888</v>
      </c>
      <c r="BT550">
        <v>475.2</v>
      </c>
      <c r="BU550" t="s">
        <v>44</v>
      </c>
      <c r="BV550" t="s">
        <v>72</v>
      </c>
      <c r="BW550" t="s">
        <v>71</v>
      </c>
      <c r="BX550" s="2">
        <v>41332</v>
      </c>
      <c r="BY550" s="2">
        <v>44325</v>
      </c>
      <c r="BZ550" t="s">
        <v>24</v>
      </c>
      <c r="CA550" t="s">
        <v>42</v>
      </c>
      <c r="CB550" s="5" t="s">
        <v>42</v>
      </c>
      <c r="CC550" s="6" t="s">
        <v>9</v>
      </c>
      <c r="CD550">
        <f t="shared" si="8"/>
        <v>8.1999999999999993</v>
      </c>
    </row>
    <row r="551" spans="63:82">
      <c r="BK551" s="1">
        <v>41913</v>
      </c>
      <c r="BL551" t="s">
        <v>69</v>
      </c>
      <c r="BM551">
        <v>2</v>
      </c>
      <c r="BN551" t="s">
        <v>119</v>
      </c>
      <c r="BO551" s="4">
        <v>507690</v>
      </c>
      <c r="BP551" s="4">
        <v>61785.873</v>
      </c>
      <c r="BQ551" s="3">
        <v>0.1217</v>
      </c>
      <c r="BR551" s="7">
        <v>904.00641025641016</v>
      </c>
      <c r="BS551" s="4">
        <v>110.01758012820513</v>
      </c>
      <c r="BT551">
        <v>561.6</v>
      </c>
      <c r="BU551" t="s">
        <v>44</v>
      </c>
      <c r="BV551" t="s">
        <v>72</v>
      </c>
      <c r="BW551" t="s">
        <v>71</v>
      </c>
      <c r="BX551" s="2">
        <v>41327</v>
      </c>
      <c r="BY551" s="2">
        <v>44325</v>
      </c>
      <c r="BZ551" t="s">
        <v>18</v>
      </c>
      <c r="CA551" t="s">
        <v>42</v>
      </c>
      <c r="CB551" s="5" t="s">
        <v>42</v>
      </c>
      <c r="CC551" s="6" t="s">
        <v>9</v>
      </c>
      <c r="CD551">
        <f t="shared" si="8"/>
        <v>8.1999999999999993</v>
      </c>
    </row>
    <row r="552" spans="63:82">
      <c r="BK552" s="1">
        <v>41913</v>
      </c>
      <c r="BL552" t="s">
        <v>69</v>
      </c>
      <c r="BM552">
        <v>2</v>
      </c>
      <c r="BN552" t="s">
        <v>120</v>
      </c>
      <c r="BO552" s="4">
        <v>585113.69999999995</v>
      </c>
      <c r="BP552" s="4">
        <v>77235.008400000006</v>
      </c>
      <c r="BQ552" s="3">
        <v>0.13200000000000003</v>
      </c>
      <c r="BR552" s="7">
        <v>354.61436363636363</v>
      </c>
      <c r="BS552" s="4">
        <v>46.809096000000004</v>
      </c>
      <c r="BT552">
        <v>1650</v>
      </c>
      <c r="BU552" t="s">
        <v>44</v>
      </c>
      <c r="BV552" t="s">
        <v>72</v>
      </c>
      <c r="BW552" t="s">
        <v>71</v>
      </c>
      <c r="BX552" s="2">
        <v>41261</v>
      </c>
      <c r="BY552" s="2">
        <v>44332</v>
      </c>
      <c r="BZ552" t="s">
        <v>39</v>
      </c>
      <c r="CA552" t="s">
        <v>78</v>
      </c>
      <c r="CB552" s="5" t="s">
        <v>78</v>
      </c>
      <c r="CC552" s="6" t="s">
        <v>9</v>
      </c>
      <c r="CD552">
        <f t="shared" si="8"/>
        <v>8.4</v>
      </c>
    </row>
    <row r="553" spans="63:82">
      <c r="BK553" s="1">
        <v>41944</v>
      </c>
      <c r="BL553" t="s">
        <v>69</v>
      </c>
      <c r="BM553">
        <v>2</v>
      </c>
      <c r="BN553" t="s">
        <v>70</v>
      </c>
      <c r="BO553" s="4">
        <v>811255.2</v>
      </c>
      <c r="BP553" s="4">
        <v>126474.68568</v>
      </c>
      <c r="BQ553" s="3">
        <v>0.15590000000000001</v>
      </c>
      <c r="BR553" s="7">
        <v>673.35258964143429</v>
      </c>
      <c r="BS553" s="4">
        <v>104.9756687250996</v>
      </c>
      <c r="BT553">
        <v>1204.8</v>
      </c>
      <c r="BU553" t="s">
        <v>44</v>
      </c>
      <c r="BV553" t="s">
        <v>72</v>
      </c>
      <c r="BW553" t="s">
        <v>71</v>
      </c>
      <c r="BX553" s="2">
        <v>41270</v>
      </c>
      <c r="BY553" s="2">
        <v>44325</v>
      </c>
      <c r="BZ553" t="s">
        <v>18</v>
      </c>
      <c r="CA553" t="s">
        <v>42</v>
      </c>
      <c r="CB553" s="5" t="s">
        <v>42</v>
      </c>
      <c r="CC553" s="6" t="s">
        <v>9</v>
      </c>
      <c r="CD553">
        <f t="shared" si="8"/>
        <v>8.4</v>
      </c>
    </row>
    <row r="554" spans="63:82">
      <c r="BK554" s="1">
        <v>41944</v>
      </c>
      <c r="BL554" t="s">
        <v>69</v>
      </c>
      <c r="BM554">
        <v>2</v>
      </c>
      <c r="BN554" t="s">
        <v>73</v>
      </c>
      <c r="BO554" s="4">
        <v>641668.79999999993</v>
      </c>
      <c r="BP554" s="4">
        <v>94004.479199999987</v>
      </c>
      <c r="BQ554" s="3">
        <v>0.14649999999999999</v>
      </c>
      <c r="BR554" s="7">
        <v>751.01685393258424</v>
      </c>
      <c r="BS554" s="4">
        <v>110.02396910112358</v>
      </c>
      <c r="BT554">
        <v>854.4</v>
      </c>
      <c r="BU554" t="s">
        <v>44</v>
      </c>
      <c r="BV554" t="s">
        <v>72</v>
      </c>
      <c r="BW554" t="s">
        <v>71</v>
      </c>
      <c r="BX554" s="2">
        <v>41286</v>
      </c>
      <c r="BY554" s="2">
        <v>44325</v>
      </c>
      <c r="BZ554" t="s">
        <v>18</v>
      </c>
      <c r="CA554" t="s">
        <v>42</v>
      </c>
      <c r="CB554" s="5" t="s">
        <v>42</v>
      </c>
      <c r="CC554" s="6" t="s">
        <v>9</v>
      </c>
      <c r="CD554">
        <f t="shared" si="8"/>
        <v>8.3000000000000007</v>
      </c>
    </row>
    <row r="555" spans="63:82">
      <c r="BK555" s="1">
        <v>41944</v>
      </c>
      <c r="BL555" t="s">
        <v>69</v>
      </c>
      <c r="BM555">
        <v>2</v>
      </c>
      <c r="BN555" t="s">
        <v>77</v>
      </c>
      <c r="BO555" s="4">
        <v>673558.79999999993</v>
      </c>
      <c r="BP555" s="4">
        <v>110800.42259999999</v>
      </c>
      <c r="BQ555" s="3">
        <v>0.16450000000000001</v>
      </c>
      <c r="BR555" s="7">
        <v>516.8499079189686</v>
      </c>
      <c r="BS555" s="4">
        <v>85.021809852670344</v>
      </c>
      <c r="BT555">
        <v>1303.2</v>
      </c>
      <c r="BU555" t="s">
        <v>44</v>
      </c>
      <c r="BV555" t="s">
        <v>72</v>
      </c>
      <c r="BW555" t="s">
        <v>71</v>
      </c>
      <c r="BX555" s="2">
        <v>41268</v>
      </c>
      <c r="BY555" s="2">
        <v>44325</v>
      </c>
      <c r="BZ555" t="s">
        <v>18</v>
      </c>
      <c r="CA555" t="s">
        <v>78</v>
      </c>
      <c r="CB555" s="5" t="s">
        <v>78</v>
      </c>
      <c r="CC555" s="6" t="s">
        <v>9</v>
      </c>
      <c r="CD555">
        <f t="shared" si="8"/>
        <v>8.4</v>
      </c>
    </row>
    <row r="556" spans="63:82">
      <c r="BK556" s="1">
        <v>41944</v>
      </c>
      <c r="BL556" t="s">
        <v>69</v>
      </c>
      <c r="BM556">
        <v>2</v>
      </c>
      <c r="BN556" t="s">
        <v>95</v>
      </c>
      <c r="BO556" s="4">
        <v>828543.6</v>
      </c>
      <c r="BP556" s="4">
        <v>193547.78496000002</v>
      </c>
      <c r="BQ556" s="3">
        <v>0.23360000000000003</v>
      </c>
      <c r="BR556" s="7">
        <v>533.99303944315545</v>
      </c>
      <c r="BS556" s="4">
        <v>124.74077401392114</v>
      </c>
      <c r="BT556">
        <v>1551.6</v>
      </c>
      <c r="BU556" t="s">
        <v>41</v>
      </c>
      <c r="BV556" t="s">
        <v>95</v>
      </c>
      <c r="BW556" t="s">
        <v>41</v>
      </c>
      <c r="BX556" s="2">
        <v>41338</v>
      </c>
      <c r="BY556" s="2">
        <v>44349</v>
      </c>
      <c r="BZ556" t="s">
        <v>39</v>
      </c>
      <c r="CA556" t="s">
        <v>83</v>
      </c>
      <c r="CB556" s="5" t="s">
        <v>83</v>
      </c>
      <c r="CC556" s="6" t="s">
        <v>9</v>
      </c>
      <c r="CD556">
        <f t="shared" si="8"/>
        <v>8.1999999999999993</v>
      </c>
    </row>
    <row r="557" spans="63:82">
      <c r="BK557" s="1">
        <v>41944</v>
      </c>
      <c r="BL557" t="s">
        <v>69</v>
      </c>
      <c r="BM557">
        <v>2</v>
      </c>
      <c r="BN557" t="s">
        <v>293</v>
      </c>
      <c r="BO557" s="4">
        <v>1063796.3999999999</v>
      </c>
      <c r="BP557" s="4">
        <v>81699.563519999996</v>
      </c>
      <c r="BQ557" s="3">
        <v>7.6800000000000007E-2</v>
      </c>
      <c r="BR557" s="7">
        <v>911.09660842754363</v>
      </c>
      <c r="BS557" s="4">
        <v>69.972219527235353</v>
      </c>
      <c r="BT557">
        <v>1167.5999999999999</v>
      </c>
      <c r="BU557" t="s">
        <v>44</v>
      </c>
      <c r="BV557" t="s">
        <v>72</v>
      </c>
      <c r="BW557" t="s">
        <v>71</v>
      </c>
      <c r="BX557" s="2">
        <v>41446</v>
      </c>
      <c r="BY557" s="2">
        <v>44487</v>
      </c>
      <c r="BZ557" t="s">
        <v>18</v>
      </c>
      <c r="CA557" t="s">
        <v>37</v>
      </c>
      <c r="CB557" s="5" t="s">
        <v>37</v>
      </c>
      <c r="CC557" s="6" t="s">
        <v>9</v>
      </c>
      <c r="CD557">
        <f t="shared" si="8"/>
        <v>8.3000000000000007</v>
      </c>
    </row>
    <row r="558" spans="63:82">
      <c r="BK558" s="1">
        <v>41944</v>
      </c>
      <c r="BL558" t="s">
        <v>69</v>
      </c>
      <c r="BM558">
        <v>2</v>
      </c>
      <c r="BN558" t="s">
        <v>296</v>
      </c>
      <c r="BO558" s="4">
        <v>1601072.4</v>
      </c>
      <c r="BP558" s="4">
        <v>80053.62000000001</v>
      </c>
      <c r="BQ558" s="3">
        <v>5.000000000000001E-2</v>
      </c>
      <c r="BR558" s="7">
        <v>2998.2629213483146</v>
      </c>
      <c r="BS558" s="4">
        <v>149.91314606741574</v>
      </c>
      <c r="BT558">
        <v>534</v>
      </c>
      <c r="BU558" t="s">
        <v>44</v>
      </c>
      <c r="BV558" t="s">
        <v>72</v>
      </c>
      <c r="BW558" t="s">
        <v>71</v>
      </c>
      <c r="BX558" s="2">
        <v>41514</v>
      </c>
      <c r="BY558" s="2">
        <v>44525</v>
      </c>
      <c r="BZ558" t="s">
        <v>18</v>
      </c>
      <c r="CA558" t="s">
        <v>357</v>
      </c>
      <c r="CB558" s="5" t="s">
        <v>208</v>
      </c>
      <c r="CC558" s="6" t="s">
        <v>208</v>
      </c>
      <c r="CD558">
        <f t="shared" si="8"/>
        <v>8.1999999999999993</v>
      </c>
    </row>
    <row r="559" spans="63:82">
      <c r="BK559" s="1">
        <v>41944</v>
      </c>
      <c r="BL559" t="s">
        <v>69</v>
      </c>
      <c r="BM559">
        <v>2</v>
      </c>
      <c r="BN559" t="s">
        <v>306</v>
      </c>
      <c r="BO559" s="4">
        <v>530997.6</v>
      </c>
      <c r="BP559" s="4">
        <v>55807.847759999997</v>
      </c>
      <c r="BQ559" s="3">
        <v>0.1051</v>
      </c>
      <c r="BR559" s="7">
        <v>951.60860215053765</v>
      </c>
      <c r="BS559" s="4">
        <v>100.01406408602151</v>
      </c>
      <c r="BT559">
        <v>558</v>
      </c>
      <c r="BU559" t="s">
        <v>44</v>
      </c>
      <c r="BV559" t="s">
        <v>72</v>
      </c>
      <c r="BW559" t="s">
        <v>71</v>
      </c>
      <c r="BX559" s="2">
        <v>41567</v>
      </c>
      <c r="BY559" s="2">
        <v>44578</v>
      </c>
      <c r="BZ559" t="s">
        <v>18</v>
      </c>
      <c r="CA559" t="s">
        <v>208</v>
      </c>
      <c r="CB559" s="5" t="s">
        <v>208</v>
      </c>
      <c r="CC559" s="6" t="s">
        <v>9</v>
      </c>
      <c r="CD559">
        <f t="shared" si="8"/>
        <v>8.1999999999999993</v>
      </c>
    </row>
    <row r="560" spans="63:82">
      <c r="BK560" s="1">
        <v>41944</v>
      </c>
      <c r="BL560" t="s">
        <v>69</v>
      </c>
      <c r="BM560">
        <v>2</v>
      </c>
      <c r="BN560" t="s">
        <v>118</v>
      </c>
      <c r="BO560" s="4">
        <v>346246.8</v>
      </c>
      <c r="BP560" s="4">
        <v>49894.16388</v>
      </c>
      <c r="BQ560" s="3">
        <v>0.14410000000000001</v>
      </c>
      <c r="BR560" s="7">
        <v>728.63383838383834</v>
      </c>
      <c r="BS560" s="4">
        <v>104.99613611111111</v>
      </c>
      <c r="BT560">
        <v>475.2</v>
      </c>
      <c r="BU560" t="s">
        <v>44</v>
      </c>
      <c r="BV560" t="s">
        <v>72</v>
      </c>
      <c r="BW560" t="s">
        <v>71</v>
      </c>
      <c r="BX560" s="2">
        <v>41332</v>
      </c>
      <c r="BY560" s="2">
        <v>44325</v>
      </c>
      <c r="BZ560" t="s">
        <v>24</v>
      </c>
      <c r="CA560" t="s">
        <v>42</v>
      </c>
      <c r="CB560" s="5" t="s">
        <v>42</v>
      </c>
      <c r="CC560" s="6" t="s">
        <v>9</v>
      </c>
      <c r="CD560">
        <f t="shared" si="8"/>
        <v>8.1999999999999993</v>
      </c>
    </row>
    <row r="561" spans="63:82">
      <c r="BK561" s="1">
        <v>41944</v>
      </c>
      <c r="BL561" t="s">
        <v>69</v>
      </c>
      <c r="BM561">
        <v>2</v>
      </c>
      <c r="BN561" t="s">
        <v>120</v>
      </c>
      <c r="BO561" s="4">
        <v>669470.92799999996</v>
      </c>
      <c r="BP561" s="4">
        <v>83148.289257600016</v>
      </c>
      <c r="BQ561" s="3">
        <v>0.12420000000000003</v>
      </c>
      <c r="BR561" s="7">
        <v>405.73995636363634</v>
      </c>
      <c r="BS561" s="4">
        <v>50.392902580363646</v>
      </c>
      <c r="BT561">
        <v>1650</v>
      </c>
      <c r="BU561" t="s">
        <v>44</v>
      </c>
      <c r="BV561" t="s">
        <v>72</v>
      </c>
      <c r="BW561" t="s">
        <v>71</v>
      </c>
      <c r="BX561" s="2">
        <v>41261</v>
      </c>
      <c r="BY561" s="2">
        <v>44332</v>
      </c>
      <c r="BZ561" t="s">
        <v>39</v>
      </c>
      <c r="CA561" t="s">
        <v>78</v>
      </c>
      <c r="CB561" s="5" t="s">
        <v>78</v>
      </c>
      <c r="CC561" s="6" t="s">
        <v>9</v>
      </c>
      <c r="CD561">
        <f t="shared" si="8"/>
        <v>8.4</v>
      </c>
    </row>
    <row r="562" spans="63:82">
      <c r="BK562" s="1">
        <v>41974</v>
      </c>
      <c r="BL562" t="s">
        <v>69</v>
      </c>
      <c r="BM562">
        <v>2</v>
      </c>
      <c r="BN562" t="s">
        <v>70</v>
      </c>
      <c r="BO562" s="4">
        <v>779070</v>
      </c>
      <c r="BP562" s="4">
        <v>126520.96800000001</v>
      </c>
      <c r="BQ562" s="3">
        <v>0.16240000000000002</v>
      </c>
      <c r="BR562" s="7">
        <v>646.63844621513942</v>
      </c>
      <c r="BS562" s="4">
        <v>105.01408366533866</v>
      </c>
      <c r="BT562">
        <v>1204.8</v>
      </c>
      <c r="BU562" t="s">
        <v>44</v>
      </c>
      <c r="BV562" t="s">
        <v>72</v>
      </c>
      <c r="BW562" t="s">
        <v>71</v>
      </c>
      <c r="BX562" s="2">
        <v>41270</v>
      </c>
      <c r="BY562" s="2">
        <v>44325</v>
      </c>
      <c r="BZ562" t="s">
        <v>18</v>
      </c>
      <c r="CA562" t="s">
        <v>42</v>
      </c>
      <c r="CB562" s="5" t="s">
        <v>42</v>
      </c>
      <c r="CC562" s="6" t="s">
        <v>9</v>
      </c>
      <c r="CD562">
        <f t="shared" si="8"/>
        <v>8.4</v>
      </c>
    </row>
    <row r="563" spans="63:82">
      <c r="BK563" s="1">
        <v>41974</v>
      </c>
      <c r="BL563" t="s">
        <v>69</v>
      </c>
      <c r="BM563">
        <v>2</v>
      </c>
      <c r="BN563" t="s">
        <v>73</v>
      </c>
      <c r="BO563" s="4">
        <v>776822.4</v>
      </c>
      <c r="BP563" s="4">
        <v>93995.510399999999</v>
      </c>
      <c r="BQ563" s="3">
        <v>0.121</v>
      </c>
      <c r="BR563" s="7">
        <v>909.20224719101134</v>
      </c>
      <c r="BS563" s="4">
        <v>110.01347191011236</v>
      </c>
      <c r="BT563">
        <v>854.4</v>
      </c>
      <c r="BU563" t="s">
        <v>44</v>
      </c>
      <c r="BV563" t="s">
        <v>72</v>
      </c>
      <c r="BW563" t="s">
        <v>71</v>
      </c>
      <c r="BX563" s="2">
        <v>41286</v>
      </c>
      <c r="BY563" s="2">
        <v>44325</v>
      </c>
      <c r="BZ563" t="s">
        <v>18</v>
      </c>
      <c r="CA563" t="s">
        <v>42</v>
      </c>
      <c r="CB563" s="5" t="s">
        <v>42</v>
      </c>
      <c r="CC563" s="6" t="s">
        <v>9</v>
      </c>
      <c r="CD563">
        <f t="shared" si="8"/>
        <v>8.3000000000000007</v>
      </c>
    </row>
    <row r="564" spans="63:82">
      <c r="BK564" s="1">
        <v>41974</v>
      </c>
      <c r="BL564" t="s">
        <v>69</v>
      </c>
      <c r="BM564">
        <v>2</v>
      </c>
      <c r="BN564" t="s">
        <v>77</v>
      </c>
      <c r="BO564" s="4">
        <v>562606.79999999993</v>
      </c>
      <c r="BP564" s="4">
        <v>110777.27892000001</v>
      </c>
      <c r="BQ564" s="3">
        <v>0.19690000000000005</v>
      </c>
      <c r="BR564" s="7">
        <v>431.71178637200728</v>
      </c>
      <c r="BS564" s="4">
        <v>85.004050736648253</v>
      </c>
      <c r="BT564">
        <v>1303.2</v>
      </c>
      <c r="BU564" t="s">
        <v>44</v>
      </c>
      <c r="BV564" t="s">
        <v>72</v>
      </c>
      <c r="BW564" t="s">
        <v>71</v>
      </c>
      <c r="BX564" s="2">
        <v>41268</v>
      </c>
      <c r="BY564" s="2">
        <v>44325</v>
      </c>
      <c r="BZ564" t="s">
        <v>18</v>
      </c>
      <c r="CA564" t="s">
        <v>78</v>
      </c>
      <c r="CB564" s="5" t="s">
        <v>78</v>
      </c>
      <c r="CC564" s="6" t="s">
        <v>9</v>
      </c>
      <c r="CD564">
        <f t="shared" si="8"/>
        <v>8.4</v>
      </c>
    </row>
    <row r="565" spans="63:82">
      <c r="BK565" s="1">
        <v>41974</v>
      </c>
      <c r="BL565" t="s">
        <v>69</v>
      </c>
      <c r="BM565">
        <v>2</v>
      </c>
      <c r="BN565" t="s">
        <v>95</v>
      </c>
      <c r="BO565" s="4">
        <v>1207954.8</v>
      </c>
      <c r="BP565" s="4">
        <v>246664.37015999999</v>
      </c>
      <c r="BQ565" s="3">
        <v>0.20419999999999999</v>
      </c>
      <c r="BR565" s="7">
        <v>778.52204176334112</v>
      </c>
      <c r="BS565" s="4">
        <v>158.97420092807425</v>
      </c>
      <c r="BT565">
        <v>1551.6</v>
      </c>
      <c r="BU565" t="s">
        <v>41</v>
      </c>
      <c r="BV565" t="s">
        <v>95</v>
      </c>
      <c r="BW565" t="s">
        <v>41</v>
      </c>
      <c r="BX565" s="2">
        <v>41338</v>
      </c>
      <c r="BY565" s="2">
        <v>44349</v>
      </c>
      <c r="BZ565" t="s">
        <v>39</v>
      </c>
      <c r="CA565" t="s">
        <v>83</v>
      </c>
      <c r="CB565" s="5" t="s">
        <v>83</v>
      </c>
      <c r="CC565" s="6" t="s">
        <v>9</v>
      </c>
      <c r="CD565">
        <f t="shared" si="8"/>
        <v>8.1999999999999993</v>
      </c>
    </row>
    <row r="566" spans="63:82">
      <c r="BK566" s="1">
        <v>41974</v>
      </c>
      <c r="BL566" t="s">
        <v>69</v>
      </c>
      <c r="BM566">
        <v>2</v>
      </c>
      <c r="BN566" t="s">
        <v>293</v>
      </c>
      <c r="BO566" s="4">
        <v>894261.6</v>
      </c>
      <c r="BP566" s="4">
        <v>81735.510240000018</v>
      </c>
      <c r="BQ566" s="3">
        <v>9.1400000000000023E-2</v>
      </c>
      <c r="BR566" s="7">
        <v>765.8972250770812</v>
      </c>
      <c r="BS566" s="4">
        <v>70.003006372045235</v>
      </c>
      <c r="BT566">
        <v>1167.5999999999999</v>
      </c>
      <c r="BU566" t="s">
        <v>44</v>
      </c>
      <c r="BV566" t="s">
        <v>72</v>
      </c>
      <c r="BW566" t="s">
        <v>71</v>
      </c>
      <c r="BX566" s="2">
        <v>41446</v>
      </c>
      <c r="BY566" s="2">
        <v>44487</v>
      </c>
      <c r="BZ566" t="s">
        <v>18</v>
      </c>
      <c r="CA566" t="s">
        <v>37</v>
      </c>
      <c r="CB566" s="5" t="s">
        <v>37</v>
      </c>
      <c r="CC566" s="6" t="s">
        <v>9</v>
      </c>
      <c r="CD566">
        <f t="shared" si="8"/>
        <v>8.3000000000000007</v>
      </c>
    </row>
    <row r="567" spans="63:82">
      <c r="BK567" s="1">
        <v>41974</v>
      </c>
      <c r="BL567" t="s">
        <v>69</v>
      </c>
      <c r="BM567">
        <v>2</v>
      </c>
      <c r="BN567" t="s">
        <v>296</v>
      </c>
      <c r="BO567" s="4">
        <v>1653831.5999999999</v>
      </c>
      <c r="BP567" s="4">
        <v>82691.58</v>
      </c>
      <c r="BQ567" s="3">
        <v>0.05</v>
      </c>
      <c r="BR567" s="7">
        <v>3097.0629213483144</v>
      </c>
      <c r="BS567" s="4">
        <v>154.85314606741574</v>
      </c>
      <c r="BT567">
        <v>534</v>
      </c>
      <c r="BU567" t="s">
        <v>44</v>
      </c>
      <c r="BV567" t="s">
        <v>72</v>
      </c>
      <c r="BW567" t="s">
        <v>71</v>
      </c>
      <c r="BX567" s="2">
        <v>41514</v>
      </c>
      <c r="BY567" s="2">
        <v>44525</v>
      </c>
      <c r="BZ567" t="s">
        <v>18</v>
      </c>
      <c r="CA567" t="s">
        <v>208</v>
      </c>
      <c r="CB567" s="5" t="s">
        <v>208</v>
      </c>
      <c r="CC567" s="6" t="s">
        <v>9</v>
      </c>
      <c r="CD567">
        <f t="shared" si="8"/>
        <v>8.1999999999999993</v>
      </c>
    </row>
    <row r="568" spans="63:82">
      <c r="BK568" s="1">
        <v>41974</v>
      </c>
      <c r="BL568" t="s">
        <v>69</v>
      </c>
      <c r="BM568">
        <v>2</v>
      </c>
      <c r="BN568" t="s">
        <v>306</v>
      </c>
      <c r="BO568" s="4">
        <v>564025.19999999995</v>
      </c>
      <c r="BP568" s="4">
        <v>55782.092279999997</v>
      </c>
      <c r="BQ568" s="3">
        <v>9.8900000000000002E-2</v>
      </c>
      <c r="BR568" s="7">
        <v>1010.7978494623655</v>
      </c>
      <c r="BS568" s="4">
        <v>99.967907311827958</v>
      </c>
      <c r="BT568">
        <v>558</v>
      </c>
      <c r="BU568" t="s">
        <v>44</v>
      </c>
      <c r="BV568" t="s">
        <v>72</v>
      </c>
      <c r="BW568" t="s">
        <v>71</v>
      </c>
      <c r="BX568" s="2">
        <v>41567</v>
      </c>
      <c r="BY568" s="2">
        <v>44578</v>
      </c>
      <c r="BZ568" t="s">
        <v>18</v>
      </c>
      <c r="CA568" t="s">
        <v>208</v>
      </c>
      <c r="CB568" s="5" t="s">
        <v>208</v>
      </c>
      <c r="CC568" s="6" t="s">
        <v>9</v>
      </c>
      <c r="CD568">
        <f t="shared" si="8"/>
        <v>8.1999999999999993</v>
      </c>
    </row>
    <row r="569" spans="63:82">
      <c r="BK569" s="1">
        <v>41974</v>
      </c>
      <c r="BL569" t="s">
        <v>69</v>
      </c>
      <c r="BM569">
        <v>2</v>
      </c>
      <c r="BN569" t="s">
        <v>118</v>
      </c>
      <c r="BO569" s="4">
        <v>420142.8</v>
      </c>
      <c r="BP569" s="4">
        <v>49912.964639999998</v>
      </c>
      <c r="BQ569" s="3">
        <v>0.1188</v>
      </c>
      <c r="BR569" s="7">
        <v>884.13888888888891</v>
      </c>
      <c r="BS569" s="4">
        <v>105.03570000000001</v>
      </c>
      <c r="BT569">
        <v>475.2</v>
      </c>
      <c r="BU569" t="s">
        <v>44</v>
      </c>
      <c r="BV569" t="s">
        <v>72</v>
      </c>
      <c r="BW569" t="s">
        <v>71</v>
      </c>
      <c r="BX569" s="2">
        <v>41332</v>
      </c>
      <c r="BY569" s="2">
        <v>44325</v>
      </c>
      <c r="BZ569" t="s">
        <v>24</v>
      </c>
      <c r="CA569" t="s">
        <v>42</v>
      </c>
      <c r="CB569" s="5" t="s">
        <v>42</v>
      </c>
      <c r="CC569" s="6" t="s">
        <v>9</v>
      </c>
      <c r="CD569">
        <f t="shared" si="8"/>
        <v>8.1999999999999993</v>
      </c>
    </row>
    <row r="570" spans="63:82">
      <c r="BK570" s="1">
        <v>41974</v>
      </c>
      <c r="BL570" t="s">
        <v>69</v>
      </c>
      <c r="BM570">
        <v>2</v>
      </c>
      <c r="BN570" t="s">
        <v>120</v>
      </c>
      <c r="BO570" s="4">
        <v>802902.07200000004</v>
      </c>
      <c r="BP570" s="4">
        <v>92494.318694400004</v>
      </c>
      <c r="BQ570" s="3">
        <v>0.1152</v>
      </c>
      <c r="BR570" s="7">
        <v>486.60731636363641</v>
      </c>
      <c r="BS570" s="4">
        <v>56.057162845090915</v>
      </c>
      <c r="BT570">
        <v>1650</v>
      </c>
      <c r="BU570" t="s">
        <v>44</v>
      </c>
      <c r="BV570" t="s">
        <v>72</v>
      </c>
      <c r="BW570" t="s">
        <v>71</v>
      </c>
      <c r="BX570" s="2">
        <v>41261</v>
      </c>
      <c r="BY570" s="2">
        <v>44332</v>
      </c>
      <c r="BZ570" t="s">
        <v>39</v>
      </c>
      <c r="CA570" t="s">
        <v>78</v>
      </c>
      <c r="CB570" s="5" t="s">
        <v>78</v>
      </c>
      <c r="CC570" s="6" t="s">
        <v>9</v>
      </c>
      <c r="CD570">
        <f t="shared" si="8"/>
        <v>8.4</v>
      </c>
    </row>
    <row r="571" spans="63:82">
      <c r="BK571" s="1">
        <v>42005</v>
      </c>
      <c r="BL571" t="s">
        <v>69</v>
      </c>
      <c r="BM571">
        <v>2</v>
      </c>
      <c r="BN571" t="s">
        <v>70</v>
      </c>
      <c r="BO571" s="4">
        <v>1015585.2</v>
      </c>
      <c r="BP571" s="4">
        <v>126541.91592</v>
      </c>
      <c r="BQ571" s="3">
        <v>0.1246</v>
      </c>
      <c r="BR571" s="7">
        <v>842.94920318725099</v>
      </c>
      <c r="BS571" s="4">
        <v>105.03147071713148</v>
      </c>
      <c r="BT571">
        <v>1204.8</v>
      </c>
      <c r="BU571" t="s">
        <v>44</v>
      </c>
      <c r="BV571" t="s">
        <v>72</v>
      </c>
      <c r="BW571" t="s">
        <v>71</v>
      </c>
      <c r="BX571" s="2">
        <v>41270</v>
      </c>
      <c r="BY571" s="2">
        <v>44325</v>
      </c>
      <c r="BZ571" t="s">
        <v>18</v>
      </c>
      <c r="CA571" t="s">
        <v>42</v>
      </c>
      <c r="CB571" s="5" t="s">
        <v>42</v>
      </c>
      <c r="CC571" s="6" t="s">
        <v>9</v>
      </c>
      <c r="CD571">
        <f t="shared" si="8"/>
        <v>8.4</v>
      </c>
    </row>
    <row r="572" spans="63:82">
      <c r="BK572" s="1">
        <v>42005</v>
      </c>
      <c r="BL572" t="s">
        <v>69</v>
      </c>
      <c r="BM572">
        <v>2</v>
      </c>
      <c r="BN572" t="s">
        <v>73</v>
      </c>
      <c r="BO572" s="4">
        <v>843230.4</v>
      </c>
      <c r="BP572" s="4">
        <v>94020.189599999998</v>
      </c>
      <c r="BQ572" s="3">
        <v>0.11149999999999999</v>
      </c>
      <c r="BR572" s="7">
        <v>986.92696629213492</v>
      </c>
      <c r="BS572" s="4">
        <v>110.04235674157303</v>
      </c>
      <c r="BT572">
        <v>854.4</v>
      </c>
      <c r="BU572" t="s">
        <v>44</v>
      </c>
      <c r="BV572" t="s">
        <v>72</v>
      </c>
      <c r="BW572" t="s">
        <v>71</v>
      </c>
      <c r="BX572" s="2">
        <v>41286</v>
      </c>
      <c r="BY572" s="2">
        <v>44325</v>
      </c>
      <c r="BZ572" t="s">
        <v>18</v>
      </c>
      <c r="CA572" t="s">
        <v>42</v>
      </c>
      <c r="CB572" s="5" t="s">
        <v>42</v>
      </c>
      <c r="CC572" s="6" t="s">
        <v>9</v>
      </c>
      <c r="CD572">
        <f t="shared" si="8"/>
        <v>8.3000000000000007</v>
      </c>
    </row>
    <row r="573" spans="63:82">
      <c r="BK573" s="1">
        <v>42005</v>
      </c>
      <c r="BL573" t="s">
        <v>69</v>
      </c>
      <c r="BM573">
        <v>2</v>
      </c>
      <c r="BN573" t="s">
        <v>77</v>
      </c>
      <c r="BO573" s="4">
        <v>570880.79999999993</v>
      </c>
      <c r="BP573" s="4">
        <v>110750.87520000002</v>
      </c>
      <c r="BQ573" s="3">
        <v>0.19400000000000006</v>
      </c>
      <c r="BR573" s="7">
        <v>438.06077348066293</v>
      </c>
      <c r="BS573" s="4">
        <v>84.983790055248633</v>
      </c>
      <c r="BT573">
        <v>1303.2</v>
      </c>
      <c r="BU573" t="s">
        <v>44</v>
      </c>
      <c r="BV573" t="s">
        <v>72</v>
      </c>
      <c r="BW573" t="s">
        <v>71</v>
      </c>
      <c r="BX573" s="2">
        <v>41268</v>
      </c>
      <c r="BY573" s="2">
        <v>44325</v>
      </c>
      <c r="BZ573" t="s">
        <v>18</v>
      </c>
      <c r="CA573" t="s">
        <v>78</v>
      </c>
      <c r="CB573" s="5" t="s">
        <v>78</v>
      </c>
      <c r="CC573" s="6" t="s">
        <v>9</v>
      </c>
      <c r="CD573">
        <f t="shared" si="8"/>
        <v>8.4</v>
      </c>
    </row>
    <row r="574" spans="63:82">
      <c r="BK574" s="1">
        <v>42005</v>
      </c>
      <c r="BL574" t="s">
        <v>69</v>
      </c>
      <c r="BM574">
        <v>2</v>
      </c>
      <c r="BN574" t="s">
        <v>95</v>
      </c>
      <c r="BO574" s="4">
        <v>940912.79999999993</v>
      </c>
      <c r="BP574" s="4">
        <v>209353.098</v>
      </c>
      <c r="BQ574" s="3">
        <v>0.2225</v>
      </c>
      <c r="BR574" s="7">
        <v>606.41453982985308</v>
      </c>
      <c r="BS574" s="4">
        <v>134.92723511214231</v>
      </c>
      <c r="BT574">
        <v>1551.6</v>
      </c>
      <c r="BU574" t="s">
        <v>41</v>
      </c>
      <c r="BV574" t="s">
        <v>95</v>
      </c>
      <c r="BW574" t="s">
        <v>41</v>
      </c>
      <c r="BX574" s="2">
        <v>41338</v>
      </c>
      <c r="BY574" s="2">
        <v>44349</v>
      </c>
      <c r="BZ574" t="s">
        <v>39</v>
      </c>
      <c r="CA574" t="s">
        <v>83</v>
      </c>
      <c r="CB574" s="5" t="s">
        <v>83</v>
      </c>
      <c r="CC574" s="6" t="s">
        <v>9</v>
      </c>
      <c r="CD574">
        <f t="shared" si="8"/>
        <v>8.1999999999999993</v>
      </c>
    </row>
    <row r="575" spans="63:82">
      <c r="BK575" s="1">
        <v>42005</v>
      </c>
      <c r="BL575" t="s">
        <v>69</v>
      </c>
      <c r="BM575">
        <v>2</v>
      </c>
      <c r="BN575" t="s">
        <v>293</v>
      </c>
      <c r="BO575" s="4">
        <v>1071492</v>
      </c>
      <c r="BP575" s="4">
        <v>81754.839599999992</v>
      </c>
      <c r="BQ575" s="3">
        <v>7.6299999999999993E-2</v>
      </c>
      <c r="BR575" s="7">
        <v>917.68756423432694</v>
      </c>
      <c r="BS575" s="4">
        <v>70.019561151079131</v>
      </c>
      <c r="BT575">
        <v>1167.5999999999999</v>
      </c>
      <c r="BU575" t="s">
        <v>44</v>
      </c>
      <c r="BV575" t="s">
        <v>72</v>
      </c>
      <c r="BW575" t="s">
        <v>71</v>
      </c>
      <c r="BX575" s="2">
        <v>41446</v>
      </c>
      <c r="BY575" s="2">
        <v>44487</v>
      </c>
      <c r="BZ575" t="s">
        <v>18</v>
      </c>
      <c r="CA575" t="s">
        <v>37</v>
      </c>
      <c r="CB575" s="5" t="s">
        <v>37</v>
      </c>
      <c r="CC575" s="6" t="s">
        <v>9</v>
      </c>
      <c r="CD575">
        <f t="shared" si="8"/>
        <v>8.3000000000000007</v>
      </c>
    </row>
    <row r="576" spans="63:82">
      <c r="BK576" s="1">
        <v>42005</v>
      </c>
      <c r="BL576" t="s">
        <v>69</v>
      </c>
      <c r="BM576">
        <v>2</v>
      </c>
      <c r="BN576" t="s">
        <v>296</v>
      </c>
      <c r="BO576" s="4">
        <v>1750251.5999999999</v>
      </c>
      <c r="BP576" s="4">
        <v>87512.58</v>
      </c>
      <c r="BQ576" s="3">
        <v>0.05</v>
      </c>
      <c r="BR576" s="7">
        <v>3277.6247191011234</v>
      </c>
      <c r="BS576" s="4">
        <v>163.88123595505618</v>
      </c>
      <c r="BT576">
        <v>534</v>
      </c>
      <c r="BU576" t="s">
        <v>44</v>
      </c>
      <c r="BV576" t="s">
        <v>72</v>
      </c>
      <c r="BW576" t="s">
        <v>71</v>
      </c>
      <c r="BX576" s="2">
        <v>41514</v>
      </c>
      <c r="BY576" s="2">
        <v>44525</v>
      </c>
      <c r="BZ576" t="s">
        <v>18</v>
      </c>
      <c r="CA576" t="s">
        <v>208</v>
      </c>
      <c r="CB576" s="5" t="s">
        <v>208</v>
      </c>
      <c r="CC576" s="6" t="s">
        <v>9</v>
      </c>
      <c r="CD576">
        <f t="shared" si="8"/>
        <v>8.1999999999999993</v>
      </c>
    </row>
    <row r="577" spans="63:82">
      <c r="BK577" s="1">
        <v>42005</v>
      </c>
      <c r="BL577" t="s">
        <v>69</v>
      </c>
      <c r="BM577">
        <v>2</v>
      </c>
      <c r="BN577" t="s">
        <v>306</v>
      </c>
      <c r="BO577" s="4">
        <v>589470</v>
      </c>
      <c r="BP577" s="4">
        <v>55822.809000000001</v>
      </c>
      <c r="BQ577" s="3">
        <v>9.4700000000000006E-2</v>
      </c>
      <c r="BR577" s="7">
        <v>1056.3978494623657</v>
      </c>
      <c r="BS577" s="4">
        <v>100.04087634408603</v>
      </c>
      <c r="BT577">
        <v>558</v>
      </c>
      <c r="BU577" t="s">
        <v>44</v>
      </c>
      <c r="BV577" t="s">
        <v>72</v>
      </c>
      <c r="BW577" t="s">
        <v>71</v>
      </c>
      <c r="BX577" s="2">
        <v>41567</v>
      </c>
      <c r="BY577" s="2">
        <v>44578</v>
      </c>
      <c r="BZ577" t="s">
        <v>18</v>
      </c>
      <c r="CA577" t="s">
        <v>357</v>
      </c>
      <c r="CB577" s="5" t="s">
        <v>208</v>
      </c>
      <c r="CC577" s="6" t="s">
        <v>208</v>
      </c>
      <c r="CD577">
        <f t="shared" si="8"/>
        <v>8.1999999999999993</v>
      </c>
    </row>
    <row r="578" spans="63:82">
      <c r="BK578" s="1">
        <v>42005</v>
      </c>
      <c r="BL578" t="s">
        <v>69</v>
      </c>
      <c r="BM578">
        <v>2</v>
      </c>
      <c r="BN578" t="s">
        <v>118</v>
      </c>
      <c r="BO578" s="4">
        <v>395796</v>
      </c>
      <c r="BP578" s="4">
        <v>49909.875599999992</v>
      </c>
      <c r="BQ578" s="3">
        <v>0.12609999999999999</v>
      </c>
      <c r="BR578" s="7">
        <v>832.90404040404042</v>
      </c>
      <c r="BS578" s="4">
        <v>105.02919949494948</v>
      </c>
      <c r="BT578">
        <v>475.2</v>
      </c>
      <c r="BU578" t="s">
        <v>44</v>
      </c>
      <c r="BV578" t="s">
        <v>72</v>
      </c>
      <c r="BW578" t="s">
        <v>71</v>
      </c>
      <c r="BX578" s="2">
        <v>41332</v>
      </c>
      <c r="BY578" s="2">
        <v>44325</v>
      </c>
      <c r="BZ578" t="s">
        <v>24</v>
      </c>
      <c r="CA578" t="s">
        <v>42</v>
      </c>
      <c r="CB578" s="5" t="s">
        <v>42</v>
      </c>
      <c r="CC578" s="6" t="s">
        <v>9</v>
      </c>
      <c r="CD578">
        <f t="shared" si="8"/>
        <v>8.1999999999999993</v>
      </c>
    </row>
    <row r="579" spans="63:82">
      <c r="BK579" s="1">
        <v>42005</v>
      </c>
      <c r="BL579" t="s">
        <v>69</v>
      </c>
      <c r="BM579">
        <v>2</v>
      </c>
      <c r="BN579" t="s">
        <v>120</v>
      </c>
      <c r="BO579" s="4">
        <v>555574.65599999996</v>
      </c>
      <c r="BP579" s="4">
        <v>75169.25095680001</v>
      </c>
      <c r="BQ579" s="3">
        <v>0.13530000000000003</v>
      </c>
      <c r="BR579" s="7">
        <v>336.7119127272727</v>
      </c>
      <c r="BS579" s="4">
        <v>45.557121792000004</v>
      </c>
      <c r="BT579">
        <v>1650</v>
      </c>
      <c r="BU579" t="s">
        <v>44</v>
      </c>
      <c r="BV579" t="s">
        <v>72</v>
      </c>
      <c r="BW579" t="s">
        <v>71</v>
      </c>
      <c r="BX579" s="2">
        <v>41261</v>
      </c>
      <c r="BY579" s="2">
        <v>44332</v>
      </c>
      <c r="BZ579" t="s">
        <v>39</v>
      </c>
      <c r="CA579" t="s">
        <v>78</v>
      </c>
      <c r="CB579" s="5" t="s">
        <v>78</v>
      </c>
      <c r="CC579" s="6" t="s">
        <v>9</v>
      </c>
      <c r="CD579">
        <f t="shared" si="8"/>
        <v>8.4</v>
      </c>
    </row>
    <row r="580" spans="63:82">
      <c r="BK580" s="1">
        <v>42036</v>
      </c>
      <c r="BL580" t="s">
        <v>69</v>
      </c>
      <c r="BM580">
        <v>2</v>
      </c>
      <c r="BN580" t="s">
        <v>70</v>
      </c>
      <c r="BO580" s="4">
        <v>857862</v>
      </c>
      <c r="BP580" s="4">
        <v>126534.64499999999</v>
      </c>
      <c r="BQ580" s="3">
        <v>0.14749999999999999</v>
      </c>
      <c r="BR580" s="7">
        <v>712.03685258964151</v>
      </c>
      <c r="BS580" s="4">
        <v>105.0254357569721</v>
      </c>
      <c r="BT580">
        <v>1204.8</v>
      </c>
      <c r="BU580" t="s">
        <v>44</v>
      </c>
      <c r="BV580" t="s">
        <v>72</v>
      </c>
      <c r="BW580" t="s">
        <v>71</v>
      </c>
      <c r="BX580" s="2">
        <v>41270</v>
      </c>
      <c r="BY580" s="2">
        <v>44325</v>
      </c>
      <c r="BZ580" t="s">
        <v>18</v>
      </c>
      <c r="CA580" t="s">
        <v>42</v>
      </c>
      <c r="CB580" s="5" t="s">
        <v>42</v>
      </c>
      <c r="CC580" s="6" t="s">
        <v>9</v>
      </c>
      <c r="CD580">
        <f t="shared" si="8"/>
        <v>8.4</v>
      </c>
    </row>
    <row r="581" spans="63:82">
      <c r="BK581" s="1">
        <v>42036</v>
      </c>
      <c r="BL581" t="s">
        <v>69</v>
      </c>
      <c r="BM581">
        <v>2</v>
      </c>
      <c r="BN581" t="s">
        <v>73</v>
      </c>
      <c r="BO581" s="4">
        <v>950143.2</v>
      </c>
      <c r="BP581" s="4">
        <v>93969.162479999999</v>
      </c>
      <c r="BQ581" s="3">
        <v>9.8900000000000002E-2</v>
      </c>
      <c r="BR581" s="7">
        <v>1112.0589887640449</v>
      </c>
      <c r="BS581" s="4">
        <v>109.98263398876405</v>
      </c>
      <c r="BT581">
        <v>854.4</v>
      </c>
      <c r="BU581" t="s">
        <v>44</v>
      </c>
      <c r="BV581" t="s">
        <v>72</v>
      </c>
      <c r="BW581" t="s">
        <v>71</v>
      </c>
      <c r="BX581" s="2">
        <v>41286</v>
      </c>
      <c r="BY581" s="2">
        <v>44325</v>
      </c>
      <c r="BZ581" t="s">
        <v>18</v>
      </c>
      <c r="CA581" t="s">
        <v>42</v>
      </c>
      <c r="CB581" s="5" t="s">
        <v>42</v>
      </c>
      <c r="CC581" s="6" t="s">
        <v>9</v>
      </c>
      <c r="CD581">
        <f t="shared" si="8"/>
        <v>8.3000000000000007</v>
      </c>
    </row>
    <row r="582" spans="63:82">
      <c r="BK582" s="1">
        <v>42036</v>
      </c>
      <c r="BL582" t="s">
        <v>69</v>
      </c>
      <c r="BM582">
        <v>2</v>
      </c>
      <c r="BN582" t="s">
        <v>77</v>
      </c>
      <c r="BO582" s="4">
        <v>686559.48</v>
      </c>
      <c r="BP582" s="4">
        <v>110742.04412400001</v>
      </c>
      <c r="BQ582" s="3">
        <v>0.16130000000000003</v>
      </c>
      <c r="BR582" s="7">
        <v>526.82587476979734</v>
      </c>
      <c r="BS582" s="4">
        <v>84.977013600368323</v>
      </c>
      <c r="BT582">
        <v>1303.2</v>
      </c>
      <c r="BU582" t="s">
        <v>44</v>
      </c>
      <c r="BV582" t="s">
        <v>72</v>
      </c>
      <c r="BW582" t="s">
        <v>71</v>
      </c>
      <c r="BX582" s="2">
        <v>41268</v>
      </c>
      <c r="BY582" s="2">
        <v>44325</v>
      </c>
      <c r="BZ582" t="s">
        <v>18</v>
      </c>
      <c r="CA582" t="s">
        <v>78</v>
      </c>
      <c r="CB582" s="5" t="s">
        <v>78</v>
      </c>
      <c r="CC582" s="6" t="s">
        <v>9</v>
      </c>
      <c r="CD582">
        <f t="shared" si="8"/>
        <v>8.4</v>
      </c>
    </row>
    <row r="583" spans="63:82">
      <c r="BK583" s="1">
        <v>42036</v>
      </c>
      <c r="BL583" t="s">
        <v>69</v>
      </c>
      <c r="BM583">
        <v>2</v>
      </c>
      <c r="BN583" t="s">
        <v>95</v>
      </c>
      <c r="BO583" s="4">
        <v>1128895.2</v>
      </c>
      <c r="BP583" s="4">
        <v>235600.42823999998</v>
      </c>
      <c r="BQ583" s="3">
        <v>0.2087</v>
      </c>
      <c r="BR583" s="7">
        <v>727.5684454756381</v>
      </c>
      <c r="BS583" s="4">
        <v>151.84353457076566</v>
      </c>
      <c r="BT583">
        <v>1551.6</v>
      </c>
      <c r="BU583" t="s">
        <v>41</v>
      </c>
      <c r="BV583" t="s">
        <v>95</v>
      </c>
      <c r="BW583" t="s">
        <v>41</v>
      </c>
      <c r="BX583" s="2">
        <v>41338</v>
      </c>
      <c r="BY583" s="2">
        <v>44349</v>
      </c>
      <c r="BZ583" t="s">
        <v>39</v>
      </c>
      <c r="CA583" t="s">
        <v>83</v>
      </c>
      <c r="CB583" s="5" t="s">
        <v>83</v>
      </c>
      <c r="CC583" s="6" t="s">
        <v>9</v>
      </c>
      <c r="CD583">
        <f t="shared" si="8"/>
        <v>8.1999999999999993</v>
      </c>
    </row>
    <row r="584" spans="63:82">
      <c r="BK584" s="1">
        <v>42036</v>
      </c>
      <c r="BL584" t="s">
        <v>69</v>
      </c>
      <c r="BM584">
        <v>2</v>
      </c>
      <c r="BN584" t="s">
        <v>293</v>
      </c>
      <c r="BO584" s="4">
        <v>1478922</v>
      </c>
      <c r="BP584" s="4">
        <v>81784.386600000013</v>
      </c>
      <c r="BQ584" s="3">
        <v>5.5300000000000009E-2</v>
      </c>
      <c r="BR584" s="7">
        <v>1266.6341212744092</v>
      </c>
      <c r="BS584" s="4">
        <v>70.044866906474837</v>
      </c>
      <c r="BT584">
        <v>1167.5999999999999</v>
      </c>
      <c r="BU584" t="s">
        <v>44</v>
      </c>
      <c r="BV584" t="s">
        <v>72</v>
      </c>
      <c r="BW584" t="s">
        <v>71</v>
      </c>
      <c r="BX584" s="2">
        <v>41446</v>
      </c>
      <c r="BY584" s="2">
        <v>44487</v>
      </c>
      <c r="BZ584" t="s">
        <v>18</v>
      </c>
      <c r="CA584" t="s">
        <v>37</v>
      </c>
      <c r="CB584" s="5" t="s">
        <v>37</v>
      </c>
      <c r="CC584" s="6" t="s">
        <v>9</v>
      </c>
      <c r="CD584">
        <f t="shared" si="8"/>
        <v>8.3000000000000007</v>
      </c>
    </row>
    <row r="585" spans="63:82">
      <c r="BK585" s="1">
        <v>42036</v>
      </c>
      <c r="BL585" t="s">
        <v>69</v>
      </c>
      <c r="BM585">
        <v>2</v>
      </c>
      <c r="BN585" t="s">
        <v>296</v>
      </c>
      <c r="BO585" s="4">
        <v>1415521.2</v>
      </c>
      <c r="BP585" s="4">
        <v>70776.06</v>
      </c>
      <c r="BQ585" s="3">
        <v>0.05</v>
      </c>
      <c r="BR585" s="7">
        <v>2650.7887640449439</v>
      </c>
      <c r="BS585" s="4">
        <v>132.5394382022472</v>
      </c>
      <c r="BT585">
        <v>534</v>
      </c>
      <c r="BU585" t="s">
        <v>44</v>
      </c>
      <c r="BV585" t="s">
        <v>72</v>
      </c>
      <c r="BW585" t="s">
        <v>71</v>
      </c>
      <c r="BX585" s="2">
        <v>41514</v>
      </c>
      <c r="BY585" s="2">
        <v>44525</v>
      </c>
      <c r="BZ585" t="s">
        <v>18</v>
      </c>
      <c r="CA585" t="s">
        <v>208</v>
      </c>
      <c r="CB585" s="5" t="s">
        <v>208</v>
      </c>
      <c r="CC585" s="6" t="s">
        <v>9</v>
      </c>
      <c r="CD585">
        <f t="shared" si="8"/>
        <v>8.1999999999999993</v>
      </c>
    </row>
    <row r="586" spans="63:82">
      <c r="BK586" s="1">
        <v>42036</v>
      </c>
      <c r="BL586" t="s">
        <v>69</v>
      </c>
      <c r="BM586">
        <v>2</v>
      </c>
      <c r="BN586" t="s">
        <v>306</v>
      </c>
      <c r="BO586" s="4">
        <v>581905.19999999995</v>
      </c>
      <c r="BP586" s="4">
        <v>55804.708680000003</v>
      </c>
      <c r="BQ586" s="3">
        <v>9.5900000000000013E-2</v>
      </c>
      <c r="BR586" s="7">
        <v>1042.8408602150537</v>
      </c>
      <c r="BS586" s="4">
        <v>100.00843849462366</v>
      </c>
      <c r="BT586">
        <v>558</v>
      </c>
      <c r="BU586" t="s">
        <v>44</v>
      </c>
      <c r="BV586" t="s">
        <v>72</v>
      </c>
      <c r="BW586" t="s">
        <v>71</v>
      </c>
      <c r="BX586" s="2">
        <v>41567</v>
      </c>
      <c r="BY586" s="2">
        <v>44578</v>
      </c>
      <c r="BZ586" t="s">
        <v>18</v>
      </c>
      <c r="CA586" t="s">
        <v>208</v>
      </c>
      <c r="CB586" s="5" t="s">
        <v>208</v>
      </c>
      <c r="CC586" s="6" t="s">
        <v>9</v>
      </c>
      <c r="CD586">
        <f t="shared" si="8"/>
        <v>8.1999999999999993</v>
      </c>
    </row>
    <row r="587" spans="63:82">
      <c r="BK587" s="1">
        <v>42036</v>
      </c>
      <c r="BL587" t="s">
        <v>69</v>
      </c>
      <c r="BM587">
        <v>2</v>
      </c>
      <c r="BN587" t="s">
        <v>118</v>
      </c>
      <c r="BO587" s="4">
        <v>386288.39999999997</v>
      </c>
      <c r="BP587" s="4">
        <v>49908.461280000003</v>
      </c>
      <c r="BQ587" s="3">
        <v>0.12920000000000001</v>
      </c>
      <c r="BR587" s="7">
        <v>812.89646464646455</v>
      </c>
      <c r="BS587" s="4">
        <v>105.02622323232325</v>
      </c>
      <c r="BT587">
        <v>475.2</v>
      </c>
      <c r="BU587" t="s">
        <v>44</v>
      </c>
      <c r="BV587" t="s">
        <v>72</v>
      </c>
      <c r="BW587" t="s">
        <v>71</v>
      </c>
      <c r="BX587" s="2">
        <v>41332</v>
      </c>
      <c r="BY587" s="2">
        <v>44325</v>
      </c>
      <c r="BZ587" t="s">
        <v>24</v>
      </c>
      <c r="CA587" t="s">
        <v>42</v>
      </c>
      <c r="CB587" s="5" t="s">
        <v>42</v>
      </c>
      <c r="CC587" s="6" t="s">
        <v>9</v>
      </c>
      <c r="CD587">
        <f t="shared" si="8"/>
        <v>8.1999999999999993</v>
      </c>
    </row>
    <row r="588" spans="63:82">
      <c r="BK588" s="1">
        <v>42036</v>
      </c>
      <c r="BL588" t="s">
        <v>69</v>
      </c>
      <c r="BM588">
        <v>2</v>
      </c>
      <c r="BN588" t="s">
        <v>120</v>
      </c>
      <c r="BO588" s="4">
        <v>537353.5199999999</v>
      </c>
      <c r="BP588" s="4">
        <v>73939.844352</v>
      </c>
      <c r="BQ588" s="3">
        <v>0.13760000000000003</v>
      </c>
      <c r="BR588" s="7">
        <v>325.66879999999992</v>
      </c>
      <c r="BS588" s="4">
        <v>44.812026879999998</v>
      </c>
      <c r="BT588">
        <v>1650</v>
      </c>
      <c r="BU588" t="s">
        <v>44</v>
      </c>
      <c r="BV588" t="s">
        <v>72</v>
      </c>
      <c r="BW588" t="s">
        <v>71</v>
      </c>
      <c r="BX588" s="2">
        <v>41261</v>
      </c>
      <c r="BY588" s="2">
        <v>44332</v>
      </c>
      <c r="BZ588" t="s">
        <v>39</v>
      </c>
      <c r="CA588" t="s">
        <v>78</v>
      </c>
      <c r="CB588" s="5" t="s">
        <v>78</v>
      </c>
      <c r="CC588" s="6" t="s">
        <v>9</v>
      </c>
      <c r="CD588">
        <f t="shared" si="8"/>
        <v>8.4</v>
      </c>
    </row>
    <row r="589" spans="63:82">
      <c r="BK589" s="1">
        <v>42064</v>
      </c>
      <c r="BL589" t="s">
        <v>69</v>
      </c>
      <c r="BM589">
        <v>2</v>
      </c>
      <c r="BN589" t="s">
        <v>70</v>
      </c>
      <c r="BO589" s="4">
        <v>1051218</v>
      </c>
      <c r="BP589" s="4">
        <v>126461.52540000001</v>
      </c>
      <c r="BQ589" s="3">
        <v>0.12030000000000002</v>
      </c>
      <c r="BR589" s="7">
        <v>872.52490039840643</v>
      </c>
      <c r="BS589" s="4">
        <v>104.96474551792831</v>
      </c>
      <c r="BT589">
        <v>1204.8</v>
      </c>
      <c r="BU589" t="s">
        <v>44</v>
      </c>
      <c r="BV589" t="s">
        <v>72</v>
      </c>
      <c r="BW589" t="s">
        <v>71</v>
      </c>
      <c r="BX589" s="2">
        <v>41270</v>
      </c>
      <c r="BY589" s="2">
        <v>44325</v>
      </c>
      <c r="BZ589" t="s">
        <v>18</v>
      </c>
      <c r="CA589" t="s">
        <v>42</v>
      </c>
      <c r="CB589" s="5" t="s">
        <v>42</v>
      </c>
      <c r="CC589" s="6" t="s">
        <v>9</v>
      </c>
      <c r="CD589">
        <f t="shared" si="8"/>
        <v>8.4</v>
      </c>
    </row>
    <row r="590" spans="63:82">
      <c r="BK590" s="1">
        <v>42064</v>
      </c>
      <c r="BL590" t="s">
        <v>69</v>
      </c>
      <c r="BM590">
        <v>2</v>
      </c>
      <c r="BN590" t="s">
        <v>73</v>
      </c>
      <c r="BO590" s="4">
        <v>1068524.3999999999</v>
      </c>
      <c r="BP590" s="4">
        <v>94030.147200000007</v>
      </c>
      <c r="BQ590" s="3">
        <v>8.8000000000000009E-2</v>
      </c>
      <c r="BR590" s="7">
        <v>1250.6137640449438</v>
      </c>
      <c r="BS590" s="4">
        <v>110.05401123595507</v>
      </c>
      <c r="BT590">
        <v>854.4</v>
      </c>
      <c r="BU590" t="s">
        <v>44</v>
      </c>
      <c r="BV590" t="s">
        <v>72</v>
      </c>
      <c r="BW590" t="s">
        <v>71</v>
      </c>
      <c r="BX590" s="2">
        <v>41286</v>
      </c>
      <c r="BY590" s="2">
        <v>44325</v>
      </c>
      <c r="BZ590" t="s">
        <v>18</v>
      </c>
      <c r="CA590" t="s">
        <v>42</v>
      </c>
      <c r="CB590" s="5" t="s">
        <v>42</v>
      </c>
      <c r="CC590" s="6" t="s">
        <v>9</v>
      </c>
      <c r="CD590">
        <f t="shared" si="8"/>
        <v>8.3000000000000007</v>
      </c>
    </row>
    <row r="591" spans="63:82">
      <c r="BK591" s="1">
        <v>42064</v>
      </c>
      <c r="BL591" t="s">
        <v>69</v>
      </c>
      <c r="BM591">
        <v>2</v>
      </c>
      <c r="BN591" t="s">
        <v>77</v>
      </c>
      <c r="BO591" s="4">
        <v>555703.19999999995</v>
      </c>
      <c r="BP591" s="4">
        <v>110751.64775999999</v>
      </c>
      <c r="BQ591" s="3">
        <v>0.1993</v>
      </c>
      <c r="BR591" s="7">
        <v>426.41436464088395</v>
      </c>
      <c r="BS591" s="4">
        <v>84.984382872928165</v>
      </c>
      <c r="BT591">
        <v>1303.2</v>
      </c>
      <c r="BU591" t="s">
        <v>44</v>
      </c>
      <c r="BV591" t="s">
        <v>72</v>
      </c>
      <c r="BW591" t="s">
        <v>71</v>
      </c>
      <c r="BX591" s="2">
        <v>41268</v>
      </c>
      <c r="BY591" s="2">
        <v>44325</v>
      </c>
      <c r="BZ591" t="s">
        <v>18</v>
      </c>
      <c r="CA591" t="s">
        <v>78</v>
      </c>
      <c r="CB591" s="5" t="s">
        <v>78</v>
      </c>
      <c r="CC591" s="6" t="s">
        <v>9</v>
      </c>
      <c r="CD591">
        <f t="shared" si="8"/>
        <v>8.4</v>
      </c>
    </row>
    <row r="592" spans="63:82">
      <c r="BK592" s="1">
        <v>42064</v>
      </c>
      <c r="BL592" t="s">
        <v>69</v>
      </c>
      <c r="BM592">
        <v>2</v>
      </c>
      <c r="BN592" t="s">
        <v>95</v>
      </c>
      <c r="BO592" s="4">
        <v>946940.39999999991</v>
      </c>
      <c r="BP592" s="4">
        <v>210126.07476000002</v>
      </c>
      <c r="BQ592" s="3">
        <v>0.22190000000000004</v>
      </c>
      <c r="BR592" s="7">
        <v>610.29930394431551</v>
      </c>
      <c r="BS592" s="4">
        <v>135.42541554524365</v>
      </c>
      <c r="BT592">
        <v>1551.6</v>
      </c>
      <c r="BU592" t="s">
        <v>41</v>
      </c>
      <c r="BV592" t="s">
        <v>95</v>
      </c>
      <c r="BW592" t="s">
        <v>41</v>
      </c>
      <c r="BX592" s="2">
        <v>41338</v>
      </c>
      <c r="BY592" s="2">
        <v>44349</v>
      </c>
      <c r="BZ592" t="s">
        <v>39</v>
      </c>
      <c r="CA592" t="s">
        <v>83</v>
      </c>
      <c r="CB592" s="5" t="s">
        <v>83</v>
      </c>
      <c r="CC592" s="6" t="s">
        <v>9</v>
      </c>
      <c r="CD592">
        <f t="shared" si="8"/>
        <v>8.1999999999999993</v>
      </c>
    </row>
    <row r="593" spans="63:82">
      <c r="BK593" s="1">
        <v>42064</v>
      </c>
      <c r="BL593" t="s">
        <v>69</v>
      </c>
      <c r="BM593">
        <v>2</v>
      </c>
      <c r="BN593" t="s">
        <v>293</v>
      </c>
      <c r="BO593" s="4">
        <v>1066179.5999999999</v>
      </c>
      <c r="BP593" s="4">
        <v>81775.975319999998</v>
      </c>
      <c r="BQ593" s="3">
        <v>7.6700000000000004E-2</v>
      </c>
      <c r="BR593" s="7">
        <v>913.13771839671119</v>
      </c>
      <c r="BS593" s="4">
        <v>70.037663001027752</v>
      </c>
      <c r="BT593">
        <v>1167.5999999999999</v>
      </c>
      <c r="BU593" t="s">
        <v>44</v>
      </c>
      <c r="BV593" t="s">
        <v>72</v>
      </c>
      <c r="BW593" t="s">
        <v>71</v>
      </c>
      <c r="BX593" s="2">
        <v>41446</v>
      </c>
      <c r="BY593" s="2">
        <v>44487</v>
      </c>
      <c r="BZ593" t="s">
        <v>18</v>
      </c>
      <c r="CA593" t="s">
        <v>37</v>
      </c>
      <c r="CB593" s="5" t="s">
        <v>37</v>
      </c>
      <c r="CC593" s="6" t="s">
        <v>9</v>
      </c>
      <c r="CD593">
        <f t="shared" si="8"/>
        <v>8.3000000000000007</v>
      </c>
    </row>
    <row r="594" spans="63:82">
      <c r="BK594" s="1">
        <v>42064</v>
      </c>
      <c r="BL594" t="s">
        <v>69</v>
      </c>
      <c r="BM594">
        <v>2</v>
      </c>
      <c r="BN594" t="s">
        <v>296</v>
      </c>
      <c r="BO594" s="4">
        <v>1941055.2</v>
      </c>
      <c r="BP594" s="4">
        <v>97052.76</v>
      </c>
      <c r="BQ594" s="3">
        <v>4.9999999999999996E-2</v>
      </c>
      <c r="BR594" s="7">
        <v>3634.9348314606741</v>
      </c>
      <c r="BS594" s="4">
        <v>181.74674157303369</v>
      </c>
      <c r="BT594">
        <v>534</v>
      </c>
      <c r="BU594" t="s">
        <v>44</v>
      </c>
      <c r="BV594" t="s">
        <v>72</v>
      </c>
      <c r="BW594" t="s">
        <v>71</v>
      </c>
      <c r="BX594" s="2">
        <v>41514</v>
      </c>
      <c r="BY594" s="2">
        <v>44525</v>
      </c>
      <c r="BZ594" t="s">
        <v>18</v>
      </c>
      <c r="CA594" t="s">
        <v>208</v>
      </c>
      <c r="CB594" s="5" t="s">
        <v>208</v>
      </c>
      <c r="CC594" s="6" t="s">
        <v>9</v>
      </c>
      <c r="CD594">
        <f t="shared" ref="CD594:CD657" si="9">ROUND(INT(BY594-BX594)/365,1)</f>
        <v>8.1999999999999993</v>
      </c>
    </row>
    <row r="595" spans="63:82">
      <c r="BK595" s="1">
        <v>42064</v>
      </c>
      <c r="BL595" t="s">
        <v>69</v>
      </c>
      <c r="BM595">
        <v>2</v>
      </c>
      <c r="BN595" t="s">
        <v>306</v>
      </c>
      <c r="BO595" s="4">
        <v>886676.4</v>
      </c>
      <c r="BP595" s="4">
        <v>55771.94556</v>
      </c>
      <c r="BQ595" s="3">
        <v>6.2899999999999998E-2</v>
      </c>
      <c r="BR595" s="7">
        <v>1589.0258064516129</v>
      </c>
      <c r="BS595" s="4">
        <v>99.949723225806451</v>
      </c>
      <c r="BT595">
        <v>558</v>
      </c>
      <c r="BU595" t="s">
        <v>44</v>
      </c>
      <c r="BV595" t="s">
        <v>72</v>
      </c>
      <c r="BW595" t="s">
        <v>71</v>
      </c>
      <c r="BX595" s="2">
        <v>41567</v>
      </c>
      <c r="BY595" s="2">
        <v>44578</v>
      </c>
      <c r="BZ595" t="s">
        <v>18</v>
      </c>
      <c r="CA595" t="s">
        <v>208</v>
      </c>
      <c r="CB595" s="5" t="s">
        <v>208</v>
      </c>
      <c r="CC595" s="6" t="s">
        <v>9</v>
      </c>
      <c r="CD595">
        <f t="shared" si="9"/>
        <v>8.1999999999999993</v>
      </c>
    </row>
    <row r="596" spans="63:82">
      <c r="BK596" s="1">
        <v>42064</v>
      </c>
      <c r="BL596" t="s">
        <v>69</v>
      </c>
      <c r="BM596">
        <v>2</v>
      </c>
      <c r="BN596" t="s">
        <v>118</v>
      </c>
      <c r="BO596" s="4">
        <v>467631.6</v>
      </c>
      <c r="BP596" s="4">
        <v>51673.291799999999</v>
      </c>
      <c r="BQ596" s="3">
        <v>0.1105</v>
      </c>
      <c r="BR596" s="7">
        <v>984.07323232323233</v>
      </c>
      <c r="BS596" s="4">
        <v>108.74009217171717</v>
      </c>
      <c r="BT596">
        <v>475.2</v>
      </c>
      <c r="BU596" t="s">
        <v>44</v>
      </c>
      <c r="BV596" t="s">
        <v>72</v>
      </c>
      <c r="BW596" t="s">
        <v>71</v>
      </c>
      <c r="BX596" s="2">
        <v>41332</v>
      </c>
      <c r="BY596" s="2">
        <v>44325</v>
      </c>
      <c r="BZ596" t="s">
        <v>24</v>
      </c>
      <c r="CA596" t="s">
        <v>42</v>
      </c>
      <c r="CB596" s="5" t="s">
        <v>42</v>
      </c>
      <c r="CC596" s="6" t="s">
        <v>9</v>
      </c>
      <c r="CD596">
        <f t="shared" si="9"/>
        <v>8.1999999999999993</v>
      </c>
    </row>
    <row r="597" spans="63:82">
      <c r="BK597" s="1">
        <v>42064</v>
      </c>
      <c r="BL597" t="s">
        <v>69</v>
      </c>
      <c r="BM597">
        <v>2</v>
      </c>
      <c r="BN597" t="s">
        <v>120</v>
      </c>
      <c r="BO597" s="4">
        <v>426739.11599999998</v>
      </c>
      <c r="BP597" s="4">
        <v>66187.236891599998</v>
      </c>
      <c r="BQ597" s="3">
        <v>0.15510000000000002</v>
      </c>
      <c r="BR597" s="7">
        <v>258.62976727272724</v>
      </c>
      <c r="BS597" s="4">
        <v>40.113476903999995</v>
      </c>
      <c r="BT597">
        <v>1650</v>
      </c>
      <c r="BU597" t="s">
        <v>44</v>
      </c>
      <c r="BV597" t="s">
        <v>72</v>
      </c>
      <c r="BW597" t="s">
        <v>71</v>
      </c>
      <c r="BX597" s="2">
        <v>41261</v>
      </c>
      <c r="BY597" s="2">
        <v>44332</v>
      </c>
      <c r="BZ597" t="s">
        <v>39</v>
      </c>
      <c r="CA597" t="s">
        <v>78</v>
      </c>
      <c r="CB597" s="5" t="s">
        <v>78</v>
      </c>
      <c r="CC597" s="6" t="s">
        <v>9</v>
      </c>
      <c r="CD597">
        <f t="shared" si="9"/>
        <v>8.4</v>
      </c>
    </row>
    <row r="598" spans="63:82">
      <c r="BK598" s="1">
        <v>42095</v>
      </c>
      <c r="BL598" t="s">
        <v>69</v>
      </c>
      <c r="BM598">
        <v>2</v>
      </c>
      <c r="BN598" t="s">
        <v>70</v>
      </c>
      <c r="BO598" s="4">
        <v>1075209.5999999999</v>
      </c>
      <c r="BP598" s="4">
        <v>126552.16992</v>
      </c>
      <c r="BQ598" s="3">
        <v>0.11770000000000001</v>
      </c>
      <c r="BR598" s="7">
        <v>892.43824701195206</v>
      </c>
      <c r="BS598" s="4">
        <v>105.03998167330678</v>
      </c>
      <c r="BT598">
        <v>1204.8</v>
      </c>
      <c r="BU598" t="s">
        <v>44</v>
      </c>
      <c r="BV598" t="s">
        <v>72</v>
      </c>
      <c r="BW598" t="s">
        <v>71</v>
      </c>
      <c r="BX598" s="2">
        <v>41270</v>
      </c>
      <c r="BY598" s="2">
        <v>44325</v>
      </c>
      <c r="BZ598" t="s">
        <v>18</v>
      </c>
      <c r="CA598">
        <v>0.08</v>
      </c>
      <c r="CB598" s="5">
        <v>0.08</v>
      </c>
      <c r="CC598" s="6" t="s">
        <v>9</v>
      </c>
      <c r="CD598">
        <f t="shared" si="9"/>
        <v>8.4</v>
      </c>
    </row>
    <row r="599" spans="63:82">
      <c r="BK599" s="1">
        <v>42095</v>
      </c>
      <c r="BL599" t="s">
        <v>69</v>
      </c>
      <c r="BM599">
        <v>2</v>
      </c>
      <c r="BN599" t="s">
        <v>73</v>
      </c>
      <c r="BO599" s="4">
        <v>835395.6</v>
      </c>
      <c r="BP599" s="4">
        <v>93982.005000000005</v>
      </c>
      <c r="BQ599" s="3">
        <v>0.1125</v>
      </c>
      <c r="BR599" s="7">
        <v>977.75702247191009</v>
      </c>
      <c r="BS599" s="4">
        <v>109.9976650280899</v>
      </c>
      <c r="BT599">
        <v>854.4</v>
      </c>
      <c r="BU599" t="s">
        <v>44</v>
      </c>
      <c r="BV599" t="s">
        <v>72</v>
      </c>
      <c r="BW599" t="s">
        <v>71</v>
      </c>
      <c r="BX599" s="2">
        <v>41286</v>
      </c>
      <c r="BY599" s="2">
        <v>44325</v>
      </c>
      <c r="BZ599" t="s">
        <v>18</v>
      </c>
      <c r="CA599">
        <v>0.08</v>
      </c>
      <c r="CB599" s="5">
        <v>0.08</v>
      </c>
      <c r="CC599" s="6" t="s">
        <v>9</v>
      </c>
      <c r="CD599">
        <f t="shared" si="9"/>
        <v>8.3000000000000007</v>
      </c>
    </row>
    <row r="600" spans="63:82">
      <c r="BK600" s="1">
        <v>42095</v>
      </c>
      <c r="BL600" t="s">
        <v>69</v>
      </c>
      <c r="BM600">
        <v>2</v>
      </c>
      <c r="BN600" t="s">
        <v>95</v>
      </c>
      <c r="BO600" s="4">
        <v>968989.2</v>
      </c>
      <c r="BP600" s="4">
        <v>213274.52291999999</v>
      </c>
      <c r="BQ600" s="3">
        <v>0.22009999999999999</v>
      </c>
      <c r="BR600" s="7">
        <v>624.50966744006189</v>
      </c>
      <c r="BS600" s="4">
        <v>137.45457780355761</v>
      </c>
      <c r="BT600">
        <v>1551.6</v>
      </c>
      <c r="BU600" t="s">
        <v>41</v>
      </c>
      <c r="BV600" t="s">
        <v>95</v>
      </c>
      <c r="BW600" t="s">
        <v>41</v>
      </c>
      <c r="BX600" s="2">
        <v>41338</v>
      </c>
      <c r="BY600" s="2">
        <v>44349</v>
      </c>
      <c r="BZ600" t="s">
        <v>39</v>
      </c>
      <c r="CA600">
        <v>0.14000000000000001</v>
      </c>
      <c r="CB600" s="5">
        <v>0.14000000000000001</v>
      </c>
      <c r="CC600" s="6" t="s">
        <v>9</v>
      </c>
      <c r="CD600">
        <f t="shared" si="9"/>
        <v>8.1999999999999993</v>
      </c>
    </row>
    <row r="601" spans="63:82">
      <c r="BK601" s="1">
        <v>42095</v>
      </c>
      <c r="BL601" t="s">
        <v>69</v>
      </c>
      <c r="BM601">
        <v>2</v>
      </c>
      <c r="BN601" t="s">
        <v>293</v>
      </c>
      <c r="BO601" s="4">
        <v>1010121.6</v>
      </c>
      <c r="BP601" s="4">
        <v>81718.837439999988</v>
      </c>
      <c r="BQ601" s="3">
        <v>8.0899999999999986E-2</v>
      </c>
      <c r="BR601" s="7">
        <v>865.12641315519022</v>
      </c>
      <c r="BS601" s="4">
        <v>69.988726824254883</v>
      </c>
      <c r="BT601">
        <v>1167.5999999999999</v>
      </c>
      <c r="BU601" t="s">
        <v>44</v>
      </c>
      <c r="BV601" t="s">
        <v>72</v>
      </c>
      <c r="BW601" t="s">
        <v>71</v>
      </c>
      <c r="BX601" s="2">
        <v>41446</v>
      </c>
      <c r="BY601" s="2">
        <v>44487</v>
      </c>
      <c r="BZ601" t="s">
        <v>18</v>
      </c>
      <c r="CA601">
        <v>0</v>
      </c>
      <c r="CB601" s="5">
        <v>0</v>
      </c>
      <c r="CC601" s="6" t="s">
        <v>9</v>
      </c>
      <c r="CD601">
        <f t="shared" si="9"/>
        <v>8.3000000000000007</v>
      </c>
    </row>
    <row r="602" spans="63:82">
      <c r="BK602" s="1">
        <v>42095</v>
      </c>
      <c r="BL602" t="s">
        <v>69</v>
      </c>
      <c r="BM602">
        <v>2</v>
      </c>
      <c r="BN602" t="s">
        <v>296</v>
      </c>
      <c r="BO602" s="4">
        <v>1910169.5999999999</v>
      </c>
      <c r="BP602" s="4">
        <v>95508.48000000001</v>
      </c>
      <c r="BQ602" s="3">
        <v>5.000000000000001E-2</v>
      </c>
      <c r="BR602" s="7">
        <v>3577.0966292134831</v>
      </c>
      <c r="BS602" s="4">
        <v>178.85483146067418</v>
      </c>
      <c r="BT602">
        <v>534</v>
      </c>
      <c r="BU602" t="s">
        <v>44</v>
      </c>
      <c r="BV602" t="s">
        <v>72</v>
      </c>
      <c r="BW602" t="s">
        <v>71</v>
      </c>
      <c r="BX602" s="2">
        <v>41514</v>
      </c>
      <c r="BY602" s="2">
        <v>44525</v>
      </c>
      <c r="BZ602" t="s">
        <v>18</v>
      </c>
      <c r="CA602">
        <v>0.05</v>
      </c>
      <c r="CB602" s="5">
        <v>0.05</v>
      </c>
      <c r="CC602" s="6" t="s">
        <v>9</v>
      </c>
      <c r="CD602">
        <f t="shared" si="9"/>
        <v>8.1999999999999993</v>
      </c>
    </row>
    <row r="603" spans="63:82">
      <c r="BK603" s="1">
        <v>42095</v>
      </c>
      <c r="BL603" t="s">
        <v>69</v>
      </c>
      <c r="BM603">
        <v>2</v>
      </c>
      <c r="BN603" t="s">
        <v>306</v>
      </c>
      <c r="BO603" s="4">
        <v>866385.6</v>
      </c>
      <c r="BP603" s="4">
        <v>55795.232639999995</v>
      </c>
      <c r="BQ603" s="3">
        <v>6.4399999999999999E-2</v>
      </c>
      <c r="BR603" s="7">
        <v>1552.6623655913977</v>
      </c>
      <c r="BS603" s="4">
        <v>99.991456344086018</v>
      </c>
      <c r="BT603">
        <v>558</v>
      </c>
      <c r="BU603" t="s">
        <v>44</v>
      </c>
      <c r="BV603" t="s">
        <v>72</v>
      </c>
      <c r="BW603" t="s">
        <v>71</v>
      </c>
      <c r="BX603" s="2">
        <v>41567</v>
      </c>
      <c r="BY603" s="2">
        <v>44578</v>
      </c>
      <c r="BZ603" t="s">
        <v>18</v>
      </c>
      <c r="CA603">
        <v>0.05</v>
      </c>
      <c r="CB603" s="5">
        <v>0.05</v>
      </c>
      <c r="CC603" s="6" t="s">
        <v>9</v>
      </c>
      <c r="CD603">
        <f t="shared" si="9"/>
        <v>8.1999999999999993</v>
      </c>
    </row>
    <row r="604" spans="63:82">
      <c r="BK604" s="1">
        <v>42095</v>
      </c>
      <c r="BL604" t="s">
        <v>69</v>
      </c>
      <c r="BM604">
        <v>2</v>
      </c>
      <c r="BN604" t="s">
        <v>118</v>
      </c>
      <c r="BO604" s="4">
        <v>387072</v>
      </c>
      <c r="BP604" s="4">
        <v>49893.580800000003</v>
      </c>
      <c r="BQ604" s="3">
        <v>0.12890000000000001</v>
      </c>
      <c r="BR604" s="7">
        <v>814.54545454545462</v>
      </c>
      <c r="BS604" s="4">
        <v>104.9949090909091</v>
      </c>
      <c r="BT604">
        <v>475.2</v>
      </c>
      <c r="BU604" t="s">
        <v>44</v>
      </c>
      <c r="BV604" t="s">
        <v>72</v>
      </c>
      <c r="BW604" t="s">
        <v>71</v>
      </c>
      <c r="BX604" s="2">
        <v>41332</v>
      </c>
      <c r="BY604" s="2">
        <v>44325</v>
      </c>
      <c r="BZ604" t="s">
        <v>24</v>
      </c>
      <c r="CA604">
        <v>0.08</v>
      </c>
      <c r="CB604" s="5">
        <v>0.08</v>
      </c>
      <c r="CC604" s="6" t="s">
        <v>9</v>
      </c>
      <c r="CD604">
        <f t="shared" si="9"/>
        <v>8.1999999999999993</v>
      </c>
    </row>
    <row r="605" spans="63:82">
      <c r="BK605" s="1">
        <v>42095</v>
      </c>
      <c r="BL605" t="s">
        <v>69</v>
      </c>
      <c r="BM605">
        <v>2</v>
      </c>
      <c r="BN605" t="s">
        <v>376</v>
      </c>
      <c r="BO605" s="4">
        <v>868269.91200000001</v>
      </c>
      <c r="BP605" s="4">
        <v>52356.675693599995</v>
      </c>
      <c r="BQ605" s="3">
        <v>6.0299999999999992E-2</v>
      </c>
      <c r="BR605" s="7">
        <v>1546.0646581196581</v>
      </c>
      <c r="BS605" s="4">
        <v>93.227698884615378</v>
      </c>
      <c r="BT605">
        <v>561.6</v>
      </c>
      <c r="BU605" t="s">
        <v>44</v>
      </c>
      <c r="BV605" t="s">
        <v>72</v>
      </c>
      <c r="BW605" t="s">
        <v>71</v>
      </c>
      <c r="BX605" s="2">
        <v>42019</v>
      </c>
      <c r="BY605" s="2">
        <v>44940</v>
      </c>
      <c r="BZ605" t="s">
        <v>14</v>
      </c>
      <c r="CA605" t="s">
        <v>377</v>
      </c>
      <c r="CB605" s="5" t="s">
        <v>37</v>
      </c>
      <c r="CC605" s="6" t="s">
        <v>208</v>
      </c>
      <c r="CD605">
        <f t="shared" si="9"/>
        <v>8</v>
      </c>
    </row>
    <row r="606" spans="63:82">
      <c r="BK606" s="1">
        <v>42095</v>
      </c>
      <c r="BL606" t="s">
        <v>69</v>
      </c>
      <c r="BM606">
        <v>2</v>
      </c>
      <c r="BN606" t="s">
        <v>120</v>
      </c>
      <c r="BO606" s="4">
        <v>306126.66000000003</v>
      </c>
      <c r="BP606" s="4">
        <v>57735.488076000001</v>
      </c>
      <c r="BQ606" s="3">
        <v>0.18859999999999999</v>
      </c>
      <c r="BR606" s="7">
        <v>185.5313090909091</v>
      </c>
      <c r="BS606" s="4">
        <v>34.991204894545454</v>
      </c>
      <c r="BT606">
        <v>1650</v>
      </c>
      <c r="BU606" t="s">
        <v>44</v>
      </c>
      <c r="BV606" t="s">
        <v>72</v>
      </c>
      <c r="BW606" t="s">
        <v>71</v>
      </c>
      <c r="BX606" s="2">
        <v>41261</v>
      </c>
      <c r="BY606" s="2">
        <v>44332</v>
      </c>
      <c r="BZ606" t="s">
        <v>39</v>
      </c>
      <c r="CA606">
        <v>7.0000000000000007E-2</v>
      </c>
      <c r="CB606" s="5">
        <v>7.0000000000000007E-2</v>
      </c>
      <c r="CC606" s="6" t="s">
        <v>9</v>
      </c>
      <c r="CD606">
        <f t="shared" si="9"/>
        <v>8.4</v>
      </c>
    </row>
    <row r="607" spans="63:82">
      <c r="BK607" s="1">
        <v>42125</v>
      </c>
      <c r="BL607" t="s">
        <v>69</v>
      </c>
      <c r="BM607">
        <v>2</v>
      </c>
      <c r="BN607" t="s">
        <v>70</v>
      </c>
      <c r="BO607" s="4">
        <v>1317369.5999999999</v>
      </c>
      <c r="BP607" s="4">
        <v>130814.80127999999</v>
      </c>
      <c r="BQ607" s="3">
        <v>9.9299999999999999E-2</v>
      </c>
      <c r="BR607" s="7">
        <v>1093.4342629482071</v>
      </c>
      <c r="BS607" s="4">
        <v>108.57802231075696</v>
      </c>
      <c r="BT607">
        <v>1204.8</v>
      </c>
      <c r="BU607" t="s">
        <v>44</v>
      </c>
      <c r="BV607" t="s">
        <v>72</v>
      </c>
      <c r="BW607" t="s">
        <v>71</v>
      </c>
      <c r="BX607" s="2">
        <v>41270</v>
      </c>
      <c r="BY607" s="2">
        <v>44325</v>
      </c>
      <c r="BZ607" t="s">
        <v>18</v>
      </c>
      <c r="CA607" t="s">
        <v>391</v>
      </c>
      <c r="CB607" s="5" t="s">
        <v>42</v>
      </c>
      <c r="CC607" s="6" t="s">
        <v>42</v>
      </c>
      <c r="CD607">
        <f t="shared" si="9"/>
        <v>8.4</v>
      </c>
    </row>
    <row r="608" spans="63:82">
      <c r="BK608" s="1">
        <v>42125</v>
      </c>
      <c r="BL608" t="s">
        <v>69</v>
      </c>
      <c r="BM608">
        <v>2</v>
      </c>
      <c r="BN608" t="s">
        <v>73</v>
      </c>
      <c r="BO608" s="4">
        <v>1003548</v>
      </c>
      <c r="BP608" s="4">
        <v>97043.0916</v>
      </c>
      <c r="BQ608" s="3">
        <v>9.6699999999999994E-2</v>
      </c>
      <c r="BR608" s="7">
        <v>1174.564606741573</v>
      </c>
      <c r="BS608" s="4">
        <v>113.58039747191012</v>
      </c>
      <c r="BT608">
        <v>854.4</v>
      </c>
      <c r="BU608" t="s">
        <v>44</v>
      </c>
      <c r="BV608" t="s">
        <v>72</v>
      </c>
      <c r="BW608" t="s">
        <v>71</v>
      </c>
      <c r="BX608" s="2">
        <v>41286</v>
      </c>
      <c r="BY608" s="2">
        <v>44325</v>
      </c>
      <c r="BZ608" t="s">
        <v>18</v>
      </c>
      <c r="CA608" t="s">
        <v>391</v>
      </c>
      <c r="CB608" s="5" t="s">
        <v>42</v>
      </c>
      <c r="CC608" s="6" t="s">
        <v>42</v>
      </c>
      <c r="CD608">
        <f t="shared" si="9"/>
        <v>8.3000000000000007</v>
      </c>
    </row>
    <row r="609" spans="63:82">
      <c r="BK609" s="1">
        <v>42125</v>
      </c>
      <c r="BL609" t="s">
        <v>69</v>
      </c>
      <c r="BM609">
        <v>2</v>
      </c>
      <c r="BN609" t="s">
        <v>95</v>
      </c>
      <c r="BO609" s="4">
        <v>1121994</v>
      </c>
      <c r="BP609" s="4">
        <v>234608.94540000003</v>
      </c>
      <c r="BQ609" s="3">
        <v>0.20910000000000004</v>
      </c>
      <c r="BR609" s="7">
        <v>723.12064965197214</v>
      </c>
      <c r="BS609" s="4">
        <v>151.20452784222741</v>
      </c>
      <c r="BT609">
        <v>1551.6</v>
      </c>
      <c r="BU609" t="s">
        <v>41</v>
      </c>
      <c r="BV609" t="s">
        <v>95</v>
      </c>
      <c r="BW609" t="s">
        <v>41</v>
      </c>
      <c r="BX609" s="2">
        <v>41338</v>
      </c>
      <c r="BY609" s="2">
        <v>44349</v>
      </c>
      <c r="BZ609" t="s">
        <v>39</v>
      </c>
      <c r="CA609" t="s">
        <v>83</v>
      </c>
      <c r="CB609" s="5" t="s">
        <v>83</v>
      </c>
      <c r="CC609" s="6" t="s">
        <v>9</v>
      </c>
      <c r="CD609">
        <f t="shared" si="9"/>
        <v>8.1999999999999993</v>
      </c>
    </row>
    <row r="610" spans="63:82">
      <c r="BK610" s="1">
        <v>42125</v>
      </c>
      <c r="BL610" t="s">
        <v>69</v>
      </c>
      <c r="BM610">
        <v>2</v>
      </c>
      <c r="BN610" t="s">
        <v>293</v>
      </c>
      <c r="BO610" s="4">
        <v>1161729.5999999999</v>
      </c>
      <c r="BP610" s="4">
        <v>81785.763840000014</v>
      </c>
      <c r="BQ610" s="3">
        <v>7.0400000000000018E-2</v>
      </c>
      <c r="BR610" s="7">
        <v>994.97225077081191</v>
      </c>
      <c r="BS610" s="4">
        <v>70.046046454265181</v>
      </c>
      <c r="BT610">
        <v>1167.5999999999999</v>
      </c>
      <c r="BU610" t="s">
        <v>44</v>
      </c>
      <c r="BV610" t="s">
        <v>72</v>
      </c>
      <c r="BW610" t="s">
        <v>71</v>
      </c>
      <c r="BX610" s="2">
        <v>41446</v>
      </c>
      <c r="BY610" s="2">
        <v>44487</v>
      </c>
      <c r="BZ610" t="s">
        <v>18</v>
      </c>
      <c r="CA610" t="s">
        <v>37</v>
      </c>
      <c r="CB610" s="5" t="s">
        <v>37</v>
      </c>
      <c r="CC610" s="6" t="s">
        <v>9</v>
      </c>
      <c r="CD610">
        <f t="shared" si="9"/>
        <v>8.3000000000000007</v>
      </c>
    </row>
    <row r="611" spans="63:82">
      <c r="BK611" s="1">
        <v>42125</v>
      </c>
      <c r="BL611" t="s">
        <v>69</v>
      </c>
      <c r="BM611">
        <v>2</v>
      </c>
      <c r="BN611" t="s">
        <v>296</v>
      </c>
      <c r="BO611" s="4">
        <v>2102852.4</v>
      </c>
      <c r="BP611" s="4">
        <v>105142.62000000001</v>
      </c>
      <c r="BQ611" s="3">
        <v>5.000000000000001E-2</v>
      </c>
      <c r="BR611" s="7">
        <v>3937.9258426966289</v>
      </c>
      <c r="BS611" s="4">
        <v>196.89629213483147</v>
      </c>
      <c r="BT611">
        <v>534</v>
      </c>
      <c r="BU611" t="s">
        <v>44</v>
      </c>
      <c r="BV611" t="s">
        <v>72</v>
      </c>
      <c r="BW611" t="s">
        <v>71</v>
      </c>
      <c r="BX611" s="2">
        <v>41514</v>
      </c>
      <c r="BY611" s="2">
        <v>44525</v>
      </c>
      <c r="BZ611" t="s">
        <v>18</v>
      </c>
      <c r="CA611" t="s">
        <v>208</v>
      </c>
      <c r="CB611" s="5" t="s">
        <v>208</v>
      </c>
      <c r="CC611" s="6" t="s">
        <v>9</v>
      </c>
      <c r="CD611">
        <f t="shared" si="9"/>
        <v>8.1999999999999993</v>
      </c>
    </row>
    <row r="612" spans="63:82">
      <c r="BK612" s="1">
        <v>42125</v>
      </c>
      <c r="BL612" t="s">
        <v>69</v>
      </c>
      <c r="BM612">
        <v>2</v>
      </c>
      <c r="BN612" t="s">
        <v>306</v>
      </c>
      <c r="BO612" s="4">
        <v>926661.6</v>
      </c>
      <c r="BP612" s="4">
        <v>55785.028319999998</v>
      </c>
      <c r="BQ612" s="3">
        <v>6.0199999999999997E-2</v>
      </c>
      <c r="BR612" s="7">
        <v>1660.683870967742</v>
      </c>
      <c r="BS612" s="4">
        <v>99.973169032258056</v>
      </c>
      <c r="BT612">
        <v>558</v>
      </c>
      <c r="BU612" t="s">
        <v>44</v>
      </c>
      <c r="BV612" t="s">
        <v>72</v>
      </c>
      <c r="BW612" t="s">
        <v>71</v>
      </c>
      <c r="BX612" s="2">
        <v>41567</v>
      </c>
      <c r="BY612" s="2">
        <v>44578</v>
      </c>
      <c r="BZ612" t="s">
        <v>18</v>
      </c>
      <c r="CA612" t="s">
        <v>208</v>
      </c>
      <c r="CB612" s="5" t="s">
        <v>208</v>
      </c>
      <c r="CC612" s="6" t="s">
        <v>9</v>
      </c>
      <c r="CD612">
        <f t="shared" si="9"/>
        <v>8.1999999999999993</v>
      </c>
    </row>
    <row r="613" spans="63:82">
      <c r="BK613" s="1">
        <v>42125</v>
      </c>
      <c r="BL613" t="s">
        <v>69</v>
      </c>
      <c r="BM613">
        <v>2</v>
      </c>
      <c r="BN613" t="s">
        <v>118</v>
      </c>
      <c r="BO613" s="4">
        <v>455582.39999999997</v>
      </c>
      <c r="BP613" s="4">
        <v>52391.976000000002</v>
      </c>
      <c r="BQ613" s="3">
        <v>0.11500000000000002</v>
      </c>
      <c r="BR613" s="7">
        <v>958.71717171717171</v>
      </c>
      <c r="BS613" s="4">
        <v>110.25247474747475</v>
      </c>
      <c r="BT613">
        <v>475.2</v>
      </c>
      <c r="BU613" t="s">
        <v>44</v>
      </c>
      <c r="BV613" t="s">
        <v>72</v>
      </c>
      <c r="BW613" t="s">
        <v>71</v>
      </c>
      <c r="BX613" s="2">
        <v>41332</v>
      </c>
      <c r="BY613" s="2">
        <v>44325</v>
      </c>
      <c r="BZ613" t="s">
        <v>24</v>
      </c>
      <c r="CA613" t="s">
        <v>391</v>
      </c>
      <c r="CB613" s="5" t="s">
        <v>42</v>
      </c>
      <c r="CC613" s="6" t="s">
        <v>42</v>
      </c>
      <c r="CD613">
        <f t="shared" si="9"/>
        <v>8.1999999999999993</v>
      </c>
    </row>
    <row r="614" spans="63:82">
      <c r="BK614" s="1">
        <v>42125</v>
      </c>
      <c r="BL614" t="s">
        <v>69</v>
      </c>
      <c r="BM614">
        <v>2</v>
      </c>
      <c r="BN614" t="s">
        <v>376</v>
      </c>
      <c r="BO614" s="4">
        <v>1872179.5320000001</v>
      </c>
      <c r="BP614" s="4">
        <v>110458.59238800002</v>
      </c>
      <c r="BQ614" s="3">
        <v>5.9000000000000004E-2</v>
      </c>
      <c r="BR614" s="7">
        <v>3333.6530128205127</v>
      </c>
      <c r="BS614" s="4">
        <v>196.68552775641029</v>
      </c>
      <c r="BT614">
        <v>561.6</v>
      </c>
      <c r="BU614" t="s">
        <v>44</v>
      </c>
      <c r="BV614" t="s">
        <v>72</v>
      </c>
      <c r="BW614" t="s">
        <v>71</v>
      </c>
      <c r="BX614" s="2">
        <v>42019</v>
      </c>
      <c r="BY614" s="2">
        <v>44940</v>
      </c>
      <c r="BZ614" t="s">
        <v>24</v>
      </c>
      <c r="CA614" t="s">
        <v>208</v>
      </c>
      <c r="CB614" s="5" t="s">
        <v>208</v>
      </c>
      <c r="CC614" s="6" t="s">
        <v>9</v>
      </c>
      <c r="CD614">
        <f t="shared" si="9"/>
        <v>8</v>
      </c>
    </row>
    <row r="615" spans="63:82">
      <c r="BK615" s="1">
        <v>42125</v>
      </c>
      <c r="BL615" t="s">
        <v>69</v>
      </c>
      <c r="BM615">
        <v>2</v>
      </c>
      <c r="BN615" t="s">
        <v>120</v>
      </c>
      <c r="BO615" s="4">
        <v>411182.86800000002</v>
      </c>
      <c r="BP615" s="4">
        <v>65090.248004400004</v>
      </c>
      <c r="BQ615" s="3">
        <v>0.1583</v>
      </c>
      <c r="BR615" s="7">
        <v>249.2017381818182</v>
      </c>
      <c r="BS615" s="4">
        <v>39.448635154181822</v>
      </c>
      <c r="BT615">
        <v>1650</v>
      </c>
      <c r="BU615" t="s">
        <v>44</v>
      </c>
      <c r="BV615" t="s">
        <v>72</v>
      </c>
      <c r="BW615" t="s">
        <v>71</v>
      </c>
      <c r="BX615" s="2">
        <v>41261</v>
      </c>
      <c r="BY615" s="2">
        <v>44332</v>
      </c>
      <c r="BZ615" t="s">
        <v>39</v>
      </c>
      <c r="CA615" t="s">
        <v>395</v>
      </c>
      <c r="CB615" s="5" t="s">
        <v>78</v>
      </c>
      <c r="CC615" s="6" t="s">
        <v>78</v>
      </c>
      <c r="CD615">
        <f t="shared" si="9"/>
        <v>8.4</v>
      </c>
    </row>
    <row r="616" spans="63:82">
      <c r="BK616" s="1">
        <v>42156</v>
      </c>
      <c r="BL616" t="s">
        <v>69</v>
      </c>
      <c r="BM616">
        <v>2</v>
      </c>
      <c r="BN616" t="s">
        <v>70</v>
      </c>
      <c r="BO616" s="4">
        <v>1363387.2</v>
      </c>
      <c r="BP616" s="4">
        <v>132521.23584000001</v>
      </c>
      <c r="BQ616" s="3">
        <v>9.7200000000000009E-2</v>
      </c>
      <c r="BR616" s="7">
        <v>1131.6294820717133</v>
      </c>
      <c r="BS616" s="4">
        <v>109.99438565737053</v>
      </c>
      <c r="BT616">
        <v>1204.8</v>
      </c>
      <c r="BU616" t="s">
        <v>44</v>
      </c>
      <c r="BV616" t="s">
        <v>72</v>
      </c>
      <c r="BW616" t="s">
        <v>71</v>
      </c>
      <c r="BX616" s="2">
        <v>41270</v>
      </c>
      <c r="BY616" s="2">
        <v>44325</v>
      </c>
      <c r="BZ616" t="s">
        <v>18</v>
      </c>
      <c r="CA616" t="s">
        <v>42</v>
      </c>
      <c r="CB616" s="5" t="s">
        <v>42</v>
      </c>
      <c r="CC616" s="6" t="s">
        <v>9</v>
      </c>
      <c r="CD616">
        <f t="shared" si="9"/>
        <v>8.4</v>
      </c>
    </row>
    <row r="617" spans="63:82">
      <c r="BK617" s="1">
        <v>42156</v>
      </c>
      <c r="BL617" t="s">
        <v>69</v>
      </c>
      <c r="BM617">
        <v>2</v>
      </c>
      <c r="BN617" t="s">
        <v>73</v>
      </c>
      <c r="BO617" s="4">
        <v>920970</v>
      </c>
      <c r="BP617" s="4">
        <v>98267.498999999996</v>
      </c>
      <c r="BQ617" s="3">
        <v>0.10669999999999999</v>
      </c>
      <c r="BR617" s="7">
        <v>1077.9143258426966</v>
      </c>
      <c r="BS617" s="4">
        <v>115.01345856741573</v>
      </c>
      <c r="BT617">
        <v>854.4</v>
      </c>
      <c r="BU617" t="s">
        <v>44</v>
      </c>
      <c r="BV617" t="s">
        <v>72</v>
      </c>
      <c r="BW617" t="s">
        <v>71</v>
      </c>
      <c r="BX617" s="2">
        <v>41286</v>
      </c>
      <c r="BY617" s="2">
        <v>44325</v>
      </c>
      <c r="BZ617" t="s">
        <v>18</v>
      </c>
      <c r="CA617" t="s">
        <v>42</v>
      </c>
      <c r="CB617" s="5" t="s">
        <v>42</v>
      </c>
      <c r="CC617" s="6" t="s">
        <v>9</v>
      </c>
      <c r="CD617">
        <f t="shared" si="9"/>
        <v>8.3000000000000007</v>
      </c>
    </row>
    <row r="618" spans="63:82">
      <c r="BK618" s="1">
        <v>42156</v>
      </c>
      <c r="BL618" t="s">
        <v>69</v>
      </c>
      <c r="BM618">
        <v>2</v>
      </c>
      <c r="BN618" t="s">
        <v>95</v>
      </c>
      <c r="BO618" s="4">
        <v>1066902</v>
      </c>
      <c r="BP618" s="4">
        <v>236745.55379999999</v>
      </c>
      <c r="BQ618" s="3">
        <v>0.22189999999999999</v>
      </c>
      <c r="BR618" s="7">
        <v>687.61407579273009</v>
      </c>
      <c r="BS618" s="4">
        <v>152.5815634184068</v>
      </c>
      <c r="BT618">
        <v>1551.6</v>
      </c>
      <c r="BU618" t="s">
        <v>41</v>
      </c>
      <c r="BV618" t="s">
        <v>95</v>
      </c>
      <c r="BW618" t="s">
        <v>41</v>
      </c>
      <c r="BX618" s="2">
        <v>41338</v>
      </c>
      <c r="BY618" s="2">
        <v>44349</v>
      </c>
      <c r="BZ618" t="s">
        <v>39</v>
      </c>
      <c r="CA618" t="s">
        <v>411</v>
      </c>
      <c r="CB618" s="5" t="s">
        <v>83</v>
      </c>
      <c r="CC618" s="6" t="s">
        <v>25</v>
      </c>
      <c r="CD618">
        <f t="shared" si="9"/>
        <v>8.1999999999999993</v>
      </c>
    </row>
    <row r="619" spans="63:82">
      <c r="BK619" s="1">
        <v>42156</v>
      </c>
      <c r="BL619" t="s">
        <v>69</v>
      </c>
      <c r="BM619">
        <v>2</v>
      </c>
      <c r="BN619" t="s">
        <v>293</v>
      </c>
      <c r="BO619" s="4">
        <v>989342.39999999991</v>
      </c>
      <c r="BP619" s="4">
        <v>81719.682239999995</v>
      </c>
      <c r="BQ619" s="3">
        <v>8.2600000000000007E-2</v>
      </c>
      <c r="BR619" s="7">
        <v>847.32990750256931</v>
      </c>
      <c r="BS619" s="4">
        <v>69.989450359712237</v>
      </c>
      <c r="BT619">
        <v>1167.5999999999999</v>
      </c>
      <c r="BU619" t="s">
        <v>44</v>
      </c>
      <c r="BV619" t="s">
        <v>72</v>
      </c>
      <c r="BW619" t="s">
        <v>71</v>
      </c>
      <c r="BX619" s="2">
        <v>41446</v>
      </c>
      <c r="BY619" s="2">
        <v>44487</v>
      </c>
      <c r="BZ619" t="s">
        <v>18</v>
      </c>
      <c r="CA619" t="s">
        <v>37</v>
      </c>
      <c r="CB619" s="5" t="s">
        <v>37</v>
      </c>
      <c r="CC619" s="6" t="s">
        <v>9</v>
      </c>
      <c r="CD619">
        <f t="shared" si="9"/>
        <v>8.3000000000000007</v>
      </c>
    </row>
    <row r="620" spans="63:82">
      <c r="BK620" s="1">
        <v>42156</v>
      </c>
      <c r="BL620" t="s">
        <v>69</v>
      </c>
      <c r="BM620">
        <v>2</v>
      </c>
      <c r="BN620" t="s">
        <v>296</v>
      </c>
      <c r="BO620" s="4">
        <v>1904030.4</v>
      </c>
      <c r="BP620" s="4">
        <v>95201.52</v>
      </c>
      <c r="BQ620" s="3">
        <v>0.05</v>
      </c>
      <c r="BR620" s="7">
        <v>3565.6</v>
      </c>
      <c r="BS620" s="4">
        <v>178.28</v>
      </c>
      <c r="BT620">
        <v>534</v>
      </c>
      <c r="BU620" t="s">
        <v>44</v>
      </c>
      <c r="BV620" t="s">
        <v>72</v>
      </c>
      <c r="BW620" t="s">
        <v>71</v>
      </c>
      <c r="BX620" s="2">
        <v>41514</v>
      </c>
      <c r="BY620" s="2">
        <v>44525</v>
      </c>
      <c r="BZ620" t="s">
        <v>18</v>
      </c>
      <c r="CA620" t="s">
        <v>208</v>
      </c>
      <c r="CB620" s="5" t="s">
        <v>208</v>
      </c>
      <c r="CC620" s="6" t="s">
        <v>9</v>
      </c>
      <c r="CD620">
        <f t="shared" si="9"/>
        <v>8.1999999999999993</v>
      </c>
    </row>
    <row r="621" spans="63:82">
      <c r="BK621" s="1">
        <v>42156</v>
      </c>
      <c r="BL621" t="s">
        <v>69</v>
      </c>
      <c r="BM621">
        <v>2</v>
      </c>
      <c r="BN621" t="s">
        <v>306</v>
      </c>
      <c r="BO621" s="4">
        <v>834457.2</v>
      </c>
      <c r="BP621" s="4">
        <v>55825.186680000006</v>
      </c>
      <c r="BQ621" s="3">
        <v>6.6900000000000015E-2</v>
      </c>
      <c r="BR621" s="7">
        <v>1495.443010752688</v>
      </c>
      <c r="BS621" s="4">
        <v>100.04513741935484</v>
      </c>
      <c r="BT621">
        <v>558</v>
      </c>
      <c r="BU621" t="s">
        <v>44</v>
      </c>
      <c r="BV621" t="s">
        <v>72</v>
      </c>
      <c r="BW621" t="s">
        <v>71</v>
      </c>
      <c r="BX621" s="2">
        <v>41567</v>
      </c>
      <c r="BY621" s="2">
        <v>44578</v>
      </c>
      <c r="BZ621" t="s">
        <v>18</v>
      </c>
      <c r="CA621" t="s">
        <v>208</v>
      </c>
      <c r="CB621" s="5" t="s">
        <v>208</v>
      </c>
      <c r="CC621" s="6" t="s">
        <v>9</v>
      </c>
      <c r="CD621">
        <f t="shared" si="9"/>
        <v>8.1999999999999993</v>
      </c>
    </row>
    <row r="622" spans="63:82">
      <c r="BK622" s="1">
        <v>42156</v>
      </c>
      <c r="BL622" t="s">
        <v>69</v>
      </c>
      <c r="BM622">
        <v>2</v>
      </c>
      <c r="BN622" t="s">
        <v>118</v>
      </c>
      <c r="BO622" s="4">
        <v>381380.39999999997</v>
      </c>
      <c r="BP622" s="4">
        <v>52287.252840000001</v>
      </c>
      <c r="BQ622" s="3">
        <v>0.13710000000000003</v>
      </c>
      <c r="BR622" s="7">
        <v>802.56818181818176</v>
      </c>
      <c r="BS622" s="4">
        <v>110.03209772727273</v>
      </c>
      <c r="BT622">
        <v>475.2</v>
      </c>
      <c r="BU622" t="s">
        <v>44</v>
      </c>
      <c r="BV622" t="s">
        <v>72</v>
      </c>
      <c r="BW622" t="s">
        <v>71</v>
      </c>
      <c r="BX622" s="2">
        <v>41332</v>
      </c>
      <c r="BY622" s="2">
        <v>44325</v>
      </c>
      <c r="BZ622" t="s">
        <v>24</v>
      </c>
      <c r="CA622" t="s">
        <v>42</v>
      </c>
      <c r="CB622" s="5" t="s">
        <v>42</v>
      </c>
      <c r="CC622" s="6" t="s">
        <v>9</v>
      </c>
      <c r="CD622">
        <f t="shared" si="9"/>
        <v>8.1999999999999993</v>
      </c>
    </row>
    <row r="623" spans="63:82">
      <c r="BK623" s="1">
        <v>42156</v>
      </c>
      <c r="BL623" t="s">
        <v>69</v>
      </c>
      <c r="BM623">
        <v>2</v>
      </c>
      <c r="BN623" t="s">
        <v>376</v>
      </c>
      <c r="BO623" s="4">
        <v>1815554.1240000001</v>
      </c>
      <c r="BP623" s="4">
        <v>107662.35955319999</v>
      </c>
      <c r="BQ623" s="3">
        <v>5.9299999999999992E-2</v>
      </c>
      <c r="BR623" s="7">
        <v>3232.8242948717948</v>
      </c>
      <c r="BS623" s="4">
        <v>191.70648068589742</v>
      </c>
      <c r="BT623">
        <v>561.6</v>
      </c>
      <c r="BU623" t="s">
        <v>44</v>
      </c>
      <c r="BV623" t="s">
        <v>72</v>
      </c>
      <c r="BW623" t="s">
        <v>71</v>
      </c>
      <c r="BX623" s="2">
        <v>42019</v>
      </c>
      <c r="BY623" s="2">
        <v>44940</v>
      </c>
      <c r="BZ623" t="s">
        <v>24</v>
      </c>
      <c r="CA623" t="s">
        <v>208</v>
      </c>
      <c r="CB623" s="5" t="s">
        <v>208</v>
      </c>
      <c r="CC623" s="6" t="s">
        <v>9</v>
      </c>
      <c r="CD623">
        <f t="shared" si="9"/>
        <v>8</v>
      </c>
    </row>
    <row r="624" spans="63:82">
      <c r="BK624" s="1">
        <v>42156</v>
      </c>
      <c r="BL624" t="s">
        <v>69</v>
      </c>
      <c r="BM624">
        <v>2</v>
      </c>
      <c r="BN624" t="s">
        <v>120</v>
      </c>
      <c r="BO624" s="4">
        <v>389529.3</v>
      </c>
      <c r="BP624" s="4">
        <v>63571.181760000007</v>
      </c>
      <c r="BQ624" s="3">
        <v>0.16320000000000001</v>
      </c>
      <c r="BR624" s="7">
        <v>236.07836363636363</v>
      </c>
      <c r="BS624" s="4">
        <v>38.527988945454553</v>
      </c>
      <c r="BT624">
        <v>1650</v>
      </c>
      <c r="BU624" t="s">
        <v>44</v>
      </c>
      <c r="BV624" t="s">
        <v>72</v>
      </c>
      <c r="BW624" t="s">
        <v>71</v>
      </c>
      <c r="BX624" s="2">
        <v>41261</v>
      </c>
      <c r="BY624" s="2">
        <v>44332</v>
      </c>
      <c r="BZ624" t="s">
        <v>39</v>
      </c>
      <c r="CA624" t="s">
        <v>78</v>
      </c>
      <c r="CB624" s="5" t="s">
        <v>78</v>
      </c>
      <c r="CC624" s="6" t="s">
        <v>9</v>
      </c>
      <c r="CD624">
        <f t="shared" si="9"/>
        <v>8.4</v>
      </c>
    </row>
    <row r="625" spans="63:82">
      <c r="BK625" s="1">
        <v>42186</v>
      </c>
      <c r="BL625" t="s">
        <v>69</v>
      </c>
      <c r="BM625">
        <v>2</v>
      </c>
      <c r="BN625" t="s">
        <v>70</v>
      </c>
      <c r="BO625" s="4">
        <v>1404339.5999999999</v>
      </c>
      <c r="BP625" s="4">
        <v>132569.65823999999</v>
      </c>
      <c r="BQ625" s="3">
        <v>9.4399999999999998E-2</v>
      </c>
      <c r="BR625" s="7">
        <v>1165.6205179282867</v>
      </c>
      <c r="BS625" s="4">
        <v>110.03457689243028</v>
      </c>
      <c r="BT625">
        <v>1204.8</v>
      </c>
      <c r="BU625" t="s">
        <v>44</v>
      </c>
      <c r="BV625" t="s">
        <v>72</v>
      </c>
      <c r="BW625" t="s">
        <v>71</v>
      </c>
      <c r="BX625" s="2">
        <v>41270</v>
      </c>
      <c r="BY625" s="2">
        <v>44325</v>
      </c>
      <c r="BZ625" t="s">
        <v>18</v>
      </c>
      <c r="CA625" t="s">
        <v>42</v>
      </c>
      <c r="CB625" s="5" t="s">
        <v>42</v>
      </c>
      <c r="CC625" s="6" t="s">
        <v>9</v>
      </c>
      <c r="CD625">
        <f t="shared" si="9"/>
        <v>8.4</v>
      </c>
    </row>
    <row r="626" spans="63:82">
      <c r="BK626" s="1">
        <v>42186</v>
      </c>
      <c r="BL626" t="s">
        <v>69</v>
      </c>
      <c r="BM626">
        <v>2</v>
      </c>
      <c r="BN626" t="s">
        <v>73</v>
      </c>
      <c r="BO626" s="4">
        <v>1008504</v>
      </c>
      <c r="BP626" s="4">
        <v>98228.289599999989</v>
      </c>
      <c r="BQ626" s="3">
        <v>9.7399999999999987E-2</v>
      </c>
      <c r="BR626" s="7">
        <v>1180.3651685393259</v>
      </c>
      <c r="BS626" s="4">
        <v>114.96756741573033</v>
      </c>
      <c r="BT626">
        <v>854.4</v>
      </c>
      <c r="BU626" t="s">
        <v>44</v>
      </c>
      <c r="BV626" t="s">
        <v>72</v>
      </c>
      <c r="BW626" t="s">
        <v>71</v>
      </c>
      <c r="BX626" s="2">
        <v>41286</v>
      </c>
      <c r="BY626" s="2">
        <v>44325</v>
      </c>
      <c r="BZ626" t="s">
        <v>18</v>
      </c>
      <c r="CA626" t="s">
        <v>42</v>
      </c>
      <c r="CB626" s="5" t="s">
        <v>42</v>
      </c>
      <c r="CC626" s="6" t="s">
        <v>9</v>
      </c>
      <c r="CD626">
        <f t="shared" si="9"/>
        <v>8.3000000000000007</v>
      </c>
    </row>
    <row r="627" spans="63:82">
      <c r="BK627" s="1">
        <v>42186</v>
      </c>
      <c r="BL627" t="s">
        <v>69</v>
      </c>
      <c r="BM627">
        <v>2</v>
      </c>
      <c r="BN627" t="s">
        <v>95</v>
      </c>
      <c r="BO627" s="4">
        <v>805564.79999999993</v>
      </c>
      <c r="BP627" s="4">
        <v>198410.61023999998</v>
      </c>
      <c r="BQ627" s="3">
        <v>0.24629999999999999</v>
      </c>
      <c r="BR627" s="7">
        <v>519.18329466357307</v>
      </c>
      <c r="BS627" s="4">
        <v>127.87484547563804</v>
      </c>
      <c r="BT627">
        <v>1551.6</v>
      </c>
      <c r="BU627" t="s">
        <v>41</v>
      </c>
      <c r="BV627" t="s">
        <v>95</v>
      </c>
      <c r="BW627" t="s">
        <v>41</v>
      </c>
      <c r="BX627" s="2">
        <v>41338</v>
      </c>
      <c r="BY627" s="2">
        <v>44349</v>
      </c>
      <c r="BZ627" t="s">
        <v>24</v>
      </c>
      <c r="CA627" t="s">
        <v>25</v>
      </c>
      <c r="CB627" s="5" t="s">
        <v>25</v>
      </c>
      <c r="CC627" s="6" t="s">
        <v>9</v>
      </c>
      <c r="CD627">
        <f t="shared" si="9"/>
        <v>8.1999999999999993</v>
      </c>
    </row>
    <row r="628" spans="63:82">
      <c r="BK628" s="1">
        <v>42186</v>
      </c>
      <c r="BL628" t="s">
        <v>69</v>
      </c>
      <c r="BM628">
        <v>2</v>
      </c>
      <c r="BN628" t="s">
        <v>293</v>
      </c>
      <c r="BO628" s="4">
        <v>1001067.6</v>
      </c>
      <c r="BP628" s="4">
        <v>81687.11615999999</v>
      </c>
      <c r="BQ628" s="3">
        <v>8.1599999999999992E-2</v>
      </c>
      <c r="BR628" s="7">
        <v>857.37204522096613</v>
      </c>
      <c r="BS628" s="4">
        <v>69.96155889003083</v>
      </c>
      <c r="BT628">
        <v>1167.5999999999999</v>
      </c>
      <c r="BU628" t="s">
        <v>44</v>
      </c>
      <c r="BV628" t="s">
        <v>72</v>
      </c>
      <c r="BW628" t="s">
        <v>71</v>
      </c>
      <c r="BX628" s="2">
        <v>41446</v>
      </c>
      <c r="BY628" s="2">
        <v>44487</v>
      </c>
      <c r="BZ628" t="s">
        <v>18</v>
      </c>
      <c r="CA628" t="s">
        <v>37</v>
      </c>
      <c r="CB628" s="5" t="s">
        <v>37</v>
      </c>
      <c r="CC628" s="6" t="s">
        <v>9</v>
      </c>
      <c r="CD628">
        <f t="shared" si="9"/>
        <v>8.3000000000000007</v>
      </c>
    </row>
    <row r="629" spans="63:82">
      <c r="BK629" s="1">
        <v>42186</v>
      </c>
      <c r="BL629" t="s">
        <v>69</v>
      </c>
      <c r="BM629">
        <v>2</v>
      </c>
      <c r="BN629" t="s">
        <v>296</v>
      </c>
      <c r="BO629" s="4">
        <v>1886851.2</v>
      </c>
      <c r="BP629" s="4">
        <v>94342.56</v>
      </c>
      <c r="BQ629" s="3">
        <v>0.05</v>
      </c>
      <c r="BR629" s="7">
        <v>3533.4292134831458</v>
      </c>
      <c r="BS629" s="4">
        <v>176.67146067415729</v>
      </c>
      <c r="BT629">
        <v>534</v>
      </c>
      <c r="BU629" t="s">
        <v>44</v>
      </c>
      <c r="BV629" t="s">
        <v>72</v>
      </c>
      <c r="BW629" t="s">
        <v>71</v>
      </c>
      <c r="BX629" s="2">
        <v>41514</v>
      </c>
      <c r="BY629" s="2">
        <v>44525</v>
      </c>
      <c r="BZ629" t="s">
        <v>18</v>
      </c>
      <c r="CA629" t="s">
        <v>208</v>
      </c>
      <c r="CB629" s="5" t="s">
        <v>208</v>
      </c>
      <c r="CC629" s="6" t="s">
        <v>9</v>
      </c>
      <c r="CD629">
        <f t="shared" si="9"/>
        <v>8.1999999999999993</v>
      </c>
    </row>
    <row r="630" spans="63:82">
      <c r="BK630" s="1">
        <v>42186</v>
      </c>
      <c r="BL630" t="s">
        <v>69</v>
      </c>
      <c r="BM630">
        <v>2</v>
      </c>
      <c r="BN630" t="s">
        <v>306</v>
      </c>
      <c r="BO630" s="4">
        <v>979383.6</v>
      </c>
      <c r="BP630" s="4">
        <v>55824.865200000007</v>
      </c>
      <c r="BQ630" s="3">
        <v>5.7000000000000009E-2</v>
      </c>
      <c r="BR630" s="7">
        <v>1755.1677419354837</v>
      </c>
      <c r="BS630" s="4">
        <v>100.04456129032259</v>
      </c>
      <c r="BT630">
        <v>558</v>
      </c>
      <c r="BU630" t="s">
        <v>44</v>
      </c>
      <c r="BV630" t="s">
        <v>72</v>
      </c>
      <c r="BW630" t="s">
        <v>71</v>
      </c>
      <c r="BX630" s="2">
        <v>41567</v>
      </c>
      <c r="BY630" s="2">
        <v>44578</v>
      </c>
      <c r="BZ630" t="s">
        <v>18</v>
      </c>
      <c r="CA630" t="s">
        <v>208</v>
      </c>
      <c r="CB630" s="5" t="s">
        <v>208</v>
      </c>
      <c r="CC630" s="6" t="s">
        <v>9</v>
      </c>
      <c r="CD630">
        <f t="shared" si="9"/>
        <v>8.1999999999999993</v>
      </c>
    </row>
    <row r="631" spans="63:82">
      <c r="BK631" s="1">
        <v>42186</v>
      </c>
      <c r="BL631" t="s">
        <v>69</v>
      </c>
      <c r="BM631">
        <v>2</v>
      </c>
      <c r="BN631" t="s">
        <v>118</v>
      </c>
      <c r="BO631" s="4">
        <v>357062.39999999997</v>
      </c>
      <c r="BP631" s="4">
        <v>52273.935360000003</v>
      </c>
      <c r="BQ631" s="3">
        <v>0.14640000000000003</v>
      </c>
      <c r="BR631" s="7">
        <v>751.39393939393938</v>
      </c>
      <c r="BS631" s="4">
        <v>110.00407272727274</v>
      </c>
      <c r="BT631">
        <v>475.2</v>
      </c>
      <c r="BU631" t="s">
        <v>44</v>
      </c>
      <c r="BV631" t="s">
        <v>72</v>
      </c>
      <c r="BW631" t="s">
        <v>71</v>
      </c>
      <c r="BX631" s="2">
        <v>41332</v>
      </c>
      <c r="BY631" s="2">
        <v>44325</v>
      </c>
      <c r="BZ631" t="s">
        <v>24</v>
      </c>
      <c r="CA631" t="s">
        <v>42</v>
      </c>
      <c r="CB631" s="5" t="s">
        <v>42</v>
      </c>
      <c r="CC631" s="6" t="s">
        <v>9</v>
      </c>
      <c r="CD631">
        <f t="shared" si="9"/>
        <v>8.1999999999999993</v>
      </c>
    </row>
    <row r="632" spans="63:82">
      <c r="BK632" s="1">
        <v>42186</v>
      </c>
      <c r="BL632" t="s">
        <v>69</v>
      </c>
      <c r="BM632">
        <v>2</v>
      </c>
      <c r="BN632" t="s">
        <v>376</v>
      </c>
      <c r="BO632" s="4">
        <v>1985747.3879999998</v>
      </c>
      <c r="BP632" s="4">
        <v>116166.222198</v>
      </c>
      <c r="BQ632" s="3">
        <v>5.850000000000001E-2</v>
      </c>
      <c r="BR632" s="7">
        <v>3535.8749786324784</v>
      </c>
      <c r="BS632" s="4">
        <v>206.84868624999999</v>
      </c>
      <c r="BT632">
        <v>561.6</v>
      </c>
      <c r="BU632" t="s">
        <v>44</v>
      </c>
      <c r="BV632" t="s">
        <v>72</v>
      </c>
      <c r="BW632" t="s">
        <v>71</v>
      </c>
      <c r="BX632" s="2">
        <v>42019</v>
      </c>
      <c r="BY632" s="2">
        <v>44940</v>
      </c>
      <c r="BZ632" t="s">
        <v>24</v>
      </c>
      <c r="CA632" t="s">
        <v>208</v>
      </c>
      <c r="CB632" s="5" t="s">
        <v>208</v>
      </c>
      <c r="CC632" s="6" t="s">
        <v>9</v>
      </c>
      <c r="CD632">
        <f t="shared" si="9"/>
        <v>8</v>
      </c>
    </row>
    <row r="633" spans="63:82">
      <c r="BK633" s="1">
        <v>42186</v>
      </c>
      <c r="BL633" t="s">
        <v>69</v>
      </c>
      <c r="BM633">
        <v>2</v>
      </c>
      <c r="BN633" t="s">
        <v>120</v>
      </c>
      <c r="BO633" s="4">
        <v>441750.12000000005</v>
      </c>
      <c r="BP633" s="4">
        <v>67234.368264000004</v>
      </c>
      <c r="BQ633" s="3">
        <v>0.1522</v>
      </c>
      <c r="BR633" s="7">
        <v>267.72734545454551</v>
      </c>
      <c r="BS633" s="4">
        <v>40.748101978181822</v>
      </c>
      <c r="BT633">
        <v>1650</v>
      </c>
      <c r="BU633" t="s">
        <v>44</v>
      </c>
      <c r="BV633" t="s">
        <v>72</v>
      </c>
      <c r="BW633" t="s">
        <v>71</v>
      </c>
      <c r="BX633" s="2">
        <v>41261</v>
      </c>
      <c r="BY633" s="2">
        <v>44332</v>
      </c>
      <c r="BZ633" t="s">
        <v>39</v>
      </c>
      <c r="CA633" t="s">
        <v>78</v>
      </c>
      <c r="CB633" s="5" t="s">
        <v>78</v>
      </c>
      <c r="CC633" s="6" t="s">
        <v>9</v>
      </c>
      <c r="CD633">
        <f t="shared" si="9"/>
        <v>8.4</v>
      </c>
    </row>
    <row r="634" spans="63:82">
      <c r="BK634" s="1">
        <v>42217</v>
      </c>
      <c r="BL634" t="s">
        <v>69</v>
      </c>
      <c r="BM634">
        <v>2</v>
      </c>
      <c r="BN634" t="s">
        <v>70</v>
      </c>
      <c r="BO634" s="4">
        <v>1432600.8</v>
      </c>
      <c r="BP634" s="4">
        <v>132515.57399999999</v>
      </c>
      <c r="BQ634" s="3">
        <v>9.2499999999999999E-2</v>
      </c>
      <c r="BR634" s="7">
        <v>1189.0776892430279</v>
      </c>
      <c r="BS634" s="4">
        <v>109.98968625498007</v>
      </c>
      <c r="BT634">
        <v>1204.8</v>
      </c>
      <c r="BU634" t="s">
        <v>44</v>
      </c>
      <c r="BV634" t="s">
        <v>72</v>
      </c>
      <c r="BW634" t="s">
        <v>71</v>
      </c>
      <c r="BX634" s="2">
        <v>41270</v>
      </c>
      <c r="BY634" s="2">
        <v>44325</v>
      </c>
      <c r="BZ634" t="s">
        <v>18</v>
      </c>
      <c r="CA634" t="s">
        <v>42</v>
      </c>
      <c r="CB634" s="5" t="s">
        <v>42</v>
      </c>
      <c r="CC634" s="6" t="s">
        <v>9</v>
      </c>
      <c r="CD634">
        <f t="shared" si="9"/>
        <v>8.4</v>
      </c>
    </row>
    <row r="635" spans="63:82">
      <c r="BK635" s="1">
        <v>42217</v>
      </c>
      <c r="BL635" t="s">
        <v>69</v>
      </c>
      <c r="BM635">
        <v>2</v>
      </c>
      <c r="BN635" t="s">
        <v>73</v>
      </c>
      <c r="BO635" s="4">
        <v>1042666.7999999999</v>
      </c>
      <c r="BP635" s="4">
        <v>98219.21256</v>
      </c>
      <c r="BQ635" s="3">
        <v>9.4200000000000006E-2</v>
      </c>
      <c r="BR635" s="7">
        <v>1220.3497191011236</v>
      </c>
      <c r="BS635" s="4">
        <v>114.95694353932585</v>
      </c>
      <c r="BT635">
        <v>854.4</v>
      </c>
      <c r="BU635" t="s">
        <v>44</v>
      </c>
      <c r="BV635" t="s">
        <v>72</v>
      </c>
      <c r="BW635" t="s">
        <v>71</v>
      </c>
      <c r="BX635" s="2">
        <v>41286</v>
      </c>
      <c r="BY635" s="2">
        <v>44325</v>
      </c>
      <c r="BZ635" t="s">
        <v>18</v>
      </c>
      <c r="CA635" t="s">
        <v>42</v>
      </c>
      <c r="CB635" s="5" t="s">
        <v>42</v>
      </c>
      <c r="CC635" s="6" t="s">
        <v>9</v>
      </c>
      <c r="CD635">
        <f t="shared" si="9"/>
        <v>8.3000000000000007</v>
      </c>
    </row>
    <row r="636" spans="63:82">
      <c r="BK636" s="1">
        <v>42217</v>
      </c>
      <c r="BL636" t="s">
        <v>69</v>
      </c>
      <c r="BM636">
        <v>2</v>
      </c>
      <c r="BN636" t="s">
        <v>95</v>
      </c>
      <c r="BO636" s="4">
        <v>866619.6</v>
      </c>
      <c r="BP636" s="4">
        <v>207555.39420000001</v>
      </c>
      <c r="BQ636" s="3">
        <v>0.23950000000000002</v>
      </c>
      <c r="BR636" s="7">
        <v>558.53286929621038</v>
      </c>
      <c r="BS636" s="4">
        <v>133.76862219644241</v>
      </c>
      <c r="BT636">
        <v>1551.6</v>
      </c>
      <c r="BU636" t="s">
        <v>41</v>
      </c>
      <c r="BV636" t="s">
        <v>95</v>
      </c>
      <c r="BW636" t="s">
        <v>41</v>
      </c>
      <c r="BX636" s="2">
        <v>41338</v>
      </c>
      <c r="BY636" s="2">
        <v>44349</v>
      </c>
      <c r="BZ636" t="s">
        <v>24</v>
      </c>
      <c r="CA636" t="s">
        <v>25</v>
      </c>
      <c r="CB636" s="5" t="s">
        <v>25</v>
      </c>
      <c r="CC636" s="6" t="s">
        <v>9</v>
      </c>
      <c r="CD636">
        <f t="shared" si="9"/>
        <v>8.1999999999999993</v>
      </c>
    </row>
    <row r="637" spans="63:82">
      <c r="BK637" s="1">
        <v>42217</v>
      </c>
      <c r="BL637" t="s">
        <v>69</v>
      </c>
      <c r="BM637">
        <v>2</v>
      </c>
      <c r="BN637" t="s">
        <v>293</v>
      </c>
      <c r="BO637" s="4">
        <v>1076960.3999999999</v>
      </c>
      <c r="BP637" s="4">
        <v>81741.294359999985</v>
      </c>
      <c r="BQ637" s="3">
        <v>7.5899999999999995E-2</v>
      </c>
      <c r="BR637" s="7">
        <v>922.37101747173688</v>
      </c>
      <c r="BS637" s="4">
        <v>70.007960226104828</v>
      </c>
      <c r="BT637">
        <v>1167.5999999999999</v>
      </c>
      <c r="BU637" t="s">
        <v>44</v>
      </c>
      <c r="BV637" t="s">
        <v>72</v>
      </c>
      <c r="BW637" t="s">
        <v>71</v>
      </c>
      <c r="BX637" s="2">
        <v>41446</v>
      </c>
      <c r="BY637" s="2">
        <v>44487</v>
      </c>
      <c r="BZ637" t="s">
        <v>18</v>
      </c>
      <c r="CA637" t="s">
        <v>37</v>
      </c>
      <c r="CB637" s="5" t="s">
        <v>37</v>
      </c>
      <c r="CC637" s="6" t="s">
        <v>9</v>
      </c>
      <c r="CD637">
        <f t="shared" si="9"/>
        <v>8.3000000000000007</v>
      </c>
    </row>
    <row r="638" spans="63:82">
      <c r="BK638" s="1">
        <v>42217</v>
      </c>
      <c r="BL638" t="s">
        <v>69</v>
      </c>
      <c r="BM638">
        <v>2</v>
      </c>
      <c r="BN638" t="s">
        <v>296</v>
      </c>
      <c r="BO638" s="4">
        <v>1946674.7999999998</v>
      </c>
      <c r="BP638" s="4">
        <v>97333.74</v>
      </c>
      <c r="BQ638" s="3">
        <v>5.000000000000001E-2</v>
      </c>
      <c r="BR638" s="7">
        <v>3645.4584269662919</v>
      </c>
      <c r="BS638" s="4">
        <v>182.27292134831461</v>
      </c>
      <c r="BT638">
        <v>534</v>
      </c>
      <c r="BU638" t="s">
        <v>44</v>
      </c>
      <c r="BV638" t="s">
        <v>72</v>
      </c>
      <c r="BW638" t="s">
        <v>71</v>
      </c>
      <c r="BX638" s="2">
        <v>41514</v>
      </c>
      <c r="BY638" s="2">
        <v>44525</v>
      </c>
      <c r="BZ638" t="s">
        <v>18</v>
      </c>
      <c r="CA638" t="s">
        <v>208</v>
      </c>
      <c r="CB638" s="5" t="s">
        <v>208</v>
      </c>
      <c r="CC638" s="6" t="s">
        <v>9</v>
      </c>
      <c r="CD638">
        <f t="shared" si="9"/>
        <v>8.1999999999999993</v>
      </c>
    </row>
    <row r="639" spans="63:82">
      <c r="BK639" s="1">
        <v>42217</v>
      </c>
      <c r="BL639" t="s">
        <v>69</v>
      </c>
      <c r="BM639">
        <v>2</v>
      </c>
      <c r="BN639" t="s">
        <v>306</v>
      </c>
      <c r="BO639" s="4">
        <v>1037301.6</v>
      </c>
      <c r="BP639" s="4">
        <v>55806.826079999999</v>
      </c>
      <c r="BQ639" s="3">
        <v>5.3800000000000001E-2</v>
      </c>
      <c r="BR639" s="7">
        <v>1858.9634408602151</v>
      </c>
      <c r="BS639" s="4">
        <v>100.01223311827957</v>
      </c>
      <c r="BT639">
        <v>558</v>
      </c>
      <c r="BU639" t="s">
        <v>44</v>
      </c>
      <c r="BV639" t="s">
        <v>72</v>
      </c>
      <c r="BW639" t="s">
        <v>71</v>
      </c>
      <c r="BX639" s="2">
        <v>41567</v>
      </c>
      <c r="BY639" s="2">
        <v>44578</v>
      </c>
      <c r="BZ639" t="s">
        <v>18</v>
      </c>
      <c r="CA639" t="s">
        <v>208</v>
      </c>
      <c r="CB639" s="5" t="s">
        <v>208</v>
      </c>
      <c r="CC639" s="6" t="s">
        <v>9</v>
      </c>
      <c r="CD639">
        <f t="shared" si="9"/>
        <v>8.1999999999999993</v>
      </c>
    </row>
    <row r="640" spans="63:82">
      <c r="BK640" s="1">
        <v>42217</v>
      </c>
      <c r="BL640" t="s">
        <v>69</v>
      </c>
      <c r="BM640">
        <v>2</v>
      </c>
      <c r="BN640" t="s">
        <v>118</v>
      </c>
      <c r="BO640" s="4">
        <v>386055.6</v>
      </c>
      <c r="BP640" s="4">
        <v>52271.928240000001</v>
      </c>
      <c r="BQ640" s="3">
        <v>0.13540000000000002</v>
      </c>
      <c r="BR640" s="7">
        <v>812.40656565656559</v>
      </c>
      <c r="BS640" s="4">
        <v>109.99984898989899</v>
      </c>
      <c r="BT640">
        <v>475.2</v>
      </c>
      <c r="BU640" t="s">
        <v>44</v>
      </c>
      <c r="BV640" t="s">
        <v>72</v>
      </c>
      <c r="BW640" t="s">
        <v>71</v>
      </c>
      <c r="BX640" s="2">
        <v>41332</v>
      </c>
      <c r="BY640" s="2">
        <v>44325</v>
      </c>
      <c r="BZ640" t="s">
        <v>24</v>
      </c>
      <c r="CA640" t="s">
        <v>42</v>
      </c>
      <c r="CB640" s="5" t="s">
        <v>42</v>
      </c>
      <c r="CC640" s="6" t="s">
        <v>9</v>
      </c>
      <c r="CD640">
        <f t="shared" si="9"/>
        <v>8.1999999999999993</v>
      </c>
    </row>
    <row r="641" spans="63:82">
      <c r="BK641" s="1">
        <v>42217</v>
      </c>
      <c r="BL641" t="s">
        <v>69</v>
      </c>
      <c r="BM641">
        <v>2</v>
      </c>
      <c r="BN641" t="s">
        <v>376</v>
      </c>
      <c r="BO641" s="4">
        <v>2075311.8959999999</v>
      </c>
      <c r="BP641" s="4">
        <v>120575.62115760001</v>
      </c>
      <c r="BQ641" s="3">
        <v>5.8100000000000006E-2</v>
      </c>
      <c r="BR641" s="7">
        <v>3695.3559401709399</v>
      </c>
      <c r="BS641" s="4">
        <v>214.70018012393163</v>
      </c>
      <c r="BT641">
        <v>561.6</v>
      </c>
      <c r="BU641" t="s">
        <v>44</v>
      </c>
      <c r="BV641" t="s">
        <v>72</v>
      </c>
      <c r="BW641" t="s">
        <v>71</v>
      </c>
      <c r="BX641" s="2">
        <v>42019</v>
      </c>
      <c r="BY641" s="2">
        <v>44940</v>
      </c>
      <c r="BZ641" t="s">
        <v>24</v>
      </c>
      <c r="CA641" t="s">
        <v>208</v>
      </c>
      <c r="CB641" s="5" t="s">
        <v>208</v>
      </c>
      <c r="CC641" s="6" t="s">
        <v>9</v>
      </c>
      <c r="CD641">
        <f t="shared" si="9"/>
        <v>8</v>
      </c>
    </row>
    <row r="642" spans="63:82">
      <c r="BK642" s="1">
        <v>42217</v>
      </c>
      <c r="BL642" t="s">
        <v>69</v>
      </c>
      <c r="BM642">
        <v>2</v>
      </c>
      <c r="BN642" t="s">
        <v>120</v>
      </c>
      <c r="BO642" s="4">
        <v>490148.196</v>
      </c>
      <c r="BP642" s="4">
        <v>70630.355043600008</v>
      </c>
      <c r="BQ642" s="3">
        <v>0.14410000000000001</v>
      </c>
      <c r="BR642" s="7">
        <v>297.0595127272727</v>
      </c>
      <c r="BS642" s="4">
        <v>42.806275784000007</v>
      </c>
      <c r="BT642">
        <v>1650</v>
      </c>
      <c r="BU642" t="s">
        <v>44</v>
      </c>
      <c r="BV642" t="s">
        <v>72</v>
      </c>
      <c r="BW642" t="s">
        <v>71</v>
      </c>
      <c r="BX642" s="2">
        <v>41261</v>
      </c>
      <c r="BY642" s="2">
        <v>44332</v>
      </c>
      <c r="BZ642" t="s">
        <v>39</v>
      </c>
      <c r="CA642" t="s">
        <v>78</v>
      </c>
      <c r="CB642" s="5" t="s">
        <v>78</v>
      </c>
      <c r="CC642" s="6" t="s">
        <v>9</v>
      </c>
      <c r="CD642">
        <f t="shared" si="9"/>
        <v>8.4</v>
      </c>
    </row>
    <row r="643" spans="63:82">
      <c r="BK643" s="1">
        <v>42248</v>
      </c>
      <c r="BL643" t="s">
        <v>69</v>
      </c>
      <c r="BM643">
        <v>2</v>
      </c>
      <c r="BN643" t="s">
        <v>70</v>
      </c>
      <c r="BO643" s="4">
        <v>1177034.3999999999</v>
      </c>
      <c r="BP643" s="4">
        <v>132534.07343999998</v>
      </c>
      <c r="BQ643" s="3">
        <v>0.11259999999999999</v>
      </c>
      <c r="BR643" s="7">
        <v>976.9541832669322</v>
      </c>
      <c r="BS643" s="4">
        <v>110.00504103585656</v>
      </c>
      <c r="BT643">
        <v>1204.8</v>
      </c>
      <c r="BU643" t="s">
        <v>44</v>
      </c>
      <c r="BV643" t="s">
        <v>72</v>
      </c>
      <c r="BW643" t="s">
        <v>71</v>
      </c>
      <c r="BX643" s="2">
        <v>41270</v>
      </c>
      <c r="BY643" s="2">
        <v>44325</v>
      </c>
      <c r="BZ643" t="s">
        <v>18</v>
      </c>
      <c r="CA643" t="s">
        <v>42</v>
      </c>
      <c r="CB643" s="5" t="s">
        <v>42</v>
      </c>
      <c r="CC643" s="6" t="s">
        <v>9</v>
      </c>
      <c r="CD643">
        <f t="shared" si="9"/>
        <v>8.4</v>
      </c>
    </row>
    <row r="644" spans="63:82">
      <c r="BK644" s="1">
        <v>42248</v>
      </c>
      <c r="BL644" t="s">
        <v>69</v>
      </c>
      <c r="BM644">
        <v>2</v>
      </c>
      <c r="BN644" t="s">
        <v>73</v>
      </c>
      <c r="BO644" s="4">
        <v>842338.79999999993</v>
      </c>
      <c r="BP644" s="4">
        <v>98216.704079999996</v>
      </c>
      <c r="BQ644" s="3">
        <v>0.11660000000000001</v>
      </c>
      <c r="BR644" s="7">
        <v>985.88342696629206</v>
      </c>
      <c r="BS644" s="4">
        <v>114.95400758426966</v>
      </c>
      <c r="BT644">
        <v>854.4</v>
      </c>
      <c r="BU644" t="s">
        <v>44</v>
      </c>
      <c r="BV644" t="s">
        <v>72</v>
      </c>
      <c r="BW644" t="s">
        <v>71</v>
      </c>
      <c r="BX644" s="2">
        <v>41286</v>
      </c>
      <c r="BY644" s="2">
        <v>44325</v>
      </c>
      <c r="BZ644" t="s">
        <v>18</v>
      </c>
      <c r="CA644" t="s">
        <v>42</v>
      </c>
      <c r="CB644" s="5" t="s">
        <v>42</v>
      </c>
      <c r="CC644" s="6" t="s">
        <v>9</v>
      </c>
      <c r="CD644">
        <f t="shared" si="9"/>
        <v>8.3000000000000007</v>
      </c>
    </row>
    <row r="645" spans="63:82">
      <c r="BK645" s="1">
        <v>42248</v>
      </c>
      <c r="BL645" t="s">
        <v>69</v>
      </c>
      <c r="BM645">
        <v>2</v>
      </c>
      <c r="BN645" t="s">
        <v>95</v>
      </c>
      <c r="BO645" s="4">
        <v>960298.79999999993</v>
      </c>
      <c r="BP645" s="4">
        <v>221636.96303999997</v>
      </c>
      <c r="BQ645" s="3">
        <v>0.23079999999999998</v>
      </c>
      <c r="BR645" s="7">
        <v>618.9087393658159</v>
      </c>
      <c r="BS645" s="4">
        <v>142.8441370456303</v>
      </c>
      <c r="BT645">
        <v>1551.6</v>
      </c>
      <c r="BU645" t="s">
        <v>41</v>
      </c>
      <c r="BV645" t="s">
        <v>95</v>
      </c>
      <c r="BW645" t="s">
        <v>41</v>
      </c>
      <c r="BX645" s="2">
        <v>41338</v>
      </c>
      <c r="BY645" s="2">
        <v>44349</v>
      </c>
      <c r="BZ645" t="s">
        <v>24</v>
      </c>
      <c r="CA645" t="s">
        <v>25</v>
      </c>
      <c r="CB645" s="5" t="s">
        <v>25</v>
      </c>
      <c r="CC645" s="6" t="s">
        <v>9</v>
      </c>
      <c r="CD645">
        <f t="shared" si="9"/>
        <v>8.1999999999999993</v>
      </c>
    </row>
    <row r="646" spans="63:82">
      <c r="BK646" s="1">
        <v>42248</v>
      </c>
      <c r="BL646" t="s">
        <v>69</v>
      </c>
      <c r="BM646">
        <v>2</v>
      </c>
      <c r="BN646" t="s">
        <v>293</v>
      </c>
      <c r="BO646" s="4">
        <v>991696.79999999993</v>
      </c>
      <c r="BP646" s="4">
        <v>81715.816319999998</v>
      </c>
      <c r="BQ646" s="3">
        <v>8.2400000000000001E-2</v>
      </c>
      <c r="BR646" s="7">
        <v>849.34635149023643</v>
      </c>
      <c r="BS646" s="4">
        <v>69.986139362795484</v>
      </c>
      <c r="BT646">
        <v>1167.5999999999999</v>
      </c>
      <c r="BU646" t="s">
        <v>44</v>
      </c>
      <c r="BV646" t="s">
        <v>72</v>
      </c>
      <c r="BW646" t="s">
        <v>71</v>
      </c>
      <c r="BX646" s="2">
        <v>41446</v>
      </c>
      <c r="BY646" s="2">
        <v>44487</v>
      </c>
      <c r="BZ646" t="s">
        <v>18</v>
      </c>
      <c r="CA646" t="s">
        <v>37</v>
      </c>
      <c r="CB646" s="5" t="s">
        <v>37</v>
      </c>
      <c r="CC646" s="6" t="s">
        <v>9</v>
      </c>
      <c r="CD646">
        <f t="shared" si="9"/>
        <v>8.3000000000000007</v>
      </c>
    </row>
    <row r="647" spans="63:82">
      <c r="BK647" s="1">
        <v>42248</v>
      </c>
      <c r="BL647" t="s">
        <v>69</v>
      </c>
      <c r="BM647">
        <v>2</v>
      </c>
      <c r="BN647" t="s">
        <v>296</v>
      </c>
      <c r="BO647" s="4">
        <v>1878748.8</v>
      </c>
      <c r="BP647" s="4">
        <v>93937.439999999988</v>
      </c>
      <c r="BQ647" s="3">
        <v>4.9999999999999989E-2</v>
      </c>
      <c r="BR647" s="7">
        <v>3518.256179775281</v>
      </c>
      <c r="BS647" s="4">
        <v>175.91280898876403</v>
      </c>
      <c r="BT647">
        <v>534</v>
      </c>
      <c r="BU647" t="s">
        <v>44</v>
      </c>
      <c r="BV647" t="s">
        <v>72</v>
      </c>
      <c r="BW647" t="s">
        <v>71</v>
      </c>
      <c r="BX647" s="2">
        <v>41514</v>
      </c>
      <c r="BY647" s="2">
        <v>44525</v>
      </c>
      <c r="BZ647" t="s">
        <v>18</v>
      </c>
      <c r="CA647" t="s">
        <v>208</v>
      </c>
      <c r="CB647" s="5" t="s">
        <v>208</v>
      </c>
      <c r="CC647" s="6" t="s">
        <v>9</v>
      </c>
      <c r="CD647">
        <f t="shared" si="9"/>
        <v>8.1999999999999993</v>
      </c>
    </row>
    <row r="648" spans="63:82">
      <c r="BK648" s="1">
        <v>42248</v>
      </c>
      <c r="BL648" t="s">
        <v>69</v>
      </c>
      <c r="BM648">
        <v>2</v>
      </c>
      <c r="BN648" t="s">
        <v>306</v>
      </c>
      <c r="BO648" s="4">
        <v>901293.6</v>
      </c>
      <c r="BP648" s="4">
        <v>55790.073840000005</v>
      </c>
      <c r="BQ648" s="3">
        <v>6.1900000000000004E-2</v>
      </c>
      <c r="BR648" s="7">
        <v>1615.2215053763441</v>
      </c>
      <c r="BS648" s="4">
        <v>99.982211182795709</v>
      </c>
      <c r="BT648">
        <v>558</v>
      </c>
      <c r="BU648" t="s">
        <v>44</v>
      </c>
      <c r="BV648" t="s">
        <v>72</v>
      </c>
      <c r="BW648" t="s">
        <v>71</v>
      </c>
      <c r="BX648" s="2">
        <v>41567</v>
      </c>
      <c r="BY648" s="2">
        <v>44578</v>
      </c>
      <c r="BZ648" t="s">
        <v>18</v>
      </c>
      <c r="CA648" t="s">
        <v>208</v>
      </c>
      <c r="CB648" s="5" t="s">
        <v>208</v>
      </c>
      <c r="CC648" s="6" t="s">
        <v>9</v>
      </c>
      <c r="CD648">
        <f t="shared" si="9"/>
        <v>8.1999999999999993</v>
      </c>
    </row>
    <row r="649" spans="63:82">
      <c r="BK649" s="1">
        <v>42248</v>
      </c>
      <c r="BL649" t="s">
        <v>69</v>
      </c>
      <c r="BM649">
        <v>2</v>
      </c>
      <c r="BN649" t="s">
        <v>118</v>
      </c>
      <c r="BO649" s="4">
        <v>315866.39999999997</v>
      </c>
      <c r="BP649" s="4">
        <v>52275.889199999998</v>
      </c>
      <c r="BQ649" s="3">
        <v>0.16550000000000001</v>
      </c>
      <c r="BR649" s="7">
        <v>664.70202020202009</v>
      </c>
      <c r="BS649" s="4">
        <v>110.00818434343434</v>
      </c>
      <c r="BT649">
        <v>475.2</v>
      </c>
      <c r="BU649" t="s">
        <v>44</v>
      </c>
      <c r="BV649" t="s">
        <v>72</v>
      </c>
      <c r="BW649" t="s">
        <v>71</v>
      </c>
      <c r="BX649" s="2">
        <v>41332</v>
      </c>
      <c r="BY649" s="2">
        <v>44325</v>
      </c>
      <c r="BZ649" t="s">
        <v>24</v>
      </c>
      <c r="CA649" t="s">
        <v>42</v>
      </c>
      <c r="CB649" s="5" t="s">
        <v>42</v>
      </c>
      <c r="CC649" s="6" t="s">
        <v>9</v>
      </c>
      <c r="CD649">
        <f t="shared" si="9"/>
        <v>8.1999999999999993</v>
      </c>
    </row>
    <row r="650" spans="63:82">
      <c r="BK650" s="1">
        <v>42248</v>
      </c>
      <c r="BL650" t="s">
        <v>69</v>
      </c>
      <c r="BM650">
        <v>2</v>
      </c>
      <c r="BN650" t="s">
        <v>376</v>
      </c>
      <c r="BO650" s="4">
        <v>1668185.5080000001</v>
      </c>
      <c r="BP650" s="4">
        <v>100257.94903079999</v>
      </c>
      <c r="BQ650" s="3">
        <v>6.0099999999999994E-2</v>
      </c>
      <c r="BR650" s="7">
        <v>2970.4157905982906</v>
      </c>
      <c r="BS650" s="4">
        <v>178.52198901495726</v>
      </c>
      <c r="BT650">
        <v>561.6</v>
      </c>
      <c r="BU650" t="s">
        <v>44</v>
      </c>
      <c r="BV650" t="s">
        <v>72</v>
      </c>
      <c r="BW650" t="s">
        <v>71</v>
      </c>
      <c r="BX650" s="2">
        <v>42019</v>
      </c>
      <c r="BY650" s="2">
        <v>44940</v>
      </c>
      <c r="BZ650" t="s">
        <v>24</v>
      </c>
      <c r="CA650" t="s">
        <v>208</v>
      </c>
      <c r="CB650" s="5" t="s">
        <v>208</v>
      </c>
      <c r="CC650" s="6" t="s">
        <v>9</v>
      </c>
      <c r="CD650">
        <f t="shared" si="9"/>
        <v>8</v>
      </c>
    </row>
    <row r="651" spans="63:82">
      <c r="BK651" s="1">
        <v>42248</v>
      </c>
      <c r="BL651" t="s">
        <v>69</v>
      </c>
      <c r="BM651">
        <v>2</v>
      </c>
      <c r="BN651" t="s">
        <v>120</v>
      </c>
      <c r="BO651" s="4">
        <v>391749.89999999997</v>
      </c>
      <c r="BP651" s="4">
        <v>63737.708729999991</v>
      </c>
      <c r="BQ651" s="3">
        <v>0.16269999999999998</v>
      </c>
      <c r="BR651" s="7">
        <v>237.42418181818181</v>
      </c>
      <c r="BS651" s="4">
        <v>38.628914381818177</v>
      </c>
      <c r="BT651">
        <v>1650</v>
      </c>
      <c r="BU651" t="s">
        <v>44</v>
      </c>
      <c r="BV651" t="s">
        <v>72</v>
      </c>
      <c r="BW651" t="s">
        <v>71</v>
      </c>
      <c r="BX651" s="2">
        <v>41261</v>
      </c>
      <c r="BY651" s="2">
        <v>44332</v>
      </c>
      <c r="BZ651" t="s">
        <v>39</v>
      </c>
      <c r="CA651" t="s">
        <v>78</v>
      </c>
      <c r="CB651" s="5" t="s">
        <v>78</v>
      </c>
      <c r="CC651" s="6" t="s">
        <v>9</v>
      </c>
      <c r="CD651">
        <f t="shared" si="9"/>
        <v>8.4</v>
      </c>
    </row>
    <row r="652" spans="63:82">
      <c r="BK652" s="1">
        <v>42278</v>
      </c>
      <c r="BL652" t="s">
        <v>69</v>
      </c>
      <c r="BM652">
        <v>2</v>
      </c>
      <c r="BN652" t="s">
        <v>70</v>
      </c>
      <c r="BO652" s="4">
        <v>1198048.8</v>
      </c>
      <c r="BP652" s="4">
        <v>132504.19727999999</v>
      </c>
      <c r="BQ652" s="3">
        <v>0.11059999999999999</v>
      </c>
      <c r="BR652" s="7">
        <v>994.39641434262955</v>
      </c>
      <c r="BS652" s="4">
        <v>109.98024342629482</v>
      </c>
      <c r="BT652">
        <v>1204.8</v>
      </c>
      <c r="BU652" t="s">
        <v>44</v>
      </c>
      <c r="BV652" t="s">
        <v>72</v>
      </c>
      <c r="BW652" t="s">
        <v>71</v>
      </c>
      <c r="BX652" s="2">
        <v>41270</v>
      </c>
      <c r="BY652" s="2">
        <v>44325</v>
      </c>
      <c r="BZ652" t="s">
        <v>18</v>
      </c>
      <c r="CA652" t="s">
        <v>42</v>
      </c>
      <c r="CB652" s="5" t="s">
        <v>42</v>
      </c>
      <c r="CC652" s="6" t="s">
        <v>9</v>
      </c>
      <c r="CD652">
        <f t="shared" si="9"/>
        <v>8.4</v>
      </c>
    </row>
    <row r="653" spans="63:82">
      <c r="BK653" s="1">
        <v>42278</v>
      </c>
      <c r="BL653" t="s">
        <v>69</v>
      </c>
      <c r="BM653">
        <v>2</v>
      </c>
      <c r="BN653" t="s">
        <v>73</v>
      </c>
      <c r="BO653" s="4">
        <v>909352.79999999993</v>
      </c>
      <c r="BP653" s="4">
        <v>98301.037680000009</v>
      </c>
      <c r="BQ653" s="3">
        <v>0.10810000000000002</v>
      </c>
      <c r="BR653" s="7">
        <v>1064.317415730337</v>
      </c>
      <c r="BS653" s="4">
        <v>115.05271264044946</v>
      </c>
      <c r="BT653">
        <v>854.4</v>
      </c>
      <c r="BU653" t="s">
        <v>44</v>
      </c>
      <c r="BV653" t="s">
        <v>72</v>
      </c>
      <c r="BW653" t="s">
        <v>71</v>
      </c>
      <c r="BX653" s="2">
        <v>41286</v>
      </c>
      <c r="BY653" s="2">
        <v>44325</v>
      </c>
      <c r="BZ653" t="s">
        <v>18</v>
      </c>
      <c r="CA653" t="s">
        <v>42</v>
      </c>
      <c r="CB653" s="5" t="s">
        <v>42</v>
      </c>
      <c r="CC653" s="6" t="s">
        <v>9</v>
      </c>
      <c r="CD653">
        <f t="shared" si="9"/>
        <v>8.3000000000000007</v>
      </c>
    </row>
    <row r="654" spans="63:82">
      <c r="BK654" s="1">
        <v>42278</v>
      </c>
      <c r="BL654" t="s">
        <v>69</v>
      </c>
      <c r="BM654">
        <v>2</v>
      </c>
      <c r="BN654" t="s">
        <v>95</v>
      </c>
      <c r="BO654" s="4">
        <v>904749.6</v>
      </c>
      <c r="BP654" s="4">
        <v>213249.48071999999</v>
      </c>
      <c r="BQ654" s="3">
        <v>0.23569999999999999</v>
      </c>
      <c r="BR654" s="7">
        <v>583.10750193348804</v>
      </c>
      <c r="BS654" s="4">
        <v>137.43843820572312</v>
      </c>
      <c r="BT654">
        <v>1551.6</v>
      </c>
      <c r="BU654" t="s">
        <v>41</v>
      </c>
      <c r="BV654" t="s">
        <v>95</v>
      </c>
      <c r="BW654" t="s">
        <v>41</v>
      </c>
      <c r="BX654" s="2">
        <v>41338</v>
      </c>
      <c r="BY654" s="2">
        <v>44349</v>
      </c>
      <c r="BZ654" t="s">
        <v>24</v>
      </c>
      <c r="CA654" t="s">
        <v>25</v>
      </c>
      <c r="CB654" s="5" t="s">
        <v>25</v>
      </c>
      <c r="CC654" s="6" t="s">
        <v>9</v>
      </c>
      <c r="CD654">
        <f t="shared" si="9"/>
        <v>8.1999999999999993</v>
      </c>
    </row>
    <row r="655" spans="63:82">
      <c r="BK655" s="1">
        <v>42278</v>
      </c>
      <c r="BL655" t="s">
        <v>69</v>
      </c>
      <c r="BM655">
        <v>2</v>
      </c>
      <c r="BN655" t="s">
        <v>293</v>
      </c>
      <c r="BO655" s="4">
        <v>1069885.2</v>
      </c>
      <c r="BP655" s="4">
        <v>87623.597880000001</v>
      </c>
      <c r="BQ655" s="3">
        <v>8.1900000000000001E-2</v>
      </c>
      <c r="BR655" s="7">
        <v>916.31140801644403</v>
      </c>
      <c r="BS655" s="4">
        <v>75.045904316546768</v>
      </c>
      <c r="BT655">
        <v>1167.5999999999999</v>
      </c>
      <c r="BU655" t="s">
        <v>44</v>
      </c>
      <c r="BV655" t="s">
        <v>72</v>
      </c>
      <c r="BW655" t="s">
        <v>71</v>
      </c>
      <c r="BX655" s="2">
        <v>41446</v>
      </c>
      <c r="BY655" s="2">
        <v>44487</v>
      </c>
      <c r="BZ655" t="s">
        <v>18</v>
      </c>
      <c r="CA655" t="s">
        <v>466</v>
      </c>
      <c r="CB655" s="5" t="s">
        <v>37</v>
      </c>
      <c r="CC655" s="6" t="s">
        <v>475</v>
      </c>
      <c r="CD655">
        <f t="shared" si="9"/>
        <v>8.3000000000000007</v>
      </c>
    </row>
    <row r="656" spans="63:82">
      <c r="BK656" s="1">
        <v>42278</v>
      </c>
      <c r="BL656" t="s">
        <v>69</v>
      </c>
      <c r="BM656">
        <v>2</v>
      </c>
      <c r="BN656" t="s">
        <v>296</v>
      </c>
      <c r="BO656" s="4">
        <v>1939170</v>
      </c>
      <c r="BP656" s="4">
        <v>96958.5</v>
      </c>
      <c r="BQ656" s="3">
        <v>0.05</v>
      </c>
      <c r="BR656" s="7">
        <v>3631.4044943820227</v>
      </c>
      <c r="BS656" s="4">
        <v>181.57022471910113</v>
      </c>
      <c r="BT656">
        <v>534</v>
      </c>
      <c r="BU656" t="s">
        <v>44</v>
      </c>
      <c r="BV656" t="s">
        <v>72</v>
      </c>
      <c r="BW656" t="s">
        <v>71</v>
      </c>
      <c r="BX656" s="2">
        <v>41514</v>
      </c>
      <c r="BY656" s="2">
        <v>44525</v>
      </c>
      <c r="BZ656" t="s">
        <v>18</v>
      </c>
      <c r="CA656" t="s">
        <v>208</v>
      </c>
      <c r="CB656" s="5" t="s">
        <v>208</v>
      </c>
      <c r="CC656" s="6" t="s">
        <v>9</v>
      </c>
      <c r="CD656">
        <f t="shared" si="9"/>
        <v>8.1999999999999993</v>
      </c>
    </row>
    <row r="657" spans="63:82">
      <c r="BK657" s="1">
        <v>42278</v>
      </c>
      <c r="BL657" t="s">
        <v>69</v>
      </c>
      <c r="BM657">
        <v>2</v>
      </c>
      <c r="BN657" t="s">
        <v>306</v>
      </c>
      <c r="BO657" s="4">
        <v>979836</v>
      </c>
      <c r="BP657" s="4">
        <v>55752.66840000001</v>
      </c>
      <c r="BQ657" s="3">
        <v>5.6900000000000013E-2</v>
      </c>
      <c r="BR657" s="7">
        <v>1755.9784946236559</v>
      </c>
      <c r="BS657" s="4">
        <v>99.915176344086035</v>
      </c>
      <c r="BT657">
        <v>558</v>
      </c>
      <c r="BU657" t="s">
        <v>44</v>
      </c>
      <c r="BV657" t="s">
        <v>72</v>
      </c>
      <c r="BW657" t="s">
        <v>71</v>
      </c>
      <c r="BX657" s="2">
        <v>41567</v>
      </c>
      <c r="BY657" s="2">
        <v>44578</v>
      </c>
      <c r="BZ657" t="s">
        <v>18</v>
      </c>
      <c r="CA657" t="s">
        <v>208</v>
      </c>
      <c r="CB657" s="5" t="s">
        <v>208</v>
      </c>
      <c r="CC657" s="6" t="s">
        <v>9</v>
      </c>
      <c r="CD657">
        <f t="shared" si="9"/>
        <v>8.1999999999999993</v>
      </c>
    </row>
    <row r="658" spans="63:82">
      <c r="BK658" s="1">
        <v>42278</v>
      </c>
      <c r="BL658" t="s">
        <v>69</v>
      </c>
      <c r="BM658">
        <v>2</v>
      </c>
      <c r="BN658" t="s">
        <v>118</v>
      </c>
      <c r="BO658" s="4">
        <v>322362</v>
      </c>
      <c r="BP658" s="4">
        <v>52287.116399999992</v>
      </c>
      <c r="BQ658" s="3">
        <v>0.16219999999999998</v>
      </c>
      <c r="BR658" s="7">
        <v>678.37121212121212</v>
      </c>
      <c r="BS658" s="4">
        <v>110.03181060606059</v>
      </c>
      <c r="BT658">
        <v>475.2</v>
      </c>
      <c r="BU658" t="s">
        <v>44</v>
      </c>
      <c r="BV658" t="s">
        <v>72</v>
      </c>
      <c r="BW658" t="s">
        <v>71</v>
      </c>
      <c r="BX658" s="2">
        <v>41332</v>
      </c>
      <c r="BY658" s="2">
        <v>44325</v>
      </c>
      <c r="BZ658" t="s">
        <v>24</v>
      </c>
      <c r="CA658" t="s">
        <v>42</v>
      </c>
      <c r="CB658" s="5" t="s">
        <v>42</v>
      </c>
      <c r="CC658" s="6" t="s">
        <v>9</v>
      </c>
      <c r="CD658">
        <f t="shared" ref="CD658:CD721" si="10">ROUND(INT(BY658-BX658)/365,1)</f>
        <v>8.1999999999999993</v>
      </c>
    </row>
    <row r="659" spans="63:82">
      <c r="BK659" s="1">
        <v>42278</v>
      </c>
      <c r="BL659" t="s">
        <v>69</v>
      </c>
      <c r="BM659">
        <v>2</v>
      </c>
      <c r="BN659" t="s">
        <v>376</v>
      </c>
      <c r="BO659" s="4">
        <v>1734188.976</v>
      </c>
      <c r="BP659" s="4">
        <v>103531.08186719999</v>
      </c>
      <c r="BQ659" s="3">
        <v>5.9699999999999989E-2</v>
      </c>
      <c r="BR659" s="7">
        <v>3087.9433333333332</v>
      </c>
      <c r="BS659" s="4">
        <v>184.35021699999996</v>
      </c>
      <c r="BT659">
        <v>561.6</v>
      </c>
      <c r="BU659" t="s">
        <v>44</v>
      </c>
      <c r="BV659" t="s">
        <v>72</v>
      </c>
      <c r="BW659" t="s">
        <v>71</v>
      </c>
      <c r="BX659" s="2">
        <v>42019</v>
      </c>
      <c r="BY659" s="2">
        <v>44940</v>
      </c>
      <c r="BZ659" t="s">
        <v>24</v>
      </c>
      <c r="CA659" t="s">
        <v>208</v>
      </c>
      <c r="CB659" s="5" t="s">
        <v>208</v>
      </c>
      <c r="CC659" s="6" t="s">
        <v>9</v>
      </c>
      <c r="CD659">
        <f t="shared" si="10"/>
        <v>8</v>
      </c>
    </row>
    <row r="660" spans="63:82">
      <c r="BK660" s="1">
        <v>42278</v>
      </c>
      <c r="BL660" t="s">
        <v>69</v>
      </c>
      <c r="BM660">
        <v>2</v>
      </c>
      <c r="BN660" t="s">
        <v>120</v>
      </c>
      <c r="BO660" s="4">
        <v>450549.55200000003</v>
      </c>
      <c r="BP660" s="4">
        <v>67852.762531200002</v>
      </c>
      <c r="BQ660" s="3">
        <v>0.15059999999999998</v>
      </c>
      <c r="BR660" s="7">
        <v>273.06033454545457</v>
      </c>
      <c r="BS660" s="4">
        <v>41.122886382545452</v>
      </c>
      <c r="BT660">
        <v>1650</v>
      </c>
      <c r="BU660" t="s">
        <v>44</v>
      </c>
      <c r="BV660" t="s">
        <v>72</v>
      </c>
      <c r="BW660" t="s">
        <v>71</v>
      </c>
      <c r="BX660" s="2">
        <v>41261</v>
      </c>
      <c r="BY660" s="2">
        <v>44332</v>
      </c>
      <c r="BZ660" t="s">
        <v>39</v>
      </c>
      <c r="CA660" t="s">
        <v>78</v>
      </c>
      <c r="CB660" s="5" t="s">
        <v>78</v>
      </c>
      <c r="CC660" s="6" t="s">
        <v>9</v>
      </c>
      <c r="CD660">
        <f t="shared" si="10"/>
        <v>8.4</v>
      </c>
    </row>
    <row r="661" spans="63:82">
      <c r="BK661" s="1">
        <v>42309</v>
      </c>
      <c r="BL661" t="s">
        <v>69</v>
      </c>
      <c r="BM661">
        <v>2</v>
      </c>
      <c r="BN661" t="s">
        <v>70</v>
      </c>
      <c r="BO661" s="4">
        <v>933782.4</v>
      </c>
      <c r="BP661" s="4">
        <v>132503.72255999999</v>
      </c>
      <c r="BQ661" s="3">
        <v>0.1419</v>
      </c>
      <c r="BR661" s="7">
        <v>775.05179282868528</v>
      </c>
      <c r="BS661" s="4">
        <v>109.97984940239044</v>
      </c>
      <c r="BT661">
        <v>1204.8</v>
      </c>
      <c r="BU661" t="s">
        <v>44</v>
      </c>
      <c r="BV661" t="s">
        <v>72</v>
      </c>
      <c r="BW661" t="s">
        <v>71</v>
      </c>
      <c r="BX661" s="2">
        <v>41270</v>
      </c>
      <c r="BY661" s="2">
        <v>44325</v>
      </c>
      <c r="BZ661" t="s">
        <v>18</v>
      </c>
      <c r="CA661" t="s">
        <v>42</v>
      </c>
      <c r="CB661" s="5" t="s">
        <v>42</v>
      </c>
      <c r="CC661" s="6" t="s">
        <v>9</v>
      </c>
      <c r="CD661">
        <f t="shared" si="10"/>
        <v>8.4</v>
      </c>
    </row>
    <row r="662" spans="63:82">
      <c r="BK662" s="1">
        <v>42309</v>
      </c>
      <c r="BL662" t="s">
        <v>69</v>
      </c>
      <c r="BM662">
        <v>2</v>
      </c>
      <c r="BN662" t="s">
        <v>73</v>
      </c>
      <c r="BO662" s="4">
        <v>843805.2</v>
      </c>
      <c r="BP662" s="4">
        <v>98218.925279999996</v>
      </c>
      <c r="BQ662" s="3">
        <v>0.1164</v>
      </c>
      <c r="BR662" s="7">
        <v>987.59971910112358</v>
      </c>
      <c r="BS662" s="4">
        <v>114.95660730337079</v>
      </c>
      <c r="BT662">
        <v>854.4</v>
      </c>
      <c r="BU662" t="s">
        <v>44</v>
      </c>
      <c r="BV662" t="s">
        <v>72</v>
      </c>
      <c r="BW662" t="s">
        <v>71</v>
      </c>
      <c r="BX662" s="2">
        <v>41286</v>
      </c>
      <c r="BY662" s="2">
        <v>44325</v>
      </c>
      <c r="BZ662" t="s">
        <v>18</v>
      </c>
      <c r="CA662" t="s">
        <v>42</v>
      </c>
      <c r="CB662" s="5" t="s">
        <v>42</v>
      </c>
      <c r="CC662" s="6" t="s">
        <v>9</v>
      </c>
      <c r="CD662">
        <f t="shared" si="10"/>
        <v>8.3000000000000007</v>
      </c>
    </row>
    <row r="663" spans="63:82">
      <c r="BK663" s="1">
        <v>42309</v>
      </c>
      <c r="BL663" t="s">
        <v>69</v>
      </c>
      <c r="BM663">
        <v>2</v>
      </c>
      <c r="BN663" t="s">
        <v>95</v>
      </c>
      <c r="BO663" s="4">
        <v>906297.6</v>
      </c>
      <c r="BP663" s="4">
        <v>213523.71455999999</v>
      </c>
      <c r="BQ663" s="3">
        <v>0.2356</v>
      </c>
      <c r="BR663" s="7">
        <v>584.10518174787319</v>
      </c>
      <c r="BS663" s="4">
        <v>137.61518081979892</v>
      </c>
      <c r="BT663">
        <v>1551.6</v>
      </c>
      <c r="BU663" t="s">
        <v>41</v>
      </c>
      <c r="BV663" t="s">
        <v>95</v>
      </c>
      <c r="BW663" t="s">
        <v>41</v>
      </c>
      <c r="BX663" s="2">
        <v>41338</v>
      </c>
      <c r="BY663" s="2">
        <v>44349</v>
      </c>
      <c r="BZ663" t="s">
        <v>24</v>
      </c>
      <c r="CA663" t="s">
        <v>25</v>
      </c>
      <c r="CB663" s="5" t="s">
        <v>25</v>
      </c>
      <c r="CC663" s="6" t="s">
        <v>9</v>
      </c>
      <c r="CD663">
        <f t="shared" si="10"/>
        <v>8.1999999999999993</v>
      </c>
    </row>
    <row r="664" spans="63:82">
      <c r="BK664" s="1">
        <v>42309</v>
      </c>
      <c r="BL664" t="s">
        <v>69</v>
      </c>
      <c r="BM664">
        <v>2</v>
      </c>
      <c r="BN664" t="s">
        <v>293</v>
      </c>
      <c r="BO664" s="4">
        <v>987249.6</v>
      </c>
      <c r="BP664" s="4">
        <v>95763.211200000005</v>
      </c>
      <c r="BQ664" s="3">
        <v>9.7000000000000003E-2</v>
      </c>
      <c r="BR664" s="7">
        <v>845.53751284686541</v>
      </c>
      <c r="BS664" s="4">
        <v>82.017138746145946</v>
      </c>
      <c r="BT664">
        <v>1167.5999999999999</v>
      </c>
      <c r="BU664" t="s">
        <v>44</v>
      </c>
      <c r="BV664" t="s">
        <v>72</v>
      </c>
      <c r="BW664" t="s">
        <v>71</v>
      </c>
      <c r="BX664" s="2">
        <v>41446</v>
      </c>
      <c r="BY664" s="2">
        <v>44487</v>
      </c>
      <c r="BZ664" t="s">
        <v>18</v>
      </c>
      <c r="CA664" t="s">
        <v>475</v>
      </c>
      <c r="CB664" s="5" t="s">
        <v>475</v>
      </c>
      <c r="CC664" s="6" t="s">
        <v>9</v>
      </c>
      <c r="CD664">
        <f t="shared" si="10"/>
        <v>8.3000000000000007</v>
      </c>
    </row>
    <row r="665" spans="63:82">
      <c r="BK665" s="1">
        <v>42309</v>
      </c>
      <c r="BL665" t="s">
        <v>69</v>
      </c>
      <c r="BM665">
        <v>2</v>
      </c>
      <c r="BN665" t="s">
        <v>296</v>
      </c>
      <c r="BO665" s="4">
        <v>1811792.4</v>
      </c>
      <c r="BP665" s="4">
        <v>90589.62000000001</v>
      </c>
      <c r="BQ665" s="3">
        <v>5.000000000000001E-2</v>
      </c>
      <c r="BR665" s="7">
        <v>3392.8696629213482</v>
      </c>
      <c r="BS665" s="4">
        <v>169.64348314606744</v>
      </c>
      <c r="BT665">
        <v>534</v>
      </c>
      <c r="BU665" t="s">
        <v>44</v>
      </c>
      <c r="BV665" t="s">
        <v>72</v>
      </c>
      <c r="BW665" t="s">
        <v>71</v>
      </c>
      <c r="BX665" s="2">
        <v>41514</v>
      </c>
      <c r="BY665" s="2">
        <v>44525</v>
      </c>
      <c r="BZ665" t="s">
        <v>18</v>
      </c>
      <c r="CA665" t="s">
        <v>357</v>
      </c>
      <c r="CB665" s="5" t="s">
        <v>208</v>
      </c>
      <c r="CC665" s="6" t="s">
        <v>208</v>
      </c>
      <c r="CD665">
        <f t="shared" si="10"/>
        <v>8.1999999999999993</v>
      </c>
    </row>
    <row r="666" spans="63:82">
      <c r="BK666" s="1">
        <v>42309</v>
      </c>
      <c r="BL666" t="s">
        <v>69</v>
      </c>
      <c r="BM666">
        <v>2</v>
      </c>
      <c r="BN666" t="s">
        <v>306</v>
      </c>
      <c r="BO666" s="4">
        <v>804484.79999999993</v>
      </c>
      <c r="BP666" s="4">
        <v>55831.24512</v>
      </c>
      <c r="BQ666" s="3">
        <v>6.9400000000000003E-2</v>
      </c>
      <c r="BR666" s="7">
        <v>1441.7290322580643</v>
      </c>
      <c r="BS666" s="4">
        <v>100.05599483870968</v>
      </c>
      <c r="BT666">
        <v>558</v>
      </c>
      <c r="BU666" t="s">
        <v>44</v>
      </c>
      <c r="BV666" t="s">
        <v>72</v>
      </c>
      <c r="BW666" t="s">
        <v>71</v>
      </c>
      <c r="BX666" s="2">
        <v>41567</v>
      </c>
      <c r="BY666" s="2">
        <v>44578</v>
      </c>
      <c r="BZ666" t="s">
        <v>18</v>
      </c>
      <c r="CA666" t="s">
        <v>208</v>
      </c>
      <c r="CB666" s="5" t="s">
        <v>208</v>
      </c>
      <c r="CC666" s="6" t="s">
        <v>9</v>
      </c>
      <c r="CD666">
        <f t="shared" si="10"/>
        <v>8.1999999999999993</v>
      </c>
    </row>
    <row r="667" spans="63:82">
      <c r="BK667" s="1">
        <v>42309</v>
      </c>
      <c r="BL667" t="s">
        <v>69</v>
      </c>
      <c r="BM667">
        <v>2</v>
      </c>
      <c r="BN667" t="s">
        <v>118</v>
      </c>
      <c r="BO667" s="4">
        <v>300342</v>
      </c>
      <c r="BP667" s="4">
        <v>52259.508000000002</v>
      </c>
      <c r="BQ667" s="3">
        <v>0.17400000000000002</v>
      </c>
      <c r="BR667" s="7">
        <v>632.03282828282829</v>
      </c>
      <c r="BS667" s="4">
        <v>109.97371212121213</v>
      </c>
      <c r="BT667">
        <v>475.2</v>
      </c>
      <c r="BU667" t="s">
        <v>44</v>
      </c>
      <c r="BV667" t="s">
        <v>72</v>
      </c>
      <c r="BW667" t="s">
        <v>71</v>
      </c>
      <c r="BX667" s="2">
        <v>41332</v>
      </c>
      <c r="BY667" s="2">
        <v>44325</v>
      </c>
      <c r="BZ667" t="s">
        <v>24</v>
      </c>
      <c r="CA667" t="s">
        <v>42</v>
      </c>
      <c r="CB667" s="5" t="s">
        <v>42</v>
      </c>
      <c r="CC667" s="6" t="s">
        <v>9</v>
      </c>
      <c r="CD667">
        <f t="shared" si="10"/>
        <v>8.1999999999999993</v>
      </c>
    </row>
    <row r="668" spans="63:82">
      <c r="BK668" s="1">
        <v>42309</v>
      </c>
      <c r="BL668" t="s">
        <v>69</v>
      </c>
      <c r="BM668">
        <v>2</v>
      </c>
      <c r="BN668" t="s">
        <v>376</v>
      </c>
      <c r="BO668" s="4">
        <v>1641751.4279999998</v>
      </c>
      <c r="BP668" s="4">
        <v>98997.6111084</v>
      </c>
      <c r="BQ668" s="3">
        <v>6.0300000000000006E-2</v>
      </c>
      <c r="BR668" s="7">
        <v>2923.3465598290595</v>
      </c>
      <c r="BS668" s="4">
        <v>176.27779755769231</v>
      </c>
      <c r="BT668">
        <v>561.6</v>
      </c>
      <c r="BU668" t="s">
        <v>44</v>
      </c>
      <c r="BV668" t="s">
        <v>72</v>
      </c>
      <c r="BW668" t="s">
        <v>71</v>
      </c>
      <c r="BX668" s="2">
        <v>42019</v>
      </c>
      <c r="BY668" s="2">
        <v>44940</v>
      </c>
      <c r="BZ668" t="s">
        <v>24</v>
      </c>
      <c r="CA668" t="s">
        <v>208</v>
      </c>
      <c r="CB668" s="5" t="s">
        <v>208</v>
      </c>
      <c r="CC668" s="6" t="s">
        <v>9</v>
      </c>
      <c r="CD668">
        <f t="shared" si="10"/>
        <v>8</v>
      </c>
    </row>
    <row r="669" spans="63:82">
      <c r="BK669" s="1">
        <v>42309</v>
      </c>
      <c r="BL669" t="s">
        <v>69</v>
      </c>
      <c r="BM669">
        <v>2</v>
      </c>
      <c r="BN669" t="s">
        <v>120</v>
      </c>
      <c r="BO669" s="4">
        <v>577244.076</v>
      </c>
      <c r="BP669" s="4">
        <v>76715.737700400001</v>
      </c>
      <c r="BQ669" s="3">
        <v>0.13289999999999999</v>
      </c>
      <c r="BR669" s="7">
        <v>349.84489454545457</v>
      </c>
      <c r="BS669" s="4">
        <v>46.494386485090907</v>
      </c>
      <c r="BT669">
        <v>1650</v>
      </c>
      <c r="BU669" t="s">
        <v>44</v>
      </c>
      <c r="BV669" t="s">
        <v>72</v>
      </c>
      <c r="BW669" t="s">
        <v>71</v>
      </c>
      <c r="BX669" s="2">
        <v>41261</v>
      </c>
      <c r="BY669" s="2">
        <v>44332</v>
      </c>
      <c r="BZ669" t="s">
        <v>39</v>
      </c>
      <c r="CA669" t="s">
        <v>78</v>
      </c>
      <c r="CB669" s="5" t="s">
        <v>78</v>
      </c>
      <c r="CC669" s="6" t="s">
        <v>9</v>
      </c>
      <c r="CD669">
        <f t="shared" si="10"/>
        <v>8.4</v>
      </c>
    </row>
    <row r="670" spans="63:82">
      <c r="BK670" s="1">
        <v>42339</v>
      </c>
      <c r="BL670" t="s">
        <v>69</v>
      </c>
      <c r="BM670">
        <v>2</v>
      </c>
      <c r="BN670" t="s">
        <v>70</v>
      </c>
      <c r="BO670" s="4">
        <v>1021546.7999999999</v>
      </c>
      <c r="BP670" s="4">
        <v>132494.61996000001</v>
      </c>
      <c r="BQ670" s="3">
        <v>0.12970000000000001</v>
      </c>
      <c r="BR670" s="7">
        <v>847.89741035856571</v>
      </c>
      <c r="BS670" s="4">
        <v>109.97229412350599</v>
      </c>
      <c r="BT670">
        <v>1204.8</v>
      </c>
      <c r="BU670" t="s">
        <v>44</v>
      </c>
      <c r="BV670" t="s">
        <v>72</v>
      </c>
      <c r="BW670" t="s">
        <v>71</v>
      </c>
      <c r="BX670" s="2">
        <v>41270</v>
      </c>
      <c r="BY670" s="2">
        <v>44325</v>
      </c>
      <c r="BZ670" t="s">
        <v>18</v>
      </c>
      <c r="CA670">
        <v>0.08</v>
      </c>
      <c r="CB670" s="5">
        <v>0.08</v>
      </c>
      <c r="CC670" s="6" t="s">
        <v>9</v>
      </c>
      <c r="CD670">
        <f t="shared" si="10"/>
        <v>8.4</v>
      </c>
    </row>
    <row r="671" spans="63:82">
      <c r="BK671" s="1">
        <v>42339</v>
      </c>
      <c r="BL671" t="s">
        <v>69</v>
      </c>
      <c r="BM671">
        <v>2</v>
      </c>
      <c r="BN671" t="s">
        <v>73</v>
      </c>
      <c r="BO671" s="4">
        <v>943554</v>
      </c>
      <c r="BP671" s="4">
        <v>98223.971399999995</v>
      </c>
      <c r="BQ671" s="3">
        <v>0.1041</v>
      </c>
      <c r="BR671" s="7">
        <v>1104.3469101123596</v>
      </c>
      <c r="BS671" s="4">
        <v>114.96251334269662</v>
      </c>
      <c r="BT671">
        <v>854.4</v>
      </c>
      <c r="BU671" t="s">
        <v>44</v>
      </c>
      <c r="BV671" t="s">
        <v>72</v>
      </c>
      <c r="BW671" t="s">
        <v>71</v>
      </c>
      <c r="BX671" s="2">
        <v>41286</v>
      </c>
      <c r="BY671" s="2">
        <v>44325</v>
      </c>
      <c r="BZ671" t="s">
        <v>18</v>
      </c>
      <c r="CA671">
        <v>0.08</v>
      </c>
      <c r="CB671" s="5">
        <v>0.08</v>
      </c>
      <c r="CC671" s="6" t="s">
        <v>9</v>
      </c>
      <c r="CD671">
        <f t="shared" si="10"/>
        <v>8.3000000000000007</v>
      </c>
    </row>
    <row r="672" spans="63:82">
      <c r="BK672" s="1">
        <v>42339</v>
      </c>
      <c r="BL672" t="s">
        <v>69</v>
      </c>
      <c r="BM672">
        <v>2</v>
      </c>
      <c r="BN672" t="s">
        <v>95</v>
      </c>
      <c r="BO672" s="4">
        <v>1384072.8</v>
      </c>
      <c r="BP672" s="4">
        <v>285257.40408000001</v>
      </c>
      <c r="BQ672" s="3">
        <v>0.20610000000000001</v>
      </c>
      <c r="BR672" s="7">
        <v>892.02938901778816</v>
      </c>
      <c r="BS672" s="4">
        <v>183.84725707656614</v>
      </c>
      <c r="BT672">
        <v>1551.6</v>
      </c>
      <c r="BU672" t="s">
        <v>41</v>
      </c>
      <c r="BV672" t="s">
        <v>95</v>
      </c>
      <c r="BW672" t="s">
        <v>41</v>
      </c>
      <c r="BX672" s="2">
        <v>41338</v>
      </c>
      <c r="BY672" s="2">
        <v>44349</v>
      </c>
      <c r="BZ672" t="s">
        <v>24</v>
      </c>
      <c r="CA672">
        <v>0.15</v>
      </c>
      <c r="CB672" s="5">
        <v>0.15</v>
      </c>
      <c r="CC672" s="6" t="s">
        <v>9</v>
      </c>
      <c r="CD672">
        <f t="shared" si="10"/>
        <v>8.1999999999999993</v>
      </c>
    </row>
    <row r="673" spans="63:82">
      <c r="BK673" s="1">
        <v>42339</v>
      </c>
      <c r="BL673" t="s">
        <v>69</v>
      </c>
      <c r="BM673">
        <v>2</v>
      </c>
      <c r="BN673" t="s">
        <v>293</v>
      </c>
      <c r="BO673" s="4">
        <v>884986.79999999993</v>
      </c>
      <c r="BP673" s="4">
        <v>95755.571760000006</v>
      </c>
      <c r="BQ673" s="3">
        <v>0.10820000000000002</v>
      </c>
      <c r="BR673" s="7">
        <v>757.95375128468652</v>
      </c>
      <c r="BS673" s="4">
        <v>82.010595889003099</v>
      </c>
      <c r="BT673">
        <v>1167.5999999999999</v>
      </c>
      <c r="BU673" t="s">
        <v>44</v>
      </c>
      <c r="BV673" t="s">
        <v>72</v>
      </c>
      <c r="BW673" t="s">
        <v>71</v>
      </c>
      <c r="BX673" s="2">
        <v>41446</v>
      </c>
      <c r="BY673" s="2">
        <v>44487</v>
      </c>
      <c r="BZ673" t="s">
        <v>18</v>
      </c>
      <c r="CA673">
        <v>0.04</v>
      </c>
      <c r="CB673" s="5">
        <v>0.04</v>
      </c>
      <c r="CC673" s="6" t="s">
        <v>9</v>
      </c>
      <c r="CD673">
        <f t="shared" si="10"/>
        <v>8.3000000000000007</v>
      </c>
    </row>
    <row r="674" spans="63:82">
      <c r="BK674" s="1">
        <v>42339</v>
      </c>
      <c r="BL674" t="s">
        <v>69</v>
      </c>
      <c r="BM674">
        <v>2</v>
      </c>
      <c r="BN674" t="s">
        <v>296</v>
      </c>
      <c r="BO674" s="4">
        <v>1916336.4</v>
      </c>
      <c r="BP674" s="4">
        <v>95816.82</v>
      </c>
      <c r="BQ674" s="3">
        <v>0.05</v>
      </c>
      <c r="BR674" s="7">
        <v>3588.6449438202244</v>
      </c>
      <c r="BS674" s="4">
        <v>179.43224719101124</v>
      </c>
      <c r="BT674">
        <v>534</v>
      </c>
      <c r="BU674" t="s">
        <v>44</v>
      </c>
      <c r="BV674" t="s">
        <v>72</v>
      </c>
      <c r="BW674" t="s">
        <v>71</v>
      </c>
      <c r="BX674" s="2">
        <v>41514</v>
      </c>
      <c r="BY674" s="2">
        <v>44525</v>
      </c>
      <c r="BZ674" t="s">
        <v>18</v>
      </c>
      <c r="CA674">
        <v>0.05</v>
      </c>
      <c r="CB674" s="5">
        <v>0.05</v>
      </c>
      <c r="CC674" s="6" t="s">
        <v>9</v>
      </c>
      <c r="CD674">
        <f t="shared" si="10"/>
        <v>8.1999999999999993</v>
      </c>
    </row>
    <row r="675" spans="63:82">
      <c r="BK675" s="1">
        <v>42339</v>
      </c>
      <c r="BL675" t="s">
        <v>69</v>
      </c>
      <c r="BM675">
        <v>2</v>
      </c>
      <c r="BN675" t="s">
        <v>306</v>
      </c>
      <c r="BO675" s="4">
        <v>873830.40000000002</v>
      </c>
      <c r="BP675" s="4">
        <v>55837.76256000001</v>
      </c>
      <c r="BQ675" s="3">
        <v>6.3900000000000012E-2</v>
      </c>
      <c r="BR675" s="7">
        <v>1566.0043010752688</v>
      </c>
      <c r="BS675" s="4">
        <v>100.06767483870969</v>
      </c>
      <c r="BT675">
        <v>558</v>
      </c>
      <c r="BU675" t="s">
        <v>44</v>
      </c>
      <c r="BV675" t="s">
        <v>72</v>
      </c>
      <c r="BW675" t="s">
        <v>71</v>
      </c>
      <c r="BX675" s="2">
        <v>41567</v>
      </c>
      <c r="BY675" s="2">
        <v>44578</v>
      </c>
      <c r="BZ675" t="s">
        <v>18</v>
      </c>
      <c r="CA675">
        <v>0.05</v>
      </c>
      <c r="CB675" s="5">
        <v>0.05</v>
      </c>
      <c r="CC675" s="6" t="s">
        <v>9</v>
      </c>
      <c r="CD675">
        <f t="shared" si="10"/>
        <v>8.1999999999999993</v>
      </c>
    </row>
    <row r="676" spans="63:82">
      <c r="BK676" s="1">
        <v>42339</v>
      </c>
      <c r="BL676" t="s">
        <v>69</v>
      </c>
      <c r="BM676">
        <v>2</v>
      </c>
      <c r="BN676" t="s">
        <v>118</v>
      </c>
      <c r="BO676" s="4">
        <v>384663.6</v>
      </c>
      <c r="BP676" s="4">
        <v>52275.783239999997</v>
      </c>
      <c r="BQ676" s="3">
        <v>0.13589999999999999</v>
      </c>
      <c r="BR676" s="7">
        <v>809.47727272727275</v>
      </c>
      <c r="BS676" s="4">
        <v>110.00796136363635</v>
      </c>
      <c r="BT676">
        <v>475.2</v>
      </c>
      <c r="BU676" t="s">
        <v>44</v>
      </c>
      <c r="BV676" t="s">
        <v>72</v>
      </c>
      <c r="BW676" t="s">
        <v>71</v>
      </c>
      <c r="BX676" s="2">
        <v>41332</v>
      </c>
      <c r="BY676" s="2">
        <v>44325</v>
      </c>
      <c r="BZ676" t="s">
        <v>24</v>
      </c>
      <c r="CA676">
        <v>0.08</v>
      </c>
      <c r="CB676" s="5">
        <v>0.08</v>
      </c>
      <c r="CC676" s="6" t="s">
        <v>9</v>
      </c>
      <c r="CD676">
        <f t="shared" si="10"/>
        <v>8.1999999999999993</v>
      </c>
    </row>
    <row r="677" spans="63:82">
      <c r="BK677" s="1">
        <v>42339</v>
      </c>
      <c r="BL677" t="s">
        <v>69</v>
      </c>
      <c r="BM677">
        <v>2</v>
      </c>
      <c r="BN677" t="s">
        <v>376</v>
      </c>
      <c r="BO677" s="4">
        <v>1796841.5519999999</v>
      </c>
      <c r="BP677" s="4">
        <v>106732.3881888</v>
      </c>
      <c r="BQ677" s="3">
        <v>5.9400000000000001E-2</v>
      </c>
      <c r="BR677" s="7">
        <v>3199.5041880341878</v>
      </c>
      <c r="BS677" s="4">
        <v>190.05054876923077</v>
      </c>
      <c r="BT677">
        <v>561.6</v>
      </c>
      <c r="BU677" t="s">
        <v>44</v>
      </c>
      <c r="BV677" t="s">
        <v>72</v>
      </c>
      <c r="BW677" t="s">
        <v>71</v>
      </c>
      <c r="BX677" s="2">
        <v>42019</v>
      </c>
      <c r="BY677" s="2">
        <v>44940</v>
      </c>
      <c r="BZ677" t="s">
        <v>24</v>
      </c>
      <c r="CA677">
        <v>0.05</v>
      </c>
      <c r="CB677" s="5">
        <v>0.05</v>
      </c>
      <c r="CC677" s="6" t="s">
        <v>9</v>
      </c>
      <c r="CD677">
        <f t="shared" si="10"/>
        <v>8</v>
      </c>
    </row>
    <row r="678" spans="63:82">
      <c r="BK678" s="1">
        <v>42339</v>
      </c>
      <c r="BL678" t="s">
        <v>69</v>
      </c>
      <c r="BM678">
        <v>2</v>
      </c>
      <c r="BN678" t="s">
        <v>120</v>
      </c>
      <c r="BO678" s="4">
        <v>748382.65199999989</v>
      </c>
      <c r="BP678" s="4">
        <v>88683.344261999984</v>
      </c>
      <c r="BQ678" s="3">
        <v>0.11849999999999999</v>
      </c>
      <c r="BR678" s="7">
        <v>453.56524363636356</v>
      </c>
      <c r="BS678" s="4">
        <v>53.747481370909078</v>
      </c>
      <c r="BT678">
        <v>1650</v>
      </c>
      <c r="BU678" t="s">
        <v>44</v>
      </c>
      <c r="BV678" t="s">
        <v>72</v>
      </c>
      <c r="BW678" t="s">
        <v>71</v>
      </c>
      <c r="BX678" s="2">
        <v>41261</v>
      </c>
      <c r="BY678" s="2">
        <v>44332</v>
      </c>
      <c r="BZ678" t="s">
        <v>39</v>
      </c>
      <c r="CA678">
        <v>7.0000000000000007E-2</v>
      </c>
      <c r="CB678" s="5">
        <v>7.0000000000000007E-2</v>
      </c>
      <c r="CC678" s="6" t="s">
        <v>9</v>
      </c>
      <c r="CD678">
        <f t="shared" si="10"/>
        <v>8.4</v>
      </c>
    </row>
    <row r="679" spans="63:82">
      <c r="BK679" s="1">
        <v>42370</v>
      </c>
      <c r="BL679" t="s">
        <v>69</v>
      </c>
      <c r="BM679">
        <v>2</v>
      </c>
      <c r="BN679" t="s">
        <v>70</v>
      </c>
      <c r="BO679" s="4">
        <v>1227172.8</v>
      </c>
      <c r="BP679" s="4">
        <v>132534.6624</v>
      </c>
      <c r="BQ679" s="3">
        <v>0.108</v>
      </c>
      <c r="BR679" s="7">
        <v>1018.569721115538</v>
      </c>
      <c r="BS679" s="4">
        <v>110.00552988047809</v>
      </c>
      <c r="BT679">
        <v>1204.8</v>
      </c>
      <c r="BU679" t="s">
        <v>44</v>
      </c>
      <c r="BV679" t="s">
        <v>72</v>
      </c>
      <c r="BW679" t="s">
        <v>71</v>
      </c>
      <c r="BX679" s="2">
        <v>41270</v>
      </c>
      <c r="BY679" s="2">
        <v>44325</v>
      </c>
      <c r="BZ679" t="s">
        <v>18</v>
      </c>
      <c r="CA679" t="s">
        <v>42</v>
      </c>
      <c r="CB679" s="5" t="s">
        <v>42</v>
      </c>
      <c r="CC679" s="6" t="s">
        <v>9</v>
      </c>
      <c r="CD679">
        <f t="shared" si="10"/>
        <v>8.4</v>
      </c>
    </row>
    <row r="680" spans="63:82">
      <c r="BK680" s="1">
        <v>42370</v>
      </c>
      <c r="BL680" t="s">
        <v>69</v>
      </c>
      <c r="BM680">
        <v>2</v>
      </c>
      <c r="BN680" t="s">
        <v>73</v>
      </c>
      <c r="BO680" s="4">
        <v>1018578</v>
      </c>
      <c r="BP680" s="4">
        <v>98292.777000000002</v>
      </c>
      <c r="BQ680" s="3">
        <v>9.6500000000000002E-2</v>
      </c>
      <c r="BR680" s="7">
        <v>1192.1558988764045</v>
      </c>
      <c r="BS680" s="4">
        <v>115.04304424157304</v>
      </c>
      <c r="BT680">
        <v>854.4</v>
      </c>
      <c r="BU680" t="s">
        <v>44</v>
      </c>
      <c r="BV680" t="s">
        <v>72</v>
      </c>
      <c r="BW680" t="s">
        <v>71</v>
      </c>
      <c r="BX680" s="2">
        <v>41286</v>
      </c>
      <c r="BY680" s="2">
        <v>44325</v>
      </c>
      <c r="BZ680" t="s">
        <v>18</v>
      </c>
      <c r="CA680" t="s">
        <v>42</v>
      </c>
      <c r="CB680" s="5" t="s">
        <v>42</v>
      </c>
      <c r="CC680" s="6" t="s">
        <v>9</v>
      </c>
      <c r="CD680">
        <f t="shared" si="10"/>
        <v>8.3000000000000007</v>
      </c>
    </row>
    <row r="681" spans="63:82">
      <c r="BK681" s="1">
        <v>42370</v>
      </c>
      <c r="BL681" t="s">
        <v>69</v>
      </c>
      <c r="BM681">
        <v>2</v>
      </c>
      <c r="BN681" t="s">
        <v>95</v>
      </c>
      <c r="BO681" s="4">
        <v>1954621.2</v>
      </c>
      <c r="BP681" s="4">
        <v>370791.64163999993</v>
      </c>
      <c r="BQ681" s="3">
        <v>0.18969999999999998</v>
      </c>
      <c r="BR681" s="7">
        <v>1259.7455529775716</v>
      </c>
      <c r="BS681" s="4">
        <v>238.97373139984529</v>
      </c>
      <c r="BT681">
        <v>1551.6</v>
      </c>
      <c r="BU681" t="s">
        <v>41</v>
      </c>
      <c r="BV681" t="s">
        <v>95</v>
      </c>
      <c r="BW681" t="s">
        <v>41</v>
      </c>
      <c r="BX681" s="2">
        <v>41338</v>
      </c>
      <c r="BY681" s="2">
        <v>44349</v>
      </c>
      <c r="BZ681" t="s">
        <v>24</v>
      </c>
      <c r="CA681" t="s">
        <v>25</v>
      </c>
      <c r="CB681" s="5" t="s">
        <v>25</v>
      </c>
      <c r="CC681" s="6" t="s">
        <v>9</v>
      </c>
      <c r="CD681">
        <f t="shared" si="10"/>
        <v>8.1999999999999993</v>
      </c>
    </row>
    <row r="682" spans="63:82">
      <c r="BK682" s="1">
        <v>42370</v>
      </c>
      <c r="BL682" t="s">
        <v>69</v>
      </c>
      <c r="BM682">
        <v>2</v>
      </c>
      <c r="BN682" t="s">
        <v>293</v>
      </c>
      <c r="BO682" s="4">
        <v>1165712.3999999999</v>
      </c>
      <c r="BP682" s="4">
        <v>95704.988040000011</v>
      </c>
      <c r="BQ682" s="3">
        <v>8.210000000000002E-2</v>
      </c>
      <c r="BR682" s="7">
        <v>998.3833504624871</v>
      </c>
      <c r="BS682" s="4">
        <v>81.967273072970215</v>
      </c>
      <c r="BT682">
        <v>1167.5999999999999</v>
      </c>
      <c r="BU682" t="s">
        <v>44</v>
      </c>
      <c r="BV682" t="s">
        <v>72</v>
      </c>
      <c r="BW682" t="s">
        <v>71</v>
      </c>
      <c r="BX682" s="2">
        <v>41446</v>
      </c>
      <c r="BY682" s="2">
        <v>44487</v>
      </c>
      <c r="BZ682" t="s">
        <v>18</v>
      </c>
      <c r="CA682" t="s">
        <v>475</v>
      </c>
      <c r="CB682" s="5" t="s">
        <v>475</v>
      </c>
      <c r="CC682" s="6" t="s">
        <v>9</v>
      </c>
      <c r="CD682">
        <f t="shared" si="10"/>
        <v>8.3000000000000007</v>
      </c>
    </row>
    <row r="683" spans="63:82">
      <c r="BK683" s="1">
        <v>42370</v>
      </c>
      <c r="BL683" t="s">
        <v>69</v>
      </c>
      <c r="BM683">
        <v>2</v>
      </c>
      <c r="BN683" t="s">
        <v>296</v>
      </c>
      <c r="BO683" s="4">
        <v>1909418.4</v>
      </c>
      <c r="BP683" s="4">
        <v>95470.92</v>
      </c>
      <c r="BQ683" s="3">
        <v>0.05</v>
      </c>
      <c r="BR683" s="7">
        <v>3575.6898876404493</v>
      </c>
      <c r="BS683" s="4">
        <v>178.78449438202247</v>
      </c>
      <c r="BT683">
        <v>534</v>
      </c>
      <c r="BU683" t="s">
        <v>44</v>
      </c>
      <c r="BV683" t="s">
        <v>72</v>
      </c>
      <c r="BW683" t="s">
        <v>71</v>
      </c>
      <c r="BX683" s="2">
        <v>41514</v>
      </c>
      <c r="BY683" s="2">
        <v>44525</v>
      </c>
      <c r="BZ683" t="s">
        <v>18</v>
      </c>
      <c r="CA683" t="s">
        <v>208</v>
      </c>
      <c r="CB683" s="5" t="s">
        <v>208</v>
      </c>
      <c r="CC683" s="6" t="s">
        <v>9</v>
      </c>
      <c r="CD683">
        <f t="shared" si="10"/>
        <v>8.1999999999999993</v>
      </c>
    </row>
    <row r="684" spans="63:82">
      <c r="BK684" s="1">
        <v>42370</v>
      </c>
      <c r="BL684" t="s">
        <v>69</v>
      </c>
      <c r="BM684">
        <v>2</v>
      </c>
      <c r="BN684" t="s">
        <v>306</v>
      </c>
      <c r="BO684" s="4">
        <v>895389.6</v>
      </c>
      <c r="BP684" s="4">
        <v>55782.772080000002</v>
      </c>
      <c r="BQ684" s="3">
        <v>6.2300000000000001E-2</v>
      </c>
      <c r="BR684" s="7">
        <v>1604.6408602150536</v>
      </c>
      <c r="BS684" s="4">
        <v>99.969125591397855</v>
      </c>
      <c r="BT684">
        <v>558</v>
      </c>
      <c r="BU684" t="s">
        <v>44</v>
      </c>
      <c r="BV684" t="s">
        <v>72</v>
      </c>
      <c r="BW684" t="s">
        <v>71</v>
      </c>
      <c r="BX684" s="2">
        <v>41567</v>
      </c>
      <c r="BY684" s="2">
        <v>44578</v>
      </c>
      <c r="BZ684" t="s">
        <v>18</v>
      </c>
      <c r="CA684" t="s">
        <v>357</v>
      </c>
      <c r="CB684" s="5" t="s">
        <v>208</v>
      </c>
      <c r="CC684" s="6" t="s">
        <v>208</v>
      </c>
      <c r="CD684">
        <f t="shared" si="10"/>
        <v>8.1999999999999993</v>
      </c>
    </row>
    <row r="685" spans="63:82">
      <c r="BK685" s="1">
        <v>42370</v>
      </c>
      <c r="BL685" t="s">
        <v>69</v>
      </c>
      <c r="BM685">
        <v>2</v>
      </c>
      <c r="BN685" t="s">
        <v>118</v>
      </c>
      <c r="BO685" s="4">
        <v>366368.39999999997</v>
      </c>
      <c r="BP685" s="4">
        <v>52280.770679999994</v>
      </c>
      <c r="BQ685" s="3">
        <v>0.14269999999999999</v>
      </c>
      <c r="BR685" s="7">
        <v>770.97727272727263</v>
      </c>
      <c r="BS685" s="4">
        <v>110.0184568181818</v>
      </c>
      <c r="BT685">
        <v>475.2</v>
      </c>
      <c r="BU685" t="s">
        <v>44</v>
      </c>
      <c r="BV685" t="s">
        <v>72</v>
      </c>
      <c r="BW685" t="s">
        <v>71</v>
      </c>
      <c r="BX685" s="2">
        <v>41332</v>
      </c>
      <c r="BY685" s="2">
        <v>44325</v>
      </c>
      <c r="BZ685" t="s">
        <v>24</v>
      </c>
      <c r="CA685" t="s">
        <v>42</v>
      </c>
      <c r="CB685" s="5" t="s">
        <v>42</v>
      </c>
      <c r="CC685" s="6" t="s">
        <v>9</v>
      </c>
      <c r="CD685">
        <f t="shared" si="10"/>
        <v>8.1999999999999993</v>
      </c>
    </row>
    <row r="686" spans="63:82">
      <c r="BK686" s="1">
        <v>42370</v>
      </c>
      <c r="BL686" t="s">
        <v>69</v>
      </c>
      <c r="BM686">
        <v>2</v>
      </c>
      <c r="BN686" t="s">
        <v>376</v>
      </c>
      <c r="BO686" s="4">
        <v>1826688.7080000001</v>
      </c>
      <c r="BP686" s="4">
        <v>108139.97151360002</v>
      </c>
      <c r="BQ686" s="3">
        <v>5.9200000000000003E-2</v>
      </c>
      <c r="BR686" s="7">
        <v>3252.6508333333336</v>
      </c>
      <c r="BS686" s="4">
        <v>192.55692933333336</v>
      </c>
      <c r="BT686">
        <v>561.6</v>
      </c>
      <c r="BU686" t="s">
        <v>44</v>
      </c>
      <c r="BV686" t="s">
        <v>72</v>
      </c>
      <c r="BW686" t="s">
        <v>71</v>
      </c>
      <c r="BX686" s="2">
        <v>42019</v>
      </c>
      <c r="BY686" s="2">
        <v>44940</v>
      </c>
      <c r="BZ686" t="s">
        <v>24</v>
      </c>
      <c r="CA686" t="s">
        <v>208</v>
      </c>
      <c r="CB686" s="5" t="s">
        <v>208</v>
      </c>
      <c r="CC686" s="6" t="s">
        <v>9</v>
      </c>
      <c r="CD686">
        <f t="shared" si="10"/>
        <v>8</v>
      </c>
    </row>
    <row r="687" spans="63:82">
      <c r="BK687" s="1">
        <v>42370</v>
      </c>
      <c r="BL687" t="s">
        <v>69</v>
      </c>
      <c r="BM687">
        <v>2</v>
      </c>
      <c r="BN687" t="s">
        <v>120</v>
      </c>
      <c r="BO687" s="4">
        <v>748278.61199999996</v>
      </c>
      <c r="BP687" s="4">
        <v>88671.015521999987</v>
      </c>
      <c r="BQ687" s="3">
        <v>0.11849999999999999</v>
      </c>
      <c r="BR687" s="7">
        <v>453.50218909090904</v>
      </c>
      <c r="BS687" s="4">
        <v>53.740009407272723</v>
      </c>
      <c r="BT687">
        <v>1650</v>
      </c>
      <c r="BU687" t="s">
        <v>44</v>
      </c>
      <c r="BV687" t="s">
        <v>72</v>
      </c>
      <c r="BW687" t="s">
        <v>71</v>
      </c>
      <c r="BX687" s="2">
        <v>41261</v>
      </c>
      <c r="BY687" s="2">
        <v>44332</v>
      </c>
      <c r="BZ687" t="s">
        <v>39</v>
      </c>
      <c r="CA687" t="s">
        <v>78</v>
      </c>
      <c r="CB687" s="5" t="s">
        <v>78</v>
      </c>
      <c r="CC687" s="6" t="s">
        <v>9</v>
      </c>
      <c r="CD687">
        <f t="shared" si="10"/>
        <v>8.4</v>
      </c>
    </row>
    <row r="688" spans="63:82">
      <c r="BK688" s="1">
        <v>42401</v>
      </c>
      <c r="BL688" t="s">
        <v>69</v>
      </c>
      <c r="BM688">
        <v>2</v>
      </c>
      <c r="BN688" t="s">
        <v>70</v>
      </c>
      <c r="BO688" s="4">
        <v>1421224.8</v>
      </c>
      <c r="BP688" s="4">
        <v>132458.15136000002</v>
      </c>
      <c r="BQ688" s="3">
        <v>9.3200000000000005E-2</v>
      </c>
      <c r="BR688" s="7">
        <v>1179.6354581673309</v>
      </c>
      <c r="BS688" s="4">
        <v>109.94202470119524</v>
      </c>
      <c r="BT688">
        <v>1204.8</v>
      </c>
      <c r="BU688" t="s">
        <v>44</v>
      </c>
      <c r="BV688" t="s">
        <v>72</v>
      </c>
      <c r="BW688" t="s">
        <v>71</v>
      </c>
      <c r="BX688" s="2">
        <v>41270</v>
      </c>
      <c r="BY688" s="2">
        <v>44325</v>
      </c>
      <c r="BZ688" t="s">
        <v>18</v>
      </c>
      <c r="CA688" t="s">
        <v>42</v>
      </c>
      <c r="CB688" s="5" t="s">
        <v>42</v>
      </c>
      <c r="CC688" s="6" t="s">
        <v>9</v>
      </c>
      <c r="CD688">
        <f t="shared" si="10"/>
        <v>8.4</v>
      </c>
    </row>
    <row r="689" spans="63:82">
      <c r="BK689" s="1">
        <v>42401</v>
      </c>
      <c r="BL689" t="s">
        <v>69</v>
      </c>
      <c r="BM689">
        <v>2</v>
      </c>
      <c r="BN689" t="s">
        <v>73</v>
      </c>
      <c r="BO689" s="4">
        <v>1192500</v>
      </c>
      <c r="BP689" s="4">
        <v>98262</v>
      </c>
      <c r="BQ689" s="3">
        <v>8.2400000000000001E-2</v>
      </c>
      <c r="BR689" s="7">
        <v>1395.7162921348315</v>
      </c>
      <c r="BS689" s="4">
        <v>115.00702247191012</v>
      </c>
      <c r="BT689">
        <v>854.4</v>
      </c>
      <c r="BU689" t="s">
        <v>44</v>
      </c>
      <c r="BV689" t="s">
        <v>72</v>
      </c>
      <c r="BW689" t="s">
        <v>71</v>
      </c>
      <c r="BX689" s="2">
        <v>41286</v>
      </c>
      <c r="BY689" s="2">
        <v>44325</v>
      </c>
      <c r="BZ689" t="s">
        <v>18</v>
      </c>
      <c r="CA689" t="s">
        <v>42</v>
      </c>
      <c r="CB689" s="5" t="s">
        <v>42</v>
      </c>
      <c r="CC689" s="6" t="s">
        <v>9</v>
      </c>
      <c r="CD689">
        <f t="shared" si="10"/>
        <v>8.3000000000000007</v>
      </c>
    </row>
    <row r="690" spans="63:82">
      <c r="BK690" s="1">
        <v>42401</v>
      </c>
      <c r="BL690" t="s">
        <v>69</v>
      </c>
      <c r="BM690">
        <v>2</v>
      </c>
      <c r="BN690" t="s">
        <v>95</v>
      </c>
      <c r="BO690" s="4">
        <v>836719.2</v>
      </c>
      <c r="BP690" s="4">
        <v>203071.74983999997</v>
      </c>
      <c r="BQ690" s="3">
        <v>0.24269999999999997</v>
      </c>
      <c r="BR690" s="7">
        <v>539.26218097447793</v>
      </c>
      <c r="BS690" s="4">
        <v>130.87893132250579</v>
      </c>
      <c r="BT690">
        <v>1551.6</v>
      </c>
      <c r="BU690" t="s">
        <v>41</v>
      </c>
      <c r="BV690" t="s">
        <v>95</v>
      </c>
      <c r="BW690" t="s">
        <v>41</v>
      </c>
      <c r="BX690" s="2">
        <v>41338</v>
      </c>
      <c r="BY690" s="2">
        <v>44349</v>
      </c>
      <c r="BZ690" t="s">
        <v>24</v>
      </c>
      <c r="CA690" t="s">
        <v>25</v>
      </c>
      <c r="CB690" s="5" t="s">
        <v>25</v>
      </c>
      <c r="CC690" s="6" t="s">
        <v>9</v>
      </c>
      <c r="CD690">
        <f t="shared" si="10"/>
        <v>8.1999999999999993</v>
      </c>
    </row>
    <row r="691" spans="63:82">
      <c r="BK691" s="1">
        <v>42401</v>
      </c>
      <c r="BL691" t="s">
        <v>69</v>
      </c>
      <c r="BM691">
        <v>2</v>
      </c>
      <c r="BN691" t="s">
        <v>293</v>
      </c>
      <c r="BO691" s="4">
        <v>1493526</v>
      </c>
      <c r="BP691" s="4">
        <v>95735.016600000003</v>
      </c>
      <c r="BQ691" s="3">
        <v>6.4100000000000004E-2</v>
      </c>
      <c r="BR691" s="7">
        <v>1279.1418293936281</v>
      </c>
      <c r="BS691" s="4">
        <v>81.992991264131561</v>
      </c>
      <c r="BT691">
        <v>1167.5999999999999</v>
      </c>
      <c r="BU691" t="s">
        <v>44</v>
      </c>
      <c r="BV691" t="s">
        <v>72</v>
      </c>
      <c r="BW691" t="s">
        <v>71</v>
      </c>
      <c r="BX691" s="2">
        <v>41446</v>
      </c>
      <c r="BY691" s="2">
        <v>44487</v>
      </c>
      <c r="BZ691" t="s">
        <v>18</v>
      </c>
      <c r="CA691" t="s">
        <v>475</v>
      </c>
      <c r="CB691" s="5" t="s">
        <v>475</v>
      </c>
      <c r="CC691" s="6" t="s">
        <v>9</v>
      </c>
      <c r="CD691">
        <f t="shared" si="10"/>
        <v>8.3000000000000007</v>
      </c>
    </row>
    <row r="692" spans="63:82">
      <c r="BK692" s="1">
        <v>42401</v>
      </c>
      <c r="BL692" t="s">
        <v>69</v>
      </c>
      <c r="BM692">
        <v>2</v>
      </c>
      <c r="BN692" t="s">
        <v>296</v>
      </c>
      <c r="BO692" s="4">
        <v>1652809.2</v>
      </c>
      <c r="BP692" s="4">
        <v>82640.460000000006</v>
      </c>
      <c r="BQ692" s="3">
        <v>0.05</v>
      </c>
      <c r="BR692" s="7">
        <v>3095.1483146067417</v>
      </c>
      <c r="BS692" s="4">
        <v>154.7574157303371</v>
      </c>
      <c r="BT692">
        <v>534</v>
      </c>
      <c r="BU692" t="s">
        <v>44</v>
      </c>
      <c r="BV692" t="s">
        <v>72</v>
      </c>
      <c r="BW692" t="s">
        <v>71</v>
      </c>
      <c r="BX692" s="2">
        <v>41514</v>
      </c>
      <c r="BY692" s="2">
        <v>44525</v>
      </c>
      <c r="BZ692" t="s">
        <v>18</v>
      </c>
      <c r="CA692" t="s">
        <v>208</v>
      </c>
      <c r="CB692" s="5" t="s">
        <v>208</v>
      </c>
      <c r="CC692" s="6" t="s">
        <v>9</v>
      </c>
      <c r="CD692">
        <f t="shared" si="10"/>
        <v>8.1999999999999993</v>
      </c>
    </row>
    <row r="693" spans="63:82">
      <c r="BK693" s="1">
        <v>42401</v>
      </c>
      <c r="BL693" t="s">
        <v>69</v>
      </c>
      <c r="BM693">
        <v>2</v>
      </c>
      <c r="BN693" t="s">
        <v>306</v>
      </c>
      <c r="BO693" s="4">
        <v>831170.4</v>
      </c>
      <c r="BP693" s="4">
        <v>55771.533839999989</v>
      </c>
      <c r="BQ693" s="3">
        <v>6.7099999999999979E-2</v>
      </c>
      <c r="BR693" s="7">
        <v>1489.552688172043</v>
      </c>
      <c r="BS693" s="4">
        <v>99.948985376344069</v>
      </c>
      <c r="BT693">
        <v>558</v>
      </c>
      <c r="BU693" t="s">
        <v>44</v>
      </c>
      <c r="BV693" t="s">
        <v>72</v>
      </c>
      <c r="BW693" t="s">
        <v>71</v>
      </c>
      <c r="BX693" s="2">
        <v>41567</v>
      </c>
      <c r="BY693" s="2">
        <v>44578</v>
      </c>
      <c r="BZ693" t="s">
        <v>18</v>
      </c>
      <c r="CA693" t="s">
        <v>208</v>
      </c>
      <c r="CB693" s="5" t="s">
        <v>208</v>
      </c>
      <c r="CC693" s="6" t="s">
        <v>9</v>
      </c>
      <c r="CD693">
        <f t="shared" si="10"/>
        <v>8.1999999999999993</v>
      </c>
    </row>
    <row r="694" spans="63:82">
      <c r="BK694" s="1">
        <v>42401</v>
      </c>
      <c r="BL694" t="s">
        <v>69</v>
      </c>
      <c r="BM694">
        <v>2</v>
      </c>
      <c r="BN694" t="s">
        <v>118</v>
      </c>
      <c r="BO694" s="4">
        <v>389611.68</v>
      </c>
      <c r="BP694" s="4">
        <v>52285.887455999997</v>
      </c>
      <c r="BQ694" s="3">
        <v>0.13419999999999999</v>
      </c>
      <c r="BR694" s="7">
        <v>819.88989898989894</v>
      </c>
      <c r="BS694" s="4">
        <v>110.02922444444444</v>
      </c>
      <c r="BT694">
        <v>475.2</v>
      </c>
      <c r="BU694" t="s">
        <v>44</v>
      </c>
      <c r="BV694" t="s">
        <v>72</v>
      </c>
      <c r="BW694" t="s">
        <v>71</v>
      </c>
      <c r="BX694" s="2">
        <v>41332</v>
      </c>
      <c r="BY694" s="2">
        <v>44325</v>
      </c>
      <c r="BZ694" t="s">
        <v>24</v>
      </c>
      <c r="CA694" t="s">
        <v>42</v>
      </c>
      <c r="CB694" s="5" t="s">
        <v>42</v>
      </c>
      <c r="CC694" s="6" t="s">
        <v>9</v>
      </c>
      <c r="CD694">
        <f t="shared" si="10"/>
        <v>8.1999999999999993</v>
      </c>
    </row>
    <row r="695" spans="63:82">
      <c r="BK695" s="1">
        <v>42401</v>
      </c>
      <c r="BL695" t="s">
        <v>69</v>
      </c>
      <c r="BM695">
        <v>2</v>
      </c>
      <c r="BN695" t="s">
        <v>376</v>
      </c>
      <c r="BO695" s="4">
        <v>1796022.6240000001</v>
      </c>
      <c r="BP695" s="4">
        <v>106683.7438656</v>
      </c>
      <c r="BQ695" s="3">
        <v>5.9400000000000001E-2</v>
      </c>
      <c r="BR695" s="7">
        <v>3198.0459829059828</v>
      </c>
      <c r="BS695" s="4">
        <v>189.96393138461539</v>
      </c>
      <c r="BT695">
        <v>561.6</v>
      </c>
      <c r="BU695" t="s">
        <v>44</v>
      </c>
      <c r="BV695" t="s">
        <v>72</v>
      </c>
      <c r="BW695" t="s">
        <v>71</v>
      </c>
      <c r="BX695" s="2">
        <v>42019</v>
      </c>
      <c r="BY695" s="2">
        <v>44940</v>
      </c>
      <c r="BZ695" t="s">
        <v>24</v>
      </c>
      <c r="CA695" t="s">
        <v>208</v>
      </c>
      <c r="CB695" s="5" t="s">
        <v>208</v>
      </c>
      <c r="CC695" s="6" t="s">
        <v>9</v>
      </c>
      <c r="CD695">
        <f t="shared" si="10"/>
        <v>8</v>
      </c>
    </row>
    <row r="696" spans="63:82">
      <c r="BK696" s="1">
        <v>42401</v>
      </c>
      <c r="BL696" t="s">
        <v>69</v>
      </c>
      <c r="BM696">
        <v>2</v>
      </c>
      <c r="BN696" t="s">
        <v>120</v>
      </c>
      <c r="BO696" s="4">
        <v>567692.91599999997</v>
      </c>
      <c r="BP696" s="4">
        <v>76014.081452400002</v>
      </c>
      <c r="BQ696" s="3">
        <v>0.13390000000000002</v>
      </c>
      <c r="BR696" s="7">
        <v>344.05631272727271</v>
      </c>
      <c r="BS696" s="4">
        <v>46.069140274181819</v>
      </c>
      <c r="BT696">
        <v>1650</v>
      </c>
      <c r="BU696" t="s">
        <v>44</v>
      </c>
      <c r="BV696" t="s">
        <v>72</v>
      </c>
      <c r="BW696" t="s">
        <v>71</v>
      </c>
      <c r="BX696" s="2">
        <v>41261</v>
      </c>
      <c r="BY696" s="2">
        <v>44332</v>
      </c>
      <c r="BZ696" t="s">
        <v>39</v>
      </c>
      <c r="CA696" t="s">
        <v>78</v>
      </c>
      <c r="CB696" s="5" t="s">
        <v>78</v>
      </c>
      <c r="CC696" s="6" t="s">
        <v>9</v>
      </c>
      <c r="CD696">
        <f t="shared" si="10"/>
        <v>8.4</v>
      </c>
    </row>
    <row r="697" spans="63:82">
      <c r="BK697" s="1">
        <v>42430</v>
      </c>
      <c r="BL697" t="s">
        <v>69</v>
      </c>
      <c r="BM697">
        <v>2</v>
      </c>
      <c r="BN697" t="s">
        <v>70</v>
      </c>
      <c r="BO697" s="4">
        <v>1192234.8</v>
      </c>
      <c r="BP697" s="4">
        <v>132576.50976000002</v>
      </c>
      <c r="BQ697" s="3">
        <v>0.11120000000000001</v>
      </c>
      <c r="BR697" s="7">
        <v>989.57071713147423</v>
      </c>
      <c r="BS697" s="4">
        <v>110.04026374501994</v>
      </c>
      <c r="BT697">
        <v>1204.8</v>
      </c>
      <c r="BU697" t="s">
        <v>44</v>
      </c>
      <c r="BV697" t="s">
        <v>72</v>
      </c>
      <c r="BW697" t="s">
        <v>71</v>
      </c>
      <c r="BX697" s="2">
        <v>41270</v>
      </c>
      <c r="BY697" s="2">
        <v>44325</v>
      </c>
      <c r="BZ697" t="s">
        <v>18</v>
      </c>
      <c r="CA697" t="s">
        <v>42</v>
      </c>
      <c r="CB697" s="5" t="s">
        <v>42</v>
      </c>
      <c r="CC697" s="6" t="s">
        <v>9</v>
      </c>
      <c r="CD697">
        <f t="shared" si="10"/>
        <v>8.4</v>
      </c>
    </row>
    <row r="698" spans="63:82">
      <c r="BK698" s="1">
        <v>42430</v>
      </c>
      <c r="BL698" t="s">
        <v>69</v>
      </c>
      <c r="BM698">
        <v>2</v>
      </c>
      <c r="BN698" t="s">
        <v>73</v>
      </c>
      <c r="BO698" s="4">
        <v>1006406.3999999999</v>
      </c>
      <c r="BP698" s="4">
        <v>98225.264639999994</v>
      </c>
      <c r="BQ698" s="3">
        <v>9.7600000000000006E-2</v>
      </c>
      <c r="BR698" s="7">
        <v>1177.9101123595506</v>
      </c>
      <c r="BS698" s="4">
        <v>114.96402696629212</v>
      </c>
      <c r="BT698">
        <v>854.4</v>
      </c>
      <c r="BU698" t="s">
        <v>44</v>
      </c>
      <c r="BV698" t="s">
        <v>72</v>
      </c>
      <c r="BW698" t="s">
        <v>71</v>
      </c>
      <c r="BX698" s="2">
        <v>41286</v>
      </c>
      <c r="BY698" s="2">
        <v>44325</v>
      </c>
      <c r="BZ698" t="s">
        <v>18</v>
      </c>
      <c r="CA698" t="s">
        <v>42</v>
      </c>
      <c r="CB698" s="5" t="s">
        <v>42</v>
      </c>
      <c r="CC698" s="6" t="s">
        <v>9</v>
      </c>
      <c r="CD698">
        <f t="shared" si="10"/>
        <v>8.3000000000000007</v>
      </c>
    </row>
    <row r="699" spans="63:82">
      <c r="BK699" s="1">
        <v>42430</v>
      </c>
      <c r="BL699" t="s">
        <v>69</v>
      </c>
      <c r="BM699">
        <v>2</v>
      </c>
      <c r="BN699" t="s">
        <v>95</v>
      </c>
      <c r="BO699" s="4">
        <v>1005518.3999999999</v>
      </c>
      <c r="BP699" s="4">
        <v>228453.78047999999</v>
      </c>
      <c r="BQ699" s="3">
        <v>0.22720000000000001</v>
      </c>
      <c r="BR699" s="7">
        <v>648.05259087393654</v>
      </c>
      <c r="BS699" s="4">
        <v>147.23754864655839</v>
      </c>
      <c r="BT699">
        <v>1551.6</v>
      </c>
      <c r="BU699" t="s">
        <v>41</v>
      </c>
      <c r="BV699" t="s">
        <v>95</v>
      </c>
      <c r="BW699" t="s">
        <v>41</v>
      </c>
      <c r="BX699" s="2">
        <v>41338</v>
      </c>
      <c r="BY699" s="2">
        <v>44349</v>
      </c>
      <c r="BZ699" t="s">
        <v>24</v>
      </c>
      <c r="CA699" t="s">
        <v>25</v>
      </c>
      <c r="CB699" s="5" t="s">
        <v>25</v>
      </c>
      <c r="CC699" s="6" t="s">
        <v>9</v>
      </c>
      <c r="CD699">
        <f t="shared" si="10"/>
        <v>8.1999999999999993</v>
      </c>
    </row>
    <row r="700" spans="63:82">
      <c r="BK700" s="1">
        <v>42430</v>
      </c>
      <c r="BL700" t="s">
        <v>69</v>
      </c>
      <c r="BM700">
        <v>2</v>
      </c>
      <c r="BN700" t="s">
        <v>293</v>
      </c>
      <c r="BO700" s="4">
        <v>1051081.2</v>
      </c>
      <c r="BP700" s="4">
        <v>95753.497319999995</v>
      </c>
      <c r="BQ700" s="3">
        <v>9.11E-2</v>
      </c>
      <c r="BR700" s="7">
        <v>900.20657759506685</v>
      </c>
      <c r="BS700" s="4">
        <v>82.008819218910588</v>
      </c>
      <c r="BT700">
        <v>1167.5999999999999</v>
      </c>
      <c r="BU700" t="s">
        <v>44</v>
      </c>
      <c r="BV700" t="s">
        <v>72</v>
      </c>
      <c r="BW700" t="s">
        <v>71</v>
      </c>
      <c r="BX700" s="2">
        <v>41446</v>
      </c>
      <c r="BY700" s="2">
        <v>44487</v>
      </c>
      <c r="BZ700" t="s">
        <v>18</v>
      </c>
      <c r="CA700" t="s">
        <v>475</v>
      </c>
      <c r="CB700" s="5" t="s">
        <v>475</v>
      </c>
      <c r="CC700" s="6" t="s">
        <v>9</v>
      </c>
      <c r="CD700">
        <f t="shared" si="10"/>
        <v>8.3000000000000007</v>
      </c>
    </row>
    <row r="701" spans="63:82">
      <c r="BK701" s="1">
        <v>42430</v>
      </c>
      <c r="BL701" t="s">
        <v>69</v>
      </c>
      <c r="BM701">
        <v>2</v>
      </c>
      <c r="BN701" t="s">
        <v>296</v>
      </c>
      <c r="BO701" s="4">
        <v>1964994</v>
      </c>
      <c r="BP701" s="4">
        <v>98249.7</v>
      </c>
      <c r="BQ701" s="3">
        <v>4.9999999999999996E-2</v>
      </c>
      <c r="BR701" s="7">
        <v>3679.7640449438204</v>
      </c>
      <c r="BS701" s="4">
        <v>183.988202247191</v>
      </c>
      <c r="BT701">
        <v>534</v>
      </c>
      <c r="BU701" t="s">
        <v>44</v>
      </c>
      <c r="BV701" t="s">
        <v>72</v>
      </c>
      <c r="BW701" t="s">
        <v>71</v>
      </c>
      <c r="BX701" s="2">
        <v>41514</v>
      </c>
      <c r="BY701" s="2">
        <v>44525</v>
      </c>
      <c r="BZ701" t="s">
        <v>18</v>
      </c>
      <c r="CA701" t="s">
        <v>208</v>
      </c>
      <c r="CB701" s="5" t="s">
        <v>208</v>
      </c>
      <c r="CC701" s="6" t="s">
        <v>9</v>
      </c>
      <c r="CD701">
        <f t="shared" si="10"/>
        <v>8.1999999999999993</v>
      </c>
    </row>
    <row r="702" spans="63:82">
      <c r="BK702" s="1">
        <v>42430</v>
      </c>
      <c r="BL702" t="s">
        <v>69</v>
      </c>
      <c r="BM702">
        <v>2</v>
      </c>
      <c r="BN702" t="s">
        <v>306</v>
      </c>
      <c r="BO702" s="4">
        <v>901398</v>
      </c>
      <c r="BP702" s="4">
        <v>55796.536199999995</v>
      </c>
      <c r="BQ702" s="3">
        <v>6.1899999999999997E-2</v>
      </c>
      <c r="BR702" s="7">
        <v>1615.4086021505377</v>
      </c>
      <c r="BS702" s="4">
        <v>99.993792473118276</v>
      </c>
      <c r="BT702">
        <v>558</v>
      </c>
      <c r="BU702" t="s">
        <v>44</v>
      </c>
      <c r="BV702" t="s">
        <v>72</v>
      </c>
      <c r="BW702" t="s">
        <v>71</v>
      </c>
      <c r="BX702" s="2">
        <v>41567</v>
      </c>
      <c r="BY702" s="2">
        <v>44578</v>
      </c>
      <c r="BZ702" t="s">
        <v>18</v>
      </c>
      <c r="CA702" t="s">
        <v>208</v>
      </c>
      <c r="CB702" s="5" t="s">
        <v>208</v>
      </c>
      <c r="CC702" s="6" t="s">
        <v>9</v>
      </c>
      <c r="CD702">
        <f t="shared" si="10"/>
        <v>8.1999999999999993</v>
      </c>
    </row>
    <row r="703" spans="63:82">
      <c r="BK703" s="1">
        <v>42430</v>
      </c>
      <c r="BL703" t="s">
        <v>69</v>
      </c>
      <c r="BM703">
        <v>2</v>
      </c>
      <c r="BN703" t="s">
        <v>118</v>
      </c>
      <c r="BO703" s="4">
        <v>382234.38</v>
      </c>
      <c r="BP703" s="4">
        <v>52289.663184000005</v>
      </c>
      <c r="BQ703" s="3">
        <v>0.1368</v>
      </c>
      <c r="BR703" s="7">
        <v>804.36527777777781</v>
      </c>
      <c r="BS703" s="4">
        <v>110.03717000000002</v>
      </c>
      <c r="BT703">
        <v>475.2</v>
      </c>
      <c r="BU703" t="s">
        <v>44</v>
      </c>
      <c r="BV703" t="s">
        <v>72</v>
      </c>
      <c r="BW703" t="s">
        <v>71</v>
      </c>
      <c r="BX703" s="2">
        <v>41332</v>
      </c>
      <c r="BY703" s="2">
        <v>44325</v>
      </c>
      <c r="BZ703" t="s">
        <v>24</v>
      </c>
      <c r="CA703" t="s">
        <v>42</v>
      </c>
      <c r="CB703" s="5" t="s">
        <v>42</v>
      </c>
      <c r="CC703" s="6" t="s">
        <v>9</v>
      </c>
      <c r="CD703">
        <f t="shared" si="10"/>
        <v>8.1999999999999993</v>
      </c>
    </row>
    <row r="704" spans="63:82">
      <c r="BK704" s="1">
        <v>42430</v>
      </c>
      <c r="BL704" t="s">
        <v>69</v>
      </c>
      <c r="BM704">
        <v>2</v>
      </c>
      <c r="BN704" t="s">
        <v>376</v>
      </c>
      <c r="BO704" s="4">
        <v>1775517.12</v>
      </c>
      <c r="BP704" s="4">
        <v>105643.26864000001</v>
      </c>
      <c r="BQ704" s="3">
        <v>5.9500000000000004E-2</v>
      </c>
      <c r="BR704" s="7">
        <v>3161.5333333333333</v>
      </c>
      <c r="BS704" s="4">
        <v>188.11123333333333</v>
      </c>
      <c r="BT704">
        <v>561.6</v>
      </c>
      <c r="BU704" t="s">
        <v>44</v>
      </c>
      <c r="BV704" t="s">
        <v>72</v>
      </c>
      <c r="BW704" t="s">
        <v>71</v>
      </c>
      <c r="BX704" s="2">
        <v>42019</v>
      </c>
      <c r="BY704" s="2">
        <v>44940</v>
      </c>
      <c r="BZ704" t="s">
        <v>24</v>
      </c>
      <c r="CA704" t="s">
        <v>208</v>
      </c>
      <c r="CB704" s="5" t="s">
        <v>208</v>
      </c>
      <c r="CC704" s="6" t="s">
        <v>9</v>
      </c>
      <c r="CD704">
        <f t="shared" si="10"/>
        <v>8</v>
      </c>
    </row>
    <row r="705" spans="63:82">
      <c r="BK705" s="1">
        <v>42430</v>
      </c>
      <c r="BL705" t="s">
        <v>69</v>
      </c>
      <c r="BM705">
        <v>2</v>
      </c>
      <c r="BN705" t="s">
        <v>120</v>
      </c>
      <c r="BO705" s="4">
        <v>395614.08</v>
      </c>
      <c r="BP705" s="4">
        <v>64010.358143999998</v>
      </c>
      <c r="BQ705" s="3">
        <v>0.1618</v>
      </c>
      <c r="BR705" s="7">
        <v>239.76610909090911</v>
      </c>
      <c r="BS705" s="4">
        <v>38.794156450909092</v>
      </c>
      <c r="BT705">
        <v>1650</v>
      </c>
      <c r="BU705" t="s">
        <v>44</v>
      </c>
      <c r="BV705" t="s">
        <v>72</v>
      </c>
      <c r="BW705" t="s">
        <v>71</v>
      </c>
      <c r="BX705" s="2">
        <v>41261</v>
      </c>
      <c r="BY705" s="2">
        <v>44332</v>
      </c>
      <c r="BZ705" t="s">
        <v>39</v>
      </c>
      <c r="CA705" t="s">
        <v>78</v>
      </c>
      <c r="CB705" s="5" t="s">
        <v>78</v>
      </c>
      <c r="CC705" s="6" t="s">
        <v>9</v>
      </c>
      <c r="CD705">
        <f t="shared" si="10"/>
        <v>8.4</v>
      </c>
    </row>
    <row r="706" spans="63:82">
      <c r="BK706" s="1">
        <v>42461</v>
      </c>
      <c r="BL706" t="s">
        <v>69</v>
      </c>
      <c r="BM706">
        <v>2</v>
      </c>
      <c r="BN706" t="s">
        <v>70</v>
      </c>
      <c r="BO706" s="4">
        <v>1244596.8</v>
      </c>
      <c r="BP706" s="4">
        <v>132549.55919999999</v>
      </c>
      <c r="BQ706" s="3">
        <v>0.10649999999999998</v>
      </c>
      <c r="BR706" s="7">
        <v>1033.0318725099603</v>
      </c>
      <c r="BS706" s="4">
        <v>110.01789442231075</v>
      </c>
      <c r="BT706">
        <v>1204.8</v>
      </c>
      <c r="BU706" t="s">
        <v>44</v>
      </c>
      <c r="BV706" t="s">
        <v>72</v>
      </c>
      <c r="BW706" t="s">
        <v>71</v>
      </c>
      <c r="BX706" s="2">
        <v>41270</v>
      </c>
      <c r="BY706" s="2">
        <v>44325</v>
      </c>
      <c r="BZ706" t="s">
        <v>18</v>
      </c>
      <c r="CA706" t="s">
        <v>42</v>
      </c>
      <c r="CB706" s="5" t="s">
        <v>42</v>
      </c>
      <c r="CC706" s="6" t="s">
        <v>9</v>
      </c>
      <c r="CD706">
        <f t="shared" si="10"/>
        <v>8.4</v>
      </c>
    </row>
    <row r="707" spans="63:82">
      <c r="BK707" s="1">
        <v>42461</v>
      </c>
      <c r="BL707" t="s">
        <v>69</v>
      </c>
      <c r="BM707">
        <v>2</v>
      </c>
      <c r="BN707" t="s">
        <v>73</v>
      </c>
      <c r="BO707" s="4">
        <v>967809.6</v>
      </c>
      <c r="BP707" s="4">
        <v>98232.674400000004</v>
      </c>
      <c r="BQ707" s="3">
        <v>0.10150000000000001</v>
      </c>
      <c r="BR707" s="7">
        <v>1132.7359550561798</v>
      </c>
      <c r="BS707" s="4">
        <v>114.97269943820226</v>
      </c>
      <c r="BT707">
        <v>854.4</v>
      </c>
      <c r="BU707" t="s">
        <v>44</v>
      </c>
      <c r="BV707" t="s">
        <v>72</v>
      </c>
      <c r="BW707" t="s">
        <v>71</v>
      </c>
      <c r="BX707" s="2">
        <v>41286</v>
      </c>
      <c r="BY707" s="2">
        <v>44325</v>
      </c>
      <c r="BZ707" t="s">
        <v>18</v>
      </c>
      <c r="CA707" t="s">
        <v>42</v>
      </c>
      <c r="CB707" s="5" t="s">
        <v>42</v>
      </c>
      <c r="CC707" s="6" t="s">
        <v>9</v>
      </c>
      <c r="CD707">
        <f t="shared" si="10"/>
        <v>8.3000000000000007</v>
      </c>
    </row>
    <row r="708" spans="63:82">
      <c r="BK708" s="1">
        <v>42461</v>
      </c>
      <c r="BL708" t="s">
        <v>69</v>
      </c>
      <c r="BM708">
        <v>2</v>
      </c>
      <c r="BN708" t="s">
        <v>95</v>
      </c>
      <c r="BO708" s="4">
        <v>1047148.7999999999</v>
      </c>
      <c r="BP708" s="4">
        <v>237807.49247999999</v>
      </c>
      <c r="BQ708" s="3">
        <v>0.2271</v>
      </c>
      <c r="BR708" s="7">
        <v>674.88321732405257</v>
      </c>
      <c r="BS708" s="4">
        <v>153.26597865429235</v>
      </c>
      <c r="BT708">
        <v>1551.6</v>
      </c>
      <c r="BU708" t="s">
        <v>41</v>
      </c>
      <c r="BV708" t="s">
        <v>95</v>
      </c>
      <c r="BW708" t="s">
        <v>41</v>
      </c>
      <c r="BX708" s="2">
        <v>41338</v>
      </c>
      <c r="BY708" s="2">
        <v>44349</v>
      </c>
      <c r="BZ708" t="s">
        <v>24</v>
      </c>
      <c r="CA708" t="s">
        <v>25</v>
      </c>
      <c r="CB708" s="5" t="s">
        <v>25</v>
      </c>
      <c r="CC708" s="6" t="s">
        <v>9</v>
      </c>
      <c r="CD708">
        <f t="shared" si="10"/>
        <v>8.1999999999999993</v>
      </c>
    </row>
    <row r="709" spans="63:82">
      <c r="BK709" s="1">
        <v>42461</v>
      </c>
      <c r="BL709" t="s">
        <v>69</v>
      </c>
      <c r="BM709">
        <v>2</v>
      </c>
      <c r="BN709" t="s">
        <v>293</v>
      </c>
      <c r="BO709" s="4">
        <v>1059684</v>
      </c>
      <c r="BP709" s="4">
        <v>95795.433600000004</v>
      </c>
      <c r="BQ709" s="3">
        <v>9.0400000000000008E-2</v>
      </c>
      <c r="BR709" s="7">
        <v>907.5745118191162</v>
      </c>
      <c r="BS709" s="4">
        <v>82.044735868448115</v>
      </c>
      <c r="BT709">
        <v>1167.5999999999999</v>
      </c>
      <c r="BU709" t="s">
        <v>44</v>
      </c>
      <c r="BV709" t="s">
        <v>72</v>
      </c>
      <c r="BW709" t="s">
        <v>71</v>
      </c>
      <c r="BX709" s="2">
        <v>41446</v>
      </c>
      <c r="BY709" s="2">
        <v>44487</v>
      </c>
      <c r="BZ709" t="s">
        <v>18</v>
      </c>
      <c r="CA709" t="s">
        <v>475</v>
      </c>
      <c r="CB709" s="5" t="s">
        <v>475</v>
      </c>
      <c r="CC709" s="6" t="s">
        <v>9</v>
      </c>
      <c r="CD709">
        <f t="shared" si="10"/>
        <v>8.3000000000000007</v>
      </c>
    </row>
    <row r="710" spans="63:82">
      <c r="BK710" s="1">
        <v>42461</v>
      </c>
      <c r="BL710" t="s">
        <v>69</v>
      </c>
      <c r="BM710">
        <v>2</v>
      </c>
      <c r="BN710" t="s">
        <v>296</v>
      </c>
      <c r="BO710" s="4">
        <v>1925706</v>
      </c>
      <c r="BP710" s="4">
        <v>98403.5766</v>
      </c>
      <c r="BQ710" s="3">
        <v>5.11E-2</v>
      </c>
      <c r="BR710" s="7">
        <v>3606.1910112359551</v>
      </c>
      <c r="BS710" s="4">
        <v>184.2763606741573</v>
      </c>
      <c r="BT710">
        <v>534</v>
      </c>
      <c r="BU710" t="s">
        <v>44</v>
      </c>
      <c r="BV710" t="s">
        <v>72</v>
      </c>
      <c r="BW710" t="s">
        <v>71</v>
      </c>
      <c r="BX710" s="2">
        <v>41514</v>
      </c>
      <c r="BY710" s="2">
        <v>44525</v>
      </c>
      <c r="BZ710" t="s">
        <v>18</v>
      </c>
      <c r="CA710" t="s">
        <v>208</v>
      </c>
      <c r="CB710" s="5" t="s">
        <v>208</v>
      </c>
      <c r="CC710" s="6" t="s">
        <v>9</v>
      </c>
      <c r="CD710">
        <f t="shared" si="10"/>
        <v>8.1999999999999993</v>
      </c>
    </row>
    <row r="711" spans="63:82">
      <c r="BK711" s="1">
        <v>42461</v>
      </c>
      <c r="BL711" t="s">
        <v>69</v>
      </c>
      <c r="BM711">
        <v>2</v>
      </c>
      <c r="BN711" t="s">
        <v>306</v>
      </c>
      <c r="BO711" s="4">
        <v>911157.6</v>
      </c>
      <c r="BP711" s="4">
        <v>55762.845120000005</v>
      </c>
      <c r="BQ711" s="3">
        <v>6.1200000000000004E-2</v>
      </c>
      <c r="BR711" s="7">
        <v>1632.8989247311827</v>
      </c>
      <c r="BS711" s="4">
        <v>99.933414193548401</v>
      </c>
      <c r="BT711">
        <v>558</v>
      </c>
      <c r="BU711" t="s">
        <v>44</v>
      </c>
      <c r="BV711" t="s">
        <v>72</v>
      </c>
      <c r="BW711" t="s">
        <v>71</v>
      </c>
      <c r="BX711" s="2">
        <v>41567</v>
      </c>
      <c r="BY711" s="2">
        <v>44578</v>
      </c>
      <c r="BZ711" t="s">
        <v>18</v>
      </c>
      <c r="CA711" t="s">
        <v>208</v>
      </c>
      <c r="CB711" s="5" t="s">
        <v>208</v>
      </c>
      <c r="CC711" s="6" t="s">
        <v>9</v>
      </c>
      <c r="CD711">
        <f t="shared" si="10"/>
        <v>8.1999999999999993</v>
      </c>
    </row>
    <row r="712" spans="63:82">
      <c r="BK712" s="1">
        <v>42461</v>
      </c>
      <c r="BL712" t="s">
        <v>69</v>
      </c>
      <c r="BM712">
        <v>2</v>
      </c>
      <c r="BN712" t="s">
        <v>118</v>
      </c>
      <c r="BO712" s="4">
        <v>380684.89200000005</v>
      </c>
      <c r="BP712" s="4">
        <v>52268.035671600002</v>
      </c>
      <c r="BQ712" s="3">
        <v>0.13729999999999998</v>
      </c>
      <c r="BR712" s="7">
        <v>801.10457070707082</v>
      </c>
      <c r="BS712" s="4">
        <v>109.99165755808082</v>
      </c>
      <c r="BT712">
        <v>475.2</v>
      </c>
      <c r="BU712" t="s">
        <v>44</v>
      </c>
      <c r="BV712" t="s">
        <v>72</v>
      </c>
      <c r="BW712" t="s">
        <v>71</v>
      </c>
      <c r="BX712" s="2">
        <v>41332</v>
      </c>
      <c r="BY712" s="2">
        <v>44325</v>
      </c>
      <c r="BZ712" t="s">
        <v>24</v>
      </c>
      <c r="CA712" t="s">
        <v>42</v>
      </c>
      <c r="CB712" s="5" t="s">
        <v>42</v>
      </c>
      <c r="CC712" s="6" t="s">
        <v>9</v>
      </c>
      <c r="CD712">
        <f t="shared" si="10"/>
        <v>8.1999999999999993</v>
      </c>
    </row>
    <row r="713" spans="63:82">
      <c r="BK713" s="1">
        <v>42461</v>
      </c>
      <c r="BL713" t="s">
        <v>69</v>
      </c>
      <c r="BM713">
        <v>2</v>
      </c>
      <c r="BN713" t="s">
        <v>376</v>
      </c>
      <c r="BO713" s="4">
        <v>1902617.544</v>
      </c>
      <c r="BP713" s="4">
        <v>114157.05263999999</v>
      </c>
      <c r="BQ713" s="3">
        <v>0.06</v>
      </c>
      <c r="BR713" s="7">
        <v>3387.8517521367521</v>
      </c>
      <c r="BS713" s="4">
        <v>203.27110512820511</v>
      </c>
      <c r="BT713">
        <v>561.6</v>
      </c>
      <c r="BU713" t="s">
        <v>44</v>
      </c>
      <c r="BV713" t="s">
        <v>72</v>
      </c>
      <c r="BW713" t="s">
        <v>71</v>
      </c>
      <c r="BX713" s="2">
        <v>42019</v>
      </c>
      <c r="BY713" s="2">
        <v>44940</v>
      </c>
      <c r="BZ713" t="s">
        <v>24</v>
      </c>
      <c r="CA713" t="s">
        <v>357</v>
      </c>
      <c r="CB713" s="5" t="s">
        <v>208</v>
      </c>
      <c r="CC713" s="6" t="s">
        <v>208</v>
      </c>
      <c r="CD713">
        <f t="shared" si="10"/>
        <v>8</v>
      </c>
    </row>
    <row r="714" spans="63:82">
      <c r="BK714" s="1">
        <v>42461</v>
      </c>
      <c r="BL714" t="s">
        <v>69</v>
      </c>
      <c r="BM714">
        <v>2</v>
      </c>
      <c r="BN714" t="s">
        <v>120</v>
      </c>
      <c r="BO714" s="4">
        <v>350280.82799999998</v>
      </c>
      <c r="BP714" s="4">
        <v>62034.734638800001</v>
      </c>
      <c r="BQ714" s="3">
        <v>0.17710000000000001</v>
      </c>
      <c r="BR714" s="7">
        <v>212.2914109090909</v>
      </c>
      <c r="BS714" s="4">
        <v>37.596808871999997</v>
      </c>
      <c r="BT714">
        <v>1650</v>
      </c>
      <c r="BU714" t="s">
        <v>44</v>
      </c>
      <c r="BV714" t="s">
        <v>72</v>
      </c>
      <c r="BW714" t="s">
        <v>71</v>
      </c>
      <c r="BX714" s="2">
        <v>41261</v>
      </c>
      <c r="BY714" s="2">
        <v>44332</v>
      </c>
      <c r="BZ714" t="s">
        <v>39</v>
      </c>
      <c r="CA714" t="s">
        <v>78</v>
      </c>
      <c r="CB714" s="5" t="s">
        <v>78</v>
      </c>
      <c r="CC714" s="6" t="s">
        <v>9</v>
      </c>
      <c r="CD714">
        <f t="shared" si="10"/>
        <v>8.4</v>
      </c>
    </row>
    <row r="715" spans="63:82">
      <c r="BK715" s="1">
        <v>42491</v>
      </c>
      <c r="BL715" t="s">
        <v>69</v>
      </c>
      <c r="BM715">
        <v>2</v>
      </c>
      <c r="BN715" t="s">
        <v>70</v>
      </c>
      <c r="BO715" s="4">
        <v>1446188.4</v>
      </c>
      <c r="BP715" s="4">
        <v>132470.85743999999</v>
      </c>
      <c r="BQ715" s="3">
        <v>9.1600000000000001E-2</v>
      </c>
      <c r="BR715" s="7">
        <v>1200.3555776892431</v>
      </c>
      <c r="BS715" s="4">
        <v>109.95257091633466</v>
      </c>
      <c r="BT715">
        <v>1204.8</v>
      </c>
      <c r="BU715" t="s">
        <v>44</v>
      </c>
      <c r="BV715" t="s">
        <v>72</v>
      </c>
      <c r="BW715" t="s">
        <v>71</v>
      </c>
      <c r="BX715" s="2">
        <v>41270</v>
      </c>
      <c r="BY715" s="2">
        <v>44325</v>
      </c>
      <c r="BZ715" t="s">
        <v>18</v>
      </c>
      <c r="CA715" t="s">
        <v>391</v>
      </c>
      <c r="CB715" s="5" t="s">
        <v>42</v>
      </c>
      <c r="CC715" s="6" t="s">
        <v>42</v>
      </c>
      <c r="CD715">
        <f t="shared" si="10"/>
        <v>8.4</v>
      </c>
    </row>
    <row r="716" spans="63:82">
      <c r="BK716" s="1">
        <v>42491</v>
      </c>
      <c r="BL716" t="s">
        <v>69</v>
      </c>
      <c r="BM716">
        <v>2</v>
      </c>
      <c r="BN716" t="s">
        <v>73</v>
      </c>
      <c r="BO716" s="4">
        <v>1039736.3999999999</v>
      </c>
      <c r="BP716" s="4">
        <v>98463.037080000009</v>
      </c>
      <c r="BQ716" s="3">
        <v>9.470000000000002E-2</v>
      </c>
      <c r="BR716" s="7">
        <v>1216.9199438202247</v>
      </c>
      <c r="BS716" s="4">
        <v>115.24231867977529</v>
      </c>
      <c r="BT716">
        <v>854.4</v>
      </c>
      <c r="BU716" t="s">
        <v>44</v>
      </c>
      <c r="BV716" t="s">
        <v>72</v>
      </c>
      <c r="BW716" t="s">
        <v>71</v>
      </c>
      <c r="BX716" s="2">
        <v>41286</v>
      </c>
      <c r="BY716" s="2">
        <v>44325</v>
      </c>
      <c r="BZ716" t="s">
        <v>18</v>
      </c>
      <c r="CA716" t="s">
        <v>408</v>
      </c>
      <c r="CB716" s="5" t="s">
        <v>42</v>
      </c>
      <c r="CC716" s="6" t="s">
        <v>123</v>
      </c>
      <c r="CD716">
        <f t="shared" si="10"/>
        <v>8.3000000000000007</v>
      </c>
    </row>
    <row r="717" spans="63:82">
      <c r="BK717" s="1">
        <v>42491</v>
      </c>
      <c r="BL717" t="s">
        <v>69</v>
      </c>
      <c r="BM717">
        <v>2</v>
      </c>
      <c r="BN717" t="s">
        <v>95</v>
      </c>
      <c r="BO717" s="4">
        <v>980253.6</v>
      </c>
      <c r="BP717" s="4">
        <v>224576.09975999998</v>
      </c>
      <c r="BQ717" s="3">
        <v>0.2291</v>
      </c>
      <c r="BR717" s="7">
        <v>631.76952822892497</v>
      </c>
      <c r="BS717" s="4">
        <v>144.73839891724671</v>
      </c>
      <c r="BT717">
        <v>1551.6</v>
      </c>
      <c r="BU717" t="s">
        <v>41</v>
      </c>
      <c r="BV717" t="s">
        <v>95</v>
      </c>
      <c r="BW717" t="s">
        <v>41</v>
      </c>
      <c r="BX717" s="2">
        <v>41338</v>
      </c>
      <c r="BY717" s="2">
        <v>44349</v>
      </c>
      <c r="BZ717" t="s">
        <v>24</v>
      </c>
      <c r="CA717" t="s">
        <v>25</v>
      </c>
      <c r="CB717" s="5" t="s">
        <v>25</v>
      </c>
      <c r="CC717" s="6" t="s">
        <v>9</v>
      </c>
      <c r="CD717">
        <f t="shared" si="10"/>
        <v>8.1999999999999993</v>
      </c>
    </row>
    <row r="718" spans="63:82">
      <c r="BK718" s="1">
        <v>42491</v>
      </c>
      <c r="BL718" t="s">
        <v>69</v>
      </c>
      <c r="BM718">
        <v>2</v>
      </c>
      <c r="BN718" t="s">
        <v>293</v>
      </c>
      <c r="BO718" s="4">
        <v>1082720.3999999999</v>
      </c>
      <c r="BP718" s="4">
        <v>95712.483359999998</v>
      </c>
      <c r="BQ718" s="3">
        <v>8.8400000000000006E-2</v>
      </c>
      <c r="BR718" s="7">
        <v>927.30421377183961</v>
      </c>
      <c r="BS718" s="4">
        <v>81.973692497430633</v>
      </c>
      <c r="BT718">
        <v>1167.5999999999999</v>
      </c>
      <c r="BU718" t="s">
        <v>44</v>
      </c>
      <c r="BV718" t="s">
        <v>72</v>
      </c>
      <c r="BW718" t="s">
        <v>71</v>
      </c>
      <c r="BX718" s="2">
        <v>41446</v>
      </c>
      <c r="BY718" s="2">
        <v>44487</v>
      </c>
      <c r="BZ718" t="s">
        <v>18</v>
      </c>
      <c r="CA718" t="s">
        <v>475</v>
      </c>
      <c r="CB718" s="5" t="s">
        <v>475</v>
      </c>
      <c r="CC718" s="6" t="s">
        <v>9</v>
      </c>
      <c r="CD718">
        <f t="shared" si="10"/>
        <v>8.3000000000000007</v>
      </c>
    </row>
    <row r="719" spans="63:82">
      <c r="BK719" s="1">
        <v>42491</v>
      </c>
      <c r="BL719" t="s">
        <v>69</v>
      </c>
      <c r="BM719">
        <v>2</v>
      </c>
      <c r="BN719" t="s">
        <v>296</v>
      </c>
      <c r="BO719" s="4">
        <v>1946527.2</v>
      </c>
      <c r="BP719" s="4">
        <v>97326.36</v>
      </c>
      <c r="BQ719" s="3">
        <v>0.05</v>
      </c>
      <c r="BR719" s="7">
        <v>3645.1820224719099</v>
      </c>
      <c r="BS719" s="4">
        <v>182.25910112359551</v>
      </c>
      <c r="BT719">
        <v>534</v>
      </c>
      <c r="BU719" t="s">
        <v>44</v>
      </c>
      <c r="BV719" t="s">
        <v>72</v>
      </c>
      <c r="BW719" t="s">
        <v>71</v>
      </c>
      <c r="BX719" s="2">
        <v>41514</v>
      </c>
      <c r="BY719" s="2">
        <v>44525</v>
      </c>
      <c r="BZ719" t="s">
        <v>18</v>
      </c>
      <c r="CA719" t="s">
        <v>208</v>
      </c>
      <c r="CB719" s="5" t="s">
        <v>208</v>
      </c>
      <c r="CC719" s="6" t="s">
        <v>9</v>
      </c>
      <c r="CD719">
        <f t="shared" si="10"/>
        <v>8.1999999999999993</v>
      </c>
    </row>
    <row r="720" spans="63:82">
      <c r="BK720" s="1">
        <v>42491</v>
      </c>
      <c r="BL720" t="s">
        <v>69</v>
      </c>
      <c r="BM720">
        <v>2</v>
      </c>
      <c r="BN720" t="s">
        <v>306</v>
      </c>
      <c r="BO720" s="4">
        <v>932898</v>
      </c>
      <c r="BP720" s="4">
        <v>55787.3004</v>
      </c>
      <c r="BQ720" s="3">
        <v>5.9799999999999999E-2</v>
      </c>
      <c r="BR720" s="7">
        <v>1671.8602150537633</v>
      </c>
      <c r="BS720" s="4">
        <v>99.977240860215048</v>
      </c>
      <c r="BT720">
        <v>558</v>
      </c>
      <c r="BU720" t="s">
        <v>44</v>
      </c>
      <c r="BV720" t="s">
        <v>72</v>
      </c>
      <c r="BW720" t="s">
        <v>71</v>
      </c>
      <c r="BX720" s="2">
        <v>41567</v>
      </c>
      <c r="BY720" s="2">
        <v>44578</v>
      </c>
      <c r="BZ720" t="s">
        <v>18</v>
      </c>
      <c r="CA720" t="s">
        <v>208</v>
      </c>
      <c r="CB720" s="5" t="s">
        <v>208</v>
      </c>
      <c r="CC720" s="6" t="s">
        <v>9</v>
      </c>
      <c r="CD720">
        <f t="shared" si="10"/>
        <v>8.1999999999999993</v>
      </c>
    </row>
    <row r="721" spans="63:82">
      <c r="BK721" s="1">
        <v>42491</v>
      </c>
      <c r="BL721" t="s">
        <v>69</v>
      </c>
      <c r="BM721">
        <v>2</v>
      </c>
      <c r="BN721" t="s">
        <v>118</v>
      </c>
      <c r="BO721" s="4">
        <v>419901.6</v>
      </c>
      <c r="BP721" s="4">
        <v>54083.326079999999</v>
      </c>
      <c r="BQ721" s="3">
        <v>0.1288</v>
      </c>
      <c r="BR721" s="7">
        <v>883.63131313131305</v>
      </c>
      <c r="BS721" s="4">
        <v>113.81171313131313</v>
      </c>
      <c r="BT721">
        <v>475.2</v>
      </c>
      <c r="BU721" t="s">
        <v>44</v>
      </c>
      <c r="BV721" t="s">
        <v>72</v>
      </c>
      <c r="BW721" t="s">
        <v>71</v>
      </c>
      <c r="BX721" s="2">
        <v>41332</v>
      </c>
      <c r="BY721" s="2">
        <v>44325</v>
      </c>
      <c r="BZ721" t="s">
        <v>24</v>
      </c>
      <c r="CA721" t="s">
        <v>408</v>
      </c>
      <c r="CB721" s="5" t="s">
        <v>42</v>
      </c>
      <c r="CC721" s="6" t="s">
        <v>123</v>
      </c>
      <c r="CD721">
        <f t="shared" si="10"/>
        <v>8.1999999999999993</v>
      </c>
    </row>
    <row r="722" spans="63:82">
      <c r="BK722" s="1">
        <v>42491</v>
      </c>
      <c r="BL722" t="s">
        <v>69</v>
      </c>
      <c r="BM722">
        <v>2</v>
      </c>
      <c r="BN722" t="s">
        <v>376</v>
      </c>
      <c r="BO722" s="4">
        <v>1971064.6919999998</v>
      </c>
      <c r="BP722" s="4">
        <v>117672.56211239997</v>
      </c>
      <c r="BQ722" s="3">
        <v>5.9699999999999989E-2</v>
      </c>
      <c r="BR722" s="7">
        <v>3509.7305769230766</v>
      </c>
      <c r="BS722" s="4">
        <v>209.53091544230764</v>
      </c>
      <c r="BT722">
        <v>561.6</v>
      </c>
      <c r="BU722" t="s">
        <v>44</v>
      </c>
      <c r="BV722" t="s">
        <v>72</v>
      </c>
      <c r="BW722" t="s">
        <v>71</v>
      </c>
      <c r="BX722" s="2">
        <v>42019</v>
      </c>
      <c r="BY722" s="2">
        <v>44940</v>
      </c>
      <c r="BZ722" t="s">
        <v>24</v>
      </c>
      <c r="CA722" t="s">
        <v>208</v>
      </c>
      <c r="CB722" s="5" t="s">
        <v>208</v>
      </c>
      <c r="CC722" s="6" t="s">
        <v>9</v>
      </c>
      <c r="CD722">
        <f t="shared" ref="CD722:CD785" si="11">ROUND(INT(BY722-BX722)/365,1)</f>
        <v>8</v>
      </c>
    </row>
    <row r="723" spans="63:82">
      <c r="BK723" s="1">
        <v>42491</v>
      </c>
      <c r="BL723" t="s">
        <v>69</v>
      </c>
      <c r="BM723">
        <v>2</v>
      </c>
      <c r="BN723" t="s">
        <v>120</v>
      </c>
      <c r="BO723" s="4">
        <v>381130.8</v>
      </c>
      <c r="BP723" s="4">
        <v>63877.52208000001</v>
      </c>
      <c r="BQ723" s="3">
        <v>0.16760000000000003</v>
      </c>
      <c r="BR723" s="7">
        <v>230.98836363636363</v>
      </c>
      <c r="BS723" s="4">
        <v>38.713649745454553</v>
      </c>
      <c r="BT723">
        <v>1650</v>
      </c>
      <c r="BU723" t="s">
        <v>44</v>
      </c>
      <c r="BV723" t="s">
        <v>72</v>
      </c>
      <c r="BW723" t="s">
        <v>71</v>
      </c>
      <c r="BX723" s="2">
        <v>41261</v>
      </c>
      <c r="BY723" s="2">
        <v>44332</v>
      </c>
      <c r="BZ723" t="s">
        <v>39</v>
      </c>
      <c r="CA723" t="s">
        <v>403</v>
      </c>
      <c r="CB723" s="5" t="s">
        <v>78</v>
      </c>
      <c r="CC723" s="6" t="s">
        <v>42</v>
      </c>
      <c r="CD723">
        <f t="shared" si="11"/>
        <v>8.4</v>
      </c>
    </row>
    <row r="724" spans="63:82">
      <c r="BK724" s="1">
        <v>42522</v>
      </c>
      <c r="BL724" t="s">
        <v>69</v>
      </c>
      <c r="BM724">
        <v>2</v>
      </c>
      <c r="BN724" t="s">
        <v>70</v>
      </c>
      <c r="BO724" s="4">
        <v>1451390.4</v>
      </c>
      <c r="BP724" s="4">
        <v>132511.94352</v>
      </c>
      <c r="BQ724" s="3">
        <v>9.1300000000000006E-2</v>
      </c>
      <c r="BR724" s="7">
        <v>1204.6733067729083</v>
      </c>
      <c r="BS724" s="4">
        <v>109.98667290836654</v>
      </c>
      <c r="BT724">
        <v>1204.8</v>
      </c>
      <c r="BU724" t="s">
        <v>44</v>
      </c>
      <c r="BV724" t="s">
        <v>72</v>
      </c>
      <c r="BW724" t="s">
        <v>71</v>
      </c>
      <c r="BX724" s="2">
        <v>41270</v>
      </c>
      <c r="BY724" s="2">
        <v>44325</v>
      </c>
      <c r="BZ724" t="s">
        <v>18</v>
      </c>
      <c r="CA724">
        <v>0.08</v>
      </c>
      <c r="CB724" s="5">
        <v>0.08</v>
      </c>
      <c r="CC724" s="6" t="s">
        <v>9</v>
      </c>
      <c r="CD724">
        <f t="shared" si="11"/>
        <v>8.4</v>
      </c>
    </row>
    <row r="725" spans="63:82">
      <c r="BK725" s="1">
        <v>42522</v>
      </c>
      <c r="BL725" t="s">
        <v>69</v>
      </c>
      <c r="BM725">
        <v>2</v>
      </c>
      <c r="BN725" t="s">
        <v>73</v>
      </c>
      <c r="BO725" s="4">
        <v>981877.2</v>
      </c>
      <c r="BP725" s="4">
        <v>98285.907720000003</v>
      </c>
      <c r="BQ725" s="3">
        <v>0.10010000000000001</v>
      </c>
      <c r="BR725" s="7">
        <v>1149.2008426966293</v>
      </c>
      <c r="BS725" s="4">
        <v>115.03500435393259</v>
      </c>
      <c r="BT725">
        <v>854.4</v>
      </c>
      <c r="BU725" t="s">
        <v>44</v>
      </c>
      <c r="BV725" t="s">
        <v>72</v>
      </c>
      <c r="BW725" t="s">
        <v>71</v>
      </c>
      <c r="BX725" s="2">
        <v>41286</v>
      </c>
      <c r="BY725" s="2">
        <v>44325</v>
      </c>
      <c r="BZ725" t="s">
        <v>18</v>
      </c>
      <c r="CA725">
        <v>0.09</v>
      </c>
      <c r="CB725" s="5">
        <v>0.09</v>
      </c>
      <c r="CC725" s="6" t="s">
        <v>9</v>
      </c>
      <c r="CD725">
        <f t="shared" si="11"/>
        <v>8.3000000000000007</v>
      </c>
    </row>
    <row r="726" spans="63:82">
      <c r="BK726" s="1">
        <v>42522</v>
      </c>
      <c r="BL726" t="s">
        <v>69</v>
      </c>
      <c r="BM726">
        <v>2</v>
      </c>
      <c r="BN726" t="s">
        <v>95</v>
      </c>
      <c r="BO726" s="4">
        <v>1025420.3999999999</v>
      </c>
      <c r="BP726" s="4">
        <v>231437.38428000003</v>
      </c>
      <c r="BQ726" s="3">
        <v>0.22570000000000004</v>
      </c>
      <c r="BR726" s="7">
        <v>660.87935034802786</v>
      </c>
      <c r="BS726" s="4">
        <v>149.16046937354992</v>
      </c>
      <c r="BT726">
        <v>1551.6</v>
      </c>
      <c r="BU726" t="s">
        <v>41</v>
      </c>
      <c r="BV726" t="s">
        <v>95</v>
      </c>
      <c r="BW726" t="s">
        <v>41</v>
      </c>
      <c r="BX726" s="2">
        <v>41338</v>
      </c>
      <c r="BY726" s="2">
        <v>44349</v>
      </c>
      <c r="BZ726" t="s">
        <v>24</v>
      </c>
      <c r="CA726" t="s">
        <v>396</v>
      </c>
      <c r="CB726" s="5" t="s">
        <v>25</v>
      </c>
      <c r="CC726" s="6" t="s">
        <v>25</v>
      </c>
      <c r="CD726">
        <f t="shared" si="11"/>
        <v>8.1999999999999993</v>
      </c>
    </row>
    <row r="727" spans="63:82">
      <c r="BK727" s="1">
        <v>42522</v>
      </c>
      <c r="BL727" t="s">
        <v>69</v>
      </c>
      <c r="BM727">
        <v>2</v>
      </c>
      <c r="BN727" t="s">
        <v>118</v>
      </c>
      <c r="BO727" s="4">
        <v>384658.39200000005</v>
      </c>
      <c r="BP727" s="4">
        <v>54659.957503200007</v>
      </c>
      <c r="BQ727" s="3">
        <v>0.1421</v>
      </c>
      <c r="BR727" s="7">
        <v>809.46631313131331</v>
      </c>
      <c r="BS727" s="4">
        <v>115.02516309595961</v>
      </c>
      <c r="BT727">
        <v>475.2</v>
      </c>
      <c r="BU727" t="s">
        <v>44</v>
      </c>
      <c r="BV727" t="s">
        <v>72</v>
      </c>
      <c r="BW727" t="s">
        <v>71</v>
      </c>
      <c r="BX727" s="2">
        <v>41332</v>
      </c>
      <c r="BY727" s="2">
        <v>44325</v>
      </c>
      <c r="BZ727" t="s">
        <v>24</v>
      </c>
      <c r="CA727">
        <v>0.09</v>
      </c>
      <c r="CB727" s="5">
        <v>0.09</v>
      </c>
      <c r="CC727" s="6" t="s">
        <v>9</v>
      </c>
      <c r="CD727">
        <f t="shared" si="11"/>
        <v>8.1999999999999993</v>
      </c>
    </row>
    <row r="728" spans="63:82">
      <c r="BK728" s="1">
        <v>42522</v>
      </c>
      <c r="BL728" t="s">
        <v>69</v>
      </c>
      <c r="BM728">
        <v>2</v>
      </c>
      <c r="BN728" t="s">
        <v>120</v>
      </c>
      <c r="BO728" s="4">
        <v>383020.25999999995</v>
      </c>
      <c r="BP728" s="4">
        <v>65036.840147999996</v>
      </c>
      <c r="BQ728" s="3">
        <v>0.16980000000000001</v>
      </c>
      <c r="BR728" s="7">
        <v>232.13349090909088</v>
      </c>
      <c r="BS728" s="4">
        <v>39.416266756363633</v>
      </c>
      <c r="BT728">
        <v>1650</v>
      </c>
      <c r="BU728" t="s">
        <v>44</v>
      </c>
      <c r="BV728" t="s">
        <v>72</v>
      </c>
      <c r="BW728" t="s">
        <v>71</v>
      </c>
      <c r="BX728" s="2">
        <v>41261</v>
      </c>
      <c r="BY728" s="2">
        <v>44332</v>
      </c>
      <c r="BZ728" t="s">
        <v>39</v>
      </c>
      <c r="CA728">
        <v>0.08</v>
      </c>
      <c r="CB728" s="5">
        <v>0.08</v>
      </c>
      <c r="CC728" s="6" t="s">
        <v>9</v>
      </c>
      <c r="CD728">
        <f t="shared" si="11"/>
        <v>8.4</v>
      </c>
    </row>
    <row r="729" spans="63:82">
      <c r="BK729" s="1">
        <v>42522</v>
      </c>
      <c r="BL729" t="s">
        <v>69</v>
      </c>
      <c r="BM729">
        <v>2</v>
      </c>
      <c r="BN729" t="s">
        <v>293</v>
      </c>
      <c r="BO729" s="4">
        <v>982243.2</v>
      </c>
      <c r="BP729" s="4">
        <v>95768.712000000014</v>
      </c>
      <c r="BQ729" s="3">
        <v>9.7500000000000017E-2</v>
      </c>
      <c r="BR729" s="7">
        <v>841.24974306269269</v>
      </c>
      <c r="BS729" s="4">
        <v>82.021849948612555</v>
      </c>
      <c r="BT729">
        <v>1167.5999999999999</v>
      </c>
      <c r="BU729" t="s">
        <v>44</v>
      </c>
      <c r="BV729" t="s">
        <v>72</v>
      </c>
      <c r="BW729" t="s">
        <v>71</v>
      </c>
      <c r="BX729" s="2">
        <v>41446</v>
      </c>
      <c r="BY729" s="2">
        <v>44487</v>
      </c>
      <c r="BZ729" t="s">
        <v>18</v>
      </c>
      <c r="CA729">
        <v>0.04</v>
      </c>
      <c r="CB729" s="5">
        <v>0.04</v>
      </c>
      <c r="CC729" s="6" t="s">
        <v>9</v>
      </c>
      <c r="CD729">
        <f t="shared" si="11"/>
        <v>8.3000000000000007</v>
      </c>
    </row>
    <row r="730" spans="63:82">
      <c r="BK730" s="1">
        <v>42522</v>
      </c>
      <c r="BL730" t="s">
        <v>69</v>
      </c>
      <c r="BM730">
        <v>2</v>
      </c>
      <c r="BN730" t="s">
        <v>296</v>
      </c>
      <c r="BO730" s="4">
        <v>2013885.5999999999</v>
      </c>
      <c r="BP730" s="4">
        <v>100694.28000000001</v>
      </c>
      <c r="BQ730" s="3">
        <v>5.000000000000001E-2</v>
      </c>
      <c r="BR730" s="7">
        <v>3771.3213483146064</v>
      </c>
      <c r="BS730" s="4">
        <v>188.56606741573037</v>
      </c>
      <c r="BT730">
        <v>534</v>
      </c>
      <c r="BU730" t="s">
        <v>44</v>
      </c>
      <c r="BV730" t="s">
        <v>72</v>
      </c>
      <c r="BW730" t="s">
        <v>71</v>
      </c>
      <c r="BX730" s="2">
        <v>41514</v>
      </c>
      <c r="BY730" s="2">
        <v>44525</v>
      </c>
      <c r="BZ730" t="s">
        <v>18</v>
      </c>
      <c r="CA730">
        <v>0.05</v>
      </c>
      <c r="CB730" s="5">
        <v>0.05</v>
      </c>
      <c r="CC730" s="6" t="s">
        <v>9</v>
      </c>
      <c r="CD730">
        <f t="shared" si="11"/>
        <v>8.1999999999999993</v>
      </c>
    </row>
    <row r="731" spans="63:82">
      <c r="BK731" s="1">
        <v>42522</v>
      </c>
      <c r="BL731" t="s">
        <v>69</v>
      </c>
      <c r="BM731">
        <v>2</v>
      </c>
      <c r="BN731" t="s">
        <v>306</v>
      </c>
      <c r="BO731" s="4">
        <v>919374</v>
      </c>
      <c r="BP731" s="4">
        <v>55806.001800000005</v>
      </c>
      <c r="BQ731" s="3">
        <v>6.0700000000000004E-2</v>
      </c>
      <c r="BR731" s="7">
        <v>1647.6236559139784</v>
      </c>
      <c r="BS731" s="4">
        <v>100.0107559139785</v>
      </c>
      <c r="BT731">
        <v>558</v>
      </c>
      <c r="BU731" t="s">
        <v>44</v>
      </c>
      <c r="BV731" t="s">
        <v>72</v>
      </c>
      <c r="BW731" t="s">
        <v>71</v>
      </c>
      <c r="BX731" s="2">
        <v>41567</v>
      </c>
      <c r="BY731" s="2">
        <v>44578</v>
      </c>
      <c r="BZ731" t="s">
        <v>18</v>
      </c>
      <c r="CA731">
        <v>0.05</v>
      </c>
      <c r="CB731" s="5">
        <v>0.05</v>
      </c>
      <c r="CC731" s="6" t="s">
        <v>9</v>
      </c>
      <c r="CD731">
        <f t="shared" si="11"/>
        <v>8.1999999999999993</v>
      </c>
    </row>
    <row r="732" spans="63:82">
      <c r="BK732" s="1">
        <v>42522</v>
      </c>
      <c r="BL732" t="s">
        <v>69</v>
      </c>
      <c r="BM732">
        <v>2</v>
      </c>
      <c r="BN732" t="s">
        <v>376</v>
      </c>
      <c r="BO732" s="4">
        <v>2031357.1799999997</v>
      </c>
      <c r="BP732" s="4">
        <v>124522.19513399998</v>
      </c>
      <c r="BQ732" s="3">
        <v>6.13E-2</v>
      </c>
      <c r="BR732" s="7">
        <v>3617.0889957264949</v>
      </c>
      <c r="BS732" s="4">
        <v>221.72755543803413</v>
      </c>
      <c r="BT732">
        <v>561.6</v>
      </c>
      <c r="BU732" t="s">
        <v>44</v>
      </c>
      <c r="BV732" t="s">
        <v>72</v>
      </c>
      <c r="BW732" t="s">
        <v>71</v>
      </c>
      <c r="BX732" s="2">
        <v>42019</v>
      </c>
      <c r="BY732" s="2">
        <v>44940</v>
      </c>
      <c r="BZ732" t="s">
        <v>24</v>
      </c>
      <c r="CA732">
        <v>0.05</v>
      </c>
      <c r="CB732" s="5">
        <v>0.05</v>
      </c>
      <c r="CC732" s="6" t="s">
        <v>9</v>
      </c>
      <c r="CD732">
        <f t="shared" si="11"/>
        <v>8</v>
      </c>
    </row>
    <row r="733" spans="63:82">
      <c r="BK733" s="1">
        <v>42552</v>
      </c>
      <c r="BL733" t="s">
        <v>69</v>
      </c>
      <c r="BM733">
        <v>2</v>
      </c>
      <c r="BN733" t="s">
        <v>70</v>
      </c>
      <c r="BO733" s="4">
        <v>1707661.2</v>
      </c>
      <c r="BP733" s="4">
        <v>136612.89600000001</v>
      </c>
      <c r="BQ733" s="3">
        <v>0.08</v>
      </c>
      <c r="BR733" s="7">
        <v>1417.3814741035856</v>
      </c>
      <c r="BS733" s="4">
        <v>113.39051792828687</v>
      </c>
      <c r="BT733">
        <v>1204.8</v>
      </c>
      <c r="BU733" t="s">
        <v>44</v>
      </c>
      <c r="BV733" t="s">
        <v>72</v>
      </c>
      <c r="BW733" t="s">
        <v>71</v>
      </c>
      <c r="BX733" s="2">
        <v>41270</v>
      </c>
      <c r="BY733" s="2">
        <v>44325</v>
      </c>
      <c r="BZ733" t="s">
        <v>18</v>
      </c>
      <c r="CA733" t="s">
        <v>42</v>
      </c>
      <c r="CB733" s="5" t="s">
        <v>42</v>
      </c>
      <c r="CC733" s="6" t="s">
        <v>9</v>
      </c>
      <c r="CD733">
        <f t="shared" si="11"/>
        <v>8.4</v>
      </c>
    </row>
    <row r="734" spans="63:82">
      <c r="BK734" s="1">
        <v>42552</v>
      </c>
      <c r="BL734" t="s">
        <v>69</v>
      </c>
      <c r="BM734">
        <v>2</v>
      </c>
      <c r="BN734" t="s">
        <v>73</v>
      </c>
      <c r="BO734" s="4">
        <v>1221483.5999999999</v>
      </c>
      <c r="BP734" s="4">
        <v>103826.106</v>
      </c>
      <c r="BQ734" s="3">
        <v>8.5000000000000006E-2</v>
      </c>
      <c r="BR734" s="7">
        <v>1429.6390449438202</v>
      </c>
      <c r="BS734" s="4">
        <v>121.51931882022473</v>
      </c>
      <c r="BT734">
        <v>854.4</v>
      </c>
      <c r="BU734" t="s">
        <v>44</v>
      </c>
      <c r="BV734" t="s">
        <v>72</v>
      </c>
      <c r="BW734" t="s">
        <v>71</v>
      </c>
      <c r="BX734" s="2">
        <v>41286</v>
      </c>
      <c r="BY734" s="2">
        <v>44325</v>
      </c>
      <c r="BZ734" t="s">
        <v>18</v>
      </c>
      <c r="CA734" t="s">
        <v>123</v>
      </c>
      <c r="CB734" s="5" t="s">
        <v>123</v>
      </c>
      <c r="CC734" s="6" t="s">
        <v>9</v>
      </c>
      <c r="CD734">
        <f t="shared" si="11"/>
        <v>8.3000000000000007</v>
      </c>
    </row>
    <row r="735" spans="63:82">
      <c r="BK735" s="1">
        <v>42552</v>
      </c>
      <c r="BL735" t="s">
        <v>69</v>
      </c>
      <c r="BM735">
        <v>2</v>
      </c>
      <c r="BN735" t="s">
        <v>95</v>
      </c>
      <c r="BO735" s="4">
        <v>854616</v>
      </c>
      <c r="BP735" s="4">
        <v>205791.53280000002</v>
      </c>
      <c r="BQ735" s="3">
        <v>0.24080000000000001</v>
      </c>
      <c r="BR735" s="7">
        <v>550.79659706109828</v>
      </c>
      <c r="BS735" s="4">
        <v>132.63182057231248</v>
      </c>
      <c r="BT735">
        <v>1551.6</v>
      </c>
      <c r="BU735" t="s">
        <v>41</v>
      </c>
      <c r="BV735" t="s">
        <v>95</v>
      </c>
      <c r="BW735" t="s">
        <v>41</v>
      </c>
      <c r="BX735" s="2">
        <v>41338</v>
      </c>
      <c r="BY735" s="2">
        <v>44349</v>
      </c>
      <c r="BZ735" t="s">
        <v>24</v>
      </c>
      <c r="CA735" t="s">
        <v>25</v>
      </c>
      <c r="CB735" s="5" t="s">
        <v>25</v>
      </c>
      <c r="CC735" s="6" t="s">
        <v>9</v>
      </c>
      <c r="CD735">
        <f t="shared" si="11"/>
        <v>8.1999999999999993</v>
      </c>
    </row>
    <row r="736" spans="63:82">
      <c r="BK736" s="1">
        <v>42552</v>
      </c>
      <c r="BL736" t="s">
        <v>69</v>
      </c>
      <c r="BM736">
        <v>2</v>
      </c>
      <c r="BN736" t="s">
        <v>118</v>
      </c>
      <c r="BO736" s="4">
        <v>395839.28399999999</v>
      </c>
      <c r="BP736" s="4">
        <v>54665.405120400006</v>
      </c>
      <c r="BQ736" s="3">
        <v>0.13810000000000003</v>
      </c>
      <c r="BR736" s="7">
        <v>832.99512626262629</v>
      </c>
      <c r="BS736" s="4">
        <v>115.0366269368687</v>
      </c>
      <c r="BT736">
        <v>475.2</v>
      </c>
      <c r="BU736" t="s">
        <v>44</v>
      </c>
      <c r="BV736" t="s">
        <v>72</v>
      </c>
      <c r="BW736" t="s">
        <v>71</v>
      </c>
      <c r="BX736" s="2">
        <v>41332</v>
      </c>
      <c r="BY736" s="2">
        <v>44325</v>
      </c>
      <c r="BZ736" t="s">
        <v>24</v>
      </c>
      <c r="CA736" t="s">
        <v>123</v>
      </c>
      <c r="CB736" s="5" t="s">
        <v>123</v>
      </c>
      <c r="CC736" s="6" t="s">
        <v>9</v>
      </c>
      <c r="CD736">
        <f t="shared" si="11"/>
        <v>8.1999999999999993</v>
      </c>
    </row>
    <row r="737" spans="63:82">
      <c r="BK737" s="1">
        <v>42552</v>
      </c>
      <c r="BL737" t="s">
        <v>69</v>
      </c>
      <c r="BM737">
        <v>2</v>
      </c>
      <c r="BN737" t="s">
        <v>120</v>
      </c>
      <c r="BO737" s="4">
        <v>487678.11599999998</v>
      </c>
      <c r="BP737" s="4">
        <v>72859.110530399994</v>
      </c>
      <c r="BQ737" s="3">
        <v>0.14940000000000001</v>
      </c>
      <c r="BR737" s="7">
        <v>295.56249454545451</v>
      </c>
      <c r="BS737" s="4">
        <v>44.157036685090908</v>
      </c>
      <c r="BT737">
        <v>1650</v>
      </c>
      <c r="BU737" t="s">
        <v>44</v>
      </c>
      <c r="BV737" t="s">
        <v>72</v>
      </c>
      <c r="BW737" t="s">
        <v>71</v>
      </c>
      <c r="BX737" s="2">
        <v>41261</v>
      </c>
      <c r="BY737" s="2">
        <v>44332</v>
      </c>
      <c r="BZ737" t="s">
        <v>39</v>
      </c>
      <c r="CA737" t="s">
        <v>42</v>
      </c>
      <c r="CB737" s="5" t="s">
        <v>42</v>
      </c>
      <c r="CC737" s="6" t="s">
        <v>9</v>
      </c>
      <c r="CD737">
        <f t="shared" si="11"/>
        <v>8.4</v>
      </c>
    </row>
    <row r="738" spans="63:82">
      <c r="BK738" s="1">
        <v>42552</v>
      </c>
      <c r="BL738" t="s">
        <v>69</v>
      </c>
      <c r="BM738">
        <v>2</v>
      </c>
      <c r="BN738" t="s">
        <v>293</v>
      </c>
      <c r="BO738" s="4">
        <v>1096180.8</v>
      </c>
      <c r="BP738" s="4">
        <v>95696.583839999992</v>
      </c>
      <c r="BQ738" s="3">
        <v>8.7299999999999989E-2</v>
      </c>
      <c r="BR738" s="7">
        <v>938.83247687564244</v>
      </c>
      <c r="BS738" s="4">
        <v>81.960075231243579</v>
      </c>
      <c r="BT738">
        <v>1167.5999999999999</v>
      </c>
      <c r="BU738" t="s">
        <v>44</v>
      </c>
      <c r="BV738" t="s">
        <v>72</v>
      </c>
      <c r="BW738" t="s">
        <v>71</v>
      </c>
      <c r="BX738" s="2">
        <v>41446</v>
      </c>
      <c r="BY738" s="2">
        <v>44487</v>
      </c>
      <c r="BZ738" t="s">
        <v>18</v>
      </c>
      <c r="CA738" t="s">
        <v>475</v>
      </c>
      <c r="CB738" s="5" t="s">
        <v>475</v>
      </c>
      <c r="CC738" s="6" t="s">
        <v>9</v>
      </c>
      <c r="CD738">
        <f t="shared" si="11"/>
        <v>8.3000000000000007</v>
      </c>
    </row>
    <row r="739" spans="63:82">
      <c r="BK739" s="1">
        <v>42552</v>
      </c>
      <c r="BL739" t="s">
        <v>69</v>
      </c>
      <c r="BM739">
        <v>2</v>
      </c>
      <c r="BN739" t="s">
        <v>296</v>
      </c>
      <c r="BO739" s="4">
        <v>2000560.7999999998</v>
      </c>
      <c r="BP739" s="4">
        <v>100028.04000000001</v>
      </c>
      <c r="BQ739" s="3">
        <v>5.000000000000001E-2</v>
      </c>
      <c r="BR739" s="7">
        <v>3746.3685393258424</v>
      </c>
      <c r="BS739" s="4">
        <v>187.31842696629215</v>
      </c>
      <c r="BT739">
        <v>534</v>
      </c>
      <c r="BU739" t="s">
        <v>44</v>
      </c>
      <c r="BV739" t="s">
        <v>72</v>
      </c>
      <c r="BW739" t="s">
        <v>71</v>
      </c>
      <c r="BX739" s="2">
        <v>41514</v>
      </c>
      <c r="BY739" s="2">
        <v>44525</v>
      </c>
      <c r="BZ739" t="s">
        <v>18</v>
      </c>
      <c r="CA739" t="s">
        <v>208</v>
      </c>
      <c r="CB739" s="5" t="s">
        <v>208</v>
      </c>
      <c r="CC739" s="6" t="s">
        <v>9</v>
      </c>
      <c r="CD739">
        <f t="shared" si="11"/>
        <v>8.1999999999999993</v>
      </c>
    </row>
    <row r="740" spans="63:82">
      <c r="BK740" s="1">
        <v>42552</v>
      </c>
      <c r="BL740" t="s">
        <v>69</v>
      </c>
      <c r="BM740">
        <v>2</v>
      </c>
      <c r="BN740" t="s">
        <v>306</v>
      </c>
      <c r="BO740" s="4">
        <v>988150.79999999993</v>
      </c>
      <c r="BP740" s="4">
        <v>55830.520199999999</v>
      </c>
      <c r="BQ740" s="3">
        <v>5.6500000000000002E-2</v>
      </c>
      <c r="BR740" s="7">
        <v>1770.879569892473</v>
      </c>
      <c r="BS740" s="4">
        <v>100.05469569892473</v>
      </c>
      <c r="BT740">
        <v>558</v>
      </c>
      <c r="BU740" t="s">
        <v>44</v>
      </c>
      <c r="BV740" t="s">
        <v>72</v>
      </c>
      <c r="BW740" t="s">
        <v>71</v>
      </c>
      <c r="BX740" s="2">
        <v>41567</v>
      </c>
      <c r="BY740" s="2">
        <v>44578</v>
      </c>
      <c r="BZ740" t="s">
        <v>18</v>
      </c>
      <c r="CA740" t="s">
        <v>208</v>
      </c>
      <c r="CB740" s="5" t="s">
        <v>208</v>
      </c>
      <c r="CC740" s="6" t="s">
        <v>9</v>
      </c>
      <c r="CD740">
        <f t="shared" si="11"/>
        <v>8.1999999999999993</v>
      </c>
    </row>
    <row r="741" spans="63:82">
      <c r="BK741" s="1">
        <v>42552</v>
      </c>
      <c r="BL741" t="s">
        <v>69</v>
      </c>
      <c r="BM741">
        <v>2</v>
      </c>
      <c r="BN741" t="s">
        <v>376</v>
      </c>
      <c r="BO741" s="4">
        <v>2362643.8199999998</v>
      </c>
      <c r="BP741" s="4">
        <v>141994.89358200002</v>
      </c>
      <c r="BQ741" s="3">
        <v>6.0100000000000015E-2</v>
      </c>
      <c r="BR741" s="7">
        <v>4206.9868589743583</v>
      </c>
      <c r="BS741" s="4">
        <v>252.83991022435899</v>
      </c>
      <c r="BT741">
        <v>561.6</v>
      </c>
      <c r="BU741" t="s">
        <v>44</v>
      </c>
      <c r="BV741" t="s">
        <v>72</v>
      </c>
      <c r="BW741" t="s">
        <v>71</v>
      </c>
      <c r="BX741" s="2">
        <v>42019</v>
      </c>
      <c r="BY741" s="2">
        <v>44940</v>
      </c>
      <c r="BZ741" t="s">
        <v>24</v>
      </c>
      <c r="CA741" t="s">
        <v>208</v>
      </c>
      <c r="CB741" s="5" t="s">
        <v>208</v>
      </c>
      <c r="CC741" s="6" t="s">
        <v>9</v>
      </c>
      <c r="CD741">
        <f t="shared" si="11"/>
        <v>8</v>
      </c>
    </row>
    <row r="742" spans="63:82">
      <c r="BK742" s="1">
        <v>42583</v>
      </c>
      <c r="BL742" t="s">
        <v>69</v>
      </c>
      <c r="BM742">
        <v>2</v>
      </c>
      <c r="BN742" t="s">
        <v>70</v>
      </c>
      <c r="BO742" s="4">
        <v>1415322</v>
      </c>
      <c r="BP742" s="4">
        <v>132474.13919999998</v>
      </c>
      <c r="BQ742" s="3">
        <v>9.3599999999999989E-2</v>
      </c>
      <c r="BR742" s="7">
        <v>1174.7360557768925</v>
      </c>
      <c r="BS742" s="4">
        <v>109.95529482071711</v>
      </c>
      <c r="BT742">
        <v>1204.8</v>
      </c>
      <c r="BU742" t="s">
        <v>44</v>
      </c>
      <c r="BV742" t="s">
        <v>72</v>
      </c>
      <c r="BW742" t="s">
        <v>71</v>
      </c>
      <c r="BX742" s="2">
        <v>41270</v>
      </c>
      <c r="BY742" s="2">
        <v>44325</v>
      </c>
      <c r="BZ742" t="s">
        <v>18</v>
      </c>
      <c r="CA742" t="s">
        <v>42</v>
      </c>
      <c r="CB742" s="5" t="s">
        <v>42</v>
      </c>
      <c r="CC742" s="6" t="s">
        <v>9</v>
      </c>
      <c r="CD742">
        <f t="shared" si="11"/>
        <v>8.4</v>
      </c>
    </row>
    <row r="743" spans="63:82">
      <c r="BK743" s="1">
        <v>42583</v>
      </c>
      <c r="BL743" t="s">
        <v>69</v>
      </c>
      <c r="BM743">
        <v>2</v>
      </c>
      <c r="BN743" t="s">
        <v>73</v>
      </c>
      <c r="BO743" s="4">
        <v>1039147.2</v>
      </c>
      <c r="BP743" s="4">
        <v>98303.325120000009</v>
      </c>
      <c r="BQ743" s="3">
        <v>9.4600000000000017E-2</v>
      </c>
      <c r="BR743" s="7">
        <v>1216.2303370786517</v>
      </c>
      <c r="BS743" s="4">
        <v>115.05538988764046</v>
      </c>
      <c r="BT743">
        <v>854.4</v>
      </c>
      <c r="BU743" t="s">
        <v>44</v>
      </c>
      <c r="BV743" t="s">
        <v>72</v>
      </c>
      <c r="BW743" t="s">
        <v>71</v>
      </c>
      <c r="BX743" s="2">
        <v>41286</v>
      </c>
      <c r="BY743" s="2">
        <v>44325</v>
      </c>
      <c r="BZ743" t="s">
        <v>18</v>
      </c>
      <c r="CA743" t="s">
        <v>123</v>
      </c>
      <c r="CB743" s="5" t="s">
        <v>123</v>
      </c>
      <c r="CC743" s="6" t="s">
        <v>9</v>
      </c>
      <c r="CD743">
        <f t="shared" si="11"/>
        <v>8.3000000000000007</v>
      </c>
    </row>
    <row r="744" spans="63:82">
      <c r="BK744" s="1">
        <v>42583</v>
      </c>
      <c r="BL744" t="s">
        <v>69</v>
      </c>
      <c r="BM744">
        <v>2</v>
      </c>
      <c r="BN744" t="s">
        <v>95</v>
      </c>
      <c r="BO744" s="4">
        <v>734256</v>
      </c>
      <c r="BP744" s="4">
        <v>187749.25919999997</v>
      </c>
      <c r="BQ744" s="3">
        <v>0.25569999999999998</v>
      </c>
      <c r="BR744" s="7">
        <v>473.2250580046404</v>
      </c>
      <c r="BS744" s="4">
        <v>121.00364733178652</v>
      </c>
      <c r="BT744">
        <v>1551.6</v>
      </c>
      <c r="BU744" t="s">
        <v>41</v>
      </c>
      <c r="BV744" t="s">
        <v>95</v>
      </c>
      <c r="BW744" t="s">
        <v>41</v>
      </c>
      <c r="BX744" s="2">
        <v>41338</v>
      </c>
      <c r="BY744" s="2">
        <v>44349</v>
      </c>
      <c r="BZ744" t="s">
        <v>24</v>
      </c>
      <c r="CA744" t="s">
        <v>25</v>
      </c>
      <c r="CB744" s="5" t="s">
        <v>25</v>
      </c>
      <c r="CC744" s="6" t="s">
        <v>9</v>
      </c>
      <c r="CD744">
        <f t="shared" si="11"/>
        <v>8.1999999999999993</v>
      </c>
    </row>
    <row r="745" spans="63:82">
      <c r="BK745" s="1">
        <v>42583</v>
      </c>
      <c r="BL745" t="s">
        <v>69</v>
      </c>
      <c r="BM745">
        <v>2</v>
      </c>
      <c r="BN745" t="s">
        <v>118</v>
      </c>
      <c r="BO745" s="4">
        <v>316502.54399999999</v>
      </c>
      <c r="BP745" s="4">
        <v>54659.989348800002</v>
      </c>
      <c r="BQ745" s="3">
        <v>0.17270000000000002</v>
      </c>
      <c r="BR745" s="7">
        <v>666.04070707070707</v>
      </c>
      <c r="BS745" s="4">
        <v>115.02523011111111</v>
      </c>
      <c r="BT745">
        <v>475.2</v>
      </c>
      <c r="BU745" t="s">
        <v>44</v>
      </c>
      <c r="BV745" t="s">
        <v>72</v>
      </c>
      <c r="BW745" t="s">
        <v>71</v>
      </c>
      <c r="BX745" s="2">
        <v>41332</v>
      </c>
      <c r="BY745" s="2">
        <v>44325</v>
      </c>
      <c r="BZ745" t="s">
        <v>24</v>
      </c>
      <c r="CA745" t="s">
        <v>123</v>
      </c>
      <c r="CB745" s="5" t="s">
        <v>123</v>
      </c>
      <c r="CC745" s="6" t="s">
        <v>9</v>
      </c>
      <c r="CD745">
        <f t="shared" si="11"/>
        <v>8.1999999999999993</v>
      </c>
    </row>
    <row r="746" spans="63:82">
      <c r="BK746" s="1">
        <v>42583</v>
      </c>
      <c r="BL746" t="s">
        <v>69</v>
      </c>
      <c r="BM746">
        <v>2</v>
      </c>
      <c r="BN746" t="s">
        <v>120</v>
      </c>
      <c r="BO746" s="4">
        <v>434471.72399999999</v>
      </c>
      <c r="BP746" s="4">
        <v>68863.768253999995</v>
      </c>
      <c r="BQ746" s="3">
        <v>0.1585</v>
      </c>
      <c r="BR746" s="7">
        <v>263.31619636363638</v>
      </c>
      <c r="BS746" s="4">
        <v>41.735617123636359</v>
      </c>
      <c r="BT746">
        <v>1650</v>
      </c>
      <c r="BU746" t="s">
        <v>44</v>
      </c>
      <c r="BV746" t="s">
        <v>72</v>
      </c>
      <c r="BW746" t="s">
        <v>71</v>
      </c>
      <c r="BX746" s="2">
        <v>41261</v>
      </c>
      <c r="BY746" s="2">
        <v>44332</v>
      </c>
      <c r="BZ746" t="s">
        <v>39</v>
      </c>
      <c r="CA746" t="s">
        <v>42</v>
      </c>
      <c r="CB746" s="5" t="s">
        <v>42</v>
      </c>
      <c r="CC746" s="6" t="s">
        <v>9</v>
      </c>
      <c r="CD746">
        <f t="shared" si="11"/>
        <v>8.4</v>
      </c>
    </row>
    <row r="747" spans="63:82">
      <c r="BK747" s="1">
        <v>42583</v>
      </c>
      <c r="BL747" t="s">
        <v>69</v>
      </c>
      <c r="BM747">
        <v>2</v>
      </c>
      <c r="BN747" t="s">
        <v>293</v>
      </c>
      <c r="BO747" s="4">
        <v>887331.6</v>
      </c>
      <c r="BP747" s="4">
        <v>95743.079640000011</v>
      </c>
      <c r="BQ747" s="3">
        <v>0.10790000000000001</v>
      </c>
      <c r="BR747" s="7">
        <v>759.96197327852008</v>
      </c>
      <c r="BS747" s="4">
        <v>81.999896916752334</v>
      </c>
      <c r="BT747">
        <v>1167.5999999999999</v>
      </c>
      <c r="BU747" t="s">
        <v>44</v>
      </c>
      <c r="BV747" t="s">
        <v>72</v>
      </c>
      <c r="BW747" t="s">
        <v>71</v>
      </c>
      <c r="BX747" s="2">
        <v>41446</v>
      </c>
      <c r="BY747" s="2">
        <v>44487</v>
      </c>
      <c r="BZ747" t="s">
        <v>18</v>
      </c>
      <c r="CA747" t="s">
        <v>475</v>
      </c>
      <c r="CB747" s="5" t="s">
        <v>475</v>
      </c>
      <c r="CC747" s="6" t="s">
        <v>9</v>
      </c>
      <c r="CD747">
        <f t="shared" si="11"/>
        <v>8.3000000000000007</v>
      </c>
    </row>
    <row r="748" spans="63:82">
      <c r="BK748" s="1">
        <v>42583</v>
      </c>
      <c r="BL748" t="s">
        <v>69</v>
      </c>
      <c r="BM748">
        <v>2</v>
      </c>
      <c r="BN748" t="s">
        <v>296</v>
      </c>
      <c r="BO748" s="4">
        <v>1806786</v>
      </c>
      <c r="BP748" s="4">
        <v>90339.3</v>
      </c>
      <c r="BQ748" s="3">
        <v>0.05</v>
      </c>
      <c r="BR748" s="7">
        <v>3383.4943820224721</v>
      </c>
      <c r="BS748" s="4">
        <v>169.1747191011236</v>
      </c>
      <c r="BT748">
        <v>534</v>
      </c>
      <c r="BU748" t="s">
        <v>44</v>
      </c>
      <c r="BV748" t="s">
        <v>72</v>
      </c>
      <c r="BW748" t="s">
        <v>71</v>
      </c>
      <c r="BX748" s="2">
        <v>41514</v>
      </c>
      <c r="BY748" s="2">
        <v>44525</v>
      </c>
      <c r="BZ748" t="s">
        <v>18</v>
      </c>
      <c r="CA748" t="s">
        <v>208</v>
      </c>
      <c r="CB748" s="5" t="s">
        <v>208</v>
      </c>
      <c r="CC748" s="6" t="s">
        <v>9</v>
      </c>
      <c r="CD748">
        <f t="shared" si="11"/>
        <v>8.1999999999999993</v>
      </c>
    </row>
    <row r="749" spans="63:82">
      <c r="BK749" s="1">
        <v>42583</v>
      </c>
      <c r="BL749" t="s">
        <v>69</v>
      </c>
      <c r="BM749">
        <v>2</v>
      </c>
      <c r="BN749" t="s">
        <v>306</v>
      </c>
      <c r="BO749" s="4">
        <v>862023.6</v>
      </c>
      <c r="BP749" s="4">
        <v>55772.926919999991</v>
      </c>
      <c r="BQ749" s="3">
        <v>6.4699999999999994E-2</v>
      </c>
      <c r="BR749" s="7">
        <v>1544.8451612903225</v>
      </c>
      <c r="BS749" s="4">
        <v>99.951481935483855</v>
      </c>
      <c r="BT749">
        <v>558</v>
      </c>
      <c r="BU749" t="s">
        <v>44</v>
      </c>
      <c r="BV749" t="s">
        <v>72</v>
      </c>
      <c r="BW749" t="s">
        <v>71</v>
      </c>
      <c r="BX749" s="2">
        <v>41567</v>
      </c>
      <c r="BY749" s="2">
        <v>44578</v>
      </c>
      <c r="BZ749" t="s">
        <v>18</v>
      </c>
      <c r="CA749" t="s">
        <v>208</v>
      </c>
      <c r="CB749" s="5" t="s">
        <v>208</v>
      </c>
      <c r="CC749" s="6" t="s">
        <v>9</v>
      </c>
      <c r="CD749">
        <f t="shared" si="11"/>
        <v>8.1999999999999993</v>
      </c>
    </row>
    <row r="750" spans="63:82">
      <c r="BK750" s="1">
        <v>42583</v>
      </c>
      <c r="BL750" t="s">
        <v>69</v>
      </c>
      <c r="BM750">
        <v>2</v>
      </c>
      <c r="BN750" t="s">
        <v>376</v>
      </c>
      <c r="BO750" s="4">
        <v>2144660.2200000002</v>
      </c>
      <c r="BP750" s="4">
        <v>130395.341376</v>
      </c>
      <c r="BQ750" s="3">
        <v>6.0799999999999993E-2</v>
      </c>
      <c r="BR750" s="7">
        <v>3818.8394230769231</v>
      </c>
      <c r="BS750" s="4">
        <v>232.18543692307691</v>
      </c>
      <c r="BT750">
        <v>561.6</v>
      </c>
      <c r="BU750" t="s">
        <v>44</v>
      </c>
      <c r="BV750" t="s">
        <v>72</v>
      </c>
      <c r="BW750" t="s">
        <v>71</v>
      </c>
      <c r="BX750" s="2">
        <v>42019</v>
      </c>
      <c r="BY750" s="2">
        <v>44940</v>
      </c>
      <c r="BZ750" t="s">
        <v>24</v>
      </c>
      <c r="CA750" t="s">
        <v>208</v>
      </c>
      <c r="CB750" s="5" t="s">
        <v>208</v>
      </c>
      <c r="CC750" s="6" t="s">
        <v>9</v>
      </c>
      <c r="CD750">
        <f t="shared" si="11"/>
        <v>8</v>
      </c>
    </row>
    <row r="751" spans="63:82">
      <c r="BK751" s="1">
        <v>42614</v>
      </c>
      <c r="BL751" t="s">
        <v>69</v>
      </c>
      <c r="BM751">
        <v>2</v>
      </c>
      <c r="BN751" t="s">
        <v>70</v>
      </c>
      <c r="BO751" s="4">
        <v>1109728.8</v>
      </c>
      <c r="BP751" s="4">
        <v>132501.61872</v>
      </c>
      <c r="BQ751" s="3">
        <v>0.11939999999999999</v>
      </c>
      <c r="BR751" s="7">
        <v>921.08964143426306</v>
      </c>
      <c r="BS751" s="4">
        <v>109.97810318725099</v>
      </c>
      <c r="BT751">
        <v>1204.8</v>
      </c>
      <c r="BU751" t="s">
        <v>44</v>
      </c>
      <c r="BV751" t="s">
        <v>72</v>
      </c>
      <c r="BW751" t="s">
        <v>71</v>
      </c>
      <c r="BX751" s="2">
        <v>41270</v>
      </c>
      <c r="BY751" s="2">
        <v>44325</v>
      </c>
      <c r="BZ751" t="s">
        <v>18</v>
      </c>
      <c r="CA751" t="s">
        <v>42</v>
      </c>
      <c r="CB751" s="5" t="s">
        <v>42</v>
      </c>
      <c r="CC751" s="6" t="s">
        <v>9</v>
      </c>
      <c r="CD751">
        <f t="shared" si="11"/>
        <v>8.4</v>
      </c>
    </row>
    <row r="752" spans="63:82">
      <c r="BK752" s="1">
        <v>42614</v>
      </c>
      <c r="BL752" t="s">
        <v>69</v>
      </c>
      <c r="BM752">
        <v>2</v>
      </c>
      <c r="BN752" t="s">
        <v>73</v>
      </c>
      <c r="BO752" s="4">
        <v>961250.39999999991</v>
      </c>
      <c r="BP752" s="4">
        <v>98239.790880000015</v>
      </c>
      <c r="BQ752" s="3">
        <v>0.10220000000000003</v>
      </c>
      <c r="BR752" s="7">
        <v>1125.0589887640449</v>
      </c>
      <c r="BS752" s="4">
        <v>114.98102865168542</v>
      </c>
      <c r="BT752">
        <v>854.4</v>
      </c>
      <c r="BU752" t="s">
        <v>44</v>
      </c>
      <c r="BV752" t="s">
        <v>72</v>
      </c>
      <c r="BW752" t="s">
        <v>71</v>
      </c>
      <c r="BX752" s="2">
        <v>41286</v>
      </c>
      <c r="BY752" s="2">
        <v>44325</v>
      </c>
      <c r="BZ752" t="s">
        <v>18</v>
      </c>
      <c r="CA752" t="s">
        <v>123</v>
      </c>
      <c r="CB752" s="5" t="s">
        <v>123</v>
      </c>
      <c r="CC752" s="6" t="s">
        <v>9</v>
      </c>
      <c r="CD752">
        <f t="shared" si="11"/>
        <v>8.3000000000000007</v>
      </c>
    </row>
    <row r="753" spans="63:82">
      <c r="BK753" s="1">
        <v>42614</v>
      </c>
      <c r="BL753" t="s">
        <v>69</v>
      </c>
      <c r="BM753">
        <v>2</v>
      </c>
      <c r="BN753" t="s">
        <v>95</v>
      </c>
      <c r="BO753" s="4">
        <v>844798.79999999993</v>
      </c>
      <c r="BP753" s="4">
        <v>204272.34983999998</v>
      </c>
      <c r="BQ753" s="3">
        <v>0.24179999999999999</v>
      </c>
      <c r="BR753" s="7">
        <v>544.46945088940447</v>
      </c>
      <c r="BS753" s="4">
        <v>131.65271322505799</v>
      </c>
      <c r="BT753">
        <v>1551.6</v>
      </c>
      <c r="BU753" t="s">
        <v>41</v>
      </c>
      <c r="BV753" t="s">
        <v>95</v>
      </c>
      <c r="BW753" t="s">
        <v>41</v>
      </c>
      <c r="BX753" s="2">
        <v>41338</v>
      </c>
      <c r="BY753" s="2">
        <v>44349</v>
      </c>
      <c r="BZ753" t="s">
        <v>24</v>
      </c>
      <c r="CA753" t="s">
        <v>25</v>
      </c>
      <c r="CB753" s="5" t="s">
        <v>25</v>
      </c>
      <c r="CC753" s="6" t="s">
        <v>9</v>
      </c>
      <c r="CD753">
        <f t="shared" si="11"/>
        <v>8.1999999999999993</v>
      </c>
    </row>
    <row r="754" spans="63:82">
      <c r="BK754" s="1">
        <v>42614</v>
      </c>
      <c r="BL754" t="s">
        <v>69</v>
      </c>
      <c r="BM754">
        <v>2</v>
      </c>
      <c r="BN754" t="s">
        <v>118</v>
      </c>
      <c r="BO754" s="4">
        <v>311599.93200000003</v>
      </c>
      <c r="BP754" s="4">
        <v>54654.628072800006</v>
      </c>
      <c r="BQ754" s="3">
        <v>0.1754</v>
      </c>
      <c r="BR754" s="7">
        <v>655.72376262626267</v>
      </c>
      <c r="BS754" s="4">
        <v>115.01394796464648</v>
      </c>
      <c r="BT754">
        <v>475.2</v>
      </c>
      <c r="BU754" t="s">
        <v>44</v>
      </c>
      <c r="BV754" t="s">
        <v>72</v>
      </c>
      <c r="BW754" t="s">
        <v>71</v>
      </c>
      <c r="BX754" s="2">
        <v>41332</v>
      </c>
      <c r="BY754" s="2">
        <v>44325</v>
      </c>
      <c r="BZ754" t="s">
        <v>24</v>
      </c>
      <c r="CA754" t="s">
        <v>123</v>
      </c>
      <c r="CB754" s="5" t="s">
        <v>123</v>
      </c>
      <c r="CC754" s="6" t="s">
        <v>9</v>
      </c>
      <c r="CD754">
        <f t="shared" si="11"/>
        <v>8.1999999999999993</v>
      </c>
    </row>
    <row r="755" spans="63:82">
      <c r="BK755" s="1">
        <v>42614</v>
      </c>
      <c r="BL755" t="s">
        <v>69</v>
      </c>
      <c r="BM755">
        <v>2</v>
      </c>
      <c r="BN755" t="s">
        <v>120</v>
      </c>
      <c r="BO755" s="4">
        <v>439704.20399999997</v>
      </c>
      <c r="BP755" s="4">
        <v>69297.382550399983</v>
      </c>
      <c r="BQ755" s="3">
        <v>0.15759999999999996</v>
      </c>
      <c r="BR755" s="7">
        <v>266.48739636363632</v>
      </c>
      <c r="BS755" s="4">
        <v>41.99841366690908</v>
      </c>
      <c r="BT755">
        <v>1650</v>
      </c>
      <c r="BU755" t="s">
        <v>44</v>
      </c>
      <c r="BV755" t="s">
        <v>72</v>
      </c>
      <c r="BW755" t="s">
        <v>71</v>
      </c>
      <c r="BX755" s="2">
        <v>41261</v>
      </c>
      <c r="BY755" s="2">
        <v>44332</v>
      </c>
      <c r="BZ755" t="s">
        <v>39</v>
      </c>
      <c r="CA755" t="s">
        <v>42</v>
      </c>
      <c r="CB755" s="5" t="s">
        <v>42</v>
      </c>
      <c r="CC755" s="6" t="s">
        <v>9</v>
      </c>
      <c r="CD755">
        <f t="shared" si="11"/>
        <v>8.4</v>
      </c>
    </row>
    <row r="756" spans="63:82">
      <c r="BK756" s="1">
        <v>42614</v>
      </c>
      <c r="BL756" t="s">
        <v>69</v>
      </c>
      <c r="BM756">
        <v>2</v>
      </c>
      <c r="BN756" t="s">
        <v>293</v>
      </c>
      <c r="BO756" s="4">
        <v>976016.39999999991</v>
      </c>
      <c r="BP756" s="4">
        <v>95747.208839999992</v>
      </c>
      <c r="BQ756" s="3">
        <v>9.8100000000000007E-2</v>
      </c>
      <c r="BR756" s="7">
        <v>835.91675231243573</v>
      </c>
      <c r="BS756" s="4">
        <v>82.003433401849946</v>
      </c>
      <c r="BT756">
        <v>1167.5999999999999</v>
      </c>
      <c r="BU756" t="s">
        <v>44</v>
      </c>
      <c r="BV756" t="s">
        <v>72</v>
      </c>
      <c r="BW756" t="s">
        <v>71</v>
      </c>
      <c r="BX756" s="2">
        <v>41446</v>
      </c>
      <c r="BY756" s="2">
        <v>44487</v>
      </c>
      <c r="BZ756" t="s">
        <v>18</v>
      </c>
      <c r="CA756" t="s">
        <v>475</v>
      </c>
      <c r="CB756" s="5" t="s">
        <v>475</v>
      </c>
      <c r="CC756" s="6" t="s">
        <v>9</v>
      </c>
      <c r="CD756">
        <f t="shared" si="11"/>
        <v>8.3000000000000007</v>
      </c>
    </row>
    <row r="757" spans="63:82">
      <c r="BK757" s="1">
        <v>42614</v>
      </c>
      <c r="BL757" t="s">
        <v>69</v>
      </c>
      <c r="BM757">
        <v>2</v>
      </c>
      <c r="BN757" t="s">
        <v>296</v>
      </c>
      <c r="BO757" s="4">
        <v>1765496.4</v>
      </c>
      <c r="BP757" s="4">
        <v>88274.82</v>
      </c>
      <c r="BQ757" s="3">
        <v>5.000000000000001E-2</v>
      </c>
      <c r="BR757" s="7">
        <v>3306.1730337078652</v>
      </c>
      <c r="BS757" s="4">
        <v>165.30865168539327</v>
      </c>
      <c r="BT757">
        <v>534</v>
      </c>
      <c r="BU757" t="s">
        <v>44</v>
      </c>
      <c r="BV757" t="s">
        <v>72</v>
      </c>
      <c r="BW757" t="s">
        <v>71</v>
      </c>
      <c r="BX757" s="2">
        <v>41514</v>
      </c>
      <c r="BY757" s="2">
        <v>44525</v>
      </c>
      <c r="BZ757" t="s">
        <v>18</v>
      </c>
      <c r="CA757" t="s">
        <v>208</v>
      </c>
      <c r="CB757" s="5" t="s">
        <v>208</v>
      </c>
      <c r="CC757" s="6" t="s">
        <v>9</v>
      </c>
      <c r="CD757">
        <f t="shared" si="11"/>
        <v>8.1999999999999993</v>
      </c>
    </row>
    <row r="758" spans="63:82">
      <c r="BK758" s="1">
        <v>42614</v>
      </c>
      <c r="BL758" t="s">
        <v>69</v>
      </c>
      <c r="BM758">
        <v>2</v>
      </c>
      <c r="BN758" t="s">
        <v>306</v>
      </c>
      <c r="BO758" s="4">
        <v>794498.4</v>
      </c>
      <c r="BP758" s="4">
        <v>55773.787680000001</v>
      </c>
      <c r="BQ758" s="3">
        <v>7.0199999999999999E-2</v>
      </c>
      <c r="BR758" s="7">
        <v>1423.8322580645163</v>
      </c>
      <c r="BS758" s="4">
        <v>99.953024516129034</v>
      </c>
      <c r="BT758">
        <v>558</v>
      </c>
      <c r="BU758" t="s">
        <v>44</v>
      </c>
      <c r="BV758" t="s">
        <v>72</v>
      </c>
      <c r="BW758" t="s">
        <v>71</v>
      </c>
      <c r="BX758" s="2">
        <v>41567</v>
      </c>
      <c r="BY758" s="2">
        <v>44578</v>
      </c>
      <c r="BZ758" t="s">
        <v>18</v>
      </c>
      <c r="CA758" t="s">
        <v>208</v>
      </c>
      <c r="CB758" s="5" t="s">
        <v>208</v>
      </c>
      <c r="CC758" s="6" t="s">
        <v>9</v>
      </c>
      <c r="CD758">
        <f t="shared" si="11"/>
        <v>8.1999999999999993</v>
      </c>
    </row>
    <row r="759" spans="63:82">
      <c r="BK759" s="1">
        <v>42614</v>
      </c>
      <c r="BL759" t="s">
        <v>69</v>
      </c>
      <c r="BM759">
        <v>2</v>
      </c>
      <c r="BN759" t="s">
        <v>376</v>
      </c>
      <c r="BO759" s="4">
        <v>1816107.7320000001</v>
      </c>
      <c r="BP759" s="4">
        <v>113143.5117036</v>
      </c>
      <c r="BQ759" s="3">
        <v>6.2300000000000001E-2</v>
      </c>
      <c r="BR759" s="7">
        <v>3233.810064102564</v>
      </c>
      <c r="BS759" s="4">
        <v>201.46636699358973</v>
      </c>
      <c r="BT759">
        <v>561.6</v>
      </c>
      <c r="BU759" t="s">
        <v>44</v>
      </c>
      <c r="BV759" t="s">
        <v>72</v>
      </c>
      <c r="BW759" t="s">
        <v>71</v>
      </c>
      <c r="BX759" s="2">
        <v>42019</v>
      </c>
      <c r="BY759" s="2">
        <v>44940</v>
      </c>
      <c r="BZ759" t="s">
        <v>24</v>
      </c>
      <c r="CA759" t="s">
        <v>208</v>
      </c>
      <c r="CB759" s="5" t="s">
        <v>208</v>
      </c>
      <c r="CC759" s="6" t="s">
        <v>9</v>
      </c>
      <c r="CD759">
        <f t="shared" si="11"/>
        <v>8</v>
      </c>
    </row>
    <row r="760" spans="63:82">
      <c r="BK760" s="1">
        <v>42644</v>
      </c>
      <c r="BL760" t="s">
        <v>69</v>
      </c>
      <c r="BM760">
        <v>2</v>
      </c>
      <c r="BN760" t="s">
        <v>118</v>
      </c>
      <c r="BO760" s="4">
        <v>377853.57599999994</v>
      </c>
      <c r="BP760" s="4">
        <v>54637.627089599999</v>
      </c>
      <c r="BQ760" s="3">
        <v>0.14460000000000001</v>
      </c>
      <c r="BR760" s="7">
        <v>795.14641414141408</v>
      </c>
      <c r="BS760" s="4">
        <v>114.97817148484849</v>
      </c>
      <c r="BT760">
        <v>475.2</v>
      </c>
      <c r="BU760" t="s">
        <v>44</v>
      </c>
      <c r="BV760" t="s">
        <v>72</v>
      </c>
      <c r="BW760" t="s">
        <v>71</v>
      </c>
      <c r="BX760" s="2">
        <v>41332</v>
      </c>
      <c r="BY760" s="2">
        <v>44325</v>
      </c>
      <c r="BZ760" t="s">
        <v>24</v>
      </c>
      <c r="CA760" t="s">
        <v>123</v>
      </c>
      <c r="CB760" s="5" t="s">
        <v>123</v>
      </c>
      <c r="CC760" s="6" t="s">
        <v>9</v>
      </c>
      <c r="CD760">
        <f t="shared" si="11"/>
        <v>8.1999999999999993</v>
      </c>
    </row>
    <row r="761" spans="63:82">
      <c r="BK761" s="1">
        <v>42644</v>
      </c>
      <c r="BL761" t="s">
        <v>69</v>
      </c>
      <c r="BM761">
        <v>2</v>
      </c>
      <c r="BN761" t="s">
        <v>120</v>
      </c>
      <c r="BO761" s="4">
        <v>512230.86</v>
      </c>
      <c r="BP761" s="4">
        <v>74734.482473999989</v>
      </c>
      <c r="BQ761" s="3">
        <v>0.14589999999999997</v>
      </c>
      <c r="BR761" s="7">
        <v>310.44294545454545</v>
      </c>
      <c r="BS761" s="4">
        <v>45.293625741818175</v>
      </c>
      <c r="BT761">
        <v>1650</v>
      </c>
      <c r="BU761" t="s">
        <v>44</v>
      </c>
      <c r="BV761" t="s">
        <v>72</v>
      </c>
      <c r="BW761" t="s">
        <v>71</v>
      </c>
      <c r="BX761" s="2">
        <v>41261</v>
      </c>
      <c r="BY761" s="2">
        <v>44332</v>
      </c>
      <c r="BZ761" t="s">
        <v>39</v>
      </c>
      <c r="CA761" t="s">
        <v>42</v>
      </c>
      <c r="CB761" s="5" t="s">
        <v>42</v>
      </c>
      <c r="CC761" s="6" t="s">
        <v>9</v>
      </c>
      <c r="CD761">
        <f t="shared" si="11"/>
        <v>8.4</v>
      </c>
    </row>
    <row r="762" spans="63:82">
      <c r="BK762" s="1">
        <v>42644</v>
      </c>
      <c r="BL762" t="s">
        <v>69</v>
      </c>
      <c r="BM762">
        <v>2</v>
      </c>
      <c r="BN762" t="s">
        <v>95</v>
      </c>
      <c r="BO762" s="4">
        <v>1160041.2</v>
      </c>
      <c r="BP762" s="4">
        <v>251612.93627999999</v>
      </c>
      <c r="BQ762" s="3">
        <v>0.21690000000000001</v>
      </c>
      <c r="BR762" s="7">
        <v>747.64191802010828</v>
      </c>
      <c r="BS762" s="4">
        <v>162.16353201856148</v>
      </c>
      <c r="BT762">
        <v>1551.6</v>
      </c>
      <c r="BU762" t="s">
        <v>41</v>
      </c>
      <c r="BV762" t="s">
        <v>95</v>
      </c>
      <c r="BW762" t="s">
        <v>41</v>
      </c>
      <c r="BX762" s="2">
        <v>41338</v>
      </c>
      <c r="BY762" s="2">
        <v>44349</v>
      </c>
      <c r="BZ762" t="s">
        <v>24</v>
      </c>
      <c r="CA762" t="s">
        <v>25</v>
      </c>
      <c r="CB762" s="5" t="s">
        <v>25</v>
      </c>
      <c r="CC762" s="6" t="s">
        <v>9</v>
      </c>
      <c r="CD762">
        <f t="shared" si="11"/>
        <v>8.1999999999999993</v>
      </c>
    </row>
    <row r="763" spans="63:82">
      <c r="BK763" s="1">
        <v>42644</v>
      </c>
      <c r="BL763" t="s">
        <v>69</v>
      </c>
      <c r="BM763">
        <v>2</v>
      </c>
      <c r="BN763" t="s">
        <v>70</v>
      </c>
      <c r="BO763" s="4">
        <v>1361743.2</v>
      </c>
      <c r="BP763" s="4">
        <v>132497.61335999999</v>
      </c>
      <c r="BQ763" s="3">
        <v>9.7299999999999998E-2</v>
      </c>
      <c r="BR763" s="7">
        <v>1130.2649402390439</v>
      </c>
      <c r="BS763" s="4">
        <v>109.97477868525895</v>
      </c>
      <c r="BT763">
        <v>1204.8</v>
      </c>
      <c r="BU763" t="s">
        <v>44</v>
      </c>
      <c r="BV763" t="s">
        <v>72</v>
      </c>
      <c r="BW763" t="s">
        <v>71</v>
      </c>
      <c r="BX763" s="2">
        <v>41270</v>
      </c>
      <c r="BY763" s="2">
        <v>44325</v>
      </c>
      <c r="BZ763" t="s">
        <v>18</v>
      </c>
      <c r="CA763" t="s">
        <v>42</v>
      </c>
      <c r="CB763" s="5" t="s">
        <v>42</v>
      </c>
      <c r="CC763" s="6" t="s">
        <v>9</v>
      </c>
      <c r="CD763">
        <f t="shared" si="11"/>
        <v>8.4</v>
      </c>
    </row>
    <row r="764" spans="63:82">
      <c r="BK764" s="1">
        <v>42644</v>
      </c>
      <c r="BL764" t="s">
        <v>69</v>
      </c>
      <c r="BM764">
        <v>2</v>
      </c>
      <c r="BN764" t="s">
        <v>306</v>
      </c>
      <c r="BO764" s="4">
        <v>882076.79999999993</v>
      </c>
      <c r="BP764" s="4">
        <v>55835.461439999992</v>
      </c>
      <c r="BQ764" s="3">
        <v>6.3299999999999995E-2</v>
      </c>
      <c r="BR764" s="7">
        <v>1580.7827956989247</v>
      </c>
      <c r="BS764" s="4">
        <v>100.06355096774192</v>
      </c>
      <c r="BT764">
        <v>558</v>
      </c>
      <c r="BU764" t="s">
        <v>44</v>
      </c>
      <c r="BV764" t="s">
        <v>72</v>
      </c>
      <c r="BW764" t="s">
        <v>71</v>
      </c>
      <c r="BX764" s="2">
        <v>41567</v>
      </c>
      <c r="BY764" s="2">
        <v>44578</v>
      </c>
      <c r="BZ764" t="s">
        <v>18</v>
      </c>
      <c r="CA764" t="s">
        <v>208</v>
      </c>
      <c r="CB764" s="5" t="s">
        <v>208</v>
      </c>
      <c r="CC764" s="6" t="s">
        <v>9</v>
      </c>
      <c r="CD764">
        <f t="shared" si="11"/>
        <v>8.1999999999999993</v>
      </c>
    </row>
    <row r="765" spans="63:82">
      <c r="BK765" s="1">
        <v>42644</v>
      </c>
      <c r="BL765" t="s">
        <v>69</v>
      </c>
      <c r="BM765">
        <v>2</v>
      </c>
      <c r="BN765" t="s">
        <v>293</v>
      </c>
      <c r="BO765" s="4">
        <v>1284267.5999999999</v>
      </c>
      <c r="BP765" s="4">
        <v>95806.362959999999</v>
      </c>
      <c r="BQ765" s="3">
        <v>7.4600000000000014E-2</v>
      </c>
      <c r="BR765" s="7">
        <v>1099.9208633093524</v>
      </c>
      <c r="BS765" s="4">
        <v>82.054096402877704</v>
      </c>
      <c r="BT765">
        <v>1167.5999999999999</v>
      </c>
      <c r="BU765" t="s">
        <v>44</v>
      </c>
      <c r="BV765" t="s">
        <v>72</v>
      </c>
      <c r="BW765" t="s">
        <v>71</v>
      </c>
      <c r="BX765" s="2">
        <v>41446</v>
      </c>
      <c r="BY765" s="2">
        <v>44487</v>
      </c>
      <c r="BZ765" t="s">
        <v>18</v>
      </c>
      <c r="CA765" t="s">
        <v>543</v>
      </c>
      <c r="CB765" s="5" t="s">
        <v>475</v>
      </c>
      <c r="CC765" s="6" t="s">
        <v>475</v>
      </c>
      <c r="CD765">
        <f t="shared" si="11"/>
        <v>8.3000000000000007</v>
      </c>
    </row>
    <row r="766" spans="63:82">
      <c r="BK766" s="1">
        <v>42644</v>
      </c>
      <c r="BL766" t="s">
        <v>69</v>
      </c>
      <c r="BM766">
        <v>2</v>
      </c>
      <c r="BN766" t="s">
        <v>296</v>
      </c>
      <c r="BO766" s="4">
        <v>1917530.4</v>
      </c>
      <c r="BP766" s="4">
        <v>95876.52</v>
      </c>
      <c r="BQ766" s="3">
        <v>0.05</v>
      </c>
      <c r="BR766" s="7">
        <v>3590.8808988764044</v>
      </c>
      <c r="BS766" s="4">
        <v>179.54404494382024</v>
      </c>
      <c r="BT766">
        <v>534</v>
      </c>
      <c r="BU766" t="s">
        <v>44</v>
      </c>
      <c r="BV766" t="s">
        <v>72</v>
      </c>
      <c r="BW766" t="s">
        <v>71</v>
      </c>
      <c r="BX766" s="2">
        <v>41514</v>
      </c>
      <c r="BY766" s="2">
        <v>44525</v>
      </c>
      <c r="BZ766" t="s">
        <v>18</v>
      </c>
      <c r="CA766" t="s">
        <v>208</v>
      </c>
      <c r="CB766" s="5" t="s">
        <v>208</v>
      </c>
      <c r="CC766" s="6" t="s">
        <v>9</v>
      </c>
      <c r="CD766">
        <f t="shared" si="11"/>
        <v>8.1999999999999993</v>
      </c>
    </row>
    <row r="767" spans="63:82">
      <c r="BK767" s="1">
        <v>42644</v>
      </c>
      <c r="BL767" t="s">
        <v>69</v>
      </c>
      <c r="BM767">
        <v>2</v>
      </c>
      <c r="BN767" t="s">
        <v>376</v>
      </c>
      <c r="BO767" s="4">
        <v>2156327.0159999998</v>
      </c>
      <c r="BP767" s="4">
        <v>131104.6825728</v>
      </c>
      <c r="BQ767" s="3">
        <v>6.08E-2</v>
      </c>
      <c r="BR767" s="7">
        <v>3839.6136324786321</v>
      </c>
      <c r="BS767" s="4">
        <v>233.44850885470083</v>
      </c>
      <c r="BT767">
        <v>561.6</v>
      </c>
      <c r="BU767" t="s">
        <v>44</v>
      </c>
      <c r="BV767" t="s">
        <v>72</v>
      </c>
      <c r="BW767" t="s">
        <v>71</v>
      </c>
      <c r="BX767" s="2">
        <v>42019</v>
      </c>
      <c r="BY767" s="2">
        <v>44940</v>
      </c>
      <c r="BZ767" t="s">
        <v>24</v>
      </c>
      <c r="CA767" t="s">
        <v>208</v>
      </c>
      <c r="CB767" s="5" t="s">
        <v>208</v>
      </c>
      <c r="CC767" s="6" t="s">
        <v>9</v>
      </c>
      <c r="CD767">
        <f t="shared" si="11"/>
        <v>8</v>
      </c>
    </row>
    <row r="768" spans="63:82">
      <c r="BK768" s="1">
        <v>42644</v>
      </c>
      <c r="BL768" t="s">
        <v>69</v>
      </c>
      <c r="BM768">
        <v>2</v>
      </c>
      <c r="BN768" t="s">
        <v>73</v>
      </c>
      <c r="BO768" s="4">
        <v>1160991.5999999999</v>
      </c>
      <c r="BP768" s="4">
        <v>98684.285999999993</v>
      </c>
      <c r="BQ768" s="3">
        <v>8.5000000000000006E-2</v>
      </c>
      <c r="BR768" s="7">
        <v>1358.8384831460673</v>
      </c>
      <c r="BS768" s="4">
        <v>115.50127106741573</v>
      </c>
      <c r="BT768">
        <v>854.4</v>
      </c>
      <c r="BU768" t="s">
        <v>44</v>
      </c>
      <c r="BV768" t="s">
        <v>72</v>
      </c>
      <c r="BW768" t="s">
        <v>71</v>
      </c>
      <c r="BX768" s="2">
        <v>41286</v>
      </c>
      <c r="BY768" s="2">
        <v>44325</v>
      </c>
      <c r="BZ768" t="s">
        <v>18</v>
      </c>
      <c r="CA768" t="s">
        <v>123</v>
      </c>
      <c r="CB768" s="5" t="s">
        <v>123</v>
      </c>
      <c r="CC768" s="6" t="s">
        <v>9</v>
      </c>
      <c r="CD768">
        <f t="shared" si="11"/>
        <v>8.3000000000000007</v>
      </c>
    </row>
    <row r="769" spans="63:82">
      <c r="BK769" s="1">
        <v>42675</v>
      </c>
      <c r="BL769" t="s">
        <v>69</v>
      </c>
      <c r="BM769">
        <v>2</v>
      </c>
      <c r="BN769" t="s">
        <v>70</v>
      </c>
      <c r="BO769" s="4">
        <v>1161762</v>
      </c>
      <c r="BP769" s="4">
        <v>132557.0442</v>
      </c>
      <c r="BQ769" s="3">
        <v>0.11410000000000001</v>
      </c>
      <c r="BR769" s="7">
        <v>964.27788844621523</v>
      </c>
      <c r="BS769" s="4">
        <v>110.02410707171316</v>
      </c>
      <c r="BT769">
        <v>1204.8</v>
      </c>
      <c r="BU769" t="s">
        <v>44</v>
      </c>
      <c r="BV769" t="s">
        <v>72</v>
      </c>
      <c r="BW769" t="s">
        <v>71</v>
      </c>
      <c r="BX769" s="2">
        <v>41270</v>
      </c>
      <c r="BY769" s="2">
        <v>44325</v>
      </c>
      <c r="BZ769" t="s">
        <v>18</v>
      </c>
      <c r="CA769" t="s">
        <v>42</v>
      </c>
      <c r="CB769" s="5" t="s">
        <v>42</v>
      </c>
      <c r="CC769" s="6" t="s">
        <v>9</v>
      </c>
      <c r="CD769">
        <f t="shared" si="11"/>
        <v>8.4</v>
      </c>
    </row>
    <row r="770" spans="63:82">
      <c r="BK770" s="1">
        <v>42675</v>
      </c>
      <c r="BL770" t="s">
        <v>69</v>
      </c>
      <c r="BM770">
        <v>2</v>
      </c>
      <c r="BN770" t="s">
        <v>73</v>
      </c>
      <c r="BO770" s="4">
        <v>918256.79999999993</v>
      </c>
      <c r="BP770" s="4">
        <v>98253.477600000013</v>
      </c>
      <c r="BQ770" s="3">
        <v>0.10700000000000003</v>
      </c>
      <c r="BR770" s="7">
        <v>1074.7387640449438</v>
      </c>
      <c r="BS770" s="4">
        <v>114.99704775280901</v>
      </c>
      <c r="BT770">
        <v>854.4</v>
      </c>
      <c r="BU770" t="s">
        <v>44</v>
      </c>
      <c r="BV770" t="s">
        <v>72</v>
      </c>
      <c r="BW770" t="s">
        <v>71</v>
      </c>
      <c r="BX770" s="2">
        <v>41286</v>
      </c>
      <c r="BY770" s="2">
        <v>44325</v>
      </c>
      <c r="BZ770" t="s">
        <v>18</v>
      </c>
      <c r="CA770" t="s">
        <v>123</v>
      </c>
      <c r="CB770" s="5" t="s">
        <v>123</v>
      </c>
      <c r="CC770" s="6" t="s">
        <v>9</v>
      </c>
      <c r="CD770">
        <f t="shared" si="11"/>
        <v>8.3000000000000007</v>
      </c>
    </row>
    <row r="771" spans="63:82">
      <c r="BK771" s="1">
        <v>42675</v>
      </c>
      <c r="BL771" t="s">
        <v>69</v>
      </c>
      <c r="BM771">
        <v>2</v>
      </c>
      <c r="BN771" t="s">
        <v>95</v>
      </c>
      <c r="BO771" s="4">
        <v>1013490</v>
      </c>
      <c r="BP771" s="4">
        <v>229555.48500000002</v>
      </c>
      <c r="BQ771" s="3">
        <v>0.22650000000000001</v>
      </c>
      <c r="BR771" s="7">
        <v>653.19025522041773</v>
      </c>
      <c r="BS771" s="4">
        <v>147.9475928074246</v>
      </c>
      <c r="BT771">
        <v>1551.6</v>
      </c>
      <c r="BU771" t="s">
        <v>41</v>
      </c>
      <c r="BV771" t="s">
        <v>95</v>
      </c>
      <c r="BW771" t="s">
        <v>41</v>
      </c>
      <c r="BX771" s="2">
        <v>41338</v>
      </c>
      <c r="BY771" s="2">
        <v>44349</v>
      </c>
      <c r="BZ771" t="s">
        <v>24</v>
      </c>
      <c r="CA771" t="s">
        <v>25</v>
      </c>
      <c r="CB771" s="5" t="s">
        <v>25</v>
      </c>
      <c r="CC771" s="6" t="s">
        <v>9</v>
      </c>
      <c r="CD771">
        <f t="shared" si="11"/>
        <v>8.1999999999999993</v>
      </c>
    </row>
    <row r="772" spans="63:82">
      <c r="BK772" s="1">
        <v>42675</v>
      </c>
      <c r="BL772" t="s">
        <v>69</v>
      </c>
      <c r="BM772">
        <v>2</v>
      </c>
      <c r="BN772" t="s">
        <v>118</v>
      </c>
      <c r="BO772" s="4">
        <v>306716.592</v>
      </c>
      <c r="BP772" s="4">
        <v>54656.896694399991</v>
      </c>
      <c r="BQ772" s="3">
        <v>0.17819999999999997</v>
      </c>
      <c r="BR772" s="7">
        <v>645.44737373737371</v>
      </c>
      <c r="BS772" s="4">
        <v>115.01872199999998</v>
      </c>
      <c r="BT772">
        <v>475.2</v>
      </c>
      <c r="BU772" t="s">
        <v>44</v>
      </c>
      <c r="BV772" t="s">
        <v>72</v>
      </c>
      <c r="BW772" t="s">
        <v>71</v>
      </c>
      <c r="BX772" s="2">
        <v>41332</v>
      </c>
      <c r="BY772" s="2">
        <v>44325</v>
      </c>
      <c r="BZ772" t="s">
        <v>24</v>
      </c>
      <c r="CA772" t="s">
        <v>123</v>
      </c>
      <c r="CB772" s="5" t="s">
        <v>123</v>
      </c>
      <c r="CC772" s="6" t="s">
        <v>9</v>
      </c>
      <c r="CD772">
        <f t="shared" si="11"/>
        <v>8.1999999999999993</v>
      </c>
    </row>
    <row r="773" spans="63:82">
      <c r="BK773" s="1">
        <v>42675</v>
      </c>
      <c r="BL773" t="s">
        <v>69</v>
      </c>
      <c r="BM773">
        <v>2</v>
      </c>
      <c r="BN773" t="s">
        <v>120</v>
      </c>
      <c r="BO773" s="4">
        <v>583182.02399999998</v>
      </c>
      <c r="BP773" s="4">
        <v>80012.573692799997</v>
      </c>
      <c r="BQ773" s="3">
        <v>0.13719999999999999</v>
      </c>
      <c r="BR773" s="7">
        <v>353.44365090909088</v>
      </c>
      <c r="BS773" s="4">
        <v>48.492468904727268</v>
      </c>
      <c r="BT773">
        <v>1650</v>
      </c>
      <c r="BU773" t="s">
        <v>44</v>
      </c>
      <c r="BV773" t="s">
        <v>72</v>
      </c>
      <c r="BW773" t="s">
        <v>71</v>
      </c>
      <c r="BX773" s="2">
        <v>41261</v>
      </c>
      <c r="BY773" s="2">
        <v>44332</v>
      </c>
      <c r="BZ773" t="s">
        <v>39</v>
      </c>
      <c r="CA773" t="s">
        <v>42</v>
      </c>
      <c r="CB773" s="5" t="s">
        <v>42</v>
      </c>
      <c r="CC773" s="6" t="s">
        <v>9</v>
      </c>
      <c r="CD773">
        <f t="shared" si="11"/>
        <v>8.4</v>
      </c>
    </row>
    <row r="774" spans="63:82">
      <c r="BK774" s="1">
        <v>42675</v>
      </c>
      <c r="BL774" t="s">
        <v>69</v>
      </c>
      <c r="BM774">
        <v>2</v>
      </c>
      <c r="BN774" t="s">
        <v>293</v>
      </c>
      <c r="BO774" s="4">
        <v>915571.19999999995</v>
      </c>
      <c r="BP774" s="4">
        <v>95768.747520000004</v>
      </c>
      <c r="BQ774" s="3">
        <v>0.10460000000000001</v>
      </c>
      <c r="BR774" s="7">
        <v>784.14799588900314</v>
      </c>
      <c r="BS774" s="4">
        <v>82.021880369989731</v>
      </c>
      <c r="BT774">
        <v>1167.5999999999999</v>
      </c>
      <c r="BU774" t="s">
        <v>44</v>
      </c>
      <c r="BV774" t="s">
        <v>72</v>
      </c>
      <c r="BW774" t="s">
        <v>71</v>
      </c>
      <c r="BX774" s="2">
        <v>41446</v>
      </c>
      <c r="BY774" s="2">
        <v>44487</v>
      </c>
      <c r="BZ774" t="s">
        <v>18</v>
      </c>
      <c r="CA774" t="s">
        <v>475</v>
      </c>
      <c r="CB774" s="5" t="s">
        <v>475</v>
      </c>
      <c r="CC774" s="6" t="s">
        <v>9</v>
      </c>
      <c r="CD774">
        <f t="shared" si="11"/>
        <v>8.3000000000000007</v>
      </c>
    </row>
    <row r="775" spans="63:82">
      <c r="BK775" s="1">
        <v>42675</v>
      </c>
      <c r="BL775" t="s">
        <v>69</v>
      </c>
      <c r="BM775">
        <v>2</v>
      </c>
      <c r="BN775" t="s">
        <v>296</v>
      </c>
      <c r="BO775" s="4">
        <v>1690137.5999999999</v>
      </c>
      <c r="BP775" s="4">
        <v>84506.880000000005</v>
      </c>
      <c r="BQ775" s="3">
        <v>5.000000000000001E-2</v>
      </c>
      <c r="BR775" s="7">
        <v>3165.0516853932581</v>
      </c>
      <c r="BS775" s="4">
        <v>158.25258426966292</v>
      </c>
      <c r="BT775">
        <v>534</v>
      </c>
      <c r="BU775" t="s">
        <v>44</v>
      </c>
      <c r="BV775" t="s">
        <v>72</v>
      </c>
      <c r="BW775" t="s">
        <v>71</v>
      </c>
      <c r="BX775" s="2">
        <v>41514</v>
      </c>
      <c r="BY775" s="2">
        <v>44525</v>
      </c>
      <c r="BZ775" t="s">
        <v>18</v>
      </c>
      <c r="CA775" t="s">
        <v>357</v>
      </c>
      <c r="CB775" s="5" t="s">
        <v>208</v>
      </c>
      <c r="CC775" s="6" t="s">
        <v>208</v>
      </c>
      <c r="CD775">
        <f t="shared" si="11"/>
        <v>8.1999999999999993</v>
      </c>
    </row>
    <row r="776" spans="63:82">
      <c r="BK776" s="1">
        <v>42675</v>
      </c>
      <c r="BL776" t="s">
        <v>69</v>
      </c>
      <c r="BM776">
        <v>2</v>
      </c>
      <c r="BN776" t="s">
        <v>306</v>
      </c>
      <c r="BO776" s="4">
        <v>701149.2</v>
      </c>
      <c r="BP776" s="4">
        <v>55811.476320000002</v>
      </c>
      <c r="BQ776" s="3">
        <v>7.9600000000000004E-2</v>
      </c>
      <c r="BR776" s="7">
        <v>1256.5397849462365</v>
      </c>
      <c r="BS776" s="4">
        <v>100.02056688172043</v>
      </c>
      <c r="BT776">
        <v>558</v>
      </c>
      <c r="BU776" t="s">
        <v>44</v>
      </c>
      <c r="BV776" t="s">
        <v>72</v>
      </c>
      <c r="BW776" t="s">
        <v>71</v>
      </c>
      <c r="BX776" s="2">
        <v>41567</v>
      </c>
      <c r="BY776" s="2">
        <v>44578</v>
      </c>
      <c r="BZ776" t="s">
        <v>18</v>
      </c>
      <c r="CA776" t="s">
        <v>208</v>
      </c>
      <c r="CB776" s="5" t="s">
        <v>208</v>
      </c>
      <c r="CC776" s="6" t="s">
        <v>9</v>
      </c>
      <c r="CD776">
        <f t="shared" si="11"/>
        <v>8.1999999999999993</v>
      </c>
    </row>
    <row r="777" spans="63:82">
      <c r="BK777" s="1">
        <v>42675</v>
      </c>
      <c r="BL777" t="s">
        <v>69</v>
      </c>
      <c r="BM777">
        <v>2</v>
      </c>
      <c r="BN777" t="s">
        <v>376</v>
      </c>
      <c r="BO777" s="4">
        <v>1896323.8319999999</v>
      </c>
      <c r="BP777" s="4">
        <v>117382.44520080001</v>
      </c>
      <c r="BQ777" s="3">
        <v>6.1900000000000004E-2</v>
      </c>
      <c r="BR777" s="7">
        <v>3376.6449999999995</v>
      </c>
      <c r="BS777" s="4">
        <v>209.01432550000001</v>
      </c>
      <c r="BT777">
        <v>561.6</v>
      </c>
      <c r="BU777" t="s">
        <v>44</v>
      </c>
      <c r="BV777" t="s">
        <v>72</v>
      </c>
      <c r="BW777" t="s">
        <v>71</v>
      </c>
      <c r="BX777" s="2">
        <v>42019</v>
      </c>
      <c r="BY777" s="2">
        <v>44940</v>
      </c>
      <c r="BZ777" t="s">
        <v>24</v>
      </c>
      <c r="CA777" t="s">
        <v>208</v>
      </c>
      <c r="CB777" s="5" t="s">
        <v>208</v>
      </c>
      <c r="CC777" s="6" t="s">
        <v>9</v>
      </c>
      <c r="CD777">
        <f t="shared" si="11"/>
        <v>8</v>
      </c>
    </row>
    <row r="778" spans="63:82">
      <c r="BK778" s="1">
        <v>42705</v>
      </c>
      <c r="BL778" t="s">
        <v>69</v>
      </c>
      <c r="BM778">
        <v>2</v>
      </c>
      <c r="BN778" t="s">
        <v>95</v>
      </c>
      <c r="BO778" s="4">
        <v>1734097.2</v>
      </c>
      <c r="BP778" s="4">
        <v>337628.72483999998</v>
      </c>
      <c r="BQ778" s="3">
        <v>0.19469999999999998</v>
      </c>
      <c r="BR778" s="7">
        <v>1117.6187161639598</v>
      </c>
      <c r="BS778" s="4">
        <v>217.60036403712297</v>
      </c>
      <c r="BT778">
        <v>1551.6</v>
      </c>
      <c r="BU778" t="s">
        <v>41</v>
      </c>
      <c r="BV778" t="s">
        <v>95</v>
      </c>
      <c r="BW778" t="s">
        <v>41</v>
      </c>
      <c r="BX778" s="2">
        <v>41338</v>
      </c>
      <c r="BY778" s="2">
        <v>44349</v>
      </c>
      <c r="BZ778" t="s">
        <v>24</v>
      </c>
      <c r="CA778" t="s">
        <v>25</v>
      </c>
      <c r="CB778" s="5" t="s">
        <v>25</v>
      </c>
      <c r="CC778" s="6" t="s">
        <v>9</v>
      </c>
      <c r="CD778">
        <f t="shared" si="11"/>
        <v>8.1999999999999993</v>
      </c>
    </row>
    <row r="779" spans="63:82">
      <c r="BK779" s="1">
        <v>42705</v>
      </c>
      <c r="BL779" t="s">
        <v>69</v>
      </c>
      <c r="BM779">
        <v>2</v>
      </c>
      <c r="BN779" t="s">
        <v>306</v>
      </c>
      <c r="BO779" s="4">
        <v>780793.2</v>
      </c>
      <c r="BP779" s="4">
        <v>55826.713800000005</v>
      </c>
      <c r="BQ779" s="3">
        <v>7.1500000000000008E-2</v>
      </c>
      <c r="BR779" s="7">
        <v>1399.2709677419355</v>
      </c>
      <c r="BS779" s="4">
        <v>100.0478741935484</v>
      </c>
      <c r="BT779">
        <v>558</v>
      </c>
      <c r="BU779" t="s">
        <v>44</v>
      </c>
      <c r="BV779" t="s">
        <v>72</v>
      </c>
      <c r="BW779" t="s">
        <v>71</v>
      </c>
      <c r="BX779" s="2">
        <v>41567</v>
      </c>
      <c r="BY779" s="2">
        <v>44578</v>
      </c>
      <c r="BZ779" t="s">
        <v>18</v>
      </c>
      <c r="CA779" t="s">
        <v>208</v>
      </c>
      <c r="CB779" s="5" t="s">
        <v>208</v>
      </c>
      <c r="CC779" s="6" t="s">
        <v>9</v>
      </c>
      <c r="CD779">
        <f t="shared" si="11"/>
        <v>8.1999999999999993</v>
      </c>
    </row>
    <row r="780" spans="63:82">
      <c r="BK780" s="1">
        <v>42705</v>
      </c>
      <c r="BL780" t="s">
        <v>69</v>
      </c>
      <c r="BM780">
        <v>2</v>
      </c>
      <c r="BN780" t="s">
        <v>120</v>
      </c>
      <c r="BO780" s="4">
        <v>633544.24800000002</v>
      </c>
      <c r="BP780" s="4">
        <v>83817.904010400016</v>
      </c>
      <c r="BQ780" s="3">
        <v>0.13230000000000003</v>
      </c>
      <c r="BR780" s="7">
        <v>383.96621090909093</v>
      </c>
      <c r="BS780" s="4">
        <v>50.798729703272734</v>
      </c>
      <c r="BT780">
        <v>1650</v>
      </c>
      <c r="BU780" t="s">
        <v>44</v>
      </c>
      <c r="BV780" t="s">
        <v>72</v>
      </c>
      <c r="BW780" t="s">
        <v>71</v>
      </c>
      <c r="BX780" s="2">
        <v>41261</v>
      </c>
      <c r="BY780" s="2">
        <v>44332</v>
      </c>
      <c r="BZ780" t="s">
        <v>39</v>
      </c>
      <c r="CA780" t="s">
        <v>42</v>
      </c>
      <c r="CB780" s="5" t="s">
        <v>42</v>
      </c>
      <c r="CC780" s="6" t="s">
        <v>9</v>
      </c>
      <c r="CD780">
        <f t="shared" si="11"/>
        <v>8.4</v>
      </c>
    </row>
    <row r="781" spans="63:82">
      <c r="BK781" s="1">
        <v>42705</v>
      </c>
      <c r="BL781" t="s">
        <v>69</v>
      </c>
      <c r="BM781">
        <v>2</v>
      </c>
      <c r="BN781" t="s">
        <v>118</v>
      </c>
      <c r="BO781" s="4">
        <v>392129.52</v>
      </c>
      <c r="BP781" s="4">
        <v>54662.855088000004</v>
      </c>
      <c r="BQ781" s="3">
        <v>0.1394</v>
      </c>
      <c r="BR781" s="7">
        <v>825.18838383838386</v>
      </c>
      <c r="BS781" s="4">
        <v>115.03126070707071</v>
      </c>
      <c r="BT781">
        <v>475.2</v>
      </c>
      <c r="BU781" t="s">
        <v>44</v>
      </c>
      <c r="BV781" t="s">
        <v>72</v>
      </c>
      <c r="BW781" t="s">
        <v>71</v>
      </c>
      <c r="BX781" s="2">
        <v>41332</v>
      </c>
      <c r="BY781" s="2">
        <v>44325</v>
      </c>
      <c r="BZ781" t="s">
        <v>24</v>
      </c>
      <c r="CA781" t="s">
        <v>123</v>
      </c>
      <c r="CB781" s="5" t="s">
        <v>123</v>
      </c>
      <c r="CC781" s="6" t="s">
        <v>9</v>
      </c>
      <c r="CD781">
        <f t="shared" si="11"/>
        <v>8.1999999999999993</v>
      </c>
    </row>
    <row r="782" spans="63:82">
      <c r="BK782" s="1">
        <v>42705</v>
      </c>
      <c r="BL782" t="s">
        <v>69</v>
      </c>
      <c r="BM782">
        <v>2</v>
      </c>
      <c r="BN782" t="s">
        <v>296</v>
      </c>
      <c r="BO782" s="4">
        <v>1885562.4</v>
      </c>
      <c r="BP782" s="4">
        <v>94278.12000000001</v>
      </c>
      <c r="BQ782" s="3">
        <v>5.000000000000001E-2</v>
      </c>
      <c r="BR782" s="7">
        <v>3531.0157303370784</v>
      </c>
      <c r="BS782" s="4">
        <v>176.55078651685395</v>
      </c>
      <c r="BT782">
        <v>534</v>
      </c>
      <c r="BU782" t="s">
        <v>44</v>
      </c>
      <c r="BV782" t="s">
        <v>72</v>
      </c>
      <c r="BW782" t="s">
        <v>71</v>
      </c>
      <c r="BX782" s="2">
        <v>41514</v>
      </c>
      <c r="BY782" s="2">
        <v>44525</v>
      </c>
      <c r="BZ782" t="s">
        <v>18</v>
      </c>
      <c r="CA782" t="s">
        <v>208</v>
      </c>
      <c r="CB782" s="5" t="s">
        <v>208</v>
      </c>
      <c r="CC782" s="6" t="s">
        <v>9</v>
      </c>
      <c r="CD782">
        <f t="shared" si="11"/>
        <v>8.1999999999999993</v>
      </c>
    </row>
    <row r="783" spans="63:82">
      <c r="BK783" s="1">
        <v>42705</v>
      </c>
      <c r="BL783" t="s">
        <v>69</v>
      </c>
      <c r="BM783">
        <v>2</v>
      </c>
      <c r="BN783" t="s">
        <v>376</v>
      </c>
      <c r="BO783" s="4">
        <v>2123663.1359999999</v>
      </c>
      <c r="BP783" s="4">
        <v>129331.08498239997</v>
      </c>
      <c r="BQ783" s="3">
        <v>6.0899999999999989E-2</v>
      </c>
      <c r="BR783" s="7">
        <v>3781.4514529914527</v>
      </c>
      <c r="BS783" s="4">
        <v>230.29039348717944</v>
      </c>
      <c r="BT783">
        <v>561.6</v>
      </c>
      <c r="BU783" t="s">
        <v>44</v>
      </c>
      <c r="BV783" t="s">
        <v>72</v>
      </c>
      <c r="BW783" t="s">
        <v>71</v>
      </c>
      <c r="BX783" s="2">
        <v>42019</v>
      </c>
      <c r="BY783" s="2">
        <v>44940</v>
      </c>
      <c r="BZ783" t="s">
        <v>24</v>
      </c>
      <c r="CA783" t="s">
        <v>208</v>
      </c>
      <c r="CB783" s="5" t="s">
        <v>208</v>
      </c>
      <c r="CC783" s="6" t="s">
        <v>9</v>
      </c>
      <c r="CD783">
        <f t="shared" si="11"/>
        <v>8</v>
      </c>
    </row>
    <row r="784" spans="63:82">
      <c r="BK784" s="1">
        <v>42705</v>
      </c>
      <c r="BL784" t="s">
        <v>69</v>
      </c>
      <c r="BM784">
        <v>2</v>
      </c>
      <c r="BN784" t="s">
        <v>70</v>
      </c>
      <c r="BO784" s="4">
        <v>1265294.3999999999</v>
      </c>
      <c r="BP784" s="4">
        <v>132476.32368</v>
      </c>
      <c r="BQ784" s="3">
        <v>0.10470000000000002</v>
      </c>
      <c r="BR784" s="7">
        <v>1050.211155378486</v>
      </c>
      <c r="BS784" s="4">
        <v>109.9571079681275</v>
      </c>
      <c r="BT784">
        <v>1204.8</v>
      </c>
      <c r="BU784" t="s">
        <v>44</v>
      </c>
      <c r="BV784" t="s">
        <v>72</v>
      </c>
      <c r="BW784" t="s">
        <v>71</v>
      </c>
      <c r="BX784" s="2">
        <v>41270</v>
      </c>
      <c r="BY784" s="2">
        <v>44325</v>
      </c>
      <c r="BZ784" t="s">
        <v>18</v>
      </c>
      <c r="CA784" t="s">
        <v>42</v>
      </c>
      <c r="CB784" s="5" t="s">
        <v>42</v>
      </c>
      <c r="CC784" s="6" t="s">
        <v>9</v>
      </c>
      <c r="CD784">
        <f t="shared" si="11"/>
        <v>8.4</v>
      </c>
    </row>
    <row r="785" spans="63:82">
      <c r="BK785" s="1">
        <v>42705</v>
      </c>
      <c r="BL785" t="s">
        <v>69</v>
      </c>
      <c r="BM785">
        <v>2</v>
      </c>
      <c r="BN785" t="s">
        <v>73</v>
      </c>
      <c r="BO785" s="4">
        <v>1147050</v>
      </c>
      <c r="BP785" s="4">
        <v>98302.184999999998</v>
      </c>
      <c r="BQ785" s="3">
        <v>8.5699999999999998E-2</v>
      </c>
      <c r="BR785" s="7">
        <v>1342.5210674157304</v>
      </c>
      <c r="BS785" s="4">
        <v>115.0540554775281</v>
      </c>
      <c r="BT785">
        <v>854.4</v>
      </c>
      <c r="BU785" t="s">
        <v>44</v>
      </c>
      <c r="BV785" t="s">
        <v>72</v>
      </c>
      <c r="BW785" t="s">
        <v>71</v>
      </c>
      <c r="BX785" s="2">
        <v>41286</v>
      </c>
      <c r="BY785" s="2">
        <v>44325</v>
      </c>
      <c r="BZ785" t="s">
        <v>18</v>
      </c>
      <c r="CA785" t="s">
        <v>123</v>
      </c>
      <c r="CB785" s="5" t="s">
        <v>123</v>
      </c>
      <c r="CC785" s="6" t="s">
        <v>9</v>
      </c>
      <c r="CD785">
        <f t="shared" si="11"/>
        <v>8.3000000000000007</v>
      </c>
    </row>
    <row r="786" spans="63:82">
      <c r="BK786" s="1">
        <v>42705</v>
      </c>
      <c r="BL786" t="s">
        <v>69</v>
      </c>
      <c r="BM786">
        <v>2</v>
      </c>
      <c r="BN786" t="s">
        <v>293</v>
      </c>
      <c r="BO786" s="4">
        <v>857474.4</v>
      </c>
      <c r="BP786" s="4">
        <v>95779.890480000002</v>
      </c>
      <c r="BQ786" s="3">
        <v>0.11169999999999999</v>
      </c>
      <c r="BR786" s="7">
        <v>734.39054470709152</v>
      </c>
      <c r="BS786" s="4">
        <v>82.031423843782122</v>
      </c>
      <c r="BT786">
        <v>1167.5999999999999</v>
      </c>
      <c r="BU786" t="s">
        <v>44</v>
      </c>
      <c r="BV786" t="s">
        <v>72</v>
      </c>
      <c r="BW786" t="s">
        <v>71</v>
      </c>
      <c r="BX786" s="2">
        <v>41446</v>
      </c>
      <c r="BY786" s="2">
        <v>44487</v>
      </c>
      <c r="BZ786" t="s">
        <v>18</v>
      </c>
      <c r="CA786" t="s">
        <v>475</v>
      </c>
      <c r="CB786" s="5" t="s">
        <v>475</v>
      </c>
      <c r="CC786" s="6" t="s">
        <v>9</v>
      </c>
      <c r="CD786">
        <f t="shared" ref="CD786:CD849" si="12">ROUND(INT(BY786-BX786)/365,1)</f>
        <v>8.3000000000000007</v>
      </c>
    </row>
    <row r="787" spans="63:82">
      <c r="BK787" s="1">
        <v>41640</v>
      </c>
      <c r="BL787" t="s">
        <v>121</v>
      </c>
      <c r="BM787">
        <v>3</v>
      </c>
      <c r="BN787" t="s">
        <v>242</v>
      </c>
      <c r="BO787" s="4">
        <v>1217149.2</v>
      </c>
      <c r="BP787" s="4">
        <v>109543.428</v>
      </c>
      <c r="BQ787" s="3">
        <v>0.09</v>
      </c>
      <c r="BR787" s="7">
        <v>533.83736842105259</v>
      </c>
      <c r="BS787" s="4">
        <v>48.045363157894734</v>
      </c>
      <c r="BT787">
        <v>2280</v>
      </c>
      <c r="BU787" t="s">
        <v>151</v>
      </c>
      <c r="BV787" t="s">
        <v>243</v>
      </c>
      <c r="BW787" t="s">
        <v>243</v>
      </c>
      <c r="BX787" s="2">
        <v>41282</v>
      </c>
      <c r="BY787" s="2">
        <v>45055</v>
      </c>
      <c r="BZ787" t="s">
        <v>14</v>
      </c>
      <c r="CA787" t="s">
        <v>37</v>
      </c>
      <c r="CB787" s="5" t="s">
        <v>37</v>
      </c>
      <c r="CC787" s="6" t="s">
        <v>9</v>
      </c>
      <c r="CD787">
        <f t="shared" si="12"/>
        <v>10.3</v>
      </c>
    </row>
    <row r="788" spans="63:82">
      <c r="BK788" s="1">
        <v>41640</v>
      </c>
      <c r="BL788" t="s">
        <v>121</v>
      </c>
      <c r="BM788">
        <v>3</v>
      </c>
      <c r="BN788" t="s">
        <v>124</v>
      </c>
      <c r="BO788" s="4">
        <v>385768.8</v>
      </c>
      <c r="BP788" s="4">
        <v>46292.255999999994</v>
      </c>
      <c r="BQ788" s="3">
        <v>0.11999999999999998</v>
      </c>
      <c r="BR788" s="7">
        <v>642.94799999999998</v>
      </c>
      <c r="BS788" s="4">
        <v>77.153759999999991</v>
      </c>
      <c r="BT788">
        <v>600</v>
      </c>
      <c r="BU788" t="s">
        <v>44</v>
      </c>
      <c r="BV788" t="s">
        <v>72</v>
      </c>
      <c r="BW788" t="s">
        <v>71</v>
      </c>
      <c r="BX788" s="2">
        <v>41267</v>
      </c>
      <c r="BY788" s="2">
        <v>44325</v>
      </c>
      <c r="BZ788" t="s">
        <v>18</v>
      </c>
      <c r="CA788" t="s">
        <v>42</v>
      </c>
      <c r="CB788" s="5" t="s">
        <v>42</v>
      </c>
      <c r="CC788" s="6" t="s">
        <v>9</v>
      </c>
      <c r="CD788">
        <f t="shared" si="12"/>
        <v>8.4</v>
      </c>
    </row>
    <row r="789" spans="63:82">
      <c r="BK789" s="1">
        <v>41640</v>
      </c>
      <c r="BL789" t="s">
        <v>121</v>
      </c>
      <c r="BM789">
        <v>3</v>
      </c>
      <c r="BN789" t="s">
        <v>125</v>
      </c>
      <c r="BO789" s="4">
        <v>557010</v>
      </c>
      <c r="BP789" s="4">
        <v>44560.799999999996</v>
      </c>
      <c r="BQ789" s="3">
        <v>7.9999999999999988E-2</v>
      </c>
      <c r="BR789" s="7">
        <v>1193.2519280205656</v>
      </c>
      <c r="BS789" s="4">
        <v>95.460154241645242</v>
      </c>
      <c r="BT789">
        <v>466.79999999999995</v>
      </c>
      <c r="BU789" t="s">
        <v>44</v>
      </c>
      <c r="BV789" t="s">
        <v>72</v>
      </c>
      <c r="BW789" t="s">
        <v>126</v>
      </c>
      <c r="BX789" s="2">
        <v>41257</v>
      </c>
      <c r="BY789" s="2">
        <v>44325</v>
      </c>
      <c r="BZ789" t="s">
        <v>24</v>
      </c>
      <c r="CA789" t="s">
        <v>42</v>
      </c>
      <c r="CB789" s="5" t="s">
        <v>42</v>
      </c>
      <c r="CC789" s="6" t="s">
        <v>9</v>
      </c>
      <c r="CD789">
        <f t="shared" si="12"/>
        <v>8.4</v>
      </c>
    </row>
    <row r="790" spans="63:82">
      <c r="BK790" s="1">
        <v>41640</v>
      </c>
      <c r="BL790" t="s">
        <v>121</v>
      </c>
      <c r="BM790">
        <v>3</v>
      </c>
      <c r="BN790" t="s">
        <v>127</v>
      </c>
      <c r="BO790" s="4">
        <v>1835263.2</v>
      </c>
      <c r="BP790" s="4">
        <v>73410.528000000006</v>
      </c>
      <c r="BQ790" s="3">
        <v>0.04</v>
      </c>
      <c r="BR790" s="7">
        <v>1486.2837706511177</v>
      </c>
      <c r="BS790" s="4">
        <v>59.45135082604471</v>
      </c>
      <c r="BT790">
        <v>1234.8</v>
      </c>
      <c r="BU790" t="s">
        <v>44</v>
      </c>
      <c r="BV790" t="s">
        <v>72</v>
      </c>
      <c r="BW790" t="s">
        <v>71</v>
      </c>
      <c r="BX790" s="2">
        <v>41241</v>
      </c>
      <c r="BY790" s="2">
        <v>45055</v>
      </c>
      <c r="BZ790" t="s">
        <v>14</v>
      </c>
      <c r="CA790" t="s">
        <v>37</v>
      </c>
      <c r="CB790" s="5" t="s">
        <v>37</v>
      </c>
      <c r="CC790" s="6" t="s">
        <v>9</v>
      </c>
      <c r="CD790">
        <f t="shared" si="12"/>
        <v>10.4</v>
      </c>
    </row>
    <row r="791" spans="63:82">
      <c r="BK791" s="1">
        <v>41640</v>
      </c>
      <c r="BL791" t="s">
        <v>121</v>
      </c>
      <c r="BM791">
        <v>3</v>
      </c>
      <c r="BN791" t="s">
        <v>147</v>
      </c>
      <c r="BO791" s="4">
        <v>1174246.548</v>
      </c>
      <c r="BP791" s="4">
        <v>58712.327400000009</v>
      </c>
      <c r="BQ791" s="3">
        <v>5.000000000000001E-2</v>
      </c>
      <c r="BR791" s="7">
        <v>1447.5425887573965</v>
      </c>
      <c r="BS791" s="4">
        <v>72.37712943786984</v>
      </c>
      <c r="BT791">
        <v>811.19999999999993</v>
      </c>
      <c r="BU791" t="s">
        <v>44</v>
      </c>
      <c r="BV791" t="s">
        <v>72</v>
      </c>
      <c r="BW791" t="s">
        <v>71</v>
      </c>
      <c r="BX791" s="2">
        <v>41240</v>
      </c>
      <c r="BY791" s="2">
        <v>44325</v>
      </c>
      <c r="BZ791" t="s">
        <v>18</v>
      </c>
      <c r="CA791" t="s">
        <v>78</v>
      </c>
      <c r="CB791" s="5" t="s">
        <v>78</v>
      </c>
      <c r="CC791" s="6" t="s">
        <v>9</v>
      </c>
      <c r="CD791">
        <f t="shared" si="12"/>
        <v>8.5</v>
      </c>
    </row>
    <row r="792" spans="63:82">
      <c r="BK792" s="1">
        <v>41640</v>
      </c>
      <c r="BL792" t="s">
        <v>121</v>
      </c>
      <c r="BM792">
        <v>3</v>
      </c>
      <c r="BN792" t="s">
        <v>149</v>
      </c>
      <c r="BO792" s="4">
        <v>1838800.3079999997</v>
      </c>
      <c r="BP792" s="4">
        <v>238502.43695999993</v>
      </c>
      <c r="BQ792" s="3">
        <v>0.12970545845699302</v>
      </c>
      <c r="BR792" s="7">
        <v>412.13921194190425</v>
      </c>
      <c r="BS792" s="4">
        <v>53.456705433028503</v>
      </c>
      <c r="BT792">
        <v>4461.5999999999995</v>
      </c>
      <c r="BU792" t="s">
        <v>151</v>
      </c>
      <c r="BV792" t="s">
        <v>150</v>
      </c>
      <c r="BW792" t="s">
        <v>150</v>
      </c>
      <c r="BX792" s="2">
        <v>41150</v>
      </c>
      <c r="BY792" s="2">
        <v>48708</v>
      </c>
      <c r="BZ792" t="s">
        <v>24</v>
      </c>
      <c r="CA792" t="s">
        <v>65</v>
      </c>
      <c r="CB792" s="5" t="s">
        <v>65</v>
      </c>
      <c r="CC792" s="6" t="s">
        <v>9</v>
      </c>
      <c r="CD792">
        <f t="shared" si="12"/>
        <v>20.7</v>
      </c>
    </row>
    <row r="793" spans="63:82">
      <c r="BK793" s="1">
        <v>41640</v>
      </c>
      <c r="BL793" t="s">
        <v>121</v>
      </c>
      <c r="BM793">
        <v>3</v>
      </c>
      <c r="BN793" t="s">
        <v>226</v>
      </c>
      <c r="BO793" s="4">
        <v>101104.8</v>
      </c>
      <c r="BP793" s="4">
        <v>13143.624</v>
      </c>
      <c r="BQ793" s="3">
        <v>0.13</v>
      </c>
      <c r="BR793" s="7">
        <v>77.155677655677664</v>
      </c>
      <c r="BS793" s="4">
        <v>10.030238095238095</v>
      </c>
      <c r="BT793">
        <v>1310.3999999999999</v>
      </c>
      <c r="BU793" t="s">
        <v>20</v>
      </c>
      <c r="BV793" t="s">
        <v>173</v>
      </c>
      <c r="BW793" t="s">
        <v>172</v>
      </c>
      <c r="BX793" s="2">
        <v>41241</v>
      </c>
      <c r="BY793" s="2">
        <v>45803</v>
      </c>
      <c r="BZ793" t="s">
        <v>39</v>
      </c>
      <c r="CA793" t="s">
        <v>28</v>
      </c>
      <c r="CB793" s="5" t="s">
        <v>28</v>
      </c>
      <c r="CC793" s="6" t="s">
        <v>9</v>
      </c>
      <c r="CD793">
        <f t="shared" si="12"/>
        <v>12.5</v>
      </c>
    </row>
    <row r="794" spans="63:82">
      <c r="BK794" s="1">
        <v>41640</v>
      </c>
      <c r="BL794" t="s">
        <v>121</v>
      </c>
      <c r="BM794">
        <v>3</v>
      </c>
      <c r="BN794" t="s">
        <v>175</v>
      </c>
      <c r="BO794" s="4">
        <v>784644</v>
      </c>
      <c r="BP794" s="4">
        <v>125543.03999999999</v>
      </c>
      <c r="BQ794" s="3">
        <v>0.16</v>
      </c>
      <c r="BR794" s="7">
        <v>398.9444783404515</v>
      </c>
      <c r="BS794" s="4">
        <v>63.831116534472237</v>
      </c>
      <c r="BT794">
        <v>1966.8</v>
      </c>
      <c r="BU794" t="s">
        <v>20</v>
      </c>
      <c r="BV794" t="s">
        <v>173</v>
      </c>
      <c r="BW794" t="s">
        <v>172</v>
      </c>
      <c r="BX794" s="2">
        <v>41288</v>
      </c>
      <c r="BY794" s="2">
        <v>44694</v>
      </c>
      <c r="BZ794" t="s">
        <v>18</v>
      </c>
      <c r="CA794" t="s">
        <v>170</v>
      </c>
      <c r="CB794" s="5" t="s">
        <v>170</v>
      </c>
      <c r="CC794" s="6" t="s">
        <v>9</v>
      </c>
      <c r="CD794">
        <f t="shared" si="12"/>
        <v>9.3000000000000007</v>
      </c>
    </row>
    <row r="795" spans="63:82">
      <c r="BK795" s="1">
        <v>41671</v>
      </c>
      <c r="BL795" t="s">
        <v>121</v>
      </c>
      <c r="BM795">
        <v>3</v>
      </c>
      <c r="BN795" t="s">
        <v>242</v>
      </c>
      <c r="BO795" s="4">
        <v>846307.2</v>
      </c>
      <c r="BP795" s="4">
        <v>182379.2016</v>
      </c>
      <c r="BQ795" s="3">
        <v>0.21550000000000002</v>
      </c>
      <c r="BR795" s="7">
        <v>371.18736842105261</v>
      </c>
      <c r="BS795" s="4">
        <v>79.99087789473684</v>
      </c>
      <c r="BT795">
        <v>2280</v>
      </c>
      <c r="BU795" t="s">
        <v>151</v>
      </c>
      <c r="BV795" t="s">
        <v>243</v>
      </c>
      <c r="BW795" t="s">
        <v>243</v>
      </c>
      <c r="BX795" s="2">
        <v>41282</v>
      </c>
      <c r="BY795" s="2">
        <v>45055</v>
      </c>
      <c r="BZ795" t="s">
        <v>14</v>
      </c>
      <c r="CA795" t="s">
        <v>37</v>
      </c>
      <c r="CB795" s="5" t="s">
        <v>37</v>
      </c>
      <c r="CC795" s="6" t="s">
        <v>9</v>
      </c>
      <c r="CD795">
        <f t="shared" si="12"/>
        <v>10.3</v>
      </c>
    </row>
    <row r="796" spans="63:82">
      <c r="BK796" s="1">
        <v>41671</v>
      </c>
      <c r="BL796" t="s">
        <v>121</v>
      </c>
      <c r="BM796">
        <v>3</v>
      </c>
      <c r="BN796" t="s">
        <v>124</v>
      </c>
      <c r="BO796" s="4">
        <v>296019.59999999998</v>
      </c>
      <c r="BP796" s="4">
        <v>66012.370800000004</v>
      </c>
      <c r="BQ796" s="3">
        <v>0.22300000000000003</v>
      </c>
      <c r="BR796" s="7">
        <v>493.36599999999999</v>
      </c>
      <c r="BS796" s="4">
        <v>110.02061800000001</v>
      </c>
      <c r="BT796">
        <v>600</v>
      </c>
      <c r="BU796" t="s">
        <v>44</v>
      </c>
      <c r="BV796" t="s">
        <v>72</v>
      </c>
      <c r="BW796" t="s">
        <v>71</v>
      </c>
      <c r="BX796" s="2">
        <v>41267</v>
      </c>
      <c r="BY796" s="2">
        <v>44325</v>
      </c>
      <c r="BZ796" t="s">
        <v>18</v>
      </c>
      <c r="CA796" t="s">
        <v>42</v>
      </c>
      <c r="CB796" s="5" t="s">
        <v>42</v>
      </c>
      <c r="CC796" s="6" t="s">
        <v>9</v>
      </c>
      <c r="CD796">
        <f t="shared" si="12"/>
        <v>8.4</v>
      </c>
    </row>
    <row r="797" spans="63:82">
      <c r="BK797" s="1">
        <v>41671</v>
      </c>
      <c r="BL797" t="s">
        <v>121</v>
      </c>
      <c r="BM797">
        <v>3</v>
      </c>
      <c r="BN797" t="s">
        <v>125</v>
      </c>
      <c r="BO797" s="4">
        <v>596403.6</v>
      </c>
      <c r="BP797" s="4">
        <v>61727.772599999997</v>
      </c>
      <c r="BQ797" s="3">
        <v>0.10349999999999999</v>
      </c>
      <c r="BR797" s="7">
        <v>1277.6426735218511</v>
      </c>
      <c r="BS797" s="4">
        <v>132.23601670951157</v>
      </c>
      <c r="BT797">
        <v>466.79999999999995</v>
      </c>
      <c r="BU797" t="s">
        <v>44</v>
      </c>
      <c r="BV797" t="s">
        <v>72</v>
      </c>
      <c r="BW797" t="s">
        <v>126</v>
      </c>
      <c r="BX797" s="2">
        <v>41257</v>
      </c>
      <c r="BY797" s="2">
        <v>44325</v>
      </c>
      <c r="BZ797" t="s">
        <v>24</v>
      </c>
      <c r="CA797" t="s">
        <v>42</v>
      </c>
      <c r="CB797" s="5" t="s">
        <v>42</v>
      </c>
      <c r="CC797" s="6" t="s">
        <v>9</v>
      </c>
      <c r="CD797">
        <f t="shared" si="12"/>
        <v>8.4</v>
      </c>
    </row>
    <row r="798" spans="63:82">
      <c r="BK798" s="1">
        <v>41671</v>
      </c>
      <c r="BL798" t="s">
        <v>121</v>
      </c>
      <c r="BM798">
        <v>3</v>
      </c>
      <c r="BN798" t="s">
        <v>127</v>
      </c>
      <c r="BO798" s="4">
        <v>1811868</v>
      </c>
      <c r="BP798" s="4">
        <v>111067.50839999999</v>
      </c>
      <c r="BQ798" s="3">
        <v>6.1299999999999993E-2</v>
      </c>
      <c r="BR798" s="7">
        <v>1467.3372206025267</v>
      </c>
      <c r="BS798" s="4">
        <v>89.94777162293488</v>
      </c>
      <c r="BT798">
        <v>1234.8</v>
      </c>
      <c r="BU798" t="s">
        <v>44</v>
      </c>
      <c r="BV798" t="s">
        <v>72</v>
      </c>
      <c r="BW798" t="s">
        <v>71</v>
      </c>
      <c r="BX798" s="2">
        <v>41241</v>
      </c>
      <c r="BY798" s="2">
        <v>45055</v>
      </c>
      <c r="BZ798" t="s">
        <v>14</v>
      </c>
      <c r="CA798" t="s">
        <v>37</v>
      </c>
      <c r="CB798" s="5" t="s">
        <v>37</v>
      </c>
      <c r="CC798" s="6" t="s">
        <v>9</v>
      </c>
      <c r="CD798">
        <f t="shared" si="12"/>
        <v>10.4</v>
      </c>
    </row>
    <row r="799" spans="63:82">
      <c r="BK799" s="1">
        <v>41671</v>
      </c>
      <c r="BL799" t="s">
        <v>121</v>
      </c>
      <c r="BM799">
        <v>3</v>
      </c>
      <c r="BN799" t="s">
        <v>147</v>
      </c>
      <c r="BO799" s="4">
        <v>1140942.912</v>
      </c>
      <c r="BP799" s="4">
        <v>85228.435526400004</v>
      </c>
      <c r="BQ799" s="3">
        <v>7.4700000000000003E-2</v>
      </c>
      <c r="BR799" s="7">
        <v>1406.4878106508877</v>
      </c>
      <c r="BS799" s="4">
        <v>105.06463945562132</v>
      </c>
      <c r="BT799">
        <v>811.19999999999993</v>
      </c>
      <c r="BU799" t="s">
        <v>44</v>
      </c>
      <c r="BV799" t="s">
        <v>72</v>
      </c>
      <c r="BW799" t="s">
        <v>71</v>
      </c>
      <c r="BX799" s="2">
        <v>41240</v>
      </c>
      <c r="BY799" s="2">
        <v>44325</v>
      </c>
      <c r="BZ799" t="s">
        <v>18</v>
      </c>
      <c r="CA799" t="s">
        <v>78</v>
      </c>
      <c r="CB799" s="5" t="s">
        <v>78</v>
      </c>
      <c r="CC799" s="6" t="s">
        <v>9</v>
      </c>
      <c r="CD799">
        <f t="shared" si="12"/>
        <v>8.5</v>
      </c>
    </row>
    <row r="800" spans="63:82">
      <c r="BK800" s="1">
        <v>41671</v>
      </c>
      <c r="BL800" t="s">
        <v>121</v>
      </c>
      <c r="BM800">
        <v>3</v>
      </c>
      <c r="BN800" t="s">
        <v>149</v>
      </c>
      <c r="BO800" s="4">
        <v>2865964.2960000001</v>
      </c>
      <c r="BP800" s="4">
        <v>361762.11551999993</v>
      </c>
      <c r="BQ800" s="3">
        <v>0.12622701407163656</v>
      </c>
      <c r="BR800" s="7">
        <v>642.36244755244763</v>
      </c>
      <c r="BS800" s="4">
        <v>81.083493706293694</v>
      </c>
      <c r="BT800">
        <v>4461.5999999999995</v>
      </c>
      <c r="BU800" t="s">
        <v>151</v>
      </c>
      <c r="BV800" t="s">
        <v>150</v>
      </c>
      <c r="BW800" t="s">
        <v>150</v>
      </c>
      <c r="BX800" s="2">
        <v>41150</v>
      </c>
      <c r="BY800" s="2">
        <v>48708</v>
      </c>
      <c r="BZ800" t="s">
        <v>24</v>
      </c>
      <c r="CA800" t="s">
        <v>65</v>
      </c>
      <c r="CB800" s="5" t="s">
        <v>65</v>
      </c>
      <c r="CC800" s="6" t="s">
        <v>9</v>
      </c>
      <c r="CD800">
        <f t="shared" si="12"/>
        <v>20.7</v>
      </c>
    </row>
    <row r="801" spans="63:82">
      <c r="BK801" s="1">
        <v>41671</v>
      </c>
      <c r="BL801" t="s">
        <v>121</v>
      </c>
      <c r="BM801">
        <v>3</v>
      </c>
      <c r="BN801" t="s">
        <v>226</v>
      </c>
      <c r="BO801" s="4">
        <v>175869.6</v>
      </c>
      <c r="BP801" s="4">
        <v>62169.903600000005</v>
      </c>
      <c r="BQ801" s="3">
        <v>0.35350000000000004</v>
      </c>
      <c r="BR801" s="7">
        <v>134.21062271062272</v>
      </c>
      <c r="BS801" s="4">
        <v>47.443455128205137</v>
      </c>
      <c r="BT801">
        <v>1310.3999999999999</v>
      </c>
      <c r="BU801" t="s">
        <v>20</v>
      </c>
      <c r="BV801" t="s">
        <v>173</v>
      </c>
      <c r="BW801" t="s">
        <v>172</v>
      </c>
      <c r="BX801" s="2">
        <v>41241</v>
      </c>
      <c r="BY801" s="2">
        <v>45803</v>
      </c>
      <c r="BZ801" t="s">
        <v>39</v>
      </c>
      <c r="CA801" t="s">
        <v>28</v>
      </c>
      <c r="CB801" s="5" t="s">
        <v>28</v>
      </c>
      <c r="CC801" s="6" t="s">
        <v>9</v>
      </c>
      <c r="CD801">
        <f t="shared" si="12"/>
        <v>12.5</v>
      </c>
    </row>
    <row r="802" spans="63:82">
      <c r="BK802" s="1">
        <v>41671</v>
      </c>
      <c r="BL802" t="s">
        <v>121</v>
      </c>
      <c r="BM802">
        <v>3</v>
      </c>
      <c r="BN802" t="s">
        <v>175</v>
      </c>
      <c r="BO802" s="4">
        <v>893020.79999999993</v>
      </c>
      <c r="BP802" s="4">
        <v>186819.95136000004</v>
      </c>
      <c r="BQ802" s="3">
        <v>0.20920000000000005</v>
      </c>
      <c r="BR802" s="7">
        <v>454.04758999389867</v>
      </c>
      <c r="BS802" s="4">
        <v>94.986755826723638</v>
      </c>
      <c r="BT802">
        <v>1966.8</v>
      </c>
      <c r="BU802" t="s">
        <v>20</v>
      </c>
      <c r="BV802" t="s">
        <v>173</v>
      </c>
      <c r="BW802" t="s">
        <v>172</v>
      </c>
      <c r="BX802" s="2">
        <v>41288</v>
      </c>
      <c r="BY802" s="2">
        <v>44694</v>
      </c>
      <c r="BZ802" t="s">
        <v>18</v>
      </c>
      <c r="CA802" t="s">
        <v>170</v>
      </c>
      <c r="CB802" s="5" t="s">
        <v>170</v>
      </c>
      <c r="CC802" s="6" t="s">
        <v>9</v>
      </c>
      <c r="CD802">
        <f t="shared" si="12"/>
        <v>9.3000000000000007</v>
      </c>
    </row>
    <row r="803" spans="63:82">
      <c r="BK803" s="1">
        <v>41699</v>
      </c>
      <c r="BL803" t="s">
        <v>121</v>
      </c>
      <c r="BM803">
        <v>3</v>
      </c>
      <c r="BN803" t="s">
        <v>242</v>
      </c>
      <c r="BO803" s="4">
        <v>1080285.5999999999</v>
      </c>
      <c r="BP803" s="4">
        <v>182352.20927999998</v>
      </c>
      <c r="BQ803" s="3">
        <v>0.16880000000000001</v>
      </c>
      <c r="BR803" s="7">
        <v>473.80947368421045</v>
      </c>
      <c r="BS803" s="4">
        <v>79.979039157894732</v>
      </c>
      <c r="BT803">
        <v>2280</v>
      </c>
      <c r="BU803" t="s">
        <v>151</v>
      </c>
      <c r="BV803" t="s">
        <v>243</v>
      </c>
      <c r="BW803" t="s">
        <v>243</v>
      </c>
      <c r="BX803" s="2">
        <v>41282</v>
      </c>
      <c r="BY803" s="2">
        <v>45055</v>
      </c>
      <c r="BZ803" t="s">
        <v>14</v>
      </c>
      <c r="CA803" t="s">
        <v>37</v>
      </c>
      <c r="CB803" s="5" t="s">
        <v>37</v>
      </c>
      <c r="CC803" s="6" t="s">
        <v>9</v>
      </c>
      <c r="CD803">
        <f t="shared" si="12"/>
        <v>10.3</v>
      </c>
    </row>
    <row r="804" spans="63:82">
      <c r="BK804" s="1">
        <v>41699</v>
      </c>
      <c r="BL804" t="s">
        <v>121</v>
      </c>
      <c r="BM804">
        <v>3</v>
      </c>
      <c r="BN804" t="s">
        <v>124</v>
      </c>
      <c r="BO804" s="4">
        <v>469112.39999999997</v>
      </c>
      <c r="BP804" s="4">
        <v>66004.114679999999</v>
      </c>
      <c r="BQ804" s="3">
        <v>0.14070000000000002</v>
      </c>
      <c r="BR804" s="7">
        <v>781.85399999999993</v>
      </c>
      <c r="BS804" s="4">
        <v>110.00685779999999</v>
      </c>
      <c r="BT804">
        <v>600</v>
      </c>
      <c r="BU804" t="s">
        <v>44</v>
      </c>
      <c r="BV804" t="s">
        <v>72</v>
      </c>
      <c r="BW804" t="s">
        <v>71</v>
      </c>
      <c r="BX804" s="2">
        <v>41267</v>
      </c>
      <c r="BY804" s="2">
        <v>44325</v>
      </c>
      <c r="BZ804" t="s">
        <v>18</v>
      </c>
      <c r="CA804" t="s">
        <v>42</v>
      </c>
      <c r="CB804" s="5" t="s">
        <v>42</v>
      </c>
      <c r="CC804" s="6" t="s">
        <v>9</v>
      </c>
      <c r="CD804">
        <f t="shared" si="12"/>
        <v>8.4</v>
      </c>
    </row>
    <row r="805" spans="63:82">
      <c r="BK805" s="1">
        <v>41699</v>
      </c>
      <c r="BL805" t="s">
        <v>121</v>
      </c>
      <c r="BM805">
        <v>3</v>
      </c>
      <c r="BN805" t="s">
        <v>125</v>
      </c>
      <c r="BO805" s="4">
        <v>665533.19999999995</v>
      </c>
      <c r="BP805" s="4">
        <v>67218.853199999998</v>
      </c>
      <c r="BQ805" s="3">
        <v>0.10100000000000001</v>
      </c>
      <c r="BR805" s="7">
        <v>1425.7352185089974</v>
      </c>
      <c r="BS805" s="4">
        <v>143.99925706940874</v>
      </c>
      <c r="BT805">
        <v>466.79999999999995</v>
      </c>
      <c r="BU805" t="s">
        <v>44</v>
      </c>
      <c r="BV805" t="s">
        <v>72</v>
      </c>
      <c r="BW805" t="s">
        <v>126</v>
      </c>
      <c r="BX805" s="2">
        <v>41257</v>
      </c>
      <c r="BY805" s="2">
        <v>44325</v>
      </c>
      <c r="BZ805" t="s">
        <v>24</v>
      </c>
      <c r="CA805" t="s">
        <v>42</v>
      </c>
      <c r="CB805" s="5" t="s">
        <v>42</v>
      </c>
      <c r="CC805" s="6" t="s">
        <v>9</v>
      </c>
      <c r="CD805">
        <f t="shared" si="12"/>
        <v>8.4</v>
      </c>
    </row>
    <row r="806" spans="63:82">
      <c r="BK806" s="1">
        <v>41699</v>
      </c>
      <c r="BL806" t="s">
        <v>121</v>
      </c>
      <c r="BM806">
        <v>3</v>
      </c>
      <c r="BN806" t="s">
        <v>127</v>
      </c>
      <c r="BO806" s="4">
        <v>2020039.2</v>
      </c>
      <c r="BP806" s="4">
        <v>111102.156</v>
      </c>
      <c r="BQ806" s="3">
        <v>5.5E-2</v>
      </c>
      <c r="BR806" s="7">
        <v>1635.924198250729</v>
      </c>
      <c r="BS806" s="4">
        <v>89.975830903790097</v>
      </c>
      <c r="BT806">
        <v>1234.8</v>
      </c>
      <c r="BU806" t="s">
        <v>44</v>
      </c>
      <c r="BV806" t="s">
        <v>72</v>
      </c>
      <c r="BW806" t="s">
        <v>71</v>
      </c>
      <c r="BX806" s="2">
        <v>41241</v>
      </c>
      <c r="BY806" s="2">
        <v>45055</v>
      </c>
      <c r="BZ806" t="s">
        <v>14</v>
      </c>
      <c r="CA806" t="s">
        <v>37</v>
      </c>
      <c r="CB806" s="5" t="s">
        <v>37</v>
      </c>
      <c r="CC806" s="6" t="s">
        <v>9</v>
      </c>
      <c r="CD806">
        <f t="shared" si="12"/>
        <v>10.4</v>
      </c>
    </row>
    <row r="807" spans="63:82">
      <c r="BK807" s="1">
        <v>41699</v>
      </c>
      <c r="BL807" t="s">
        <v>121</v>
      </c>
      <c r="BM807">
        <v>3</v>
      </c>
      <c r="BN807" t="s">
        <v>147</v>
      </c>
      <c r="BO807" s="4">
        <v>1277350.26</v>
      </c>
      <c r="BP807" s="4">
        <v>89414.518200000006</v>
      </c>
      <c r="BQ807" s="3">
        <v>7.0000000000000007E-2</v>
      </c>
      <c r="BR807" s="7">
        <v>1574.6428254437872</v>
      </c>
      <c r="BS807" s="4">
        <v>110.2249977810651</v>
      </c>
      <c r="BT807">
        <v>811.19999999999993</v>
      </c>
      <c r="BU807" t="s">
        <v>44</v>
      </c>
      <c r="BV807" t="s">
        <v>72</v>
      </c>
      <c r="BW807" t="s">
        <v>71</v>
      </c>
      <c r="BX807" s="2">
        <v>41240</v>
      </c>
      <c r="BY807" s="2">
        <v>44325</v>
      </c>
      <c r="BZ807" t="s">
        <v>18</v>
      </c>
      <c r="CA807" t="s">
        <v>78</v>
      </c>
      <c r="CB807" s="5" t="s">
        <v>78</v>
      </c>
      <c r="CC807" s="6" t="s">
        <v>9</v>
      </c>
      <c r="CD807">
        <f t="shared" si="12"/>
        <v>8.5</v>
      </c>
    </row>
    <row r="808" spans="63:82">
      <c r="BK808" s="1">
        <v>41699</v>
      </c>
      <c r="BL808" t="s">
        <v>121</v>
      </c>
      <c r="BM808">
        <v>3</v>
      </c>
      <c r="BN808" t="s">
        <v>149</v>
      </c>
      <c r="BO808" s="4">
        <v>2221641.5759999999</v>
      </c>
      <c r="BP808" s="4">
        <v>245692.79999999999</v>
      </c>
      <c r="BQ808" s="3">
        <v>0.11059065632106266</v>
      </c>
      <c r="BR808" s="7">
        <v>497.94727810650892</v>
      </c>
      <c r="BS808" s="4">
        <v>55.068316299085531</v>
      </c>
      <c r="BT808">
        <v>4461.5999999999995</v>
      </c>
      <c r="BU808" t="s">
        <v>151</v>
      </c>
      <c r="BV808" t="s">
        <v>150</v>
      </c>
      <c r="BW808" t="s">
        <v>150</v>
      </c>
      <c r="BX808" s="2">
        <v>41150</v>
      </c>
      <c r="BY808" s="2">
        <v>48708</v>
      </c>
      <c r="BZ808" t="s">
        <v>24</v>
      </c>
      <c r="CA808" t="s">
        <v>65</v>
      </c>
      <c r="CB808" s="5" t="s">
        <v>65</v>
      </c>
      <c r="CC808" s="6" t="s">
        <v>9</v>
      </c>
      <c r="CD808">
        <f t="shared" si="12"/>
        <v>20.7</v>
      </c>
    </row>
    <row r="809" spans="63:82">
      <c r="BK809" s="1">
        <v>41699</v>
      </c>
      <c r="BL809" t="s">
        <v>121</v>
      </c>
      <c r="BM809">
        <v>3</v>
      </c>
      <c r="BN809" t="s">
        <v>226</v>
      </c>
      <c r="BO809" s="4">
        <v>134535</v>
      </c>
      <c r="BP809" s="4">
        <v>56800.676999999996</v>
      </c>
      <c r="BQ809" s="3">
        <v>0.42219999999999996</v>
      </c>
      <c r="BR809" s="7">
        <v>102.66712454212455</v>
      </c>
      <c r="BS809" s="4">
        <v>43.346059981684981</v>
      </c>
      <c r="BT809">
        <v>1310.3999999999999</v>
      </c>
      <c r="BU809" t="s">
        <v>20</v>
      </c>
      <c r="BV809" t="s">
        <v>173</v>
      </c>
      <c r="BW809" t="s">
        <v>172</v>
      </c>
      <c r="BX809" s="2">
        <v>41241</v>
      </c>
      <c r="BY809" s="2">
        <v>45803</v>
      </c>
      <c r="BZ809" t="s">
        <v>39</v>
      </c>
      <c r="CA809" t="s">
        <v>28</v>
      </c>
      <c r="CB809" s="5" t="s">
        <v>28</v>
      </c>
      <c r="CC809" s="6" t="s">
        <v>9</v>
      </c>
      <c r="CD809">
        <f t="shared" si="12"/>
        <v>12.5</v>
      </c>
    </row>
    <row r="810" spans="63:82">
      <c r="BK810" s="1">
        <v>41699</v>
      </c>
      <c r="BL810" t="s">
        <v>121</v>
      </c>
      <c r="BM810">
        <v>3</v>
      </c>
      <c r="BN810" t="s">
        <v>175</v>
      </c>
      <c r="BO810" s="4">
        <v>687759.6</v>
      </c>
      <c r="BP810" s="4">
        <v>186864.28332000002</v>
      </c>
      <c r="BQ810" s="3">
        <v>0.27170000000000005</v>
      </c>
      <c r="BR810" s="7">
        <v>349.68456375838923</v>
      </c>
      <c r="BS810" s="4">
        <v>95.00929597315438</v>
      </c>
      <c r="BT810">
        <v>1966.8</v>
      </c>
      <c r="BU810" t="s">
        <v>20</v>
      </c>
      <c r="BV810" t="s">
        <v>173</v>
      </c>
      <c r="BW810" t="s">
        <v>172</v>
      </c>
      <c r="BX810" s="2">
        <v>41288</v>
      </c>
      <c r="BY810" s="2">
        <v>44694</v>
      </c>
      <c r="BZ810" t="s">
        <v>18</v>
      </c>
      <c r="CA810" t="s">
        <v>170</v>
      </c>
      <c r="CB810" s="5" t="s">
        <v>170</v>
      </c>
      <c r="CC810" s="6" t="s">
        <v>9</v>
      </c>
      <c r="CD810">
        <f t="shared" si="12"/>
        <v>9.3000000000000007</v>
      </c>
    </row>
    <row r="811" spans="63:82">
      <c r="BK811" s="1">
        <v>41730</v>
      </c>
      <c r="BL811" t="s">
        <v>121</v>
      </c>
      <c r="BM811">
        <v>3</v>
      </c>
      <c r="BN811" t="s">
        <v>242</v>
      </c>
      <c r="BO811" s="4">
        <v>975706.79999999993</v>
      </c>
      <c r="BP811" s="4">
        <v>182359.60092</v>
      </c>
      <c r="BQ811" s="3">
        <v>0.18690000000000001</v>
      </c>
      <c r="BR811" s="7">
        <v>427.94157894736838</v>
      </c>
      <c r="BS811" s="4">
        <v>79.982281105263155</v>
      </c>
      <c r="BT811">
        <v>2280</v>
      </c>
      <c r="BU811" t="s">
        <v>151</v>
      </c>
      <c r="BV811" t="s">
        <v>243</v>
      </c>
      <c r="BW811" t="s">
        <v>243</v>
      </c>
      <c r="BX811" s="2">
        <v>41282</v>
      </c>
      <c r="BY811" s="2">
        <v>45055</v>
      </c>
      <c r="BZ811" t="s">
        <v>14</v>
      </c>
      <c r="CA811" t="s">
        <v>37</v>
      </c>
      <c r="CB811" s="5" t="s">
        <v>37</v>
      </c>
      <c r="CC811" s="6" t="s">
        <v>9</v>
      </c>
      <c r="CD811">
        <f t="shared" si="12"/>
        <v>10.3</v>
      </c>
    </row>
    <row r="812" spans="63:82">
      <c r="BK812" s="1">
        <v>41730</v>
      </c>
      <c r="BL812" t="s">
        <v>121</v>
      </c>
      <c r="BM812">
        <v>3</v>
      </c>
      <c r="BN812" t="s">
        <v>124</v>
      </c>
      <c r="BO812" s="4">
        <v>412867.2</v>
      </c>
      <c r="BP812" s="4">
        <v>66017.465280000004</v>
      </c>
      <c r="BQ812" s="3">
        <v>0.15990000000000001</v>
      </c>
      <c r="BR812" s="7">
        <v>688.11199999999997</v>
      </c>
      <c r="BS812" s="4">
        <v>110.0291088</v>
      </c>
      <c r="BT812">
        <v>600</v>
      </c>
      <c r="BU812" t="s">
        <v>44</v>
      </c>
      <c r="BV812" t="s">
        <v>72</v>
      </c>
      <c r="BW812" t="s">
        <v>71</v>
      </c>
      <c r="BX812" s="2">
        <v>41267</v>
      </c>
      <c r="BY812" s="2">
        <v>44325</v>
      </c>
      <c r="BZ812" t="s">
        <v>18</v>
      </c>
      <c r="CA812" t="s">
        <v>42</v>
      </c>
      <c r="CB812" s="5" t="s">
        <v>42</v>
      </c>
      <c r="CC812" s="6" t="s">
        <v>9</v>
      </c>
      <c r="CD812">
        <f t="shared" si="12"/>
        <v>8.4</v>
      </c>
    </row>
    <row r="813" spans="63:82">
      <c r="BK813" s="1">
        <v>41730</v>
      </c>
      <c r="BL813" t="s">
        <v>121</v>
      </c>
      <c r="BM813">
        <v>3</v>
      </c>
      <c r="BN813" t="s">
        <v>125</v>
      </c>
      <c r="BO813" s="4">
        <v>623320.79999999993</v>
      </c>
      <c r="BP813" s="4">
        <v>63890.381999999991</v>
      </c>
      <c r="BQ813" s="3">
        <v>0.10249999999999999</v>
      </c>
      <c r="BR813" s="7">
        <v>1335.305912596401</v>
      </c>
      <c r="BS813" s="4">
        <v>136.8688560411311</v>
      </c>
      <c r="BT813">
        <v>466.79999999999995</v>
      </c>
      <c r="BU813" t="s">
        <v>44</v>
      </c>
      <c r="BV813" t="s">
        <v>72</v>
      </c>
      <c r="BW813" t="s">
        <v>126</v>
      </c>
      <c r="BX813" s="2">
        <v>41257</v>
      </c>
      <c r="BY813" s="2">
        <v>44325</v>
      </c>
      <c r="BZ813" t="s">
        <v>24</v>
      </c>
      <c r="CA813" t="s">
        <v>42</v>
      </c>
      <c r="CB813" s="5" t="s">
        <v>42</v>
      </c>
      <c r="CC813" s="6" t="s">
        <v>9</v>
      </c>
      <c r="CD813">
        <f t="shared" si="12"/>
        <v>8.4</v>
      </c>
    </row>
    <row r="814" spans="63:82">
      <c r="BK814" s="1">
        <v>41730</v>
      </c>
      <c r="BL814" t="s">
        <v>121</v>
      </c>
      <c r="BM814">
        <v>3</v>
      </c>
      <c r="BN814" t="s">
        <v>127</v>
      </c>
      <c r="BO814" s="4">
        <v>2115217.1999999997</v>
      </c>
      <c r="BP814" s="4">
        <v>111048.90300000001</v>
      </c>
      <c r="BQ814" s="3">
        <v>5.2500000000000012E-2</v>
      </c>
      <c r="BR814" s="7">
        <v>1713.0038872691932</v>
      </c>
      <c r="BS814" s="4">
        <v>89.932704081632664</v>
      </c>
      <c r="BT814">
        <v>1234.8</v>
      </c>
      <c r="BU814" t="s">
        <v>44</v>
      </c>
      <c r="BV814" t="s">
        <v>72</v>
      </c>
      <c r="BW814" t="s">
        <v>71</v>
      </c>
      <c r="BX814" s="2">
        <v>41241</v>
      </c>
      <c r="BY814" s="2">
        <v>45055</v>
      </c>
      <c r="BZ814" t="s">
        <v>14</v>
      </c>
      <c r="CA814" t="s">
        <v>37</v>
      </c>
      <c r="CB814" s="5" t="s">
        <v>37</v>
      </c>
      <c r="CC814" s="6" t="s">
        <v>9</v>
      </c>
      <c r="CD814">
        <f t="shared" si="12"/>
        <v>10.4</v>
      </c>
    </row>
    <row r="815" spans="63:82">
      <c r="BK815" s="1">
        <v>41730</v>
      </c>
      <c r="BL815" t="s">
        <v>121</v>
      </c>
      <c r="BM815">
        <v>3</v>
      </c>
      <c r="BN815" t="s">
        <v>147</v>
      </c>
      <c r="BO815" s="4">
        <v>1250924.8799999999</v>
      </c>
      <c r="BP815" s="4">
        <v>87564.741599999994</v>
      </c>
      <c r="BQ815" s="3">
        <v>7.0000000000000007E-2</v>
      </c>
      <c r="BR815" s="7">
        <v>1542.0671597633136</v>
      </c>
      <c r="BS815" s="4">
        <v>107.94470118343196</v>
      </c>
      <c r="BT815">
        <v>811.19999999999993</v>
      </c>
      <c r="BU815" t="s">
        <v>44</v>
      </c>
      <c r="BV815" t="s">
        <v>72</v>
      </c>
      <c r="BW815" t="s">
        <v>71</v>
      </c>
      <c r="BX815" s="2">
        <v>41240</v>
      </c>
      <c r="BY815" s="2">
        <v>44325</v>
      </c>
      <c r="BZ815" t="s">
        <v>18</v>
      </c>
      <c r="CA815" t="s">
        <v>78</v>
      </c>
      <c r="CB815" s="5" t="s">
        <v>78</v>
      </c>
      <c r="CC815" s="6" t="s">
        <v>9</v>
      </c>
      <c r="CD815">
        <f t="shared" si="12"/>
        <v>8.5</v>
      </c>
    </row>
    <row r="816" spans="63:82">
      <c r="BK816" s="1">
        <v>41730</v>
      </c>
      <c r="BL816" t="s">
        <v>121</v>
      </c>
      <c r="BM816">
        <v>3</v>
      </c>
      <c r="BN816" t="s">
        <v>149</v>
      </c>
      <c r="BO816" s="4">
        <v>2332668.6359999999</v>
      </c>
      <c r="BP816" s="4">
        <v>297766.63631999999</v>
      </c>
      <c r="BQ816" s="3">
        <v>0.12765063658188611</v>
      </c>
      <c r="BR816" s="7">
        <v>522.83231038192582</v>
      </c>
      <c r="BS816" s="4">
        <v>66.739877245831096</v>
      </c>
      <c r="BT816">
        <v>4461.5999999999995</v>
      </c>
      <c r="BU816" t="s">
        <v>151</v>
      </c>
      <c r="BV816" t="s">
        <v>150</v>
      </c>
      <c r="BW816" t="s">
        <v>150</v>
      </c>
      <c r="BX816" s="2">
        <v>41150</v>
      </c>
      <c r="BY816" s="2">
        <v>48708</v>
      </c>
      <c r="BZ816" t="s">
        <v>24</v>
      </c>
      <c r="CA816" t="s">
        <v>65</v>
      </c>
      <c r="CB816" s="5" t="s">
        <v>65</v>
      </c>
      <c r="CC816" s="6" t="s">
        <v>9</v>
      </c>
      <c r="CD816">
        <f t="shared" si="12"/>
        <v>20.7</v>
      </c>
    </row>
    <row r="817" spans="63:82">
      <c r="BK817" s="1">
        <v>41730</v>
      </c>
      <c r="BL817" t="s">
        <v>121</v>
      </c>
      <c r="BM817">
        <v>3</v>
      </c>
      <c r="BN817" t="s">
        <v>226</v>
      </c>
      <c r="BO817" s="4">
        <v>171632.4</v>
      </c>
      <c r="BP817" s="4">
        <v>61616.031599999995</v>
      </c>
      <c r="BQ817" s="3">
        <v>0.35899999999999999</v>
      </c>
      <c r="BR817" s="7">
        <v>130.97710622710625</v>
      </c>
      <c r="BS817" s="4">
        <v>47.020781135531138</v>
      </c>
      <c r="BT817">
        <v>1310.3999999999999</v>
      </c>
      <c r="BU817" t="s">
        <v>20</v>
      </c>
      <c r="BV817" t="s">
        <v>173</v>
      </c>
      <c r="BW817" t="s">
        <v>172</v>
      </c>
      <c r="BX817" s="2">
        <v>41241</v>
      </c>
      <c r="BY817" s="2">
        <v>45803</v>
      </c>
      <c r="BZ817" t="s">
        <v>39</v>
      </c>
      <c r="CA817" t="s">
        <v>28</v>
      </c>
      <c r="CB817" s="5" t="s">
        <v>28</v>
      </c>
      <c r="CC817" s="6" t="s">
        <v>9</v>
      </c>
      <c r="CD817">
        <f t="shared" si="12"/>
        <v>12.5</v>
      </c>
    </row>
    <row r="818" spans="63:82">
      <c r="BK818" s="1">
        <v>41730</v>
      </c>
      <c r="BL818" t="s">
        <v>121</v>
      </c>
      <c r="BM818">
        <v>3</v>
      </c>
      <c r="BN818" t="s">
        <v>175</v>
      </c>
      <c r="BO818" s="4">
        <v>613866</v>
      </c>
      <c r="BP818" s="4">
        <v>186860.81039999999</v>
      </c>
      <c r="BQ818" s="3">
        <v>0.3044</v>
      </c>
      <c r="BR818" s="7">
        <v>312.11409395973158</v>
      </c>
      <c r="BS818" s="4">
        <v>95.007530201342277</v>
      </c>
      <c r="BT818">
        <v>1966.8</v>
      </c>
      <c r="BU818" t="s">
        <v>20</v>
      </c>
      <c r="BV818" t="s">
        <v>173</v>
      </c>
      <c r="BW818" t="s">
        <v>172</v>
      </c>
      <c r="BX818" s="2">
        <v>41288</v>
      </c>
      <c r="BY818" s="2">
        <v>44694</v>
      </c>
      <c r="BZ818" t="s">
        <v>18</v>
      </c>
      <c r="CA818" t="s">
        <v>170</v>
      </c>
      <c r="CB818" s="5" t="s">
        <v>170</v>
      </c>
      <c r="CC818" s="6" t="s">
        <v>9</v>
      </c>
      <c r="CD818">
        <f t="shared" si="12"/>
        <v>9.3000000000000007</v>
      </c>
    </row>
    <row r="819" spans="63:82">
      <c r="BK819" s="1">
        <v>41760</v>
      </c>
      <c r="BL819" t="s">
        <v>121</v>
      </c>
      <c r="BM819">
        <v>3</v>
      </c>
      <c r="BN819" t="s">
        <v>242</v>
      </c>
      <c r="BO819" s="4">
        <v>1090942.8</v>
      </c>
      <c r="BP819" s="4">
        <v>182405.63615999997</v>
      </c>
      <c r="BQ819" s="3">
        <v>0.16719999999999996</v>
      </c>
      <c r="BR819" s="7">
        <v>478.48368421052635</v>
      </c>
      <c r="BS819" s="4">
        <v>80.002471999999983</v>
      </c>
      <c r="BT819">
        <v>2280</v>
      </c>
      <c r="BU819" t="s">
        <v>151</v>
      </c>
      <c r="BV819" t="s">
        <v>243</v>
      </c>
      <c r="BW819" t="s">
        <v>243</v>
      </c>
      <c r="BX819" s="2">
        <v>41282</v>
      </c>
      <c r="BY819" s="2">
        <v>45055</v>
      </c>
      <c r="BZ819" t="s">
        <v>14</v>
      </c>
      <c r="CA819" t="s">
        <v>37</v>
      </c>
      <c r="CB819" s="5" t="s">
        <v>37</v>
      </c>
      <c r="CC819" s="6" t="s">
        <v>9</v>
      </c>
      <c r="CD819">
        <f t="shared" si="12"/>
        <v>10.3</v>
      </c>
    </row>
    <row r="820" spans="63:82">
      <c r="BK820" s="1">
        <v>41760</v>
      </c>
      <c r="BL820" t="s">
        <v>121</v>
      </c>
      <c r="BM820">
        <v>3</v>
      </c>
      <c r="BN820" t="s">
        <v>124</v>
      </c>
      <c r="BO820" s="4">
        <v>477571.19999999995</v>
      </c>
      <c r="BP820" s="4">
        <v>66000.339840000001</v>
      </c>
      <c r="BQ820" s="3">
        <v>0.13820000000000002</v>
      </c>
      <c r="BR820" s="7">
        <v>795.95199999999988</v>
      </c>
      <c r="BS820" s="4">
        <v>110.0005664</v>
      </c>
      <c r="BT820">
        <v>600</v>
      </c>
      <c r="BU820" t="s">
        <v>44</v>
      </c>
      <c r="BV820" t="s">
        <v>72</v>
      </c>
      <c r="BW820" t="s">
        <v>71</v>
      </c>
      <c r="BX820" s="2">
        <v>41267</v>
      </c>
      <c r="BY820" s="2">
        <v>44325</v>
      </c>
      <c r="BZ820" t="s">
        <v>18</v>
      </c>
      <c r="CA820" t="s">
        <v>42</v>
      </c>
      <c r="CB820" s="5" t="s">
        <v>42</v>
      </c>
      <c r="CC820" s="6" t="s">
        <v>9</v>
      </c>
      <c r="CD820">
        <f t="shared" si="12"/>
        <v>8.4</v>
      </c>
    </row>
    <row r="821" spans="63:82">
      <c r="BK821" s="1">
        <v>41760</v>
      </c>
      <c r="BL821" t="s">
        <v>121</v>
      </c>
      <c r="BM821">
        <v>3</v>
      </c>
      <c r="BN821" t="s">
        <v>125</v>
      </c>
      <c r="BO821" s="4">
        <v>680175.6</v>
      </c>
      <c r="BP821" s="4">
        <v>68425.665359999999</v>
      </c>
      <c r="BQ821" s="3">
        <v>0.10060000000000001</v>
      </c>
      <c r="BR821" s="7">
        <v>1457.1028277634962</v>
      </c>
      <c r="BS821" s="4">
        <v>146.58454447300772</v>
      </c>
      <c r="BT821">
        <v>466.79999999999995</v>
      </c>
      <c r="BU821" t="s">
        <v>44</v>
      </c>
      <c r="BV821" t="s">
        <v>72</v>
      </c>
      <c r="BW821" t="s">
        <v>126</v>
      </c>
      <c r="BX821" s="2">
        <v>41257</v>
      </c>
      <c r="BY821" s="2">
        <v>44325</v>
      </c>
      <c r="BZ821" t="s">
        <v>24</v>
      </c>
      <c r="CA821" t="s">
        <v>42</v>
      </c>
      <c r="CB821" s="5" t="s">
        <v>42</v>
      </c>
      <c r="CC821" s="6" t="s">
        <v>9</v>
      </c>
      <c r="CD821">
        <f t="shared" si="12"/>
        <v>8.4</v>
      </c>
    </row>
    <row r="822" spans="63:82">
      <c r="BK822" s="1">
        <v>41760</v>
      </c>
      <c r="BL822" t="s">
        <v>121</v>
      </c>
      <c r="BM822">
        <v>3</v>
      </c>
      <c r="BN822" t="s">
        <v>127</v>
      </c>
      <c r="BO822" s="4">
        <v>2335114.7999999998</v>
      </c>
      <c r="BP822" s="4">
        <v>111151.46447999998</v>
      </c>
      <c r="BQ822" s="3">
        <v>4.7599999999999996E-2</v>
      </c>
      <c r="BR822" s="7">
        <v>1891.0874635568512</v>
      </c>
      <c r="BS822" s="4">
        <v>90.015763265306106</v>
      </c>
      <c r="BT822">
        <v>1234.8</v>
      </c>
      <c r="BU822" t="s">
        <v>44</v>
      </c>
      <c r="BV822" t="s">
        <v>72</v>
      </c>
      <c r="BW822" t="s">
        <v>71</v>
      </c>
      <c r="BX822" s="2">
        <v>41241</v>
      </c>
      <c r="BY822" s="2">
        <v>45055</v>
      </c>
      <c r="BZ822" t="s">
        <v>14</v>
      </c>
      <c r="CA822" t="s">
        <v>37</v>
      </c>
      <c r="CB822" s="5" t="s">
        <v>37</v>
      </c>
      <c r="CC822" s="6" t="s">
        <v>9</v>
      </c>
      <c r="CD822">
        <f t="shared" si="12"/>
        <v>10.4</v>
      </c>
    </row>
    <row r="823" spans="63:82">
      <c r="BK823" s="1">
        <v>41760</v>
      </c>
      <c r="BL823" t="s">
        <v>121</v>
      </c>
      <c r="BM823">
        <v>3</v>
      </c>
      <c r="BN823" t="s">
        <v>147</v>
      </c>
      <c r="BO823" s="4">
        <v>1311062.9639999999</v>
      </c>
      <c r="BP823" s="4">
        <v>91774.407480000009</v>
      </c>
      <c r="BQ823" s="3">
        <v>7.0000000000000007E-2</v>
      </c>
      <c r="BR823" s="7">
        <v>1616.2018786982248</v>
      </c>
      <c r="BS823" s="4">
        <v>113.13413150887575</v>
      </c>
      <c r="BT823">
        <v>811.19999999999993</v>
      </c>
      <c r="BU823" t="s">
        <v>44</v>
      </c>
      <c r="BV823" t="s">
        <v>72</v>
      </c>
      <c r="BW823" t="s">
        <v>71</v>
      </c>
      <c r="BX823" s="2">
        <v>41240</v>
      </c>
      <c r="BY823" s="2">
        <v>44325</v>
      </c>
      <c r="BZ823" t="s">
        <v>18</v>
      </c>
      <c r="CA823" t="s">
        <v>78</v>
      </c>
      <c r="CB823" s="5" t="s">
        <v>78</v>
      </c>
      <c r="CC823" s="6" t="s">
        <v>9</v>
      </c>
      <c r="CD823">
        <f t="shared" si="12"/>
        <v>8.5</v>
      </c>
    </row>
    <row r="824" spans="63:82">
      <c r="BK824" s="1">
        <v>41760</v>
      </c>
      <c r="BL824" t="s">
        <v>121</v>
      </c>
      <c r="BM824">
        <v>3</v>
      </c>
      <c r="BN824" t="s">
        <v>149</v>
      </c>
      <c r="BO824" s="4">
        <v>2945532.0120000001</v>
      </c>
      <c r="BP824" s="4">
        <v>371310.24144000001</v>
      </c>
      <c r="BQ824" s="3">
        <v>0.1260588036141839</v>
      </c>
      <c r="BR824" s="7">
        <v>660.19634480903721</v>
      </c>
      <c r="BS824" s="4">
        <v>83.223561377084465</v>
      </c>
      <c r="BT824">
        <v>4461.5999999999995</v>
      </c>
      <c r="BU824" t="s">
        <v>151</v>
      </c>
      <c r="BV824" t="s">
        <v>150</v>
      </c>
      <c r="BW824" t="s">
        <v>150</v>
      </c>
      <c r="BX824" s="2">
        <v>41150</v>
      </c>
      <c r="BY824" s="2">
        <v>48708</v>
      </c>
      <c r="BZ824" t="s">
        <v>24</v>
      </c>
      <c r="CA824" t="s">
        <v>65</v>
      </c>
      <c r="CB824" s="5" t="s">
        <v>65</v>
      </c>
      <c r="CC824" s="6" t="s">
        <v>9</v>
      </c>
      <c r="CD824">
        <f t="shared" si="12"/>
        <v>20.7</v>
      </c>
    </row>
    <row r="825" spans="63:82">
      <c r="BK825" s="1">
        <v>41760</v>
      </c>
      <c r="BL825" t="s">
        <v>121</v>
      </c>
      <c r="BM825">
        <v>3</v>
      </c>
      <c r="BN825" t="s">
        <v>226</v>
      </c>
      <c r="BO825" s="4">
        <v>240871.19999999998</v>
      </c>
      <c r="BP825" s="4">
        <v>70623.435839999991</v>
      </c>
      <c r="BQ825" s="3">
        <v>0.29319999999999996</v>
      </c>
      <c r="BR825" s="7">
        <v>183.81501831501831</v>
      </c>
      <c r="BS825" s="4">
        <v>53.894563369963372</v>
      </c>
      <c r="BT825">
        <v>1310.3999999999999</v>
      </c>
      <c r="BU825" t="s">
        <v>20</v>
      </c>
      <c r="BV825" t="s">
        <v>173</v>
      </c>
      <c r="BW825" t="s">
        <v>172</v>
      </c>
      <c r="BX825" s="2">
        <v>41241</v>
      </c>
      <c r="BY825" s="2">
        <v>45803</v>
      </c>
      <c r="BZ825" t="s">
        <v>39</v>
      </c>
      <c r="CA825" t="s">
        <v>28</v>
      </c>
      <c r="CB825" s="5" t="s">
        <v>28</v>
      </c>
      <c r="CC825" s="6" t="s">
        <v>9</v>
      </c>
      <c r="CD825">
        <f t="shared" si="12"/>
        <v>12.5</v>
      </c>
    </row>
    <row r="826" spans="63:82">
      <c r="BK826" s="1">
        <v>41760</v>
      </c>
      <c r="BL826" t="s">
        <v>121</v>
      </c>
      <c r="BM826">
        <v>3</v>
      </c>
      <c r="BN826" t="s">
        <v>175</v>
      </c>
      <c r="BO826" s="4">
        <v>703846.79999999993</v>
      </c>
      <c r="BP826" s="4">
        <v>186871.3254</v>
      </c>
      <c r="BQ826" s="3">
        <v>0.26550000000000001</v>
      </c>
      <c r="BR826" s="7">
        <v>357.86394142769979</v>
      </c>
      <c r="BS826" s="4">
        <v>95.012876449054303</v>
      </c>
      <c r="BT826">
        <v>1966.8</v>
      </c>
      <c r="BU826" t="s">
        <v>20</v>
      </c>
      <c r="BV826" t="s">
        <v>173</v>
      </c>
      <c r="BW826" t="s">
        <v>172</v>
      </c>
      <c r="BX826" s="2">
        <v>41288</v>
      </c>
      <c r="BY826" s="2">
        <v>44694</v>
      </c>
      <c r="BZ826" t="s">
        <v>18</v>
      </c>
      <c r="CA826" t="s">
        <v>19</v>
      </c>
      <c r="CB826" s="5" t="s">
        <v>19</v>
      </c>
      <c r="CC826" s="6" t="s">
        <v>9</v>
      </c>
      <c r="CD826">
        <f t="shared" si="12"/>
        <v>9.3000000000000007</v>
      </c>
    </row>
    <row r="827" spans="63:82">
      <c r="BK827" s="1">
        <v>41791</v>
      </c>
      <c r="BL827" t="s">
        <v>121</v>
      </c>
      <c r="BM827">
        <v>3</v>
      </c>
      <c r="BN827" t="s">
        <v>242</v>
      </c>
      <c r="BO827" s="4">
        <v>1094925.5999999999</v>
      </c>
      <c r="BP827" s="4">
        <v>182414.60496</v>
      </c>
      <c r="BQ827" s="3">
        <v>0.16660000000000003</v>
      </c>
      <c r="BR827" s="7">
        <v>480.2305263157894</v>
      </c>
      <c r="BS827" s="4">
        <v>80.00640568421052</v>
      </c>
      <c r="BT827">
        <v>2280</v>
      </c>
      <c r="BU827" t="s">
        <v>151</v>
      </c>
      <c r="BV827" t="s">
        <v>243</v>
      </c>
      <c r="BW827" t="s">
        <v>243</v>
      </c>
      <c r="BX827" s="2">
        <v>41282</v>
      </c>
      <c r="BY827" s="2">
        <v>45055</v>
      </c>
      <c r="BZ827" t="s">
        <v>14</v>
      </c>
      <c r="CA827" t="s">
        <v>37</v>
      </c>
      <c r="CB827" s="5" t="s">
        <v>37</v>
      </c>
      <c r="CC827" s="6" t="s">
        <v>9</v>
      </c>
      <c r="CD827">
        <f t="shared" si="12"/>
        <v>10.3</v>
      </c>
    </row>
    <row r="828" spans="63:82">
      <c r="BK828" s="1">
        <v>41791</v>
      </c>
      <c r="BL828" t="s">
        <v>121</v>
      </c>
      <c r="BM828">
        <v>3</v>
      </c>
      <c r="BN828" t="s">
        <v>124</v>
      </c>
      <c r="BO828" s="4">
        <v>489787.19999999995</v>
      </c>
      <c r="BP828" s="4">
        <v>66023.314559999999</v>
      </c>
      <c r="BQ828" s="3">
        <v>0.1348</v>
      </c>
      <c r="BR828" s="7">
        <v>816.3119999999999</v>
      </c>
      <c r="BS828" s="4">
        <v>110.0388576</v>
      </c>
      <c r="BT828">
        <v>600</v>
      </c>
      <c r="BU828" t="s">
        <v>44</v>
      </c>
      <c r="BV828" t="s">
        <v>72</v>
      </c>
      <c r="BW828" t="s">
        <v>71</v>
      </c>
      <c r="BX828" s="2">
        <v>41267</v>
      </c>
      <c r="BY828" s="2">
        <v>44325</v>
      </c>
      <c r="BZ828" t="s">
        <v>18</v>
      </c>
      <c r="CA828" t="s">
        <v>42</v>
      </c>
      <c r="CB828" s="5" t="s">
        <v>42</v>
      </c>
      <c r="CC828" s="6" t="s">
        <v>9</v>
      </c>
      <c r="CD828">
        <f t="shared" si="12"/>
        <v>8.4</v>
      </c>
    </row>
    <row r="829" spans="63:82">
      <c r="BK829" s="1">
        <v>41791</v>
      </c>
      <c r="BL829" t="s">
        <v>121</v>
      </c>
      <c r="BM829">
        <v>3</v>
      </c>
      <c r="BN829" t="s">
        <v>125</v>
      </c>
      <c r="BO829" s="4">
        <v>754224</v>
      </c>
      <c r="BP829" s="4">
        <v>74366.486399999994</v>
      </c>
      <c r="BQ829" s="3">
        <v>9.8599999999999993E-2</v>
      </c>
      <c r="BR829" s="7">
        <v>1615.7326478149103</v>
      </c>
      <c r="BS829" s="4">
        <v>159.31123907455014</v>
      </c>
      <c r="BT829">
        <v>466.79999999999995</v>
      </c>
      <c r="BU829" t="s">
        <v>44</v>
      </c>
      <c r="BV829" t="s">
        <v>72</v>
      </c>
      <c r="BW829" t="s">
        <v>126</v>
      </c>
      <c r="BX829" s="2">
        <v>41257</v>
      </c>
      <c r="BY829" s="2">
        <v>44325</v>
      </c>
      <c r="BZ829" t="s">
        <v>24</v>
      </c>
      <c r="CA829" t="s">
        <v>42</v>
      </c>
      <c r="CB829" s="5" t="s">
        <v>42</v>
      </c>
      <c r="CC829" s="6" t="s">
        <v>9</v>
      </c>
      <c r="CD829">
        <f t="shared" si="12"/>
        <v>8.4</v>
      </c>
    </row>
    <row r="830" spans="63:82">
      <c r="BK830" s="1">
        <v>41791</v>
      </c>
      <c r="BL830" t="s">
        <v>121</v>
      </c>
      <c r="BM830">
        <v>3</v>
      </c>
      <c r="BN830" t="s">
        <v>127</v>
      </c>
      <c r="BO830" s="4">
        <v>2331860.4</v>
      </c>
      <c r="BP830" s="4">
        <v>111229.74108000001</v>
      </c>
      <c r="BQ830" s="3">
        <v>4.7700000000000006E-2</v>
      </c>
      <c r="BR830" s="7">
        <v>1888.4518950437318</v>
      </c>
      <c r="BS830" s="4">
        <v>90.079155393586021</v>
      </c>
      <c r="BT830">
        <v>1234.8</v>
      </c>
      <c r="BU830" t="s">
        <v>44</v>
      </c>
      <c r="BV830" t="s">
        <v>72</v>
      </c>
      <c r="BW830" t="s">
        <v>71</v>
      </c>
      <c r="BX830" s="2">
        <v>41241</v>
      </c>
      <c r="BY830" s="2">
        <v>45055</v>
      </c>
      <c r="BZ830" t="s">
        <v>14</v>
      </c>
      <c r="CA830" t="s">
        <v>37</v>
      </c>
      <c r="CB830" s="5" t="s">
        <v>37</v>
      </c>
      <c r="CC830" s="6" t="s">
        <v>9</v>
      </c>
      <c r="CD830">
        <f t="shared" si="12"/>
        <v>10.4</v>
      </c>
    </row>
    <row r="831" spans="63:82">
      <c r="BK831" s="1">
        <v>41791</v>
      </c>
      <c r="BL831" t="s">
        <v>121</v>
      </c>
      <c r="BM831">
        <v>3</v>
      </c>
      <c r="BN831" t="s">
        <v>147</v>
      </c>
      <c r="BO831" s="4">
        <v>1267322.7239999999</v>
      </c>
      <c r="BP831" s="4">
        <v>88712.590680000008</v>
      </c>
      <c r="BQ831" s="3">
        <v>7.0000000000000007E-2</v>
      </c>
      <c r="BR831" s="7">
        <v>1562.2814644970415</v>
      </c>
      <c r="BS831" s="4">
        <v>109.35970251479291</v>
      </c>
      <c r="BT831">
        <v>811.19999999999993</v>
      </c>
      <c r="BU831" t="s">
        <v>44</v>
      </c>
      <c r="BV831" t="s">
        <v>72</v>
      </c>
      <c r="BW831" t="s">
        <v>71</v>
      </c>
      <c r="BX831" s="2">
        <v>41240</v>
      </c>
      <c r="BY831" s="2">
        <v>44325</v>
      </c>
      <c r="BZ831" t="s">
        <v>18</v>
      </c>
      <c r="CA831" t="s">
        <v>78</v>
      </c>
      <c r="CB831" s="5" t="s">
        <v>78</v>
      </c>
      <c r="CC831" s="6" t="s">
        <v>9</v>
      </c>
      <c r="CD831">
        <f t="shared" si="12"/>
        <v>8.5</v>
      </c>
    </row>
    <row r="832" spans="63:82">
      <c r="BK832" s="1">
        <v>41791</v>
      </c>
      <c r="BL832" t="s">
        <v>121</v>
      </c>
      <c r="BM832">
        <v>3</v>
      </c>
      <c r="BN832" t="s">
        <v>149</v>
      </c>
      <c r="BO832" s="4">
        <v>3554808.0839999998</v>
      </c>
      <c r="BP832" s="4">
        <v>417374.74229006906</v>
      </c>
      <c r="BQ832" s="3">
        <v>0.1174113292272093</v>
      </c>
      <c r="BR832" s="7">
        <v>796.75633942980107</v>
      </c>
      <c r="BS832" s="4">
        <v>93.548220882658484</v>
      </c>
      <c r="BT832">
        <v>4461.5999999999995</v>
      </c>
      <c r="BU832" t="s">
        <v>151</v>
      </c>
      <c r="BV832" t="s">
        <v>150</v>
      </c>
      <c r="BW832" t="s">
        <v>150</v>
      </c>
      <c r="BX832" s="2">
        <v>41150</v>
      </c>
      <c r="BY832" s="2">
        <v>48708</v>
      </c>
      <c r="BZ832" t="s">
        <v>24</v>
      </c>
      <c r="CA832" t="s">
        <v>65</v>
      </c>
      <c r="CB832" s="5" t="s">
        <v>65</v>
      </c>
      <c r="CC832" s="6" t="s">
        <v>9</v>
      </c>
      <c r="CD832">
        <f t="shared" si="12"/>
        <v>20.7</v>
      </c>
    </row>
    <row r="833" spans="63:82">
      <c r="BK833" s="1">
        <v>41791</v>
      </c>
      <c r="BL833" t="s">
        <v>121</v>
      </c>
      <c r="BM833">
        <v>3</v>
      </c>
      <c r="BN833" t="s">
        <v>226</v>
      </c>
      <c r="BO833" s="4">
        <v>370169.39999999997</v>
      </c>
      <c r="BP833" s="4">
        <v>87434.01228000001</v>
      </c>
      <c r="BQ833" s="3">
        <v>0.23620000000000005</v>
      </c>
      <c r="BR833" s="7">
        <v>282.48580586080584</v>
      </c>
      <c r="BS833" s="4">
        <v>66.723147344322356</v>
      </c>
      <c r="BT833">
        <v>1310.3999999999999</v>
      </c>
      <c r="BU833" t="s">
        <v>20</v>
      </c>
      <c r="BV833" t="s">
        <v>173</v>
      </c>
      <c r="BW833" t="s">
        <v>172</v>
      </c>
      <c r="BX833" s="2">
        <v>41241</v>
      </c>
      <c r="BY833" s="2">
        <v>45803</v>
      </c>
      <c r="BZ833" t="s">
        <v>39</v>
      </c>
      <c r="CA833" t="s">
        <v>28</v>
      </c>
      <c r="CB833" s="5" t="s">
        <v>28</v>
      </c>
      <c r="CC833" s="6" t="s">
        <v>9</v>
      </c>
      <c r="CD833">
        <f t="shared" si="12"/>
        <v>12.5</v>
      </c>
    </row>
    <row r="834" spans="63:82">
      <c r="BK834" s="1">
        <v>41791</v>
      </c>
      <c r="BL834" t="s">
        <v>121</v>
      </c>
      <c r="BM834">
        <v>3</v>
      </c>
      <c r="BN834" t="s">
        <v>175</v>
      </c>
      <c r="BO834" s="4">
        <v>962592</v>
      </c>
      <c r="BP834" s="4">
        <v>186839.1072</v>
      </c>
      <c r="BQ834" s="3">
        <v>0.19409999999999999</v>
      </c>
      <c r="BR834" s="7">
        <v>489.42037827943869</v>
      </c>
      <c r="BS834" s="4">
        <v>94.996495424039054</v>
      </c>
      <c r="BT834">
        <v>1966.8</v>
      </c>
      <c r="BU834" t="s">
        <v>20</v>
      </c>
      <c r="BV834" t="s">
        <v>173</v>
      </c>
      <c r="BW834" t="s">
        <v>172</v>
      </c>
      <c r="BX834" s="2">
        <v>41288</v>
      </c>
      <c r="BY834" s="2">
        <v>44694</v>
      </c>
      <c r="BZ834" t="s">
        <v>18</v>
      </c>
      <c r="CA834" t="s">
        <v>19</v>
      </c>
      <c r="CB834" s="5" t="s">
        <v>19</v>
      </c>
      <c r="CC834" s="6" t="s">
        <v>9</v>
      </c>
      <c r="CD834">
        <f t="shared" si="12"/>
        <v>9.3000000000000007</v>
      </c>
    </row>
    <row r="835" spans="63:82">
      <c r="BK835" s="1">
        <v>41821</v>
      </c>
      <c r="BL835" t="s">
        <v>121</v>
      </c>
      <c r="BM835">
        <v>3</v>
      </c>
      <c r="BN835" t="s">
        <v>242</v>
      </c>
      <c r="BO835" s="4">
        <v>1104198</v>
      </c>
      <c r="BP835" s="4">
        <v>182413.50959999996</v>
      </c>
      <c r="BQ835" s="3">
        <v>0.16519999999999996</v>
      </c>
      <c r="BR835" s="7">
        <v>484.29736842105262</v>
      </c>
      <c r="BS835" s="4">
        <v>80.005925263157877</v>
      </c>
      <c r="BT835">
        <v>2280</v>
      </c>
      <c r="BU835" t="s">
        <v>151</v>
      </c>
      <c r="BV835" t="s">
        <v>243</v>
      </c>
      <c r="BW835" t="s">
        <v>243</v>
      </c>
      <c r="BX835" s="2">
        <v>41282</v>
      </c>
      <c r="BY835" s="2">
        <v>45055</v>
      </c>
      <c r="BZ835" t="s">
        <v>14</v>
      </c>
      <c r="CA835" t="s">
        <v>37</v>
      </c>
      <c r="CB835" s="5" t="s">
        <v>37</v>
      </c>
      <c r="CC835" s="6" t="s">
        <v>9</v>
      </c>
      <c r="CD835">
        <f t="shared" si="12"/>
        <v>10.3</v>
      </c>
    </row>
    <row r="836" spans="63:82">
      <c r="BK836" s="1">
        <v>41821</v>
      </c>
      <c r="BL836" t="s">
        <v>121</v>
      </c>
      <c r="BM836">
        <v>3</v>
      </c>
      <c r="BN836" t="s">
        <v>124</v>
      </c>
      <c r="BO836" s="4">
        <v>516517.19999999995</v>
      </c>
      <c r="BP836" s="4">
        <v>66010.898160000012</v>
      </c>
      <c r="BQ836" s="3">
        <v>0.12780000000000002</v>
      </c>
      <c r="BR836" s="7">
        <v>860.86199999999997</v>
      </c>
      <c r="BS836" s="4">
        <v>110.01816360000002</v>
      </c>
      <c r="BT836">
        <v>600</v>
      </c>
      <c r="BU836" t="s">
        <v>44</v>
      </c>
      <c r="BV836" t="s">
        <v>72</v>
      </c>
      <c r="BW836" t="s">
        <v>71</v>
      </c>
      <c r="BX836" s="2">
        <v>41267</v>
      </c>
      <c r="BY836" s="2">
        <v>44325</v>
      </c>
      <c r="BZ836" t="s">
        <v>18</v>
      </c>
      <c r="CA836" t="s">
        <v>42</v>
      </c>
      <c r="CB836" s="5" t="s">
        <v>42</v>
      </c>
      <c r="CC836" s="6" t="s">
        <v>9</v>
      </c>
      <c r="CD836">
        <f t="shared" si="12"/>
        <v>8.4</v>
      </c>
    </row>
    <row r="837" spans="63:82">
      <c r="BK837" s="1">
        <v>41821</v>
      </c>
      <c r="BL837" t="s">
        <v>121</v>
      </c>
      <c r="BM837">
        <v>3</v>
      </c>
      <c r="BN837" t="s">
        <v>125</v>
      </c>
      <c r="BO837" s="4">
        <v>791395.2</v>
      </c>
      <c r="BP837" s="4">
        <v>77319.311040000001</v>
      </c>
      <c r="BQ837" s="3">
        <v>9.7700000000000009E-2</v>
      </c>
      <c r="BR837" s="7">
        <v>1695.3624678663239</v>
      </c>
      <c r="BS837" s="4">
        <v>165.63691311053987</v>
      </c>
      <c r="BT837">
        <v>466.79999999999995</v>
      </c>
      <c r="BU837" t="s">
        <v>44</v>
      </c>
      <c r="BV837" t="s">
        <v>72</v>
      </c>
      <c r="BW837" t="s">
        <v>126</v>
      </c>
      <c r="BX837" s="2">
        <v>41257</v>
      </c>
      <c r="BY837" s="2">
        <v>44325</v>
      </c>
      <c r="BZ837" t="s">
        <v>24</v>
      </c>
      <c r="CA837" t="s">
        <v>42</v>
      </c>
      <c r="CB837" s="5" t="s">
        <v>42</v>
      </c>
      <c r="CC837" s="6" t="s">
        <v>9</v>
      </c>
      <c r="CD837">
        <f t="shared" si="12"/>
        <v>8.4</v>
      </c>
    </row>
    <row r="838" spans="63:82">
      <c r="BK838" s="1">
        <v>41821</v>
      </c>
      <c r="BL838" t="s">
        <v>121</v>
      </c>
      <c r="BM838">
        <v>3</v>
      </c>
      <c r="BN838" t="s">
        <v>127</v>
      </c>
      <c r="BO838" s="4">
        <v>2555293.1999999997</v>
      </c>
      <c r="BP838" s="4">
        <v>111155.25420000001</v>
      </c>
      <c r="BQ838" s="3">
        <v>4.3500000000000011E-2</v>
      </c>
      <c r="BR838" s="7">
        <v>2069.3984450923226</v>
      </c>
      <c r="BS838" s="4">
        <v>90.018832361516047</v>
      </c>
      <c r="BT838">
        <v>1234.8</v>
      </c>
      <c r="BU838" t="s">
        <v>44</v>
      </c>
      <c r="BV838" t="s">
        <v>72</v>
      </c>
      <c r="BW838" t="s">
        <v>71</v>
      </c>
      <c r="BX838" s="2">
        <v>41241</v>
      </c>
      <c r="BY838" s="2">
        <v>45055</v>
      </c>
      <c r="BZ838" t="s">
        <v>14</v>
      </c>
      <c r="CA838" t="s">
        <v>37</v>
      </c>
      <c r="CB838" s="5" t="s">
        <v>37</v>
      </c>
      <c r="CC838" s="6" t="s">
        <v>9</v>
      </c>
      <c r="CD838">
        <f t="shared" si="12"/>
        <v>10.4</v>
      </c>
    </row>
    <row r="839" spans="63:82">
      <c r="BK839" s="1">
        <v>41821</v>
      </c>
      <c r="BL839" t="s">
        <v>121</v>
      </c>
      <c r="BM839">
        <v>3</v>
      </c>
      <c r="BN839" t="s">
        <v>147</v>
      </c>
      <c r="BO839" s="4">
        <v>1213384.2239999999</v>
      </c>
      <c r="BP839" s="4">
        <v>85179.572524800009</v>
      </c>
      <c r="BQ839" s="3">
        <v>7.0200000000000012E-2</v>
      </c>
      <c r="BR839" s="7">
        <v>1495.7892307692307</v>
      </c>
      <c r="BS839" s="4">
        <v>105.00440400000002</v>
      </c>
      <c r="BT839">
        <v>811.19999999999993</v>
      </c>
      <c r="BU839" t="s">
        <v>44</v>
      </c>
      <c r="BV839" t="s">
        <v>72</v>
      </c>
      <c r="BW839" t="s">
        <v>71</v>
      </c>
      <c r="BX839" s="2">
        <v>41240</v>
      </c>
      <c r="BY839" s="2">
        <v>44325</v>
      </c>
      <c r="BZ839" t="s">
        <v>18</v>
      </c>
      <c r="CA839" t="s">
        <v>78</v>
      </c>
      <c r="CB839" s="5" t="s">
        <v>78</v>
      </c>
      <c r="CC839" s="6" t="s">
        <v>9</v>
      </c>
      <c r="CD839">
        <f t="shared" si="12"/>
        <v>8.5</v>
      </c>
    </row>
    <row r="840" spans="63:82">
      <c r="BK840" s="1">
        <v>41821</v>
      </c>
      <c r="BL840" t="s">
        <v>121</v>
      </c>
      <c r="BM840">
        <v>3</v>
      </c>
      <c r="BN840" t="s">
        <v>149</v>
      </c>
      <c r="BO840" s="4">
        <v>3622164.6719999998</v>
      </c>
      <c r="BP840" s="4">
        <v>424448.0608213456</v>
      </c>
      <c r="BQ840" s="3">
        <v>0.11718077427633462</v>
      </c>
      <c r="BR840" s="7">
        <v>811.85329747175911</v>
      </c>
      <c r="BS840" s="4">
        <v>95.133597996536139</v>
      </c>
      <c r="BT840">
        <v>4461.5999999999995</v>
      </c>
      <c r="BU840" t="s">
        <v>151</v>
      </c>
      <c r="BV840" t="s">
        <v>150</v>
      </c>
      <c r="BW840" t="s">
        <v>150</v>
      </c>
      <c r="BX840" s="2">
        <v>41150</v>
      </c>
      <c r="BY840" s="2">
        <v>48708</v>
      </c>
      <c r="BZ840" t="s">
        <v>24</v>
      </c>
      <c r="CA840" t="s">
        <v>65</v>
      </c>
      <c r="CB840" s="5" t="s">
        <v>65</v>
      </c>
      <c r="CC840" s="6" t="s">
        <v>9</v>
      </c>
      <c r="CD840">
        <f t="shared" si="12"/>
        <v>20.7</v>
      </c>
    </row>
    <row r="841" spans="63:82">
      <c r="BK841" s="1">
        <v>41821</v>
      </c>
      <c r="BL841" t="s">
        <v>121</v>
      </c>
      <c r="BM841">
        <v>3</v>
      </c>
      <c r="BN841" t="s">
        <v>226</v>
      </c>
      <c r="BO841" s="4">
        <v>372737.39999999997</v>
      </c>
      <c r="BP841" s="4">
        <v>87779.657699999996</v>
      </c>
      <c r="BQ841" s="3">
        <v>0.23550000000000001</v>
      </c>
      <c r="BR841" s="7">
        <v>284.44551282051282</v>
      </c>
      <c r="BS841" s="4">
        <v>66.98691826923077</v>
      </c>
      <c r="BT841">
        <v>1310.3999999999999</v>
      </c>
      <c r="BU841" t="s">
        <v>20</v>
      </c>
      <c r="BV841" t="s">
        <v>173</v>
      </c>
      <c r="BW841" t="s">
        <v>172</v>
      </c>
      <c r="BX841" s="2">
        <v>41241</v>
      </c>
      <c r="BY841" s="2">
        <v>45803</v>
      </c>
      <c r="BZ841" t="s">
        <v>39</v>
      </c>
      <c r="CA841" t="s">
        <v>28</v>
      </c>
      <c r="CB841" s="5" t="s">
        <v>28</v>
      </c>
      <c r="CC841" s="6" t="s">
        <v>9</v>
      </c>
      <c r="CD841">
        <f t="shared" si="12"/>
        <v>12.5</v>
      </c>
    </row>
    <row r="842" spans="63:82">
      <c r="BK842" s="1">
        <v>41821</v>
      </c>
      <c r="BL842" t="s">
        <v>121</v>
      </c>
      <c r="BM842">
        <v>3</v>
      </c>
      <c r="BN842" t="s">
        <v>175</v>
      </c>
      <c r="BO842" s="4">
        <v>1335475.2</v>
      </c>
      <c r="BP842" s="4">
        <v>186832.98047999997</v>
      </c>
      <c r="BQ842" s="3">
        <v>0.13989999999999997</v>
      </c>
      <c r="BR842" s="7">
        <v>679.00915192190359</v>
      </c>
      <c r="BS842" s="4">
        <v>94.993380353874301</v>
      </c>
      <c r="BT842">
        <v>1966.8</v>
      </c>
      <c r="BU842" t="s">
        <v>20</v>
      </c>
      <c r="BV842" t="s">
        <v>173</v>
      </c>
      <c r="BW842" t="s">
        <v>172</v>
      </c>
      <c r="BX842" s="2">
        <v>41288</v>
      </c>
      <c r="BY842" s="2">
        <v>44694</v>
      </c>
      <c r="BZ842" t="s">
        <v>18</v>
      </c>
      <c r="CA842" t="s">
        <v>19</v>
      </c>
      <c r="CB842" s="5" t="s">
        <v>19</v>
      </c>
      <c r="CC842" s="6" t="s">
        <v>9</v>
      </c>
      <c r="CD842">
        <f t="shared" si="12"/>
        <v>9.3000000000000007</v>
      </c>
    </row>
    <row r="843" spans="63:82">
      <c r="BK843" s="1">
        <v>41852</v>
      </c>
      <c r="BL843" t="s">
        <v>121</v>
      </c>
      <c r="BM843">
        <v>3</v>
      </c>
      <c r="BN843" t="s">
        <v>242</v>
      </c>
      <c r="BO843" s="4">
        <v>1136835.5999999999</v>
      </c>
      <c r="BP843" s="4">
        <v>182348.43023999996</v>
      </c>
      <c r="BQ843" s="3">
        <v>0.16039999999999999</v>
      </c>
      <c r="BR843" s="7">
        <v>498.61210526315784</v>
      </c>
      <c r="BS843" s="4">
        <v>79.977381684210513</v>
      </c>
      <c r="BT843">
        <v>2280</v>
      </c>
      <c r="BU843" t="s">
        <v>151</v>
      </c>
      <c r="BV843" t="s">
        <v>243</v>
      </c>
      <c r="BW843" t="s">
        <v>243</v>
      </c>
      <c r="BX843" s="2">
        <v>41282</v>
      </c>
      <c r="BY843" s="2">
        <v>45055</v>
      </c>
      <c r="BZ843" t="s">
        <v>14</v>
      </c>
      <c r="CA843" t="s">
        <v>37</v>
      </c>
      <c r="CB843" s="5" t="s">
        <v>37</v>
      </c>
      <c r="CC843" s="6" t="s">
        <v>9</v>
      </c>
      <c r="CD843">
        <f t="shared" si="12"/>
        <v>10.3</v>
      </c>
    </row>
    <row r="844" spans="63:82">
      <c r="BK844" s="1">
        <v>41852</v>
      </c>
      <c r="BL844" t="s">
        <v>121</v>
      </c>
      <c r="BM844">
        <v>3</v>
      </c>
      <c r="BN844" t="s">
        <v>124</v>
      </c>
      <c r="BO844" s="4">
        <v>562250.4</v>
      </c>
      <c r="BP844" s="4">
        <v>66008.196960000001</v>
      </c>
      <c r="BQ844" s="3">
        <v>0.11739999999999999</v>
      </c>
      <c r="BR844" s="7">
        <v>937.08400000000006</v>
      </c>
      <c r="BS844" s="4">
        <v>110.01366160000001</v>
      </c>
      <c r="BT844">
        <v>600</v>
      </c>
      <c r="BU844" t="s">
        <v>44</v>
      </c>
      <c r="BV844" t="s">
        <v>72</v>
      </c>
      <c r="BW844" t="s">
        <v>71</v>
      </c>
      <c r="BX844" s="2">
        <v>41267</v>
      </c>
      <c r="BY844" s="2">
        <v>44325</v>
      </c>
      <c r="BZ844" t="s">
        <v>18</v>
      </c>
      <c r="CA844" t="s">
        <v>42</v>
      </c>
      <c r="CB844" s="5" t="s">
        <v>42</v>
      </c>
      <c r="CC844" s="6" t="s">
        <v>9</v>
      </c>
      <c r="CD844">
        <f t="shared" si="12"/>
        <v>8.4</v>
      </c>
    </row>
    <row r="845" spans="63:82">
      <c r="BK845" s="1">
        <v>41852</v>
      </c>
      <c r="BL845" t="s">
        <v>121</v>
      </c>
      <c r="BM845">
        <v>3</v>
      </c>
      <c r="BN845" t="s">
        <v>125</v>
      </c>
      <c r="BO845" s="4">
        <v>849591.6</v>
      </c>
      <c r="BP845" s="4">
        <v>81985.589399999997</v>
      </c>
      <c r="BQ845" s="3">
        <v>9.6500000000000002E-2</v>
      </c>
      <c r="BR845" s="7">
        <v>1820.0334190231363</v>
      </c>
      <c r="BS845" s="4">
        <v>175.63322493573267</v>
      </c>
      <c r="BT845">
        <v>466.79999999999995</v>
      </c>
      <c r="BU845" t="s">
        <v>44</v>
      </c>
      <c r="BV845" t="s">
        <v>72</v>
      </c>
      <c r="BW845" t="s">
        <v>126</v>
      </c>
      <c r="BX845" s="2">
        <v>41257</v>
      </c>
      <c r="BY845" s="2">
        <v>44325</v>
      </c>
      <c r="BZ845" t="s">
        <v>24</v>
      </c>
      <c r="CA845" t="s">
        <v>42</v>
      </c>
      <c r="CB845" s="5" t="s">
        <v>42</v>
      </c>
      <c r="CC845" s="6" t="s">
        <v>9</v>
      </c>
      <c r="CD845">
        <f t="shared" si="12"/>
        <v>8.4</v>
      </c>
    </row>
    <row r="846" spans="63:82">
      <c r="BK846" s="1">
        <v>41852</v>
      </c>
      <c r="BL846" t="s">
        <v>121</v>
      </c>
      <c r="BM846">
        <v>3</v>
      </c>
      <c r="BN846" t="s">
        <v>127</v>
      </c>
      <c r="BO846" s="4">
        <v>2823326.4</v>
      </c>
      <c r="BP846" s="4">
        <v>111239.06015999999</v>
      </c>
      <c r="BQ846" s="3">
        <v>3.9399999999999998E-2</v>
      </c>
      <c r="BR846" s="7">
        <v>2286.4645286686105</v>
      </c>
      <c r="BS846" s="4">
        <v>90.086702429543237</v>
      </c>
      <c r="BT846">
        <v>1234.8</v>
      </c>
      <c r="BU846" t="s">
        <v>44</v>
      </c>
      <c r="BV846" t="s">
        <v>72</v>
      </c>
      <c r="BW846" t="s">
        <v>71</v>
      </c>
      <c r="BX846" s="2">
        <v>41241</v>
      </c>
      <c r="BY846" s="2">
        <v>45055</v>
      </c>
      <c r="BZ846" t="s">
        <v>14</v>
      </c>
      <c r="CA846" t="s">
        <v>37</v>
      </c>
      <c r="CB846" s="5" t="s">
        <v>37</v>
      </c>
      <c r="CC846" s="6" t="s">
        <v>9</v>
      </c>
      <c r="CD846">
        <f t="shared" si="12"/>
        <v>10.4</v>
      </c>
    </row>
    <row r="847" spans="63:82">
      <c r="BK847" s="1">
        <v>41852</v>
      </c>
      <c r="BL847" t="s">
        <v>121</v>
      </c>
      <c r="BM847">
        <v>3</v>
      </c>
      <c r="BN847" t="s">
        <v>147</v>
      </c>
      <c r="BO847" s="4">
        <v>1337406.5399999998</v>
      </c>
      <c r="BP847" s="4">
        <v>93618.457800000004</v>
      </c>
      <c r="BQ847" s="3">
        <v>7.0000000000000007E-2</v>
      </c>
      <c r="BR847" s="7">
        <v>1648.6767011834318</v>
      </c>
      <c r="BS847" s="4">
        <v>115.40736908284025</v>
      </c>
      <c r="BT847">
        <v>811.19999999999993</v>
      </c>
      <c r="BU847" t="s">
        <v>44</v>
      </c>
      <c r="BV847" t="s">
        <v>72</v>
      </c>
      <c r="BW847" t="s">
        <v>71</v>
      </c>
      <c r="BX847" s="2">
        <v>41240</v>
      </c>
      <c r="BY847" s="2">
        <v>44325</v>
      </c>
      <c r="BZ847" t="s">
        <v>18</v>
      </c>
      <c r="CA847" t="s">
        <v>78</v>
      </c>
      <c r="CB847" s="5" t="s">
        <v>78</v>
      </c>
      <c r="CC847" s="6" t="s">
        <v>9</v>
      </c>
      <c r="CD847">
        <f t="shared" si="12"/>
        <v>8.5</v>
      </c>
    </row>
    <row r="848" spans="63:82">
      <c r="BK848" s="1">
        <v>41852</v>
      </c>
      <c r="BL848" t="s">
        <v>121</v>
      </c>
      <c r="BM848">
        <v>3</v>
      </c>
      <c r="BN848" t="s">
        <v>149</v>
      </c>
      <c r="BO848" s="4">
        <v>2947166.1719999998</v>
      </c>
      <c r="BP848" s="4">
        <v>353564.43175993947</v>
      </c>
      <c r="BQ848" s="3">
        <v>0.11996759297763122</v>
      </c>
      <c r="BR848" s="7">
        <v>660.56261699838626</v>
      </c>
      <c r="BS848" s="4">
        <v>79.246107172301308</v>
      </c>
      <c r="BT848">
        <v>4461.5999999999995</v>
      </c>
      <c r="BU848" t="s">
        <v>151</v>
      </c>
      <c r="BV848" t="s">
        <v>150</v>
      </c>
      <c r="BW848" t="s">
        <v>150</v>
      </c>
      <c r="BX848" s="2">
        <v>41150</v>
      </c>
      <c r="BY848" s="2">
        <v>48708</v>
      </c>
      <c r="BZ848" t="s">
        <v>24</v>
      </c>
      <c r="CA848" t="s">
        <v>65</v>
      </c>
      <c r="CB848" s="5" t="s">
        <v>65</v>
      </c>
      <c r="CC848" s="6" t="s">
        <v>9</v>
      </c>
      <c r="CD848">
        <f t="shared" si="12"/>
        <v>20.7</v>
      </c>
    </row>
    <row r="849" spans="63:82">
      <c r="BK849" s="1">
        <v>41852</v>
      </c>
      <c r="BL849" t="s">
        <v>121</v>
      </c>
      <c r="BM849">
        <v>3</v>
      </c>
      <c r="BN849" t="s">
        <v>226</v>
      </c>
      <c r="BO849" s="4">
        <v>260968.19999999998</v>
      </c>
      <c r="BP849" s="4">
        <v>73227.676919999998</v>
      </c>
      <c r="BQ849" s="3">
        <v>0.28060000000000002</v>
      </c>
      <c r="BR849" s="7">
        <v>199.15155677655679</v>
      </c>
      <c r="BS849" s="4">
        <v>55.881926831501836</v>
      </c>
      <c r="BT849">
        <v>1310.3999999999999</v>
      </c>
      <c r="BU849" t="s">
        <v>20</v>
      </c>
      <c r="BV849" t="s">
        <v>173</v>
      </c>
      <c r="BW849" t="s">
        <v>172</v>
      </c>
      <c r="BX849" s="2">
        <v>41241</v>
      </c>
      <c r="BY849" s="2">
        <v>45803</v>
      </c>
      <c r="BZ849" t="s">
        <v>39</v>
      </c>
      <c r="CA849" t="s">
        <v>28</v>
      </c>
      <c r="CB849" s="5" t="s">
        <v>28</v>
      </c>
      <c r="CC849" s="6" t="s">
        <v>9</v>
      </c>
      <c r="CD849">
        <f t="shared" si="12"/>
        <v>12.5</v>
      </c>
    </row>
    <row r="850" spans="63:82">
      <c r="BK850" s="1">
        <v>41852</v>
      </c>
      <c r="BL850" t="s">
        <v>121</v>
      </c>
      <c r="BM850">
        <v>3</v>
      </c>
      <c r="BN850" t="s">
        <v>175</v>
      </c>
      <c r="BO850" s="4">
        <v>1394214</v>
      </c>
      <c r="BP850" s="4">
        <v>186824.67600000001</v>
      </c>
      <c r="BQ850" s="3">
        <v>0.13400000000000001</v>
      </c>
      <c r="BR850" s="7">
        <v>708.8743136058572</v>
      </c>
      <c r="BS850" s="4">
        <v>94.989158023184871</v>
      </c>
      <c r="BT850">
        <v>1966.8</v>
      </c>
      <c r="BU850" t="s">
        <v>20</v>
      </c>
      <c r="BV850" t="s">
        <v>173</v>
      </c>
      <c r="BW850" t="s">
        <v>172</v>
      </c>
      <c r="BX850" s="2">
        <v>41288</v>
      </c>
      <c r="BY850" s="2">
        <v>44694</v>
      </c>
      <c r="BZ850" t="s">
        <v>18</v>
      </c>
      <c r="CA850" t="s">
        <v>19</v>
      </c>
      <c r="CB850" s="5" t="s">
        <v>19</v>
      </c>
      <c r="CC850" s="6" t="s">
        <v>9</v>
      </c>
      <c r="CD850">
        <f t="shared" ref="CD850:CD913" si="13">ROUND(INT(BY850-BX850)/365,1)</f>
        <v>9.3000000000000007</v>
      </c>
    </row>
    <row r="851" spans="63:82">
      <c r="BK851" s="1">
        <v>41883</v>
      </c>
      <c r="BL851" t="s">
        <v>121</v>
      </c>
      <c r="BM851">
        <v>3</v>
      </c>
      <c r="BN851" t="s">
        <v>242</v>
      </c>
      <c r="BO851" s="4">
        <v>1149112.8</v>
      </c>
      <c r="BP851" s="4">
        <v>182364.20135999998</v>
      </c>
      <c r="BQ851" s="3">
        <v>0.15869999999999998</v>
      </c>
      <c r="BR851" s="7">
        <v>503.99684210526317</v>
      </c>
      <c r="BS851" s="4">
        <v>79.984298842105247</v>
      </c>
      <c r="BT851">
        <v>2280</v>
      </c>
      <c r="BU851" t="s">
        <v>151</v>
      </c>
      <c r="BV851" t="s">
        <v>243</v>
      </c>
      <c r="BW851" t="s">
        <v>243</v>
      </c>
      <c r="BX851" s="2">
        <v>41282</v>
      </c>
      <c r="BY851" s="2">
        <v>45055</v>
      </c>
      <c r="BZ851" t="s">
        <v>14</v>
      </c>
      <c r="CA851" t="s">
        <v>37</v>
      </c>
      <c r="CB851" s="5" t="s">
        <v>37</v>
      </c>
      <c r="CC851" s="6" t="s">
        <v>9</v>
      </c>
      <c r="CD851">
        <f t="shared" si="13"/>
        <v>10.3</v>
      </c>
    </row>
    <row r="852" spans="63:82">
      <c r="BK852" s="1">
        <v>41883</v>
      </c>
      <c r="BL852" t="s">
        <v>121</v>
      </c>
      <c r="BM852">
        <v>3</v>
      </c>
      <c r="BN852" t="s">
        <v>124</v>
      </c>
      <c r="BO852" s="4">
        <v>474922.8</v>
      </c>
      <c r="BP852" s="4">
        <v>66014.269199999995</v>
      </c>
      <c r="BQ852" s="3">
        <v>0.13899999999999998</v>
      </c>
      <c r="BR852" s="7">
        <v>791.53800000000001</v>
      </c>
      <c r="BS852" s="4">
        <v>110.023782</v>
      </c>
      <c r="BT852">
        <v>600</v>
      </c>
      <c r="BU852" t="s">
        <v>44</v>
      </c>
      <c r="BV852" t="s">
        <v>72</v>
      </c>
      <c r="BW852" t="s">
        <v>71</v>
      </c>
      <c r="BX852" s="2">
        <v>41267</v>
      </c>
      <c r="BY852" s="2">
        <v>44325</v>
      </c>
      <c r="BZ852" t="s">
        <v>18</v>
      </c>
      <c r="CA852" t="s">
        <v>42</v>
      </c>
      <c r="CB852" s="5" t="s">
        <v>42</v>
      </c>
      <c r="CC852" s="6" t="s">
        <v>9</v>
      </c>
      <c r="CD852">
        <f t="shared" si="13"/>
        <v>8.4</v>
      </c>
    </row>
    <row r="853" spans="63:82">
      <c r="BK853" s="1">
        <v>41883</v>
      </c>
      <c r="BL853" t="s">
        <v>121</v>
      </c>
      <c r="BM853">
        <v>3</v>
      </c>
      <c r="BN853" t="s">
        <v>125</v>
      </c>
      <c r="BO853" s="4">
        <v>665365.19999999995</v>
      </c>
      <c r="BP853" s="4">
        <v>67201.88519999999</v>
      </c>
      <c r="BQ853" s="3">
        <v>0.10099999999999999</v>
      </c>
      <c r="BR853" s="7">
        <v>1425.3753213367609</v>
      </c>
      <c r="BS853" s="4">
        <v>143.96290745501284</v>
      </c>
      <c r="BT853">
        <v>466.79999999999995</v>
      </c>
      <c r="BU853" t="s">
        <v>44</v>
      </c>
      <c r="BV853" t="s">
        <v>72</v>
      </c>
      <c r="BW853" t="s">
        <v>126</v>
      </c>
      <c r="BX853" s="2">
        <v>41257</v>
      </c>
      <c r="BY853" s="2">
        <v>44325</v>
      </c>
      <c r="BZ853" t="s">
        <v>24</v>
      </c>
      <c r="CA853" t="s">
        <v>42</v>
      </c>
      <c r="CB853" s="5" t="s">
        <v>42</v>
      </c>
      <c r="CC853" s="6" t="s">
        <v>9</v>
      </c>
      <c r="CD853">
        <f t="shared" si="13"/>
        <v>8.4</v>
      </c>
    </row>
    <row r="854" spans="63:82">
      <c r="BK854" s="1">
        <v>41883</v>
      </c>
      <c r="BL854" t="s">
        <v>121</v>
      </c>
      <c r="BM854">
        <v>3</v>
      </c>
      <c r="BN854" t="s">
        <v>127</v>
      </c>
      <c r="BO854" s="4">
        <v>2283932.4</v>
      </c>
      <c r="BP854" s="4">
        <v>111227.50788</v>
      </c>
      <c r="BQ854" s="3">
        <v>4.8700000000000007E-2</v>
      </c>
      <c r="BR854" s="7">
        <v>1849.6375121477163</v>
      </c>
      <c r="BS854" s="4">
        <v>90.077346841593794</v>
      </c>
      <c r="BT854">
        <v>1234.8</v>
      </c>
      <c r="BU854" t="s">
        <v>44</v>
      </c>
      <c r="BV854" t="s">
        <v>72</v>
      </c>
      <c r="BW854" t="s">
        <v>71</v>
      </c>
      <c r="BX854" s="2">
        <v>41241</v>
      </c>
      <c r="BY854" s="2">
        <v>45055</v>
      </c>
      <c r="BZ854" t="s">
        <v>14</v>
      </c>
      <c r="CA854" t="s">
        <v>37</v>
      </c>
      <c r="CB854" s="5" t="s">
        <v>37</v>
      </c>
      <c r="CC854" s="6" t="s">
        <v>9</v>
      </c>
      <c r="CD854">
        <f t="shared" si="13"/>
        <v>10.4</v>
      </c>
    </row>
    <row r="855" spans="63:82">
      <c r="BK855" s="1">
        <v>41883</v>
      </c>
      <c r="BL855" t="s">
        <v>121</v>
      </c>
      <c r="BM855">
        <v>3</v>
      </c>
      <c r="BN855" t="s">
        <v>147</v>
      </c>
      <c r="BO855" s="4">
        <v>1110446.8199999998</v>
      </c>
      <c r="BP855" s="4">
        <v>85171.271093999996</v>
      </c>
      <c r="BQ855" s="3">
        <v>7.6700000000000004E-2</v>
      </c>
      <c r="BR855" s="7">
        <v>1368.8940088757395</v>
      </c>
      <c r="BS855" s="4">
        <v>104.99417048076924</v>
      </c>
      <c r="BT855">
        <v>811.19999999999993</v>
      </c>
      <c r="BU855" t="s">
        <v>44</v>
      </c>
      <c r="BV855" t="s">
        <v>72</v>
      </c>
      <c r="BW855" t="s">
        <v>71</v>
      </c>
      <c r="BX855" s="2">
        <v>41240</v>
      </c>
      <c r="BY855" s="2">
        <v>44325</v>
      </c>
      <c r="BZ855" t="s">
        <v>18</v>
      </c>
      <c r="CA855" t="s">
        <v>78</v>
      </c>
      <c r="CB855" s="5" t="s">
        <v>78</v>
      </c>
      <c r="CC855" s="6" t="s">
        <v>9</v>
      </c>
      <c r="CD855">
        <f t="shared" si="13"/>
        <v>8.5</v>
      </c>
    </row>
    <row r="856" spans="63:82">
      <c r="BK856" s="1">
        <v>41883</v>
      </c>
      <c r="BL856" t="s">
        <v>121</v>
      </c>
      <c r="BM856">
        <v>3</v>
      </c>
      <c r="BN856" t="s">
        <v>149</v>
      </c>
      <c r="BO856" s="4">
        <v>2174190.1919999998</v>
      </c>
      <c r="BP856" s="4">
        <v>272391.89191030001</v>
      </c>
      <c r="BQ856" s="3">
        <v>0.12528429799406438</v>
      </c>
      <c r="BR856" s="7">
        <v>487.31176976869284</v>
      </c>
      <c r="BS856" s="4">
        <v>61.052512979715807</v>
      </c>
      <c r="BT856">
        <v>4461.5999999999995</v>
      </c>
      <c r="BU856" t="s">
        <v>151</v>
      </c>
      <c r="BV856" t="s">
        <v>150</v>
      </c>
      <c r="BW856" t="s">
        <v>150</v>
      </c>
      <c r="BX856" s="2">
        <v>41150</v>
      </c>
      <c r="BY856" s="2">
        <v>48708</v>
      </c>
      <c r="BZ856" t="s">
        <v>24</v>
      </c>
      <c r="CA856" t="s">
        <v>65</v>
      </c>
      <c r="CB856" s="5" t="s">
        <v>65</v>
      </c>
      <c r="CC856" s="6" t="s">
        <v>9</v>
      </c>
      <c r="CD856">
        <f t="shared" si="13"/>
        <v>20.7</v>
      </c>
    </row>
    <row r="857" spans="63:82">
      <c r="BK857" s="1">
        <v>41883</v>
      </c>
      <c r="BL857" t="s">
        <v>121</v>
      </c>
      <c r="BM857">
        <v>3</v>
      </c>
      <c r="BN857" t="s">
        <v>226</v>
      </c>
      <c r="BO857" s="4">
        <v>199702.19999999998</v>
      </c>
      <c r="BP857" s="4">
        <v>65282.649179999993</v>
      </c>
      <c r="BQ857" s="3">
        <v>0.32689999999999997</v>
      </c>
      <c r="BR857" s="7">
        <v>152.39789377289378</v>
      </c>
      <c r="BS857" s="4">
        <v>49.818871474358971</v>
      </c>
      <c r="BT857">
        <v>1310.3999999999999</v>
      </c>
      <c r="BU857" t="s">
        <v>20</v>
      </c>
      <c r="BV857" t="s">
        <v>173</v>
      </c>
      <c r="BW857" t="s">
        <v>172</v>
      </c>
      <c r="BX857" s="2">
        <v>41241</v>
      </c>
      <c r="BY857" s="2">
        <v>45803</v>
      </c>
      <c r="BZ857" t="s">
        <v>39</v>
      </c>
      <c r="CA857" t="s">
        <v>28</v>
      </c>
      <c r="CB857" s="5" t="s">
        <v>28</v>
      </c>
      <c r="CC857" s="6" t="s">
        <v>9</v>
      </c>
      <c r="CD857">
        <f t="shared" si="13"/>
        <v>12.5</v>
      </c>
    </row>
    <row r="858" spans="63:82">
      <c r="BK858" s="1">
        <v>41883</v>
      </c>
      <c r="BL858" t="s">
        <v>121</v>
      </c>
      <c r="BM858">
        <v>3</v>
      </c>
      <c r="BN858" t="s">
        <v>175</v>
      </c>
      <c r="BO858" s="4">
        <v>867177.6</v>
      </c>
      <c r="BP858" s="4">
        <v>186876.77280000001</v>
      </c>
      <c r="BQ858" s="3">
        <v>0.21550000000000002</v>
      </c>
      <c r="BR858" s="7">
        <v>440.90787065283712</v>
      </c>
      <c r="BS858" s="4">
        <v>95.015646125686402</v>
      </c>
      <c r="BT858">
        <v>1966.8</v>
      </c>
      <c r="BU858" t="s">
        <v>20</v>
      </c>
      <c r="BV858" t="s">
        <v>173</v>
      </c>
      <c r="BW858" t="s">
        <v>172</v>
      </c>
      <c r="BX858" s="2">
        <v>41288</v>
      </c>
      <c r="BY858" s="2">
        <v>44694</v>
      </c>
      <c r="BZ858" t="s">
        <v>18</v>
      </c>
      <c r="CA858" t="s">
        <v>19</v>
      </c>
      <c r="CB858" s="5" t="s">
        <v>19</v>
      </c>
      <c r="CC858" s="6" t="s">
        <v>9</v>
      </c>
      <c r="CD858">
        <f t="shared" si="13"/>
        <v>9.3000000000000007</v>
      </c>
    </row>
    <row r="859" spans="63:82">
      <c r="BK859" s="1">
        <v>41913</v>
      </c>
      <c r="BL859" t="s">
        <v>121</v>
      </c>
      <c r="BM859">
        <v>3</v>
      </c>
      <c r="BN859" t="s">
        <v>242</v>
      </c>
      <c r="BO859" s="4">
        <v>1160889.5999999999</v>
      </c>
      <c r="BP859" s="4">
        <v>182375.75616000002</v>
      </c>
      <c r="BQ859" s="3">
        <v>0.15710000000000005</v>
      </c>
      <c r="BR859" s="7">
        <v>509.16210526315786</v>
      </c>
      <c r="BS859" s="4">
        <v>79.989366736842115</v>
      </c>
      <c r="BT859">
        <v>2280</v>
      </c>
      <c r="BU859" t="s">
        <v>151</v>
      </c>
      <c r="BV859" t="s">
        <v>243</v>
      </c>
      <c r="BW859" t="s">
        <v>243</v>
      </c>
      <c r="BX859" s="2">
        <v>41282</v>
      </c>
      <c r="BY859" s="2">
        <v>45055</v>
      </c>
      <c r="BZ859" t="s">
        <v>14</v>
      </c>
      <c r="CA859" t="s">
        <v>37</v>
      </c>
      <c r="CB859" s="5" t="s">
        <v>37</v>
      </c>
      <c r="CC859" s="6" t="s">
        <v>9</v>
      </c>
      <c r="CD859">
        <f t="shared" si="13"/>
        <v>10.3</v>
      </c>
    </row>
    <row r="860" spans="63:82">
      <c r="BK860" s="1">
        <v>41913</v>
      </c>
      <c r="BL860" t="s">
        <v>121</v>
      </c>
      <c r="BM860">
        <v>3</v>
      </c>
      <c r="BN860" t="s">
        <v>124</v>
      </c>
      <c r="BO860" s="4">
        <v>583480.79999999993</v>
      </c>
      <c r="BP860" s="4">
        <v>65991.678480000002</v>
      </c>
      <c r="BQ860" s="3">
        <v>0.11310000000000002</v>
      </c>
      <c r="BR860" s="7">
        <v>972.46799999999985</v>
      </c>
      <c r="BS860" s="4">
        <v>109.9861308</v>
      </c>
      <c r="BT860">
        <v>600</v>
      </c>
      <c r="BU860" t="s">
        <v>44</v>
      </c>
      <c r="BV860" t="s">
        <v>72</v>
      </c>
      <c r="BW860" t="s">
        <v>71</v>
      </c>
      <c r="BX860" s="2">
        <v>41267</v>
      </c>
      <c r="BY860" s="2">
        <v>44325</v>
      </c>
      <c r="BZ860" t="s">
        <v>18</v>
      </c>
      <c r="CA860" t="s">
        <v>42</v>
      </c>
      <c r="CB860" s="5" t="s">
        <v>42</v>
      </c>
      <c r="CC860" s="6" t="s">
        <v>9</v>
      </c>
      <c r="CD860">
        <f t="shared" si="13"/>
        <v>8.4</v>
      </c>
    </row>
    <row r="861" spans="63:82">
      <c r="BK861" s="1">
        <v>41913</v>
      </c>
      <c r="BL861" t="s">
        <v>121</v>
      </c>
      <c r="BM861">
        <v>3</v>
      </c>
      <c r="BN861" t="s">
        <v>125</v>
      </c>
      <c r="BO861" s="4">
        <v>767977.2</v>
      </c>
      <c r="BP861" s="4">
        <v>75415.361040000003</v>
      </c>
      <c r="BQ861" s="3">
        <v>9.820000000000001E-2</v>
      </c>
      <c r="BR861" s="7">
        <v>1645.1953727506427</v>
      </c>
      <c r="BS861" s="4">
        <v>161.55818560411313</v>
      </c>
      <c r="BT861">
        <v>466.79999999999995</v>
      </c>
      <c r="BU861" t="s">
        <v>44</v>
      </c>
      <c r="BV861" t="s">
        <v>72</v>
      </c>
      <c r="BW861" t="s">
        <v>126</v>
      </c>
      <c r="BX861" s="2">
        <v>41257</v>
      </c>
      <c r="BY861" s="2">
        <v>44325</v>
      </c>
      <c r="BZ861" t="s">
        <v>24</v>
      </c>
      <c r="CA861" t="s">
        <v>42</v>
      </c>
      <c r="CB861" s="5" t="s">
        <v>42</v>
      </c>
      <c r="CC861" s="6" t="s">
        <v>9</v>
      </c>
      <c r="CD861">
        <f t="shared" si="13"/>
        <v>8.4</v>
      </c>
    </row>
    <row r="862" spans="63:82">
      <c r="BK862" s="1">
        <v>41913</v>
      </c>
      <c r="BL862" t="s">
        <v>121</v>
      </c>
      <c r="BM862">
        <v>3</v>
      </c>
      <c r="BN862" t="s">
        <v>127</v>
      </c>
      <c r="BO862" s="4">
        <v>2714692.8</v>
      </c>
      <c r="BP862" s="4">
        <v>111030.93551999998</v>
      </c>
      <c r="BQ862" s="3">
        <v>4.0899999999999999E-2</v>
      </c>
      <c r="BR862" s="7">
        <v>2198.4878522837707</v>
      </c>
      <c r="BS862" s="4">
        <v>89.918153158406213</v>
      </c>
      <c r="BT862">
        <v>1234.8</v>
      </c>
      <c r="BU862" t="s">
        <v>44</v>
      </c>
      <c r="BV862" t="s">
        <v>72</v>
      </c>
      <c r="BW862" t="s">
        <v>71</v>
      </c>
      <c r="BX862" s="2">
        <v>41241</v>
      </c>
      <c r="BY862" s="2">
        <v>45055</v>
      </c>
      <c r="BZ862" t="s">
        <v>14</v>
      </c>
      <c r="CA862" t="s">
        <v>37</v>
      </c>
      <c r="CB862" s="5" t="s">
        <v>37</v>
      </c>
      <c r="CC862" s="6" t="s">
        <v>9</v>
      </c>
      <c r="CD862">
        <f t="shared" si="13"/>
        <v>10.4</v>
      </c>
    </row>
    <row r="863" spans="63:82">
      <c r="BK863" s="1">
        <v>41913</v>
      </c>
      <c r="BL863" t="s">
        <v>121</v>
      </c>
      <c r="BM863">
        <v>3</v>
      </c>
      <c r="BN863" t="s">
        <v>147</v>
      </c>
      <c r="BO863" s="4">
        <v>1501354.308</v>
      </c>
      <c r="BP863" s="4">
        <v>105094.80156000002</v>
      </c>
      <c r="BQ863" s="3">
        <v>7.0000000000000021E-2</v>
      </c>
      <c r="BR863" s="7">
        <v>1850.7819378698225</v>
      </c>
      <c r="BS863" s="4">
        <v>129.55473565088761</v>
      </c>
      <c r="BT863">
        <v>811.19999999999993</v>
      </c>
      <c r="BU863" t="s">
        <v>44</v>
      </c>
      <c r="BV863" t="s">
        <v>72</v>
      </c>
      <c r="BW863" t="s">
        <v>71</v>
      </c>
      <c r="BX863" s="2">
        <v>41240</v>
      </c>
      <c r="BY863" s="2">
        <v>44325</v>
      </c>
      <c r="BZ863" t="s">
        <v>18</v>
      </c>
      <c r="CA863" t="s">
        <v>78</v>
      </c>
      <c r="CB863" s="5" t="s">
        <v>78</v>
      </c>
      <c r="CC863" s="6" t="s">
        <v>9</v>
      </c>
      <c r="CD863">
        <f t="shared" si="13"/>
        <v>8.5</v>
      </c>
    </row>
    <row r="864" spans="63:82">
      <c r="BK864" s="1">
        <v>41913</v>
      </c>
      <c r="BL864" t="s">
        <v>121</v>
      </c>
      <c r="BM864">
        <v>3</v>
      </c>
      <c r="BN864" t="s">
        <v>149</v>
      </c>
      <c r="BO864" s="4">
        <v>3406617.324</v>
      </c>
      <c r="BP864" s="4">
        <v>401812.78346768959</v>
      </c>
      <c r="BQ864" s="3">
        <v>0.11795066638006964</v>
      </c>
      <c r="BR864" s="7">
        <v>763.54162721893499</v>
      </c>
      <c r="BS864" s="4">
        <v>90.0602437393961</v>
      </c>
      <c r="BT864">
        <v>4461.5999999999995</v>
      </c>
      <c r="BU864" t="s">
        <v>151</v>
      </c>
      <c r="BV864" t="s">
        <v>150</v>
      </c>
      <c r="BW864" t="s">
        <v>150</v>
      </c>
      <c r="BX864" s="2">
        <v>41150</v>
      </c>
      <c r="BY864" s="2">
        <v>48708</v>
      </c>
      <c r="BZ864" t="s">
        <v>24</v>
      </c>
      <c r="CA864" t="s">
        <v>65</v>
      </c>
      <c r="CB864" s="5" t="s">
        <v>65</v>
      </c>
      <c r="CC864" s="6" t="s">
        <v>9</v>
      </c>
      <c r="CD864">
        <f t="shared" si="13"/>
        <v>20.7</v>
      </c>
    </row>
    <row r="865" spans="63:82">
      <c r="BK865" s="1">
        <v>41913</v>
      </c>
      <c r="BL865" t="s">
        <v>121</v>
      </c>
      <c r="BM865">
        <v>3</v>
      </c>
      <c r="BN865" t="s">
        <v>226</v>
      </c>
      <c r="BO865" s="4">
        <v>205371</v>
      </c>
      <c r="BP865" s="4">
        <v>66006.239400000006</v>
      </c>
      <c r="BQ865" s="3">
        <v>0.32140000000000002</v>
      </c>
      <c r="BR865" s="7">
        <v>156.72390109890111</v>
      </c>
      <c r="BS865" s="4">
        <v>50.37106181318682</v>
      </c>
      <c r="BT865">
        <v>1310.3999999999999</v>
      </c>
      <c r="BU865" t="s">
        <v>20</v>
      </c>
      <c r="BV865" t="s">
        <v>173</v>
      </c>
      <c r="BW865" t="s">
        <v>172</v>
      </c>
      <c r="BX865" s="2">
        <v>41241</v>
      </c>
      <c r="BY865" s="2">
        <v>45803</v>
      </c>
      <c r="BZ865" t="s">
        <v>39</v>
      </c>
      <c r="CA865" t="s">
        <v>28</v>
      </c>
      <c r="CB865" s="5" t="s">
        <v>28</v>
      </c>
      <c r="CC865" s="6" t="s">
        <v>9</v>
      </c>
      <c r="CD865">
        <f t="shared" si="13"/>
        <v>12.5</v>
      </c>
    </row>
    <row r="866" spans="63:82">
      <c r="BK866" s="1">
        <v>41913</v>
      </c>
      <c r="BL866" t="s">
        <v>121</v>
      </c>
      <c r="BM866">
        <v>3</v>
      </c>
      <c r="BN866" t="s">
        <v>175</v>
      </c>
      <c r="BO866" s="4">
        <v>1230124.8</v>
      </c>
      <c r="BP866" s="4">
        <v>186855.95712000001</v>
      </c>
      <c r="BQ866" s="3">
        <v>0.15190000000000001</v>
      </c>
      <c r="BR866" s="7">
        <v>625.44478340451496</v>
      </c>
      <c r="BS866" s="4">
        <v>95.00506259914583</v>
      </c>
      <c r="BT866">
        <v>1966.8</v>
      </c>
      <c r="BU866" t="s">
        <v>20</v>
      </c>
      <c r="BV866" t="s">
        <v>173</v>
      </c>
      <c r="BW866" t="s">
        <v>172</v>
      </c>
      <c r="BX866" s="2">
        <v>41288</v>
      </c>
      <c r="BY866" s="2">
        <v>44694</v>
      </c>
      <c r="BZ866" t="s">
        <v>18</v>
      </c>
      <c r="CA866" t="s">
        <v>19</v>
      </c>
      <c r="CB866" s="5" t="s">
        <v>19</v>
      </c>
      <c r="CC866" s="6" t="s">
        <v>9</v>
      </c>
      <c r="CD866">
        <f t="shared" si="13"/>
        <v>9.3000000000000007</v>
      </c>
    </row>
    <row r="867" spans="63:82">
      <c r="BK867" s="1">
        <v>41944</v>
      </c>
      <c r="BL867" t="s">
        <v>121</v>
      </c>
      <c r="BM867">
        <v>3</v>
      </c>
      <c r="BN867" t="s">
        <v>242</v>
      </c>
      <c r="BO867" s="4">
        <v>1127216.3999999999</v>
      </c>
      <c r="BP867" s="4">
        <v>182383.61352000001</v>
      </c>
      <c r="BQ867" s="3">
        <v>0.16180000000000003</v>
      </c>
      <c r="BR867" s="7">
        <v>494.39315789473682</v>
      </c>
      <c r="BS867" s="4">
        <v>79.992812947368421</v>
      </c>
      <c r="BT867">
        <v>2280</v>
      </c>
      <c r="BU867" t="s">
        <v>151</v>
      </c>
      <c r="BV867" t="s">
        <v>243</v>
      </c>
      <c r="BW867" t="s">
        <v>243</v>
      </c>
      <c r="BX867" s="2">
        <v>41282</v>
      </c>
      <c r="BY867" s="2">
        <v>45055</v>
      </c>
      <c r="BZ867" t="s">
        <v>14</v>
      </c>
      <c r="CA867" t="s">
        <v>37</v>
      </c>
      <c r="CB867" s="5" t="s">
        <v>37</v>
      </c>
      <c r="CC867" s="6" t="s">
        <v>9</v>
      </c>
      <c r="CD867">
        <f t="shared" si="13"/>
        <v>10.3</v>
      </c>
    </row>
    <row r="868" spans="63:82">
      <c r="BK868" s="1">
        <v>41944</v>
      </c>
      <c r="BL868" t="s">
        <v>121</v>
      </c>
      <c r="BM868">
        <v>3</v>
      </c>
      <c r="BN868" t="s">
        <v>124</v>
      </c>
      <c r="BO868" s="4">
        <v>490168.8</v>
      </c>
      <c r="BP868" s="4">
        <v>65976.720479999989</v>
      </c>
      <c r="BQ868" s="3">
        <v>0.13459999999999997</v>
      </c>
      <c r="BR868" s="7">
        <v>816.94799999999998</v>
      </c>
      <c r="BS868" s="4">
        <v>109.96120079999999</v>
      </c>
      <c r="BT868">
        <v>600</v>
      </c>
      <c r="BU868" t="s">
        <v>44</v>
      </c>
      <c r="BV868" t="s">
        <v>72</v>
      </c>
      <c r="BW868" t="s">
        <v>71</v>
      </c>
      <c r="BX868" s="2">
        <v>41267</v>
      </c>
      <c r="BY868" s="2">
        <v>44325</v>
      </c>
      <c r="BZ868" t="s">
        <v>18</v>
      </c>
      <c r="CA868" t="s">
        <v>42</v>
      </c>
      <c r="CB868" s="5" t="s">
        <v>42</v>
      </c>
      <c r="CC868" s="6" t="s">
        <v>9</v>
      </c>
      <c r="CD868">
        <f t="shared" si="13"/>
        <v>8.4</v>
      </c>
    </row>
    <row r="869" spans="63:82">
      <c r="BK869" s="1">
        <v>41944</v>
      </c>
      <c r="BL869" t="s">
        <v>121</v>
      </c>
      <c r="BM869">
        <v>3</v>
      </c>
      <c r="BN869" t="s">
        <v>125</v>
      </c>
      <c r="BO869" s="4">
        <v>667588.79999999993</v>
      </c>
      <c r="BP869" s="4">
        <v>67426.468799999988</v>
      </c>
      <c r="BQ869" s="3">
        <v>0.10099999999999999</v>
      </c>
      <c r="BR869" s="7">
        <v>1430.1388174807198</v>
      </c>
      <c r="BS869" s="4">
        <v>144.44402056555268</v>
      </c>
      <c r="BT869">
        <v>466.79999999999995</v>
      </c>
      <c r="BU869" t="s">
        <v>44</v>
      </c>
      <c r="BV869" t="s">
        <v>72</v>
      </c>
      <c r="BW869" t="s">
        <v>126</v>
      </c>
      <c r="BX869" s="2">
        <v>41257</v>
      </c>
      <c r="BY869" s="2">
        <v>44325</v>
      </c>
      <c r="BZ869" t="s">
        <v>24</v>
      </c>
      <c r="CA869" t="s">
        <v>42</v>
      </c>
      <c r="CB869" s="5" t="s">
        <v>42</v>
      </c>
      <c r="CC869" s="6" t="s">
        <v>9</v>
      </c>
      <c r="CD869">
        <f t="shared" si="13"/>
        <v>8.4</v>
      </c>
    </row>
    <row r="870" spans="63:82">
      <c r="BK870" s="1">
        <v>41944</v>
      </c>
      <c r="BL870" t="s">
        <v>121</v>
      </c>
      <c r="BM870">
        <v>3</v>
      </c>
      <c r="BN870" t="s">
        <v>127</v>
      </c>
      <c r="BO870" s="4">
        <v>2343657.6</v>
      </c>
      <c r="BP870" s="4">
        <v>111089.37024000002</v>
      </c>
      <c r="BQ870" s="3">
        <v>4.7400000000000005E-2</v>
      </c>
      <c r="BR870" s="7">
        <v>1898.0058309037902</v>
      </c>
      <c r="BS870" s="4">
        <v>89.965476384839661</v>
      </c>
      <c r="BT870">
        <v>1234.8</v>
      </c>
      <c r="BU870" t="s">
        <v>44</v>
      </c>
      <c r="BV870" t="s">
        <v>72</v>
      </c>
      <c r="BW870" t="s">
        <v>71</v>
      </c>
      <c r="BX870" s="2">
        <v>41241</v>
      </c>
      <c r="BY870" s="2">
        <v>45055</v>
      </c>
      <c r="BZ870" t="s">
        <v>14</v>
      </c>
      <c r="CA870" t="s">
        <v>37</v>
      </c>
      <c r="CB870" s="5" t="s">
        <v>37</v>
      </c>
      <c r="CC870" s="6" t="s">
        <v>9</v>
      </c>
      <c r="CD870">
        <f t="shared" si="13"/>
        <v>10.4</v>
      </c>
    </row>
    <row r="871" spans="63:82">
      <c r="BK871" s="1">
        <v>41944</v>
      </c>
      <c r="BL871" t="s">
        <v>121</v>
      </c>
      <c r="BM871">
        <v>3</v>
      </c>
      <c r="BN871" t="s">
        <v>147</v>
      </c>
      <c r="BO871" s="4">
        <v>1125491.6275199994</v>
      </c>
      <c r="BP871" s="4">
        <v>85199.713514399991</v>
      </c>
      <c r="BQ871" s="3">
        <v>7.5699997610942718E-2</v>
      </c>
      <c r="BR871" s="7">
        <v>1387.4403692307685</v>
      </c>
      <c r="BS871" s="4">
        <v>105.02923263609468</v>
      </c>
      <c r="BT871">
        <v>811.19999999999993</v>
      </c>
      <c r="BU871" t="s">
        <v>44</v>
      </c>
      <c r="BV871" t="s">
        <v>72</v>
      </c>
      <c r="BW871" t="s">
        <v>71</v>
      </c>
      <c r="BX871" s="2">
        <v>41240</v>
      </c>
      <c r="BY871" s="2">
        <v>44325</v>
      </c>
      <c r="BZ871" t="s">
        <v>18</v>
      </c>
      <c r="CA871" t="s">
        <v>78</v>
      </c>
      <c r="CB871" s="5" t="s">
        <v>78</v>
      </c>
      <c r="CC871" s="6" t="s">
        <v>9</v>
      </c>
      <c r="CD871">
        <f t="shared" si="13"/>
        <v>8.5</v>
      </c>
    </row>
    <row r="872" spans="63:82">
      <c r="BK872" s="1">
        <v>41944</v>
      </c>
      <c r="BL872" t="s">
        <v>121</v>
      </c>
      <c r="BM872">
        <v>3</v>
      </c>
      <c r="BN872" t="s">
        <v>149</v>
      </c>
      <c r="BO872" s="4">
        <v>3239141.8416000009</v>
      </c>
      <c r="BP872" s="4">
        <v>384225.6865863498</v>
      </c>
      <c r="BQ872" s="3">
        <v>0.11861959289703669</v>
      </c>
      <c r="BR872" s="7">
        <v>726.00453684776789</v>
      </c>
      <c r="BS872" s="4">
        <v>86.118362602283895</v>
      </c>
      <c r="BT872">
        <v>4461.5999999999995</v>
      </c>
      <c r="BU872" t="s">
        <v>151</v>
      </c>
      <c r="BV872" t="s">
        <v>150</v>
      </c>
      <c r="BW872" t="s">
        <v>150</v>
      </c>
      <c r="BX872" s="2">
        <v>41150</v>
      </c>
      <c r="BY872" s="2">
        <v>48708</v>
      </c>
      <c r="BZ872" t="s">
        <v>24</v>
      </c>
      <c r="CA872" t="s">
        <v>65</v>
      </c>
      <c r="CB872" s="5" t="s">
        <v>65</v>
      </c>
      <c r="CC872" s="6" t="s">
        <v>9</v>
      </c>
      <c r="CD872">
        <f t="shared" si="13"/>
        <v>20.7</v>
      </c>
    </row>
    <row r="873" spans="63:82">
      <c r="BK873" s="1">
        <v>41944</v>
      </c>
      <c r="BL873" t="s">
        <v>121</v>
      </c>
      <c r="BM873">
        <v>3</v>
      </c>
      <c r="BN873" t="s">
        <v>226</v>
      </c>
      <c r="BO873" s="4">
        <v>191723.4</v>
      </c>
      <c r="BP873" s="4">
        <v>64227.339</v>
      </c>
      <c r="BQ873" s="3">
        <v>0.33500000000000002</v>
      </c>
      <c r="BR873" s="7">
        <v>146.30906593406596</v>
      </c>
      <c r="BS873" s="4">
        <v>49.013537087912091</v>
      </c>
      <c r="BT873">
        <v>1310.3999999999999</v>
      </c>
      <c r="BU873" t="s">
        <v>20</v>
      </c>
      <c r="BV873" t="s">
        <v>173</v>
      </c>
      <c r="BW873" t="s">
        <v>172</v>
      </c>
      <c r="BX873" s="2">
        <v>41241</v>
      </c>
      <c r="BY873" s="2">
        <v>45803</v>
      </c>
      <c r="BZ873" t="s">
        <v>39</v>
      </c>
      <c r="CA873" t="s">
        <v>28</v>
      </c>
      <c r="CB873" s="5" t="s">
        <v>28</v>
      </c>
      <c r="CC873" s="6" t="s">
        <v>9</v>
      </c>
      <c r="CD873">
        <f t="shared" si="13"/>
        <v>12.5</v>
      </c>
    </row>
    <row r="874" spans="63:82">
      <c r="BK874" s="1">
        <v>41944</v>
      </c>
      <c r="BL874" t="s">
        <v>121</v>
      </c>
      <c r="BM874">
        <v>3</v>
      </c>
      <c r="BN874" t="s">
        <v>175</v>
      </c>
      <c r="BO874" s="4">
        <v>1035181.2</v>
      </c>
      <c r="BP874" s="4">
        <v>186850.2066</v>
      </c>
      <c r="BQ874" s="3">
        <v>0.18050000000000002</v>
      </c>
      <c r="BR874" s="7">
        <v>526.32763880414882</v>
      </c>
      <c r="BS874" s="4">
        <v>95.002138804148871</v>
      </c>
      <c r="BT874">
        <v>1966.8</v>
      </c>
      <c r="BU874" t="s">
        <v>20</v>
      </c>
      <c r="BV874" t="s">
        <v>173</v>
      </c>
      <c r="BW874" t="s">
        <v>172</v>
      </c>
      <c r="BX874" s="2">
        <v>41288</v>
      </c>
      <c r="BY874" s="2">
        <v>44694</v>
      </c>
      <c r="BZ874" t="s">
        <v>18</v>
      </c>
      <c r="CA874" t="s">
        <v>19</v>
      </c>
      <c r="CB874" s="5" t="s">
        <v>19</v>
      </c>
      <c r="CC874" s="6" t="s">
        <v>9</v>
      </c>
      <c r="CD874">
        <f t="shared" si="13"/>
        <v>9.3000000000000007</v>
      </c>
    </row>
    <row r="875" spans="63:82">
      <c r="BK875" s="1">
        <v>41974</v>
      </c>
      <c r="BL875" t="s">
        <v>121</v>
      </c>
      <c r="BM875">
        <v>3</v>
      </c>
      <c r="BN875" t="s">
        <v>242</v>
      </c>
      <c r="BO875" s="4">
        <v>1253846.3999999999</v>
      </c>
      <c r="BP875" s="4">
        <v>182434.65120000002</v>
      </c>
      <c r="BQ875" s="3">
        <v>0.14550000000000002</v>
      </c>
      <c r="BR875" s="7">
        <v>549.93263157894728</v>
      </c>
      <c r="BS875" s="4">
        <v>80.015197894736858</v>
      </c>
      <c r="BT875">
        <v>2280</v>
      </c>
      <c r="BU875" t="s">
        <v>151</v>
      </c>
      <c r="BV875" t="s">
        <v>243</v>
      </c>
      <c r="BW875" t="s">
        <v>243</v>
      </c>
      <c r="BX875" s="2">
        <v>41282</v>
      </c>
      <c r="BY875" s="2">
        <v>45055</v>
      </c>
      <c r="BZ875" t="s">
        <v>14</v>
      </c>
      <c r="CA875" t="s">
        <v>37</v>
      </c>
      <c r="CB875" s="5" t="s">
        <v>37</v>
      </c>
      <c r="CC875" s="6" t="s">
        <v>9</v>
      </c>
      <c r="CD875">
        <f t="shared" si="13"/>
        <v>10.3</v>
      </c>
    </row>
    <row r="876" spans="63:82">
      <c r="BK876" s="1">
        <v>41974</v>
      </c>
      <c r="BL876" t="s">
        <v>121</v>
      </c>
      <c r="BM876">
        <v>3</v>
      </c>
      <c r="BN876" t="s">
        <v>124</v>
      </c>
      <c r="BO876" s="4">
        <v>508746</v>
      </c>
      <c r="BP876" s="4">
        <v>65984.356200000009</v>
      </c>
      <c r="BQ876" s="3">
        <v>0.12970000000000001</v>
      </c>
      <c r="BR876" s="7">
        <v>847.91</v>
      </c>
      <c r="BS876" s="4">
        <v>109.97392700000002</v>
      </c>
      <c r="BT876">
        <v>600</v>
      </c>
      <c r="BU876" t="s">
        <v>44</v>
      </c>
      <c r="BV876" t="s">
        <v>72</v>
      </c>
      <c r="BW876" t="s">
        <v>71</v>
      </c>
      <c r="BX876" s="2">
        <v>41267</v>
      </c>
      <c r="BY876" s="2">
        <v>44325</v>
      </c>
      <c r="BZ876" t="s">
        <v>18</v>
      </c>
      <c r="CA876" t="s">
        <v>42</v>
      </c>
      <c r="CB876" s="5" t="s">
        <v>42</v>
      </c>
      <c r="CC876" s="6" t="s">
        <v>9</v>
      </c>
      <c r="CD876">
        <f t="shared" si="13"/>
        <v>8.4</v>
      </c>
    </row>
    <row r="877" spans="63:82">
      <c r="BK877" s="1">
        <v>41974</v>
      </c>
      <c r="BL877" t="s">
        <v>121</v>
      </c>
      <c r="BM877">
        <v>3</v>
      </c>
      <c r="BN877" t="s">
        <v>125</v>
      </c>
      <c r="BO877" s="4">
        <v>725611.2</v>
      </c>
      <c r="BP877" s="4">
        <v>72053.192160000006</v>
      </c>
      <c r="BQ877" s="3">
        <v>9.9300000000000013E-2</v>
      </c>
      <c r="BR877" s="7">
        <v>1554.4370179948587</v>
      </c>
      <c r="BS877" s="4">
        <v>154.35559588688949</v>
      </c>
      <c r="BT877">
        <v>466.79999999999995</v>
      </c>
      <c r="BU877" t="s">
        <v>44</v>
      </c>
      <c r="BV877" t="s">
        <v>72</v>
      </c>
      <c r="BW877" t="s">
        <v>126</v>
      </c>
      <c r="BX877" s="2">
        <v>41257</v>
      </c>
      <c r="BY877" s="2">
        <v>44325</v>
      </c>
      <c r="BZ877" t="s">
        <v>24</v>
      </c>
      <c r="CA877" t="s">
        <v>42</v>
      </c>
      <c r="CB877" s="5" t="s">
        <v>42</v>
      </c>
      <c r="CC877" s="6" t="s">
        <v>9</v>
      </c>
      <c r="CD877">
        <f t="shared" si="13"/>
        <v>8.4</v>
      </c>
    </row>
    <row r="878" spans="63:82">
      <c r="BK878" s="1">
        <v>41974</v>
      </c>
      <c r="BL878" t="s">
        <v>121</v>
      </c>
      <c r="BM878">
        <v>3</v>
      </c>
      <c r="BN878" t="s">
        <v>127</v>
      </c>
      <c r="BO878" s="4">
        <v>2380912.7999999998</v>
      </c>
      <c r="BP878" s="4">
        <v>111188.62775999999</v>
      </c>
      <c r="BQ878" s="3">
        <v>4.6699999999999998E-2</v>
      </c>
      <c r="BR878" s="7">
        <v>1928.1768707482993</v>
      </c>
      <c r="BS878" s="4">
        <v>90.045859863945566</v>
      </c>
      <c r="BT878">
        <v>1234.8</v>
      </c>
      <c r="BU878" t="s">
        <v>44</v>
      </c>
      <c r="BV878" t="s">
        <v>72</v>
      </c>
      <c r="BW878" t="s">
        <v>71</v>
      </c>
      <c r="BX878" s="2">
        <v>41241</v>
      </c>
      <c r="BY878" s="2">
        <v>45055</v>
      </c>
      <c r="BZ878" t="s">
        <v>14</v>
      </c>
      <c r="CA878" t="s">
        <v>37</v>
      </c>
      <c r="CB878" s="5" t="s">
        <v>37</v>
      </c>
      <c r="CC878" s="6" t="s">
        <v>9</v>
      </c>
      <c r="CD878">
        <f t="shared" si="13"/>
        <v>10.4</v>
      </c>
    </row>
    <row r="879" spans="63:82">
      <c r="BK879" s="1">
        <v>41974</v>
      </c>
      <c r="BL879" t="s">
        <v>121</v>
      </c>
      <c r="BM879">
        <v>3</v>
      </c>
      <c r="BN879" t="s">
        <v>147</v>
      </c>
      <c r="BO879" s="4">
        <v>1093196.976</v>
      </c>
      <c r="BP879" s="4">
        <v>85160.044430399998</v>
      </c>
      <c r="BQ879" s="3">
        <v>7.7899999999999997E-2</v>
      </c>
      <c r="BR879" s="7">
        <v>1347.6294082840238</v>
      </c>
      <c r="BS879" s="4">
        <v>104.98033090532545</v>
      </c>
      <c r="BT879">
        <v>811.19999999999993</v>
      </c>
      <c r="BU879" t="s">
        <v>44</v>
      </c>
      <c r="BV879" t="s">
        <v>72</v>
      </c>
      <c r="BW879" t="s">
        <v>71</v>
      </c>
      <c r="BX879" s="2">
        <v>41240</v>
      </c>
      <c r="BY879" s="2">
        <v>44325</v>
      </c>
      <c r="BZ879" t="s">
        <v>18</v>
      </c>
      <c r="CA879" t="s">
        <v>78</v>
      </c>
      <c r="CB879" s="5" t="s">
        <v>78</v>
      </c>
      <c r="CC879" s="6" t="s">
        <v>9</v>
      </c>
      <c r="CD879">
        <f t="shared" si="13"/>
        <v>8.5</v>
      </c>
    </row>
    <row r="880" spans="63:82">
      <c r="BK880" s="1">
        <v>41974</v>
      </c>
      <c r="BL880" t="s">
        <v>121</v>
      </c>
      <c r="BM880">
        <v>3</v>
      </c>
      <c r="BN880" t="s">
        <v>149</v>
      </c>
      <c r="BO880" s="4">
        <v>3027949.8359999997</v>
      </c>
      <c r="BP880" s="4">
        <v>362047.76805357158</v>
      </c>
      <c r="BQ880" s="3">
        <v>0.11956861495824715</v>
      </c>
      <c r="BR880" s="7">
        <v>678.66905056481983</v>
      </c>
      <c r="BS880" s="4">
        <v>81.147518391064111</v>
      </c>
      <c r="BT880">
        <v>4461.5999999999995</v>
      </c>
      <c r="BU880" t="s">
        <v>151</v>
      </c>
      <c r="BV880" t="s">
        <v>150</v>
      </c>
      <c r="BW880" t="s">
        <v>150</v>
      </c>
      <c r="BX880" s="2">
        <v>41150</v>
      </c>
      <c r="BY880" s="2">
        <v>48708</v>
      </c>
      <c r="BZ880" t="s">
        <v>24</v>
      </c>
      <c r="CA880" t="s">
        <v>65</v>
      </c>
      <c r="CB880" s="5" t="s">
        <v>65</v>
      </c>
      <c r="CC880" s="6" t="s">
        <v>9</v>
      </c>
      <c r="CD880">
        <f t="shared" si="13"/>
        <v>20.7</v>
      </c>
    </row>
    <row r="881" spans="63:82">
      <c r="BK881" s="1">
        <v>41974</v>
      </c>
      <c r="BL881" t="s">
        <v>121</v>
      </c>
      <c r="BM881">
        <v>3</v>
      </c>
      <c r="BN881" t="s">
        <v>226</v>
      </c>
      <c r="BO881" s="4">
        <v>174505.19999999998</v>
      </c>
      <c r="BP881" s="4">
        <v>62001.697559999993</v>
      </c>
      <c r="BQ881" s="3">
        <v>0.3553</v>
      </c>
      <c r="BR881" s="7">
        <v>133.16941391941393</v>
      </c>
      <c r="BS881" s="4">
        <v>47.315092765567762</v>
      </c>
      <c r="BT881">
        <v>1310.3999999999999</v>
      </c>
      <c r="BU881" t="s">
        <v>20</v>
      </c>
      <c r="BV881" t="s">
        <v>173</v>
      </c>
      <c r="BW881" t="s">
        <v>172</v>
      </c>
      <c r="BX881" s="2">
        <v>41241</v>
      </c>
      <c r="BY881" s="2">
        <v>45803</v>
      </c>
      <c r="BZ881" t="s">
        <v>39</v>
      </c>
      <c r="CA881" t="s">
        <v>28</v>
      </c>
      <c r="CB881" s="5" t="s">
        <v>28</v>
      </c>
      <c r="CC881" s="6" t="s">
        <v>9</v>
      </c>
      <c r="CD881">
        <f t="shared" si="13"/>
        <v>12.5</v>
      </c>
    </row>
    <row r="882" spans="63:82">
      <c r="BK882" s="1">
        <v>41974</v>
      </c>
      <c r="BL882" t="s">
        <v>121</v>
      </c>
      <c r="BM882">
        <v>3</v>
      </c>
      <c r="BN882" t="s">
        <v>175</v>
      </c>
      <c r="BO882" s="4">
        <v>987732</v>
      </c>
      <c r="BP882" s="4">
        <v>186878.89440000002</v>
      </c>
      <c r="BQ882" s="3">
        <v>0.18920000000000001</v>
      </c>
      <c r="BR882" s="7">
        <v>502.20256253813301</v>
      </c>
      <c r="BS882" s="4">
        <v>95.016724832214777</v>
      </c>
      <c r="BT882">
        <v>1966.8</v>
      </c>
      <c r="BU882" t="s">
        <v>20</v>
      </c>
      <c r="BV882" t="s">
        <v>173</v>
      </c>
      <c r="BW882" t="s">
        <v>172</v>
      </c>
      <c r="BX882" s="2">
        <v>41288</v>
      </c>
      <c r="BY882" s="2">
        <v>44694</v>
      </c>
      <c r="BZ882" t="s">
        <v>18</v>
      </c>
      <c r="CA882" t="s">
        <v>19</v>
      </c>
      <c r="CB882" s="5" t="s">
        <v>19</v>
      </c>
      <c r="CC882" s="6" t="s">
        <v>9</v>
      </c>
      <c r="CD882">
        <f t="shared" si="13"/>
        <v>9.3000000000000007</v>
      </c>
    </row>
    <row r="883" spans="63:82">
      <c r="BK883" s="1">
        <v>42005</v>
      </c>
      <c r="BL883" t="s">
        <v>121</v>
      </c>
      <c r="BM883">
        <v>3</v>
      </c>
      <c r="BN883" t="s">
        <v>242</v>
      </c>
      <c r="BO883" s="4">
        <v>1236964.8</v>
      </c>
      <c r="BP883" s="4">
        <v>182452.30799999999</v>
      </c>
      <c r="BQ883" s="3">
        <v>0.14749999999999999</v>
      </c>
      <c r="BR883" s="7">
        <v>542.52842105263164</v>
      </c>
      <c r="BS883" s="4">
        <v>80.022942105263155</v>
      </c>
      <c r="BT883">
        <v>2280</v>
      </c>
      <c r="BU883" t="s">
        <v>151</v>
      </c>
      <c r="BV883" t="s">
        <v>243</v>
      </c>
      <c r="BW883" t="s">
        <v>243</v>
      </c>
      <c r="BX883" s="2">
        <v>41282</v>
      </c>
      <c r="BY883" s="2">
        <v>45055</v>
      </c>
      <c r="BZ883" t="s">
        <v>14</v>
      </c>
      <c r="CA883" t="s">
        <v>37</v>
      </c>
      <c r="CB883" s="5" t="s">
        <v>37</v>
      </c>
      <c r="CC883" s="6" t="s">
        <v>9</v>
      </c>
      <c r="CD883">
        <f t="shared" si="13"/>
        <v>10.3</v>
      </c>
    </row>
    <row r="884" spans="63:82">
      <c r="BK884" s="1">
        <v>42005</v>
      </c>
      <c r="BL884" t="s">
        <v>121</v>
      </c>
      <c r="BM884">
        <v>3</v>
      </c>
      <c r="BN884" t="s">
        <v>124</v>
      </c>
      <c r="BO884" s="4">
        <v>518194.8</v>
      </c>
      <c r="BP884" s="4">
        <v>66018.017519999994</v>
      </c>
      <c r="BQ884" s="3">
        <v>0.12739999999999999</v>
      </c>
      <c r="BR884" s="7">
        <v>863.65800000000002</v>
      </c>
      <c r="BS884" s="4">
        <v>110.03002919999999</v>
      </c>
      <c r="BT884">
        <v>600</v>
      </c>
      <c r="BU884" t="s">
        <v>44</v>
      </c>
      <c r="BV884" t="s">
        <v>72</v>
      </c>
      <c r="BW884" t="s">
        <v>71</v>
      </c>
      <c r="BX884" s="2">
        <v>41267</v>
      </c>
      <c r="BY884" s="2">
        <v>44325</v>
      </c>
      <c r="BZ884" t="s">
        <v>18</v>
      </c>
      <c r="CA884" t="s">
        <v>42</v>
      </c>
      <c r="CB884" s="5" t="s">
        <v>42</v>
      </c>
      <c r="CC884" s="6" t="s">
        <v>9</v>
      </c>
      <c r="CD884">
        <f t="shared" si="13"/>
        <v>8.4</v>
      </c>
    </row>
    <row r="885" spans="63:82">
      <c r="BK885" s="1">
        <v>42005</v>
      </c>
      <c r="BL885" t="s">
        <v>121</v>
      </c>
      <c r="BM885">
        <v>3</v>
      </c>
      <c r="BN885" t="s">
        <v>125</v>
      </c>
      <c r="BO885" s="4">
        <v>815073.6</v>
      </c>
      <c r="BP885" s="4">
        <v>79225.153920000012</v>
      </c>
      <c r="BQ885" s="3">
        <v>9.7200000000000022E-2</v>
      </c>
      <c r="BR885" s="7">
        <v>1746.0874035989718</v>
      </c>
      <c r="BS885" s="4">
        <v>169.71969562982008</v>
      </c>
      <c r="BT885">
        <v>466.79999999999995</v>
      </c>
      <c r="BU885" t="s">
        <v>44</v>
      </c>
      <c r="BV885" t="s">
        <v>72</v>
      </c>
      <c r="BW885" t="s">
        <v>126</v>
      </c>
      <c r="BX885" s="2">
        <v>41257</v>
      </c>
      <c r="BY885" s="2">
        <v>44325</v>
      </c>
      <c r="BZ885" t="s">
        <v>24</v>
      </c>
      <c r="CA885" t="s">
        <v>42</v>
      </c>
      <c r="CB885" s="5" t="s">
        <v>42</v>
      </c>
      <c r="CC885" s="6" t="s">
        <v>9</v>
      </c>
      <c r="CD885">
        <f t="shared" si="13"/>
        <v>8.4</v>
      </c>
    </row>
    <row r="886" spans="63:82">
      <c r="BK886" s="1">
        <v>42005</v>
      </c>
      <c r="BL886" t="s">
        <v>121</v>
      </c>
      <c r="BM886">
        <v>3</v>
      </c>
      <c r="BN886" t="s">
        <v>127</v>
      </c>
      <c r="BO886" s="4">
        <v>2551360.7999999998</v>
      </c>
      <c r="BP886" s="4">
        <v>111239.33087999999</v>
      </c>
      <c r="BQ886" s="3">
        <v>4.36E-2</v>
      </c>
      <c r="BR886" s="7">
        <v>2066.2137998056364</v>
      </c>
      <c r="BS886" s="4">
        <v>90.086921671525758</v>
      </c>
      <c r="BT886">
        <v>1234.8</v>
      </c>
      <c r="BU886" t="s">
        <v>44</v>
      </c>
      <c r="BV886" t="s">
        <v>72</v>
      </c>
      <c r="BW886" t="s">
        <v>71</v>
      </c>
      <c r="BX886" s="2">
        <v>41241</v>
      </c>
      <c r="BY886" s="2">
        <v>45055</v>
      </c>
      <c r="BZ886" t="s">
        <v>14</v>
      </c>
      <c r="CA886" t="s">
        <v>37</v>
      </c>
      <c r="CB886" s="5" t="s">
        <v>37</v>
      </c>
      <c r="CC886" s="6" t="s">
        <v>9</v>
      </c>
      <c r="CD886">
        <f t="shared" si="13"/>
        <v>10.4</v>
      </c>
    </row>
    <row r="887" spans="63:82">
      <c r="BK887" s="1">
        <v>42005</v>
      </c>
      <c r="BL887" t="s">
        <v>121</v>
      </c>
      <c r="BM887">
        <v>3</v>
      </c>
      <c r="BN887" t="s">
        <v>147</v>
      </c>
      <c r="BO887" s="4">
        <v>1134974.0519999999</v>
      </c>
      <c r="BP887" s="4">
        <v>85123.053899999984</v>
      </c>
      <c r="BQ887" s="3">
        <v>7.4999999999999997E-2</v>
      </c>
      <c r="BR887" s="7">
        <v>1399.1297485207101</v>
      </c>
      <c r="BS887" s="4">
        <v>104.93473113905324</v>
      </c>
      <c r="BT887">
        <v>811.19999999999993</v>
      </c>
      <c r="BU887" t="s">
        <v>44</v>
      </c>
      <c r="BV887" t="s">
        <v>72</v>
      </c>
      <c r="BW887" t="s">
        <v>71</v>
      </c>
      <c r="BX887" s="2">
        <v>41240</v>
      </c>
      <c r="BY887" s="2">
        <v>44325</v>
      </c>
      <c r="BZ887" t="s">
        <v>18</v>
      </c>
      <c r="CA887" t="s">
        <v>78</v>
      </c>
      <c r="CB887" s="5" t="s">
        <v>78</v>
      </c>
      <c r="CC887" s="6" t="s">
        <v>9</v>
      </c>
      <c r="CD887">
        <f t="shared" si="13"/>
        <v>8.5</v>
      </c>
    </row>
    <row r="888" spans="63:82">
      <c r="BK888" s="1">
        <v>42005</v>
      </c>
      <c r="BL888" t="s">
        <v>121</v>
      </c>
      <c r="BM888">
        <v>3</v>
      </c>
      <c r="BN888" t="s">
        <v>149</v>
      </c>
      <c r="BO888" s="4">
        <v>3211362.264</v>
      </c>
      <c r="BP888" s="4">
        <v>381308.46050193103</v>
      </c>
      <c r="BQ888" s="3">
        <v>0.11873729251180209</v>
      </c>
      <c r="BR888" s="7">
        <v>719.77816568047342</v>
      </c>
      <c r="BS888" s="4">
        <v>85.464510602010733</v>
      </c>
      <c r="BT888">
        <v>4461.5999999999995</v>
      </c>
      <c r="BU888" t="s">
        <v>151</v>
      </c>
      <c r="BV888" t="s">
        <v>150</v>
      </c>
      <c r="BW888" t="s">
        <v>150</v>
      </c>
      <c r="BX888" s="2">
        <v>41150</v>
      </c>
      <c r="BY888" s="2">
        <v>48708</v>
      </c>
      <c r="BZ888" t="s">
        <v>24</v>
      </c>
      <c r="CA888" t="s">
        <v>65</v>
      </c>
      <c r="CB888" s="5" t="s">
        <v>65</v>
      </c>
      <c r="CC888" s="6" t="s">
        <v>9</v>
      </c>
      <c r="CD888">
        <f t="shared" si="13"/>
        <v>20.7</v>
      </c>
    </row>
    <row r="889" spans="63:82">
      <c r="BK889" s="1">
        <v>42005</v>
      </c>
      <c r="BL889" t="s">
        <v>121</v>
      </c>
      <c r="BM889">
        <v>3</v>
      </c>
      <c r="BN889" t="s">
        <v>226</v>
      </c>
      <c r="BO889" s="4">
        <v>218583.84</v>
      </c>
      <c r="BP889" s="4">
        <v>67717.273632000011</v>
      </c>
      <c r="BQ889" s="3">
        <v>0.30980000000000008</v>
      </c>
      <c r="BR889" s="7">
        <v>166.80695970695973</v>
      </c>
      <c r="BS889" s="4">
        <v>51.676796117216128</v>
      </c>
      <c r="BT889">
        <v>1310.3999999999999</v>
      </c>
      <c r="BU889" t="s">
        <v>20</v>
      </c>
      <c r="BV889" t="s">
        <v>173</v>
      </c>
      <c r="BW889" t="s">
        <v>172</v>
      </c>
      <c r="BX889" s="2">
        <v>41241</v>
      </c>
      <c r="BY889" s="2">
        <v>45803</v>
      </c>
      <c r="BZ889" t="s">
        <v>39</v>
      </c>
      <c r="CA889" t="s">
        <v>28</v>
      </c>
      <c r="CB889" s="5" t="s">
        <v>28</v>
      </c>
      <c r="CC889" s="6" t="s">
        <v>9</v>
      </c>
      <c r="CD889">
        <f t="shared" si="13"/>
        <v>12.5</v>
      </c>
    </row>
    <row r="890" spans="63:82">
      <c r="BK890" s="1">
        <v>42005</v>
      </c>
      <c r="BL890" t="s">
        <v>121</v>
      </c>
      <c r="BM890">
        <v>3</v>
      </c>
      <c r="BN890" t="s">
        <v>175</v>
      </c>
      <c r="BO890" s="4">
        <v>1135693.2</v>
      </c>
      <c r="BP890" s="4">
        <v>186821.53139999998</v>
      </c>
      <c r="BQ890" s="3">
        <v>0.16449999999999998</v>
      </c>
      <c r="BR890" s="7">
        <v>577.43197071384986</v>
      </c>
      <c r="BS890" s="4">
        <v>94.987559182428299</v>
      </c>
      <c r="BT890">
        <v>1966.8</v>
      </c>
      <c r="BU890" t="s">
        <v>20</v>
      </c>
      <c r="BV890" t="s">
        <v>173</v>
      </c>
      <c r="BW890" t="s">
        <v>172</v>
      </c>
      <c r="BX890" s="2">
        <v>41288</v>
      </c>
      <c r="BY890" s="2">
        <v>44694</v>
      </c>
      <c r="BZ890" t="s">
        <v>18</v>
      </c>
      <c r="CA890" t="s">
        <v>19</v>
      </c>
      <c r="CB890" s="5" t="s">
        <v>19</v>
      </c>
      <c r="CC890" s="6" t="s">
        <v>9</v>
      </c>
      <c r="CD890">
        <f t="shared" si="13"/>
        <v>9.3000000000000007</v>
      </c>
    </row>
    <row r="891" spans="63:82">
      <c r="BK891" s="1">
        <v>42036</v>
      </c>
      <c r="BL891" t="s">
        <v>121</v>
      </c>
      <c r="BM891">
        <v>3</v>
      </c>
      <c r="BN891" t="s">
        <v>242</v>
      </c>
      <c r="BO891" s="4">
        <v>1105797.5999999999</v>
      </c>
      <c r="BP891" s="4">
        <v>182346.02424000003</v>
      </c>
      <c r="BQ891" s="3">
        <v>0.16490000000000005</v>
      </c>
      <c r="BR891" s="7">
        <v>484.998947368421</v>
      </c>
      <c r="BS891" s="4">
        <v>79.976326421052647</v>
      </c>
      <c r="BT891">
        <v>2280</v>
      </c>
      <c r="BU891" t="s">
        <v>151</v>
      </c>
      <c r="BV891" t="s">
        <v>243</v>
      </c>
      <c r="BW891" t="s">
        <v>243</v>
      </c>
      <c r="BX891" s="2">
        <v>41282</v>
      </c>
      <c r="BY891" s="2">
        <v>45055</v>
      </c>
      <c r="BZ891" t="s">
        <v>14</v>
      </c>
      <c r="CA891" t="s">
        <v>37</v>
      </c>
      <c r="CB891" s="5" t="s">
        <v>37</v>
      </c>
      <c r="CC891" s="6" t="s">
        <v>9</v>
      </c>
      <c r="CD891">
        <f t="shared" si="13"/>
        <v>10.3</v>
      </c>
    </row>
    <row r="892" spans="63:82">
      <c r="BK892" s="1">
        <v>42036</v>
      </c>
      <c r="BL892" t="s">
        <v>121</v>
      </c>
      <c r="BM892">
        <v>3</v>
      </c>
      <c r="BN892" t="s">
        <v>124</v>
      </c>
      <c r="BO892" s="4">
        <v>565398</v>
      </c>
      <c r="BP892" s="4">
        <v>65981.946599999996</v>
      </c>
      <c r="BQ892" s="3">
        <v>0.1167</v>
      </c>
      <c r="BR892" s="7">
        <v>942.33</v>
      </c>
      <c r="BS892" s="4">
        <v>109.969911</v>
      </c>
      <c r="BT892">
        <v>600</v>
      </c>
      <c r="BU892" t="s">
        <v>44</v>
      </c>
      <c r="BV892" t="s">
        <v>72</v>
      </c>
      <c r="BW892" t="s">
        <v>71</v>
      </c>
      <c r="BX892" s="2">
        <v>41267</v>
      </c>
      <c r="BY892" s="2">
        <v>44325</v>
      </c>
      <c r="BZ892" t="s">
        <v>18</v>
      </c>
      <c r="CA892" t="s">
        <v>42</v>
      </c>
      <c r="CB892" s="5" t="s">
        <v>42</v>
      </c>
      <c r="CC892" s="6" t="s">
        <v>9</v>
      </c>
      <c r="CD892">
        <f t="shared" si="13"/>
        <v>8.4</v>
      </c>
    </row>
    <row r="893" spans="63:82">
      <c r="BK893" s="1">
        <v>42036</v>
      </c>
      <c r="BL893" t="s">
        <v>121</v>
      </c>
      <c r="BM893">
        <v>3</v>
      </c>
      <c r="BN893" t="s">
        <v>125</v>
      </c>
      <c r="BO893" s="4">
        <v>676040.4</v>
      </c>
      <c r="BP893" s="4">
        <v>68077.268279999989</v>
      </c>
      <c r="BQ893" s="3">
        <v>0.10069999999999998</v>
      </c>
      <c r="BR893" s="7">
        <v>1448.2442159383036</v>
      </c>
      <c r="BS893" s="4">
        <v>145.83819254498715</v>
      </c>
      <c r="BT893">
        <v>466.79999999999995</v>
      </c>
      <c r="BU893" t="s">
        <v>44</v>
      </c>
      <c r="BV893" t="s">
        <v>72</v>
      </c>
      <c r="BW893" t="s">
        <v>126</v>
      </c>
      <c r="BX893" s="2">
        <v>41257</v>
      </c>
      <c r="BY893" s="2">
        <v>44325</v>
      </c>
      <c r="BZ893" t="s">
        <v>24</v>
      </c>
      <c r="CA893" t="s">
        <v>42</v>
      </c>
      <c r="CB893" s="5" t="s">
        <v>42</v>
      </c>
      <c r="CC893" s="6" t="s">
        <v>9</v>
      </c>
      <c r="CD893">
        <f t="shared" si="13"/>
        <v>8.4</v>
      </c>
    </row>
    <row r="894" spans="63:82">
      <c r="BK894" s="1">
        <v>42036</v>
      </c>
      <c r="BL894" t="s">
        <v>121</v>
      </c>
      <c r="BM894">
        <v>3</v>
      </c>
      <c r="BN894" t="s">
        <v>127</v>
      </c>
      <c r="BO894" s="4">
        <v>2641908</v>
      </c>
      <c r="BP894" s="4">
        <v>111224.3268</v>
      </c>
      <c r="BQ894" s="3">
        <v>4.2099999999999999E-2</v>
      </c>
      <c r="BR894" s="7">
        <v>2139.5432458697765</v>
      </c>
      <c r="BS894" s="4">
        <v>90.074770651117589</v>
      </c>
      <c r="BT894">
        <v>1234.8</v>
      </c>
      <c r="BU894" t="s">
        <v>44</v>
      </c>
      <c r="BV894" t="s">
        <v>72</v>
      </c>
      <c r="BW894" t="s">
        <v>71</v>
      </c>
      <c r="BX894" s="2">
        <v>41241</v>
      </c>
      <c r="BY894" s="2">
        <v>45055</v>
      </c>
      <c r="BZ894" t="s">
        <v>14</v>
      </c>
      <c r="CA894" t="s">
        <v>37</v>
      </c>
      <c r="CB894" s="5" t="s">
        <v>37</v>
      </c>
      <c r="CC894" s="6" t="s">
        <v>9</v>
      </c>
      <c r="CD894">
        <f t="shared" si="13"/>
        <v>10.4</v>
      </c>
    </row>
    <row r="895" spans="63:82">
      <c r="BK895" s="1">
        <v>42036</v>
      </c>
      <c r="BL895" t="s">
        <v>121</v>
      </c>
      <c r="BM895">
        <v>3</v>
      </c>
      <c r="BN895" t="s">
        <v>147</v>
      </c>
      <c r="BO895" s="4">
        <v>1285116.3959999999</v>
      </c>
      <c r="BP895" s="4">
        <v>89958.147720000008</v>
      </c>
      <c r="BQ895" s="3">
        <v>7.0000000000000007E-2</v>
      </c>
      <c r="BR895" s="7">
        <v>1584.2164644970414</v>
      </c>
      <c r="BS895" s="4">
        <v>110.89515251479291</v>
      </c>
      <c r="BT895">
        <v>811.19999999999993</v>
      </c>
      <c r="BU895" t="s">
        <v>44</v>
      </c>
      <c r="BV895" t="s">
        <v>72</v>
      </c>
      <c r="BW895" t="s">
        <v>71</v>
      </c>
      <c r="BX895" s="2">
        <v>41240</v>
      </c>
      <c r="BY895" s="2">
        <v>44325</v>
      </c>
      <c r="BZ895" t="s">
        <v>18</v>
      </c>
      <c r="CA895" t="s">
        <v>78</v>
      </c>
      <c r="CB895" s="5" t="s">
        <v>78</v>
      </c>
      <c r="CC895" s="6" t="s">
        <v>9</v>
      </c>
      <c r="CD895">
        <f t="shared" si="13"/>
        <v>8.5</v>
      </c>
    </row>
    <row r="896" spans="63:82">
      <c r="BK896" s="1">
        <v>42036</v>
      </c>
      <c r="BL896" t="s">
        <v>121</v>
      </c>
      <c r="BM896">
        <v>3</v>
      </c>
      <c r="BN896" t="s">
        <v>149</v>
      </c>
      <c r="BO896" s="4">
        <v>3460807.3079999997</v>
      </c>
      <c r="BP896" s="4">
        <v>407503.43718721566</v>
      </c>
      <c r="BQ896" s="3">
        <v>0.11774808618937871</v>
      </c>
      <c r="BR896" s="7">
        <v>775.68749058633682</v>
      </c>
      <c r="BS896" s="4">
        <v>91.335717497582863</v>
      </c>
      <c r="BT896">
        <v>4461.5999999999995</v>
      </c>
      <c r="BU896" t="s">
        <v>151</v>
      </c>
      <c r="BV896" t="s">
        <v>150</v>
      </c>
      <c r="BW896" t="s">
        <v>150</v>
      </c>
      <c r="BX896" s="2">
        <v>41150</v>
      </c>
      <c r="BY896" s="2">
        <v>48708</v>
      </c>
      <c r="BZ896" t="s">
        <v>24</v>
      </c>
      <c r="CA896" t="s">
        <v>65</v>
      </c>
      <c r="CB896" s="5" t="s">
        <v>65</v>
      </c>
      <c r="CC896" s="6" t="s">
        <v>9</v>
      </c>
      <c r="CD896">
        <f t="shared" si="13"/>
        <v>20.7</v>
      </c>
    </row>
    <row r="897" spans="63:82">
      <c r="BK897" s="1">
        <v>42036</v>
      </c>
      <c r="BL897" t="s">
        <v>121</v>
      </c>
      <c r="BM897">
        <v>3</v>
      </c>
      <c r="BN897" t="s">
        <v>226</v>
      </c>
      <c r="BO897" s="4">
        <v>158400.35999999999</v>
      </c>
      <c r="BP897" s="4">
        <v>59907.016151999989</v>
      </c>
      <c r="BQ897" s="3">
        <v>0.37819999999999998</v>
      </c>
      <c r="BR897" s="7">
        <v>120.87939560439561</v>
      </c>
      <c r="BS897" s="4">
        <v>45.716587417582417</v>
      </c>
      <c r="BT897">
        <v>1310.3999999999999</v>
      </c>
      <c r="BU897" t="s">
        <v>20</v>
      </c>
      <c r="BV897" t="s">
        <v>173</v>
      </c>
      <c r="BW897" t="s">
        <v>172</v>
      </c>
      <c r="BX897" s="2">
        <v>41241</v>
      </c>
      <c r="BY897" s="2">
        <v>45803</v>
      </c>
      <c r="BZ897" t="s">
        <v>39</v>
      </c>
      <c r="CA897" t="s">
        <v>28</v>
      </c>
      <c r="CB897" s="5" t="s">
        <v>28</v>
      </c>
      <c r="CC897" s="6" t="s">
        <v>9</v>
      </c>
      <c r="CD897">
        <f t="shared" si="13"/>
        <v>12.5</v>
      </c>
    </row>
    <row r="898" spans="63:82">
      <c r="BK898" s="1">
        <v>42036</v>
      </c>
      <c r="BL898" t="s">
        <v>121</v>
      </c>
      <c r="BM898">
        <v>3</v>
      </c>
      <c r="BN898" t="s">
        <v>175</v>
      </c>
      <c r="BO898" s="4">
        <v>1562589.5999999999</v>
      </c>
      <c r="BP898" s="4">
        <v>186885.71616000004</v>
      </c>
      <c r="BQ898" s="3">
        <v>0.11960000000000004</v>
      </c>
      <c r="BR898" s="7">
        <v>794.48322147651004</v>
      </c>
      <c r="BS898" s="4">
        <v>95.020193288590633</v>
      </c>
      <c r="BT898">
        <v>1966.8</v>
      </c>
      <c r="BU898" t="s">
        <v>20</v>
      </c>
      <c r="BV898" t="s">
        <v>173</v>
      </c>
      <c r="BW898" t="s">
        <v>172</v>
      </c>
      <c r="BX898" s="2">
        <v>41288</v>
      </c>
      <c r="BY898" s="2">
        <v>44694</v>
      </c>
      <c r="BZ898" t="s">
        <v>18</v>
      </c>
      <c r="CA898" t="s">
        <v>19</v>
      </c>
      <c r="CB898" s="5" t="s">
        <v>19</v>
      </c>
      <c r="CC898" s="6" t="s">
        <v>9</v>
      </c>
      <c r="CD898">
        <f t="shared" si="13"/>
        <v>9.3000000000000007</v>
      </c>
    </row>
    <row r="899" spans="63:82">
      <c r="BK899" s="1">
        <v>42064</v>
      </c>
      <c r="BL899" t="s">
        <v>121</v>
      </c>
      <c r="BM899">
        <v>3</v>
      </c>
      <c r="BN899" t="s">
        <v>242</v>
      </c>
      <c r="BO899" s="4">
        <v>1166842.8</v>
      </c>
      <c r="BP899" s="4">
        <v>182377.52963999999</v>
      </c>
      <c r="BQ899" s="3">
        <v>0.15629999999999999</v>
      </c>
      <c r="BR899" s="7">
        <v>511.77315789473687</v>
      </c>
      <c r="BS899" s="4">
        <v>79.990144578947366</v>
      </c>
      <c r="BT899">
        <v>2280</v>
      </c>
      <c r="BU899" t="s">
        <v>151</v>
      </c>
      <c r="BV899" t="s">
        <v>243</v>
      </c>
      <c r="BW899" t="s">
        <v>243</v>
      </c>
      <c r="BX899" s="2">
        <v>41282</v>
      </c>
      <c r="BY899" s="2">
        <v>45055</v>
      </c>
      <c r="BZ899" t="s">
        <v>14</v>
      </c>
      <c r="CA899" t="s">
        <v>37</v>
      </c>
      <c r="CB899" s="5" t="s">
        <v>37</v>
      </c>
      <c r="CC899" s="6" t="s">
        <v>9</v>
      </c>
      <c r="CD899">
        <f t="shared" si="13"/>
        <v>10.3</v>
      </c>
    </row>
    <row r="900" spans="63:82">
      <c r="BK900" s="1">
        <v>42064</v>
      </c>
      <c r="BL900" t="s">
        <v>121</v>
      </c>
      <c r="BM900">
        <v>3</v>
      </c>
      <c r="BN900" t="s">
        <v>124</v>
      </c>
      <c r="BO900" s="4">
        <v>667455.6</v>
      </c>
      <c r="BP900" s="4">
        <v>66011.358840000001</v>
      </c>
      <c r="BQ900" s="3">
        <v>9.8900000000000002E-2</v>
      </c>
      <c r="BR900" s="7">
        <v>1112.4259999999999</v>
      </c>
      <c r="BS900" s="4">
        <v>110.0189314</v>
      </c>
      <c r="BT900">
        <v>600</v>
      </c>
      <c r="BU900" t="s">
        <v>44</v>
      </c>
      <c r="BV900" t="s">
        <v>72</v>
      </c>
      <c r="BW900" t="s">
        <v>71</v>
      </c>
      <c r="BX900" s="2">
        <v>41267</v>
      </c>
      <c r="BY900" s="2">
        <v>44325</v>
      </c>
      <c r="BZ900" t="s">
        <v>18</v>
      </c>
      <c r="CA900" t="s">
        <v>42</v>
      </c>
      <c r="CB900" s="5" t="s">
        <v>42</v>
      </c>
      <c r="CC900" s="6" t="s">
        <v>9</v>
      </c>
      <c r="CD900">
        <f t="shared" si="13"/>
        <v>8.4</v>
      </c>
    </row>
    <row r="901" spans="63:82">
      <c r="BK901" s="1">
        <v>42064</v>
      </c>
      <c r="BL901" t="s">
        <v>121</v>
      </c>
      <c r="BM901">
        <v>3</v>
      </c>
      <c r="BN901" t="s">
        <v>125</v>
      </c>
      <c r="BO901" s="4">
        <v>784185.6</v>
      </c>
      <c r="BP901" s="4">
        <v>76771.770240000013</v>
      </c>
      <c r="BQ901" s="3">
        <v>9.7900000000000015E-2</v>
      </c>
      <c r="BR901" s="7">
        <v>1679.9177377892031</v>
      </c>
      <c r="BS901" s="4">
        <v>164.46394652956303</v>
      </c>
      <c r="BT901">
        <v>466.79999999999995</v>
      </c>
      <c r="BU901" t="s">
        <v>44</v>
      </c>
      <c r="BV901" t="s">
        <v>72</v>
      </c>
      <c r="BW901" t="s">
        <v>126</v>
      </c>
      <c r="BX901" s="2">
        <v>41257</v>
      </c>
      <c r="BY901" s="2">
        <v>44325</v>
      </c>
      <c r="BZ901" t="s">
        <v>24</v>
      </c>
      <c r="CA901" t="s">
        <v>42</v>
      </c>
      <c r="CB901" s="5" t="s">
        <v>42</v>
      </c>
      <c r="CC901" s="6" t="s">
        <v>9</v>
      </c>
      <c r="CD901">
        <f t="shared" si="13"/>
        <v>8.4</v>
      </c>
    </row>
    <row r="902" spans="63:82">
      <c r="BK902" s="1">
        <v>42064</v>
      </c>
      <c r="BL902" t="s">
        <v>121</v>
      </c>
      <c r="BM902">
        <v>3</v>
      </c>
      <c r="BN902" t="s">
        <v>127</v>
      </c>
      <c r="BO902" s="4">
        <v>2701881.6</v>
      </c>
      <c r="BP902" s="4">
        <v>111047.33376000001</v>
      </c>
      <c r="BQ902" s="3">
        <v>4.1100000000000005E-2</v>
      </c>
      <c r="BR902" s="7">
        <v>2188.1127308066084</v>
      </c>
      <c r="BS902" s="4">
        <v>89.931433236151619</v>
      </c>
      <c r="BT902">
        <v>1234.8</v>
      </c>
      <c r="BU902" t="s">
        <v>44</v>
      </c>
      <c r="BV902" t="s">
        <v>72</v>
      </c>
      <c r="BW902" t="s">
        <v>71</v>
      </c>
      <c r="BX902" s="2">
        <v>41241</v>
      </c>
      <c r="BY902" s="2">
        <v>45055</v>
      </c>
      <c r="BZ902" t="s">
        <v>14</v>
      </c>
      <c r="CA902" t="s">
        <v>37</v>
      </c>
      <c r="CB902" s="5" t="s">
        <v>37</v>
      </c>
      <c r="CC902" s="6" t="s">
        <v>9</v>
      </c>
      <c r="CD902">
        <f t="shared" si="13"/>
        <v>10.4</v>
      </c>
    </row>
    <row r="903" spans="63:82">
      <c r="BK903" s="1">
        <v>42064</v>
      </c>
      <c r="BL903" t="s">
        <v>121</v>
      </c>
      <c r="BM903">
        <v>3</v>
      </c>
      <c r="BN903" t="s">
        <v>147</v>
      </c>
      <c r="BO903" s="4">
        <v>1299688.284</v>
      </c>
      <c r="BP903" s="4">
        <v>90978.179880000025</v>
      </c>
      <c r="BQ903" s="3">
        <v>7.0000000000000021E-2</v>
      </c>
      <c r="BR903" s="7">
        <v>1602.1798372781066</v>
      </c>
      <c r="BS903" s="4">
        <v>112.1525886094675</v>
      </c>
      <c r="BT903">
        <v>811.19999999999993</v>
      </c>
      <c r="BU903" t="s">
        <v>44</v>
      </c>
      <c r="BV903" t="s">
        <v>72</v>
      </c>
      <c r="BW903" t="s">
        <v>71</v>
      </c>
      <c r="BX903" s="2">
        <v>41240</v>
      </c>
      <c r="BY903" s="2">
        <v>44325</v>
      </c>
      <c r="BZ903" t="s">
        <v>18</v>
      </c>
      <c r="CA903" t="s">
        <v>78</v>
      </c>
      <c r="CB903" s="5" t="s">
        <v>78</v>
      </c>
      <c r="CC903" s="6" t="s">
        <v>9</v>
      </c>
      <c r="CD903">
        <f t="shared" si="13"/>
        <v>8.5</v>
      </c>
    </row>
    <row r="904" spans="63:82">
      <c r="BK904" s="1">
        <v>42064</v>
      </c>
      <c r="BL904" t="s">
        <v>121</v>
      </c>
      <c r="BM904">
        <v>3</v>
      </c>
      <c r="BN904" t="s">
        <v>149</v>
      </c>
      <c r="BO904" s="4">
        <v>3668564.1719999998</v>
      </c>
      <c r="BP904" s="4">
        <v>429320.61231091892</v>
      </c>
      <c r="BQ904" s="3">
        <v>0.11702687814150058</v>
      </c>
      <c r="BR904" s="7">
        <v>822.25304195804199</v>
      </c>
      <c r="BS904" s="4">
        <v>96.225706542701943</v>
      </c>
      <c r="BT904">
        <v>4461.5999999999995</v>
      </c>
      <c r="BU904" t="s">
        <v>151</v>
      </c>
      <c r="BV904" t="s">
        <v>150</v>
      </c>
      <c r="BW904" t="s">
        <v>150</v>
      </c>
      <c r="BX904" s="2">
        <v>41150</v>
      </c>
      <c r="BY904" s="2">
        <v>48708</v>
      </c>
      <c r="BZ904" t="s">
        <v>24</v>
      </c>
      <c r="CA904" t="s">
        <v>65</v>
      </c>
      <c r="CB904" s="5" t="s">
        <v>65</v>
      </c>
      <c r="CC904" s="6" t="s">
        <v>9</v>
      </c>
      <c r="CD904">
        <f t="shared" si="13"/>
        <v>20.7</v>
      </c>
    </row>
    <row r="905" spans="63:82">
      <c r="BK905" s="1">
        <v>42064</v>
      </c>
      <c r="BL905" t="s">
        <v>121</v>
      </c>
      <c r="BM905">
        <v>3</v>
      </c>
      <c r="BN905" t="s">
        <v>226</v>
      </c>
      <c r="BO905" s="4">
        <v>351782.39999999997</v>
      </c>
      <c r="BP905" s="4">
        <v>85060.984319999989</v>
      </c>
      <c r="BQ905" s="3">
        <v>0.24179999999999999</v>
      </c>
      <c r="BR905" s="7">
        <v>268.45421245421244</v>
      </c>
      <c r="BS905" s="4">
        <v>64.912228571428571</v>
      </c>
      <c r="BT905">
        <v>1310.3999999999999</v>
      </c>
      <c r="BU905" t="s">
        <v>20</v>
      </c>
      <c r="BV905" t="s">
        <v>173</v>
      </c>
      <c r="BW905" t="s">
        <v>172</v>
      </c>
      <c r="BX905" s="2">
        <v>41241</v>
      </c>
      <c r="BY905" s="2">
        <v>45803</v>
      </c>
      <c r="BZ905" t="s">
        <v>39</v>
      </c>
      <c r="CA905" t="s">
        <v>28</v>
      </c>
      <c r="CB905" s="5" t="s">
        <v>28</v>
      </c>
      <c r="CC905" s="6" t="s">
        <v>9</v>
      </c>
      <c r="CD905">
        <f t="shared" si="13"/>
        <v>12.5</v>
      </c>
    </row>
    <row r="906" spans="63:82">
      <c r="BK906" s="1">
        <v>42064</v>
      </c>
      <c r="BL906" t="s">
        <v>121</v>
      </c>
      <c r="BM906">
        <v>3</v>
      </c>
      <c r="BN906" t="s">
        <v>175</v>
      </c>
      <c r="BO906" s="4">
        <v>1290729.5999999999</v>
      </c>
      <c r="BP906" s="4">
        <v>186897.64608000001</v>
      </c>
      <c r="BQ906" s="3">
        <v>0.14480000000000001</v>
      </c>
      <c r="BR906" s="7">
        <v>656.25869432580839</v>
      </c>
      <c r="BS906" s="4">
        <v>95.026258938377069</v>
      </c>
      <c r="BT906">
        <v>1966.8</v>
      </c>
      <c r="BU906" t="s">
        <v>20</v>
      </c>
      <c r="BV906" t="s">
        <v>173</v>
      </c>
      <c r="BW906" t="s">
        <v>172</v>
      </c>
      <c r="BX906" s="2">
        <v>41288</v>
      </c>
      <c r="BY906" s="2">
        <v>44694</v>
      </c>
      <c r="BZ906" t="s">
        <v>18</v>
      </c>
      <c r="CA906" t="s">
        <v>19</v>
      </c>
      <c r="CB906" s="5" t="s">
        <v>19</v>
      </c>
      <c r="CC906" s="6" t="s">
        <v>9</v>
      </c>
      <c r="CD906">
        <f t="shared" si="13"/>
        <v>9.3000000000000007</v>
      </c>
    </row>
    <row r="907" spans="63:82">
      <c r="BK907" s="1">
        <v>42095</v>
      </c>
      <c r="BL907" t="s">
        <v>121</v>
      </c>
      <c r="BM907">
        <v>3</v>
      </c>
      <c r="BN907" t="s">
        <v>242</v>
      </c>
      <c r="BO907" s="4">
        <v>1144357.2</v>
      </c>
      <c r="BP907" s="4">
        <v>182410.53767999998</v>
      </c>
      <c r="BQ907" s="3">
        <v>0.15939999999999999</v>
      </c>
      <c r="BR907" s="7">
        <v>501.91105263157891</v>
      </c>
      <c r="BS907" s="4">
        <v>80.004621789473674</v>
      </c>
      <c r="BT907">
        <v>2280</v>
      </c>
      <c r="BU907" t="s">
        <v>151</v>
      </c>
      <c r="BV907" t="s">
        <v>243</v>
      </c>
      <c r="BW907" t="s">
        <v>243</v>
      </c>
      <c r="BX907" s="2">
        <v>41282</v>
      </c>
      <c r="BY907" s="2">
        <v>45055</v>
      </c>
      <c r="BZ907" t="s">
        <v>14</v>
      </c>
      <c r="CA907">
        <v>0</v>
      </c>
      <c r="CB907" s="5">
        <v>0</v>
      </c>
      <c r="CC907" s="6" t="s">
        <v>9</v>
      </c>
      <c r="CD907">
        <f t="shared" si="13"/>
        <v>10.3</v>
      </c>
    </row>
    <row r="908" spans="63:82">
      <c r="BK908" s="1">
        <v>42095</v>
      </c>
      <c r="BL908" t="s">
        <v>121</v>
      </c>
      <c r="BM908">
        <v>3</v>
      </c>
      <c r="BN908" t="s">
        <v>124</v>
      </c>
      <c r="BO908" s="4">
        <v>576535.19999999995</v>
      </c>
      <c r="BP908" s="4">
        <v>66013.280400000003</v>
      </c>
      <c r="BQ908" s="3">
        <v>0.11450000000000002</v>
      </c>
      <c r="BR908" s="7">
        <v>960.89199999999994</v>
      </c>
      <c r="BS908" s="4">
        <v>110.02213400000001</v>
      </c>
      <c r="BT908">
        <v>600</v>
      </c>
      <c r="BU908" t="s">
        <v>44</v>
      </c>
      <c r="BV908" t="s">
        <v>72</v>
      </c>
      <c r="BW908" t="s">
        <v>71</v>
      </c>
      <c r="BX908" s="2">
        <v>41267</v>
      </c>
      <c r="BY908" s="2">
        <v>44325</v>
      </c>
      <c r="BZ908" t="s">
        <v>18</v>
      </c>
      <c r="CA908">
        <v>0.08</v>
      </c>
      <c r="CB908" s="5">
        <v>0.08</v>
      </c>
      <c r="CC908" s="6" t="s">
        <v>9</v>
      </c>
      <c r="CD908">
        <f t="shared" si="13"/>
        <v>8.4</v>
      </c>
    </row>
    <row r="909" spans="63:82">
      <c r="BK909" s="1">
        <v>42095</v>
      </c>
      <c r="BL909" t="s">
        <v>121</v>
      </c>
      <c r="BM909">
        <v>3</v>
      </c>
      <c r="BN909" t="s">
        <v>125</v>
      </c>
      <c r="BO909" s="4">
        <v>807277.2</v>
      </c>
      <c r="BP909" s="4">
        <v>78548.071559999997</v>
      </c>
      <c r="BQ909" s="3">
        <v>9.7299999999999998E-2</v>
      </c>
      <c r="BR909" s="7">
        <v>1729.3856041131105</v>
      </c>
      <c r="BS909" s="4">
        <v>168.26921928020568</v>
      </c>
      <c r="BT909">
        <v>466.79999999999995</v>
      </c>
      <c r="BU909" t="s">
        <v>44</v>
      </c>
      <c r="BV909" t="s">
        <v>72</v>
      </c>
      <c r="BW909" t="s">
        <v>126</v>
      </c>
      <c r="BX909" s="2">
        <v>41257</v>
      </c>
      <c r="BY909" s="2">
        <v>44325</v>
      </c>
      <c r="BZ909" t="s">
        <v>24</v>
      </c>
      <c r="CA909">
        <v>0.08</v>
      </c>
      <c r="CB909" s="5">
        <v>0.08</v>
      </c>
      <c r="CC909" s="6" t="s">
        <v>9</v>
      </c>
      <c r="CD909">
        <f t="shared" si="13"/>
        <v>8.4</v>
      </c>
    </row>
    <row r="910" spans="63:82">
      <c r="BK910" s="1">
        <v>42095</v>
      </c>
      <c r="BL910" t="s">
        <v>121</v>
      </c>
      <c r="BM910">
        <v>3</v>
      </c>
      <c r="BN910" t="s">
        <v>127</v>
      </c>
      <c r="BO910" s="4">
        <v>2812243.1999999997</v>
      </c>
      <c r="BP910" s="4">
        <v>111083.6064</v>
      </c>
      <c r="BQ910" s="3">
        <v>3.9500000000000007E-2</v>
      </c>
      <c r="BR910" s="7">
        <v>2277.488824101069</v>
      </c>
      <c r="BS910" s="4">
        <v>89.96080855199223</v>
      </c>
      <c r="BT910">
        <v>1234.8</v>
      </c>
      <c r="BU910" t="s">
        <v>44</v>
      </c>
      <c r="BV910" t="s">
        <v>72</v>
      </c>
      <c r="BW910" t="s">
        <v>71</v>
      </c>
      <c r="BX910" s="2">
        <v>41241</v>
      </c>
      <c r="BY910" s="2">
        <v>45055</v>
      </c>
      <c r="BZ910" t="s">
        <v>14</v>
      </c>
      <c r="CA910">
        <v>0</v>
      </c>
      <c r="CB910" s="5">
        <v>0</v>
      </c>
      <c r="CC910" s="6" t="s">
        <v>9</v>
      </c>
      <c r="CD910">
        <f t="shared" si="13"/>
        <v>10.4</v>
      </c>
    </row>
    <row r="911" spans="63:82">
      <c r="BK911" s="1">
        <v>42095</v>
      </c>
      <c r="BL911" t="s">
        <v>121</v>
      </c>
      <c r="BM911">
        <v>3</v>
      </c>
      <c r="BN911" t="s">
        <v>147</v>
      </c>
      <c r="BO911" s="4">
        <v>1210153.4519999998</v>
      </c>
      <c r="BP911" s="4">
        <v>85194.803020799998</v>
      </c>
      <c r="BQ911" s="3">
        <v>7.0400000000000004E-2</v>
      </c>
      <c r="BR911" s="7">
        <v>1491.8065236686389</v>
      </c>
      <c r="BS911" s="4">
        <v>105.02317926627219</v>
      </c>
      <c r="BT911">
        <v>811.19999999999993</v>
      </c>
      <c r="BU911" t="s">
        <v>44</v>
      </c>
      <c r="BV911" t="s">
        <v>72</v>
      </c>
      <c r="BW911" t="s">
        <v>71</v>
      </c>
      <c r="BX911" s="2">
        <v>41240</v>
      </c>
      <c r="BY911" s="2">
        <v>44325</v>
      </c>
      <c r="BZ911" t="s">
        <v>18</v>
      </c>
      <c r="CA911">
        <v>7.0000000000000007E-2</v>
      </c>
      <c r="CB911" s="5">
        <v>7.0000000000000007E-2</v>
      </c>
      <c r="CC911" s="6" t="s">
        <v>9</v>
      </c>
      <c r="CD911">
        <f t="shared" si="13"/>
        <v>8.5</v>
      </c>
    </row>
    <row r="912" spans="63:82">
      <c r="BK912" s="1">
        <v>42095</v>
      </c>
      <c r="BL912" t="s">
        <v>121</v>
      </c>
      <c r="BM912">
        <v>3</v>
      </c>
      <c r="BN912" t="s">
        <v>149</v>
      </c>
      <c r="BO912" s="4">
        <v>4562585.1839999994</v>
      </c>
      <c r="BP912" s="4">
        <v>523204.45618273626</v>
      </c>
      <c r="BQ912" s="3">
        <v>0.11467280830558545</v>
      </c>
      <c r="BR912" s="7">
        <v>1022.6342980096827</v>
      </c>
      <c r="BS912" s="4">
        <v>117.26834682238128</v>
      </c>
      <c r="BT912">
        <v>4461.5999999999995</v>
      </c>
      <c r="BU912" t="s">
        <v>151</v>
      </c>
      <c r="BV912" t="s">
        <v>150</v>
      </c>
      <c r="BW912" t="s">
        <v>150</v>
      </c>
      <c r="BX912" s="2">
        <v>41150</v>
      </c>
      <c r="BY912" s="2">
        <v>48708</v>
      </c>
      <c r="BZ912" t="s">
        <v>24</v>
      </c>
      <c r="CA912">
        <v>0.12</v>
      </c>
      <c r="CB912" s="5">
        <v>0.12</v>
      </c>
      <c r="CC912" s="6" t="s">
        <v>9</v>
      </c>
      <c r="CD912">
        <f t="shared" si="13"/>
        <v>20.7</v>
      </c>
    </row>
    <row r="913" spans="63:82">
      <c r="BK913" s="1">
        <v>42095</v>
      </c>
      <c r="BL913" t="s">
        <v>121</v>
      </c>
      <c r="BM913">
        <v>3</v>
      </c>
      <c r="BN913" t="s">
        <v>226</v>
      </c>
      <c r="BO913" s="4">
        <v>265675.92</v>
      </c>
      <c r="BP913" s="4">
        <v>73857.905760000009</v>
      </c>
      <c r="BQ913" s="3">
        <v>0.27800000000000002</v>
      </c>
      <c r="BR913" s="7">
        <v>202.74413919413919</v>
      </c>
      <c r="BS913" s="4">
        <v>56.362870695970706</v>
      </c>
      <c r="BT913">
        <v>1310.3999999999999</v>
      </c>
      <c r="BU913" t="s">
        <v>20</v>
      </c>
      <c r="BV913" t="s">
        <v>173</v>
      </c>
      <c r="BW913" t="s">
        <v>172</v>
      </c>
      <c r="BX913" s="2">
        <v>41241</v>
      </c>
      <c r="BY913" s="2">
        <v>45803</v>
      </c>
      <c r="BZ913" t="s">
        <v>39</v>
      </c>
      <c r="CA913">
        <v>0.13</v>
      </c>
      <c r="CB913" s="5">
        <v>0.13</v>
      </c>
      <c r="CC913" s="6" t="s">
        <v>9</v>
      </c>
      <c r="CD913">
        <f t="shared" si="13"/>
        <v>12.5</v>
      </c>
    </row>
    <row r="914" spans="63:82">
      <c r="BK914" s="1">
        <v>42095</v>
      </c>
      <c r="BL914" t="s">
        <v>121</v>
      </c>
      <c r="BM914">
        <v>3</v>
      </c>
      <c r="BN914" t="s">
        <v>175</v>
      </c>
      <c r="BO914" s="4">
        <v>1044825.6</v>
      </c>
      <c r="BP914" s="4">
        <v>228712.32384</v>
      </c>
      <c r="BQ914" s="3">
        <v>0.21890000000000001</v>
      </c>
      <c r="BR914" s="7">
        <v>531.23123856009761</v>
      </c>
      <c r="BS914" s="4">
        <v>116.28651812080537</v>
      </c>
      <c r="BT914">
        <v>1966.8</v>
      </c>
      <c r="BU914" t="s">
        <v>20</v>
      </c>
      <c r="BV914" t="s">
        <v>173</v>
      </c>
      <c r="BW914" t="s">
        <v>172</v>
      </c>
      <c r="BX914" s="2">
        <v>41288</v>
      </c>
      <c r="BY914" s="2">
        <v>44694</v>
      </c>
      <c r="BZ914" t="s">
        <v>18</v>
      </c>
      <c r="CA914">
        <v>0.2</v>
      </c>
      <c r="CB914" s="5">
        <v>0.2</v>
      </c>
      <c r="CC914" s="6" t="s">
        <v>9</v>
      </c>
      <c r="CD914">
        <f t="shared" ref="CD914:CD977" si="14">ROUND(INT(BY914-BX914)/365,1)</f>
        <v>9.3000000000000007</v>
      </c>
    </row>
    <row r="915" spans="63:82">
      <c r="BK915" s="1">
        <v>42125</v>
      </c>
      <c r="BL915" t="s">
        <v>121</v>
      </c>
      <c r="BM915">
        <v>3</v>
      </c>
      <c r="BN915" t="s">
        <v>242</v>
      </c>
      <c r="BO915" s="4">
        <v>1158039.5999999999</v>
      </c>
      <c r="BP915" s="4">
        <v>187602.41519999999</v>
      </c>
      <c r="BQ915" s="3">
        <v>0.16200000000000001</v>
      </c>
      <c r="BR915" s="7">
        <v>507.91210526315786</v>
      </c>
      <c r="BS915" s="4">
        <v>82.28176105263158</v>
      </c>
      <c r="BT915">
        <v>2280</v>
      </c>
      <c r="BU915" t="s">
        <v>151</v>
      </c>
      <c r="BV915" t="s">
        <v>243</v>
      </c>
      <c r="BW915" t="s">
        <v>243</v>
      </c>
      <c r="BX915" s="2">
        <v>41282</v>
      </c>
      <c r="BY915" s="2">
        <v>45055</v>
      </c>
      <c r="BZ915" t="s">
        <v>14</v>
      </c>
      <c r="CA915" t="s">
        <v>15</v>
      </c>
      <c r="CB915" s="5" t="s">
        <v>37</v>
      </c>
      <c r="CC915" s="6" t="s">
        <v>37</v>
      </c>
      <c r="CD915">
        <f t="shared" si="14"/>
        <v>10.3</v>
      </c>
    </row>
    <row r="916" spans="63:82">
      <c r="BK916" s="1">
        <v>42125</v>
      </c>
      <c r="BL916" t="s">
        <v>121</v>
      </c>
      <c r="BM916">
        <v>3</v>
      </c>
      <c r="BN916" t="s">
        <v>124</v>
      </c>
      <c r="BO916" s="4">
        <v>584169.6</v>
      </c>
      <c r="BP916" s="4">
        <v>68114.175359999994</v>
      </c>
      <c r="BQ916" s="3">
        <v>0.1166</v>
      </c>
      <c r="BR916" s="7">
        <v>973.61599999999999</v>
      </c>
      <c r="BS916" s="4">
        <v>113.52362559999999</v>
      </c>
      <c r="BT916">
        <v>600</v>
      </c>
      <c r="BU916" t="s">
        <v>44</v>
      </c>
      <c r="BV916" t="s">
        <v>72</v>
      </c>
      <c r="BW916" t="s">
        <v>71</v>
      </c>
      <c r="BX916" s="2">
        <v>41267</v>
      </c>
      <c r="BY916" s="2">
        <v>44325</v>
      </c>
      <c r="BZ916" t="s">
        <v>18</v>
      </c>
      <c r="CA916" t="s">
        <v>391</v>
      </c>
      <c r="CB916" s="5" t="s">
        <v>42</v>
      </c>
      <c r="CC916" s="6" t="s">
        <v>42</v>
      </c>
      <c r="CD916">
        <f t="shared" si="14"/>
        <v>8.4</v>
      </c>
    </row>
    <row r="917" spans="63:82">
      <c r="BK917" s="1">
        <v>42125</v>
      </c>
      <c r="BL917" t="s">
        <v>121</v>
      </c>
      <c r="BM917">
        <v>3</v>
      </c>
      <c r="BN917" t="s">
        <v>125</v>
      </c>
      <c r="BO917" s="4">
        <v>926707.19999999995</v>
      </c>
      <c r="BP917" s="4">
        <v>88129.854719999988</v>
      </c>
      <c r="BQ917" s="3">
        <v>9.509999999999999E-2</v>
      </c>
      <c r="BR917" s="7">
        <v>1985.2339331619539</v>
      </c>
      <c r="BS917" s="4">
        <v>188.79574704370179</v>
      </c>
      <c r="BT917">
        <v>466.79999999999995</v>
      </c>
      <c r="BU917" t="s">
        <v>44</v>
      </c>
      <c r="BV917" t="s">
        <v>72</v>
      </c>
      <c r="BW917" t="s">
        <v>126</v>
      </c>
      <c r="BX917" s="2">
        <v>41257</v>
      </c>
      <c r="BY917" s="2">
        <v>44325</v>
      </c>
      <c r="BZ917" t="s">
        <v>24</v>
      </c>
      <c r="CA917" t="s">
        <v>391</v>
      </c>
      <c r="CB917" s="5" t="s">
        <v>42</v>
      </c>
      <c r="CC917" s="6" t="s">
        <v>42</v>
      </c>
      <c r="CD917">
        <f t="shared" si="14"/>
        <v>8.4</v>
      </c>
    </row>
    <row r="918" spans="63:82">
      <c r="BK918" s="1">
        <v>42125</v>
      </c>
      <c r="BL918" t="s">
        <v>121</v>
      </c>
      <c r="BM918">
        <v>3</v>
      </c>
      <c r="BN918" t="s">
        <v>127</v>
      </c>
      <c r="BO918" s="4">
        <v>3100123.1999999997</v>
      </c>
      <c r="BP918" s="4">
        <v>110984.41055999999</v>
      </c>
      <c r="BQ918" s="3">
        <v>3.5799999999999998E-2</v>
      </c>
      <c r="BR918" s="7">
        <v>2510.6277939747324</v>
      </c>
      <c r="BS918" s="4">
        <v>89.880475024295421</v>
      </c>
      <c r="BT918">
        <v>1234.8</v>
      </c>
      <c r="BU918" t="s">
        <v>44</v>
      </c>
      <c r="BV918" t="s">
        <v>72</v>
      </c>
      <c r="BW918" t="s">
        <v>71</v>
      </c>
      <c r="BX918" s="2">
        <v>41241</v>
      </c>
      <c r="BY918" s="2">
        <v>45055</v>
      </c>
      <c r="BZ918" t="s">
        <v>14</v>
      </c>
      <c r="CA918" t="s">
        <v>15</v>
      </c>
      <c r="CB918" s="5" t="s">
        <v>37</v>
      </c>
      <c r="CC918" s="6" t="s">
        <v>37</v>
      </c>
      <c r="CD918">
        <f t="shared" si="14"/>
        <v>10.4</v>
      </c>
    </row>
    <row r="919" spans="63:82">
      <c r="BK919" s="1">
        <v>42125</v>
      </c>
      <c r="BL919" t="s">
        <v>121</v>
      </c>
      <c r="BM919">
        <v>3</v>
      </c>
      <c r="BN919" t="s">
        <v>147</v>
      </c>
      <c r="BO919" s="4">
        <v>1328794.6559999997</v>
      </c>
      <c r="BP919" s="4">
        <v>97533.527750399982</v>
      </c>
      <c r="BQ919" s="3">
        <v>7.3400000000000007E-2</v>
      </c>
      <c r="BR919" s="7">
        <v>1638.060473372781</v>
      </c>
      <c r="BS919" s="4">
        <v>120.23363874556212</v>
      </c>
      <c r="BT919">
        <v>811.19999999999993</v>
      </c>
      <c r="BU919" t="s">
        <v>44</v>
      </c>
      <c r="BV919" t="s">
        <v>72</v>
      </c>
      <c r="BW919" t="s">
        <v>71</v>
      </c>
      <c r="BX919" s="2">
        <v>41240</v>
      </c>
      <c r="BY919" s="2">
        <v>44325</v>
      </c>
      <c r="BZ919" t="s">
        <v>18</v>
      </c>
      <c r="CA919" t="s">
        <v>403</v>
      </c>
      <c r="CB919" s="5" t="s">
        <v>78</v>
      </c>
      <c r="CC919" s="6" t="s">
        <v>42</v>
      </c>
      <c r="CD919">
        <f t="shared" si="14"/>
        <v>8.5</v>
      </c>
    </row>
    <row r="920" spans="63:82">
      <c r="BK920" s="1">
        <v>42125</v>
      </c>
      <c r="BL920" t="s">
        <v>121</v>
      </c>
      <c r="BM920">
        <v>3</v>
      </c>
      <c r="BN920" t="s">
        <v>149</v>
      </c>
      <c r="BO920" s="4">
        <v>3801558.0599999996</v>
      </c>
      <c r="BP920" s="4">
        <v>447530.08082923043</v>
      </c>
      <c r="BQ920" s="3">
        <v>0.11772280569331367</v>
      </c>
      <c r="BR920" s="7">
        <v>852.06160570199029</v>
      </c>
      <c r="BS920" s="4">
        <v>100.30708284678826</v>
      </c>
      <c r="BT920">
        <v>4461.5999999999995</v>
      </c>
      <c r="BU920" t="s">
        <v>151</v>
      </c>
      <c r="BV920" t="s">
        <v>150</v>
      </c>
      <c r="BW920" t="s">
        <v>150</v>
      </c>
      <c r="BX920" s="2">
        <v>41150</v>
      </c>
      <c r="BY920" s="2">
        <v>48708</v>
      </c>
      <c r="BZ920" t="s">
        <v>24</v>
      </c>
      <c r="CA920">
        <v>0.12</v>
      </c>
      <c r="CB920" s="5">
        <v>0.12</v>
      </c>
      <c r="CC920" s="6" t="s">
        <v>9</v>
      </c>
      <c r="CD920">
        <f t="shared" si="14"/>
        <v>20.7</v>
      </c>
    </row>
    <row r="921" spans="63:82">
      <c r="BK921" s="1">
        <v>42125</v>
      </c>
      <c r="BL921" t="s">
        <v>121</v>
      </c>
      <c r="BM921">
        <v>3</v>
      </c>
      <c r="BN921" t="s">
        <v>226</v>
      </c>
      <c r="BO921" s="4">
        <v>276561.56400000001</v>
      </c>
      <c r="BP921" s="4">
        <v>75805.524692399995</v>
      </c>
      <c r="BQ921" s="3">
        <v>0.27409999999999995</v>
      </c>
      <c r="BR921" s="7">
        <v>211.05125457875462</v>
      </c>
      <c r="BS921" s="4">
        <v>57.84914888003663</v>
      </c>
      <c r="BT921">
        <v>1310.3999999999999</v>
      </c>
      <c r="BU921" t="s">
        <v>20</v>
      </c>
      <c r="BV921" t="s">
        <v>173</v>
      </c>
      <c r="BW921" t="s">
        <v>172</v>
      </c>
      <c r="BX921" s="2">
        <v>41241</v>
      </c>
      <c r="BY921" s="2">
        <v>45803</v>
      </c>
      <c r="BZ921" t="s">
        <v>39</v>
      </c>
      <c r="CA921" t="s">
        <v>387</v>
      </c>
      <c r="CB921" s="5" t="s">
        <v>28</v>
      </c>
      <c r="CC921" s="6" t="s">
        <v>83</v>
      </c>
      <c r="CD921">
        <f t="shared" si="14"/>
        <v>12.5</v>
      </c>
    </row>
    <row r="922" spans="63:82">
      <c r="BK922" s="1">
        <v>42125</v>
      </c>
      <c r="BL922" t="s">
        <v>121</v>
      </c>
      <c r="BM922">
        <v>3</v>
      </c>
      <c r="BN922" t="s">
        <v>175</v>
      </c>
      <c r="BO922" s="4">
        <v>1415709.5999999999</v>
      </c>
      <c r="BP922" s="4">
        <v>709695.22248000011</v>
      </c>
      <c r="BQ922" s="3">
        <v>0.50130000000000008</v>
      </c>
      <c r="BR922" s="7">
        <v>719.80353874313596</v>
      </c>
      <c r="BS922" s="4">
        <v>360.83751397193419</v>
      </c>
      <c r="BT922">
        <v>1966.8</v>
      </c>
      <c r="BU922" t="s">
        <v>20</v>
      </c>
      <c r="BV922" t="s">
        <v>173</v>
      </c>
      <c r="BW922" t="s">
        <v>172</v>
      </c>
      <c r="BX922" s="2">
        <v>41288</v>
      </c>
      <c r="BY922" s="2">
        <v>44694</v>
      </c>
      <c r="BZ922" t="s">
        <v>18</v>
      </c>
      <c r="CA922" t="s">
        <v>406</v>
      </c>
      <c r="CB922" s="5" t="s">
        <v>170</v>
      </c>
      <c r="CC922" s="6" t="s">
        <v>170</v>
      </c>
      <c r="CD922">
        <f t="shared" si="14"/>
        <v>9.3000000000000007</v>
      </c>
    </row>
    <row r="923" spans="63:82">
      <c r="BK923" s="1">
        <v>42156</v>
      </c>
      <c r="BL923" t="s">
        <v>121</v>
      </c>
      <c r="BM923">
        <v>3</v>
      </c>
      <c r="BN923" t="s">
        <v>242</v>
      </c>
      <c r="BO923" s="4">
        <v>1113999.5999999999</v>
      </c>
      <c r="BP923" s="4">
        <v>189825.53184000001</v>
      </c>
      <c r="BQ923" s="3">
        <v>0.17040000000000002</v>
      </c>
      <c r="BR923" s="7">
        <v>488.59631578947364</v>
      </c>
      <c r="BS923" s="4">
        <v>83.25681221052632</v>
      </c>
      <c r="BT923">
        <v>2280</v>
      </c>
      <c r="BU923" t="s">
        <v>151</v>
      </c>
      <c r="BV923" t="s">
        <v>243</v>
      </c>
      <c r="BW923" t="s">
        <v>243</v>
      </c>
      <c r="BX923" s="2">
        <v>41282</v>
      </c>
      <c r="BY923" s="2">
        <v>45055</v>
      </c>
      <c r="BZ923" t="s">
        <v>14</v>
      </c>
      <c r="CA923" t="s">
        <v>37</v>
      </c>
      <c r="CB923" s="5" t="s">
        <v>37</v>
      </c>
      <c r="CC923" s="6" t="s">
        <v>9</v>
      </c>
      <c r="CD923">
        <f t="shared" si="14"/>
        <v>10.3</v>
      </c>
    </row>
    <row r="924" spans="63:82">
      <c r="BK924" s="1">
        <v>42156</v>
      </c>
      <c r="BL924" t="s">
        <v>121</v>
      </c>
      <c r="BM924">
        <v>3</v>
      </c>
      <c r="BN924" t="s">
        <v>124</v>
      </c>
      <c r="BO924" s="4">
        <v>597087.6</v>
      </c>
      <c r="BP924" s="4">
        <v>69023.326560000001</v>
      </c>
      <c r="BQ924" s="3">
        <v>0.11560000000000001</v>
      </c>
      <c r="BR924" s="7">
        <v>995.14599999999996</v>
      </c>
      <c r="BS924" s="4">
        <v>115.03887760000001</v>
      </c>
      <c r="BT924">
        <v>600</v>
      </c>
      <c r="BU924" t="s">
        <v>44</v>
      </c>
      <c r="BV924" t="s">
        <v>72</v>
      </c>
      <c r="BW924" t="s">
        <v>71</v>
      </c>
      <c r="BX924" s="2">
        <v>41267</v>
      </c>
      <c r="BY924" s="2">
        <v>44325</v>
      </c>
      <c r="BZ924" t="s">
        <v>18</v>
      </c>
      <c r="CA924" t="s">
        <v>42</v>
      </c>
      <c r="CB924" s="5" t="s">
        <v>42</v>
      </c>
      <c r="CC924" s="6" t="s">
        <v>9</v>
      </c>
      <c r="CD924">
        <f t="shared" si="14"/>
        <v>8.4</v>
      </c>
    </row>
    <row r="925" spans="63:82">
      <c r="BK925" s="1">
        <v>42156</v>
      </c>
      <c r="BL925" t="s">
        <v>121</v>
      </c>
      <c r="BM925">
        <v>3</v>
      </c>
      <c r="BN925" t="s">
        <v>125</v>
      </c>
      <c r="BO925" s="4">
        <v>894045.6</v>
      </c>
      <c r="BP925" s="4">
        <v>85560.163920000006</v>
      </c>
      <c r="BQ925" s="3">
        <v>9.5700000000000007E-2</v>
      </c>
      <c r="BR925" s="7">
        <v>1915.2647814910026</v>
      </c>
      <c r="BS925" s="4">
        <v>183.29083958868898</v>
      </c>
      <c r="BT925">
        <v>466.79999999999995</v>
      </c>
      <c r="BU925" t="s">
        <v>44</v>
      </c>
      <c r="BV925" t="s">
        <v>72</v>
      </c>
      <c r="BW925" t="s">
        <v>126</v>
      </c>
      <c r="BX925" s="2">
        <v>41257</v>
      </c>
      <c r="BY925" s="2">
        <v>44325</v>
      </c>
      <c r="BZ925" t="s">
        <v>24</v>
      </c>
      <c r="CA925" t="s">
        <v>42</v>
      </c>
      <c r="CB925" s="5" t="s">
        <v>42</v>
      </c>
      <c r="CC925" s="6" t="s">
        <v>9</v>
      </c>
      <c r="CD925">
        <f t="shared" si="14"/>
        <v>8.4</v>
      </c>
    </row>
    <row r="926" spans="63:82">
      <c r="BK926" s="1">
        <v>42156</v>
      </c>
      <c r="BL926" t="s">
        <v>121</v>
      </c>
      <c r="BM926">
        <v>3</v>
      </c>
      <c r="BN926" t="s">
        <v>127</v>
      </c>
      <c r="BO926" s="4">
        <v>2962040.0039999997</v>
      </c>
      <c r="BP926" s="4">
        <v>111076.50014999999</v>
      </c>
      <c r="BQ926" s="3">
        <v>3.7499999999999999E-2</v>
      </c>
      <c r="BR926" s="7">
        <v>2398.8014285714285</v>
      </c>
      <c r="BS926" s="4">
        <v>89.955053571428564</v>
      </c>
      <c r="BT926">
        <v>1234.8</v>
      </c>
      <c r="BU926" t="s">
        <v>44</v>
      </c>
      <c r="BV926" t="s">
        <v>72</v>
      </c>
      <c r="BW926" t="s">
        <v>71</v>
      </c>
      <c r="BX926" s="2">
        <v>41241</v>
      </c>
      <c r="BY926" s="2">
        <v>45055</v>
      </c>
      <c r="BZ926" t="s">
        <v>14</v>
      </c>
      <c r="CA926" t="s">
        <v>37</v>
      </c>
      <c r="CB926" s="5" t="s">
        <v>37</v>
      </c>
      <c r="CC926" s="6" t="s">
        <v>9</v>
      </c>
      <c r="CD926">
        <f t="shared" si="14"/>
        <v>10.4</v>
      </c>
    </row>
    <row r="927" spans="63:82">
      <c r="BK927" s="1">
        <v>42156</v>
      </c>
      <c r="BL927" t="s">
        <v>121</v>
      </c>
      <c r="BM927">
        <v>3</v>
      </c>
      <c r="BN927" t="s">
        <v>147</v>
      </c>
      <c r="BO927" s="4">
        <v>1162999.08</v>
      </c>
      <c r="BP927" s="4">
        <v>88271.630172000005</v>
      </c>
      <c r="BQ927" s="3">
        <v>7.5899999999999995E-2</v>
      </c>
      <c r="BR927" s="7">
        <v>1433.6773668639055</v>
      </c>
      <c r="BS927" s="4">
        <v>108.81611214497043</v>
      </c>
      <c r="BT927">
        <v>811.19999999999993</v>
      </c>
      <c r="BU927" t="s">
        <v>44</v>
      </c>
      <c r="BV927" t="s">
        <v>72</v>
      </c>
      <c r="BW927" t="s">
        <v>71</v>
      </c>
      <c r="BX927" s="2">
        <v>41240</v>
      </c>
      <c r="BY927" s="2">
        <v>44325</v>
      </c>
      <c r="BZ927" t="s">
        <v>18</v>
      </c>
      <c r="CA927" t="s">
        <v>42</v>
      </c>
      <c r="CB927" s="5" t="s">
        <v>42</v>
      </c>
      <c r="CC927" s="6" t="s">
        <v>9</v>
      </c>
      <c r="CD927">
        <f t="shared" si="14"/>
        <v>8.5</v>
      </c>
    </row>
    <row r="928" spans="63:82">
      <c r="BK928" s="1">
        <v>42156</v>
      </c>
      <c r="BL928" t="s">
        <v>121</v>
      </c>
      <c r="BM928">
        <v>3</v>
      </c>
      <c r="BN928" t="s">
        <v>149</v>
      </c>
      <c r="BO928" s="4">
        <v>4011924.6359999995</v>
      </c>
      <c r="BP928" s="4">
        <v>490924.54159327556</v>
      </c>
      <c r="BQ928" s="3">
        <v>0.1223663418769354</v>
      </c>
      <c r="BR928" s="7">
        <v>899.21208445400748</v>
      </c>
      <c r="BS928" s="4">
        <v>110.03329334617079</v>
      </c>
      <c r="BT928">
        <v>4461.5999999999995</v>
      </c>
      <c r="BU928" t="s">
        <v>151</v>
      </c>
      <c r="BV928" t="s">
        <v>150</v>
      </c>
      <c r="BW928" t="s">
        <v>150</v>
      </c>
      <c r="BX928" s="2">
        <v>41150</v>
      </c>
      <c r="BY928" s="2">
        <v>48708</v>
      </c>
      <c r="BZ928" t="s">
        <v>24</v>
      </c>
      <c r="CA928" t="s">
        <v>65</v>
      </c>
      <c r="CB928" s="5" t="s">
        <v>65</v>
      </c>
      <c r="CC928" s="6" t="s">
        <v>9</v>
      </c>
      <c r="CD928">
        <f t="shared" si="14"/>
        <v>20.7</v>
      </c>
    </row>
    <row r="929" spans="63:82">
      <c r="BK929" s="1">
        <v>42156</v>
      </c>
      <c r="BL929" t="s">
        <v>121</v>
      </c>
      <c r="BM929">
        <v>3</v>
      </c>
      <c r="BN929" t="s">
        <v>226</v>
      </c>
      <c r="BO929" s="4">
        <v>208243.8</v>
      </c>
      <c r="BP929" s="4">
        <v>68470.561440000005</v>
      </c>
      <c r="BQ929" s="3">
        <v>0.32880000000000004</v>
      </c>
      <c r="BR929" s="7">
        <v>158.91620879120879</v>
      </c>
      <c r="BS929" s="4">
        <v>52.251649450549458</v>
      </c>
      <c r="BT929">
        <v>1310.3999999999999</v>
      </c>
      <c r="BU929" t="s">
        <v>20</v>
      </c>
      <c r="BV929" t="s">
        <v>173</v>
      </c>
      <c r="BW929" t="s">
        <v>172</v>
      </c>
      <c r="BX929" s="2">
        <v>41241</v>
      </c>
      <c r="BY929" s="2">
        <v>45803</v>
      </c>
      <c r="BZ929" t="s">
        <v>39</v>
      </c>
      <c r="CA929" t="s">
        <v>83</v>
      </c>
      <c r="CB929" s="5" t="s">
        <v>83</v>
      </c>
      <c r="CC929" s="6" t="s">
        <v>9</v>
      </c>
      <c r="CD929">
        <f t="shared" si="14"/>
        <v>12.5</v>
      </c>
    </row>
    <row r="930" spans="63:82">
      <c r="BK930" s="1">
        <v>42156</v>
      </c>
      <c r="BL930" t="s">
        <v>121</v>
      </c>
      <c r="BM930">
        <v>3</v>
      </c>
      <c r="BN930" t="s">
        <v>175</v>
      </c>
      <c r="BO930" s="4">
        <v>1490037.5999999999</v>
      </c>
      <c r="BP930" s="4">
        <v>186850.71504000001</v>
      </c>
      <c r="BQ930" s="3">
        <v>0.12540000000000001</v>
      </c>
      <c r="BR930" s="7">
        <v>757.59487492373398</v>
      </c>
      <c r="BS930" s="4">
        <v>95.002397315436255</v>
      </c>
      <c r="BT930">
        <v>1966.8</v>
      </c>
      <c r="BU930" t="s">
        <v>20</v>
      </c>
      <c r="BV930" t="s">
        <v>173</v>
      </c>
      <c r="BW930" t="s">
        <v>172</v>
      </c>
      <c r="BX930" s="2">
        <v>41288</v>
      </c>
      <c r="BY930" s="2">
        <v>44694</v>
      </c>
      <c r="BZ930" t="s">
        <v>18</v>
      </c>
      <c r="CA930" t="s">
        <v>170</v>
      </c>
      <c r="CB930" s="5" t="s">
        <v>170</v>
      </c>
      <c r="CC930" s="6" t="s">
        <v>9</v>
      </c>
      <c r="CD930">
        <f t="shared" si="14"/>
        <v>9.3000000000000007</v>
      </c>
    </row>
    <row r="931" spans="63:82">
      <c r="BK931" s="1">
        <v>42186</v>
      </c>
      <c r="BL931" t="s">
        <v>121</v>
      </c>
      <c r="BM931">
        <v>3</v>
      </c>
      <c r="BN931" t="s">
        <v>242</v>
      </c>
      <c r="BO931" s="4">
        <v>873740.4</v>
      </c>
      <c r="BP931" s="4">
        <v>189776.41487999997</v>
      </c>
      <c r="BQ931" s="3">
        <v>0.21719999999999995</v>
      </c>
      <c r="BR931" s="7">
        <v>383.21947368421053</v>
      </c>
      <c r="BS931" s="4">
        <v>83.235269684210508</v>
      </c>
      <c r="BT931">
        <v>2280</v>
      </c>
      <c r="BU931" t="s">
        <v>151</v>
      </c>
      <c r="BV931" t="s">
        <v>243</v>
      </c>
      <c r="BW931" t="s">
        <v>243</v>
      </c>
      <c r="BX931" s="2">
        <v>41282</v>
      </c>
      <c r="BY931" s="2">
        <v>45055</v>
      </c>
      <c r="BZ931" t="s">
        <v>14</v>
      </c>
      <c r="CA931" t="s">
        <v>37</v>
      </c>
      <c r="CB931" s="5" t="s">
        <v>37</v>
      </c>
      <c r="CC931" s="6" t="s">
        <v>9</v>
      </c>
      <c r="CD931">
        <f t="shared" si="14"/>
        <v>10.3</v>
      </c>
    </row>
    <row r="932" spans="63:82">
      <c r="BK932" s="1">
        <v>42186</v>
      </c>
      <c r="BL932" t="s">
        <v>121</v>
      </c>
      <c r="BM932">
        <v>3</v>
      </c>
      <c r="BN932" t="s">
        <v>124</v>
      </c>
      <c r="BO932" s="4">
        <v>648397.19999999995</v>
      </c>
      <c r="BP932" s="4">
        <v>68989.462079999998</v>
      </c>
      <c r="BQ932" s="3">
        <v>0.10640000000000001</v>
      </c>
      <c r="BR932" s="7">
        <v>1080.662</v>
      </c>
      <c r="BS932" s="4">
        <v>114.9824368</v>
      </c>
      <c r="BT932">
        <v>600</v>
      </c>
      <c r="BU932" t="s">
        <v>44</v>
      </c>
      <c r="BV932" t="s">
        <v>72</v>
      </c>
      <c r="BW932" t="s">
        <v>71</v>
      </c>
      <c r="BX932" s="2">
        <v>41267</v>
      </c>
      <c r="BY932" s="2">
        <v>44325</v>
      </c>
      <c r="BZ932" t="s">
        <v>18</v>
      </c>
      <c r="CA932" t="s">
        <v>42</v>
      </c>
      <c r="CB932" s="5" t="s">
        <v>42</v>
      </c>
      <c r="CC932" s="6" t="s">
        <v>9</v>
      </c>
      <c r="CD932">
        <f t="shared" si="14"/>
        <v>8.4</v>
      </c>
    </row>
    <row r="933" spans="63:82">
      <c r="BK933" s="1">
        <v>42186</v>
      </c>
      <c r="BL933" t="s">
        <v>121</v>
      </c>
      <c r="BM933">
        <v>3</v>
      </c>
      <c r="BN933" t="s">
        <v>125</v>
      </c>
      <c r="BO933" s="4">
        <v>1008033.6</v>
      </c>
      <c r="BP933" s="4">
        <v>94654.355040000009</v>
      </c>
      <c r="BQ933" s="3">
        <v>9.3900000000000011E-2</v>
      </c>
      <c r="BR933" s="7">
        <v>2159.4550128534706</v>
      </c>
      <c r="BS933" s="4">
        <v>202.77282570694092</v>
      </c>
      <c r="BT933">
        <v>466.79999999999995</v>
      </c>
      <c r="BU933" t="s">
        <v>44</v>
      </c>
      <c r="BV933" t="s">
        <v>72</v>
      </c>
      <c r="BW933" t="s">
        <v>126</v>
      </c>
      <c r="BX933" s="2">
        <v>41257</v>
      </c>
      <c r="BY933" s="2">
        <v>44325</v>
      </c>
      <c r="BZ933" t="s">
        <v>24</v>
      </c>
      <c r="CA933" t="s">
        <v>42</v>
      </c>
      <c r="CB933" s="5" t="s">
        <v>42</v>
      </c>
      <c r="CC933" s="6" t="s">
        <v>9</v>
      </c>
      <c r="CD933">
        <f t="shared" si="14"/>
        <v>8.4</v>
      </c>
    </row>
    <row r="934" spans="63:82">
      <c r="BK934" s="1">
        <v>42186</v>
      </c>
      <c r="BL934" t="s">
        <v>121</v>
      </c>
      <c r="BM934">
        <v>3</v>
      </c>
      <c r="BN934" t="s">
        <v>127</v>
      </c>
      <c r="BO934" s="4">
        <v>3058903.44</v>
      </c>
      <c r="BP934" s="4">
        <v>111038.19487200001</v>
      </c>
      <c r="BQ934" s="3">
        <v>3.6300000000000006E-2</v>
      </c>
      <c r="BR934" s="7">
        <v>2477.2460641399416</v>
      </c>
      <c r="BS934" s="4">
        <v>89.92403212827989</v>
      </c>
      <c r="BT934">
        <v>1234.8</v>
      </c>
      <c r="BU934" t="s">
        <v>44</v>
      </c>
      <c r="BV934" t="s">
        <v>72</v>
      </c>
      <c r="BW934" t="s">
        <v>71</v>
      </c>
      <c r="BX934" s="2">
        <v>41241</v>
      </c>
      <c r="BY934" s="2">
        <v>45055</v>
      </c>
      <c r="BZ934" t="s">
        <v>14</v>
      </c>
      <c r="CA934" t="s">
        <v>37</v>
      </c>
      <c r="CB934" s="5" t="s">
        <v>37</v>
      </c>
      <c r="CC934" s="6" t="s">
        <v>9</v>
      </c>
      <c r="CD934">
        <f t="shared" si="14"/>
        <v>10.4</v>
      </c>
    </row>
    <row r="935" spans="63:82">
      <c r="BK935" s="1">
        <v>42186</v>
      </c>
      <c r="BL935" t="s">
        <v>121</v>
      </c>
      <c r="BM935">
        <v>3</v>
      </c>
      <c r="BN935" t="s">
        <v>147</v>
      </c>
      <c r="BO935" s="4">
        <v>1202653.4279999998</v>
      </c>
      <c r="BP935" s="4">
        <v>90199.007099999988</v>
      </c>
      <c r="BQ935" s="3">
        <v>7.4999999999999997E-2</v>
      </c>
      <c r="BR935" s="7">
        <v>1482.5609319526627</v>
      </c>
      <c r="BS935" s="4">
        <v>111.19206989644969</v>
      </c>
      <c r="BT935">
        <v>811.19999999999993</v>
      </c>
      <c r="BU935" t="s">
        <v>44</v>
      </c>
      <c r="BV935" t="s">
        <v>72</v>
      </c>
      <c r="BW935" t="s">
        <v>71</v>
      </c>
      <c r="BX935" s="2">
        <v>41240</v>
      </c>
      <c r="BY935" s="2">
        <v>44325</v>
      </c>
      <c r="BZ935" t="s">
        <v>18</v>
      </c>
      <c r="CA935" t="s">
        <v>42</v>
      </c>
      <c r="CB935" s="5" t="s">
        <v>42</v>
      </c>
      <c r="CC935" s="6" t="s">
        <v>9</v>
      </c>
      <c r="CD935">
        <f t="shared" si="14"/>
        <v>8.5</v>
      </c>
    </row>
    <row r="936" spans="63:82">
      <c r="BK936" s="1">
        <v>42186</v>
      </c>
      <c r="BL936" t="s">
        <v>121</v>
      </c>
      <c r="BM936">
        <v>3</v>
      </c>
      <c r="BN936" t="s">
        <v>149</v>
      </c>
      <c r="BO936" s="4">
        <v>4780837.0439999998</v>
      </c>
      <c r="BP936" s="4">
        <v>578928.93367289286</v>
      </c>
      <c r="BQ936" s="3">
        <v>0.12109363451311413</v>
      </c>
      <c r="BR936" s="7">
        <v>1071.5521436256051</v>
      </c>
      <c r="BS936" s="4">
        <v>129.75814364194301</v>
      </c>
      <c r="BT936">
        <v>4461.5999999999995</v>
      </c>
      <c r="BU936" t="s">
        <v>151</v>
      </c>
      <c r="BV936" t="s">
        <v>150</v>
      </c>
      <c r="BW936" t="s">
        <v>150</v>
      </c>
      <c r="BX936" s="2">
        <v>41150</v>
      </c>
      <c r="BY936" s="2">
        <v>48708</v>
      </c>
      <c r="BZ936" t="s">
        <v>24</v>
      </c>
      <c r="CA936" t="s">
        <v>65</v>
      </c>
      <c r="CB936" s="5" t="s">
        <v>65</v>
      </c>
      <c r="CC936" s="6" t="s">
        <v>9</v>
      </c>
      <c r="CD936">
        <f t="shared" si="14"/>
        <v>20.7</v>
      </c>
    </row>
    <row r="937" spans="63:82">
      <c r="BK937" s="1">
        <v>42186</v>
      </c>
      <c r="BL937" t="s">
        <v>121</v>
      </c>
      <c r="BM937">
        <v>3</v>
      </c>
      <c r="BN937" t="s">
        <v>226</v>
      </c>
      <c r="BO937" s="4">
        <v>160657.79999999999</v>
      </c>
      <c r="BP937" s="4">
        <v>61805.055659999998</v>
      </c>
      <c r="BQ937" s="3">
        <v>0.38470000000000004</v>
      </c>
      <c r="BR937" s="7">
        <v>122.60210622710623</v>
      </c>
      <c r="BS937" s="4">
        <v>47.165030265567772</v>
      </c>
      <c r="BT937">
        <v>1310.3999999999999</v>
      </c>
      <c r="BU937" t="s">
        <v>20</v>
      </c>
      <c r="BV937" t="s">
        <v>173</v>
      </c>
      <c r="BW937" t="s">
        <v>172</v>
      </c>
      <c r="BX937" s="2">
        <v>41241</v>
      </c>
      <c r="BY937" s="2">
        <v>45803</v>
      </c>
      <c r="BZ937" t="s">
        <v>39</v>
      </c>
      <c r="CA937" t="s">
        <v>83</v>
      </c>
      <c r="CB937" s="5" t="s">
        <v>83</v>
      </c>
      <c r="CC937" s="6" t="s">
        <v>9</v>
      </c>
      <c r="CD937">
        <f t="shared" si="14"/>
        <v>12.5</v>
      </c>
    </row>
    <row r="938" spans="63:82">
      <c r="BK938" s="1">
        <v>42186</v>
      </c>
      <c r="BL938" t="s">
        <v>121</v>
      </c>
      <c r="BM938">
        <v>3</v>
      </c>
      <c r="BN938" t="s">
        <v>175</v>
      </c>
      <c r="BO938" s="4">
        <v>1694316</v>
      </c>
      <c r="BP938" s="4">
        <v>186883.05479999998</v>
      </c>
      <c r="BQ938" s="3">
        <v>0.1103</v>
      </c>
      <c r="BR938" s="7">
        <v>861.45820622330689</v>
      </c>
      <c r="BS938" s="4">
        <v>95.018840146430747</v>
      </c>
      <c r="BT938">
        <v>1966.8</v>
      </c>
      <c r="BU938" t="s">
        <v>20</v>
      </c>
      <c r="BV938" t="s">
        <v>173</v>
      </c>
      <c r="BW938" t="s">
        <v>172</v>
      </c>
      <c r="BX938" s="2">
        <v>41288</v>
      </c>
      <c r="BY938" s="2">
        <v>44694</v>
      </c>
      <c r="BZ938" t="s">
        <v>18</v>
      </c>
      <c r="CA938">
        <v>0</v>
      </c>
      <c r="CB938" s="5">
        <v>0</v>
      </c>
      <c r="CC938" s="6" t="s">
        <v>9</v>
      </c>
      <c r="CD938">
        <f t="shared" si="14"/>
        <v>9.3000000000000007</v>
      </c>
    </row>
    <row r="939" spans="63:82">
      <c r="BK939" s="1">
        <v>42217</v>
      </c>
      <c r="BL939" t="s">
        <v>121</v>
      </c>
      <c r="BM939">
        <v>3</v>
      </c>
      <c r="BN939" t="s">
        <v>242</v>
      </c>
      <c r="BO939" s="4">
        <v>911596.79999999993</v>
      </c>
      <c r="BP939" s="4">
        <v>189794.45376</v>
      </c>
      <c r="BQ939" s="3">
        <v>0.20820000000000002</v>
      </c>
      <c r="BR939" s="7">
        <v>399.82315789473682</v>
      </c>
      <c r="BS939" s="4">
        <v>83.243181473684217</v>
      </c>
      <c r="BT939">
        <v>2280</v>
      </c>
      <c r="BU939" t="s">
        <v>151</v>
      </c>
      <c r="BV939" t="s">
        <v>243</v>
      </c>
      <c r="BW939" t="s">
        <v>243</v>
      </c>
      <c r="BX939" s="2">
        <v>41282</v>
      </c>
      <c r="BY939" s="2">
        <v>45055</v>
      </c>
      <c r="BZ939" t="s">
        <v>14</v>
      </c>
      <c r="CA939" t="s">
        <v>37</v>
      </c>
      <c r="CB939" s="5" t="s">
        <v>37</v>
      </c>
      <c r="CC939" s="6" t="s">
        <v>9</v>
      </c>
      <c r="CD939">
        <f t="shared" si="14"/>
        <v>10.3</v>
      </c>
    </row>
    <row r="940" spans="63:82">
      <c r="BK940" s="1">
        <v>42217</v>
      </c>
      <c r="BL940" t="s">
        <v>121</v>
      </c>
      <c r="BM940">
        <v>3</v>
      </c>
      <c r="BN940" t="s">
        <v>124</v>
      </c>
      <c r="BO940" s="4">
        <v>637039.19999999995</v>
      </c>
      <c r="BP940" s="4">
        <v>68991.345360000007</v>
      </c>
      <c r="BQ940" s="3">
        <v>0.10830000000000002</v>
      </c>
      <c r="BR940" s="7">
        <v>1061.732</v>
      </c>
      <c r="BS940" s="4">
        <v>114.9855756</v>
      </c>
      <c r="BT940">
        <v>600</v>
      </c>
      <c r="BU940" t="s">
        <v>44</v>
      </c>
      <c r="BV940" t="s">
        <v>72</v>
      </c>
      <c r="BW940" t="s">
        <v>71</v>
      </c>
      <c r="BX940" s="2">
        <v>41267</v>
      </c>
      <c r="BY940" s="2">
        <v>44325</v>
      </c>
      <c r="BZ940" t="s">
        <v>18</v>
      </c>
      <c r="CA940" t="s">
        <v>42</v>
      </c>
      <c r="CB940" s="5" t="s">
        <v>42</v>
      </c>
      <c r="CC940" s="6" t="s">
        <v>9</v>
      </c>
      <c r="CD940">
        <f t="shared" si="14"/>
        <v>8.4</v>
      </c>
    </row>
    <row r="941" spans="63:82">
      <c r="BK941" s="1">
        <v>42217</v>
      </c>
      <c r="BL941" t="s">
        <v>121</v>
      </c>
      <c r="BM941">
        <v>3</v>
      </c>
      <c r="BN941" t="s">
        <v>125</v>
      </c>
      <c r="BO941" s="4">
        <v>1010258.3999999999</v>
      </c>
      <c r="BP941" s="4">
        <v>94863.263760000002</v>
      </c>
      <c r="BQ941" s="3">
        <v>9.3900000000000011E-2</v>
      </c>
      <c r="BR941" s="7">
        <v>2164.2210796915169</v>
      </c>
      <c r="BS941" s="4">
        <v>203.22035938303344</v>
      </c>
      <c r="BT941">
        <v>466.79999999999995</v>
      </c>
      <c r="BU941" t="s">
        <v>44</v>
      </c>
      <c r="BV941" t="s">
        <v>72</v>
      </c>
      <c r="BW941" t="s">
        <v>126</v>
      </c>
      <c r="BX941" s="2">
        <v>41257</v>
      </c>
      <c r="BY941" s="2">
        <v>44325</v>
      </c>
      <c r="BZ941" t="s">
        <v>24</v>
      </c>
      <c r="CA941" t="s">
        <v>42</v>
      </c>
      <c r="CB941" s="5" t="s">
        <v>42</v>
      </c>
      <c r="CC941" s="6" t="s">
        <v>9</v>
      </c>
      <c r="CD941">
        <f t="shared" si="14"/>
        <v>8.4</v>
      </c>
    </row>
    <row r="942" spans="63:82">
      <c r="BK942" s="1">
        <v>42217</v>
      </c>
      <c r="BL942" t="s">
        <v>121</v>
      </c>
      <c r="BM942">
        <v>3</v>
      </c>
      <c r="BN942" t="s">
        <v>127</v>
      </c>
      <c r="BO942" s="4">
        <v>3178437.6</v>
      </c>
      <c r="BP942" s="4">
        <v>111245.31600000001</v>
      </c>
      <c r="BQ942" s="3">
        <v>3.5000000000000003E-2</v>
      </c>
      <c r="BR942" s="7">
        <v>2574.0505344995145</v>
      </c>
      <c r="BS942" s="4">
        <v>90.091768707482998</v>
      </c>
      <c r="BT942">
        <v>1234.8</v>
      </c>
      <c r="BU942" t="s">
        <v>44</v>
      </c>
      <c r="BV942" t="s">
        <v>72</v>
      </c>
      <c r="BW942" t="s">
        <v>71</v>
      </c>
      <c r="BX942" s="2">
        <v>41241</v>
      </c>
      <c r="BY942" s="2">
        <v>45055</v>
      </c>
      <c r="BZ942" t="s">
        <v>14</v>
      </c>
      <c r="CA942" t="s">
        <v>37</v>
      </c>
      <c r="CB942" s="5" t="s">
        <v>37</v>
      </c>
      <c r="CC942" s="6" t="s">
        <v>9</v>
      </c>
      <c r="CD942">
        <f t="shared" si="14"/>
        <v>10.4</v>
      </c>
    </row>
    <row r="943" spans="63:82">
      <c r="BK943" s="1">
        <v>42217</v>
      </c>
      <c r="BL943" t="s">
        <v>121</v>
      </c>
      <c r="BM943">
        <v>3</v>
      </c>
      <c r="BN943" t="s">
        <v>147</v>
      </c>
      <c r="BO943" s="4">
        <v>1306045.56</v>
      </c>
      <c r="BP943" s="4">
        <v>97953.417000000001</v>
      </c>
      <c r="BQ943" s="3">
        <v>7.4999999999999997E-2</v>
      </c>
      <c r="BR943" s="7">
        <v>1610.0167159763316</v>
      </c>
      <c r="BS943" s="4">
        <v>120.75125369822486</v>
      </c>
      <c r="BT943">
        <v>811.19999999999993</v>
      </c>
      <c r="BU943" t="s">
        <v>44</v>
      </c>
      <c r="BV943" t="s">
        <v>72</v>
      </c>
      <c r="BW943" t="s">
        <v>71</v>
      </c>
      <c r="BX943" s="2">
        <v>41240</v>
      </c>
      <c r="BY943" s="2">
        <v>44325</v>
      </c>
      <c r="BZ943" t="s">
        <v>18</v>
      </c>
      <c r="CA943" t="s">
        <v>42</v>
      </c>
      <c r="CB943" s="5" t="s">
        <v>42</v>
      </c>
      <c r="CC943" s="6" t="s">
        <v>9</v>
      </c>
      <c r="CD943">
        <f t="shared" si="14"/>
        <v>8.5</v>
      </c>
    </row>
    <row r="944" spans="63:82">
      <c r="BK944" s="1">
        <v>42217</v>
      </c>
      <c r="BL944" t="s">
        <v>121</v>
      </c>
      <c r="BM944">
        <v>3</v>
      </c>
      <c r="BN944" t="s">
        <v>149</v>
      </c>
      <c r="BO944" s="4">
        <v>3279593.7480000001</v>
      </c>
      <c r="BP944" s="4">
        <v>407107.01708849968</v>
      </c>
      <c r="BQ944" s="3">
        <v>0.12413336784068649</v>
      </c>
      <c r="BR944" s="7">
        <v>735.07121839698777</v>
      </c>
      <c r="BS944" s="4">
        <v>91.246865942374868</v>
      </c>
      <c r="BT944">
        <v>4461.5999999999995</v>
      </c>
      <c r="BU944" t="s">
        <v>151</v>
      </c>
      <c r="BV944" t="s">
        <v>150</v>
      </c>
      <c r="BW944" t="s">
        <v>150</v>
      </c>
      <c r="BX944" s="2">
        <v>41150</v>
      </c>
      <c r="BY944" s="2">
        <v>48708</v>
      </c>
      <c r="BZ944" t="s">
        <v>24</v>
      </c>
      <c r="CA944" t="s">
        <v>65</v>
      </c>
      <c r="CB944" s="5" t="s">
        <v>65</v>
      </c>
      <c r="CC944" s="6" t="s">
        <v>9</v>
      </c>
      <c r="CD944">
        <f t="shared" si="14"/>
        <v>20.7</v>
      </c>
    </row>
    <row r="945" spans="63:82">
      <c r="BK945" s="1">
        <v>42217</v>
      </c>
      <c r="BL945" t="s">
        <v>121</v>
      </c>
      <c r="BM945">
        <v>3</v>
      </c>
      <c r="BN945" t="s">
        <v>226</v>
      </c>
      <c r="BO945" s="4">
        <v>132169.56</v>
      </c>
      <c r="BP945" s="4">
        <v>57810.965543999999</v>
      </c>
      <c r="BQ945" s="3">
        <v>0.43740000000000001</v>
      </c>
      <c r="BR945" s="7">
        <v>100.86199633699634</v>
      </c>
      <c r="BS945" s="4">
        <v>44.117037197802205</v>
      </c>
      <c r="BT945">
        <v>1310.3999999999999</v>
      </c>
      <c r="BU945" t="s">
        <v>20</v>
      </c>
      <c r="BV945" t="s">
        <v>173</v>
      </c>
      <c r="BW945" t="s">
        <v>172</v>
      </c>
      <c r="BX945" s="2">
        <v>41241</v>
      </c>
      <c r="BY945" s="2">
        <v>45803</v>
      </c>
      <c r="BZ945" t="s">
        <v>39</v>
      </c>
      <c r="CA945" t="s">
        <v>83</v>
      </c>
      <c r="CB945" s="5" t="s">
        <v>83</v>
      </c>
      <c r="CC945" s="6" t="s">
        <v>9</v>
      </c>
      <c r="CD945">
        <f t="shared" si="14"/>
        <v>12.5</v>
      </c>
    </row>
    <row r="946" spans="63:82">
      <c r="BK946" s="1">
        <v>42217</v>
      </c>
      <c r="BL946" t="s">
        <v>121</v>
      </c>
      <c r="BM946">
        <v>3</v>
      </c>
      <c r="BN946" t="s">
        <v>175</v>
      </c>
      <c r="BO946" s="4">
        <v>1684940.4</v>
      </c>
      <c r="BP946" s="4">
        <v>186859.89035999999</v>
      </c>
      <c r="BQ946" s="3">
        <v>0.1109</v>
      </c>
      <c r="BR946" s="7">
        <v>856.69127516778519</v>
      </c>
      <c r="BS946" s="4">
        <v>95.007062416107374</v>
      </c>
      <c r="BT946">
        <v>1966.8</v>
      </c>
      <c r="BU946" t="s">
        <v>20</v>
      </c>
      <c r="BV946" t="s">
        <v>173</v>
      </c>
      <c r="BW946" t="s">
        <v>172</v>
      </c>
      <c r="BX946" s="2">
        <v>41288</v>
      </c>
      <c r="BY946" s="2">
        <v>44694</v>
      </c>
      <c r="BZ946" t="s">
        <v>18</v>
      </c>
      <c r="CA946">
        <v>0</v>
      </c>
      <c r="CB946" s="5">
        <v>0</v>
      </c>
      <c r="CC946" s="6" t="s">
        <v>9</v>
      </c>
      <c r="CD946">
        <f t="shared" si="14"/>
        <v>9.3000000000000007</v>
      </c>
    </row>
    <row r="947" spans="63:82">
      <c r="BK947" s="1">
        <v>42248</v>
      </c>
      <c r="BL947" t="s">
        <v>121</v>
      </c>
      <c r="BM947">
        <v>3</v>
      </c>
      <c r="BN947" t="s">
        <v>242</v>
      </c>
      <c r="BO947" s="4">
        <v>890342.40000000002</v>
      </c>
      <c r="BP947" s="4">
        <v>189820.99967999998</v>
      </c>
      <c r="BQ947" s="3">
        <v>0.21319999999999997</v>
      </c>
      <c r="BR947" s="7">
        <v>390.50105263157894</v>
      </c>
      <c r="BS947" s="4">
        <v>83.254824421052618</v>
      </c>
      <c r="BT947">
        <v>2280</v>
      </c>
      <c r="BU947" t="s">
        <v>151</v>
      </c>
      <c r="BV947" t="s">
        <v>243</v>
      </c>
      <c r="BW947" t="s">
        <v>243</v>
      </c>
      <c r="BX947" s="2">
        <v>41282</v>
      </c>
      <c r="BY947" s="2">
        <v>45055</v>
      </c>
      <c r="BZ947" t="s">
        <v>14</v>
      </c>
      <c r="CA947" t="s">
        <v>37</v>
      </c>
      <c r="CB947" s="5" t="s">
        <v>37</v>
      </c>
      <c r="CC947" s="6" t="s">
        <v>9</v>
      </c>
      <c r="CD947">
        <f t="shared" si="14"/>
        <v>10.3</v>
      </c>
    </row>
    <row r="948" spans="63:82">
      <c r="BK948" s="1">
        <v>42248</v>
      </c>
      <c r="BL948" t="s">
        <v>121</v>
      </c>
      <c r="BM948">
        <v>3</v>
      </c>
      <c r="BN948" t="s">
        <v>124</v>
      </c>
      <c r="BO948" s="4">
        <v>485658</v>
      </c>
      <c r="BP948" s="4">
        <v>69012.001799999998</v>
      </c>
      <c r="BQ948" s="3">
        <v>0.1421</v>
      </c>
      <c r="BR948" s="7">
        <v>809.43</v>
      </c>
      <c r="BS948" s="4">
        <v>115.020003</v>
      </c>
      <c r="BT948">
        <v>600</v>
      </c>
      <c r="BU948" t="s">
        <v>44</v>
      </c>
      <c r="BV948" t="s">
        <v>72</v>
      </c>
      <c r="BW948" t="s">
        <v>71</v>
      </c>
      <c r="BX948" s="2">
        <v>41267</v>
      </c>
      <c r="BY948" s="2">
        <v>44325</v>
      </c>
      <c r="BZ948" t="s">
        <v>18</v>
      </c>
      <c r="CA948" t="s">
        <v>42</v>
      </c>
      <c r="CB948" s="5" t="s">
        <v>42</v>
      </c>
      <c r="CC948" s="6" t="s">
        <v>9</v>
      </c>
      <c r="CD948">
        <f t="shared" si="14"/>
        <v>8.4</v>
      </c>
    </row>
    <row r="949" spans="63:82">
      <c r="BK949" s="1">
        <v>42248</v>
      </c>
      <c r="BL949" t="s">
        <v>121</v>
      </c>
      <c r="BM949">
        <v>3</v>
      </c>
      <c r="BN949" t="s">
        <v>125</v>
      </c>
      <c r="BO949" s="4">
        <v>738477.6</v>
      </c>
      <c r="BP949" s="4">
        <v>73109.282399999996</v>
      </c>
      <c r="BQ949" s="3">
        <v>9.9000000000000005E-2</v>
      </c>
      <c r="BR949" s="7">
        <v>1582</v>
      </c>
      <c r="BS949" s="4">
        <v>156.61799999999999</v>
      </c>
      <c r="BT949">
        <v>466.79999999999995</v>
      </c>
      <c r="BU949" t="s">
        <v>44</v>
      </c>
      <c r="BV949" t="s">
        <v>72</v>
      </c>
      <c r="BW949" t="s">
        <v>126</v>
      </c>
      <c r="BX949" s="2">
        <v>41257</v>
      </c>
      <c r="BY949" s="2">
        <v>44325</v>
      </c>
      <c r="BZ949" t="s">
        <v>24</v>
      </c>
      <c r="CA949" t="s">
        <v>42</v>
      </c>
      <c r="CB949" s="5" t="s">
        <v>42</v>
      </c>
      <c r="CC949" s="6" t="s">
        <v>9</v>
      </c>
      <c r="CD949">
        <f t="shared" si="14"/>
        <v>8.4</v>
      </c>
    </row>
    <row r="950" spans="63:82">
      <c r="BK950" s="1">
        <v>42248</v>
      </c>
      <c r="BL950" t="s">
        <v>121</v>
      </c>
      <c r="BM950">
        <v>3</v>
      </c>
      <c r="BN950" t="s">
        <v>127</v>
      </c>
      <c r="BO950" s="4">
        <v>2698189.1999999997</v>
      </c>
      <c r="BP950" s="4">
        <v>111165.39504</v>
      </c>
      <c r="BQ950" s="3">
        <v>4.1200000000000007E-2</v>
      </c>
      <c r="BR950" s="7">
        <v>2185.1224489795918</v>
      </c>
      <c r="BS950" s="4">
        <v>90.027044897959186</v>
      </c>
      <c r="BT950">
        <v>1234.8</v>
      </c>
      <c r="BU950" t="s">
        <v>44</v>
      </c>
      <c r="BV950" t="s">
        <v>72</v>
      </c>
      <c r="BW950" t="s">
        <v>71</v>
      </c>
      <c r="BX950" s="2">
        <v>41241</v>
      </c>
      <c r="BY950" s="2">
        <v>45055</v>
      </c>
      <c r="BZ950" t="s">
        <v>14</v>
      </c>
      <c r="CA950" t="s">
        <v>37</v>
      </c>
      <c r="CB950" s="5" t="s">
        <v>37</v>
      </c>
      <c r="CC950" s="6" t="s">
        <v>9</v>
      </c>
      <c r="CD950">
        <f t="shared" si="14"/>
        <v>10.4</v>
      </c>
    </row>
    <row r="951" spans="63:82">
      <c r="BK951" s="1">
        <v>42248</v>
      </c>
      <c r="BL951" t="s">
        <v>121</v>
      </c>
      <c r="BM951">
        <v>3</v>
      </c>
      <c r="BN951" t="s">
        <v>147</v>
      </c>
      <c r="BO951" s="4">
        <v>1073462.46</v>
      </c>
      <c r="BP951" s="4">
        <v>88238.614212000015</v>
      </c>
      <c r="BQ951" s="3">
        <v>8.2200000000000023E-2</v>
      </c>
      <c r="BR951" s="7">
        <v>1323.301849112426</v>
      </c>
      <c r="BS951" s="4">
        <v>108.77541199704145</v>
      </c>
      <c r="BT951">
        <v>811.19999999999993</v>
      </c>
      <c r="BU951" t="s">
        <v>44</v>
      </c>
      <c r="BV951" t="s">
        <v>72</v>
      </c>
      <c r="BW951" t="s">
        <v>71</v>
      </c>
      <c r="BX951" s="2">
        <v>41240</v>
      </c>
      <c r="BY951" s="2">
        <v>44325</v>
      </c>
      <c r="BZ951" t="s">
        <v>18</v>
      </c>
      <c r="CA951" t="s">
        <v>42</v>
      </c>
      <c r="CB951" s="5" t="s">
        <v>42</v>
      </c>
      <c r="CC951" s="6" t="s">
        <v>9</v>
      </c>
      <c r="CD951">
        <f t="shared" si="14"/>
        <v>8.5</v>
      </c>
    </row>
    <row r="952" spans="63:82">
      <c r="BK952" s="1">
        <v>42248</v>
      </c>
      <c r="BL952" t="s">
        <v>121</v>
      </c>
      <c r="BM952">
        <v>3</v>
      </c>
      <c r="BN952" t="s">
        <v>149</v>
      </c>
      <c r="BO952" s="4">
        <v>3997696.6439999999</v>
      </c>
      <c r="BP952" s="4">
        <v>489296.10411009018</v>
      </c>
      <c r="BQ952" s="3">
        <v>0.1223945055572081</v>
      </c>
      <c r="BR952" s="7">
        <v>896.02309575040351</v>
      </c>
      <c r="BS952" s="4">
        <v>109.66830377220957</v>
      </c>
      <c r="BT952">
        <v>4461.5999999999995</v>
      </c>
      <c r="BU952" t="s">
        <v>151</v>
      </c>
      <c r="BV952" t="s">
        <v>150</v>
      </c>
      <c r="BW952" t="s">
        <v>150</v>
      </c>
      <c r="BX952" s="2">
        <v>41150</v>
      </c>
      <c r="BY952" s="2">
        <v>48708</v>
      </c>
      <c r="BZ952" t="s">
        <v>24</v>
      </c>
      <c r="CA952" t="s">
        <v>65</v>
      </c>
      <c r="CB952" s="5" t="s">
        <v>65</v>
      </c>
      <c r="CC952" s="6" t="s">
        <v>9</v>
      </c>
      <c r="CD952">
        <f t="shared" si="14"/>
        <v>20.7</v>
      </c>
    </row>
    <row r="953" spans="63:82">
      <c r="BK953" s="1">
        <v>42248</v>
      </c>
      <c r="BL953" t="s">
        <v>121</v>
      </c>
      <c r="BM953">
        <v>3</v>
      </c>
      <c r="BN953" t="s">
        <v>226</v>
      </c>
      <c r="BO953" s="4">
        <v>52203.840000000004</v>
      </c>
      <c r="BP953" s="4">
        <v>46618.029119999999</v>
      </c>
      <c r="BQ953" s="3">
        <v>0.8929999999999999</v>
      </c>
      <c r="BR953" s="7">
        <v>39.838095238095242</v>
      </c>
      <c r="BS953" s="4">
        <v>35.57541904761905</v>
      </c>
      <c r="BT953">
        <v>1310.3999999999999</v>
      </c>
      <c r="BU953" t="s">
        <v>20</v>
      </c>
      <c r="BV953" t="s">
        <v>173</v>
      </c>
      <c r="BW953" t="s">
        <v>172</v>
      </c>
      <c r="BX953" s="2">
        <v>41241</v>
      </c>
      <c r="BY953" s="2">
        <v>45803</v>
      </c>
      <c r="BZ953" t="s">
        <v>39</v>
      </c>
      <c r="CA953" t="s">
        <v>83</v>
      </c>
      <c r="CB953" s="5" t="s">
        <v>83</v>
      </c>
      <c r="CC953" s="6" t="s">
        <v>9</v>
      </c>
      <c r="CD953">
        <f t="shared" si="14"/>
        <v>12.5</v>
      </c>
    </row>
    <row r="954" spans="63:82">
      <c r="BK954" s="1">
        <v>42248</v>
      </c>
      <c r="BL954" t="s">
        <v>121</v>
      </c>
      <c r="BM954">
        <v>3</v>
      </c>
      <c r="BN954" t="s">
        <v>175</v>
      </c>
      <c r="BO954" s="4">
        <v>1001896.7999999999</v>
      </c>
      <c r="BP954" s="4">
        <v>186853.75320000001</v>
      </c>
      <c r="BQ954" s="3">
        <v>0.18650000000000003</v>
      </c>
      <c r="BR954" s="7">
        <v>509.40451494813908</v>
      </c>
      <c r="BS954" s="4">
        <v>95.003942037827954</v>
      </c>
      <c r="BT954">
        <v>1966.8</v>
      </c>
      <c r="BU954" t="s">
        <v>20</v>
      </c>
      <c r="BV954" t="s">
        <v>173</v>
      </c>
      <c r="BW954" t="s">
        <v>172</v>
      </c>
      <c r="BX954" s="2">
        <v>41288</v>
      </c>
      <c r="BY954" s="2">
        <v>44694</v>
      </c>
      <c r="BZ954" t="s">
        <v>18</v>
      </c>
      <c r="CA954">
        <v>0</v>
      </c>
      <c r="CB954" s="5">
        <v>0</v>
      </c>
      <c r="CC954" s="6" t="s">
        <v>9</v>
      </c>
      <c r="CD954">
        <f t="shared" si="14"/>
        <v>9.3000000000000007</v>
      </c>
    </row>
    <row r="955" spans="63:82">
      <c r="BK955" s="1">
        <v>42278</v>
      </c>
      <c r="BL955" t="s">
        <v>121</v>
      </c>
      <c r="BM955">
        <v>3</v>
      </c>
      <c r="BN955" t="s">
        <v>242</v>
      </c>
      <c r="BO955" s="4">
        <v>772834.79999999993</v>
      </c>
      <c r="BP955" s="4">
        <v>189808.22688</v>
      </c>
      <c r="BQ955" s="3">
        <v>0.24560000000000001</v>
      </c>
      <c r="BR955" s="7">
        <v>338.96263157894731</v>
      </c>
      <c r="BS955" s="4">
        <v>83.249222315789481</v>
      </c>
      <c r="BT955">
        <v>2280</v>
      </c>
      <c r="BU955" t="s">
        <v>151</v>
      </c>
      <c r="BV955" t="s">
        <v>243</v>
      </c>
      <c r="BW955" t="s">
        <v>243</v>
      </c>
      <c r="BX955" s="2">
        <v>41282</v>
      </c>
      <c r="BY955" s="2">
        <v>45055</v>
      </c>
      <c r="BZ955" t="s">
        <v>14</v>
      </c>
      <c r="CA955" t="s">
        <v>37</v>
      </c>
      <c r="CB955" s="5" t="s">
        <v>37</v>
      </c>
      <c r="CC955" s="6" t="s">
        <v>9</v>
      </c>
      <c r="CD955">
        <f t="shared" si="14"/>
        <v>10.3</v>
      </c>
    </row>
    <row r="956" spans="63:82">
      <c r="BK956" s="1">
        <v>42278</v>
      </c>
      <c r="BL956" t="s">
        <v>121</v>
      </c>
      <c r="BM956">
        <v>3</v>
      </c>
      <c r="BN956" t="s">
        <v>124</v>
      </c>
      <c r="BO956" s="4">
        <v>532971.6</v>
      </c>
      <c r="BP956" s="4">
        <v>69019.822199999995</v>
      </c>
      <c r="BQ956" s="3">
        <v>0.1295</v>
      </c>
      <c r="BR956" s="7">
        <v>888.28599999999994</v>
      </c>
      <c r="BS956" s="4">
        <v>115.03303699999999</v>
      </c>
      <c r="BT956">
        <v>600</v>
      </c>
      <c r="BU956" t="s">
        <v>44</v>
      </c>
      <c r="BV956" t="s">
        <v>72</v>
      </c>
      <c r="BW956" t="s">
        <v>71</v>
      </c>
      <c r="BX956" s="2">
        <v>41267</v>
      </c>
      <c r="BY956" s="2">
        <v>44325</v>
      </c>
      <c r="BZ956" t="s">
        <v>18</v>
      </c>
      <c r="CA956" t="s">
        <v>42</v>
      </c>
      <c r="CB956" s="5" t="s">
        <v>42</v>
      </c>
      <c r="CC956" s="6" t="s">
        <v>9</v>
      </c>
      <c r="CD956">
        <f t="shared" si="14"/>
        <v>8.4</v>
      </c>
    </row>
    <row r="957" spans="63:82">
      <c r="BK957" s="1">
        <v>42278</v>
      </c>
      <c r="BL957" t="s">
        <v>121</v>
      </c>
      <c r="BM957">
        <v>3</v>
      </c>
      <c r="BN957" t="s">
        <v>125</v>
      </c>
      <c r="BO957" s="4">
        <v>831006</v>
      </c>
      <c r="BP957" s="4">
        <v>80524.481400000004</v>
      </c>
      <c r="BQ957" s="3">
        <v>9.69E-2</v>
      </c>
      <c r="BR957" s="7">
        <v>1780.2185089974296</v>
      </c>
      <c r="BS957" s="4">
        <v>172.50317352185093</v>
      </c>
      <c r="BT957">
        <v>466.79999999999995</v>
      </c>
      <c r="BU957" t="s">
        <v>44</v>
      </c>
      <c r="BV957" t="s">
        <v>72</v>
      </c>
      <c r="BW957" t="s">
        <v>126</v>
      </c>
      <c r="BX957" s="2">
        <v>41257</v>
      </c>
      <c r="BY957" s="2">
        <v>44325</v>
      </c>
      <c r="BZ957" t="s">
        <v>24</v>
      </c>
      <c r="CA957" t="s">
        <v>42</v>
      </c>
      <c r="CB957" s="5" t="s">
        <v>42</v>
      </c>
      <c r="CC957" s="6" t="s">
        <v>9</v>
      </c>
      <c r="CD957">
        <f t="shared" si="14"/>
        <v>8.4</v>
      </c>
    </row>
    <row r="958" spans="63:82">
      <c r="BK958" s="1">
        <v>42278</v>
      </c>
      <c r="BL958" t="s">
        <v>121</v>
      </c>
      <c r="BM958">
        <v>3</v>
      </c>
      <c r="BN958" t="s">
        <v>127</v>
      </c>
      <c r="BO958" s="4">
        <v>2865006</v>
      </c>
      <c r="BP958" s="4">
        <v>111162.2328</v>
      </c>
      <c r="BQ958" s="3">
        <v>3.8800000000000001E-2</v>
      </c>
      <c r="BR958" s="7">
        <v>2320.2186588921286</v>
      </c>
      <c r="BS958" s="4">
        <v>90.024483965014582</v>
      </c>
      <c r="BT958">
        <v>1234.8</v>
      </c>
      <c r="BU958" t="s">
        <v>44</v>
      </c>
      <c r="BV958" t="s">
        <v>72</v>
      </c>
      <c r="BW958" t="s">
        <v>71</v>
      </c>
      <c r="BX958" s="2">
        <v>41241</v>
      </c>
      <c r="BY958" s="2">
        <v>45055</v>
      </c>
      <c r="BZ958" t="s">
        <v>14</v>
      </c>
      <c r="CA958" t="s">
        <v>37</v>
      </c>
      <c r="CB958" s="5" t="s">
        <v>37</v>
      </c>
      <c r="CC958" s="6" t="s">
        <v>9</v>
      </c>
      <c r="CD958">
        <f t="shared" si="14"/>
        <v>10.4</v>
      </c>
    </row>
    <row r="959" spans="63:82">
      <c r="BK959" s="1">
        <v>42278</v>
      </c>
      <c r="BL959" t="s">
        <v>121</v>
      </c>
      <c r="BM959">
        <v>3</v>
      </c>
      <c r="BN959" t="s">
        <v>147</v>
      </c>
      <c r="BO959" s="4">
        <v>1175454.648</v>
      </c>
      <c r="BP959" s="4">
        <v>88276.644064799999</v>
      </c>
      <c r="BQ959" s="3">
        <v>7.51E-2</v>
      </c>
      <c r="BR959" s="7">
        <v>1449.0318639053255</v>
      </c>
      <c r="BS959" s="4">
        <v>108.82229297928995</v>
      </c>
      <c r="BT959">
        <v>811.19999999999993</v>
      </c>
      <c r="BU959" t="s">
        <v>44</v>
      </c>
      <c r="BV959" t="s">
        <v>72</v>
      </c>
      <c r="BW959" t="s">
        <v>71</v>
      </c>
      <c r="BX959" s="2">
        <v>41240</v>
      </c>
      <c r="BY959" s="2">
        <v>44325</v>
      </c>
      <c r="BZ959" t="s">
        <v>18</v>
      </c>
      <c r="CA959" t="s">
        <v>42</v>
      </c>
      <c r="CB959" s="5" t="s">
        <v>42</v>
      </c>
      <c r="CC959" s="6" t="s">
        <v>9</v>
      </c>
      <c r="CD959">
        <f t="shared" si="14"/>
        <v>8.5</v>
      </c>
    </row>
    <row r="960" spans="63:82">
      <c r="BK960" s="1">
        <v>42278</v>
      </c>
      <c r="BL960" t="s">
        <v>121</v>
      </c>
      <c r="BM960">
        <v>3</v>
      </c>
      <c r="BN960" t="s">
        <v>149</v>
      </c>
      <c r="BO960" s="4">
        <v>4077102.048</v>
      </c>
      <c r="BP960" s="4">
        <v>498384.29703577427</v>
      </c>
      <c r="BQ960" s="3">
        <v>0.12223983877966801</v>
      </c>
      <c r="BR960" s="7">
        <v>913.820613232921</v>
      </c>
      <c r="BS960" s="4">
        <v>111.70528443512963</v>
      </c>
      <c r="BT960">
        <v>4461.5999999999995</v>
      </c>
      <c r="BU960" t="s">
        <v>151</v>
      </c>
      <c r="BV960" t="s">
        <v>150</v>
      </c>
      <c r="BW960" t="s">
        <v>150</v>
      </c>
      <c r="BX960" s="2">
        <v>41150</v>
      </c>
      <c r="BY960" s="2">
        <v>48708</v>
      </c>
      <c r="BZ960" t="s">
        <v>24</v>
      </c>
      <c r="CA960" t="s">
        <v>65</v>
      </c>
      <c r="CB960" s="5" t="s">
        <v>65</v>
      </c>
      <c r="CC960" s="6" t="s">
        <v>9</v>
      </c>
      <c r="CD960">
        <f t="shared" si="14"/>
        <v>20.7</v>
      </c>
    </row>
    <row r="961" spans="63:82">
      <c r="BK961" s="1">
        <v>42278</v>
      </c>
      <c r="BL961" t="s">
        <v>121</v>
      </c>
      <c r="BM961">
        <v>3</v>
      </c>
      <c r="BN961" t="s">
        <v>226</v>
      </c>
      <c r="BO961" s="4">
        <v>696359.5199999999</v>
      </c>
      <c r="BP961" s="4">
        <v>136834.64567999999</v>
      </c>
      <c r="BQ961" s="3">
        <v>0.19650000000000001</v>
      </c>
      <c r="BR961" s="7">
        <v>531.40989010989006</v>
      </c>
      <c r="BS961" s="4">
        <v>104.4220434065934</v>
      </c>
      <c r="BT961">
        <v>1310.3999999999999</v>
      </c>
      <c r="BU961" t="s">
        <v>20</v>
      </c>
      <c r="BV961" t="s">
        <v>173</v>
      </c>
      <c r="BW961" t="s">
        <v>172</v>
      </c>
      <c r="BX961" s="2">
        <v>41241</v>
      </c>
      <c r="BY961" s="2">
        <v>45803</v>
      </c>
      <c r="BZ961" t="s">
        <v>39</v>
      </c>
      <c r="CA961" t="s">
        <v>83</v>
      </c>
      <c r="CB961" s="5" t="s">
        <v>83</v>
      </c>
      <c r="CC961" s="6" t="s">
        <v>9</v>
      </c>
      <c r="CD961">
        <f t="shared" si="14"/>
        <v>12.5</v>
      </c>
    </row>
    <row r="962" spans="63:82">
      <c r="BK962" s="1">
        <v>42278</v>
      </c>
      <c r="BL962" t="s">
        <v>121</v>
      </c>
      <c r="BM962">
        <v>3</v>
      </c>
      <c r="BN962" t="s">
        <v>175</v>
      </c>
      <c r="BO962" s="4">
        <v>1269237.5999999999</v>
      </c>
      <c r="BP962" s="4">
        <v>186831.77471999999</v>
      </c>
      <c r="BQ962" s="3">
        <v>0.1472</v>
      </c>
      <c r="BR962" s="7">
        <v>645.33129957291021</v>
      </c>
      <c r="BS962" s="4">
        <v>94.992767297132389</v>
      </c>
      <c r="BT962">
        <v>1966.8</v>
      </c>
      <c r="BU962" t="s">
        <v>20</v>
      </c>
      <c r="BV962" t="s">
        <v>173</v>
      </c>
      <c r="BW962" t="s">
        <v>172</v>
      </c>
      <c r="BX962" s="2">
        <v>41288</v>
      </c>
      <c r="BY962" s="2">
        <v>44694</v>
      </c>
      <c r="BZ962" t="s">
        <v>18</v>
      </c>
      <c r="CA962">
        <v>0</v>
      </c>
      <c r="CB962" s="5">
        <v>0</v>
      </c>
      <c r="CC962" s="6" t="s">
        <v>9</v>
      </c>
      <c r="CD962">
        <f t="shared" si="14"/>
        <v>9.3000000000000007</v>
      </c>
    </row>
    <row r="963" spans="63:82">
      <c r="BK963" s="1">
        <v>42309</v>
      </c>
      <c r="BL963" t="s">
        <v>121</v>
      </c>
      <c r="BM963">
        <v>3</v>
      </c>
      <c r="BN963" t="s">
        <v>242</v>
      </c>
      <c r="BO963" s="4">
        <v>909640.79999999993</v>
      </c>
      <c r="BP963" s="4">
        <v>189842.03495999999</v>
      </c>
      <c r="BQ963" s="3">
        <v>0.2087</v>
      </c>
      <c r="BR963" s="7">
        <v>398.9652631578947</v>
      </c>
      <c r="BS963" s="4">
        <v>83.26405042105263</v>
      </c>
      <c r="BT963">
        <v>2280</v>
      </c>
      <c r="BU963" t="s">
        <v>151</v>
      </c>
      <c r="BV963" t="s">
        <v>243</v>
      </c>
      <c r="BW963" t="s">
        <v>243</v>
      </c>
      <c r="BX963" s="2">
        <v>41282</v>
      </c>
      <c r="BY963" s="2">
        <v>45055</v>
      </c>
      <c r="BZ963" t="s">
        <v>14</v>
      </c>
      <c r="CA963" t="s">
        <v>37</v>
      </c>
      <c r="CB963" s="5" t="s">
        <v>37</v>
      </c>
      <c r="CC963" s="6" t="s">
        <v>9</v>
      </c>
      <c r="CD963">
        <f t="shared" si="14"/>
        <v>10.3</v>
      </c>
    </row>
    <row r="964" spans="63:82">
      <c r="BK964" s="1">
        <v>42309</v>
      </c>
      <c r="BL964" t="s">
        <v>121</v>
      </c>
      <c r="BM964">
        <v>3</v>
      </c>
      <c r="BN964" t="s">
        <v>124</v>
      </c>
      <c r="BO964" s="4">
        <v>464355.6</v>
      </c>
      <c r="BP964" s="4">
        <v>69003.242159999994</v>
      </c>
      <c r="BQ964" s="3">
        <v>0.14859999999999998</v>
      </c>
      <c r="BR964" s="7">
        <v>773.92599999999993</v>
      </c>
      <c r="BS964" s="4">
        <v>115.00540359999999</v>
      </c>
      <c r="BT964">
        <v>600</v>
      </c>
      <c r="BU964" t="s">
        <v>44</v>
      </c>
      <c r="BV964" t="s">
        <v>72</v>
      </c>
      <c r="BW964" t="s">
        <v>71</v>
      </c>
      <c r="BX964" s="2">
        <v>41267</v>
      </c>
      <c r="BY964" s="2">
        <v>44325</v>
      </c>
      <c r="BZ964" t="s">
        <v>18</v>
      </c>
      <c r="CA964" t="s">
        <v>42</v>
      </c>
      <c r="CB964" s="5" t="s">
        <v>42</v>
      </c>
      <c r="CC964" s="6" t="s">
        <v>9</v>
      </c>
      <c r="CD964">
        <f t="shared" si="14"/>
        <v>8.4</v>
      </c>
    </row>
    <row r="965" spans="63:82">
      <c r="BK965" s="1">
        <v>42309</v>
      </c>
      <c r="BL965" t="s">
        <v>121</v>
      </c>
      <c r="BM965">
        <v>3</v>
      </c>
      <c r="BN965" t="s">
        <v>125</v>
      </c>
      <c r="BO965" s="4">
        <v>758326.79999999993</v>
      </c>
      <c r="BP965" s="4">
        <v>74695.189799999993</v>
      </c>
      <c r="BQ965" s="3">
        <v>9.8500000000000004E-2</v>
      </c>
      <c r="BR965" s="7">
        <v>1624.521850899743</v>
      </c>
      <c r="BS965" s="4">
        <v>160.01540231362469</v>
      </c>
      <c r="BT965">
        <v>466.79999999999995</v>
      </c>
      <c r="BU965" t="s">
        <v>44</v>
      </c>
      <c r="BV965" t="s">
        <v>72</v>
      </c>
      <c r="BW965" t="s">
        <v>126</v>
      </c>
      <c r="BX965" s="2">
        <v>41257</v>
      </c>
      <c r="BY965" s="2">
        <v>44325</v>
      </c>
      <c r="BZ965" t="s">
        <v>24</v>
      </c>
      <c r="CA965" t="s">
        <v>42</v>
      </c>
      <c r="CB965" s="5" t="s">
        <v>42</v>
      </c>
      <c r="CC965" s="6" t="s">
        <v>9</v>
      </c>
      <c r="CD965">
        <f t="shared" si="14"/>
        <v>8.4</v>
      </c>
    </row>
    <row r="966" spans="63:82">
      <c r="BK966" s="1">
        <v>42309</v>
      </c>
      <c r="BL966" t="s">
        <v>121</v>
      </c>
      <c r="BM966">
        <v>3</v>
      </c>
      <c r="BN966" t="s">
        <v>127</v>
      </c>
      <c r="BO966" s="4">
        <v>2477572.7999999998</v>
      </c>
      <c r="BP966" s="4">
        <v>111243.01871999999</v>
      </c>
      <c r="BQ966" s="3">
        <v>4.4900000000000002E-2</v>
      </c>
      <c r="BR966" s="7">
        <v>2006.4567541302235</v>
      </c>
      <c r="BS966" s="4">
        <v>90.089908260447032</v>
      </c>
      <c r="BT966">
        <v>1234.8</v>
      </c>
      <c r="BU966" t="s">
        <v>44</v>
      </c>
      <c r="BV966" t="s">
        <v>72</v>
      </c>
      <c r="BW966" t="s">
        <v>71</v>
      </c>
      <c r="BX966" s="2">
        <v>41241</v>
      </c>
      <c r="BY966" s="2">
        <v>45055</v>
      </c>
      <c r="BZ966" t="s">
        <v>14</v>
      </c>
      <c r="CA966" t="s">
        <v>37</v>
      </c>
      <c r="CB966" s="5" t="s">
        <v>37</v>
      </c>
      <c r="CC966" s="6" t="s">
        <v>9</v>
      </c>
      <c r="CD966">
        <f t="shared" si="14"/>
        <v>10.4</v>
      </c>
    </row>
    <row r="967" spans="63:82">
      <c r="BK967" s="1">
        <v>42309</v>
      </c>
      <c r="BL967" t="s">
        <v>121</v>
      </c>
      <c r="BM967">
        <v>3</v>
      </c>
      <c r="BN967" t="s">
        <v>147</v>
      </c>
      <c r="BO967" s="4">
        <v>941914.848</v>
      </c>
      <c r="BP967" s="4">
        <v>88257.421257600014</v>
      </c>
      <c r="BQ967" s="3">
        <v>9.3700000000000019E-2</v>
      </c>
      <c r="BR967" s="7">
        <v>1161.1376331360948</v>
      </c>
      <c r="BS967" s="4">
        <v>108.79859622485209</v>
      </c>
      <c r="BT967">
        <v>811.19999999999993</v>
      </c>
      <c r="BU967" t="s">
        <v>44</v>
      </c>
      <c r="BV967" t="s">
        <v>72</v>
      </c>
      <c r="BW967" t="s">
        <v>71</v>
      </c>
      <c r="BX967" s="2">
        <v>41240</v>
      </c>
      <c r="BY967" s="2">
        <v>44325</v>
      </c>
      <c r="BZ967" t="s">
        <v>18</v>
      </c>
      <c r="CA967" t="s">
        <v>42</v>
      </c>
      <c r="CB967" s="5" t="s">
        <v>42</v>
      </c>
      <c r="CC967" s="6" t="s">
        <v>9</v>
      </c>
      <c r="CD967">
        <f t="shared" si="14"/>
        <v>8.5</v>
      </c>
    </row>
    <row r="968" spans="63:82">
      <c r="BK968" s="1">
        <v>42309</v>
      </c>
      <c r="BL968" t="s">
        <v>121</v>
      </c>
      <c r="BM968">
        <v>3</v>
      </c>
      <c r="BN968" t="s">
        <v>149</v>
      </c>
      <c r="BO968" s="4">
        <v>3290955.9599999995</v>
      </c>
      <c r="BP968" s="4">
        <v>408407.45722880191</v>
      </c>
      <c r="BQ968" s="3">
        <v>0.12409994609250316</v>
      </c>
      <c r="BR968" s="7">
        <v>737.61788596019358</v>
      </c>
      <c r="BS968" s="4">
        <v>91.538339884526167</v>
      </c>
      <c r="BT968">
        <v>4461.5999999999995</v>
      </c>
      <c r="BU968" t="s">
        <v>151</v>
      </c>
      <c r="BV968" t="s">
        <v>150</v>
      </c>
      <c r="BW968" t="s">
        <v>150</v>
      </c>
      <c r="BX968" s="2">
        <v>41150</v>
      </c>
      <c r="BY968" s="2">
        <v>48708</v>
      </c>
      <c r="BZ968" t="s">
        <v>24</v>
      </c>
      <c r="CA968" t="s">
        <v>65</v>
      </c>
      <c r="CB968" s="5" t="s">
        <v>65</v>
      </c>
      <c r="CC968" s="6" t="s">
        <v>9</v>
      </c>
      <c r="CD968">
        <f t="shared" si="14"/>
        <v>20.7</v>
      </c>
    </row>
    <row r="969" spans="63:82">
      <c r="BK969" s="1">
        <v>42309</v>
      </c>
      <c r="BL969" t="s">
        <v>121</v>
      </c>
      <c r="BM969">
        <v>3</v>
      </c>
      <c r="BN969" t="s">
        <v>226</v>
      </c>
      <c r="BO969" s="4">
        <v>620737.19999999995</v>
      </c>
      <c r="BP969" s="4">
        <v>126195.87276</v>
      </c>
      <c r="BQ969" s="3">
        <v>0.20330000000000001</v>
      </c>
      <c r="BR969" s="7">
        <v>473.70054945054949</v>
      </c>
      <c r="BS969" s="4">
        <v>96.303321703296717</v>
      </c>
      <c r="BT969">
        <v>1310.3999999999999</v>
      </c>
      <c r="BU969" t="s">
        <v>20</v>
      </c>
      <c r="BV969" t="s">
        <v>173</v>
      </c>
      <c r="BW969" t="s">
        <v>172</v>
      </c>
      <c r="BX969" s="2">
        <v>41241</v>
      </c>
      <c r="BY969" s="2">
        <v>45803</v>
      </c>
      <c r="BZ969" t="s">
        <v>39</v>
      </c>
      <c r="CA969" t="s">
        <v>83</v>
      </c>
      <c r="CB969" s="5" t="s">
        <v>83</v>
      </c>
      <c r="CC969" s="6" t="s">
        <v>9</v>
      </c>
      <c r="CD969">
        <f t="shared" si="14"/>
        <v>12.5</v>
      </c>
    </row>
    <row r="970" spans="63:82">
      <c r="BK970" s="1">
        <v>42309</v>
      </c>
      <c r="BL970" t="s">
        <v>121</v>
      </c>
      <c r="BM970">
        <v>3</v>
      </c>
      <c r="BN970" t="s">
        <v>175</v>
      </c>
      <c r="BO970" s="4">
        <v>959892</v>
      </c>
      <c r="BP970" s="4">
        <v>186890.97239999997</v>
      </c>
      <c r="BQ970" s="3">
        <v>0.19469999999999996</v>
      </c>
      <c r="BR970" s="7">
        <v>488.04758999389873</v>
      </c>
      <c r="BS970" s="4">
        <v>95.022865771812064</v>
      </c>
      <c r="BT970">
        <v>1966.8</v>
      </c>
      <c r="BU970" t="s">
        <v>20</v>
      </c>
      <c r="BV970" t="s">
        <v>173</v>
      </c>
      <c r="BW970" t="s">
        <v>172</v>
      </c>
      <c r="BX970" s="2">
        <v>41288</v>
      </c>
      <c r="BY970" s="2">
        <v>44694</v>
      </c>
      <c r="BZ970" t="s">
        <v>18</v>
      </c>
      <c r="CA970">
        <v>0</v>
      </c>
      <c r="CB970" s="5">
        <v>0</v>
      </c>
      <c r="CC970" s="6" t="s">
        <v>9</v>
      </c>
      <c r="CD970">
        <f t="shared" si="14"/>
        <v>9.3000000000000007</v>
      </c>
    </row>
    <row r="971" spans="63:82">
      <c r="BK971" s="1">
        <v>42339</v>
      </c>
      <c r="BL971" t="s">
        <v>121</v>
      </c>
      <c r="BM971">
        <v>3</v>
      </c>
      <c r="BN971" t="s">
        <v>242</v>
      </c>
      <c r="BO971" s="4">
        <v>1253916</v>
      </c>
      <c r="BP971" s="4">
        <v>189842.8824</v>
      </c>
      <c r="BQ971" s="3">
        <v>0.15140000000000001</v>
      </c>
      <c r="BR971" s="7">
        <v>549.96315789473681</v>
      </c>
      <c r="BS971" s="4">
        <v>83.264422105263165</v>
      </c>
      <c r="BT971">
        <v>2280</v>
      </c>
      <c r="BU971" t="s">
        <v>151</v>
      </c>
      <c r="BV971" t="s">
        <v>243</v>
      </c>
      <c r="BW971" t="s">
        <v>243</v>
      </c>
      <c r="BX971" s="2">
        <v>41282</v>
      </c>
      <c r="BY971" s="2">
        <v>45055</v>
      </c>
      <c r="BZ971" t="s">
        <v>14</v>
      </c>
      <c r="CA971">
        <v>0</v>
      </c>
      <c r="CB971" s="5">
        <v>0</v>
      </c>
      <c r="CC971" s="6" t="s">
        <v>9</v>
      </c>
      <c r="CD971">
        <f t="shared" si="14"/>
        <v>10.3</v>
      </c>
    </row>
    <row r="972" spans="63:82">
      <c r="BK972" s="1">
        <v>42339</v>
      </c>
      <c r="BL972" t="s">
        <v>121</v>
      </c>
      <c r="BM972">
        <v>3</v>
      </c>
      <c r="BN972" t="s">
        <v>124</v>
      </c>
      <c r="BO972" s="4">
        <v>510398.39999999997</v>
      </c>
      <c r="BP972" s="4">
        <v>69005.863679999995</v>
      </c>
      <c r="BQ972" s="3">
        <v>0.13519999999999999</v>
      </c>
      <c r="BR972" s="7">
        <v>850.66399999999999</v>
      </c>
      <c r="BS972" s="4">
        <v>115.00977279999999</v>
      </c>
      <c r="BT972">
        <v>600</v>
      </c>
      <c r="BU972" t="s">
        <v>44</v>
      </c>
      <c r="BV972" t="s">
        <v>72</v>
      </c>
      <c r="BW972" t="s">
        <v>71</v>
      </c>
      <c r="BX972" s="2">
        <v>41267</v>
      </c>
      <c r="BY972" s="2">
        <v>44325</v>
      </c>
      <c r="BZ972" t="s">
        <v>18</v>
      </c>
      <c r="CA972">
        <v>0.08</v>
      </c>
      <c r="CB972" s="5">
        <v>0.08</v>
      </c>
      <c r="CC972" s="6" t="s">
        <v>9</v>
      </c>
      <c r="CD972">
        <f t="shared" si="14"/>
        <v>8.4</v>
      </c>
    </row>
    <row r="973" spans="63:82">
      <c r="BK973" s="1">
        <v>42339</v>
      </c>
      <c r="BL973" t="s">
        <v>121</v>
      </c>
      <c r="BM973">
        <v>3</v>
      </c>
      <c r="BN973" t="s">
        <v>125</v>
      </c>
      <c r="BO973" s="4">
        <v>826446</v>
      </c>
      <c r="BP973" s="4">
        <v>80082.617400000003</v>
      </c>
      <c r="BQ973" s="3">
        <v>9.69E-2</v>
      </c>
      <c r="BR973" s="7">
        <v>1770.4498714652957</v>
      </c>
      <c r="BS973" s="4">
        <v>171.55659254498718</v>
      </c>
      <c r="BT973">
        <v>466.79999999999995</v>
      </c>
      <c r="BU973" t="s">
        <v>44</v>
      </c>
      <c r="BV973" t="s">
        <v>72</v>
      </c>
      <c r="BW973" t="s">
        <v>126</v>
      </c>
      <c r="BX973" s="2">
        <v>41257</v>
      </c>
      <c r="BY973" s="2">
        <v>44325</v>
      </c>
      <c r="BZ973" t="s">
        <v>24</v>
      </c>
      <c r="CA973">
        <v>0.08</v>
      </c>
      <c r="CB973" s="5">
        <v>0.08</v>
      </c>
      <c r="CC973" s="6" t="s">
        <v>9</v>
      </c>
      <c r="CD973">
        <f t="shared" si="14"/>
        <v>8.4</v>
      </c>
    </row>
    <row r="974" spans="63:82">
      <c r="BK974" s="1">
        <v>42339</v>
      </c>
      <c r="BL974" t="s">
        <v>121</v>
      </c>
      <c r="BM974">
        <v>3</v>
      </c>
      <c r="BN974" t="s">
        <v>127</v>
      </c>
      <c r="BO974" s="4">
        <v>2610606</v>
      </c>
      <c r="BP974" s="4">
        <v>111211.81559999999</v>
      </c>
      <c r="BQ974" s="3">
        <v>4.2599999999999992E-2</v>
      </c>
      <c r="BR974" s="7">
        <v>2114.1933916423714</v>
      </c>
      <c r="BS974" s="4">
        <v>90.064638483965012</v>
      </c>
      <c r="BT974">
        <v>1234.8</v>
      </c>
      <c r="BU974" t="s">
        <v>44</v>
      </c>
      <c r="BV974" t="s">
        <v>72</v>
      </c>
      <c r="BW974" t="s">
        <v>71</v>
      </c>
      <c r="BX974" s="2">
        <v>41241</v>
      </c>
      <c r="BY974" s="2">
        <v>45055</v>
      </c>
      <c r="BZ974" t="s">
        <v>14</v>
      </c>
      <c r="CA974">
        <v>0</v>
      </c>
      <c r="CB974" s="5">
        <v>0</v>
      </c>
      <c r="CC974" s="6" t="s">
        <v>9</v>
      </c>
      <c r="CD974">
        <f t="shared" si="14"/>
        <v>10.4</v>
      </c>
    </row>
    <row r="975" spans="63:82">
      <c r="BK975" s="1">
        <v>42339</v>
      </c>
      <c r="BL975" t="s">
        <v>121</v>
      </c>
      <c r="BM975">
        <v>3</v>
      </c>
      <c r="BN975" t="s">
        <v>147</v>
      </c>
      <c r="BO975" s="4">
        <v>1033101.06</v>
      </c>
      <c r="BP975" s="4">
        <v>88226.830524000005</v>
      </c>
      <c r="BQ975" s="3">
        <v>8.5400000000000004E-2</v>
      </c>
      <c r="BR975" s="7">
        <v>1273.5466715976333</v>
      </c>
      <c r="BS975" s="4">
        <v>108.76088575443788</v>
      </c>
      <c r="BT975">
        <v>811.19999999999993</v>
      </c>
      <c r="BU975" t="s">
        <v>44</v>
      </c>
      <c r="BV975" t="s">
        <v>72</v>
      </c>
      <c r="BW975" t="s">
        <v>71</v>
      </c>
      <c r="BX975" s="2">
        <v>41240</v>
      </c>
      <c r="BY975" s="2">
        <v>44325</v>
      </c>
      <c r="BZ975" t="s">
        <v>18</v>
      </c>
      <c r="CA975">
        <v>0.08</v>
      </c>
      <c r="CB975" s="5">
        <v>0.08</v>
      </c>
      <c r="CC975" s="6" t="s">
        <v>9</v>
      </c>
      <c r="CD975">
        <f t="shared" si="14"/>
        <v>8.5</v>
      </c>
    </row>
    <row r="976" spans="63:82">
      <c r="BK976" s="1">
        <v>42339</v>
      </c>
      <c r="BL976" t="s">
        <v>121</v>
      </c>
      <c r="BM976">
        <v>3</v>
      </c>
      <c r="BN976" t="s">
        <v>149</v>
      </c>
      <c r="BO976" s="4">
        <v>4118013.0719999997</v>
      </c>
      <c r="BP976" s="4">
        <v>503066.68967115827</v>
      </c>
      <c r="BQ976" s="3">
        <v>0.12216248002992214</v>
      </c>
      <c r="BR976" s="7">
        <v>922.99019903173757</v>
      </c>
      <c r="BS976" s="4">
        <v>112.75477175702849</v>
      </c>
      <c r="BT976">
        <v>4461.5999999999995</v>
      </c>
      <c r="BU976" t="s">
        <v>151</v>
      </c>
      <c r="BV976" t="s">
        <v>150</v>
      </c>
      <c r="BW976" t="s">
        <v>150</v>
      </c>
      <c r="BX976" s="2">
        <v>41150</v>
      </c>
      <c r="BY976" s="2">
        <v>48708</v>
      </c>
      <c r="BZ976" t="s">
        <v>24</v>
      </c>
      <c r="CA976">
        <v>0.12</v>
      </c>
      <c r="CB976" s="5">
        <v>0.12</v>
      </c>
      <c r="CC976" s="6" t="s">
        <v>9</v>
      </c>
      <c r="CD976">
        <f t="shared" si="14"/>
        <v>20.7</v>
      </c>
    </row>
    <row r="977" spans="63:82">
      <c r="BK977" s="1">
        <v>42339</v>
      </c>
      <c r="BL977" t="s">
        <v>121</v>
      </c>
      <c r="BM977">
        <v>3</v>
      </c>
      <c r="BN977" t="s">
        <v>226</v>
      </c>
      <c r="BO977" s="4">
        <v>614226.96</v>
      </c>
      <c r="BP977" s="4">
        <v>125302.29984000001</v>
      </c>
      <c r="BQ977" s="3">
        <v>0.20400000000000001</v>
      </c>
      <c r="BR977" s="7">
        <v>468.73241758241761</v>
      </c>
      <c r="BS977" s="4">
        <v>95.6214131868132</v>
      </c>
      <c r="BT977">
        <v>1310.3999999999999</v>
      </c>
      <c r="BU977" t="s">
        <v>20</v>
      </c>
      <c r="BV977" t="s">
        <v>173</v>
      </c>
      <c r="BW977" t="s">
        <v>172</v>
      </c>
      <c r="BX977" s="2">
        <v>41241</v>
      </c>
      <c r="BY977" s="2">
        <v>45803</v>
      </c>
      <c r="BZ977" t="s">
        <v>39</v>
      </c>
      <c r="CA977">
        <v>0.14000000000000001</v>
      </c>
      <c r="CB977" s="5">
        <v>0.14000000000000001</v>
      </c>
      <c r="CC977" s="6" t="s">
        <v>9</v>
      </c>
      <c r="CD977">
        <f t="shared" si="14"/>
        <v>12.5</v>
      </c>
    </row>
    <row r="978" spans="63:82">
      <c r="BK978" s="1">
        <v>42339</v>
      </c>
      <c r="BL978" t="s">
        <v>121</v>
      </c>
      <c r="BM978">
        <v>3</v>
      </c>
      <c r="BN978" t="s">
        <v>175</v>
      </c>
      <c r="BO978" s="4">
        <v>1161662.3999999999</v>
      </c>
      <c r="BP978" s="4">
        <v>186795.31392000002</v>
      </c>
      <c r="BQ978" s="3">
        <v>0.16080000000000003</v>
      </c>
      <c r="BR978" s="7">
        <v>590.63575350823669</v>
      </c>
      <c r="BS978" s="4">
        <v>94.97422916412448</v>
      </c>
      <c r="BT978">
        <v>1966.8</v>
      </c>
      <c r="BU978" t="s">
        <v>20</v>
      </c>
      <c r="BV978" t="s">
        <v>173</v>
      </c>
      <c r="BW978" t="s">
        <v>172</v>
      </c>
      <c r="BX978" s="2">
        <v>41288</v>
      </c>
      <c r="BY978" s="2">
        <v>44694</v>
      </c>
      <c r="BZ978" t="s">
        <v>18</v>
      </c>
      <c r="CA978">
        <v>0</v>
      </c>
      <c r="CB978" s="5">
        <v>0</v>
      </c>
      <c r="CC978" s="6" t="s">
        <v>9</v>
      </c>
      <c r="CD978">
        <f t="shared" ref="CD978:CD1041" si="15">ROUND(INT(BY978-BX978)/365,1)</f>
        <v>9.3000000000000007</v>
      </c>
    </row>
    <row r="979" spans="63:82">
      <c r="BK979" s="1">
        <v>42370</v>
      </c>
      <c r="BL979" t="s">
        <v>121</v>
      </c>
      <c r="BM979">
        <v>3</v>
      </c>
      <c r="BN979" t="s">
        <v>242</v>
      </c>
      <c r="BO979" s="4">
        <v>1122991.2</v>
      </c>
      <c r="BP979" s="4">
        <v>189785.51279999997</v>
      </c>
      <c r="BQ979" s="3">
        <v>0.16899999999999998</v>
      </c>
      <c r="BR979" s="7">
        <v>492.53999999999996</v>
      </c>
      <c r="BS979" s="4">
        <v>83.239259999999987</v>
      </c>
      <c r="BT979">
        <v>2280</v>
      </c>
      <c r="BU979" t="s">
        <v>151</v>
      </c>
      <c r="BV979" t="s">
        <v>243</v>
      </c>
      <c r="BW979" t="s">
        <v>243</v>
      </c>
      <c r="BX979" s="2">
        <v>41282</v>
      </c>
      <c r="BY979" s="2">
        <v>45055</v>
      </c>
      <c r="BZ979" t="s">
        <v>14</v>
      </c>
      <c r="CA979" t="s">
        <v>37</v>
      </c>
      <c r="CB979" s="5" t="s">
        <v>37</v>
      </c>
      <c r="CC979" s="6" t="s">
        <v>9</v>
      </c>
      <c r="CD979">
        <f t="shared" si="15"/>
        <v>10.3</v>
      </c>
    </row>
    <row r="980" spans="63:82">
      <c r="BK980" s="1">
        <v>42370</v>
      </c>
      <c r="BL980" t="s">
        <v>121</v>
      </c>
      <c r="BM980">
        <v>3</v>
      </c>
      <c r="BN980" t="s">
        <v>124</v>
      </c>
      <c r="BO980" s="4">
        <v>561049.19999999995</v>
      </c>
      <c r="BP980" s="4">
        <v>69009.051600000006</v>
      </c>
      <c r="BQ980" s="3">
        <v>0.12300000000000003</v>
      </c>
      <c r="BR980" s="7">
        <v>935.08199999999988</v>
      </c>
      <c r="BS980" s="4">
        <v>115.01508600000001</v>
      </c>
      <c r="BT980">
        <v>600</v>
      </c>
      <c r="BU980" t="s">
        <v>44</v>
      </c>
      <c r="BV980" t="s">
        <v>72</v>
      </c>
      <c r="BW980" t="s">
        <v>71</v>
      </c>
      <c r="BX980" s="2">
        <v>41267</v>
      </c>
      <c r="BY980" s="2">
        <v>44325</v>
      </c>
      <c r="BZ980" t="s">
        <v>18</v>
      </c>
      <c r="CA980" t="s">
        <v>42</v>
      </c>
      <c r="CB980" s="5" t="s">
        <v>42</v>
      </c>
      <c r="CC980" s="6" t="s">
        <v>9</v>
      </c>
      <c r="CD980">
        <f t="shared" si="15"/>
        <v>8.4</v>
      </c>
    </row>
    <row r="981" spans="63:82">
      <c r="BK981" s="1">
        <v>42370</v>
      </c>
      <c r="BL981" t="s">
        <v>121</v>
      </c>
      <c r="BM981">
        <v>3</v>
      </c>
      <c r="BN981" t="s">
        <v>125</v>
      </c>
      <c r="BO981" s="4">
        <v>901990.79999999993</v>
      </c>
      <c r="BP981" s="4">
        <v>86140.121400000004</v>
      </c>
      <c r="BQ981" s="3">
        <v>9.5500000000000015E-2</v>
      </c>
      <c r="BR981" s="7">
        <v>1932.2853470437019</v>
      </c>
      <c r="BS981" s="4">
        <v>184.53325064267355</v>
      </c>
      <c r="BT981">
        <v>466.79999999999995</v>
      </c>
      <c r="BU981" t="s">
        <v>44</v>
      </c>
      <c r="BV981" t="s">
        <v>72</v>
      </c>
      <c r="BW981" t="s">
        <v>126</v>
      </c>
      <c r="BX981" s="2">
        <v>41257</v>
      </c>
      <c r="BY981" s="2">
        <v>44325</v>
      </c>
      <c r="BZ981" t="s">
        <v>24</v>
      </c>
      <c r="CA981" t="s">
        <v>42</v>
      </c>
      <c r="CB981" s="5" t="s">
        <v>42</v>
      </c>
      <c r="CC981" s="6" t="s">
        <v>9</v>
      </c>
      <c r="CD981">
        <f t="shared" si="15"/>
        <v>8.4</v>
      </c>
    </row>
    <row r="982" spans="63:82">
      <c r="BK982" s="1">
        <v>42370</v>
      </c>
      <c r="BL982" t="s">
        <v>121</v>
      </c>
      <c r="BM982">
        <v>3</v>
      </c>
      <c r="BN982" t="s">
        <v>127</v>
      </c>
      <c r="BO982" s="4">
        <v>2711808</v>
      </c>
      <c r="BP982" s="4">
        <v>111184.12799999998</v>
      </c>
      <c r="BQ982" s="3">
        <v>4.0999999999999995E-2</v>
      </c>
      <c r="BR982" s="7">
        <v>2196.1516034985425</v>
      </c>
      <c r="BS982" s="4">
        <v>90.042215743440224</v>
      </c>
      <c r="BT982">
        <v>1234.8</v>
      </c>
      <c r="BU982" t="s">
        <v>44</v>
      </c>
      <c r="BV982" t="s">
        <v>72</v>
      </c>
      <c r="BW982" t="s">
        <v>71</v>
      </c>
      <c r="BX982" s="2">
        <v>41241</v>
      </c>
      <c r="BY982" s="2">
        <v>45055</v>
      </c>
      <c r="BZ982" t="s">
        <v>14</v>
      </c>
      <c r="CA982" t="s">
        <v>37</v>
      </c>
      <c r="CB982" s="5" t="s">
        <v>37</v>
      </c>
      <c r="CC982" s="6" t="s">
        <v>9</v>
      </c>
      <c r="CD982">
        <f t="shared" si="15"/>
        <v>10.4</v>
      </c>
    </row>
    <row r="983" spans="63:82">
      <c r="BK983" s="1">
        <v>42370</v>
      </c>
      <c r="BL983" t="s">
        <v>121</v>
      </c>
      <c r="BM983">
        <v>3</v>
      </c>
      <c r="BN983" t="s">
        <v>147</v>
      </c>
      <c r="BO983" s="4">
        <v>965130.43199999991</v>
      </c>
      <c r="BP983" s="4">
        <v>88212.921484800012</v>
      </c>
      <c r="BQ983" s="3">
        <v>9.1400000000000023E-2</v>
      </c>
      <c r="BR983" s="7">
        <v>1189.7564497041419</v>
      </c>
      <c r="BS983" s="4">
        <v>108.7437395029586</v>
      </c>
      <c r="BT983">
        <v>811.19999999999993</v>
      </c>
      <c r="BU983" t="s">
        <v>44</v>
      </c>
      <c r="BV983" t="s">
        <v>72</v>
      </c>
      <c r="BW983" t="s">
        <v>71</v>
      </c>
      <c r="BX983" s="2">
        <v>41240</v>
      </c>
      <c r="BY983" s="2">
        <v>44325</v>
      </c>
      <c r="BZ983" t="s">
        <v>18</v>
      </c>
      <c r="CA983" t="s">
        <v>42</v>
      </c>
      <c r="CB983" s="5" t="s">
        <v>42</v>
      </c>
      <c r="CC983" s="6" t="s">
        <v>9</v>
      </c>
      <c r="CD983">
        <f t="shared" si="15"/>
        <v>8.5</v>
      </c>
    </row>
    <row r="984" spans="63:82">
      <c r="BK984" s="1">
        <v>42370</v>
      </c>
      <c r="BL984" t="s">
        <v>121</v>
      </c>
      <c r="BM984">
        <v>3</v>
      </c>
      <c r="BN984" t="s">
        <v>149</v>
      </c>
      <c r="BO984" s="4">
        <v>3861365.6639999999</v>
      </c>
      <c r="BP984" s="4">
        <v>473692.60377417348</v>
      </c>
      <c r="BQ984" s="3">
        <v>0.12267488888464242</v>
      </c>
      <c r="BR984" s="7">
        <v>865.46657342657352</v>
      </c>
      <c r="BS984" s="4">
        <v>106.17101572847713</v>
      </c>
      <c r="BT984">
        <v>4461.5999999999995</v>
      </c>
      <c r="BU984" t="s">
        <v>151</v>
      </c>
      <c r="BV984" t="s">
        <v>150</v>
      </c>
      <c r="BW984" t="s">
        <v>150</v>
      </c>
      <c r="BX984" s="2">
        <v>41150</v>
      </c>
      <c r="BY984" s="2">
        <v>48708</v>
      </c>
      <c r="BZ984" t="s">
        <v>24</v>
      </c>
      <c r="CA984" t="s">
        <v>65</v>
      </c>
      <c r="CB984" s="5" t="s">
        <v>65</v>
      </c>
      <c r="CC984" s="6" t="s">
        <v>9</v>
      </c>
      <c r="CD984">
        <f t="shared" si="15"/>
        <v>20.7</v>
      </c>
    </row>
    <row r="985" spans="63:82">
      <c r="BK985" s="1">
        <v>42370</v>
      </c>
      <c r="BL985" t="s">
        <v>121</v>
      </c>
      <c r="BM985">
        <v>3</v>
      </c>
      <c r="BN985" t="s">
        <v>226</v>
      </c>
      <c r="BO985" s="4">
        <v>519475.55999999994</v>
      </c>
      <c r="BP985" s="4">
        <v>112050.87829199999</v>
      </c>
      <c r="BQ985" s="3">
        <v>0.2157</v>
      </c>
      <c r="BR985" s="7">
        <v>396.42518315018316</v>
      </c>
      <c r="BS985" s="4">
        <v>85.508912005494508</v>
      </c>
      <c r="BT985">
        <v>1310.3999999999999</v>
      </c>
      <c r="BU985" t="s">
        <v>20</v>
      </c>
      <c r="BV985" t="s">
        <v>173</v>
      </c>
      <c r="BW985" t="s">
        <v>172</v>
      </c>
      <c r="BX985" s="2">
        <v>41241</v>
      </c>
      <c r="BY985" s="2">
        <v>45803</v>
      </c>
      <c r="BZ985" t="s">
        <v>39</v>
      </c>
      <c r="CA985" t="s">
        <v>83</v>
      </c>
      <c r="CB985" s="5" t="s">
        <v>83</v>
      </c>
      <c r="CC985" s="6" t="s">
        <v>9</v>
      </c>
      <c r="CD985">
        <f t="shared" si="15"/>
        <v>12.5</v>
      </c>
    </row>
    <row r="986" spans="63:82">
      <c r="BK986" s="1">
        <v>42370</v>
      </c>
      <c r="BL986" t="s">
        <v>121</v>
      </c>
      <c r="BM986">
        <v>3</v>
      </c>
      <c r="BN986" t="s">
        <v>175</v>
      </c>
      <c r="BO986" s="4">
        <v>1372562.4</v>
      </c>
      <c r="BP986" s="4">
        <v>186805.74263999998</v>
      </c>
      <c r="BQ986" s="3">
        <v>0.1361</v>
      </c>
      <c r="BR986" s="7">
        <v>697.86577181208054</v>
      </c>
      <c r="BS986" s="4">
        <v>94.979531543624148</v>
      </c>
      <c r="BT986">
        <v>1966.8</v>
      </c>
      <c r="BU986" t="s">
        <v>20</v>
      </c>
      <c r="BV986" t="s">
        <v>173</v>
      </c>
      <c r="BW986" t="s">
        <v>172</v>
      </c>
      <c r="BX986" s="2">
        <v>41288</v>
      </c>
      <c r="BY986" s="2">
        <v>44694</v>
      </c>
      <c r="BZ986" t="s">
        <v>18</v>
      </c>
      <c r="CA986">
        <v>0</v>
      </c>
      <c r="CB986" s="5">
        <v>0</v>
      </c>
      <c r="CC986" s="6" t="s">
        <v>9</v>
      </c>
      <c r="CD986">
        <f t="shared" si="15"/>
        <v>9.3000000000000007</v>
      </c>
    </row>
    <row r="987" spans="63:82">
      <c r="BK987" s="1">
        <v>42401</v>
      </c>
      <c r="BL987" t="s">
        <v>121</v>
      </c>
      <c r="BM987">
        <v>3</v>
      </c>
      <c r="BN987" t="s">
        <v>242</v>
      </c>
      <c r="BO987" s="4">
        <v>804027.6</v>
      </c>
      <c r="BP987" s="4">
        <v>189830.91636</v>
      </c>
      <c r="BQ987" s="3">
        <v>0.2361</v>
      </c>
      <c r="BR987" s="7">
        <v>352.64368421052632</v>
      </c>
      <c r="BS987" s="4">
        <v>83.25917384210527</v>
      </c>
      <c r="BT987">
        <v>2280</v>
      </c>
      <c r="BU987" t="s">
        <v>151</v>
      </c>
      <c r="BV987" t="s">
        <v>243</v>
      </c>
      <c r="BW987" t="s">
        <v>243</v>
      </c>
      <c r="BX987" s="2">
        <v>41282</v>
      </c>
      <c r="BY987" s="2">
        <v>45055</v>
      </c>
      <c r="BZ987" t="s">
        <v>14</v>
      </c>
      <c r="CA987" t="s">
        <v>37</v>
      </c>
      <c r="CB987" s="5" t="s">
        <v>37</v>
      </c>
      <c r="CC987" s="6" t="s">
        <v>9</v>
      </c>
      <c r="CD987">
        <f t="shared" si="15"/>
        <v>10.3</v>
      </c>
    </row>
    <row r="988" spans="63:82">
      <c r="BK988" s="1">
        <v>42401</v>
      </c>
      <c r="BL988" t="s">
        <v>121</v>
      </c>
      <c r="BM988">
        <v>3</v>
      </c>
      <c r="BN988" t="s">
        <v>124</v>
      </c>
      <c r="BO988" s="4">
        <v>537692.4</v>
      </c>
      <c r="BP988" s="4">
        <v>68985.93492</v>
      </c>
      <c r="BQ988" s="3">
        <v>0.1283</v>
      </c>
      <c r="BR988" s="7">
        <v>896.154</v>
      </c>
      <c r="BS988" s="4">
        <v>114.9765582</v>
      </c>
      <c r="BT988">
        <v>600</v>
      </c>
      <c r="BU988" t="s">
        <v>44</v>
      </c>
      <c r="BV988" t="s">
        <v>72</v>
      </c>
      <c r="BW988" t="s">
        <v>71</v>
      </c>
      <c r="BX988" s="2">
        <v>41267</v>
      </c>
      <c r="BY988" s="2">
        <v>44325</v>
      </c>
      <c r="BZ988" t="s">
        <v>18</v>
      </c>
      <c r="CA988" t="s">
        <v>42</v>
      </c>
      <c r="CB988" s="5" t="s">
        <v>42</v>
      </c>
      <c r="CC988" s="6" t="s">
        <v>9</v>
      </c>
      <c r="CD988">
        <f t="shared" si="15"/>
        <v>8.4</v>
      </c>
    </row>
    <row r="989" spans="63:82">
      <c r="BK989" s="1">
        <v>42401</v>
      </c>
      <c r="BL989" t="s">
        <v>121</v>
      </c>
      <c r="BM989">
        <v>3</v>
      </c>
      <c r="BN989" t="s">
        <v>125</v>
      </c>
      <c r="BO989" s="4">
        <v>811186.79999999993</v>
      </c>
      <c r="BP989" s="4">
        <v>78928.47563999999</v>
      </c>
      <c r="BQ989" s="3">
        <v>9.7299999999999998E-2</v>
      </c>
      <c r="BR989" s="7">
        <v>1737.7609254498716</v>
      </c>
      <c r="BS989" s="4">
        <v>169.0841380462725</v>
      </c>
      <c r="BT989">
        <v>466.79999999999995</v>
      </c>
      <c r="BU989" t="s">
        <v>44</v>
      </c>
      <c r="BV989" t="s">
        <v>72</v>
      </c>
      <c r="BW989" t="s">
        <v>126</v>
      </c>
      <c r="BX989" s="2">
        <v>41257</v>
      </c>
      <c r="BY989" s="2">
        <v>44325</v>
      </c>
      <c r="BZ989" t="s">
        <v>24</v>
      </c>
      <c r="CA989" t="s">
        <v>42</v>
      </c>
      <c r="CB989" s="5" t="s">
        <v>42</v>
      </c>
      <c r="CC989" s="6" t="s">
        <v>9</v>
      </c>
      <c r="CD989">
        <f t="shared" si="15"/>
        <v>8.4</v>
      </c>
    </row>
    <row r="990" spans="63:82">
      <c r="BK990" s="1">
        <v>42401</v>
      </c>
      <c r="BL990" t="s">
        <v>121</v>
      </c>
      <c r="BM990">
        <v>3</v>
      </c>
      <c r="BN990" t="s">
        <v>127</v>
      </c>
      <c r="BO990" s="4">
        <v>2923226.4</v>
      </c>
      <c r="BP990" s="4">
        <v>111082.60320000001</v>
      </c>
      <c r="BQ990" s="3">
        <v>3.8000000000000006E-2</v>
      </c>
      <c r="BR990" s="7">
        <v>2367.3683187560737</v>
      </c>
      <c r="BS990" s="4">
        <v>89.959996112730821</v>
      </c>
      <c r="BT990">
        <v>1234.8</v>
      </c>
      <c r="BU990" t="s">
        <v>44</v>
      </c>
      <c r="BV990" t="s">
        <v>72</v>
      </c>
      <c r="BW990" t="s">
        <v>71</v>
      </c>
      <c r="BX990" s="2">
        <v>41241</v>
      </c>
      <c r="BY990" s="2">
        <v>45055</v>
      </c>
      <c r="BZ990" t="s">
        <v>14</v>
      </c>
      <c r="CA990" t="s">
        <v>37</v>
      </c>
      <c r="CB990" s="5" t="s">
        <v>37</v>
      </c>
      <c r="CC990" s="6" t="s">
        <v>9</v>
      </c>
      <c r="CD990">
        <f t="shared" si="15"/>
        <v>10.4</v>
      </c>
    </row>
    <row r="991" spans="63:82">
      <c r="BK991" s="1">
        <v>42401</v>
      </c>
      <c r="BL991" t="s">
        <v>121</v>
      </c>
      <c r="BM991">
        <v>3</v>
      </c>
      <c r="BN991" t="s">
        <v>147</v>
      </c>
      <c r="BO991" s="4">
        <v>1119666.888</v>
      </c>
      <c r="BP991" s="4">
        <v>88229.750774399989</v>
      </c>
      <c r="BQ991" s="3">
        <v>7.8799999999999981E-2</v>
      </c>
      <c r="BR991" s="7">
        <v>1380.2599704142012</v>
      </c>
      <c r="BS991" s="4">
        <v>108.76448566863905</v>
      </c>
      <c r="BT991">
        <v>811.19999999999993</v>
      </c>
      <c r="BU991" t="s">
        <v>44</v>
      </c>
      <c r="BV991" t="s">
        <v>72</v>
      </c>
      <c r="BW991" t="s">
        <v>71</v>
      </c>
      <c r="BX991" s="2">
        <v>41240</v>
      </c>
      <c r="BY991" s="2">
        <v>44325</v>
      </c>
      <c r="BZ991" t="s">
        <v>18</v>
      </c>
      <c r="CA991" t="s">
        <v>42</v>
      </c>
      <c r="CB991" s="5" t="s">
        <v>42</v>
      </c>
      <c r="CC991" s="6" t="s">
        <v>9</v>
      </c>
      <c r="CD991">
        <f t="shared" si="15"/>
        <v>8.5</v>
      </c>
    </row>
    <row r="992" spans="63:82">
      <c r="BK992" s="1">
        <v>42401</v>
      </c>
      <c r="BL992" t="s">
        <v>121</v>
      </c>
      <c r="BM992">
        <v>3</v>
      </c>
      <c r="BN992" t="s">
        <v>149</v>
      </c>
      <c r="BO992" s="4">
        <v>4348803.8999999994</v>
      </c>
      <c r="BP992" s="4">
        <v>529481.41039145598</v>
      </c>
      <c r="BQ992" s="3">
        <v>0.12175334242858273</v>
      </c>
      <c r="BR992" s="7">
        <v>974.7184642280796</v>
      </c>
      <c r="BS992" s="4">
        <v>118.67523094662364</v>
      </c>
      <c r="BT992">
        <v>4461.5999999999995</v>
      </c>
      <c r="BU992" t="s">
        <v>151</v>
      </c>
      <c r="BV992" t="s">
        <v>150</v>
      </c>
      <c r="BW992" t="s">
        <v>150</v>
      </c>
      <c r="BX992" s="2">
        <v>41150</v>
      </c>
      <c r="BY992" s="2">
        <v>48708</v>
      </c>
      <c r="BZ992" t="s">
        <v>24</v>
      </c>
      <c r="CA992" t="s">
        <v>65</v>
      </c>
      <c r="CB992" s="5" t="s">
        <v>65</v>
      </c>
      <c r="CC992" s="6" t="s">
        <v>9</v>
      </c>
      <c r="CD992">
        <f t="shared" si="15"/>
        <v>20.7</v>
      </c>
    </row>
    <row r="993" spans="63:82">
      <c r="BK993" s="1">
        <v>42401</v>
      </c>
      <c r="BL993" t="s">
        <v>121</v>
      </c>
      <c r="BM993">
        <v>3</v>
      </c>
      <c r="BN993" t="s">
        <v>226</v>
      </c>
      <c r="BO993" s="4">
        <v>337941.48000000004</v>
      </c>
      <c r="BP993" s="4">
        <v>86614.401323999991</v>
      </c>
      <c r="BQ993" s="3">
        <v>0.25629999999999992</v>
      </c>
      <c r="BR993" s="7">
        <v>257.89184981684986</v>
      </c>
      <c r="BS993" s="4">
        <v>66.097681108058609</v>
      </c>
      <c r="BT993">
        <v>1310.3999999999999</v>
      </c>
      <c r="BU993" t="s">
        <v>20</v>
      </c>
      <c r="BV993" t="s">
        <v>173</v>
      </c>
      <c r="BW993" t="s">
        <v>172</v>
      </c>
      <c r="BX993" s="2">
        <v>41241</v>
      </c>
      <c r="BY993" s="2">
        <v>45803</v>
      </c>
      <c r="BZ993" t="s">
        <v>39</v>
      </c>
      <c r="CA993" t="s">
        <v>83</v>
      </c>
      <c r="CB993" s="5" t="s">
        <v>83</v>
      </c>
      <c r="CC993" s="6" t="s">
        <v>9</v>
      </c>
      <c r="CD993">
        <f t="shared" si="15"/>
        <v>12.5</v>
      </c>
    </row>
    <row r="994" spans="63:82">
      <c r="BK994" s="1">
        <v>42401</v>
      </c>
      <c r="BL994" t="s">
        <v>121</v>
      </c>
      <c r="BM994">
        <v>3</v>
      </c>
      <c r="BN994" t="s">
        <v>175</v>
      </c>
      <c r="BO994" s="4">
        <v>1677370.8</v>
      </c>
      <c r="BP994" s="4">
        <v>1078213.9502399999</v>
      </c>
      <c r="BQ994" s="3">
        <v>0.64279999999999993</v>
      </c>
      <c r="BR994" s="7">
        <v>852.84258694325808</v>
      </c>
      <c r="BS994" s="4">
        <v>548.20721488712627</v>
      </c>
      <c r="BT994">
        <v>1966.8</v>
      </c>
      <c r="BU994" t="s">
        <v>20</v>
      </c>
      <c r="BV994" t="s">
        <v>173</v>
      </c>
      <c r="BW994" t="s">
        <v>172</v>
      </c>
      <c r="BX994" s="2">
        <v>41288</v>
      </c>
      <c r="BY994" s="2">
        <v>44694</v>
      </c>
      <c r="BZ994" t="s">
        <v>18</v>
      </c>
      <c r="CA994">
        <v>0</v>
      </c>
      <c r="CB994" s="5">
        <v>0</v>
      </c>
      <c r="CC994" s="6" t="s">
        <v>9</v>
      </c>
      <c r="CD994">
        <f t="shared" si="15"/>
        <v>9.3000000000000007</v>
      </c>
    </row>
    <row r="995" spans="63:82">
      <c r="BK995" s="1">
        <v>42430</v>
      </c>
      <c r="BL995" t="s">
        <v>121</v>
      </c>
      <c r="BM995">
        <v>3</v>
      </c>
      <c r="BN995" t="s">
        <v>242</v>
      </c>
      <c r="BO995" s="4">
        <v>941504.4</v>
      </c>
      <c r="BP995" s="4">
        <v>189807.28704</v>
      </c>
      <c r="BQ995" s="3">
        <v>0.2016</v>
      </c>
      <c r="BR995" s="7">
        <v>412.9405263157895</v>
      </c>
      <c r="BS995" s="4">
        <v>83.248810105263161</v>
      </c>
      <c r="BT995">
        <v>2280</v>
      </c>
      <c r="BU995" t="s">
        <v>151</v>
      </c>
      <c r="BV995" t="s">
        <v>243</v>
      </c>
      <c r="BW995" t="s">
        <v>243</v>
      </c>
      <c r="BX995" s="2">
        <v>41282</v>
      </c>
      <c r="BY995" s="2">
        <v>45055</v>
      </c>
      <c r="BZ995" t="s">
        <v>14</v>
      </c>
      <c r="CA995" t="s">
        <v>37</v>
      </c>
      <c r="CB995" s="5" t="s">
        <v>37</v>
      </c>
      <c r="CC995" s="6" t="s">
        <v>9</v>
      </c>
      <c r="CD995">
        <f t="shared" si="15"/>
        <v>10.3</v>
      </c>
    </row>
    <row r="996" spans="63:82">
      <c r="BK996" s="1">
        <v>42430</v>
      </c>
      <c r="BL996" t="s">
        <v>121</v>
      </c>
      <c r="BM996">
        <v>3</v>
      </c>
      <c r="BN996" t="s">
        <v>124</v>
      </c>
      <c r="BO996" s="4">
        <v>530108.4</v>
      </c>
      <c r="BP996" s="4">
        <v>69020.113679999995</v>
      </c>
      <c r="BQ996" s="3">
        <v>0.13019999999999998</v>
      </c>
      <c r="BR996" s="7">
        <v>883.51400000000001</v>
      </c>
      <c r="BS996" s="4">
        <v>115.03352279999999</v>
      </c>
      <c r="BT996">
        <v>600</v>
      </c>
      <c r="BU996" t="s">
        <v>44</v>
      </c>
      <c r="BV996" t="s">
        <v>72</v>
      </c>
      <c r="BW996" t="s">
        <v>71</v>
      </c>
      <c r="BX996" s="2">
        <v>41267</v>
      </c>
      <c r="BY996" s="2">
        <v>44325</v>
      </c>
      <c r="BZ996" t="s">
        <v>18</v>
      </c>
      <c r="CA996" t="s">
        <v>42</v>
      </c>
      <c r="CB996" s="5" t="s">
        <v>42</v>
      </c>
      <c r="CC996" s="6" t="s">
        <v>9</v>
      </c>
      <c r="CD996">
        <f t="shared" si="15"/>
        <v>8.4</v>
      </c>
    </row>
    <row r="997" spans="63:82">
      <c r="BK997" s="1">
        <v>42430</v>
      </c>
      <c r="BL997" t="s">
        <v>121</v>
      </c>
      <c r="BM997">
        <v>3</v>
      </c>
      <c r="BN997" t="s">
        <v>125</v>
      </c>
      <c r="BO997" s="4">
        <v>847706.4</v>
      </c>
      <c r="BP997" s="4">
        <v>81803.667600000001</v>
      </c>
      <c r="BQ997" s="3">
        <v>9.6500000000000002E-2</v>
      </c>
      <c r="BR997" s="7">
        <v>1815.9948586118255</v>
      </c>
      <c r="BS997" s="4">
        <v>175.24350385604114</v>
      </c>
      <c r="BT997">
        <v>466.79999999999995</v>
      </c>
      <c r="BU997" t="s">
        <v>44</v>
      </c>
      <c r="BV997" t="s">
        <v>72</v>
      </c>
      <c r="BW997" t="s">
        <v>126</v>
      </c>
      <c r="BX997" s="2">
        <v>41257</v>
      </c>
      <c r="BY997" s="2">
        <v>44325</v>
      </c>
      <c r="BZ997" t="s">
        <v>24</v>
      </c>
      <c r="CA997" t="s">
        <v>42</v>
      </c>
      <c r="CB997" s="5" t="s">
        <v>42</v>
      </c>
      <c r="CC997" s="6" t="s">
        <v>9</v>
      </c>
      <c r="CD997">
        <f t="shared" si="15"/>
        <v>8.4</v>
      </c>
    </row>
    <row r="998" spans="63:82">
      <c r="BK998" s="1">
        <v>42430</v>
      </c>
      <c r="BL998" t="s">
        <v>121</v>
      </c>
      <c r="BM998">
        <v>3</v>
      </c>
      <c r="BN998" t="s">
        <v>127</v>
      </c>
      <c r="BO998" s="4">
        <v>2731190.4</v>
      </c>
      <c r="BP998" s="4">
        <v>111159.44928</v>
      </c>
      <c r="BQ998" s="3">
        <v>4.07E-2</v>
      </c>
      <c r="BR998" s="7">
        <v>2211.848396501458</v>
      </c>
      <c r="BS998" s="4">
        <v>90.022229737609337</v>
      </c>
      <c r="BT998">
        <v>1234.8</v>
      </c>
      <c r="BU998" t="s">
        <v>44</v>
      </c>
      <c r="BV998" t="s">
        <v>72</v>
      </c>
      <c r="BW998" t="s">
        <v>71</v>
      </c>
      <c r="BX998" s="2">
        <v>41241</v>
      </c>
      <c r="BY998" s="2">
        <v>45055</v>
      </c>
      <c r="BZ998" t="s">
        <v>14</v>
      </c>
      <c r="CA998" t="s">
        <v>37</v>
      </c>
      <c r="CB998" s="5" t="s">
        <v>37</v>
      </c>
      <c r="CC998" s="6" t="s">
        <v>9</v>
      </c>
      <c r="CD998">
        <f t="shared" si="15"/>
        <v>10.4</v>
      </c>
    </row>
    <row r="999" spans="63:82">
      <c r="BK999" s="1">
        <v>42430</v>
      </c>
      <c r="BL999" t="s">
        <v>121</v>
      </c>
      <c r="BM999">
        <v>3</v>
      </c>
      <c r="BN999" t="s">
        <v>147</v>
      </c>
      <c r="BO999" s="4">
        <v>948119.71199999994</v>
      </c>
      <c r="BP999" s="4">
        <v>88175.133216000017</v>
      </c>
      <c r="BQ999" s="3">
        <v>9.3000000000000027E-2</v>
      </c>
      <c r="BR999" s="7">
        <v>1168.7866272189349</v>
      </c>
      <c r="BS999" s="4">
        <v>108.69715633136097</v>
      </c>
      <c r="BT999">
        <v>811.19999999999993</v>
      </c>
      <c r="BU999" t="s">
        <v>44</v>
      </c>
      <c r="BV999" t="s">
        <v>72</v>
      </c>
      <c r="BW999" t="s">
        <v>71</v>
      </c>
      <c r="BX999" s="2">
        <v>41240</v>
      </c>
      <c r="BY999" s="2">
        <v>44325</v>
      </c>
      <c r="BZ999" t="s">
        <v>18</v>
      </c>
      <c r="CA999" t="s">
        <v>42</v>
      </c>
      <c r="CB999" s="5" t="s">
        <v>42</v>
      </c>
      <c r="CC999" s="6" t="s">
        <v>9</v>
      </c>
      <c r="CD999">
        <f t="shared" si="15"/>
        <v>8.5</v>
      </c>
    </row>
    <row r="1000" spans="63:82">
      <c r="BK1000" s="1">
        <v>42430</v>
      </c>
      <c r="BL1000" t="s">
        <v>121</v>
      </c>
      <c r="BM1000">
        <v>3</v>
      </c>
      <c r="BN1000" t="s">
        <v>149</v>
      </c>
      <c r="BO1000" s="4">
        <v>4012431.8759999997</v>
      </c>
      <c r="BP1000" s="4">
        <v>490982.59677273949</v>
      </c>
      <c r="BQ1000" s="3">
        <v>0.12236534150511258</v>
      </c>
      <c r="BR1000" s="7">
        <v>899.3257746100054</v>
      </c>
      <c r="BS1000" s="4">
        <v>110.04630553450322</v>
      </c>
      <c r="BT1000">
        <v>4461.5999999999995</v>
      </c>
      <c r="BU1000" t="s">
        <v>151</v>
      </c>
      <c r="BV1000" t="s">
        <v>150</v>
      </c>
      <c r="BW1000" t="s">
        <v>150</v>
      </c>
      <c r="BX1000" s="2">
        <v>41150</v>
      </c>
      <c r="BY1000" s="2">
        <v>48708</v>
      </c>
      <c r="BZ1000" t="s">
        <v>24</v>
      </c>
      <c r="CA1000" t="s">
        <v>65</v>
      </c>
      <c r="CB1000" s="5" t="s">
        <v>65</v>
      </c>
      <c r="CC1000" s="6" t="s">
        <v>9</v>
      </c>
      <c r="CD1000">
        <f t="shared" si="15"/>
        <v>20.7</v>
      </c>
    </row>
    <row r="1001" spans="63:82">
      <c r="BK1001" s="1">
        <v>42430</v>
      </c>
      <c r="BL1001" t="s">
        <v>121</v>
      </c>
      <c r="BM1001">
        <v>3</v>
      </c>
      <c r="BN1001" t="s">
        <v>226</v>
      </c>
      <c r="BO1001" s="4">
        <v>547013.88</v>
      </c>
      <c r="BP1001" s="4">
        <v>115912.24117199999</v>
      </c>
      <c r="BQ1001" s="3">
        <v>0.21189999999999998</v>
      </c>
      <c r="BR1001" s="7">
        <v>417.44038461538469</v>
      </c>
      <c r="BS1001" s="4">
        <v>88.455617500000002</v>
      </c>
      <c r="BT1001">
        <v>1310.3999999999999</v>
      </c>
      <c r="BU1001" t="s">
        <v>20</v>
      </c>
      <c r="BV1001" t="s">
        <v>173</v>
      </c>
      <c r="BW1001" t="s">
        <v>172</v>
      </c>
      <c r="BX1001" s="2">
        <v>41241</v>
      </c>
      <c r="BY1001" s="2">
        <v>45803</v>
      </c>
      <c r="BZ1001" t="s">
        <v>39</v>
      </c>
      <c r="CA1001" t="s">
        <v>83</v>
      </c>
      <c r="CB1001" s="5" t="s">
        <v>83</v>
      </c>
      <c r="CC1001" s="6" t="s">
        <v>9</v>
      </c>
      <c r="CD1001">
        <f t="shared" si="15"/>
        <v>12.5</v>
      </c>
    </row>
    <row r="1002" spans="63:82">
      <c r="BK1002" s="1">
        <v>42430</v>
      </c>
      <c r="BL1002" t="s">
        <v>121</v>
      </c>
      <c r="BM1002">
        <v>3</v>
      </c>
      <c r="BN1002" t="s">
        <v>175</v>
      </c>
      <c r="BO1002" s="4">
        <v>927135.6</v>
      </c>
      <c r="BP1002" s="4">
        <v>186817.82340000002</v>
      </c>
      <c r="BQ1002" s="3">
        <v>0.20150000000000004</v>
      </c>
      <c r="BR1002" s="7">
        <v>471.39292251372785</v>
      </c>
      <c r="BS1002" s="4">
        <v>94.985673886516182</v>
      </c>
      <c r="BT1002">
        <v>1966.8</v>
      </c>
      <c r="BU1002" t="s">
        <v>20</v>
      </c>
      <c r="BV1002" t="s">
        <v>173</v>
      </c>
      <c r="BW1002" t="s">
        <v>172</v>
      </c>
      <c r="BX1002" s="2">
        <v>41288</v>
      </c>
      <c r="BY1002" s="2">
        <v>44694</v>
      </c>
      <c r="BZ1002" t="s">
        <v>18</v>
      </c>
      <c r="CA1002">
        <v>0</v>
      </c>
      <c r="CB1002" s="5">
        <v>0</v>
      </c>
      <c r="CC1002" s="6" t="s">
        <v>9</v>
      </c>
      <c r="CD1002">
        <f t="shared" si="15"/>
        <v>9.3000000000000007</v>
      </c>
    </row>
    <row r="1003" spans="63:82">
      <c r="BK1003" s="1">
        <v>42461</v>
      </c>
      <c r="BL1003" t="s">
        <v>121</v>
      </c>
      <c r="BM1003">
        <v>3</v>
      </c>
      <c r="BN1003" t="s">
        <v>242</v>
      </c>
      <c r="BO1003" s="4">
        <v>934524</v>
      </c>
      <c r="BP1003" s="4">
        <v>189801.82439999995</v>
      </c>
      <c r="BQ1003" s="3">
        <v>0.20309999999999995</v>
      </c>
      <c r="BR1003" s="7">
        <v>409.87894736842105</v>
      </c>
      <c r="BS1003" s="4">
        <v>83.246414210526297</v>
      </c>
      <c r="BT1003">
        <v>2280</v>
      </c>
      <c r="BU1003" t="s">
        <v>151</v>
      </c>
      <c r="BV1003" t="s">
        <v>243</v>
      </c>
      <c r="BW1003" t="s">
        <v>243</v>
      </c>
      <c r="BX1003" s="2">
        <v>41282</v>
      </c>
      <c r="BY1003" s="2">
        <v>45055</v>
      </c>
      <c r="BZ1003" t="s">
        <v>14</v>
      </c>
      <c r="CA1003" t="s">
        <v>37</v>
      </c>
      <c r="CB1003" s="5" t="s">
        <v>37</v>
      </c>
      <c r="CC1003" s="6" t="s">
        <v>9</v>
      </c>
      <c r="CD1003">
        <f t="shared" si="15"/>
        <v>10.3</v>
      </c>
    </row>
    <row r="1004" spans="63:82">
      <c r="BK1004" s="1">
        <v>42461</v>
      </c>
      <c r="BL1004" t="s">
        <v>121</v>
      </c>
      <c r="BM1004">
        <v>3</v>
      </c>
      <c r="BN1004" t="s">
        <v>124</v>
      </c>
      <c r="BO1004" s="4">
        <v>564117.6</v>
      </c>
      <c r="BP1004" s="4">
        <v>68991.582479999997</v>
      </c>
      <c r="BQ1004" s="3">
        <v>0.12230000000000001</v>
      </c>
      <c r="BR1004" s="7">
        <v>940.19599999999991</v>
      </c>
      <c r="BS1004" s="4">
        <v>114.98597079999999</v>
      </c>
      <c r="BT1004">
        <v>600</v>
      </c>
      <c r="BU1004" t="s">
        <v>44</v>
      </c>
      <c r="BV1004" t="s">
        <v>72</v>
      </c>
      <c r="BW1004" t="s">
        <v>71</v>
      </c>
      <c r="BX1004" s="2">
        <v>41267</v>
      </c>
      <c r="BY1004" s="2">
        <v>44325</v>
      </c>
      <c r="BZ1004" t="s">
        <v>18</v>
      </c>
      <c r="CA1004" t="s">
        <v>42</v>
      </c>
      <c r="CB1004" s="5" t="s">
        <v>42</v>
      </c>
      <c r="CC1004" s="6" t="s">
        <v>9</v>
      </c>
      <c r="CD1004">
        <f t="shared" si="15"/>
        <v>8.4</v>
      </c>
    </row>
    <row r="1005" spans="63:82">
      <c r="BK1005" s="1">
        <v>42461</v>
      </c>
      <c r="BL1005" t="s">
        <v>121</v>
      </c>
      <c r="BM1005">
        <v>3</v>
      </c>
      <c r="BN1005" t="s">
        <v>125</v>
      </c>
      <c r="BO1005" s="4">
        <v>943898.39999999991</v>
      </c>
      <c r="BP1005" s="4">
        <v>91086.195599999992</v>
      </c>
      <c r="BQ1005" s="3">
        <v>9.6500000000000002E-2</v>
      </c>
      <c r="BR1005" s="7">
        <v>2022.0616966580976</v>
      </c>
      <c r="BS1005" s="4">
        <v>195.12895372750643</v>
      </c>
      <c r="BT1005">
        <v>466.79999999999995</v>
      </c>
      <c r="BU1005" t="s">
        <v>44</v>
      </c>
      <c r="BV1005" t="s">
        <v>72</v>
      </c>
      <c r="BW1005" t="s">
        <v>126</v>
      </c>
      <c r="BX1005" s="2">
        <v>41257</v>
      </c>
      <c r="BY1005" s="2">
        <v>44325</v>
      </c>
      <c r="BZ1005" t="s">
        <v>24</v>
      </c>
      <c r="CA1005" t="s">
        <v>42</v>
      </c>
      <c r="CB1005" s="5" t="s">
        <v>42</v>
      </c>
      <c r="CC1005" s="6" t="s">
        <v>9</v>
      </c>
      <c r="CD1005">
        <f t="shared" si="15"/>
        <v>8.4</v>
      </c>
    </row>
    <row r="1006" spans="63:82">
      <c r="BK1006" s="1">
        <v>42461</v>
      </c>
      <c r="BL1006" t="s">
        <v>121</v>
      </c>
      <c r="BM1006">
        <v>3</v>
      </c>
      <c r="BN1006" t="s">
        <v>127</v>
      </c>
      <c r="BO1006" s="4">
        <v>2777080.8</v>
      </c>
      <c r="BP1006" s="4">
        <v>111083.232</v>
      </c>
      <c r="BQ1006" s="3">
        <v>0.04</v>
      </c>
      <c r="BR1006" s="7">
        <v>2249.0126336248786</v>
      </c>
      <c r="BS1006" s="4">
        <v>89.960505344995141</v>
      </c>
      <c r="BT1006">
        <v>1234.8</v>
      </c>
      <c r="BU1006" t="s">
        <v>44</v>
      </c>
      <c r="BV1006" t="s">
        <v>72</v>
      </c>
      <c r="BW1006" t="s">
        <v>71</v>
      </c>
      <c r="BX1006" s="2">
        <v>41241</v>
      </c>
      <c r="BY1006" s="2">
        <v>45055</v>
      </c>
      <c r="BZ1006" t="s">
        <v>14</v>
      </c>
      <c r="CA1006" t="s">
        <v>37</v>
      </c>
      <c r="CB1006" s="5" t="s">
        <v>37</v>
      </c>
      <c r="CC1006" s="6" t="s">
        <v>9</v>
      </c>
      <c r="CD1006">
        <f t="shared" si="15"/>
        <v>10.4</v>
      </c>
    </row>
    <row r="1007" spans="63:82">
      <c r="BK1007" s="1">
        <v>42461</v>
      </c>
      <c r="BL1007" t="s">
        <v>121</v>
      </c>
      <c r="BM1007">
        <v>3</v>
      </c>
      <c r="BN1007" t="s">
        <v>147</v>
      </c>
      <c r="BO1007" s="4">
        <v>947635.23600000003</v>
      </c>
      <c r="BP1007" s="4">
        <v>88224.840471600008</v>
      </c>
      <c r="BQ1007" s="3">
        <v>9.3100000000000002E-2</v>
      </c>
      <c r="BR1007" s="7">
        <v>1168.1893934911243</v>
      </c>
      <c r="BS1007" s="4">
        <v>108.75843253402368</v>
      </c>
      <c r="BT1007">
        <v>811.19999999999993</v>
      </c>
      <c r="BU1007" t="s">
        <v>44</v>
      </c>
      <c r="BV1007" t="s">
        <v>72</v>
      </c>
      <c r="BW1007" t="s">
        <v>71</v>
      </c>
      <c r="BX1007" s="2">
        <v>41240</v>
      </c>
      <c r="BY1007" s="2">
        <v>44325</v>
      </c>
      <c r="BZ1007" t="s">
        <v>18</v>
      </c>
      <c r="CA1007" t="s">
        <v>42</v>
      </c>
      <c r="CB1007" s="5" t="s">
        <v>42</v>
      </c>
      <c r="CC1007" s="6" t="s">
        <v>9</v>
      </c>
      <c r="CD1007">
        <f t="shared" si="15"/>
        <v>8.5</v>
      </c>
    </row>
    <row r="1008" spans="63:82">
      <c r="BK1008" s="1">
        <v>42461</v>
      </c>
      <c r="BL1008" t="s">
        <v>121</v>
      </c>
      <c r="BM1008">
        <v>3</v>
      </c>
      <c r="BN1008" t="s">
        <v>149</v>
      </c>
      <c r="BO1008" s="4">
        <v>3299388.5160000003</v>
      </c>
      <c r="BP1008" s="4">
        <v>409372.58922138816</v>
      </c>
      <c r="BQ1008" s="3">
        <v>0.12407529068983039</v>
      </c>
      <c r="BR1008" s="7">
        <v>739.50791554599266</v>
      </c>
      <c r="BS1008" s="4">
        <v>91.754659588799584</v>
      </c>
      <c r="BT1008">
        <v>4461.5999999999995</v>
      </c>
      <c r="BU1008" t="s">
        <v>151</v>
      </c>
      <c r="BV1008" t="s">
        <v>150</v>
      </c>
      <c r="BW1008" t="s">
        <v>150</v>
      </c>
      <c r="BX1008" s="2">
        <v>41150</v>
      </c>
      <c r="BY1008" s="2">
        <v>48708</v>
      </c>
      <c r="BZ1008" t="s">
        <v>24</v>
      </c>
      <c r="CA1008" t="s">
        <v>65</v>
      </c>
      <c r="CB1008" s="5" t="s">
        <v>65</v>
      </c>
      <c r="CC1008" s="6" t="s">
        <v>9</v>
      </c>
      <c r="CD1008">
        <f t="shared" si="15"/>
        <v>20.7</v>
      </c>
    </row>
    <row r="1009" spans="63:82">
      <c r="BK1009" s="1">
        <v>42461</v>
      </c>
      <c r="BL1009" t="s">
        <v>121</v>
      </c>
      <c r="BM1009">
        <v>3</v>
      </c>
      <c r="BN1009" t="s">
        <v>226</v>
      </c>
      <c r="BO1009" s="4">
        <v>327394.31999999995</v>
      </c>
      <c r="BP1009" s="4">
        <v>87447.022871999987</v>
      </c>
      <c r="BQ1009" s="3">
        <v>0.2671</v>
      </c>
      <c r="BR1009" s="7">
        <v>249.84304029304027</v>
      </c>
      <c r="BS1009" s="4">
        <v>66.733076062271053</v>
      </c>
      <c r="BT1009">
        <v>1310.3999999999999</v>
      </c>
      <c r="BU1009" t="s">
        <v>20</v>
      </c>
      <c r="BV1009" t="s">
        <v>173</v>
      </c>
      <c r="BW1009" t="s">
        <v>172</v>
      </c>
      <c r="BX1009" s="2">
        <v>41241</v>
      </c>
      <c r="BY1009" s="2">
        <v>45803</v>
      </c>
      <c r="BZ1009" t="s">
        <v>39</v>
      </c>
      <c r="CA1009" t="s">
        <v>83</v>
      </c>
      <c r="CB1009" s="5" t="s">
        <v>83</v>
      </c>
      <c r="CC1009" s="6" t="s">
        <v>9</v>
      </c>
      <c r="CD1009">
        <f t="shared" si="15"/>
        <v>12.5</v>
      </c>
    </row>
    <row r="1010" spans="63:82">
      <c r="BK1010" s="1">
        <v>42461</v>
      </c>
      <c r="BL1010" t="s">
        <v>121</v>
      </c>
      <c r="BM1010">
        <v>3</v>
      </c>
      <c r="BN1010" t="s">
        <v>175</v>
      </c>
      <c r="BO1010" s="4">
        <v>1164922.8</v>
      </c>
      <c r="BP1010" s="4">
        <v>186853.61711999998</v>
      </c>
      <c r="BQ1010" s="3">
        <v>0.16039999999999999</v>
      </c>
      <c r="BR1010" s="7">
        <v>592.29347162904219</v>
      </c>
      <c r="BS1010" s="4">
        <v>95.003872849298347</v>
      </c>
      <c r="BT1010">
        <v>1966.8</v>
      </c>
      <c r="BU1010" t="s">
        <v>20</v>
      </c>
      <c r="BV1010" t="s">
        <v>173</v>
      </c>
      <c r="BW1010" t="s">
        <v>172</v>
      </c>
      <c r="BX1010" s="2">
        <v>41288</v>
      </c>
      <c r="BY1010" s="2">
        <v>44694</v>
      </c>
      <c r="BZ1010" t="s">
        <v>18</v>
      </c>
      <c r="CA1010">
        <v>0</v>
      </c>
      <c r="CB1010" s="5">
        <v>0</v>
      </c>
      <c r="CC1010" s="6" t="s">
        <v>9</v>
      </c>
      <c r="CD1010">
        <f t="shared" si="15"/>
        <v>9.3000000000000007</v>
      </c>
    </row>
    <row r="1011" spans="63:82">
      <c r="BK1011" s="1">
        <v>42491</v>
      </c>
      <c r="BL1011" t="s">
        <v>121</v>
      </c>
      <c r="BM1011">
        <v>3</v>
      </c>
      <c r="BN1011" t="s">
        <v>242</v>
      </c>
      <c r="BO1011" s="4">
        <v>1012279.2</v>
      </c>
      <c r="BP1011" s="4">
        <v>189802.35</v>
      </c>
      <c r="BQ1011" s="3">
        <v>0.18750000000000003</v>
      </c>
      <c r="BR1011" s="7">
        <v>443.98210526315785</v>
      </c>
      <c r="BS1011" s="4">
        <v>83.246644736842114</v>
      </c>
      <c r="BT1011">
        <v>2280</v>
      </c>
      <c r="BU1011" t="s">
        <v>151</v>
      </c>
      <c r="BV1011" t="s">
        <v>243</v>
      </c>
      <c r="BW1011" t="s">
        <v>243</v>
      </c>
      <c r="BX1011" s="2">
        <v>41282</v>
      </c>
      <c r="BY1011" s="2">
        <v>45055</v>
      </c>
      <c r="BZ1011" t="s">
        <v>14</v>
      </c>
      <c r="CA1011" t="s">
        <v>15</v>
      </c>
      <c r="CB1011" s="5" t="s">
        <v>37</v>
      </c>
      <c r="CC1011" s="6" t="s">
        <v>37</v>
      </c>
      <c r="CD1011">
        <f t="shared" si="15"/>
        <v>10.3</v>
      </c>
    </row>
    <row r="1012" spans="63:82">
      <c r="BK1012" s="1">
        <v>42491</v>
      </c>
      <c r="BL1012" t="s">
        <v>121</v>
      </c>
      <c r="BM1012">
        <v>3</v>
      </c>
      <c r="BN1012" t="s">
        <v>124</v>
      </c>
      <c r="BO1012" s="4">
        <v>561925.19999999995</v>
      </c>
      <c r="BP1012" s="4">
        <v>69004.414560000005</v>
      </c>
      <c r="BQ1012" s="3">
        <v>0.12280000000000002</v>
      </c>
      <c r="BR1012" s="7">
        <v>936.54199999999992</v>
      </c>
      <c r="BS1012" s="4">
        <v>115.00735760000001</v>
      </c>
      <c r="BT1012">
        <v>600</v>
      </c>
      <c r="BU1012" t="s">
        <v>44</v>
      </c>
      <c r="BV1012" t="s">
        <v>72</v>
      </c>
      <c r="BW1012" t="s">
        <v>71</v>
      </c>
      <c r="BX1012" s="2">
        <v>41267</v>
      </c>
      <c r="BY1012" s="2">
        <v>44325</v>
      </c>
      <c r="BZ1012" t="s">
        <v>18</v>
      </c>
      <c r="CA1012" t="s">
        <v>408</v>
      </c>
      <c r="CB1012" s="5" t="s">
        <v>42</v>
      </c>
      <c r="CC1012" s="6" t="s">
        <v>123</v>
      </c>
      <c r="CD1012">
        <f t="shared" si="15"/>
        <v>8.4</v>
      </c>
    </row>
    <row r="1013" spans="63:82">
      <c r="BK1013" s="1">
        <v>42491</v>
      </c>
      <c r="BL1013" t="s">
        <v>121</v>
      </c>
      <c r="BM1013">
        <v>3</v>
      </c>
      <c r="BN1013" t="s">
        <v>125</v>
      </c>
      <c r="BO1013" s="4">
        <v>1024164</v>
      </c>
      <c r="BP1013" s="4">
        <v>105079.2264</v>
      </c>
      <c r="BQ1013" s="3">
        <v>0.1026</v>
      </c>
      <c r="BR1013" s="7">
        <v>2194.0102827763499</v>
      </c>
      <c r="BS1013" s="4">
        <v>225.1054550128535</v>
      </c>
      <c r="BT1013">
        <v>466.79999999999995</v>
      </c>
      <c r="BU1013" t="s">
        <v>44</v>
      </c>
      <c r="BV1013" t="s">
        <v>72</v>
      </c>
      <c r="BW1013" t="s">
        <v>126</v>
      </c>
      <c r="BX1013" s="2">
        <v>41257</v>
      </c>
      <c r="BY1013" s="2">
        <v>44325</v>
      </c>
      <c r="BZ1013" t="s">
        <v>24</v>
      </c>
      <c r="CA1013" t="s">
        <v>408</v>
      </c>
      <c r="CB1013" s="5" t="s">
        <v>42</v>
      </c>
      <c r="CC1013" s="6" t="s">
        <v>123</v>
      </c>
      <c r="CD1013">
        <f t="shared" si="15"/>
        <v>8.4</v>
      </c>
    </row>
    <row r="1014" spans="63:82">
      <c r="BK1014" s="1">
        <v>42491</v>
      </c>
      <c r="BL1014" t="s">
        <v>121</v>
      </c>
      <c r="BM1014">
        <v>3</v>
      </c>
      <c r="BN1014" t="s">
        <v>127</v>
      </c>
      <c r="BO1014" s="4">
        <v>2691774.3359999997</v>
      </c>
      <c r="BP1014" s="4">
        <v>113862.05441279999</v>
      </c>
      <c r="BQ1014" s="3">
        <v>4.2300000000000004E-2</v>
      </c>
      <c r="BR1014" s="7">
        <v>2179.927385811467</v>
      </c>
      <c r="BS1014" s="4">
        <v>92.210928419825066</v>
      </c>
      <c r="BT1014">
        <v>1234.8</v>
      </c>
      <c r="BU1014" t="s">
        <v>44</v>
      </c>
      <c r="BV1014" t="s">
        <v>72</v>
      </c>
      <c r="BW1014" t="s">
        <v>71</v>
      </c>
      <c r="BX1014" s="2">
        <v>41241</v>
      </c>
      <c r="BY1014" s="2">
        <v>45055</v>
      </c>
      <c r="BZ1014" t="s">
        <v>14</v>
      </c>
      <c r="CA1014" t="s">
        <v>15</v>
      </c>
      <c r="CB1014" s="5" t="s">
        <v>37</v>
      </c>
      <c r="CC1014" s="6" t="s">
        <v>37</v>
      </c>
      <c r="CD1014">
        <f t="shared" si="15"/>
        <v>10.4</v>
      </c>
    </row>
    <row r="1015" spans="63:82">
      <c r="BK1015" s="1">
        <v>42491</v>
      </c>
      <c r="BL1015" t="s">
        <v>121</v>
      </c>
      <c r="BM1015">
        <v>3</v>
      </c>
      <c r="BN1015" t="s">
        <v>147</v>
      </c>
      <c r="BO1015" s="4">
        <v>1002782.088</v>
      </c>
      <c r="BP1015" s="4">
        <v>88244.823743999994</v>
      </c>
      <c r="BQ1015" s="3">
        <v>8.7999999999999995E-2</v>
      </c>
      <c r="BR1015" s="7">
        <v>1236.1712130177516</v>
      </c>
      <c r="BS1015" s="4">
        <v>108.78306674556214</v>
      </c>
      <c r="BT1015">
        <v>811.19999999999993</v>
      </c>
      <c r="BU1015" t="s">
        <v>44</v>
      </c>
      <c r="BV1015" t="s">
        <v>72</v>
      </c>
      <c r="BW1015" t="s">
        <v>71</v>
      </c>
      <c r="BX1015" s="2">
        <v>41240</v>
      </c>
      <c r="BY1015" s="2">
        <v>44325</v>
      </c>
      <c r="BZ1015" t="s">
        <v>18</v>
      </c>
      <c r="CA1015" t="s">
        <v>391</v>
      </c>
      <c r="CB1015" s="5" t="s">
        <v>42</v>
      </c>
      <c r="CC1015" s="6" t="s">
        <v>42</v>
      </c>
      <c r="CD1015">
        <f t="shared" si="15"/>
        <v>8.5</v>
      </c>
    </row>
    <row r="1016" spans="63:82">
      <c r="BK1016" s="1">
        <v>42491</v>
      </c>
      <c r="BL1016" t="s">
        <v>121</v>
      </c>
      <c r="BM1016">
        <v>3</v>
      </c>
      <c r="BN1016" t="s">
        <v>149</v>
      </c>
      <c r="BO1016" s="4">
        <v>3434421.0239999997</v>
      </c>
      <c r="BP1016" s="4">
        <v>424687.49591974873</v>
      </c>
      <c r="BQ1016" s="3">
        <v>0.12365621248880078</v>
      </c>
      <c r="BR1016" s="7">
        <v>769.77340505648203</v>
      </c>
      <c r="BS1016" s="4">
        <v>95.187263743892046</v>
      </c>
      <c r="BT1016">
        <v>4461.5999999999995</v>
      </c>
      <c r="BU1016" t="s">
        <v>151</v>
      </c>
      <c r="BV1016" t="s">
        <v>150</v>
      </c>
      <c r="BW1016" t="s">
        <v>150</v>
      </c>
      <c r="BX1016" s="2">
        <v>41150</v>
      </c>
      <c r="BY1016" s="2">
        <v>48708</v>
      </c>
      <c r="BZ1016" t="s">
        <v>24</v>
      </c>
      <c r="CA1016" t="s">
        <v>65</v>
      </c>
      <c r="CB1016" s="5" t="s">
        <v>65</v>
      </c>
      <c r="CC1016" s="6" t="s">
        <v>9</v>
      </c>
      <c r="CD1016">
        <f t="shared" si="15"/>
        <v>20.7</v>
      </c>
    </row>
    <row r="1017" spans="63:82">
      <c r="BK1017" s="1">
        <v>42491</v>
      </c>
      <c r="BL1017" t="s">
        <v>121</v>
      </c>
      <c r="BM1017">
        <v>3</v>
      </c>
      <c r="BN1017" t="s">
        <v>175</v>
      </c>
      <c r="BO1017" s="4">
        <v>1668204</v>
      </c>
      <c r="BP1017" s="4">
        <v>192510.74160000001</v>
      </c>
      <c r="BQ1017" s="3">
        <v>0.1154</v>
      </c>
      <c r="BR1017" s="7">
        <v>848.18181818181824</v>
      </c>
      <c r="BS1017" s="4">
        <v>97.880181818181825</v>
      </c>
      <c r="BT1017">
        <v>1966.8</v>
      </c>
      <c r="BU1017" t="s">
        <v>20</v>
      </c>
      <c r="BV1017" t="s">
        <v>173</v>
      </c>
      <c r="BW1017" t="s">
        <v>172</v>
      </c>
      <c r="BX1017" s="2">
        <v>41288</v>
      </c>
      <c r="BY1017" s="2">
        <v>44694</v>
      </c>
      <c r="BZ1017" t="s">
        <v>18</v>
      </c>
      <c r="CA1017">
        <v>0</v>
      </c>
      <c r="CB1017" s="5">
        <v>0</v>
      </c>
      <c r="CC1017" s="6" t="s">
        <v>9</v>
      </c>
      <c r="CD1017">
        <f t="shared" si="15"/>
        <v>9.3000000000000007</v>
      </c>
    </row>
    <row r="1018" spans="63:82">
      <c r="BK1018" s="1">
        <v>42522</v>
      </c>
      <c r="BL1018" t="s">
        <v>121</v>
      </c>
      <c r="BM1018">
        <v>3</v>
      </c>
      <c r="BN1018" t="s">
        <v>127</v>
      </c>
      <c r="BO1018" s="4">
        <v>2652491.3160000001</v>
      </c>
      <c r="BP1018" s="4">
        <v>114852.8739828</v>
      </c>
      <c r="BQ1018" s="3">
        <v>4.3299999999999998E-2</v>
      </c>
      <c r="BR1018" s="7">
        <v>2148.114120505345</v>
      </c>
      <c r="BS1018" s="4">
        <v>93.013341417881435</v>
      </c>
      <c r="BT1018">
        <v>1234.8</v>
      </c>
      <c r="BU1018" t="s">
        <v>44</v>
      </c>
      <c r="BV1018" t="s">
        <v>72</v>
      </c>
      <c r="BW1018" t="s">
        <v>71</v>
      </c>
      <c r="BX1018" s="2">
        <v>41241</v>
      </c>
      <c r="BY1018" s="2">
        <v>45055</v>
      </c>
      <c r="BZ1018" t="s">
        <v>14</v>
      </c>
      <c r="CA1018">
        <v>0</v>
      </c>
      <c r="CB1018" s="5">
        <v>0</v>
      </c>
      <c r="CC1018" s="6" t="s">
        <v>9</v>
      </c>
      <c r="CD1018">
        <f t="shared" si="15"/>
        <v>10.4</v>
      </c>
    </row>
    <row r="1019" spans="63:82">
      <c r="BK1019" s="1">
        <v>42522</v>
      </c>
      <c r="BL1019" t="s">
        <v>121</v>
      </c>
      <c r="BM1019">
        <v>3</v>
      </c>
      <c r="BN1019" t="s">
        <v>242</v>
      </c>
      <c r="BO1019" s="4">
        <v>838544.4</v>
      </c>
      <c r="BP1019" s="4">
        <v>189846.45215999999</v>
      </c>
      <c r="BQ1019" s="3">
        <v>0.22639999999999999</v>
      </c>
      <c r="BR1019" s="7">
        <v>367.78263157894736</v>
      </c>
      <c r="BS1019" s="4">
        <v>83.265987789473684</v>
      </c>
      <c r="BT1019">
        <v>2280</v>
      </c>
      <c r="BU1019" t="s">
        <v>151</v>
      </c>
      <c r="BV1019" t="s">
        <v>243</v>
      </c>
      <c r="BW1019" t="s">
        <v>243</v>
      </c>
      <c r="BX1019" s="2">
        <v>41282</v>
      </c>
      <c r="BY1019" s="2">
        <v>45055</v>
      </c>
      <c r="BZ1019" t="s">
        <v>14</v>
      </c>
      <c r="CA1019">
        <v>0</v>
      </c>
      <c r="CB1019" s="5">
        <v>0</v>
      </c>
      <c r="CC1019" s="6" t="s">
        <v>9</v>
      </c>
      <c r="CD1019">
        <f t="shared" si="15"/>
        <v>10.3</v>
      </c>
    </row>
    <row r="1020" spans="63:82">
      <c r="BK1020" s="1">
        <v>42522</v>
      </c>
      <c r="BL1020" t="s">
        <v>121</v>
      </c>
      <c r="BM1020">
        <v>3</v>
      </c>
      <c r="BN1020" t="s">
        <v>124</v>
      </c>
      <c r="BO1020" s="4">
        <v>589972.79999999993</v>
      </c>
      <c r="BP1020" s="4">
        <v>69026.817600000009</v>
      </c>
      <c r="BQ1020" s="3">
        <v>0.11700000000000003</v>
      </c>
      <c r="BR1020" s="7">
        <v>983.2879999999999</v>
      </c>
      <c r="BS1020" s="4">
        <v>115.04469600000002</v>
      </c>
      <c r="BT1020">
        <v>600</v>
      </c>
      <c r="BU1020" t="s">
        <v>44</v>
      </c>
      <c r="BV1020" t="s">
        <v>72</v>
      </c>
      <c r="BW1020" t="s">
        <v>71</v>
      </c>
      <c r="BX1020" s="2">
        <v>41267</v>
      </c>
      <c r="BY1020" s="2">
        <v>44325</v>
      </c>
      <c r="BZ1020" t="s">
        <v>18</v>
      </c>
      <c r="CA1020">
        <v>0.09</v>
      </c>
      <c r="CB1020" s="5">
        <v>0.09</v>
      </c>
      <c r="CC1020" s="6" t="s">
        <v>9</v>
      </c>
      <c r="CD1020">
        <f t="shared" si="15"/>
        <v>8.4</v>
      </c>
    </row>
    <row r="1021" spans="63:82">
      <c r="BK1021" s="1">
        <v>42522</v>
      </c>
      <c r="BL1021" t="s">
        <v>121</v>
      </c>
      <c r="BM1021">
        <v>3</v>
      </c>
      <c r="BN1021" t="s">
        <v>125</v>
      </c>
      <c r="BO1021" s="4">
        <v>1089440.3999999999</v>
      </c>
      <c r="BP1021" s="4">
        <v>117768.50723999999</v>
      </c>
      <c r="BQ1021" s="3">
        <v>0.1081</v>
      </c>
      <c r="BR1021" s="7">
        <v>2333.8483290488434</v>
      </c>
      <c r="BS1021" s="4">
        <v>252.28900437017995</v>
      </c>
      <c r="BT1021">
        <v>466.79999999999995</v>
      </c>
      <c r="BU1021" t="s">
        <v>44</v>
      </c>
      <c r="BV1021" t="s">
        <v>72</v>
      </c>
      <c r="BW1021" t="s">
        <v>126</v>
      </c>
      <c r="BX1021" s="2">
        <v>41257</v>
      </c>
      <c r="BY1021" s="2">
        <v>44325</v>
      </c>
      <c r="BZ1021" t="s">
        <v>24</v>
      </c>
      <c r="CA1021">
        <v>0.09</v>
      </c>
      <c r="CB1021" s="5">
        <v>0.09</v>
      </c>
      <c r="CC1021" s="6" t="s">
        <v>9</v>
      </c>
      <c r="CD1021">
        <f t="shared" si="15"/>
        <v>8.4</v>
      </c>
    </row>
    <row r="1022" spans="63:82">
      <c r="BK1022" s="1">
        <v>42522</v>
      </c>
      <c r="BL1022" t="s">
        <v>121</v>
      </c>
      <c r="BM1022">
        <v>3</v>
      </c>
      <c r="BN1022" t="s">
        <v>147</v>
      </c>
      <c r="BO1022" s="4">
        <v>1010611.776</v>
      </c>
      <c r="BP1022" s="4">
        <v>88226.408044800002</v>
      </c>
      <c r="BQ1022" s="3">
        <v>8.7300000000000003E-2</v>
      </c>
      <c r="BR1022" s="7">
        <v>1245.8231952662723</v>
      </c>
      <c r="BS1022" s="4">
        <v>108.76036494674557</v>
      </c>
      <c r="BT1022">
        <v>811.19999999999993</v>
      </c>
      <c r="BU1022" t="s">
        <v>44</v>
      </c>
      <c r="BV1022" t="s">
        <v>72</v>
      </c>
      <c r="BW1022" t="s">
        <v>71</v>
      </c>
      <c r="BX1022" s="2">
        <v>41240</v>
      </c>
      <c r="BY1022" s="2">
        <v>44325</v>
      </c>
      <c r="BZ1022" t="s">
        <v>18</v>
      </c>
      <c r="CA1022">
        <v>0.08</v>
      </c>
      <c r="CB1022" s="5">
        <v>0.08</v>
      </c>
      <c r="CC1022" s="6" t="s">
        <v>9</v>
      </c>
      <c r="CD1022">
        <f t="shared" si="15"/>
        <v>8.5</v>
      </c>
    </row>
    <row r="1023" spans="63:82">
      <c r="BK1023" s="1">
        <v>42522</v>
      </c>
      <c r="BL1023" t="s">
        <v>121</v>
      </c>
      <c r="BM1023">
        <v>3</v>
      </c>
      <c r="BN1023" t="s">
        <v>149</v>
      </c>
      <c r="BO1023" s="4">
        <v>4142242.32</v>
      </c>
      <c r="BP1023" s="4">
        <v>519109.38239999989</v>
      </c>
      <c r="BQ1023" s="3">
        <v>0.12532086302473969</v>
      </c>
      <c r="BR1023" s="7">
        <v>928.42081764389468</v>
      </c>
      <c r="BS1023" s="4">
        <v>116.35049811726734</v>
      </c>
      <c r="BT1023">
        <v>4461.5999999999995</v>
      </c>
      <c r="BU1023" t="s">
        <v>151</v>
      </c>
      <c r="BV1023" t="s">
        <v>150</v>
      </c>
      <c r="BW1023" t="s">
        <v>150</v>
      </c>
      <c r="BX1023" s="2">
        <v>41150</v>
      </c>
      <c r="BY1023" s="2">
        <v>48708</v>
      </c>
      <c r="BZ1023" t="s">
        <v>24</v>
      </c>
      <c r="CA1023">
        <v>0.12</v>
      </c>
      <c r="CB1023" s="5">
        <v>0.12</v>
      </c>
      <c r="CC1023" s="6" t="s">
        <v>9</v>
      </c>
      <c r="CD1023">
        <f t="shared" si="15"/>
        <v>20.7</v>
      </c>
    </row>
    <row r="1024" spans="63:82">
      <c r="BK1024" s="1">
        <v>42522</v>
      </c>
      <c r="BL1024" t="s">
        <v>121</v>
      </c>
      <c r="BM1024">
        <v>3</v>
      </c>
      <c r="BN1024" t="s">
        <v>175</v>
      </c>
      <c r="BO1024" s="4">
        <v>1779616.8</v>
      </c>
      <c r="BP1024" s="4">
        <v>196647.65639999998</v>
      </c>
      <c r="BQ1024" s="3">
        <v>0.11049999999999999</v>
      </c>
      <c r="BR1024" s="7">
        <v>904.82855399633922</v>
      </c>
      <c r="BS1024" s="4">
        <v>99.983555216595477</v>
      </c>
      <c r="BT1024">
        <v>1966.8</v>
      </c>
      <c r="BU1024" t="s">
        <v>20</v>
      </c>
      <c r="BV1024" t="s">
        <v>173</v>
      </c>
      <c r="BW1024" t="s">
        <v>172</v>
      </c>
      <c r="BX1024" s="2">
        <v>41288</v>
      </c>
      <c r="BY1024" s="2">
        <v>44694</v>
      </c>
      <c r="BZ1024" t="s">
        <v>18</v>
      </c>
      <c r="CA1024">
        <v>0</v>
      </c>
      <c r="CB1024" s="5">
        <v>0</v>
      </c>
      <c r="CC1024" s="6" t="s">
        <v>9</v>
      </c>
      <c r="CD1024">
        <f t="shared" si="15"/>
        <v>9.3000000000000007</v>
      </c>
    </row>
    <row r="1025" spans="63:82">
      <c r="BK1025" s="1">
        <v>42552</v>
      </c>
      <c r="BL1025" t="s">
        <v>121</v>
      </c>
      <c r="BM1025">
        <v>3</v>
      </c>
      <c r="BN1025" t="s">
        <v>127</v>
      </c>
      <c r="BO1025" s="4">
        <v>2938876.98</v>
      </c>
      <c r="BP1025" s="4">
        <v>114910.089918</v>
      </c>
      <c r="BQ1025" s="3">
        <v>3.9100000000000003E-2</v>
      </c>
      <c r="BR1025" s="7">
        <v>2380.0429057337219</v>
      </c>
      <c r="BS1025" s="4">
        <v>93.05967761418853</v>
      </c>
      <c r="BT1025">
        <v>1234.8</v>
      </c>
      <c r="BU1025" t="s">
        <v>44</v>
      </c>
      <c r="BV1025" t="s">
        <v>72</v>
      </c>
      <c r="BW1025" t="s">
        <v>71</v>
      </c>
      <c r="BX1025" s="2">
        <v>41241</v>
      </c>
      <c r="BY1025" s="2">
        <v>45055</v>
      </c>
      <c r="BZ1025" t="s">
        <v>14</v>
      </c>
      <c r="CA1025" t="s">
        <v>37</v>
      </c>
      <c r="CB1025" s="5" t="s">
        <v>37</v>
      </c>
      <c r="CC1025" s="6" t="s">
        <v>9</v>
      </c>
      <c r="CD1025">
        <f t="shared" si="15"/>
        <v>10.4</v>
      </c>
    </row>
    <row r="1026" spans="63:82">
      <c r="BK1026" s="1">
        <v>42552</v>
      </c>
      <c r="BL1026" t="s">
        <v>121</v>
      </c>
      <c r="BM1026">
        <v>3</v>
      </c>
      <c r="BN1026" t="s">
        <v>242</v>
      </c>
      <c r="BO1026" s="4">
        <v>642092.4</v>
      </c>
      <c r="BP1026" s="4">
        <v>189802.51344000001</v>
      </c>
      <c r="BQ1026" s="3">
        <v>0.29560000000000003</v>
      </c>
      <c r="BR1026" s="7">
        <v>281.61947368421056</v>
      </c>
      <c r="BS1026" s="4">
        <v>83.246716421052639</v>
      </c>
      <c r="BT1026">
        <v>2280</v>
      </c>
      <c r="BU1026" t="s">
        <v>151</v>
      </c>
      <c r="BV1026" t="s">
        <v>243</v>
      </c>
      <c r="BW1026" t="s">
        <v>243</v>
      </c>
      <c r="BX1026" s="2">
        <v>41282</v>
      </c>
      <c r="BY1026" s="2">
        <v>45055</v>
      </c>
      <c r="BZ1026" t="s">
        <v>14</v>
      </c>
      <c r="CA1026" t="s">
        <v>37</v>
      </c>
      <c r="CB1026" s="5" t="s">
        <v>37</v>
      </c>
      <c r="CC1026" s="6" t="s">
        <v>9</v>
      </c>
      <c r="CD1026">
        <f t="shared" si="15"/>
        <v>10.3</v>
      </c>
    </row>
    <row r="1027" spans="63:82">
      <c r="BK1027" s="1">
        <v>42552</v>
      </c>
      <c r="BL1027" t="s">
        <v>121</v>
      </c>
      <c r="BM1027">
        <v>3</v>
      </c>
      <c r="BN1027" t="s">
        <v>124</v>
      </c>
      <c r="BO1027" s="4">
        <v>714025.2</v>
      </c>
      <c r="BP1027" s="4">
        <v>68974.834320000009</v>
      </c>
      <c r="BQ1027" s="3">
        <v>9.6600000000000019E-2</v>
      </c>
      <c r="BR1027" s="7">
        <v>1190.0419999999999</v>
      </c>
      <c r="BS1027" s="4">
        <v>114.95805720000001</v>
      </c>
      <c r="BT1027">
        <v>600</v>
      </c>
      <c r="BU1027" t="s">
        <v>44</v>
      </c>
      <c r="BV1027" t="s">
        <v>72</v>
      </c>
      <c r="BW1027" t="s">
        <v>71</v>
      </c>
      <c r="BX1027" s="2">
        <v>41267</v>
      </c>
      <c r="BY1027" s="2">
        <v>44325</v>
      </c>
      <c r="BZ1027" t="s">
        <v>18</v>
      </c>
      <c r="CA1027" t="s">
        <v>123</v>
      </c>
      <c r="CB1027" s="5" t="s">
        <v>123</v>
      </c>
      <c r="CC1027" s="6" t="s">
        <v>9</v>
      </c>
      <c r="CD1027">
        <f t="shared" si="15"/>
        <v>8.4</v>
      </c>
    </row>
    <row r="1028" spans="63:82">
      <c r="BK1028" s="1">
        <v>42552</v>
      </c>
      <c r="BL1028" t="s">
        <v>121</v>
      </c>
      <c r="BM1028">
        <v>3</v>
      </c>
      <c r="BN1028" t="s">
        <v>125</v>
      </c>
      <c r="BO1028" s="4">
        <v>1243942.8</v>
      </c>
      <c r="BP1028" s="4">
        <v>132355.51392</v>
      </c>
      <c r="BQ1028" s="3">
        <v>0.10639999999999999</v>
      </c>
      <c r="BR1028" s="7">
        <v>2664.8303341902315</v>
      </c>
      <c r="BS1028" s="4">
        <v>283.53794755784065</v>
      </c>
      <c r="BT1028">
        <v>466.79999999999995</v>
      </c>
      <c r="BU1028" t="s">
        <v>44</v>
      </c>
      <c r="BV1028" t="s">
        <v>72</v>
      </c>
      <c r="BW1028" t="s">
        <v>126</v>
      </c>
      <c r="BX1028" s="2">
        <v>41257</v>
      </c>
      <c r="BY1028" s="2">
        <v>44325</v>
      </c>
      <c r="BZ1028" t="s">
        <v>24</v>
      </c>
      <c r="CA1028" t="s">
        <v>123</v>
      </c>
      <c r="CB1028" s="5" t="s">
        <v>123</v>
      </c>
      <c r="CC1028" s="6" t="s">
        <v>9</v>
      </c>
      <c r="CD1028">
        <f t="shared" si="15"/>
        <v>8.4</v>
      </c>
    </row>
    <row r="1029" spans="63:82">
      <c r="BK1029" s="1">
        <v>42552</v>
      </c>
      <c r="BL1029" t="s">
        <v>121</v>
      </c>
      <c r="BM1029">
        <v>3</v>
      </c>
      <c r="BN1029" t="s">
        <v>147</v>
      </c>
      <c r="BO1029" s="4">
        <v>1111913.8799999999</v>
      </c>
      <c r="BP1029" s="4">
        <v>88174.770684000003</v>
      </c>
      <c r="BQ1029" s="3">
        <v>7.9300000000000009E-2</v>
      </c>
      <c r="BR1029" s="7">
        <v>1370.7025147928994</v>
      </c>
      <c r="BS1029" s="4">
        <v>108.69670942307694</v>
      </c>
      <c r="BT1029">
        <v>811.19999999999993</v>
      </c>
      <c r="BU1029" t="s">
        <v>44</v>
      </c>
      <c r="BV1029" t="s">
        <v>72</v>
      </c>
      <c r="BW1029" t="s">
        <v>71</v>
      </c>
      <c r="BX1029" s="2">
        <v>41240</v>
      </c>
      <c r="BY1029" s="2">
        <v>44325</v>
      </c>
      <c r="BZ1029" t="s">
        <v>18</v>
      </c>
      <c r="CA1029" t="s">
        <v>42</v>
      </c>
      <c r="CB1029" s="5" t="s">
        <v>42</v>
      </c>
      <c r="CC1029" s="6" t="s">
        <v>9</v>
      </c>
      <c r="CD1029">
        <f t="shared" si="15"/>
        <v>8.5</v>
      </c>
    </row>
    <row r="1030" spans="63:82">
      <c r="BK1030" s="1">
        <v>42552</v>
      </c>
      <c r="BL1030" t="s">
        <v>121</v>
      </c>
      <c r="BM1030">
        <v>3</v>
      </c>
      <c r="BN1030" t="s">
        <v>149</v>
      </c>
      <c r="BO1030" s="4">
        <v>4065400.2839999995</v>
      </c>
      <c r="BP1030" s="4">
        <v>509888.3380799999</v>
      </c>
      <c r="BQ1030" s="3">
        <v>0.12542143515036955</v>
      </c>
      <c r="BR1030" s="7">
        <v>911.19784023668637</v>
      </c>
      <c r="BS1030" s="4">
        <v>114.28374082840236</v>
      </c>
      <c r="BT1030">
        <v>4461.5999999999995</v>
      </c>
      <c r="BU1030" t="s">
        <v>151</v>
      </c>
      <c r="BV1030" t="s">
        <v>150</v>
      </c>
      <c r="BW1030" t="s">
        <v>150</v>
      </c>
      <c r="BX1030" s="2">
        <v>41150</v>
      </c>
      <c r="BY1030" s="2">
        <v>48708</v>
      </c>
      <c r="BZ1030" t="s">
        <v>24</v>
      </c>
      <c r="CA1030" t="s">
        <v>65</v>
      </c>
      <c r="CB1030" s="5" t="s">
        <v>65</v>
      </c>
      <c r="CC1030" s="6" t="s">
        <v>9</v>
      </c>
      <c r="CD1030">
        <f t="shared" si="15"/>
        <v>20.7</v>
      </c>
    </row>
    <row r="1031" spans="63:82">
      <c r="BK1031" s="1">
        <v>42552</v>
      </c>
      <c r="BL1031" t="s">
        <v>121</v>
      </c>
      <c r="BM1031">
        <v>3</v>
      </c>
      <c r="BN1031" t="s">
        <v>175</v>
      </c>
      <c r="BO1031" s="4">
        <v>2426044.7999999998</v>
      </c>
      <c r="BP1031" s="4">
        <v>196752.23327999996</v>
      </c>
      <c r="BQ1031" s="3">
        <v>8.1099999999999992E-2</v>
      </c>
      <c r="BR1031" s="7">
        <v>1233.4984746796827</v>
      </c>
      <c r="BS1031" s="4">
        <v>100.03672629652225</v>
      </c>
      <c r="BT1031">
        <v>1966.8</v>
      </c>
      <c r="BU1031" t="s">
        <v>20</v>
      </c>
      <c r="BV1031" t="s">
        <v>173</v>
      </c>
      <c r="BW1031" t="s">
        <v>172</v>
      </c>
      <c r="BX1031" s="2">
        <v>41288</v>
      </c>
      <c r="BY1031" s="2">
        <v>44694</v>
      </c>
      <c r="BZ1031" t="s">
        <v>18</v>
      </c>
      <c r="CA1031">
        <v>0</v>
      </c>
      <c r="CB1031" s="5">
        <v>0</v>
      </c>
      <c r="CC1031" s="6" t="s">
        <v>9</v>
      </c>
      <c r="CD1031">
        <f t="shared" si="15"/>
        <v>9.3000000000000007</v>
      </c>
    </row>
    <row r="1032" spans="63:82">
      <c r="BK1032" s="1">
        <v>42583</v>
      </c>
      <c r="BL1032" t="s">
        <v>121</v>
      </c>
      <c r="BM1032">
        <v>3</v>
      </c>
      <c r="BN1032" t="s">
        <v>127</v>
      </c>
      <c r="BO1032" s="4">
        <v>2702259.6119999997</v>
      </c>
      <c r="BP1032" s="4">
        <v>114846.03350999999</v>
      </c>
      <c r="BQ1032" s="3">
        <v>4.2500000000000003E-2</v>
      </c>
      <c r="BR1032" s="7">
        <v>2188.418862973761</v>
      </c>
      <c r="BS1032" s="4">
        <v>93.007801676384844</v>
      </c>
      <c r="BT1032">
        <v>1234.8</v>
      </c>
      <c r="BU1032" t="s">
        <v>44</v>
      </c>
      <c r="BV1032" t="s">
        <v>72</v>
      </c>
      <c r="BW1032" t="s">
        <v>71</v>
      </c>
      <c r="BX1032" s="2">
        <v>41241</v>
      </c>
      <c r="BY1032" s="2">
        <v>45055</v>
      </c>
      <c r="BZ1032" t="s">
        <v>14</v>
      </c>
      <c r="CA1032" t="s">
        <v>37</v>
      </c>
      <c r="CB1032" s="5" t="s">
        <v>37</v>
      </c>
      <c r="CC1032" s="6" t="s">
        <v>9</v>
      </c>
      <c r="CD1032">
        <f t="shared" si="15"/>
        <v>10.4</v>
      </c>
    </row>
    <row r="1033" spans="63:82">
      <c r="BK1033" s="1">
        <v>42583</v>
      </c>
      <c r="BL1033" t="s">
        <v>121</v>
      </c>
      <c r="BM1033">
        <v>3</v>
      </c>
      <c r="BN1033" t="s">
        <v>242</v>
      </c>
      <c r="BO1033" s="4">
        <v>589042.79999999993</v>
      </c>
      <c r="BP1033" s="4">
        <v>189789.59015999999</v>
      </c>
      <c r="BQ1033" s="3">
        <v>0.32220000000000004</v>
      </c>
      <c r="BR1033" s="7">
        <v>258.35210526315785</v>
      </c>
      <c r="BS1033" s="4">
        <v>83.24104831578947</v>
      </c>
      <c r="BT1033">
        <v>2280</v>
      </c>
      <c r="BU1033" t="s">
        <v>151</v>
      </c>
      <c r="BV1033" t="s">
        <v>243</v>
      </c>
      <c r="BW1033" t="s">
        <v>243</v>
      </c>
      <c r="BX1033" s="2">
        <v>41282</v>
      </c>
      <c r="BY1033" s="2">
        <v>45055</v>
      </c>
      <c r="BZ1033" t="s">
        <v>14</v>
      </c>
      <c r="CA1033" t="s">
        <v>37</v>
      </c>
      <c r="CB1033" s="5" t="s">
        <v>37</v>
      </c>
      <c r="CC1033" s="6" t="s">
        <v>9</v>
      </c>
      <c r="CD1033">
        <f t="shared" si="15"/>
        <v>10.3</v>
      </c>
    </row>
    <row r="1034" spans="63:82">
      <c r="BK1034" s="1">
        <v>42583</v>
      </c>
      <c r="BL1034" t="s">
        <v>121</v>
      </c>
      <c r="BM1034">
        <v>3</v>
      </c>
      <c r="BN1034" t="s">
        <v>124</v>
      </c>
      <c r="BO1034" s="4">
        <v>621610.79999999993</v>
      </c>
      <c r="BP1034" s="4">
        <v>68998.798800000004</v>
      </c>
      <c r="BQ1034" s="3">
        <v>0.11100000000000002</v>
      </c>
      <c r="BR1034" s="7">
        <v>1036.0179999999998</v>
      </c>
      <c r="BS1034" s="4">
        <v>114.99799800000001</v>
      </c>
      <c r="BT1034">
        <v>600</v>
      </c>
      <c r="BU1034" t="s">
        <v>44</v>
      </c>
      <c r="BV1034" t="s">
        <v>72</v>
      </c>
      <c r="BW1034" t="s">
        <v>71</v>
      </c>
      <c r="BX1034" s="2">
        <v>41267</v>
      </c>
      <c r="BY1034" s="2">
        <v>44325</v>
      </c>
      <c r="BZ1034" t="s">
        <v>18</v>
      </c>
      <c r="CA1034" t="s">
        <v>123</v>
      </c>
      <c r="CB1034" s="5" t="s">
        <v>123</v>
      </c>
      <c r="CC1034" s="6" t="s">
        <v>9</v>
      </c>
      <c r="CD1034">
        <f t="shared" si="15"/>
        <v>8.4</v>
      </c>
    </row>
    <row r="1035" spans="63:82">
      <c r="BK1035" s="1">
        <v>42583</v>
      </c>
      <c r="BL1035" t="s">
        <v>121</v>
      </c>
      <c r="BM1035">
        <v>3</v>
      </c>
      <c r="BN1035" t="s">
        <v>125</v>
      </c>
      <c r="BO1035" s="4">
        <v>1112734.8</v>
      </c>
      <c r="BP1035" s="4">
        <v>119952.81143999998</v>
      </c>
      <c r="BQ1035" s="3">
        <v>0.10779999999999998</v>
      </c>
      <c r="BR1035" s="7">
        <v>2383.7506426735222</v>
      </c>
      <c r="BS1035" s="4">
        <v>256.96831928020561</v>
      </c>
      <c r="BT1035">
        <v>466.79999999999995</v>
      </c>
      <c r="BU1035" t="s">
        <v>44</v>
      </c>
      <c r="BV1035" t="s">
        <v>72</v>
      </c>
      <c r="BW1035" t="s">
        <v>126</v>
      </c>
      <c r="BX1035" s="2">
        <v>41257</v>
      </c>
      <c r="BY1035" s="2">
        <v>44325</v>
      </c>
      <c r="BZ1035" t="s">
        <v>24</v>
      </c>
      <c r="CA1035" t="s">
        <v>123</v>
      </c>
      <c r="CB1035" s="5" t="s">
        <v>123</v>
      </c>
      <c r="CC1035" s="6" t="s">
        <v>9</v>
      </c>
      <c r="CD1035">
        <f t="shared" si="15"/>
        <v>8.4</v>
      </c>
    </row>
    <row r="1036" spans="63:82">
      <c r="BK1036" s="1">
        <v>42583</v>
      </c>
      <c r="BL1036" t="s">
        <v>121</v>
      </c>
      <c r="BM1036">
        <v>3</v>
      </c>
      <c r="BN1036" t="s">
        <v>147</v>
      </c>
      <c r="BO1036" s="4">
        <v>946796.50799999991</v>
      </c>
      <c r="BP1036" s="4">
        <v>88241.434545599986</v>
      </c>
      <c r="BQ1036" s="3">
        <v>9.3199999999999991E-2</v>
      </c>
      <c r="BR1036" s="7">
        <v>1167.1554585798817</v>
      </c>
      <c r="BS1036" s="4">
        <v>108.77888873964497</v>
      </c>
      <c r="BT1036">
        <v>811.19999999999993</v>
      </c>
      <c r="BU1036" t="s">
        <v>44</v>
      </c>
      <c r="BV1036" t="s">
        <v>72</v>
      </c>
      <c r="BW1036" t="s">
        <v>71</v>
      </c>
      <c r="BX1036" s="2">
        <v>41240</v>
      </c>
      <c r="BY1036" s="2">
        <v>44325</v>
      </c>
      <c r="BZ1036" t="s">
        <v>18</v>
      </c>
      <c r="CA1036" t="s">
        <v>42</v>
      </c>
      <c r="CB1036" s="5" t="s">
        <v>42</v>
      </c>
      <c r="CC1036" s="6" t="s">
        <v>9</v>
      </c>
      <c r="CD1036">
        <f t="shared" si="15"/>
        <v>8.5</v>
      </c>
    </row>
    <row r="1037" spans="63:82">
      <c r="BK1037" s="1">
        <v>42583</v>
      </c>
      <c r="BL1037" t="s">
        <v>121</v>
      </c>
      <c r="BM1037">
        <v>3</v>
      </c>
      <c r="BN1037" t="s">
        <v>149</v>
      </c>
      <c r="BO1037" s="4">
        <v>3204630.0120000001</v>
      </c>
      <c r="BP1037" s="4">
        <v>406595.90543999994</v>
      </c>
      <c r="BQ1037" s="3">
        <v>0.12687764388321529</v>
      </c>
      <c r="BR1037" s="7">
        <v>718.26923345884893</v>
      </c>
      <c r="BS1037" s="4">
        <v>91.132308015061867</v>
      </c>
      <c r="BT1037">
        <v>4461.5999999999995</v>
      </c>
      <c r="BU1037" t="s">
        <v>151</v>
      </c>
      <c r="BV1037" t="s">
        <v>150</v>
      </c>
      <c r="BW1037" t="s">
        <v>150</v>
      </c>
      <c r="BX1037" s="2">
        <v>41150</v>
      </c>
      <c r="BY1037" s="2">
        <v>48708</v>
      </c>
      <c r="BZ1037" t="s">
        <v>24</v>
      </c>
      <c r="CA1037" t="s">
        <v>65</v>
      </c>
      <c r="CB1037" s="5" t="s">
        <v>65</v>
      </c>
      <c r="CC1037" s="6" t="s">
        <v>9</v>
      </c>
      <c r="CD1037">
        <f t="shared" si="15"/>
        <v>20.7</v>
      </c>
    </row>
    <row r="1038" spans="63:82">
      <c r="BK1038" s="1">
        <v>42583</v>
      </c>
      <c r="BL1038" t="s">
        <v>121</v>
      </c>
      <c r="BM1038">
        <v>3</v>
      </c>
      <c r="BN1038" t="s">
        <v>175</v>
      </c>
      <c r="BO1038" s="4">
        <v>1937515.2</v>
      </c>
      <c r="BP1038" s="4">
        <v>196657.7928</v>
      </c>
      <c r="BQ1038" s="3">
        <v>0.10150000000000001</v>
      </c>
      <c r="BR1038" s="7">
        <v>985.11043319097007</v>
      </c>
      <c r="BS1038" s="4">
        <v>99.988708968883472</v>
      </c>
      <c r="BT1038">
        <v>1966.8</v>
      </c>
      <c r="BU1038" t="s">
        <v>20</v>
      </c>
      <c r="BV1038" t="s">
        <v>173</v>
      </c>
      <c r="BW1038" t="s">
        <v>172</v>
      </c>
      <c r="BX1038" s="2">
        <v>41288</v>
      </c>
      <c r="BY1038" s="2">
        <v>44694</v>
      </c>
      <c r="BZ1038" t="s">
        <v>18</v>
      </c>
      <c r="CA1038">
        <v>0</v>
      </c>
      <c r="CB1038" s="5">
        <v>0</v>
      </c>
      <c r="CC1038" s="6" t="s">
        <v>9</v>
      </c>
      <c r="CD1038">
        <f t="shared" si="15"/>
        <v>9.3000000000000007</v>
      </c>
    </row>
    <row r="1039" spans="63:82">
      <c r="BK1039" s="1">
        <v>42614</v>
      </c>
      <c r="BL1039" t="s">
        <v>121</v>
      </c>
      <c r="BM1039">
        <v>3</v>
      </c>
      <c r="BN1039" t="s">
        <v>127</v>
      </c>
      <c r="BO1039" s="4">
        <v>2574182.2799999998</v>
      </c>
      <c r="BP1039" s="4">
        <v>114808.529688</v>
      </c>
      <c r="BQ1039" s="3">
        <v>4.4600000000000001E-2</v>
      </c>
      <c r="BR1039" s="7">
        <v>2084.6957240038873</v>
      </c>
      <c r="BS1039" s="4">
        <v>92.977429290573369</v>
      </c>
      <c r="BT1039">
        <v>1234.8</v>
      </c>
      <c r="BU1039" t="s">
        <v>44</v>
      </c>
      <c r="BV1039" t="s">
        <v>72</v>
      </c>
      <c r="BW1039" t="s">
        <v>71</v>
      </c>
      <c r="BX1039" s="2">
        <v>41241</v>
      </c>
      <c r="BY1039" s="2">
        <v>45055</v>
      </c>
      <c r="BZ1039" t="s">
        <v>14</v>
      </c>
      <c r="CA1039" t="s">
        <v>37</v>
      </c>
      <c r="CB1039" s="5" t="s">
        <v>37</v>
      </c>
      <c r="CC1039" s="6" t="s">
        <v>9</v>
      </c>
      <c r="CD1039">
        <f t="shared" si="15"/>
        <v>10.4</v>
      </c>
    </row>
    <row r="1040" spans="63:82">
      <c r="BK1040" s="1">
        <v>42614</v>
      </c>
      <c r="BL1040" t="s">
        <v>121</v>
      </c>
      <c r="BM1040">
        <v>3</v>
      </c>
      <c r="BN1040" t="s">
        <v>242</v>
      </c>
      <c r="BO1040" s="4">
        <v>728984.4</v>
      </c>
      <c r="BP1040" s="4">
        <v>189827.53775999998</v>
      </c>
      <c r="BQ1040" s="3">
        <v>0.26039999999999996</v>
      </c>
      <c r="BR1040" s="7">
        <v>319.73</v>
      </c>
      <c r="BS1040" s="4">
        <v>83.257691999999992</v>
      </c>
      <c r="BT1040">
        <v>2280</v>
      </c>
      <c r="BU1040" t="s">
        <v>151</v>
      </c>
      <c r="BV1040" t="s">
        <v>243</v>
      </c>
      <c r="BW1040" t="s">
        <v>243</v>
      </c>
      <c r="BX1040" s="2">
        <v>41282</v>
      </c>
      <c r="BY1040" s="2">
        <v>45055</v>
      </c>
      <c r="BZ1040" t="s">
        <v>14</v>
      </c>
      <c r="CA1040" t="s">
        <v>37</v>
      </c>
      <c r="CB1040" s="5" t="s">
        <v>37</v>
      </c>
      <c r="CC1040" s="6" t="s">
        <v>9</v>
      </c>
      <c r="CD1040">
        <f t="shared" si="15"/>
        <v>10.3</v>
      </c>
    </row>
    <row r="1041" spans="63:82">
      <c r="BK1041" s="1">
        <v>42614</v>
      </c>
      <c r="BL1041" t="s">
        <v>121</v>
      </c>
      <c r="BM1041">
        <v>3</v>
      </c>
      <c r="BN1041" t="s">
        <v>124</v>
      </c>
      <c r="BO1041" s="4">
        <v>537990</v>
      </c>
      <c r="BP1041" s="4">
        <v>69024.116999999998</v>
      </c>
      <c r="BQ1041" s="3">
        <v>0.1283</v>
      </c>
      <c r="BR1041" s="7">
        <v>896.65</v>
      </c>
      <c r="BS1041" s="4">
        <v>115.040195</v>
      </c>
      <c r="BT1041">
        <v>600</v>
      </c>
      <c r="BU1041" t="s">
        <v>44</v>
      </c>
      <c r="BV1041" t="s">
        <v>72</v>
      </c>
      <c r="BW1041" t="s">
        <v>71</v>
      </c>
      <c r="BX1041" s="2">
        <v>41267</v>
      </c>
      <c r="BY1041" s="2">
        <v>44325</v>
      </c>
      <c r="BZ1041" t="s">
        <v>18</v>
      </c>
      <c r="CA1041" t="s">
        <v>123</v>
      </c>
      <c r="CB1041" s="5" t="s">
        <v>123</v>
      </c>
      <c r="CC1041" s="6" t="s">
        <v>9</v>
      </c>
      <c r="CD1041">
        <f t="shared" si="15"/>
        <v>8.4</v>
      </c>
    </row>
    <row r="1042" spans="63:82">
      <c r="BK1042" s="1">
        <v>42614</v>
      </c>
      <c r="BL1042" t="s">
        <v>121</v>
      </c>
      <c r="BM1042">
        <v>3</v>
      </c>
      <c r="BN1042" t="s">
        <v>125</v>
      </c>
      <c r="BO1042" s="4">
        <v>812305.2</v>
      </c>
      <c r="BP1042" s="4">
        <v>91628.026559999998</v>
      </c>
      <c r="BQ1042" s="3">
        <v>0.11280000000000001</v>
      </c>
      <c r="BR1042" s="7">
        <v>1740.1568123393317</v>
      </c>
      <c r="BS1042" s="4">
        <v>196.28968843187661</v>
      </c>
      <c r="BT1042">
        <v>466.79999999999995</v>
      </c>
      <c r="BU1042" t="s">
        <v>44</v>
      </c>
      <c r="BV1042" t="s">
        <v>72</v>
      </c>
      <c r="BW1042" t="s">
        <v>126</v>
      </c>
      <c r="BX1042" s="2">
        <v>41257</v>
      </c>
      <c r="BY1042" s="2">
        <v>44325</v>
      </c>
      <c r="BZ1042" t="s">
        <v>24</v>
      </c>
      <c r="CA1042" t="s">
        <v>123</v>
      </c>
      <c r="CB1042" s="5" t="s">
        <v>123</v>
      </c>
      <c r="CC1042" s="6" t="s">
        <v>9</v>
      </c>
      <c r="CD1042">
        <f t="shared" ref="CD1042:CD1105" si="16">ROUND(INT(BY1042-BX1042)/365,1)</f>
        <v>8.4</v>
      </c>
    </row>
    <row r="1043" spans="63:82">
      <c r="BK1043" s="1">
        <v>42614</v>
      </c>
      <c r="BL1043" t="s">
        <v>121</v>
      </c>
      <c r="BM1043">
        <v>3</v>
      </c>
      <c r="BN1043" t="s">
        <v>147</v>
      </c>
      <c r="BO1043" s="4">
        <v>845640.75599999994</v>
      </c>
      <c r="BP1043" s="4">
        <v>88200.330850800005</v>
      </c>
      <c r="BQ1043" s="3">
        <v>0.10430000000000002</v>
      </c>
      <c r="BR1043" s="7">
        <v>1042.4565532544379</v>
      </c>
      <c r="BS1043" s="4">
        <v>108.72821850443789</v>
      </c>
      <c r="BT1043">
        <v>811.19999999999993</v>
      </c>
      <c r="BU1043" t="s">
        <v>44</v>
      </c>
      <c r="BV1043" t="s">
        <v>72</v>
      </c>
      <c r="BW1043" t="s">
        <v>71</v>
      </c>
      <c r="BX1043" s="2">
        <v>41240</v>
      </c>
      <c r="BY1043" s="2">
        <v>44325</v>
      </c>
      <c r="BZ1043" t="s">
        <v>18</v>
      </c>
      <c r="CA1043" t="s">
        <v>42</v>
      </c>
      <c r="CB1043" s="5" t="s">
        <v>42</v>
      </c>
      <c r="CC1043" s="6" t="s">
        <v>9</v>
      </c>
      <c r="CD1043">
        <f t="shared" si="16"/>
        <v>8.5</v>
      </c>
    </row>
    <row r="1044" spans="63:82">
      <c r="BK1044" s="1">
        <v>42614</v>
      </c>
      <c r="BL1044" t="s">
        <v>121</v>
      </c>
      <c r="BM1044">
        <v>3</v>
      </c>
      <c r="BN1044" t="s">
        <v>149</v>
      </c>
      <c r="BO1044" s="4">
        <v>1997761.56</v>
      </c>
      <c r="BP1044" s="4">
        <v>261771.6912</v>
      </c>
      <c r="BQ1044" s="3">
        <v>0.13103249979441992</v>
      </c>
      <c r="BR1044" s="7">
        <v>447.76796664873592</v>
      </c>
      <c r="BS1044" s="4">
        <v>58.672155997848314</v>
      </c>
      <c r="BT1044">
        <v>4461.5999999999995</v>
      </c>
      <c r="BU1044" t="s">
        <v>151</v>
      </c>
      <c r="BV1044" t="s">
        <v>150</v>
      </c>
      <c r="BW1044" t="s">
        <v>150</v>
      </c>
      <c r="BX1044" s="2">
        <v>41150</v>
      </c>
      <c r="BY1044" s="2">
        <v>48708</v>
      </c>
      <c r="BZ1044" t="s">
        <v>24</v>
      </c>
      <c r="CA1044" t="s">
        <v>65</v>
      </c>
      <c r="CB1044" s="5" t="s">
        <v>65</v>
      </c>
      <c r="CC1044" s="6" t="s">
        <v>9</v>
      </c>
      <c r="CD1044">
        <f t="shared" si="16"/>
        <v>20.7</v>
      </c>
    </row>
    <row r="1045" spans="63:82">
      <c r="BK1045" s="1">
        <v>42614</v>
      </c>
      <c r="BL1045" t="s">
        <v>121</v>
      </c>
      <c r="BM1045">
        <v>3</v>
      </c>
      <c r="BN1045" t="s">
        <v>175</v>
      </c>
      <c r="BO1045" s="4">
        <v>1125702</v>
      </c>
      <c r="BP1045" s="4">
        <v>196660.13939999999</v>
      </c>
      <c r="BQ1045" s="3">
        <v>0.17469999999999999</v>
      </c>
      <c r="BR1045" s="7">
        <v>572.35204392922515</v>
      </c>
      <c r="BS1045" s="4">
        <v>99.989902074435633</v>
      </c>
      <c r="BT1045">
        <v>1966.8</v>
      </c>
      <c r="BU1045" t="s">
        <v>20</v>
      </c>
      <c r="BV1045" t="s">
        <v>173</v>
      </c>
      <c r="BW1045" t="s">
        <v>172</v>
      </c>
      <c r="BX1045" s="2">
        <v>41288</v>
      </c>
      <c r="BY1045" s="2">
        <v>44694</v>
      </c>
      <c r="BZ1045" t="s">
        <v>18</v>
      </c>
      <c r="CA1045">
        <v>0</v>
      </c>
      <c r="CB1045" s="5">
        <v>0</v>
      </c>
      <c r="CC1045" s="6" t="s">
        <v>9</v>
      </c>
      <c r="CD1045">
        <f t="shared" si="16"/>
        <v>9.3000000000000007</v>
      </c>
    </row>
    <row r="1046" spans="63:82">
      <c r="BK1046" s="1">
        <v>42614</v>
      </c>
      <c r="BL1046" t="s">
        <v>121</v>
      </c>
      <c r="BM1046">
        <v>3</v>
      </c>
      <c r="BN1046" t="s">
        <v>542</v>
      </c>
      <c r="BO1046" s="4">
        <v>365184.94799999997</v>
      </c>
      <c r="BP1046" s="4">
        <v>65404.6241868</v>
      </c>
      <c r="BQ1046" s="3">
        <v>0.17910000000000001</v>
      </c>
      <c r="BR1046" s="7">
        <v>558.38677064220178</v>
      </c>
      <c r="BS1046" s="4">
        <v>100.00707062201835</v>
      </c>
      <c r="BT1046">
        <v>654</v>
      </c>
      <c r="BU1046" t="s">
        <v>20</v>
      </c>
      <c r="BV1046" t="s">
        <v>21</v>
      </c>
      <c r="BW1046" t="s">
        <v>134</v>
      </c>
      <c r="BX1046" s="2">
        <v>42515</v>
      </c>
      <c r="BY1046" s="2">
        <v>45511</v>
      </c>
      <c r="BZ1046" t="s">
        <v>24</v>
      </c>
      <c r="CA1046" t="s">
        <v>42</v>
      </c>
      <c r="CB1046" s="5" t="s">
        <v>42</v>
      </c>
      <c r="CC1046" s="6" t="s">
        <v>9</v>
      </c>
      <c r="CD1046">
        <f t="shared" si="16"/>
        <v>8.1999999999999993</v>
      </c>
    </row>
    <row r="1047" spans="63:82">
      <c r="BK1047" s="1">
        <v>42644</v>
      </c>
      <c r="BL1047" t="s">
        <v>121</v>
      </c>
      <c r="BM1047">
        <v>3</v>
      </c>
      <c r="BN1047" t="s">
        <v>125</v>
      </c>
      <c r="BO1047" s="4">
        <v>982164</v>
      </c>
      <c r="BP1047" s="4">
        <v>107645.1744</v>
      </c>
      <c r="BQ1047" s="3">
        <v>0.1096</v>
      </c>
      <c r="BR1047" s="7">
        <v>2104.0359897172239</v>
      </c>
      <c r="BS1047" s="4">
        <v>230.60234447300775</v>
      </c>
      <c r="BT1047">
        <v>466.79999999999995</v>
      </c>
      <c r="BU1047" t="s">
        <v>44</v>
      </c>
      <c r="BV1047" t="s">
        <v>72</v>
      </c>
      <c r="BW1047" t="s">
        <v>126</v>
      </c>
      <c r="BX1047" s="2">
        <v>41257</v>
      </c>
      <c r="BY1047" s="2">
        <v>44325</v>
      </c>
      <c r="BZ1047" t="s">
        <v>24</v>
      </c>
      <c r="CA1047" t="s">
        <v>123</v>
      </c>
      <c r="CB1047" s="5" t="s">
        <v>123</v>
      </c>
      <c r="CC1047" s="6" t="s">
        <v>9</v>
      </c>
      <c r="CD1047">
        <f t="shared" si="16"/>
        <v>8.4</v>
      </c>
    </row>
    <row r="1048" spans="63:82">
      <c r="BK1048" s="1">
        <v>42644</v>
      </c>
      <c r="BL1048" t="s">
        <v>121</v>
      </c>
      <c r="BM1048">
        <v>3</v>
      </c>
      <c r="BN1048" t="s">
        <v>175</v>
      </c>
      <c r="BO1048" s="4">
        <v>1610672.4</v>
      </c>
      <c r="BP1048" s="4">
        <v>196663.10004000002</v>
      </c>
      <c r="BQ1048" s="3">
        <v>0.12210000000000001</v>
      </c>
      <c r="BR1048" s="7">
        <v>818.93044539353264</v>
      </c>
      <c r="BS1048" s="4">
        <v>99.991407382550349</v>
      </c>
      <c r="BT1048">
        <v>1966.8</v>
      </c>
      <c r="BU1048" t="s">
        <v>20</v>
      </c>
      <c r="BV1048" t="s">
        <v>173</v>
      </c>
      <c r="BW1048" t="s">
        <v>172</v>
      </c>
      <c r="BX1048" s="2">
        <v>41288</v>
      </c>
      <c r="BY1048" s="2">
        <v>44694</v>
      </c>
      <c r="BZ1048" t="s">
        <v>18</v>
      </c>
      <c r="CA1048">
        <v>0</v>
      </c>
      <c r="CB1048" s="5">
        <v>0</v>
      </c>
      <c r="CC1048" s="6" t="s">
        <v>9</v>
      </c>
      <c r="CD1048">
        <f t="shared" si="16"/>
        <v>9.3000000000000007</v>
      </c>
    </row>
    <row r="1049" spans="63:82">
      <c r="BK1049" s="1">
        <v>42644</v>
      </c>
      <c r="BL1049" t="s">
        <v>121</v>
      </c>
      <c r="BM1049">
        <v>3</v>
      </c>
      <c r="BN1049" t="s">
        <v>542</v>
      </c>
      <c r="BO1049" s="4">
        <v>873712.08</v>
      </c>
      <c r="BP1049" s="4">
        <v>79682.541696</v>
      </c>
      <c r="BQ1049" s="3">
        <v>9.1200000000000003E-2</v>
      </c>
      <c r="BR1049" s="7">
        <v>1335.9511926605503</v>
      </c>
      <c r="BS1049" s="4">
        <v>121.8387487706422</v>
      </c>
      <c r="BT1049">
        <v>654</v>
      </c>
      <c r="BU1049" t="s">
        <v>20</v>
      </c>
      <c r="BV1049" t="s">
        <v>21</v>
      </c>
      <c r="BW1049" t="s">
        <v>134</v>
      </c>
      <c r="BX1049" s="2">
        <v>42515</v>
      </c>
      <c r="BY1049" s="2">
        <v>45511</v>
      </c>
      <c r="BZ1049" t="s">
        <v>24</v>
      </c>
      <c r="CA1049" t="s">
        <v>42</v>
      </c>
      <c r="CB1049" s="5" t="s">
        <v>42</v>
      </c>
      <c r="CC1049" s="6" t="s">
        <v>9</v>
      </c>
      <c r="CD1049">
        <f t="shared" si="16"/>
        <v>8.1999999999999993</v>
      </c>
    </row>
    <row r="1050" spans="63:82">
      <c r="BK1050" s="1">
        <v>42644</v>
      </c>
      <c r="BL1050" t="s">
        <v>121</v>
      </c>
      <c r="BM1050">
        <v>3</v>
      </c>
      <c r="BN1050" t="s">
        <v>242</v>
      </c>
      <c r="BO1050" s="4">
        <v>885495.6</v>
      </c>
      <c r="BP1050" s="4">
        <v>189850.25664000001</v>
      </c>
      <c r="BQ1050" s="3">
        <v>0.21440000000000001</v>
      </c>
      <c r="BR1050" s="7">
        <v>388.37526315789472</v>
      </c>
      <c r="BS1050" s="4">
        <v>83.267656421052635</v>
      </c>
      <c r="BT1050">
        <v>2280</v>
      </c>
      <c r="BU1050" t="s">
        <v>151</v>
      </c>
      <c r="BV1050" t="s">
        <v>243</v>
      </c>
      <c r="BW1050" t="s">
        <v>243</v>
      </c>
      <c r="BX1050" s="2">
        <v>41282</v>
      </c>
      <c r="BY1050" s="2">
        <v>45055</v>
      </c>
      <c r="BZ1050" t="s">
        <v>14</v>
      </c>
      <c r="CA1050" t="s">
        <v>37</v>
      </c>
      <c r="CB1050" s="5" t="s">
        <v>37</v>
      </c>
      <c r="CC1050" s="6" t="s">
        <v>9</v>
      </c>
      <c r="CD1050">
        <f t="shared" si="16"/>
        <v>10.3</v>
      </c>
    </row>
    <row r="1051" spans="63:82">
      <c r="BK1051" s="1">
        <v>42644</v>
      </c>
      <c r="BL1051" t="s">
        <v>121</v>
      </c>
      <c r="BM1051">
        <v>3</v>
      </c>
      <c r="BN1051" t="s">
        <v>127</v>
      </c>
      <c r="BO1051" s="4">
        <v>2845901.8559999997</v>
      </c>
      <c r="BP1051" s="4">
        <v>114974.43498239998</v>
      </c>
      <c r="BQ1051" s="3">
        <v>4.0399999999999998E-2</v>
      </c>
      <c r="BR1051" s="7">
        <v>2304.7472108843535</v>
      </c>
      <c r="BS1051" s="4">
        <v>93.111787319727881</v>
      </c>
      <c r="BT1051">
        <v>1234.8</v>
      </c>
      <c r="BU1051" t="s">
        <v>44</v>
      </c>
      <c r="BV1051" t="s">
        <v>72</v>
      </c>
      <c r="BW1051" t="s">
        <v>71</v>
      </c>
      <c r="BX1051" s="2">
        <v>41241</v>
      </c>
      <c r="BY1051" s="2">
        <v>45055</v>
      </c>
      <c r="BZ1051" t="s">
        <v>14</v>
      </c>
      <c r="CA1051" t="s">
        <v>37</v>
      </c>
      <c r="CB1051" s="5" t="s">
        <v>37</v>
      </c>
      <c r="CC1051" s="6" t="s">
        <v>9</v>
      </c>
      <c r="CD1051">
        <f t="shared" si="16"/>
        <v>10.4</v>
      </c>
    </row>
    <row r="1052" spans="63:82">
      <c r="BK1052" s="1">
        <v>42644</v>
      </c>
      <c r="BL1052" t="s">
        <v>121</v>
      </c>
      <c r="BM1052">
        <v>3</v>
      </c>
      <c r="BN1052" t="s">
        <v>149</v>
      </c>
      <c r="BO1052" s="4">
        <v>3326699.7839999995</v>
      </c>
      <c r="BP1052" s="4">
        <v>421250.37407999992</v>
      </c>
      <c r="BQ1052" s="3">
        <v>0.12662710837510308</v>
      </c>
      <c r="BR1052" s="7">
        <v>745.62932221624533</v>
      </c>
      <c r="BS1052" s="4">
        <v>94.416884991931141</v>
      </c>
      <c r="BT1052">
        <v>4461.5999999999995</v>
      </c>
      <c r="BU1052" t="s">
        <v>151</v>
      </c>
      <c r="BV1052" t="s">
        <v>150</v>
      </c>
      <c r="BW1052" t="s">
        <v>150</v>
      </c>
      <c r="BX1052" s="2">
        <v>41150</v>
      </c>
      <c r="BY1052" s="2">
        <v>48708</v>
      </c>
      <c r="BZ1052" t="s">
        <v>24</v>
      </c>
      <c r="CA1052" t="s">
        <v>65</v>
      </c>
      <c r="CB1052" s="5" t="s">
        <v>65</v>
      </c>
      <c r="CC1052" s="6" t="s">
        <v>9</v>
      </c>
      <c r="CD1052">
        <f t="shared" si="16"/>
        <v>20.7</v>
      </c>
    </row>
    <row r="1053" spans="63:82">
      <c r="BK1053" s="1">
        <v>42644</v>
      </c>
      <c r="BL1053" t="s">
        <v>121</v>
      </c>
      <c r="BM1053">
        <v>3</v>
      </c>
      <c r="BN1053" t="s">
        <v>147</v>
      </c>
      <c r="BO1053" s="4">
        <v>1049480.52</v>
      </c>
      <c r="BP1053" s="4">
        <v>88261.311732000002</v>
      </c>
      <c r="BQ1053" s="3">
        <v>8.4099999999999994E-2</v>
      </c>
      <c r="BR1053" s="7">
        <v>1293.7383136094677</v>
      </c>
      <c r="BS1053" s="4">
        <v>108.80339217455622</v>
      </c>
      <c r="BT1053">
        <v>811.19999999999993</v>
      </c>
      <c r="BU1053" t="s">
        <v>44</v>
      </c>
      <c r="BV1053" t="s">
        <v>72</v>
      </c>
      <c r="BW1053" t="s">
        <v>71</v>
      </c>
      <c r="BX1053" s="2">
        <v>41240</v>
      </c>
      <c r="BY1053" s="2">
        <v>44325</v>
      </c>
      <c r="BZ1053" t="s">
        <v>18</v>
      </c>
      <c r="CA1053" t="s">
        <v>42</v>
      </c>
      <c r="CB1053" s="5" t="s">
        <v>42</v>
      </c>
      <c r="CC1053" s="6" t="s">
        <v>9</v>
      </c>
      <c r="CD1053">
        <f t="shared" si="16"/>
        <v>8.5</v>
      </c>
    </row>
    <row r="1054" spans="63:82">
      <c r="BK1054" s="1">
        <v>42644</v>
      </c>
      <c r="BL1054" t="s">
        <v>121</v>
      </c>
      <c r="BM1054">
        <v>3</v>
      </c>
      <c r="BN1054" t="s">
        <v>124</v>
      </c>
      <c r="BO1054" s="4">
        <v>675501.6</v>
      </c>
      <c r="BP1054" s="4">
        <v>68968.713360000009</v>
      </c>
      <c r="BQ1054" s="3">
        <v>0.10210000000000001</v>
      </c>
      <c r="BR1054" s="7">
        <v>1125.836</v>
      </c>
      <c r="BS1054" s="4">
        <v>114.94785560000001</v>
      </c>
      <c r="BT1054">
        <v>600</v>
      </c>
      <c r="BU1054" t="s">
        <v>44</v>
      </c>
      <c r="BV1054" t="s">
        <v>72</v>
      </c>
      <c r="BW1054" t="s">
        <v>71</v>
      </c>
      <c r="BX1054" s="2">
        <v>41267</v>
      </c>
      <c r="BY1054" s="2">
        <v>44325</v>
      </c>
      <c r="BZ1054" t="s">
        <v>18</v>
      </c>
      <c r="CA1054" t="s">
        <v>123</v>
      </c>
      <c r="CB1054" s="5" t="s">
        <v>123</v>
      </c>
      <c r="CC1054" s="6" t="s">
        <v>9</v>
      </c>
      <c r="CD1054">
        <f t="shared" si="16"/>
        <v>8.4</v>
      </c>
    </row>
    <row r="1055" spans="63:82">
      <c r="BK1055" s="1">
        <v>42675</v>
      </c>
      <c r="BL1055" t="s">
        <v>121</v>
      </c>
      <c r="BM1055">
        <v>3</v>
      </c>
      <c r="BN1055" t="s">
        <v>127</v>
      </c>
      <c r="BO1055" s="4">
        <v>2321232.4560000002</v>
      </c>
      <c r="BP1055" s="4">
        <v>114901.00657200001</v>
      </c>
      <c r="BQ1055" s="3">
        <v>4.9500000000000002E-2</v>
      </c>
      <c r="BR1055" s="7">
        <v>1879.8448785228379</v>
      </c>
      <c r="BS1055" s="4">
        <v>93.052321486880487</v>
      </c>
      <c r="BT1055">
        <v>1234.8</v>
      </c>
      <c r="BU1055" t="s">
        <v>44</v>
      </c>
      <c r="BV1055" t="s">
        <v>72</v>
      </c>
      <c r="BW1055" t="s">
        <v>71</v>
      </c>
      <c r="BX1055" s="2">
        <v>41241</v>
      </c>
      <c r="BY1055" s="2">
        <v>45055</v>
      </c>
      <c r="BZ1055" t="s">
        <v>14</v>
      </c>
      <c r="CA1055" t="s">
        <v>37</v>
      </c>
      <c r="CB1055" s="5" t="s">
        <v>37</v>
      </c>
      <c r="CC1055" s="6" t="s">
        <v>9</v>
      </c>
      <c r="CD1055">
        <f t="shared" si="16"/>
        <v>10.4</v>
      </c>
    </row>
    <row r="1056" spans="63:82">
      <c r="BK1056" s="1">
        <v>42675</v>
      </c>
      <c r="BL1056" t="s">
        <v>121</v>
      </c>
      <c r="BM1056">
        <v>3</v>
      </c>
      <c r="BN1056" t="s">
        <v>242</v>
      </c>
      <c r="BO1056" s="4">
        <v>971834.39999999991</v>
      </c>
      <c r="BP1056" s="4">
        <v>189799.25831999999</v>
      </c>
      <c r="BQ1056" s="3">
        <v>0.1953</v>
      </c>
      <c r="BR1056" s="7">
        <v>426.24315789473678</v>
      </c>
      <c r="BS1056" s="4">
        <v>83.245288736842099</v>
      </c>
      <c r="BT1056">
        <v>2280</v>
      </c>
      <c r="BU1056" t="s">
        <v>151</v>
      </c>
      <c r="BV1056" t="s">
        <v>243</v>
      </c>
      <c r="BW1056" t="s">
        <v>243</v>
      </c>
      <c r="BX1056" s="2">
        <v>41282</v>
      </c>
      <c r="BY1056" s="2">
        <v>45055</v>
      </c>
      <c r="BZ1056" t="s">
        <v>14</v>
      </c>
      <c r="CA1056" t="s">
        <v>37</v>
      </c>
      <c r="CB1056" s="5" t="s">
        <v>37</v>
      </c>
      <c r="CC1056" s="6" t="s">
        <v>9</v>
      </c>
      <c r="CD1056">
        <f t="shared" si="16"/>
        <v>10.3</v>
      </c>
    </row>
    <row r="1057" spans="63:82">
      <c r="BK1057" s="1">
        <v>42675</v>
      </c>
      <c r="BL1057" t="s">
        <v>121</v>
      </c>
      <c r="BM1057">
        <v>3</v>
      </c>
      <c r="BN1057" t="s">
        <v>124</v>
      </c>
      <c r="BO1057" s="4">
        <v>508252.8</v>
      </c>
      <c r="BP1057" s="4">
        <v>69020.730240000004</v>
      </c>
      <c r="BQ1057" s="3">
        <v>0.1358</v>
      </c>
      <c r="BR1057" s="7">
        <v>847.08799999999997</v>
      </c>
      <c r="BS1057" s="4">
        <v>115.0345504</v>
      </c>
      <c r="BT1057">
        <v>600</v>
      </c>
      <c r="BU1057" t="s">
        <v>44</v>
      </c>
      <c r="BV1057" t="s">
        <v>72</v>
      </c>
      <c r="BW1057" t="s">
        <v>71</v>
      </c>
      <c r="BX1057" s="2">
        <v>41267</v>
      </c>
      <c r="BY1057" s="2">
        <v>44325</v>
      </c>
      <c r="BZ1057" t="s">
        <v>18</v>
      </c>
      <c r="CA1057" t="s">
        <v>123</v>
      </c>
      <c r="CB1057" s="5" t="s">
        <v>123</v>
      </c>
      <c r="CC1057" s="6" t="s">
        <v>9</v>
      </c>
      <c r="CD1057">
        <f t="shared" si="16"/>
        <v>8.4</v>
      </c>
    </row>
    <row r="1058" spans="63:82">
      <c r="BK1058" s="1">
        <v>42675</v>
      </c>
      <c r="BL1058" t="s">
        <v>121</v>
      </c>
      <c r="BM1058">
        <v>3</v>
      </c>
      <c r="BN1058" t="s">
        <v>125</v>
      </c>
      <c r="BO1058" s="4">
        <v>804084</v>
      </c>
      <c r="BP1058" s="4">
        <v>90861.491999999998</v>
      </c>
      <c r="BQ1058" s="3">
        <v>0.113</v>
      </c>
      <c r="BR1058" s="7">
        <v>1722.5449871465298</v>
      </c>
      <c r="BS1058" s="4">
        <v>194.64758354755784</v>
      </c>
      <c r="BT1058">
        <v>466.79999999999995</v>
      </c>
      <c r="BU1058" t="s">
        <v>44</v>
      </c>
      <c r="BV1058" t="s">
        <v>72</v>
      </c>
      <c r="BW1058" t="s">
        <v>126</v>
      </c>
      <c r="BX1058" s="2">
        <v>41257</v>
      </c>
      <c r="BY1058" s="2">
        <v>44325</v>
      </c>
      <c r="BZ1058" t="s">
        <v>24</v>
      </c>
      <c r="CA1058" t="s">
        <v>123</v>
      </c>
      <c r="CB1058" s="5" t="s">
        <v>123</v>
      </c>
      <c r="CC1058" s="6" t="s">
        <v>9</v>
      </c>
      <c r="CD1058">
        <f t="shared" si="16"/>
        <v>8.4</v>
      </c>
    </row>
    <row r="1059" spans="63:82">
      <c r="BK1059" s="1">
        <v>42675</v>
      </c>
      <c r="BL1059" t="s">
        <v>121</v>
      </c>
      <c r="BM1059">
        <v>3</v>
      </c>
      <c r="BN1059" t="s">
        <v>147</v>
      </c>
      <c r="BO1059" s="4">
        <v>840852.63600000006</v>
      </c>
      <c r="BP1059" s="4">
        <v>88205.441516400009</v>
      </c>
      <c r="BQ1059" s="3">
        <v>0.10490000000000001</v>
      </c>
      <c r="BR1059" s="7">
        <v>1036.5540384615385</v>
      </c>
      <c r="BS1059" s="4">
        <v>108.73451863461541</v>
      </c>
      <c r="BT1059">
        <v>811.19999999999993</v>
      </c>
      <c r="BU1059" t="s">
        <v>44</v>
      </c>
      <c r="BV1059" t="s">
        <v>72</v>
      </c>
      <c r="BW1059" t="s">
        <v>71</v>
      </c>
      <c r="BX1059" s="2">
        <v>41240</v>
      </c>
      <c r="BY1059" s="2">
        <v>44325</v>
      </c>
      <c r="BZ1059" t="s">
        <v>18</v>
      </c>
      <c r="CA1059" t="s">
        <v>42</v>
      </c>
      <c r="CB1059" s="5" t="s">
        <v>42</v>
      </c>
      <c r="CC1059" s="6" t="s">
        <v>9</v>
      </c>
      <c r="CD1059">
        <f t="shared" si="16"/>
        <v>8.5</v>
      </c>
    </row>
    <row r="1060" spans="63:82">
      <c r="BK1060" s="1">
        <v>42675</v>
      </c>
      <c r="BL1060" t="s">
        <v>121</v>
      </c>
      <c r="BM1060">
        <v>3</v>
      </c>
      <c r="BN1060" t="s">
        <v>149</v>
      </c>
      <c r="BO1060" s="4">
        <v>3193880.1839999999</v>
      </c>
      <c r="BP1060" s="4">
        <v>405312.02207999991</v>
      </c>
      <c r="BQ1060" s="3">
        <v>0.12690270101879311</v>
      </c>
      <c r="BR1060" s="7">
        <v>715.85982248520713</v>
      </c>
      <c r="BS1060" s="4">
        <v>90.844545024206553</v>
      </c>
      <c r="BT1060">
        <v>4461.5999999999995</v>
      </c>
      <c r="BU1060" t="s">
        <v>151</v>
      </c>
      <c r="BV1060" t="s">
        <v>150</v>
      </c>
      <c r="BW1060" t="s">
        <v>150</v>
      </c>
      <c r="BX1060" s="2">
        <v>41150</v>
      </c>
      <c r="BY1060" s="2">
        <v>48708</v>
      </c>
      <c r="BZ1060" t="s">
        <v>24</v>
      </c>
      <c r="CA1060" t="s">
        <v>65</v>
      </c>
      <c r="CB1060" s="5" t="s">
        <v>65</v>
      </c>
      <c r="CC1060" s="6" t="s">
        <v>9</v>
      </c>
      <c r="CD1060">
        <f t="shared" si="16"/>
        <v>20.7</v>
      </c>
    </row>
    <row r="1061" spans="63:82">
      <c r="BK1061" s="1">
        <v>42675</v>
      </c>
      <c r="BL1061" t="s">
        <v>121</v>
      </c>
      <c r="BM1061">
        <v>3</v>
      </c>
      <c r="BN1061" t="s">
        <v>175</v>
      </c>
      <c r="BO1061" s="4">
        <v>1013830.7999999999</v>
      </c>
      <c r="BP1061" s="4">
        <v>196683.17520000003</v>
      </c>
      <c r="BQ1061" s="3">
        <v>0.19400000000000003</v>
      </c>
      <c r="BR1061" s="7">
        <v>515.47223917022575</v>
      </c>
      <c r="BS1061" s="4">
        <v>100.00161439902381</v>
      </c>
      <c r="BT1061">
        <v>1966.8</v>
      </c>
      <c r="BU1061" t="s">
        <v>20</v>
      </c>
      <c r="BV1061" t="s">
        <v>173</v>
      </c>
      <c r="BW1061" t="s">
        <v>172</v>
      </c>
      <c r="BX1061" s="2">
        <v>41288</v>
      </c>
      <c r="BY1061" s="2">
        <v>44694</v>
      </c>
      <c r="BZ1061" t="s">
        <v>18</v>
      </c>
      <c r="CA1061">
        <v>0</v>
      </c>
      <c r="CB1061" s="5">
        <v>0</v>
      </c>
      <c r="CC1061" s="6" t="s">
        <v>9</v>
      </c>
      <c r="CD1061">
        <f t="shared" si="16"/>
        <v>9.3000000000000007</v>
      </c>
    </row>
    <row r="1062" spans="63:82">
      <c r="BK1062" s="1">
        <v>42675</v>
      </c>
      <c r="BL1062" t="s">
        <v>121</v>
      </c>
      <c r="BM1062">
        <v>3</v>
      </c>
      <c r="BN1062" t="s">
        <v>542</v>
      </c>
      <c r="BO1062" s="4">
        <v>656026.05599999998</v>
      </c>
      <c r="BP1062" s="4">
        <v>65405.797783200003</v>
      </c>
      <c r="BQ1062" s="3">
        <v>9.9700000000000011E-2</v>
      </c>
      <c r="BR1062" s="7">
        <v>1003.0979449541284</v>
      </c>
      <c r="BS1062" s="4">
        <v>100.00886511192661</v>
      </c>
      <c r="BT1062">
        <v>654</v>
      </c>
      <c r="BU1062" t="s">
        <v>20</v>
      </c>
      <c r="BV1062" t="s">
        <v>21</v>
      </c>
      <c r="BW1062" t="s">
        <v>134</v>
      </c>
      <c r="BX1062" s="2">
        <v>42515</v>
      </c>
      <c r="BY1062" s="2">
        <v>45511</v>
      </c>
      <c r="BZ1062" t="s">
        <v>24</v>
      </c>
      <c r="CA1062" t="s">
        <v>42</v>
      </c>
      <c r="CB1062" s="5" t="s">
        <v>42</v>
      </c>
      <c r="CC1062" s="6" t="s">
        <v>9</v>
      </c>
      <c r="CD1062">
        <f t="shared" si="16"/>
        <v>8.1999999999999993</v>
      </c>
    </row>
    <row r="1063" spans="63:82">
      <c r="BK1063" s="1">
        <v>42705</v>
      </c>
      <c r="BL1063" t="s">
        <v>121</v>
      </c>
      <c r="BM1063">
        <v>3</v>
      </c>
      <c r="BN1063" t="s">
        <v>127</v>
      </c>
      <c r="BO1063" s="4">
        <v>2556544.5239999997</v>
      </c>
      <c r="BP1063" s="4">
        <v>114788.84912760001</v>
      </c>
      <c r="BQ1063" s="3">
        <v>4.4900000000000009E-2</v>
      </c>
      <c r="BR1063" s="7">
        <v>2070.4118270165209</v>
      </c>
      <c r="BS1063" s="4">
        <v>92.961491033041796</v>
      </c>
      <c r="BT1063">
        <v>1234.8</v>
      </c>
      <c r="BU1063" t="s">
        <v>44</v>
      </c>
      <c r="BV1063" t="s">
        <v>72</v>
      </c>
      <c r="BW1063" t="s">
        <v>71</v>
      </c>
      <c r="BX1063" s="2">
        <v>41241</v>
      </c>
      <c r="BY1063" s="2">
        <v>45055</v>
      </c>
      <c r="BZ1063" t="s">
        <v>14</v>
      </c>
      <c r="CA1063" t="s">
        <v>37</v>
      </c>
      <c r="CB1063" s="5" t="s">
        <v>37</v>
      </c>
      <c r="CC1063" s="6" t="s">
        <v>9</v>
      </c>
      <c r="CD1063">
        <f t="shared" si="16"/>
        <v>10.4</v>
      </c>
    </row>
    <row r="1064" spans="63:82">
      <c r="BK1064" s="1">
        <v>42705</v>
      </c>
      <c r="BL1064" t="s">
        <v>121</v>
      </c>
      <c r="BM1064">
        <v>3</v>
      </c>
      <c r="BN1064" t="s">
        <v>542</v>
      </c>
      <c r="BO1064" s="4">
        <v>1110209.568</v>
      </c>
      <c r="BP1064" s="4">
        <v>98586.609638399997</v>
      </c>
      <c r="BQ1064" s="3">
        <v>8.8800000000000004E-2</v>
      </c>
      <c r="BR1064" s="7">
        <v>1697.5681467889908</v>
      </c>
      <c r="BS1064" s="4">
        <v>150.74405143486237</v>
      </c>
      <c r="BT1064">
        <v>654</v>
      </c>
      <c r="BU1064" t="s">
        <v>20</v>
      </c>
      <c r="BV1064" t="s">
        <v>21</v>
      </c>
      <c r="BW1064" t="s">
        <v>134</v>
      </c>
      <c r="BX1064" s="2">
        <v>42515</v>
      </c>
      <c r="BY1064" s="2">
        <v>45511</v>
      </c>
      <c r="BZ1064" t="s">
        <v>24</v>
      </c>
      <c r="CA1064" t="s">
        <v>42</v>
      </c>
      <c r="CB1064" s="5" t="s">
        <v>42</v>
      </c>
      <c r="CC1064" s="6" t="s">
        <v>9</v>
      </c>
      <c r="CD1064">
        <f t="shared" si="16"/>
        <v>8.1999999999999993</v>
      </c>
    </row>
    <row r="1065" spans="63:82">
      <c r="BK1065" s="1">
        <v>42705</v>
      </c>
      <c r="BL1065" t="s">
        <v>121</v>
      </c>
      <c r="BM1065">
        <v>3</v>
      </c>
      <c r="BN1065" t="s">
        <v>147</v>
      </c>
      <c r="BO1065" s="4">
        <v>980163.804</v>
      </c>
      <c r="BP1065" s="4">
        <v>88214.742360000004</v>
      </c>
      <c r="BQ1065" s="3">
        <v>0.09</v>
      </c>
      <c r="BR1065" s="7">
        <v>1208.2887130177517</v>
      </c>
      <c r="BS1065" s="4">
        <v>108.74598417159764</v>
      </c>
      <c r="BT1065">
        <v>811.19999999999993</v>
      </c>
      <c r="BU1065" t="s">
        <v>44</v>
      </c>
      <c r="BV1065" t="s">
        <v>72</v>
      </c>
      <c r="BW1065" t="s">
        <v>71</v>
      </c>
      <c r="BX1065" s="2">
        <v>41240</v>
      </c>
      <c r="BY1065" s="2">
        <v>44325</v>
      </c>
      <c r="BZ1065" t="s">
        <v>18</v>
      </c>
      <c r="CA1065" t="s">
        <v>42</v>
      </c>
      <c r="CB1065" s="5" t="s">
        <v>42</v>
      </c>
      <c r="CC1065" s="6" t="s">
        <v>9</v>
      </c>
      <c r="CD1065">
        <f t="shared" si="16"/>
        <v>8.5</v>
      </c>
    </row>
    <row r="1066" spans="63:82">
      <c r="BK1066" s="1">
        <v>42705</v>
      </c>
      <c r="BL1066" t="s">
        <v>121</v>
      </c>
      <c r="BM1066">
        <v>3</v>
      </c>
      <c r="BN1066" t="s">
        <v>125</v>
      </c>
      <c r="BO1066" s="4">
        <v>950085.6</v>
      </c>
      <c r="BP1066" s="4">
        <v>104604.42456</v>
      </c>
      <c r="BQ1066" s="3">
        <v>0.1101</v>
      </c>
      <c r="BR1066" s="7">
        <v>2035.3161953727508</v>
      </c>
      <c r="BS1066" s="4">
        <v>224.08831311053987</v>
      </c>
      <c r="BT1066">
        <v>466.79999999999995</v>
      </c>
      <c r="BU1066" t="s">
        <v>44</v>
      </c>
      <c r="BV1066" t="s">
        <v>72</v>
      </c>
      <c r="BW1066" t="s">
        <v>126</v>
      </c>
      <c r="BX1066" s="2">
        <v>41257</v>
      </c>
      <c r="BY1066" s="2">
        <v>44325</v>
      </c>
      <c r="BZ1066" t="s">
        <v>24</v>
      </c>
      <c r="CA1066" t="s">
        <v>123</v>
      </c>
      <c r="CB1066" s="5" t="s">
        <v>123</v>
      </c>
      <c r="CC1066" s="6" t="s">
        <v>9</v>
      </c>
      <c r="CD1066">
        <f t="shared" si="16"/>
        <v>8.4</v>
      </c>
    </row>
    <row r="1067" spans="63:82">
      <c r="BK1067" s="1">
        <v>42705</v>
      </c>
      <c r="BL1067" t="s">
        <v>121</v>
      </c>
      <c r="BM1067">
        <v>3</v>
      </c>
      <c r="BN1067" t="s">
        <v>175</v>
      </c>
      <c r="BO1067" s="4">
        <v>1402428</v>
      </c>
      <c r="BP1067" s="4">
        <v>196620.40559999997</v>
      </c>
      <c r="BQ1067" s="3">
        <v>0.14019999999999999</v>
      </c>
      <c r="BR1067" s="7">
        <v>713.05064063453324</v>
      </c>
      <c r="BS1067" s="4">
        <v>99.969699816961551</v>
      </c>
      <c r="BT1067">
        <v>1966.8</v>
      </c>
      <c r="BU1067" t="s">
        <v>20</v>
      </c>
      <c r="BV1067" t="s">
        <v>173</v>
      </c>
      <c r="BW1067" t="s">
        <v>172</v>
      </c>
      <c r="BX1067" s="2">
        <v>41288</v>
      </c>
      <c r="BY1067" s="2">
        <v>44694</v>
      </c>
      <c r="BZ1067" t="s">
        <v>18</v>
      </c>
      <c r="CA1067">
        <v>0</v>
      </c>
      <c r="CB1067" s="5">
        <v>0</v>
      </c>
      <c r="CC1067" s="6" t="s">
        <v>9</v>
      </c>
      <c r="CD1067">
        <f t="shared" si="16"/>
        <v>9.3000000000000007</v>
      </c>
    </row>
    <row r="1068" spans="63:82">
      <c r="BK1068" s="1">
        <v>42705</v>
      </c>
      <c r="BL1068" t="s">
        <v>121</v>
      </c>
      <c r="BM1068">
        <v>3</v>
      </c>
      <c r="BN1068" t="s">
        <v>124</v>
      </c>
      <c r="BO1068" s="4">
        <v>599239.19999999995</v>
      </c>
      <c r="BP1068" s="4">
        <v>68972.431919999988</v>
      </c>
      <c r="BQ1068" s="3">
        <v>0.11509999999999999</v>
      </c>
      <c r="BR1068" s="7">
        <v>998.73199999999997</v>
      </c>
      <c r="BS1068" s="4">
        <v>114.95405319999998</v>
      </c>
      <c r="BT1068">
        <v>600</v>
      </c>
      <c r="BU1068" t="s">
        <v>44</v>
      </c>
      <c r="BV1068" t="s">
        <v>72</v>
      </c>
      <c r="BW1068" t="s">
        <v>71</v>
      </c>
      <c r="BX1068" s="2">
        <v>41267</v>
      </c>
      <c r="BY1068" s="2">
        <v>44325</v>
      </c>
      <c r="BZ1068" t="s">
        <v>18</v>
      </c>
      <c r="CA1068" t="s">
        <v>123</v>
      </c>
      <c r="CB1068" s="5" t="s">
        <v>123</v>
      </c>
      <c r="CC1068" s="6" t="s">
        <v>9</v>
      </c>
      <c r="CD1068">
        <f t="shared" si="16"/>
        <v>8.4</v>
      </c>
    </row>
    <row r="1069" spans="63:82">
      <c r="BK1069" s="1">
        <v>42705</v>
      </c>
      <c r="BL1069" t="s">
        <v>121</v>
      </c>
      <c r="BM1069">
        <v>3</v>
      </c>
      <c r="BN1069" t="s">
        <v>242</v>
      </c>
      <c r="BO1069" s="4">
        <v>1169060.3999999999</v>
      </c>
      <c r="BP1069" s="4">
        <v>189855.40896</v>
      </c>
      <c r="BQ1069" s="3">
        <v>0.16240000000000002</v>
      </c>
      <c r="BR1069" s="7">
        <v>512.74578947368423</v>
      </c>
      <c r="BS1069" s="4">
        <v>83.269916210526318</v>
      </c>
      <c r="BT1069">
        <v>2280</v>
      </c>
      <c r="BU1069" t="s">
        <v>151</v>
      </c>
      <c r="BV1069" t="s">
        <v>243</v>
      </c>
      <c r="BW1069" t="s">
        <v>243</v>
      </c>
      <c r="BX1069" s="2">
        <v>41282</v>
      </c>
      <c r="BY1069" s="2">
        <v>45055</v>
      </c>
      <c r="BZ1069" t="s">
        <v>14</v>
      </c>
      <c r="CA1069" t="s">
        <v>37</v>
      </c>
      <c r="CB1069" s="5" t="s">
        <v>37</v>
      </c>
      <c r="CC1069" s="6" t="s">
        <v>9</v>
      </c>
      <c r="CD1069">
        <f t="shared" si="16"/>
        <v>10.3</v>
      </c>
    </row>
    <row r="1070" spans="63:82">
      <c r="BK1070" s="1">
        <v>42705</v>
      </c>
      <c r="BL1070" t="s">
        <v>121</v>
      </c>
      <c r="BM1070">
        <v>3</v>
      </c>
      <c r="BN1070" t="s">
        <v>149</v>
      </c>
      <c r="BO1070" s="4">
        <v>3960291.1799999997</v>
      </c>
      <c r="BP1070" s="4">
        <v>497281.34159999999</v>
      </c>
      <c r="BQ1070" s="3">
        <v>0.12556686339412043</v>
      </c>
      <c r="BR1070" s="7">
        <v>887.63922807961274</v>
      </c>
      <c r="BS1070" s="4">
        <v>111.45807369553525</v>
      </c>
      <c r="BT1070">
        <v>4461.5999999999995</v>
      </c>
      <c r="BU1070" t="s">
        <v>151</v>
      </c>
      <c r="BV1070" t="s">
        <v>150</v>
      </c>
      <c r="BW1070" t="s">
        <v>150</v>
      </c>
      <c r="BX1070" s="2">
        <v>41150</v>
      </c>
      <c r="BY1070" s="2">
        <v>48708</v>
      </c>
      <c r="BZ1070" t="s">
        <v>24</v>
      </c>
      <c r="CA1070" t="s">
        <v>65</v>
      </c>
      <c r="CB1070" s="5" t="s">
        <v>65</v>
      </c>
      <c r="CC1070" s="6" t="s">
        <v>9</v>
      </c>
      <c r="CD1070">
        <f t="shared" si="16"/>
        <v>20.7</v>
      </c>
    </row>
    <row r="1071" spans="63:82">
      <c r="BK1071" s="1">
        <v>41640</v>
      </c>
      <c r="BL1071" t="s">
        <v>227</v>
      </c>
      <c r="BM1071">
        <v>4</v>
      </c>
      <c r="BN1071" t="s">
        <v>228</v>
      </c>
      <c r="BO1071" s="4">
        <v>559795.43999999994</v>
      </c>
      <c r="BP1071" s="4">
        <v>50381.589599999999</v>
      </c>
      <c r="BQ1071" s="3">
        <v>9.0000000000000011E-2</v>
      </c>
      <c r="BR1071" s="7">
        <v>235.84236602628917</v>
      </c>
      <c r="BS1071" s="4">
        <v>21.225812942366026</v>
      </c>
      <c r="BT1071">
        <v>2373.6</v>
      </c>
      <c r="BU1071" t="s">
        <v>11</v>
      </c>
      <c r="BV1071" t="s">
        <v>51</v>
      </c>
      <c r="BW1071" t="s">
        <v>50</v>
      </c>
      <c r="BX1071" s="2">
        <v>41286</v>
      </c>
      <c r="BY1071" s="2">
        <v>44325</v>
      </c>
      <c r="BZ1071" t="s">
        <v>39</v>
      </c>
      <c r="CA1071" t="s">
        <v>123</v>
      </c>
      <c r="CB1071" s="5" t="s">
        <v>123</v>
      </c>
      <c r="CC1071" s="6" t="s">
        <v>9</v>
      </c>
      <c r="CD1071">
        <f t="shared" si="16"/>
        <v>8.3000000000000007</v>
      </c>
    </row>
    <row r="1072" spans="63:82">
      <c r="BK1072" s="1">
        <v>41640</v>
      </c>
      <c r="BL1072" t="s">
        <v>227</v>
      </c>
      <c r="BM1072">
        <v>4</v>
      </c>
      <c r="BN1072" t="s">
        <v>245</v>
      </c>
      <c r="BO1072" s="4">
        <v>45664.799999999996</v>
      </c>
      <c r="BP1072" s="4">
        <v>36531.839999999997</v>
      </c>
      <c r="BQ1072" s="3">
        <v>0.8</v>
      </c>
      <c r="BR1072" s="7">
        <v>50.269484808454422</v>
      </c>
      <c r="BS1072" s="4">
        <v>40.21558784676354</v>
      </c>
      <c r="BT1072">
        <v>908.4</v>
      </c>
      <c r="BU1072" t="s">
        <v>151</v>
      </c>
      <c r="BV1072" t="s">
        <v>154</v>
      </c>
      <c r="BW1072" t="s">
        <v>246</v>
      </c>
      <c r="BX1072" s="2">
        <v>41286</v>
      </c>
      <c r="BY1072" s="2">
        <v>44357</v>
      </c>
      <c r="BZ1072" t="s">
        <v>14</v>
      </c>
      <c r="CA1072" t="s">
        <v>9</v>
      </c>
      <c r="CB1072" s="5" t="s">
        <v>9</v>
      </c>
      <c r="CC1072" s="6" t="s">
        <v>9</v>
      </c>
      <c r="CD1072">
        <f t="shared" si="16"/>
        <v>8.4</v>
      </c>
    </row>
    <row r="1073" spans="63:82">
      <c r="BK1073" s="1">
        <v>41640</v>
      </c>
      <c r="BL1073" t="s">
        <v>227</v>
      </c>
      <c r="BM1073">
        <v>4</v>
      </c>
      <c r="BN1073" t="s">
        <v>229</v>
      </c>
      <c r="BO1073" s="4">
        <v>126680.4</v>
      </c>
      <c r="BP1073" s="4">
        <v>34203.707999999999</v>
      </c>
      <c r="BQ1073" s="3">
        <v>0.27</v>
      </c>
      <c r="BR1073" s="7">
        <v>147.85294117647058</v>
      </c>
      <c r="BS1073" s="4">
        <v>39.92029411764706</v>
      </c>
      <c r="BT1073">
        <v>856.8</v>
      </c>
      <c r="BU1073" t="s">
        <v>151</v>
      </c>
      <c r="BV1073" t="s">
        <v>230</v>
      </c>
      <c r="BW1073" t="s">
        <v>230</v>
      </c>
      <c r="BX1073" s="2">
        <v>41286</v>
      </c>
      <c r="BY1073" s="2">
        <v>44327</v>
      </c>
      <c r="BZ1073" t="s">
        <v>14</v>
      </c>
      <c r="CA1073" t="s">
        <v>9</v>
      </c>
      <c r="CB1073" s="5" t="s">
        <v>9</v>
      </c>
      <c r="CC1073" s="6" t="s">
        <v>9</v>
      </c>
      <c r="CD1073">
        <f t="shared" si="16"/>
        <v>8.3000000000000007</v>
      </c>
    </row>
    <row r="1074" spans="63:82">
      <c r="BK1074" s="1">
        <v>41640</v>
      </c>
      <c r="BL1074" t="s">
        <v>227</v>
      </c>
      <c r="BM1074">
        <v>4</v>
      </c>
      <c r="BN1074" t="s">
        <v>248</v>
      </c>
      <c r="BO1074" s="4">
        <v>948559.2</v>
      </c>
      <c r="BP1074" s="4">
        <v>56913.551999999996</v>
      </c>
      <c r="BQ1074" s="3">
        <v>0.06</v>
      </c>
      <c r="BR1074" s="7">
        <v>1262.7252396166134</v>
      </c>
      <c r="BS1074" s="4">
        <v>75.76351437699681</v>
      </c>
      <c r="BT1074">
        <v>751.19999999999993</v>
      </c>
      <c r="BU1074" t="s">
        <v>44</v>
      </c>
      <c r="BV1074" t="s">
        <v>72</v>
      </c>
      <c r="BW1074" t="s">
        <v>71</v>
      </c>
      <c r="BX1074" s="2">
        <v>41341</v>
      </c>
      <c r="BY1074" s="2">
        <v>44337</v>
      </c>
      <c r="BZ1074" t="s">
        <v>18</v>
      </c>
      <c r="CA1074" t="s">
        <v>42</v>
      </c>
      <c r="CB1074" s="5" t="s">
        <v>42</v>
      </c>
      <c r="CC1074" s="6" t="s">
        <v>9</v>
      </c>
      <c r="CD1074">
        <f t="shared" si="16"/>
        <v>8.1999999999999993</v>
      </c>
    </row>
    <row r="1075" spans="63:82">
      <c r="BK1075" s="1">
        <v>41640</v>
      </c>
      <c r="BL1075" t="s">
        <v>227</v>
      </c>
      <c r="BM1075">
        <v>4</v>
      </c>
      <c r="BN1075" t="s">
        <v>298</v>
      </c>
      <c r="BO1075" s="4">
        <v>1008320.3999999999</v>
      </c>
      <c r="BP1075" s="4">
        <v>20166.407999999999</v>
      </c>
      <c r="BQ1075" s="3">
        <v>0.02</v>
      </c>
      <c r="BR1075" s="7">
        <v>1972.4577464788731</v>
      </c>
      <c r="BS1075" s="4">
        <v>39.449154929577467</v>
      </c>
      <c r="BT1075">
        <v>511.2</v>
      </c>
      <c r="BU1075" t="s">
        <v>44</v>
      </c>
      <c r="BV1075" t="s">
        <v>72</v>
      </c>
      <c r="BW1075" t="s">
        <v>71</v>
      </c>
      <c r="BX1075" s="2">
        <v>41256</v>
      </c>
      <c r="BY1075" s="2">
        <v>44325</v>
      </c>
      <c r="BZ1075" t="s">
        <v>18</v>
      </c>
      <c r="CA1075" t="s">
        <v>37</v>
      </c>
      <c r="CB1075" s="5" t="s">
        <v>37</v>
      </c>
      <c r="CC1075" s="6" t="s">
        <v>9</v>
      </c>
      <c r="CD1075">
        <f t="shared" si="16"/>
        <v>8.4</v>
      </c>
    </row>
    <row r="1076" spans="63:82">
      <c r="BK1076" s="1">
        <v>41671</v>
      </c>
      <c r="BL1076" t="s">
        <v>227</v>
      </c>
      <c r="BM1076">
        <v>4</v>
      </c>
      <c r="BN1076" t="s">
        <v>228</v>
      </c>
      <c r="BO1076" s="4">
        <v>243927.47999999995</v>
      </c>
      <c r="BP1076" s="4">
        <v>93155.904611999998</v>
      </c>
      <c r="BQ1076" s="3">
        <v>0.38190000000000007</v>
      </c>
      <c r="BR1076" s="7">
        <v>102.76688574317491</v>
      </c>
      <c r="BS1076" s="4">
        <v>39.246673665318504</v>
      </c>
      <c r="BT1076">
        <v>2373.6</v>
      </c>
      <c r="BU1076" t="s">
        <v>11</v>
      </c>
      <c r="BV1076" t="s">
        <v>51</v>
      </c>
      <c r="BW1076" t="s">
        <v>50</v>
      </c>
      <c r="BX1076" s="2">
        <v>41286</v>
      </c>
      <c r="BY1076" s="2">
        <v>44325</v>
      </c>
      <c r="BZ1076" t="s">
        <v>39</v>
      </c>
      <c r="CA1076" t="s">
        <v>123</v>
      </c>
      <c r="CB1076" s="5" t="s">
        <v>123</v>
      </c>
      <c r="CC1076" s="6" t="s">
        <v>9</v>
      </c>
      <c r="CD1076">
        <f t="shared" si="16"/>
        <v>8.3000000000000007</v>
      </c>
    </row>
    <row r="1077" spans="63:82">
      <c r="BK1077" s="1">
        <v>41671</v>
      </c>
      <c r="BL1077" t="s">
        <v>227</v>
      </c>
      <c r="BM1077">
        <v>4</v>
      </c>
      <c r="BN1077" t="s">
        <v>245</v>
      </c>
      <c r="BO1077" s="4">
        <v>79540.800000000003</v>
      </c>
      <c r="BP1077" s="4">
        <v>63584.915520000002</v>
      </c>
      <c r="BQ1077" s="3">
        <v>0.7994</v>
      </c>
      <c r="BR1077" s="7">
        <v>87.561426684280065</v>
      </c>
      <c r="BS1077" s="4">
        <v>69.996604491413478</v>
      </c>
      <c r="BT1077">
        <v>908.4</v>
      </c>
      <c r="BU1077" t="s">
        <v>151</v>
      </c>
      <c r="BV1077" t="s">
        <v>154</v>
      </c>
      <c r="BW1077" t="s">
        <v>246</v>
      </c>
      <c r="BX1077" s="2">
        <v>41286</v>
      </c>
      <c r="BY1077" s="2">
        <v>44357</v>
      </c>
      <c r="BZ1077" t="s">
        <v>14</v>
      </c>
      <c r="CA1077" t="s">
        <v>9</v>
      </c>
      <c r="CB1077" s="5" t="s">
        <v>9</v>
      </c>
      <c r="CC1077" s="6" t="s">
        <v>9</v>
      </c>
      <c r="CD1077">
        <f t="shared" si="16"/>
        <v>8.4</v>
      </c>
    </row>
    <row r="1078" spans="63:82">
      <c r="BK1078" s="1">
        <v>41671</v>
      </c>
      <c r="BL1078" t="s">
        <v>227</v>
      </c>
      <c r="BM1078">
        <v>4</v>
      </c>
      <c r="BN1078" t="s">
        <v>229</v>
      </c>
      <c r="BO1078" s="4">
        <v>141735.6</v>
      </c>
      <c r="BP1078" s="4">
        <v>59982.505919999996</v>
      </c>
      <c r="BQ1078" s="3">
        <v>0.42319999999999997</v>
      </c>
      <c r="BR1078" s="7">
        <v>165.42436974789916</v>
      </c>
      <c r="BS1078" s="4">
        <v>70.007593277310917</v>
      </c>
      <c r="BT1078">
        <v>856.8</v>
      </c>
      <c r="BU1078" t="s">
        <v>151</v>
      </c>
      <c r="BV1078" t="s">
        <v>230</v>
      </c>
      <c r="BW1078" t="s">
        <v>230</v>
      </c>
      <c r="BX1078" s="2">
        <v>41286</v>
      </c>
      <c r="BY1078" s="2">
        <v>44327</v>
      </c>
      <c r="BZ1078" t="s">
        <v>14</v>
      </c>
      <c r="CA1078" t="s">
        <v>9</v>
      </c>
      <c r="CB1078" s="5" t="s">
        <v>9</v>
      </c>
      <c r="CC1078" s="6" t="s">
        <v>9</v>
      </c>
      <c r="CD1078">
        <f t="shared" si="16"/>
        <v>8.3000000000000007</v>
      </c>
    </row>
    <row r="1079" spans="63:82">
      <c r="BK1079" s="1">
        <v>41671</v>
      </c>
      <c r="BL1079" t="s">
        <v>227</v>
      </c>
      <c r="BM1079">
        <v>4</v>
      </c>
      <c r="BN1079" t="s">
        <v>247</v>
      </c>
      <c r="BO1079" s="4">
        <v>125146.79999999999</v>
      </c>
      <c r="BP1079" s="4">
        <v>58869.054719999993</v>
      </c>
      <c r="BQ1079" s="3">
        <v>0.47039999999999998</v>
      </c>
      <c r="BR1079" s="7">
        <v>102.0440313111546</v>
      </c>
      <c r="BS1079" s="4">
        <v>48.00151232876712</v>
      </c>
      <c r="BT1079">
        <v>1226.3999999999999</v>
      </c>
      <c r="BU1079" t="s">
        <v>44</v>
      </c>
      <c r="BV1079" t="s">
        <v>72</v>
      </c>
      <c r="BW1079" t="s">
        <v>71</v>
      </c>
      <c r="BX1079" s="2">
        <v>41282</v>
      </c>
      <c r="BY1079" s="2">
        <v>45055</v>
      </c>
      <c r="BZ1079" t="s">
        <v>18</v>
      </c>
      <c r="CA1079" t="s">
        <v>35</v>
      </c>
      <c r="CB1079" s="5" t="s">
        <v>35</v>
      </c>
      <c r="CC1079" s="6" t="s">
        <v>9</v>
      </c>
      <c r="CD1079">
        <f t="shared" si="16"/>
        <v>10.3</v>
      </c>
    </row>
    <row r="1080" spans="63:82">
      <c r="BK1080" s="1">
        <v>41671</v>
      </c>
      <c r="BL1080" t="s">
        <v>227</v>
      </c>
      <c r="BM1080">
        <v>4</v>
      </c>
      <c r="BN1080" t="s">
        <v>248</v>
      </c>
      <c r="BO1080" s="4">
        <v>957346.79999999993</v>
      </c>
      <c r="BP1080" s="4">
        <v>82619.028839999999</v>
      </c>
      <c r="BQ1080" s="3">
        <v>8.6300000000000002E-2</v>
      </c>
      <c r="BR1080" s="7">
        <v>1274.4233226837061</v>
      </c>
      <c r="BS1080" s="4">
        <v>109.98273274760385</v>
      </c>
      <c r="BT1080">
        <v>751.19999999999993</v>
      </c>
      <c r="BU1080" t="s">
        <v>44</v>
      </c>
      <c r="BV1080" t="s">
        <v>72</v>
      </c>
      <c r="BW1080" t="s">
        <v>71</v>
      </c>
      <c r="BX1080" s="2">
        <v>41341</v>
      </c>
      <c r="BY1080" s="2">
        <v>44337</v>
      </c>
      <c r="BZ1080" t="s">
        <v>18</v>
      </c>
      <c r="CA1080" t="s">
        <v>42</v>
      </c>
      <c r="CB1080" s="5" t="s">
        <v>42</v>
      </c>
      <c r="CC1080" s="6" t="s">
        <v>9</v>
      </c>
      <c r="CD1080">
        <f t="shared" si="16"/>
        <v>8.1999999999999993</v>
      </c>
    </row>
    <row r="1081" spans="63:82">
      <c r="BK1081" s="1">
        <v>41671</v>
      </c>
      <c r="BL1081" t="s">
        <v>227</v>
      </c>
      <c r="BM1081">
        <v>4</v>
      </c>
      <c r="BN1081" t="s">
        <v>298</v>
      </c>
      <c r="BO1081" s="4">
        <v>1140878.3999999999</v>
      </c>
      <c r="BP1081" s="4">
        <v>35823.581760000008</v>
      </c>
      <c r="BQ1081" s="3">
        <v>3.1400000000000011E-2</v>
      </c>
      <c r="BR1081" s="7">
        <v>2231.7652582159621</v>
      </c>
      <c r="BS1081" s="4">
        <v>70.077429107981231</v>
      </c>
      <c r="BT1081">
        <v>511.2</v>
      </c>
      <c r="BU1081" t="s">
        <v>44</v>
      </c>
      <c r="BV1081" t="s">
        <v>72</v>
      </c>
      <c r="BW1081" t="s">
        <v>71</v>
      </c>
      <c r="BX1081" s="2">
        <v>41256</v>
      </c>
      <c r="BY1081" s="2">
        <v>44325</v>
      </c>
      <c r="BZ1081" t="s">
        <v>18</v>
      </c>
      <c r="CA1081" t="s">
        <v>37</v>
      </c>
      <c r="CB1081" s="5" t="s">
        <v>37</v>
      </c>
      <c r="CC1081" s="6" t="s">
        <v>9</v>
      </c>
      <c r="CD1081">
        <f t="shared" si="16"/>
        <v>8.4</v>
      </c>
    </row>
    <row r="1082" spans="63:82">
      <c r="BK1082" s="1">
        <v>41699</v>
      </c>
      <c r="BL1082" t="s">
        <v>227</v>
      </c>
      <c r="BM1082">
        <v>4</v>
      </c>
      <c r="BN1082" t="s">
        <v>228</v>
      </c>
      <c r="BO1082" s="4">
        <v>309354.59999999998</v>
      </c>
      <c r="BP1082" s="4">
        <v>99055.34292000001</v>
      </c>
      <c r="BQ1082" s="3">
        <v>0.32020000000000004</v>
      </c>
      <c r="BR1082" s="7">
        <v>130.33139534883719</v>
      </c>
      <c r="BS1082" s="4">
        <v>41.732112790697677</v>
      </c>
      <c r="BT1082">
        <v>2373.6</v>
      </c>
      <c r="BU1082" t="s">
        <v>11</v>
      </c>
      <c r="BV1082" t="s">
        <v>51</v>
      </c>
      <c r="BW1082" t="s">
        <v>50</v>
      </c>
      <c r="BX1082" s="2">
        <v>41286</v>
      </c>
      <c r="BY1082" s="2">
        <v>44325</v>
      </c>
      <c r="BZ1082" t="s">
        <v>39</v>
      </c>
      <c r="CA1082" t="s">
        <v>123</v>
      </c>
      <c r="CB1082" s="5" t="s">
        <v>123</v>
      </c>
      <c r="CC1082" s="6" t="s">
        <v>9</v>
      </c>
      <c r="CD1082">
        <f t="shared" si="16"/>
        <v>8.3000000000000007</v>
      </c>
    </row>
    <row r="1083" spans="63:82">
      <c r="BK1083" s="1">
        <v>41699</v>
      </c>
      <c r="BL1083" t="s">
        <v>227</v>
      </c>
      <c r="BM1083">
        <v>4</v>
      </c>
      <c r="BN1083" t="s">
        <v>245</v>
      </c>
      <c r="BO1083" s="4">
        <v>104307.59999999999</v>
      </c>
      <c r="BP1083" s="4">
        <v>63585.912960000001</v>
      </c>
      <c r="BQ1083" s="3">
        <v>0.60960000000000003</v>
      </c>
      <c r="BR1083" s="7">
        <v>114.82562747688242</v>
      </c>
      <c r="BS1083" s="4">
        <v>69.997702509907526</v>
      </c>
      <c r="BT1083">
        <v>908.4</v>
      </c>
      <c r="BU1083" t="s">
        <v>151</v>
      </c>
      <c r="BV1083" t="s">
        <v>154</v>
      </c>
      <c r="BW1083" t="s">
        <v>246</v>
      </c>
      <c r="BX1083" s="2">
        <v>41286</v>
      </c>
      <c r="BY1083" s="2">
        <v>44357</v>
      </c>
      <c r="BZ1083" t="s">
        <v>14</v>
      </c>
      <c r="CA1083" t="s">
        <v>9</v>
      </c>
      <c r="CB1083" s="5" t="s">
        <v>9</v>
      </c>
      <c r="CC1083" s="6" t="s">
        <v>9</v>
      </c>
      <c r="CD1083">
        <f t="shared" si="16"/>
        <v>8.4</v>
      </c>
    </row>
    <row r="1084" spans="63:82">
      <c r="BK1084" s="1">
        <v>41699</v>
      </c>
      <c r="BL1084" t="s">
        <v>227</v>
      </c>
      <c r="BM1084">
        <v>4</v>
      </c>
      <c r="BN1084" t="s">
        <v>229</v>
      </c>
      <c r="BO1084" s="4">
        <v>176548.8</v>
      </c>
      <c r="BP1084" s="4">
        <v>59973.627359999999</v>
      </c>
      <c r="BQ1084" s="3">
        <v>0.3397</v>
      </c>
      <c r="BR1084" s="7">
        <v>206.05602240896357</v>
      </c>
      <c r="BS1084" s="4">
        <v>69.997230812324929</v>
      </c>
      <c r="BT1084">
        <v>856.8</v>
      </c>
      <c r="BU1084" t="s">
        <v>151</v>
      </c>
      <c r="BV1084" t="s">
        <v>230</v>
      </c>
      <c r="BW1084" t="s">
        <v>230</v>
      </c>
      <c r="BX1084" s="2">
        <v>41286</v>
      </c>
      <c r="BY1084" s="2">
        <v>44327</v>
      </c>
      <c r="BZ1084" t="s">
        <v>14</v>
      </c>
      <c r="CA1084" t="s">
        <v>9</v>
      </c>
      <c r="CB1084" s="5" t="s">
        <v>9</v>
      </c>
      <c r="CC1084" s="6" t="s">
        <v>9</v>
      </c>
      <c r="CD1084">
        <f t="shared" si="16"/>
        <v>8.3000000000000007</v>
      </c>
    </row>
    <row r="1085" spans="63:82">
      <c r="BK1085" s="1">
        <v>41699</v>
      </c>
      <c r="BL1085" t="s">
        <v>227</v>
      </c>
      <c r="BM1085">
        <v>4</v>
      </c>
      <c r="BN1085" t="s">
        <v>247</v>
      </c>
      <c r="BO1085" s="4">
        <v>635035.19999999995</v>
      </c>
      <c r="BP1085" s="4">
        <v>58867.763039999991</v>
      </c>
      <c r="BQ1085" s="3">
        <v>9.2699999999999991E-2</v>
      </c>
      <c r="BR1085" s="7">
        <v>517.80430528375734</v>
      </c>
      <c r="BS1085" s="4">
        <v>48.000459099804303</v>
      </c>
      <c r="BT1085">
        <v>1226.3999999999999</v>
      </c>
      <c r="BU1085" t="s">
        <v>44</v>
      </c>
      <c r="BV1085" t="s">
        <v>72</v>
      </c>
      <c r="BW1085" t="s">
        <v>71</v>
      </c>
      <c r="BX1085" s="2">
        <v>41282</v>
      </c>
      <c r="BY1085" s="2">
        <v>45055</v>
      </c>
      <c r="BZ1085" t="s">
        <v>18</v>
      </c>
      <c r="CA1085" t="s">
        <v>35</v>
      </c>
      <c r="CB1085" s="5" t="s">
        <v>35</v>
      </c>
      <c r="CC1085" s="6" t="s">
        <v>9</v>
      </c>
      <c r="CD1085">
        <f t="shared" si="16"/>
        <v>10.3</v>
      </c>
    </row>
    <row r="1086" spans="63:82">
      <c r="BK1086" s="1">
        <v>41699</v>
      </c>
      <c r="BL1086" t="s">
        <v>227</v>
      </c>
      <c r="BM1086">
        <v>4</v>
      </c>
      <c r="BN1086" t="s">
        <v>248</v>
      </c>
      <c r="BO1086" s="4">
        <v>1080864</v>
      </c>
      <c r="BP1086" s="4">
        <v>86469.12000000001</v>
      </c>
      <c r="BQ1086" s="3">
        <v>8.0000000000000016E-2</v>
      </c>
      <c r="BR1086" s="7">
        <v>1438.8498402555913</v>
      </c>
      <c r="BS1086" s="4">
        <v>115.10798722044731</v>
      </c>
      <c r="BT1086">
        <v>751.19999999999993</v>
      </c>
      <c r="BU1086" t="s">
        <v>44</v>
      </c>
      <c r="BV1086" t="s">
        <v>72</v>
      </c>
      <c r="BW1086" t="s">
        <v>71</v>
      </c>
      <c r="BX1086" s="2">
        <v>41341</v>
      </c>
      <c r="BY1086" s="2">
        <v>44337</v>
      </c>
      <c r="BZ1086" t="s">
        <v>18</v>
      </c>
      <c r="CA1086" t="s">
        <v>42</v>
      </c>
      <c r="CB1086" s="5" t="s">
        <v>42</v>
      </c>
      <c r="CC1086" s="6" t="s">
        <v>9</v>
      </c>
      <c r="CD1086">
        <f t="shared" si="16"/>
        <v>8.1999999999999993</v>
      </c>
    </row>
    <row r="1087" spans="63:82">
      <c r="BK1087" s="1">
        <v>41699</v>
      </c>
      <c r="BL1087" t="s">
        <v>227</v>
      </c>
      <c r="BM1087">
        <v>4</v>
      </c>
      <c r="BN1087" t="s">
        <v>298</v>
      </c>
      <c r="BO1087" s="4">
        <v>1145414.3999999999</v>
      </c>
      <c r="BP1087" s="4">
        <v>40891.294080000007</v>
      </c>
      <c r="BQ1087" s="3">
        <v>3.570000000000001E-2</v>
      </c>
      <c r="BR1087" s="7">
        <v>2240.6384976525819</v>
      </c>
      <c r="BS1087" s="4">
        <v>79.990794366197193</v>
      </c>
      <c r="BT1087">
        <v>511.2</v>
      </c>
      <c r="BU1087" t="s">
        <v>44</v>
      </c>
      <c r="BV1087" t="s">
        <v>72</v>
      </c>
      <c r="BW1087" t="s">
        <v>71</v>
      </c>
      <c r="BX1087" s="2">
        <v>41256</v>
      </c>
      <c r="BY1087" s="2">
        <v>44325</v>
      </c>
      <c r="BZ1087" t="s">
        <v>18</v>
      </c>
      <c r="CA1087" t="s">
        <v>37</v>
      </c>
      <c r="CB1087" s="5" t="s">
        <v>37</v>
      </c>
      <c r="CC1087" s="6" t="s">
        <v>9</v>
      </c>
      <c r="CD1087">
        <f t="shared" si="16"/>
        <v>8.4</v>
      </c>
    </row>
    <row r="1088" spans="63:82">
      <c r="BK1088" s="1">
        <v>41730</v>
      </c>
      <c r="BL1088" t="s">
        <v>227</v>
      </c>
      <c r="BM1088">
        <v>4</v>
      </c>
      <c r="BN1088" t="s">
        <v>228</v>
      </c>
      <c r="BO1088" s="4">
        <v>239969.39999999997</v>
      </c>
      <c r="BP1088" s="4">
        <v>92796.166979999995</v>
      </c>
      <c r="BQ1088" s="3">
        <v>0.38670000000000004</v>
      </c>
      <c r="BR1088" s="7">
        <v>101.09934277047522</v>
      </c>
      <c r="BS1088" s="4">
        <v>39.095115849342768</v>
      </c>
      <c r="BT1088">
        <v>2373.6</v>
      </c>
      <c r="BU1088" t="s">
        <v>11</v>
      </c>
      <c r="BV1088" t="s">
        <v>51</v>
      </c>
      <c r="BW1088" t="s">
        <v>50</v>
      </c>
      <c r="BX1088" s="2">
        <v>41286</v>
      </c>
      <c r="BY1088" s="2">
        <v>44325</v>
      </c>
      <c r="BZ1088" t="s">
        <v>39</v>
      </c>
      <c r="CA1088" t="s">
        <v>123</v>
      </c>
      <c r="CB1088" s="5" t="s">
        <v>123</v>
      </c>
      <c r="CC1088" s="6" t="s">
        <v>9</v>
      </c>
      <c r="CD1088">
        <f t="shared" si="16"/>
        <v>8.3000000000000007</v>
      </c>
    </row>
    <row r="1089" spans="63:82">
      <c r="BK1089" s="1">
        <v>41730</v>
      </c>
      <c r="BL1089" t="s">
        <v>227</v>
      </c>
      <c r="BM1089">
        <v>4</v>
      </c>
      <c r="BN1089" t="s">
        <v>245</v>
      </c>
      <c r="BO1089" s="4">
        <v>72487.199999999997</v>
      </c>
      <c r="BP1089" s="4">
        <v>63585.771839999994</v>
      </c>
      <c r="BQ1089" s="3">
        <v>0.87719999999999998</v>
      </c>
      <c r="BR1089" s="7">
        <v>79.79656538969617</v>
      </c>
      <c r="BS1089" s="4">
        <v>69.997547159841474</v>
      </c>
      <c r="BT1089">
        <v>908.4</v>
      </c>
      <c r="BU1089" t="s">
        <v>151</v>
      </c>
      <c r="BV1089" t="s">
        <v>154</v>
      </c>
      <c r="BW1089" t="s">
        <v>246</v>
      </c>
      <c r="BX1089" s="2">
        <v>41286</v>
      </c>
      <c r="BY1089" s="2">
        <v>44357</v>
      </c>
      <c r="BZ1089" t="s">
        <v>14</v>
      </c>
      <c r="CA1089" t="s">
        <v>9</v>
      </c>
      <c r="CB1089" s="5" t="s">
        <v>9</v>
      </c>
      <c r="CC1089" s="6" t="s">
        <v>9</v>
      </c>
      <c r="CD1089">
        <f t="shared" si="16"/>
        <v>8.4</v>
      </c>
    </row>
    <row r="1090" spans="63:82">
      <c r="BK1090" s="1">
        <v>41730</v>
      </c>
      <c r="BL1090" t="s">
        <v>227</v>
      </c>
      <c r="BM1090">
        <v>4</v>
      </c>
      <c r="BN1090" t="s">
        <v>229</v>
      </c>
      <c r="BO1090" s="4">
        <v>171961.19999999998</v>
      </c>
      <c r="BP1090" s="4">
        <v>59980.066559999999</v>
      </c>
      <c r="BQ1090" s="3">
        <v>0.34880000000000005</v>
      </c>
      <c r="BR1090" s="7">
        <v>200.70168067226891</v>
      </c>
      <c r="BS1090" s="4">
        <v>70.004746218487398</v>
      </c>
      <c r="BT1090">
        <v>856.8</v>
      </c>
      <c r="BU1090" t="s">
        <v>151</v>
      </c>
      <c r="BV1090" t="s">
        <v>230</v>
      </c>
      <c r="BW1090" t="s">
        <v>230</v>
      </c>
      <c r="BX1090" s="2">
        <v>41286</v>
      </c>
      <c r="BY1090" s="2">
        <v>44327</v>
      </c>
      <c r="BZ1090" t="s">
        <v>14</v>
      </c>
      <c r="CA1090" t="s">
        <v>9</v>
      </c>
      <c r="CB1090" s="5" t="s">
        <v>9</v>
      </c>
      <c r="CC1090" s="6" t="s">
        <v>9</v>
      </c>
      <c r="CD1090">
        <f t="shared" si="16"/>
        <v>8.3000000000000007</v>
      </c>
    </row>
    <row r="1091" spans="63:82">
      <c r="BK1091" s="1">
        <v>41730</v>
      </c>
      <c r="BL1091" t="s">
        <v>227</v>
      </c>
      <c r="BM1091">
        <v>4</v>
      </c>
      <c r="BN1091" t="s">
        <v>247</v>
      </c>
      <c r="BO1091" s="4">
        <v>251797.8</v>
      </c>
      <c r="BP1091" s="4">
        <v>58870.325639999995</v>
      </c>
      <c r="BQ1091" s="3">
        <v>0.23379999999999998</v>
      </c>
      <c r="BR1091" s="7">
        <v>205.3145792563601</v>
      </c>
      <c r="BS1091" s="4">
        <v>48.002548630136985</v>
      </c>
      <c r="BT1091">
        <v>1226.3999999999999</v>
      </c>
      <c r="BU1091" t="s">
        <v>44</v>
      </c>
      <c r="BV1091" t="s">
        <v>72</v>
      </c>
      <c r="BW1091" t="s">
        <v>71</v>
      </c>
      <c r="BX1091" s="2">
        <v>41282</v>
      </c>
      <c r="BY1091" s="2">
        <v>45055</v>
      </c>
      <c r="BZ1091" t="s">
        <v>18</v>
      </c>
      <c r="CA1091" t="s">
        <v>35</v>
      </c>
      <c r="CB1091" s="5" t="s">
        <v>35</v>
      </c>
      <c r="CC1091" s="6" t="s">
        <v>9</v>
      </c>
      <c r="CD1091">
        <f t="shared" si="16"/>
        <v>10.3</v>
      </c>
    </row>
    <row r="1092" spans="63:82">
      <c r="BK1092" s="1">
        <v>41730</v>
      </c>
      <c r="BL1092" t="s">
        <v>227</v>
      </c>
      <c r="BM1092">
        <v>4</v>
      </c>
      <c r="BN1092" t="s">
        <v>248</v>
      </c>
      <c r="BO1092" s="4">
        <v>1067067.5999999999</v>
      </c>
      <c r="BP1092" s="4">
        <v>85365.407999999996</v>
      </c>
      <c r="BQ1092" s="3">
        <v>0.08</v>
      </c>
      <c r="BR1092" s="7">
        <v>1420.4840255591055</v>
      </c>
      <c r="BS1092" s="4">
        <v>113.63872204472844</v>
      </c>
      <c r="BT1092">
        <v>751.19999999999993</v>
      </c>
      <c r="BU1092" t="s">
        <v>44</v>
      </c>
      <c r="BV1092" t="s">
        <v>72</v>
      </c>
      <c r="BW1092" t="s">
        <v>71</v>
      </c>
      <c r="BX1092" s="2">
        <v>41341</v>
      </c>
      <c r="BY1092" s="2">
        <v>44337</v>
      </c>
      <c r="BZ1092" t="s">
        <v>18</v>
      </c>
      <c r="CA1092" t="s">
        <v>42</v>
      </c>
      <c r="CB1092" s="5" t="s">
        <v>42</v>
      </c>
      <c r="CC1092" s="6" t="s">
        <v>9</v>
      </c>
      <c r="CD1092">
        <f t="shared" si="16"/>
        <v>8.1999999999999993</v>
      </c>
    </row>
    <row r="1093" spans="63:82">
      <c r="BK1093" s="1">
        <v>41730</v>
      </c>
      <c r="BL1093" t="s">
        <v>227</v>
      </c>
      <c r="BM1093">
        <v>4</v>
      </c>
      <c r="BN1093" t="s">
        <v>298</v>
      </c>
      <c r="BO1093" s="4">
        <v>1187565.5999999999</v>
      </c>
      <c r="BP1093" s="4">
        <v>40852.25664</v>
      </c>
      <c r="BQ1093" s="3">
        <v>3.4400000000000007E-2</v>
      </c>
      <c r="BR1093" s="7">
        <v>2323.0938967136149</v>
      </c>
      <c r="BS1093" s="4">
        <v>79.914430046948354</v>
      </c>
      <c r="BT1093">
        <v>511.2</v>
      </c>
      <c r="BU1093" t="s">
        <v>44</v>
      </c>
      <c r="BV1093" t="s">
        <v>72</v>
      </c>
      <c r="BW1093" t="s">
        <v>71</v>
      </c>
      <c r="BX1093" s="2">
        <v>41256</v>
      </c>
      <c r="BY1093" s="2">
        <v>44325</v>
      </c>
      <c r="BZ1093" t="s">
        <v>18</v>
      </c>
      <c r="CA1093" t="s">
        <v>37</v>
      </c>
      <c r="CB1093" s="5" t="s">
        <v>37</v>
      </c>
      <c r="CC1093" s="6" t="s">
        <v>9</v>
      </c>
      <c r="CD1093">
        <f t="shared" si="16"/>
        <v>8.4</v>
      </c>
    </row>
    <row r="1094" spans="63:82">
      <c r="BK1094" s="1">
        <v>41760</v>
      </c>
      <c r="BL1094" t="s">
        <v>227</v>
      </c>
      <c r="BM1094">
        <v>4</v>
      </c>
      <c r="BN1094" t="s">
        <v>245</v>
      </c>
      <c r="BO1094" s="4">
        <v>82051.199999999997</v>
      </c>
      <c r="BP1094" s="4">
        <v>63589.68</v>
      </c>
      <c r="BQ1094" s="3">
        <v>0.77500000000000002</v>
      </c>
      <c r="BR1094" s="7">
        <v>90.324966974900917</v>
      </c>
      <c r="BS1094" s="4">
        <v>70.001849405548214</v>
      </c>
      <c r="BT1094">
        <v>908.4</v>
      </c>
      <c r="BU1094" t="s">
        <v>151</v>
      </c>
      <c r="BV1094" t="s">
        <v>154</v>
      </c>
      <c r="BW1094" t="s">
        <v>246</v>
      </c>
      <c r="BX1094" s="2">
        <v>41286</v>
      </c>
      <c r="BY1094" s="2">
        <v>44357</v>
      </c>
      <c r="BZ1094" t="s">
        <v>14</v>
      </c>
      <c r="CA1094" t="s">
        <v>9</v>
      </c>
      <c r="CB1094" s="5" t="s">
        <v>9</v>
      </c>
      <c r="CC1094" s="6" t="s">
        <v>9</v>
      </c>
      <c r="CD1094">
        <f t="shared" si="16"/>
        <v>8.4</v>
      </c>
    </row>
    <row r="1095" spans="63:82">
      <c r="BK1095" s="1">
        <v>41760</v>
      </c>
      <c r="BL1095" t="s">
        <v>227</v>
      </c>
      <c r="BM1095">
        <v>4</v>
      </c>
      <c r="BN1095" t="s">
        <v>229</v>
      </c>
      <c r="BO1095" s="4">
        <v>127227.59999999999</v>
      </c>
      <c r="BP1095" s="4">
        <v>59975.090639999995</v>
      </c>
      <c r="BQ1095" s="3">
        <v>0.47139999999999999</v>
      </c>
      <c r="BR1095" s="7">
        <v>148.49159663865547</v>
      </c>
      <c r="BS1095" s="4">
        <v>69.998938655462183</v>
      </c>
      <c r="BT1095">
        <v>856.8</v>
      </c>
      <c r="BU1095" t="s">
        <v>151</v>
      </c>
      <c r="BV1095" t="s">
        <v>230</v>
      </c>
      <c r="BW1095" t="s">
        <v>230</v>
      </c>
      <c r="BX1095" s="2">
        <v>41286</v>
      </c>
      <c r="BY1095" s="2">
        <v>44327</v>
      </c>
      <c r="BZ1095" t="s">
        <v>14</v>
      </c>
      <c r="CA1095" t="s">
        <v>9</v>
      </c>
      <c r="CB1095" s="5" t="s">
        <v>9</v>
      </c>
      <c r="CC1095" s="6" t="s">
        <v>9</v>
      </c>
      <c r="CD1095">
        <f t="shared" si="16"/>
        <v>8.3000000000000007</v>
      </c>
    </row>
    <row r="1096" spans="63:82">
      <c r="BK1096" s="1">
        <v>41760</v>
      </c>
      <c r="BL1096" t="s">
        <v>227</v>
      </c>
      <c r="BM1096">
        <v>4</v>
      </c>
      <c r="BN1096" t="s">
        <v>247</v>
      </c>
      <c r="BO1096" s="4">
        <v>261624</v>
      </c>
      <c r="BP1096" s="4">
        <v>58865.4</v>
      </c>
      <c r="BQ1096" s="3">
        <v>0.22500000000000001</v>
      </c>
      <c r="BR1096" s="7">
        <v>213.32681017612526</v>
      </c>
      <c r="BS1096" s="4">
        <v>47.998532289628187</v>
      </c>
      <c r="BT1096">
        <v>1226.3999999999999</v>
      </c>
      <c r="BU1096" t="s">
        <v>44</v>
      </c>
      <c r="BV1096" t="s">
        <v>72</v>
      </c>
      <c r="BW1096" t="s">
        <v>71</v>
      </c>
      <c r="BX1096" s="2">
        <v>41282</v>
      </c>
      <c r="BY1096" s="2">
        <v>45055</v>
      </c>
      <c r="BZ1096" t="s">
        <v>18</v>
      </c>
      <c r="CA1096" t="s">
        <v>35</v>
      </c>
      <c r="CB1096" s="5" t="s">
        <v>35</v>
      </c>
      <c r="CC1096" s="6" t="s">
        <v>9</v>
      </c>
      <c r="CD1096">
        <f t="shared" si="16"/>
        <v>10.3</v>
      </c>
    </row>
    <row r="1097" spans="63:82">
      <c r="BK1097" s="1">
        <v>41760</v>
      </c>
      <c r="BL1097" t="s">
        <v>227</v>
      </c>
      <c r="BM1097">
        <v>4</v>
      </c>
      <c r="BN1097" t="s">
        <v>248</v>
      </c>
      <c r="BO1097" s="4">
        <v>1105868.3999999999</v>
      </c>
      <c r="BP1097" s="4">
        <v>88469.471999999994</v>
      </c>
      <c r="BQ1097" s="3">
        <v>0.08</v>
      </c>
      <c r="BR1097" s="7">
        <v>1472.1357827476038</v>
      </c>
      <c r="BS1097" s="4">
        <v>117.77086261980831</v>
      </c>
      <c r="BT1097">
        <v>751.19999999999993</v>
      </c>
      <c r="BU1097" t="s">
        <v>44</v>
      </c>
      <c r="BV1097" t="s">
        <v>72</v>
      </c>
      <c r="BW1097" t="s">
        <v>71</v>
      </c>
      <c r="BX1097" s="2">
        <v>41341</v>
      </c>
      <c r="BY1097" s="2">
        <v>44337</v>
      </c>
      <c r="BZ1097" t="s">
        <v>18</v>
      </c>
      <c r="CA1097" t="s">
        <v>42</v>
      </c>
      <c r="CB1097" s="5" t="s">
        <v>42</v>
      </c>
      <c r="CC1097" s="6" t="s">
        <v>9</v>
      </c>
      <c r="CD1097">
        <f t="shared" si="16"/>
        <v>8.1999999999999993</v>
      </c>
    </row>
    <row r="1098" spans="63:82">
      <c r="BK1098" s="1">
        <v>41760</v>
      </c>
      <c r="BL1098" t="s">
        <v>227</v>
      </c>
      <c r="BM1098">
        <v>4</v>
      </c>
      <c r="BN1098" t="s">
        <v>298</v>
      </c>
      <c r="BO1098" s="4">
        <v>1324633.2</v>
      </c>
      <c r="BP1098" s="4">
        <v>40931.165879999993</v>
      </c>
      <c r="BQ1098" s="3">
        <v>3.0899999999999997E-2</v>
      </c>
      <c r="BR1098" s="7">
        <v>2591.2230046948357</v>
      </c>
      <c r="BS1098" s="4">
        <v>80.06879084507041</v>
      </c>
      <c r="BT1098">
        <v>511.2</v>
      </c>
      <c r="BU1098" t="s">
        <v>44</v>
      </c>
      <c r="BV1098" t="s">
        <v>72</v>
      </c>
      <c r="BW1098" t="s">
        <v>71</v>
      </c>
      <c r="BX1098" s="2">
        <v>41256</v>
      </c>
      <c r="BY1098" s="2">
        <v>44325</v>
      </c>
      <c r="BZ1098" t="s">
        <v>18</v>
      </c>
      <c r="CA1098" t="s">
        <v>37</v>
      </c>
      <c r="CB1098" s="5" t="s">
        <v>37</v>
      </c>
      <c r="CC1098" s="6" t="s">
        <v>9</v>
      </c>
      <c r="CD1098">
        <f t="shared" si="16"/>
        <v>8.4</v>
      </c>
    </row>
    <row r="1099" spans="63:82">
      <c r="BK1099" s="1">
        <v>41791</v>
      </c>
      <c r="BL1099" t="s">
        <v>227</v>
      </c>
      <c r="BM1099">
        <v>4</v>
      </c>
      <c r="BN1099" t="s">
        <v>245</v>
      </c>
      <c r="BO1099" s="4">
        <v>146630.39999999999</v>
      </c>
      <c r="BP1099" s="4">
        <v>63593.604479999995</v>
      </c>
      <c r="BQ1099" s="3">
        <v>0.43369999999999997</v>
      </c>
      <c r="BR1099" s="7">
        <v>161.41611624834874</v>
      </c>
      <c r="BS1099" s="4">
        <v>70.006169616908849</v>
      </c>
      <c r="BT1099">
        <v>908.4</v>
      </c>
      <c r="BU1099" t="s">
        <v>151</v>
      </c>
      <c r="BV1099" t="s">
        <v>154</v>
      </c>
      <c r="BW1099" t="s">
        <v>246</v>
      </c>
      <c r="BX1099" s="2">
        <v>41286</v>
      </c>
      <c r="BY1099" s="2">
        <v>44357</v>
      </c>
      <c r="BZ1099" t="s">
        <v>14</v>
      </c>
      <c r="CA1099" t="s">
        <v>9</v>
      </c>
      <c r="CB1099" s="5" t="s">
        <v>9</v>
      </c>
      <c r="CC1099" s="6" t="s">
        <v>9</v>
      </c>
      <c r="CD1099">
        <f t="shared" si="16"/>
        <v>8.4</v>
      </c>
    </row>
    <row r="1100" spans="63:82">
      <c r="BK1100" s="1">
        <v>41791</v>
      </c>
      <c r="BL1100" t="s">
        <v>227</v>
      </c>
      <c r="BM1100">
        <v>4</v>
      </c>
      <c r="BN1100" t="s">
        <v>229</v>
      </c>
      <c r="BO1100" s="4">
        <v>135616.79999999999</v>
      </c>
      <c r="BP1100" s="4">
        <v>59969.74895999999</v>
      </c>
      <c r="BQ1100" s="3">
        <v>0.44219999999999998</v>
      </c>
      <c r="BR1100" s="7">
        <v>158.28291316526611</v>
      </c>
      <c r="BS1100" s="4">
        <v>69.992704201680667</v>
      </c>
      <c r="BT1100">
        <v>856.8</v>
      </c>
      <c r="BU1100" t="s">
        <v>151</v>
      </c>
      <c r="BV1100" t="s">
        <v>230</v>
      </c>
      <c r="BW1100" t="s">
        <v>230</v>
      </c>
      <c r="BX1100" s="2">
        <v>41286</v>
      </c>
      <c r="BY1100" s="2">
        <v>44327</v>
      </c>
      <c r="BZ1100" t="s">
        <v>14</v>
      </c>
      <c r="CA1100" t="s">
        <v>9</v>
      </c>
      <c r="CB1100" s="5" t="s">
        <v>9</v>
      </c>
      <c r="CC1100" s="6" t="s">
        <v>9</v>
      </c>
      <c r="CD1100">
        <f t="shared" si="16"/>
        <v>8.3000000000000007</v>
      </c>
    </row>
    <row r="1101" spans="63:82">
      <c r="BK1101" s="1">
        <v>41791</v>
      </c>
      <c r="BL1101" t="s">
        <v>227</v>
      </c>
      <c r="BM1101">
        <v>4</v>
      </c>
      <c r="BN1101" t="s">
        <v>247</v>
      </c>
      <c r="BO1101" s="4">
        <v>313426.8</v>
      </c>
      <c r="BP1101" s="4">
        <v>58861.553040000006</v>
      </c>
      <c r="BQ1101" s="3">
        <v>0.18780000000000002</v>
      </c>
      <c r="BR1101" s="7">
        <v>255.56653620352253</v>
      </c>
      <c r="BS1101" s="4">
        <v>47.995395499021534</v>
      </c>
      <c r="BT1101">
        <v>1226.3999999999999</v>
      </c>
      <c r="BU1101" t="s">
        <v>44</v>
      </c>
      <c r="BV1101" t="s">
        <v>72</v>
      </c>
      <c r="BW1101" t="s">
        <v>71</v>
      </c>
      <c r="BX1101" s="2">
        <v>41282</v>
      </c>
      <c r="BY1101" s="2">
        <v>45055</v>
      </c>
      <c r="BZ1101" t="s">
        <v>18</v>
      </c>
      <c r="CA1101" t="s">
        <v>35</v>
      </c>
      <c r="CB1101" s="5" t="s">
        <v>35</v>
      </c>
      <c r="CC1101" s="6" t="s">
        <v>9</v>
      </c>
      <c r="CD1101">
        <f t="shared" si="16"/>
        <v>10.3</v>
      </c>
    </row>
    <row r="1102" spans="63:82">
      <c r="BK1102" s="1">
        <v>41791</v>
      </c>
      <c r="BL1102" t="s">
        <v>227</v>
      </c>
      <c r="BM1102">
        <v>4</v>
      </c>
      <c r="BN1102" t="s">
        <v>248</v>
      </c>
      <c r="BO1102" s="4">
        <v>1071613.2</v>
      </c>
      <c r="BP1102" s="4">
        <v>85729.055999999997</v>
      </c>
      <c r="BQ1102" s="3">
        <v>0.08</v>
      </c>
      <c r="BR1102" s="7">
        <v>1426.535143769968</v>
      </c>
      <c r="BS1102" s="4">
        <v>114.12281150159745</v>
      </c>
      <c r="BT1102">
        <v>751.19999999999993</v>
      </c>
      <c r="BU1102" t="s">
        <v>44</v>
      </c>
      <c r="BV1102" t="s">
        <v>72</v>
      </c>
      <c r="BW1102" t="s">
        <v>71</v>
      </c>
      <c r="BX1102" s="2">
        <v>41341</v>
      </c>
      <c r="BY1102" s="2">
        <v>44337</v>
      </c>
      <c r="BZ1102" t="s">
        <v>18</v>
      </c>
      <c r="CA1102" t="s">
        <v>42</v>
      </c>
      <c r="CB1102" s="5" t="s">
        <v>42</v>
      </c>
      <c r="CC1102" s="6" t="s">
        <v>9</v>
      </c>
      <c r="CD1102">
        <f t="shared" si="16"/>
        <v>8.1999999999999993</v>
      </c>
    </row>
    <row r="1103" spans="63:82">
      <c r="BK1103" s="1">
        <v>41791</v>
      </c>
      <c r="BL1103" t="s">
        <v>227</v>
      </c>
      <c r="BM1103">
        <v>4</v>
      </c>
      <c r="BN1103" t="s">
        <v>298</v>
      </c>
      <c r="BO1103" s="4">
        <v>1263608.3999999999</v>
      </c>
      <c r="BP1103" s="4">
        <v>40940.912160000007</v>
      </c>
      <c r="BQ1103" s="3">
        <v>3.2400000000000005E-2</v>
      </c>
      <c r="BR1103" s="7">
        <v>2471.8474178403753</v>
      </c>
      <c r="BS1103" s="4">
        <v>80.087856338028189</v>
      </c>
      <c r="BT1103">
        <v>511.2</v>
      </c>
      <c r="BU1103" t="s">
        <v>44</v>
      </c>
      <c r="BV1103" t="s">
        <v>72</v>
      </c>
      <c r="BW1103" t="s">
        <v>71</v>
      </c>
      <c r="BX1103" s="2">
        <v>41256</v>
      </c>
      <c r="BY1103" s="2">
        <v>44325</v>
      </c>
      <c r="BZ1103" t="s">
        <v>18</v>
      </c>
      <c r="CA1103" t="s">
        <v>37</v>
      </c>
      <c r="CB1103" s="5" t="s">
        <v>37</v>
      </c>
      <c r="CC1103" s="6" t="s">
        <v>9</v>
      </c>
      <c r="CD1103">
        <f t="shared" si="16"/>
        <v>8.4</v>
      </c>
    </row>
    <row r="1104" spans="63:82">
      <c r="BK1104" s="1">
        <v>41821</v>
      </c>
      <c r="BL1104" t="s">
        <v>227</v>
      </c>
      <c r="BM1104">
        <v>4</v>
      </c>
      <c r="BN1104" t="s">
        <v>245</v>
      </c>
      <c r="BO1104" s="4">
        <v>161618.4</v>
      </c>
      <c r="BP1104" s="4">
        <v>63580.67856</v>
      </c>
      <c r="BQ1104" s="3">
        <v>0.39340000000000003</v>
      </c>
      <c r="BR1104" s="7">
        <v>177.91545574636723</v>
      </c>
      <c r="BS1104" s="4">
        <v>69.991940290620875</v>
      </c>
      <c r="BT1104">
        <v>908.4</v>
      </c>
      <c r="BU1104" t="s">
        <v>151</v>
      </c>
      <c r="BV1104" t="s">
        <v>154</v>
      </c>
      <c r="BW1104" t="s">
        <v>246</v>
      </c>
      <c r="BX1104" s="2">
        <v>41286</v>
      </c>
      <c r="BY1104" s="2">
        <v>44357</v>
      </c>
      <c r="BZ1104" t="s">
        <v>14</v>
      </c>
      <c r="CA1104" t="s">
        <v>9</v>
      </c>
      <c r="CB1104" s="5" t="s">
        <v>9</v>
      </c>
      <c r="CC1104" s="6" t="s">
        <v>9</v>
      </c>
      <c r="CD1104">
        <f t="shared" si="16"/>
        <v>8.4</v>
      </c>
    </row>
    <row r="1105" spans="63:82">
      <c r="BK1105" s="1">
        <v>41821</v>
      </c>
      <c r="BL1105" t="s">
        <v>227</v>
      </c>
      <c r="BM1105">
        <v>4</v>
      </c>
      <c r="BN1105" t="s">
        <v>229</v>
      </c>
      <c r="BO1105" s="4">
        <v>177445.19999999998</v>
      </c>
      <c r="BP1105" s="4">
        <v>59976.477599999991</v>
      </c>
      <c r="BQ1105" s="3">
        <v>0.33799999999999997</v>
      </c>
      <c r="BR1105" s="7">
        <v>207.10224089635852</v>
      </c>
      <c r="BS1105" s="4">
        <v>70.00055742296918</v>
      </c>
      <c r="BT1105">
        <v>856.8</v>
      </c>
      <c r="BU1105" t="s">
        <v>151</v>
      </c>
      <c r="BV1105" t="s">
        <v>230</v>
      </c>
      <c r="BW1105" t="s">
        <v>230</v>
      </c>
      <c r="BX1105" s="2">
        <v>41286</v>
      </c>
      <c r="BY1105" s="2">
        <v>44327</v>
      </c>
      <c r="BZ1105" t="s">
        <v>14</v>
      </c>
      <c r="CA1105" t="s">
        <v>9</v>
      </c>
      <c r="CB1105" s="5" t="s">
        <v>9</v>
      </c>
      <c r="CC1105" s="6" t="s">
        <v>9</v>
      </c>
      <c r="CD1105">
        <f t="shared" si="16"/>
        <v>8.3000000000000007</v>
      </c>
    </row>
    <row r="1106" spans="63:82">
      <c r="BK1106" s="1">
        <v>41821</v>
      </c>
      <c r="BL1106" t="s">
        <v>227</v>
      </c>
      <c r="BM1106">
        <v>4</v>
      </c>
      <c r="BN1106" t="s">
        <v>247</v>
      </c>
      <c r="BO1106" s="4">
        <v>344214</v>
      </c>
      <c r="BP1106" s="4">
        <v>58860.594000000005</v>
      </c>
      <c r="BQ1106" s="3">
        <v>0.17100000000000001</v>
      </c>
      <c r="BR1106" s="7">
        <v>280.67025440313114</v>
      </c>
      <c r="BS1106" s="4">
        <v>47.994613502935429</v>
      </c>
      <c r="BT1106">
        <v>1226.3999999999999</v>
      </c>
      <c r="BU1106" t="s">
        <v>44</v>
      </c>
      <c r="BV1106" t="s">
        <v>72</v>
      </c>
      <c r="BW1106" t="s">
        <v>71</v>
      </c>
      <c r="BX1106" s="2">
        <v>41282</v>
      </c>
      <c r="BY1106" s="2">
        <v>45055</v>
      </c>
      <c r="BZ1106" t="s">
        <v>18</v>
      </c>
      <c r="CA1106" t="s">
        <v>35</v>
      </c>
      <c r="CB1106" s="5" t="s">
        <v>35</v>
      </c>
      <c r="CC1106" s="6" t="s">
        <v>9</v>
      </c>
      <c r="CD1106">
        <f t="shared" ref="CD1106:CD1169" si="17">ROUND(INT(BY1106-BX1106)/365,1)</f>
        <v>10.3</v>
      </c>
    </row>
    <row r="1107" spans="63:82">
      <c r="BK1107" s="1">
        <v>41821</v>
      </c>
      <c r="BL1107" t="s">
        <v>227</v>
      </c>
      <c r="BM1107">
        <v>4</v>
      </c>
      <c r="BN1107" t="s">
        <v>248</v>
      </c>
      <c r="BO1107" s="4">
        <v>1082965.2</v>
      </c>
      <c r="BP1107" s="4">
        <v>86637.216</v>
      </c>
      <c r="BQ1107" s="3">
        <v>0.08</v>
      </c>
      <c r="BR1107" s="7">
        <v>1441.6469648562302</v>
      </c>
      <c r="BS1107" s="4">
        <v>115.33175718849841</v>
      </c>
      <c r="BT1107">
        <v>751.19999999999993</v>
      </c>
      <c r="BU1107" t="s">
        <v>44</v>
      </c>
      <c r="BV1107" t="s">
        <v>72</v>
      </c>
      <c r="BW1107" t="s">
        <v>71</v>
      </c>
      <c r="BX1107" s="2">
        <v>41341</v>
      </c>
      <c r="BY1107" s="2">
        <v>44337</v>
      </c>
      <c r="BZ1107" t="s">
        <v>18</v>
      </c>
      <c r="CA1107" t="s">
        <v>42</v>
      </c>
      <c r="CB1107" s="5" t="s">
        <v>42</v>
      </c>
      <c r="CC1107" s="6" t="s">
        <v>9</v>
      </c>
      <c r="CD1107">
        <f t="shared" si="17"/>
        <v>8.1999999999999993</v>
      </c>
    </row>
    <row r="1108" spans="63:82">
      <c r="BK1108" s="1">
        <v>41821</v>
      </c>
      <c r="BL1108" t="s">
        <v>227</v>
      </c>
      <c r="BM1108">
        <v>4</v>
      </c>
      <c r="BN1108" t="s">
        <v>298</v>
      </c>
      <c r="BO1108" s="4">
        <v>1174978.8</v>
      </c>
      <c r="BP1108" s="4">
        <v>40889.262239999996</v>
      </c>
      <c r="BQ1108" s="3">
        <v>3.4799999999999998E-2</v>
      </c>
      <c r="BR1108" s="7">
        <v>2298.4718309859159</v>
      </c>
      <c r="BS1108" s="4">
        <v>79.98681971830986</v>
      </c>
      <c r="BT1108">
        <v>511.2</v>
      </c>
      <c r="BU1108" t="s">
        <v>44</v>
      </c>
      <c r="BV1108" t="s">
        <v>72</v>
      </c>
      <c r="BW1108" t="s">
        <v>71</v>
      </c>
      <c r="BX1108" s="2">
        <v>41256</v>
      </c>
      <c r="BY1108" s="2">
        <v>44325</v>
      </c>
      <c r="BZ1108" t="s">
        <v>18</v>
      </c>
      <c r="CA1108" t="s">
        <v>37</v>
      </c>
      <c r="CB1108" s="5" t="s">
        <v>37</v>
      </c>
      <c r="CC1108" s="6" t="s">
        <v>9</v>
      </c>
      <c r="CD1108">
        <f t="shared" si="17"/>
        <v>8.4</v>
      </c>
    </row>
    <row r="1109" spans="63:82">
      <c r="BK1109" s="1">
        <v>41852</v>
      </c>
      <c r="BL1109" t="s">
        <v>227</v>
      </c>
      <c r="BM1109">
        <v>4</v>
      </c>
      <c r="BN1109" t="s">
        <v>245</v>
      </c>
      <c r="BO1109" s="4">
        <v>148189.19999999998</v>
      </c>
      <c r="BP1109" s="4">
        <v>63587.985719999997</v>
      </c>
      <c r="BQ1109" s="3">
        <v>0.42910000000000004</v>
      </c>
      <c r="BR1109" s="7">
        <v>163.13210039630118</v>
      </c>
      <c r="BS1109" s="4">
        <v>69.999984280052843</v>
      </c>
      <c r="BT1109">
        <v>908.4</v>
      </c>
      <c r="BU1109" t="s">
        <v>151</v>
      </c>
      <c r="BV1109" t="s">
        <v>154</v>
      </c>
      <c r="BW1109" t="s">
        <v>246</v>
      </c>
      <c r="BX1109" s="2">
        <v>41286</v>
      </c>
      <c r="BY1109" s="2">
        <v>44357</v>
      </c>
      <c r="BZ1109" t="s">
        <v>14</v>
      </c>
      <c r="CA1109" t="s">
        <v>9</v>
      </c>
      <c r="CB1109" s="5" t="s">
        <v>9</v>
      </c>
      <c r="CC1109" s="6" t="s">
        <v>9</v>
      </c>
      <c r="CD1109">
        <f t="shared" si="17"/>
        <v>8.4</v>
      </c>
    </row>
    <row r="1110" spans="63:82">
      <c r="BK1110" s="1">
        <v>41852</v>
      </c>
      <c r="BL1110" t="s">
        <v>227</v>
      </c>
      <c r="BM1110">
        <v>4</v>
      </c>
      <c r="BN1110" t="s">
        <v>229</v>
      </c>
      <c r="BO1110" s="4">
        <v>162945.60000000001</v>
      </c>
      <c r="BP1110" s="4">
        <v>59980.275360000007</v>
      </c>
      <c r="BQ1110" s="3">
        <v>0.36810000000000004</v>
      </c>
      <c r="BR1110" s="7">
        <v>190.1792717086835</v>
      </c>
      <c r="BS1110" s="4">
        <v>70.004989915966405</v>
      </c>
      <c r="BT1110">
        <v>856.8</v>
      </c>
      <c r="BU1110" t="s">
        <v>151</v>
      </c>
      <c r="BV1110" t="s">
        <v>230</v>
      </c>
      <c r="BW1110" t="s">
        <v>230</v>
      </c>
      <c r="BX1110" s="2">
        <v>41286</v>
      </c>
      <c r="BY1110" s="2">
        <v>44327</v>
      </c>
      <c r="BZ1110" t="s">
        <v>14</v>
      </c>
      <c r="CA1110" t="s">
        <v>9</v>
      </c>
      <c r="CB1110" s="5" t="s">
        <v>9</v>
      </c>
      <c r="CC1110" s="6" t="s">
        <v>9</v>
      </c>
      <c r="CD1110">
        <f t="shared" si="17"/>
        <v>8.3000000000000007</v>
      </c>
    </row>
    <row r="1111" spans="63:82">
      <c r="BK1111" s="1">
        <v>41852</v>
      </c>
      <c r="BL1111" t="s">
        <v>227</v>
      </c>
      <c r="BM1111">
        <v>4</v>
      </c>
      <c r="BN1111" t="s">
        <v>248</v>
      </c>
      <c r="BO1111" s="4">
        <v>1013544</v>
      </c>
      <c r="BP1111" s="4">
        <v>82603.835999999996</v>
      </c>
      <c r="BQ1111" s="3">
        <v>8.1499999999999989E-2</v>
      </c>
      <c r="BR1111" s="7">
        <v>1349.2332268370608</v>
      </c>
      <c r="BS1111" s="4">
        <v>109.96250798722045</v>
      </c>
      <c r="BT1111">
        <v>751.19999999999993</v>
      </c>
      <c r="BU1111" t="s">
        <v>44</v>
      </c>
      <c r="BV1111" t="s">
        <v>72</v>
      </c>
      <c r="BW1111" t="s">
        <v>71</v>
      </c>
      <c r="BX1111" s="2">
        <v>41341</v>
      </c>
      <c r="BY1111" s="2">
        <v>44337</v>
      </c>
      <c r="BZ1111" t="s">
        <v>18</v>
      </c>
      <c r="CA1111" t="s">
        <v>42</v>
      </c>
      <c r="CB1111" s="5" t="s">
        <v>42</v>
      </c>
      <c r="CC1111" s="6" t="s">
        <v>9</v>
      </c>
      <c r="CD1111">
        <f t="shared" si="17"/>
        <v>8.1999999999999993</v>
      </c>
    </row>
    <row r="1112" spans="63:82">
      <c r="BK1112" s="1">
        <v>41852</v>
      </c>
      <c r="BL1112" t="s">
        <v>227</v>
      </c>
      <c r="BM1112">
        <v>4</v>
      </c>
      <c r="BN1112" t="s">
        <v>298</v>
      </c>
      <c r="BO1112" s="4">
        <v>1219857.5999999999</v>
      </c>
      <c r="BP1112" s="4">
        <v>40865.229599999999</v>
      </c>
      <c r="BQ1112" s="3">
        <v>3.3500000000000002E-2</v>
      </c>
      <c r="BR1112" s="7">
        <v>2386.262910798122</v>
      </c>
      <c r="BS1112" s="4">
        <v>79.939807511737087</v>
      </c>
      <c r="BT1112">
        <v>511.2</v>
      </c>
      <c r="BU1112" t="s">
        <v>44</v>
      </c>
      <c r="BV1112" t="s">
        <v>72</v>
      </c>
      <c r="BW1112" t="s">
        <v>71</v>
      </c>
      <c r="BX1112" s="2">
        <v>41256</v>
      </c>
      <c r="BY1112" s="2">
        <v>44325</v>
      </c>
      <c r="BZ1112" t="s">
        <v>18</v>
      </c>
      <c r="CA1112" t="s">
        <v>37</v>
      </c>
      <c r="CB1112" s="5" t="s">
        <v>37</v>
      </c>
      <c r="CC1112" s="6" t="s">
        <v>9</v>
      </c>
      <c r="CD1112">
        <f t="shared" si="17"/>
        <v>8.4</v>
      </c>
    </row>
    <row r="1113" spans="63:82">
      <c r="BK1113" s="1">
        <v>41883</v>
      </c>
      <c r="BL1113" t="s">
        <v>227</v>
      </c>
      <c r="BM1113">
        <v>4</v>
      </c>
      <c r="BN1113" t="s">
        <v>245</v>
      </c>
      <c r="BO1113" s="4">
        <v>142386</v>
      </c>
      <c r="BP1113" s="4">
        <v>63589.587599999999</v>
      </c>
      <c r="BQ1113" s="3">
        <v>0.4466</v>
      </c>
      <c r="BR1113" s="7">
        <v>156.74372523117569</v>
      </c>
      <c r="BS1113" s="4">
        <v>70.001747688243071</v>
      </c>
      <c r="BT1113">
        <v>908.4</v>
      </c>
      <c r="BU1113" t="s">
        <v>151</v>
      </c>
      <c r="BV1113" t="s">
        <v>154</v>
      </c>
      <c r="BW1113" t="s">
        <v>246</v>
      </c>
      <c r="BX1113" s="2">
        <v>41286</v>
      </c>
      <c r="BY1113" s="2">
        <v>44357</v>
      </c>
      <c r="BZ1113" t="s">
        <v>14</v>
      </c>
      <c r="CA1113" t="s">
        <v>9</v>
      </c>
      <c r="CB1113" s="5" t="s">
        <v>9</v>
      </c>
      <c r="CC1113" s="6" t="s">
        <v>9</v>
      </c>
      <c r="CD1113">
        <f t="shared" si="17"/>
        <v>8.4</v>
      </c>
    </row>
    <row r="1114" spans="63:82">
      <c r="BK1114" s="1">
        <v>41883</v>
      </c>
      <c r="BL1114" t="s">
        <v>227</v>
      </c>
      <c r="BM1114">
        <v>4</v>
      </c>
      <c r="BN1114" t="s">
        <v>229</v>
      </c>
      <c r="BO1114" s="4">
        <v>185983.19999999998</v>
      </c>
      <c r="BP1114" s="4">
        <v>59979.581999999995</v>
      </c>
      <c r="BQ1114" s="3">
        <v>0.32250000000000001</v>
      </c>
      <c r="BR1114" s="7">
        <v>217.0672268907563</v>
      </c>
      <c r="BS1114" s="4">
        <v>70.004180672268902</v>
      </c>
      <c r="BT1114">
        <v>856.8</v>
      </c>
      <c r="BU1114" t="s">
        <v>151</v>
      </c>
      <c r="BV1114" t="s">
        <v>230</v>
      </c>
      <c r="BW1114" t="s">
        <v>230</v>
      </c>
      <c r="BX1114" s="2">
        <v>41286</v>
      </c>
      <c r="BY1114" s="2">
        <v>44327</v>
      </c>
      <c r="BZ1114" t="s">
        <v>14</v>
      </c>
      <c r="CA1114" t="s">
        <v>9</v>
      </c>
      <c r="CB1114" s="5" t="s">
        <v>9</v>
      </c>
      <c r="CC1114" s="6" t="s">
        <v>9</v>
      </c>
      <c r="CD1114">
        <f t="shared" si="17"/>
        <v>8.3000000000000007</v>
      </c>
    </row>
    <row r="1115" spans="63:82">
      <c r="BK1115" s="1">
        <v>41883</v>
      </c>
      <c r="BL1115" t="s">
        <v>227</v>
      </c>
      <c r="BM1115">
        <v>4</v>
      </c>
      <c r="BN1115" t="s">
        <v>248</v>
      </c>
      <c r="BO1115" s="4">
        <v>892105.2</v>
      </c>
      <c r="BP1115" s="4">
        <v>82608.941519999993</v>
      </c>
      <c r="BQ1115" s="3">
        <v>9.2600000000000002E-2</v>
      </c>
      <c r="BR1115" s="7">
        <v>1187.5734824281151</v>
      </c>
      <c r="BS1115" s="4">
        <v>109.96930447284345</v>
      </c>
      <c r="BT1115">
        <v>751.19999999999993</v>
      </c>
      <c r="BU1115" t="s">
        <v>44</v>
      </c>
      <c r="BV1115" t="s">
        <v>72</v>
      </c>
      <c r="BW1115" t="s">
        <v>71</v>
      </c>
      <c r="BX1115" s="2">
        <v>41341</v>
      </c>
      <c r="BY1115" s="2">
        <v>44337</v>
      </c>
      <c r="BZ1115" t="s">
        <v>18</v>
      </c>
      <c r="CA1115" t="s">
        <v>42</v>
      </c>
      <c r="CB1115" s="5" t="s">
        <v>42</v>
      </c>
      <c r="CC1115" s="6" t="s">
        <v>9</v>
      </c>
      <c r="CD1115">
        <f t="shared" si="17"/>
        <v>8.1999999999999993</v>
      </c>
    </row>
    <row r="1116" spans="63:82">
      <c r="BK1116" s="1">
        <v>41883</v>
      </c>
      <c r="BL1116" t="s">
        <v>227</v>
      </c>
      <c r="BM1116">
        <v>4</v>
      </c>
      <c r="BN1116" t="s">
        <v>298</v>
      </c>
      <c r="BO1116" s="4">
        <v>1127346</v>
      </c>
      <c r="BP1116" s="4">
        <v>40922.659800000001</v>
      </c>
      <c r="BQ1116" s="3">
        <v>3.6299999999999999E-2</v>
      </c>
      <c r="BR1116" s="7">
        <v>2205.2934272300472</v>
      </c>
      <c r="BS1116" s="4">
        <v>80.052151408450712</v>
      </c>
      <c r="BT1116">
        <v>511.2</v>
      </c>
      <c r="BU1116" t="s">
        <v>44</v>
      </c>
      <c r="BV1116" t="s">
        <v>72</v>
      </c>
      <c r="BW1116" t="s">
        <v>71</v>
      </c>
      <c r="BX1116" s="2">
        <v>41256</v>
      </c>
      <c r="BY1116" s="2">
        <v>44325</v>
      </c>
      <c r="BZ1116" t="s">
        <v>18</v>
      </c>
      <c r="CA1116" t="s">
        <v>37</v>
      </c>
      <c r="CB1116" s="5" t="s">
        <v>37</v>
      </c>
      <c r="CC1116" s="6" t="s">
        <v>9</v>
      </c>
      <c r="CD1116">
        <f t="shared" si="17"/>
        <v>8.4</v>
      </c>
    </row>
    <row r="1117" spans="63:82">
      <c r="BK1117" s="1">
        <v>41913</v>
      </c>
      <c r="BL1117" t="s">
        <v>227</v>
      </c>
      <c r="BM1117">
        <v>4</v>
      </c>
      <c r="BN1117" t="s">
        <v>346</v>
      </c>
      <c r="BO1117" s="4">
        <v>871500</v>
      </c>
      <c r="BP1117" s="4">
        <v>96736.5</v>
      </c>
      <c r="BQ1117" s="3">
        <v>0.111</v>
      </c>
      <c r="BR1117" s="7">
        <v>675.58139534883719</v>
      </c>
      <c r="BS1117" s="4">
        <v>74.989534883720935</v>
      </c>
      <c r="BT1117">
        <v>1290</v>
      </c>
      <c r="BU1117" t="s">
        <v>44</v>
      </c>
      <c r="BV1117" t="s">
        <v>72</v>
      </c>
      <c r="BW1117" t="s">
        <v>71</v>
      </c>
      <c r="BX1117" s="2">
        <v>41808</v>
      </c>
      <c r="BY1117" s="2">
        <v>44729</v>
      </c>
      <c r="BZ1117" t="s">
        <v>24</v>
      </c>
      <c r="CA1117" t="s">
        <v>208</v>
      </c>
      <c r="CB1117" s="5" t="s">
        <v>208</v>
      </c>
      <c r="CC1117" s="6" t="s">
        <v>9</v>
      </c>
      <c r="CD1117">
        <f t="shared" si="17"/>
        <v>8</v>
      </c>
    </row>
    <row r="1118" spans="63:82">
      <c r="BK1118" s="1">
        <v>41913</v>
      </c>
      <c r="BL1118" t="s">
        <v>227</v>
      </c>
      <c r="BM1118">
        <v>4</v>
      </c>
      <c r="BN1118" t="s">
        <v>245</v>
      </c>
      <c r="BO1118" s="4">
        <v>161709.6</v>
      </c>
      <c r="BP1118" s="4">
        <v>63584.214719999996</v>
      </c>
      <c r="BQ1118" s="3">
        <v>0.39319999999999994</v>
      </c>
      <c r="BR1118" s="7">
        <v>178.01585204755617</v>
      </c>
      <c r="BS1118" s="4">
        <v>69.995833025099074</v>
      </c>
      <c r="BT1118">
        <v>908.4</v>
      </c>
      <c r="BU1118" t="s">
        <v>151</v>
      </c>
      <c r="BV1118" t="s">
        <v>154</v>
      </c>
      <c r="BW1118" t="s">
        <v>246</v>
      </c>
      <c r="BX1118" s="2">
        <v>41286</v>
      </c>
      <c r="BY1118" s="2">
        <v>44357</v>
      </c>
      <c r="BZ1118" t="s">
        <v>14</v>
      </c>
      <c r="CA1118" t="s">
        <v>9</v>
      </c>
      <c r="CB1118" s="5" t="s">
        <v>9</v>
      </c>
      <c r="CC1118" s="6" t="s">
        <v>9</v>
      </c>
      <c r="CD1118">
        <f t="shared" si="17"/>
        <v>8.4</v>
      </c>
    </row>
    <row r="1119" spans="63:82">
      <c r="BK1119" s="1">
        <v>41913</v>
      </c>
      <c r="BL1119" t="s">
        <v>227</v>
      </c>
      <c r="BM1119">
        <v>4</v>
      </c>
      <c r="BN1119" t="s">
        <v>229</v>
      </c>
      <c r="BO1119" s="4">
        <v>97562.4</v>
      </c>
      <c r="BP1119" s="4">
        <v>59971.607280000004</v>
      </c>
      <c r="BQ1119" s="3">
        <v>0.61470000000000002</v>
      </c>
      <c r="BR1119" s="7">
        <v>113.86834733893558</v>
      </c>
      <c r="BS1119" s="4">
        <v>69.994873109243699</v>
      </c>
      <c r="BT1119">
        <v>856.8</v>
      </c>
      <c r="BU1119" t="s">
        <v>151</v>
      </c>
      <c r="BV1119" t="s">
        <v>230</v>
      </c>
      <c r="BW1119" t="s">
        <v>230</v>
      </c>
      <c r="BX1119" s="2">
        <v>41286</v>
      </c>
      <c r="BY1119" s="2">
        <v>44327</v>
      </c>
      <c r="BZ1119" t="s">
        <v>14</v>
      </c>
      <c r="CA1119" t="s">
        <v>9</v>
      </c>
      <c r="CB1119" s="5" t="s">
        <v>9</v>
      </c>
      <c r="CC1119" s="6" t="s">
        <v>9</v>
      </c>
      <c r="CD1119">
        <f t="shared" si="17"/>
        <v>8.3000000000000007</v>
      </c>
    </row>
    <row r="1120" spans="63:82">
      <c r="BK1120" s="1">
        <v>41913</v>
      </c>
      <c r="BL1120" t="s">
        <v>227</v>
      </c>
      <c r="BM1120">
        <v>4</v>
      </c>
      <c r="BN1120" t="s">
        <v>248</v>
      </c>
      <c r="BO1120" s="4">
        <v>1015275.6</v>
      </c>
      <c r="BP1120" s="4">
        <v>82643.433839999998</v>
      </c>
      <c r="BQ1120" s="3">
        <v>8.14E-2</v>
      </c>
      <c r="BR1120" s="7">
        <v>1351.538338658147</v>
      </c>
      <c r="BS1120" s="4">
        <v>110.01522076677317</v>
      </c>
      <c r="BT1120">
        <v>751.19999999999993</v>
      </c>
      <c r="BU1120" t="s">
        <v>44</v>
      </c>
      <c r="BV1120" t="s">
        <v>72</v>
      </c>
      <c r="BW1120" t="s">
        <v>71</v>
      </c>
      <c r="BX1120" s="2">
        <v>41341</v>
      </c>
      <c r="BY1120" s="2">
        <v>44337</v>
      </c>
      <c r="BZ1120" t="s">
        <v>18</v>
      </c>
      <c r="CA1120" t="s">
        <v>42</v>
      </c>
      <c r="CB1120" s="5" t="s">
        <v>42</v>
      </c>
      <c r="CC1120" s="6" t="s">
        <v>9</v>
      </c>
      <c r="CD1120">
        <f t="shared" si="17"/>
        <v>8.1999999999999993</v>
      </c>
    </row>
    <row r="1121" spans="63:82">
      <c r="BK1121" s="1">
        <v>41913</v>
      </c>
      <c r="BL1121" t="s">
        <v>227</v>
      </c>
      <c r="BM1121">
        <v>4</v>
      </c>
      <c r="BN1121" t="s">
        <v>298</v>
      </c>
      <c r="BO1121" s="4">
        <v>1335718.8</v>
      </c>
      <c r="BP1121" s="4">
        <v>40872.995280000003</v>
      </c>
      <c r="BQ1121" s="3">
        <v>3.0600000000000002E-2</v>
      </c>
      <c r="BR1121" s="7">
        <v>2612.9084507042253</v>
      </c>
      <c r="BS1121" s="4">
        <v>79.954998591549298</v>
      </c>
      <c r="BT1121">
        <v>511.2</v>
      </c>
      <c r="BU1121" t="s">
        <v>44</v>
      </c>
      <c r="BV1121" t="s">
        <v>72</v>
      </c>
      <c r="BW1121" t="s">
        <v>71</v>
      </c>
      <c r="BX1121" s="2">
        <v>41256</v>
      </c>
      <c r="BY1121" s="2">
        <v>44325</v>
      </c>
      <c r="BZ1121" t="s">
        <v>18</v>
      </c>
      <c r="CA1121" t="s">
        <v>37</v>
      </c>
      <c r="CB1121" s="5" t="s">
        <v>37</v>
      </c>
      <c r="CC1121" s="6" t="s">
        <v>9</v>
      </c>
      <c r="CD1121">
        <f t="shared" si="17"/>
        <v>8.4</v>
      </c>
    </row>
    <row r="1122" spans="63:82">
      <c r="BK1122" s="1">
        <v>41944</v>
      </c>
      <c r="BL1122" t="s">
        <v>227</v>
      </c>
      <c r="BM1122">
        <v>4</v>
      </c>
      <c r="BN1122" t="s">
        <v>346</v>
      </c>
      <c r="BO1122" s="4">
        <v>1079377.2</v>
      </c>
      <c r="BP1122" s="4">
        <v>96712.197120000012</v>
      </c>
      <c r="BQ1122" s="3">
        <v>8.9600000000000013E-2</v>
      </c>
      <c r="BR1122" s="7">
        <v>836.72651162790692</v>
      </c>
      <c r="BS1122" s="4">
        <v>74.970695441860471</v>
      </c>
      <c r="BT1122">
        <v>1290</v>
      </c>
      <c r="BU1122" t="s">
        <v>44</v>
      </c>
      <c r="BV1122" t="s">
        <v>72</v>
      </c>
      <c r="BW1122" t="s">
        <v>71</v>
      </c>
      <c r="BX1122" s="2">
        <v>41808</v>
      </c>
      <c r="BY1122" s="2">
        <v>44729</v>
      </c>
      <c r="BZ1122" t="s">
        <v>24</v>
      </c>
      <c r="CA1122" t="s">
        <v>208</v>
      </c>
      <c r="CB1122" s="5" t="s">
        <v>208</v>
      </c>
      <c r="CC1122" s="6" t="s">
        <v>9</v>
      </c>
      <c r="CD1122">
        <f t="shared" si="17"/>
        <v>8</v>
      </c>
    </row>
    <row r="1123" spans="63:82">
      <c r="BK1123" s="1">
        <v>41944</v>
      </c>
      <c r="BL1123" t="s">
        <v>227</v>
      </c>
      <c r="BM1123">
        <v>4</v>
      </c>
      <c r="BN1123" t="s">
        <v>245</v>
      </c>
      <c r="BO1123" s="4">
        <v>146568</v>
      </c>
      <c r="BP1123" s="4">
        <v>63581.198400000001</v>
      </c>
      <c r="BQ1123" s="3">
        <v>0.43380000000000002</v>
      </c>
      <c r="BR1123" s="7">
        <v>161.34742404227214</v>
      </c>
      <c r="BS1123" s="4">
        <v>69.992512549537651</v>
      </c>
      <c r="BT1123">
        <v>908.4</v>
      </c>
      <c r="BU1123" t="s">
        <v>151</v>
      </c>
      <c r="BV1123" t="s">
        <v>154</v>
      </c>
      <c r="BW1123" t="s">
        <v>246</v>
      </c>
      <c r="BX1123" s="2">
        <v>41286</v>
      </c>
      <c r="BY1123" s="2">
        <v>44357</v>
      </c>
      <c r="BZ1123" t="s">
        <v>14</v>
      </c>
      <c r="CA1123">
        <v>0</v>
      </c>
      <c r="CB1123" s="5">
        <v>0</v>
      </c>
      <c r="CC1123" s="6" t="s">
        <v>9</v>
      </c>
      <c r="CD1123">
        <f t="shared" si="17"/>
        <v>8.4</v>
      </c>
    </row>
    <row r="1124" spans="63:82">
      <c r="BK1124" s="1">
        <v>41944</v>
      </c>
      <c r="BL1124" t="s">
        <v>227</v>
      </c>
      <c r="BM1124">
        <v>4</v>
      </c>
      <c r="BN1124" t="s">
        <v>229</v>
      </c>
      <c r="BO1124" s="4">
        <v>101340</v>
      </c>
      <c r="BP1124" s="4">
        <v>59973.012000000002</v>
      </c>
      <c r="BQ1124" s="3">
        <v>0.59179999999999999</v>
      </c>
      <c r="BR1124" s="7">
        <v>118.27731092436976</v>
      </c>
      <c r="BS1124" s="4">
        <v>69.996512605042028</v>
      </c>
      <c r="BT1124">
        <v>856.8</v>
      </c>
      <c r="BU1124" t="s">
        <v>151</v>
      </c>
      <c r="BV1124" t="s">
        <v>230</v>
      </c>
      <c r="BW1124" t="s">
        <v>230</v>
      </c>
      <c r="BX1124" s="2">
        <v>41286</v>
      </c>
      <c r="BY1124" s="2">
        <v>44327</v>
      </c>
      <c r="BZ1124" t="s">
        <v>14</v>
      </c>
      <c r="CA1124">
        <v>0</v>
      </c>
      <c r="CB1124" s="5">
        <v>0</v>
      </c>
      <c r="CC1124" s="6" t="s">
        <v>9</v>
      </c>
      <c r="CD1124">
        <f t="shared" si="17"/>
        <v>8.3000000000000007</v>
      </c>
    </row>
    <row r="1125" spans="63:82">
      <c r="BK1125" s="1">
        <v>41944</v>
      </c>
      <c r="BL1125" t="s">
        <v>227</v>
      </c>
      <c r="BM1125">
        <v>4</v>
      </c>
      <c r="BN1125" t="s">
        <v>248</v>
      </c>
      <c r="BO1125" s="4">
        <v>919832.4</v>
      </c>
      <c r="BP1125" s="4">
        <v>82600.949520000009</v>
      </c>
      <c r="BQ1125" s="3">
        <v>8.9800000000000005E-2</v>
      </c>
      <c r="BR1125" s="7">
        <v>1224.4840255591055</v>
      </c>
      <c r="BS1125" s="4">
        <v>109.9586654952077</v>
      </c>
      <c r="BT1125">
        <v>751.19999999999993</v>
      </c>
      <c r="BU1125" t="s">
        <v>44</v>
      </c>
      <c r="BV1125" t="s">
        <v>72</v>
      </c>
      <c r="BW1125" t="s">
        <v>71</v>
      </c>
      <c r="BX1125" s="2">
        <v>41341</v>
      </c>
      <c r="BY1125" s="2">
        <v>44337</v>
      </c>
      <c r="BZ1125" t="s">
        <v>18</v>
      </c>
      <c r="CA1125" t="s">
        <v>42</v>
      </c>
      <c r="CB1125" s="5" t="s">
        <v>42</v>
      </c>
      <c r="CC1125" s="6" t="s">
        <v>9</v>
      </c>
      <c r="CD1125">
        <f t="shared" si="17"/>
        <v>8.1999999999999993</v>
      </c>
    </row>
    <row r="1126" spans="63:82">
      <c r="BK1126" s="1">
        <v>41944</v>
      </c>
      <c r="BL1126" t="s">
        <v>227</v>
      </c>
      <c r="BM1126">
        <v>4</v>
      </c>
      <c r="BN1126" t="s">
        <v>298</v>
      </c>
      <c r="BO1126" s="4">
        <v>1074428.3999999999</v>
      </c>
      <c r="BP1126" s="4">
        <v>40935.722040000001</v>
      </c>
      <c r="BQ1126" s="3">
        <v>3.8100000000000002E-2</v>
      </c>
      <c r="BR1126" s="7">
        <v>2101.7769953051643</v>
      </c>
      <c r="BS1126" s="4">
        <v>80.077703521126764</v>
      </c>
      <c r="BT1126">
        <v>511.2</v>
      </c>
      <c r="BU1126" t="s">
        <v>44</v>
      </c>
      <c r="BV1126" t="s">
        <v>72</v>
      </c>
      <c r="BW1126" t="s">
        <v>71</v>
      </c>
      <c r="BX1126" s="2">
        <v>41256</v>
      </c>
      <c r="BY1126" s="2">
        <v>44325</v>
      </c>
      <c r="BZ1126" t="s">
        <v>18</v>
      </c>
      <c r="CA1126" t="s">
        <v>37</v>
      </c>
      <c r="CB1126" s="5" t="s">
        <v>37</v>
      </c>
      <c r="CC1126" s="6" t="s">
        <v>9</v>
      </c>
      <c r="CD1126">
        <f t="shared" si="17"/>
        <v>8.4</v>
      </c>
    </row>
    <row r="1127" spans="63:82">
      <c r="BK1127" s="1">
        <v>41974</v>
      </c>
      <c r="BL1127" t="s">
        <v>227</v>
      </c>
      <c r="BM1127">
        <v>4</v>
      </c>
      <c r="BN1127" t="s">
        <v>346</v>
      </c>
      <c r="BO1127" s="4">
        <v>1074018</v>
      </c>
      <c r="BP1127" s="4">
        <v>96769.021800000002</v>
      </c>
      <c r="BQ1127" s="3">
        <v>9.01E-2</v>
      </c>
      <c r="BR1127" s="7">
        <v>832.57209302325577</v>
      </c>
      <c r="BS1127" s="4">
        <v>75.014745581395346</v>
      </c>
      <c r="BT1127">
        <v>1290</v>
      </c>
      <c r="BU1127" t="s">
        <v>44</v>
      </c>
      <c r="BV1127" t="s">
        <v>72</v>
      </c>
      <c r="BW1127" t="s">
        <v>71</v>
      </c>
      <c r="BX1127" s="2">
        <v>41808</v>
      </c>
      <c r="BY1127" s="2">
        <v>44729</v>
      </c>
      <c r="BZ1127" t="s">
        <v>24</v>
      </c>
      <c r="CA1127" t="s">
        <v>208</v>
      </c>
      <c r="CB1127" s="5" t="s">
        <v>208</v>
      </c>
      <c r="CC1127" s="6" t="s">
        <v>9</v>
      </c>
      <c r="CD1127">
        <f t="shared" si="17"/>
        <v>8</v>
      </c>
    </row>
    <row r="1128" spans="63:82">
      <c r="BK1128" s="1">
        <v>41974</v>
      </c>
      <c r="BL1128" t="s">
        <v>227</v>
      </c>
      <c r="BM1128">
        <v>4</v>
      </c>
      <c r="BN1128" t="s">
        <v>245</v>
      </c>
      <c r="BO1128" s="4">
        <v>157196.4</v>
      </c>
      <c r="BP1128" s="4">
        <v>63585.943800000001</v>
      </c>
      <c r="BQ1128" s="3">
        <v>0.40450000000000003</v>
      </c>
      <c r="BR1128" s="7">
        <v>173.04755614266841</v>
      </c>
      <c r="BS1128" s="4">
        <v>69.997736459709387</v>
      </c>
      <c r="BT1128">
        <v>908.4</v>
      </c>
      <c r="BU1128" t="s">
        <v>151</v>
      </c>
      <c r="BV1128" t="s">
        <v>154</v>
      </c>
      <c r="BW1128" t="s">
        <v>246</v>
      </c>
      <c r="BX1128" s="2">
        <v>41286</v>
      </c>
      <c r="BY1128" s="2">
        <v>44357</v>
      </c>
      <c r="BZ1128" t="s">
        <v>14</v>
      </c>
      <c r="CA1128">
        <v>0</v>
      </c>
      <c r="CB1128" s="5">
        <v>0</v>
      </c>
      <c r="CC1128" s="6" t="s">
        <v>9</v>
      </c>
      <c r="CD1128">
        <f t="shared" si="17"/>
        <v>8.4</v>
      </c>
    </row>
    <row r="1129" spans="63:82">
      <c r="BK1129" s="1">
        <v>41974</v>
      </c>
      <c r="BL1129" t="s">
        <v>227</v>
      </c>
      <c r="BM1129">
        <v>4</v>
      </c>
      <c r="BN1129" t="s">
        <v>229</v>
      </c>
      <c r="BO1129" s="4">
        <v>244142.4</v>
      </c>
      <c r="BP1129" s="4">
        <v>59985.787679999994</v>
      </c>
      <c r="BQ1129" s="3">
        <v>0.24569999999999997</v>
      </c>
      <c r="BR1129" s="7">
        <v>284.94677871148463</v>
      </c>
      <c r="BS1129" s="4">
        <v>70.011423529411758</v>
      </c>
      <c r="BT1129">
        <v>856.8</v>
      </c>
      <c r="BU1129" t="s">
        <v>151</v>
      </c>
      <c r="BV1129" t="s">
        <v>230</v>
      </c>
      <c r="BW1129" t="s">
        <v>230</v>
      </c>
      <c r="BX1129" s="2">
        <v>41286</v>
      </c>
      <c r="BY1129" s="2">
        <v>44327</v>
      </c>
      <c r="BZ1129" t="s">
        <v>14</v>
      </c>
      <c r="CA1129">
        <v>0</v>
      </c>
      <c r="CB1129" s="5">
        <v>0</v>
      </c>
      <c r="CC1129" s="6" t="s">
        <v>9</v>
      </c>
      <c r="CD1129">
        <f t="shared" si="17"/>
        <v>8.3000000000000007</v>
      </c>
    </row>
    <row r="1130" spans="63:82">
      <c r="BK1130" s="1">
        <v>41974</v>
      </c>
      <c r="BL1130" t="s">
        <v>227</v>
      </c>
      <c r="BM1130">
        <v>4</v>
      </c>
      <c r="BN1130" t="s">
        <v>248</v>
      </c>
      <c r="BO1130" s="4">
        <v>1015215.6</v>
      </c>
      <c r="BP1130" s="4">
        <v>82638.549839999992</v>
      </c>
      <c r="BQ1130" s="3">
        <v>8.14E-2</v>
      </c>
      <c r="BR1130" s="7">
        <v>1351.4584664536742</v>
      </c>
      <c r="BS1130" s="4">
        <v>110.00871916932907</v>
      </c>
      <c r="BT1130">
        <v>751.19999999999993</v>
      </c>
      <c r="BU1130" t="s">
        <v>44</v>
      </c>
      <c r="BV1130" t="s">
        <v>72</v>
      </c>
      <c r="BW1130" t="s">
        <v>71</v>
      </c>
      <c r="BX1130" s="2">
        <v>41341</v>
      </c>
      <c r="BY1130" s="2">
        <v>44337</v>
      </c>
      <c r="BZ1130" t="s">
        <v>18</v>
      </c>
      <c r="CA1130" t="s">
        <v>42</v>
      </c>
      <c r="CB1130" s="5" t="s">
        <v>42</v>
      </c>
      <c r="CC1130" s="6" t="s">
        <v>9</v>
      </c>
      <c r="CD1130">
        <f t="shared" si="17"/>
        <v>8.1999999999999993</v>
      </c>
    </row>
    <row r="1131" spans="63:82">
      <c r="BK1131" s="1">
        <v>41974</v>
      </c>
      <c r="BL1131" t="s">
        <v>227</v>
      </c>
      <c r="BM1131">
        <v>4</v>
      </c>
      <c r="BN1131" t="s">
        <v>298</v>
      </c>
      <c r="BO1131" s="4">
        <v>1122804</v>
      </c>
      <c r="BP1131" s="4">
        <v>40870.065599999994</v>
      </c>
      <c r="BQ1131" s="3">
        <v>3.6399999999999995E-2</v>
      </c>
      <c r="BR1131" s="7">
        <v>2196.4084507042253</v>
      </c>
      <c r="BS1131" s="4">
        <v>79.949267605633793</v>
      </c>
      <c r="BT1131">
        <v>511.2</v>
      </c>
      <c r="BU1131" t="s">
        <v>44</v>
      </c>
      <c r="BV1131" t="s">
        <v>72</v>
      </c>
      <c r="BW1131" t="s">
        <v>71</v>
      </c>
      <c r="BX1131" s="2">
        <v>41256</v>
      </c>
      <c r="BY1131" s="2">
        <v>44325</v>
      </c>
      <c r="BZ1131" t="s">
        <v>18</v>
      </c>
      <c r="CA1131" t="s">
        <v>37</v>
      </c>
      <c r="CB1131" s="5" t="s">
        <v>37</v>
      </c>
      <c r="CC1131" s="6" t="s">
        <v>9</v>
      </c>
      <c r="CD1131">
        <f t="shared" si="17"/>
        <v>8.4</v>
      </c>
    </row>
    <row r="1132" spans="63:82">
      <c r="BK1132" s="1">
        <v>42005</v>
      </c>
      <c r="BL1132" t="s">
        <v>227</v>
      </c>
      <c r="BM1132">
        <v>4</v>
      </c>
      <c r="BN1132" t="s">
        <v>346</v>
      </c>
      <c r="BO1132" s="4">
        <v>1055392.8</v>
      </c>
      <c r="BP1132" s="4">
        <v>96779.519759999996</v>
      </c>
      <c r="BQ1132" s="3">
        <v>9.169999999999999E-2</v>
      </c>
      <c r="BR1132" s="7">
        <v>818.13395348837219</v>
      </c>
      <c r="BS1132" s="4">
        <v>75.022883534883718</v>
      </c>
      <c r="BT1132">
        <v>1290</v>
      </c>
      <c r="BU1132" t="s">
        <v>44</v>
      </c>
      <c r="BV1132" t="s">
        <v>72</v>
      </c>
      <c r="BW1132" t="s">
        <v>71</v>
      </c>
      <c r="BX1132" s="2">
        <v>41808</v>
      </c>
      <c r="BY1132" s="2">
        <v>44729</v>
      </c>
      <c r="BZ1132" t="s">
        <v>24</v>
      </c>
      <c r="CA1132" t="s">
        <v>208</v>
      </c>
      <c r="CB1132" s="5" t="s">
        <v>208</v>
      </c>
      <c r="CC1132" s="6" t="s">
        <v>9</v>
      </c>
      <c r="CD1132">
        <f t="shared" si="17"/>
        <v>8</v>
      </c>
    </row>
    <row r="1133" spans="63:82">
      <c r="BK1133" s="1">
        <v>42005</v>
      </c>
      <c r="BL1133" t="s">
        <v>227</v>
      </c>
      <c r="BM1133">
        <v>4</v>
      </c>
      <c r="BN1133" t="s">
        <v>245</v>
      </c>
      <c r="BO1133" s="4">
        <v>71378.399999999994</v>
      </c>
      <c r="BP1133" s="4">
        <v>63591.016559999996</v>
      </c>
      <c r="BQ1133" s="3">
        <v>0.89090000000000003</v>
      </c>
      <c r="BR1133" s="7">
        <v>78.575957727873174</v>
      </c>
      <c r="BS1133" s="4">
        <v>70.003320739762216</v>
      </c>
      <c r="BT1133">
        <v>908.4</v>
      </c>
      <c r="BU1133" t="s">
        <v>151</v>
      </c>
      <c r="BV1133" t="s">
        <v>154</v>
      </c>
      <c r="BW1133" t="s">
        <v>246</v>
      </c>
      <c r="BX1133" s="2">
        <v>41286</v>
      </c>
      <c r="BY1133" s="2">
        <v>44357</v>
      </c>
      <c r="BZ1133" t="s">
        <v>14</v>
      </c>
      <c r="CA1133">
        <v>0</v>
      </c>
      <c r="CB1133" s="5">
        <v>0</v>
      </c>
      <c r="CC1133" s="6" t="s">
        <v>9</v>
      </c>
      <c r="CD1133">
        <f t="shared" si="17"/>
        <v>8.4</v>
      </c>
    </row>
    <row r="1134" spans="63:82">
      <c r="BK1134" s="1">
        <v>42005</v>
      </c>
      <c r="BL1134" t="s">
        <v>227</v>
      </c>
      <c r="BM1134">
        <v>4</v>
      </c>
      <c r="BN1134" t="s">
        <v>229</v>
      </c>
      <c r="BO1134" s="4">
        <v>108305.4</v>
      </c>
      <c r="BP1134" s="4">
        <v>59979.530520000008</v>
      </c>
      <c r="BQ1134" s="3">
        <v>0.55380000000000007</v>
      </c>
      <c r="BR1134" s="7">
        <v>126.40686274509804</v>
      </c>
      <c r="BS1134" s="4">
        <v>70.00412058823531</v>
      </c>
      <c r="BT1134">
        <v>856.8</v>
      </c>
      <c r="BU1134" t="s">
        <v>151</v>
      </c>
      <c r="BV1134" t="s">
        <v>230</v>
      </c>
      <c r="BW1134" t="s">
        <v>230</v>
      </c>
      <c r="BX1134" s="2">
        <v>41286</v>
      </c>
      <c r="BY1134" s="2">
        <v>44327</v>
      </c>
      <c r="BZ1134" t="s">
        <v>14</v>
      </c>
      <c r="CA1134">
        <v>0</v>
      </c>
      <c r="CB1134" s="5">
        <v>0</v>
      </c>
      <c r="CC1134" s="6" t="s">
        <v>9</v>
      </c>
      <c r="CD1134">
        <f t="shared" si="17"/>
        <v>8.3000000000000007</v>
      </c>
    </row>
    <row r="1135" spans="63:82">
      <c r="BK1135" s="1">
        <v>42005</v>
      </c>
      <c r="BL1135" t="s">
        <v>227</v>
      </c>
      <c r="BM1135">
        <v>4</v>
      </c>
      <c r="BN1135" t="s">
        <v>248</v>
      </c>
      <c r="BO1135" s="4">
        <v>1004206.7999999999</v>
      </c>
      <c r="BP1135" s="4">
        <v>82646.219639999981</v>
      </c>
      <c r="BQ1135" s="3">
        <v>8.2299999999999984E-2</v>
      </c>
      <c r="BR1135" s="7">
        <v>1336.8035143769969</v>
      </c>
      <c r="BS1135" s="4">
        <v>110.01892923322683</v>
      </c>
      <c r="BT1135">
        <v>751.19999999999993</v>
      </c>
      <c r="BU1135" t="s">
        <v>44</v>
      </c>
      <c r="BV1135" t="s">
        <v>72</v>
      </c>
      <c r="BW1135" t="s">
        <v>71</v>
      </c>
      <c r="BX1135" s="2">
        <v>41341</v>
      </c>
      <c r="BY1135" s="2">
        <v>44337</v>
      </c>
      <c r="BZ1135" t="s">
        <v>18</v>
      </c>
      <c r="CA1135" t="s">
        <v>42</v>
      </c>
      <c r="CB1135" s="5" t="s">
        <v>42</v>
      </c>
      <c r="CC1135" s="6" t="s">
        <v>9</v>
      </c>
      <c r="CD1135">
        <f t="shared" si="17"/>
        <v>8.1999999999999993</v>
      </c>
    </row>
    <row r="1136" spans="63:82">
      <c r="BK1136" s="1">
        <v>42005</v>
      </c>
      <c r="BL1136" t="s">
        <v>227</v>
      </c>
      <c r="BM1136">
        <v>4</v>
      </c>
      <c r="BN1136" t="s">
        <v>298</v>
      </c>
      <c r="BO1136" s="4">
        <v>1307257.2</v>
      </c>
      <c r="BP1136" s="4">
        <v>40917.15036</v>
      </c>
      <c r="BQ1136" s="3">
        <v>3.1300000000000001E-2</v>
      </c>
      <c r="BR1136" s="7">
        <v>2557.2323943661972</v>
      </c>
      <c r="BS1136" s="4">
        <v>80.041373943661966</v>
      </c>
      <c r="BT1136">
        <v>511.2</v>
      </c>
      <c r="BU1136" t="s">
        <v>44</v>
      </c>
      <c r="BV1136" t="s">
        <v>72</v>
      </c>
      <c r="BW1136" t="s">
        <v>71</v>
      </c>
      <c r="BX1136" s="2">
        <v>41256</v>
      </c>
      <c r="BY1136" s="2">
        <v>44325</v>
      </c>
      <c r="BZ1136" t="s">
        <v>18</v>
      </c>
      <c r="CA1136" t="s">
        <v>37</v>
      </c>
      <c r="CB1136" s="5" t="s">
        <v>37</v>
      </c>
      <c r="CC1136" s="6" t="s">
        <v>9</v>
      </c>
      <c r="CD1136">
        <f t="shared" si="17"/>
        <v>8.4</v>
      </c>
    </row>
    <row r="1137" spans="63:82">
      <c r="BK1137" s="1">
        <v>42036</v>
      </c>
      <c r="BL1137" t="s">
        <v>227</v>
      </c>
      <c r="BM1137">
        <v>4</v>
      </c>
      <c r="BN1137" t="s">
        <v>346</v>
      </c>
      <c r="BO1137" s="4">
        <v>912546</v>
      </c>
      <c r="BP1137" s="4">
        <v>96729.875999999989</v>
      </c>
      <c r="BQ1137" s="3">
        <v>0.10599999999999998</v>
      </c>
      <c r="BR1137" s="7">
        <v>707.4</v>
      </c>
      <c r="BS1137" s="4">
        <v>74.984399999999994</v>
      </c>
      <c r="BT1137">
        <v>1290</v>
      </c>
      <c r="BU1137" t="s">
        <v>44</v>
      </c>
      <c r="BV1137" t="s">
        <v>72</v>
      </c>
      <c r="BW1137" t="s">
        <v>71</v>
      </c>
      <c r="BX1137" s="2">
        <v>41808</v>
      </c>
      <c r="BY1137" s="2">
        <v>44729</v>
      </c>
      <c r="BZ1137" t="s">
        <v>24</v>
      </c>
      <c r="CA1137" t="s">
        <v>208</v>
      </c>
      <c r="CB1137" s="5" t="s">
        <v>208</v>
      </c>
      <c r="CC1137" s="6" t="s">
        <v>9</v>
      </c>
      <c r="CD1137">
        <f t="shared" si="17"/>
        <v>8</v>
      </c>
    </row>
    <row r="1138" spans="63:82">
      <c r="BK1138" s="1">
        <v>42036</v>
      </c>
      <c r="BL1138" t="s">
        <v>227</v>
      </c>
      <c r="BM1138">
        <v>4</v>
      </c>
      <c r="BN1138" t="s">
        <v>245</v>
      </c>
      <c r="BO1138" s="4">
        <v>54718.799999999996</v>
      </c>
      <c r="BP1138" s="4">
        <v>63588.717480000007</v>
      </c>
      <c r="BQ1138" s="3">
        <v>1.1621000000000001</v>
      </c>
      <c r="BR1138" s="7">
        <v>60.236459709379126</v>
      </c>
      <c r="BS1138" s="4">
        <v>70.00078982826949</v>
      </c>
      <c r="BT1138">
        <v>908.4</v>
      </c>
      <c r="BU1138" t="s">
        <v>151</v>
      </c>
      <c r="BV1138" t="s">
        <v>154</v>
      </c>
      <c r="BW1138" t="s">
        <v>246</v>
      </c>
      <c r="BX1138" s="2">
        <v>41286</v>
      </c>
      <c r="BY1138" s="2">
        <v>44357</v>
      </c>
      <c r="BZ1138" t="s">
        <v>14</v>
      </c>
      <c r="CA1138">
        <v>0</v>
      </c>
      <c r="CB1138" s="5">
        <v>0</v>
      </c>
      <c r="CC1138" s="6" t="s">
        <v>9</v>
      </c>
      <c r="CD1138">
        <f t="shared" si="17"/>
        <v>8.4</v>
      </c>
    </row>
    <row r="1139" spans="63:82">
      <c r="BK1139" s="1">
        <v>42036</v>
      </c>
      <c r="BL1139" t="s">
        <v>227</v>
      </c>
      <c r="BM1139">
        <v>4</v>
      </c>
      <c r="BN1139" t="s">
        <v>229</v>
      </c>
      <c r="BO1139" s="4">
        <v>7680</v>
      </c>
      <c r="BP1139" s="4">
        <v>59976.192000000003</v>
      </c>
      <c r="BQ1139" s="3">
        <v>7.8094000000000001</v>
      </c>
      <c r="BR1139" s="7">
        <v>8.9635854341736696</v>
      </c>
      <c r="BS1139" s="4">
        <v>70.000224089635864</v>
      </c>
      <c r="BT1139">
        <v>856.8</v>
      </c>
      <c r="BU1139" t="s">
        <v>151</v>
      </c>
      <c r="BV1139" t="s">
        <v>230</v>
      </c>
      <c r="BW1139" t="s">
        <v>230</v>
      </c>
      <c r="BX1139" s="2">
        <v>41286</v>
      </c>
      <c r="BY1139" s="2">
        <v>44327</v>
      </c>
      <c r="BZ1139" t="s">
        <v>14</v>
      </c>
      <c r="CA1139">
        <v>0</v>
      </c>
      <c r="CB1139" s="5">
        <v>0</v>
      </c>
      <c r="CC1139" s="6" t="s">
        <v>9</v>
      </c>
      <c r="CD1139">
        <f t="shared" si="17"/>
        <v>8.3000000000000007</v>
      </c>
    </row>
    <row r="1140" spans="63:82">
      <c r="BK1140" s="1">
        <v>42036</v>
      </c>
      <c r="BL1140" t="s">
        <v>227</v>
      </c>
      <c r="BM1140">
        <v>4</v>
      </c>
      <c r="BN1140" t="s">
        <v>248</v>
      </c>
      <c r="BO1140" s="4">
        <v>1015857.6</v>
      </c>
      <c r="BP1140" s="4">
        <v>82589.222880000001</v>
      </c>
      <c r="BQ1140" s="3">
        <v>8.1299999999999997E-2</v>
      </c>
      <c r="BR1140" s="7">
        <v>1352.3130990415336</v>
      </c>
      <c r="BS1140" s="4">
        <v>109.94305495207669</v>
      </c>
      <c r="BT1140">
        <v>751.19999999999993</v>
      </c>
      <c r="BU1140" t="s">
        <v>44</v>
      </c>
      <c r="BV1140" t="s">
        <v>72</v>
      </c>
      <c r="BW1140" t="s">
        <v>71</v>
      </c>
      <c r="BX1140" s="2">
        <v>41341</v>
      </c>
      <c r="BY1140" s="2">
        <v>44337</v>
      </c>
      <c r="BZ1140" t="s">
        <v>18</v>
      </c>
      <c r="CA1140" t="s">
        <v>42</v>
      </c>
      <c r="CB1140" s="5" t="s">
        <v>42</v>
      </c>
      <c r="CC1140" s="6" t="s">
        <v>9</v>
      </c>
      <c r="CD1140">
        <f t="shared" si="17"/>
        <v>8.1999999999999993</v>
      </c>
    </row>
    <row r="1141" spans="63:82">
      <c r="BK1141" s="1">
        <v>42036</v>
      </c>
      <c r="BL1141" t="s">
        <v>227</v>
      </c>
      <c r="BM1141">
        <v>4</v>
      </c>
      <c r="BN1141" t="s">
        <v>298</v>
      </c>
      <c r="BO1141" s="4">
        <v>1341876</v>
      </c>
      <c r="BP1141" s="4">
        <v>40927.218000000008</v>
      </c>
      <c r="BQ1141" s="3">
        <v>3.0500000000000006E-2</v>
      </c>
      <c r="BR1141" s="7">
        <v>2624.9530516431923</v>
      </c>
      <c r="BS1141" s="4">
        <v>80.06106807511739</v>
      </c>
      <c r="BT1141">
        <v>511.2</v>
      </c>
      <c r="BU1141" t="s">
        <v>44</v>
      </c>
      <c r="BV1141" t="s">
        <v>72</v>
      </c>
      <c r="BW1141" t="s">
        <v>71</v>
      </c>
      <c r="BX1141" s="2">
        <v>41256</v>
      </c>
      <c r="BY1141" s="2">
        <v>44325</v>
      </c>
      <c r="BZ1141" t="s">
        <v>18</v>
      </c>
      <c r="CA1141" t="s">
        <v>37</v>
      </c>
      <c r="CB1141" s="5" t="s">
        <v>37</v>
      </c>
      <c r="CC1141" s="6" t="s">
        <v>9</v>
      </c>
      <c r="CD1141">
        <f t="shared" si="17"/>
        <v>8.4</v>
      </c>
    </row>
    <row r="1142" spans="63:82">
      <c r="BK1142" s="1">
        <v>42064</v>
      </c>
      <c r="BL1142" t="s">
        <v>227</v>
      </c>
      <c r="BM1142">
        <v>4</v>
      </c>
      <c r="BN1142" t="s">
        <v>346</v>
      </c>
      <c r="BO1142" s="4">
        <v>1107270</v>
      </c>
      <c r="BP1142" s="4">
        <v>96775.398000000001</v>
      </c>
      <c r="BQ1142" s="3">
        <v>8.7400000000000005E-2</v>
      </c>
      <c r="BR1142" s="7">
        <v>858.34883720930236</v>
      </c>
      <c r="BS1142" s="4">
        <v>75.019688372093029</v>
      </c>
      <c r="BT1142">
        <v>1290</v>
      </c>
      <c r="BU1142" t="s">
        <v>44</v>
      </c>
      <c r="BV1142" t="s">
        <v>72</v>
      </c>
      <c r="BW1142" t="s">
        <v>71</v>
      </c>
      <c r="BX1142" s="2">
        <v>41808</v>
      </c>
      <c r="BY1142" s="2">
        <v>44729</v>
      </c>
      <c r="BZ1142" t="s">
        <v>24</v>
      </c>
      <c r="CA1142" t="s">
        <v>208</v>
      </c>
      <c r="CB1142" s="5" t="s">
        <v>208</v>
      </c>
      <c r="CC1142" s="6" t="s">
        <v>9</v>
      </c>
      <c r="CD1142">
        <f t="shared" si="17"/>
        <v>8</v>
      </c>
    </row>
    <row r="1143" spans="63:82">
      <c r="BK1143" s="1">
        <v>42064</v>
      </c>
      <c r="BL1143" t="s">
        <v>227</v>
      </c>
      <c r="BM1143">
        <v>4</v>
      </c>
      <c r="BN1143" t="s">
        <v>245</v>
      </c>
      <c r="BO1143" s="4">
        <v>84906</v>
      </c>
      <c r="BP1143" s="4">
        <v>63586.1034</v>
      </c>
      <c r="BQ1143" s="3">
        <v>0.74890000000000001</v>
      </c>
      <c r="BR1143" s="7">
        <v>93.467635402906211</v>
      </c>
      <c r="BS1143" s="4">
        <v>69.997912153236456</v>
      </c>
      <c r="BT1143">
        <v>908.4</v>
      </c>
      <c r="BU1143" t="s">
        <v>151</v>
      </c>
      <c r="BV1143" t="s">
        <v>154</v>
      </c>
      <c r="BW1143" t="s">
        <v>246</v>
      </c>
      <c r="BX1143" s="2">
        <v>41286</v>
      </c>
      <c r="BY1143" s="2">
        <v>44357</v>
      </c>
      <c r="BZ1143" t="s">
        <v>14</v>
      </c>
      <c r="CA1143">
        <v>0</v>
      </c>
      <c r="CB1143" s="5">
        <v>0</v>
      </c>
      <c r="CC1143" s="6" t="s">
        <v>9</v>
      </c>
      <c r="CD1143">
        <f t="shared" si="17"/>
        <v>8.4</v>
      </c>
    </row>
    <row r="1144" spans="63:82">
      <c r="BK1144" s="1">
        <v>42064</v>
      </c>
      <c r="BL1144" t="s">
        <v>227</v>
      </c>
      <c r="BM1144">
        <v>4</v>
      </c>
      <c r="BN1144" t="s">
        <v>229</v>
      </c>
      <c r="BO1144" s="4">
        <v>267704.39999999997</v>
      </c>
      <c r="BP1144" s="4">
        <v>59965.785600000003</v>
      </c>
      <c r="BQ1144" s="3">
        <v>0.22400000000000003</v>
      </c>
      <c r="BR1144" s="7">
        <v>312.44677871148457</v>
      </c>
      <c r="BS1144" s="4">
        <v>69.988078431372557</v>
      </c>
      <c r="BT1144">
        <v>856.8</v>
      </c>
      <c r="BU1144" t="s">
        <v>151</v>
      </c>
      <c r="BV1144" t="s">
        <v>230</v>
      </c>
      <c r="BW1144" t="s">
        <v>230</v>
      </c>
      <c r="BX1144" s="2">
        <v>41286</v>
      </c>
      <c r="BY1144" s="2">
        <v>44327</v>
      </c>
      <c r="BZ1144" t="s">
        <v>14</v>
      </c>
      <c r="CA1144">
        <v>0</v>
      </c>
      <c r="CB1144" s="5">
        <v>0</v>
      </c>
      <c r="CC1144" s="6" t="s">
        <v>9</v>
      </c>
      <c r="CD1144">
        <f t="shared" si="17"/>
        <v>8.3000000000000007</v>
      </c>
    </row>
    <row r="1145" spans="63:82">
      <c r="BK1145" s="1">
        <v>42064</v>
      </c>
      <c r="BL1145" t="s">
        <v>227</v>
      </c>
      <c r="BM1145">
        <v>4</v>
      </c>
      <c r="BN1145" t="s">
        <v>248</v>
      </c>
      <c r="BO1145" s="4">
        <v>1123326</v>
      </c>
      <c r="BP1145" s="4">
        <v>89866.08</v>
      </c>
      <c r="BQ1145" s="3">
        <v>0.08</v>
      </c>
      <c r="BR1145" s="7">
        <v>1495.3753993610226</v>
      </c>
      <c r="BS1145" s="4">
        <v>119.63003194888181</v>
      </c>
      <c r="BT1145">
        <v>751.19999999999993</v>
      </c>
      <c r="BU1145" t="s">
        <v>44</v>
      </c>
      <c r="BV1145" t="s">
        <v>72</v>
      </c>
      <c r="BW1145" t="s">
        <v>71</v>
      </c>
      <c r="BX1145" s="2">
        <v>41341</v>
      </c>
      <c r="BY1145" s="2">
        <v>44337</v>
      </c>
      <c r="BZ1145" t="s">
        <v>18</v>
      </c>
      <c r="CA1145" t="s">
        <v>42</v>
      </c>
      <c r="CB1145" s="5" t="s">
        <v>42</v>
      </c>
      <c r="CC1145" s="6" t="s">
        <v>9</v>
      </c>
      <c r="CD1145">
        <f t="shared" si="17"/>
        <v>8.1999999999999993</v>
      </c>
    </row>
    <row r="1146" spans="63:82">
      <c r="BK1146" s="1">
        <v>42064</v>
      </c>
      <c r="BL1146" t="s">
        <v>227</v>
      </c>
      <c r="BM1146">
        <v>4</v>
      </c>
      <c r="BN1146" t="s">
        <v>298</v>
      </c>
      <c r="BO1146" s="4">
        <v>1427928</v>
      </c>
      <c r="BP1146" s="4">
        <v>40838.7408</v>
      </c>
      <c r="BQ1146" s="3">
        <v>2.86E-2</v>
      </c>
      <c r="BR1146" s="7">
        <v>2793.2863849765258</v>
      </c>
      <c r="BS1146" s="4">
        <v>79.887990610328643</v>
      </c>
      <c r="BT1146">
        <v>511.2</v>
      </c>
      <c r="BU1146" t="s">
        <v>44</v>
      </c>
      <c r="BV1146" t="s">
        <v>72</v>
      </c>
      <c r="BW1146" t="s">
        <v>71</v>
      </c>
      <c r="BX1146" s="2">
        <v>41256</v>
      </c>
      <c r="BY1146" s="2">
        <v>44325</v>
      </c>
      <c r="BZ1146" t="s">
        <v>18</v>
      </c>
      <c r="CA1146" t="s">
        <v>37</v>
      </c>
      <c r="CB1146" s="5" t="s">
        <v>37</v>
      </c>
      <c r="CC1146" s="6" t="s">
        <v>9</v>
      </c>
      <c r="CD1146">
        <f t="shared" si="17"/>
        <v>8.4</v>
      </c>
    </row>
    <row r="1147" spans="63:82">
      <c r="BK1147" s="1">
        <v>42095</v>
      </c>
      <c r="BL1147" t="s">
        <v>227</v>
      </c>
      <c r="BM1147">
        <v>4</v>
      </c>
      <c r="BN1147" t="s">
        <v>346</v>
      </c>
      <c r="BO1147" s="4">
        <v>825625.2</v>
      </c>
      <c r="BP1147" s="4">
        <v>96763.273440000004</v>
      </c>
      <c r="BQ1147" s="3">
        <v>0.11720000000000001</v>
      </c>
      <c r="BR1147" s="7">
        <v>640.01953488372089</v>
      </c>
      <c r="BS1147" s="4">
        <v>75.010289488372095</v>
      </c>
      <c r="BT1147">
        <v>1290</v>
      </c>
      <c r="BU1147" t="s">
        <v>44</v>
      </c>
      <c r="BV1147" t="s">
        <v>72</v>
      </c>
      <c r="BW1147" t="s">
        <v>71</v>
      </c>
      <c r="BX1147" s="2">
        <v>41808</v>
      </c>
      <c r="BY1147" s="2">
        <v>44729</v>
      </c>
      <c r="BZ1147" t="s">
        <v>24</v>
      </c>
      <c r="CA1147">
        <v>0.05</v>
      </c>
      <c r="CB1147" s="5">
        <v>0.05</v>
      </c>
      <c r="CC1147" s="6" t="s">
        <v>9</v>
      </c>
      <c r="CD1147">
        <f t="shared" si="17"/>
        <v>8</v>
      </c>
    </row>
    <row r="1148" spans="63:82">
      <c r="BK1148" s="1">
        <v>42095</v>
      </c>
      <c r="BL1148" t="s">
        <v>227</v>
      </c>
      <c r="BM1148">
        <v>4</v>
      </c>
      <c r="BN1148" t="s">
        <v>245</v>
      </c>
      <c r="BO1148" s="4">
        <v>85390.8</v>
      </c>
      <c r="BP1148" s="4">
        <v>63590.528760000001</v>
      </c>
      <c r="BQ1148" s="3">
        <v>0.74470000000000003</v>
      </c>
      <c r="BR1148" s="7">
        <v>94.001321003963014</v>
      </c>
      <c r="BS1148" s="4">
        <v>70.002783751651265</v>
      </c>
      <c r="BT1148">
        <v>908.4</v>
      </c>
      <c r="BU1148" t="s">
        <v>151</v>
      </c>
      <c r="BV1148" t="s">
        <v>154</v>
      </c>
      <c r="BW1148" t="s">
        <v>246</v>
      </c>
      <c r="BX1148" s="2">
        <v>41286</v>
      </c>
      <c r="BY1148" s="2">
        <v>44357</v>
      </c>
      <c r="BZ1148" t="s">
        <v>14</v>
      </c>
      <c r="CA1148">
        <v>0</v>
      </c>
      <c r="CB1148" s="5">
        <v>0</v>
      </c>
      <c r="CC1148" s="6" t="s">
        <v>9</v>
      </c>
      <c r="CD1148">
        <f t="shared" si="17"/>
        <v>8.4</v>
      </c>
    </row>
    <row r="1149" spans="63:82">
      <c r="BK1149" s="1">
        <v>42095</v>
      </c>
      <c r="BL1149" t="s">
        <v>227</v>
      </c>
      <c r="BM1149">
        <v>4</v>
      </c>
      <c r="BN1149" t="s">
        <v>229</v>
      </c>
      <c r="BO1149" s="4">
        <v>144000</v>
      </c>
      <c r="BP1149" s="4">
        <v>59976</v>
      </c>
      <c r="BQ1149" s="3">
        <v>0.41649999999999998</v>
      </c>
      <c r="BR1149" s="7">
        <v>168.0672268907563</v>
      </c>
      <c r="BS1149" s="4">
        <v>70</v>
      </c>
      <c r="BT1149">
        <v>856.8</v>
      </c>
      <c r="BU1149" t="s">
        <v>151</v>
      </c>
      <c r="BV1149" t="s">
        <v>230</v>
      </c>
      <c r="BW1149" t="s">
        <v>230</v>
      </c>
      <c r="BX1149" s="2">
        <v>41286</v>
      </c>
      <c r="BY1149" s="2">
        <v>44327</v>
      </c>
      <c r="BZ1149" t="s">
        <v>14</v>
      </c>
      <c r="CA1149">
        <v>0</v>
      </c>
      <c r="CB1149" s="5">
        <v>0</v>
      </c>
      <c r="CC1149" s="6" t="s">
        <v>9</v>
      </c>
      <c r="CD1149">
        <f t="shared" si="17"/>
        <v>8.3000000000000007</v>
      </c>
    </row>
    <row r="1150" spans="63:82">
      <c r="BK1150" s="1">
        <v>42095</v>
      </c>
      <c r="BL1150" t="s">
        <v>227</v>
      </c>
      <c r="BM1150">
        <v>4</v>
      </c>
      <c r="BN1150" t="s">
        <v>248</v>
      </c>
      <c r="BO1150" s="4">
        <v>1040062.7999999999</v>
      </c>
      <c r="BP1150" s="4">
        <v>83205.024000000005</v>
      </c>
      <c r="BQ1150" s="3">
        <v>8.0000000000000016E-2</v>
      </c>
      <c r="BR1150" s="7">
        <v>1384.535143769968</v>
      </c>
      <c r="BS1150" s="4">
        <v>110.76281150159745</v>
      </c>
      <c r="BT1150">
        <v>751.19999999999993</v>
      </c>
      <c r="BU1150" t="s">
        <v>44</v>
      </c>
      <c r="BV1150" t="s">
        <v>72</v>
      </c>
      <c r="BW1150" t="s">
        <v>71</v>
      </c>
      <c r="BX1150" s="2">
        <v>41341</v>
      </c>
      <c r="BY1150" s="2">
        <v>44337</v>
      </c>
      <c r="BZ1150" t="s">
        <v>18</v>
      </c>
      <c r="CA1150">
        <v>0.08</v>
      </c>
      <c r="CB1150" s="5">
        <v>0.08</v>
      </c>
      <c r="CC1150" s="6" t="s">
        <v>9</v>
      </c>
      <c r="CD1150">
        <f t="shared" si="17"/>
        <v>8.1999999999999993</v>
      </c>
    </row>
    <row r="1151" spans="63:82">
      <c r="BK1151" s="1">
        <v>42095</v>
      </c>
      <c r="BL1151" t="s">
        <v>227</v>
      </c>
      <c r="BM1151">
        <v>4</v>
      </c>
      <c r="BN1151" t="s">
        <v>298</v>
      </c>
      <c r="BO1151" s="4">
        <v>1278181.2</v>
      </c>
      <c r="BP1151" s="4">
        <v>40901.7984</v>
      </c>
      <c r="BQ1151" s="3">
        <v>3.2000000000000001E-2</v>
      </c>
      <c r="BR1151" s="7">
        <v>2500.3544600938967</v>
      </c>
      <c r="BS1151" s="4">
        <v>80.011342723004702</v>
      </c>
      <c r="BT1151">
        <v>511.2</v>
      </c>
      <c r="BU1151" t="s">
        <v>44</v>
      </c>
      <c r="BV1151" t="s">
        <v>72</v>
      </c>
      <c r="BW1151" t="s">
        <v>71</v>
      </c>
      <c r="BX1151" s="2">
        <v>41256</v>
      </c>
      <c r="BY1151" s="2">
        <v>44325</v>
      </c>
      <c r="BZ1151" t="s">
        <v>18</v>
      </c>
      <c r="CA1151">
        <v>0</v>
      </c>
      <c r="CB1151" s="5">
        <v>0</v>
      </c>
      <c r="CC1151" s="6" t="s">
        <v>9</v>
      </c>
      <c r="CD1151">
        <f t="shared" si="17"/>
        <v>8.4</v>
      </c>
    </row>
    <row r="1152" spans="63:82">
      <c r="BK1152" s="1">
        <v>42125</v>
      </c>
      <c r="BL1152" t="s">
        <v>227</v>
      </c>
      <c r="BM1152">
        <v>4</v>
      </c>
      <c r="BN1152" t="s">
        <v>346</v>
      </c>
      <c r="BO1152" s="4">
        <v>838935.6</v>
      </c>
      <c r="BP1152" s="4">
        <v>96729.274680000002</v>
      </c>
      <c r="BQ1152" s="3">
        <v>0.1153</v>
      </c>
      <c r="BR1152" s="7">
        <v>650.33767441860459</v>
      </c>
      <c r="BS1152" s="4">
        <v>74.983933860465115</v>
      </c>
      <c r="BT1152">
        <v>1290</v>
      </c>
      <c r="BU1152" t="s">
        <v>44</v>
      </c>
      <c r="BV1152" t="s">
        <v>72</v>
      </c>
      <c r="BW1152" t="s">
        <v>71</v>
      </c>
      <c r="BX1152" s="2">
        <v>41808</v>
      </c>
      <c r="BY1152" s="2">
        <v>44729</v>
      </c>
      <c r="BZ1152" t="s">
        <v>24</v>
      </c>
      <c r="CA1152" t="s">
        <v>208</v>
      </c>
      <c r="CB1152" s="5" t="s">
        <v>208</v>
      </c>
      <c r="CC1152" s="6" t="s">
        <v>9</v>
      </c>
      <c r="CD1152">
        <f t="shared" si="17"/>
        <v>8</v>
      </c>
    </row>
    <row r="1153" spans="63:82">
      <c r="BK1153" s="1">
        <v>42125</v>
      </c>
      <c r="BL1153" t="s">
        <v>227</v>
      </c>
      <c r="BM1153">
        <v>4</v>
      </c>
      <c r="BN1153" t="s">
        <v>245</v>
      </c>
      <c r="BO1153" s="4">
        <v>92002.8</v>
      </c>
      <c r="BP1153" s="4">
        <v>63592.335359999997</v>
      </c>
      <c r="BQ1153" s="3">
        <v>0.69119999999999993</v>
      </c>
      <c r="BR1153" s="7">
        <v>101.28005284015853</v>
      </c>
      <c r="BS1153" s="4">
        <v>70.004772523117566</v>
      </c>
      <c r="BT1153">
        <v>908.4</v>
      </c>
      <c r="BU1153" t="s">
        <v>151</v>
      </c>
      <c r="BV1153" t="s">
        <v>154</v>
      </c>
      <c r="BW1153" t="s">
        <v>246</v>
      </c>
      <c r="BX1153" s="2">
        <v>41286</v>
      </c>
      <c r="BY1153" s="2">
        <v>44357</v>
      </c>
      <c r="BZ1153" t="s">
        <v>14</v>
      </c>
      <c r="CA1153">
        <v>0</v>
      </c>
      <c r="CB1153" s="5">
        <v>0</v>
      </c>
      <c r="CC1153" s="6" t="s">
        <v>9</v>
      </c>
      <c r="CD1153">
        <f t="shared" si="17"/>
        <v>8.4</v>
      </c>
    </row>
    <row r="1154" spans="63:82">
      <c r="BK1154" s="1">
        <v>42125</v>
      </c>
      <c r="BL1154" t="s">
        <v>227</v>
      </c>
      <c r="BM1154">
        <v>4</v>
      </c>
      <c r="BN1154" t="s">
        <v>229</v>
      </c>
      <c r="BO1154" s="4">
        <v>123915.59999999999</v>
      </c>
      <c r="BP1154" s="4">
        <v>59975.150399999999</v>
      </c>
      <c r="BQ1154" s="3">
        <v>0.48400000000000004</v>
      </c>
      <c r="BR1154" s="7">
        <v>144.62605042016807</v>
      </c>
      <c r="BS1154" s="4">
        <v>69.999008403361344</v>
      </c>
      <c r="BT1154">
        <v>856.8</v>
      </c>
      <c r="BU1154" t="s">
        <v>151</v>
      </c>
      <c r="BV1154" t="s">
        <v>230</v>
      </c>
      <c r="BW1154" t="s">
        <v>230</v>
      </c>
      <c r="BX1154" s="2">
        <v>41286</v>
      </c>
      <c r="BY1154" s="2">
        <v>44327</v>
      </c>
      <c r="BZ1154" t="s">
        <v>14</v>
      </c>
      <c r="CA1154">
        <v>0</v>
      </c>
      <c r="CB1154" s="5">
        <v>0</v>
      </c>
      <c r="CC1154" s="6" t="s">
        <v>9</v>
      </c>
      <c r="CD1154">
        <f t="shared" si="17"/>
        <v>8.3000000000000007</v>
      </c>
    </row>
    <row r="1155" spans="63:82">
      <c r="BK1155" s="1">
        <v>42125</v>
      </c>
      <c r="BL1155" t="s">
        <v>227</v>
      </c>
      <c r="BM1155">
        <v>4</v>
      </c>
      <c r="BN1155" t="s">
        <v>248</v>
      </c>
      <c r="BO1155" s="4">
        <v>1042951.2</v>
      </c>
      <c r="BP1155" s="4">
        <v>85104.817920000016</v>
      </c>
      <c r="BQ1155" s="3">
        <v>8.160000000000002E-2</v>
      </c>
      <c r="BR1155" s="7">
        <v>1388.3801916932907</v>
      </c>
      <c r="BS1155" s="4">
        <v>113.29182364217256</v>
      </c>
      <c r="BT1155">
        <v>751.19999999999993</v>
      </c>
      <c r="BU1155" t="s">
        <v>44</v>
      </c>
      <c r="BV1155" t="s">
        <v>72</v>
      </c>
      <c r="BW1155" t="s">
        <v>71</v>
      </c>
      <c r="BX1155" s="2">
        <v>41341</v>
      </c>
      <c r="BY1155" s="2">
        <v>44337</v>
      </c>
      <c r="BZ1155" t="s">
        <v>18</v>
      </c>
      <c r="CA1155" t="s">
        <v>408</v>
      </c>
      <c r="CB1155" s="5" t="s">
        <v>42</v>
      </c>
      <c r="CC1155" s="6" t="s">
        <v>123</v>
      </c>
      <c r="CD1155">
        <f t="shared" si="17"/>
        <v>8.1999999999999993</v>
      </c>
    </row>
    <row r="1156" spans="63:82">
      <c r="BK1156" s="1">
        <v>42125</v>
      </c>
      <c r="BL1156" t="s">
        <v>227</v>
      </c>
      <c r="BM1156">
        <v>4</v>
      </c>
      <c r="BN1156" t="s">
        <v>298</v>
      </c>
      <c r="BO1156" s="4">
        <v>1380781.2</v>
      </c>
      <c r="BP1156" s="4">
        <v>42666.139079999994</v>
      </c>
      <c r="BQ1156" s="3">
        <v>3.0899999999999997E-2</v>
      </c>
      <c r="BR1156" s="7">
        <v>2701.0586854460093</v>
      </c>
      <c r="BS1156" s="4">
        <v>83.462713380281684</v>
      </c>
      <c r="BT1156">
        <v>511.2</v>
      </c>
      <c r="BU1156" t="s">
        <v>44</v>
      </c>
      <c r="BV1156" t="s">
        <v>72</v>
      </c>
      <c r="BW1156" t="s">
        <v>71</v>
      </c>
      <c r="BX1156" s="2">
        <v>41256</v>
      </c>
      <c r="BY1156" s="2">
        <v>44325</v>
      </c>
      <c r="BZ1156" t="s">
        <v>18</v>
      </c>
      <c r="CA1156" t="s">
        <v>15</v>
      </c>
      <c r="CB1156" s="5" t="s">
        <v>37</v>
      </c>
      <c r="CC1156" s="6" t="s">
        <v>37</v>
      </c>
      <c r="CD1156">
        <f t="shared" si="17"/>
        <v>8.4</v>
      </c>
    </row>
    <row r="1157" spans="63:82">
      <c r="BK1157" s="1">
        <v>42156</v>
      </c>
      <c r="BL1157" t="s">
        <v>227</v>
      </c>
      <c r="BM1157">
        <v>4</v>
      </c>
      <c r="BN1157" t="s">
        <v>346</v>
      </c>
      <c r="BO1157" s="4">
        <v>823741.2</v>
      </c>
      <c r="BP1157" s="4">
        <v>96789.590999999986</v>
      </c>
      <c r="BQ1157" s="3">
        <v>0.11749999999999999</v>
      </c>
      <c r="BR1157" s="7">
        <v>638.55906976744177</v>
      </c>
      <c r="BS1157" s="4">
        <v>75.030690697674402</v>
      </c>
      <c r="BT1157">
        <v>1290</v>
      </c>
      <c r="BU1157" t="s">
        <v>44</v>
      </c>
      <c r="BV1157" t="s">
        <v>72</v>
      </c>
      <c r="BW1157" t="s">
        <v>71</v>
      </c>
      <c r="BX1157" s="2">
        <v>41808</v>
      </c>
      <c r="BY1157" s="2">
        <v>44729</v>
      </c>
      <c r="BZ1157" t="s">
        <v>24</v>
      </c>
      <c r="CA1157" t="s">
        <v>208</v>
      </c>
      <c r="CB1157" s="5" t="s">
        <v>208</v>
      </c>
      <c r="CC1157" s="6" t="s">
        <v>9</v>
      </c>
      <c r="CD1157">
        <f t="shared" si="17"/>
        <v>8</v>
      </c>
    </row>
    <row r="1158" spans="63:82">
      <c r="BK1158" s="1">
        <v>42156</v>
      </c>
      <c r="BL1158" t="s">
        <v>227</v>
      </c>
      <c r="BM1158">
        <v>4</v>
      </c>
      <c r="BN1158" t="s">
        <v>245</v>
      </c>
      <c r="BO1158" s="4">
        <v>84168</v>
      </c>
      <c r="BP1158" s="4">
        <v>63588.923999999992</v>
      </c>
      <c r="BQ1158" s="3">
        <v>0.75549999999999995</v>
      </c>
      <c r="BR1158" s="7">
        <v>92.655217965653904</v>
      </c>
      <c r="BS1158" s="4">
        <v>70.001017173051508</v>
      </c>
      <c r="BT1158">
        <v>908.4</v>
      </c>
      <c r="BU1158" t="s">
        <v>151</v>
      </c>
      <c r="BV1158" t="s">
        <v>154</v>
      </c>
      <c r="BW1158" t="s">
        <v>246</v>
      </c>
      <c r="BX1158" s="2">
        <v>41286</v>
      </c>
      <c r="BY1158" s="2">
        <v>44357</v>
      </c>
      <c r="BZ1158" t="s">
        <v>14</v>
      </c>
      <c r="CA1158">
        <v>0</v>
      </c>
      <c r="CB1158" s="5">
        <v>0</v>
      </c>
      <c r="CC1158" s="6" t="s">
        <v>9</v>
      </c>
      <c r="CD1158">
        <f t="shared" si="17"/>
        <v>8.4</v>
      </c>
    </row>
    <row r="1159" spans="63:82">
      <c r="BK1159" s="1">
        <v>42156</v>
      </c>
      <c r="BL1159" t="s">
        <v>227</v>
      </c>
      <c r="BM1159">
        <v>4</v>
      </c>
      <c r="BN1159" t="s">
        <v>229</v>
      </c>
      <c r="BO1159" s="4">
        <v>253544.4</v>
      </c>
      <c r="BP1159" s="4">
        <v>59988.605040000002</v>
      </c>
      <c r="BQ1159" s="3">
        <v>0.2366</v>
      </c>
      <c r="BR1159" s="7">
        <v>295.92016806722688</v>
      </c>
      <c r="BS1159" s="4">
        <v>70.014711764705893</v>
      </c>
      <c r="BT1159">
        <v>856.8</v>
      </c>
      <c r="BU1159" t="s">
        <v>151</v>
      </c>
      <c r="BV1159" t="s">
        <v>230</v>
      </c>
      <c r="BW1159" t="s">
        <v>230</v>
      </c>
      <c r="BX1159" s="2">
        <v>41286</v>
      </c>
      <c r="BY1159" s="2">
        <v>44327</v>
      </c>
      <c r="BZ1159" t="s">
        <v>14</v>
      </c>
      <c r="CA1159">
        <v>0</v>
      </c>
      <c r="CB1159" s="5">
        <v>0</v>
      </c>
      <c r="CC1159" s="6" t="s">
        <v>9</v>
      </c>
      <c r="CD1159">
        <f t="shared" si="17"/>
        <v>8.3000000000000007</v>
      </c>
    </row>
    <row r="1160" spans="63:82">
      <c r="BK1160" s="1">
        <v>42156</v>
      </c>
      <c r="BL1160" t="s">
        <v>227</v>
      </c>
      <c r="BM1160">
        <v>4</v>
      </c>
      <c r="BN1160" t="s">
        <v>248</v>
      </c>
      <c r="BO1160" s="4">
        <v>931504.79999999993</v>
      </c>
      <c r="BP1160" s="4">
        <v>86350.494959999982</v>
      </c>
      <c r="BQ1160" s="3">
        <v>9.2699999999999991E-2</v>
      </c>
      <c r="BR1160" s="7">
        <v>1240.0223642172525</v>
      </c>
      <c r="BS1160" s="4">
        <v>114.95007316293929</v>
      </c>
      <c r="BT1160">
        <v>751.19999999999993</v>
      </c>
      <c r="BU1160" t="s">
        <v>44</v>
      </c>
      <c r="BV1160" t="s">
        <v>72</v>
      </c>
      <c r="BW1160" t="s">
        <v>71</v>
      </c>
      <c r="BX1160" s="2">
        <v>41341</v>
      </c>
      <c r="BY1160" s="2">
        <v>44337</v>
      </c>
      <c r="BZ1160" t="s">
        <v>18</v>
      </c>
      <c r="CA1160" t="s">
        <v>123</v>
      </c>
      <c r="CB1160" s="5" t="s">
        <v>123</v>
      </c>
      <c r="CC1160" s="6" t="s">
        <v>9</v>
      </c>
      <c r="CD1160">
        <f t="shared" si="17"/>
        <v>8.1999999999999993</v>
      </c>
    </row>
    <row r="1161" spans="63:82">
      <c r="BK1161" s="1">
        <v>42156</v>
      </c>
      <c r="BL1161" t="s">
        <v>227</v>
      </c>
      <c r="BM1161">
        <v>4</v>
      </c>
      <c r="BN1161" t="s">
        <v>298</v>
      </c>
      <c r="BO1161" s="4">
        <v>1222050</v>
      </c>
      <c r="BP1161" s="4">
        <v>43504.98</v>
      </c>
      <c r="BQ1161" s="3">
        <v>3.56E-2</v>
      </c>
      <c r="BR1161" s="7">
        <v>2390.5516431924884</v>
      </c>
      <c r="BS1161" s="4">
        <v>85.103638497652597</v>
      </c>
      <c r="BT1161">
        <v>511.2</v>
      </c>
      <c r="BU1161" t="s">
        <v>44</v>
      </c>
      <c r="BV1161" t="s">
        <v>72</v>
      </c>
      <c r="BW1161" t="s">
        <v>71</v>
      </c>
      <c r="BX1161" s="2">
        <v>41256</v>
      </c>
      <c r="BY1161" s="2">
        <v>44325</v>
      </c>
      <c r="BZ1161" t="s">
        <v>18</v>
      </c>
      <c r="CA1161" t="s">
        <v>37</v>
      </c>
      <c r="CB1161" s="5" t="s">
        <v>37</v>
      </c>
      <c r="CC1161" s="6" t="s">
        <v>9</v>
      </c>
      <c r="CD1161">
        <f t="shared" si="17"/>
        <v>8.4</v>
      </c>
    </row>
    <row r="1162" spans="63:82">
      <c r="BK1162" s="1">
        <v>42186</v>
      </c>
      <c r="BL1162" t="s">
        <v>227</v>
      </c>
      <c r="BM1162">
        <v>4</v>
      </c>
      <c r="BN1162" t="s">
        <v>346</v>
      </c>
      <c r="BO1162" s="4">
        <v>1018634.3999999999</v>
      </c>
      <c r="BP1162" s="4">
        <v>96770.267999999996</v>
      </c>
      <c r="BQ1162" s="3">
        <v>9.5000000000000001E-2</v>
      </c>
      <c r="BR1162" s="7">
        <v>789.63906976744181</v>
      </c>
      <c r="BS1162" s="4">
        <v>75.015711627906967</v>
      </c>
      <c r="BT1162">
        <v>1290</v>
      </c>
      <c r="BU1162" t="s">
        <v>44</v>
      </c>
      <c r="BV1162" t="s">
        <v>72</v>
      </c>
      <c r="BW1162" t="s">
        <v>71</v>
      </c>
      <c r="BX1162" s="2">
        <v>41808</v>
      </c>
      <c r="BY1162" s="2">
        <v>44729</v>
      </c>
      <c r="BZ1162" t="s">
        <v>24</v>
      </c>
      <c r="CA1162" t="s">
        <v>208</v>
      </c>
      <c r="CB1162" s="5" t="s">
        <v>208</v>
      </c>
      <c r="CC1162" s="6" t="s">
        <v>9</v>
      </c>
      <c r="CD1162">
        <f t="shared" si="17"/>
        <v>8</v>
      </c>
    </row>
    <row r="1163" spans="63:82">
      <c r="BK1163" s="1">
        <v>42186</v>
      </c>
      <c r="BL1163" t="s">
        <v>227</v>
      </c>
      <c r="BM1163">
        <v>4</v>
      </c>
      <c r="BN1163" t="s">
        <v>245</v>
      </c>
      <c r="BO1163" s="4">
        <v>69871.199999999997</v>
      </c>
      <c r="BP1163" s="4">
        <v>63589.779119999999</v>
      </c>
      <c r="BQ1163" s="3">
        <v>0.91010000000000002</v>
      </c>
      <c r="BR1163" s="7">
        <v>76.916776750330243</v>
      </c>
      <c r="BS1163" s="4">
        <v>70.001958520475569</v>
      </c>
      <c r="BT1163">
        <v>908.4</v>
      </c>
      <c r="BU1163" t="s">
        <v>151</v>
      </c>
      <c r="BV1163" t="s">
        <v>154</v>
      </c>
      <c r="BW1163" t="s">
        <v>246</v>
      </c>
      <c r="BX1163" s="2">
        <v>41286</v>
      </c>
      <c r="BY1163" s="2">
        <v>44357</v>
      </c>
      <c r="BZ1163" t="s">
        <v>14</v>
      </c>
      <c r="CA1163">
        <v>0</v>
      </c>
      <c r="CB1163" s="5">
        <v>0</v>
      </c>
      <c r="CC1163" s="6" t="s">
        <v>9</v>
      </c>
      <c r="CD1163">
        <f t="shared" si="17"/>
        <v>8.4</v>
      </c>
    </row>
    <row r="1164" spans="63:82">
      <c r="BK1164" s="1">
        <v>42186</v>
      </c>
      <c r="BL1164" t="s">
        <v>227</v>
      </c>
      <c r="BM1164">
        <v>4</v>
      </c>
      <c r="BN1164" t="s">
        <v>229</v>
      </c>
      <c r="BO1164" s="4">
        <v>136089.60000000001</v>
      </c>
      <c r="BP1164" s="4">
        <v>59974.686719999998</v>
      </c>
      <c r="BQ1164" s="3">
        <v>0.44069999999999998</v>
      </c>
      <c r="BR1164" s="7">
        <v>158.83473389355743</v>
      </c>
      <c r="BS1164" s="4">
        <v>69.998467226890753</v>
      </c>
      <c r="BT1164">
        <v>856.8</v>
      </c>
      <c r="BU1164" t="s">
        <v>151</v>
      </c>
      <c r="BV1164" t="s">
        <v>230</v>
      </c>
      <c r="BW1164" t="s">
        <v>230</v>
      </c>
      <c r="BX1164" s="2">
        <v>41286</v>
      </c>
      <c r="BY1164" s="2">
        <v>44327</v>
      </c>
      <c r="BZ1164" t="s">
        <v>14</v>
      </c>
      <c r="CA1164">
        <v>0</v>
      </c>
      <c r="CB1164" s="5">
        <v>0</v>
      </c>
      <c r="CC1164" s="6" t="s">
        <v>9</v>
      </c>
      <c r="CD1164">
        <f t="shared" si="17"/>
        <v>8.3000000000000007</v>
      </c>
    </row>
    <row r="1165" spans="63:82">
      <c r="BK1165" s="1">
        <v>42186</v>
      </c>
      <c r="BL1165" t="s">
        <v>227</v>
      </c>
      <c r="BM1165">
        <v>4</v>
      </c>
      <c r="BN1165" t="s">
        <v>248</v>
      </c>
      <c r="BO1165" s="4">
        <v>989743.2</v>
      </c>
      <c r="BP1165" s="4">
        <v>86404.581359999996</v>
      </c>
      <c r="BQ1165" s="3">
        <v>8.7300000000000003E-2</v>
      </c>
      <c r="BR1165" s="7">
        <v>1317.5495207667732</v>
      </c>
      <c r="BS1165" s="4">
        <v>115.02207316293931</v>
      </c>
      <c r="BT1165">
        <v>751.19999999999993</v>
      </c>
      <c r="BU1165" t="s">
        <v>44</v>
      </c>
      <c r="BV1165" t="s">
        <v>72</v>
      </c>
      <c r="BW1165" t="s">
        <v>71</v>
      </c>
      <c r="BX1165" s="2">
        <v>41341</v>
      </c>
      <c r="BY1165" s="2">
        <v>44337</v>
      </c>
      <c r="BZ1165" t="s">
        <v>18</v>
      </c>
      <c r="CA1165" t="s">
        <v>123</v>
      </c>
      <c r="CB1165" s="5" t="s">
        <v>123</v>
      </c>
      <c r="CC1165" s="6" t="s">
        <v>9</v>
      </c>
      <c r="CD1165">
        <f t="shared" si="17"/>
        <v>8.1999999999999993</v>
      </c>
    </row>
    <row r="1166" spans="63:82">
      <c r="BK1166" s="1">
        <v>42186</v>
      </c>
      <c r="BL1166" t="s">
        <v>227</v>
      </c>
      <c r="BM1166">
        <v>4</v>
      </c>
      <c r="BN1166" t="s">
        <v>298</v>
      </c>
      <c r="BO1166" s="4">
        <v>1234556.3999999999</v>
      </c>
      <c r="BP1166" s="4">
        <v>43456.385279999995</v>
      </c>
      <c r="BQ1166" s="3">
        <v>3.5199999999999995E-2</v>
      </c>
      <c r="BR1166" s="7">
        <v>2415.0164319248825</v>
      </c>
      <c r="BS1166" s="4">
        <v>85.008578403755862</v>
      </c>
      <c r="BT1166">
        <v>511.2</v>
      </c>
      <c r="BU1166" t="s">
        <v>44</v>
      </c>
      <c r="BV1166" t="s">
        <v>72</v>
      </c>
      <c r="BW1166" t="s">
        <v>71</v>
      </c>
      <c r="BX1166" s="2">
        <v>41256</v>
      </c>
      <c r="BY1166" s="2">
        <v>44325</v>
      </c>
      <c r="BZ1166" t="s">
        <v>18</v>
      </c>
      <c r="CA1166" t="s">
        <v>37</v>
      </c>
      <c r="CB1166" s="5" t="s">
        <v>37</v>
      </c>
      <c r="CC1166" s="6" t="s">
        <v>9</v>
      </c>
      <c r="CD1166">
        <f t="shared" si="17"/>
        <v>8.4</v>
      </c>
    </row>
    <row r="1167" spans="63:82">
      <c r="BK1167" s="1">
        <v>42217</v>
      </c>
      <c r="BL1167" t="s">
        <v>227</v>
      </c>
      <c r="BM1167">
        <v>4</v>
      </c>
      <c r="BN1167" t="s">
        <v>346</v>
      </c>
      <c r="BO1167" s="4">
        <v>1011075.6</v>
      </c>
      <c r="BP1167" s="4">
        <v>96759.93492</v>
      </c>
      <c r="BQ1167" s="3">
        <v>9.5700000000000007E-2</v>
      </c>
      <c r="BR1167" s="7">
        <v>783.77953488372088</v>
      </c>
      <c r="BS1167" s="4">
        <v>75.007701488372092</v>
      </c>
      <c r="BT1167">
        <v>1290</v>
      </c>
      <c r="BU1167" t="s">
        <v>44</v>
      </c>
      <c r="BV1167" t="s">
        <v>72</v>
      </c>
      <c r="BW1167" t="s">
        <v>71</v>
      </c>
      <c r="BX1167" s="2">
        <v>41808</v>
      </c>
      <c r="BY1167" s="2">
        <v>44729</v>
      </c>
      <c r="BZ1167" t="s">
        <v>24</v>
      </c>
      <c r="CA1167" t="s">
        <v>208</v>
      </c>
      <c r="CB1167" s="5" t="s">
        <v>208</v>
      </c>
      <c r="CC1167" s="6" t="s">
        <v>9</v>
      </c>
      <c r="CD1167">
        <f t="shared" si="17"/>
        <v>8</v>
      </c>
    </row>
    <row r="1168" spans="63:82">
      <c r="BK1168" s="1">
        <v>42217</v>
      </c>
      <c r="BL1168" t="s">
        <v>227</v>
      </c>
      <c r="BM1168">
        <v>4</v>
      </c>
      <c r="BN1168" t="s">
        <v>245</v>
      </c>
      <c r="BO1168" s="4">
        <v>82447.199999999997</v>
      </c>
      <c r="BP1168" s="4">
        <v>63591.52536</v>
      </c>
      <c r="BQ1168" s="3">
        <v>0.77129999999999999</v>
      </c>
      <c r="BR1168" s="7">
        <v>90.760898282694853</v>
      </c>
      <c r="BS1168" s="4">
        <v>70.003880845442538</v>
      </c>
      <c r="BT1168">
        <v>908.4</v>
      </c>
      <c r="BU1168" t="s">
        <v>151</v>
      </c>
      <c r="BV1168" t="s">
        <v>154</v>
      </c>
      <c r="BW1168" t="s">
        <v>246</v>
      </c>
      <c r="BX1168" s="2">
        <v>41286</v>
      </c>
      <c r="BY1168" s="2">
        <v>44357</v>
      </c>
      <c r="BZ1168" t="s">
        <v>14</v>
      </c>
      <c r="CA1168">
        <v>0</v>
      </c>
      <c r="CB1168" s="5">
        <v>0</v>
      </c>
      <c r="CC1168" s="6" t="s">
        <v>9</v>
      </c>
      <c r="CD1168">
        <f t="shared" si="17"/>
        <v>8.4</v>
      </c>
    </row>
    <row r="1169" spans="63:82">
      <c r="BK1169" s="1">
        <v>42217</v>
      </c>
      <c r="BL1169" t="s">
        <v>227</v>
      </c>
      <c r="BM1169">
        <v>4</v>
      </c>
      <c r="BN1169" t="s">
        <v>229</v>
      </c>
      <c r="BO1169" s="4">
        <v>79857.599999999991</v>
      </c>
      <c r="BP1169" s="4">
        <v>59973.057600000007</v>
      </c>
      <c r="BQ1169" s="3">
        <v>0.75100000000000022</v>
      </c>
      <c r="BR1169" s="7">
        <v>93.204481792717075</v>
      </c>
      <c r="BS1169" s="4">
        <v>69.996565826330539</v>
      </c>
      <c r="BT1169">
        <v>856.8</v>
      </c>
      <c r="BU1169" t="s">
        <v>151</v>
      </c>
      <c r="BV1169" t="s">
        <v>230</v>
      </c>
      <c r="BW1169" t="s">
        <v>230</v>
      </c>
      <c r="BX1169" s="2">
        <v>41286</v>
      </c>
      <c r="BY1169" s="2">
        <v>44327</v>
      </c>
      <c r="BZ1169" t="s">
        <v>14</v>
      </c>
      <c r="CA1169">
        <v>0</v>
      </c>
      <c r="CB1169" s="5">
        <v>0</v>
      </c>
      <c r="CC1169" s="6" t="s">
        <v>9</v>
      </c>
      <c r="CD1169">
        <f t="shared" si="17"/>
        <v>8.3000000000000007</v>
      </c>
    </row>
    <row r="1170" spans="63:82">
      <c r="BK1170" s="1">
        <v>42217</v>
      </c>
      <c r="BL1170" t="s">
        <v>227</v>
      </c>
      <c r="BM1170">
        <v>4</v>
      </c>
      <c r="BN1170" t="s">
        <v>248</v>
      </c>
      <c r="BO1170" s="4">
        <v>1142368.8</v>
      </c>
      <c r="BP1170" s="4">
        <v>97101.348000000013</v>
      </c>
      <c r="BQ1170" s="3">
        <v>8.5000000000000006E-2</v>
      </c>
      <c r="BR1170" s="7">
        <v>1520.7252396166136</v>
      </c>
      <c r="BS1170" s="4">
        <v>129.26164536741217</v>
      </c>
      <c r="BT1170">
        <v>751.19999999999993</v>
      </c>
      <c r="BU1170" t="s">
        <v>44</v>
      </c>
      <c r="BV1170" t="s">
        <v>72</v>
      </c>
      <c r="BW1170" t="s">
        <v>71</v>
      </c>
      <c r="BX1170" s="2">
        <v>41341</v>
      </c>
      <c r="BY1170" s="2">
        <v>44337</v>
      </c>
      <c r="BZ1170" t="s">
        <v>18</v>
      </c>
      <c r="CA1170" t="s">
        <v>123</v>
      </c>
      <c r="CB1170" s="5" t="s">
        <v>123</v>
      </c>
      <c r="CC1170" s="6" t="s">
        <v>9</v>
      </c>
      <c r="CD1170">
        <f t="shared" ref="CD1170:CD1233" si="18">ROUND(INT(BY1170-BX1170)/365,1)</f>
        <v>8.1999999999999993</v>
      </c>
    </row>
    <row r="1171" spans="63:82">
      <c r="BK1171" s="1">
        <v>42217</v>
      </c>
      <c r="BL1171" t="s">
        <v>227</v>
      </c>
      <c r="BM1171">
        <v>4</v>
      </c>
      <c r="BN1171" t="s">
        <v>298</v>
      </c>
      <c r="BO1171" s="4">
        <v>1386110.4</v>
      </c>
      <c r="BP1171" s="4">
        <v>43385.255519999999</v>
      </c>
      <c r="BQ1171" s="3">
        <v>3.1300000000000001E-2</v>
      </c>
      <c r="BR1171" s="7">
        <v>2711.4835680751171</v>
      </c>
      <c r="BS1171" s="4">
        <v>84.869435680751167</v>
      </c>
      <c r="BT1171">
        <v>511.2</v>
      </c>
      <c r="BU1171" t="s">
        <v>44</v>
      </c>
      <c r="BV1171" t="s">
        <v>72</v>
      </c>
      <c r="BW1171" t="s">
        <v>71</v>
      </c>
      <c r="BX1171" s="2">
        <v>41256</v>
      </c>
      <c r="BY1171" s="2">
        <v>44325</v>
      </c>
      <c r="BZ1171" t="s">
        <v>18</v>
      </c>
      <c r="CA1171" t="s">
        <v>37</v>
      </c>
      <c r="CB1171" s="5" t="s">
        <v>37</v>
      </c>
      <c r="CC1171" s="6" t="s">
        <v>9</v>
      </c>
      <c r="CD1171">
        <f t="shared" si="18"/>
        <v>8.4</v>
      </c>
    </row>
    <row r="1172" spans="63:82">
      <c r="BK1172" s="1">
        <v>42248</v>
      </c>
      <c r="BL1172" t="s">
        <v>227</v>
      </c>
      <c r="BM1172">
        <v>4</v>
      </c>
      <c r="BN1172" t="s">
        <v>346</v>
      </c>
      <c r="BO1172" s="4">
        <v>969003.6</v>
      </c>
      <c r="BP1172" s="4">
        <v>96706.559280000001</v>
      </c>
      <c r="BQ1172" s="3">
        <v>9.98E-2</v>
      </c>
      <c r="BR1172" s="7">
        <v>751.1655813953488</v>
      </c>
      <c r="BS1172" s="4">
        <v>74.96632502325582</v>
      </c>
      <c r="BT1172">
        <v>1290</v>
      </c>
      <c r="BU1172" t="s">
        <v>44</v>
      </c>
      <c r="BV1172" t="s">
        <v>72</v>
      </c>
      <c r="BW1172" t="s">
        <v>71</v>
      </c>
      <c r="BX1172" s="2">
        <v>41808</v>
      </c>
      <c r="BY1172" s="2">
        <v>44729</v>
      </c>
      <c r="BZ1172" t="s">
        <v>24</v>
      </c>
      <c r="CA1172" t="s">
        <v>357</v>
      </c>
      <c r="CB1172" s="5" t="s">
        <v>208</v>
      </c>
      <c r="CC1172" s="6" t="s">
        <v>208</v>
      </c>
      <c r="CD1172">
        <f t="shared" si="18"/>
        <v>8</v>
      </c>
    </row>
    <row r="1173" spans="63:82">
      <c r="BK1173" s="1">
        <v>42248</v>
      </c>
      <c r="BL1173" t="s">
        <v>227</v>
      </c>
      <c r="BM1173">
        <v>4</v>
      </c>
      <c r="BN1173" t="s">
        <v>245</v>
      </c>
      <c r="BO1173" s="4">
        <v>80637.599999999991</v>
      </c>
      <c r="BP1173" s="4">
        <v>63590.811359999992</v>
      </c>
      <c r="BQ1173" s="3">
        <v>0.78859999999999997</v>
      </c>
      <c r="BR1173" s="7">
        <v>88.768824306472908</v>
      </c>
      <c r="BS1173" s="4">
        <v>70.003094848084544</v>
      </c>
      <c r="BT1173">
        <v>908.4</v>
      </c>
      <c r="BU1173" t="s">
        <v>151</v>
      </c>
      <c r="BV1173" t="s">
        <v>154</v>
      </c>
      <c r="BW1173" t="s">
        <v>246</v>
      </c>
      <c r="BX1173" s="2">
        <v>41286</v>
      </c>
      <c r="BY1173" s="2">
        <v>44357</v>
      </c>
      <c r="BZ1173" t="s">
        <v>14</v>
      </c>
      <c r="CA1173">
        <v>0</v>
      </c>
      <c r="CB1173" s="5">
        <v>0</v>
      </c>
      <c r="CC1173" s="6" t="s">
        <v>9</v>
      </c>
      <c r="CD1173">
        <f t="shared" si="18"/>
        <v>8.4</v>
      </c>
    </row>
    <row r="1174" spans="63:82">
      <c r="BK1174" s="1">
        <v>42248</v>
      </c>
      <c r="BL1174" t="s">
        <v>227</v>
      </c>
      <c r="BM1174">
        <v>4</v>
      </c>
      <c r="BN1174" t="s">
        <v>229</v>
      </c>
      <c r="BO1174" s="4">
        <v>280057.2</v>
      </c>
      <c r="BP1174" s="4">
        <v>59988.252240000009</v>
      </c>
      <c r="BQ1174" s="3">
        <v>0.21420000000000003</v>
      </c>
      <c r="BR1174" s="7">
        <v>326.86414565826334</v>
      </c>
      <c r="BS1174" s="4">
        <v>70.01430000000002</v>
      </c>
      <c r="BT1174">
        <v>856.8</v>
      </c>
      <c r="BU1174" t="s">
        <v>151</v>
      </c>
      <c r="BV1174" t="s">
        <v>230</v>
      </c>
      <c r="BW1174" t="s">
        <v>230</v>
      </c>
      <c r="BX1174" s="2">
        <v>41286</v>
      </c>
      <c r="BY1174" s="2">
        <v>44327</v>
      </c>
      <c r="BZ1174" t="s">
        <v>14</v>
      </c>
      <c r="CA1174">
        <v>0</v>
      </c>
      <c r="CB1174" s="5">
        <v>0</v>
      </c>
      <c r="CC1174" s="6" t="s">
        <v>9</v>
      </c>
      <c r="CD1174">
        <f t="shared" si="18"/>
        <v>8.3000000000000007</v>
      </c>
    </row>
    <row r="1175" spans="63:82">
      <c r="BK1175" s="1">
        <v>42248</v>
      </c>
      <c r="BL1175" t="s">
        <v>227</v>
      </c>
      <c r="BM1175">
        <v>4</v>
      </c>
      <c r="BN1175" t="s">
        <v>248</v>
      </c>
      <c r="BO1175" s="4">
        <v>930703.2</v>
      </c>
      <c r="BP1175" s="4">
        <v>86369.256959999999</v>
      </c>
      <c r="BQ1175" s="3">
        <v>9.2800000000000007E-2</v>
      </c>
      <c r="BR1175" s="7">
        <v>1238.9552715654952</v>
      </c>
      <c r="BS1175" s="4">
        <v>114.97504920127797</v>
      </c>
      <c r="BT1175">
        <v>751.19999999999993</v>
      </c>
      <c r="BU1175" t="s">
        <v>44</v>
      </c>
      <c r="BV1175" t="s">
        <v>72</v>
      </c>
      <c r="BW1175" t="s">
        <v>71</v>
      </c>
      <c r="BX1175" s="2">
        <v>41341</v>
      </c>
      <c r="BY1175" s="2">
        <v>44337</v>
      </c>
      <c r="BZ1175" t="s">
        <v>18</v>
      </c>
      <c r="CA1175" t="s">
        <v>123</v>
      </c>
      <c r="CB1175" s="5" t="s">
        <v>123</v>
      </c>
      <c r="CC1175" s="6" t="s">
        <v>9</v>
      </c>
      <c r="CD1175">
        <f t="shared" si="18"/>
        <v>8.1999999999999993</v>
      </c>
    </row>
    <row r="1176" spans="63:82">
      <c r="BK1176" s="1">
        <v>42248</v>
      </c>
      <c r="BL1176" t="s">
        <v>227</v>
      </c>
      <c r="BM1176">
        <v>4</v>
      </c>
      <c r="BN1176" t="s">
        <v>298</v>
      </c>
      <c r="BO1176" s="4">
        <v>1235862</v>
      </c>
      <c r="BP1176" s="4">
        <v>43502.342400000001</v>
      </c>
      <c r="BQ1176" s="3">
        <v>3.5200000000000002E-2</v>
      </c>
      <c r="BR1176" s="7">
        <v>2417.5704225352115</v>
      </c>
      <c r="BS1176" s="4">
        <v>85.098478873239443</v>
      </c>
      <c r="BT1176">
        <v>511.2</v>
      </c>
      <c r="BU1176" t="s">
        <v>44</v>
      </c>
      <c r="BV1176" t="s">
        <v>72</v>
      </c>
      <c r="BW1176" t="s">
        <v>71</v>
      </c>
      <c r="BX1176" s="2">
        <v>41256</v>
      </c>
      <c r="BY1176" s="2">
        <v>44325</v>
      </c>
      <c r="BZ1176" t="s">
        <v>18</v>
      </c>
      <c r="CA1176" t="s">
        <v>37</v>
      </c>
      <c r="CB1176" s="5" t="s">
        <v>37</v>
      </c>
      <c r="CC1176" s="6" t="s">
        <v>9</v>
      </c>
      <c r="CD1176">
        <f t="shared" si="18"/>
        <v>8.4</v>
      </c>
    </row>
    <row r="1177" spans="63:82">
      <c r="BK1177" s="1">
        <v>42278</v>
      </c>
      <c r="BL1177" t="s">
        <v>227</v>
      </c>
      <c r="BM1177">
        <v>4</v>
      </c>
      <c r="BN1177" t="s">
        <v>346</v>
      </c>
      <c r="BO1177" s="4">
        <v>1118618.3999999999</v>
      </c>
      <c r="BP1177" s="4">
        <v>96760.491599999994</v>
      </c>
      <c r="BQ1177" s="3">
        <v>8.6500000000000007E-2</v>
      </c>
      <c r="BR1177" s="7">
        <v>867.14604651162779</v>
      </c>
      <c r="BS1177" s="4">
        <v>75.008133023255809</v>
      </c>
      <c r="BT1177">
        <v>1290</v>
      </c>
      <c r="BU1177" t="s">
        <v>44</v>
      </c>
      <c r="BV1177" t="s">
        <v>72</v>
      </c>
      <c r="BW1177" t="s">
        <v>71</v>
      </c>
      <c r="BX1177" s="2">
        <v>41808</v>
      </c>
      <c r="BY1177" s="2">
        <v>44729</v>
      </c>
      <c r="BZ1177" t="s">
        <v>24</v>
      </c>
      <c r="CA1177" t="s">
        <v>208</v>
      </c>
      <c r="CB1177" s="5" t="s">
        <v>208</v>
      </c>
      <c r="CC1177" s="6" t="s">
        <v>9</v>
      </c>
      <c r="CD1177">
        <f t="shared" si="18"/>
        <v>8</v>
      </c>
    </row>
    <row r="1178" spans="63:82">
      <c r="BK1178" s="1">
        <v>42278</v>
      </c>
      <c r="BL1178" t="s">
        <v>227</v>
      </c>
      <c r="BM1178">
        <v>4</v>
      </c>
      <c r="BN1178" t="s">
        <v>245</v>
      </c>
      <c r="BO1178" s="4">
        <v>83725.2</v>
      </c>
      <c r="BP1178" s="4">
        <v>63589.289400000001</v>
      </c>
      <c r="BQ1178" s="3">
        <v>0.75950000000000006</v>
      </c>
      <c r="BR1178" s="7">
        <v>92.167767503302514</v>
      </c>
      <c r="BS1178" s="4">
        <v>70.00141941875826</v>
      </c>
      <c r="BT1178">
        <v>908.4</v>
      </c>
      <c r="BU1178" t="s">
        <v>151</v>
      </c>
      <c r="BV1178" t="s">
        <v>154</v>
      </c>
      <c r="BW1178" t="s">
        <v>246</v>
      </c>
      <c r="BX1178" s="2">
        <v>41286</v>
      </c>
      <c r="BY1178" s="2">
        <v>44357</v>
      </c>
      <c r="BZ1178" t="s">
        <v>14</v>
      </c>
      <c r="CA1178">
        <v>0</v>
      </c>
      <c r="CB1178" s="5">
        <v>0</v>
      </c>
      <c r="CC1178" s="6" t="s">
        <v>9</v>
      </c>
      <c r="CD1178">
        <f t="shared" si="18"/>
        <v>8.4</v>
      </c>
    </row>
    <row r="1179" spans="63:82">
      <c r="BK1179" s="1">
        <v>42278</v>
      </c>
      <c r="BL1179" t="s">
        <v>227</v>
      </c>
      <c r="BM1179">
        <v>4</v>
      </c>
      <c r="BN1179" t="s">
        <v>229</v>
      </c>
      <c r="BO1179" s="4">
        <v>150303.6</v>
      </c>
      <c r="BP1179" s="4">
        <v>59971.136399999988</v>
      </c>
      <c r="BQ1179" s="3">
        <v>0.39899999999999991</v>
      </c>
      <c r="BR1179" s="7">
        <v>175.42436974789916</v>
      </c>
      <c r="BS1179" s="4">
        <v>69.994323529411758</v>
      </c>
      <c r="BT1179">
        <v>856.8</v>
      </c>
      <c r="BU1179" t="s">
        <v>151</v>
      </c>
      <c r="BV1179" t="s">
        <v>230</v>
      </c>
      <c r="BW1179" t="s">
        <v>230</v>
      </c>
      <c r="BX1179" s="2">
        <v>41286</v>
      </c>
      <c r="BY1179" s="2">
        <v>44327</v>
      </c>
      <c r="BZ1179" t="s">
        <v>14</v>
      </c>
      <c r="CA1179">
        <v>0</v>
      </c>
      <c r="CB1179" s="5">
        <v>0</v>
      </c>
      <c r="CC1179" s="6" t="s">
        <v>9</v>
      </c>
      <c r="CD1179">
        <f t="shared" si="18"/>
        <v>8.3000000000000007</v>
      </c>
    </row>
    <row r="1180" spans="63:82">
      <c r="BK1180" s="1">
        <v>42278</v>
      </c>
      <c r="BL1180" t="s">
        <v>227</v>
      </c>
      <c r="BM1180">
        <v>4</v>
      </c>
      <c r="BN1180" t="s">
        <v>248</v>
      </c>
      <c r="BO1180" s="4">
        <v>1056005.3999999999</v>
      </c>
      <c r="BP1180" s="4">
        <v>89760.459000000003</v>
      </c>
      <c r="BQ1180" s="3">
        <v>8.5000000000000006E-2</v>
      </c>
      <c r="BR1180" s="7">
        <v>1405.7579872204474</v>
      </c>
      <c r="BS1180" s="4">
        <v>119.48942891373804</v>
      </c>
      <c r="BT1180">
        <v>751.19999999999993</v>
      </c>
      <c r="BU1180" t="s">
        <v>44</v>
      </c>
      <c r="BV1180" t="s">
        <v>72</v>
      </c>
      <c r="BW1180" t="s">
        <v>71</v>
      </c>
      <c r="BX1180" s="2">
        <v>41341</v>
      </c>
      <c r="BY1180" s="2">
        <v>44337</v>
      </c>
      <c r="BZ1180" t="s">
        <v>18</v>
      </c>
      <c r="CA1180" t="s">
        <v>123</v>
      </c>
      <c r="CB1180" s="5" t="s">
        <v>123</v>
      </c>
      <c r="CC1180" s="6" t="s">
        <v>9</v>
      </c>
      <c r="CD1180">
        <f t="shared" si="18"/>
        <v>8.1999999999999993</v>
      </c>
    </row>
    <row r="1181" spans="63:82">
      <c r="BK1181" s="1">
        <v>42278</v>
      </c>
      <c r="BL1181" t="s">
        <v>227</v>
      </c>
      <c r="BM1181">
        <v>4</v>
      </c>
      <c r="BN1181" t="s">
        <v>298</v>
      </c>
      <c r="BO1181" s="4">
        <v>1311093.5999999999</v>
      </c>
      <c r="BP1181" s="4">
        <v>43397.19816</v>
      </c>
      <c r="BQ1181" s="3">
        <v>3.3100000000000004E-2</v>
      </c>
      <c r="BR1181" s="7">
        <v>2564.7370892018776</v>
      </c>
      <c r="BS1181" s="4">
        <v>84.892797652582161</v>
      </c>
      <c r="BT1181">
        <v>511.2</v>
      </c>
      <c r="BU1181" t="s">
        <v>44</v>
      </c>
      <c r="BV1181" t="s">
        <v>72</v>
      </c>
      <c r="BW1181" t="s">
        <v>71</v>
      </c>
      <c r="BX1181" s="2">
        <v>41256</v>
      </c>
      <c r="BY1181" s="2">
        <v>44325</v>
      </c>
      <c r="BZ1181" t="s">
        <v>18</v>
      </c>
      <c r="CA1181" t="s">
        <v>37</v>
      </c>
      <c r="CB1181" s="5" t="s">
        <v>37</v>
      </c>
      <c r="CC1181" s="6" t="s">
        <v>9</v>
      </c>
      <c r="CD1181">
        <f t="shared" si="18"/>
        <v>8.4</v>
      </c>
    </row>
    <row r="1182" spans="63:82">
      <c r="BK1182" s="1">
        <v>42309</v>
      </c>
      <c r="BL1182" t="s">
        <v>227</v>
      </c>
      <c r="BM1182">
        <v>4</v>
      </c>
      <c r="BN1182" t="s">
        <v>346</v>
      </c>
      <c r="BO1182" s="4">
        <v>1105866</v>
      </c>
      <c r="BP1182" s="4">
        <v>96763.274999999994</v>
      </c>
      <c r="BQ1182" s="3">
        <v>8.7499999999999994E-2</v>
      </c>
      <c r="BR1182" s="7">
        <v>857.26046511627908</v>
      </c>
      <c r="BS1182" s="4">
        <v>75.010290697674421</v>
      </c>
      <c r="BT1182">
        <v>1290</v>
      </c>
      <c r="BU1182" t="s">
        <v>44</v>
      </c>
      <c r="BV1182" t="s">
        <v>72</v>
      </c>
      <c r="BW1182" t="s">
        <v>71</v>
      </c>
      <c r="BX1182" s="2">
        <v>41808</v>
      </c>
      <c r="BY1182" s="2">
        <v>44729</v>
      </c>
      <c r="BZ1182" t="s">
        <v>24</v>
      </c>
      <c r="CA1182" t="s">
        <v>208</v>
      </c>
      <c r="CB1182" s="5" t="s">
        <v>208</v>
      </c>
      <c r="CC1182" s="6" t="s">
        <v>9</v>
      </c>
      <c r="CD1182">
        <f t="shared" si="18"/>
        <v>8</v>
      </c>
    </row>
    <row r="1183" spans="63:82">
      <c r="BK1183" s="1">
        <v>42309</v>
      </c>
      <c r="BL1183" t="s">
        <v>227</v>
      </c>
      <c r="BM1183">
        <v>4</v>
      </c>
      <c r="BN1183" t="s">
        <v>245</v>
      </c>
      <c r="BO1183" s="4">
        <v>67574.399999999994</v>
      </c>
      <c r="BP1183" s="4">
        <v>63587.510399999999</v>
      </c>
      <c r="BQ1183" s="3">
        <v>0.94100000000000006</v>
      </c>
      <c r="BR1183" s="7">
        <v>74.388375165125495</v>
      </c>
      <c r="BS1183" s="4">
        <v>69.999461030383088</v>
      </c>
      <c r="BT1183">
        <v>908.4</v>
      </c>
      <c r="BU1183" t="s">
        <v>151</v>
      </c>
      <c r="BV1183" t="s">
        <v>154</v>
      </c>
      <c r="BW1183" t="s">
        <v>246</v>
      </c>
      <c r="BX1183" s="2">
        <v>41286</v>
      </c>
      <c r="BY1183" s="2">
        <v>44357</v>
      </c>
      <c r="BZ1183" t="s">
        <v>14</v>
      </c>
      <c r="CA1183">
        <v>0</v>
      </c>
      <c r="CB1183" s="5">
        <v>0</v>
      </c>
      <c r="CC1183" s="6" t="s">
        <v>9</v>
      </c>
      <c r="CD1183">
        <f t="shared" si="18"/>
        <v>8.4</v>
      </c>
    </row>
    <row r="1184" spans="63:82">
      <c r="BK1184" s="1">
        <v>42309</v>
      </c>
      <c r="BL1184" t="s">
        <v>227</v>
      </c>
      <c r="BM1184">
        <v>4</v>
      </c>
      <c r="BN1184" t="s">
        <v>229</v>
      </c>
      <c r="BO1184" s="4">
        <v>131692.79999999999</v>
      </c>
      <c r="BP1184" s="4">
        <v>59972.901119999988</v>
      </c>
      <c r="BQ1184" s="3">
        <v>0.45539999999999997</v>
      </c>
      <c r="BR1184" s="7">
        <v>153.70308123249299</v>
      </c>
      <c r="BS1184" s="4">
        <v>69.996383193277296</v>
      </c>
      <c r="BT1184">
        <v>856.8</v>
      </c>
      <c r="BU1184" t="s">
        <v>151</v>
      </c>
      <c r="BV1184" t="s">
        <v>230</v>
      </c>
      <c r="BW1184" t="s">
        <v>230</v>
      </c>
      <c r="BX1184" s="2">
        <v>41286</v>
      </c>
      <c r="BY1184" s="2">
        <v>44327</v>
      </c>
      <c r="BZ1184" t="s">
        <v>14</v>
      </c>
      <c r="CA1184">
        <v>0</v>
      </c>
      <c r="CB1184" s="5">
        <v>0</v>
      </c>
      <c r="CC1184" s="6" t="s">
        <v>9</v>
      </c>
      <c r="CD1184">
        <f t="shared" si="18"/>
        <v>8.3000000000000007</v>
      </c>
    </row>
    <row r="1185" spans="63:82">
      <c r="BK1185" s="1">
        <v>42309</v>
      </c>
      <c r="BL1185" t="s">
        <v>227</v>
      </c>
      <c r="BM1185">
        <v>4</v>
      </c>
      <c r="BN1185" t="s">
        <v>248</v>
      </c>
      <c r="BO1185" s="4">
        <v>917248.79999999993</v>
      </c>
      <c r="BP1185" s="4">
        <v>86404.836960000001</v>
      </c>
      <c r="BQ1185" s="3">
        <v>9.4200000000000006E-2</v>
      </c>
      <c r="BR1185" s="7">
        <v>1221.0447284345048</v>
      </c>
      <c r="BS1185" s="4">
        <v>115.02241341853036</v>
      </c>
      <c r="BT1185">
        <v>751.19999999999993</v>
      </c>
      <c r="BU1185" t="s">
        <v>44</v>
      </c>
      <c r="BV1185" t="s">
        <v>72</v>
      </c>
      <c r="BW1185" t="s">
        <v>71</v>
      </c>
      <c r="BX1185" s="2">
        <v>41341</v>
      </c>
      <c r="BY1185" s="2">
        <v>44337</v>
      </c>
      <c r="BZ1185" t="s">
        <v>18</v>
      </c>
      <c r="CA1185" t="s">
        <v>123</v>
      </c>
      <c r="CB1185" s="5" t="s">
        <v>123</v>
      </c>
      <c r="CC1185" s="6" t="s">
        <v>9</v>
      </c>
      <c r="CD1185">
        <f t="shared" si="18"/>
        <v>8.1999999999999993</v>
      </c>
    </row>
    <row r="1186" spans="63:82">
      <c r="BK1186" s="1">
        <v>42309</v>
      </c>
      <c r="BL1186" t="s">
        <v>227</v>
      </c>
      <c r="BM1186">
        <v>4</v>
      </c>
      <c r="BN1186" t="s">
        <v>298</v>
      </c>
      <c r="BO1186" s="4">
        <v>1017520.7999999999</v>
      </c>
      <c r="BP1186" s="4">
        <v>43448.138160000002</v>
      </c>
      <c r="BQ1186" s="3">
        <v>4.2700000000000002E-2</v>
      </c>
      <c r="BR1186" s="7">
        <v>1990.4553990610327</v>
      </c>
      <c r="BS1186" s="4">
        <v>84.992445539906115</v>
      </c>
      <c r="BT1186">
        <v>511.2</v>
      </c>
      <c r="BU1186" t="s">
        <v>44</v>
      </c>
      <c r="BV1186" t="s">
        <v>72</v>
      </c>
      <c r="BW1186" t="s">
        <v>71</v>
      </c>
      <c r="BX1186" s="2">
        <v>41256</v>
      </c>
      <c r="BY1186" s="2">
        <v>44325</v>
      </c>
      <c r="BZ1186" t="s">
        <v>18</v>
      </c>
      <c r="CA1186" t="s">
        <v>37</v>
      </c>
      <c r="CB1186" s="5" t="s">
        <v>37</v>
      </c>
      <c r="CC1186" s="6" t="s">
        <v>9</v>
      </c>
      <c r="CD1186">
        <f t="shared" si="18"/>
        <v>8.4</v>
      </c>
    </row>
    <row r="1187" spans="63:82">
      <c r="BK1187" s="1">
        <v>42339</v>
      </c>
      <c r="BL1187" t="s">
        <v>227</v>
      </c>
      <c r="BM1187">
        <v>4</v>
      </c>
      <c r="BN1187" t="s">
        <v>346</v>
      </c>
      <c r="BO1187" s="4">
        <v>1125541.2</v>
      </c>
      <c r="BP1187" s="4">
        <v>96796.543199999986</v>
      </c>
      <c r="BQ1187" s="3">
        <v>8.5999999999999993E-2</v>
      </c>
      <c r="BR1187" s="7">
        <v>872.5125581395348</v>
      </c>
      <c r="BS1187" s="4">
        <v>75.036079999999984</v>
      </c>
      <c r="BT1187">
        <v>1290</v>
      </c>
      <c r="BU1187" t="s">
        <v>44</v>
      </c>
      <c r="BV1187" t="s">
        <v>72</v>
      </c>
      <c r="BW1187" t="s">
        <v>71</v>
      </c>
      <c r="BX1187" s="2">
        <v>41808</v>
      </c>
      <c r="BY1187" s="2">
        <v>44729</v>
      </c>
      <c r="BZ1187" t="s">
        <v>24</v>
      </c>
      <c r="CA1187">
        <v>0.05</v>
      </c>
      <c r="CB1187" s="5">
        <v>0.05</v>
      </c>
      <c r="CC1187" s="6" t="s">
        <v>9</v>
      </c>
      <c r="CD1187">
        <f t="shared" si="18"/>
        <v>8</v>
      </c>
    </row>
    <row r="1188" spans="63:82">
      <c r="BK1188" s="1">
        <v>42339</v>
      </c>
      <c r="BL1188" t="s">
        <v>227</v>
      </c>
      <c r="BM1188">
        <v>4</v>
      </c>
      <c r="BN1188" t="s">
        <v>245</v>
      </c>
      <c r="BO1188" s="4">
        <v>120558</v>
      </c>
      <c r="BP1188" s="4">
        <v>63582.289199999992</v>
      </c>
      <c r="BQ1188" s="3">
        <v>0.52739999999999998</v>
      </c>
      <c r="BR1188" s="7">
        <v>132.71466314398944</v>
      </c>
      <c r="BS1188" s="4">
        <v>69.993713342140026</v>
      </c>
      <c r="BT1188">
        <v>908.4</v>
      </c>
      <c r="BU1188" t="s">
        <v>151</v>
      </c>
      <c r="BV1188" t="s">
        <v>154</v>
      </c>
      <c r="BW1188" t="s">
        <v>246</v>
      </c>
      <c r="BX1188" s="2">
        <v>41286</v>
      </c>
      <c r="BY1188" s="2">
        <v>44357</v>
      </c>
      <c r="BZ1188" t="s">
        <v>14</v>
      </c>
      <c r="CA1188">
        <v>0</v>
      </c>
      <c r="CB1188" s="5">
        <v>0</v>
      </c>
      <c r="CC1188" s="6" t="s">
        <v>9</v>
      </c>
      <c r="CD1188">
        <f t="shared" si="18"/>
        <v>8.4</v>
      </c>
    </row>
    <row r="1189" spans="63:82">
      <c r="BK1189" s="1">
        <v>42339</v>
      </c>
      <c r="BL1189" t="s">
        <v>227</v>
      </c>
      <c r="BM1189">
        <v>4</v>
      </c>
      <c r="BN1189" t="s">
        <v>229</v>
      </c>
      <c r="BO1189" s="4">
        <v>155547.6</v>
      </c>
      <c r="BP1189" s="4">
        <v>59979.154559999995</v>
      </c>
      <c r="BQ1189" s="3">
        <v>0.38559999999999994</v>
      </c>
      <c r="BR1189" s="7">
        <v>181.5448179271709</v>
      </c>
      <c r="BS1189" s="4">
        <v>70.003681792717089</v>
      </c>
      <c r="BT1189">
        <v>856.8</v>
      </c>
      <c r="BU1189" t="s">
        <v>151</v>
      </c>
      <c r="BV1189" t="s">
        <v>230</v>
      </c>
      <c r="BW1189" t="s">
        <v>230</v>
      </c>
      <c r="BX1189" s="2">
        <v>41286</v>
      </c>
      <c r="BY1189" s="2">
        <v>44327</v>
      </c>
      <c r="BZ1189" t="s">
        <v>14</v>
      </c>
      <c r="CA1189">
        <v>0</v>
      </c>
      <c r="CB1189" s="5">
        <v>0</v>
      </c>
      <c r="CC1189" s="6" t="s">
        <v>9</v>
      </c>
      <c r="CD1189">
        <f t="shared" si="18"/>
        <v>8.3000000000000007</v>
      </c>
    </row>
    <row r="1190" spans="63:82">
      <c r="BK1190" s="1">
        <v>42339</v>
      </c>
      <c r="BL1190" t="s">
        <v>227</v>
      </c>
      <c r="BM1190">
        <v>4</v>
      </c>
      <c r="BN1190" t="s">
        <v>248</v>
      </c>
      <c r="BO1190" s="4">
        <v>998211.6</v>
      </c>
      <c r="BP1190" s="4">
        <v>86345.303400000004</v>
      </c>
      <c r="BQ1190" s="3">
        <v>8.6500000000000007E-2</v>
      </c>
      <c r="BR1190" s="7">
        <v>1328.8226837060704</v>
      </c>
      <c r="BS1190" s="4">
        <v>114.9431621405751</v>
      </c>
      <c r="BT1190">
        <v>751.19999999999993</v>
      </c>
      <c r="BU1190" t="s">
        <v>44</v>
      </c>
      <c r="BV1190" t="s">
        <v>72</v>
      </c>
      <c r="BW1190" t="s">
        <v>71</v>
      </c>
      <c r="BX1190" s="2">
        <v>41341</v>
      </c>
      <c r="BY1190" s="2">
        <v>44337</v>
      </c>
      <c r="BZ1190" t="s">
        <v>18</v>
      </c>
      <c r="CA1190">
        <v>0.09</v>
      </c>
      <c r="CB1190" s="5">
        <v>0.09</v>
      </c>
      <c r="CC1190" s="6" t="s">
        <v>9</v>
      </c>
      <c r="CD1190">
        <f t="shared" si="18"/>
        <v>8.1999999999999993</v>
      </c>
    </row>
    <row r="1191" spans="63:82">
      <c r="BK1191" s="1">
        <v>42339</v>
      </c>
      <c r="BL1191" t="s">
        <v>227</v>
      </c>
      <c r="BM1191">
        <v>4</v>
      </c>
      <c r="BN1191" t="s">
        <v>298</v>
      </c>
      <c r="BO1191" s="4">
        <v>1030191.6</v>
      </c>
      <c r="BP1191" s="4">
        <v>43474.085519999993</v>
      </c>
      <c r="BQ1191" s="3">
        <v>4.2199999999999994E-2</v>
      </c>
      <c r="BR1191" s="7">
        <v>2015.2417840375588</v>
      </c>
      <c r="BS1191" s="4">
        <v>85.043203286384966</v>
      </c>
      <c r="BT1191">
        <v>511.2</v>
      </c>
      <c r="BU1191" t="s">
        <v>44</v>
      </c>
      <c r="BV1191" t="s">
        <v>72</v>
      </c>
      <c r="BW1191" t="s">
        <v>71</v>
      </c>
      <c r="BX1191" s="2">
        <v>41256</v>
      </c>
      <c r="BY1191" s="2">
        <v>44325</v>
      </c>
      <c r="BZ1191" t="s">
        <v>18</v>
      </c>
      <c r="CA1191">
        <v>0</v>
      </c>
      <c r="CB1191" s="5">
        <v>0</v>
      </c>
      <c r="CC1191" s="6" t="s">
        <v>9</v>
      </c>
      <c r="CD1191">
        <f t="shared" si="18"/>
        <v>8.4</v>
      </c>
    </row>
    <row r="1192" spans="63:82">
      <c r="BK1192" s="1">
        <v>42370</v>
      </c>
      <c r="BL1192" t="s">
        <v>227</v>
      </c>
      <c r="BM1192">
        <v>4</v>
      </c>
      <c r="BN1192" t="s">
        <v>346</v>
      </c>
      <c r="BO1192" s="4">
        <v>1047148.7999999999</v>
      </c>
      <c r="BP1192" s="4">
        <v>96756.549119999996</v>
      </c>
      <c r="BQ1192" s="3">
        <v>9.2399999999999996E-2</v>
      </c>
      <c r="BR1192" s="7">
        <v>811.7432558139534</v>
      </c>
      <c r="BS1192" s="4">
        <v>75.005076837209302</v>
      </c>
      <c r="BT1192">
        <v>1290</v>
      </c>
      <c r="BU1192" t="s">
        <v>44</v>
      </c>
      <c r="BV1192" t="s">
        <v>72</v>
      </c>
      <c r="BW1192" t="s">
        <v>71</v>
      </c>
      <c r="BX1192" s="2">
        <v>41808</v>
      </c>
      <c r="BY1192" s="2">
        <v>44729</v>
      </c>
      <c r="BZ1192" t="s">
        <v>24</v>
      </c>
      <c r="CA1192" t="s">
        <v>208</v>
      </c>
      <c r="CB1192" s="5" t="s">
        <v>208</v>
      </c>
      <c r="CC1192" s="6" t="s">
        <v>9</v>
      </c>
      <c r="CD1192">
        <f t="shared" si="18"/>
        <v>8</v>
      </c>
    </row>
    <row r="1193" spans="63:82">
      <c r="BK1193" s="1">
        <v>42370</v>
      </c>
      <c r="BL1193" t="s">
        <v>227</v>
      </c>
      <c r="BM1193">
        <v>4</v>
      </c>
      <c r="BN1193" t="s">
        <v>245</v>
      </c>
      <c r="BO1193" s="4">
        <v>78914.399999999994</v>
      </c>
      <c r="BP1193" s="4">
        <v>63589.22352</v>
      </c>
      <c r="BQ1193" s="3">
        <v>0.80580000000000007</v>
      </c>
      <c r="BR1193" s="7">
        <v>86.871862615587844</v>
      </c>
      <c r="BS1193" s="4">
        <v>70.001346895640694</v>
      </c>
      <c r="BT1193">
        <v>908.4</v>
      </c>
      <c r="BU1193" t="s">
        <v>151</v>
      </c>
      <c r="BV1193" t="s">
        <v>154</v>
      </c>
      <c r="BW1193" t="s">
        <v>246</v>
      </c>
      <c r="BX1193" s="2">
        <v>41286</v>
      </c>
      <c r="BY1193" s="2">
        <v>44357</v>
      </c>
      <c r="BZ1193" t="s">
        <v>14</v>
      </c>
      <c r="CA1193">
        <v>0</v>
      </c>
      <c r="CB1193" s="5">
        <v>0</v>
      </c>
      <c r="CC1193" s="6" t="s">
        <v>9</v>
      </c>
      <c r="CD1193">
        <f t="shared" si="18"/>
        <v>8.4</v>
      </c>
    </row>
    <row r="1194" spans="63:82">
      <c r="BK1194" s="1">
        <v>42370</v>
      </c>
      <c r="BL1194" t="s">
        <v>227</v>
      </c>
      <c r="BM1194">
        <v>4</v>
      </c>
      <c r="BN1194" t="s">
        <v>229</v>
      </c>
      <c r="BO1194" s="4">
        <v>148018.79999999999</v>
      </c>
      <c r="BP1194" s="4">
        <v>59977.217759999992</v>
      </c>
      <c r="BQ1194" s="3">
        <v>0.4052</v>
      </c>
      <c r="BR1194" s="7">
        <v>172.75770308123248</v>
      </c>
      <c r="BS1194" s="4">
        <v>70.001421288515402</v>
      </c>
      <c r="BT1194">
        <v>856.8</v>
      </c>
      <c r="BU1194" t="s">
        <v>151</v>
      </c>
      <c r="BV1194" t="s">
        <v>230</v>
      </c>
      <c r="BW1194" t="s">
        <v>230</v>
      </c>
      <c r="BX1194" s="2">
        <v>41286</v>
      </c>
      <c r="BY1194" s="2">
        <v>44327</v>
      </c>
      <c r="BZ1194" t="s">
        <v>14</v>
      </c>
      <c r="CA1194">
        <v>0</v>
      </c>
      <c r="CB1194" s="5">
        <v>0</v>
      </c>
      <c r="CC1194" s="6" t="s">
        <v>9</v>
      </c>
      <c r="CD1194">
        <f t="shared" si="18"/>
        <v>8.3000000000000007</v>
      </c>
    </row>
    <row r="1195" spans="63:82">
      <c r="BK1195" s="1">
        <v>42370</v>
      </c>
      <c r="BL1195" t="s">
        <v>227</v>
      </c>
      <c r="BM1195">
        <v>4</v>
      </c>
      <c r="BN1195" t="s">
        <v>248</v>
      </c>
      <c r="BO1195" s="4">
        <v>930021.6</v>
      </c>
      <c r="BP1195" s="4">
        <v>86399.006639999992</v>
      </c>
      <c r="BQ1195" s="3">
        <v>9.2899999999999996E-2</v>
      </c>
      <c r="BR1195" s="7">
        <v>1238.0479233226838</v>
      </c>
      <c r="BS1195" s="4">
        <v>115.01465207667732</v>
      </c>
      <c r="BT1195">
        <v>751.19999999999993</v>
      </c>
      <c r="BU1195" t="s">
        <v>44</v>
      </c>
      <c r="BV1195" t="s">
        <v>72</v>
      </c>
      <c r="BW1195" t="s">
        <v>71</v>
      </c>
      <c r="BX1195" s="2">
        <v>41341</v>
      </c>
      <c r="BY1195" s="2">
        <v>44337</v>
      </c>
      <c r="BZ1195" t="s">
        <v>18</v>
      </c>
      <c r="CA1195" t="s">
        <v>123</v>
      </c>
      <c r="CB1195" s="5" t="s">
        <v>123</v>
      </c>
      <c r="CC1195" s="6" t="s">
        <v>9</v>
      </c>
      <c r="CD1195">
        <f t="shared" si="18"/>
        <v>8.1999999999999993</v>
      </c>
    </row>
    <row r="1196" spans="63:82">
      <c r="BK1196" s="1">
        <v>42370</v>
      </c>
      <c r="BL1196" t="s">
        <v>227</v>
      </c>
      <c r="BM1196">
        <v>4</v>
      </c>
      <c r="BN1196" t="s">
        <v>298</v>
      </c>
      <c r="BO1196" s="4">
        <v>1045845.6</v>
      </c>
      <c r="BP1196" s="4">
        <v>43402.592400000001</v>
      </c>
      <c r="BQ1196" s="3">
        <v>4.1500000000000002E-2</v>
      </c>
      <c r="BR1196" s="7">
        <v>2045.8638497652582</v>
      </c>
      <c r="BS1196" s="4">
        <v>84.903349765258227</v>
      </c>
      <c r="BT1196">
        <v>511.2</v>
      </c>
      <c r="BU1196" t="s">
        <v>44</v>
      </c>
      <c r="BV1196" t="s">
        <v>72</v>
      </c>
      <c r="BW1196" t="s">
        <v>71</v>
      </c>
      <c r="BX1196" s="2">
        <v>41256</v>
      </c>
      <c r="BY1196" s="2">
        <v>44325</v>
      </c>
      <c r="BZ1196" t="s">
        <v>18</v>
      </c>
      <c r="CA1196" t="s">
        <v>37</v>
      </c>
      <c r="CB1196" s="5" t="s">
        <v>37</v>
      </c>
      <c r="CC1196" s="6" t="s">
        <v>9</v>
      </c>
      <c r="CD1196">
        <f t="shared" si="18"/>
        <v>8.4</v>
      </c>
    </row>
    <row r="1197" spans="63:82">
      <c r="BK1197" s="1">
        <v>42401</v>
      </c>
      <c r="BL1197" t="s">
        <v>227</v>
      </c>
      <c r="BM1197">
        <v>4</v>
      </c>
      <c r="BN1197" t="s">
        <v>346</v>
      </c>
      <c r="BO1197" s="4">
        <v>930412.79999999993</v>
      </c>
      <c r="BP1197" s="4">
        <v>96762.931200000006</v>
      </c>
      <c r="BQ1197" s="3">
        <v>0.10400000000000001</v>
      </c>
      <c r="BR1197" s="7">
        <v>721.25023255813949</v>
      </c>
      <c r="BS1197" s="4">
        <v>75.010024186046522</v>
      </c>
      <c r="BT1197">
        <v>1290</v>
      </c>
      <c r="BU1197" t="s">
        <v>44</v>
      </c>
      <c r="BV1197" t="s">
        <v>72</v>
      </c>
      <c r="BW1197" t="s">
        <v>71</v>
      </c>
      <c r="BX1197" s="2">
        <v>41808</v>
      </c>
      <c r="BY1197" s="2">
        <v>44729</v>
      </c>
      <c r="BZ1197" t="s">
        <v>24</v>
      </c>
      <c r="CA1197" t="s">
        <v>208</v>
      </c>
      <c r="CB1197" s="5" t="s">
        <v>208</v>
      </c>
      <c r="CC1197" s="6" t="s">
        <v>9</v>
      </c>
      <c r="CD1197">
        <f t="shared" si="18"/>
        <v>8</v>
      </c>
    </row>
    <row r="1198" spans="63:82">
      <c r="BK1198" s="1">
        <v>42401</v>
      </c>
      <c r="BL1198" t="s">
        <v>227</v>
      </c>
      <c r="BM1198">
        <v>4</v>
      </c>
      <c r="BN1198" t="s">
        <v>245</v>
      </c>
      <c r="BO1198" s="4">
        <v>52800</v>
      </c>
      <c r="BP1198" s="4">
        <v>63587.040000000001</v>
      </c>
      <c r="BQ1198" s="3">
        <v>1.2042999999999999</v>
      </c>
      <c r="BR1198" s="7">
        <v>58.124174372523122</v>
      </c>
      <c r="BS1198" s="4">
        <v>69.9989431968296</v>
      </c>
      <c r="BT1198">
        <v>908.4</v>
      </c>
      <c r="BU1198" t="s">
        <v>151</v>
      </c>
      <c r="BV1198" t="s">
        <v>154</v>
      </c>
      <c r="BW1198" t="s">
        <v>246</v>
      </c>
      <c r="BX1198" s="2">
        <v>41286</v>
      </c>
      <c r="BY1198" s="2">
        <v>44357</v>
      </c>
      <c r="BZ1198" t="s">
        <v>14</v>
      </c>
      <c r="CA1198">
        <v>0</v>
      </c>
      <c r="CB1198" s="5">
        <v>0</v>
      </c>
      <c r="CC1198" s="6" t="s">
        <v>9</v>
      </c>
      <c r="CD1198">
        <f t="shared" si="18"/>
        <v>8.4</v>
      </c>
    </row>
    <row r="1199" spans="63:82">
      <c r="BK1199" s="1">
        <v>42401</v>
      </c>
      <c r="BL1199" t="s">
        <v>227</v>
      </c>
      <c r="BM1199">
        <v>4</v>
      </c>
      <c r="BN1199" t="s">
        <v>229</v>
      </c>
      <c r="BO1199" s="4">
        <v>25426.799999999999</v>
      </c>
      <c r="BP1199" s="4">
        <v>59976.735839999994</v>
      </c>
      <c r="BQ1199" s="3">
        <v>2.3588</v>
      </c>
      <c r="BR1199" s="7">
        <v>29.676470588235293</v>
      </c>
      <c r="BS1199" s="4">
        <v>70.000858823529413</v>
      </c>
      <c r="BT1199">
        <v>856.8</v>
      </c>
      <c r="BU1199" t="s">
        <v>151</v>
      </c>
      <c r="BV1199" t="s">
        <v>230</v>
      </c>
      <c r="BW1199" t="s">
        <v>230</v>
      </c>
      <c r="BX1199" s="2">
        <v>41286</v>
      </c>
      <c r="BY1199" s="2">
        <v>44327</v>
      </c>
      <c r="BZ1199" t="s">
        <v>14</v>
      </c>
      <c r="CA1199">
        <v>0</v>
      </c>
      <c r="CB1199" s="5">
        <v>0</v>
      </c>
      <c r="CC1199" s="6" t="s">
        <v>9</v>
      </c>
      <c r="CD1199">
        <f t="shared" si="18"/>
        <v>8.3000000000000007</v>
      </c>
    </row>
    <row r="1200" spans="63:82">
      <c r="BK1200" s="1">
        <v>42401</v>
      </c>
      <c r="BL1200" t="s">
        <v>227</v>
      </c>
      <c r="BM1200">
        <v>4</v>
      </c>
      <c r="BN1200" t="s">
        <v>248</v>
      </c>
      <c r="BO1200" s="4">
        <v>715284</v>
      </c>
      <c r="BP1200" s="4">
        <v>86406.30720000001</v>
      </c>
      <c r="BQ1200" s="3">
        <v>0.12080000000000002</v>
      </c>
      <c r="BR1200" s="7">
        <v>952.18849840255598</v>
      </c>
      <c r="BS1200" s="4">
        <v>115.02437060702877</v>
      </c>
      <c r="BT1200">
        <v>751.19999999999993</v>
      </c>
      <c r="BU1200" t="s">
        <v>44</v>
      </c>
      <c r="BV1200" t="s">
        <v>72</v>
      </c>
      <c r="BW1200" t="s">
        <v>71</v>
      </c>
      <c r="BX1200" s="2">
        <v>41341</v>
      </c>
      <c r="BY1200" s="2">
        <v>44337</v>
      </c>
      <c r="BZ1200" t="s">
        <v>18</v>
      </c>
      <c r="CA1200" t="s">
        <v>123</v>
      </c>
      <c r="CB1200" s="5" t="s">
        <v>123</v>
      </c>
      <c r="CC1200" s="6" t="s">
        <v>9</v>
      </c>
      <c r="CD1200">
        <f t="shared" si="18"/>
        <v>8.1999999999999993</v>
      </c>
    </row>
    <row r="1201" spans="63:82">
      <c r="BK1201" s="1">
        <v>42401</v>
      </c>
      <c r="BL1201" t="s">
        <v>227</v>
      </c>
      <c r="BM1201">
        <v>4</v>
      </c>
      <c r="BN1201" t="s">
        <v>298</v>
      </c>
      <c r="BO1201" s="4">
        <v>1251860.3999999999</v>
      </c>
      <c r="BP1201" s="4">
        <v>43439.55588</v>
      </c>
      <c r="BQ1201" s="3">
        <v>3.4700000000000002E-2</v>
      </c>
      <c r="BR1201" s="7">
        <v>2448.8661971830984</v>
      </c>
      <c r="BS1201" s="4">
        <v>84.975657042253516</v>
      </c>
      <c r="BT1201">
        <v>511.2</v>
      </c>
      <c r="BU1201" t="s">
        <v>44</v>
      </c>
      <c r="BV1201" t="s">
        <v>72</v>
      </c>
      <c r="BW1201" t="s">
        <v>71</v>
      </c>
      <c r="BX1201" s="2">
        <v>41256</v>
      </c>
      <c r="BY1201" s="2">
        <v>44325</v>
      </c>
      <c r="BZ1201" t="s">
        <v>18</v>
      </c>
      <c r="CA1201" t="s">
        <v>37</v>
      </c>
      <c r="CB1201" s="5" t="s">
        <v>37</v>
      </c>
      <c r="CC1201" s="6" t="s">
        <v>9</v>
      </c>
      <c r="CD1201">
        <f t="shared" si="18"/>
        <v>8.4</v>
      </c>
    </row>
    <row r="1202" spans="63:82">
      <c r="BK1202" s="1">
        <v>42430</v>
      </c>
      <c r="BL1202" t="s">
        <v>227</v>
      </c>
      <c r="BM1202">
        <v>4</v>
      </c>
      <c r="BN1202" t="s">
        <v>346</v>
      </c>
      <c r="BO1202" s="4">
        <v>815268</v>
      </c>
      <c r="BP1202" s="4">
        <v>96772.311600000001</v>
      </c>
      <c r="BQ1202" s="3">
        <v>0.1187</v>
      </c>
      <c r="BR1202" s="7">
        <v>631.99069767441858</v>
      </c>
      <c r="BS1202" s="4">
        <v>75.017295813953496</v>
      </c>
      <c r="BT1202">
        <v>1290</v>
      </c>
      <c r="BU1202" t="s">
        <v>44</v>
      </c>
      <c r="BV1202" t="s">
        <v>72</v>
      </c>
      <c r="BW1202" t="s">
        <v>71</v>
      </c>
      <c r="BX1202" s="2">
        <v>41808</v>
      </c>
      <c r="BY1202" s="2">
        <v>44729</v>
      </c>
      <c r="BZ1202" t="s">
        <v>24</v>
      </c>
      <c r="CA1202" t="s">
        <v>208</v>
      </c>
      <c r="CB1202" s="5" t="s">
        <v>208</v>
      </c>
      <c r="CC1202" s="6" t="s">
        <v>9</v>
      </c>
      <c r="CD1202">
        <f t="shared" si="18"/>
        <v>8</v>
      </c>
    </row>
    <row r="1203" spans="63:82">
      <c r="BK1203" s="1">
        <v>42430</v>
      </c>
      <c r="BL1203" t="s">
        <v>227</v>
      </c>
      <c r="BM1203">
        <v>4</v>
      </c>
      <c r="BN1203" t="s">
        <v>245</v>
      </c>
      <c r="BO1203" s="4">
        <v>84379.199999999997</v>
      </c>
      <c r="BP1203" s="4">
        <v>63588.165119999998</v>
      </c>
      <c r="BQ1203" s="3">
        <v>0.75360000000000005</v>
      </c>
      <c r="BR1203" s="7">
        <v>92.887714663143996</v>
      </c>
      <c r="BS1203" s="4">
        <v>70.000181770145304</v>
      </c>
      <c r="BT1203">
        <v>908.4</v>
      </c>
      <c r="BU1203" t="s">
        <v>151</v>
      </c>
      <c r="BV1203" t="s">
        <v>154</v>
      </c>
      <c r="BW1203" t="s">
        <v>246</v>
      </c>
      <c r="BX1203" s="2">
        <v>41286</v>
      </c>
      <c r="BY1203" s="2">
        <v>44357</v>
      </c>
      <c r="BZ1203" t="s">
        <v>14</v>
      </c>
      <c r="CA1203">
        <v>0</v>
      </c>
      <c r="CB1203" s="5">
        <v>0</v>
      </c>
      <c r="CC1203" s="6" t="s">
        <v>9</v>
      </c>
      <c r="CD1203">
        <f t="shared" si="18"/>
        <v>8.4</v>
      </c>
    </row>
    <row r="1204" spans="63:82">
      <c r="BK1204" s="1">
        <v>42430</v>
      </c>
      <c r="BL1204" t="s">
        <v>227</v>
      </c>
      <c r="BM1204">
        <v>4</v>
      </c>
      <c r="BN1204" t="s">
        <v>229</v>
      </c>
      <c r="BO1204" s="4">
        <v>151116</v>
      </c>
      <c r="BP1204" s="4">
        <v>59977.940399999992</v>
      </c>
      <c r="BQ1204" s="3">
        <v>0.39689999999999998</v>
      </c>
      <c r="BR1204" s="7">
        <v>176.37254901960785</v>
      </c>
      <c r="BS1204" s="4">
        <v>70.002264705882354</v>
      </c>
      <c r="BT1204">
        <v>856.8</v>
      </c>
      <c r="BU1204" t="s">
        <v>151</v>
      </c>
      <c r="BV1204" t="s">
        <v>230</v>
      </c>
      <c r="BW1204" t="s">
        <v>230</v>
      </c>
      <c r="BX1204" s="2">
        <v>41286</v>
      </c>
      <c r="BY1204" s="2">
        <v>44327</v>
      </c>
      <c r="BZ1204" t="s">
        <v>14</v>
      </c>
      <c r="CA1204">
        <v>0</v>
      </c>
      <c r="CB1204" s="5">
        <v>0</v>
      </c>
      <c r="CC1204" s="6" t="s">
        <v>9</v>
      </c>
      <c r="CD1204">
        <f t="shared" si="18"/>
        <v>8.3000000000000007</v>
      </c>
    </row>
    <row r="1205" spans="63:82">
      <c r="BK1205" s="1">
        <v>42430</v>
      </c>
      <c r="BL1205" t="s">
        <v>227</v>
      </c>
      <c r="BM1205">
        <v>4</v>
      </c>
      <c r="BN1205" t="s">
        <v>248</v>
      </c>
      <c r="BO1205" s="4">
        <v>943959.6</v>
      </c>
      <c r="BP1205" s="4">
        <v>86372.303400000004</v>
      </c>
      <c r="BQ1205" s="3">
        <v>9.1500000000000012E-2</v>
      </c>
      <c r="BR1205" s="7">
        <v>1256.6022364217254</v>
      </c>
      <c r="BS1205" s="4">
        <v>114.97910463258788</v>
      </c>
      <c r="BT1205">
        <v>751.19999999999993</v>
      </c>
      <c r="BU1205" t="s">
        <v>44</v>
      </c>
      <c r="BV1205" t="s">
        <v>72</v>
      </c>
      <c r="BW1205" t="s">
        <v>71</v>
      </c>
      <c r="BX1205" s="2">
        <v>41341</v>
      </c>
      <c r="BY1205" s="2">
        <v>44337</v>
      </c>
      <c r="BZ1205" t="s">
        <v>18</v>
      </c>
      <c r="CA1205" t="s">
        <v>123</v>
      </c>
      <c r="CB1205" s="5" t="s">
        <v>123</v>
      </c>
      <c r="CC1205" s="6" t="s">
        <v>9</v>
      </c>
      <c r="CD1205">
        <f t="shared" si="18"/>
        <v>8.1999999999999993</v>
      </c>
    </row>
    <row r="1206" spans="63:82">
      <c r="BK1206" s="1">
        <v>42430</v>
      </c>
      <c r="BL1206" t="s">
        <v>227</v>
      </c>
      <c r="BM1206">
        <v>4</v>
      </c>
      <c r="BN1206" t="s">
        <v>298</v>
      </c>
      <c r="BO1206" s="4">
        <v>1216945.2</v>
      </c>
      <c r="BP1206" s="4">
        <v>43444.943640000005</v>
      </c>
      <c r="BQ1206" s="3">
        <v>3.5700000000000003E-2</v>
      </c>
      <c r="BR1206" s="7">
        <v>2380.5657276995303</v>
      </c>
      <c r="BS1206" s="4">
        <v>84.986196478873254</v>
      </c>
      <c r="BT1206">
        <v>511.2</v>
      </c>
      <c r="BU1206" t="s">
        <v>44</v>
      </c>
      <c r="BV1206" t="s">
        <v>72</v>
      </c>
      <c r="BW1206" t="s">
        <v>71</v>
      </c>
      <c r="BX1206" s="2">
        <v>41256</v>
      </c>
      <c r="BY1206" s="2">
        <v>44325</v>
      </c>
      <c r="BZ1206" t="s">
        <v>18</v>
      </c>
      <c r="CA1206" t="s">
        <v>37</v>
      </c>
      <c r="CB1206" s="5" t="s">
        <v>37</v>
      </c>
      <c r="CC1206" s="6" t="s">
        <v>9</v>
      </c>
      <c r="CD1206">
        <f t="shared" si="18"/>
        <v>8.4</v>
      </c>
    </row>
    <row r="1207" spans="63:82">
      <c r="BK1207" s="1">
        <v>42461</v>
      </c>
      <c r="BL1207" t="s">
        <v>227</v>
      </c>
      <c r="BM1207">
        <v>4</v>
      </c>
      <c r="BN1207" t="s">
        <v>346</v>
      </c>
      <c r="BO1207" s="4">
        <v>741054</v>
      </c>
      <c r="BP1207" s="4">
        <v>96781.652399999992</v>
      </c>
      <c r="BQ1207" s="3">
        <v>0.13059999999999999</v>
      </c>
      <c r="BR1207" s="7">
        <v>574.46046511627912</v>
      </c>
      <c r="BS1207" s="4">
        <v>75.024536744186037</v>
      </c>
      <c r="BT1207">
        <v>1290</v>
      </c>
      <c r="BU1207" t="s">
        <v>44</v>
      </c>
      <c r="BV1207" t="s">
        <v>72</v>
      </c>
      <c r="BW1207" t="s">
        <v>71</v>
      </c>
      <c r="BX1207" s="2">
        <v>41808</v>
      </c>
      <c r="BY1207" s="2">
        <v>44729</v>
      </c>
      <c r="BZ1207" t="s">
        <v>24</v>
      </c>
      <c r="CA1207" t="s">
        <v>208</v>
      </c>
      <c r="CB1207" s="5" t="s">
        <v>208</v>
      </c>
      <c r="CC1207" s="6" t="s">
        <v>9</v>
      </c>
      <c r="CD1207">
        <f t="shared" si="18"/>
        <v>8</v>
      </c>
    </row>
    <row r="1208" spans="63:82">
      <c r="BK1208" s="1">
        <v>42461</v>
      </c>
      <c r="BL1208" t="s">
        <v>227</v>
      </c>
      <c r="BM1208">
        <v>4</v>
      </c>
      <c r="BN1208" t="s">
        <v>245</v>
      </c>
      <c r="BO1208" s="4">
        <v>53467.199999999997</v>
      </c>
      <c r="BP1208" s="4">
        <v>63588.540959999998</v>
      </c>
      <c r="BQ1208" s="3">
        <v>1.1893</v>
      </c>
      <c r="BR1208" s="7">
        <v>58.858652575957727</v>
      </c>
      <c r="BS1208" s="4">
        <v>70.000595508586528</v>
      </c>
      <c r="BT1208">
        <v>908.4</v>
      </c>
      <c r="BU1208" t="s">
        <v>151</v>
      </c>
      <c r="BV1208" t="s">
        <v>154</v>
      </c>
      <c r="BW1208" t="s">
        <v>246</v>
      </c>
      <c r="BX1208" s="2">
        <v>41286</v>
      </c>
      <c r="BY1208" s="2">
        <v>44357</v>
      </c>
      <c r="BZ1208" t="s">
        <v>14</v>
      </c>
      <c r="CA1208">
        <v>0</v>
      </c>
      <c r="CB1208" s="5">
        <v>0</v>
      </c>
      <c r="CC1208" s="6" t="s">
        <v>9</v>
      </c>
      <c r="CD1208">
        <f t="shared" si="18"/>
        <v>8.4</v>
      </c>
    </row>
    <row r="1209" spans="63:82">
      <c r="BK1209" s="1">
        <v>42461</v>
      </c>
      <c r="BL1209" t="s">
        <v>227</v>
      </c>
      <c r="BM1209">
        <v>4</v>
      </c>
      <c r="BN1209" t="s">
        <v>229</v>
      </c>
      <c r="BO1209" s="4">
        <v>63829.2</v>
      </c>
      <c r="BP1209" s="4">
        <v>59973.916320000004</v>
      </c>
      <c r="BQ1209" s="3">
        <v>0.9396000000000001</v>
      </c>
      <c r="BR1209" s="7">
        <v>74.497198879551817</v>
      </c>
      <c r="BS1209" s="4">
        <v>69.997568067226894</v>
      </c>
      <c r="BT1209">
        <v>856.8</v>
      </c>
      <c r="BU1209" t="s">
        <v>151</v>
      </c>
      <c r="BV1209" t="s">
        <v>230</v>
      </c>
      <c r="BW1209" t="s">
        <v>230</v>
      </c>
      <c r="BX1209" s="2">
        <v>41286</v>
      </c>
      <c r="BY1209" s="2">
        <v>44327</v>
      </c>
      <c r="BZ1209" t="s">
        <v>14</v>
      </c>
      <c r="CA1209">
        <v>0</v>
      </c>
      <c r="CB1209" s="5">
        <v>0</v>
      </c>
      <c r="CC1209" s="6" t="s">
        <v>9</v>
      </c>
      <c r="CD1209">
        <f t="shared" si="18"/>
        <v>8.3000000000000007</v>
      </c>
    </row>
    <row r="1210" spans="63:82">
      <c r="BK1210" s="1">
        <v>42461</v>
      </c>
      <c r="BL1210" t="s">
        <v>227</v>
      </c>
      <c r="BM1210">
        <v>4</v>
      </c>
      <c r="BN1210" t="s">
        <v>248</v>
      </c>
      <c r="BO1210" s="4">
        <v>888252</v>
      </c>
      <c r="BP1210" s="4">
        <v>86426.919600000008</v>
      </c>
      <c r="BQ1210" s="3">
        <v>9.7300000000000011E-2</v>
      </c>
      <c r="BR1210" s="7">
        <v>1182.4440894568691</v>
      </c>
      <c r="BS1210" s="4">
        <v>115.05180990415337</v>
      </c>
      <c r="BT1210">
        <v>751.19999999999993</v>
      </c>
      <c r="BU1210" t="s">
        <v>44</v>
      </c>
      <c r="BV1210" t="s">
        <v>72</v>
      </c>
      <c r="BW1210" t="s">
        <v>71</v>
      </c>
      <c r="BX1210" s="2">
        <v>41341</v>
      </c>
      <c r="BY1210" s="2">
        <v>44337</v>
      </c>
      <c r="BZ1210" t="s">
        <v>18</v>
      </c>
      <c r="CA1210" t="s">
        <v>123</v>
      </c>
      <c r="CB1210" s="5" t="s">
        <v>123</v>
      </c>
      <c r="CC1210" s="6" t="s">
        <v>9</v>
      </c>
      <c r="CD1210">
        <f t="shared" si="18"/>
        <v>8.1999999999999993</v>
      </c>
    </row>
    <row r="1211" spans="63:82">
      <c r="BK1211" s="1">
        <v>42461</v>
      </c>
      <c r="BL1211" t="s">
        <v>227</v>
      </c>
      <c r="BM1211">
        <v>4</v>
      </c>
      <c r="BN1211" t="s">
        <v>298</v>
      </c>
      <c r="BO1211" s="4">
        <v>1282150.8</v>
      </c>
      <c r="BP1211" s="4">
        <v>43464.912120000001</v>
      </c>
      <c r="BQ1211" s="3">
        <v>3.39E-2</v>
      </c>
      <c r="BR1211" s="7">
        <v>2508.1197183098593</v>
      </c>
      <c r="BS1211" s="4">
        <v>85.025258450704229</v>
      </c>
      <c r="BT1211">
        <v>511.2</v>
      </c>
      <c r="BU1211" t="s">
        <v>44</v>
      </c>
      <c r="BV1211" t="s">
        <v>72</v>
      </c>
      <c r="BW1211" t="s">
        <v>71</v>
      </c>
      <c r="BX1211" s="2">
        <v>41256</v>
      </c>
      <c r="BY1211" s="2">
        <v>44325</v>
      </c>
      <c r="BZ1211" t="s">
        <v>18</v>
      </c>
      <c r="CA1211" t="s">
        <v>37</v>
      </c>
      <c r="CB1211" s="5" t="s">
        <v>37</v>
      </c>
      <c r="CC1211" s="6" t="s">
        <v>9</v>
      </c>
      <c r="CD1211">
        <f t="shared" si="18"/>
        <v>8.4</v>
      </c>
    </row>
    <row r="1212" spans="63:82">
      <c r="BK1212" s="1">
        <v>42491</v>
      </c>
      <c r="BL1212" t="s">
        <v>227</v>
      </c>
      <c r="BM1212">
        <v>4</v>
      </c>
      <c r="BN1212" t="s">
        <v>346</v>
      </c>
      <c r="BO1212" s="4">
        <v>825883.2</v>
      </c>
      <c r="BP1212" s="4">
        <v>96710.922720000017</v>
      </c>
      <c r="BQ1212" s="3">
        <v>0.11710000000000002</v>
      </c>
      <c r="BR1212" s="7">
        <v>640.21953488372094</v>
      </c>
      <c r="BS1212" s="4">
        <v>74.969707534883739</v>
      </c>
      <c r="BT1212">
        <v>1290</v>
      </c>
      <c r="BU1212" t="s">
        <v>44</v>
      </c>
      <c r="BV1212" t="s">
        <v>72</v>
      </c>
      <c r="BW1212" t="s">
        <v>71</v>
      </c>
      <c r="BX1212" s="2">
        <v>41808</v>
      </c>
      <c r="BY1212" s="2">
        <v>44729</v>
      </c>
      <c r="BZ1212" t="s">
        <v>24</v>
      </c>
      <c r="CA1212" t="s">
        <v>208</v>
      </c>
      <c r="CB1212" s="5" t="s">
        <v>208</v>
      </c>
      <c r="CC1212" s="6" t="s">
        <v>9</v>
      </c>
      <c r="CD1212">
        <f t="shared" si="18"/>
        <v>8</v>
      </c>
    </row>
    <row r="1213" spans="63:82">
      <c r="BK1213" s="1">
        <v>42491</v>
      </c>
      <c r="BL1213" t="s">
        <v>227</v>
      </c>
      <c r="BM1213">
        <v>4</v>
      </c>
      <c r="BN1213" t="s">
        <v>245</v>
      </c>
      <c r="BO1213" s="4">
        <v>71497.2</v>
      </c>
      <c r="BP1213" s="4">
        <v>63589.609679999994</v>
      </c>
      <c r="BQ1213" s="3">
        <v>0.88939999999999997</v>
      </c>
      <c r="BR1213" s="7">
        <v>78.706737120211358</v>
      </c>
      <c r="BS1213" s="4">
        <v>70.00177199471598</v>
      </c>
      <c r="BT1213">
        <v>908.4</v>
      </c>
      <c r="BU1213" t="s">
        <v>151</v>
      </c>
      <c r="BV1213" t="s">
        <v>154</v>
      </c>
      <c r="BW1213" t="s">
        <v>246</v>
      </c>
      <c r="BX1213" s="2">
        <v>41286</v>
      </c>
      <c r="BY1213" s="2">
        <v>44357</v>
      </c>
      <c r="BZ1213" t="s">
        <v>14</v>
      </c>
      <c r="CA1213">
        <v>0</v>
      </c>
      <c r="CB1213" s="5">
        <v>0</v>
      </c>
      <c r="CC1213" s="6" t="s">
        <v>9</v>
      </c>
      <c r="CD1213">
        <f t="shared" si="18"/>
        <v>8.4</v>
      </c>
    </row>
    <row r="1214" spans="63:82">
      <c r="BK1214" s="1">
        <v>42491</v>
      </c>
      <c r="BL1214" t="s">
        <v>227</v>
      </c>
      <c r="BM1214">
        <v>4</v>
      </c>
      <c r="BN1214" t="s">
        <v>229</v>
      </c>
      <c r="BO1214" s="4">
        <v>71059.199999999997</v>
      </c>
      <c r="BP1214" s="4">
        <v>62738.167679999999</v>
      </c>
      <c r="BQ1214" s="3">
        <v>0.88290000000000002</v>
      </c>
      <c r="BR1214" s="7">
        <v>82.935574229691881</v>
      </c>
      <c r="BS1214" s="4">
        <v>73.223818487394965</v>
      </c>
      <c r="BT1214">
        <v>856.8</v>
      </c>
      <c r="BU1214" t="s">
        <v>151</v>
      </c>
      <c r="BV1214" t="s">
        <v>230</v>
      </c>
      <c r="BW1214" t="s">
        <v>230</v>
      </c>
      <c r="BX1214" s="2">
        <v>41286</v>
      </c>
      <c r="BY1214" s="2">
        <v>44327</v>
      </c>
      <c r="BZ1214" t="s">
        <v>14</v>
      </c>
      <c r="CA1214">
        <v>0</v>
      </c>
      <c r="CB1214" s="5">
        <v>0</v>
      </c>
      <c r="CC1214" s="6" t="s">
        <v>9</v>
      </c>
      <c r="CD1214">
        <f t="shared" si="18"/>
        <v>8.3000000000000007</v>
      </c>
    </row>
    <row r="1215" spans="63:82">
      <c r="BK1215" s="1">
        <v>42491</v>
      </c>
      <c r="BL1215" t="s">
        <v>227</v>
      </c>
      <c r="BM1215">
        <v>4</v>
      </c>
      <c r="BN1215" t="s">
        <v>248</v>
      </c>
      <c r="BO1215" s="4">
        <v>992272.79999999993</v>
      </c>
      <c r="BP1215" s="4">
        <v>87716.91551999998</v>
      </c>
      <c r="BQ1215" s="3">
        <v>8.8399999999999992E-2</v>
      </c>
      <c r="BR1215" s="7">
        <v>1320.9169329073484</v>
      </c>
      <c r="BS1215" s="4">
        <v>116.76905686900957</v>
      </c>
      <c r="BT1215">
        <v>751.19999999999993</v>
      </c>
      <c r="BU1215" t="s">
        <v>44</v>
      </c>
      <c r="BV1215" t="s">
        <v>72</v>
      </c>
      <c r="BW1215" t="s">
        <v>71</v>
      </c>
      <c r="BX1215" s="2">
        <v>41341</v>
      </c>
      <c r="BY1215" s="2">
        <v>44337</v>
      </c>
      <c r="BZ1215" t="s">
        <v>18</v>
      </c>
      <c r="CA1215" t="s">
        <v>499</v>
      </c>
      <c r="CB1215" s="5" t="s">
        <v>123</v>
      </c>
      <c r="CC1215" s="6" t="s">
        <v>123</v>
      </c>
      <c r="CD1215">
        <f t="shared" si="18"/>
        <v>8.1999999999999993</v>
      </c>
    </row>
    <row r="1216" spans="63:82">
      <c r="BK1216" s="1">
        <v>42491</v>
      </c>
      <c r="BL1216" t="s">
        <v>227</v>
      </c>
      <c r="BM1216">
        <v>4</v>
      </c>
      <c r="BN1216" t="s">
        <v>298</v>
      </c>
      <c r="BO1216" s="4">
        <v>1276600.8</v>
      </c>
      <c r="BP1216" s="4">
        <v>43404.427199999998</v>
      </c>
      <c r="BQ1216" s="3">
        <v>3.3999999999999996E-2</v>
      </c>
      <c r="BR1216" s="7">
        <v>2497.262910798122</v>
      </c>
      <c r="BS1216" s="4">
        <v>84.906938967136142</v>
      </c>
      <c r="BT1216">
        <v>511.2</v>
      </c>
      <c r="BU1216" t="s">
        <v>44</v>
      </c>
      <c r="BV1216" t="s">
        <v>72</v>
      </c>
      <c r="BW1216" t="s">
        <v>71</v>
      </c>
      <c r="BX1216" s="2">
        <v>41256</v>
      </c>
      <c r="BY1216" s="2">
        <v>44325</v>
      </c>
      <c r="BZ1216" t="s">
        <v>18</v>
      </c>
      <c r="CA1216" t="s">
        <v>15</v>
      </c>
      <c r="CB1216" s="5" t="s">
        <v>37</v>
      </c>
      <c r="CC1216" s="6" t="s">
        <v>37</v>
      </c>
      <c r="CD1216">
        <f t="shared" si="18"/>
        <v>8.4</v>
      </c>
    </row>
    <row r="1217" spans="63:82">
      <c r="BK1217" s="1">
        <v>42522</v>
      </c>
      <c r="BL1217" t="s">
        <v>227</v>
      </c>
      <c r="BM1217">
        <v>4</v>
      </c>
      <c r="BN1217" t="s">
        <v>229</v>
      </c>
      <c r="BO1217" s="4">
        <v>171826.8</v>
      </c>
      <c r="BP1217" s="4">
        <v>64263.2232</v>
      </c>
      <c r="BQ1217" s="3">
        <v>0.37400000000000005</v>
      </c>
      <c r="BR1217" s="7">
        <v>200.54481792717087</v>
      </c>
      <c r="BS1217" s="4">
        <v>75.003761904761916</v>
      </c>
      <c r="BT1217">
        <v>856.8</v>
      </c>
      <c r="BU1217" t="s">
        <v>151</v>
      </c>
      <c r="BV1217" t="s">
        <v>230</v>
      </c>
      <c r="BW1217" t="s">
        <v>230</v>
      </c>
      <c r="BX1217" s="2">
        <v>41286</v>
      </c>
      <c r="BY1217" s="2">
        <v>44327</v>
      </c>
      <c r="BZ1217" t="s">
        <v>14</v>
      </c>
      <c r="CA1217">
        <v>0</v>
      </c>
      <c r="CB1217" s="5">
        <v>0</v>
      </c>
      <c r="CC1217" s="6" t="s">
        <v>9</v>
      </c>
      <c r="CD1217">
        <f t="shared" si="18"/>
        <v>8.3000000000000007</v>
      </c>
    </row>
    <row r="1218" spans="63:82">
      <c r="BK1218" s="1">
        <v>42522</v>
      </c>
      <c r="BL1218" t="s">
        <v>227</v>
      </c>
      <c r="BM1218">
        <v>4</v>
      </c>
      <c r="BN1218" t="s">
        <v>245</v>
      </c>
      <c r="BO1218" s="4">
        <v>77880</v>
      </c>
      <c r="BP1218" s="4">
        <v>66618.552000000011</v>
      </c>
      <c r="BQ1218" s="3">
        <v>0.85540000000000016</v>
      </c>
      <c r="BR1218" s="7">
        <v>85.733157199471606</v>
      </c>
      <c r="BS1218" s="4">
        <v>73.336142668428025</v>
      </c>
      <c r="BT1218">
        <v>908.4</v>
      </c>
      <c r="BU1218" t="s">
        <v>151</v>
      </c>
      <c r="BV1218" t="s">
        <v>154</v>
      </c>
      <c r="BW1218" t="s">
        <v>246</v>
      </c>
      <c r="BX1218" s="2">
        <v>41286</v>
      </c>
      <c r="BY1218" s="2">
        <v>44357</v>
      </c>
      <c r="BZ1218" t="s">
        <v>14</v>
      </c>
      <c r="CA1218">
        <v>0</v>
      </c>
      <c r="CB1218" s="5">
        <v>0</v>
      </c>
      <c r="CC1218" s="6" t="s">
        <v>9</v>
      </c>
      <c r="CD1218">
        <f t="shared" si="18"/>
        <v>8.4</v>
      </c>
    </row>
    <row r="1219" spans="63:82">
      <c r="BK1219" s="1">
        <v>42522</v>
      </c>
      <c r="BL1219" t="s">
        <v>227</v>
      </c>
      <c r="BM1219">
        <v>4</v>
      </c>
      <c r="BN1219" t="s">
        <v>298</v>
      </c>
      <c r="BO1219" s="4">
        <v>1253240.3999999999</v>
      </c>
      <c r="BP1219" s="4">
        <v>43487.441879999998</v>
      </c>
      <c r="BQ1219" s="3">
        <v>3.4700000000000002E-2</v>
      </c>
      <c r="BR1219" s="7">
        <v>2451.5657276995303</v>
      </c>
      <c r="BS1219" s="4">
        <v>85.069330751173709</v>
      </c>
      <c r="BT1219">
        <v>511.2</v>
      </c>
      <c r="BU1219" t="s">
        <v>44</v>
      </c>
      <c r="BV1219" t="s">
        <v>72</v>
      </c>
      <c r="BW1219" t="s">
        <v>71</v>
      </c>
      <c r="BX1219" s="2">
        <v>41256</v>
      </c>
      <c r="BY1219" s="2">
        <v>44325</v>
      </c>
      <c r="BZ1219" t="s">
        <v>18</v>
      </c>
      <c r="CA1219">
        <v>0</v>
      </c>
      <c r="CB1219" s="5">
        <v>0</v>
      </c>
      <c r="CC1219" s="6" t="s">
        <v>9</v>
      </c>
      <c r="CD1219">
        <f t="shared" si="18"/>
        <v>8.4</v>
      </c>
    </row>
    <row r="1220" spans="63:82">
      <c r="BK1220" s="1">
        <v>42522</v>
      </c>
      <c r="BL1220" t="s">
        <v>227</v>
      </c>
      <c r="BM1220">
        <v>4</v>
      </c>
      <c r="BN1220" t="s">
        <v>248</v>
      </c>
      <c r="BO1220" s="4">
        <v>917026.79999999993</v>
      </c>
      <c r="BP1220" s="4">
        <v>86383.924560000014</v>
      </c>
      <c r="BQ1220" s="3">
        <v>9.420000000000002E-2</v>
      </c>
      <c r="BR1220" s="7">
        <v>1220.7492012779553</v>
      </c>
      <c r="BS1220" s="4">
        <v>114.99457476038341</v>
      </c>
      <c r="BT1220">
        <v>751.19999999999993</v>
      </c>
      <c r="BU1220" t="s">
        <v>44</v>
      </c>
      <c r="BV1220" t="s">
        <v>72</v>
      </c>
      <c r="BW1220" t="s">
        <v>71</v>
      </c>
      <c r="BX1220" s="2">
        <v>41341</v>
      </c>
      <c r="BY1220" s="2">
        <v>44337</v>
      </c>
      <c r="BZ1220" t="s">
        <v>18</v>
      </c>
      <c r="CA1220">
        <v>0.09</v>
      </c>
      <c r="CB1220" s="5">
        <v>0.09</v>
      </c>
      <c r="CC1220" s="6" t="s">
        <v>9</v>
      </c>
      <c r="CD1220">
        <f t="shared" si="18"/>
        <v>8.1999999999999993</v>
      </c>
    </row>
    <row r="1221" spans="63:82">
      <c r="BK1221" s="1">
        <v>42522</v>
      </c>
      <c r="BL1221" t="s">
        <v>227</v>
      </c>
      <c r="BM1221">
        <v>4</v>
      </c>
      <c r="BN1221" t="s">
        <v>346</v>
      </c>
      <c r="BO1221" s="4">
        <v>843230.4</v>
      </c>
      <c r="BP1221" s="4">
        <v>101946.55535999998</v>
      </c>
      <c r="BQ1221" s="3">
        <v>0.12089999999999998</v>
      </c>
      <c r="BR1221" s="7">
        <v>653.66697674418606</v>
      </c>
      <c r="BS1221" s="4">
        <v>79.028337488372074</v>
      </c>
      <c r="BT1221">
        <v>1290</v>
      </c>
      <c r="BU1221" t="s">
        <v>44</v>
      </c>
      <c r="BV1221" t="s">
        <v>72</v>
      </c>
      <c r="BW1221" t="s">
        <v>71</v>
      </c>
      <c r="BX1221" s="2">
        <v>41808</v>
      </c>
      <c r="BY1221" s="2">
        <v>44729</v>
      </c>
      <c r="BZ1221" t="s">
        <v>24</v>
      </c>
      <c r="CA1221">
        <v>0.05</v>
      </c>
      <c r="CB1221" s="5">
        <v>0.05</v>
      </c>
      <c r="CC1221" s="6" t="s">
        <v>9</v>
      </c>
      <c r="CD1221">
        <f t="shared" si="18"/>
        <v>8</v>
      </c>
    </row>
    <row r="1222" spans="63:82">
      <c r="BK1222" s="1">
        <v>42552</v>
      </c>
      <c r="BL1222" t="s">
        <v>227</v>
      </c>
      <c r="BM1222">
        <v>4</v>
      </c>
      <c r="BN1222" t="s">
        <v>229</v>
      </c>
      <c r="BO1222" s="4">
        <v>82460.399999999994</v>
      </c>
      <c r="BP1222" s="4">
        <v>64261.389720000006</v>
      </c>
      <c r="BQ1222" s="3">
        <v>0.7793000000000001</v>
      </c>
      <c r="BR1222" s="7">
        <v>96.242296918767508</v>
      </c>
      <c r="BS1222" s="4">
        <v>75.001621988795534</v>
      </c>
      <c r="BT1222">
        <v>856.8</v>
      </c>
      <c r="BU1222" t="s">
        <v>151</v>
      </c>
      <c r="BV1222" t="s">
        <v>230</v>
      </c>
      <c r="BW1222" t="s">
        <v>230</v>
      </c>
      <c r="BX1222" s="2">
        <v>41286</v>
      </c>
      <c r="BY1222" s="2">
        <v>44327</v>
      </c>
      <c r="BZ1222" t="s">
        <v>14</v>
      </c>
      <c r="CA1222">
        <v>0</v>
      </c>
      <c r="CB1222" s="5">
        <v>0</v>
      </c>
      <c r="CC1222" s="6" t="s">
        <v>9</v>
      </c>
      <c r="CD1222">
        <f t="shared" si="18"/>
        <v>8.3000000000000007</v>
      </c>
    </row>
    <row r="1223" spans="63:82">
      <c r="BK1223" s="1">
        <v>42552</v>
      </c>
      <c r="BL1223" t="s">
        <v>227</v>
      </c>
      <c r="BM1223">
        <v>4</v>
      </c>
      <c r="BN1223" t="s">
        <v>245</v>
      </c>
      <c r="BO1223" s="4">
        <v>292388.39999999997</v>
      </c>
      <c r="BP1223" s="4">
        <v>68126.497199999998</v>
      </c>
      <c r="BQ1223" s="3">
        <v>0.23300000000000001</v>
      </c>
      <c r="BR1223" s="7">
        <v>321.87186261558782</v>
      </c>
      <c r="BS1223" s="4">
        <v>74.996143989431971</v>
      </c>
      <c r="BT1223">
        <v>908.4</v>
      </c>
      <c r="BU1223" t="s">
        <v>151</v>
      </c>
      <c r="BV1223" t="s">
        <v>154</v>
      </c>
      <c r="BW1223" t="s">
        <v>246</v>
      </c>
      <c r="BX1223" s="2">
        <v>41286</v>
      </c>
      <c r="BY1223" s="2">
        <v>44357</v>
      </c>
      <c r="BZ1223" t="s">
        <v>14</v>
      </c>
      <c r="CA1223">
        <v>0</v>
      </c>
      <c r="CB1223" s="5">
        <v>0</v>
      </c>
      <c r="CC1223" s="6" t="s">
        <v>9</v>
      </c>
      <c r="CD1223">
        <f t="shared" si="18"/>
        <v>8.4</v>
      </c>
    </row>
    <row r="1224" spans="63:82">
      <c r="BK1224" s="1">
        <v>42552</v>
      </c>
      <c r="BL1224" t="s">
        <v>227</v>
      </c>
      <c r="BM1224">
        <v>4</v>
      </c>
      <c r="BN1224" t="s">
        <v>298</v>
      </c>
      <c r="BO1224" s="4">
        <v>1325811.5999999999</v>
      </c>
      <c r="BP1224" s="4">
        <v>43486.620480000005</v>
      </c>
      <c r="BQ1224" s="3">
        <v>3.280000000000001E-2</v>
      </c>
      <c r="BR1224" s="7">
        <v>2593.5281690140841</v>
      </c>
      <c r="BS1224" s="4">
        <v>85.067723943661989</v>
      </c>
      <c r="BT1224">
        <v>511.2</v>
      </c>
      <c r="BU1224" t="s">
        <v>44</v>
      </c>
      <c r="BV1224" t="s">
        <v>72</v>
      </c>
      <c r="BW1224" t="s">
        <v>71</v>
      </c>
      <c r="BX1224" s="2">
        <v>41256</v>
      </c>
      <c r="BY1224" s="2">
        <v>44325</v>
      </c>
      <c r="BZ1224" t="s">
        <v>18</v>
      </c>
      <c r="CA1224" t="s">
        <v>37</v>
      </c>
      <c r="CB1224" s="5" t="s">
        <v>37</v>
      </c>
      <c r="CC1224" s="6" t="s">
        <v>9</v>
      </c>
      <c r="CD1224">
        <f t="shared" si="18"/>
        <v>8.4</v>
      </c>
    </row>
    <row r="1225" spans="63:82">
      <c r="BK1225" s="1">
        <v>42552</v>
      </c>
      <c r="BL1225" t="s">
        <v>227</v>
      </c>
      <c r="BM1225">
        <v>4</v>
      </c>
      <c r="BN1225" t="s">
        <v>248</v>
      </c>
      <c r="BO1225" s="4">
        <v>907251.6</v>
      </c>
      <c r="BP1225" s="4">
        <v>86370.352319999991</v>
      </c>
      <c r="BQ1225" s="3">
        <v>9.5199999999999993E-2</v>
      </c>
      <c r="BR1225" s="7">
        <v>1207.7364217252398</v>
      </c>
      <c r="BS1225" s="4">
        <v>114.97650734824281</v>
      </c>
      <c r="BT1225">
        <v>751.19999999999993</v>
      </c>
      <c r="BU1225" t="s">
        <v>44</v>
      </c>
      <c r="BV1225" t="s">
        <v>72</v>
      </c>
      <c r="BW1225" t="s">
        <v>71</v>
      </c>
      <c r="BX1225" s="2">
        <v>41341</v>
      </c>
      <c r="BY1225" s="2">
        <v>44337</v>
      </c>
      <c r="BZ1225" t="s">
        <v>18</v>
      </c>
      <c r="CA1225" t="s">
        <v>123</v>
      </c>
      <c r="CB1225" s="5" t="s">
        <v>123</v>
      </c>
      <c r="CC1225" s="6" t="s">
        <v>9</v>
      </c>
      <c r="CD1225">
        <f t="shared" si="18"/>
        <v>8.1999999999999993</v>
      </c>
    </row>
    <row r="1226" spans="63:82">
      <c r="BK1226" s="1">
        <v>42552</v>
      </c>
      <c r="BL1226" t="s">
        <v>227</v>
      </c>
      <c r="BM1226">
        <v>4</v>
      </c>
      <c r="BN1226" t="s">
        <v>346</v>
      </c>
      <c r="BO1226" s="4">
        <v>995406</v>
      </c>
      <c r="BP1226" s="4">
        <v>101929.5744</v>
      </c>
      <c r="BQ1226" s="3">
        <v>0.10239999999999999</v>
      </c>
      <c r="BR1226" s="7">
        <v>771.63255813953492</v>
      </c>
      <c r="BS1226" s="4">
        <v>79.015173953488372</v>
      </c>
      <c r="BT1226">
        <v>1290</v>
      </c>
      <c r="BU1226" t="s">
        <v>44</v>
      </c>
      <c r="BV1226" t="s">
        <v>72</v>
      </c>
      <c r="BW1226" t="s">
        <v>71</v>
      </c>
      <c r="BX1226" s="2">
        <v>41808</v>
      </c>
      <c r="BY1226" s="2">
        <v>44729</v>
      </c>
      <c r="BZ1226" t="s">
        <v>24</v>
      </c>
      <c r="CA1226" t="s">
        <v>208</v>
      </c>
      <c r="CB1226" s="5" t="s">
        <v>208</v>
      </c>
      <c r="CC1226" s="6" t="s">
        <v>9</v>
      </c>
      <c r="CD1226">
        <f t="shared" si="18"/>
        <v>8</v>
      </c>
    </row>
    <row r="1227" spans="63:82">
      <c r="BK1227" s="1">
        <v>42583</v>
      </c>
      <c r="BL1227" t="s">
        <v>227</v>
      </c>
      <c r="BM1227">
        <v>4</v>
      </c>
      <c r="BN1227" t="s">
        <v>229</v>
      </c>
      <c r="BO1227" s="4">
        <v>61659.6</v>
      </c>
      <c r="BP1227" s="4">
        <v>64261.635119999999</v>
      </c>
      <c r="BQ1227" s="3">
        <v>1.0422</v>
      </c>
      <c r="BR1227" s="7">
        <v>71.964985994397765</v>
      </c>
      <c r="BS1227" s="4">
        <v>75.001908403361341</v>
      </c>
      <c r="BT1227">
        <v>856.8</v>
      </c>
      <c r="BU1227" t="s">
        <v>151</v>
      </c>
      <c r="BV1227" t="s">
        <v>230</v>
      </c>
      <c r="BW1227" t="s">
        <v>230</v>
      </c>
      <c r="BX1227" s="2">
        <v>41286</v>
      </c>
      <c r="BY1227" s="2">
        <v>44327</v>
      </c>
      <c r="BZ1227" t="s">
        <v>14</v>
      </c>
      <c r="CA1227">
        <v>0</v>
      </c>
      <c r="CB1227" s="5">
        <v>0</v>
      </c>
      <c r="CC1227" s="6" t="s">
        <v>9</v>
      </c>
      <c r="CD1227">
        <f t="shared" si="18"/>
        <v>8.3000000000000007</v>
      </c>
    </row>
    <row r="1228" spans="63:82">
      <c r="BK1228" s="1">
        <v>42583</v>
      </c>
      <c r="BL1228" t="s">
        <v>227</v>
      </c>
      <c r="BM1228">
        <v>4</v>
      </c>
      <c r="BN1228" t="s">
        <v>245</v>
      </c>
      <c r="BO1228" s="4">
        <v>271783.2</v>
      </c>
      <c r="BP1228" s="4">
        <v>68136.048239999989</v>
      </c>
      <c r="BQ1228" s="3">
        <v>0.25069999999999992</v>
      </c>
      <c r="BR1228" s="7">
        <v>299.18890356671074</v>
      </c>
      <c r="BS1228" s="4">
        <v>75.006658124174365</v>
      </c>
      <c r="BT1228">
        <v>908.4</v>
      </c>
      <c r="BU1228" t="s">
        <v>151</v>
      </c>
      <c r="BV1228" t="s">
        <v>154</v>
      </c>
      <c r="BW1228" t="s">
        <v>246</v>
      </c>
      <c r="BX1228" s="2">
        <v>41286</v>
      </c>
      <c r="BY1228" s="2">
        <v>44357</v>
      </c>
      <c r="BZ1228" t="s">
        <v>14</v>
      </c>
      <c r="CA1228">
        <v>0</v>
      </c>
      <c r="CB1228" s="5">
        <v>0</v>
      </c>
      <c r="CC1228" s="6" t="s">
        <v>9</v>
      </c>
      <c r="CD1228">
        <f t="shared" si="18"/>
        <v>8.4</v>
      </c>
    </row>
    <row r="1229" spans="63:82">
      <c r="BK1229" s="1">
        <v>42583</v>
      </c>
      <c r="BL1229" t="s">
        <v>227</v>
      </c>
      <c r="BM1229">
        <v>4</v>
      </c>
      <c r="BN1229" t="s">
        <v>298</v>
      </c>
      <c r="BO1229" s="4">
        <v>1169367.5999999999</v>
      </c>
      <c r="BP1229" s="4">
        <v>43500.474720000006</v>
      </c>
      <c r="BQ1229" s="3">
        <v>3.7200000000000011E-2</v>
      </c>
      <c r="BR1229" s="7">
        <v>2287.4953051643192</v>
      </c>
      <c r="BS1229" s="4">
        <v>85.094825352112693</v>
      </c>
      <c r="BT1229">
        <v>511.2</v>
      </c>
      <c r="BU1229" t="s">
        <v>44</v>
      </c>
      <c r="BV1229" t="s">
        <v>72</v>
      </c>
      <c r="BW1229" t="s">
        <v>71</v>
      </c>
      <c r="BX1229" s="2">
        <v>41256</v>
      </c>
      <c r="BY1229" s="2">
        <v>44325</v>
      </c>
      <c r="BZ1229" t="s">
        <v>18</v>
      </c>
      <c r="CA1229" t="s">
        <v>37</v>
      </c>
      <c r="CB1229" s="5" t="s">
        <v>37</v>
      </c>
      <c r="CC1229" s="6" t="s">
        <v>9</v>
      </c>
      <c r="CD1229">
        <f t="shared" si="18"/>
        <v>8.4</v>
      </c>
    </row>
    <row r="1230" spans="63:82">
      <c r="BK1230" s="1">
        <v>42583</v>
      </c>
      <c r="BL1230" t="s">
        <v>227</v>
      </c>
      <c r="BM1230">
        <v>4</v>
      </c>
      <c r="BN1230" t="s">
        <v>248</v>
      </c>
      <c r="BO1230" s="4">
        <v>777891.6</v>
      </c>
      <c r="BP1230" s="4">
        <v>86423.756759999989</v>
      </c>
      <c r="BQ1230" s="3">
        <v>0.11109999999999999</v>
      </c>
      <c r="BR1230" s="7">
        <v>1035.5319488817893</v>
      </c>
      <c r="BS1230" s="4">
        <v>115.04759952076677</v>
      </c>
      <c r="BT1230">
        <v>751.19999999999993</v>
      </c>
      <c r="BU1230" t="s">
        <v>44</v>
      </c>
      <c r="BV1230" t="s">
        <v>72</v>
      </c>
      <c r="BW1230" t="s">
        <v>71</v>
      </c>
      <c r="BX1230" s="2">
        <v>41341</v>
      </c>
      <c r="BY1230" s="2">
        <v>44337</v>
      </c>
      <c r="BZ1230" t="s">
        <v>18</v>
      </c>
      <c r="CA1230" t="s">
        <v>123</v>
      </c>
      <c r="CB1230" s="5" t="s">
        <v>123</v>
      </c>
      <c r="CC1230" s="6" t="s">
        <v>9</v>
      </c>
      <c r="CD1230">
        <f t="shared" si="18"/>
        <v>8.1999999999999993</v>
      </c>
    </row>
    <row r="1231" spans="63:82">
      <c r="BK1231" s="1">
        <v>42583</v>
      </c>
      <c r="BL1231" t="s">
        <v>227</v>
      </c>
      <c r="BM1231">
        <v>4</v>
      </c>
      <c r="BN1231" t="s">
        <v>346</v>
      </c>
      <c r="BO1231" s="4">
        <v>1026379.2</v>
      </c>
      <c r="BP1231" s="4">
        <v>102022.09247999999</v>
      </c>
      <c r="BQ1231" s="3">
        <v>9.9400000000000002E-2</v>
      </c>
      <c r="BR1231" s="7">
        <v>795.6427906976744</v>
      </c>
      <c r="BS1231" s="4">
        <v>79.086893395348838</v>
      </c>
      <c r="BT1231">
        <v>1290</v>
      </c>
      <c r="BU1231" t="s">
        <v>44</v>
      </c>
      <c r="BV1231" t="s">
        <v>72</v>
      </c>
      <c r="BW1231" t="s">
        <v>71</v>
      </c>
      <c r="BX1231" s="2">
        <v>41808</v>
      </c>
      <c r="BY1231" s="2">
        <v>44729</v>
      </c>
      <c r="BZ1231" t="s">
        <v>24</v>
      </c>
      <c r="CA1231" t="s">
        <v>208</v>
      </c>
      <c r="CB1231" s="5" t="s">
        <v>208</v>
      </c>
      <c r="CC1231" s="6" t="s">
        <v>9</v>
      </c>
      <c r="CD1231">
        <f t="shared" si="18"/>
        <v>8</v>
      </c>
    </row>
    <row r="1232" spans="63:82">
      <c r="BK1232" s="1">
        <v>42614</v>
      </c>
      <c r="BL1232" t="s">
        <v>227</v>
      </c>
      <c r="BM1232">
        <v>4</v>
      </c>
      <c r="BN1232" t="s">
        <v>229</v>
      </c>
      <c r="BO1232" s="4">
        <v>76376.399999999994</v>
      </c>
      <c r="BP1232" s="4">
        <v>64263.102959999997</v>
      </c>
      <c r="BQ1232" s="3">
        <v>0.84140000000000004</v>
      </c>
      <c r="BR1232" s="7">
        <v>89.141456582633054</v>
      </c>
      <c r="BS1232" s="4">
        <v>75.003621568627452</v>
      </c>
      <c r="BT1232">
        <v>856.8</v>
      </c>
      <c r="BU1232" t="s">
        <v>151</v>
      </c>
      <c r="BV1232" t="s">
        <v>230</v>
      </c>
      <c r="BW1232" t="s">
        <v>230</v>
      </c>
      <c r="BX1232" s="2">
        <v>41286</v>
      </c>
      <c r="BY1232" s="2">
        <v>44327</v>
      </c>
      <c r="BZ1232" t="s">
        <v>14</v>
      </c>
      <c r="CA1232">
        <v>0</v>
      </c>
      <c r="CB1232" s="5">
        <v>0</v>
      </c>
      <c r="CC1232" s="6" t="s">
        <v>9</v>
      </c>
      <c r="CD1232">
        <f t="shared" si="18"/>
        <v>8.3000000000000007</v>
      </c>
    </row>
    <row r="1233" spans="63:82">
      <c r="BK1233" s="1">
        <v>42614</v>
      </c>
      <c r="BL1233" t="s">
        <v>227</v>
      </c>
      <c r="BM1233">
        <v>4</v>
      </c>
      <c r="BN1233" t="s">
        <v>245</v>
      </c>
      <c r="BO1233" s="4">
        <v>225310.8</v>
      </c>
      <c r="BP1233" s="4">
        <v>68133.985920000006</v>
      </c>
      <c r="BQ1233" s="3">
        <v>0.30240000000000006</v>
      </c>
      <c r="BR1233" s="7">
        <v>248.03038309114928</v>
      </c>
      <c r="BS1233" s="4">
        <v>75.004387846763549</v>
      </c>
      <c r="BT1233">
        <v>908.4</v>
      </c>
      <c r="BU1233" t="s">
        <v>151</v>
      </c>
      <c r="BV1233" t="s">
        <v>154</v>
      </c>
      <c r="BW1233" t="s">
        <v>246</v>
      </c>
      <c r="BX1233" s="2">
        <v>41286</v>
      </c>
      <c r="BY1233" s="2">
        <v>44357</v>
      </c>
      <c r="BZ1233" t="s">
        <v>14</v>
      </c>
      <c r="CA1233">
        <v>0</v>
      </c>
      <c r="CB1233" s="5">
        <v>0</v>
      </c>
      <c r="CC1233" s="6" t="s">
        <v>9</v>
      </c>
      <c r="CD1233">
        <f t="shared" si="18"/>
        <v>8.4</v>
      </c>
    </row>
    <row r="1234" spans="63:82">
      <c r="BK1234" s="1">
        <v>42614</v>
      </c>
      <c r="BL1234" t="s">
        <v>227</v>
      </c>
      <c r="BM1234">
        <v>4</v>
      </c>
      <c r="BN1234" t="s">
        <v>298</v>
      </c>
      <c r="BO1234" s="4">
        <v>1134980.3999999999</v>
      </c>
      <c r="BP1234" s="4">
        <v>43469.749320000003</v>
      </c>
      <c r="BQ1234" s="3">
        <v>3.8300000000000008E-2</v>
      </c>
      <c r="BR1234" s="7">
        <v>2220.2276995305165</v>
      </c>
      <c r="BS1234" s="4">
        <v>85.034720892018782</v>
      </c>
      <c r="BT1234">
        <v>511.2</v>
      </c>
      <c r="BU1234" t="s">
        <v>44</v>
      </c>
      <c r="BV1234" t="s">
        <v>72</v>
      </c>
      <c r="BW1234" t="s">
        <v>71</v>
      </c>
      <c r="BX1234" s="2">
        <v>41256</v>
      </c>
      <c r="BY1234" s="2">
        <v>44325</v>
      </c>
      <c r="BZ1234" t="s">
        <v>18</v>
      </c>
      <c r="CA1234" t="s">
        <v>37</v>
      </c>
      <c r="CB1234" s="5" t="s">
        <v>37</v>
      </c>
      <c r="CC1234" s="6" t="s">
        <v>9</v>
      </c>
      <c r="CD1234">
        <f t="shared" ref="CD1234:CD1251" si="19">ROUND(INT(BY1234-BX1234)/365,1)</f>
        <v>8.4</v>
      </c>
    </row>
    <row r="1235" spans="63:82">
      <c r="BK1235" s="1">
        <v>42614</v>
      </c>
      <c r="BL1235" t="s">
        <v>227</v>
      </c>
      <c r="BM1235">
        <v>4</v>
      </c>
      <c r="BN1235" t="s">
        <v>248</v>
      </c>
      <c r="BO1235" s="4">
        <v>561727.19999999995</v>
      </c>
      <c r="BP1235" s="4">
        <v>86393.643360000016</v>
      </c>
      <c r="BQ1235" s="3">
        <v>0.15380000000000005</v>
      </c>
      <c r="BR1235" s="7">
        <v>747.77316293929709</v>
      </c>
      <c r="BS1235" s="4">
        <v>115.00751246006394</v>
      </c>
      <c r="BT1235">
        <v>751.19999999999993</v>
      </c>
      <c r="BU1235" t="s">
        <v>44</v>
      </c>
      <c r="BV1235" t="s">
        <v>72</v>
      </c>
      <c r="BW1235" t="s">
        <v>71</v>
      </c>
      <c r="BX1235" s="2">
        <v>41341</v>
      </c>
      <c r="BY1235" s="2">
        <v>44337</v>
      </c>
      <c r="BZ1235" t="s">
        <v>18</v>
      </c>
      <c r="CA1235" t="s">
        <v>123</v>
      </c>
      <c r="CB1235" s="5" t="s">
        <v>123</v>
      </c>
      <c r="CC1235" s="6" t="s">
        <v>9</v>
      </c>
      <c r="CD1235">
        <f t="shared" si="19"/>
        <v>8.1999999999999993</v>
      </c>
    </row>
    <row r="1236" spans="63:82">
      <c r="BK1236" s="1">
        <v>42614</v>
      </c>
      <c r="BL1236" t="s">
        <v>227</v>
      </c>
      <c r="BM1236">
        <v>4</v>
      </c>
      <c r="BN1236" t="s">
        <v>346</v>
      </c>
      <c r="BO1236" s="4">
        <v>957831.6</v>
      </c>
      <c r="BP1236" s="4">
        <v>105361.476</v>
      </c>
      <c r="BQ1236" s="3">
        <v>0.11</v>
      </c>
      <c r="BR1236" s="7">
        <v>742.50511627906974</v>
      </c>
      <c r="BS1236" s="4">
        <v>81.675562790697668</v>
      </c>
      <c r="BT1236">
        <v>1290</v>
      </c>
      <c r="BU1236" t="s">
        <v>44</v>
      </c>
      <c r="BV1236" t="s">
        <v>72</v>
      </c>
      <c r="BW1236" t="s">
        <v>71</v>
      </c>
      <c r="BX1236" s="2">
        <v>41808</v>
      </c>
      <c r="BY1236" s="2">
        <v>44729</v>
      </c>
      <c r="BZ1236" t="s">
        <v>24</v>
      </c>
      <c r="CA1236" t="s">
        <v>541</v>
      </c>
      <c r="CB1236" s="5" t="s">
        <v>208</v>
      </c>
      <c r="CC1236" s="6" t="s">
        <v>35</v>
      </c>
      <c r="CD1236">
        <f t="shared" si="19"/>
        <v>8</v>
      </c>
    </row>
    <row r="1237" spans="63:82">
      <c r="BK1237" s="1">
        <v>42644</v>
      </c>
      <c r="BL1237" t="s">
        <v>227</v>
      </c>
      <c r="BM1237">
        <v>4</v>
      </c>
      <c r="BN1237" t="s">
        <v>298</v>
      </c>
      <c r="BO1237" s="4">
        <v>1386561.5999999999</v>
      </c>
      <c r="BP1237" s="4">
        <v>43399.378079999995</v>
      </c>
      <c r="BQ1237" s="3">
        <v>3.1300000000000001E-2</v>
      </c>
      <c r="BR1237" s="7">
        <v>2712.3661971830984</v>
      </c>
      <c r="BS1237" s="4">
        <v>84.897061971830979</v>
      </c>
      <c r="BT1237">
        <v>511.2</v>
      </c>
      <c r="BU1237" t="s">
        <v>44</v>
      </c>
      <c r="BV1237" t="s">
        <v>72</v>
      </c>
      <c r="BW1237" t="s">
        <v>71</v>
      </c>
      <c r="BX1237" s="2">
        <v>41256</v>
      </c>
      <c r="BY1237" s="2">
        <v>44325</v>
      </c>
      <c r="BZ1237" t="s">
        <v>18</v>
      </c>
      <c r="CA1237" t="s">
        <v>37</v>
      </c>
      <c r="CB1237" s="5" t="s">
        <v>37</v>
      </c>
      <c r="CC1237" s="6" t="s">
        <v>9</v>
      </c>
      <c r="CD1237">
        <f t="shared" si="19"/>
        <v>8.4</v>
      </c>
    </row>
    <row r="1238" spans="63:82">
      <c r="BK1238" s="1">
        <v>42644</v>
      </c>
      <c r="BL1238" t="s">
        <v>227</v>
      </c>
      <c r="BM1238">
        <v>4</v>
      </c>
      <c r="BN1238" t="s">
        <v>248</v>
      </c>
      <c r="BO1238" s="4">
        <v>903514.79999999993</v>
      </c>
      <c r="BP1238" s="4">
        <v>86376.014880000002</v>
      </c>
      <c r="BQ1238" s="3">
        <v>9.5600000000000004E-2</v>
      </c>
      <c r="BR1238" s="7">
        <v>1202.7619808306708</v>
      </c>
      <c r="BS1238" s="4">
        <v>114.98404536741215</v>
      </c>
      <c r="BT1238">
        <v>751.19999999999993</v>
      </c>
      <c r="BU1238" t="s">
        <v>44</v>
      </c>
      <c r="BV1238" t="s">
        <v>72</v>
      </c>
      <c r="BW1238" t="s">
        <v>71</v>
      </c>
      <c r="BX1238" s="2">
        <v>41341</v>
      </c>
      <c r="BY1238" s="2">
        <v>44337</v>
      </c>
      <c r="BZ1238" t="s">
        <v>18</v>
      </c>
      <c r="CA1238" t="s">
        <v>123</v>
      </c>
      <c r="CB1238" s="5" t="s">
        <v>123</v>
      </c>
      <c r="CC1238" s="6" t="s">
        <v>9</v>
      </c>
      <c r="CD1238">
        <f t="shared" si="19"/>
        <v>8.1999999999999993</v>
      </c>
    </row>
    <row r="1239" spans="63:82">
      <c r="BK1239" s="1">
        <v>42644</v>
      </c>
      <c r="BL1239" t="s">
        <v>227</v>
      </c>
      <c r="BM1239">
        <v>4</v>
      </c>
      <c r="BN1239" t="s">
        <v>245</v>
      </c>
      <c r="BO1239" s="4">
        <v>241791.59999999998</v>
      </c>
      <c r="BP1239" s="4">
        <v>68136.872879999995</v>
      </c>
      <c r="BQ1239" s="3">
        <v>0.28179999999999999</v>
      </c>
      <c r="BR1239" s="7">
        <v>266.17305151915451</v>
      </c>
      <c r="BS1239" s="4">
        <v>75.007565918097754</v>
      </c>
      <c r="BT1239">
        <v>908.4</v>
      </c>
      <c r="BU1239" t="s">
        <v>151</v>
      </c>
      <c r="BV1239" t="s">
        <v>154</v>
      </c>
      <c r="BW1239" t="s">
        <v>246</v>
      </c>
      <c r="BX1239" s="2">
        <v>41286</v>
      </c>
      <c r="BY1239" s="2">
        <v>44357</v>
      </c>
      <c r="BZ1239" t="s">
        <v>14</v>
      </c>
      <c r="CA1239">
        <v>0</v>
      </c>
      <c r="CB1239" s="5">
        <v>0</v>
      </c>
      <c r="CC1239" s="6" t="s">
        <v>9</v>
      </c>
      <c r="CD1239">
        <f t="shared" si="19"/>
        <v>8.4</v>
      </c>
    </row>
    <row r="1240" spans="63:82">
      <c r="BK1240" s="1">
        <v>42644</v>
      </c>
      <c r="BL1240" t="s">
        <v>227</v>
      </c>
      <c r="BM1240">
        <v>4</v>
      </c>
      <c r="BN1240" t="s">
        <v>346</v>
      </c>
      <c r="BO1240" s="4">
        <v>1134360</v>
      </c>
      <c r="BP1240" s="4">
        <v>112528.51199999999</v>
      </c>
      <c r="BQ1240" s="3">
        <v>9.9199999999999983E-2</v>
      </c>
      <c r="BR1240" s="7">
        <v>879.34883720930236</v>
      </c>
      <c r="BS1240" s="4">
        <v>87.231404651162777</v>
      </c>
      <c r="BT1240">
        <v>1290</v>
      </c>
      <c r="BU1240" t="s">
        <v>44</v>
      </c>
      <c r="BV1240" t="s">
        <v>72</v>
      </c>
      <c r="BW1240" t="s">
        <v>71</v>
      </c>
      <c r="BX1240" s="2">
        <v>41808</v>
      </c>
      <c r="BY1240" s="2">
        <v>44729</v>
      </c>
      <c r="BZ1240" t="s">
        <v>24</v>
      </c>
      <c r="CA1240" t="s">
        <v>35</v>
      </c>
      <c r="CB1240" s="5" t="s">
        <v>35</v>
      </c>
      <c r="CC1240" s="6" t="s">
        <v>9</v>
      </c>
      <c r="CD1240">
        <f t="shared" si="19"/>
        <v>8</v>
      </c>
    </row>
    <row r="1241" spans="63:82">
      <c r="BK1241" s="1">
        <v>42644</v>
      </c>
      <c r="BL1241" t="s">
        <v>227</v>
      </c>
      <c r="BM1241">
        <v>4</v>
      </c>
      <c r="BN1241" t="s">
        <v>229</v>
      </c>
      <c r="BO1241" s="4">
        <v>347601.6</v>
      </c>
      <c r="BP1241" s="4">
        <v>64271.535839999997</v>
      </c>
      <c r="BQ1241" s="3">
        <v>0.18490000000000001</v>
      </c>
      <c r="BR1241" s="7">
        <v>405.69747899159665</v>
      </c>
      <c r="BS1241" s="4">
        <v>75.013463865546214</v>
      </c>
      <c r="BT1241">
        <v>856.8</v>
      </c>
      <c r="BU1241" t="s">
        <v>151</v>
      </c>
      <c r="BV1241" t="s">
        <v>230</v>
      </c>
      <c r="BW1241" t="s">
        <v>230</v>
      </c>
      <c r="BX1241" s="2">
        <v>41286</v>
      </c>
      <c r="BY1241" s="2">
        <v>44327</v>
      </c>
      <c r="BZ1241" t="s">
        <v>14</v>
      </c>
      <c r="CA1241">
        <v>0</v>
      </c>
      <c r="CB1241" s="5">
        <v>0</v>
      </c>
      <c r="CC1241" s="6" t="s">
        <v>9</v>
      </c>
      <c r="CD1241">
        <f t="shared" si="19"/>
        <v>8.3000000000000007</v>
      </c>
    </row>
    <row r="1242" spans="63:82">
      <c r="BK1242" s="1">
        <v>42675</v>
      </c>
      <c r="BL1242" t="s">
        <v>227</v>
      </c>
      <c r="BM1242">
        <v>4</v>
      </c>
      <c r="BN1242" t="s">
        <v>229</v>
      </c>
      <c r="BO1242" s="4">
        <v>537495.6</v>
      </c>
      <c r="BP1242" s="4">
        <v>64284.473760000001</v>
      </c>
      <c r="BQ1242" s="3">
        <v>0.11960000000000001</v>
      </c>
      <c r="BR1242" s="7">
        <v>627.32913165266109</v>
      </c>
      <c r="BS1242" s="4">
        <v>75.028564145658265</v>
      </c>
      <c r="BT1242">
        <v>856.8</v>
      </c>
      <c r="BU1242" t="s">
        <v>151</v>
      </c>
      <c r="BV1242" t="s">
        <v>230</v>
      </c>
      <c r="BW1242" t="s">
        <v>230</v>
      </c>
      <c r="BX1242" s="2">
        <v>41286</v>
      </c>
      <c r="BY1242" s="2">
        <v>44327</v>
      </c>
      <c r="BZ1242" t="s">
        <v>14</v>
      </c>
      <c r="CA1242">
        <v>0</v>
      </c>
      <c r="CB1242" s="5">
        <v>0</v>
      </c>
      <c r="CC1242" s="6" t="s">
        <v>9</v>
      </c>
      <c r="CD1242">
        <f t="shared" si="19"/>
        <v>8.3000000000000007</v>
      </c>
    </row>
    <row r="1243" spans="63:82">
      <c r="BK1243" s="1">
        <v>42675</v>
      </c>
      <c r="BL1243" t="s">
        <v>227</v>
      </c>
      <c r="BM1243">
        <v>4</v>
      </c>
      <c r="BN1243" t="s">
        <v>245</v>
      </c>
      <c r="BO1243" s="4">
        <v>333790.31999999995</v>
      </c>
      <c r="BP1243" s="4">
        <v>68126.604311999996</v>
      </c>
      <c r="BQ1243" s="3">
        <v>0.20410000000000003</v>
      </c>
      <c r="BR1243" s="7">
        <v>367.44861294583882</v>
      </c>
      <c r="BS1243" s="4">
        <v>74.996261902245706</v>
      </c>
      <c r="BT1243">
        <v>908.4</v>
      </c>
      <c r="BU1243" t="s">
        <v>151</v>
      </c>
      <c r="BV1243" t="s">
        <v>154</v>
      </c>
      <c r="BW1243" t="s">
        <v>246</v>
      </c>
      <c r="BX1243" s="2">
        <v>41286</v>
      </c>
      <c r="BY1243" s="2">
        <v>44357</v>
      </c>
      <c r="BZ1243" t="s">
        <v>14</v>
      </c>
      <c r="CA1243">
        <v>0</v>
      </c>
      <c r="CB1243" s="5">
        <v>0</v>
      </c>
      <c r="CC1243" s="6" t="s">
        <v>9</v>
      </c>
      <c r="CD1243">
        <f t="shared" si="19"/>
        <v>8.4</v>
      </c>
    </row>
    <row r="1244" spans="63:82">
      <c r="BK1244" s="1">
        <v>42675</v>
      </c>
      <c r="BL1244" t="s">
        <v>227</v>
      </c>
      <c r="BM1244">
        <v>4</v>
      </c>
      <c r="BN1244" t="s">
        <v>298</v>
      </c>
      <c r="BO1244" s="4">
        <v>1062538.8</v>
      </c>
      <c r="BP1244" s="4">
        <v>43457.836919999994</v>
      </c>
      <c r="BQ1244" s="3">
        <v>4.0899999999999992E-2</v>
      </c>
      <c r="BR1244" s="7">
        <v>2078.5187793427231</v>
      </c>
      <c r="BS1244" s="4">
        <v>85.011418075117362</v>
      </c>
      <c r="BT1244">
        <v>511.2</v>
      </c>
      <c r="BU1244" t="s">
        <v>44</v>
      </c>
      <c r="BV1244" t="s">
        <v>72</v>
      </c>
      <c r="BW1244" t="s">
        <v>71</v>
      </c>
      <c r="BX1244" s="2">
        <v>41256</v>
      </c>
      <c r="BY1244" s="2">
        <v>44325</v>
      </c>
      <c r="BZ1244" t="s">
        <v>18</v>
      </c>
      <c r="CA1244" t="s">
        <v>37</v>
      </c>
      <c r="CB1244" s="5" t="s">
        <v>37</v>
      </c>
      <c r="CC1244" s="6" t="s">
        <v>9</v>
      </c>
      <c r="CD1244">
        <f t="shared" si="19"/>
        <v>8.4</v>
      </c>
    </row>
    <row r="1245" spans="63:82">
      <c r="BK1245" s="1">
        <v>42675</v>
      </c>
      <c r="BL1245" t="s">
        <v>227</v>
      </c>
      <c r="BM1245">
        <v>4</v>
      </c>
      <c r="BN1245" t="s">
        <v>248</v>
      </c>
      <c r="BO1245" s="4">
        <v>713944.79999999993</v>
      </c>
      <c r="BP1245" s="4">
        <v>86387.320799999987</v>
      </c>
      <c r="BQ1245" s="3">
        <v>0.121</v>
      </c>
      <c r="BR1245" s="7">
        <v>950.40575079872201</v>
      </c>
      <c r="BS1245" s="4">
        <v>114.99909584664536</v>
      </c>
      <c r="BT1245">
        <v>751.19999999999993</v>
      </c>
      <c r="BU1245" t="s">
        <v>44</v>
      </c>
      <c r="BV1245" t="s">
        <v>72</v>
      </c>
      <c r="BW1245" t="s">
        <v>71</v>
      </c>
      <c r="BX1245" s="2">
        <v>41341</v>
      </c>
      <c r="BY1245" s="2">
        <v>44337</v>
      </c>
      <c r="BZ1245" t="s">
        <v>18</v>
      </c>
      <c r="CA1245" t="s">
        <v>123</v>
      </c>
      <c r="CB1245" s="5" t="s">
        <v>123</v>
      </c>
      <c r="CC1245" s="6" t="s">
        <v>9</v>
      </c>
      <c r="CD1245">
        <f t="shared" si="19"/>
        <v>8.1999999999999993</v>
      </c>
    </row>
    <row r="1246" spans="63:82">
      <c r="BK1246" s="1">
        <v>42675</v>
      </c>
      <c r="BL1246" t="s">
        <v>227</v>
      </c>
      <c r="BM1246">
        <v>4</v>
      </c>
      <c r="BN1246" t="s">
        <v>346</v>
      </c>
      <c r="BO1246" s="4">
        <v>1006635.6</v>
      </c>
      <c r="BP1246" s="4">
        <v>108716.64480000001</v>
      </c>
      <c r="BQ1246" s="3">
        <v>0.10800000000000001</v>
      </c>
      <c r="BR1246" s="7">
        <v>780.33767441860459</v>
      </c>
      <c r="BS1246" s="4">
        <v>84.276468837209308</v>
      </c>
      <c r="BT1246">
        <v>1290</v>
      </c>
      <c r="BU1246" t="s">
        <v>44</v>
      </c>
      <c r="BV1246" t="s">
        <v>72</v>
      </c>
      <c r="BW1246" t="s">
        <v>71</v>
      </c>
      <c r="BX1246" s="2">
        <v>41808</v>
      </c>
      <c r="BY1246" s="2">
        <v>44729</v>
      </c>
      <c r="BZ1246" t="s">
        <v>24</v>
      </c>
      <c r="CA1246" t="s">
        <v>35</v>
      </c>
      <c r="CB1246" s="5" t="s">
        <v>35</v>
      </c>
      <c r="CC1246" s="6" t="s">
        <v>9</v>
      </c>
      <c r="CD1246">
        <f t="shared" si="19"/>
        <v>8</v>
      </c>
    </row>
    <row r="1247" spans="63:82">
      <c r="BK1247" s="1">
        <v>42705</v>
      </c>
      <c r="BL1247" t="s">
        <v>227</v>
      </c>
      <c r="BM1247">
        <v>4</v>
      </c>
      <c r="BN1247" t="s">
        <v>346</v>
      </c>
      <c r="BO1247" s="4">
        <v>1002450</v>
      </c>
      <c r="BP1247" s="4">
        <v>108765.825</v>
      </c>
      <c r="BQ1247" s="3">
        <v>0.1085</v>
      </c>
      <c r="BR1247" s="7">
        <v>777.09302325581393</v>
      </c>
      <c r="BS1247" s="4">
        <v>84.31459302325581</v>
      </c>
      <c r="BT1247">
        <v>1290</v>
      </c>
      <c r="BU1247" t="s">
        <v>44</v>
      </c>
      <c r="BV1247" t="s">
        <v>72</v>
      </c>
      <c r="BW1247" t="s">
        <v>71</v>
      </c>
      <c r="BX1247" s="2">
        <v>41808</v>
      </c>
      <c r="BY1247" s="2">
        <v>44729</v>
      </c>
      <c r="BZ1247" t="s">
        <v>24</v>
      </c>
      <c r="CA1247" t="s">
        <v>35</v>
      </c>
      <c r="CB1247" s="5" t="s">
        <v>35</v>
      </c>
      <c r="CC1247" s="6" t="s">
        <v>9</v>
      </c>
      <c r="CD1247">
        <f t="shared" si="19"/>
        <v>8</v>
      </c>
    </row>
    <row r="1248" spans="63:82">
      <c r="BK1248" s="1">
        <v>42705</v>
      </c>
      <c r="BL1248" t="s">
        <v>227</v>
      </c>
      <c r="BM1248">
        <v>4</v>
      </c>
      <c r="BN1248" t="s">
        <v>298</v>
      </c>
      <c r="BO1248" s="4">
        <v>1146286.8</v>
      </c>
      <c r="BP1248" s="4">
        <v>43444.269720000004</v>
      </c>
      <c r="BQ1248" s="3">
        <v>3.7900000000000003E-2</v>
      </c>
      <c r="BR1248" s="7">
        <v>2242.3450704225352</v>
      </c>
      <c r="BS1248" s="4">
        <v>84.984878169014095</v>
      </c>
      <c r="BT1248">
        <v>511.2</v>
      </c>
      <c r="BU1248" t="s">
        <v>44</v>
      </c>
      <c r="BV1248" t="s">
        <v>72</v>
      </c>
      <c r="BW1248" t="s">
        <v>71</v>
      </c>
      <c r="BX1248" s="2">
        <v>41256</v>
      </c>
      <c r="BY1248" s="2">
        <v>44325</v>
      </c>
      <c r="BZ1248" t="s">
        <v>18</v>
      </c>
      <c r="CA1248" t="s">
        <v>37</v>
      </c>
      <c r="CB1248" s="5" t="s">
        <v>37</v>
      </c>
      <c r="CC1248" s="6" t="s">
        <v>9</v>
      </c>
      <c r="CD1248">
        <f t="shared" si="19"/>
        <v>8.4</v>
      </c>
    </row>
    <row r="1249" spans="63:82">
      <c r="BK1249" s="1">
        <v>42705</v>
      </c>
      <c r="BL1249" t="s">
        <v>227</v>
      </c>
      <c r="BM1249">
        <v>4</v>
      </c>
      <c r="BN1249" t="s">
        <v>245</v>
      </c>
      <c r="BO1249" s="4">
        <v>179436</v>
      </c>
      <c r="BP1249" s="4">
        <v>68131.849199999997</v>
      </c>
      <c r="BQ1249" s="3">
        <v>0.37969999999999998</v>
      </c>
      <c r="BR1249" s="7">
        <v>197.52972258916776</v>
      </c>
      <c r="BS1249" s="4">
        <v>75.002035667106995</v>
      </c>
      <c r="BT1249">
        <v>908.4</v>
      </c>
      <c r="BU1249" t="s">
        <v>151</v>
      </c>
      <c r="BV1249" t="s">
        <v>154</v>
      </c>
      <c r="BW1249" t="s">
        <v>246</v>
      </c>
      <c r="BX1249" s="2">
        <v>41286</v>
      </c>
      <c r="BY1249" s="2">
        <v>44357</v>
      </c>
      <c r="BZ1249" t="s">
        <v>14</v>
      </c>
      <c r="CA1249">
        <v>0</v>
      </c>
      <c r="CB1249" s="5">
        <v>0</v>
      </c>
      <c r="CC1249" s="6" t="s">
        <v>9</v>
      </c>
      <c r="CD1249">
        <f t="shared" si="19"/>
        <v>8.4</v>
      </c>
    </row>
    <row r="1250" spans="63:82">
      <c r="BK1250" s="1">
        <v>42705</v>
      </c>
      <c r="BL1250" t="s">
        <v>227</v>
      </c>
      <c r="BM1250">
        <v>4</v>
      </c>
      <c r="BN1250" t="s">
        <v>248</v>
      </c>
      <c r="BO1250" s="4">
        <v>816272.4</v>
      </c>
      <c r="BP1250" s="4">
        <v>86361.619919999997</v>
      </c>
      <c r="BQ1250" s="3">
        <v>0.10579999999999999</v>
      </c>
      <c r="BR1250" s="7">
        <v>1086.6246006389777</v>
      </c>
      <c r="BS1250" s="4">
        <v>114.96488274760384</v>
      </c>
      <c r="BT1250">
        <v>751.19999999999993</v>
      </c>
      <c r="BU1250" t="s">
        <v>44</v>
      </c>
      <c r="BV1250" t="s">
        <v>72</v>
      </c>
      <c r="BW1250" t="s">
        <v>71</v>
      </c>
      <c r="BX1250" s="2">
        <v>41341</v>
      </c>
      <c r="BY1250" s="2">
        <v>44337</v>
      </c>
      <c r="BZ1250" t="s">
        <v>18</v>
      </c>
      <c r="CA1250" t="s">
        <v>123</v>
      </c>
      <c r="CB1250" s="5" t="s">
        <v>123</v>
      </c>
      <c r="CC1250" s="6" t="s">
        <v>9</v>
      </c>
      <c r="CD1250">
        <f t="shared" si="19"/>
        <v>8.1999999999999993</v>
      </c>
    </row>
    <row r="1251" spans="63:82">
      <c r="BK1251" s="1">
        <v>42705</v>
      </c>
      <c r="BL1251" t="s">
        <v>227</v>
      </c>
      <c r="BM1251">
        <v>4</v>
      </c>
      <c r="BN1251" t="s">
        <v>229</v>
      </c>
      <c r="BO1251" s="4">
        <v>439834.8</v>
      </c>
      <c r="BP1251" s="4">
        <v>0</v>
      </c>
      <c r="BQ1251" s="3">
        <v>0</v>
      </c>
      <c r="BR1251" s="7">
        <v>513.3459383753501</v>
      </c>
      <c r="BS1251" s="4">
        <v>0</v>
      </c>
      <c r="BT1251">
        <v>856.8</v>
      </c>
      <c r="BU1251" t="s">
        <v>151</v>
      </c>
      <c r="BV1251" t="s">
        <v>230</v>
      </c>
      <c r="BW1251" t="s">
        <v>230</v>
      </c>
      <c r="BX1251" s="2">
        <v>41286</v>
      </c>
      <c r="BY1251" s="2">
        <v>44327</v>
      </c>
      <c r="BZ1251" t="s">
        <v>14</v>
      </c>
      <c r="CA1251">
        <v>0</v>
      </c>
      <c r="CB1251" s="5">
        <v>0</v>
      </c>
      <c r="CC1251" s="6" t="s">
        <v>9</v>
      </c>
      <c r="CD1251">
        <f t="shared" si="19"/>
        <v>8.3000000000000007</v>
      </c>
    </row>
  </sheetData>
  <mergeCells count="1">
    <mergeCell ref="B1:D1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DD747-14BA-42C3-964C-515C85E2E738}">
  <dimension ref="B1:AH345"/>
  <sheetViews>
    <sheetView tabSelected="1" workbookViewId="0">
      <selection activeCell="AM35" sqref="AM35"/>
    </sheetView>
  </sheetViews>
  <sheetFormatPr baseColWidth="10" defaultColWidth="8.83203125" defaultRowHeight="15"/>
  <cols>
    <col min="2" max="2" width="22" bestFit="1" customWidth="1"/>
    <col min="3" max="3" width="13" bestFit="1" customWidth="1"/>
    <col min="4" max="4" width="11.1640625" bestFit="1" customWidth="1"/>
    <col min="5" max="5" width="13" bestFit="1" customWidth="1"/>
    <col min="8" max="8" width="11.33203125" bestFit="1" customWidth="1"/>
    <col min="9" max="9" width="11.83203125" bestFit="1" customWidth="1"/>
    <col min="10" max="10" width="13" bestFit="1" customWidth="1"/>
    <col min="16" max="16" width="13.1640625" bestFit="1" customWidth="1"/>
    <col min="17" max="17" width="11.83203125" bestFit="1" customWidth="1"/>
    <col min="18" max="18" width="13" bestFit="1" customWidth="1"/>
  </cols>
  <sheetData>
    <row r="1" spans="2:34">
      <c r="B1" s="8" t="s">
        <v>589</v>
      </c>
      <c r="C1" s="8"/>
      <c r="D1" s="8"/>
    </row>
    <row r="2" spans="2:34">
      <c r="B2" t="s">
        <v>580</v>
      </c>
    </row>
    <row r="4" spans="2:34">
      <c r="B4" t="s">
        <v>581</v>
      </c>
    </row>
    <row r="6" spans="2:34">
      <c r="B6" t="s">
        <v>582</v>
      </c>
    </row>
    <row r="8" spans="2:34">
      <c r="B8" t="s">
        <v>583</v>
      </c>
      <c r="I8" t="s">
        <v>622</v>
      </c>
      <c r="P8" t="s">
        <v>632</v>
      </c>
      <c r="AE8" t="s">
        <v>583</v>
      </c>
    </row>
    <row r="9" spans="2:34">
      <c r="C9" s="3"/>
      <c r="D9" s="3"/>
    </row>
    <row r="10" spans="2:34">
      <c r="AE10" t="s">
        <v>634</v>
      </c>
    </row>
    <row r="11" spans="2:34">
      <c r="B11" s="55" t="s">
        <v>617</v>
      </c>
      <c r="C11" t="s">
        <v>619</v>
      </c>
      <c r="D11" t="s">
        <v>620</v>
      </c>
      <c r="E11" t="s">
        <v>621</v>
      </c>
      <c r="H11" t="s">
        <v>0</v>
      </c>
      <c r="I11" t="s">
        <v>630</v>
      </c>
      <c r="P11" s="55" t="s">
        <v>633</v>
      </c>
    </row>
    <row r="12" spans="2:34" ht="16" thickBot="1">
      <c r="B12" s="56" t="s">
        <v>243</v>
      </c>
      <c r="C12" s="57">
        <v>10.300000000000006</v>
      </c>
      <c r="D12" s="5">
        <v>0.18951388888888887</v>
      </c>
      <c r="E12" s="5">
        <v>443.66312865497071</v>
      </c>
      <c r="H12" t="s">
        <v>176</v>
      </c>
      <c r="I12" s="3">
        <f>AVERAGEIF(源数据!$B:$B,分析问题!$H12,源数据!$G:$G)</f>
        <v>0.22415552930023711</v>
      </c>
      <c r="J12" s="5"/>
      <c r="P12" s="55" t="s">
        <v>0</v>
      </c>
      <c r="Q12" s="55" t="s">
        <v>599</v>
      </c>
      <c r="R12" t="s">
        <v>623</v>
      </c>
      <c r="S12" s="56"/>
      <c r="T12" s="57"/>
      <c r="AE12" s="87" t="s">
        <v>2</v>
      </c>
      <c r="AF12" s="87" t="s">
        <v>605</v>
      </c>
      <c r="AG12" s="88" t="s">
        <v>606</v>
      </c>
      <c r="AH12" t="s">
        <v>635</v>
      </c>
    </row>
    <row r="13" spans="2:34" ht="16" thickTop="1">
      <c r="B13" s="56" t="s">
        <v>95</v>
      </c>
      <c r="C13" s="57">
        <v>8.1999999999999957</v>
      </c>
      <c r="D13" s="5">
        <v>0.23134444444444441</v>
      </c>
      <c r="E13" s="5">
        <v>621.77307295694777</v>
      </c>
      <c r="H13" t="s">
        <v>185</v>
      </c>
      <c r="I13" s="5">
        <f>AVERAGEIF(源数据!$B:$B,分析问题!$H13,源数据!$G:$G)</f>
        <v>0.20838191101494855</v>
      </c>
      <c r="J13" s="5"/>
      <c r="P13" t="s">
        <v>7</v>
      </c>
      <c r="Q13">
        <v>14.399999999999999</v>
      </c>
      <c r="R13" s="57">
        <v>608.39792276402625</v>
      </c>
      <c r="S13" s="56"/>
      <c r="T13" s="57"/>
      <c r="AE13" s="89">
        <v>48560</v>
      </c>
      <c r="AF13" s="89">
        <v>11169</v>
      </c>
      <c r="AG13" s="90">
        <v>0.23</v>
      </c>
      <c r="AH13" s="3">
        <f>AF13/AE13</f>
        <v>0.23000411861614498</v>
      </c>
    </row>
    <row r="14" spans="2:34">
      <c r="B14" s="56" t="s">
        <v>40</v>
      </c>
      <c r="C14" s="57">
        <v>5.3000000000000025</v>
      </c>
      <c r="D14" s="5">
        <v>8.0111111116645956E-2</v>
      </c>
      <c r="E14" s="5">
        <v>2422.9458851292634</v>
      </c>
      <c r="H14" t="s">
        <v>7</v>
      </c>
      <c r="I14" s="5">
        <f>AVERAGEIF(源数据!$B:$B,分析问题!$H14,源数据!$G:$G)</f>
        <v>0.16002754680721079</v>
      </c>
      <c r="J14" s="5"/>
      <c r="Q14">
        <v>18</v>
      </c>
      <c r="R14" s="57">
        <v>436.86666666666662</v>
      </c>
      <c r="S14" s="56"/>
      <c r="T14" s="57"/>
      <c r="AE14" s="89">
        <v>541928</v>
      </c>
      <c r="AF14" s="89">
        <v>16258</v>
      </c>
      <c r="AG14" s="90">
        <v>0.03</v>
      </c>
      <c r="AH14" s="3">
        <f t="shared" ref="AH14:AH31" si="0">AF14/AE14</f>
        <v>3.0000295242172393E-2</v>
      </c>
    </row>
    <row r="15" spans="2:34">
      <c r="B15" s="56" t="s">
        <v>261</v>
      </c>
      <c r="C15" s="57">
        <v>10.600000000000005</v>
      </c>
      <c r="D15" s="5">
        <v>8.9402777777777775E-2</v>
      </c>
      <c r="E15" s="5">
        <v>2464.7205555555552</v>
      </c>
      <c r="H15" t="s">
        <v>69</v>
      </c>
      <c r="I15" s="5">
        <f>AVERAGEIF(源数据!$B:$B,分析问题!$H15,源数据!$G:$G)</f>
        <v>0.22275684769838719</v>
      </c>
      <c r="J15" s="5"/>
      <c r="Q15">
        <v>28.799999999999997</v>
      </c>
      <c r="R15" s="57">
        <v>408.57834826388904</v>
      </c>
      <c r="S15" s="56"/>
      <c r="T15" s="57"/>
      <c r="AE15" s="89">
        <v>265790</v>
      </c>
      <c r="AF15" s="89">
        <v>31895</v>
      </c>
      <c r="AG15" s="90">
        <v>0.12</v>
      </c>
      <c r="AH15" s="3">
        <f t="shared" si="0"/>
        <v>0.12000075247375748</v>
      </c>
    </row>
    <row r="16" spans="2:34">
      <c r="B16" s="56" t="s">
        <v>292</v>
      </c>
      <c r="C16" s="57">
        <v>16</v>
      </c>
      <c r="D16" s="5">
        <v>3.8258333333333318E-2</v>
      </c>
      <c r="E16" s="5">
        <v>1533.5436698022193</v>
      </c>
      <c r="H16" t="s">
        <v>121</v>
      </c>
      <c r="I16" s="5">
        <f>AVERAGEIF(源数据!$B:$B,分析问题!$H16,源数据!$G:$G)</f>
        <v>0.20284173922218671</v>
      </c>
      <c r="J16" s="5"/>
      <c r="Q16">
        <v>31.2</v>
      </c>
      <c r="R16" s="57">
        <v>500.77674019230767</v>
      </c>
      <c r="S16" s="56"/>
      <c r="T16" s="57"/>
      <c r="AE16" s="89">
        <v>293652</v>
      </c>
      <c r="AF16" s="89">
        <v>20556</v>
      </c>
      <c r="AG16" s="90">
        <v>7.0000000000000007E-2</v>
      </c>
      <c r="AH16" s="3">
        <f t="shared" si="0"/>
        <v>7.0001225940909642E-2</v>
      </c>
    </row>
    <row r="17" spans="2:34">
      <c r="B17" s="56" t="s">
        <v>309</v>
      </c>
      <c r="C17" s="57">
        <v>2.0846846846846838</v>
      </c>
      <c r="D17" s="5">
        <v>0.10671063916523031</v>
      </c>
      <c r="E17" s="5">
        <v>6822.7265265300766</v>
      </c>
      <c r="H17" t="s">
        <v>227</v>
      </c>
      <c r="I17" s="5">
        <f>AVERAGEIF(源数据!$B:$B,分析问题!$H17,源数据!$G:$G)</f>
        <v>0.28096178571428582</v>
      </c>
      <c r="J17" s="5"/>
      <c r="Q17">
        <v>37.199999999999996</v>
      </c>
      <c r="R17" s="57">
        <v>104.51316129032259</v>
      </c>
      <c r="S17" s="56"/>
      <c r="T17" s="57"/>
      <c r="AE17" s="89">
        <v>437030</v>
      </c>
      <c r="AF17" s="89">
        <v>43703</v>
      </c>
      <c r="AG17" s="90">
        <v>0.1</v>
      </c>
      <c r="AH17" s="3">
        <f t="shared" si="0"/>
        <v>0.1</v>
      </c>
    </row>
    <row r="18" spans="2:34">
      <c r="B18" s="56" t="s">
        <v>150</v>
      </c>
      <c r="C18" s="57">
        <v>20.70000000000001</v>
      </c>
      <c r="D18" s="5">
        <v>0.12230243372015842</v>
      </c>
      <c r="E18" s="5">
        <v>767.56819547546502</v>
      </c>
      <c r="Q18">
        <v>45.6</v>
      </c>
      <c r="R18" s="57">
        <v>540.68564339546788</v>
      </c>
      <c r="S18" s="56"/>
      <c r="T18" s="57"/>
      <c r="AE18" s="89">
        <v>232672</v>
      </c>
      <c r="AF18" s="89">
        <v>23267</v>
      </c>
      <c r="AG18" s="90">
        <v>0.1</v>
      </c>
      <c r="AH18" s="3">
        <f t="shared" si="0"/>
        <v>9.9999140420849952E-2</v>
      </c>
    </row>
    <row r="19" spans="2:34">
      <c r="B19" s="56" t="s">
        <v>21</v>
      </c>
      <c r="C19" s="57">
        <v>2.617391304347823</v>
      </c>
      <c r="D19" s="5">
        <v>0.21911659550909837</v>
      </c>
      <c r="E19" s="5">
        <v>2818.7820294840835</v>
      </c>
      <c r="Q19">
        <v>46.8</v>
      </c>
      <c r="R19" s="57">
        <v>745.0195281481482</v>
      </c>
      <c r="S19" s="56"/>
      <c r="T19" s="57"/>
      <c r="AE19" s="89">
        <v>104651</v>
      </c>
      <c r="AF19" s="89">
        <v>5233</v>
      </c>
      <c r="AG19" s="90">
        <v>0.05</v>
      </c>
      <c r="AH19" s="3">
        <f t="shared" si="0"/>
        <v>5.0004300006688901E-2</v>
      </c>
    </row>
    <row r="20" spans="2:34">
      <c r="B20" s="56" t="s">
        <v>354</v>
      </c>
      <c r="C20" s="57">
        <v>5</v>
      </c>
      <c r="D20" s="5">
        <v>0.15520000000000003</v>
      </c>
      <c r="E20" s="5">
        <v>1169.4952248222694</v>
      </c>
      <c r="Q20">
        <v>55.199999999999996</v>
      </c>
      <c r="R20" s="57">
        <v>418.27812680306914</v>
      </c>
      <c r="S20" s="56"/>
      <c r="T20" s="57"/>
      <c r="AE20" s="89">
        <v>59117</v>
      </c>
      <c r="AF20" s="89">
        <v>5321</v>
      </c>
      <c r="AG20" s="90">
        <v>0.09</v>
      </c>
      <c r="AH20" s="3">
        <f t="shared" si="0"/>
        <v>9.0007950335774814E-2</v>
      </c>
    </row>
    <row r="21" spans="2:34">
      <c r="B21" s="56" t="s">
        <v>173</v>
      </c>
      <c r="C21" s="57">
        <v>6.5071428571428545</v>
      </c>
      <c r="D21" s="5">
        <v>0.26312986776291741</v>
      </c>
      <c r="E21" s="5">
        <v>6829.9958686502459</v>
      </c>
      <c r="Q21">
        <v>56.4</v>
      </c>
      <c r="R21" s="57">
        <v>436.53000071124632</v>
      </c>
      <c r="S21" s="56"/>
      <c r="T21" s="57"/>
      <c r="AE21" s="89">
        <v>20832</v>
      </c>
      <c r="AF21" s="89">
        <v>13749</v>
      </c>
      <c r="AG21" s="90">
        <v>0.66</v>
      </c>
      <c r="AH21" s="3">
        <f t="shared" si="0"/>
        <v>0.65999423963133641</v>
      </c>
    </row>
    <row r="22" spans="2:34">
      <c r="B22" s="56" t="s">
        <v>12</v>
      </c>
      <c r="C22" s="57">
        <v>2.8594763092269369</v>
      </c>
      <c r="D22" s="5">
        <v>0.20240067720451094</v>
      </c>
      <c r="E22" s="5">
        <v>2943.391415901207</v>
      </c>
      <c r="Q22">
        <v>60</v>
      </c>
      <c r="R22" s="57">
        <v>776.55982992399981</v>
      </c>
      <c r="S22" s="56"/>
      <c r="T22" s="57"/>
      <c r="AE22" s="89">
        <v>48458</v>
      </c>
      <c r="AF22" s="89">
        <v>13825</v>
      </c>
      <c r="AG22" s="90">
        <v>0.28999999999999998</v>
      </c>
      <c r="AH22" s="3">
        <f t="shared" si="0"/>
        <v>0.28529860910479177</v>
      </c>
    </row>
    <row r="23" spans="2:34">
      <c r="B23" s="56" t="s">
        <v>276</v>
      </c>
      <c r="C23" s="57">
        <v>1.6415662650602409</v>
      </c>
      <c r="D23" s="5">
        <v>0.22391445783132541</v>
      </c>
      <c r="E23" s="5">
        <v>2882.9182467926835</v>
      </c>
      <c r="Q23">
        <v>63.599999999999994</v>
      </c>
      <c r="R23" s="57">
        <v>405.7153406215316</v>
      </c>
      <c r="S23" s="56"/>
      <c r="T23" s="57"/>
      <c r="AE23" s="89">
        <v>244624</v>
      </c>
      <c r="AF23" s="89">
        <v>17124</v>
      </c>
      <c r="AG23" s="90">
        <v>7.0000000000000007E-2</v>
      </c>
      <c r="AH23" s="3">
        <f t="shared" si="0"/>
        <v>7.0001308130028125E-2</v>
      </c>
    </row>
    <row r="24" spans="2:34">
      <c r="B24" s="56" t="s">
        <v>116</v>
      </c>
      <c r="C24" s="57">
        <v>2.6670103092783464</v>
      </c>
      <c r="D24" s="5">
        <v>0.28939212148881271</v>
      </c>
      <c r="E24" s="5">
        <v>1545.2303220842648</v>
      </c>
      <c r="Q24">
        <v>64.8</v>
      </c>
      <c r="R24" s="57">
        <v>346.65731813465595</v>
      </c>
      <c r="S24" s="56"/>
      <c r="T24" s="57"/>
      <c r="AE24" s="89">
        <v>199822</v>
      </c>
      <c r="AF24" s="89">
        <v>40404</v>
      </c>
      <c r="AG24" s="90">
        <v>0.2</v>
      </c>
      <c r="AH24" s="3">
        <f t="shared" si="0"/>
        <v>0.20219995796258669</v>
      </c>
    </row>
    <row r="25" spans="2:34">
      <c r="B25" s="56" t="s">
        <v>230</v>
      </c>
      <c r="C25" s="57">
        <v>8.3000000000000043</v>
      </c>
      <c r="D25" s="5">
        <v>0.70753055555555533</v>
      </c>
      <c r="E25" s="5">
        <v>190.13229458450044</v>
      </c>
      <c r="Q25">
        <v>70.8</v>
      </c>
      <c r="R25" s="57">
        <v>837.15927997820836</v>
      </c>
      <c r="S25" s="56"/>
      <c r="T25" s="57"/>
      <c r="AE25" s="89">
        <v>271313</v>
      </c>
      <c r="AF25" s="89">
        <v>26996</v>
      </c>
      <c r="AG25" s="90">
        <v>0.1</v>
      </c>
      <c r="AH25" s="3">
        <f t="shared" si="0"/>
        <v>9.9501313980531705E-2</v>
      </c>
    </row>
    <row r="26" spans="2:34">
      <c r="B26" s="56" t="s">
        <v>258</v>
      </c>
      <c r="C26" s="57">
        <v>16</v>
      </c>
      <c r="D26" s="5">
        <v>4.6807407407407312E-2</v>
      </c>
      <c r="E26" s="5">
        <v>1225.4022335029663</v>
      </c>
      <c r="Q26">
        <v>99.6</v>
      </c>
      <c r="R26" s="57">
        <v>516.22230354752355</v>
      </c>
      <c r="S26" s="56"/>
      <c r="T26" s="57"/>
      <c r="AE26" s="89">
        <v>447069</v>
      </c>
      <c r="AF26" s="89">
        <v>52396</v>
      </c>
      <c r="AG26" s="90">
        <v>0.12</v>
      </c>
      <c r="AH26" s="3">
        <f t="shared" si="0"/>
        <v>0.11719891113004928</v>
      </c>
    </row>
    <row r="27" spans="2:34">
      <c r="B27" s="56" t="s">
        <v>75</v>
      </c>
      <c r="C27" s="57">
        <v>4.3881720430107398</v>
      </c>
      <c r="D27" s="5">
        <v>0.17862473118279559</v>
      </c>
      <c r="E27" s="5">
        <v>1518.7812110477275</v>
      </c>
      <c r="Q27">
        <v>106.8</v>
      </c>
      <c r="R27" s="57">
        <v>334.23546407704657</v>
      </c>
      <c r="S27" s="56"/>
      <c r="T27" s="57"/>
      <c r="AE27" s="89">
        <v>232266</v>
      </c>
      <c r="AF27" s="89">
        <v>33470</v>
      </c>
      <c r="AG27" s="90">
        <v>0.14000000000000001</v>
      </c>
      <c r="AH27" s="3">
        <f t="shared" si="0"/>
        <v>0.14410202095872834</v>
      </c>
    </row>
    <row r="28" spans="2:34">
      <c r="B28" s="56" t="s">
        <v>92</v>
      </c>
      <c r="C28" s="57">
        <v>3.3975830815709904</v>
      </c>
      <c r="D28" s="5">
        <v>0.21528187311178237</v>
      </c>
      <c r="E28" s="5">
        <v>1550.5695676494402</v>
      </c>
      <c r="Q28">
        <v>110.39999999999999</v>
      </c>
      <c r="R28" s="57">
        <v>304.58772650771391</v>
      </c>
      <c r="S28" s="56"/>
      <c r="T28" s="57"/>
      <c r="AE28" s="89">
        <v>53638</v>
      </c>
      <c r="AF28" s="89">
        <v>6002</v>
      </c>
      <c r="AG28" s="90">
        <v>0.11</v>
      </c>
      <c r="AH28" s="3">
        <f t="shared" si="0"/>
        <v>0.11189828106939111</v>
      </c>
    </row>
    <row r="29" spans="2:34">
      <c r="B29" s="56" t="s">
        <v>23</v>
      </c>
      <c r="C29" s="57">
        <v>3.2515358361774656</v>
      </c>
      <c r="D29" s="5">
        <v>0.23489863481228709</v>
      </c>
      <c r="E29" s="5">
        <v>1417.0807975419993</v>
      </c>
      <c r="Q29">
        <v>111.6</v>
      </c>
      <c r="R29" s="57">
        <v>338.93250815412193</v>
      </c>
      <c r="S29" s="56"/>
      <c r="T29" s="57"/>
      <c r="AE29" s="89">
        <v>33966</v>
      </c>
      <c r="AF29" s="89">
        <v>5998</v>
      </c>
      <c r="AG29" s="90">
        <v>0.18</v>
      </c>
      <c r="AH29" s="3">
        <f t="shared" si="0"/>
        <v>0.1765883530589413</v>
      </c>
    </row>
    <row r="30" spans="2:34">
      <c r="B30" s="56" t="s">
        <v>107</v>
      </c>
      <c r="C30" s="57">
        <v>1.7139194139194134</v>
      </c>
      <c r="D30" s="5">
        <v>0.35380253917103377</v>
      </c>
      <c r="E30" s="5">
        <v>2995.8896700553228</v>
      </c>
      <c r="Q30">
        <v>116.39999999999999</v>
      </c>
      <c r="R30" s="57">
        <v>334.30421250030327</v>
      </c>
      <c r="S30" s="56"/>
      <c r="T30" s="57"/>
      <c r="AE30" s="89">
        <v>8274</v>
      </c>
      <c r="AF30" s="89">
        <v>14400</v>
      </c>
      <c r="AG30" s="90">
        <v>1.74</v>
      </c>
      <c r="AH30" s="3">
        <f t="shared" si="0"/>
        <v>1.7403915881073242</v>
      </c>
    </row>
    <row r="31" spans="2:34">
      <c r="B31" s="56" t="s">
        <v>61</v>
      </c>
      <c r="C31" s="57">
        <v>2.7308900523560151</v>
      </c>
      <c r="D31" s="5">
        <v>0.25609133517314414</v>
      </c>
      <c r="E31" s="5">
        <v>2298.0468545018248</v>
      </c>
      <c r="Q31">
        <v>118.8</v>
      </c>
      <c r="R31" s="57">
        <v>510.01407246145669</v>
      </c>
      <c r="S31" s="56"/>
      <c r="T31" s="57"/>
      <c r="AE31" s="89">
        <v>48190</v>
      </c>
      <c r="AF31" s="89">
        <v>13826</v>
      </c>
      <c r="AG31" s="90">
        <v>0.28999999999999998</v>
      </c>
      <c r="AH31" s="3">
        <f t="shared" si="0"/>
        <v>0.28690599709483294</v>
      </c>
    </row>
    <row r="32" spans="2:34">
      <c r="B32" s="56" t="s">
        <v>46</v>
      </c>
      <c r="C32" s="57">
        <v>3.2754571703561095</v>
      </c>
      <c r="D32" s="5">
        <v>0.17240705057672737</v>
      </c>
      <c r="E32" s="5">
        <v>5069.8867898766694</v>
      </c>
      <c r="Q32">
        <v>120</v>
      </c>
      <c r="R32" s="57">
        <v>305.6993730625</v>
      </c>
      <c r="S32" s="56"/>
      <c r="T32" s="57"/>
    </row>
    <row r="33" spans="2:34">
      <c r="B33" s="56" t="s">
        <v>154</v>
      </c>
      <c r="C33" s="57">
        <v>6.5356321839080387</v>
      </c>
      <c r="D33" s="5">
        <v>0.42719080459770103</v>
      </c>
      <c r="E33" s="5">
        <v>487.73566626083067</v>
      </c>
      <c r="Q33">
        <v>130.79999999999998</v>
      </c>
      <c r="R33" s="57">
        <v>550.21539850851912</v>
      </c>
      <c r="S33" s="56"/>
      <c r="T33" s="57"/>
      <c r="AE33" s="86" t="s">
        <v>637</v>
      </c>
      <c r="AF33" s="86"/>
      <c r="AG33" s="86"/>
      <c r="AH33" s="86"/>
    </row>
    <row r="34" spans="2:34">
      <c r="B34" s="56" t="s">
        <v>139</v>
      </c>
      <c r="C34" s="57">
        <v>2.1575757575757573</v>
      </c>
      <c r="D34" s="5">
        <v>0.22710000000000005</v>
      </c>
      <c r="E34" s="5">
        <v>1428.5544621010461</v>
      </c>
      <c r="H34" s="86" t="s">
        <v>631</v>
      </c>
      <c r="I34" s="86"/>
      <c r="J34" s="86"/>
      <c r="K34" s="86"/>
      <c r="L34" s="86"/>
      <c r="Q34">
        <v>138</v>
      </c>
      <c r="R34" s="57">
        <v>412.19419811167688</v>
      </c>
      <c r="S34" s="56"/>
      <c r="T34" s="91" t="s">
        <v>636</v>
      </c>
      <c r="U34" s="91"/>
      <c r="V34" s="91"/>
      <c r="W34" s="91"/>
      <c r="X34" s="91"/>
      <c r="AE34" s="86"/>
      <c r="AF34" s="86"/>
      <c r="AG34" s="86"/>
      <c r="AH34" s="86"/>
    </row>
    <row r="35" spans="2:34">
      <c r="B35" s="56" t="s">
        <v>51</v>
      </c>
      <c r="C35" s="57">
        <v>2.5489510489510478</v>
      </c>
      <c r="D35" s="5">
        <v>0.16771468531468531</v>
      </c>
      <c r="E35" s="5">
        <v>3838.4099825858943</v>
      </c>
      <c r="H35" s="86"/>
      <c r="I35" s="86"/>
      <c r="J35" s="86"/>
      <c r="K35" s="86"/>
      <c r="L35" s="86"/>
      <c r="Q35">
        <v>159.6</v>
      </c>
      <c r="R35" s="57">
        <v>337.34928743316635</v>
      </c>
      <c r="S35" s="56"/>
      <c r="T35" s="91"/>
      <c r="U35" s="91"/>
      <c r="V35" s="91"/>
      <c r="W35" s="91"/>
      <c r="X35" s="91"/>
      <c r="AE35" s="86"/>
      <c r="AF35" s="86"/>
      <c r="AG35" s="86"/>
      <c r="AH35" s="86"/>
    </row>
    <row r="36" spans="2:34">
      <c r="B36" s="56" t="s">
        <v>72</v>
      </c>
      <c r="C36" s="57">
        <v>7.3956178160918888</v>
      </c>
      <c r="D36" s="5">
        <v>0.12486197925841011</v>
      </c>
      <c r="E36" s="5">
        <v>1688.2754791404486</v>
      </c>
      <c r="H36" s="86"/>
      <c r="I36" s="86"/>
      <c r="J36" s="86"/>
      <c r="K36" s="86"/>
      <c r="L36" s="86"/>
      <c r="Q36">
        <v>182.4</v>
      </c>
      <c r="R36" s="57">
        <v>326.64413202461793</v>
      </c>
      <c r="S36" s="56"/>
      <c r="T36" s="91"/>
      <c r="U36" s="91"/>
      <c r="V36" s="91"/>
      <c r="W36" s="91"/>
      <c r="X36" s="91"/>
      <c r="AE36" s="86"/>
      <c r="AF36" s="86"/>
      <c r="AG36" s="86"/>
      <c r="AH36" s="86"/>
    </row>
    <row r="37" spans="2:34">
      <c r="B37" s="56" t="s">
        <v>64</v>
      </c>
      <c r="C37" s="57">
        <v>2.0064516129032266</v>
      </c>
      <c r="D37" s="5">
        <v>0.19678451612903228</v>
      </c>
      <c r="E37" s="5">
        <v>4642.4188314578651</v>
      </c>
      <c r="H37" s="86"/>
      <c r="I37" s="86"/>
      <c r="J37" s="86"/>
      <c r="K37" s="86"/>
      <c r="L37" s="86"/>
      <c r="Q37">
        <v>183.6</v>
      </c>
      <c r="R37" s="57">
        <v>327.3301886197616</v>
      </c>
      <c r="S37" s="56"/>
      <c r="T37" s="91"/>
      <c r="U37" s="91"/>
      <c r="V37" s="91"/>
      <c r="W37" s="91"/>
      <c r="X37" s="91"/>
      <c r="AE37" s="86"/>
      <c r="AF37" s="86"/>
      <c r="AG37" s="86"/>
      <c r="AH37" s="86"/>
    </row>
    <row r="38" spans="2:34">
      <c r="B38" s="56" t="s">
        <v>66</v>
      </c>
      <c r="C38" s="57">
        <v>2.3925781250000022</v>
      </c>
      <c r="D38" s="5">
        <v>0.18417331490988081</v>
      </c>
      <c r="E38" s="5">
        <v>4693.0195480233224</v>
      </c>
      <c r="Q38">
        <v>187.2</v>
      </c>
      <c r="R38" s="57">
        <v>322.94015775819076</v>
      </c>
      <c r="S38" s="56"/>
      <c r="T38" s="91"/>
      <c r="U38" s="91"/>
      <c r="V38" s="91"/>
      <c r="W38" s="91"/>
      <c r="X38" s="91"/>
      <c r="AE38" s="86"/>
      <c r="AF38" s="86"/>
      <c r="AG38" s="86"/>
      <c r="AH38" s="86"/>
    </row>
    <row r="39" spans="2:34">
      <c r="B39" s="56" t="s">
        <v>13</v>
      </c>
      <c r="C39" s="57">
        <v>3.2882075471698089</v>
      </c>
      <c r="D39" s="5">
        <v>0.28860056957034486</v>
      </c>
      <c r="E39" s="5">
        <v>1628.340610004924</v>
      </c>
      <c r="Q39">
        <v>190.79999999999998</v>
      </c>
      <c r="R39" s="57">
        <v>268.31121450878339</v>
      </c>
      <c r="S39" s="56"/>
      <c r="T39" s="91"/>
      <c r="U39" s="91"/>
      <c r="V39" s="91"/>
      <c r="W39" s="91"/>
      <c r="X39" s="91"/>
      <c r="AE39" s="86"/>
      <c r="AF39" s="86"/>
      <c r="AG39" s="86"/>
      <c r="AH39" s="86"/>
    </row>
    <row r="40" spans="2:34">
      <c r="B40" s="56" t="s">
        <v>615</v>
      </c>
      <c r="C40" s="57">
        <v>4.2930978575564938</v>
      </c>
      <c r="D40" s="5">
        <v>0.20502047310302449</v>
      </c>
      <c r="E40" s="5">
        <v>2652.7431057065887</v>
      </c>
      <c r="Q40">
        <v>212.4</v>
      </c>
      <c r="R40" s="57">
        <v>215.1023578140302</v>
      </c>
      <c r="S40" s="56"/>
      <c r="T40" s="91"/>
      <c r="U40" s="91"/>
      <c r="V40" s="91"/>
      <c r="W40" s="91"/>
      <c r="X40" s="91"/>
      <c r="AE40" s="86"/>
      <c r="AF40" s="86"/>
      <c r="AG40" s="86"/>
      <c r="AH40" s="86"/>
    </row>
    <row r="41" spans="2:34">
      <c r="Q41">
        <v>248.39999999999998</v>
      </c>
      <c r="R41" s="57">
        <v>175.76239516908214</v>
      </c>
      <c r="S41" s="56"/>
      <c r="T41" s="91"/>
      <c r="U41" s="91"/>
      <c r="V41" s="91"/>
      <c r="W41" s="91"/>
      <c r="X41" s="91"/>
      <c r="AE41" s="86"/>
      <c r="AF41" s="86"/>
      <c r="AG41" s="86"/>
      <c r="AH41" s="86"/>
    </row>
    <row r="42" spans="2:34">
      <c r="B42" s="85" t="s">
        <v>618</v>
      </c>
      <c r="C42" s="85"/>
      <c r="Q42">
        <v>261.59999999999997</v>
      </c>
      <c r="R42" s="57">
        <v>334.90977521954648</v>
      </c>
      <c r="S42" s="56"/>
      <c r="T42" s="91"/>
      <c r="U42" s="91"/>
      <c r="V42" s="91"/>
      <c r="W42" s="91"/>
      <c r="X42" s="91"/>
      <c r="AE42" s="86"/>
      <c r="AF42" s="86"/>
      <c r="AG42" s="86"/>
      <c r="AH42" s="86"/>
    </row>
    <row r="43" spans="2:34">
      <c r="B43" s="85"/>
      <c r="C43" s="85"/>
      <c r="Q43">
        <v>285.59999999999997</v>
      </c>
      <c r="R43" s="57">
        <v>118.19961839285718</v>
      </c>
      <c r="S43" s="56"/>
      <c r="T43" s="91"/>
      <c r="U43" s="91"/>
      <c r="V43" s="91"/>
      <c r="W43" s="91"/>
      <c r="X43" s="91"/>
    </row>
    <row r="44" spans="2:34">
      <c r="Q44">
        <v>319.2</v>
      </c>
      <c r="R44" s="57">
        <v>204.12608491019219</v>
      </c>
      <c r="S44" s="56"/>
      <c r="T44" s="57"/>
    </row>
    <row r="45" spans="2:34">
      <c r="Q45">
        <v>360</v>
      </c>
      <c r="R45" s="57">
        <v>167.99475677222225</v>
      </c>
      <c r="S45" s="56"/>
      <c r="T45" s="57"/>
    </row>
    <row r="46" spans="2:34">
      <c r="Q46">
        <v>363.36</v>
      </c>
      <c r="R46" s="57">
        <v>168.06425736734914</v>
      </c>
      <c r="S46" s="56"/>
      <c r="T46" s="57"/>
    </row>
    <row r="47" spans="2:34">
      <c r="Q47">
        <v>374.03999999999996</v>
      </c>
      <c r="R47" s="57">
        <v>168.19690445139557</v>
      </c>
      <c r="S47" s="56"/>
      <c r="T47" s="57"/>
    </row>
    <row r="48" spans="2:34">
      <c r="Q48">
        <v>375</v>
      </c>
      <c r="R48" s="57">
        <v>167.95880614488885</v>
      </c>
      <c r="S48" s="56"/>
      <c r="T48" s="57"/>
    </row>
    <row r="49" spans="16:20">
      <c r="Q49">
        <v>384</v>
      </c>
      <c r="R49" s="57">
        <v>219.88365364583333</v>
      </c>
      <c r="S49" s="56"/>
      <c r="T49" s="57"/>
    </row>
    <row r="50" spans="16:20">
      <c r="Q50">
        <v>424.8</v>
      </c>
      <c r="R50" s="57">
        <v>26.613025223085376</v>
      </c>
      <c r="S50" s="56"/>
      <c r="T50" s="57"/>
    </row>
    <row r="51" spans="16:20">
      <c r="Q51">
        <v>447.59999999999997</v>
      </c>
      <c r="R51" s="57">
        <v>223.37795139998516</v>
      </c>
      <c r="S51" s="56"/>
      <c r="T51" s="57"/>
    </row>
    <row r="52" spans="16:20">
      <c r="Q52">
        <v>476.4</v>
      </c>
      <c r="R52" s="57">
        <v>54.365358985026596</v>
      </c>
      <c r="S52" s="56"/>
      <c r="T52" s="57"/>
    </row>
    <row r="53" spans="16:20">
      <c r="Q53">
        <v>489.59999999999997</v>
      </c>
      <c r="R53" s="57">
        <v>253.11850645424835</v>
      </c>
      <c r="S53" s="56"/>
      <c r="T53" s="57"/>
    </row>
    <row r="54" spans="16:20">
      <c r="Q54">
        <v>536.4</v>
      </c>
      <c r="R54" s="57">
        <v>46.846915782935611</v>
      </c>
      <c r="S54" s="56"/>
      <c r="T54" s="57"/>
    </row>
    <row r="55" spans="16:20">
      <c r="Q55">
        <v>612</v>
      </c>
      <c r="R55" s="57">
        <v>50.001242730283245</v>
      </c>
      <c r="S55" s="56"/>
      <c r="T55" s="57"/>
    </row>
    <row r="56" spans="16:20">
      <c r="Q56">
        <v>673.19999999999993</v>
      </c>
      <c r="R56" s="57">
        <v>255.87489515626859</v>
      </c>
      <c r="S56" s="56"/>
      <c r="T56" s="57"/>
    </row>
    <row r="57" spans="16:20">
      <c r="Q57">
        <v>692.4</v>
      </c>
      <c r="R57" s="57">
        <v>63.158484872568842</v>
      </c>
      <c r="S57" s="56"/>
      <c r="T57" s="57"/>
    </row>
    <row r="58" spans="16:20">
      <c r="Q58">
        <v>696</v>
      </c>
      <c r="R58" s="57">
        <v>133.02427643457855</v>
      </c>
      <c r="S58" s="56"/>
      <c r="T58" s="57"/>
    </row>
    <row r="59" spans="16:20">
      <c r="Q59">
        <v>942.72</v>
      </c>
      <c r="R59" s="57">
        <v>194.16645519065406</v>
      </c>
      <c r="S59" s="56"/>
      <c r="T59" s="57"/>
    </row>
    <row r="60" spans="16:20">
      <c r="Q60">
        <v>1243.2</v>
      </c>
      <c r="R60" s="57">
        <v>217.48182922417951</v>
      </c>
      <c r="S60" s="56"/>
      <c r="T60" s="57"/>
    </row>
    <row r="61" spans="16:20">
      <c r="Q61">
        <v>2487.6</v>
      </c>
      <c r="R61" s="57">
        <v>61.708680610802908</v>
      </c>
      <c r="S61" s="56"/>
      <c r="T61" s="57"/>
    </row>
    <row r="62" spans="16:20">
      <c r="Q62">
        <v>3570</v>
      </c>
      <c r="R62" s="57">
        <v>81.643056272862083</v>
      </c>
      <c r="S62" s="56"/>
      <c r="T62" s="57"/>
    </row>
    <row r="63" spans="16:20">
      <c r="P63" t="s">
        <v>629</v>
      </c>
      <c r="R63" s="57">
        <v>308.65480440153181</v>
      </c>
      <c r="S63" s="56"/>
      <c r="T63" s="57"/>
    </row>
    <row r="64" spans="16:20">
      <c r="P64" t="s">
        <v>227</v>
      </c>
      <c r="Q64">
        <v>2.4</v>
      </c>
      <c r="R64" s="57">
        <v>1850</v>
      </c>
      <c r="S64" s="56"/>
      <c r="T64" s="57"/>
    </row>
    <row r="65" spans="17:20">
      <c r="Q65">
        <v>7.1999999999999993</v>
      </c>
      <c r="R65" s="57">
        <v>808.29471666666677</v>
      </c>
      <c r="S65" s="56"/>
      <c r="T65" s="57"/>
    </row>
    <row r="66" spans="17:20">
      <c r="Q66">
        <v>9.6</v>
      </c>
      <c r="R66" s="57">
        <v>784.00532499999986</v>
      </c>
      <c r="S66" s="56"/>
      <c r="T66" s="57"/>
    </row>
    <row r="67" spans="17:20">
      <c r="Q67">
        <v>12</v>
      </c>
      <c r="R67" s="57">
        <v>432.20555806666664</v>
      </c>
      <c r="S67" s="56"/>
      <c r="T67" s="57"/>
    </row>
    <row r="68" spans="17:20">
      <c r="Q68">
        <v>14.399999999999999</v>
      </c>
      <c r="R68" s="57">
        <v>434.22423179901961</v>
      </c>
      <c r="S68" s="56"/>
      <c r="T68" s="57"/>
    </row>
    <row r="69" spans="17:20">
      <c r="Q69">
        <v>15.6</v>
      </c>
      <c r="R69" s="57">
        <v>153.8573076923077</v>
      </c>
      <c r="S69" s="56"/>
      <c r="T69" s="57"/>
    </row>
    <row r="70" spans="17:20">
      <c r="Q70">
        <v>16.8</v>
      </c>
      <c r="R70" s="57">
        <v>643.04966000000002</v>
      </c>
      <c r="S70" s="56"/>
      <c r="T70" s="57"/>
    </row>
    <row r="71" spans="17:20">
      <c r="Q71">
        <v>18</v>
      </c>
      <c r="R71" s="57">
        <v>353.70906733333334</v>
      </c>
      <c r="S71" s="56"/>
      <c r="T71" s="57"/>
    </row>
    <row r="72" spans="17:20">
      <c r="Q72">
        <v>28.799999999999997</v>
      </c>
      <c r="R72" s="57">
        <v>333.26162500000004</v>
      </c>
      <c r="S72" s="56"/>
      <c r="T72" s="57"/>
    </row>
    <row r="73" spans="17:20">
      <c r="Q73">
        <v>30</v>
      </c>
      <c r="R73" s="57">
        <v>180.02520000000001</v>
      </c>
      <c r="S73" s="56"/>
      <c r="T73" s="57"/>
    </row>
    <row r="74" spans="17:20">
      <c r="Q74">
        <v>43.199999999999996</v>
      </c>
      <c r="R74" s="57">
        <v>361.10137777777788</v>
      </c>
      <c r="S74" s="56"/>
      <c r="T74" s="57"/>
    </row>
    <row r="75" spans="17:20">
      <c r="Q75">
        <v>54</v>
      </c>
      <c r="R75" s="57">
        <v>44.964573933333327</v>
      </c>
      <c r="S75" s="56"/>
      <c r="T75" s="57"/>
    </row>
    <row r="76" spans="17:20">
      <c r="Q76">
        <v>67.2</v>
      </c>
      <c r="R76" s="57">
        <v>178.57888749999998</v>
      </c>
      <c r="S76" s="56"/>
      <c r="T76" s="57"/>
    </row>
    <row r="77" spans="17:20">
      <c r="Q77">
        <v>84</v>
      </c>
      <c r="R77" s="57">
        <v>223.44814285714281</v>
      </c>
      <c r="S77" s="56"/>
      <c r="T77" s="57"/>
    </row>
    <row r="78" spans="17:20">
      <c r="Q78">
        <v>496.79999999999995</v>
      </c>
      <c r="R78" s="57">
        <v>152.3538785138571</v>
      </c>
      <c r="S78" s="56"/>
      <c r="T78" s="57"/>
    </row>
    <row r="79" spans="17:20">
      <c r="Q79">
        <v>511.2</v>
      </c>
      <c r="R79" s="57">
        <v>81.332767514345349</v>
      </c>
      <c r="S79" s="56"/>
      <c r="T79" s="57"/>
    </row>
    <row r="80" spans="17:20">
      <c r="Q80">
        <v>637.19999999999993</v>
      </c>
      <c r="R80" s="57">
        <v>155.67326159587083</v>
      </c>
      <c r="S80" s="56"/>
      <c r="T80" s="57"/>
    </row>
    <row r="81" spans="16:20">
      <c r="Q81">
        <v>751.19999999999993</v>
      </c>
      <c r="R81" s="57">
        <v>113.35434762158327</v>
      </c>
      <c r="S81" s="56"/>
      <c r="T81" s="57"/>
    </row>
    <row r="82" spans="16:20">
      <c r="Q82">
        <v>856.8</v>
      </c>
      <c r="R82" s="57">
        <v>68.145077295362597</v>
      </c>
      <c r="S82" s="56"/>
      <c r="T82" s="57"/>
    </row>
    <row r="83" spans="16:20">
      <c r="Q83">
        <v>908.4</v>
      </c>
      <c r="R83" s="57">
        <v>70.098927082782936</v>
      </c>
      <c r="S83" s="56"/>
      <c r="T83" s="57"/>
    </row>
    <row r="84" spans="16:20">
      <c r="Q84">
        <v>1226.3999999999999</v>
      </c>
      <c r="R84" s="57">
        <v>47.998843558382255</v>
      </c>
      <c r="S84" s="56"/>
      <c r="T84" s="57"/>
    </row>
    <row r="85" spans="16:20">
      <c r="Q85">
        <v>1290</v>
      </c>
      <c r="R85" s="57">
        <v>76.841710332472019</v>
      </c>
      <c r="S85" s="56"/>
      <c r="T85" s="57"/>
    </row>
    <row r="86" spans="16:20">
      <c r="Q86">
        <v>2373.6</v>
      </c>
      <c r="R86" s="57">
        <v>35.324928811931244</v>
      </c>
      <c r="S86" s="56"/>
      <c r="T86" s="57"/>
    </row>
    <row r="87" spans="16:20">
      <c r="P87" t="s">
        <v>628</v>
      </c>
      <c r="R87" s="57">
        <v>159.8125069426564</v>
      </c>
      <c r="S87" s="56"/>
      <c r="T87" s="57"/>
    </row>
    <row r="88" spans="16:20">
      <c r="P88" t="s">
        <v>121</v>
      </c>
      <c r="Q88">
        <v>2.4</v>
      </c>
      <c r="R88" s="57">
        <v>2095.9818660326087</v>
      </c>
      <c r="S88" s="56"/>
      <c r="T88" s="57"/>
    </row>
    <row r="89" spans="16:20">
      <c r="Q89">
        <v>4.8</v>
      </c>
      <c r="R89" s="57">
        <v>2657.7584124999998</v>
      </c>
      <c r="S89" s="56"/>
      <c r="T89" s="57"/>
    </row>
    <row r="90" spans="16:20">
      <c r="Q90">
        <v>10.799999999999999</v>
      </c>
      <c r="R90" s="57">
        <v>694.37747083333329</v>
      </c>
      <c r="S90" s="56"/>
      <c r="T90" s="57"/>
    </row>
    <row r="91" spans="16:20">
      <c r="Q91">
        <v>14.399999999999999</v>
      </c>
      <c r="R91" s="57">
        <v>847.4073270109127</v>
      </c>
      <c r="S91" s="56"/>
      <c r="T91" s="57"/>
    </row>
    <row r="92" spans="16:20">
      <c r="Q92">
        <v>16.8</v>
      </c>
      <c r="R92" s="57">
        <v>1486.738821129032</v>
      </c>
      <c r="S92" s="56"/>
      <c r="T92" s="57"/>
    </row>
    <row r="93" spans="16:20">
      <c r="Q93">
        <v>18</v>
      </c>
      <c r="R93" s="57">
        <v>799.16289915897437</v>
      </c>
      <c r="S93" s="56"/>
      <c r="T93" s="57"/>
    </row>
    <row r="94" spans="16:20">
      <c r="Q94">
        <v>25.2</v>
      </c>
      <c r="R94" s="57">
        <v>580.52008947619049</v>
      </c>
      <c r="S94" s="56"/>
      <c r="T94" s="57"/>
    </row>
    <row r="95" spans="16:20">
      <c r="Q95">
        <v>28.799999999999997</v>
      </c>
      <c r="R95" s="57">
        <v>328.79248588888885</v>
      </c>
      <c r="S95" s="56"/>
      <c r="T95" s="57"/>
    </row>
    <row r="96" spans="16:20">
      <c r="Q96">
        <v>30</v>
      </c>
      <c r="R96" s="57">
        <v>728.32860479999988</v>
      </c>
      <c r="S96" s="56"/>
      <c r="T96" s="57"/>
    </row>
    <row r="97" spans="17:20">
      <c r="Q97">
        <v>37.199999999999996</v>
      </c>
      <c r="R97" s="57">
        <v>386.19039944022779</v>
      </c>
      <c r="S97" s="56"/>
      <c r="T97" s="57"/>
    </row>
    <row r="98" spans="17:20">
      <c r="Q98">
        <v>40.799999999999997</v>
      </c>
      <c r="R98" s="57">
        <v>628.0318990620915</v>
      </c>
      <c r="S98" s="56"/>
      <c r="T98" s="57"/>
    </row>
    <row r="99" spans="17:20">
      <c r="Q99">
        <v>45.6</v>
      </c>
      <c r="R99" s="57">
        <v>602.94331404417301</v>
      </c>
      <c r="S99" s="56"/>
      <c r="T99" s="57"/>
    </row>
    <row r="100" spans="17:20">
      <c r="Q100">
        <v>51.6</v>
      </c>
      <c r="R100" s="57">
        <v>330.3384377002584</v>
      </c>
      <c r="S100" s="56"/>
      <c r="T100" s="57"/>
    </row>
    <row r="101" spans="17:20">
      <c r="Q101">
        <v>55.199999999999996</v>
      </c>
      <c r="R101" s="57">
        <v>318.99892544021742</v>
      </c>
      <c r="S101" s="56"/>
      <c r="T101" s="57"/>
    </row>
    <row r="102" spans="17:20">
      <c r="Q102">
        <v>58.8</v>
      </c>
      <c r="R102" s="57">
        <v>318.11261078717206</v>
      </c>
      <c r="S102" s="56"/>
      <c r="T102" s="57"/>
    </row>
    <row r="103" spans="17:20">
      <c r="Q103">
        <v>61.199999999999996</v>
      </c>
      <c r="R103" s="57">
        <v>360.18637200000006</v>
      </c>
      <c r="S103" s="56"/>
      <c r="T103" s="57"/>
    </row>
    <row r="104" spans="17:20">
      <c r="Q104">
        <v>62.4</v>
      </c>
      <c r="R104" s="57">
        <v>306.12033187362641</v>
      </c>
      <c r="S104" s="56"/>
      <c r="T104" s="57"/>
    </row>
    <row r="105" spans="17:20">
      <c r="Q105">
        <v>63.599999999999994</v>
      </c>
      <c r="R105" s="57">
        <v>294.18454293530993</v>
      </c>
      <c r="S105" s="56"/>
      <c r="T105" s="57"/>
    </row>
    <row r="106" spans="17:20">
      <c r="Q106">
        <v>67.2</v>
      </c>
      <c r="R106" s="57">
        <v>338.46986400768844</v>
      </c>
      <c r="S106" s="56"/>
      <c r="T106" s="57"/>
    </row>
    <row r="107" spans="17:20">
      <c r="Q107">
        <v>68.399999999999991</v>
      </c>
      <c r="R107" s="57">
        <v>226.59060970072241</v>
      </c>
      <c r="S107" s="56"/>
      <c r="T107" s="57"/>
    </row>
    <row r="108" spans="17:20">
      <c r="Q108">
        <v>73.2</v>
      </c>
      <c r="R108" s="57">
        <v>629.17740036429893</v>
      </c>
      <c r="S108" s="56"/>
      <c r="T108" s="57"/>
    </row>
    <row r="109" spans="17:20">
      <c r="Q109">
        <v>74.399999999999991</v>
      </c>
      <c r="R109" s="57">
        <v>297.00426990725811</v>
      </c>
      <c r="S109" s="56"/>
      <c r="T109" s="57"/>
    </row>
    <row r="110" spans="17:20">
      <c r="Q110">
        <v>78</v>
      </c>
      <c r="R110" s="57">
        <v>184.86004678733028</v>
      </c>
      <c r="S110" s="56"/>
      <c r="T110" s="57"/>
    </row>
    <row r="111" spans="17:20">
      <c r="Q111">
        <v>84</v>
      </c>
      <c r="R111" s="57">
        <v>436.38292267460321</v>
      </c>
      <c r="S111" s="56"/>
      <c r="T111" s="57"/>
    </row>
    <row r="112" spans="17:20">
      <c r="Q112">
        <v>90</v>
      </c>
      <c r="R112" s="57">
        <v>358.83806357435901</v>
      </c>
      <c r="S112" s="56"/>
      <c r="T112" s="57"/>
    </row>
    <row r="113" spans="17:20">
      <c r="Q113">
        <v>91.2</v>
      </c>
      <c r="R113" s="57">
        <v>374.17764490398292</v>
      </c>
      <c r="S113" s="56"/>
      <c r="T113" s="57"/>
    </row>
    <row r="114" spans="17:20">
      <c r="Q114">
        <v>92.399999999999991</v>
      </c>
      <c r="R114" s="57">
        <v>335.51833322510828</v>
      </c>
      <c r="S114" s="56"/>
      <c r="T114" s="57"/>
    </row>
    <row r="115" spans="17:20">
      <c r="Q115">
        <v>99.6</v>
      </c>
      <c r="R115" s="57">
        <v>469.77750285714285</v>
      </c>
      <c r="S115" s="56"/>
      <c r="T115" s="57"/>
    </row>
    <row r="116" spans="17:20">
      <c r="Q116">
        <v>106.8</v>
      </c>
      <c r="R116" s="57">
        <v>300.1687927902621</v>
      </c>
      <c r="S116" s="56"/>
      <c r="T116" s="57"/>
    </row>
    <row r="117" spans="17:20">
      <c r="Q117">
        <v>115.19999999999999</v>
      </c>
      <c r="R117" s="57">
        <v>175.50517062775737</v>
      </c>
      <c r="S117" s="56"/>
      <c r="T117" s="57"/>
    </row>
    <row r="118" spans="17:20">
      <c r="Q118">
        <v>120</v>
      </c>
      <c r="R118" s="57">
        <v>598.48943689213468</v>
      </c>
      <c r="S118" s="56"/>
      <c r="T118" s="57"/>
    </row>
    <row r="119" spans="17:20">
      <c r="Q119">
        <v>122.39999999999999</v>
      </c>
      <c r="R119" s="57">
        <v>573.8940540763673</v>
      </c>
      <c r="S119" s="56"/>
      <c r="T119" s="57"/>
    </row>
    <row r="120" spans="17:20">
      <c r="Q120">
        <v>128.4</v>
      </c>
      <c r="R120" s="57">
        <v>275.9021238433948</v>
      </c>
      <c r="S120" s="56"/>
      <c r="T120" s="57"/>
    </row>
    <row r="121" spans="17:20">
      <c r="Q121">
        <v>144</v>
      </c>
      <c r="R121" s="57">
        <v>368.66636838095235</v>
      </c>
      <c r="S121" s="56"/>
      <c r="T121" s="57"/>
    </row>
    <row r="122" spans="17:20">
      <c r="Q122">
        <v>146.4</v>
      </c>
      <c r="R122" s="57">
        <v>323.00649831511845</v>
      </c>
      <c r="S122" s="56"/>
      <c r="T122" s="57"/>
    </row>
    <row r="123" spans="17:20">
      <c r="Q123">
        <v>163.19999999999999</v>
      </c>
      <c r="R123" s="57">
        <v>498.28704212158999</v>
      </c>
      <c r="S123" s="56"/>
      <c r="T123" s="57"/>
    </row>
    <row r="124" spans="17:20">
      <c r="Q124">
        <v>177.6</v>
      </c>
      <c r="R124" s="57">
        <v>320.29573628775836</v>
      </c>
      <c r="S124" s="56"/>
      <c r="T124" s="57"/>
    </row>
    <row r="125" spans="17:20">
      <c r="Q125">
        <v>180.51599999999999</v>
      </c>
      <c r="R125" s="57">
        <v>226.33372942010678</v>
      </c>
      <c r="S125" s="56"/>
      <c r="T125" s="57"/>
    </row>
    <row r="126" spans="17:20">
      <c r="Q126">
        <v>181.2</v>
      </c>
      <c r="R126" s="57">
        <v>234.30302406958313</v>
      </c>
      <c r="S126" s="56"/>
      <c r="T126" s="57"/>
    </row>
    <row r="127" spans="17:20">
      <c r="Q127">
        <v>186</v>
      </c>
      <c r="R127" s="57">
        <v>365.08076404121852</v>
      </c>
      <c r="S127" s="56"/>
      <c r="T127" s="57"/>
    </row>
    <row r="128" spans="17:20">
      <c r="Q128">
        <v>194.4</v>
      </c>
      <c r="R128" s="57">
        <v>330.80944535939648</v>
      </c>
      <c r="S128" s="56"/>
      <c r="T128" s="57"/>
    </row>
    <row r="129" spans="17:20">
      <c r="Q129">
        <v>202.79999999999998</v>
      </c>
      <c r="R129" s="57">
        <v>281.89157761341227</v>
      </c>
      <c r="S129" s="56"/>
      <c r="T129" s="57"/>
    </row>
    <row r="130" spans="17:20">
      <c r="Q130">
        <v>211.2</v>
      </c>
      <c r="R130" s="57">
        <v>248.76994697526735</v>
      </c>
      <c r="S130" s="56"/>
      <c r="T130" s="57"/>
    </row>
    <row r="131" spans="17:20">
      <c r="Q131">
        <v>246</v>
      </c>
      <c r="R131" s="57">
        <v>156.61146042046073</v>
      </c>
      <c r="S131" s="56"/>
      <c r="T131" s="57"/>
    </row>
    <row r="132" spans="17:20">
      <c r="Q132">
        <v>264</v>
      </c>
      <c r="R132" s="57">
        <v>169.36769429166668</v>
      </c>
      <c r="S132" s="56"/>
      <c r="T132" s="57"/>
    </row>
    <row r="133" spans="17:20">
      <c r="Q133">
        <v>298.8</v>
      </c>
      <c r="R133" s="57">
        <v>162.81239557541275</v>
      </c>
      <c r="S133" s="56"/>
      <c r="T133" s="57"/>
    </row>
    <row r="134" spans="17:20">
      <c r="Q134">
        <v>308.39999999999998</v>
      </c>
      <c r="R134" s="57">
        <v>247.15427251945519</v>
      </c>
      <c r="S134" s="56"/>
      <c r="T134" s="57"/>
    </row>
    <row r="135" spans="17:20">
      <c r="Q135">
        <v>333.59999999999997</v>
      </c>
      <c r="R135" s="57">
        <v>184.54936325796504</v>
      </c>
      <c r="S135" s="56"/>
      <c r="T135" s="57"/>
    </row>
    <row r="136" spans="17:20">
      <c r="Q136">
        <v>399.59999999999997</v>
      </c>
      <c r="R136" s="57">
        <v>223.73722380952384</v>
      </c>
      <c r="S136" s="56"/>
      <c r="T136" s="57"/>
    </row>
    <row r="137" spans="17:20">
      <c r="Q137">
        <v>414</v>
      </c>
      <c r="R137" s="57">
        <v>234.42237747826084</v>
      </c>
      <c r="S137" s="56"/>
      <c r="T137" s="57"/>
    </row>
    <row r="138" spans="17:20">
      <c r="Q138">
        <v>466.79999999999995</v>
      </c>
      <c r="R138" s="57">
        <v>178.73981698086266</v>
      </c>
      <c r="S138" s="56"/>
      <c r="T138" s="57"/>
    </row>
    <row r="139" spans="17:20">
      <c r="Q139">
        <v>504</v>
      </c>
      <c r="R139" s="57">
        <v>211.38957873015872</v>
      </c>
      <c r="S139" s="56"/>
      <c r="T139" s="57"/>
    </row>
    <row r="140" spans="17:20">
      <c r="Q140">
        <v>514.79999999999995</v>
      </c>
      <c r="R140" s="57">
        <v>116.2564717038517</v>
      </c>
      <c r="S140" s="56"/>
      <c r="T140" s="57"/>
    </row>
    <row r="141" spans="17:20">
      <c r="Q141">
        <v>517.19999999999993</v>
      </c>
      <c r="R141" s="57">
        <v>311.73668246970868</v>
      </c>
      <c r="S141" s="56"/>
      <c r="T141" s="57"/>
    </row>
    <row r="142" spans="17:20">
      <c r="Q142">
        <v>561.6</v>
      </c>
      <c r="R142" s="57">
        <v>119.11782624643875</v>
      </c>
      <c r="S142" s="56"/>
      <c r="T142" s="57"/>
    </row>
    <row r="143" spans="17:20">
      <c r="Q143">
        <v>600</v>
      </c>
      <c r="R143" s="57">
        <v>111.82950757777778</v>
      </c>
      <c r="S143" s="56"/>
      <c r="T143" s="57"/>
    </row>
    <row r="144" spans="17:20">
      <c r="Q144">
        <v>654</v>
      </c>
      <c r="R144" s="57">
        <v>118.14968398486238</v>
      </c>
      <c r="S144" s="56"/>
      <c r="T144" s="57"/>
    </row>
    <row r="145" spans="16:20">
      <c r="Q145">
        <v>656.4</v>
      </c>
      <c r="R145" s="57">
        <v>165.59519942543744</v>
      </c>
      <c r="S145" s="56"/>
      <c r="T145" s="57"/>
    </row>
    <row r="146" spans="16:20">
      <c r="Q146">
        <v>708</v>
      </c>
      <c r="R146" s="57">
        <v>155.82196153711277</v>
      </c>
      <c r="S146" s="56"/>
      <c r="T146" s="57"/>
    </row>
    <row r="147" spans="16:20">
      <c r="Q147">
        <v>811.19999999999993</v>
      </c>
      <c r="R147" s="57">
        <v>108.81184486070022</v>
      </c>
      <c r="S147" s="56"/>
      <c r="T147" s="57"/>
    </row>
    <row r="148" spans="16:20">
      <c r="Q148">
        <v>1234.8</v>
      </c>
      <c r="R148" s="57">
        <v>89.805722541113269</v>
      </c>
      <c r="S148" s="56"/>
      <c r="T148" s="57"/>
    </row>
    <row r="149" spans="16:20">
      <c r="Q149">
        <v>1310.3999999999999</v>
      </c>
      <c r="R149" s="57">
        <v>58.807660211178714</v>
      </c>
      <c r="S149" s="56"/>
      <c r="T149" s="57"/>
    </row>
    <row r="150" spans="16:20">
      <c r="Q150">
        <v>1966.8</v>
      </c>
      <c r="R150" s="57">
        <v>115.75178938716019</v>
      </c>
      <c r="S150" s="56"/>
      <c r="T150" s="57"/>
    </row>
    <row r="151" spans="16:20">
      <c r="Q151">
        <v>2280</v>
      </c>
      <c r="R151" s="57">
        <v>80.890266937134513</v>
      </c>
      <c r="S151" s="56"/>
      <c r="T151" s="57"/>
    </row>
    <row r="152" spans="16:20">
      <c r="Q152">
        <v>4461.5999999999995</v>
      </c>
      <c r="R152" s="57">
        <v>93.671599086907634</v>
      </c>
      <c r="S152" s="56"/>
      <c r="T152" s="57"/>
    </row>
    <row r="153" spans="16:20">
      <c r="P153" t="s">
        <v>627</v>
      </c>
      <c r="R153" s="57">
        <v>453.69487757123829</v>
      </c>
      <c r="S153" s="56"/>
      <c r="T153" s="57"/>
    </row>
    <row r="154" spans="16:20">
      <c r="P154" t="s">
        <v>185</v>
      </c>
      <c r="Q154">
        <v>7.1999999999999993</v>
      </c>
      <c r="R154" s="57">
        <v>1318.4509527777777</v>
      </c>
      <c r="S154" s="56"/>
      <c r="T154" s="57"/>
    </row>
    <row r="155" spans="16:20">
      <c r="Q155">
        <v>9.6</v>
      </c>
      <c r="R155" s="57">
        <v>812.18185718085113</v>
      </c>
      <c r="S155" s="56"/>
      <c r="T155" s="57"/>
    </row>
    <row r="156" spans="16:20">
      <c r="Q156">
        <v>12</v>
      </c>
      <c r="R156" s="57">
        <v>454.76735911111115</v>
      </c>
      <c r="S156" s="56"/>
      <c r="T156" s="57"/>
    </row>
    <row r="157" spans="16:20">
      <c r="Q157">
        <v>14.399999999999999</v>
      </c>
      <c r="R157" s="57">
        <v>630.43940363160107</v>
      </c>
      <c r="S157" s="56"/>
      <c r="T157" s="57"/>
    </row>
    <row r="158" spans="16:20">
      <c r="Q158">
        <v>16.8</v>
      </c>
      <c r="R158" s="57">
        <v>656.18511142857119</v>
      </c>
      <c r="S158" s="56"/>
      <c r="T158" s="57"/>
    </row>
    <row r="159" spans="16:20">
      <c r="Q159">
        <v>18</v>
      </c>
      <c r="R159" s="57">
        <v>425.22317128248591</v>
      </c>
      <c r="S159" s="56"/>
      <c r="T159" s="57"/>
    </row>
    <row r="160" spans="16:20">
      <c r="Q160">
        <v>22.8</v>
      </c>
      <c r="R160" s="57">
        <v>331.82893625730992</v>
      </c>
      <c r="S160" s="56"/>
      <c r="T160" s="57"/>
    </row>
    <row r="161" spans="17:20">
      <c r="Q161">
        <v>27.599999999999998</v>
      </c>
      <c r="R161" s="57">
        <v>333.4677695652174</v>
      </c>
      <c r="S161" s="56"/>
      <c r="T161" s="57"/>
    </row>
    <row r="162" spans="17:20">
      <c r="Q162">
        <v>28.799999999999997</v>
      </c>
      <c r="R162" s="57">
        <v>400.31139854166679</v>
      </c>
      <c r="S162" s="56"/>
      <c r="T162" s="57"/>
    </row>
    <row r="163" spans="17:20">
      <c r="Q163">
        <v>30</v>
      </c>
      <c r="R163" s="57">
        <v>1497.0118413899997</v>
      </c>
      <c r="S163" s="56"/>
      <c r="T163" s="57"/>
    </row>
    <row r="164" spans="17:20">
      <c r="Q164">
        <v>31.2</v>
      </c>
      <c r="R164" s="57">
        <v>385.61938538461544</v>
      </c>
      <c r="S164" s="56"/>
      <c r="T164" s="57"/>
    </row>
    <row r="165" spans="17:20">
      <c r="Q165">
        <v>36</v>
      </c>
      <c r="R165" s="57">
        <v>500.19122380136054</v>
      </c>
      <c r="S165" s="56"/>
      <c r="T165" s="57"/>
    </row>
    <row r="166" spans="17:20">
      <c r="Q166">
        <v>38.4</v>
      </c>
      <c r="R166" s="57">
        <v>409.95700682091353</v>
      </c>
      <c r="S166" s="56"/>
      <c r="T166" s="57"/>
    </row>
    <row r="167" spans="17:20">
      <c r="Q167">
        <v>39.6</v>
      </c>
      <c r="R167" s="57">
        <v>425.69456644774277</v>
      </c>
      <c r="S167" s="56"/>
      <c r="T167" s="57"/>
    </row>
    <row r="168" spans="17:20">
      <c r="Q168">
        <v>40.799999999999997</v>
      </c>
      <c r="R168" s="57">
        <v>375.17303646167557</v>
      </c>
      <c r="S168" s="56"/>
      <c r="T168" s="57"/>
    </row>
    <row r="169" spans="17:20">
      <c r="Q169">
        <v>43.199999999999996</v>
      </c>
      <c r="R169" s="57">
        <v>371.37744841269841</v>
      </c>
      <c r="S169" s="56"/>
      <c r="T169" s="57"/>
    </row>
    <row r="170" spans="17:20">
      <c r="Q170">
        <v>48</v>
      </c>
      <c r="R170" s="57">
        <v>383.89948550136359</v>
      </c>
      <c r="S170" s="56"/>
      <c r="T170" s="57"/>
    </row>
    <row r="171" spans="17:20">
      <c r="Q171">
        <v>50.4</v>
      </c>
      <c r="R171" s="57">
        <v>429.74251939583331</v>
      </c>
      <c r="S171" s="56"/>
      <c r="T171" s="57"/>
    </row>
    <row r="172" spans="17:20">
      <c r="Q172">
        <v>52.8</v>
      </c>
      <c r="R172" s="57">
        <v>479.16711327751199</v>
      </c>
      <c r="S172" s="56"/>
      <c r="T172" s="57"/>
    </row>
    <row r="173" spans="17:20">
      <c r="Q173">
        <v>55.199999999999996</v>
      </c>
      <c r="R173" s="57">
        <v>405.42712919875777</v>
      </c>
      <c r="S173" s="56"/>
      <c r="T173" s="57"/>
    </row>
    <row r="174" spans="17:20">
      <c r="Q174">
        <v>61.199999999999996</v>
      </c>
      <c r="R174" s="57">
        <v>219.31509438375355</v>
      </c>
      <c r="S174" s="56"/>
      <c r="T174" s="57"/>
    </row>
    <row r="175" spans="17:20">
      <c r="Q175">
        <v>64.8</v>
      </c>
      <c r="R175" s="57">
        <v>319.67650498201067</v>
      </c>
      <c r="S175" s="56"/>
      <c r="T175" s="57"/>
    </row>
    <row r="176" spans="17:20">
      <c r="Q176">
        <v>66</v>
      </c>
      <c r="R176" s="57">
        <v>365.34871851948054</v>
      </c>
      <c r="S176" s="56"/>
      <c r="T176" s="57"/>
    </row>
    <row r="177" spans="17:20">
      <c r="Q177">
        <v>72</v>
      </c>
      <c r="R177" s="57">
        <v>247.69692768518519</v>
      </c>
      <c r="S177" s="56"/>
      <c r="T177" s="57"/>
    </row>
    <row r="178" spans="17:20">
      <c r="Q178">
        <v>76.8</v>
      </c>
      <c r="R178" s="57">
        <v>399.51352187499998</v>
      </c>
      <c r="S178" s="56"/>
      <c r="T178" s="57"/>
    </row>
    <row r="179" spans="17:20">
      <c r="Q179">
        <v>78</v>
      </c>
      <c r="R179" s="57">
        <v>341.32070874292083</v>
      </c>
      <c r="S179" s="56"/>
      <c r="T179" s="57"/>
    </row>
    <row r="180" spans="17:20">
      <c r="Q180">
        <v>80.399999999999991</v>
      </c>
      <c r="R180" s="57">
        <v>351.55959564179102</v>
      </c>
      <c r="S180" s="56"/>
      <c r="T180" s="57"/>
    </row>
    <row r="181" spans="17:20">
      <c r="Q181">
        <v>84</v>
      </c>
      <c r="R181" s="57">
        <v>211.82566753246758</v>
      </c>
      <c r="S181" s="56"/>
      <c r="T181" s="57"/>
    </row>
    <row r="182" spans="17:20">
      <c r="Q182">
        <v>86.399999999999991</v>
      </c>
      <c r="R182" s="57">
        <v>337.07247680952389</v>
      </c>
      <c r="S182" s="56"/>
      <c r="T182" s="57"/>
    </row>
    <row r="183" spans="17:20">
      <c r="Q183">
        <v>88.8</v>
      </c>
      <c r="R183" s="57">
        <v>267.19041737027044</v>
      </c>
      <c r="S183" s="56"/>
      <c r="T183" s="57"/>
    </row>
    <row r="184" spans="17:20">
      <c r="Q184">
        <v>103.2</v>
      </c>
      <c r="R184" s="57">
        <v>587.40737334455298</v>
      </c>
      <c r="S184" s="56"/>
      <c r="T184" s="57"/>
    </row>
    <row r="185" spans="17:20">
      <c r="Q185">
        <v>106.8</v>
      </c>
      <c r="R185" s="57">
        <v>367.50565761548069</v>
      </c>
      <c r="S185" s="56"/>
      <c r="T185" s="57"/>
    </row>
    <row r="186" spans="17:20">
      <c r="Q186">
        <v>110.39999999999999</v>
      </c>
      <c r="R186" s="57">
        <v>362.07500264705885</v>
      </c>
      <c r="S186" s="56"/>
      <c r="T186" s="57"/>
    </row>
    <row r="187" spans="17:20">
      <c r="Q187">
        <v>112.8</v>
      </c>
      <c r="R187" s="57">
        <v>270.39583593191497</v>
      </c>
      <c r="S187" s="56"/>
      <c r="T187" s="57"/>
    </row>
    <row r="188" spans="17:20">
      <c r="Q188">
        <v>113.28</v>
      </c>
      <c r="R188" s="57">
        <v>323.39348614769972</v>
      </c>
      <c r="S188" s="56"/>
      <c r="T188" s="57"/>
    </row>
    <row r="189" spans="17:20">
      <c r="Q189">
        <v>114</v>
      </c>
      <c r="R189" s="57">
        <v>352.60703918699681</v>
      </c>
      <c r="S189" s="56"/>
      <c r="T189" s="57"/>
    </row>
    <row r="190" spans="17:20">
      <c r="Q190">
        <v>120</v>
      </c>
      <c r="R190" s="57">
        <v>0</v>
      </c>
      <c r="S190" s="56"/>
      <c r="T190" s="57"/>
    </row>
    <row r="191" spans="17:20">
      <c r="Q191">
        <v>134.4</v>
      </c>
      <c r="R191" s="57">
        <v>475.91534555898266</v>
      </c>
      <c r="S191" s="56"/>
      <c r="T191" s="57"/>
    </row>
    <row r="192" spans="17:20">
      <c r="Q192">
        <v>144</v>
      </c>
      <c r="R192" s="57">
        <v>374.77812021428559</v>
      </c>
      <c r="S192" s="56"/>
      <c r="T192" s="57"/>
    </row>
    <row r="193" spans="17:20">
      <c r="Q193">
        <v>146.4</v>
      </c>
      <c r="R193" s="57">
        <v>713.30016831077285</v>
      </c>
      <c r="S193" s="56"/>
      <c r="T193" s="57"/>
    </row>
    <row r="194" spans="17:20">
      <c r="Q194">
        <v>153.6</v>
      </c>
      <c r="R194" s="57">
        <v>229.33343190580356</v>
      </c>
      <c r="S194" s="56"/>
      <c r="T194" s="57"/>
    </row>
    <row r="195" spans="17:20">
      <c r="Q195">
        <v>171.6</v>
      </c>
      <c r="R195" s="57">
        <v>287.33409033175644</v>
      </c>
      <c r="S195" s="56"/>
      <c r="T195" s="57"/>
    </row>
    <row r="196" spans="17:20">
      <c r="Q196">
        <v>172.79999999999998</v>
      </c>
      <c r="R196" s="57">
        <v>343.50465850630133</v>
      </c>
      <c r="S196" s="56"/>
      <c r="T196" s="57"/>
    </row>
    <row r="197" spans="17:20">
      <c r="Q197">
        <v>181.2</v>
      </c>
      <c r="R197" s="57">
        <v>204.78230236896877</v>
      </c>
      <c r="S197" s="56"/>
      <c r="T197" s="57"/>
    </row>
    <row r="198" spans="17:20">
      <c r="Q198">
        <v>188.4</v>
      </c>
      <c r="R198" s="57">
        <v>378.13381912647856</v>
      </c>
      <c r="S198" s="56"/>
      <c r="T198" s="57"/>
    </row>
    <row r="199" spans="17:20">
      <c r="Q199">
        <v>192</v>
      </c>
      <c r="R199" s="57">
        <v>364.49822183928563</v>
      </c>
      <c r="S199" s="56"/>
      <c r="T199" s="57"/>
    </row>
    <row r="200" spans="17:20">
      <c r="Q200">
        <v>200.4</v>
      </c>
      <c r="R200" s="57">
        <v>257.89774816390076</v>
      </c>
      <c r="S200" s="56"/>
      <c r="T200" s="57"/>
    </row>
    <row r="201" spans="17:20">
      <c r="Q201">
        <v>206.4</v>
      </c>
      <c r="R201" s="57">
        <v>152.68921869331393</v>
      </c>
      <c r="S201" s="56"/>
      <c r="T201" s="57"/>
    </row>
    <row r="202" spans="17:20">
      <c r="Q202">
        <v>212.4</v>
      </c>
      <c r="R202" s="57">
        <v>415.17572677288138</v>
      </c>
      <c r="S202" s="56"/>
      <c r="T202" s="57"/>
    </row>
    <row r="203" spans="17:20">
      <c r="Q203">
        <v>217.2</v>
      </c>
      <c r="R203" s="57">
        <v>242.01943508459948</v>
      </c>
      <c r="S203" s="56"/>
      <c r="T203" s="57"/>
    </row>
    <row r="204" spans="17:20">
      <c r="Q204">
        <v>224.4</v>
      </c>
      <c r="R204" s="57">
        <v>244.02510250730839</v>
      </c>
      <c r="S204" s="56"/>
      <c r="T204" s="57"/>
    </row>
    <row r="205" spans="17:20">
      <c r="Q205">
        <v>242.39999999999998</v>
      </c>
      <c r="R205" s="57">
        <v>234.71533438755307</v>
      </c>
      <c r="S205" s="56"/>
      <c r="T205" s="57"/>
    </row>
    <row r="206" spans="17:20">
      <c r="Q206">
        <v>289.21199999999999</v>
      </c>
      <c r="R206" s="57">
        <v>257.84277989295049</v>
      </c>
      <c r="S206" s="56"/>
      <c r="T206" s="57"/>
    </row>
    <row r="207" spans="17:20">
      <c r="Q207">
        <v>371.904</v>
      </c>
      <c r="R207" s="57">
        <v>146.21752236521866</v>
      </c>
      <c r="S207" s="56"/>
      <c r="T207" s="57"/>
    </row>
    <row r="208" spans="17:20">
      <c r="Q208">
        <v>376.8</v>
      </c>
      <c r="R208" s="57">
        <v>291.65355785595995</v>
      </c>
      <c r="S208" s="56"/>
      <c r="T208" s="57"/>
    </row>
    <row r="209" spans="16:20">
      <c r="Q209">
        <v>399.59999999999997</v>
      </c>
      <c r="R209" s="57">
        <v>134.67220942942942</v>
      </c>
      <c r="S209" s="56"/>
      <c r="T209" s="57"/>
    </row>
    <row r="210" spans="16:20">
      <c r="Q210">
        <v>429.59999999999997</v>
      </c>
      <c r="R210" s="57">
        <v>206.95574643317579</v>
      </c>
      <c r="S210" s="56"/>
      <c r="T210" s="57"/>
    </row>
    <row r="211" spans="16:20">
      <c r="Q211">
        <v>436.32</v>
      </c>
      <c r="R211" s="57">
        <v>148.53053152404527</v>
      </c>
      <c r="S211" s="56"/>
      <c r="T211" s="57"/>
    </row>
    <row r="212" spans="16:20">
      <c r="Q212">
        <v>535.19999999999993</v>
      </c>
      <c r="R212" s="57">
        <v>111.84564427911404</v>
      </c>
      <c r="S212" s="56"/>
      <c r="T212" s="57"/>
    </row>
    <row r="213" spans="16:20">
      <c r="Q213">
        <v>566.4</v>
      </c>
      <c r="R213" s="57">
        <v>134.79325776592015</v>
      </c>
      <c r="S213" s="56"/>
      <c r="T213" s="57"/>
    </row>
    <row r="214" spans="16:20">
      <c r="Q214">
        <v>828</v>
      </c>
      <c r="R214" s="57">
        <v>135.09919741394927</v>
      </c>
      <c r="S214" s="56"/>
      <c r="T214" s="57"/>
    </row>
    <row r="215" spans="16:20">
      <c r="P215" t="s">
        <v>626</v>
      </c>
      <c r="R215" s="57">
        <v>403.11073275595328</v>
      </c>
      <c r="S215" s="56"/>
      <c r="T215" s="57"/>
    </row>
    <row r="216" spans="16:20">
      <c r="P216" t="s">
        <v>176</v>
      </c>
      <c r="Q216">
        <v>2.4</v>
      </c>
      <c r="R216" s="57">
        <v>1601.6670517241378</v>
      </c>
      <c r="S216" s="56"/>
      <c r="T216" s="57"/>
    </row>
    <row r="217" spans="16:20">
      <c r="Q217">
        <v>14.399999999999999</v>
      </c>
      <c r="R217" s="57">
        <v>397.89386189772739</v>
      </c>
      <c r="S217" s="56"/>
      <c r="T217" s="57"/>
    </row>
    <row r="218" spans="16:20">
      <c r="Q218">
        <v>18</v>
      </c>
      <c r="R218" s="57">
        <v>279.81666000000001</v>
      </c>
      <c r="S218" s="56"/>
      <c r="T218" s="57"/>
    </row>
    <row r="219" spans="16:20">
      <c r="Q219">
        <v>20.399999999999999</v>
      </c>
      <c r="R219" s="57">
        <v>259.04694313725491</v>
      </c>
      <c r="S219" s="56"/>
      <c r="T219" s="57"/>
    </row>
    <row r="220" spans="16:20">
      <c r="Q220">
        <v>21</v>
      </c>
      <c r="R220" s="57">
        <v>319.93254714285729</v>
      </c>
      <c r="S220" s="56"/>
      <c r="T220" s="57"/>
    </row>
    <row r="221" spans="16:20">
      <c r="Q221">
        <v>28.799999999999997</v>
      </c>
      <c r="R221" s="57">
        <v>377.01338333333337</v>
      </c>
    </row>
    <row r="222" spans="16:20">
      <c r="Q222">
        <v>30</v>
      </c>
      <c r="R222" s="57">
        <v>230.68452412121212</v>
      </c>
    </row>
    <row r="223" spans="16:20">
      <c r="Q223">
        <v>36</v>
      </c>
      <c r="R223" s="57">
        <v>247.51390733333329</v>
      </c>
    </row>
    <row r="224" spans="16:20">
      <c r="Q224">
        <v>39.6</v>
      </c>
      <c r="R224" s="57">
        <v>663.37633333333315</v>
      </c>
    </row>
    <row r="225" spans="17:18">
      <c r="Q225">
        <v>40.799999999999997</v>
      </c>
      <c r="R225" s="57">
        <v>319.92464705882355</v>
      </c>
    </row>
    <row r="226" spans="17:18">
      <c r="Q226">
        <v>48</v>
      </c>
      <c r="R226" s="57">
        <v>351.32576953749998</v>
      </c>
    </row>
    <row r="227" spans="17:18">
      <c r="Q227">
        <v>49.199999999999996</v>
      </c>
      <c r="R227" s="57">
        <v>409.94410853658542</v>
      </c>
    </row>
    <row r="228" spans="17:18">
      <c r="Q228">
        <v>50.4</v>
      </c>
      <c r="R228" s="57">
        <v>0</v>
      </c>
    </row>
    <row r="229" spans="17:18">
      <c r="Q229">
        <v>55.199999999999996</v>
      </c>
      <c r="R229" s="57">
        <v>344.50386977085782</v>
      </c>
    </row>
    <row r="230" spans="17:18">
      <c r="Q230">
        <v>57.599999999999994</v>
      </c>
      <c r="R230" s="57">
        <v>367.2922000892857</v>
      </c>
    </row>
    <row r="231" spans="17:18">
      <c r="Q231">
        <v>61.199999999999996</v>
      </c>
      <c r="R231" s="57">
        <v>220.03399215686278</v>
      </c>
    </row>
    <row r="232" spans="17:18">
      <c r="Q232">
        <v>64.8</v>
      </c>
      <c r="R232" s="57">
        <v>299.95574074074079</v>
      </c>
    </row>
    <row r="233" spans="17:18">
      <c r="Q233">
        <v>66</v>
      </c>
      <c r="R233" s="57">
        <v>290.01140000000004</v>
      </c>
    </row>
    <row r="234" spans="17:18">
      <c r="Q234">
        <v>78</v>
      </c>
      <c r="R234" s="57">
        <v>255.03379492307693</v>
      </c>
    </row>
    <row r="235" spans="17:18">
      <c r="Q235">
        <v>80.399999999999991</v>
      </c>
      <c r="R235" s="57">
        <v>259.90382388059709</v>
      </c>
    </row>
    <row r="236" spans="17:18">
      <c r="Q236">
        <v>86.399999999999991</v>
      </c>
      <c r="R236" s="57">
        <v>295.03308749999997</v>
      </c>
    </row>
    <row r="237" spans="17:18">
      <c r="Q237">
        <v>88.8</v>
      </c>
      <c r="R237" s="57">
        <v>214.96202594594595</v>
      </c>
    </row>
    <row r="238" spans="17:18">
      <c r="Q238">
        <v>112.8</v>
      </c>
      <c r="R238" s="57">
        <v>280.11939893617023</v>
      </c>
    </row>
    <row r="239" spans="17:18">
      <c r="Q239">
        <v>113.28</v>
      </c>
      <c r="R239" s="57">
        <v>296.55396403601696</v>
      </c>
    </row>
    <row r="240" spans="17:18">
      <c r="Q240">
        <v>114</v>
      </c>
      <c r="R240" s="57">
        <v>329.27475473684211</v>
      </c>
    </row>
    <row r="241" spans="17:18">
      <c r="Q241">
        <v>134.4</v>
      </c>
      <c r="R241" s="57">
        <v>354.29704553571423</v>
      </c>
    </row>
    <row r="242" spans="17:18">
      <c r="Q242">
        <v>144</v>
      </c>
      <c r="R242" s="57">
        <v>320.0090633333333</v>
      </c>
    </row>
    <row r="243" spans="17:18">
      <c r="Q243">
        <v>146.4</v>
      </c>
      <c r="R243" s="57">
        <v>662.10283196721309</v>
      </c>
    </row>
    <row r="244" spans="17:18">
      <c r="Q244">
        <v>150</v>
      </c>
      <c r="R244" s="57">
        <v>188.50082962600001</v>
      </c>
    </row>
    <row r="245" spans="17:18">
      <c r="Q245">
        <v>153.6</v>
      </c>
      <c r="R245" s="57">
        <v>199.98381906250006</v>
      </c>
    </row>
    <row r="246" spans="17:18">
      <c r="Q246">
        <v>171.6</v>
      </c>
      <c r="R246" s="57">
        <v>190.03773776223775</v>
      </c>
    </row>
    <row r="247" spans="17:18">
      <c r="Q247">
        <v>172.79999999999998</v>
      </c>
      <c r="R247" s="57">
        <v>266.90265416666665</v>
      </c>
    </row>
    <row r="248" spans="17:18">
      <c r="Q248">
        <v>181.2</v>
      </c>
      <c r="R248" s="57">
        <v>180.02670000000003</v>
      </c>
    </row>
    <row r="249" spans="17:18">
      <c r="Q249">
        <v>186</v>
      </c>
      <c r="R249" s="57">
        <v>233.06956985412182</v>
      </c>
    </row>
    <row r="250" spans="17:18">
      <c r="Q250">
        <v>188.4</v>
      </c>
      <c r="R250" s="57">
        <v>339.82414012738855</v>
      </c>
    </row>
    <row r="251" spans="17:18">
      <c r="Q251">
        <v>192</v>
      </c>
      <c r="R251" s="57">
        <v>350.10846749999996</v>
      </c>
    </row>
    <row r="252" spans="17:18">
      <c r="Q252">
        <v>200.4</v>
      </c>
      <c r="R252" s="57">
        <v>213.82185628742516</v>
      </c>
    </row>
    <row r="253" spans="17:18">
      <c r="Q253">
        <v>206.4</v>
      </c>
      <c r="R253" s="57">
        <v>165.01846418604649</v>
      </c>
    </row>
    <row r="254" spans="17:18">
      <c r="Q254">
        <v>217.2</v>
      </c>
      <c r="R254" s="57">
        <v>249.94226674033152</v>
      </c>
    </row>
    <row r="255" spans="17:18">
      <c r="Q255">
        <v>218.4</v>
      </c>
      <c r="R255" s="57">
        <v>68.968209923409916</v>
      </c>
    </row>
    <row r="256" spans="17:18">
      <c r="Q256">
        <v>224.4</v>
      </c>
      <c r="R256" s="57">
        <v>219.97944417112302</v>
      </c>
    </row>
    <row r="257" spans="16:18">
      <c r="Q257">
        <v>242.39999999999998</v>
      </c>
      <c r="R257" s="57">
        <v>219.94844158415845</v>
      </c>
    </row>
    <row r="258" spans="16:18">
      <c r="Q258">
        <v>252.55199999999999</v>
      </c>
      <c r="R258" s="57">
        <v>167.75413099084545</v>
      </c>
    </row>
    <row r="259" spans="16:18">
      <c r="Q259">
        <v>289.21199999999999</v>
      </c>
      <c r="R259" s="57">
        <v>269.95579726982288</v>
      </c>
    </row>
    <row r="260" spans="16:18">
      <c r="Q260">
        <v>327.59999999999997</v>
      </c>
      <c r="R260" s="57">
        <v>214.10132836487594</v>
      </c>
    </row>
    <row r="261" spans="16:18">
      <c r="Q261">
        <v>371.904</v>
      </c>
      <c r="R261" s="57">
        <v>135.01022586473928</v>
      </c>
    </row>
    <row r="262" spans="16:18">
      <c r="Q262">
        <v>376.8</v>
      </c>
      <c r="R262" s="57">
        <v>225.063011544586</v>
      </c>
    </row>
    <row r="263" spans="16:18">
      <c r="Q263">
        <v>399.59999999999997</v>
      </c>
      <c r="R263" s="57">
        <v>150.0207193693694</v>
      </c>
    </row>
    <row r="264" spans="16:18">
      <c r="Q264">
        <v>436.32</v>
      </c>
      <c r="R264" s="57">
        <v>93.148777502750292</v>
      </c>
    </row>
    <row r="265" spans="16:18">
      <c r="Q265">
        <v>566.4</v>
      </c>
      <c r="R265" s="57">
        <v>129.99723716949154</v>
      </c>
    </row>
    <row r="266" spans="16:18">
      <c r="Q266">
        <v>828</v>
      </c>
      <c r="R266" s="57">
        <v>124.94891304347826</v>
      </c>
    </row>
    <row r="267" spans="16:18">
      <c r="P267" t="s">
        <v>625</v>
      </c>
      <c r="R267" s="57">
        <v>343.63182170734666</v>
      </c>
    </row>
    <row r="268" spans="16:18">
      <c r="P268" t="s">
        <v>69</v>
      </c>
      <c r="Q268">
        <v>2.4</v>
      </c>
      <c r="R268" s="57">
        <v>1521.9030572500001</v>
      </c>
    </row>
    <row r="269" spans="16:18">
      <c r="Q269">
        <v>7.1999999999999993</v>
      </c>
      <c r="R269" s="57">
        <v>436.28469957446799</v>
      </c>
    </row>
    <row r="270" spans="16:18">
      <c r="Q270">
        <v>9.6</v>
      </c>
      <c r="R270" s="57">
        <v>689.57944697580649</v>
      </c>
    </row>
    <row r="271" spans="16:18">
      <c r="Q271">
        <v>12</v>
      </c>
      <c r="R271" s="57">
        <v>1176.5100820833334</v>
      </c>
    </row>
    <row r="272" spans="16:18">
      <c r="Q272">
        <v>13.2</v>
      </c>
      <c r="R272" s="57">
        <v>648.93552727272731</v>
      </c>
    </row>
    <row r="273" spans="17:18">
      <c r="Q273">
        <v>14.399999999999999</v>
      </c>
      <c r="R273" s="57">
        <v>571.80072296292212</v>
      </c>
    </row>
    <row r="274" spans="17:18">
      <c r="Q274">
        <v>15.6</v>
      </c>
      <c r="R274" s="57">
        <v>163.59905824175826</v>
      </c>
    </row>
    <row r="275" spans="17:18">
      <c r="Q275">
        <v>18</v>
      </c>
      <c r="R275" s="57">
        <v>424.31548558333333</v>
      </c>
    </row>
    <row r="276" spans="17:18">
      <c r="Q276">
        <v>24</v>
      </c>
      <c r="R276" s="57">
        <v>349.92443697500005</v>
      </c>
    </row>
    <row r="277" spans="17:18">
      <c r="Q277">
        <v>46.8</v>
      </c>
      <c r="R277" s="57">
        <v>441.71477179487181</v>
      </c>
    </row>
    <row r="278" spans="17:18">
      <c r="Q278">
        <v>48</v>
      </c>
      <c r="R278" s="57">
        <v>517.91164012500008</v>
      </c>
    </row>
    <row r="279" spans="17:18">
      <c r="Q279">
        <v>50.4</v>
      </c>
      <c r="R279" s="57">
        <v>380.48560187969923</v>
      </c>
    </row>
    <row r="280" spans="17:18">
      <c r="Q280">
        <v>51.6</v>
      </c>
      <c r="R280" s="57">
        <v>566.74668711692493</v>
      </c>
    </row>
    <row r="281" spans="17:18">
      <c r="Q281">
        <v>62.4</v>
      </c>
      <c r="R281" s="57">
        <v>689.01502419871804</v>
      </c>
    </row>
    <row r="282" spans="17:18">
      <c r="Q282">
        <v>66</v>
      </c>
      <c r="R282" s="57">
        <v>437.75660248803825</v>
      </c>
    </row>
    <row r="283" spans="17:18">
      <c r="Q283">
        <v>67.2</v>
      </c>
      <c r="R283" s="57">
        <v>154.61854390394089</v>
      </c>
    </row>
    <row r="284" spans="17:18">
      <c r="Q284">
        <v>68.399999999999991</v>
      </c>
      <c r="R284" s="57">
        <v>434.69272971375807</v>
      </c>
    </row>
    <row r="285" spans="17:18">
      <c r="Q285">
        <v>72</v>
      </c>
      <c r="R285" s="57">
        <v>471.30176752777766</v>
      </c>
    </row>
    <row r="286" spans="17:18">
      <c r="Q286">
        <v>90</v>
      </c>
      <c r="R286" s="57">
        <v>459.26880172307699</v>
      </c>
    </row>
    <row r="287" spans="17:18">
      <c r="Q287">
        <v>99.6</v>
      </c>
      <c r="R287" s="57">
        <v>427.1179350324374</v>
      </c>
    </row>
    <row r="288" spans="17:18">
      <c r="Q288">
        <v>103.2</v>
      </c>
      <c r="R288" s="57">
        <v>651.11909056847549</v>
      </c>
    </row>
    <row r="289" spans="17:18">
      <c r="Q289">
        <v>106.8</v>
      </c>
      <c r="R289" s="57">
        <v>318.8574225374532</v>
      </c>
    </row>
    <row r="290" spans="17:18">
      <c r="Q290">
        <v>108</v>
      </c>
      <c r="R290" s="57">
        <v>353.40781377777785</v>
      </c>
    </row>
    <row r="291" spans="17:18">
      <c r="Q291">
        <v>120</v>
      </c>
      <c r="R291" s="57">
        <v>383.10131971951216</v>
      </c>
    </row>
    <row r="292" spans="17:18">
      <c r="Q292">
        <v>123.6</v>
      </c>
      <c r="R292" s="57">
        <v>173.37888521143475</v>
      </c>
    </row>
    <row r="293" spans="17:18">
      <c r="Q293">
        <v>127.19999999999999</v>
      </c>
      <c r="R293" s="57">
        <v>611.98382646750531</v>
      </c>
    </row>
    <row r="294" spans="17:18">
      <c r="Q294">
        <v>128.4</v>
      </c>
      <c r="R294" s="57">
        <v>812.32479943925227</v>
      </c>
    </row>
    <row r="295" spans="17:18">
      <c r="Q295">
        <v>135.6</v>
      </c>
      <c r="R295" s="57">
        <v>277.28570378678739</v>
      </c>
    </row>
    <row r="296" spans="17:18">
      <c r="Q296">
        <v>136.79999999999998</v>
      </c>
      <c r="R296" s="57">
        <v>340.69985263157901</v>
      </c>
    </row>
    <row r="297" spans="17:18">
      <c r="Q297">
        <v>139.19999999999999</v>
      </c>
      <c r="R297" s="57">
        <v>478.43498376436787</v>
      </c>
    </row>
    <row r="298" spans="17:18">
      <c r="Q298">
        <v>141.6</v>
      </c>
      <c r="R298" s="57">
        <v>360.1304409180791</v>
      </c>
    </row>
    <row r="299" spans="17:18">
      <c r="Q299">
        <v>142.79999999999998</v>
      </c>
      <c r="R299" s="57">
        <v>300.43631052623221</v>
      </c>
    </row>
    <row r="300" spans="17:18">
      <c r="Q300">
        <v>144</v>
      </c>
      <c r="R300" s="57">
        <v>436.86241249358983</v>
      </c>
    </row>
    <row r="301" spans="17:18">
      <c r="Q301">
        <v>153.6</v>
      </c>
      <c r="R301" s="57">
        <v>386.33935554687497</v>
      </c>
    </row>
    <row r="302" spans="17:18">
      <c r="Q302">
        <v>154.79999999999998</v>
      </c>
      <c r="R302" s="57">
        <v>451.72909661129569</v>
      </c>
    </row>
    <row r="303" spans="17:18">
      <c r="Q303">
        <v>158.4</v>
      </c>
      <c r="R303" s="57">
        <v>156.57625245721923</v>
      </c>
    </row>
    <row r="304" spans="17:18">
      <c r="Q304">
        <v>170.4</v>
      </c>
      <c r="R304" s="57">
        <v>662.4922394366198</v>
      </c>
    </row>
    <row r="305" spans="17:18">
      <c r="Q305">
        <v>177.6</v>
      </c>
      <c r="R305" s="57">
        <v>353.182657545045</v>
      </c>
    </row>
    <row r="306" spans="17:18">
      <c r="Q306">
        <v>180</v>
      </c>
      <c r="R306" s="57">
        <v>221.59852246666668</v>
      </c>
    </row>
    <row r="307" spans="17:18">
      <c r="Q307">
        <v>181.2</v>
      </c>
      <c r="R307" s="57">
        <v>328.84405742667923</v>
      </c>
    </row>
    <row r="308" spans="17:18">
      <c r="Q308">
        <v>188.4</v>
      </c>
      <c r="R308" s="57">
        <v>294.93173594176523</v>
      </c>
    </row>
    <row r="309" spans="17:18">
      <c r="Q309">
        <v>195.6</v>
      </c>
      <c r="R309" s="57">
        <v>280.91154448203326</v>
      </c>
    </row>
    <row r="310" spans="17:18">
      <c r="Q310">
        <v>204</v>
      </c>
      <c r="R310" s="57">
        <v>150.02189774427245</v>
      </c>
    </row>
    <row r="311" spans="17:18">
      <c r="Q311">
        <v>210</v>
      </c>
      <c r="R311" s="57">
        <v>358.29680722222224</v>
      </c>
    </row>
    <row r="312" spans="17:18">
      <c r="Q312">
        <v>211.2</v>
      </c>
      <c r="R312" s="57">
        <v>295.3695566510695</v>
      </c>
    </row>
    <row r="313" spans="17:18">
      <c r="Q313">
        <v>232.79999999999998</v>
      </c>
      <c r="R313" s="57">
        <v>206.689439282568</v>
      </c>
    </row>
    <row r="314" spans="17:18">
      <c r="Q314">
        <v>248.39999999999998</v>
      </c>
      <c r="R314" s="57">
        <v>318.99173046698877</v>
      </c>
    </row>
    <row r="315" spans="17:18">
      <c r="Q315">
        <v>250.79999999999998</v>
      </c>
      <c r="R315" s="57">
        <v>107.40797587998408</v>
      </c>
    </row>
    <row r="316" spans="17:18">
      <c r="Q316">
        <v>258</v>
      </c>
      <c r="R316" s="57">
        <v>309.79737343521595</v>
      </c>
    </row>
    <row r="317" spans="17:18">
      <c r="Q317">
        <v>259.2</v>
      </c>
      <c r="R317" s="57">
        <v>186.28787971643521</v>
      </c>
    </row>
    <row r="318" spans="17:18">
      <c r="Q318">
        <v>261.59999999999997</v>
      </c>
      <c r="R318" s="57">
        <v>237.288338137105</v>
      </c>
    </row>
    <row r="319" spans="17:18">
      <c r="Q319">
        <v>270</v>
      </c>
      <c r="R319" s="57">
        <v>262.77906862098769</v>
      </c>
    </row>
    <row r="320" spans="17:18">
      <c r="Q320">
        <v>291.59999999999997</v>
      </c>
      <c r="R320" s="57">
        <v>117.9588853647854</v>
      </c>
    </row>
    <row r="321" spans="17:18">
      <c r="Q321">
        <v>308.39999999999998</v>
      </c>
      <c r="R321" s="57">
        <v>263.29511827878235</v>
      </c>
    </row>
    <row r="322" spans="17:18">
      <c r="Q322">
        <v>328.8</v>
      </c>
      <c r="R322" s="57">
        <v>304.619407831074</v>
      </c>
    </row>
    <row r="323" spans="17:18">
      <c r="Q323">
        <v>332.4</v>
      </c>
      <c r="R323" s="57">
        <v>249.40552018222456</v>
      </c>
    </row>
    <row r="324" spans="17:18">
      <c r="Q324">
        <v>374.4</v>
      </c>
      <c r="R324" s="57">
        <v>346.90881536680911</v>
      </c>
    </row>
    <row r="325" spans="17:18">
      <c r="Q325">
        <v>391.2</v>
      </c>
      <c r="R325" s="57">
        <v>261.43851203135654</v>
      </c>
    </row>
    <row r="326" spans="17:18">
      <c r="Q326">
        <v>475.2</v>
      </c>
      <c r="R326" s="57">
        <v>108.32588994276092</v>
      </c>
    </row>
    <row r="327" spans="17:18">
      <c r="Q327">
        <v>490.79999999999995</v>
      </c>
      <c r="R327" s="57">
        <v>192.76803452866071</v>
      </c>
    </row>
    <row r="328" spans="17:18">
      <c r="Q328">
        <v>493.2</v>
      </c>
      <c r="R328" s="57">
        <v>342.07412226831582</v>
      </c>
    </row>
    <row r="329" spans="17:18">
      <c r="Q329">
        <v>495.59999999999997</v>
      </c>
      <c r="R329" s="57">
        <v>265.25615258388103</v>
      </c>
    </row>
    <row r="330" spans="17:18">
      <c r="Q330">
        <v>534</v>
      </c>
      <c r="R330" s="57">
        <v>160.13142169163547</v>
      </c>
    </row>
    <row r="331" spans="17:18">
      <c r="Q331">
        <v>535.19999999999993</v>
      </c>
      <c r="R331" s="57">
        <v>254.46461073160609</v>
      </c>
    </row>
    <row r="332" spans="17:18">
      <c r="Q332">
        <v>540</v>
      </c>
      <c r="R332" s="57">
        <v>134.70138588372549</v>
      </c>
    </row>
    <row r="333" spans="17:18">
      <c r="Q333">
        <v>558</v>
      </c>
      <c r="R333" s="57">
        <v>99.999060683111935</v>
      </c>
    </row>
    <row r="334" spans="17:18">
      <c r="Q334">
        <v>561.6</v>
      </c>
      <c r="R334" s="57">
        <v>169.96097573917837</v>
      </c>
    </row>
    <row r="335" spans="17:18">
      <c r="Q335">
        <v>630</v>
      </c>
      <c r="R335" s="57">
        <v>127.33111490334871</v>
      </c>
    </row>
    <row r="336" spans="17:18">
      <c r="Q336">
        <v>699.6</v>
      </c>
      <c r="R336" s="57">
        <v>245.82544474556889</v>
      </c>
    </row>
    <row r="337" spans="16:18">
      <c r="Q337">
        <v>774</v>
      </c>
      <c r="R337" s="57">
        <v>196.36140518470992</v>
      </c>
    </row>
    <row r="338" spans="16:18">
      <c r="Q338">
        <v>854.4</v>
      </c>
      <c r="R338" s="57">
        <v>112.06332370084272</v>
      </c>
    </row>
    <row r="339" spans="16:18">
      <c r="Q339">
        <v>1002</v>
      </c>
      <c r="R339" s="57">
        <v>95.682711227185621</v>
      </c>
    </row>
    <row r="340" spans="16:18">
      <c r="Q340">
        <v>1167.5999999999999</v>
      </c>
      <c r="R340" s="57">
        <v>74.018870092497437</v>
      </c>
    </row>
    <row r="341" spans="16:18">
      <c r="Q341">
        <v>1204.8</v>
      </c>
      <c r="R341" s="57">
        <v>107.091517438579</v>
      </c>
    </row>
    <row r="342" spans="16:18">
      <c r="Q342">
        <v>1303.2</v>
      </c>
      <c r="R342" s="57">
        <v>82.992627714548789</v>
      </c>
    </row>
    <row r="343" spans="16:18">
      <c r="Q343">
        <v>1551.6</v>
      </c>
      <c r="R343" s="57">
        <v>139.29509994199535</v>
      </c>
    </row>
    <row r="344" spans="16:18">
      <c r="Q344">
        <v>1650</v>
      </c>
      <c r="R344" s="57">
        <v>43.565651233676768</v>
      </c>
    </row>
    <row r="345" spans="16:18">
      <c r="P345" t="s">
        <v>624</v>
      </c>
      <c r="R345" s="57">
        <v>345.71471774555516</v>
      </c>
    </row>
  </sheetData>
  <mergeCells count="5">
    <mergeCell ref="B1:D1"/>
    <mergeCell ref="B42:C43"/>
    <mergeCell ref="H34:L37"/>
    <mergeCell ref="T34:X43"/>
    <mergeCell ref="AE33:AH42"/>
  </mergeCells>
  <phoneticPr fontId="1" type="noConversion"/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命名范围</vt:lpstr>
      </vt:variant>
      <vt:variant>
        <vt:i4>3</vt:i4>
      </vt:variant>
    </vt:vector>
  </HeadingPairs>
  <TitlesOfParts>
    <vt:vector size="7" baseType="lpstr">
      <vt:lpstr>源数据</vt:lpstr>
      <vt:lpstr>数据处理</vt:lpstr>
      <vt:lpstr>高级筛选作业题</vt:lpstr>
      <vt:lpstr>分析问题</vt:lpstr>
      <vt:lpstr>高级筛选作业题!Criteria</vt:lpstr>
      <vt:lpstr>分析问题!提取</vt:lpstr>
      <vt:lpstr>高级筛选作业题!提取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yangliuchan 杨柳婵/印力商业/营运部</dc:creator>
  <cp:lastModifiedBy>JonMMx 2000</cp:lastModifiedBy>
  <dcterms:created xsi:type="dcterms:W3CDTF">2018-02-11T06:46:01Z</dcterms:created>
  <dcterms:modified xsi:type="dcterms:W3CDTF">2020-08-16T02:22:10Z</dcterms:modified>
</cp:coreProperties>
</file>